
<file path=[Content_Types].xml><?xml version="1.0" encoding="utf-8"?>
<Types xmlns="http://schemas.openxmlformats.org/package/2006/content-types">
  <Default Extension="jpg" ContentType="image/jpg"/>
  <Default Extension="bin" ContentType="application/vnd.openxmlformats-officedocument.spreadsheetml.printerSettings"/>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xl/sharedStrings.xml" ContentType="application/vnd.openxmlformats-officedocument.spreadsheetml.sharedStrings+xml"/>
  <Override PartName="/xl/styles.xml" ContentType="application/vnd.openxmlformats-officedocument.spreadsheetml.styles+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worksheets/sheet6.xml" ContentType="application/vnd.openxmlformats-officedocument.spreadsheetml.worksheet+xml"/>
  <Override PartName="/xl/drawings/drawing6.xml" ContentType="application/vnd.openxmlformats-officedocument.drawing+xml"/>
  <Override PartName="/xl/worksheets/sheet7.xml" ContentType="application/vnd.openxmlformats-officedocument.spreadsheetml.worksheet+xml"/>
  <Override PartName="/xl/drawings/drawing7.xml" ContentType="application/vnd.openxmlformats-officedocument.drawing+xml"/>
  <Override PartName="/xl/worksheets/sheet8.xml" ContentType="application/vnd.openxmlformats-officedocument.spreadsheetml.worksheet+xml"/>
  <Override PartName="/xl/drawings/drawing8.xml" ContentType="application/vnd.openxmlformats-officedocument.drawing+xml"/>
  <Override PartName="/xl/worksheets/sheet9.xml" ContentType="application/vnd.openxmlformats-officedocument.spreadsheetml.worksheet+xml"/>
  <Override PartName="/xl/drawings/drawing9.xml" ContentType="application/vnd.openxmlformats-officedocument.drawing+xml"/>
  <Override PartName="/xl/worksheets/sheet10.xml" ContentType="application/vnd.openxmlformats-officedocument.spreadsheetml.worksheet+xml"/>
  <Override PartName="/xl/drawings/drawing10.xml" ContentType="application/vnd.openxmlformats-officedocument.drawing+xml"/>
  <Override PartName="/xl/worksheets/sheet11.xml" ContentType="application/vnd.openxmlformats-officedocument.spreadsheetml.worksheet+xml"/>
  <Override PartName="/xl/drawings/drawing11.xml" ContentType="application/vnd.openxmlformats-officedocument.drawing+xml"/>
  <Override PartName="/xl/worksheets/sheet12.xml" ContentType="application/vnd.openxmlformats-officedocument.spreadsheetml.worksheet+xml"/>
  <Override PartName="/xl/drawings/drawing12.xml" ContentType="application/vnd.openxmlformats-officedocument.drawing+xml"/>
  <Override PartName="/xl/worksheets/sheet13.xml" ContentType="application/vnd.openxmlformats-officedocument.spreadsheetml.worksheet+xml"/>
  <Override PartName="/xl/drawings/drawing13.xml" ContentType="application/vnd.openxmlformats-officedocument.drawing+xml"/>
  <Override PartName="/xl/worksheets/sheet14.xml" ContentType="application/vnd.openxmlformats-officedocument.spreadsheetml.worksheet+xml"/>
  <Override PartName="/xl/drawings/drawing14.xml" ContentType="application/vnd.openxmlformats-officedocument.drawing+xml"/>
  <Override PartName="/xl/worksheets/sheet15.xml" ContentType="application/vnd.openxmlformats-officedocument.spreadsheetml.worksheet+xml"/>
  <Override PartName="/xl/drawings/drawing15.xml" ContentType="application/vnd.openxmlformats-officedocument.drawing+xml"/>
  <Override PartName="/xl/worksheets/sheet16.xml" ContentType="application/vnd.openxmlformats-officedocument.spreadsheetml.worksheet+xml"/>
  <Override PartName="/xl/drawings/drawing16.xml" ContentType="application/vnd.openxmlformats-officedocument.drawing+xml"/>
  <Override PartName="/xl/worksheets/sheet17.xml" ContentType="application/vnd.openxmlformats-officedocument.spreadsheetml.worksheet+xml"/>
  <Override PartName="/xl/drawings/drawing17.xml" ContentType="application/vnd.openxmlformats-officedocument.drawing+xml"/>
  <Override PartName="/xl/worksheets/sheet18.xml" ContentType="application/vnd.openxmlformats-officedocument.spreadsheetml.worksheet+xml"/>
  <Override PartName="/xl/drawings/drawing18.xml" ContentType="application/vnd.openxmlformats-officedocument.drawing+xml"/>
  <Override PartName="/xl/worksheets/sheet19.xml" ContentType="application/vnd.openxmlformats-officedocument.spreadsheetml.worksheet+xml"/>
  <Override PartName="/xl/drawings/drawing19.xml" ContentType="application/vnd.openxmlformats-officedocument.drawing+xml"/>
  <Override PartName="/xl/worksheets/sheet20.xml" ContentType="application/vnd.openxmlformats-officedocument.spreadsheetml.worksheet+xml"/>
  <Override PartName="/xl/drawings/drawing20.xml" ContentType="application/vnd.openxmlformats-officedocument.drawing+xml"/>
  <Override PartName="/xl/worksheets/sheet21.xml" ContentType="application/vnd.openxmlformats-officedocument.spreadsheetml.worksheet+xml"/>
  <Override PartName="/xl/drawings/drawing21.xml" ContentType="application/vnd.openxmlformats-officedocument.drawing+xml"/>
  <Override PartName="/xl/worksheets/sheet22.xml" ContentType="application/vnd.openxmlformats-officedocument.spreadsheetml.worksheet+xml"/>
  <Override PartName="/xl/drawings/drawing22.xml" ContentType="application/vnd.openxmlformats-officedocument.drawing+xml"/>
  <Override PartName="/xl/worksheets/sheet23.xml" ContentType="application/vnd.openxmlformats-officedocument.spreadsheetml.worksheet+xml"/>
  <Override PartName="/xl/drawings/drawing23.xml" ContentType="application/vnd.openxmlformats-officedocument.drawing+xml"/>
  <Override PartName="/xl/worksheets/sheet24.xml" ContentType="application/vnd.openxmlformats-officedocument.spreadsheetml.worksheet+xml"/>
  <Override PartName="/xl/drawings/drawing24.xml" ContentType="application/vnd.openxmlformats-officedocument.drawing+xml"/>
  <Override PartName="/xl/worksheets/sheet25.xml" ContentType="application/vnd.openxmlformats-officedocument.spreadsheetml.worksheet+xml"/>
  <Override PartName="/xl/drawings/drawing25.xml" ContentType="application/vnd.openxmlformats-officedocument.drawing+xml"/>
  <Override PartName="/xl/worksheets/sheet26.xml" ContentType="application/vnd.openxmlformats-officedocument.spreadsheetml.worksheet+xml"/>
  <Override PartName="/xl/drawings/drawing26.xml" ContentType="application/vnd.openxmlformats-officedocument.drawing+xml"/>
  <Override PartName="/xl/worksheets/sheet27.xml" ContentType="application/vnd.openxmlformats-officedocument.spreadsheetml.worksheet+xml"/>
  <Override PartName="/xl/drawings/drawing27.xml" ContentType="application/vnd.openxmlformats-officedocument.drawing+xml"/>
  <Override PartName="/xl/worksheets/sheet28.xml" ContentType="application/vnd.openxmlformats-officedocument.spreadsheetml.worksheet+xml"/>
  <Override PartName="/xl/drawings/drawing28.xml" ContentType="application/vnd.openxmlformats-officedocument.drawing+xml"/>
  <Override PartName="/xl/worksheets/sheet29.xml" ContentType="application/vnd.openxmlformats-officedocument.spreadsheetml.worksheet+xml"/>
  <Override PartName="/xl/drawings/drawing29.xml" ContentType="application/vnd.openxmlformats-officedocument.drawing+xml"/>
  <Override PartName="/xl/worksheets/sheet30.xml" ContentType="application/vnd.openxmlformats-officedocument.spreadsheetml.worksheet+xml"/>
  <Override PartName="/xl/drawings/drawing30.xml" ContentType="application/vnd.openxmlformats-officedocument.drawing+xml"/>
  <Override PartName="/xl/worksheets/sheet31.xml" ContentType="application/vnd.openxmlformats-officedocument.spreadsheetml.worksheet+xml"/>
  <Override PartName="/xl/drawings/drawing31.xml" ContentType="application/vnd.openxmlformats-officedocument.drawing+xml"/>
  <Override PartName="/xl/worksheets/sheet32.xml" ContentType="application/vnd.openxmlformats-officedocument.spreadsheetml.worksheet+xml"/>
  <Override PartName="/xl/drawings/drawing32.xml" ContentType="application/vnd.openxmlformats-officedocument.drawing+xml"/>
  <Override PartName="/xl/worksheets/sheet33.xml" ContentType="application/vnd.openxmlformats-officedocument.spreadsheetml.worksheet+xml"/>
  <Override PartName="/xl/drawings/drawing33.xml" ContentType="application/vnd.openxmlformats-officedocument.drawing+xml"/>
  <Override PartName="/xl/worksheets/sheet34.xml" ContentType="application/vnd.openxmlformats-officedocument.spreadsheetml.worksheet+xml"/>
  <Override PartName="/xl/drawings/drawing34.xml" ContentType="application/vnd.openxmlformats-officedocument.drawing+xml"/>
  <Override PartName="/xl/worksheets/sheet35.xml" ContentType="application/vnd.openxmlformats-officedocument.spreadsheetml.worksheet+xml"/>
  <Override PartName="/xl/drawings/drawing35.xml" ContentType="application/vnd.openxmlformats-officedocument.drawing+xml"/>
  <Override PartName="/xl/worksheets/sheet36.xml" ContentType="application/vnd.openxmlformats-officedocument.spreadsheetml.worksheet+xml"/>
  <Override PartName="/xl/drawings/drawing36.xml" ContentType="application/vnd.openxmlformats-officedocument.drawing+xml"/>
  <Override PartName="/xl/worksheets/sheet37.xml" ContentType="application/vnd.openxmlformats-officedocument.spreadsheetml.worksheet+xml"/>
  <Override PartName="/xl/drawings/drawing37.xml" ContentType="application/vnd.openxmlformats-officedocument.drawing+xml"/>
  <Override PartName="/xl/worksheets/sheet38.xml" ContentType="application/vnd.openxmlformats-officedocument.spreadsheetml.worksheet+xml"/>
  <Override PartName="/xl/drawings/drawing38.xml" ContentType="application/vnd.openxmlformats-officedocument.drawing+xml"/>
  <Override PartName="/xl/worksheets/sheet39.xml" ContentType="application/vnd.openxmlformats-officedocument.spreadsheetml.worksheet+xml"/>
  <Override PartName="/xl/drawings/drawing39.xml" ContentType="application/vnd.openxmlformats-officedocument.drawing+xml"/>
  <Override PartName="/xl/worksheets/sheet40.xml" ContentType="application/vnd.openxmlformats-officedocument.spreadsheetml.worksheet+xml"/>
  <Override PartName="/xl/drawings/drawing40.xml" ContentType="application/vnd.openxmlformats-officedocument.drawing+xml"/>
  <Override PartName="/xl/worksheets/sheet41.xml" ContentType="application/vnd.openxmlformats-officedocument.spreadsheetml.worksheet+xml"/>
  <Override PartName="/xl/drawings/drawing41.xml" ContentType="application/vnd.openxmlformats-officedocument.drawing+xml"/>
  <Override PartName="/xl/worksheets/sheet42.xml" ContentType="application/vnd.openxmlformats-officedocument.spreadsheetml.worksheet+xml"/>
  <Override PartName="/xl/drawings/drawing42.xml" ContentType="application/vnd.openxmlformats-officedocument.drawing+xml"/>
  <Override PartName="/xl/worksheets/sheet43.xml" ContentType="application/vnd.openxmlformats-officedocument.spreadsheetml.worksheet+xml"/>
  <Override PartName="/xl/drawings/drawing43.xml" ContentType="application/vnd.openxmlformats-officedocument.drawing+xml"/>
  <Override PartName="/xl/worksheets/sheet44.xml" ContentType="application/vnd.openxmlformats-officedocument.spreadsheetml.worksheet+xml"/>
  <Override PartName="/xl/drawings/drawing44.xml" ContentType="application/vnd.openxmlformats-officedocument.drawing+xml"/>
  <Override PartName="/xl/worksheets/sheet45.xml" ContentType="application/vnd.openxmlformats-officedocument.spreadsheetml.worksheet+xml"/>
  <Override PartName="/xl/drawings/drawing45.xml" ContentType="application/vnd.openxmlformats-officedocument.drawing+xml"/>
  <Override PartName="/xl/worksheets/sheet46.xml" ContentType="application/vnd.openxmlformats-officedocument.spreadsheetml.worksheet+xml"/>
  <Override PartName="/xl/drawings/drawing46.xml" ContentType="application/vnd.openxmlformats-officedocument.drawing+xml"/>
  <Override PartName="/xl/worksheets/sheet47.xml" ContentType="application/vnd.openxmlformats-officedocument.spreadsheetml.worksheet+xml"/>
  <Override PartName="/xl/drawings/drawing47.xml" ContentType="application/vnd.openxmlformats-officedocument.drawing+xml"/>
  <Override PartName="/xl/worksheets/sheet48.xml" ContentType="application/vnd.openxmlformats-officedocument.spreadsheetml.worksheet+xml"/>
  <Override PartName="/xl/drawings/drawing48.xml" ContentType="application/vnd.openxmlformats-officedocument.drawing+xml"/>
  <Override PartName="/xl/worksheets/sheet49.xml" ContentType="application/vnd.openxmlformats-officedocument.spreadsheetml.worksheet+xml"/>
  <Override PartName="/xl/drawings/drawing49.xml" ContentType="application/vnd.openxmlformats-officedocument.drawing+xml"/>
  <Override PartName="/xl/worksheets/sheet50.xml" ContentType="application/vnd.openxmlformats-officedocument.spreadsheetml.worksheet+xml"/>
  <Override PartName="/xl/drawings/drawing50.xml" ContentType="application/vnd.openxmlformats-officedocument.drawing+xml"/>
  <Override PartName="/xl/worksheets/sheet51.xml" ContentType="application/vnd.openxmlformats-officedocument.spreadsheetml.worksheet+xml"/>
  <Override PartName="/xl/drawings/drawing51.xml" ContentType="application/vnd.openxmlformats-officedocument.drawing+xml"/>
  <Override PartName="/xl/worksheets/sheet52.xml" ContentType="application/vnd.openxmlformats-officedocument.spreadsheetml.worksheet+xml"/>
  <Override PartName="/xl/drawings/drawing52.xml" ContentType="application/vnd.openxmlformats-officedocument.drawing+xml"/>
  <Override PartName="/xl/worksheets/sheet53.xml" ContentType="application/vnd.openxmlformats-officedocument.spreadsheetml.worksheet+xml"/>
  <Override PartName="/xl/drawings/drawing53.xml" ContentType="application/vnd.openxmlformats-officedocument.drawing+xml"/>
  <Override PartName="/xl/worksheets/sheet54.xml" ContentType="application/vnd.openxmlformats-officedocument.spreadsheetml.worksheet+xml"/>
  <Override PartName="/xl/drawings/drawing54.xml" ContentType="application/vnd.openxmlformats-officedocument.drawing+xml"/>
  <Override PartName="/xl/worksheets/sheet55.xml" ContentType="application/vnd.openxmlformats-officedocument.spreadsheetml.worksheet+xml"/>
  <Override PartName="/xl/drawings/drawing55.xml" ContentType="application/vnd.openxmlformats-officedocument.drawing+xml"/>
  <Override PartName="/xl/worksheets/sheet56.xml" ContentType="application/vnd.openxmlformats-officedocument.spreadsheetml.worksheet+xml"/>
  <Override PartName="/xl/drawings/drawing56.xml" ContentType="application/vnd.openxmlformats-officedocument.drawing+xml"/>
  <Override PartName="/xl/worksheets/sheet57.xml" ContentType="application/vnd.openxmlformats-officedocument.spreadsheetml.worksheet+xml"/>
  <Override PartName="/xl/drawings/drawing57.xml" ContentType="application/vnd.openxmlformats-officedocument.drawing+xml"/>
  <Override PartName="/xl/worksheets/sheet58.xml" ContentType="application/vnd.openxmlformats-officedocument.spreadsheetml.worksheet+xml"/>
  <Override PartName="/xl/drawings/drawing58.xml" ContentType="application/vnd.openxmlformats-officedocument.drawing+xml"/>
  <Override PartName="/xl/worksheets/sheet59.xml" ContentType="application/vnd.openxmlformats-officedocument.spreadsheetml.worksheet+xml"/>
  <Override PartName="/xl/drawings/drawing59.xml" ContentType="application/vnd.openxmlformats-officedocument.drawing+xml"/>
  <Override PartName="/xl/worksheets/sheet60.xml" ContentType="application/vnd.openxmlformats-officedocument.spreadsheetml.worksheet+xml"/>
  <Override PartName="/xl/drawings/drawing60.xml" ContentType="application/vnd.openxmlformats-officedocument.drawing+xml"/>
  <Override PartName="/xl/worksheets/sheet61.xml" ContentType="application/vnd.openxmlformats-officedocument.spreadsheetml.worksheet+xml"/>
  <Override PartName="/xl/drawings/drawing61.xml" ContentType="application/vnd.openxmlformats-officedocument.drawing+xml"/>
  <Override PartName="/xl/worksheets/sheet62.xml" ContentType="application/vnd.openxmlformats-officedocument.spreadsheetml.worksheet+xml"/>
  <Override PartName="/xl/drawings/drawing62.xml" ContentType="application/vnd.openxmlformats-officedocument.drawing+xml"/>
  <Override PartName="/xl/worksheets/sheet63.xml" ContentType="application/vnd.openxmlformats-officedocument.spreadsheetml.worksheet+xml"/>
  <Override PartName="/xl/drawings/drawing63.xml" ContentType="application/vnd.openxmlformats-officedocument.drawing+xml"/>
  <Override PartName="/xl/worksheets/sheet64.xml" ContentType="application/vnd.openxmlformats-officedocument.spreadsheetml.worksheet+xml"/>
  <Override PartName="/xl/drawings/drawing64.xml" ContentType="application/vnd.openxmlformats-officedocument.drawing+xml"/>
  <Override PartName="/xl/worksheets/sheet65.xml" ContentType="application/vnd.openxmlformats-officedocument.spreadsheetml.worksheet+xml"/>
  <Override PartName="/xl/drawings/drawing65.xml" ContentType="application/vnd.openxmlformats-officedocument.drawing+xml"/>
  <Override PartName="/xl/worksheets/sheet66.xml" ContentType="application/vnd.openxmlformats-officedocument.spreadsheetml.worksheet+xml"/>
  <Override PartName="/xl/drawings/drawing66.xml" ContentType="application/vnd.openxmlformats-officedocument.drawing+xml"/>
  <Override PartName="/xl/worksheets/sheet67.xml" ContentType="application/vnd.openxmlformats-officedocument.spreadsheetml.worksheet+xml"/>
  <Override PartName="/xl/drawings/drawing67.xml" ContentType="application/vnd.openxmlformats-officedocument.drawing+xml"/>
  <Override PartName="/xl/worksheets/sheet68.xml" ContentType="application/vnd.openxmlformats-officedocument.spreadsheetml.worksheet+xml"/>
  <Override PartName="/xl/drawings/drawing68.xml" ContentType="application/vnd.openxmlformats-officedocument.drawing+xml"/>
  <Override PartName="/xl/worksheets/sheet69.xml" ContentType="application/vnd.openxmlformats-officedocument.spreadsheetml.worksheet+xml"/>
  <Override PartName="/xl/drawings/drawing69.xml" ContentType="application/vnd.openxmlformats-officedocument.drawing+xml"/>
  <Override PartName="/xl/worksheets/sheet70.xml" ContentType="application/vnd.openxmlformats-officedocument.spreadsheetml.worksheet+xml"/>
  <Override PartName="/xl/drawings/drawing70.xml" ContentType="application/vnd.openxmlformats-officedocument.drawing+xml"/>
  <Override PartName="/xl/worksheets/sheet71.xml" ContentType="application/vnd.openxmlformats-officedocument.spreadsheetml.worksheet+xml"/>
  <Override PartName="/xl/drawings/drawing71.xml" ContentType="application/vnd.openxmlformats-officedocument.drawing+xml"/>
  <Override PartName="/xl/worksheets/sheet72.xml" ContentType="application/vnd.openxmlformats-officedocument.spreadsheetml.worksheet+xml"/>
  <Override PartName="/xl/drawings/drawing72.xml" ContentType="application/vnd.openxmlformats-officedocument.drawing+xml"/>
  <Override PartName="/xl/worksheets/sheet73.xml" ContentType="application/vnd.openxmlformats-officedocument.spreadsheetml.worksheet+xml"/>
  <Override PartName="/xl/drawings/drawing73.xml" ContentType="application/vnd.openxmlformats-officedocument.drawing+xml"/>
  <Override PartName="/xl/worksheets/sheet74.xml" ContentType="application/vnd.openxmlformats-officedocument.spreadsheetml.worksheet+xml"/>
  <Override PartName="/xl/drawings/drawing74.xml" ContentType="application/vnd.openxmlformats-officedocument.drawing+xml"/>
  <Override PartName="/xl/worksheets/sheet75.xml" ContentType="application/vnd.openxmlformats-officedocument.spreadsheetml.worksheet+xml"/>
  <Override PartName="/xl/drawings/drawing75.xml" ContentType="application/vnd.openxmlformats-officedocument.drawing+xml"/>
  <Override PartName="/xl/worksheets/sheet76.xml" ContentType="application/vnd.openxmlformats-officedocument.spreadsheetml.worksheet+xml"/>
  <Override PartName="/xl/drawings/drawing76.xml" ContentType="application/vnd.openxmlformats-officedocument.drawing+xml"/>
  <Override PartName="/xl/worksheets/sheet77.xml" ContentType="application/vnd.openxmlformats-officedocument.spreadsheetml.worksheet+xml"/>
  <Override PartName="/xl/drawings/drawing77.xml" ContentType="application/vnd.openxmlformats-officedocument.drawing+xml"/>
  <Override PartName="/xl/worksheets/sheet78.xml" ContentType="application/vnd.openxmlformats-officedocument.spreadsheetml.worksheet+xml"/>
  <Override PartName="/xl/drawings/drawing78.xml" ContentType="application/vnd.openxmlformats-officedocument.drawing+xml"/>
  <Override PartName="/xl/worksheets/sheet79.xml" ContentType="application/vnd.openxmlformats-officedocument.spreadsheetml.worksheet+xml"/>
  <Override PartName="/xl/drawings/drawing79.xml" ContentType="application/vnd.openxmlformats-officedocument.drawing+xml"/>
  <Override PartName="/xl/worksheets/sheet80.xml" ContentType="application/vnd.openxmlformats-officedocument.spreadsheetml.worksheet+xml"/>
  <Override PartName="/xl/drawings/drawing80.xml" ContentType="application/vnd.openxmlformats-officedocument.drawing+xml"/>
  <Override PartName="/xl/worksheets/sheet81.xml" ContentType="application/vnd.openxmlformats-officedocument.spreadsheetml.worksheet+xml"/>
  <Override PartName="/xl/drawings/drawing81.xml" ContentType="application/vnd.openxmlformats-officedocument.drawing+xml"/>
  <Override PartName="/xl/worksheets/sheet82.xml" ContentType="application/vnd.openxmlformats-officedocument.spreadsheetml.worksheet+xml"/>
  <Override PartName="/xl/drawings/drawing82.xml" ContentType="application/vnd.openxmlformats-officedocument.drawing+xml"/>
  <Override PartName="/xl/worksheets/sheet83.xml" ContentType="application/vnd.openxmlformats-officedocument.spreadsheetml.worksheet+xml"/>
  <Override PartName="/xl/drawings/drawing83.xml" ContentType="application/vnd.openxmlformats-officedocument.drawing+xml"/>
  <Override PartName="/xl/worksheets/sheet84.xml" ContentType="application/vnd.openxmlformats-officedocument.spreadsheetml.worksheet+xml"/>
  <Override PartName="/xl/drawings/drawing84.xml" ContentType="application/vnd.openxmlformats-officedocument.drawing+xml"/>
  <Override PartName="/xl/worksheets/sheet85.xml" ContentType="application/vnd.openxmlformats-officedocument.spreadsheetml.worksheet+xml"/>
  <Override PartName="/xl/drawings/drawing85.xml" ContentType="application/vnd.openxmlformats-officedocument.drawing+xml"/>
  <Override PartName="/xl/worksheets/sheet86.xml" ContentType="application/vnd.openxmlformats-officedocument.spreadsheetml.worksheet+xml"/>
  <Override PartName="/xl/drawings/drawing86.xml" ContentType="application/vnd.openxmlformats-officedocument.drawing+xml"/>
  <Override PartName="/xl/worksheets/sheet87.xml" ContentType="application/vnd.openxmlformats-officedocument.spreadsheetml.worksheet+xml"/>
  <Override PartName="/xl/drawings/drawing87.xml" ContentType="application/vnd.openxmlformats-officedocument.drawing+xml"/>
  <Override PartName="/xl/worksheets/sheet88.xml" ContentType="application/vnd.openxmlformats-officedocument.spreadsheetml.worksheet+xml"/>
  <Override PartName="/xl/drawings/drawing88.xml" ContentType="application/vnd.openxmlformats-officedocument.drawing+xml"/>
  <Override PartName="/xl/worksheets/sheet89.xml" ContentType="application/vnd.openxmlformats-officedocument.spreadsheetml.worksheet+xml"/>
  <Override PartName="/xl/drawings/drawing89.xml" ContentType="application/vnd.openxmlformats-officedocument.drawing+xml"/>
  <Override PartName="/xl/worksheets/sheet90.xml" ContentType="application/vnd.openxmlformats-officedocument.spreadsheetml.worksheet+xml"/>
  <Override PartName="/xl/drawings/drawing90.xml" ContentType="application/vnd.openxmlformats-officedocument.drawing+xml"/>
  <Override PartName="/xl/worksheets/sheet91.xml" ContentType="application/vnd.openxmlformats-officedocument.spreadsheetml.worksheet+xml"/>
  <Override PartName="/xl/drawings/drawing91.xml" ContentType="application/vnd.openxmlformats-officedocument.drawing+xml"/>
  <Override PartName="/xl/worksheets/sheet92.xml" ContentType="application/vnd.openxmlformats-officedocument.spreadsheetml.worksheet+xml"/>
  <Override PartName="/xl/drawings/drawing92.xml" ContentType="application/vnd.openxmlformats-officedocument.drawing+xml"/>
  <Override PartName="/xl/worksheets/sheet93.xml" ContentType="application/vnd.openxmlformats-officedocument.spreadsheetml.worksheet+xml"/>
  <Override PartName="/xl/drawings/drawing93.xml" ContentType="application/vnd.openxmlformats-officedocument.drawing+xml"/>
  <Override PartName="/xl/worksheets/sheet94.xml" ContentType="application/vnd.openxmlformats-officedocument.spreadsheetml.worksheet+xml"/>
  <Override PartName="/xl/drawings/drawing94.xml" ContentType="application/vnd.openxmlformats-officedocument.drawing+xml"/>
  <Override PartName="/xl/worksheets/sheet95.xml" ContentType="application/vnd.openxmlformats-officedocument.spreadsheetml.worksheet+xml"/>
  <Override PartName="/xl/drawings/drawing95.xml" ContentType="application/vnd.openxmlformats-officedocument.drawing+xml"/>
  <Override PartName="/xl/worksheets/sheet96.xml" ContentType="application/vnd.openxmlformats-officedocument.spreadsheetml.worksheet+xml"/>
  <Override PartName="/xl/drawings/drawing96.xml" ContentType="application/vnd.openxmlformats-officedocument.drawing+xml"/>
  <Override PartName="/xl/worksheets/sheet97.xml" ContentType="application/vnd.openxmlformats-officedocument.spreadsheetml.worksheet+xml"/>
  <Override PartName="/xl/drawings/drawing97.xml" ContentType="application/vnd.openxmlformats-officedocument.drawing+xml"/>
  <Override PartName="/xl/worksheets/sheet98.xml" ContentType="application/vnd.openxmlformats-officedocument.spreadsheetml.worksheet+xml"/>
  <Override PartName="/xl/drawings/drawing98.xml" ContentType="application/vnd.openxmlformats-officedocument.drawing+xml"/>
  <Override PartName="/xl/worksheets/sheet99.xml" ContentType="application/vnd.openxmlformats-officedocument.spreadsheetml.worksheet+xml"/>
  <Override PartName="/xl/drawings/drawing99.xml" ContentType="application/vnd.openxmlformats-officedocument.drawing+xml"/>
  <Override PartName="/xl/worksheets/sheet100.xml" ContentType="application/vnd.openxmlformats-officedocument.spreadsheetml.worksheet+xml"/>
  <Override PartName="/xl/drawings/drawing100.xml" ContentType="application/vnd.openxmlformats-officedocument.drawing+xml"/>
  <Override PartName="/xl/worksheets/sheet101.xml" ContentType="application/vnd.openxmlformats-officedocument.spreadsheetml.worksheet+xml"/>
  <Override PartName="/xl/drawings/drawing101.xml" ContentType="application/vnd.openxmlformats-officedocument.drawing+xml"/>
  <Override PartName="/xl/worksheets/sheet102.xml" ContentType="application/vnd.openxmlformats-officedocument.spreadsheetml.worksheet+xml"/>
  <Override PartName="/xl/drawings/drawing102.xml" ContentType="application/vnd.openxmlformats-officedocument.drawing+xml"/>
  <Override PartName="/xl/worksheets/sheet103.xml" ContentType="application/vnd.openxmlformats-officedocument.spreadsheetml.worksheet+xml"/>
  <Override PartName="/xl/drawings/drawing103.xml" ContentType="application/vnd.openxmlformats-officedocument.drawing+xml"/>
  <Override PartName="/xl/worksheets/sheet104.xml" ContentType="application/vnd.openxmlformats-officedocument.spreadsheetml.worksheet+xml"/>
  <Override PartName="/xl/drawings/drawing104.xml" ContentType="application/vnd.openxmlformats-officedocument.drawing+xml"/>
  <Override PartName="/xl/worksheets/sheet105.xml" ContentType="application/vnd.openxmlformats-officedocument.spreadsheetml.worksheet+xml"/>
  <Override PartName="/xl/drawings/drawing105.xml" ContentType="application/vnd.openxmlformats-officedocument.drawing+xml"/>
  <Override PartName="/xl/worksheets/sheet106.xml" ContentType="application/vnd.openxmlformats-officedocument.spreadsheetml.worksheet+xml"/>
  <Override PartName="/xl/drawings/drawing106.xml" ContentType="application/vnd.openxmlformats-officedocument.drawing+xml"/>
  <Override PartName="/xl/worksheets/sheet107.xml" ContentType="application/vnd.openxmlformats-officedocument.spreadsheetml.worksheet+xml"/>
  <Override PartName="/xl/drawings/drawing107.xml" ContentType="application/vnd.openxmlformats-officedocument.drawing+xml"/>
  <Override PartName="/xl/worksheets/sheet108.xml" ContentType="application/vnd.openxmlformats-officedocument.spreadsheetml.worksheet+xml"/>
  <Override PartName="/xl/drawings/drawing108.xml" ContentType="application/vnd.openxmlformats-officedocument.drawing+xml"/>
  <Override PartName="/xl/worksheets/sheet109.xml" ContentType="application/vnd.openxmlformats-officedocument.spreadsheetml.worksheet+xml"/>
  <Override PartName="/xl/drawings/drawing109.xml" ContentType="application/vnd.openxmlformats-officedocument.drawing+xml"/>
  <Override PartName="/xl/worksheets/sheet110.xml" ContentType="application/vnd.openxmlformats-officedocument.spreadsheetml.worksheet+xml"/>
  <Override PartName="/xl/drawings/drawing110.xml" ContentType="application/vnd.openxmlformats-officedocument.drawing+xml"/>
  <Override PartName="/xl/worksheets/sheet111.xml" ContentType="application/vnd.openxmlformats-officedocument.spreadsheetml.worksheet+xml"/>
  <Override PartName="/xl/drawings/drawing111.xml" ContentType="application/vnd.openxmlformats-officedocument.drawing+xml"/>
  <Override PartName="/xl/worksheets/sheet112.xml" ContentType="application/vnd.openxmlformats-officedocument.spreadsheetml.worksheet+xml"/>
  <Override PartName="/xl/drawings/drawing112.xml" ContentType="application/vnd.openxmlformats-officedocument.drawing+xml"/>
  <Override PartName="/xl/worksheets/sheet113.xml" ContentType="application/vnd.openxmlformats-officedocument.spreadsheetml.worksheet+xml"/>
  <Override PartName="/xl/drawings/drawing113.xml" ContentType="application/vnd.openxmlformats-officedocument.drawing+xml"/>
  <Override PartName="/xl/worksheets/sheet114.xml" ContentType="application/vnd.openxmlformats-officedocument.spreadsheetml.worksheet+xml"/>
  <Override PartName="/xl/drawings/drawing114.xml" ContentType="application/vnd.openxmlformats-officedocument.drawing+xml"/>
  <Override PartName="/xl/worksheets/sheet115.xml" ContentType="application/vnd.openxmlformats-officedocument.spreadsheetml.worksheet+xml"/>
  <Override PartName="/xl/drawings/drawing115.xml" ContentType="application/vnd.openxmlformats-officedocument.drawing+xml"/>
  <Override PartName="/xl/worksheets/sheet116.xml" ContentType="application/vnd.openxmlformats-officedocument.spreadsheetml.worksheet+xml"/>
  <Override PartName="/xl/drawings/drawing116.xml" ContentType="application/vnd.openxmlformats-officedocument.drawing+xml"/>
  <Override PartName="/xl/worksheets/sheet117.xml" ContentType="application/vnd.openxmlformats-officedocument.spreadsheetml.worksheet+xml"/>
  <Override PartName="/xl/drawings/drawing117.xml" ContentType="application/vnd.openxmlformats-officedocument.drawing+xml"/>
  <Override PartName="/xl/worksheets/sheet118.xml" ContentType="application/vnd.openxmlformats-officedocument.spreadsheetml.worksheet+xml"/>
  <Override PartName="/xl/drawings/drawing118.xml" ContentType="application/vnd.openxmlformats-officedocument.drawing+xml"/>
  <Override PartName="/xl/worksheets/sheet119.xml" ContentType="application/vnd.openxmlformats-officedocument.spreadsheetml.worksheet+xml"/>
  <Override PartName="/xl/drawings/drawing119.xml" ContentType="application/vnd.openxmlformats-officedocument.drawing+xml"/>
  <Override PartName="/xl/worksheets/sheet120.xml" ContentType="application/vnd.openxmlformats-officedocument.spreadsheetml.worksheet+xml"/>
  <Override PartName="/xl/drawings/drawing120.xml" ContentType="application/vnd.openxmlformats-officedocument.drawing+xml"/>
  <Override PartName="/xl/worksheets/sheet121.xml" ContentType="application/vnd.openxmlformats-officedocument.spreadsheetml.worksheet+xml"/>
  <Override PartName="/xl/drawings/drawing121.xml" ContentType="application/vnd.openxmlformats-officedocument.drawing+xml"/>
  <Override PartName="/xl/worksheets/sheet122.xml" ContentType="application/vnd.openxmlformats-officedocument.spreadsheetml.worksheet+xml"/>
  <Override PartName="/xl/drawings/drawing122.xml" ContentType="application/vnd.openxmlformats-officedocument.drawing+xml"/>
  <Override PartName="/xl/worksheets/sheet123.xml" ContentType="application/vnd.openxmlformats-officedocument.spreadsheetml.worksheet+xml"/>
  <Override PartName="/xl/drawings/drawing123.xml" ContentType="application/vnd.openxmlformats-officedocument.drawing+xml"/>
  <Override PartName="/xl/worksheets/sheet124.xml" ContentType="application/vnd.openxmlformats-officedocument.spreadsheetml.worksheet+xml"/>
  <Override PartName="/xl/drawings/drawing124.xml" ContentType="application/vnd.openxmlformats-officedocument.drawing+xml"/>
  <Override PartName="/xl/worksheets/sheet125.xml" ContentType="application/vnd.openxmlformats-officedocument.spreadsheetml.worksheet+xml"/>
  <Override PartName="/xl/drawings/drawing125.xml" ContentType="application/vnd.openxmlformats-officedocument.drawing+xml"/>
  <Override PartName="/xl/worksheets/sheet126.xml" ContentType="application/vnd.openxmlformats-officedocument.spreadsheetml.worksheet+xml"/>
  <Override PartName="/xl/drawings/drawing126.xml" ContentType="application/vnd.openxmlformats-officedocument.drawing+xml"/>
  <Override PartName="/xl/worksheets/sheet127.xml" ContentType="application/vnd.openxmlformats-officedocument.spreadsheetml.worksheet+xml"/>
  <Override PartName="/xl/drawings/drawing127.xml" ContentType="application/vnd.openxmlformats-officedocument.drawing+xml"/>
  <Override PartName="/xl/worksheets/sheet128.xml" ContentType="application/vnd.openxmlformats-officedocument.spreadsheetml.worksheet+xml"/>
  <Override PartName="/xl/drawings/drawing128.xml" ContentType="application/vnd.openxmlformats-officedocument.drawing+xml"/>
  <Override PartName="/xl/worksheets/sheet129.xml" ContentType="application/vnd.openxmlformats-officedocument.spreadsheetml.worksheet+xml"/>
  <Override PartName="/xl/drawings/drawing129.xml" ContentType="application/vnd.openxmlformats-officedocument.drawing+xml"/>
  <Override PartName="/xl/worksheets/sheet130.xml" ContentType="application/vnd.openxmlformats-officedocument.spreadsheetml.worksheet+xml"/>
  <Override PartName="/xl/drawings/drawing130.xml" ContentType="application/vnd.openxmlformats-officedocument.drawing+xml"/>
  <Override PartName="/xl/worksheets/sheet131.xml" ContentType="application/vnd.openxmlformats-officedocument.spreadsheetml.worksheet+xml"/>
  <Override PartName="/xl/drawings/drawing131.xml" ContentType="application/vnd.openxmlformats-officedocument.drawing+xml"/>
  <Override PartName="/xl/worksheets/sheet132.xml" ContentType="application/vnd.openxmlformats-officedocument.spreadsheetml.worksheet+xml"/>
  <Override PartName="/xl/drawings/drawing132.xml" ContentType="application/vnd.openxmlformats-officedocument.drawing+xml"/>
  <Override PartName="/xl/worksheets/sheet133.xml" ContentType="application/vnd.openxmlformats-officedocument.spreadsheetml.worksheet+xml"/>
  <Override PartName="/xl/drawings/drawing133.xml" ContentType="application/vnd.openxmlformats-officedocument.drawing+xml"/>
  <Override PartName="/xl/worksheets/sheet134.xml" ContentType="application/vnd.openxmlformats-officedocument.spreadsheetml.worksheet+xml"/>
  <Override PartName="/xl/drawings/drawing134.xml" ContentType="application/vnd.openxmlformats-officedocument.drawing+xml"/>
  <Override PartName="/xl/worksheets/sheet135.xml" ContentType="application/vnd.openxmlformats-officedocument.spreadsheetml.worksheet+xml"/>
  <Override PartName="/xl/drawings/drawing135.xml" ContentType="application/vnd.openxmlformats-officedocument.drawing+xml"/>
  <Override PartName="/xl/worksheets/sheet136.xml" ContentType="application/vnd.openxmlformats-officedocument.spreadsheetml.worksheet+xml"/>
  <Override PartName="/xl/drawings/drawing136.xml" ContentType="application/vnd.openxmlformats-officedocument.drawing+xml"/>
  <Override PartName="/xl/worksheets/sheet137.xml" ContentType="application/vnd.openxmlformats-officedocument.spreadsheetml.worksheet+xml"/>
  <Override PartName="/xl/drawings/drawing137.xml" ContentType="application/vnd.openxmlformats-officedocument.drawing+xml"/>
  <Override PartName="/xl/worksheets/sheet138.xml" ContentType="application/vnd.openxmlformats-officedocument.spreadsheetml.worksheet+xml"/>
  <Override PartName="/xl/drawings/drawing138.xml" ContentType="application/vnd.openxmlformats-officedocument.drawing+xml"/>
  <Override PartName="/xl/worksheets/sheet139.xml" ContentType="application/vnd.openxmlformats-officedocument.spreadsheetml.worksheet+xml"/>
  <Override PartName="/xl/drawings/drawing139.xml" ContentType="application/vnd.openxmlformats-officedocument.drawing+xml"/>
  <Override PartName="/xl/worksheets/sheet140.xml" ContentType="application/vnd.openxmlformats-officedocument.spreadsheetml.worksheet+xml"/>
  <Override PartName="/xl/drawings/drawing140.xml" ContentType="application/vnd.openxmlformats-officedocument.drawing+xml"/>
  <Override PartName="/xl/worksheets/sheet141.xml" ContentType="application/vnd.openxmlformats-officedocument.spreadsheetml.worksheet+xml"/>
  <Override PartName="/xl/drawings/drawing141.xml" ContentType="application/vnd.openxmlformats-officedocument.drawing+xml"/>
  <Override PartName="/xl/worksheets/sheet142.xml" ContentType="application/vnd.openxmlformats-officedocument.spreadsheetml.worksheet+xml"/>
  <Override PartName="/xl/drawings/drawing142.xml" ContentType="application/vnd.openxmlformats-officedocument.drawing+xml"/>
  <Override PartName="/xl/worksheets/sheet143.xml" ContentType="application/vnd.openxmlformats-officedocument.spreadsheetml.worksheet+xml"/>
  <Override PartName="/xl/drawings/drawing143.xml" ContentType="application/vnd.openxmlformats-officedocument.drawing+xml"/>
  <Override PartName="/xl/worksheets/sheet144.xml" ContentType="application/vnd.openxmlformats-officedocument.spreadsheetml.worksheet+xml"/>
  <Override PartName="/xl/drawings/drawing144.xml" ContentType="application/vnd.openxmlformats-officedocument.drawing+xml"/>
  <Override PartName="/xl/worksheets/sheet145.xml" ContentType="application/vnd.openxmlformats-officedocument.spreadsheetml.worksheet+xml"/>
  <Override PartName="/xl/drawings/drawing145.xml" ContentType="application/vnd.openxmlformats-officedocument.drawing+xml"/>
  <Override PartName="/xl/worksheets/sheet146.xml" ContentType="application/vnd.openxmlformats-officedocument.spreadsheetml.worksheet+xml"/>
  <Override PartName="/xl/drawings/drawing146.xml" ContentType="application/vnd.openxmlformats-officedocument.drawing+xml"/>
  <Override PartName="/xl/worksheets/sheet147.xml" ContentType="application/vnd.openxmlformats-officedocument.spreadsheetml.worksheet+xml"/>
  <Override PartName="/xl/drawings/drawing147.xml" ContentType="application/vnd.openxmlformats-officedocument.drawing+xml"/>
  <Override PartName="/xl/worksheets/sheet148.xml" ContentType="application/vnd.openxmlformats-officedocument.spreadsheetml.worksheet+xml"/>
  <Override PartName="/xl/drawings/drawing148.xml" ContentType="application/vnd.openxmlformats-officedocument.drawing+xml"/>
  <Override PartName="/xl/worksheets/sheet149.xml" ContentType="application/vnd.openxmlformats-officedocument.spreadsheetml.worksheet+xml"/>
  <Override PartName="/xl/drawings/drawing149.xml" ContentType="application/vnd.openxmlformats-officedocument.drawing+xml"/>
  <Override PartName="/xl/worksheets/sheet150.xml" ContentType="application/vnd.openxmlformats-officedocument.spreadsheetml.worksheet+xml"/>
  <Override PartName="/xl/drawings/drawing150.xml" ContentType="application/vnd.openxmlformats-officedocument.drawing+xml"/>
  <Override PartName="/xl/worksheets/sheet151.xml" ContentType="application/vnd.openxmlformats-officedocument.spreadsheetml.worksheet+xml"/>
  <Override PartName="/xl/drawings/drawing151.xml" ContentType="application/vnd.openxmlformats-officedocument.drawing+xml"/>
  <Override PartName="/xl/worksheets/sheet152.xml" ContentType="application/vnd.openxmlformats-officedocument.spreadsheetml.worksheet+xml"/>
  <Override PartName="/xl/drawings/drawing152.xml" ContentType="application/vnd.openxmlformats-officedocument.drawing+xml"/>
  <Override PartName="/xl/worksheets/sheet153.xml" ContentType="application/vnd.openxmlformats-officedocument.spreadsheetml.worksheet+xml"/>
  <Override PartName="/xl/drawings/drawing153.xml" ContentType="application/vnd.openxmlformats-officedocument.drawing+xml"/>
  <Override PartName="/xl/worksheets/sheet154.xml" ContentType="application/vnd.openxmlformats-officedocument.spreadsheetml.worksheet+xml"/>
  <Override PartName="/xl/drawings/drawing154.xml" ContentType="application/vnd.openxmlformats-officedocument.drawing+xml"/>
  <Override PartName="/xl/worksheets/sheet155.xml" ContentType="application/vnd.openxmlformats-officedocument.spreadsheetml.worksheet+xml"/>
  <Override PartName="/xl/drawings/drawing155.xml" ContentType="application/vnd.openxmlformats-officedocument.drawing+xml"/>
  <Override PartName="/xl/worksheets/sheet156.xml" ContentType="application/vnd.openxmlformats-officedocument.spreadsheetml.worksheet+xml"/>
  <Override PartName="/xl/drawings/drawing156.xml" ContentType="application/vnd.openxmlformats-officedocument.drawing+xml"/>
  <Override PartName="/xl/worksheets/sheet157.xml" ContentType="application/vnd.openxmlformats-officedocument.spreadsheetml.worksheet+xml"/>
  <Override PartName="/xl/drawings/drawing157.xml" ContentType="application/vnd.openxmlformats-officedocument.drawing+xml"/>
  <Override PartName="/xl/worksheets/sheet158.xml" ContentType="application/vnd.openxmlformats-officedocument.spreadsheetml.worksheet+xml"/>
  <Override PartName="/xl/drawings/drawing158.xml" ContentType="application/vnd.openxmlformats-officedocument.drawing+xml"/>
  <Override PartName="/xl/worksheets/sheet159.xml" ContentType="application/vnd.openxmlformats-officedocument.spreadsheetml.worksheet+xml"/>
  <Override PartName="/xl/drawings/drawing159.xml" ContentType="application/vnd.openxmlformats-officedocument.drawing+xml"/>
  <Override PartName="/xl/worksheets/sheet160.xml" ContentType="application/vnd.openxmlformats-officedocument.spreadsheetml.worksheet+xml"/>
  <Override PartName="/xl/drawings/drawing160.xml" ContentType="application/vnd.openxmlformats-officedocument.drawing+xml"/>
  <Override PartName="/xl/worksheets/sheet161.xml" ContentType="application/vnd.openxmlformats-officedocument.spreadsheetml.worksheet+xml"/>
  <Override PartName="/xl/drawings/drawing161.xml" ContentType="application/vnd.openxmlformats-officedocument.drawing+xml"/>
  <Override PartName="/xl/worksheets/sheet162.xml" ContentType="application/vnd.openxmlformats-officedocument.spreadsheetml.worksheet+xml"/>
  <Override PartName="/xl/drawings/drawing162.xml" ContentType="application/vnd.openxmlformats-officedocument.drawing+xml"/>
  <Override PartName="/xl/worksheets/sheet163.xml" ContentType="application/vnd.openxmlformats-officedocument.spreadsheetml.worksheet+xml"/>
  <Override PartName="/xl/drawings/drawing163.xml" ContentType="application/vnd.openxmlformats-officedocument.drawing+xml"/>
  <Override PartName="/xl/worksheets/sheet164.xml" ContentType="application/vnd.openxmlformats-officedocument.spreadsheetml.worksheet+xml"/>
  <Override PartName="/xl/drawings/drawing164.xml" ContentType="application/vnd.openxmlformats-officedocument.drawing+xml"/>
  <Override PartName="/xl/worksheets/sheet165.xml" ContentType="application/vnd.openxmlformats-officedocument.spreadsheetml.worksheet+xml"/>
  <Override PartName="/xl/drawings/drawing165.xml" ContentType="application/vnd.openxmlformats-officedocument.drawing+xml"/>
  <Override PartName="/xl/worksheets/sheet166.xml" ContentType="application/vnd.openxmlformats-officedocument.spreadsheetml.worksheet+xml"/>
  <Override PartName="/xl/drawings/drawing166.xml" ContentType="application/vnd.openxmlformats-officedocument.drawing+xml"/>
  <Override PartName="/xl/worksheets/sheet167.xml" ContentType="application/vnd.openxmlformats-officedocument.spreadsheetml.worksheet+xml"/>
  <Override PartName="/xl/drawings/drawing167.xml" ContentType="application/vnd.openxmlformats-officedocument.drawing+xml"/>
  <Override PartName="/xl/worksheets/sheet168.xml" ContentType="application/vnd.openxmlformats-officedocument.spreadsheetml.worksheet+xml"/>
  <Override PartName="/xl/drawings/drawing168.xml" ContentType="application/vnd.openxmlformats-officedocument.drawing+xml"/>
  <Override PartName="/xl/worksheets/sheet169.xml" ContentType="application/vnd.openxmlformats-officedocument.spreadsheetml.worksheet+xml"/>
  <Override PartName="/xl/drawings/drawing169.xml" ContentType="application/vnd.openxmlformats-officedocument.drawing+xml"/>
  <Override PartName="/xl/worksheets/sheet170.xml" ContentType="application/vnd.openxmlformats-officedocument.spreadsheetml.worksheet+xml"/>
  <Override PartName="/xl/drawings/drawing170.xml" ContentType="application/vnd.openxmlformats-officedocument.drawing+xml"/>
  <Override PartName="/xl/worksheets/sheet171.xml" ContentType="application/vnd.openxmlformats-officedocument.spreadsheetml.worksheet+xml"/>
  <Override PartName="/xl/drawings/drawing171.xml" ContentType="application/vnd.openxmlformats-officedocument.drawing+xml"/>
  <Override PartName="/xl/worksheets/sheet172.xml" ContentType="application/vnd.openxmlformats-officedocument.spreadsheetml.worksheet+xml"/>
  <Override PartName="/xl/drawings/drawing172.xml" ContentType="application/vnd.openxmlformats-officedocument.drawing+xml"/>
  <Override PartName="/xl/worksheets/sheet173.xml" ContentType="application/vnd.openxmlformats-officedocument.spreadsheetml.worksheet+xml"/>
  <Override PartName="/xl/drawings/drawing173.xml" ContentType="application/vnd.openxmlformats-officedocument.drawing+xml"/>
  <Override PartName="/xl/worksheets/sheet174.xml" ContentType="application/vnd.openxmlformats-officedocument.spreadsheetml.worksheet+xml"/>
  <Override PartName="/xl/drawings/drawing174.xml" ContentType="application/vnd.openxmlformats-officedocument.drawing+xml"/>
  <Override PartName="/xl/worksheets/sheet175.xml" ContentType="application/vnd.openxmlformats-officedocument.spreadsheetml.worksheet+xml"/>
  <Override PartName="/xl/drawings/drawing175.xml" ContentType="application/vnd.openxmlformats-officedocument.drawing+xml"/>
  <Override PartName="/xl/worksheets/sheet176.xml" ContentType="application/vnd.openxmlformats-officedocument.spreadsheetml.worksheet+xml"/>
  <Override PartName="/xl/drawings/drawing176.xml" ContentType="application/vnd.openxmlformats-officedocument.drawing+xml"/>
  <Override PartName="/xl/worksheets/sheet177.xml" ContentType="application/vnd.openxmlformats-officedocument.spreadsheetml.worksheet+xml"/>
  <Override PartName="/xl/drawings/drawing177.xml" ContentType="application/vnd.openxmlformats-officedocument.drawing+xml"/>
  <Override PartName="/xl/worksheets/sheet178.xml" ContentType="application/vnd.openxmlformats-officedocument.spreadsheetml.worksheet+xml"/>
  <Override PartName="/xl/drawings/drawing178.xml" ContentType="application/vnd.openxmlformats-officedocument.drawing+xml"/>
  <Override PartName="/xl/worksheets/sheet179.xml" ContentType="application/vnd.openxmlformats-officedocument.spreadsheetml.worksheet+xml"/>
  <Override PartName="/xl/drawings/drawing179.xml" ContentType="application/vnd.openxmlformats-officedocument.drawing+xml"/>
  <Override PartName="/xl/worksheets/sheet180.xml" ContentType="application/vnd.openxmlformats-officedocument.spreadsheetml.worksheet+xml"/>
  <Override PartName="/xl/drawings/drawing180.xml" ContentType="application/vnd.openxmlformats-officedocument.drawing+xml"/>
  <Override PartName="/xl/worksheets/sheet181.xml" ContentType="application/vnd.openxmlformats-officedocument.spreadsheetml.worksheet+xml"/>
  <Override PartName="/xl/drawings/drawing181.xml" ContentType="application/vnd.openxmlformats-officedocument.drawing+xml"/>
  <Override PartName="/xl/worksheets/sheet182.xml" ContentType="application/vnd.openxmlformats-officedocument.spreadsheetml.worksheet+xml"/>
  <Override PartName="/xl/drawings/drawing182.xml" ContentType="application/vnd.openxmlformats-officedocument.drawing+xml"/>
  <Override PartName="/xl/worksheets/sheet183.xml" ContentType="application/vnd.openxmlformats-officedocument.spreadsheetml.worksheet+xml"/>
  <Override PartName="/xl/drawings/drawing183.xml" ContentType="application/vnd.openxmlformats-officedocument.drawing+xml"/>
  <Override PartName="/xl/worksheets/sheet184.xml" ContentType="application/vnd.openxmlformats-officedocument.spreadsheetml.worksheet+xml"/>
  <Override PartName="/xl/drawings/drawing184.xml" ContentType="application/vnd.openxmlformats-officedocument.drawing+xml"/>
  <Override PartName="/xl/worksheets/sheet185.xml" ContentType="application/vnd.openxmlformats-officedocument.spreadsheetml.worksheet+xml"/>
  <Override PartName="/xl/drawings/drawing185.xml" ContentType="application/vnd.openxmlformats-officedocument.drawing+xml"/>
  <Override PartName="/xl/worksheets/sheet186.xml" ContentType="application/vnd.openxmlformats-officedocument.spreadsheetml.worksheet+xml"/>
  <Override PartName="/xl/drawings/drawing186.xml" ContentType="application/vnd.openxmlformats-officedocument.drawing+xml"/>
  <Override PartName="/xl/worksheets/sheet187.xml" ContentType="application/vnd.openxmlformats-officedocument.spreadsheetml.worksheet+xml"/>
  <Override PartName="/xl/drawings/drawing187.xml" ContentType="application/vnd.openxmlformats-officedocument.drawing+xml"/>
  <Override PartName="/xl/worksheets/sheet188.xml" ContentType="application/vnd.openxmlformats-officedocument.spreadsheetml.worksheet+xml"/>
  <Override PartName="/xl/drawings/drawing188.xml" ContentType="application/vnd.openxmlformats-officedocument.drawing+xml"/>
  <Override PartName="/xl/worksheets/sheet189.xml" ContentType="application/vnd.openxmlformats-officedocument.spreadsheetml.worksheet+xml"/>
  <Override PartName="/xl/drawings/drawing189.xml" ContentType="application/vnd.openxmlformats-officedocument.drawing+xml"/>
  <Override PartName="/xl/worksheets/sheet190.xml" ContentType="application/vnd.openxmlformats-officedocument.spreadsheetml.worksheet+xml"/>
  <Override PartName="/xl/drawings/drawing190.xml" ContentType="application/vnd.openxmlformats-officedocument.drawing+xml"/>
  <Override PartName="/xl/worksheets/sheet191.xml" ContentType="application/vnd.openxmlformats-officedocument.spreadsheetml.worksheet+xml"/>
  <Override PartName="/xl/drawings/drawing191.xml" ContentType="application/vnd.openxmlformats-officedocument.drawing+xml"/>
  <Override PartName="/xl/worksheets/sheet192.xml" ContentType="application/vnd.openxmlformats-officedocument.spreadsheetml.worksheet+xml"/>
  <Override PartName="/xl/drawings/drawing192.xml" ContentType="application/vnd.openxmlformats-officedocument.drawing+xml"/>
  <Override PartName="/xl/worksheets/sheet193.xml" ContentType="application/vnd.openxmlformats-officedocument.spreadsheetml.worksheet+xml"/>
  <Override PartName="/xl/drawings/drawing193.xml" ContentType="application/vnd.openxmlformats-officedocument.drawing+xml"/>
  <Override PartName="/xl/worksheets/sheet194.xml" ContentType="application/vnd.openxmlformats-officedocument.spreadsheetml.worksheet+xml"/>
  <Override PartName="/xl/drawings/drawing194.xml" ContentType="application/vnd.openxmlformats-officedocument.drawing+xml"/>
  <Override PartName="/xl/worksheets/sheet195.xml" ContentType="application/vnd.openxmlformats-officedocument.spreadsheetml.worksheet+xml"/>
  <Override PartName="/xl/drawings/drawing195.xml" ContentType="application/vnd.openxmlformats-officedocument.drawing+xml"/>
  <Override PartName="/xl/worksheets/sheet196.xml" ContentType="application/vnd.openxmlformats-officedocument.spreadsheetml.worksheet+xml"/>
  <Override PartName="/xl/drawings/drawing196.xml" ContentType="application/vnd.openxmlformats-officedocument.drawing+xml"/>
  <Override PartName="/xl/worksheets/sheet197.xml" ContentType="application/vnd.openxmlformats-officedocument.spreadsheetml.worksheet+xml"/>
  <Override PartName="/xl/drawings/drawing197.xml" ContentType="application/vnd.openxmlformats-officedocument.drawing+xml"/>
  <Override PartName="/xl/worksheets/sheet198.xml" ContentType="application/vnd.openxmlformats-officedocument.spreadsheetml.worksheet+xml"/>
  <Override PartName="/xl/drawings/drawing198.xml" ContentType="application/vnd.openxmlformats-officedocument.drawing+xml"/>
  <Override PartName="/xl/worksheets/sheet199.xml" ContentType="application/vnd.openxmlformats-officedocument.spreadsheetml.worksheet+xml"/>
  <Override PartName="/xl/drawings/drawing199.xml" ContentType="application/vnd.openxmlformats-officedocument.drawing+xml"/>
  <Override PartName="/xl/worksheets/sheet200.xml" ContentType="application/vnd.openxmlformats-officedocument.spreadsheetml.worksheet+xml"/>
  <Override PartName="/xl/drawings/drawing200.xml" ContentType="application/vnd.openxmlformats-officedocument.drawing+xml"/>
  <Override PartName="/xl/worksheets/sheet201.xml" ContentType="application/vnd.openxmlformats-officedocument.spreadsheetml.worksheet+xml"/>
  <Override PartName="/xl/drawings/drawing201.xml" ContentType="application/vnd.openxmlformats-officedocument.drawing+xml"/>
  <Override PartName="/xl/worksheets/sheet202.xml" ContentType="application/vnd.openxmlformats-officedocument.spreadsheetml.worksheet+xml"/>
  <Override PartName="/xl/drawings/drawing202.xml" ContentType="application/vnd.openxmlformats-officedocument.drawing+xml"/>
  <Override PartName="/xl/worksheets/sheet203.xml" ContentType="application/vnd.openxmlformats-officedocument.spreadsheetml.worksheet+xml"/>
  <Override PartName="/xl/drawings/drawing203.xml" ContentType="application/vnd.openxmlformats-officedocument.drawing+xml"/>
  <Override PartName="/xl/worksheets/sheet204.xml" ContentType="application/vnd.openxmlformats-officedocument.spreadsheetml.worksheet+xml"/>
  <Override PartName="/xl/drawings/drawing204.xml" ContentType="application/vnd.openxmlformats-officedocument.drawing+xml"/>
  <Override PartName="/xl/worksheets/sheet205.xml" ContentType="application/vnd.openxmlformats-officedocument.spreadsheetml.worksheet+xml"/>
  <Override PartName="/xl/drawings/drawing205.xml" ContentType="application/vnd.openxmlformats-officedocument.drawing+xml"/>
  <Override PartName="/xl/worksheets/sheet206.xml" ContentType="application/vnd.openxmlformats-officedocument.spreadsheetml.worksheet+xml"/>
  <Override PartName="/xl/drawings/drawing206.xml" ContentType="application/vnd.openxmlformats-officedocument.drawing+xml"/>
  <Override PartName="/xl/worksheets/sheet207.xml" ContentType="application/vnd.openxmlformats-officedocument.spreadsheetml.worksheet+xml"/>
  <Override PartName="/xl/drawings/drawing207.xml" ContentType="application/vnd.openxmlformats-officedocument.drawing+xml"/>
  <Override PartName="/xl/worksheets/sheet208.xml" ContentType="application/vnd.openxmlformats-officedocument.spreadsheetml.worksheet+xml"/>
  <Override PartName="/xl/drawings/drawing208.xml" ContentType="application/vnd.openxmlformats-officedocument.drawing+xml"/>
  <Override PartName="/xl/worksheets/sheet209.xml" ContentType="application/vnd.openxmlformats-officedocument.spreadsheetml.worksheet+xml"/>
  <Override PartName="/xl/drawings/drawing209.xml" ContentType="application/vnd.openxmlformats-officedocument.drawing+xml"/>
  <Override PartName="/xl/worksheets/sheet210.xml" ContentType="application/vnd.openxmlformats-officedocument.spreadsheetml.worksheet+xml"/>
  <Override PartName="/xl/drawings/drawing210.xml" ContentType="application/vnd.openxmlformats-officedocument.drawing+xml"/>
  <Override PartName="/xl/worksheets/sheet211.xml" ContentType="application/vnd.openxmlformats-officedocument.spreadsheetml.worksheet+xml"/>
  <Override PartName="/xl/drawings/drawing211.xml" ContentType="application/vnd.openxmlformats-officedocument.drawing+xml"/>
  <Override PartName="/xl/worksheets/sheet212.xml" ContentType="application/vnd.openxmlformats-officedocument.spreadsheetml.worksheet+xml"/>
  <Override PartName="/xl/drawings/drawing212.xml" ContentType="application/vnd.openxmlformats-officedocument.drawing+xml"/>
  <Override PartName="/xl/worksheets/sheet213.xml" ContentType="application/vnd.openxmlformats-officedocument.spreadsheetml.worksheet+xml"/>
  <Override PartName="/xl/drawings/drawing213.xml" ContentType="application/vnd.openxmlformats-officedocument.drawing+xml"/>
  <Override PartName="/xl/worksheets/sheet214.xml" ContentType="application/vnd.openxmlformats-officedocument.spreadsheetml.worksheet+xml"/>
  <Override PartName="/xl/drawings/drawing214.xml" ContentType="application/vnd.openxmlformats-officedocument.drawing+xml"/>
  <Override PartName="/xl/worksheets/sheet215.xml" ContentType="application/vnd.openxmlformats-officedocument.spreadsheetml.worksheet+xml"/>
  <Override PartName="/xl/drawings/drawing215.xml" ContentType="application/vnd.openxmlformats-officedocument.drawing+xml"/>
  <Override PartName="/xl/worksheets/sheet216.xml" ContentType="application/vnd.openxmlformats-officedocument.spreadsheetml.worksheet+xml"/>
  <Override PartName="/xl/drawings/drawing216.xml" ContentType="application/vnd.openxmlformats-officedocument.drawing+xml"/>
  <Override PartName="/xl/worksheets/sheet217.xml" ContentType="application/vnd.openxmlformats-officedocument.spreadsheetml.worksheet+xml"/>
  <Override PartName="/xl/drawings/drawing217.xml" ContentType="application/vnd.openxmlformats-officedocument.drawing+xml"/>
  <Override PartName="/xl/worksheets/sheet218.xml" ContentType="application/vnd.openxmlformats-officedocument.spreadsheetml.worksheet+xml"/>
  <Override PartName="/xl/drawings/drawing218.xml" ContentType="application/vnd.openxmlformats-officedocument.drawing+xml"/>
  <Override PartName="/xl/worksheets/sheet219.xml" ContentType="application/vnd.openxmlformats-officedocument.spreadsheetml.worksheet+xml"/>
  <Override PartName="/xl/drawings/drawing219.xml" ContentType="application/vnd.openxmlformats-officedocument.drawing+xml"/>
  <Override PartName="/xl/worksheets/sheet220.xml" ContentType="application/vnd.openxmlformats-officedocument.spreadsheetml.worksheet+xml"/>
  <Override PartName="/xl/drawings/drawing220.xml" ContentType="application/vnd.openxmlformats-officedocument.drawing+xml"/>
  <Override PartName="/xl/worksheets/sheet221.xml" ContentType="application/vnd.openxmlformats-officedocument.spreadsheetml.worksheet+xml"/>
  <Override PartName="/xl/drawings/drawing221.xml" ContentType="application/vnd.openxmlformats-officedocument.drawing+xml"/>
  <Override PartName="/xl/worksheets/sheet222.xml" ContentType="application/vnd.openxmlformats-officedocument.spreadsheetml.worksheet+xml"/>
  <Override PartName="/xl/drawings/drawing222.xml" ContentType="application/vnd.openxmlformats-officedocument.drawing+xml"/>
  <Override PartName="/xl/worksheets/sheet223.xml" ContentType="application/vnd.openxmlformats-officedocument.spreadsheetml.worksheet+xml"/>
  <Override PartName="/xl/drawings/drawing223.xml" ContentType="application/vnd.openxmlformats-officedocument.drawing+xml"/>
  <Override PartName="/xl/worksheets/sheet224.xml" ContentType="application/vnd.openxmlformats-officedocument.spreadsheetml.worksheet+xml"/>
  <Override PartName="/xl/drawings/drawing224.xml" ContentType="application/vnd.openxmlformats-officedocument.drawing+xml"/>
  <Override PartName="/xl/worksheets/sheet225.xml" ContentType="application/vnd.openxmlformats-officedocument.spreadsheetml.worksheet+xml"/>
  <Override PartName="/xl/drawings/drawing225.xml" ContentType="application/vnd.openxmlformats-officedocument.drawing+xml"/>
  <Override PartName="/xl/worksheets/sheet226.xml" ContentType="application/vnd.openxmlformats-officedocument.spreadsheetml.worksheet+xml"/>
  <Override PartName="/xl/drawings/drawing226.xml" ContentType="application/vnd.openxmlformats-officedocument.drawing+xml"/>
  <Override PartName="/xl/worksheets/sheet227.xml" ContentType="application/vnd.openxmlformats-officedocument.spreadsheetml.worksheet+xml"/>
  <Override PartName="/xl/drawings/drawing227.xml" ContentType="application/vnd.openxmlformats-officedocument.drawing+xml"/>
  <Override PartName="/xl/worksheets/sheet228.xml" ContentType="application/vnd.openxmlformats-officedocument.spreadsheetml.worksheet+xml"/>
  <Override PartName="/xl/drawings/drawing228.xml" ContentType="application/vnd.openxmlformats-officedocument.drawing+xml"/>
  <Override PartName="/xl/worksheets/sheet229.xml" ContentType="application/vnd.openxmlformats-officedocument.spreadsheetml.worksheet+xml"/>
  <Override PartName="/xl/drawings/drawing229.xml" ContentType="application/vnd.openxmlformats-officedocument.drawing+xml"/>
  <Override PartName="/xl/worksheets/sheet230.xml" ContentType="application/vnd.openxmlformats-officedocument.spreadsheetml.worksheet+xml"/>
  <Override PartName="/xl/drawings/drawing230.xml" ContentType="application/vnd.openxmlformats-officedocument.drawing+xml"/>
  <Override PartName="/xl/worksheets/sheet231.xml" ContentType="application/vnd.openxmlformats-officedocument.spreadsheetml.worksheet+xml"/>
  <Override PartName="/xl/drawings/drawing231.xml" ContentType="application/vnd.openxmlformats-officedocument.drawing+xml"/>
  <Override PartName="/xl/worksheets/sheet232.xml" ContentType="application/vnd.openxmlformats-officedocument.spreadsheetml.worksheet+xml"/>
  <Override PartName="/xl/drawings/drawing232.xml" ContentType="application/vnd.openxmlformats-officedocument.drawing+xml"/>
  <Override PartName="/xl/worksheets/sheet233.xml" ContentType="application/vnd.openxmlformats-officedocument.spreadsheetml.worksheet+xml"/>
  <Override PartName="/xl/drawings/drawing233.xml" ContentType="application/vnd.openxmlformats-officedocument.drawing+xml"/>
  <Override PartName="/xl/worksheets/sheet234.xml" ContentType="application/vnd.openxmlformats-officedocument.spreadsheetml.worksheet+xml"/>
  <Override PartName="/xl/drawings/drawing234.xml" ContentType="application/vnd.openxmlformats-officedocument.drawing+xml"/>
  <Override PartName="/xl/worksheets/sheet235.xml" ContentType="application/vnd.openxmlformats-officedocument.spreadsheetml.worksheet+xml"/>
  <Override PartName="/xl/drawings/drawing235.xml" ContentType="application/vnd.openxmlformats-officedocument.drawing+xml"/>
  <Override PartName="/xl/worksheets/sheet236.xml" ContentType="application/vnd.openxmlformats-officedocument.spreadsheetml.worksheet+xml"/>
  <Override PartName="/xl/drawings/drawing236.xml" ContentType="application/vnd.openxmlformats-officedocument.drawing+xml"/>
  <Override PartName="/xl/worksheets/sheet237.xml" ContentType="application/vnd.openxmlformats-officedocument.spreadsheetml.worksheet+xml"/>
  <Override PartName="/xl/drawings/drawing237.xml" ContentType="application/vnd.openxmlformats-officedocument.drawing+xml"/>
  <Override PartName="/xl/worksheets/sheet238.xml" ContentType="application/vnd.openxmlformats-officedocument.spreadsheetml.worksheet+xml"/>
  <Override PartName="/xl/drawings/drawing238.xml" ContentType="application/vnd.openxmlformats-officedocument.drawing+xml"/>
  <Override PartName="/xl/worksheets/sheet239.xml" ContentType="application/vnd.openxmlformats-officedocument.spreadsheetml.worksheet+xml"/>
  <Override PartName="/xl/drawings/drawing239.xml" ContentType="application/vnd.openxmlformats-officedocument.drawing+xml"/>
  <Override PartName="/xl/worksheets/sheet240.xml" ContentType="application/vnd.openxmlformats-officedocument.spreadsheetml.worksheet+xml"/>
  <Override PartName="/xl/drawings/drawing240.xml" ContentType="application/vnd.openxmlformats-officedocument.drawing+xml"/>
  <Override PartName="/xl/worksheets/sheet241.xml" ContentType="application/vnd.openxmlformats-officedocument.spreadsheetml.worksheet+xml"/>
  <Override PartName="/xl/drawings/drawing241.xml" ContentType="application/vnd.openxmlformats-officedocument.drawing+xml"/>
  <Override PartName="/xl/worksheets/sheet242.xml" ContentType="application/vnd.openxmlformats-officedocument.spreadsheetml.worksheet+xml"/>
  <Override PartName="/xl/drawings/drawing242.xml" ContentType="application/vnd.openxmlformats-officedocument.drawing+xml"/>
  <Override PartName="/xl/worksheets/sheet243.xml" ContentType="application/vnd.openxmlformats-officedocument.spreadsheetml.worksheet+xml"/>
  <Override PartName="/xl/drawings/drawing243.xml" ContentType="application/vnd.openxmlformats-officedocument.drawing+xml"/>
  <Override PartName="/xl/worksheets/sheet244.xml" ContentType="application/vnd.openxmlformats-officedocument.spreadsheetml.worksheet+xml"/>
  <Override PartName="/xl/drawings/drawing244.xml" ContentType="application/vnd.openxmlformats-officedocument.drawing+xml"/>
  <Override PartName="/xl/worksheets/sheet245.xml" ContentType="application/vnd.openxmlformats-officedocument.spreadsheetml.worksheet+xml"/>
  <Override PartName="/xl/drawings/drawing245.xml" ContentType="application/vnd.openxmlformats-officedocument.drawing+xml"/>
  <Override PartName="/xl/worksheets/sheet246.xml" ContentType="application/vnd.openxmlformats-officedocument.spreadsheetml.worksheet+xml"/>
  <Override PartName="/xl/drawings/drawing246.xml" ContentType="application/vnd.openxmlformats-officedocument.drawing+xml"/>
  <Override PartName="/xl/worksheets/sheet247.xml" ContentType="application/vnd.openxmlformats-officedocument.spreadsheetml.worksheet+xml"/>
  <Override PartName="/xl/drawings/drawing247.xml" ContentType="application/vnd.openxmlformats-officedocument.drawing+xml"/>
  <Override PartName="/xl/worksheets/sheet248.xml" ContentType="application/vnd.openxmlformats-officedocument.spreadsheetml.worksheet+xml"/>
  <Override PartName="/xl/drawings/drawing248.xml" ContentType="application/vnd.openxmlformats-officedocument.drawing+xml"/>
  <Override PartName="/xl/worksheets/sheet249.xml" ContentType="application/vnd.openxmlformats-officedocument.spreadsheetml.worksheet+xml"/>
  <Override PartName="/xl/drawings/drawing249.xml" ContentType="application/vnd.openxmlformats-officedocument.drawing+xml"/>
  <Override PartName="/xl/worksheets/sheet250.xml" ContentType="application/vnd.openxmlformats-officedocument.spreadsheetml.worksheet+xml"/>
  <Override PartName="/xl/drawings/drawing250.xml" ContentType="application/vnd.openxmlformats-officedocument.drawing+xml"/>
  <Override PartName="/xl/worksheets/sheet251.xml" ContentType="application/vnd.openxmlformats-officedocument.spreadsheetml.worksheet+xml"/>
  <Override PartName="/xl/drawings/drawing251.xml" ContentType="application/vnd.openxmlformats-officedocument.drawing+xml"/>
  <Override PartName="/xl/worksheets/sheet252.xml" ContentType="application/vnd.openxmlformats-officedocument.spreadsheetml.worksheet+xml"/>
  <Override PartName="/xl/drawings/drawing252.xml" ContentType="application/vnd.openxmlformats-officedocument.drawing+xml"/>
  <Override PartName="/xl/worksheets/sheet253.xml" ContentType="application/vnd.openxmlformats-officedocument.spreadsheetml.worksheet+xml"/>
  <Override PartName="/xl/drawings/drawing253.xml" ContentType="application/vnd.openxmlformats-officedocument.drawing+xml"/>
  <Override PartName="/xl/worksheets/sheet254.xml" ContentType="application/vnd.openxmlformats-officedocument.spreadsheetml.worksheet+xml"/>
  <Override PartName="/xl/drawings/drawing254.xml" ContentType="application/vnd.openxmlformats-officedocument.drawing+xml"/>
  <Override PartName="/xl/worksheets/sheet255.xml" ContentType="application/vnd.openxmlformats-officedocument.spreadsheetml.worksheet+xml"/>
  <Override PartName="/xl/drawings/drawing255.xml" ContentType="application/vnd.openxmlformats-officedocument.drawing+xml"/>
  <Override PartName="/xl/worksheets/sheet256.xml" ContentType="application/vnd.openxmlformats-officedocument.spreadsheetml.worksheet+xml"/>
  <Override PartName="/xl/drawings/drawing256.xml" ContentType="application/vnd.openxmlformats-officedocument.drawing+xml"/>
  <Override PartName="/xl/worksheets/sheet257.xml" ContentType="application/vnd.openxmlformats-officedocument.spreadsheetml.worksheet+xml"/>
  <Override PartName="/xl/drawings/drawing257.xml" ContentType="application/vnd.openxmlformats-officedocument.drawing+xml"/>
  <Override PartName="/xl/worksheets/sheet258.xml" ContentType="application/vnd.openxmlformats-officedocument.spreadsheetml.worksheet+xml"/>
  <Override PartName="/xl/drawings/drawing258.xml" ContentType="application/vnd.openxmlformats-officedocument.drawing+xml"/>
  <Override PartName="/xl/worksheets/sheet259.xml" ContentType="application/vnd.openxmlformats-officedocument.spreadsheetml.worksheet+xml"/>
  <Override PartName="/xl/drawings/drawing259.xml" ContentType="application/vnd.openxmlformats-officedocument.drawing+xml"/>
  <Override PartName="/xl/worksheets/sheet260.xml" ContentType="application/vnd.openxmlformats-officedocument.spreadsheetml.worksheet+xml"/>
  <Override PartName="/xl/drawings/drawing260.xml" ContentType="application/vnd.openxmlformats-officedocument.drawing+xml"/>
  <Override PartName="/xl/worksheets/sheet261.xml" ContentType="application/vnd.openxmlformats-officedocument.spreadsheetml.worksheet+xml"/>
  <Override PartName="/xl/drawings/drawing261.xml" ContentType="application/vnd.openxmlformats-officedocument.drawing+xml"/>
  <Override PartName="/xl/worksheets/sheet262.xml" ContentType="application/vnd.openxmlformats-officedocument.spreadsheetml.worksheet+xml"/>
  <Override PartName="/xl/drawings/drawing262.xml" ContentType="application/vnd.openxmlformats-officedocument.drawing+xml"/>
  <Override PartName="/xl/worksheets/sheet263.xml" ContentType="application/vnd.openxmlformats-officedocument.spreadsheetml.worksheet+xml"/>
  <Override PartName="/xl/drawings/drawing263.xml" ContentType="application/vnd.openxmlformats-officedocument.drawing+xml"/>
  <Override PartName="/xl/worksheets/sheet264.xml" ContentType="application/vnd.openxmlformats-officedocument.spreadsheetml.worksheet+xml"/>
  <Override PartName="/xl/drawings/drawing264.xml" ContentType="application/vnd.openxmlformats-officedocument.drawing+xml"/>
  <Override PartName="/xl/worksheets/sheet265.xml" ContentType="application/vnd.openxmlformats-officedocument.spreadsheetml.worksheet+xml"/>
  <Override PartName="/xl/drawings/drawing265.xml" ContentType="application/vnd.openxmlformats-officedocument.drawing+xml"/>
  <Override PartName="/xl/worksheets/sheet266.xml" ContentType="application/vnd.openxmlformats-officedocument.spreadsheetml.worksheet+xml"/>
  <Override PartName="/xl/drawings/drawing266.xml" ContentType="application/vnd.openxmlformats-officedocument.drawing+xml"/>
  <Override PartName="/xl/worksheets/sheet267.xml" ContentType="application/vnd.openxmlformats-officedocument.spreadsheetml.worksheet+xml"/>
  <Override PartName="/xl/drawings/drawing267.xml" ContentType="application/vnd.openxmlformats-officedocument.drawing+xml"/>
  <Override PartName="/xl/worksheets/sheet268.xml" ContentType="application/vnd.openxmlformats-officedocument.spreadsheetml.worksheet+xml"/>
  <Override PartName="/xl/drawings/drawing268.xml" ContentType="application/vnd.openxmlformats-officedocument.drawing+xml"/>
  <Override PartName="/xl/worksheets/sheet269.xml" ContentType="application/vnd.openxmlformats-officedocument.spreadsheetml.worksheet+xml"/>
  <Override PartName="/xl/drawings/drawing269.xml" ContentType="application/vnd.openxmlformats-officedocument.drawing+xml"/>
  <Override PartName="/xl/worksheets/sheet270.xml" ContentType="application/vnd.openxmlformats-officedocument.spreadsheetml.worksheet+xml"/>
  <Override PartName="/xl/drawings/drawing270.xml" ContentType="application/vnd.openxmlformats-officedocument.drawing+xml"/>
  <Override PartName="/xl/worksheets/sheet271.xml" ContentType="application/vnd.openxmlformats-officedocument.spreadsheetml.worksheet+xml"/>
  <Override PartName="/xl/drawings/drawing271.xml" ContentType="application/vnd.openxmlformats-officedocument.drawing+xml"/>
  <Override PartName="/xl/worksheets/sheet272.xml" ContentType="application/vnd.openxmlformats-officedocument.spreadsheetml.worksheet+xml"/>
  <Override PartName="/xl/drawings/drawing272.xml" ContentType="application/vnd.openxmlformats-officedocument.drawing+xml"/>
  <Override PartName="/xl/worksheets/sheet273.xml" ContentType="application/vnd.openxmlformats-officedocument.spreadsheetml.worksheet+xml"/>
  <Override PartName="/xl/drawings/drawing273.xml" ContentType="application/vnd.openxmlformats-officedocument.drawing+xml"/>
  <Override PartName="/xl/worksheets/sheet274.xml" ContentType="application/vnd.openxmlformats-officedocument.spreadsheetml.worksheet+xml"/>
  <Override PartName="/xl/drawings/drawing274.xml" ContentType="application/vnd.openxmlformats-officedocument.drawing+xml"/>
  <Override PartName="/xl/worksheets/sheet275.xml" ContentType="application/vnd.openxmlformats-officedocument.spreadsheetml.worksheet+xml"/>
  <Override PartName="/xl/drawings/drawing275.xml" ContentType="application/vnd.openxmlformats-officedocument.drawing+xml"/>
  <Override PartName="/xl/worksheets/sheet276.xml" ContentType="application/vnd.openxmlformats-officedocument.spreadsheetml.worksheet+xml"/>
  <Override PartName="/xl/drawings/drawing276.xml" ContentType="application/vnd.openxmlformats-officedocument.drawing+xml"/>
  <Override PartName="/xl/worksheets/sheet277.xml" ContentType="application/vnd.openxmlformats-officedocument.spreadsheetml.worksheet+xml"/>
  <Override PartName="/xl/drawings/drawing277.xml" ContentType="application/vnd.openxmlformats-officedocument.drawing+xml"/>
  <Override PartName="/xl/worksheets/sheet278.xml" ContentType="application/vnd.openxmlformats-officedocument.spreadsheetml.worksheet+xml"/>
  <Override PartName="/xl/drawings/drawing278.xml" ContentType="application/vnd.openxmlformats-officedocument.drawing+xml"/>
  <Override PartName="/xl/worksheets/sheet279.xml" ContentType="application/vnd.openxmlformats-officedocument.spreadsheetml.worksheet+xml"/>
  <Override PartName="/xl/drawings/drawing279.xml" ContentType="application/vnd.openxmlformats-officedocument.drawing+xml"/>
  <Override PartName="/xl/worksheets/sheet280.xml" ContentType="application/vnd.openxmlformats-officedocument.spreadsheetml.worksheet+xml"/>
  <Override PartName="/xl/drawings/drawing280.xml" ContentType="application/vnd.openxmlformats-officedocument.drawing+xml"/>
  <Override PartName="/xl/worksheets/sheet281.xml" ContentType="application/vnd.openxmlformats-officedocument.spreadsheetml.worksheet+xml"/>
  <Override PartName="/xl/drawings/drawing281.xml" ContentType="application/vnd.openxmlformats-officedocument.drawing+xml"/>
  <Override PartName="/xl/worksheets/sheet282.xml" ContentType="application/vnd.openxmlformats-officedocument.spreadsheetml.worksheet+xml"/>
  <Override PartName="/xl/drawings/drawing282.xml" ContentType="application/vnd.openxmlformats-officedocument.drawing+xml"/>
  <Override PartName="/xl/worksheets/sheet283.xml" ContentType="application/vnd.openxmlformats-officedocument.spreadsheetml.worksheet+xml"/>
  <Override PartName="/xl/drawings/drawing283.xml" ContentType="application/vnd.openxmlformats-officedocument.drawing+xml"/>
  <Override PartName="/xl/worksheets/sheet284.xml" ContentType="application/vnd.openxmlformats-officedocument.spreadsheetml.worksheet+xml"/>
  <Override PartName="/xl/drawings/drawing284.xml" ContentType="application/vnd.openxmlformats-officedocument.drawing+xml"/>
  <Override PartName="/xl/worksheets/sheet285.xml" ContentType="application/vnd.openxmlformats-officedocument.spreadsheetml.worksheet+xml"/>
  <Override PartName="/xl/drawings/drawing285.xml" ContentType="application/vnd.openxmlformats-officedocument.drawing+xml"/>
  <Override PartName="/xl/worksheets/sheet286.xml" ContentType="application/vnd.openxmlformats-officedocument.spreadsheetml.worksheet+xml"/>
  <Override PartName="/xl/drawings/drawing286.xml" ContentType="application/vnd.openxmlformats-officedocument.drawing+xml"/>
  <Override PartName="/xl/worksheets/sheet287.xml" ContentType="application/vnd.openxmlformats-officedocument.spreadsheetml.worksheet+xml"/>
  <Override PartName="/xl/drawings/drawing287.xml" ContentType="application/vnd.openxmlformats-officedocument.drawing+xml"/>
  <Override PartName="/xl/worksheets/sheet288.xml" ContentType="application/vnd.openxmlformats-officedocument.spreadsheetml.worksheet+xml"/>
  <Override PartName="/xl/drawings/drawing288.xml" ContentType="application/vnd.openxmlformats-officedocument.drawing+xml"/>
  <Override PartName="/xl/worksheets/sheet289.xml" ContentType="application/vnd.openxmlformats-officedocument.spreadsheetml.worksheet+xml"/>
  <Override PartName="/xl/drawings/drawing289.xml" ContentType="application/vnd.openxmlformats-officedocument.drawing+xml"/>
  <Override PartName="/xl/worksheets/sheet290.xml" ContentType="application/vnd.openxmlformats-officedocument.spreadsheetml.worksheet+xml"/>
  <Override PartName="/xl/drawings/drawing290.xml" ContentType="application/vnd.openxmlformats-officedocument.drawing+xml"/>
  <Override PartName="/xl/worksheets/sheet291.xml" ContentType="application/vnd.openxmlformats-officedocument.spreadsheetml.worksheet+xml"/>
  <Override PartName="/xl/drawings/drawing291.xml" ContentType="application/vnd.openxmlformats-officedocument.drawing+xml"/>
  <Override PartName="/xl/worksheets/sheet292.xml" ContentType="application/vnd.openxmlformats-officedocument.spreadsheetml.worksheet+xml"/>
  <Override PartName="/xl/drawings/drawing292.xml" ContentType="application/vnd.openxmlformats-officedocument.drawing+xml"/>
  <Override PartName="/xl/worksheets/sheet293.xml" ContentType="application/vnd.openxmlformats-officedocument.spreadsheetml.worksheet+xml"/>
  <Override PartName="/xl/drawings/drawing293.xml" ContentType="application/vnd.openxmlformats-officedocument.drawing+xml"/>
  <Override PartName="/xl/worksheets/sheet294.xml" ContentType="application/vnd.openxmlformats-officedocument.spreadsheetml.worksheet+xml"/>
  <Override PartName="/xl/drawings/drawing294.xml" ContentType="application/vnd.openxmlformats-officedocument.drawing+xml"/>
  <Override PartName="/xl/worksheets/sheet295.xml" ContentType="application/vnd.openxmlformats-officedocument.spreadsheetml.worksheet+xml"/>
  <Override PartName="/xl/drawings/drawing295.xml" ContentType="application/vnd.openxmlformats-officedocument.drawing+xml"/>
  <Override PartName="/xl/worksheets/sheet296.xml" ContentType="application/vnd.openxmlformats-officedocument.spreadsheetml.worksheet+xml"/>
  <Override PartName="/xl/drawings/drawing296.xml" ContentType="application/vnd.openxmlformats-officedocument.drawing+xml"/>
  <Override PartName="/xl/worksheets/sheet297.xml" ContentType="application/vnd.openxmlformats-officedocument.spreadsheetml.worksheet+xml"/>
  <Override PartName="/xl/drawings/drawing297.xml" ContentType="application/vnd.openxmlformats-officedocument.drawing+xml"/>
  <Override PartName="/xl/worksheets/sheet298.xml" ContentType="application/vnd.openxmlformats-officedocument.spreadsheetml.worksheet+xml"/>
  <Override PartName="/xl/drawings/drawing298.xml" ContentType="application/vnd.openxmlformats-officedocument.drawing+xml"/>
  <Override PartName="/xl/worksheets/sheet299.xml" ContentType="application/vnd.openxmlformats-officedocument.spreadsheetml.worksheet+xml"/>
  <Override PartName="/xl/drawings/drawing299.xml" ContentType="application/vnd.openxmlformats-officedocument.drawing+xml"/>
  <Override PartName="/xl/worksheets/sheet300.xml" ContentType="application/vnd.openxmlformats-officedocument.spreadsheetml.worksheet+xml"/>
  <Override PartName="/xl/drawings/drawing300.xml" ContentType="application/vnd.openxmlformats-officedocument.drawing+xml"/>
  <Override PartName="/xl/worksheets/sheet301.xml" ContentType="application/vnd.openxmlformats-officedocument.spreadsheetml.worksheet+xml"/>
  <Override PartName="/xl/drawings/drawing301.xml" ContentType="application/vnd.openxmlformats-officedocument.drawing+xml"/>
  <Override PartName="/xl/worksheets/sheet302.xml" ContentType="application/vnd.openxmlformats-officedocument.spreadsheetml.worksheet+xml"/>
  <Override PartName="/xl/drawings/drawing302.xml" ContentType="application/vnd.openxmlformats-officedocument.drawing+xml"/>
  <Override PartName="/xl/worksheets/sheet303.xml" ContentType="application/vnd.openxmlformats-officedocument.spreadsheetml.worksheet+xml"/>
  <Override PartName="/xl/drawings/drawing303.xml" ContentType="application/vnd.openxmlformats-officedocument.drawing+xml"/>
  <Override PartName="/xl/worksheets/sheet304.xml" ContentType="application/vnd.openxmlformats-officedocument.spreadsheetml.worksheet+xml"/>
  <Override PartName="/xl/drawings/drawing304.xml" ContentType="application/vnd.openxmlformats-officedocument.drawing+xml"/>
  <Override PartName="/xl/worksheets/sheet305.xml" ContentType="application/vnd.openxmlformats-officedocument.spreadsheetml.worksheet+xml"/>
  <Override PartName="/xl/drawings/drawing305.xml" ContentType="application/vnd.openxmlformats-officedocument.drawing+xml"/>
  <Override PartName="/xl/worksheets/sheet306.xml" ContentType="application/vnd.openxmlformats-officedocument.spreadsheetml.worksheet+xml"/>
  <Override PartName="/xl/drawings/drawing306.xml" ContentType="application/vnd.openxmlformats-officedocument.drawing+xml"/>
  <Override PartName="/xl/worksheets/sheet307.xml" ContentType="application/vnd.openxmlformats-officedocument.spreadsheetml.worksheet+xml"/>
  <Override PartName="/xl/drawings/drawing307.xml" ContentType="application/vnd.openxmlformats-officedocument.drawing+xml"/>
  <Override PartName="/xl/worksheets/sheet308.xml" ContentType="application/vnd.openxmlformats-officedocument.spreadsheetml.worksheet+xml"/>
  <Override PartName="/xl/drawings/drawing308.xml" ContentType="application/vnd.openxmlformats-officedocument.drawing+xml"/>
  <Override PartName="/xl/worksheets/sheet309.xml" ContentType="application/vnd.openxmlformats-officedocument.spreadsheetml.worksheet+xml"/>
  <Override PartName="/xl/drawings/drawing309.xml" ContentType="application/vnd.openxmlformats-officedocument.drawing+xml"/>
  <Override PartName="/xl/worksheets/sheet310.xml" ContentType="application/vnd.openxmlformats-officedocument.spreadsheetml.worksheet+xml"/>
  <Override PartName="/xl/drawings/drawing310.xml" ContentType="application/vnd.openxmlformats-officedocument.drawing+xml"/>
  <Override PartName="/xl/worksheets/sheet311.xml" ContentType="application/vnd.openxmlformats-officedocument.spreadsheetml.worksheet+xml"/>
  <Override PartName="/xl/drawings/drawing311.xml" ContentType="application/vnd.openxmlformats-officedocument.drawing+xml"/>
  <Override PartName="/xl/worksheets/sheet312.xml" ContentType="application/vnd.openxmlformats-officedocument.spreadsheetml.worksheet+xml"/>
  <Override PartName="/xl/drawings/drawing312.xml" ContentType="application/vnd.openxmlformats-officedocument.drawing+xml"/>
  <Override PartName="/xl/worksheets/sheet313.xml" ContentType="application/vnd.openxmlformats-officedocument.spreadsheetml.worksheet+xml"/>
  <Override PartName="/xl/drawings/drawing313.xml" ContentType="application/vnd.openxmlformats-officedocument.drawing+xml"/>
  <Override PartName="/xl/worksheets/sheet314.xml" ContentType="application/vnd.openxmlformats-officedocument.spreadsheetml.worksheet+xml"/>
  <Override PartName="/xl/drawings/drawing314.xml" ContentType="application/vnd.openxmlformats-officedocument.drawing+xml"/>
  <Override PartName="/xl/worksheets/sheet315.xml" ContentType="application/vnd.openxmlformats-officedocument.spreadsheetml.worksheet+xml"/>
  <Override PartName="/xl/drawings/drawing315.xml" ContentType="application/vnd.openxmlformats-officedocument.drawing+xml"/>
  <Override PartName="/xl/worksheets/sheet316.xml" ContentType="application/vnd.openxmlformats-officedocument.spreadsheetml.worksheet+xml"/>
  <Override PartName="/xl/drawings/drawing316.xml" ContentType="application/vnd.openxmlformats-officedocument.drawing+xml"/>
  <Override PartName="/xl/worksheets/sheet317.xml" ContentType="application/vnd.openxmlformats-officedocument.spreadsheetml.worksheet+xml"/>
  <Override PartName="/xl/drawings/drawing317.xml" ContentType="application/vnd.openxmlformats-officedocument.drawing+xml"/>
  <Override PartName="/xl/worksheets/sheet318.xml" ContentType="application/vnd.openxmlformats-officedocument.spreadsheetml.worksheet+xml"/>
  <Override PartName="/xl/drawings/drawing318.xml" ContentType="application/vnd.openxmlformats-officedocument.drawing+xml"/>
  <Override PartName="/xl/worksheets/sheet319.xml" ContentType="application/vnd.openxmlformats-officedocument.spreadsheetml.worksheet+xml"/>
  <Override PartName="/xl/drawings/drawing319.xml" ContentType="application/vnd.openxmlformats-officedocument.drawing+xml"/>
  <Override PartName="/xl/worksheets/sheet320.xml" ContentType="application/vnd.openxmlformats-officedocument.spreadsheetml.worksheet+xml"/>
  <Override PartName="/xl/drawings/drawing320.xml" ContentType="application/vnd.openxmlformats-officedocument.drawing+xml"/>
  <Override PartName="/xl/worksheets/sheet321.xml" ContentType="application/vnd.openxmlformats-officedocument.spreadsheetml.worksheet+xml"/>
  <Override PartName="/xl/drawings/drawing321.xml" ContentType="application/vnd.openxmlformats-officedocument.drawing+xml"/>
  <Override PartName="/xl/worksheets/sheet322.xml" ContentType="application/vnd.openxmlformats-officedocument.spreadsheetml.worksheet+xml"/>
  <Override PartName="/xl/drawings/drawing322.xml" ContentType="application/vnd.openxmlformats-officedocument.drawing+xml"/>
  <Override PartName="/xl/worksheets/sheet323.xml" ContentType="application/vnd.openxmlformats-officedocument.spreadsheetml.worksheet+xml"/>
  <Override PartName="/xl/drawings/drawing323.xml" ContentType="application/vnd.openxmlformats-officedocument.drawing+xml"/>
  <Override PartName="/xl/worksheets/sheet324.xml" ContentType="application/vnd.openxmlformats-officedocument.spreadsheetml.worksheet+xml"/>
  <Override PartName="/xl/drawings/drawing324.xml" ContentType="application/vnd.openxmlformats-officedocument.drawing+xml"/>
  <Override PartName="/xl/worksheets/sheet325.xml" ContentType="application/vnd.openxmlformats-officedocument.spreadsheetml.worksheet+xml"/>
  <Override PartName="/xl/drawings/drawing325.xml" ContentType="application/vnd.openxmlformats-officedocument.drawing+xml"/>
  <Override PartName="/xl/worksheets/sheet326.xml" ContentType="application/vnd.openxmlformats-officedocument.spreadsheetml.worksheet+xml"/>
  <Override PartName="/xl/drawings/drawing326.xml" ContentType="application/vnd.openxmlformats-officedocument.drawing+xml"/>
  <Override PartName="/xl/worksheets/sheet327.xml" ContentType="application/vnd.openxmlformats-officedocument.spreadsheetml.worksheet+xml"/>
  <Override PartName="/xl/drawings/drawing327.xml" ContentType="application/vnd.openxmlformats-officedocument.drawing+xml"/>
  <Override PartName="/xl/worksheets/sheet328.xml" ContentType="application/vnd.openxmlformats-officedocument.spreadsheetml.worksheet+xml"/>
  <Override PartName="/xl/drawings/drawing328.xml" ContentType="application/vnd.openxmlformats-officedocument.drawing+xml"/>
  <Override PartName="/xl/worksheets/sheet329.xml" ContentType="application/vnd.openxmlformats-officedocument.spreadsheetml.worksheet+xml"/>
  <Override PartName="/xl/drawings/drawing329.xml" ContentType="application/vnd.openxmlformats-officedocument.drawing+xml"/>
  <Override PartName="/xl/worksheets/sheet330.xml" ContentType="application/vnd.openxmlformats-officedocument.spreadsheetml.worksheet+xml"/>
  <Override PartName="/xl/drawings/drawing330.xml" ContentType="application/vnd.openxmlformats-officedocument.drawing+xml"/>
  <Override PartName="/xl/worksheets/sheet331.xml" ContentType="application/vnd.openxmlformats-officedocument.spreadsheetml.worksheet+xml"/>
  <Override PartName="/xl/drawings/drawing331.xml" ContentType="application/vnd.openxmlformats-officedocument.drawing+xml"/>
  <Override PartName="/xl/worksheets/sheet332.xml" ContentType="application/vnd.openxmlformats-officedocument.spreadsheetml.worksheet+xml"/>
  <Override PartName="/xl/drawings/drawing332.xml" ContentType="application/vnd.openxmlformats-officedocument.drawing+xml"/>
  <Override PartName="/xl/worksheets/sheet333.xml" ContentType="application/vnd.openxmlformats-officedocument.spreadsheetml.worksheet+xml"/>
  <Override PartName="/xl/drawings/drawing333.xml" ContentType="application/vnd.openxmlformats-officedocument.drawing+xml"/>
  <Override PartName="/xl/worksheets/sheet334.xml" ContentType="application/vnd.openxmlformats-officedocument.spreadsheetml.worksheet+xml"/>
  <Override PartName="/xl/drawings/drawing334.xml" ContentType="application/vnd.openxmlformats-officedocument.drawing+xml"/>
  <Override PartName="/xl/worksheets/sheet335.xml" ContentType="application/vnd.openxmlformats-officedocument.spreadsheetml.worksheet+xml"/>
  <Override PartName="/xl/drawings/drawing335.xml" ContentType="application/vnd.openxmlformats-officedocument.drawing+xml"/>
  <Override PartName="/xl/worksheets/sheet336.xml" ContentType="application/vnd.openxmlformats-officedocument.spreadsheetml.worksheet+xml"/>
  <Override PartName="/xl/drawings/drawing336.xml" ContentType="application/vnd.openxmlformats-officedocument.drawing+xml"/>
  <Override PartName="/xl/worksheets/sheet337.xml" ContentType="application/vnd.openxmlformats-officedocument.spreadsheetml.worksheet+xml"/>
  <Override PartName="/xl/drawings/drawing337.xml" ContentType="application/vnd.openxmlformats-officedocument.drawing+xml"/>
  <Override PartName="/xl/worksheets/sheet338.xml" ContentType="application/vnd.openxmlformats-officedocument.spreadsheetml.worksheet+xml"/>
  <Override PartName="/xl/drawings/drawing338.xml" ContentType="application/vnd.openxmlformats-officedocument.drawing+xml"/>
  <Override PartName="/xl/worksheets/sheet339.xml" ContentType="application/vnd.openxmlformats-officedocument.spreadsheetml.worksheet+xml"/>
  <Override PartName="/xl/drawings/drawing339.xml" ContentType="application/vnd.openxmlformats-officedocument.drawing+xml"/>
  <Override PartName="/xl/worksheets/sheet340.xml" ContentType="application/vnd.openxmlformats-officedocument.spreadsheetml.worksheet+xml"/>
  <Override PartName="/xl/drawings/drawing340.xml" ContentType="application/vnd.openxmlformats-officedocument.drawing+xml"/>
  <Override PartName="/xl/worksheets/sheet341.xml" ContentType="application/vnd.openxmlformats-officedocument.spreadsheetml.worksheet+xml"/>
  <Override PartName="/xl/drawings/drawing341.xml" ContentType="application/vnd.openxmlformats-officedocument.drawing+xml"/>
  <Override PartName="/xl/worksheets/sheet342.xml" ContentType="application/vnd.openxmlformats-officedocument.spreadsheetml.worksheet+xml"/>
  <Override PartName="/xl/drawings/drawing342.xml" ContentType="application/vnd.openxmlformats-officedocument.drawing+xml"/>
  <Override PartName="/xl/worksheets/sheet343.xml" ContentType="application/vnd.openxmlformats-officedocument.spreadsheetml.worksheet+xml"/>
  <Override PartName="/xl/drawings/drawing343.xml" ContentType="application/vnd.openxmlformats-officedocument.drawing+xml"/>
  <Override PartName="/xl/worksheets/sheet344.xml" ContentType="application/vnd.openxmlformats-officedocument.spreadsheetml.worksheet+xml"/>
  <Override PartName="/xl/drawings/drawing344.xml" ContentType="application/vnd.openxmlformats-officedocument.drawing+xml"/>
  <Override PartName="/xl/worksheets/sheet345.xml" ContentType="application/vnd.openxmlformats-officedocument.spreadsheetml.worksheet+xml"/>
  <Override PartName="/xl/drawings/drawing345.xml" ContentType="application/vnd.openxmlformats-officedocument.drawing+xml"/>
  <Override PartName="/xl/worksheets/sheet346.xml" ContentType="application/vnd.openxmlformats-officedocument.spreadsheetml.worksheet+xml"/>
  <Override PartName="/xl/drawings/drawing346.xml" ContentType="application/vnd.openxmlformats-officedocument.drawing+xml"/>
  <Override PartName="/xl/worksheets/sheet347.xml" ContentType="application/vnd.openxmlformats-officedocument.spreadsheetml.worksheet+xml"/>
  <Override PartName="/xl/drawings/drawing347.xml" ContentType="application/vnd.openxmlformats-officedocument.drawing+xml"/>
  <Override PartName="/xl/worksheets/sheet348.xml" ContentType="application/vnd.openxmlformats-officedocument.spreadsheetml.worksheet+xml"/>
  <Override PartName="/xl/drawings/drawing348.xml" ContentType="application/vnd.openxmlformats-officedocument.drawing+xml"/>
  <Override PartName="/xl/worksheets/sheet349.xml" ContentType="application/vnd.openxmlformats-officedocument.spreadsheetml.worksheet+xml"/>
  <Override PartName="/xl/drawings/drawing349.xml" ContentType="application/vnd.openxmlformats-officedocument.drawing+xml"/>
  <Override PartName="/xl/worksheets/sheet350.xml" ContentType="application/vnd.openxmlformats-officedocument.spreadsheetml.worksheet+xml"/>
  <Override PartName="/xl/drawings/drawing350.xml" ContentType="application/vnd.openxmlformats-officedocument.drawing+xml"/>
  <Override PartName="/xl/worksheets/sheet351.xml" ContentType="application/vnd.openxmlformats-officedocument.spreadsheetml.worksheet+xml"/>
  <Override PartName="/xl/drawings/drawing351.xml" ContentType="application/vnd.openxmlformats-officedocument.drawing+xml"/>
  <Override PartName="/xl/worksheets/sheet352.xml" ContentType="application/vnd.openxmlformats-officedocument.spreadsheetml.worksheet+xml"/>
  <Override PartName="/xl/drawings/drawing352.xml" ContentType="application/vnd.openxmlformats-officedocument.drawing+xml"/>
  <Override PartName="/xl/worksheets/sheet353.xml" ContentType="application/vnd.openxmlformats-officedocument.spreadsheetml.worksheet+xml"/>
  <Override PartName="/xl/drawings/drawing353.xml" ContentType="application/vnd.openxmlformats-officedocument.drawing+xml"/>
  <Override PartName="/xl/worksheets/sheet354.xml" ContentType="application/vnd.openxmlformats-officedocument.spreadsheetml.worksheet+xml"/>
  <Override PartName="/xl/drawings/drawing354.xml" ContentType="application/vnd.openxmlformats-officedocument.drawing+xml"/>
</Types>
</file>

<file path=_rels/.rels><?xml version="1.0" encoding="UTF-8" standalone="yes"?><Relationships xmlns="http://schemas.openxmlformats.org/package/2006/relationships">
<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workbookPr date1904="false"/>
  <bookViews>
    <workbookView xWindow="0" yWindow="0" windowWidth="13125" windowHeight="6105" firstSheet="0" activeTab="0"/>
  </bookViews>
  <sheets>
    <sheet name="Cover Sheet" sheetId="1" state="visible" r:id="rId1"/>
    <sheet name="Contents" sheetId="2" state="visible" r:id="rId2"/>
    <sheet name="Full Results" sheetId="3" state="visible" r:id="rId3"/>
    <sheet name="Table 1" sheetId="4" state="visible" r:id="rId4"/>
    <sheet name="Table 2" sheetId="5" state="visible" r:id="rId5"/>
    <sheet name="Table 3" sheetId="6" state="visible" r:id="rId6"/>
    <sheet name="Table 4" sheetId="7" state="visible" r:id="rId7"/>
    <sheet name="Table 5" sheetId="8" state="visible" r:id="rId8"/>
    <sheet name="Table 6" sheetId="9" state="visible" r:id="rId9"/>
    <sheet name="Table 7" sheetId="10" state="visible" r:id="rId10"/>
    <sheet name="Table 8" sheetId="11" state="visible" r:id="rId11"/>
    <sheet name="Table 9" sheetId="12" state="visible" r:id="rId12"/>
    <sheet name="Table 10" sheetId="13" state="visible" r:id="rId13"/>
    <sheet name="Table 11" sheetId="14" state="visible" r:id="rId14"/>
    <sheet name="Table 12" sheetId="15" state="visible" r:id="rId15"/>
    <sheet name="Table 13" sheetId="16" state="visible" r:id="rId16"/>
    <sheet name="Table 14" sheetId="17" state="visible" r:id="rId17"/>
    <sheet name="Table 15" sheetId="18" state="visible" r:id="rId18"/>
    <sheet name="Table 16" sheetId="19" state="visible" r:id="rId19"/>
    <sheet name="Table 17" sheetId="20" state="visible" r:id="rId20"/>
    <sheet name="Table 18" sheetId="21" state="visible" r:id="rId21"/>
    <sheet name="Table 19" sheetId="22" state="visible" r:id="rId22"/>
    <sheet name="Table 20" sheetId="23" state="visible" r:id="rId23"/>
    <sheet name="Table 21" sheetId="24" state="visible" r:id="rId24"/>
    <sheet name="Table 22" sheetId="25" state="visible" r:id="rId25"/>
    <sheet name="Table 23" sheetId="26" state="visible" r:id="rId26"/>
    <sheet name="Table 24" sheetId="27" state="visible" r:id="rId27"/>
    <sheet name="Table 25" sheetId="28" state="visible" r:id="rId28"/>
    <sheet name="Table 26" sheetId="29" state="visible" r:id="rId29"/>
    <sheet name="Table 27" sheetId="30" state="visible" r:id="rId30"/>
    <sheet name="Table 28" sheetId="31" state="visible" r:id="rId31"/>
    <sheet name="Table 29" sheetId="32" state="visible" r:id="rId32"/>
    <sheet name="Table 30" sheetId="33" state="visible" r:id="rId33"/>
    <sheet name="Table 31" sheetId="34" state="visible" r:id="rId34"/>
    <sheet name="Table 32" sheetId="35" state="visible" r:id="rId35"/>
    <sheet name="Table 33" sheetId="36" state="visible" r:id="rId36"/>
    <sheet name="Table 34" sheetId="37" state="visible" r:id="rId37"/>
    <sheet name="Table 35" sheetId="38" state="visible" r:id="rId38"/>
    <sheet name="Table 36" sheetId="39" state="visible" r:id="rId39"/>
    <sheet name="Table 37" sheetId="40" state="visible" r:id="rId40"/>
    <sheet name="Table 38" sheetId="41" state="visible" r:id="rId41"/>
    <sheet name="Table 39" sheetId="42" state="visible" r:id="rId42"/>
    <sheet name="Table 40" sheetId="43" state="visible" r:id="rId43"/>
    <sheet name="Table 41" sheetId="44" state="visible" r:id="rId44"/>
    <sheet name="Table 42" sheetId="45" state="visible" r:id="rId45"/>
    <sheet name="Table 43" sheetId="46" state="visible" r:id="rId46"/>
    <sheet name="Table 44" sheetId="47" state="visible" r:id="rId47"/>
    <sheet name="Table 45" sheetId="48" state="visible" r:id="rId48"/>
    <sheet name="Table 46" sheetId="49" state="visible" r:id="rId49"/>
    <sheet name="Table 47" sheetId="50" state="visible" r:id="rId50"/>
    <sheet name="Table 48" sheetId="51" state="visible" r:id="rId51"/>
    <sheet name="Table 49" sheetId="52" state="visible" r:id="rId52"/>
    <sheet name="Table 50" sheetId="53" state="visible" r:id="rId53"/>
    <sheet name="Table 51" sheetId="54" state="visible" r:id="rId54"/>
    <sheet name="Table 52" sheetId="55" state="visible" r:id="rId55"/>
    <sheet name="Table 53" sheetId="56" state="visible" r:id="rId56"/>
    <sheet name="Table 54" sheetId="57" state="visible" r:id="rId57"/>
    <sheet name="Table 55" sheetId="58" state="visible" r:id="rId58"/>
    <sheet name="Table 56" sheetId="59" state="visible" r:id="rId59"/>
    <sheet name="Table 57" sheetId="60" state="visible" r:id="rId60"/>
    <sheet name="Table 58" sheetId="61" state="visible" r:id="rId61"/>
    <sheet name="Table 59" sheetId="62" state="visible" r:id="rId62"/>
    <sheet name="Table 60" sheetId="63" state="visible" r:id="rId63"/>
    <sheet name="Table 61" sheetId="64" state="visible" r:id="rId64"/>
    <sheet name="Table 62" sheetId="65" state="visible" r:id="rId65"/>
    <sheet name="Table 63" sheetId="66" state="visible" r:id="rId66"/>
    <sheet name="Table 64" sheetId="67" state="visible" r:id="rId67"/>
    <sheet name="Table 65" sheetId="68" state="visible" r:id="rId68"/>
    <sheet name="Table 66" sheetId="69" state="visible" r:id="rId69"/>
    <sheet name="Table 67" sheetId="70" state="visible" r:id="rId70"/>
    <sheet name="Table 68" sheetId="71" state="visible" r:id="rId71"/>
    <sheet name="Table 69" sheetId="72" state="visible" r:id="rId72"/>
    <sheet name="Table 70" sheetId="73" state="visible" r:id="rId73"/>
    <sheet name="Table 71" sheetId="74" state="visible" r:id="rId74"/>
    <sheet name="Table 72" sheetId="75" state="visible" r:id="rId75"/>
    <sheet name="Table 73" sheetId="76" state="visible" r:id="rId76"/>
    <sheet name="Table 74" sheetId="77" state="visible" r:id="rId77"/>
    <sheet name="Table 75" sheetId="78" state="visible" r:id="rId78"/>
    <sheet name="Table 76" sheetId="79" state="visible" r:id="rId79"/>
    <sheet name="Table 77" sheetId="80" state="visible" r:id="rId80"/>
    <sheet name="Table 78" sheetId="81" state="visible" r:id="rId81"/>
    <sheet name="Table 79" sheetId="82" state="visible" r:id="rId82"/>
    <sheet name="Table 80" sheetId="83" state="visible" r:id="rId83"/>
    <sheet name="Table 81" sheetId="84" state="visible" r:id="rId84"/>
    <sheet name="Table 82" sheetId="85" state="visible" r:id="rId85"/>
    <sheet name="Table 83" sheetId="86" state="visible" r:id="rId86"/>
    <sheet name="Table 84" sheetId="87" state="visible" r:id="rId87"/>
    <sheet name="Table 85" sheetId="88" state="visible" r:id="rId88"/>
    <sheet name="Table 86" sheetId="89" state="visible" r:id="rId89"/>
    <sheet name="Table 87" sheetId="90" state="visible" r:id="rId90"/>
    <sheet name="Table 88" sheetId="91" state="visible" r:id="rId91"/>
    <sheet name="Table 89" sheetId="92" state="visible" r:id="rId92"/>
    <sheet name="Table 90" sheetId="93" state="visible" r:id="rId93"/>
    <sheet name="Table 91" sheetId="94" state="visible" r:id="rId94"/>
    <sheet name="Table 92" sheetId="95" state="visible" r:id="rId95"/>
    <sheet name="Table 93" sheetId="96" state="visible" r:id="rId96"/>
    <sheet name="Table 94" sheetId="97" state="visible" r:id="rId97"/>
    <sheet name="Table 95" sheetId="98" state="visible" r:id="rId98"/>
    <sheet name="Table 96" sheetId="99" state="visible" r:id="rId99"/>
    <sheet name="Table 97" sheetId="100" state="visible" r:id="rId100"/>
    <sheet name="Table 98" sheetId="101" state="visible" r:id="rId101"/>
    <sheet name="Table 99" sheetId="102" state="visible" r:id="rId102"/>
    <sheet name="Table 100" sheetId="103" state="visible" r:id="rId103"/>
    <sheet name="Table 101" sheetId="104" state="visible" r:id="rId104"/>
    <sheet name="Table 102" sheetId="105" state="visible" r:id="rId105"/>
    <sheet name="Table 103" sheetId="106" state="visible" r:id="rId106"/>
    <sheet name="Table 104" sheetId="107" state="visible" r:id="rId107"/>
    <sheet name="Table 105" sheetId="108" state="visible" r:id="rId108"/>
    <sheet name="Table 106" sheetId="109" state="visible" r:id="rId109"/>
    <sheet name="Table 107" sheetId="110" state="visible" r:id="rId110"/>
    <sheet name="Table 108" sheetId="111" state="visible" r:id="rId111"/>
    <sheet name="Table 109" sheetId="112" state="visible" r:id="rId112"/>
    <sheet name="Table 110" sheetId="113" state="visible" r:id="rId113"/>
    <sheet name="Table 111" sheetId="114" state="visible" r:id="rId114"/>
    <sheet name="Table 112" sheetId="115" state="visible" r:id="rId115"/>
    <sheet name="Table 113" sheetId="116" state="visible" r:id="rId116"/>
    <sheet name="Table 114" sheetId="117" state="visible" r:id="rId117"/>
    <sheet name="Table 115" sheetId="118" state="visible" r:id="rId118"/>
    <sheet name="Table 116" sheetId="119" state="visible" r:id="rId119"/>
    <sheet name="Table 117" sheetId="120" state="visible" r:id="rId120"/>
    <sheet name="Table 118" sheetId="121" state="visible" r:id="rId121"/>
    <sheet name="Table 119" sheetId="122" state="visible" r:id="rId122"/>
    <sheet name="Table 120" sheetId="123" state="visible" r:id="rId123"/>
    <sheet name="Table 121" sheetId="124" state="visible" r:id="rId124"/>
    <sheet name="Table 122" sheetId="125" state="visible" r:id="rId125"/>
    <sheet name="Table 123" sheetId="126" state="visible" r:id="rId126"/>
    <sheet name="Table 124" sheetId="127" state="visible" r:id="rId127"/>
    <sheet name="Table 125" sheetId="128" state="visible" r:id="rId128"/>
    <sheet name="Table 126" sheetId="129" state="visible" r:id="rId129"/>
    <sheet name="Table 127" sheetId="130" state="visible" r:id="rId130"/>
    <sheet name="Table 128" sheetId="131" state="visible" r:id="rId131"/>
    <sheet name="Table 129" sheetId="132" state="visible" r:id="rId132"/>
    <sheet name="Table 130" sheetId="133" state="visible" r:id="rId133"/>
    <sheet name="Table 131" sheetId="134" state="visible" r:id="rId134"/>
    <sheet name="Table 132" sheetId="135" state="visible" r:id="rId135"/>
    <sheet name="Table 133" sheetId="136" state="visible" r:id="rId136"/>
    <sheet name="Table 134" sheetId="137" state="visible" r:id="rId137"/>
    <sheet name="Table 135" sheetId="138" state="visible" r:id="rId138"/>
    <sheet name="Table 136" sheetId="139" state="visible" r:id="rId139"/>
    <sheet name="Table 137" sheetId="140" state="visible" r:id="rId140"/>
    <sheet name="Table 138" sheetId="141" state="visible" r:id="rId141"/>
    <sheet name="Table 139" sheetId="142" state="visible" r:id="rId142"/>
    <sheet name="Table 140" sheetId="143" state="visible" r:id="rId143"/>
    <sheet name="Table 141" sheetId="144" state="visible" r:id="rId144"/>
    <sheet name="Table 142" sheetId="145" state="visible" r:id="rId145"/>
    <sheet name="Table 143" sheetId="146" state="visible" r:id="rId146"/>
    <sheet name="Table 144" sheetId="147" state="visible" r:id="rId147"/>
    <sheet name="Table 145" sheetId="148" state="visible" r:id="rId148"/>
    <sheet name="Table 146" sheetId="149" state="visible" r:id="rId149"/>
    <sheet name="Table 147" sheetId="150" state="visible" r:id="rId150"/>
    <sheet name="Table 148" sheetId="151" state="visible" r:id="rId151"/>
    <sheet name="Table 149" sheetId="152" state="visible" r:id="rId152"/>
    <sheet name="Table 150" sheetId="153" state="visible" r:id="rId153"/>
    <sheet name="Table 151" sheetId="154" state="visible" r:id="rId154"/>
    <sheet name="Table 152" sheetId="155" state="visible" r:id="rId155"/>
    <sheet name="Table 153" sheetId="156" state="visible" r:id="rId156"/>
    <sheet name="Table 154" sheetId="157" state="visible" r:id="rId157"/>
    <sheet name="Table 155" sheetId="158" state="visible" r:id="rId158"/>
    <sheet name="Table 156" sheetId="159" state="visible" r:id="rId159"/>
    <sheet name="Table 157" sheetId="160" state="visible" r:id="rId160"/>
    <sheet name="Table 158" sheetId="161" state="visible" r:id="rId161"/>
    <sheet name="Table 159" sheetId="162" state="visible" r:id="rId162"/>
    <sheet name="Table 160" sheetId="163" state="visible" r:id="rId163"/>
    <sheet name="Table 161" sheetId="164" state="visible" r:id="rId164"/>
    <sheet name="Table 162" sheetId="165" state="visible" r:id="rId165"/>
    <sheet name="Table 163" sheetId="166" state="visible" r:id="rId166"/>
    <sheet name="Table 164" sheetId="167" state="visible" r:id="rId167"/>
    <sheet name="Table 165" sheetId="168" state="visible" r:id="rId168"/>
    <sheet name="Table 166" sheetId="169" state="visible" r:id="rId169"/>
    <sheet name="Table 167" sheetId="170" state="visible" r:id="rId170"/>
    <sheet name="Table 168" sheetId="171" state="visible" r:id="rId171"/>
    <sheet name="Table 169" sheetId="172" state="visible" r:id="rId172"/>
    <sheet name="Table 170" sheetId="173" state="visible" r:id="rId173"/>
    <sheet name="Table 171" sheetId="174" state="visible" r:id="rId174"/>
    <sheet name="Table 172" sheetId="175" state="visible" r:id="rId175"/>
    <sheet name="Table 173" sheetId="176" state="visible" r:id="rId176"/>
    <sheet name="Table 174" sheetId="177" state="visible" r:id="rId177"/>
    <sheet name="Table 175" sheetId="178" state="visible" r:id="rId178"/>
    <sheet name="Table 176" sheetId="179" state="visible" r:id="rId179"/>
    <sheet name="Table 177" sheetId="180" state="visible" r:id="rId180"/>
    <sheet name="Table 178" sheetId="181" state="visible" r:id="rId181"/>
    <sheet name="Table 179" sheetId="182" state="visible" r:id="rId182"/>
    <sheet name="Table 180" sheetId="183" state="visible" r:id="rId183"/>
    <sheet name="Table 181" sheetId="184" state="visible" r:id="rId184"/>
    <sheet name="Table 182" sheetId="185" state="visible" r:id="rId185"/>
    <sheet name="Table 183" sheetId="186" state="visible" r:id="rId186"/>
    <sheet name="Table 184" sheetId="187" state="visible" r:id="rId187"/>
    <sheet name="Table 185" sheetId="188" state="visible" r:id="rId188"/>
    <sheet name="Table 186" sheetId="189" state="visible" r:id="rId189"/>
    <sheet name="Table 187" sheetId="190" state="visible" r:id="rId190"/>
    <sheet name="Table 188" sheetId="191" state="visible" r:id="rId191"/>
    <sheet name="Table 189" sheetId="192" state="visible" r:id="rId192"/>
    <sheet name="Table 190" sheetId="193" state="visible" r:id="rId193"/>
    <sheet name="Table 191" sheetId="194" state="visible" r:id="rId194"/>
    <sheet name="Table 192" sheetId="195" state="visible" r:id="rId195"/>
    <sheet name="Table 193" sheetId="196" state="visible" r:id="rId196"/>
    <sheet name="Table 194" sheetId="197" state="visible" r:id="rId197"/>
    <sheet name="Table 195" sheetId="198" state="visible" r:id="rId198"/>
    <sheet name="Table 196" sheetId="199" state="visible" r:id="rId199"/>
    <sheet name="Table 197" sheetId="200" state="visible" r:id="rId200"/>
    <sheet name="Table 198" sheetId="201" state="visible" r:id="rId201"/>
    <sheet name="Table 199" sheetId="202" state="visible" r:id="rId202"/>
    <sheet name="Table 200" sheetId="203" state="visible" r:id="rId203"/>
    <sheet name="Table 201" sheetId="204" state="visible" r:id="rId204"/>
    <sheet name="Table 202" sheetId="205" state="visible" r:id="rId205"/>
    <sheet name="Table 203" sheetId="206" state="visible" r:id="rId206"/>
    <sheet name="Table 204" sheetId="207" state="visible" r:id="rId207"/>
    <sheet name="Table 205" sheetId="208" state="visible" r:id="rId208"/>
    <sheet name="Table 206" sheetId="209" state="visible" r:id="rId209"/>
    <sheet name="Table 207" sheetId="210" state="visible" r:id="rId210"/>
    <sheet name="Table 208" sheetId="211" state="visible" r:id="rId211"/>
    <sheet name="Table 209" sheetId="212" state="visible" r:id="rId212"/>
    <sheet name="Table 210" sheetId="213" state="visible" r:id="rId213"/>
    <sheet name="Table 211" sheetId="214" state="visible" r:id="rId214"/>
    <sheet name="Table 212" sheetId="215" state="visible" r:id="rId215"/>
    <sheet name="Table 213" sheetId="216" state="visible" r:id="rId216"/>
    <sheet name="Table 214" sheetId="217" state="visible" r:id="rId217"/>
    <sheet name="Table 215" sheetId="218" state="visible" r:id="rId218"/>
    <sheet name="Table 216" sheetId="219" state="visible" r:id="rId219"/>
    <sheet name="Table 217" sheetId="220" state="visible" r:id="rId220"/>
    <sheet name="Table 218" sheetId="221" state="visible" r:id="rId221"/>
    <sheet name="Table 219" sheetId="222" state="visible" r:id="rId222"/>
    <sheet name="Table 220" sheetId="223" state="visible" r:id="rId223"/>
    <sheet name="Table 221" sheetId="224" state="visible" r:id="rId224"/>
    <sheet name="Table 222" sheetId="225" state="visible" r:id="rId225"/>
    <sheet name="Table 223" sheetId="226" state="visible" r:id="rId226"/>
    <sheet name="Table 224" sheetId="227" state="visible" r:id="rId227"/>
    <sheet name="Table 225" sheetId="228" state="visible" r:id="rId228"/>
    <sheet name="Table 226" sheetId="229" state="visible" r:id="rId229"/>
    <sheet name="Table 227" sheetId="230" state="visible" r:id="rId230"/>
    <sheet name="Table 228" sheetId="231" state="visible" r:id="rId231"/>
    <sheet name="Table 229" sheetId="232" state="visible" r:id="rId232"/>
    <sheet name="Table 230" sheetId="233" state="visible" r:id="rId233"/>
    <sheet name="Table 231" sheetId="234" state="visible" r:id="rId234"/>
    <sheet name="Table 232" sheetId="235" state="visible" r:id="rId235"/>
    <sheet name="Table 233" sheetId="236" state="visible" r:id="rId236"/>
    <sheet name="Table 234" sheetId="237" state="visible" r:id="rId237"/>
    <sheet name="Table 235" sheetId="238" state="visible" r:id="rId238"/>
    <sheet name="Table 236" sheetId="239" state="visible" r:id="rId239"/>
    <sheet name="Table 237" sheetId="240" state="visible" r:id="rId240"/>
    <sheet name="Table 238" sheetId="241" state="visible" r:id="rId241"/>
    <sheet name="Table 239" sheetId="242" state="visible" r:id="rId242"/>
    <sheet name="Table 240" sheetId="243" state="visible" r:id="rId243"/>
    <sheet name="Table 241" sheetId="244" state="visible" r:id="rId244"/>
    <sheet name="Table 242" sheetId="245" state="visible" r:id="rId245"/>
    <sheet name="Table 243" sheetId="246" state="visible" r:id="rId246"/>
    <sheet name="Table 244" sheetId="247" state="visible" r:id="rId247"/>
    <sheet name="Table 245" sheetId="248" state="visible" r:id="rId248"/>
    <sheet name="Table 246" sheetId="249" state="visible" r:id="rId249"/>
    <sheet name="Table 247" sheetId="250" state="visible" r:id="rId250"/>
    <sheet name="Table 248" sheetId="251" state="visible" r:id="rId251"/>
    <sheet name="Table 249" sheetId="252" state="visible" r:id="rId252"/>
    <sheet name="Table 250" sheetId="253" state="visible" r:id="rId253"/>
    <sheet name="Table 251" sheetId="254" state="visible" r:id="rId254"/>
    <sheet name="Table 252" sheetId="255" state="visible" r:id="rId255"/>
    <sheet name="Table 253" sheetId="256" state="visible" r:id="rId256"/>
    <sheet name="Table 254" sheetId="257" state="visible" r:id="rId257"/>
    <sheet name="Table 255" sheetId="258" state="visible" r:id="rId258"/>
    <sheet name="Table 256" sheetId="259" state="visible" r:id="rId259"/>
    <sheet name="Table 257" sheetId="260" state="visible" r:id="rId260"/>
    <sheet name="Table 258" sheetId="261" state="visible" r:id="rId261"/>
    <sheet name="Table 259" sheetId="262" state="visible" r:id="rId262"/>
    <sheet name="Table 260" sheetId="263" state="visible" r:id="rId263"/>
    <sheet name="Table 261" sheetId="264" state="visible" r:id="rId264"/>
    <sheet name="Table 262" sheetId="265" state="visible" r:id="rId265"/>
    <sheet name="Table 263" sheetId="266" state="visible" r:id="rId266"/>
    <sheet name="Table 264" sheetId="267" state="visible" r:id="rId267"/>
    <sheet name="Table 265" sheetId="268" state="visible" r:id="rId268"/>
    <sheet name="Table 266" sheetId="269" state="visible" r:id="rId269"/>
    <sheet name="Table 267" sheetId="270" state="visible" r:id="rId270"/>
    <sheet name="Table 268" sheetId="271" state="visible" r:id="rId271"/>
    <sheet name="Table 269" sheetId="272" state="visible" r:id="rId272"/>
    <sheet name="Table 270" sheetId="273" state="visible" r:id="rId273"/>
    <sheet name="Table 271" sheetId="274" state="visible" r:id="rId274"/>
    <sheet name="Table 272" sheetId="275" state="visible" r:id="rId275"/>
    <sheet name="Table 273" sheetId="276" state="visible" r:id="rId276"/>
    <sheet name="Table 274" sheetId="277" state="visible" r:id="rId277"/>
    <sheet name="Table 275" sheetId="278" state="visible" r:id="rId278"/>
    <sheet name="Table 276" sheetId="279" state="visible" r:id="rId279"/>
    <sheet name="Table 277" sheetId="280" state="visible" r:id="rId280"/>
    <sheet name="Table 278" sheetId="281" state="visible" r:id="rId281"/>
    <sheet name="Table 279" sheetId="282" state="visible" r:id="rId282"/>
    <sheet name="Table 280" sheetId="283" state="visible" r:id="rId283"/>
    <sheet name="Table 281" sheetId="284" state="visible" r:id="rId284"/>
    <sheet name="Table 282" sheetId="285" state="visible" r:id="rId285"/>
    <sheet name="Table 283" sheetId="286" state="visible" r:id="rId286"/>
    <sheet name="Table 284" sheetId="287" state="visible" r:id="rId287"/>
    <sheet name="Table 285" sheetId="288" state="visible" r:id="rId288"/>
    <sheet name="Table 286" sheetId="289" state="visible" r:id="rId289"/>
    <sheet name="Table 287" sheetId="290" state="visible" r:id="rId290"/>
    <sheet name="Table 288" sheetId="291" state="visible" r:id="rId291"/>
    <sheet name="Table 289" sheetId="292" state="visible" r:id="rId292"/>
    <sheet name="Table 290" sheetId="293" state="visible" r:id="rId293"/>
    <sheet name="Table 291" sheetId="294" state="visible" r:id="rId294"/>
    <sheet name="Table 292" sheetId="295" state="visible" r:id="rId295"/>
    <sheet name="Table 293" sheetId="296" state="visible" r:id="rId296"/>
    <sheet name="Table 294" sheetId="297" state="visible" r:id="rId297"/>
    <sheet name="Table 295" sheetId="298" state="visible" r:id="rId298"/>
    <sheet name="Table 296" sheetId="299" state="visible" r:id="rId299"/>
    <sheet name="Table 297" sheetId="300" state="visible" r:id="rId300"/>
    <sheet name="Table 298" sheetId="301" state="visible" r:id="rId301"/>
    <sheet name="Table 299" sheetId="302" state="visible" r:id="rId302"/>
    <sheet name="Table 300" sheetId="303" state="visible" r:id="rId303"/>
    <sheet name="Table 301" sheetId="304" state="visible" r:id="rId304"/>
    <sheet name="Table 302" sheetId="305" state="visible" r:id="rId305"/>
    <sheet name="Table 303" sheetId="306" state="visible" r:id="rId306"/>
    <sheet name="Table 304" sheetId="307" state="visible" r:id="rId307"/>
    <sheet name="Table 305" sheetId="308" state="visible" r:id="rId308"/>
    <sheet name="Table 306" sheetId="309" state="visible" r:id="rId309"/>
    <sheet name="Table 307" sheetId="310" state="visible" r:id="rId310"/>
    <sheet name="Table 308" sheetId="311" state="visible" r:id="rId311"/>
    <sheet name="Table 309" sheetId="312" state="visible" r:id="rId312"/>
    <sheet name="Table 310" sheetId="313" state="visible" r:id="rId313"/>
    <sheet name="Table 311" sheetId="314" state="visible" r:id="rId314"/>
    <sheet name="Table 312" sheetId="315" state="visible" r:id="rId315"/>
    <sheet name="Table 313" sheetId="316" state="visible" r:id="rId316"/>
    <sheet name="Table 314" sheetId="317" state="visible" r:id="rId317"/>
    <sheet name="Table 315" sheetId="318" state="visible" r:id="rId318"/>
    <sheet name="Table 316" sheetId="319" state="visible" r:id="rId319"/>
    <sheet name="Table 317" sheetId="320" state="visible" r:id="rId320"/>
    <sheet name="Table 318" sheetId="321" state="visible" r:id="rId321"/>
    <sheet name="Table 319" sheetId="322" state="visible" r:id="rId322"/>
    <sheet name="Table 320" sheetId="323" state="visible" r:id="rId323"/>
    <sheet name="Table 321" sheetId="324" state="visible" r:id="rId324"/>
    <sheet name="Table 322" sheetId="325" state="visible" r:id="rId325"/>
    <sheet name="Table 323" sheetId="326" state="visible" r:id="rId326"/>
    <sheet name="Table 324" sheetId="327" state="visible" r:id="rId327"/>
    <sheet name="Table 325" sheetId="328" state="visible" r:id="rId328"/>
    <sheet name="Table 326" sheetId="329" state="visible" r:id="rId329"/>
    <sheet name="Table 327" sheetId="330" state="visible" r:id="rId330"/>
    <sheet name="Table 328" sheetId="331" state="visible" r:id="rId331"/>
    <sheet name="Table 329" sheetId="332" state="visible" r:id="rId332"/>
    <sheet name="Table 330" sheetId="333" state="visible" r:id="rId333"/>
    <sheet name="Table 331" sheetId="334" state="visible" r:id="rId334"/>
    <sheet name="Table 332" sheetId="335" state="visible" r:id="rId335"/>
    <sheet name="Table 333" sheetId="336" state="visible" r:id="rId336"/>
    <sheet name="Table 334" sheetId="337" state="visible" r:id="rId337"/>
    <sheet name="Table 335" sheetId="338" state="visible" r:id="rId338"/>
    <sheet name="Table 336" sheetId="339" state="visible" r:id="rId339"/>
    <sheet name="Table 337" sheetId="340" state="visible" r:id="rId340"/>
    <sheet name="Table 338" sheetId="341" state="visible" r:id="rId341"/>
    <sheet name="Table 339" sheetId="342" state="visible" r:id="rId342"/>
    <sheet name="Table 340" sheetId="343" state="visible" r:id="rId343"/>
    <sheet name="Table 341" sheetId="344" state="visible" r:id="rId344"/>
    <sheet name="Table 342" sheetId="345" state="visible" r:id="rId345"/>
    <sheet name="Table 343" sheetId="346" state="visible" r:id="rId346"/>
    <sheet name="Table 344" sheetId="347" state="visible" r:id="rId347"/>
    <sheet name="Table 345" sheetId="348" state="visible" r:id="rId348"/>
    <sheet name="Table 346" sheetId="349" state="visible" r:id="rId349"/>
    <sheet name="Table 347" sheetId="350" state="visible" r:id="rId350"/>
    <sheet name="Table 348" sheetId="351" state="visible" r:id="rId351"/>
    <sheet name="Table 349" sheetId="352" state="visible" r:id="rId352"/>
    <sheet name="Table 350" sheetId="353" state="visible" r:id="rId353"/>
    <sheet name="Table 351" sheetId="354" state="visible" r:id="rId354"/>
  </sheets>
</workbook>
</file>

<file path=xl/sharedStrings.xml><?xml version="1.0" encoding="utf-8"?>
<sst xmlns="http://schemas.openxmlformats.org/spreadsheetml/2006/main" count="860" uniqueCount="860">
  <si>
    <t xml:space="preserve">Public First Poll for CLTR</t>
  </si>
  <si>
    <t xml:space="preserve">Fieldwork:</t>
  </si>
  <si>
    <t xml:space="preserve">28th Oct - 5th Nov 2024</t>
  </si>
  <si>
    <t xml:space="preserve">Interview Method: </t>
  </si>
  <si>
    <t xml:space="preserve">Online Survey</t>
  </si>
  <si>
    <t xml:space="preserve">Population represented:</t>
  </si>
  <si>
    <t xml:space="preserve">UK Adults</t>
  </si>
  <si>
    <t xml:space="preserve">Sample size:</t>
  </si>
  <si>
    <t xml:space="preserve">Methodology:</t>
  </si>
  <si>
    <t xml:space="preserve">All results are weighted using Iterative Proportional Fitting, or 'Raking'. The results are  weighted by interlocking age &amp; gender, region and social grade to Nationally Representative Proportions</t>
  </si>
  <si>
    <t xml:space="preserve">Public First is a member of the BPC and abides by its rules. For more information please contact the Public First polling team:</t>
  </si>
  <si>
    <t xml:space="preserve">Table of Contents</t>
  </si>
  <si>
    <t xml:space="preserve">Individual Tables</t>
  </si>
  <si>
    <t xml:space="preserve">Full Result Row</t>
  </si>
  <si>
    <t xml:space="preserve">Question Base</t>
  </si>
  <si>
    <t xml:space="preserve"/>
  </si>
  <si>
    <t xml:space="preserve">Total</t>
  </si>
  <si>
    <t xml:space="preserve">Male</t>
  </si>
  <si>
    <t xml:space="preserve">Female</t>
  </si>
  <si>
    <t xml:space="preserve">Unweighted</t>
  </si>
  <si>
    <t xml:space="preserve">Weighted</t>
  </si>
  <si>
    <t xml:space="preserve">18-24</t>
  </si>
  <si>
    <t xml:space="preserve">25-34</t>
  </si>
  <si>
    <t xml:space="preserve">35-44</t>
  </si>
  <si>
    <t xml:space="preserve">45-54</t>
  </si>
  <si>
    <t xml:space="preserve">55-64</t>
  </si>
  <si>
    <t xml:space="preserve">65+</t>
  </si>
  <si>
    <t xml:space="preserve">AB</t>
  </si>
  <si>
    <t xml:space="preserve">C1</t>
  </si>
  <si>
    <t xml:space="preserve">C2</t>
  </si>
  <si>
    <t xml:space="preserve">DE</t>
  </si>
  <si>
    <t xml:space="preserve">London</t>
  </si>
  <si>
    <t xml:space="preserve">South East</t>
  </si>
  <si>
    <t xml:space="preserve">South West</t>
  </si>
  <si>
    <t xml:space="preserve">East of England</t>
  </si>
  <si>
    <t xml:space="preserve">East Midlands</t>
  </si>
  <si>
    <t xml:space="preserve">West Midlands</t>
  </si>
  <si>
    <t xml:space="preserve">Yorkshire and the Humber</t>
  </si>
  <si>
    <t xml:space="preserve">North East</t>
  </si>
  <si>
    <t xml:space="preserve">North West</t>
  </si>
  <si>
    <t xml:space="preserve">Scotland</t>
  </si>
  <si>
    <t xml:space="preserve">Wales</t>
  </si>
  <si>
    <t xml:space="preserve">Northern Ireland</t>
  </si>
  <si>
    <t xml:space="preserve">Leave</t>
  </si>
  <si>
    <t xml:space="preserve">Remain</t>
  </si>
  <si>
    <t xml:space="preserve">I did not vote</t>
  </si>
  <si>
    <t xml:space="preserve">Conservative</t>
  </si>
  <si>
    <t xml:space="preserve">Labour</t>
  </si>
  <si>
    <t xml:space="preserve">Liberal Democrat</t>
  </si>
  <si>
    <t xml:space="preserve">The Brexit Party</t>
  </si>
  <si>
    <t xml:space="preserve">Conservative Party</t>
  </si>
  <si>
    <t xml:space="preserve">Labour Party</t>
  </si>
  <si>
    <t xml:space="preserve">Liberal Democrats</t>
  </si>
  <si>
    <t xml:space="preserve">Reform UK</t>
  </si>
  <si>
    <t xml:space="preserve">Green Party</t>
  </si>
  <si>
    <t xml:space="preserve">The Green Party</t>
  </si>
  <si>
    <t xml:space="preserve">Don't Know</t>
  </si>
  <si>
    <t xml:space="preserve">GCSE or equivalent (Scottish National/O Level)</t>
  </si>
  <si>
    <t xml:space="preserve">A Level or equivalent (GCE/Higher/Advanced Higher)</t>
  </si>
  <si>
    <t xml:space="preserve">University Undergraduate Degree (BA/BSc)</t>
  </si>
  <si>
    <t xml:space="preserve">University Postgraduate Degree (MA/MSc/MPhil)</t>
  </si>
  <si>
    <t xml:space="preserve">Doctorate (PhD/DPHil)</t>
  </si>
  <si>
    <t xml:space="preserve">Gender</t>
  </si>
  <si>
    <t xml:space="preserve">Age</t>
  </si>
  <si>
    <t xml:space="preserve">Social Grade</t>
  </si>
  <si>
    <t xml:space="preserve">Region</t>
  </si>
  <si>
    <t xml:space="preserve">EU 2016 Vote</t>
  </si>
  <si>
    <t xml:space="preserve">2019 Vote</t>
  </si>
  <si>
    <t xml:space="preserve">2024 Vote</t>
  </si>
  <si>
    <t xml:space="preserve">Vote Intention</t>
  </si>
  <si>
    <t xml:space="preserve">Education</t>
  </si>
  <si>
    <t xml:space="preserve">I have a regular standing weekly or monthly donation to two or more charities</t>
  </si>
  <si>
    <t xml:space="preserve">I have a regular standing weekly or monthly donation to a charity</t>
  </si>
  <si>
    <t xml:space="preserve">I donate from time to time</t>
  </si>
  <si>
    <t xml:space="preserve">I donate only very infrequently</t>
  </si>
  <si>
    <t xml:space="preserve">I almost never donate</t>
  </si>
  <si>
    <t xml:space="preserve">I never donate to charity</t>
  </si>
  <si>
    <t xml:space="preserve">Prefer not to say</t>
  </si>
  <si>
    <t xml:space="preserve"> How often, if at all, do you donate to charity?</t>
  </si>
  <si>
    <t xml:space="preserve">BASE: All Respondents</t>
  </si>
  <si>
    <t xml:space="preserve">Fieldwork:  28th Oct - 5th Nov 2024</t>
  </si>
  <si>
    <t xml:space="preserve">Data weighted by interlocking age &amp; gender, region and social grade to Nationally Representative Proportions</t>
  </si>
  <si>
    <t xml:space="preserve">Health and medical research</t>
  </si>
  <si>
    <t xml:space="preserve">Animal welfare</t>
  </si>
  <si>
    <t xml:space="preserve">Homelessness</t>
  </si>
  <si>
    <t xml:space="preserve">Emergency response charities (e.g. air ambulance, RNLI)</t>
  </si>
  <si>
    <t xml:space="preserve">Veterans and armed forces</t>
  </si>
  <si>
    <t xml:space="preserve">Tackling poverty in the UK</t>
  </si>
  <si>
    <t xml:space="preserve">Environment and sustainability</t>
  </si>
  <si>
    <t xml:space="preserve">Overseas aid</t>
  </si>
  <si>
    <t xml:space="preserve">Religious organisation</t>
  </si>
  <si>
    <t xml:space="preserve">Art or culture</t>
  </si>
  <si>
    <t xml:space="preserve">Sports and recreation</t>
  </si>
  <si>
    <t xml:space="preserve">Research into safety/impacts of new technology</t>
  </si>
  <si>
    <t xml:space="preserve">Research into AI applications</t>
  </si>
  <si>
    <t xml:space="preserve">Other (Please Specify)</t>
  </si>
  <si>
    <t xml:space="preserve">Which, if any, of the following types of charity or non-profit do you donate to? Please select all that apply</t>
  </si>
  <si>
    <t xml:space="preserve">BASE: Donate to charity</t>
  </si>
  <si>
    <t xml:space="preserve">The right track</t>
  </si>
  <si>
    <t xml:space="preserve">The wrong track</t>
  </si>
  <si>
    <t xml:space="preserve">Don’t know</t>
  </si>
  <si>
    <t xml:space="preserve"> In general, do you think that the UK is on the right track or wrong track?</t>
  </si>
  <si>
    <t xml:space="preserve">Cost of living</t>
  </si>
  <si>
    <t xml:space="preserve">Quality of the NHS</t>
  </si>
  <si>
    <t xml:space="preserve">Levels of immigration</t>
  </si>
  <si>
    <t xml:space="preserve">State of the economy</t>
  </si>
  <si>
    <t xml:space="preserve">Threat of climate change</t>
  </si>
  <si>
    <t xml:space="preserve">Levels of crime</t>
  </si>
  <si>
    <t xml:space="preserve">Availability of housing</t>
  </si>
  <si>
    <t xml:space="preserve">Level of taxation</t>
  </si>
  <si>
    <t xml:space="preserve">Britain leaving the EU</t>
  </si>
  <si>
    <t xml:space="preserve">Number of people on welfare</t>
  </si>
  <si>
    <t xml:space="preserve">Quality of existing infrastructure (e.g. roads, railways, water, etc.)</t>
  </si>
  <si>
    <t xml:space="preserve">Threat of terrorism</t>
  </si>
  <si>
    <t xml:space="preserve">Quality / cost of public transport</t>
  </si>
  <si>
    <t xml:space="preserve">Threat of Nuclear War</t>
  </si>
  <si>
    <t xml:space="preserve">Access to good pensions</t>
  </si>
  <si>
    <t xml:space="preserve">State of Britain's Armed Forces</t>
  </si>
  <si>
    <t xml:space="preserve">Quality of and access to schools / universities</t>
  </si>
  <si>
    <t xml:space="preserve">Reducing the risk from a future pandemic</t>
  </si>
  <si>
    <t xml:space="preserve">Reducing the risk from AI</t>
  </si>
  <si>
    <t xml:space="preserve">Opportunities from AI</t>
  </si>
  <si>
    <t xml:space="preserve">None of the above</t>
  </si>
  <si>
    <t xml:space="preserve">Don't know</t>
  </si>
  <si>
    <t xml:space="preserve">Which do you think are the most important issues facing the UK at this time? Please select up to three.</t>
  </si>
  <si>
    <t xml:space="preserve"> “Keeping inflation and the cost of living down”</t>
  </si>
  <si>
    <t xml:space="preserve"> “Tackling crime and anti-social behaviour”</t>
  </si>
  <si>
    <t xml:space="preserve"> “Supporting the economic recovery after Covid-19”</t>
  </si>
  <si>
    <t xml:space="preserve"> “Agreeing more trade deals with countries around the world”</t>
  </si>
  <si>
    <t xml:space="preserve"> “Improving the Government’s processes for managing future risks”</t>
  </si>
  <si>
    <t xml:space="preserve"> “Helping to improve the economy of areas outside London and the South East” </t>
  </si>
  <si>
    <t xml:space="preserve"> “Boosting UK science and innovation”</t>
  </si>
  <si>
    <t xml:space="preserve"> “Reducing the risk from unsafe advances in artificial intelligence”</t>
  </si>
  <si>
    <t xml:space="preserve"> “Reducing the risk from a future pandemic”</t>
  </si>
  <si>
    <t xml:space="preserve">Very important</t>
  </si>
  <si>
    <t xml:space="preserve">Somewhat important</t>
  </si>
  <si>
    <t xml:space="preserve">Neither important or unimportant</t>
  </si>
  <si>
    <t xml:space="preserve">Somewhat unimportant</t>
  </si>
  <si>
    <t xml:space="preserve">Very unimportant</t>
  </si>
  <si>
    <t xml:space="preserve">Total Important:</t>
  </si>
  <si>
    <t xml:space="preserve">Total Unimportant:</t>
  </si>
  <si>
    <t xml:space="preserve">Net:</t>
  </si>
  <si>
    <t xml:space="preserve">Grid Summary: How important, if at all, do you think the following policy priorities should be for the UK?</t>
  </si>
  <si>
    <t xml:space="preserve">How important, if at all, do you think the following policy priorities should be for the UK?: “Supporting the economic recovery after Covid-19”</t>
  </si>
  <si>
    <t xml:space="preserve">How important, if at all, do you think the following policy priorities should be for the UK?: “Helping to improve the economy of areas outside London and the South East” </t>
  </si>
  <si>
    <t xml:space="preserve">How important, if at all, do you think the following policy priorities should be for the UK?: “Boosting UK science and innovation”</t>
  </si>
  <si>
    <t xml:space="preserve">How important, if at all, do you think the following policy priorities should be for the UK?: “Agreeing more trade deals with countries around the world”</t>
  </si>
  <si>
    <t xml:space="preserve">How important, if at all, do you think the following policy priorities should be for the UK?: “Keeping inflation and the cost of living down”</t>
  </si>
  <si>
    <t xml:space="preserve">How important, if at all, do you think the following policy priorities should be for the UK?: “Tackling crime and anti-social behaviour”</t>
  </si>
  <si>
    <t xml:space="preserve">How important, if at all, do you think the following policy priorities should be for the UK?: “Reducing the risk from a future pandemic”</t>
  </si>
  <si>
    <t xml:space="preserve">How important, if at all, do you think the following policy priorities should be for the UK?: “Reducing the risk from unsafe advances in artificial intelligence”</t>
  </si>
  <si>
    <t xml:space="preserve">How important, if at all, do you think the following policy priorities should be for the UK?: “Improving the Government’s processes for managing future risks”</t>
  </si>
  <si>
    <t xml:space="preserve">Spending more on the NHS</t>
  </si>
  <si>
    <t xml:space="preserve">Cutting income tax</t>
  </si>
  <si>
    <t xml:space="preserve">Spending more on schools</t>
  </si>
  <si>
    <t xml:space="preserve">Investing in infrastructure for regions outside the London and South East</t>
  </si>
  <si>
    <t xml:space="preserve">Paying down the national debt</t>
  </si>
  <si>
    <t xml:space="preserve">Spending more on defence</t>
  </si>
  <si>
    <t xml:space="preserve">Spending more on helping the UK reduce its carbon emissions</t>
  </si>
  <si>
    <t xml:space="preserve">Spending more on preparing for future extreme risks (eg another global pandemic)</t>
  </si>
  <si>
    <t xml:space="preserve">Spending more on public research and science</t>
  </si>
  <si>
    <t xml:space="preserve">Increasing the generosity of Universal Credit</t>
  </si>
  <si>
    <t xml:space="preserve">Cutting business rates</t>
  </si>
  <si>
    <t xml:space="preserve">Cutting corporation tax</t>
  </si>
  <si>
    <t xml:space="preserve">Increasing spending on foreign aid</t>
  </si>
  <si>
    <t xml:space="preserve">Imagine that you were advising the Government how to allocate an additional £10 billion in tax revenue. If you had to choose, which of the following would be your priority for using the money?Please select up to three.</t>
  </si>
  <si>
    <t xml:space="preserve">BBC News</t>
  </si>
  <si>
    <t xml:space="preserve">Daily Mail</t>
  </si>
  <si>
    <t xml:space="preserve">The Guardian</t>
  </si>
  <si>
    <t xml:space="preserve">The Sun</t>
  </si>
  <si>
    <t xml:space="preserve">Daily Telegraph</t>
  </si>
  <si>
    <t xml:space="preserve">Financial Times</t>
  </si>
  <si>
    <t xml:space="preserve">The Economist</t>
  </si>
  <si>
    <t xml:space="preserve">The Rest is Politics</t>
  </si>
  <si>
    <t xml:space="preserve">Newscast</t>
  </si>
  <si>
    <t xml:space="preserve">The Tribune</t>
  </si>
  <si>
    <t xml:space="preserve">The News Agents</t>
  </si>
  <si>
    <t xml:space="preserve">Spectator</t>
  </si>
  <si>
    <t xml:space="preserve">Vox</t>
  </si>
  <si>
    <t xml:space="preserve">Politico</t>
  </si>
  <si>
    <t xml:space="preserve">Today in Focus</t>
  </si>
  <si>
    <t xml:space="preserve">Tortoise</t>
  </si>
  <si>
    <t xml:space="preserve">UnHerd</t>
  </si>
  <si>
    <t xml:space="preserve">Which, if any, of the following websites, podcasts, or publications do you regularly read or listen to? Please select all that apply.</t>
  </si>
  <si>
    <t xml:space="preserve">And which, if any, of the following websites or publications have you read or listened to in the last week?</t>
  </si>
  <si>
    <t xml:space="preserve">I have heard this term before, and could explain what it means</t>
  </si>
  <si>
    <t xml:space="preserve">I have heard this term before, but I could not explain what it means</t>
  </si>
  <si>
    <t xml:space="preserve">I have not heard this term before</t>
  </si>
  <si>
    <t xml:space="preserve"> How much, if anything, would you say you understand about the term ‘extreme risk’?</t>
  </si>
  <si>
    <t xml:space="preserve">Yes, the world is facing extreme risks right now</t>
  </si>
  <si>
    <t xml:space="preserve">No, the world is NOT facing extreme risks right now</t>
  </si>
  <si>
    <t xml:space="preserve"> Some commentators and experts talk about ‘extreme risks.’ These are risks which, while often unlikely, could significantly risk the extinction or collapse of a large proportion or all of human civilization. Do you think the world is facing any extreme risks?</t>
  </si>
  <si>
    <t xml:space="preserve">Yes, the UK is facing extreme risks right now</t>
  </si>
  <si>
    <t xml:space="preserve">No, the UK is not facing extreme risks right now</t>
  </si>
  <si>
    <t xml:space="preserve"> And do you think the UK is facing any extreme risks?</t>
  </si>
  <si>
    <t xml:space="preserve"> Climate change</t>
  </si>
  <si>
    <t xml:space="preserve"> Tail risk</t>
  </si>
  <si>
    <t xml:space="preserve"> Artificial intelligence</t>
  </si>
  <si>
    <t xml:space="preserve"> Superintelligence</t>
  </si>
  <si>
    <t xml:space="preserve"> Central limit theorem</t>
  </si>
  <si>
    <t xml:space="preserve"> Existential risk</t>
  </si>
  <si>
    <t xml:space="preserve"> Global catastrophic risk</t>
  </si>
  <si>
    <t xml:space="preserve"> Biotechnology</t>
  </si>
  <si>
    <t xml:space="preserve"> Effective Altruism</t>
  </si>
  <si>
    <t xml:space="preserve">I have heard this phrase before, and know what it means</t>
  </si>
  <si>
    <t xml:space="preserve">I have heard this phrase before, but do not know what it means</t>
  </si>
  <si>
    <t xml:space="preserve">I have not heard this phrase before</t>
  </si>
  <si>
    <t xml:space="preserve">Don’t Know</t>
  </si>
  <si>
    <t xml:space="preserve">Grid Summary: Have you heard of any of the following phrases before?</t>
  </si>
  <si>
    <t xml:space="preserve">Have you heard of any of the following phrases before?: Climate change</t>
  </si>
  <si>
    <t xml:space="preserve">Have you heard of any of the following phrases before?: Tail risk</t>
  </si>
  <si>
    <t xml:space="preserve">Have you heard of any of the following phrases before?: Artificial intelligence</t>
  </si>
  <si>
    <t xml:space="preserve">Have you heard of any of the following phrases before?: Superintelligence</t>
  </si>
  <si>
    <t xml:space="preserve">Have you heard of any of the following phrases before?: Central limit theorem</t>
  </si>
  <si>
    <t xml:space="preserve">Have you heard of any of the following phrases before?: Existential risk</t>
  </si>
  <si>
    <t xml:space="preserve">Have you heard of any of the following phrases before?: Global catastrophic risk</t>
  </si>
  <si>
    <t xml:space="preserve">Have you heard of any of the following phrases before?: Biotechnology</t>
  </si>
  <si>
    <t xml:space="preserve">Have you heard of any of the following phrases before?: Effective Altruism</t>
  </si>
  <si>
    <t xml:space="preserve">Very positive</t>
  </si>
  <si>
    <t xml:space="preserve">Somewhat positive</t>
  </si>
  <si>
    <t xml:space="preserve">Not very positive</t>
  </si>
  <si>
    <t xml:space="preserve">Not positive at all</t>
  </si>
  <si>
    <t xml:space="preserve"> Artificial Intelligence refers to computer programs or tools that can complete tasks with a near-human level of ability. Examples of AI tools include Chat GPT, online translation software, or virtual assistants such as Alexa or Siri. How positive or negative do you feel towards these tools?</t>
  </si>
  <si>
    <t xml:space="preserve"> Biotechnology refers to processes which combine science and biology to respond to problems. Examples of this include gene editing, which allows scientists to “edit” an organism’s DNA, or genetic modification, to alter how crops respond in different environments. How positive or negative do you feel towards biotechnology?</t>
  </si>
  <si>
    <t xml:space="preserve"> Crime</t>
  </si>
  <si>
    <t xml:space="preserve"> Traffic accidents</t>
  </si>
  <si>
    <t xml:space="preserve"> Extreme weather events</t>
  </si>
  <si>
    <t xml:space="preserve"> Catastrophic climate change</t>
  </si>
  <si>
    <t xml:space="preserve"> Global pandemic</t>
  </si>
  <si>
    <t xml:space="preserve"> Bio-engineered weapons</t>
  </si>
  <si>
    <t xml:space="preserve"> Nuclear war</t>
  </si>
  <si>
    <t xml:space="preserve"> Asteroid hitting the Earth</t>
  </si>
  <si>
    <t xml:space="preserve"> Eruption of a supervolcano</t>
  </si>
  <si>
    <t xml:space="preserve"> Uncontrolled artificial intelligence</t>
  </si>
  <si>
    <t xml:space="preserve"> Global recession</t>
  </si>
  <si>
    <t xml:space="preserve"> World population beginning to decline</t>
  </si>
  <si>
    <t xml:space="preserve"> Breakdown of democracy</t>
  </si>
  <si>
    <t xml:space="preserve"> War between the US and China</t>
  </si>
  <si>
    <t xml:space="preserve">This WOULD be considered an extreme risk</t>
  </si>
  <si>
    <t xml:space="preserve">This WOULD NOT be considered an extreme risk</t>
  </si>
  <si>
    <t xml:space="preserve">Grid Summary: Which, if any, of the following do you think would be considered an ‘extreme risk’?</t>
  </si>
  <si>
    <t xml:space="preserve">Which, if any, of the following do you think would be considered an ‘extreme risk’?: Crime</t>
  </si>
  <si>
    <t xml:space="preserve">Which, if any, of the following do you think would be considered an ‘extreme risk’?: Traffic accidents</t>
  </si>
  <si>
    <t xml:space="preserve">Which, if any, of the following do you think would be considered an ‘extreme risk’?: Extreme weather events</t>
  </si>
  <si>
    <t xml:space="preserve">Which, if any, of the following do you think would be considered an ‘extreme risk’?: Catastrophic climate change</t>
  </si>
  <si>
    <t xml:space="preserve">Which, if any, of the following do you think would be considered an ‘extreme risk’?: Global pandemic</t>
  </si>
  <si>
    <t xml:space="preserve">Which, if any, of the following do you think would be considered an ‘extreme risk’?: Bio-engineered weapons</t>
  </si>
  <si>
    <t xml:space="preserve">Which, if any, of the following do you think would be considered an ‘extreme risk’?: Nuclear war</t>
  </si>
  <si>
    <t xml:space="preserve">Which, if any, of the following do you think would be considered an ‘extreme risk’?: Asteroid hitting the Earth</t>
  </si>
  <si>
    <t xml:space="preserve">Which, if any, of the following do you think would be considered an ‘extreme risk’?: Eruption of a supervolcano</t>
  </si>
  <si>
    <t xml:space="preserve">Which, if any, of the following do you think would be considered an ‘extreme risk’?: Uncontrolled artificial intelligence</t>
  </si>
  <si>
    <t xml:space="preserve">Which, if any, of the following do you think would be considered an ‘extreme risk’?: Global recession</t>
  </si>
  <si>
    <t xml:space="preserve">Which, if any, of the following do you think would be considered an ‘extreme risk’?: World population beginning to decline</t>
  </si>
  <si>
    <t xml:space="preserve">Which, if any, of the following do you think would be considered an ‘extreme risk’?: Breakdown of democracy</t>
  </si>
  <si>
    <t xml:space="preserve">Which, if any, of the following do you think would be considered an ‘extreme risk’?: War between the US and China</t>
  </si>
  <si>
    <t xml:space="preserve">Nuclear war</t>
  </si>
  <si>
    <t xml:space="preserve">Catastrophic climate change</t>
  </si>
  <si>
    <t xml:space="preserve">War between the US and China</t>
  </si>
  <si>
    <t xml:space="preserve">Global pandemic</t>
  </si>
  <si>
    <t xml:space="preserve">Uncontrolled artificial intelligence</t>
  </si>
  <si>
    <t xml:space="preserve">Asteroid hitting the Earth</t>
  </si>
  <si>
    <t xml:space="preserve">Bio-engineered weapons</t>
  </si>
  <si>
    <t xml:space="preserve">Extreme weather events</t>
  </si>
  <si>
    <t xml:space="preserve">Eruption of a supervolcano</t>
  </si>
  <si>
    <t xml:space="preserve">Breakdown of democracy</t>
  </si>
  <si>
    <t xml:space="preserve">Global recession</t>
  </si>
  <si>
    <t xml:space="preserve">Crime</t>
  </si>
  <si>
    <t xml:space="preserve">World population beginning to decline</t>
  </si>
  <si>
    <t xml:space="preserve">Traffic accidents</t>
  </si>
  <si>
    <t xml:space="preserve">Some commentators and experts talk about ‘extreme risks.’ These are risks which, while often unlikely, could significantly risk the extinction or collapse of a large proportion or all of human civilization. From what you know now, which, if any, of the following potential risks are you most worried about for their potential to be an extreme risk? Please select all that apply</t>
  </si>
  <si>
    <t xml:space="preserve"> The world becoming uninhabitable for humans as a result of climate change</t>
  </si>
  <si>
    <t xml:space="preserve"> A man-made virus being released which wipes out over 10% of the human race</t>
  </si>
  <si>
    <t xml:space="preserve"> An asteroid colliding with earth that wipes out out over 10% of the human race</t>
  </si>
  <si>
    <t xml:space="preserve"> An AI involved in running nuclear weapons systems mistakenly causing a nuclear war</t>
  </si>
  <si>
    <t xml:space="preserve"> A nuclear war started deliberately by a world government</t>
  </si>
  <si>
    <t xml:space="preserve"> A nuclear war started accidentally by a world government</t>
  </si>
  <si>
    <t xml:space="preserve"> An AI doing exactly what a human tells it to do, but in a way that is highly unexpected and kills millions of people</t>
  </si>
  <si>
    <t xml:space="preserve"> A naturally occurring virus infecting and killing 10% of the human race</t>
  </si>
  <si>
    <t xml:space="preserve"> AI created that is as intelligent as a human</t>
  </si>
  <si>
    <t xml:space="preserve"> A severe economic crisis which leads to the financial collapse of civilisation</t>
  </si>
  <si>
    <t xml:space="preserve">Very realistic</t>
  </si>
  <si>
    <t xml:space="preserve">Realistic</t>
  </si>
  <si>
    <t xml:space="preserve">Unrealistic</t>
  </si>
  <si>
    <t xml:space="preserve">Very Unrealistic</t>
  </si>
  <si>
    <t xml:space="preserve">Grid Summary: Below are some suggestions for things which could happen in the future. In each instance, indicate whether you believe this is a realistic or unrealistic suggestion for something that could happen in the next hundred years.</t>
  </si>
  <si>
    <t xml:space="preserve">Below are some suggestions for things which could happen in the future. In each instance, indicate whether you believe this is a realistic or unrealistic suggestion for something that could happen in the next hundred years.: The world becoming uninhabitable for humans as a result of climate change</t>
  </si>
  <si>
    <t xml:space="preserve">Below are some suggestions for things which could happen in the future. In each instance, indicate whether you believe this is a realistic or unrealistic suggestion for something that could happen in the next hundred years.: A man-made virus being released which wipes out over 10% of the human race</t>
  </si>
  <si>
    <t xml:space="preserve">Below are some suggestions for things which could happen in the future. In each instance, indicate whether you believe this is a realistic or unrealistic suggestion for something that could happen in the next hundred years.: An asteroid colliding with earth that wipes out out over 10% of the human race</t>
  </si>
  <si>
    <t xml:space="preserve">Below are some suggestions for things which could happen in the future. In each instance, indicate whether you believe this is a realistic or unrealistic suggestion for something that could happen in the next hundred years.: An AI involved in running nuclear weapons systems mistakenly causing a nuclear war</t>
  </si>
  <si>
    <t xml:space="preserve">Below are some suggestions for things which could happen in the future. In each instance, indicate whether you believe this is a realistic or unrealistic suggestion for something that could happen in the next hundred years.: A nuclear war started deliberately by a world government</t>
  </si>
  <si>
    <t xml:space="preserve">Below are some suggestions for things which could happen in the future. In each instance, indicate whether you believe this is a realistic or unrealistic suggestion for something that could happen in the next hundred years.: A nuclear war started accidentally by a world government</t>
  </si>
  <si>
    <t xml:space="preserve">Below are some suggestions for things which could happen in the future. In each instance, indicate whether you believe this is a realistic or unrealistic suggestion for something that could happen in the next hundred years.: An AI doing exactly what a human tells it to do, but in a way that is highly unexpected and kills millions of people</t>
  </si>
  <si>
    <t xml:space="preserve">Below are some suggestions for things which could happen in the future. In each instance, indicate whether you believe this is a realistic or unrealistic suggestion for something that could happen in the next hundred years.: A naturally occurring virus infecting and killing 10% of the human race</t>
  </si>
  <si>
    <t xml:space="preserve">Below are some suggestions for things which could happen in the future. In each instance, indicate whether you believe this is a realistic or unrealistic suggestion for something that could happen in the next hundred years.: AI created that is as intelligent as a human</t>
  </si>
  <si>
    <t xml:space="preserve">Below are some suggestions for things which could happen in the future. In each instance, indicate whether you believe this is a realistic or unrealistic suggestion for something that could happen in the next hundred years.: A severe economic crisis which leads to the financial collapse of civilisation</t>
  </si>
  <si>
    <t xml:space="preserve">Should spend significant resources on this</t>
  </si>
  <si>
    <t xml:space="preserve">Should NOT spend significant resources on this</t>
  </si>
  <si>
    <t xml:space="preserve">Grid Summary: Do you think that the Government should or should not be spending significant resources preparing for the following? </t>
  </si>
  <si>
    <t xml:space="preserve">Do you think that the Government should or should not be spending significant resources preparing for the following? : Crime</t>
  </si>
  <si>
    <t xml:space="preserve">Do you think that the Government should or should not be spending significant resources preparing for the following? : Traffic accidents</t>
  </si>
  <si>
    <t xml:space="preserve">Do you think that the Government should or should not be spending significant resources preparing for the following? : Extreme weather events</t>
  </si>
  <si>
    <t xml:space="preserve">Do you think that the Government should or should not be spending significant resources preparing for the following? : Catastrophic climate change</t>
  </si>
  <si>
    <t xml:space="preserve">Do you think that the Government should or should not be spending significant resources preparing for the following? : Global pandemic</t>
  </si>
  <si>
    <t xml:space="preserve">Do you think that the Government should or should not be spending significant resources preparing for the following? : Bio-engineered weapons</t>
  </si>
  <si>
    <t xml:space="preserve">Do you think that the Government should or should not be spending significant resources preparing for the following? : Nuclear war</t>
  </si>
  <si>
    <t xml:space="preserve">Do you think that the Government should or should not be spending significant resources preparing for the following? : Asteroid hitting the Earth</t>
  </si>
  <si>
    <t xml:space="preserve">Do you think that the Government should or should not be spending significant resources preparing for the following? : Eruption of a supervolcano</t>
  </si>
  <si>
    <t xml:space="preserve">Do you think that the Government should or should not be spending significant resources preparing for the following? : Uncontrolled artificial intelligence</t>
  </si>
  <si>
    <t xml:space="preserve">Do you think that the Government should or should not be spending significant resources preparing for the following? : Global recession</t>
  </si>
  <si>
    <t xml:space="preserve">Do you think that the Government should or should not be spending significant resources preparing for the following? : World population beginning to decline</t>
  </si>
  <si>
    <t xml:space="preserve">Social Media algorithms (e.g. Twitter, Instagram, Facebook, TikTok, etc.)</t>
  </si>
  <si>
    <t xml:space="preserve">Virtual assistants (e.g. Siri, Google Assistant, Alexa, etc.)</t>
  </si>
  <si>
    <t xml:space="preserve">Chatbots (e.g. Chat GPT, Gemini)</t>
  </si>
  <si>
    <t xml:space="preserve">Language Translation services (e.g. Google Translate)</t>
  </si>
  <si>
    <t xml:space="preserve">Home devices (e.g. Nest, Google Home, etc.)</t>
  </si>
  <si>
    <t xml:space="preserve">Wearable devices (e.g. Fitbit, Apple Watch, etc.)</t>
  </si>
  <si>
    <t xml:space="preserve">N/A - I have not used an AI tool in the last year</t>
  </si>
  <si>
    <t xml:space="preserve">Other (Please specify)</t>
  </si>
  <si>
    <t xml:space="preserve">Which, if any, of the following types of AI tool have you used in the last year? Select all that apply.</t>
  </si>
  <si>
    <t xml:space="preserve"> AI tools will benefit the economy overall</t>
  </si>
  <si>
    <t xml:space="preserve"> Regulated AI tools will benefit the economy just as much as unregulated AI tools</t>
  </si>
  <si>
    <t xml:space="preserve"> AI tools will have a positive impact on my life overall</t>
  </si>
  <si>
    <t xml:space="preserve"> The economic benefits of AI will outweigh the consequences, such as AI leading to job losses</t>
  </si>
  <si>
    <t xml:space="preserve">Strongly agree</t>
  </si>
  <si>
    <t xml:space="preserve">Somewhat agree</t>
  </si>
  <si>
    <t xml:space="preserve">Neither agree nor disagree</t>
  </si>
  <si>
    <t xml:space="preserve">Somewhat disagree</t>
  </si>
  <si>
    <t xml:space="preserve">Strongly disagree</t>
  </si>
  <si>
    <t xml:space="preserve">Total Agree:</t>
  </si>
  <si>
    <t xml:space="preserve">Total Disagree:</t>
  </si>
  <si>
    <t xml:space="preserve">Grid Summary: To what extent do you agree or disagree with the following?</t>
  </si>
  <si>
    <t xml:space="preserve">BASE: Question randomly assigned to respondents</t>
  </si>
  <si>
    <t xml:space="preserve">To what extent do you agree or disagree with the following?: AI tools will benefit the economy overall</t>
  </si>
  <si>
    <t xml:space="preserve">To what extent do you agree or disagree with the following?: Regulated AI tools will benefit the economy just as much as unregulated AI tools</t>
  </si>
  <si>
    <t xml:space="preserve">To what extent do you agree or disagree with the following?: The economic benefits of AI will outweigh the consequences, such as AI leading to job losses</t>
  </si>
  <si>
    <t xml:space="preserve">To what extent do you agree or disagree with the following?: AI tools will have a positive impact on my life overall</t>
  </si>
  <si>
    <t xml:space="preserve">We should ensure AI is properly regulated, even if this means we reduce the economic benefits we could generate</t>
  </si>
  <si>
    <t xml:space="preserve">We should maximise the economic benefits we could generate from AI, even if this means it is not properly regulated</t>
  </si>
  <si>
    <t xml:space="preserve"> Which of the following comes closest to your view?</t>
  </si>
  <si>
    <t xml:space="preserve">Not very important</t>
  </si>
  <si>
    <t xml:space="preserve">Not important at all</t>
  </si>
  <si>
    <t xml:space="preserve"> How important do you think it is for the government to regulate AI technologies?</t>
  </si>
  <si>
    <t xml:space="preserve">This should be the single most important priority</t>
  </si>
  <si>
    <t xml:space="preserve">This should be among the top priorities</t>
  </si>
  <si>
    <t xml:space="preserve">This is important, but there are other things that should be prioritised at the moment</t>
  </si>
  <si>
    <t xml:space="preserve">This should not be a priority at all</t>
  </si>
  <si>
    <t xml:space="preserve"> How much of a priority should it be for the government to regulate AI technologies?</t>
  </si>
  <si>
    <t xml:space="preserve">Healthcare</t>
  </si>
  <si>
    <t xml:space="preserve">Manufacturing</t>
  </si>
  <si>
    <t xml:space="preserve">Finance</t>
  </si>
  <si>
    <t xml:space="preserve">Transportation</t>
  </si>
  <si>
    <t xml:space="preserve">Government</t>
  </si>
  <si>
    <t xml:space="preserve">Which, if any, of the following sectors do you think could benefit from AI tools in general? Select all that apply.</t>
  </si>
  <si>
    <t xml:space="preserve">Which, if any, of the following sectors do you think could benefit from regulated AI tools? Select all that apply.</t>
  </si>
  <si>
    <t xml:space="preserve">Very worried</t>
  </si>
  <si>
    <t xml:space="preserve">Somewhat worried</t>
  </si>
  <si>
    <t xml:space="preserve">Not very worried</t>
  </si>
  <si>
    <t xml:space="preserve">Not worried at all</t>
  </si>
  <si>
    <t xml:space="preserve"> How worried would you say you are about the risks presented by AI tools in general?</t>
  </si>
  <si>
    <t xml:space="preserve"> How worried would you say you are about the risks presented by regulated AI tools?</t>
  </si>
  <si>
    <t xml:space="preserve">Increased threats to security (e.g. cyberattacks)</t>
  </si>
  <si>
    <t xml:space="preserve">AI tools leading to job losses</t>
  </si>
  <si>
    <t xml:space="preserve">AI tools being used to create misinformation</t>
  </si>
  <si>
    <t xml:space="preserve">Accidents caused by unreliable AI systems replacing humans</t>
  </si>
  <si>
    <t xml:space="preserve">A reduction in privacy</t>
  </si>
  <si>
    <t xml:space="preserve">AI tools being used to create weapons</t>
  </si>
  <si>
    <t xml:space="preserve">Loss of control of more-advanced autonomous AI</t>
  </si>
  <si>
    <t xml:space="preserve">AI tools being used for surveillance</t>
  </si>
  <si>
    <t xml:space="preserve">Creation of advanced or superintelligent AI</t>
  </si>
  <si>
    <t xml:space="preserve">AI tools reinforcing discrimination and social biases</t>
  </si>
  <si>
    <t xml:space="preserve">You said you were worried about the risks presented by AI tools. Which, if any, of the following are you worried about? Select all that apply.</t>
  </si>
  <si>
    <t xml:space="preserve">BASE: Worried about the risks presented by AI</t>
  </si>
  <si>
    <t xml:space="preserve">Help individual creativity</t>
  </si>
  <si>
    <t xml:space="preserve">Make no difference to individual creativity</t>
  </si>
  <si>
    <t xml:space="preserve">Limit individual creativity</t>
  </si>
  <si>
    <t xml:space="preserve"> In your view, do you think AI tools help or limit individual creativity?</t>
  </si>
  <si>
    <t xml:space="preserve">I feel very excited about AI tools</t>
  </si>
  <si>
    <t xml:space="preserve">I feel somewhat excited about AI tools</t>
  </si>
  <si>
    <t xml:space="preserve">I feel somewhat nervous about AI tools</t>
  </si>
  <si>
    <t xml:space="preserve">I feel very nervous about AI tools</t>
  </si>
  <si>
    <t xml:space="preserve"> How would you describe how you feel about AI tools?</t>
  </si>
  <si>
    <t xml:space="preserve"> Analyse Data for Academic Purposes</t>
  </si>
  <si>
    <t xml:space="preserve"> Assist with Financial Planning, Investment Guidance, and Fraud Prevention</t>
  </si>
  <si>
    <t xml:space="preserve"> Arrange Flights, Accommodation, and Create Travel Itineraries</t>
  </si>
  <si>
    <t xml:space="preserve"> Schedule Healthcare Appointments on Your Behalf</t>
  </si>
  <si>
    <t xml:space="preserve"> Make Purchases with Your Credit Card on Your Behalf</t>
  </si>
  <si>
    <t xml:space="preserve"> Make Tactical Decisions on the Battlefield</t>
  </si>
  <si>
    <t xml:space="preserve"> Conduct Surgical Procedures and Medical Interventions</t>
  </si>
  <si>
    <t xml:space="preserve"> Determine Healthcare Coverage Options for Insurance Providers</t>
  </si>
  <si>
    <t xml:space="preserve">Very comfortable</t>
  </si>
  <si>
    <t xml:space="preserve">Somewhat comfortable</t>
  </si>
  <si>
    <t xml:space="preserve">Not very comfortable</t>
  </si>
  <si>
    <t xml:space="preserve">Not comfortable at all</t>
  </si>
  <si>
    <t xml:space="preserve">Grid Summary: How comfortable or uncomfortable would you feel about AI tools being used in the following ways?</t>
  </si>
  <si>
    <t xml:space="preserve">How comfortable or uncomfortable would you feel about AI tools being used in the following ways?: Analyse Data for Academic Purposes</t>
  </si>
  <si>
    <t xml:space="preserve">How comfortable or uncomfortable would you feel about AI tools being used in the following ways?: Assist with Financial Planning, Investment Guidance, and Fraud Prevention</t>
  </si>
  <si>
    <t xml:space="preserve">How comfortable or uncomfortable would you feel about AI tools being used in the following ways?: Arrange Flights, Accommodation, and Create Travel Itineraries</t>
  </si>
  <si>
    <t xml:space="preserve">How comfortable or uncomfortable would you feel about AI tools being used in the following ways?: Schedule Healthcare Appointments on Your Behalf</t>
  </si>
  <si>
    <t xml:space="preserve">How comfortable or uncomfortable would you feel about AI tools being used in the following ways?: Make Purchases with Your Credit Card on Your Behalf</t>
  </si>
  <si>
    <t xml:space="preserve">How comfortable or uncomfortable would you feel about AI tools being used in the following ways?: Make Tactical Decisions on the Battlefield</t>
  </si>
  <si>
    <t xml:space="preserve">How comfortable or uncomfortable would you feel about AI tools being used in the following ways?: Conduct Surgical Procedures and Medical Interventions</t>
  </si>
  <si>
    <t xml:space="preserve">How comfortable or uncomfortable would you feel about AI tools being used in the following ways?: Determine Healthcare Coverage Options for Insurance Providers</t>
  </si>
  <si>
    <t xml:space="preserve">AI tools should be regulated by the government</t>
  </si>
  <si>
    <t xml:space="preserve">AI tools should NOT be regulated by the government</t>
  </si>
  <si>
    <t xml:space="preserve">Laws preventing AI from impersonating people on the internet (e.g. using their image, voice, etc.)</t>
  </si>
  <si>
    <t xml:space="preserve">Laws preventing AI from being used to spread disinformation</t>
  </si>
  <si>
    <t xml:space="preserve">Laws preventing AI from being used to create weapons</t>
  </si>
  <si>
    <t xml:space="preserve">Laws  preventing AI from being used for surveillance or invasions of privacy</t>
  </si>
  <si>
    <t xml:space="preserve">Fines for companies if their AI is found to reinforce discrimination or social biases it picks up from the internet</t>
  </si>
  <si>
    <t xml:space="preserve">Laws preventing AI tools from replicating creative material produced by other people (e.g. artwork, music)</t>
  </si>
  <si>
    <t xml:space="preserve">You said you think AI tools should be regulated by the government. Which, if any, of the following would you support? Select all that apply.</t>
  </si>
  <si>
    <t xml:space="preserve">BASE: Think AI tools should be regulated by the government</t>
  </si>
  <si>
    <t xml:space="preserve">Private company that created the AI</t>
  </si>
  <si>
    <t xml:space="preserve">The individuals using the AI to create harmful outcomes</t>
  </si>
  <si>
    <t xml:space="preserve">UK government</t>
  </si>
  <si>
    <t xml:space="preserve">Search engines that directed people to the AI tool</t>
  </si>
  <si>
    <t xml:space="preserve">International organisations (e.g. the UN, EU, etc.)</t>
  </si>
  <si>
    <t xml:space="preserve">Local government</t>
  </si>
  <si>
    <t xml:space="preserve">Devolved government (e.g. of Scotland, Wales, Northern Ireland)</t>
  </si>
  <si>
    <t xml:space="preserve">Imagine an AI tool, which had been released a few years ago, began to cause harmful outcomes, such as spreading disinformation or reinforcing social biases.  Which, if any, of the following would you hold most responsible for this? Select up to three.</t>
  </si>
  <si>
    <t xml:space="preserve"> I would feel generally safer if I knew that highly advanced AI was being regulated and tested by experts</t>
  </si>
  <si>
    <t xml:space="preserve"> I would be more willing to use AI for my job if I knew that it was regulated and tested by experts</t>
  </si>
  <si>
    <t xml:space="preserve">To what extent do you agree or disagree with the following?: I would be more willing to use AI for my job if I knew that it was regulated and tested by experts</t>
  </si>
  <si>
    <t xml:space="preserve">To what extent do you agree or disagree with the following?: I would feel generally safer if I knew that highly advanced AI was being regulated and tested by experts</t>
  </si>
  <si>
    <t xml:space="preserve">National government</t>
  </si>
  <si>
    <t xml:space="preserve">Individuals themselves</t>
  </si>
  <si>
    <t xml:space="preserve">Devolved government (e.g. Scotland, Wales, Northern Ireland)</t>
  </si>
  <si>
    <t xml:space="preserve">Private sector businesses</t>
  </si>
  <si>
    <t xml:space="preserve">Charities and NGOs</t>
  </si>
  <si>
    <t xml:space="preserve">Universities</t>
  </si>
  <si>
    <t xml:space="preserve">N/A - No one should be responsible for this</t>
  </si>
  <si>
    <t xml:space="preserve">Which, if any, of the following do you think are responsible for helping the UK to respond to extreme risks? Select all that apply.</t>
  </si>
  <si>
    <t xml:space="preserve"> National government</t>
  </si>
  <si>
    <t xml:space="preserve"> Local government</t>
  </si>
  <si>
    <t xml:space="preserve"> International organisations (e.g. the UN, EU, etc.)</t>
  </si>
  <si>
    <t xml:space="preserve"> Charities and NGOs</t>
  </si>
  <si>
    <t xml:space="preserve"> Private sector businesses</t>
  </si>
  <si>
    <t xml:space="preserve"> Universities</t>
  </si>
  <si>
    <t xml:space="preserve"> Individuals themselves</t>
  </si>
  <si>
    <t xml:space="preserve"> Devolved government</t>
  </si>
  <si>
    <t xml:space="preserve">Very well prepared</t>
  </si>
  <si>
    <t xml:space="preserve">Somewhat well prepared</t>
  </si>
  <si>
    <t xml:space="preserve">Not very well prepared</t>
  </si>
  <si>
    <t xml:space="preserve">Not prepared at all</t>
  </si>
  <si>
    <t xml:space="preserve">Grid Summary: If you were to guess, how prepared do you think the following organisations are for helping the UK respond to extreme risks?</t>
  </si>
  <si>
    <t xml:space="preserve">If you were to guess, how prepared do you think the following organisations are for helping the UK respond to extreme risks?: National government</t>
  </si>
  <si>
    <t xml:space="preserve">If you were to guess, how prepared do you think the following organisations are for helping the UK respond to extreme risks?: Local government</t>
  </si>
  <si>
    <t xml:space="preserve">If you were to guess, how prepared do you think the following organisations are for helping the UK respond to extreme risks?: International organisations (e.g. the UN, EU, etc.)</t>
  </si>
  <si>
    <t xml:space="preserve">If you were to guess, how prepared do you think the following organisations are for helping the UK respond to extreme risks?: Charities and NGOs</t>
  </si>
  <si>
    <t xml:space="preserve">If you were to guess, how prepared do you think the following organisations are for helping the UK respond to extreme risks?: Private sector businesses</t>
  </si>
  <si>
    <t xml:space="preserve">If you were to guess, how prepared do you think the following organisations are for helping the UK respond to extreme risks?: Universities</t>
  </si>
  <si>
    <t xml:space="preserve">If you were to guess, how prepared do you think the following organisations are for helping the UK respond to extreme risks?: Individuals themselves</t>
  </si>
  <si>
    <t xml:space="preserve">If you were to guess, how prepared do you think the following organisations are for helping the UK respond to extreme risks?: Devolved government</t>
  </si>
  <si>
    <t xml:space="preserve">Grid Summary: How important or unimportant do you think it is for the government to provide information about the following risks that people might face?</t>
  </si>
  <si>
    <t xml:space="preserve">How important or unimportant do you think it is for the government to provide information about the following risks that people might face?: Crime</t>
  </si>
  <si>
    <t xml:space="preserve">How important or unimportant do you think it is for the government to provide information about the following risks that people might face?: Traffic accidents</t>
  </si>
  <si>
    <t xml:space="preserve">How important or unimportant do you think it is for the government to provide information about the following risks that people might face?: Extreme weather events</t>
  </si>
  <si>
    <t xml:space="preserve">How important or unimportant do you think it is for the government to provide information about the following risks that people might face?: Catastrophic climate change</t>
  </si>
  <si>
    <t xml:space="preserve">How important or unimportant do you think it is for the government to provide information about the following risks that people might face?: Global pandemic</t>
  </si>
  <si>
    <t xml:space="preserve">How important or unimportant do you think it is for the government to provide information about the following risks that people might face?: Bio-engineered weapons</t>
  </si>
  <si>
    <t xml:space="preserve">How important or unimportant do you think it is for the government to provide information about the following risks that people might face?: Nuclear war</t>
  </si>
  <si>
    <t xml:space="preserve">How important or unimportant do you think it is for the government to provide information about the following risks that people might face?: Asteroid hitting the Earth</t>
  </si>
  <si>
    <t xml:space="preserve">How important or unimportant do you think it is for the government to provide information about the following risks that people might face?: Eruption of a supervolcano</t>
  </si>
  <si>
    <t xml:space="preserve">How important or unimportant do you think it is for the government to provide information about the following risks that people might face?: Uncontrolled artificial intelligence</t>
  </si>
  <si>
    <t xml:space="preserve"> If you were the victim of a crime</t>
  </si>
  <si>
    <t xml:space="preserve"> If you were involved in a traffic accident</t>
  </si>
  <si>
    <t xml:space="preserve">I would know EXACTLY what to do</t>
  </si>
  <si>
    <t xml:space="preserve">I would be PRETTY SURE what to do</t>
  </si>
  <si>
    <t xml:space="preserve">I would have NO IDEA what to do</t>
  </si>
  <si>
    <t xml:space="preserve">Grid Summary: Before taking this survey, how much knowledge would you say you had on how to respond in the following scenarios?</t>
  </si>
  <si>
    <t xml:space="preserve">Before taking this survey, how much knowledge would you say you had on how to respond in the following scenarios?: If you were the victim of a crime</t>
  </si>
  <si>
    <t xml:space="preserve">Before taking this survey, how much knowledge would you say you had on how to respond in the following scenarios?: If you were involved in a traffic accident</t>
  </si>
  <si>
    <t xml:space="preserve">Before taking this survey, how much knowledge would you say you had on how to respond in the following scenarios?: Extreme weather events</t>
  </si>
  <si>
    <t xml:space="preserve">Before taking this survey, how much knowledge would you say you had on how to respond in the following scenarios?: Catastrophic climate change</t>
  </si>
  <si>
    <t xml:space="preserve">Before taking this survey, how much knowledge would you say you had on how to respond in the following scenarios?: Global pandemic</t>
  </si>
  <si>
    <t xml:space="preserve">Before taking this survey, how much knowledge would you say you had on how to respond in the following scenarios?: Bio-engineered weapons</t>
  </si>
  <si>
    <t xml:space="preserve">Before taking this survey, how much knowledge would you say you had on how to respond in the following scenarios?: Nuclear war</t>
  </si>
  <si>
    <t xml:space="preserve">Before taking this survey, how much knowledge would you say you had on how to respond in the following scenarios?: Asteroid hitting the Earth</t>
  </si>
  <si>
    <t xml:space="preserve">Before taking this survey, how much knowledge would you say you had on how to respond in the following scenarios?: Eruption of a supervolcano</t>
  </si>
  <si>
    <t xml:space="preserve">Before taking this survey, how much knowledge would you say you had on how to respond in the following scenarios?: Uncontrolled artificial intelligence</t>
  </si>
  <si>
    <t xml:space="preserve">Very easy</t>
  </si>
  <si>
    <t xml:space="preserve">Somewhat easy</t>
  </si>
  <si>
    <t xml:space="preserve">Somewhat difficult</t>
  </si>
  <si>
    <t xml:space="preserve">Very difficult</t>
  </si>
  <si>
    <t xml:space="preserve">Total Easy:</t>
  </si>
  <si>
    <t xml:space="preserve">Total Difficult:</t>
  </si>
  <si>
    <t xml:space="preserve">Grid Summary: And how easy or difficult do you think it would be to find information on how to respond in those same situations?</t>
  </si>
  <si>
    <t xml:space="preserve">And how easy or difficult do you think it would be to find information on how to respond in those same situations?: Crime</t>
  </si>
  <si>
    <t xml:space="preserve">And how easy or difficult do you think it would be to find information on how to respond in those same situations?: Traffic accidents</t>
  </si>
  <si>
    <t xml:space="preserve">And how easy or difficult do you think it would be to find information on how to respond in those same situations?: Extreme weather events</t>
  </si>
  <si>
    <t xml:space="preserve">And how easy or difficult do you think it would be to find information on how to respond in those same situations?: Catastrophic climate change</t>
  </si>
  <si>
    <t xml:space="preserve">And how easy or difficult do you think it would be to find information on how to respond in those same situations?: Global pandemic</t>
  </si>
  <si>
    <t xml:space="preserve">And how easy or difficult do you think it would be to find information on how to respond in those same situations?: Bio-engineered weapons</t>
  </si>
  <si>
    <t xml:space="preserve">And how easy or difficult do you think it would be to find information on how to respond in those same situations?: Nuclear war</t>
  </si>
  <si>
    <t xml:space="preserve">And how easy or difficult do you think it would be to find information on how to respond in those same situations?: Asteroid hitting the Earth</t>
  </si>
  <si>
    <t xml:space="preserve">And how easy or difficult do you think it would be to find information on how to respond in those same situations?: Eruption of a supervolcano</t>
  </si>
  <si>
    <t xml:space="preserve">And how easy or difficult do you think it would be to find information on how to respond in those same situations?: Uncontrolled artificial intelligence</t>
  </si>
  <si>
    <t xml:space="preserve"> How important do you believe it is for the government to provide information about risks that people would find it difficult to respond to, such as nuclear war?</t>
  </si>
  <si>
    <t xml:space="preserve"> People have a right to know if they face a risk, even if they are unable to do anything about it</t>
  </si>
  <si>
    <t xml:space="preserve"> The government has a responsibility to tell people about all of the risks they face</t>
  </si>
  <si>
    <t xml:space="preserve"> The government has a responsibility to avoid panic in the population by not telling them about some of the risks they face</t>
  </si>
  <si>
    <t xml:space="preserve">To what extent do you agree or disagree with the following?: The government has a responsibility to tell people about all of the risks they face</t>
  </si>
  <si>
    <t xml:space="preserve">To what extent do you agree or disagree with the following?: People have a right to know if they face a risk, even if they are unable to do anything about it</t>
  </si>
  <si>
    <t xml:space="preserve">To what extent do you agree or disagree with the following?: The government has a responsibility to avoid panic in the population by not telling them about some of the risks they face</t>
  </si>
  <si>
    <t xml:space="preserve">Very Optimistic</t>
  </si>
  <si>
    <t xml:space="preserve">Optimistic</t>
  </si>
  <si>
    <t xml:space="preserve">Neither optimistic nor pessimistic</t>
  </si>
  <si>
    <t xml:space="preserve">Pessimistic</t>
  </si>
  <si>
    <t xml:space="preserve">Very Pessimistic</t>
  </si>
  <si>
    <t xml:space="preserve">Total Optimistic:</t>
  </si>
  <si>
    <t xml:space="preserve">Total Pessimistic:</t>
  </si>
  <si>
    <t xml:space="preserve"> In general, would you say you are optimistic or pessimistic about the next fifty years for the world?</t>
  </si>
  <si>
    <t xml:space="preserve">Much better than their parents</t>
  </si>
  <si>
    <t xml:space="preserve">Somewhat better than their parents</t>
  </si>
  <si>
    <t xml:space="preserve">About the same as their parents</t>
  </si>
  <si>
    <t xml:space="preserve">Somewhat worse than their parents</t>
  </si>
  <si>
    <t xml:space="preserve">Much worse than their parents</t>
  </si>
  <si>
    <t xml:space="preserve"> All things considered, do you think that a child born today in an average family in your country will have a better or worse life than their parents did?</t>
  </si>
  <si>
    <t xml:space="preserve"> Someone born in 100 years time</t>
  </si>
  <si>
    <t xml:space="preserve"> Someone born in 1,000 years time</t>
  </si>
  <si>
    <t xml:space="preserve"> Someone born in a world where the US established global dominance</t>
  </si>
  <si>
    <t xml:space="preserve"> Someone born in a world where China established global dominance</t>
  </si>
  <si>
    <t xml:space="preserve">Much better than someone born today</t>
  </si>
  <si>
    <t xml:space="preserve">Somewhat better than someone born today</t>
  </si>
  <si>
    <t xml:space="preserve">About the same as someone born today</t>
  </si>
  <si>
    <t xml:space="preserve">Somewhat worse than someone born today</t>
  </si>
  <si>
    <t xml:space="preserve">Much worse than someone born today</t>
  </si>
  <si>
    <t xml:space="preserve">Grid Summary: And how much worse do you think the average child in the following scenarios would be than someone born today?</t>
  </si>
  <si>
    <t xml:space="preserve">And how much worse do you think the average child in the following scenarios would be than someone born today?: Someone born in 100 years time</t>
  </si>
  <si>
    <t xml:space="preserve">And how much worse do you think the average child in the following scenarios would be than someone born today?: Someone born in 1,000 years time</t>
  </si>
  <si>
    <t xml:space="preserve">And how much worse do you think the average child in the following scenarios would be than someone born today?: Someone born in a world where the US established global dominance</t>
  </si>
  <si>
    <t xml:space="preserve">And how much worse do you think the average child in the following scenarios would be than someone born today?: Someone born in a world where China established global dominance</t>
  </si>
  <si>
    <t xml:space="preserve"> Ability of people in the UK to be heard by the government</t>
  </si>
  <si>
    <t xml:space="preserve"> Effectiveness of UK government to respond to crises</t>
  </si>
  <si>
    <t xml:space="preserve"> Strength of the UK justice system</t>
  </si>
  <si>
    <t xml:space="preserve"> Fairness of UK elections</t>
  </si>
  <si>
    <t xml:space="preserve">Very confident</t>
  </si>
  <si>
    <t xml:space="preserve">Somewhat confident</t>
  </si>
  <si>
    <t xml:space="preserve">Not very confident</t>
  </si>
  <si>
    <t xml:space="preserve">Not confident at all</t>
  </si>
  <si>
    <t xml:space="preserve">Total Confident:</t>
  </si>
  <si>
    <t xml:space="preserve">Grid Summary: How confident would you say you are in the following?</t>
  </si>
  <si>
    <t xml:space="preserve">How confident would you say you are in the following?: Effectiveness of UK government to respond to crises</t>
  </si>
  <si>
    <t xml:space="preserve">How confident would you say you are in the following?: Fairness of UK elections</t>
  </si>
  <si>
    <t xml:space="preserve">How confident would you say you are in the following?: Strength of the UK justice system</t>
  </si>
  <si>
    <t xml:space="preserve">How confident would you say you are in the following?: Ability of people in the UK to be heard by the government</t>
  </si>
  <si>
    <t xml:space="preserve"> Because of short-term thinking in politics, democratic countries like the UK are not able to respond to long-term threats</t>
  </si>
  <si>
    <t xml:space="preserve"> Democratic institutions are able to effectively respond to extreme risks, such as climate change and nuclear war</t>
  </si>
  <si>
    <t xml:space="preserve"> I trust the UK government to help protect the country from extreme risks</t>
  </si>
  <si>
    <t xml:space="preserve">To what extent do you agree or disagree with the following?: Democratic institutions are able to effectively respond to extreme risks, such as climate change and nuclear war</t>
  </si>
  <si>
    <t xml:space="preserve">To what extent do you agree or disagree with the following?: Because of short-term thinking in politics, democratic countries like the UK are not able to respond to long-term threats</t>
  </si>
  <si>
    <t xml:space="preserve">To what extent do you agree or disagree with the following?: I trust the UK government to help protect the country from extreme risks</t>
  </si>
  <si>
    <t xml:space="preserve">Very stable</t>
  </si>
  <si>
    <t xml:space="preserve">Somewhat stable</t>
  </si>
  <si>
    <t xml:space="preserve">Somewhat unstable</t>
  </si>
  <si>
    <t xml:space="preserve">Very unstable</t>
  </si>
  <si>
    <t xml:space="preserve"> How stable or unstable do you think the world as a whole is?</t>
  </si>
  <si>
    <t xml:space="preserve">Very optimistic</t>
  </si>
  <si>
    <t xml:space="preserve">Somewhat optimistic</t>
  </si>
  <si>
    <t xml:space="preserve">Not very optimistic</t>
  </si>
  <si>
    <t xml:space="preserve">Not optimistic at all</t>
  </si>
  <si>
    <t xml:space="preserve"> And how optimistic or pessimistic are you about the ability of the world to respond to the problems we face?</t>
  </si>
  <si>
    <t xml:space="preserve">Very accurate</t>
  </si>
  <si>
    <t xml:space="preserve">Somewhat accurate</t>
  </si>
  <si>
    <t xml:space="preserve">Not very accurate</t>
  </si>
  <si>
    <t xml:space="preserve">Not accurate at all</t>
  </si>
  <si>
    <t xml:space="preserve"> “Permacrisis” refers to an extended period of instability and insecurity, especially one resulting from a series of catastrophic events. How accurate or inaccurate do you think this is as a term to describe the current state of the world?</t>
  </si>
  <si>
    <t xml:space="preserve"> “Permacrisis” refers to an extended period of instability and insecurity, especially one resulting from a series of catastrophic events. How accurate or inaccurate do you think this is as a term to describe the current state of the UK?</t>
  </si>
  <si>
    <t xml:space="preserve"> Some commentators have said the world is in an extended period of instability and insecurity, resulting from a series of catastrophic events. How accurate do you think this is as a term to describe the current state of the world?</t>
  </si>
  <si>
    <t xml:space="preserve"> Some commentators have said the world is in an extended period of instability and insecurity, resulting from a series of catastrophic events. How accurate do you think this is as a term to describe the current state of the UK?</t>
  </si>
  <si>
    <t xml:space="preserve"> The government declares “martial law” to help maintain law and order</t>
  </si>
  <si>
    <t xml:space="preserve"> People become more nervous to help their neighbours</t>
  </si>
  <si>
    <t xml:space="preserve"> Individuals begin stockpile weapons (e.g. bats or knives) in the event that law and order breaks down</t>
  </si>
  <si>
    <t xml:space="preserve"> Communities begin to rely on each other for support more than they do now, as they worry that the government will not be able to support them much longer</t>
  </si>
  <si>
    <t xml:space="preserve"> The government issues “stay-at-home orders” to help maintain law and order</t>
  </si>
  <si>
    <t xml:space="preserve"> Panic buying of non-perishable goods in supermarkets (e.g. toilet paper, beans)</t>
  </si>
  <si>
    <t xml:space="preserve">Very likely</t>
  </si>
  <si>
    <t xml:space="preserve">Somewhat likely</t>
  </si>
  <si>
    <t xml:space="preserve">Not very likely</t>
  </si>
  <si>
    <t xml:space="preserve">Not likely at all</t>
  </si>
  <si>
    <t xml:space="preserve">Total Likely:</t>
  </si>
  <si>
    <t xml:space="preserve">Grid Summary: “Permacrisis” refers to an extended period of instability and insecurity, especially one resulting from a series of catastrophic events. Imagine the world was in a state of “permacrisis”. How likely or unlikely do you think it is that the following will happen?</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</si>
  <si>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Panic buying of non-perishable goods in supermarkets (e.g. toilet paper, beans)</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</si>
  <si>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Individuals begin stockpile weapons (e.g. bats or knives) in the event that law and order breaks down</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</si>
  <si>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People become more nervous to help their neighbours</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</si>
  <si>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Communities begin to rely on each other for support more than they do now, as they worry that the government will not be able to support them much longer</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</si>
  <si>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The government declares “martial law” to help maintain law and order</t>
  </si>
  <si>
    <t xml:space="preserve">“Permacrisis” refers to an extended period of instability and insecurity, especially one resulting from a series of catastrophic events. Imagine the world was in a state of “permacrisis”. How likely or unlikely do you think it is that the following will happen?: The government issues “stay-at-home orders” to help maintain law and order</t>
  </si>
  <si>
    <t xml:space="preserve"> Technological progression will generally be good for the world|Technological progression will generally be bad for the world</t>
  </si>
  <si>
    <t xml:space="preserve"> Technological progression will make the world a more dangerous place|Technological progression will make the world a safer place</t>
  </si>
  <si>
    <t xml:space="preserve"> The development of Artificial Intelligence will generally be a good thing for the world|The development of Artificial Intelligence will generally be a bad thing for the world</t>
  </si>
  <si>
    <t xml:space="preserve"> The development of biotechnology will generally be a good thing for the world|The development of biotechnology will generally be a bad thing for the world</t>
  </si>
  <si>
    <t xml:space="preserve"> I expect the harms from Climate change to get worse over the next 50 years|I expect the harms from Climate change to get better over the next 50 years</t>
  </si>
  <si>
    <t xml:space="preserve"> In the next 50 years I expect the world to become economically richer|In the next 50 years I expect the world to become economically poorer</t>
  </si>
  <si>
    <t xml:space="preserve"> In the next 50 years I expect the world to become less tolerant|In the next 50 years I expect the world to become more tolerant</t>
  </si>
  <si>
    <t xml:space="preserve">-2</t>
  </si>
  <si>
    <t xml:space="preserve">-1</t>
  </si>
  <si>
    <t xml:space="preserve">1</t>
  </si>
  <si>
    <t xml:space="preserve">2</t>
  </si>
  <si>
    <t xml:space="preserve">Grid Summary: Please indicate on the scale which of the following statements you feel your view most closely aligns with.</t>
  </si>
  <si>
    <t xml:space="preserve">Please indicate on the scale which of the following statements you feel your view most closely aligns with.: Technological progression will generally be good for the world|Technological progression will generally be bad for the world</t>
  </si>
  <si>
    <t xml:space="preserve">Please indicate on the scale which of the following statements you feel your view most closely aligns with.: Technological progression will make the world a more dangerous place|Technological progression will make the world a safer place</t>
  </si>
  <si>
    <t xml:space="preserve">Please indicate on the scale which of the following statements you feel your view most closely aligns with.: The development of Artificial Intelligence will generally be a good thing for the world|The development of Artificial Intelligence will generally be a bad thing for the world</t>
  </si>
  <si>
    <t xml:space="preserve">Please indicate on the scale which of the following statements you feel your view most closely aligns with.: The development of biotechnology will generally be a good thing for the world|The development of biotechnology will generally be a bad thing for the world</t>
  </si>
  <si>
    <t xml:space="preserve">Please indicate on the scale which of the following statements you feel your view most closely aligns with.: I expect the harms from Climate change to get worse over the next 50 years|I expect the harms from Climate change to get better over the next 50 years</t>
  </si>
  <si>
    <t xml:space="preserve">Please indicate on the scale which of the following statements you feel your view most closely aligns with.: In the next 50 years I expect the world to become economically richer|In the next 50 years I expect the world to become economically poorer</t>
  </si>
  <si>
    <t xml:space="preserve">Please indicate on the scale which of the following statements you feel your view most closely aligns with.: In the next 50 years I expect the world to become less tolerant|In the next 50 years I expect the world to become more tolerant</t>
  </si>
  <si>
    <t xml:space="preserve"> I expect there to be more global incidents of terrorism in the next 50 years than there were in the last 50|I expect there to be fewer global incidents of terrorism in the next 50 years than there were in the last 50</t>
  </si>
  <si>
    <t xml:space="preserve"> I expect there will be more war in the world in 50 years time|I expect there will be less war in the world in 50 years time</t>
  </si>
  <si>
    <t xml:space="preserve"> I expect the number of people in the world living in poverty to decrease over the next 50 years|I expect the number of people living in poverty to increase over the next 50 years</t>
  </si>
  <si>
    <t xml:space="preserve"> I expect the world to become less economically equal over the next 50 years|I expect the world to become more economically equal over the next 50 years</t>
  </si>
  <si>
    <t xml:space="preserve"> In the future, I expect people to live for longer than they currently do|In the future, I expect people to live shorter lives than they currently do</t>
  </si>
  <si>
    <t xml:space="preserve"> I expect the risk of global pandemics to increase|I expect the risk of global pandemics to decrease</t>
  </si>
  <si>
    <t xml:space="preserve">Please indicate on the scale which of the following statements you feel your view most closely aligns with.: I expect there to be more global incidents of terrorism in the next 50 years than there were in the last 50|I expect there to be fewer global incidents of terrorism in the next 50 years than there were in the last 50</t>
  </si>
  <si>
    <t xml:space="preserve">Please indicate on the scale which of the following statements you feel your view most closely aligns with.: I expect there will be more war in the world in 50 years time|I expect there will be less war in the world in 50 years time</t>
  </si>
  <si>
    <t xml:space="preserve">Please indicate on the scale which of the following statements you feel your view most closely aligns with.: I expect the number of people in the world living in poverty to decrease over the next 50 years|I expect the number of people living in poverty to increase over the next 50 years</t>
  </si>
  <si>
    <t xml:space="preserve">Please indicate on the scale which of the following statements you feel your view most closely aligns with.: I expect the world to become less economically equal over the next 50 years|I expect the world to become more economically equal over the next 50 years</t>
  </si>
  <si>
    <t xml:space="preserve">Please indicate on the scale which of the following statements you feel your view most closely aligns with.: In the future, I expect people to live for longer than they currently do|In the future, I expect people to live shorter lives than they currently do</t>
  </si>
  <si>
    <t xml:space="preserve">Please indicate on the scale which of the following statements you feel your view most closely aligns with.: I expect the risk of global pandemics to increase|I expect the risk of global pandemics to decrease</t>
  </si>
  <si>
    <t xml:space="preserve">Climate change</t>
  </si>
  <si>
    <t xml:space="preserve">Risk of war</t>
  </si>
  <si>
    <t xml:space="preserve">The rise of Artificial Intelligence</t>
  </si>
  <si>
    <t xml:space="preserve">Terrorism</t>
  </si>
  <si>
    <t xml:space="preserve">Global pandemics</t>
  </si>
  <si>
    <t xml:space="preserve">Economic inequality</t>
  </si>
  <si>
    <t xml:space="preserve">Increased political division</t>
  </si>
  <si>
    <t xml:space="preserve">Loss of traditional values</t>
  </si>
  <si>
    <t xml:space="preserve">Changes in global poverty</t>
  </si>
  <si>
    <t xml:space="preserve">Technological progress</t>
  </si>
  <si>
    <t xml:space="preserve">Longer and healthier life spans</t>
  </si>
  <si>
    <t xml:space="preserve">Economic growth and increased wealth</t>
  </si>
  <si>
    <t xml:space="preserve">Increased cultural tolerance and diversity</t>
  </si>
  <si>
    <t xml:space="preserve">Which of those issues or trends do you think is most likely to have the largest impact on the world in the next fifty years? Select up to three.</t>
  </si>
  <si>
    <t xml:space="preserve">Which of those trends would you prioritise for the Government to focus more resources on? Select up to three.</t>
  </si>
  <si>
    <t xml:space="preserve">And which of those same trends would be the lowest priority for you? Select up to three.</t>
  </si>
  <si>
    <t xml:space="preserve"> The UK economy grows larger than its level in 2020</t>
  </si>
  <si>
    <t xml:space="preserve"> There is another global pandemic of the same magnitude or worse than Covid-19</t>
  </si>
  <si>
    <t xml:space="preserve"> Global temperatures rise by over 4 degrees centigrade</t>
  </si>
  <si>
    <t xml:space="preserve"> A permanent colony is established on Mars</t>
  </si>
  <si>
    <t xml:space="preserve"> Humanity discovers a cure for cancer</t>
  </si>
  <si>
    <t xml:space="preserve"> There is another World War</t>
  </si>
  <si>
    <t xml:space="preserve"> A world government is created</t>
  </si>
  <si>
    <t xml:space="preserve"> Civilisation collapses</t>
  </si>
  <si>
    <t xml:space="preserve"> Computers and Artificial Intelligence reaches or exceed a human level of general intelligence</t>
  </si>
  <si>
    <t xml:space="preserve"> The size of the global economy more than doubles</t>
  </si>
  <si>
    <t xml:space="preserve"> The global population passes 10 billion people</t>
  </si>
  <si>
    <t xml:space="preserve"> The global population begins to fall</t>
  </si>
  <si>
    <t xml:space="preserve"> AI begins to make the average life better</t>
  </si>
  <si>
    <t xml:space="preserve"> AI begins to make YOUR life better</t>
  </si>
  <si>
    <t xml:space="preserve">Extremely likely to happen (over a 9 in 10 chance)</t>
  </si>
  <si>
    <t xml:space="preserve">Very likely to happen (at least a 1 in 2 chance, or more likely)</t>
  </si>
  <si>
    <t xml:space="preserve">Somewhat likely to happen (between 1 in 10 and 1 in 2 chance)</t>
  </si>
  <si>
    <t xml:space="preserve">Significant risk (between 1 in 50 and 1 in 10 chance)</t>
  </si>
  <si>
    <t xml:space="preserve">Unlikely to happen (1 in 100 chance)</t>
  </si>
  <si>
    <t xml:space="preserve">Very unlikely to happen (around 1 in 10,000 chance)</t>
  </si>
  <si>
    <t xml:space="preserve">Very, very unlikely to happen (around 1 in a million chance, or less)</t>
  </si>
  <si>
    <t xml:space="preserve">Grid Summary: Within the next hundred years, how likely would you say that each of the following are?</t>
  </si>
  <si>
    <t xml:space="preserve">Within the next hundred years, how likely would you say that each of the following are?: The UK economy grows larger than its level in 2020</t>
  </si>
  <si>
    <t xml:space="preserve">Within the next hundred years, how likely would you say that each of the following are?: There is another global pandemic of the same magnitude or worse than Covid-19</t>
  </si>
  <si>
    <t xml:space="preserve">Within the next hundred years, how likely would you say that each of the following are?: Global temperatures rise by over 4 degrees centigrade</t>
  </si>
  <si>
    <t xml:space="preserve">Within the next hundred years, how likely would you say that each of the following are?: A permanent colony is established on Mars</t>
  </si>
  <si>
    <t xml:space="preserve">Within the next hundred years, how likely would you say that each of the following are?: Humanity discovers a cure for cancer</t>
  </si>
  <si>
    <t xml:space="preserve">Within the next hundred years, how likely would you say that each of the following are?: There is another World War</t>
  </si>
  <si>
    <t xml:space="preserve">Within the next hundred years, how likely would you say that each of the following are?: A world government is created</t>
  </si>
  <si>
    <t xml:space="preserve">Within the next hundred years, how likely would you say that each of the following are?: Civilisation collapses</t>
  </si>
  <si>
    <t xml:space="preserve">Within the next hundred years, how likely would you say that each of the following are?: Computers and Artificial Intelligence reaches or exceed a human level of general intelligence</t>
  </si>
  <si>
    <t xml:space="preserve">Within the next hundred years, how likely would you say that each of the following are?: The size of the global economy more than doubles</t>
  </si>
  <si>
    <t xml:space="preserve">Within the next hundred years, how likely would you say that each of the following are?: The global population passes 10 billion people</t>
  </si>
  <si>
    <t xml:space="preserve">Within the next hundred years, how likely would you say that each of the following are?: The global population begins to fall</t>
  </si>
  <si>
    <t xml:space="preserve">Within the next hundred years, how likely would you say that each of the following are?: AI begins to make the average life better</t>
  </si>
  <si>
    <t xml:space="preserve">Within the next hundred years, how likely would you say that each of the following are?: AI begins to make YOUR life better</t>
  </si>
  <si>
    <t xml:space="preserve"> The extinction of the human race in the next 1000 years</t>
  </si>
  <si>
    <t xml:space="preserve"> The extinction of the human race in the next 10,000 years</t>
  </si>
  <si>
    <t xml:space="preserve"> Humanity or their descendants, one day, to spread across the galaxy</t>
  </si>
  <si>
    <t xml:space="preserve"> Climate change is to result in human extinction</t>
  </si>
  <si>
    <t xml:space="preserve"> Climate change is to result in civilisational collapse</t>
  </si>
  <si>
    <t xml:space="preserve"> AI technology replaces a large proportion of jobs, leading to mass unemployment</t>
  </si>
  <si>
    <t xml:space="preserve"> AI technology leads to an increase in the pace of technological innovation, leading humanity to a utopian future</t>
  </si>
  <si>
    <t xml:space="preserve"> A particular genetically modified crop dies as a result of a disease, leading to a shortage of food and a global famine</t>
  </si>
  <si>
    <t xml:space="preserve">Grid Summary: And how likely would you say that each of the following are to happen in the future?</t>
  </si>
  <si>
    <t xml:space="preserve">And how likely would you say that each of the following are to happen in the future?: The extinction of the human race in the next 1000 years</t>
  </si>
  <si>
    <t xml:space="preserve">And how likely would you say that each of the following are to happen in the future?: The extinction of the human race in the next 10,000 years</t>
  </si>
  <si>
    <t xml:space="preserve">And how likely would you say that each of the following are to happen in the future?: Humanity or their descendants, one day, to spread across the galaxy</t>
  </si>
  <si>
    <t xml:space="preserve">And how likely would you say that each of the following are to happen in the future?: Climate change is to result in human extinction</t>
  </si>
  <si>
    <t xml:space="preserve">And how likely would you say that each of the following are to happen in the future?: Climate change is to result in civilisational collapse</t>
  </si>
  <si>
    <t xml:space="preserve">And how likely would you say that each of the following are to happen in the future?: AI technology replaces a large proportion of jobs, leading to mass unemployment</t>
  </si>
  <si>
    <t xml:space="preserve">And how likely would you say that each of the following are to happen in the future?: AI technology leads to an increase in the pace of technological innovation, leading humanity to a utopian future</t>
  </si>
  <si>
    <t xml:space="preserve">And how likely would you say that each of the following are to happen in the future?: A particular genetically modified crop dies as a result of a disease, leading to a shortage of food and a global famine</t>
  </si>
  <si>
    <t xml:space="preserve">7 - Very good idea</t>
  </si>
  <si>
    <t xml:space="preserve">6</t>
  </si>
  <si>
    <t xml:space="preserve">5</t>
  </si>
  <si>
    <t xml:space="preserve">4</t>
  </si>
  <si>
    <t xml:space="preserve">3</t>
  </si>
  <si>
    <t xml:space="preserve">1 - Very bad idea</t>
  </si>
  <si>
    <t xml:space="preserve"> Read the following policy.“Create a new National Centre for Biosecurity tasked with prevention of, and preparedness for, future large-scale and high-priority biological threats faced by the UK” Please state whether you think this would be a good idea, or a bad idea.</t>
  </si>
  <si>
    <t xml:space="preserve"> Read the following policy.“Ban individuals in the UK for flying more than once a year to reduce carbon emissions” Please state whether you think this would be a good idea, or a bad idea.</t>
  </si>
  <si>
    <t xml:space="preserve">0</t>
  </si>
  <si>
    <t xml:space="preserve">*</t>
  </si>
  <si>
    <t xml:space="preserve"> Read the following policy.“Ensure that the UK does not incorporate AI systems into nuclear weapon command, control and communication systems” Please state whether you think this would be a good idea, or a bad idea.</t>
  </si>
  <si>
    <t xml:space="preserve"> Read the following policy.“Launch a new Royal Commission to consider which of the UK’s statues of historic figures should be removed” Please state whether you think this would be a good idea, or a bad idea.</t>
  </si>
  <si>
    <t xml:space="preserve"> Read the following policy.“Create a new Government Office of Risk Management, with a particular focus on long-term risks such as a new pandemic or extreme weather events” Please state whether you think this would be a good idea, or a bad idea.</t>
  </si>
  <si>
    <t xml:space="preserve"> Read the following policy.“Introduce a Universal Basic Income, to ensure everyone in the UK reaches a minimum standard of living” Please state whether you think this would be a good idea, or a bad idea.</t>
  </si>
  <si>
    <t xml:space="preserve"> Read the following policy.“Ban non-licensed research into artificial intelligence” Please state whether you think this would be a good idea, or a bad idea.</t>
  </si>
  <si>
    <t xml:space="preserve"> Read the following policy.“Introduce a ban on describing plant-grown burgers as meat” Please state whether you think this would be a good idea, or a bad idea.</t>
  </si>
  <si>
    <t xml:space="preserve"> Read the following policy.“Introduce a ban on genetically modified foods” Please state whether you think this would be a good idea, or a bad idea.</t>
  </si>
  <si>
    <t xml:space="preserve"> Read the following policy.“Massively scale up the UK’s ability to rapidly produce vaccines domestically” Please state whether you think this would be a good idea, or a bad idea.</t>
  </si>
  <si>
    <t xml:space="preserve"> Read the following policy.“Introduce a new tax, based on your height” Please state whether you think this would be a good idea, or a bad idea.</t>
  </si>
  <si>
    <t xml:space="preserve"> Read the following policy.“Banning medical research that involves genetically improving viruses in order to understand how they work” Please state whether you think this would be a good idea, or a bad idea.</t>
  </si>
  <si>
    <t xml:space="preserve"> Read the following policy.“Abolish all immigration controls into the UK” Please state whether you think this would be a good idea, or a bad idea.</t>
  </si>
  <si>
    <t xml:space="preserve"> Read the following policy.“Ban research into developing general artificial intelligence” Please state whether you think this would be a good idea, or a bad idea.</t>
  </si>
  <si>
    <t xml:space="preserve"> Read the following policy.“Seek to end the development and use of autonomous weapons systems” Please state whether you think this would be a good idea, or a bad idea.</t>
  </si>
  <si>
    <t xml:space="preserve"> Read the following policy.“Divert 5% of the UK’s military budget to prepare for defending from future bio-engineered weapons” Please state whether you think this would be a good idea, or a bad idea.</t>
  </si>
  <si>
    <t xml:space="preserve"> Read the following policy.“Ensure that at least 20% of the UK’s power is sourced from nuclear power by 2050” Please state whether you think this would be a good idea, or a bad idea.</t>
  </si>
  <si>
    <t xml:space="preserve"> Read the following policy.“Expand the use of human challenge trials to make it faster to do future medical research” Please state whether you think this would be a good idea, or a bad idea.</t>
  </si>
  <si>
    <t xml:space="preserve"> Read the following policy.“Creating an ombudsperson for future generations” Please state whether you think this would be a good idea, or a bad idea.</t>
  </si>
  <si>
    <t xml:space="preserve"> Read the following policy.“Creating a citizens assembly that advises on future generations issues” Please state whether you think this would be a good idea, or a bad idea.</t>
  </si>
  <si>
    <t xml:space="preserve"> Read the following policy.“Keeping coal in the ground in case we need it to rebuild civilisation after a collapse” Please state whether you think this would be a good idea, or a bad idea.</t>
  </si>
  <si>
    <t xml:space="preserve"> Read the following policy.“Building a hermetically-sealed bunker to protect against worst-case nuclear war or pandemics” Please state whether you think this would be a good idea, or a bad idea.</t>
  </si>
  <si>
    <t xml:space="preserve"> Read the following policy.“Building up food stockpiles in the event of a nuclear war” Please state whether you think this would be a good idea, or a bad idea.</t>
  </si>
  <si>
    <t xml:space="preserve"> Read the following policy.“Reforming liability insurance for risky biotech experiments” Please state whether you think this would be a good idea, or a bad idea.</t>
  </si>
  <si>
    <t xml:space="preserve"> Read the following policy.“Creating new autonomous charter cities that can test out novel policies and regulations.” Please state whether you think this would be a good idea, or a bad idea.</t>
  </si>
  <si>
    <t xml:space="preserve">7 - One of the most important problems</t>
  </si>
  <si>
    <t xml:space="preserve">1 - Not an important problem at all</t>
  </si>
  <si>
    <t xml:space="preserve"> Here is a reminder of the policy you saw.“Create a new National Centre for Biosecurity tasked with prevention of, and preparedness for, future large-scale and high-priority biological threats faced by the UK” Do you think this is an important problem, or an unimportant problem?</t>
  </si>
  <si>
    <t xml:space="preserve">BASE: Answered previous question</t>
  </si>
  <si>
    <t xml:space="preserve">7 - Very weird priority</t>
  </si>
  <si>
    <t xml:space="preserve">1 - Not at all weird</t>
  </si>
  <si>
    <t xml:space="preserve"> And do you think this is a very weird priority, or not a weird priority?</t>
  </si>
  <si>
    <t xml:space="preserve"> Here is a reminder of the policy you saw.“Ban individuals in the UK for flying more than once a year to reduce carbon emissions” Do you think this is an important problem, or an unimportant problem?</t>
  </si>
  <si>
    <t xml:space="preserve"> Here is a reminder of the policy you saw.“Ensure that the UK does not incorporate AI systems into nuclear weapon command, control and communication systems” Do you think this is an important problem, or an unimportant problem?</t>
  </si>
  <si>
    <t xml:space="preserve">BASE: Question displayed when the  Question "Read the following policy.â€œEnsure that the UK does not incorporate AI systems into nuclear weapon command, control and communication systemsâ€Please state whether you think this would be a good idea, or a bad idea." </t>
  </si>
  <si>
    <t xml:space="preserve"> Here is a reminder of the policy you saw.“Launch a new Royal Commission to consider which of the UK’s statues of historic figures should be removed” Do you think this is an important problem, or an unimportant problem?</t>
  </si>
  <si>
    <t xml:space="preserve"> Here is a reminder of the policy you saw.“Create a new Government Office of Risk Management, with a particular focus on long-term risks such as a new pandemic or extreme weather events” Do you think this is an important problem, or an unimportant problem?</t>
  </si>
  <si>
    <t xml:space="preserve">BASE: Question displayed when the  Question "Read the following policy.â€œCreate a new Government Office of Risk Management, with a particular focus on long-term risks such as a new pandemic or extreme weather eventsâ€Please state whether you think this would be a good idea, or a bad idea." </t>
  </si>
  <si>
    <t xml:space="preserve"> Here is a reminder of the policy you saw.“Introduce a Universal Basic Income, to ensure everyone in the UK reaches a minimum standard of living” Do you think this is an important problem, or an unimportant problem?</t>
  </si>
  <si>
    <t xml:space="preserve"> Here is a reminder of the policy you saw.“Ban non-licenced research into artificial intelligence” Do you think this is an important problem, or an unimportant problem?</t>
  </si>
  <si>
    <t xml:space="preserve">BASE: Question displayed when the  Question "Read the following policy.â€œBan non-licensed research into artificial intelligenceâ€Please state whether you think this would be a good idea, or a bad idea." </t>
  </si>
  <si>
    <t xml:space="preserve"> Here is a reminder of the policy you saw.“Introduce a ban on describing plant-grown burgers as meat” Do you think this is an important problem, or an unimportant problem?</t>
  </si>
  <si>
    <t xml:space="preserve"> Here is a reminder of the policy you saw.“Introduce a ban on genetically modified foods” Do you think this is an important problem, or an unimportant problem?</t>
  </si>
  <si>
    <t xml:space="preserve">BASE: Question displayed when the  Question "Read the following policy.â€œIntroduce a ban on genetically modified foodsâ€Please state whether you think this would be a good idea, or a bad idea." </t>
  </si>
  <si>
    <t xml:space="preserve"> Here is a reminder of the policy you saw.“Massively scale up the UK’s ability to rapidly produce vaccines domestically” Do you think this is an important problem, or an unimportant problem?</t>
  </si>
  <si>
    <t xml:space="preserve"> Here is a reminder of the policy you saw.“Introduce a new tax, based on your height” Do you think this is an important problem, or an unimportant problem?</t>
  </si>
  <si>
    <t xml:space="preserve">BASE: Question displayed when the 1 Question "Read the following policy.â€œIntroduce a new tax, based on your heightâ€Please state whether you think this would be a good idea, or a bad idea." </t>
  </si>
  <si>
    <t xml:space="preserve"> Here is a reminder of the policy you saw.“Banning medical research that involves genetically improving viruses in order to understand how they work” Do you think this is an important problem, or an unimportant problem?</t>
  </si>
  <si>
    <t xml:space="preserve"> Here is a reminder of the policy you saw.“Abolish all immigration controls into the UK” Do you think this is an important problem, or an unimportant problem?</t>
  </si>
  <si>
    <t xml:space="preserve">BASE: Question displayed when the 3 Question "Read the following policy.â€œAbolish all immigration controls into the UKâ€Please state whether you think this would be a good idea, or a bad idea." </t>
  </si>
  <si>
    <t xml:space="preserve"> Here is a reminder of the policy you saw.“Ban research into developing general artificial intelligence” Do you think this is an important problem, or an unimportant problem?</t>
  </si>
  <si>
    <t xml:space="preserve"> Here is a reminder of the policy you saw.“Seek to end the development and use of autonomous weapons systems” Do you think this is an important problem, or an unimportant problem?</t>
  </si>
  <si>
    <t xml:space="preserve">BASE: Question displayed when the 5 Question "Read the following policy.â€œSeek to end the development and use of autonomous weapons systemsâ€Please state whether you think this would be a good idea, or a bad idea." </t>
  </si>
  <si>
    <t xml:space="preserve"> Here is a reminder of the policy you saw.“Divert 5% of the UK’s military budget to prepare for defending from future bio-engineered weapons” Do you think this is an important problem, or an unimportant problem?</t>
  </si>
  <si>
    <t xml:space="preserve"> Here is a reminder of the policy you saw.“Ensure that at least 20% of the UK’s power is sourced from nuclear power by 2050” Do you think this is an important problem, or an unimportant problem?</t>
  </si>
  <si>
    <t xml:space="preserve">BASE: Question displayed when the 7 Question "Read the following policy.â€œEnsure that at least 20% of the UKâ€™s power is sourced from nuclear power by 2050â€Please state whether you think this would be a good idea, or a bad idea." </t>
  </si>
  <si>
    <t xml:space="preserve"> Here is a reminder of the policy you saw.“Expand the use of human challenge trials to make it faster to do future medical research” Do you think this is an important problem, or an unimportant problem?</t>
  </si>
  <si>
    <t xml:space="preserve"> Here is a reminder of the policy you saw.“Creating an ombudsperson for future generations” Do you think this is an important problem, or an unimportant problem?</t>
  </si>
  <si>
    <t xml:space="preserve">BASE: Question displayed when the 9 Question "Read the following policy.â€œCreating an ombudsperson for future generationsâ€Please state whether you think this would be a good idea, or a bad idea." </t>
  </si>
  <si>
    <t xml:space="preserve"> Here is a reminder of the policy you saw.“Creating a citizens assembly that advises on future generations issues” Do you think this is an important problem, or an unimportant problem?</t>
  </si>
  <si>
    <t xml:space="preserve"> Here is a reminder of the policy you saw.“Keeping coal in the ground in case we need it to rebuild civilisation after a collapse” Do you think this is an important problem, or an unimportant problem?</t>
  </si>
  <si>
    <t xml:space="preserve">BASE: Question displayed when the 1 Question "Read the following policy.â€œKeeping coal in the ground in case we need it to rebuild civilisation after a collapseâ€Please state whether you think this would be a good idea, or a bad idea." </t>
  </si>
  <si>
    <t xml:space="preserve"> Here is a reminder of the policy you saw.“Building a hermetically-sealed bunker to protect against worst-case nuclear war or pandemics” Do you think this is an important problem, or an unimportant problem?</t>
  </si>
  <si>
    <t xml:space="preserve"> Here is a reminder of the policy you saw.“Building up food stockpiles in the event of a nuclear war” Do you think this is an important problem, or an unimportant problem?</t>
  </si>
  <si>
    <t xml:space="preserve">BASE: Question displayed when the 3 Question "Read the following policy.â€œBuilding up food stockpiles in the event of a nuclear warâ€Please state whether you think this would be a good idea, or a bad idea." </t>
  </si>
  <si>
    <t xml:space="preserve"> Here is a reminder of the policy you saw.“Reforming liability insurance for risky biotech experiments” Do you think this is an important problem, or an unimportant problem?</t>
  </si>
  <si>
    <t xml:space="preserve"> Here is a reminder of the policy you saw.“Creating new autonomous charter cities that can test out novel policies and regulations.” Do you think this is an important problem, or an unimportant problem?</t>
  </si>
  <si>
    <t xml:space="preserve">BASE: Question displayed when the 5 Question "Read the following policy.â€œCreating new autonomous charter cities that can test out novel policies and regulations.â€Please state whether you think this would be a good idea, or a bad idea." </t>
  </si>
  <si>
    <t xml:space="preserve">Curing some chronic diseases (eg Diabetes, Crohn's disease)</t>
  </si>
  <si>
    <t xml:space="preserve">Becoming much faster at developing vaccines for new viruses</t>
  </si>
  <si>
    <t xml:space="preserve">Help the UK become more self-sufficient in its food supply</t>
  </si>
  <si>
    <t xml:space="preserve">Producing new types of healthier or more sustainable food</t>
  </si>
  <si>
    <t xml:space="preserve">Producing existing food much more cheaply</t>
  </si>
  <si>
    <t xml:space="preserve">Significantly extending human lifespans</t>
  </si>
  <si>
    <t xml:space="preserve">Allowing designer babies</t>
  </si>
  <si>
    <t xml:space="preserve">Looking at biotechnology and its potential advances over the next fifty years, which, if any, of the following benefits do you think are a real possibility? Please select all those you think are a potential benefit.</t>
  </si>
  <si>
    <t xml:space="preserve">Making it easier to create new types of bio-engineered virus as a weapon</t>
  </si>
  <si>
    <t xml:space="preserve">Increasing the risk of a laboratory leak of a new virus in scientific research</t>
  </si>
  <si>
    <t xml:space="preserve">Making our food supply less natural</t>
  </si>
  <si>
    <t xml:space="preserve">Genetically Modified Organisms (GMOs) adversely affecting ecosystems/food supply</t>
  </si>
  <si>
    <t xml:space="preserve">Increasing the gap between rich and poor</t>
  </si>
  <si>
    <t xml:space="preserve">Make our food supply more dependent on large corporations</t>
  </si>
  <si>
    <t xml:space="preserve">Gene editing technology meaning that inherited conditions only affect those with lower incomes</t>
  </si>
  <si>
    <t xml:space="preserve">And which, if any, of the following risks of biotechnology do you think are a real possibility in the next fifty years? Please select all those you think are a potential risk.</t>
  </si>
  <si>
    <t xml:space="preserve">Advances in AI make it easier to discover new drugs and other medical treatments</t>
  </si>
  <si>
    <t xml:space="preserve">Advanced in AI allow humans to work fewer hours</t>
  </si>
  <si>
    <t xml:space="preserve">Advances in AI help to radically accelerate economic growth</t>
  </si>
  <si>
    <t xml:space="preserve">An AI is developed that is as generally intelligent as a human</t>
  </si>
  <si>
    <t xml:space="preserve">Advances in AI help reduce unfair discrimination</t>
  </si>
  <si>
    <t xml:space="preserve">An AI is developed that is significantly more intelligent than a human</t>
  </si>
  <si>
    <t xml:space="preserve">Looking at Artificial Intelligence (AI) and its potential advances over the next fifty years, which, if any, of the following benefits do you think are a real possibility? Please select all those you think are a potential benefit</t>
  </si>
  <si>
    <t xml:space="preserve">Advances in AI lead to lots of workers losing their jobs</t>
  </si>
  <si>
    <t xml:space="preserve">Advances in AI enables new types of automated weapons</t>
  </si>
  <si>
    <t xml:space="preserve">Advances in AI concentrate power in the hands of a wealthy powerful few</t>
  </si>
  <si>
    <t xml:space="preserve">An AI doing exactly what a human tells it to do, but in a way that is highly unexpected and kills thousands of people</t>
  </si>
  <si>
    <t xml:space="preserve">Advances in AI create a more unequal society</t>
  </si>
  <si>
    <t xml:space="preserve">A super-intelligent AI kills 10% of population</t>
  </si>
  <si>
    <t xml:space="preserve">The training of AI tools reinforces a lot of society’s existing biases and racism</t>
  </si>
  <si>
    <t xml:space="preserve">And which, if any, of the following risks of Artificial Intelligence (AI) do you think are a real possibility in the next fifty years? Please select all those you think are a potential risk.</t>
  </si>
  <si>
    <t xml:space="preserve">Before 2030</t>
  </si>
  <si>
    <t xml:space="preserve">Between 2030-2050</t>
  </si>
  <si>
    <t xml:space="preserve">Between 2050-2100</t>
  </si>
  <si>
    <t xml:space="preserve">Between 2100-2200</t>
  </si>
  <si>
    <t xml:space="preserve">After 2200</t>
  </si>
  <si>
    <t xml:space="preserve"> When, if ever, do you think that it is most likely that we will be able to create an Artificial Intelligence that is as intelligent as a human?</t>
  </si>
  <si>
    <t xml:space="preserve"> And when, if ever, do you think that it is most likely that we will be able to create an Artificial Intelligence that is more intelligent than a human?</t>
  </si>
  <si>
    <t xml:space="preserve">1 - not at all convincing</t>
  </si>
  <si>
    <t xml:space="preserve">7 - very convincing</t>
  </si>
  <si>
    <t xml:space="preserve"> Read the following short section of text.Covid-19 has given us a sense of the devastating impact that extreme risks would have on our health and economy. The chance of a repeat pandemic happening in any given year are relatively small, but the odds that our children and grandchildren will face a similar risk are very high. We have an obligation to ensure that this is not repeated. How convincing or strong an argument, if at all, did you find the above? Answer on a scale from 1 to 7, where 1 = not at all convincing, and 7 = very convincing.</t>
  </si>
  <si>
    <t xml:space="preserve">1 - completely disagree</t>
  </si>
  <si>
    <t xml:space="preserve">7 - completely agree</t>
  </si>
  <si>
    <t xml:space="preserve"> And to what extent would you say you agree or disagree with the argument? Answer on a scale from 1 to 7, where 1 = completely disagree and 7 = completely agree.</t>
  </si>
  <si>
    <t xml:space="preserve">Future generations are MORE important than current generations, and SHOULD be a priority of government policy</t>
  </si>
  <si>
    <t xml:space="preserve">Future generations are just as important as current generations</t>
  </si>
  <si>
    <t xml:space="preserve">Future generations are LESS important than current generations, and should NOT be a priority of government policy</t>
  </si>
  <si>
    <t xml:space="preserve"> Everyone has a responsibility to ensure they leave the world a better place than they found it</t>
  </si>
  <si>
    <t xml:space="preserve"> Many of our biggest issues right now are ones that will have the biggest impact on future generations, rather than people who are alive right now</t>
  </si>
  <si>
    <t xml:space="preserve"> The government should spend a large amount of money to support the interests of future generations</t>
  </si>
  <si>
    <t xml:space="preserve"> We have too many problems right now that we need to solve before we can think about the future</t>
  </si>
  <si>
    <t xml:space="preserve">Don't’ know</t>
  </si>
  <si>
    <t xml:space="preserve">To what extent do you agree or disagree with the following?: The government should spend a large amount of money to support the interests of future generations</t>
  </si>
  <si>
    <t xml:space="preserve">To what extent do you agree or disagree with the following?: We have too many problems right now that we need to solve before we can think about the future</t>
  </si>
  <si>
    <t xml:space="preserve">To what extent do you agree or disagree with the following?: Many of our biggest issues right now are ones that will have the biggest impact on future generations, rather than people who are alive right now</t>
  </si>
  <si>
    <t xml:space="preserve">To what extent do you agree or disagree with the following?: Everyone has a responsibility to ensure they leave the world a better place than they found it</t>
  </si>
  <si>
    <t xml:space="preserve"> Please read the following short section of text.The focus on future generations can distract us from the pressing injustices and inequalities faced by people today. Our moral primary obligation is to rectify these current wrongs. How convincing or strong an argument, if at all, did you find the above? Answer on a scale from 1 to 7, where 1 = not at all convincing, and 7 = very convincing.</t>
  </si>
  <si>
    <t xml:space="preserve"> The focus on future generations can distract us from the pressing injustices and inequalities faced by people today</t>
  </si>
  <si>
    <t xml:space="preserve"> Our moral primary obligation is to rectify these current wrongs</t>
  </si>
  <si>
    <t xml:space="preserve">Grid Summary: We are now going to break down this argument.  On a scale of 1-7, where 1 indicates not at all convincing, and 7 very convincing, how convincing would you say each part of this argument is?</t>
  </si>
  <si>
    <t xml:space="preserve">We are now going to break down this argument.  On a scale of 1-7, where 1 indicates not at all convincing, and 7 very convincing, how convincing would you say each part of this argument is?: The focus on future generations can distract us from the pressing injustices and inequalities faced by people today</t>
  </si>
  <si>
    <t xml:space="preserve">We are now going to break down this argument.  On a scale of 1-7, where 1 indicates not at all convincing, and 7 very convincing, how convincing would you say each part of this argument is?: Our moral primary obligation is to rectify these current wrongs</t>
  </si>
  <si>
    <t xml:space="preserve">Grid Summary: And to what extent would you say you agree or disagree with the argument? Answer on a scale from 1 to 7, where 1 = completely disagree and 7 = completely agree.</t>
  </si>
  <si>
    <t xml:space="preserve">And to what extent would you say you agree or disagree with the argument? Answer on a scale from 1 to 7, where 1 = completely disagree and 7 = completely agree.: Our moral primary obligation is to rectify these current wrongs</t>
  </si>
  <si>
    <t xml:space="preserve">And to what extent would you say you agree or disagree with the argument? Answer on a scale from 1 to 7, where 1 = completely disagree and 7 = completely agree.: The focus on future generations can distract us from the pressing injustices and inequalities faced by people today</t>
  </si>
  <si>
    <t xml:space="preserve"> Please read the following short section of text.We have a moral obligation to ensure that the future is as bright as possible, not just for ourselves but for the billions who will come after us. If we want to maximise the potential of future generations, we need to ensure that we do not inadvertently destroy that potential through negligence or misguided actions. How convincing or strong an argument, if at all, did you find the above? Answer on a scale from 1 to 7, where 1 = not at all convincing, and 7 = very convincing.</t>
  </si>
  <si>
    <t xml:space="preserve"> We have a moral obligation to ensure that the future is as bright as possible, not just for ourselves but for the billions who will come after us.</t>
  </si>
  <si>
    <t xml:space="preserve"> If we want to maximise the potential of future generations, we need to ensure that we do not inadvertently destroy that potential through negligence or misguided actions.</t>
  </si>
  <si>
    <t xml:space="preserve">We are now going to break down this argument.  On a scale of 1-7, where 1 indicates not at all convincing, and 7 very convincing, how convincing would you say each part of this argument is?: We have a moral obligation to ensure that the future is as bright as possible, not just for ourselves but for the billions who will come after us.</t>
  </si>
  <si>
    <t xml:space="preserve">We are now going to break down this argument.  On a scale of 1-7, where 1 indicates not at all convincing, and 7 very convincing, how convincing would you say each part of this argument is?: If we want to maximise the potential of future generations, we need to ensure that we do not inadvertently destroy that potential through negligence or misguided actions.</t>
  </si>
  <si>
    <t xml:space="preserve">And to what extent would you say you agree or disagree with the argument? Answer on a scale from 1 to 7, where 1 = completely disagree and 7 = completely agree.: If we want to maximise the potential of future generations, we need to ensure that we do not inadvertently destroy that potential through negligence or misguided actions.</t>
  </si>
  <si>
    <t xml:space="preserve">And to what extent would you say you agree or disagree with the argument? Answer on a scale from 1 to 7, where 1 = completely disagree and 7 = completely agree.: We have a moral obligation to ensure that the future is as bright as possible, not just for ourselves but for the billions who will come after us.</t>
  </si>
  <si>
    <t xml:space="preserve">Spending more on preparing for future extreme risks (e.g. another global pandemic)</t>
  </si>
  <si>
    <t xml:space="preserve">Imagine that you were advising the Government how to allocate an additional £10 billion in tax revenue. If you had to choose, which of the following would be your priority for using the money? Select up to three.</t>
  </si>
  <si>
    <t xml:space="preserve"> “The UK did not do enough to prepare for the Covid-19 pandemic”</t>
  </si>
  <si>
    <t xml:space="preserve"> "It is often cheaper and better to prevent problems than to respond to them."</t>
  </si>
  <si>
    <t xml:space="preserve"> “The future is unknowable, so it is better to focus resources on today’s problems”</t>
  </si>
  <si>
    <t xml:space="preserve"> “We would be better off spending money to stop very damaging events that might happen in the future, than to deal with less damaging issues that are happening now”</t>
  </si>
  <si>
    <t xml:space="preserve"> “All politicians care about is the short term”</t>
  </si>
  <si>
    <t xml:space="preserve"> “Climate change is the biggest risk the world is likely to face in the next century”</t>
  </si>
  <si>
    <t xml:space="preserve"> “A future pandemic or bio-weapons is the biggest risk the world is likely to face in the next century”</t>
  </si>
  <si>
    <t xml:space="preserve"> “Artificial intelligence is the biggest risk the world is likely to face in the next century”</t>
  </si>
  <si>
    <t xml:space="preserve"> “The next hundred years will be the most important in history”</t>
  </si>
  <si>
    <t xml:space="preserve"> “The world is getting safer”</t>
  </si>
  <si>
    <t xml:space="preserve">Grid Summary: In the next section, we are going to present you with a series of statements. For each one, please select how to what extent you agree, with 7 representing complete agreement and 1 complete disagreement.</t>
  </si>
  <si>
    <t xml:space="preserve">In the next section, we are going to present you with a series of statements. For each one, please select how to what extent you agree, with 7 representing complete agreement and 1 complete disagreement.: “The UK did not do enough to prepare for the Covid-19 pandemic”</t>
  </si>
  <si>
    <t xml:space="preserve">In the next section, we are going to present you with a series of statements. For each one, please select how to what extent you agree, with 7 representing complete agreement and 1 complete disagreement.: "It is often cheaper and better to prevent problems than to respond to them."</t>
  </si>
  <si>
    <t xml:space="preserve">In the next section, we are going to present you with a series of statements. For each one, please select how to what extent you agree, with 7 representing complete agreement and 1 complete disagreement.: “The future is unknowable, so it is better to focus resources on today’s problems”</t>
  </si>
  <si>
    <t xml:space="preserve">In the next section, we are going to present you with a series of statements. For each one, please select how to what extent you agree, with 7 representing complete agreement and 1 complete disagreement.: “We would be better off spending money to stop very damaging events that might happen in the future, than to deal with less damaging issues that are happening now”</t>
  </si>
  <si>
    <t xml:space="preserve">In the next section, we are going to present you with a series of statements. For each one, please select how to what extent you agree, with 7 representing complete agreement and 1 complete disagreement.: “All politicians care about is the short term”</t>
  </si>
  <si>
    <t xml:space="preserve">In the next section, we are going to present you with a series of statements. For each one, please select how to what extent you agree, with 7 representing complete agreement and 1 complete disagreement.: “Climate change is the biggest risk the world is likely to face in the next century”</t>
  </si>
  <si>
    <t xml:space="preserve">In the next section, we are going to present you with a series of statements. For each one, please select how to what extent you agree, with 7 representing complete agreement and 1 complete disagreement.: “A future pandemic or bio-weapons is the biggest risk the world is likely to face in the next century”</t>
  </si>
  <si>
    <t xml:space="preserve">In the next section, we are going to present you with a series of statements. For each one, please select how to what extent you agree, with 7 representing complete agreement and 1 complete disagreement.: “Artificial intelligence is the biggest risk the world is likely to face in the next century”</t>
  </si>
  <si>
    <t xml:space="preserve">In the next section, we are going to present you with a series of statements. For each one, please select how to what extent you agree, with 7 representing complete agreement and 1 complete disagreement.: “The next hundred years will be the most important in history”</t>
  </si>
  <si>
    <t xml:space="preserve">In the next section, we are going to present you with a series of statements. For each one, please select how to what extent you agree, with 7 representing complete agreement and 1 complete disagreement.: “The world is getting safer”</t>
  </si>
  <si>
    <t xml:space="preserve">Full Results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</si>
</sst>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6" formatCode="0"/>
    <numFmt numFmtId="167" formatCode="0"/>
    <numFmt numFmtId="168" formatCode="0%"/>
    <numFmt numFmtId="169" formatCode="0%"/>
    <numFmt numFmtId="170" formatCode="0%"/>
    <numFmt numFmtId="171" formatCode="0%"/>
  </numFmts>
  <fonts count="12">
    <font>
      <sz val="11"/>
      <color rgb="FF000000"/>
      <name val="Calibri"/>
      <family val="2"/>
      <scheme val="minor"/>
    </font>
    <font>
      <sz val="18"/>
      <color rgb="FF000000"/>
      <name val="Calibri"/>
      <b/>
    </font>
    <font>
      <sz val="14"/>
      <color rgb="FF000000"/>
      <name val="Calibri"/>
      <b/>
    </font>
    <font>
      <sz val="14"/>
      <color rgb="FF000000"/>
      <name val="Calibri"/>
    </font>
    <font>
      <sz val="13"/>
      <color rgb="FF000000"/>
      <name val="Calibri"/>
    </font>
    <font>
      <sz val="13"/>
      <color rgb="FF000000"/>
      <name val="Calibri"/>
      <i/>
    </font>
    <font>
      <sz val="13"/>
      <color theme="10"/>
      <name val="Calibri"/>
      <i/>
      <u val="single"/>
    </font>
    <font>
      <sz val="11"/>
      <color rgb="FF000000"/>
      <name val="Calibri"/>
      <b/>
    </font>
    <font>
      <sz val="11"/>
      <color rgb="FF000000"/>
      <name val="Calibri"/>
    </font>
    <font>
      <sz val="11"/>
      <color theme="10"/>
      <name val="Calibri"/>
      <u val="single"/>
    </font>
    <font>
      <sz val="12"/>
      <color rgb="FF000000"/>
      <name val="Calibri"/>
      <b/>
    </font>
    <font>
      <sz val="11"/>
      <color rgb="FF000000"/>
      <name val="Calibri"/>
      <b/>
      <i/>
    </font>
  </fonts>
  <fills count="2">
    <fill>
      <patternFill patternType="none"/>
    </fill>
    <fill>
      <patternFill patternType="gray125"/>
    </fill>
  </fills>
  <borders count="4">
    <border>
      <left/>
      <right/>
      <top/>
      <bottom/>
      <diagonal/>
    </border>
    <border>
      <top style="thin">
        <color rgb="FF000000"/>
      </top>
    </border>
    <border>
      <bottom style="thin">
        <color rgb="FF000000"/>
      </bottom>
    </border>
    <border>
      <top style="thin">
        <color rgb="FF000000"/>
      </top>
      <bottom style="thin">
        <color rgb="FF000000"/>
      </bottom>
    </border>
  </borders>
  <cellStyleXfs count="1">
    <xf numFmtId="0" fontId="0" fillId="0" borderId="0"/>
  </cellStyleXfs>
  <cellXfs count="27">
    <xf numFmtId="0" fontId="0" fillId="0" borderId="0" xfId="0"/>
    <xf numFmtId="0" fontId="1" fillId="0" borderId="0" xfId="0" applyFont="1" applyAlignment="1">
      <alignment horizontal="center" vertical="top" wrapText="1"/>
    </xf>
    <xf numFmtId="0" fontId="2" fillId="0" borderId="0" xfId="0" applyFont="1"/>
    <xf numFmtId="0" fontId="3" fillId="0" borderId="0" xfId="0" applyFont="1" applyAlignment="1">
      <alignment horizontal="left"/>
    </xf>
    <xf numFmtId="0" fontId="4" fillId="0" borderId="0" xfId="0" applyFont="1" applyAlignment="1">
      <alignment horizontal="left" vertical="top" wrapText="1"/>
    </xf>
    <xf numFmtId="0" fontId="5" fillId="0" borderId="0" xfId="0" applyFont="1" applyAlignment="1">
      <alignment horizontal="left" vertical="top"/>
    </xf>
    <xf numFmtId="0" fontId="6" fillId="0" borderId="0" xfId="0" applyFont="1" applyAlignment="1">
      <alignment horizontal="left" vertical="top"/>
    </xf>
    <xf numFmtId="0" fontId="7" fillId="0" borderId="0" xfId="0" applyFont="1"/>
    <xf numFmtId="0" fontId="8" fillId="0" borderId="0" xfId="0" applyFont="1" applyAlignment="1">
      <alignment horizontal="center"/>
    </xf>
    <xf numFmtId="0" fontId="9" fillId="0" borderId="0" xfId="0" applyFont="1"/>
    <xf numFmtId="0" fontId="8" fillId="0" borderId="0" xfId="0" applyFont="1" applyAlignment="1">
      <alignment horizontal="center" vertical="center"/>
    </xf>
    <xf numFmtId="166" fontId="8" fillId="0" borderId="1" xfId="0" applyFont="1" applyNumberFormat="1" applyBorder="1" applyAlignment="1">
      <alignment horizontal="center" vertical="center"/>
    </xf>
    <xf numFmtId="167" fontId="7" fillId="0" borderId="2" xfId="0" applyFont="1" applyNumberFormat="1" applyBorder="1" applyAlignment="1">
      <alignment horizontal="center" vertical="center"/>
    </xf>
    <xf numFmtId="0" fontId="8" fillId="0" borderId="1" xfId="0" applyFont="1" applyBorder="1" applyAlignment="1">
      <alignment horizontal="center" vertical="center" wrapText="1"/>
    </xf>
    <xf numFmtId="0" fontId="7" fillId="0" borderId="1" xfId="0" applyFont="1" applyBorder="1" applyAlignment="1">
      <alignment horizontal="center" vertical="center"/>
    </xf>
    <xf numFmtId="0" fontId="9" fillId="0" borderId="0" xfId="0" applyFont="1" applyAlignment="1">
      <alignment horizontal="center"/>
    </xf>
    <xf numFmtId="0" fontId="10" fillId="0" borderId="0" xfId="0" applyFont="1" applyAlignment="1">
      <alignment vertical="top" wrapText="1"/>
    </xf>
    <xf numFmtId="0" fontId="8" fillId="0" borderId="1" xfId="0" applyFont="1" applyBorder="1" applyAlignment="1">
      <alignment horizontal="center" vertical="center"/>
    </xf>
    <xf numFmtId="0" fontId="8" fillId="0" borderId="1" xfId="0" applyFont="1" applyBorder="1"/>
    <xf numFmtId="168" fontId="8" fillId="0" borderId="0" xfId="0" applyFont="1" applyNumberFormat="1" applyAlignment="1">
      <alignment horizontal="center" vertical="center"/>
    </xf>
    <xf numFmtId="0" fontId="8" fillId="0" borderId="0" xfId="0" applyFont="1" applyAlignment="1">
      <alignment horizontal="center" vertical="center" wrapText="1"/>
    </xf>
    <xf numFmtId="169" fontId="8" fillId="0" borderId="2" xfId="0" applyFont="1" applyNumberFormat="1" applyBorder="1" applyAlignment="1">
      <alignment horizontal="center" vertical="center"/>
    </xf>
    <xf numFmtId="0" fontId="8" fillId="0" borderId="3" xfId="0" applyFont="1" applyBorder="1" applyAlignment="1">
      <alignment horizontal="center" vertical="center" wrapText="1"/>
    </xf>
    <xf numFmtId="170" fontId="7" fillId="0" borderId="0" xfId="0" applyFont="1" applyNumberFormat="1" applyAlignment="1">
      <alignment horizontal="center" vertical="center"/>
    </xf>
    <xf numFmtId="171" fontId="7" fillId="0" borderId="2" xfId="0" applyFont="1" applyNumberFormat="1" applyBorder="1" applyAlignment="1">
      <alignment horizontal="center" vertical="center"/>
    </xf>
    <xf numFmtId="0" fontId="7" fillId="0" borderId="0" xfId="0" applyFont="1" applyAlignment="1">
      <alignment horizontal="center" wrapText="1"/>
    </xf>
    <xf numFmtId="0" fontId="11" fillId="0" borderId="0" xfId="0" applyFont="1"/>
  </cellXfs>
  <cellStyles count="1">
    <cellStyle name="Normal" xfId="0" builtinId="0"/>
  </cellStyles>
  <dxfs count="0"/>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20" Type="http://schemas.openxmlformats.org/officeDocument/2006/relationships/worksheet" Target="worksheets/sheet20.xml"/><Relationship Id="rId21" Type="http://schemas.openxmlformats.org/officeDocument/2006/relationships/worksheet" Target="worksheets/sheet21.xml"/><Relationship Id="rId22" Type="http://schemas.openxmlformats.org/officeDocument/2006/relationships/worksheet" Target="worksheets/sheet22.xml"/><Relationship Id="rId23" Type="http://schemas.openxmlformats.org/officeDocument/2006/relationships/worksheet" Target="worksheets/sheet23.xml"/><Relationship Id="rId24" Type="http://schemas.openxmlformats.org/officeDocument/2006/relationships/worksheet" Target="worksheets/sheet24.xml"/><Relationship Id="rId25" Type="http://schemas.openxmlformats.org/officeDocument/2006/relationships/worksheet" Target="worksheets/sheet25.xml"/><Relationship Id="rId26" Type="http://schemas.openxmlformats.org/officeDocument/2006/relationships/worksheet" Target="worksheets/sheet26.xml"/><Relationship Id="rId27" Type="http://schemas.openxmlformats.org/officeDocument/2006/relationships/worksheet" Target="worksheets/sheet27.xml"/><Relationship Id="rId28" Type="http://schemas.openxmlformats.org/officeDocument/2006/relationships/worksheet" Target="worksheets/sheet28.xml"/><Relationship Id="rId29" Type="http://schemas.openxmlformats.org/officeDocument/2006/relationships/worksheet" Target="worksheets/sheet29.xml"/><Relationship Id="rId30" Type="http://schemas.openxmlformats.org/officeDocument/2006/relationships/worksheet" Target="worksheets/sheet30.xml"/><Relationship Id="rId31" Type="http://schemas.openxmlformats.org/officeDocument/2006/relationships/worksheet" Target="worksheets/sheet31.xml"/><Relationship Id="rId32" Type="http://schemas.openxmlformats.org/officeDocument/2006/relationships/worksheet" Target="worksheets/sheet32.xml"/><Relationship Id="rId33" Type="http://schemas.openxmlformats.org/officeDocument/2006/relationships/worksheet" Target="worksheets/sheet33.xml"/><Relationship Id="rId34" Type="http://schemas.openxmlformats.org/officeDocument/2006/relationships/worksheet" Target="worksheets/sheet34.xml"/><Relationship Id="rId35" Type="http://schemas.openxmlformats.org/officeDocument/2006/relationships/worksheet" Target="worksheets/sheet35.xml"/><Relationship Id="rId36" Type="http://schemas.openxmlformats.org/officeDocument/2006/relationships/worksheet" Target="worksheets/sheet36.xml"/><Relationship Id="rId37" Type="http://schemas.openxmlformats.org/officeDocument/2006/relationships/worksheet" Target="worksheets/sheet37.xml"/><Relationship Id="rId38" Type="http://schemas.openxmlformats.org/officeDocument/2006/relationships/worksheet" Target="worksheets/sheet38.xml"/><Relationship Id="rId39" Type="http://schemas.openxmlformats.org/officeDocument/2006/relationships/worksheet" Target="worksheets/sheet39.xml"/><Relationship Id="rId40" Type="http://schemas.openxmlformats.org/officeDocument/2006/relationships/worksheet" Target="worksheets/sheet40.xml"/><Relationship Id="rId41" Type="http://schemas.openxmlformats.org/officeDocument/2006/relationships/worksheet" Target="worksheets/sheet41.xml"/><Relationship Id="rId42" Type="http://schemas.openxmlformats.org/officeDocument/2006/relationships/worksheet" Target="worksheets/sheet42.xml"/><Relationship Id="rId43" Type="http://schemas.openxmlformats.org/officeDocument/2006/relationships/worksheet" Target="worksheets/sheet43.xml"/><Relationship Id="rId44" Type="http://schemas.openxmlformats.org/officeDocument/2006/relationships/worksheet" Target="worksheets/sheet44.xml"/><Relationship Id="rId45" Type="http://schemas.openxmlformats.org/officeDocument/2006/relationships/worksheet" Target="worksheets/sheet45.xml"/><Relationship Id="rId46" Type="http://schemas.openxmlformats.org/officeDocument/2006/relationships/worksheet" Target="worksheets/sheet46.xml"/><Relationship Id="rId47" Type="http://schemas.openxmlformats.org/officeDocument/2006/relationships/worksheet" Target="worksheets/sheet47.xml"/><Relationship Id="rId48" Type="http://schemas.openxmlformats.org/officeDocument/2006/relationships/worksheet" Target="worksheets/sheet48.xml"/><Relationship Id="rId49" Type="http://schemas.openxmlformats.org/officeDocument/2006/relationships/worksheet" Target="worksheets/sheet49.xml"/><Relationship Id="rId50" Type="http://schemas.openxmlformats.org/officeDocument/2006/relationships/worksheet" Target="worksheets/sheet50.xml"/><Relationship Id="rId51" Type="http://schemas.openxmlformats.org/officeDocument/2006/relationships/worksheet" Target="worksheets/sheet51.xml"/><Relationship Id="rId52" Type="http://schemas.openxmlformats.org/officeDocument/2006/relationships/worksheet" Target="worksheets/sheet52.xml"/><Relationship Id="rId53" Type="http://schemas.openxmlformats.org/officeDocument/2006/relationships/worksheet" Target="worksheets/sheet53.xml"/><Relationship Id="rId54" Type="http://schemas.openxmlformats.org/officeDocument/2006/relationships/worksheet" Target="worksheets/sheet54.xml"/><Relationship Id="rId55" Type="http://schemas.openxmlformats.org/officeDocument/2006/relationships/worksheet" Target="worksheets/sheet55.xml"/><Relationship Id="rId56" Type="http://schemas.openxmlformats.org/officeDocument/2006/relationships/worksheet" Target="worksheets/sheet56.xml"/><Relationship Id="rId57" Type="http://schemas.openxmlformats.org/officeDocument/2006/relationships/worksheet" Target="worksheets/sheet57.xml"/><Relationship Id="rId58" Type="http://schemas.openxmlformats.org/officeDocument/2006/relationships/worksheet" Target="worksheets/sheet58.xml"/><Relationship Id="rId59" Type="http://schemas.openxmlformats.org/officeDocument/2006/relationships/worksheet" Target="worksheets/sheet59.xml"/><Relationship Id="rId60" Type="http://schemas.openxmlformats.org/officeDocument/2006/relationships/worksheet" Target="worksheets/sheet60.xml"/><Relationship Id="rId61" Type="http://schemas.openxmlformats.org/officeDocument/2006/relationships/worksheet" Target="worksheets/sheet61.xml"/><Relationship Id="rId62" Type="http://schemas.openxmlformats.org/officeDocument/2006/relationships/worksheet" Target="worksheets/sheet62.xml"/><Relationship Id="rId63" Type="http://schemas.openxmlformats.org/officeDocument/2006/relationships/worksheet" Target="worksheets/sheet63.xml"/><Relationship Id="rId64" Type="http://schemas.openxmlformats.org/officeDocument/2006/relationships/worksheet" Target="worksheets/sheet64.xml"/><Relationship Id="rId65" Type="http://schemas.openxmlformats.org/officeDocument/2006/relationships/worksheet" Target="worksheets/sheet65.xml"/><Relationship Id="rId66" Type="http://schemas.openxmlformats.org/officeDocument/2006/relationships/worksheet" Target="worksheets/sheet66.xml"/><Relationship Id="rId67" Type="http://schemas.openxmlformats.org/officeDocument/2006/relationships/worksheet" Target="worksheets/sheet67.xml"/><Relationship Id="rId68" Type="http://schemas.openxmlformats.org/officeDocument/2006/relationships/worksheet" Target="worksheets/sheet68.xml"/><Relationship Id="rId69" Type="http://schemas.openxmlformats.org/officeDocument/2006/relationships/worksheet" Target="worksheets/sheet69.xml"/><Relationship Id="rId70" Type="http://schemas.openxmlformats.org/officeDocument/2006/relationships/worksheet" Target="worksheets/sheet70.xml"/><Relationship Id="rId71" Type="http://schemas.openxmlformats.org/officeDocument/2006/relationships/worksheet" Target="worksheets/sheet71.xml"/><Relationship Id="rId72" Type="http://schemas.openxmlformats.org/officeDocument/2006/relationships/worksheet" Target="worksheets/sheet72.xml"/><Relationship Id="rId73" Type="http://schemas.openxmlformats.org/officeDocument/2006/relationships/worksheet" Target="worksheets/sheet73.xml"/><Relationship Id="rId74" Type="http://schemas.openxmlformats.org/officeDocument/2006/relationships/worksheet" Target="worksheets/sheet74.xml"/><Relationship Id="rId75" Type="http://schemas.openxmlformats.org/officeDocument/2006/relationships/worksheet" Target="worksheets/sheet75.xml"/><Relationship Id="rId76" Type="http://schemas.openxmlformats.org/officeDocument/2006/relationships/worksheet" Target="worksheets/sheet76.xml"/><Relationship Id="rId77" Type="http://schemas.openxmlformats.org/officeDocument/2006/relationships/worksheet" Target="worksheets/sheet77.xml"/><Relationship Id="rId78" Type="http://schemas.openxmlformats.org/officeDocument/2006/relationships/worksheet" Target="worksheets/sheet78.xml"/><Relationship Id="rId79" Type="http://schemas.openxmlformats.org/officeDocument/2006/relationships/worksheet" Target="worksheets/sheet79.xml"/><Relationship Id="rId80" Type="http://schemas.openxmlformats.org/officeDocument/2006/relationships/worksheet" Target="worksheets/sheet80.xml"/><Relationship Id="rId81" Type="http://schemas.openxmlformats.org/officeDocument/2006/relationships/worksheet" Target="worksheets/sheet81.xml"/><Relationship Id="rId82" Type="http://schemas.openxmlformats.org/officeDocument/2006/relationships/worksheet" Target="worksheets/sheet82.xml"/><Relationship Id="rId83" Type="http://schemas.openxmlformats.org/officeDocument/2006/relationships/worksheet" Target="worksheets/sheet83.xml"/><Relationship Id="rId84" Type="http://schemas.openxmlformats.org/officeDocument/2006/relationships/worksheet" Target="worksheets/sheet84.xml"/><Relationship Id="rId85" Type="http://schemas.openxmlformats.org/officeDocument/2006/relationships/worksheet" Target="worksheets/sheet85.xml"/><Relationship Id="rId86" Type="http://schemas.openxmlformats.org/officeDocument/2006/relationships/worksheet" Target="worksheets/sheet86.xml"/><Relationship Id="rId87" Type="http://schemas.openxmlformats.org/officeDocument/2006/relationships/worksheet" Target="worksheets/sheet87.xml"/><Relationship Id="rId88" Type="http://schemas.openxmlformats.org/officeDocument/2006/relationships/worksheet" Target="worksheets/sheet88.xml"/><Relationship Id="rId89" Type="http://schemas.openxmlformats.org/officeDocument/2006/relationships/worksheet" Target="worksheets/sheet89.xml"/><Relationship Id="rId90" Type="http://schemas.openxmlformats.org/officeDocument/2006/relationships/worksheet" Target="worksheets/sheet90.xml"/><Relationship Id="rId91" Type="http://schemas.openxmlformats.org/officeDocument/2006/relationships/worksheet" Target="worksheets/sheet91.xml"/><Relationship Id="rId92" Type="http://schemas.openxmlformats.org/officeDocument/2006/relationships/worksheet" Target="worksheets/sheet92.xml"/><Relationship Id="rId93" Type="http://schemas.openxmlformats.org/officeDocument/2006/relationships/worksheet" Target="worksheets/sheet93.xml"/><Relationship Id="rId94" Type="http://schemas.openxmlformats.org/officeDocument/2006/relationships/worksheet" Target="worksheets/sheet94.xml"/><Relationship Id="rId95" Type="http://schemas.openxmlformats.org/officeDocument/2006/relationships/worksheet" Target="worksheets/sheet95.xml"/><Relationship Id="rId96" Type="http://schemas.openxmlformats.org/officeDocument/2006/relationships/worksheet" Target="worksheets/sheet96.xml"/><Relationship Id="rId97" Type="http://schemas.openxmlformats.org/officeDocument/2006/relationships/worksheet" Target="worksheets/sheet97.xml"/><Relationship Id="rId98" Type="http://schemas.openxmlformats.org/officeDocument/2006/relationships/worksheet" Target="worksheets/sheet98.xml"/><Relationship Id="rId99" Type="http://schemas.openxmlformats.org/officeDocument/2006/relationships/worksheet" Target="worksheets/sheet99.xml"/><Relationship Id="rId100" Type="http://schemas.openxmlformats.org/officeDocument/2006/relationships/worksheet" Target="worksheets/sheet100.xml"/><Relationship Id="rId101" Type="http://schemas.openxmlformats.org/officeDocument/2006/relationships/worksheet" Target="worksheets/sheet101.xml"/><Relationship Id="rId102" Type="http://schemas.openxmlformats.org/officeDocument/2006/relationships/worksheet" Target="worksheets/sheet102.xml"/><Relationship Id="rId103" Type="http://schemas.openxmlformats.org/officeDocument/2006/relationships/worksheet" Target="worksheets/sheet103.xml"/><Relationship Id="rId104" Type="http://schemas.openxmlformats.org/officeDocument/2006/relationships/worksheet" Target="worksheets/sheet104.xml"/><Relationship Id="rId105" Type="http://schemas.openxmlformats.org/officeDocument/2006/relationships/worksheet" Target="worksheets/sheet105.xml"/><Relationship Id="rId106" Type="http://schemas.openxmlformats.org/officeDocument/2006/relationships/worksheet" Target="worksheets/sheet106.xml"/><Relationship Id="rId107" Type="http://schemas.openxmlformats.org/officeDocument/2006/relationships/worksheet" Target="worksheets/sheet107.xml"/><Relationship Id="rId108" Type="http://schemas.openxmlformats.org/officeDocument/2006/relationships/worksheet" Target="worksheets/sheet108.xml"/><Relationship Id="rId109" Type="http://schemas.openxmlformats.org/officeDocument/2006/relationships/worksheet" Target="worksheets/sheet109.xml"/><Relationship Id="rId110" Type="http://schemas.openxmlformats.org/officeDocument/2006/relationships/worksheet" Target="worksheets/sheet110.xml"/><Relationship Id="rId111" Type="http://schemas.openxmlformats.org/officeDocument/2006/relationships/worksheet" Target="worksheets/sheet111.xml"/><Relationship Id="rId112" Type="http://schemas.openxmlformats.org/officeDocument/2006/relationships/worksheet" Target="worksheets/sheet112.xml"/><Relationship Id="rId113" Type="http://schemas.openxmlformats.org/officeDocument/2006/relationships/worksheet" Target="worksheets/sheet113.xml"/><Relationship Id="rId114" Type="http://schemas.openxmlformats.org/officeDocument/2006/relationships/worksheet" Target="worksheets/sheet114.xml"/><Relationship Id="rId115" Type="http://schemas.openxmlformats.org/officeDocument/2006/relationships/worksheet" Target="worksheets/sheet115.xml"/><Relationship Id="rId116" Type="http://schemas.openxmlformats.org/officeDocument/2006/relationships/worksheet" Target="worksheets/sheet116.xml"/><Relationship Id="rId117" Type="http://schemas.openxmlformats.org/officeDocument/2006/relationships/worksheet" Target="worksheets/sheet117.xml"/><Relationship Id="rId118" Type="http://schemas.openxmlformats.org/officeDocument/2006/relationships/worksheet" Target="worksheets/sheet118.xml"/><Relationship Id="rId119" Type="http://schemas.openxmlformats.org/officeDocument/2006/relationships/worksheet" Target="worksheets/sheet119.xml"/><Relationship Id="rId120" Type="http://schemas.openxmlformats.org/officeDocument/2006/relationships/worksheet" Target="worksheets/sheet120.xml"/><Relationship Id="rId121" Type="http://schemas.openxmlformats.org/officeDocument/2006/relationships/worksheet" Target="worksheets/sheet121.xml"/><Relationship Id="rId122" Type="http://schemas.openxmlformats.org/officeDocument/2006/relationships/worksheet" Target="worksheets/sheet122.xml"/><Relationship Id="rId123" Type="http://schemas.openxmlformats.org/officeDocument/2006/relationships/worksheet" Target="worksheets/sheet123.xml"/><Relationship Id="rId124" Type="http://schemas.openxmlformats.org/officeDocument/2006/relationships/worksheet" Target="worksheets/sheet124.xml"/><Relationship Id="rId125" Type="http://schemas.openxmlformats.org/officeDocument/2006/relationships/worksheet" Target="worksheets/sheet125.xml"/><Relationship Id="rId126" Type="http://schemas.openxmlformats.org/officeDocument/2006/relationships/worksheet" Target="worksheets/sheet126.xml"/><Relationship Id="rId127" Type="http://schemas.openxmlformats.org/officeDocument/2006/relationships/worksheet" Target="worksheets/sheet127.xml"/><Relationship Id="rId128" Type="http://schemas.openxmlformats.org/officeDocument/2006/relationships/worksheet" Target="worksheets/sheet128.xml"/><Relationship Id="rId129" Type="http://schemas.openxmlformats.org/officeDocument/2006/relationships/worksheet" Target="worksheets/sheet129.xml"/><Relationship Id="rId130" Type="http://schemas.openxmlformats.org/officeDocument/2006/relationships/worksheet" Target="worksheets/sheet130.xml"/><Relationship Id="rId131" Type="http://schemas.openxmlformats.org/officeDocument/2006/relationships/worksheet" Target="worksheets/sheet131.xml"/><Relationship Id="rId132" Type="http://schemas.openxmlformats.org/officeDocument/2006/relationships/worksheet" Target="worksheets/sheet132.xml"/><Relationship Id="rId133" Type="http://schemas.openxmlformats.org/officeDocument/2006/relationships/worksheet" Target="worksheets/sheet133.xml"/><Relationship Id="rId134" Type="http://schemas.openxmlformats.org/officeDocument/2006/relationships/worksheet" Target="worksheets/sheet134.xml"/><Relationship Id="rId135" Type="http://schemas.openxmlformats.org/officeDocument/2006/relationships/worksheet" Target="worksheets/sheet135.xml"/><Relationship Id="rId136" Type="http://schemas.openxmlformats.org/officeDocument/2006/relationships/worksheet" Target="worksheets/sheet136.xml"/><Relationship Id="rId137" Type="http://schemas.openxmlformats.org/officeDocument/2006/relationships/worksheet" Target="worksheets/sheet137.xml"/><Relationship Id="rId138" Type="http://schemas.openxmlformats.org/officeDocument/2006/relationships/worksheet" Target="worksheets/sheet138.xml"/><Relationship Id="rId139" Type="http://schemas.openxmlformats.org/officeDocument/2006/relationships/worksheet" Target="worksheets/sheet139.xml"/><Relationship Id="rId140" Type="http://schemas.openxmlformats.org/officeDocument/2006/relationships/worksheet" Target="worksheets/sheet140.xml"/><Relationship Id="rId141" Type="http://schemas.openxmlformats.org/officeDocument/2006/relationships/worksheet" Target="worksheets/sheet141.xml"/><Relationship Id="rId142" Type="http://schemas.openxmlformats.org/officeDocument/2006/relationships/worksheet" Target="worksheets/sheet142.xml"/><Relationship Id="rId143" Type="http://schemas.openxmlformats.org/officeDocument/2006/relationships/worksheet" Target="worksheets/sheet143.xml"/><Relationship Id="rId144" Type="http://schemas.openxmlformats.org/officeDocument/2006/relationships/worksheet" Target="worksheets/sheet144.xml"/><Relationship Id="rId145" Type="http://schemas.openxmlformats.org/officeDocument/2006/relationships/worksheet" Target="worksheets/sheet145.xml"/><Relationship Id="rId146" Type="http://schemas.openxmlformats.org/officeDocument/2006/relationships/worksheet" Target="worksheets/sheet146.xml"/><Relationship Id="rId147" Type="http://schemas.openxmlformats.org/officeDocument/2006/relationships/worksheet" Target="worksheets/sheet147.xml"/><Relationship Id="rId148" Type="http://schemas.openxmlformats.org/officeDocument/2006/relationships/worksheet" Target="worksheets/sheet148.xml"/><Relationship Id="rId149" Type="http://schemas.openxmlformats.org/officeDocument/2006/relationships/worksheet" Target="worksheets/sheet149.xml"/><Relationship Id="rId150" Type="http://schemas.openxmlformats.org/officeDocument/2006/relationships/worksheet" Target="worksheets/sheet150.xml"/><Relationship Id="rId151" Type="http://schemas.openxmlformats.org/officeDocument/2006/relationships/worksheet" Target="worksheets/sheet151.xml"/><Relationship Id="rId152" Type="http://schemas.openxmlformats.org/officeDocument/2006/relationships/worksheet" Target="worksheets/sheet152.xml"/><Relationship Id="rId153" Type="http://schemas.openxmlformats.org/officeDocument/2006/relationships/worksheet" Target="worksheets/sheet153.xml"/><Relationship Id="rId154" Type="http://schemas.openxmlformats.org/officeDocument/2006/relationships/worksheet" Target="worksheets/sheet154.xml"/><Relationship Id="rId155" Type="http://schemas.openxmlformats.org/officeDocument/2006/relationships/worksheet" Target="worksheets/sheet155.xml"/><Relationship Id="rId156" Type="http://schemas.openxmlformats.org/officeDocument/2006/relationships/worksheet" Target="worksheets/sheet156.xml"/><Relationship Id="rId157" Type="http://schemas.openxmlformats.org/officeDocument/2006/relationships/worksheet" Target="worksheets/sheet157.xml"/><Relationship Id="rId158" Type="http://schemas.openxmlformats.org/officeDocument/2006/relationships/worksheet" Target="worksheets/sheet158.xml"/><Relationship Id="rId159" Type="http://schemas.openxmlformats.org/officeDocument/2006/relationships/worksheet" Target="worksheets/sheet159.xml"/><Relationship Id="rId160" Type="http://schemas.openxmlformats.org/officeDocument/2006/relationships/worksheet" Target="worksheets/sheet160.xml"/><Relationship Id="rId161" Type="http://schemas.openxmlformats.org/officeDocument/2006/relationships/worksheet" Target="worksheets/sheet161.xml"/><Relationship Id="rId162" Type="http://schemas.openxmlformats.org/officeDocument/2006/relationships/worksheet" Target="worksheets/sheet162.xml"/><Relationship Id="rId163" Type="http://schemas.openxmlformats.org/officeDocument/2006/relationships/worksheet" Target="worksheets/sheet163.xml"/><Relationship Id="rId164" Type="http://schemas.openxmlformats.org/officeDocument/2006/relationships/worksheet" Target="worksheets/sheet164.xml"/><Relationship Id="rId165" Type="http://schemas.openxmlformats.org/officeDocument/2006/relationships/worksheet" Target="worksheets/sheet165.xml"/><Relationship Id="rId166" Type="http://schemas.openxmlformats.org/officeDocument/2006/relationships/worksheet" Target="worksheets/sheet166.xml"/><Relationship Id="rId167" Type="http://schemas.openxmlformats.org/officeDocument/2006/relationships/worksheet" Target="worksheets/sheet167.xml"/><Relationship Id="rId168" Type="http://schemas.openxmlformats.org/officeDocument/2006/relationships/worksheet" Target="worksheets/sheet168.xml"/><Relationship Id="rId169" Type="http://schemas.openxmlformats.org/officeDocument/2006/relationships/worksheet" Target="worksheets/sheet169.xml"/><Relationship Id="rId170" Type="http://schemas.openxmlformats.org/officeDocument/2006/relationships/worksheet" Target="worksheets/sheet170.xml"/><Relationship Id="rId171" Type="http://schemas.openxmlformats.org/officeDocument/2006/relationships/worksheet" Target="worksheets/sheet171.xml"/><Relationship Id="rId172" Type="http://schemas.openxmlformats.org/officeDocument/2006/relationships/worksheet" Target="worksheets/sheet172.xml"/><Relationship Id="rId173" Type="http://schemas.openxmlformats.org/officeDocument/2006/relationships/worksheet" Target="worksheets/sheet173.xml"/><Relationship Id="rId174" Type="http://schemas.openxmlformats.org/officeDocument/2006/relationships/worksheet" Target="worksheets/sheet174.xml"/><Relationship Id="rId175" Type="http://schemas.openxmlformats.org/officeDocument/2006/relationships/worksheet" Target="worksheets/sheet175.xml"/><Relationship Id="rId176" Type="http://schemas.openxmlformats.org/officeDocument/2006/relationships/worksheet" Target="worksheets/sheet176.xml"/><Relationship Id="rId177" Type="http://schemas.openxmlformats.org/officeDocument/2006/relationships/worksheet" Target="worksheets/sheet177.xml"/><Relationship Id="rId178" Type="http://schemas.openxmlformats.org/officeDocument/2006/relationships/worksheet" Target="worksheets/sheet178.xml"/><Relationship Id="rId179" Type="http://schemas.openxmlformats.org/officeDocument/2006/relationships/worksheet" Target="worksheets/sheet179.xml"/><Relationship Id="rId180" Type="http://schemas.openxmlformats.org/officeDocument/2006/relationships/worksheet" Target="worksheets/sheet180.xml"/><Relationship Id="rId181" Type="http://schemas.openxmlformats.org/officeDocument/2006/relationships/worksheet" Target="worksheets/sheet181.xml"/><Relationship Id="rId182" Type="http://schemas.openxmlformats.org/officeDocument/2006/relationships/worksheet" Target="worksheets/sheet182.xml"/><Relationship Id="rId183" Type="http://schemas.openxmlformats.org/officeDocument/2006/relationships/worksheet" Target="worksheets/sheet183.xml"/><Relationship Id="rId184" Type="http://schemas.openxmlformats.org/officeDocument/2006/relationships/worksheet" Target="worksheets/sheet184.xml"/><Relationship Id="rId185" Type="http://schemas.openxmlformats.org/officeDocument/2006/relationships/worksheet" Target="worksheets/sheet185.xml"/><Relationship Id="rId186" Type="http://schemas.openxmlformats.org/officeDocument/2006/relationships/worksheet" Target="worksheets/sheet186.xml"/><Relationship Id="rId187" Type="http://schemas.openxmlformats.org/officeDocument/2006/relationships/worksheet" Target="worksheets/sheet187.xml"/><Relationship Id="rId188" Type="http://schemas.openxmlformats.org/officeDocument/2006/relationships/worksheet" Target="worksheets/sheet188.xml"/><Relationship Id="rId189" Type="http://schemas.openxmlformats.org/officeDocument/2006/relationships/worksheet" Target="worksheets/sheet189.xml"/><Relationship Id="rId190" Type="http://schemas.openxmlformats.org/officeDocument/2006/relationships/worksheet" Target="worksheets/sheet190.xml"/><Relationship Id="rId191" Type="http://schemas.openxmlformats.org/officeDocument/2006/relationships/worksheet" Target="worksheets/sheet191.xml"/><Relationship Id="rId192" Type="http://schemas.openxmlformats.org/officeDocument/2006/relationships/worksheet" Target="worksheets/sheet192.xml"/><Relationship Id="rId193" Type="http://schemas.openxmlformats.org/officeDocument/2006/relationships/worksheet" Target="worksheets/sheet193.xml"/><Relationship Id="rId194" Type="http://schemas.openxmlformats.org/officeDocument/2006/relationships/worksheet" Target="worksheets/sheet194.xml"/><Relationship Id="rId195" Type="http://schemas.openxmlformats.org/officeDocument/2006/relationships/worksheet" Target="worksheets/sheet195.xml"/><Relationship Id="rId196" Type="http://schemas.openxmlformats.org/officeDocument/2006/relationships/worksheet" Target="worksheets/sheet196.xml"/><Relationship Id="rId197" Type="http://schemas.openxmlformats.org/officeDocument/2006/relationships/worksheet" Target="worksheets/sheet197.xml"/><Relationship Id="rId198" Type="http://schemas.openxmlformats.org/officeDocument/2006/relationships/worksheet" Target="worksheets/sheet198.xml"/><Relationship Id="rId199" Type="http://schemas.openxmlformats.org/officeDocument/2006/relationships/worksheet" Target="worksheets/sheet199.xml"/><Relationship Id="rId200" Type="http://schemas.openxmlformats.org/officeDocument/2006/relationships/worksheet" Target="worksheets/sheet200.xml"/><Relationship Id="rId201" Type="http://schemas.openxmlformats.org/officeDocument/2006/relationships/worksheet" Target="worksheets/sheet201.xml"/><Relationship Id="rId202" Type="http://schemas.openxmlformats.org/officeDocument/2006/relationships/worksheet" Target="worksheets/sheet202.xml"/><Relationship Id="rId203" Type="http://schemas.openxmlformats.org/officeDocument/2006/relationships/worksheet" Target="worksheets/sheet203.xml"/><Relationship Id="rId204" Type="http://schemas.openxmlformats.org/officeDocument/2006/relationships/worksheet" Target="worksheets/sheet204.xml"/><Relationship Id="rId205" Type="http://schemas.openxmlformats.org/officeDocument/2006/relationships/worksheet" Target="worksheets/sheet205.xml"/><Relationship Id="rId206" Type="http://schemas.openxmlformats.org/officeDocument/2006/relationships/worksheet" Target="worksheets/sheet206.xml"/><Relationship Id="rId207" Type="http://schemas.openxmlformats.org/officeDocument/2006/relationships/worksheet" Target="worksheets/sheet207.xml"/><Relationship Id="rId208" Type="http://schemas.openxmlformats.org/officeDocument/2006/relationships/worksheet" Target="worksheets/sheet208.xml"/><Relationship Id="rId209" Type="http://schemas.openxmlformats.org/officeDocument/2006/relationships/worksheet" Target="worksheets/sheet209.xml"/><Relationship Id="rId210" Type="http://schemas.openxmlformats.org/officeDocument/2006/relationships/worksheet" Target="worksheets/sheet210.xml"/><Relationship Id="rId211" Type="http://schemas.openxmlformats.org/officeDocument/2006/relationships/worksheet" Target="worksheets/sheet211.xml"/><Relationship Id="rId212" Type="http://schemas.openxmlformats.org/officeDocument/2006/relationships/worksheet" Target="worksheets/sheet212.xml"/><Relationship Id="rId213" Type="http://schemas.openxmlformats.org/officeDocument/2006/relationships/worksheet" Target="worksheets/sheet213.xml"/><Relationship Id="rId214" Type="http://schemas.openxmlformats.org/officeDocument/2006/relationships/worksheet" Target="worksheets/sheet214.xml"/><Relationship Id="rId215" Type="http://schemas.openxmlformats.org/officeDocument/2006/relationships/worksheet" Target="worksheets/sheet215.xml"/><Relationship Id="rId216" Type="http://schemas.openxmlformats.org/officeDocument/2006/relationships/worksheet" Target="worksheets/sheet216.xml"/><Relationship Id="rId217" Type="http://schemas.openxmlformats.org/officeDocument/2006/relationships/worksheet" Target="worksheets/sheet217.xml"/><Relationship Id="rId218" Type="http://schemas.openxmlformats.org/officeDocument/2006/relationships/worksheet" Target="worksheets/sheet218.xml"/><Relationship Id="rId219" Type="http://schemas.openxmlformats.org/officeDocument/2006/relationships/worksheet" Target="worksheets/sheet219.xml"/><Relationship Id="rId220" Type="http://schemas.openxmlformats.org/officeDocument/2006/relationships/worksheet" Target="worksheets/sheet220.xml"/><Relationship Id="rId221" Type="http://schemas.openxmlformats.org/officeDocument/2006/relationships/worksheet" Target="worksheets/sheet221.xml"/><Relationship Id="rId222" Type="http://schemas.openxmlformats.org/officeDocument/2006/relationships/worksheet" Target="worksheets/sheet222.xml"/><Relationship Id="rId223" Type="http://schemas.openxmlformats.org/officeDocument/2006/relationships/worksheet" Target="worksheets/sheet223.xml"/><Relationship Id="rId224" Type="http://schemas.openxmlformats.org/officeDocument/2006/relationships/worksheet" Target="worksheets/sheet224.xml"/><Relationship Id="rId225" Type="http://schemas.openxmlformats.org/officeDocument/2006/relationships/worksheet" Target="worksheets/sheet225.xml"/><Relationship Id="rId226" Type="http://schemas.openxmlformats.org/officeDocument/2006/relationships/worksheet" Target="worksheets/sheet226.xml"/><Relationship Id="rId227" Type="http://schemas.openxmlformats.org/officeDocument/2006/relationships/worksheet" Target="worksheets/sheet227.xml"/><Relationship Id="rId228" Type="http://schemas.openxmlformats.org/officeDocument/2006/relationships/worksheet" Target="worksheets/sheet228.xml"/><Relationship Id="rId229" Type="http://schemas.openxmlformats.org/officeDocument/2006/relationships/worksheet" Target="worksheets/sheet229.xml"/><Relationship Id="rId230" Type="http://schemas.openxmlformats.org/officeDocument/2006/relationships/worksheet" Target="worksheets/sheet230.xml"/><Relationship Id="rId231" Type="http://schemas.openxmlformats.org/officeDocument/2006/relationships/worksheet" Target="worksheets/sheet231.xml"/><Relationship Id="rId232" Type="http://schemas.openxmlformats.org/officeDocument/2006/relationships/worksheet" Target="worksheets/sheet232.xml"/><Relationship Id="rId233" Type="http://schemas.openxmlformats.org/officeDocument/2006/relationships/worksheet" Target="worksheets/sheet233.xml"/><Relationship Id="rId234" Type="http://schemas.openxmlformats.org/officeDocument/2006/relationships/worksheet" Target="worksheets/sheet234.xml"/><Relationship Id="rId235" Type="http://schemas.openxmlformats.org/officeDocument/2006/relationships/worksheet" Target="worksheets/sheet235.xml"/><Relationship Id="rId236" Type="http://schemas.openxmlformats.org/officeDocument/2006/relationships/worksheet" Target="worksheets/sheet236.xml"/><Relationship Id="rId237" Type="http://schemas.openxmlformats.org/officeDocument/2006/relationships/worksheet" Target="worksheets/sheet237.xml"/><Relationship Id="rId238" Type="http://schemas.openxmlformats.org/officeDocument/2006/relationships/worksheet" Target="worksheets/sheet238.xml"/><Relationship Id="rId239" Type="http://schemas.openxmlformats.org/officeDocument/2006/relationships/worksheet" Target="worksheets/sheet239.xml"/><Relationship Id="rId240" Type="http://schemas.openxmlformats.org/officeDocument/2006/relationships/worksheet" Target="worksheets/sheet240.xml"/><Relationship Id="rId241" Type="http://schemas.openxmlformats.org/officeDocument/2006/relationships/worksheet" Target="worksheets/sheet241.xml"/><Relationship Id="rId242" Type="http://schemas.openxmlformats.org/officeDocument/2006/relationships/worksheet" Target="worksheets/sheet242.xml"/><Relationship Id="rId243" Type="http://schemas.openxmlformats.org/officeDocument/2006/relationships/worksheet" Target="worksheets/sheet243.xml"/><Relationship Id="rId244" Type="http://schemas.openxmlformats.org/officeDocument/2006/relationships/worksheet" Target="worksheets/sheet244.xml"/><Relationship Id="rId245" Type="http://schemas.openxmlformats.org/officeDocument/2006/relationships/worksheet" Target="worksheets/sheet245.xml"/><Relationship Id="rId246" Type="http://schemas.openxmlformats.org/officeDocument/2006/relationships/worksheet" Target="worksheets/sheet246.xml"/><Relationship Id="rId247" Type="http://schemas.openxmlformats.org/officeDocument/2006/relationships/worksheet" Target="worksheets/sheet247.xml"/><Relationship Id="rId248" Type="http://schemas.openxmlformats.org/officeDocument/2006/relationships/worksheet" Target="worksheets/sheet248.xml"/><Relationship Id="rId249" Type="http://schemas.openxmlformats.org/officeDocument/2006/relationships/worksheet" Target="worksheets/sheet249.xml"/><Relationship Id="rId250" Type="http://schemas.openxmlformats.org/officeDocument/2006/relationships/worksheet" Target="worksheets/sheet250.xml"/><Relationship Id="rId251" Type="http://schemas.openxmlformats.org/officeDocument/2006/relationships/worksheet" Target="worksheets/sheet251.xml"/><Relationship Id="rId252" Type="http://schemas.openxmlformats.org/officeDocument/2006/relationships/worksheet" Target="worksheets/sheet252.xml"/><Relationship Id="rId253" Type="http://schemas.openxmlformats.org/officeDocument/2006/relationships/worksheet" Target="worksheets/sheet253.xml"/><Relationship Id="rId254" Type="http://schemas.openxmlformats.org/officeDocument/2006/relationships/worksheet" Target="worksheets/sheet254.xml"/><Relationship Id="rId255" Type="http://schemas.openxmlformats.org/officeDocument/2006/relationships/worksheet" Target="worksheets/sheet255.xml"/><Relationship Id="rId256" Type="http://schemas.openxmlformats.org/officeDocument/2006/relationships/worksheet" Target="worksheets/sheet256.xml"/><Relationship Id="rId257" Type="http://schemas.openxmlformats.org/officeDocument/2006/relationships/worksheet" Target="worksheets/sheet257.xml"/><Relationship Id="rId258" Type="http://schemas.openxmlformats.org/officeDocument/2006/relationships/worksheet" Target="worksheets/sheet258.xml"/><Relationship Id="rId259" Type="http://schemas.openxmlformats.org/officeDocument/2006/relationships/worksheet" Target="worksheets/sheet259.xml"/><Relationship Id="rId260" Type="http://schemas.openxmlformats.org/officeDocument/2006/relationships/worksheet" Target="worksheets/sheet260.xml"/><Relationship Id="rId261" Type="http://schemas.openxmlformats.org/officeDocument/2006/relationships/worksheet" Target="worksheets/sheet261.xml"/><Relationship Id="rId262" Type="http://schemas.openxmlformats.org/officeDocument/2006/relationships/worksheet" Target="worksheets/sheet262.xml"/><Relationship Id="rId263" Type="http://schemas.openxmlformats.org/officeDocument/2006/relationships/worksheet" Target="worksheets/sheet263.xml"/><Relationship Id="rId264" Type="http://schemas.openxmlformats.org/officeDocument/2006/relationships/worksheet" Target="worksheets/sheet264.xml"/><Relationship Id="rId265" Type="http://schemas.openxmlformats.org/officeDocument/2006/relationships/worksheet" Target="worksheets/sheet265.xml"/><Relationship Id="rId266" Type="http://schemas.openxmlformats.org/officeDocument/2006/relationships/worksheet" Target="worksheets/sheet266.xml"/><Relationship Id="rId267" Type="http://schemas.openxmlformats.org/officeDocument/2006/relationships/worksheet" Target="worksheets/sheet267.xml"/><Relationship Id="rId268" Type="http://schemas.openxmlformats.org/officeDocument/2006/relationships/worksheet" Target="worksheets/sheet268.xml"/><Relationship Id="rId269" Type="http://schemas.openxmlformats.org/officeDocument/2006/relationships/worksheet" Target="worksheets/sheet269.xml"/><Relationship Id="rId270" Type="http://schemas.openxmlformats.org/officeDocument/2006/relationships/worksheet" Target="worksheets/sheet270.xml"/><Relationship Id="rId271" Type="http://schemas.openxmlformats.org/officeDocument/2006/relationships/worksheet" Target="worksheets/sheet271.xml"/><Relationship Id="rId272" Type="http://schemas.openxmlformats.org/officeDocument/2006/relationships/worksheet" Target="worksheets/sheet272.xml"/><Relationship Id="rId273" Type="http://schemas.openxmlformats.org/officeDocument/2006/relationships/worksheet" Target="worksheets/sheet273.xml"/><Relationship Id="rId274" Type="http://schemas.openxmlformats.org/officeDocument/2006/relationships/worksheet" Target="worksheets/sheet274.xml"/><Relationship Id="rId275" Type="http://schemas.openxmlformats.org/officeDocument/2006/relationships/worksheet" Target="worksheets/sheet275.xml"/><Relationship Id="rId276" Type="http://schemas.openxmlformats.org/officeDocument/2006/relationships/worksheet" Target="worksheets/sheet276.xml"/><Relationship Id="rId277" Type="http://schemas.openxmlformats.org/officeDocument/2006/relationships/worksheet" Target="worksheets/sheet277.xml"/><Relationship Id="rId278" Type="http://schemas.openxmlformats.org/officeDocument/2006/relationships/worksheet" Target="worksheets/sheet278.xml"/><Relationship Id="rId279" Type="http://schemas.openxmlformats.org/officeDocument/2006/relationships/worksheet" Target="worksheets/sheet279.xml"/><Relationship Id="rId280" Type="http://schemas.openxmlformats.org/officeDocument/2006/relationships/worksheet" Target="worksheets/sheet280.xml"/><Relationship Id="rId281" Type="http://schemas.openxmlformats.org/officeDocument/2006/relationships/worksheet" Target="worksheets/sheet281.xml"/><Relationship Id="rId282" Type="http://schemas.openxmlformats.org/officeDocument/2006/relationships/worksheet" Target="worksheets/sheet282.xml"/><Relationship Id="rId283" Type="http://schemas.openxmlformats.org/officeDocument/2006/relationships/worksheet" Target="worksheets/sheet283.xml"/><Relationship Id="rId284" Type="http://schemas.openxmlformats.org/officeDocument/2006/relationships/worksheet" Target="worksheets/sheet284.xml"/><Relationship Id="rId285" Type="http://schemas.openxmlformats.org/officeDocument/2006/relationships/worksheet" Target="worksheets/sheet285.xml"/><Relationship Id="rId286" Type="http://schemas.openxmlformats.org/officeDocument/2006/relationships/worksheet" Target="worksheets/sheet286.xml"/><Relationship Id="rId287" Type="http://schemas.openxmlformats.org/officeDocument/2006/relationships/worksheet" Target="worksheets/sheet287.xml"/><Relationship Id="rId288" Type="http://schemas.openxmlformats.org/officeDocument/2006/relationships/worksheet" Target="worksheets/sheet288.xml"/><Relationship Id="rId289" Type="http://schemas.openxmlformats.org/officeDocument/2006/relationships/worksheet" Target="worksheets/sheet289.xml"/><Relationship Id="rId290" Type="http://schemas.openxmlformats.org/officeDocument/2006/relationships/worksheet" Target="worksheets/sheet290.xml"/><Relationship Id="rId291" Type="http://schemas.openxmlformats.org/officeDocument/2006/relationships/worksheet" Target="worksheets/sheet291.xml"/><Relationship Id="rId292" Type="http://schemas.openxmlformats.org/officeDocument/2006/relationships/worksheet" Target="worksheets/sheet292.xml"/><Relationship Id="rId293" Type="http://schemas.openxmlformats.org/officeDocument/2006/relationships/worksheet" Target="worksheets/sheet293.xml"/><Relationship Id="rId294" Type="http://schemas.openxmlformats.org/officeDocument/2006/relationships/worksheet" Target="worksheets/sheet294.xml"/><Relationship Id="rId295" Type="http://schemas.openxmlformats.org/officeDocument/2006/relationships/worksheet" Target="worksheets/sheet295.xml"/><Relationship Id="rId296" Type="http://schemas.openxmlformats.org/officeDocument/2006/relationships/worksheet" Target="worksheets/sheet296.xml"/><Relationship Id="rId297" Type="http://schemas.openxmlformats.org/officeDocument/2006/relationships/worksheet" Target="worksheets/sheet297.xml"/><Relationship Id="rId298" Type="http://schemas.openxmlformats.org/officeDocument/2006/relationships/worksheet" Target="worksheets/sheet298.xml"/><Relationship Id="rId299" Type="http://schemas.openxmlformats.org/officeDocument/2006/relationships/worksheet" Target="worksheets/sheet299.xml"/><Relationship Id="rId300" Type="http://schemas.openxmlformats.org/officeDocument/2006/relationships/worksheet" Target="worksheets/sheet300.xml"/><Relationship Id="rId301" Type="http://schemas.openxmlformats.org/officeDocument/2006/relationships/worksheet" Target="worksheets/sheet301.xml"/><Relationship Id="rId302" Type="http://schemas.openxmlformats.org/officeDocument/2006/relationships/worksheet" Target="worksheets/sheet302.xml"/><Relationship Id="rId303" Type="http://schemas.openxmlformats.org/officeDocument/2006/relationships/worksheet" Target="worksheets/sheet303.xml"/><Relationship Id="rId304" Type="http://schemas.openxmlformats.org/officeDocument/2006/relationships/worksheet" Target="worksheets/sheet304.xml"/><Relationship Id="rId305" Type="http://schemas.openxmlformats.org/officeDocument/2006/relationships/worksheet" Target="worksheets/sheet305.xml"/><Relationship Id="rId306" Type="http://schemas.openxmlformats.org/officeDocument/2006/relationships/worksheet" Target="worksheets/sheet306.xml"/><Relationship Id="rId307" Type="http://schemas.openxmlformats.org/officeDocument/2006/relationships/worksheet" Target="worksheets/sheet307.xml"/><Relationship Id="rId308" Type="http://schemas.openxmlformats.org/officeDocument/2006/relationships/worksheet" Target="worksheets/sheet308.xml"/><Relationship Id="rId309" Type="http://schemas.openxmlformats.org/officeDocument/2006/relationships/worksheet" Target="worksheets/sheet309.xml"/><Relationship Id="rId310" Type="http://schemas.openxmlformats.org/officeDocument/2006/relationships/worksheet" Target="worksheets/sheet310.xml"/><Relationship Id="rId311" Type="http://schemas.openxmlformats.org/officeDocument/2006/relationships/worksheet" Target="worksheets/sheet311.xml"/><Relationship Id="rId312" Type="http://schemas.openxmlformats.org/officeDocument/2006/relationships/worksheet" Target="worksheets/sheet312.xml"/><Relationship Id="rId313" Type="http://schemas.openxmlformats.org/officeDocument/2006/relationships/worksheet" Target="worksheets/sheet313.xml"/><Relationship Id="rId314" Type="http://schemas.openxmlformats.org/officeDocument/2006/relationships/worksheet" Target="worksheets/sheet314.xml"/><Relationship Id="rId315" Type="http://schemas.openxmlformats.org/officeDocument/2006/relationships/worksheet" Target="worksheets/sheet315.xml"/><Relationship Id="rId316" Type="http://schemas.openxmlformats.org/officeDocument/2006/relationships/worksheet" Target="worksheets/sheet316.xml"/><Relationship Id="rId317" Type="http://schemas.openxmlformats.org/officeDocument/2006/relationships/worksheet" Target="worksheets/sheet317.xml"/><Relationship Id="rId318" Type="http://schemas.openxmlformats.org/officeDocument/2006/relationships/worksheet" Target="worksheets/sheet318.xml"/><Relationship Id="rId319" Type="http://schemas.openxmlformats.org/officeDocument/2006/relationships/worksheet" Target="worksheets/sheet319.xml"/><Relationship Id="rId320" Type="http://schemas.openxmlformats.org/officeDocument/2006/relationships/worksheet" Target="worksheets/sheet320.xml"/><Relationship Id="rId321" Type="http://schemas.openxmlformats.org/officeDocument/2006/relationships/worksheet" Target="worksheets/sheet321.xml"/><Relationship Id="rId322" Type="http://schemas.openxmlformats.org/officeDocument/2006/relationships/worksheet" Target="worksheets/sheet322.xml"/><Relationship Id="rId323" Type="http://schemas.openxmlformats.org/officeDocument/2006/relationships/worksheet" Target="worksheets/sheet323.xml"/><Relationship Id="rId324" Type="http://schemas.openxmlformats.org/officeDocument/2006/relationships/worksheet" Target="worksheets/sheet324.xml"/><Relationship Id="rId325" Type="http://schemas.openxmlformats.org/officeDocument/2006/relationships/worksheet" Target="worksheets/sheet325.xml"/><Relationship Id="rId326" Type="http://schemas.openxmlformats.org/officeDocument/2006/relationships/worksheet" Target="worksheets/sheet326.xml"/><Relationship Id="rId327" Type="http://schemas.openxmlformats.org/officeDocument/2006/relationships/worksheet" Target="worksheets/sheet327.xml"/><Relationship Id="rId328" Type="http://schemas.openxmlformats.org/officeDocument/2006/relationships/worksheet" Target="worksheets/sheet328.xml"/><Relationship Id="rId329" Type="http://schemas.openxmlformats.org/officeDocument/2006/relationships/worksheet" Target="worksheets/sheet329.xml"/><Relationship Id="rId330" Type="http://schemas.openxmlformats.org/officeDocument/2006/relationships/worksheet" Target="worksheets/sheet330.xml"/><Relationship Id="rId331" Type="http://schemas.openxmlformats.org/officeDocument/2006/relationships/worksheet" Target="worksheets/sheet331.xml"/><Relationship Id="rId332" Type="http://schemas.openxmlformats.org/officeDocument/2006/relationships/worksheet" Target="worksheets/sheet332.xml"/><Relationship Id="rId333" Type="http://schemas.openxmlformats.org/officeDocument/2006/relationships/worksheet" Target="worksheets/sheet333.xml"/><Relationship Id="rId334" Type="http://schemas.openxmlformats.org/officeDocument/2006/relationships/worksheet" Target="worksheets/sheet334.xml"/><Relationship Id="rId335" Type="http://schemas.openxmlformats.org/officeDocument/2006/relationships/worksheet" Target="worksheets/sheet335.xml"/><Relationship Id="rId336" Type="http://schemas.openxmlformats.org/officeDocument/2006/relationships/worksheet" Target="worksheets/sheet336.xml"/><Relationship Id="rId337" Type="http://schemas.openxmlformats.org/officeDocument/2006/relationships/worksheet" Target="worksheets/sheet337.xml"/><Relationship Id="rId338" Type="http://schemas.openxmlformats.org/officeDocument/2006/relationships/worksheet" Target="worksheets/sheet338.xml"/><Relationship Id="rId339" Type="http://schemas.openxmlformats.org/officeDocument/2006/relationships/worksheet" Target="worksheets/sheet339.xml"/><Relationship Id="rId340" Type="http://schemas.openxmlformats.org/officeDocument/2006/relationships/worksheet" Target="worksheets/sheet340.xml"/><Relationship Id="rId341" Type="http://schemas.openxmlformats.org/officeDocument/2006/relationships/worksheet" Target="worksheets/sheet341.xml"/><Relationship Id="rId342" Type="http://schemas.openxmlformats.org/officeDocument/2006/relationships/worksheet" Target="worksheets/sheet342.xml"/><Relationship Id="rId343" Type="http://schemas.openxmlformats.org/officeDocument/2006/relationships/worksheet" Target="worksheets/sheet343.xml"/><Relationship Id="rId344" Type="http://schemas.openxmlformats.org/officeDocument/2006/relationships/worksheet" Target="worksheets/sheet344.xml"/><Relationship Id="rId345" Type="http://schemas.openxmlformats.org/officeDocument/2006/relationships/worksheet" Target="worksheets/sheet345.xml"/><Relationship Id="rId346" Type="http://schemas.openxmlformats.org/officeDocument/2006/relationships/worksheet" Target="worksheets/sheet346.xml"/><Relationship Id="rId347" Type="http://schemas.openxmlformats.org/officeDocument/2006/relationships/worksheet" Target="worksheets/sheet347.xml"/><Relationship Id="rId348" Type="http://schemas.openxmlformats.org/officeDocument/2006/relationships/worksheet" Target="worksheets/sheet348.xml"/><Relationship Id="rId349" Type="http://schemas.openxmlformats.org/officeDocument/2006/relationships/worksheet" Target="worksheets/sheet349.xml"/><Relationship Id="rId350" Type="http://schemas.openxmlformats.org/officeDocument/2006/relationships/worksheet" Target="worksheets/sheet350.xml"/><Relationship Id="rId351" Type="http://schemas.openxmlformats.org/officeDocument/2006/relationships/worksheet" Target="worksheets/sheet351.xml"/><Relationship Id="rId352" Type="http://schemas.openxmlformats.org/officeDocument/2006/relationships/worksheet" Target="worksheets/sheet352.xml"/><Relationship Id="rId353" Type="http://schemas.openxmlformats.org/officeDocument/2006/relationships/worksheet" Target="worksheets/sheet353.xml"/><Relationship Id="rId354" Type="http://schemas.openxmlformats.org/officeDocument/2006/relationships/worksheet" Target="worksheets/sheet354.xml"/><Relationship Id="rId355" Type="http://schemas.openxmlformats.org/officeDocument/2006/relationships/theme" Target="theme/theme1.xml"/><Relationship Id="rId356" Type="http://schemas.openxmlformats.org/officeDocument/2006/relationships/styles" Target="styles.xml"/><Relationship Id="rId357"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s>
</file>

<file path=xl/drawings/_rels/drawing2.xml.rels><?xml version="1.0" encoding="UTF-8" standalone="yes"?><Relationships xmlns="http://schemas.openxmlformats.org/package/2006/relationships"><Relationship Id="rId1" Type="http://schemas.openxmlformats.org/officeDocument/2006/relationships/image" Target="../media/image2.jpg"/></Relationships>
</file>

<file path=xl/drawings/_rels/drawing3.xml.rels><?xml version="1.0" encoding="UTF-8" standalone="yes"?><Relationships xmlns="http://schemas.openxmlformats.org/package/2006/relationships"><Relationship Id="rId1" Type="http://schemas.openxmlformats.org/officeDocument/2006/relationships/image" Target="../media/image3.jpg"/></Relationships>
</file>

<file path=xl/drawings/_rels/drawing4.xml.rels><?xml version="1.0" encoding="UTF-8" standalone="yes"?><Relationships xmlns="http://schemas.openxmlformats.org/package/2006/relationships"><Relationship Id="rId1" Type="http://schemas.openxmlformats.org/officeDocument/2006/relationships/image" Target="../media/image4.jpg"/></Relationships>
</file>

<file path=xl/drawings/_rels/drawing5.xml.rels><?xml version="1.0" encoding="UTF-8" standalone="yes"?><Relationships xmlns="http://schemas.openxmlformats.org/package/2006/relationships"><Relationship Id="rId1" Type="http://schemas.openxmlformats.org/officeDocument/2006/relationships/image" Target="../media/image5.jpg"/></Relationships>
</file>

<file path=xl/drawings/_rels/drawing6.xml.rels><?xml version="1.0" encoding="UTF-8" standalone="yes"?><Relationships xmlns="http://schemas.openxmlformats.org/package/2006/relationships"><Relationship Id="rId1" Type="http://schemas.openxmlformats.org/officeDocument/2006/relationships/image" Target="../media/image6.jpg"/></Relationships>
</file>

<file path=xl/drawings/_rels/drawing7.xml.rels><?xml version="1.0" encoding="UTF-8" standalone="yes"?><Relationships xmlns="http://schemas.openxmlformats.org/package/2006/relationships"><Relationship Id="rId1" Type="http://schemas.openxmlformats.org/officeDocument/2006/relationships/image" Target="../media/image7.jpg"/></Relationships>
</file>

<file path=xl/drawings/_rels/drawing8.xml.rels><?xml version="1.0" encoding="UTF-8" standalone="yes"?><Relationships xmlns="http://schemas.openxmlformats.org/package/2006/relationships"><Relationship Id="rId1" Type="http://schemas.openxmlformats.org/officeDocument/2006/relationships/image" Target="../media/image8.jpg"/></Relationships>
</file>

<file path=xl/drawings/_rels/drawing9.xml.rels><?xml version="1.0" encoding="UTF-8" standalone="yes"?><Relationships xmlns="http://schemas.openxmlformats.org/package/2006/relationships"><Relationship Id="rId1" Type="http://schemas.openxmlformats.org/officeDocument/2006/relationships/image" Target="../media/image9.jpg"/></Relationships>
</file>

<file path=xl/drawings/_rels/drawing10.xml.rels><?xml version="1.0" encoding="UTF-8" standalone="yes"?><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Relationships xmlns="http://schemas.openxmlformats.org/package/2006/relationships"><Relationship Id="rId1" Type="http://schemas.openxmlformats.org/officeDocument/2006/relationships/image" Target="../media/image11.jpg"/></Relationships>
</file>

<file path=xl/drawings/_rels/drawing12.xml.rels><?xml version="1.0" encoding="UTF-8" standalone="yes"?><Relationships xmlns="http://schemas.openxmlformats.org/package/2006/relationships"><Relationship Id="rId1" Type="http://schemas.openxmlformats.org/officeDocument/2006/relationships/image" Target="../media/image12.jpg"/></Relationships>
</file>

<file path=xl/drawings/_rels/drawing13.xml.rels><?xml version="1.0" encoding="UTF-8" standalone="yes"?><Relationships xmlns="http://schemas.openxmlformats.org/package/2006/relationships"><Relationship Id="rId1" Type="http://schemas.openxmlformats.org/officeDocument/2006/relationships/image" Target="../media/image13.jpg"/></Relationships>
</file>

<file path=xl/drawings/_rels/drawing14.xml.rels><?xml version="1.0" encoding="UTF-8" standalone="yes"?><Relationships xmlns="http://schemas.openxmlformats.org/package/2006/relationships"><Relationship Id="rId1" Type="http://schemas.openxmlformats.org/officeDocument/2006/relationships/image" Target="../media/image14.jpg"/></Relationships>
</file>

<file path=xl/drawings/_rels/drawing15.xml.rels><?xml version="1.0" encoding="UTF-8" standalone="yes"?><Relationships xmlns="http://schemas.openxmlformats.org/package/2006/relationships"><Relationship Id="rId1" Type="http://schemas.openxmlformats.org/officeDocument/2006/relationships/image" Target="../media/image15.jpg"/></Relationships>
</file>

<file path=xl/drawings/_rels/drawing16.xml.rels><?xml version="1.0" encoding="UTF-8" standalone="yes"?><Relationships xmlns="http://schemas.openxmlformats.org/package/2006/relationships"><Relationship Id="rId1" Type="http://schemas.openxmlformats.org/officeDocument/2006/relationships/image" Target="../media/image16.jpg"/></Relationships>
</file>

<file path=xl/drawings/_rels/drawing17.xml.rels><?xml version="1.0" encoding="UTF-8" standalone="yes"?><Relationships xmlns="http://schemas.openxmlformats.org/package/2006/relationships"><Relationship Id="rId1" Type="http://schemas.openxmlformats.org/officeDocument/2006/relationships/image" Target="../media/image17.jpg"/></Relationships>
</file>

<file path=xl/drawings/_rels/drawing18.xml.rels><?xml version="1.0" encoding="UTF-8" standalone="yes"?><Relationships xmlns="http://schemas.openxmlformats.org/package/2006/relationships"><Relationship Id="rId1" Type="http://schemas.openxmlformats.org/officeDocument/2006/relationships/image" Target="../media/image18.jpg"/></Relationships>
</file>

<file path=xl/drawings/_rels/drawing19.xml.rels><?xml version="1.0" encoding="UTF-8" standalone="yes"?><Relationships xmlns="http://schemas.openxmlformats.org/package/2006/relationships"><Relationship Id="rId1" Type="http://schemas.openxmlformats.org/officeDocument/2006/relationships/image" Target="../media/image19.jpg"/></Relationships>
</file>

<file path=xl/drawings/_rels/drawing20.xml.rels><?xml version="1.0" encoding="UTF-8" standalone="yes"?><Relationships xmlns="http://schemas.openxmlformats.org/package/2006/relationships"><Relationship Id="rId1" Type="http://schemas.openxmlformats.org/officeDocument/2006/relationships/image" Target="../media/image20.jpg"/></Relationships>
</file>

<file path=xl/drawings/_rels/drawing21.xml.rels><?xml version="1.0" encoding="UTF-8" standalone="yes"?><Relationships xmlns="http://schemas.openxmlformats.org/package/2006/relationships"><Relationship Id="rId1" Type="http://schemas.openxmlformats.org/officeDocument/2006/relationships/image" Target="../media/image21.jpg"/></Relationships>
</file>

<file path=xl/drawings/_rels/drawing22.xml.rels><?xml version="1.0" encoding="UTF-8" standalone="yes"?><Relationships xmlns="http://schemas.openxmlformats.org/package/2006/relationships"><Relationship Id="rId1" Type="http://schemas.openxmlformats.org/officeDocument/2006/relationships/image" Target="../media/image22.jpg"/></Relationships>
</file>

<file path=xl/drawings/_rels/drawing23.xml.rels><?xml version="1.0" encoding="UTF-8" standalone="yes"?><Relationships xmlns="http://schemas.openxmlformats.org/package/2006/relationships"><Relationship Id="rId1" Type="http://schemas.openxmlformats.org/officeDocument/2006/relationships/image" Target="../media/image23.jpg"/></Relationships>
</file>

<file path=xl/drawings/_rels/drawing24.xml.rels><?xml version="1.0" encoding="UTF-8" standalone="yes"?><Relationships xmlns="http://schemas.openxmlformats.org/package/2006/relationships"><Relationship Id="rId1" Type="http://schemas.openxmlformats.org/officeDocument/2006/relationships/image" Target="../media/image24.jpg"/></Relationships>
</file>

<file path=xl/drawings/_rels/drawing25.xml.rels><?xml version="1.0" encoding="UTF-8" standalone="yes"?><Relationships xmlns="http://schemas.openxmlformats.org/package/2006/relationships"><Relationship Id="rId1" Type="http://schemas.openxmlformats.org/officeDocument/2006/relationships/image" Target="../media/image25.jpg"/></Relationships>
</file>

<file path=xl/drawings/_rels/drawing26.xml.rels><?xml version="1.0" encoding="UTF-8" standalone="yes"?><Relationships xmlns="http://schemas.openxmlformats.org/package/2006/relationships"><Relationship Id="rId1" Type="http://schemas.openxmlformats.org/officeDocument/2006/relationships/image" Target="../media/image26.jpg"/></Relationships>
</file>

<file path=xl/drawings/_rels/drawing27.xml.rels><?xml version="1.0" encoding="UTF-8" standalone="yes"?><Relationships xmlns="http://schemas.openxmlformats.org/package/2006/relationships"><Relationship Id="rId1" Type="http://schemas.openxmlformats.org/officeDocument/2006/relationships/image" Target="../media/image27.jpg"/></Relationships>
</file>

<file path=xl/drawings/_rels/drawing28.xml.rels><?xml version="1.0" encoding="UTF-8" standalone="yes"?><Relationships xmlns="http://schemas.openxmlformats.org/package/2006/relationships"><Relationship Id="rId1" Type="http://schemas.openxmlformats.org/officeDocument/2006/relationships/image" Target="../media/image28.jpg"/></Relationships>
</file>

<file path=xl/drawings/_rels/drawing29.xml.rels><?xml version="1.0" encoding="UTF-8" standalone="yes"?><Relationships xmlns="http://schemas.openxmlformats.org/package/2006/relationships"><Relationship Id="rId1" Type="http://schemas.openxmlformats.org/officeDocument/2006/relationships/image" Target="../media/image29.jpg"/></Relationships>
</file>

<file path=xl/drawings/_rels/drawing30.xml.rels><?xml version="1.0" encoding="UTF-8" standalone="yes"?><Relationships xmlns="http://schemas.openxmlformats.org/package/2006/relationships"><Relationship Id="rId1" Type="http://schemas.openxmlformats.org/officeDocument/2006/relationships/image" Target="../media/image30.jpg"/></Relationships>
</file>

<file path=xl/drawings/_rels/drawing31.xml.rels><?xml version="1.0" encoding="UTF-8" standalone="yes"?><Relationships xmlns="http://schemas.openxmlformats.org/package/2006/relationships"><Relationship Id="rId1" Type="http://schemas.openxmlformats.org/officeDocument/2006/relationships/image" Target="../media/image31.jpg"/></Relationships>
</file>

<file path=xl/drawings/_rels/drawing32.xml.rels><?xml version="1.0" encoding="UTF-8" standalone="yes"?><Relationships xmlns="http://schemas.openxmlformats.org/package/2006/relationships"><Relationship Id="rId1" Type="http://schemas.openxmlformats.org/officeDocument/2006/relationships/image" Target="../media/image32.jpg"/></Relationships>
</file>

<file path=xl/drawings/_rels/drawing33.xml.rels><?xml version="1.0" encoding="UTF-8" standalone="yes"?><Relationships xmlns="http://schemas.openxmlformats.org/package/2006/relationships"><Relationship Id="rId1" Type="http://schemas.openxmlformats.org/officeDocument/2006/relationships/image" Target="../media/image33.jpg"/></Relationships>
</file>

<file path=xl/drawings/_rels/drawing34.xml.rels><?xml version="1.0" encoding="UTF-8" standalone="yes"?><Relationships xmlns="http://schemas.openxmlformats.org/package/2006/relationships"><Relationship Id="rId1" Type="http://schemas.openxmlformats.org/officeDocument/2006/relationships/image" Target="../media/image34.jpg"/></Relationships>
</file>

<file path=xl/drawings/_rels/drawing35.xml.rels><?xml version="1.0" encoding="UTF-8" standalone="yes"?><Relationships xmlns="http://schemas.openxmlformats.org/package/2006/relationships"><Relationship Id="rId1" Type="http://schemas.openxmlformats.org/officeDocument/2006/relationships/image" Target="../media/image35.jpg"/></Relationships>
</file>

<file path=xl/drawings/_rels/drawing36.xml.rels><?xml version="1.0" encoding="UTF-8" standalone="yes"?><Relationships xmlns="http://schemas.openxmlformats.org/package/2006/relationships"><Relationship Id="rId1" Type="http://schemas.openxmlformats.org/officeDocument/2006/relationships/image" Target="../media/image36.jpg"/></Relationships>
</file>

<file path=xl/drawings/_rels/drawing37.xml.rels><?xml version="1.0" encoding="UTF-8" standalone="yes"?><Relationships xmlns="http://schemas.openxmlformats.org/package/2006/relationships"><Relationship Id="rId1" Type="http://schemas.openxmlformats.org/officeDocument/2006/relationships/image" Target="../media/image37.jpg"/></Relationships>
</file>

<file path=xl/drawings/_rels/drawing38.xml.rels><?xml version="1.0" encoding="UTF-8" standalone="yes"?><Relationships xmlns="http://schemas.openxmlformats.org/package/2006/relationships"><Relationship Id="rId1" Type="http://schemas.openxmlformats.org/officeDocument/2006/relationships/image" Target="../media/image38.jpg"/></Relationships>
</file>

<file path=xl/drawings/_rels/drawing39.xml.rels><?xml version="1.0" encoding="UTF-8" standalone="yes"?><Relationships xmlns="http://schemas.openxmlformats.org/package/2006/relationships"><Relationship Id="rId1" Type="http://schemas.openxmlformats.org/officeDocument/2006/relationships/image" Target="../media/image39.jpg"/></Relationships>
</file>

<file path=xl/drawings/_rels/drawing40.xml.rels><?xml version="1.0" encoding="UTF-8" standalone="yes"?><Relationships xmlns="http://schemas.openxmlformats.org/package/2006/relationships"><Relationship Id="rId1" Type="http://schemas.openxmlformats.org/officeDocument/2006/relationships/image" Target="../media/image40.jpg"/></Relationships>
</file>

<file path=xl/drawings/_rels/drawing41.xml.rels><?xml version="1.0" encoding="UTF-8" standalone="yes"?><Relationships xmlns="http://schemas.openxmlformats.org/package/2006/relationships"><Relationship Id="rId1" Type="http://schemas.openxmlformats.org/officeDocument/2006/relationships/image" Target="../media/image41.jpg"/></Relationships>
</file>

<file path=xl/drawings/_rels/drawing42.xml.rels><?xml version="1.0" encoding="UTF-8" standalone="yes"?><Relationships xmlns="http://schemas.openxmlformats.org/package/2006/relationships"><Relationship Id="rId1" Type="http://schemas.openxmlformats.org/officeDocument/2006/relationships/image" Target="../media/image42.jpg"/></Relationships>
</file>

<file path=xl/drawings/_rels/drawing43.xml.rels><?xml version="1.0" encoding="UTF-8" standalone="yes"?><Relationships xmlns="http://schemas.openxmlformats.org/package/2006/relationships"><Relationship Id="rId1" Type="http://schemas.openxmlformats.org/officeDocument/2006/relationships/image" Target="../media/image43.jpg"/></Relationships>
</file>

<file path=xl/drawings/_rels/drawing44.xml.rels><?xml version="1.0" encoding="UTF-8" standalone="yes"?><Relationships xmlns="http://schemas.openxmlformats.org/package/2006/relationships"><Relationship Id="rId1" Type="http://schemas.openxmlformats.org/officeDocument/2006/relationships/image" Target="../media/image44.jpg"/></Relationships>
</file>

<file path=xl/drawings/_rels/drawing45.xml.rels><?xml version="1.0" encoding="UTF-8" standalone="yes"?><Relationships xmlns="http://schemas.openxmlformats.org/package/2006/relationships"><Relationship Id="rId1" Type="http://schemas.openxmlformats.org/officeDocument/2006/relationships/image" Target="../media/image45.jpg"/></Relationships>
</file>

<file path=xl/drawings/_rels/drawing46.xml.rels><?xml version="1.0" encoding="UTF-8" standalone="yes"?><Relationships xmlns="http://schemas.openxmlformats.org/package/2006/relationships"><Relationship Id="rId1" Type="http://schemas.openxmlformats.org/officeDocument/2006/relationships/image" Target="../media/image46.jpg"/></Relationships>
</file>

<file path=xl/drawings/_rels/drawing47.xml.rels><?xml version="1.0" encoding="UTF-8" standalone="yes"?><Relationships xmlns="http://schemas.openxmlformats.org/package/2006/relationships"><Relationship Id="rId1" Type="http://schemas.openxmlformats.org/officeDocument/2006/relationships/image" Target="../media/image47.jpg"/></Relationships>
</file>

<file path=xl/drawings/_rels/drawing48.xml.rels><?xml version="1.0" encoding="UTF-8" standalone="yes"?><Relationships xmlns="http://schemas.openxmlformats.org/package/2006/relationships"><Relationship Id="rId1" Type="http://schemas.openxmlformats.org/officeDocument/2006/relationships/image" Target="../media/image48.jpg"/></Relationships>
</file>

<file path=xl/drawings/_rels/drawing49.xml.rels><?xml version="1.0" encoding="UTF-8" standalone="yes"?><Relationships xmlns="http://schemas.openxmlformats.org/package/2006/relationships"><Relationship Id="rId1" Type="http://schemas.openxmlformats.org/officeDocument/2006/relationships/image" Target="../media/image49.jpg"/></Relationships>
</file>

<file path=xl/drawings/_rels/drawing50.xml.rels><?xml version="1.0" encoding="UTF-8" standalone="yes"?><Relationships xmlns="http://schemas.openxmlformats.org/package/2006/relationships"><Relationship Id="rId1" Type="http://schemas.openxmlformats.org/officeDocument/2006/relationships/image" Target="../media/image50.jpg"/></Relationships>
</file>

<file path=xl/drawings/_rels/drawing51.xml.rels><?xml version="1.0" encoding="UTF-8" standalone="yes"?><Relationships xmlns="http://schemas.openxmlformats.org/package/2006/relationships"><Relationship Id="rId1" Type="http://schemas.openxmlformats.org/officeDocument/2006/relationships/image" Target="../media/image51.jpg"/></Relationships>
</file>

<file path=xl/drawings/_rels/drawing52.xml.rels><?xml version="1.0" encoding="UTF-8" standalone="yes"?><Relationships xmlns="http://schemas.openxmlformats.org/package/2006/relationships"><Relationship Id="rId1" Type="http://schemas.openxmlformats.org/officeDocument/2006/relationships/image" Target="../media/image52.jpg"/></Relationships>
</file>

<file path=xl/drawings/_rels/drawing53.xml.rels><?xml version="1.0" encoding="UTF-8" standalone="yes"?><Relationships xmlns="http://schemas.openxmlformats.org/package/2006/relationships"><Relationship Id="rId1" Type="http://schemas.openxmlformats.org/officeDocument/2006/relationships/image" Target="../media/image53.jpg"/></Relationships>
</file>

<file path=xl/drawings/_rels/drawing54.xml.rels><?xml version="1.0" encoding="UTF-8" standalone="yes"?><Relationships xmlns="http://schemas.openxmlformats.org/package/2006/relationships"><Relationship Id="rId1" Type="http://schemas.openxmlformats.org/officeDocument/2006/relationships/image" Target="../media/image54.jpg"/></Relationships>
</file>

<file path=xl/drawings/_rels/drawing55.xml.rels><?xml version="1.0" encoding="UTF-8" standalone="yes"?><Relationships xmlns="http://schemas.openxmlformats.org/package/2006/relationships"><Relationship Id="rId1" Type="http://schemas.openxmlformats.org/officeDocument/2006/relationships/image" Target="../media/image55.jpg"/></Relationships>
</file>

<file path=xl/drawings/_rels/drawing56.xml.rels><?xml version="1.0" encoding="UTF-8" standalone="yes"?><Relationships xmlns="http://schemas.openxmlformats.org/package/2006/relationships"><Relationship Id="rId1" Type="http://schemas.openxmlformats.org/officeDocument/2006/relationships/image" Target="../media/image56.jpg"/></Relationships>
</file>

<file path=xl/drawings/_rels/drawing57.xml.rels><?xml version="1.0" encoding="UTF-8" standalone="yes"?><Relationships xmlns="http://schemas.openxmlformats.org/package/2006/relationships"><Relationship Id="rId1" Type="http://schemas.openxmlformats.org/officeDocument/2006/relationships/image" Target="../media/image57.jpg"/></Relationships>
</file>

<file path=xl/drawings/_rels/drawing58.xml.rels><?xml version="1.0" encoding="UTF-8" standalone="yes"?><Relationships xmlns="http://schemas.openxmlformats.org/package/2006/relationships"><Relationship Id="rId1" Type="http://schemas.openxmlformats.org/officeDocument/2006/relationships/image" Target="../media/image58.jpg"/></Relationships>
</file>

<file path=xl/drawings/_rels/drawing59.xml.rels><?xml version="1.0" encoding="UTF-8" standalone="yes"?><Relationships xmlns="http://schemas.openxmlformats.org/package/2006/relationships"><Relationship Id="rId1" Type="http://schemas.openxmlformats.org/officeDocument/2006/relationships/image" Target="../media/image59.jpg"/></Relationships>
</file>

<file path=xl/drawings/_rels/drawing60.xml.rels><?xml version="1.0" encoding="UTF-8" standalone="yes"?><Relationships xmlns="http://schemas.openxmlformats.org/package/2006/relationships"><Relationship Id="rId1" Type="http://schemas.openxmlformats.org/officeDocument/2006/relationships/image" Target="../media/image60.jpg"/></Relationships>
</file>

<file path=xl/drawings/_rels/drawing61.xml.rels><?xml version="1.0" encoding="UTF-8" standalone="yes"?><Relationships xmlns="http://schemas.openxmlformats.org/package/2006/relationships"><Relationship Id="rId1" Type="http://schemas.openxmlformats.org/officeDocument/2006/relationships/image" Target="../media/image61.jpg"/></Relationships>
</file>

<file path=xl/drawings/_rels/drawing62.xml.rels><?xml version="1.0" encoding="UTF-8" standalone="yes"?><Relationships xmlns="http://schemas.openxmlformats.org/package/2006/relationships"><Relationship Id="rId1" Type="http://schemas.openxmlformats.org/officeDocument/2006/relationships/image" Target="../media/image62.jpg"/></Relationships>
</file>

<file path=xl/drawings/_rels/drawing63.xml.rels><?xml version="1.0" encoding="UTF-8" standalone="yes"?><Relationships xmlns="http://schemas.openxmlformats.org/package/2006/relationships"><Relationship Id="rId1" Type="http://schemas.openxmlformats.org/officeDocument/2006/relationships/image" Target="../media/image63.jpg"/></Relationships>
</file>

<file path=xl/drawings/_rels/drawing64.xml.rels><?xml version="1.0" encoding="UTF-8" standalone="yes"?><Relationships xmlns="http://schemas.openxmlformats.org/package/2006/relationships"><Relationship Id="rId1" Type="http://schemas.openxmlformats.org/officeDocument/2006/relationships/image" Target="../media/image64.jpg"/></Relationships>
</file>

<file path=xl/drawings/_rels/drawing65.xml.rels><?xml version="1.0" encoding="UTF-8" standalone="yes"?><Relationships xmlns="http://schemas.openxmlformats.org/package/2006/relationships"><Relationship Id="rId1" Type="http://schemas.openxmlformats.org/officeDocument/2006/relationships/image" Target="../media/image65.jpg"/></Relationships>
</file>

<file path=xl/drawings/_rels/drawing66.xml.rels><?xml version="1.0" encoding="UTF-8" standalone="yes"?><Relationships xmlns="http://schemas.openxmlformats.org/package/2006/relationships"><Relationship Id="rId1" Type="http://schemas.openxmlformats.org/officeDocument/2006/relationships/image" Target="../media/image66.jpg"/></Relationships>
</file>

<file path=xl/drawings/_rels/drawing67.xml.rels><?xml version="1.0" encoding="UTF-8" standalone="yes"?><Relationships xmlns="http://schemas.openxmlformats.org/package/2006/relationships"><Relationship Id="rId1" Type="http://schemas.openxmlformats.org/officeDocument/2006/relationships/image" Target="../media/image67.jpg"/></Relationships>
</file>

<file path=xl/drawings/_rels/drawing68.xml.rels><?xml version="1.0" encoding="UTF-8" standalone="yes"?><Relationships xmlns="http://schemas.openxmlformats.org/package/2006/relationships"><Relationship Id="rId1" Type="http://schemas.openxmlformats.org/officeDocument/2006/relationships/image" Target="../media/image68.jpg"/></Relationships>
</file>

<file path=xl/drawings/_rels/drawing69.xml.rels><?xml version="1.0" encoding="UTF-8" standalone="yes"?><Relationships xmlns="http://schemas.openxmlformats.org/package/2006/relationships"><Relationship Id="rId1" Type="http://schemas.openxmlformats.org/officeDocument/2006/relationships/image" Target="../media/image69.jpg"/></Relationships>
</file>

<file path=xl/drawings/_rels/drawing70.xml.rels><?xml version="1.0" encoding="UTF-8" standalone="yes"?><Relationships xmlns="http://schemas.openxmlformats.org/package/2006/relationships"><Relationship Id="rId1" Type="http://schemas.openxmlformats.org/officeDocument/2006/relationships/image" Target="../media/image70.jpg"/></Relationships>
</file>

<file path=xl/drawings/_rels/drawing71.xml.rels><?xml version="1.0" encoding="UTF-8" standalone="yes"?><Relationships xmlns="http://schemas.openxmlformats.org/package/2006/relationships"><Relationship Id="rId1" Type="http://schemas.openxmlformats.org/officeDocument/2006/relationships/image" Target="../media/image71.jpg"/></Relationships>
</file>

<file path=xl/drawings/_rels/drawing72.xml.rels><?xml version="1.0" encoding="UTF-8" standalone="yes"?><Relationships xmlns="http://schemas.openxmlformats.org/package/2006/relationships"><Relationship Id="rId1" Type="http://schemas.openxmlformats.org/officeDocument/2006/relationships/image" Target="../media/image72.jpg"/></Relationships>
</file>

<file path=xl/drawings/_rels/drawing73.xml.rels><?xml version="1.0" encoding="UTF-8" standalone="yes"?><Relationships xmlns="http://schemas.openxmlformats.org/package/2006/relationships"><Relationship Id="rId1" Type="http://schemas.openxmlformats.org/officeDocument/2006/relationships/image" Target="../media/image73.jpg"/></Relationships>
</file>

<file path=xl/drawings/_rels/drawing74.xml.rels><?xml version="1.0" encoding="UTF-8" standalone="yes"?><Relationships xmlns="http://schemas.openxmlformats.org/package/2006/relationships"><Relationship Id="rId1" Type="http://schemas.openxmlformats.org/officeDocument/2006/relationships/image" Target="../media/image74.jpg"/></Relationships>
</file>

<file path=xl/drawings/_rels/drawing75.xml.rels><?xml version="1.0" encoding="UTF-8" standalone="yes"?><Relationships xmlns="http://schemas.openxmlformats.org/package/2006/relationships"><Relationship Id="rId1" Type="http://schemas.openxmlformats.org/officeDocument/2006/relationships/image" Target="../media/image75.jpg"/></Relationships>
</file>

<file path=xl/drawings/_rels/drawing76.xml.rels><?xml version="1.0" encoding="UTF-8" standalone="yes"?><Relationships xmlns="http://schemas.openxmlformats.org/package/2006/relationships"><Relationship Id="rId1" Type="http://schemas.openxmlformats.org/officeDocument/2006/relationships/image" Target="../media/image76.jpg"/></Relationships>
</file>

<file path=xl/drawings/_rels/drawing77.xml.rels><?xml version="1.0" encoding="UTF-8" standalone="yes"?><Relationships xmlns="http://schemas.openxmlformats.org/package/2006/relationships"><Relationship Id="rId1" Type="http://schemas.openxmlformats.org/officeDocument/2006/relationships/image" Target="../media/image77.jpg"/></Relationships>
</file>

<file path=xl/drawings/_rels/drawing78.xml.rels><?xml version="1.0" encoding="UTF-8" standalone="yes"?><Relationships xmlns="http://schemas.openxmlformats.org/package/2006/relationships"><Relationship Id="rId1" Type="http://schemas.openxmlformats.org/officeDocument/2006/relationships/image" Target="../media/image78.jpg"/></Relationships>
</file>

<file path=xl/drawings/_rels/drawing79.xml.rels><?xml version="1.0" encoding="UTF-8" standalone="yes"?><Relationships xmlns="http://schemas.openxmlformats.org/package/2006/relationships"><Relationship Id="rId1" Type="http://schemas.openxmlformats.org/officeDocument/2006/relationships/image" Target="../media/image79.jpg"/></Relationships>
</file>

<file path=xl/drawings/_rels/drawing80.xml.rels><?xml version="1.0" encoding="UTF-8" standalone="yes"?><Relationships xmlns="http://schemas.openxmlformats.org/package/2006/relationships"><Relationship Id="rId1" Type="http://schemas.openxmlformats.org/officeDocument/2006/relationships/image" Target="../media/image80.jpg"/></Relationships>
</file>

<file path=xl/drawings/_rels/drawing81.xml.rels><?xml version="1.0" encoding="UTF-8" standalone="yes"?><Relationships xmlns="http://schemas.openxmlformats.org/package/2006/relationships"><Relationship Id="rId1" Type="http://schemas.openxmlformats.org/officeDocument/2006/relationships/image" Target="../media/image81.jpg"/></Relationships>
</file>

<file path=xl/drawings/_rels/drawing82.xml.rels><?xml version="1.0" encoding="UTF-8" standalone="yes"?><Relationships xmlns="http://schemas.openxmlformats.org/package/2006/relationships"><Relationship Id="rId1" Type="http://schemas.openxmlformats.org/officeDocument/2006/relationships/image" Target="../media/image82.jpg"/></Relationships>
</file>

<file path=xl/drawings/_rels/drawing83.xml.rels><?xml version="1.0" encoding="UTF-8" standalone="yes"?><Relationships xmlns="http://schemas.openxmlformats.org/package/2006/relationships"><Relationship Id="rId1" Type="http://schemas.openxmlformats.org/officeDocument/2006/relationships/image" Target="../media/image83.jpg"/></Relationships>
</file>

<file path=xl/drawings/_rels/drawing84.xml.rels><?xml version="1.0" encoding="UTF-8" standalone="yes"?><Relationships xmlns="http://schemas.openxmlformats.org/package/2006/relationships"><Relationship Id="rId1" Type="http://schemas.openxmlformats.org/officeDocument/2006/relationships/image" Target="../media/image84.jpg"/></Relationships>
</file>

<file path=xl/drawings/_rels/drawing85.xml.rels><?xml version="1.0" encoding="UTF-8" standalone="yes"?><Relationships xmlns="http://schemas.openxmlformats.org/package/2006/relationships"><Relationship Id="rId1" Type="http://schemas.openxmlformats.org/officeDocument/2006/relationships/image" Target="../media/image85.jpg"/></Relationships>
</file>

<file path=xl/drawings/_rels/drawing86.xml.rels><?xml version="1.0" encoding="UTF-8" standalone="yes"?><Relationships xmlns="http://schemas.openxmlformats.org/package/2006/relationships"><Relationship Id="rId1" Type="http://schemas.openxmlformats.org/officeDocument/2006/relationships/image" Target="../media/image86.jpg"/></Relationships>
</file>

<file path=xl/drawings/_rels/drawing87.xml.rels><?xml version="1.0" encoding="UTF-8" standalone="yes"?><Relationships xmlns="http://schemas.openxmlformats.org/package/2006/relationships"><Relationship Id="rId1" Type="http://schemas.openxmlformats.org/officeDocument/2006/relationships/image" Target="../media/image87.jpg"/></Relationships>
</file>

<file path=xl/drawings/_rels/drawing88.xml.rels><?xml version="1.0" encoding="UTF-8" standalone="yes"?><Relationships xmlns="http://schemas.openxmlformats.org/package/2006/relationships"><Relationship Id="rId1" Type="http://schemas.openxmlformats.org/officeDocument/2006/relationships/image" Target="../media/image88.jpg"/></Relationships>
</file>

<file path=xl/drawings/_rels/drawing89.xml.rels><?xml version="1.0" encoding="UTF-8" standalone="yes"?><Relationships xmlns="http://schemas.openxmlformats.org/package/2006/relationships"><Relationship Id="rId1" Type="http://schemas.openxmlformats.org/officeDocument/2006/relationships/image" Target="../media/image89.jpg"/></Relationships>
</file>

<file path=xl/drawings/_rels/drawing90.xml.rels><?xml version="1.0" encoding="UTF-8" standalone="yes"?><Relationships xmlns="http://schemas.openxmlformats.org/package/2006/relationships"><Relationship Id="rId1" Type="http://schemas.openxmlformats.org/officeDocument/2006/relationships/image" Target="../media/image90.jpg"/></Relationships>
</file>

<file path=xl/drawings/_rels/drawing91.xml.rels><?xml version="1.0" encoding="UTF-8" standalone="yes"?><Relationships xmlns="http://schemas.openxmlformats.org/package/2006/relationships"><Relationship Id="rId1" Type="http://schemas.openxmlformats.org/officeDocument/2006/relationships/image" Target="../media/image91.jpg"/></Relationships>
</file>

<file path=xl/drawings/_rels/drawing92.xml.rels><?xml version="1.0" encoding="UTF-8" standalone="yes"?><Relationships xmlns="http://schemas.openxmlformats.org/package/2006/relationships"><Relationship Id="rId1" Type="http://schemas.openxmlformats.org/officeDocument/2006/relationships/image" Target="../media/image92.jpg"/></Relationships>
</file>

<file path=xl/drawings/_rels/drawing93.xml.rels><?xml version="1.0" encoding="UTF-8" standalone="yes"?><Relationships xmlns="http://schemas.openxmlformats.org/package/2006/relationships"><Relationship Id="rId1" Type="http://schemas.openxmlformats.org/officeDocument/2006/relationships/image" Target="../media/image93.jpg"/></Relationships>
</file>

<file path=xl/drawings/_rels/drawing94.xml.rels><?xml version="1.0" encoding="UTF-8" standalone="yes"?><Relationships xmlns="http://schemas.openxmlformats.org/package/2006/relationships"><Relationship Id="rId1" Type="http://schemas.openxmlformats.org/officeDocument/2006/relationships/image" Target="../media/image94.jpg"/></Relationships>
</file>

<file path=xl/drawings/_rels/drawing95.xml.rels><?xml version="1.0" encoding="UTF-8" standalone="yes"?><Relationships xmlns="http://schemas.openxmlformats.org/package/2006/relationships"><Relationship Id="rId1" Type="http://schemas.openxmlformats.org/officeDocument/2006/relationships/image" Target="../media/image95.jpg"/></Relationships>
</file>

<file path=xl/drawings/_rels/drawing96.xml.rels><?xml version="1.0" encoding="UTF-8" standalone="yes"?><Relationships xmlns="http://schemas.openxmlformats.org/package/2006/relationships"><Relationship Id="rId1" Type="http://schemas.openxmlformats.org/officeDocument/2006/relationships/image" Target="../media/image96.jpg"/></Relationships>
</file>

<file path=xl/drawings/_rels/drawing97.xml.rels><?xml version="1.0" encoding="UTF-8" standalone="yes"?><Relationships xmlns="http://schemas.openxmlformats.org/package/2006/relationships"><Relationship Id="rId1" Type="http://schemas.openxmlformats.org/officeDocument/2006/relationships/image" Target="../media/image97.jpg"/></Relationships>
</file>

<file path=xl/drawings/_rels/drawing98.xml.rels><?xml version="1.0" encoding="UTF-8" standalone="yes"?><Relationships xmlns="http://schemas.openxmlformats.org/package/2006/relationships"><Relationship Id="rId1" Type="http://schemas.openxmlformats.org/officeDocument/2006/relationships/image" Target="../media/image98.jpg"/></Relationships>
</file>

<file path=xl/drawings/_rels/drawing99.xml.rels><?xml version="1.0" encoding="UTF-8" standalone="yes"?><Relationships xmlns="http://schemas.openxmlformats.org/package/2006/relationships"><Relationship Id="rId1" Type="http://schemas.openxmlformats.org/officeDocument/2006/relationships/image" Target="../media/image99.jpg"/></Relationships>
</file>

<file path=xl/drawings/_rels/drawing100.xml.rels><?xml version="1.0" encoding="UTF-8" standalone="yes"?><Relationships xmlns="http://schemas.openxmlformats.org/package/2006/relationships"><Relationship Id="rId1" Type="http://schemas.openxmlformats.org/officeDocument/2006/relationships/image" Target="../media/image100.jpg"/></Relationships>
</file>

<file path=xl/drawings/_rels/drawing101.xml.rels><?xml version="1.0" encoding="UTF-8" standalone="yes"?><Relationships xmlns="http://schemas.openxmlformats.org/package/2006/relationships"><Relationship Id="rId1" Type="http://schemas.openxmlformats.org/officeDocument/2006/relationships/image" Target="../media/image101.jpg"/></Relationships>
</file>

<file path=xl/drawings/_rels/drawing102.xml.rels><?xml version="1.0" encoding="UTF-8" standalone="yes"?><Relationships xmlns="http://schemas.openxmlformats.org/package/2006/relationships"><Relationship Id="rId1" Type="http://schemas.openxmlformats.org/officeDocument/2006/relationships/image" Target="../media/image102.jpg"/></Relationships>
</file>

<file path=xl/drawings/_rels/drawing103.xml.rels><?xml version="1.0" encoding="UTF-8" standalone="yes"?><Relationships xmlns="http://schemas.openxmlformats.org/package/2006/relationships"><Relationship Id="rId1" Type="http://schemas.openxmlformats.org/officeDocument/2006/relationships/image" Target="../media/image103.jpg"/></Relationships>
</file>

<file path=xl/drawings/_rels/drawing104.xml.rels><?xml version="1.0" encoding="UTF-8" standalone="yes"?><Relationships xmlns="http://schemas.openxmlformats.org/package/2006/relationships"><Relationship Id="rId1" Type="http://schemas.openxmlformats.org/officeDocument/2006/relationships/image" Target="../media/image104.jpg"/></Relationships>
</file>

<file path=xl/drawings/_rels/drawing105.xml.rels><?xml version="1.0" encoding="UTF-8" standalone="yes"?><Relationships xmlns="http://schemas.openxmlformats.org/package/2006/relationships"><Relationship Id="rId1" Type="http://schemas.openxmlformats.org/officeDocument/2006/relationships/image" Target="../media/image105.jpg"/></Relationships>
</file>

<file path=xl/drawings/_rels/drawing106.xml.rels><?xml version="1.0" encoding="UTF-8" standalone="yes"?><Relationships xmlns="http://schemas.openxmlformats.org/package/2006/relationships"><Relationship Id="rId1" Type="http://schemas.openxmlformats.org/officeDocument/2006/relationships/image" Target="../media/image106.jpg"/></Relationships>
</file>

<file path=xl/drawings/_rels/drawing107.xml.rels><?xml version="1.0" encoding="UTF-8" standalone="yes"?><Relationships xmlns="http://schemas.openxmlformats.org/package/2006/relationships"><Relationship Id="rId1" Type="http://schemas.openxmlformats.org/officeDocument/2006/relationships/image" Target="../media/image107.jpg"/></Relationships>
</file>

<file path=xl/drawings/_rels/drawing108.xml.rels><?xml version="1.0" encoding="UTF-8" standalone="yes"?><Relationships xmlns="http://schemas.openxmlformats.org/package/2006/relationships"><Relationship Id="rId1" Type="http://schemas.openxmlformats.org/officeDocument/2006/relationships/image" Target="../media/image108.jpg"/></Relationships>
</file>

<file path=xl/drawings/_rels/drawing109.xml.rels><?xml version="1.0" encoding="UTF-8" standalone="yes"?><Relationships xmlns="http://schemas.openxmlformats.org/package/2006/relationships"><Relationship Id="rId1" Type="http://schemas.openxmlformats.org/officeDocument/2006/relationships/image" Target="../media/image109.jpg"/></Relationships>
</file>

<file path=xl/drawings/_rels/drawing110.xml.rels><?xml version="1.0" encoding="UTF-8" standalone="yes"?><Relationships xmlns="http://schemas.openxmlformats.org/package/2006/relationships"><Relationship Id="rId1" Type="http://schemas.openxmlformats.org/officeDocument/2006/relationships/image" Target="../media/image110.jpg"/></Relationships>
</file>

<file path=xl/drawings/_rels/drawing111.xml.rels><?xml version="1.0" encoding="UTF-8" standalone="yes"?><Relationships xmlns="http://schemas.openxmlformats.org/package/2006/relationships"><Relationship Id="rId1" Type="http://schemas.openxmlformats.org/officeDocument/2006/relationships/image" Target="../media/image111.jpg"/></Relationships>
</file>

<file path=xl/drawings/_rels/drawing112.xml.rels><?xml version="1.0" encoding="UTF-8" standalone="yes"?><Relationships xmlns="http://schemas.openxmlformats.org/package/2006/relationships"><Relationship Id="rId1" Type="http://schemas.openxmlformats.org/officeDocument/2006/relationships/image" Target="../media/image112.jpg"/></Relationships>
</file>

<file path=xl/drawings/_rels/drawing113.xml.rels><?xml version="1.0" encoding="UTF-8" standalone="yes"?><Relationships xmlns="http://schemas.openxmlformats.org/package/2006/relationships"><Relationship Id="rId1" Type="http://schemas.openxmlformats.org/officeDocument/2006/relationships/image" Target="../media/image113.jpg"/></Relationships>
</file>

<file path=xl/drawings/_rels/drawing114.xml.rels><?xml version="1.0" encoding="UTF-8" standalone="yes"?><Relationships xmlns="http://schemas.openxmlformats.org/package/2006/relationships"><Relationship Id="rId1" Type="http://schemas.openxmlformats.org/officeDocument/2006/relationships/image" Target="../media/image114.jpg"/></Relationships>
</file>

<file path=xl/drawings/_rels/drawing115.xml.rels><?xml version="1.0" encoding="UTF-8" standalone="yes"?><Relationships xmlns="http://schemas.openxmlformats.org/package/2006/relationships"><Relationship Id="rId1" Type="http://schemas.openxmlformats.org/officeDocument/2006/relationships/image" Target="../media/image115.jpg"/></Relationships>
</file>

<file path=xl/drawings/_rels/drawing116.xml.rels><?xml version="1.0" encoding="UTF-8" standalone="yes"?><Relationships xmlns="http://schemas.openxmlformats.org/package/2006/relationships"><Relationship Id="rId1" Type="http://schemas.openxmlformats.org/officeDocument/2006/relationships/image" Target="../media/image116.jpg"/></Relationships>
</file>

<file path=xl/drawings/_rels/drawing117.xml.rels><?xml version="1.0" encoding="UTF-8" standalone="yes"?><Relationships xmlns="http://schemas.openxmlformats.org/package/2006/relationships"><Relationship Id="rId1" Type="http://schemas.openxmlformats.org/officeDocument/2006/relationships/image" Target="../media/image117.jpg"/></Relationships>
</file>

<file path=xl/drawings/_rels/drawing118.xml.rels><?xml version="1.0" encoding="UTF-8" standalone="yes"?><Relationships xmlns="http://schemas.openxmlformats.org/package/2006/relationships"><Relationship Id="rId1" Type="http://schemas.openxmlformats.org/officeDocument/2006/relationships/image" Target="../media/image118.jpg"/></Relationships>
</file>

<file path=xl/drawings/_rels/drawing119.xml.rels><?xml version="1.0" encoding="UTF-8" standalone="yes"?><Relationships xmlns="http://schemas.openxmlformats.org/package/2006/relationships"><Relationship Id="rId1" Type="http://schemas.openxmlformats.org/officeDocument/2006/relationships/image" Target="../media/image119.jpg"/></Relationships>
</file>

<file path=xl/drawings/_rels/drawing120.xml.rels><?xml version="1.0" encoding="UTF-8" standalone="yes"?><Relationships xmlns="http://schemas.openxmlformats.org/package/2006/relationships"><Relationship Id="rId1" Type="http://schemas.openxmlformats.org/officeDocument/2006/relationships/image" Target="../media/image120.jpg"/></Relationships>
</file>

<file path=xl/drawings/_rels/drawing121.xml.rels><?xml version="1.0" encoding="UTF-8" standalone="yes"?><Relationships xmlns="http://schemas.openxmlformats.org/package/2006/relationships"><Relationship Id="rId1" Type="http://schemas.openxmlformats.org/officeDocument/2006/relationships/image" Target="../media/image121.jpg"/></Relationships>
</file>

<file path=xl/drawings/_rels/drawing122.xml.rels><?xml version="1.0" encoding="UTF-8" standalone="yes"?><Relationships xmlns="http://schemas.openxmlformats.org/package/2006/relationships"><Relationship Id="rId1" Type="http://schemas.openxmlformats.org/officeDocument/2006/relationships/image" Target="../media/image122.jpg"/></Relationships>
</file>

<file path=xl/drawings/_rels/drawing123.xml.rels><?xml version="1.0" encoding="UTF-8" standalone="yes"?><Relationships xmlns="http://schemas.openxmlformats.org/package/2006/relationships"><Relationship Id="rId1" Type="http://schemas.openxmlformats.org/officeDocument/2006/relationships/image" Target="../media/image123.jpg"/></Relationships>
</file>

<file path=xl/drawings/_rels/drawing124.xml.rels><?xml version="1.0" encoding="UTF-8" standalone="yes"?><Relationships xmlns="http://schemas.openxmlformats.org/package/2006/relationships"><Relationship Id="rId1" Type="http://schemas.openxmlformats.org/officeDocument/2006/relationships/image" Target="../media/image124.jpg"/></Relationships>
</file>

<file path=xl/drawings/_rels/drawing125.xml.rels><?xml version="1.0" encoding="UTF-8" standalone="yes"?><Relationships xmlns="http://schemas.openxmlformats.org/package/2006/relationships"><Relationship Id="rId1" Type="http://schemas.openxmlformats.org/officeDocument/2006/relationships/image" Target="../media/image125.jpg"/></Relationships>
</file>

<file path=xl/drawings/_rels/drawing126.xml.rels><?xml version="1.0" encoding="UTF-8" standalone="yes"?><Relationships xmlns="http://schemas.openxmlformats.org/package/2006/relationships"><Relationship Id="rId1" Type="http://schemas.openxmlformats.org/officeDocument/2006/relationships/image" Target="../media/image126.jpg"/></Relationships>
</file>

<file path=xl/drawings/_rels/drawing127.xml.rels><?xml version="1.0" encoding="UTF-8" standalone="yes"?><Relationships xmlns="http://schemas.openxmlformats.org/package/2006/relationships"><Relationship Id="rId1" Type="http://schemas.openxmlformats.org/officeDocument/2006/relationships/image" Target="../media/image127.jpg"/></Relationships>
</file>

<file path=xl/drawings/_rels/drawing128.xml.rels><?xml version="1.0" encoding="UTF-8" standalone="yes"?><Relationships xmlns="http://schemas.openxmlformats.org/package/2006/relationships"><Relationship Id="rId1" Type="http://schemas.openxmlformats.org/officeDocument/2006/relationships/image" Target="../media/image128.jpg"/></Relationships>
</file>

<file path=xl/drawings/_rels/drawing129.xml.rels><?xml version="1.0" encoding="UTF-8" standalone="yes"?><Relationships xmlns="http://schemas.openxmlformats.org/package/2006/relationships"><Relationship Id="rId1" Type="http://schemas.openxmlformats.org/officeDocument/2006/relationships/image" Target="../media/image129.jpg"/></Relationships>
</file>

<file path=xl/drawings/_rels/drawing130.xml.rels><?xml version="1.0" encoding="UTF-8" standalone="yes"?><Relationships xmlns="http://schemas.openxmlformats.org/package/2006/relationships"><Relationship Id="rId1" Type="http://schemas.openxmlformats.org/officeDocument/2006/relationships/image" Target="../media/image130.jpg"/></Relationships>
</file>

<file path=xl/drawings/_rels/drawing131.xml.rels><?xml version="1.0" encoding="UTF-8" standalone="yes"?><Relationships xmlns="http://schemas.openxmlformats.org/package/2006/relationships"><Relationship Id="rId1" Type="http://schemas.openxmlformats.org/officeDocument/2006/relationships/image" Target="../media/image131.jpg"/></Relationships>
</file>

<file path=xl/drawings/_rels/drawing132.xml.rels><?xml version="1.0" encoding="UTF-8" standalone="yes"?><Relationships xmlns="http://schemas.openxmlformats.org/package/2006/relationships"><Relationship Id="rId1" Type="http://schemas.openxmlformats.org/officeDocument/2006/relationships/image" Target="../media/image132.jpg"/></Relationships>
</file>

<file path=xl/drawings/_rels/drawing133.xml.rels><?xml version="1.0" encoding="UTF-8" standalone="yes"?><Relationships xmlns="http://schemas.openxmlformats.org/package/2006/relationships"><Relationship Id="rId1" Type="http://schemas.openxmlformats.org/officeDocument/2006/relationships/image" Target="../media/image133.jpg"/></Relationships>
</file>

<file path=xl/drawings/_rels/drawing134.xml.rels><?xml version="1.0" encoding="UTF-8" standalone="yes"?><Relationships xmlns="http://schemas.openxmlformats.org/package/2006/relationships"><Relationship Id="rId1" Type="http://schemas.openxmlformats.org/officeDocument/2006/relationships/image" Target="../media/image134.jpg"/></Relationships>
</file>

<file path=xl/drawings/_rels/drawing135.xml.rels><?xml version="1.0" encoding="UTF-8" standalone="yes"?><Relationships xmlns="http://schemas.openxmlformats.org/package/2006/relationships"><Relationship Id="rId1" Type="http://schemas.openxmlformats.org/officeDocument/2006/relationships/image" Target="../media/image135.jpg"/></Relationships>
</file>

<file path=xl/drawings/_rels/drawing136.xml.rels><?xml version="1.0" encoding="UTF-8" standalone="yes"?><Relationships xmlns="http://schemas.openxmlformats.org/package/2006/relationships"><Relationship Id="rId1" Type="http://schemas.openxmlformats.org/officeDocument/2006/relationships/image" Target="../media/image136.jpg"/></Relationships>
</file>

<file path=xl/drawings/_rels/drawing137.xml.rels><?xml version="1.0" encoding="UTF-8" standalone="yes"?><Relationships xmlns="http://schemas.openxmlformats.org/package/2006/relationships"><Relationship Id="rId1" Type="http://schemas.openxmlformats.org/officeDocument/2006/relationships/image" Target="../media/image137.jpg"/></Relationships>
</file>

<file path=xl/drawings/_rels/drawing138.xml.rels><?xml version="1.0" encoding="UTF-8" standalone="yes"?><Relationships xmlns="http://schemas.openxmlformats.org/package/2006/relationships"><Relationship Id="rId1" Type="http://schemas.openxmlformats.org/officeDocument/2006/relationships/image" Target="../media/image138.jpg"/></Relationships>
</file>

<file path=xl/drawings/_rels/drawing139.xml.rels><?xml version="1.0" encoding="UTF-8" standalone="yes"?><Relationships xmlns="http://schemas.openxmlformats.org/package/2006/relationships"><Relationship Id="rId1" Type="http://schemas.openxmlformats.org/officeDocument/2006/relationships/image" Target="../media/image139.jpg"/></Relationships>
</file>

<file path=xl/drawings/_rels/drawing140.xml.rels><?xml version="1.0" encoding="UTF-8" standalone="yes"?><Relationships xmlns="http://schemas.openxmlformats.org/package/2006/relationships"><Relationship Id="rId1" Type="http://schemas.openxmlformats.org/officeDocument/2006/relationships/image" Target="../media/image140.jpg"/></Relationships>
</file>

<file path=xl/drawings/_rels/drawing141.xml.rels><?xml version="1.0" encoding="UTF-8" standalone="yes"?><Relationships xmlns="http://schemas.openxmlformats.org/package/2006/relationships"><Relationship Id="rId1" Type="http://schemas.openxmlformats.org/officeDocument/2006/relationships/image" Target="../media/image141.jpg"/></Relationships>
</file>

<file path=xl/drawings/_rels/drawing142.xml.rels><?xml version="1.0" encoding="UTF-8" standalone="yes"?><Relationships xmlns="http://schemas.openxmlformats.org/package/2006/relationships"><Relationship Id="rId1" Type="http://schemas.openxmlformats.org/officeDocument/2006/relationships/image" Target="../media/image142.jpg"/></Relationships>
</file>

<file path=xl/drawings/_rels/drawing143.xml.rels><?xml version="1.0" encoding="UTF-8" standalone="yes"?><Relationships xmlns="http://schemas.openxmlformats.org/package/2006/relationships"><Relationship Id="rId1" Type="http://schemas.openxmlformats.org/officeDocument/2006/relationships/image" Target="../media/image143.jpg"/></Relationships>
</file>

<file path=xl/drawings/_rels/drawing144.xml.rels><?xml version="1.0" encoding="UTF-8" standalone="yes"?><Relationships xmlns="http://schemas.openxmlformats.org/package/2006/relationships"><Relationship Id="rId1" Type="http://schemas.openxmlformats.org/officeDocument/2006/relationships/image" Target="../media/image144.jpg"/></Relationships>
</file>

<file path=xl/drawings/_rels/drawing145.xml.rels><?xml version="1.0" encoding="UTF-8" standalone="yes"?><Relationships xmlns="http://schemas.openxmlformats.org/package/2006/relationships"><Relationship Id="rId1" Type="http://schemas.openxmlformats.org/officeDocument/2006/relationships/image" Target="../media/image145.jpg"/></Relationships>
</file>

<file path=xl/drawings/_rels/drawing146.xml.rels><?xml version="1.0" encoding="UTF-8" standalone="yes"?><Relationships xmlns="http://schemas.openxmlformats.org/package/2006/relationships"><Relationship Id="rId1" Type="http://schemas.openxmlformats.org/officeDocument/2006/relationships/image" Target="../media/image146.jpg"/></Relationships>
</file>

<file path=xl/drawings/_rels/drawing147.xml.rels><?xml version="1.0" encoding="UTF-8" standalone="yes"?><Relationships xmlns="http://schemas.openxmlformats.org/package/2006/relationships"><Relationship Id="rId1" Type="http://schemas.openxmlformats.org/officeDocument/2006/relationships/image" Target="../media/image147.jpg"/></Relationships>
</file>

<file path=xl/drawings/_rels/drawing148.xml.rels><?xml version="1.0" encoding="UTF-8" standalone="yes"?><Relationships xmlns="http://schemas.openxmlformats.org/package/2006/relationships"><Relationship Id="rId1" Type="http://schemas.openxmlformats.org/officeDocument/2006/relationships/image" Target="../media/image148.jpg"/></Relationships>
</file>

<file path=xl/drawings/_rels/drawing149.xml.rels><?xml version="1.0" encoding="UTF-8" standalone="yes"?><Relationships xmlns="http://schemas.openxmlformats.org/package/2006/relationships"><Relationship Id="rId1" Type="http://schemas.openxmlformats.org/officeDocument/2006/relationships/image" Target="../media/image149.jpg"/></Relationships>
</file>

<file path=xl/drawings/_rels/drawing150.xml.rels><?xml version="1.0" encoding="UTF-8" standalone="yes"?><Relationships xmlns="http://schemas.openxmlformats.org/package/2006/relationships"><Relationship Id="rId1" Type="http://schemas.openxmlformats.org/officeDocument/2006/relationships/image" Target="../media/image150.jpg"/></Relationships>
</file>

<file path=xl/drawings/_rels/drawing151.xml.rels><?xml version="1.0" encoding="UTF-8" standalone="yes"?><Relationships xmlns="http://schemas.openxmlformats.org/package/2006/relationships"><Relationship Id="rId1" Type="http://schemas.openxmlformats.org/officeDocument/2006/relationships/image" Target="../media/image151.jpg"/></Relationships>
</file>

<file path=xl/drawings/_rels/drawing152.xml.rels><?xml version="1.0" encoding="UTF-8" standalone="yes"?><Relationships xmlns="http://schemas.openxmlformats.org/package/2006/relationships"><Relationship Id="rId1" Type="http://schemas.openxmlformats.org/officeDocument/2006/relationships/image" Target="../media/image152.jpg"/></Relationships>
</file>

<file path=xl/drawings/_rels/drawing153.xml.rels><?xml version="1.0" encoding="UTF-8" standalone="yes"?><Relationships xmlns="http://schemas.openxmlformats.org/package/2006/relationships"><Relationship Id="rId1" Type="http://schemas.openxmlformats.org/officeDocument/2006/relationships/image" Target="../media/image153.jpg"/></Relationships>
</file>

<file path=xl/drawings/_rels/drawing154.xml.rels><?xml version="1.0" encoding="UTF-8" standalone="yes"?><Relationships xmlns="http://schemas.openxmlformats.org/package/2006/relationships"><Relationship Id="rId1" Type="http://schemas.openxmlformats.org/officeDocument/2006/relationships/image" Target="../media/image154.jpg"/></Relationships>
</file>

<file path=xl/drawings/_rels/drawing155.xml.rels><?xml version="1.0" encoding="UTF-8" standalone="yes"?><Relationships xmlns="http://schemas.openxmlformats.org/package/2006/relationships"><Relationship Id="rId1" Type="http://schemas.openxmlformats.org/officeDocument/2006/relationships/image" Target="../media/image155.jpg"/></Relationships>
</file>

<file path=xl/drawings/_rels/drawing156.xml.rels><?xml version="1.0" encoding="UTF-8" standalone="yes"?><Relationships xmlns="http://schemas.openxmlformats.org/package/2006/relationships"><Relationship Id="rId1" Type="http://schemas.openxmlformats.org/officeDocument/2006/relationships/image" Target="../media/image156.jpg"/></Relationships>
</file>

<file path=xl/drawings/_rels/drawing157.xml.rels><?xml version="1.0" encoding="UTF-8" standalone="yes"?><Relationships xmlns="http://schemas.openxmlformats.org/package/2006/relationships"><Relationship Id="rId1" Type="http://schemas.openxmlformats.org/officeDocument/2006/relationships/image" Target="../media/image157.jpg"/></Relationships>
</file>

<file path=xl/drawings/_rels/drawing158.xml.rels><?xml version="1.0" encoding="UTF-8" standalone="yes"?><Relationships xmlns="http://schemas.openxmlformats.org/package/2006/relationships"><Relationship Id="rId1" Type="http://schemas.openxmlformats.org/officeDocument/2006/relationships/image" Target="../media/image158.jpg"/></Relationships>
</file>

<file path=xl/drawings/_rels/drawing159.xml.rels><?xml version="1.0" encoding="UTF-8" standalone="yes"?><Relationships xmlns="http://schemas.openxmlformats.org/package/2006/relationships"><Relationship Id="rId1" Type="http://schemas.openxmlformats.org/officeDocument/2006/relationships/image" Target="../media/image159.jpg"/></Relationships>
</file>

<file path=xl/drawings/_rels/drawing160.xml.rels><?xml version="1.0" encoding="UTF-8" standalone="yes"?><Relationships xmlns="http://schemas.openxmlformats.org/package/2006/relationships"><Relationship Id="rId1" Type="http://schemas.openxmlformats.org/officeDocument/2006/relationships/image" Target="../media/image160.jpg"/></Relationships>
</file>

<file path=xl/drawings/_rels/drawing161.xml.rels><?xml version="1.0" encoding="UTF-8" standalone="yes"?><Relationships xmlns="http://schemas.openxmlformats.org/package/2006/relationships"><Relationship Id="rId1" Type="http://schemas.openxmlformats.org/officeDocument/2006/relationships/image" Target="../media/image161.jpg"/></Relationships>
</file>

<file path=xl/drawings/_rels/drawing162.xml.rels><?xml version="1.0" encoding="UTF-8" standalone="yes"?><Relationships xmlns="http://schemas.openxmlformats.org/package/2006/relationships"><Relationship Id="rId1" Type="http://schemas.openxmlformats.org/officeDocument/2006/relationships/image" Target="../media/image162.jpg"/></Relationships>
</file>

<file path=xl/drawings/_rels/drawing163.xml.rels><?xml version="1.0" encoding="UTF-8" standalone="yes"?><Relationships xmlns="http://schemas.openxmlformats.org/package/2006/relationships"><Relationship Id="rId1" Type="http://schemas.openxmlformats.org/officeDocument/2006/relationships/image" Target="../media/image163.jpg"/></Relationships>
</file>

<file path=xl/drawings/_rels/drawing164.xml.rels><?xml version="1.0" encoding="UTF-8" standalone="yes"?><Relationships xmlns="http://schemas.openxmlformats.org/package/2006/relationships"><Relationship Id="rId1" Type="http://schemas.openxmlformats.org/officeDocument/2006/relationships/image" Target="../media/image164.jpg"/></Relationships>
</file>

<file path=xl/drawings/_rels/drawing165.xml.rels><?xml version="1.0" encoding="UTF-8" standalone="yes"?><Relationships xmlns="http://schemas.openxmlformats.org/package/2006/relationships"><Relationship Id="rId1" Type="http://schemas.openxmlformats.org/officeDocument/2006/relationships/image" Target="../media/image165.jpg"/></Relationships>
</file>

<file path=xl/drawings/_rels/drawing166.xml.rels><?xml version="1.0" encoding="UTF-8" standalone="yes"?><Relationships xmlns="http://schemas.openxmlformats.org/package/2006/relationships"><Relationship Id="rId1" Type="http://schemas.openxmlformats.org/officeDocument/2006/relationships/image" Target="../media/image166.jpg"/></Relationships>
</file>

<file path=xl/drawings/_rels/drawing167.xml.rels><?xml version="1.0" encoding="UTF-8" standalone="yes"?><Relationships xmlns="http://schemas.openxmlformats.org/package/2006/relationships"><Relationship Id="rId1" Type="http://schemas.openxmlformats.org/officeDocument/2006/relationships/image" Target="../media/image167.jpg"/></Relationships>
</file>

<file path=xl/drawings/_rels/drawing168.xml.rels><?xml version="1.0" encoding="UTF-8" standalone="yes"?><Relationships xmlns="http://schemas.openxmlformats.org/package/2006/relationships"><Relationship Id="rId1" Type="http://schemas.openxmlformats.org/officeDocument/2006/relationships/image" Target="../media/image168.jpg"/></Relationships>
</file>

<file path=xl/drawings/_rels/drawing169.xml.rels><?xml version="1.0" encoding="UTF-8" standalone="yes"?><Relationships xmlns="http://schemas.openxmlformats.org/package/2006/relationships"><Relationship Id="rId1" Type="http://schemas.openxmlformats.org/officeDocument/2006/relationships/image" Target="../media/image169.jpg"/></Relationships>
</file>

<file path=xl/drawings/_rels/drawing170.xml.rels><?xml version="1.0" encoding="UTF-8" standalone="yes"?><Relationships xmlns="http://schemas.openxmlformats.org/package/2006/relationships"><Relationship Id="rId1" Type="http://schemas.openxmlformats.org/officeDocument/2006/relationships/image" Target="../media/image170.jpg"/></Relationships>
</file>

<file path=xl/drawings/_rels/drawing171.xml.rels><?xml version="1.0" encoding="UTF-8" standalone="yes"?><Relationships xmlns="http://schemas.openxmlformats.org/package/2006/relationships"><Relationship Id="rId1" Type="http://schemas.openxmlformats.org/officeDocument/2006/relationships/image" Target="../media/image171.jpg"/></Relationships>
</file>

<file path=xl/drawings/_rels/drawing172.xml.rels><?xml version="1.0" encoding="UTF-8" standalone="yes"?><Relationships xmlns="http://schemas.openxmlformats.org/package/2006/relationships"><Relationship Id="rId1" Type="http://schemas.openxmlformats.org/officeDocument/2006/relationships/image" Target="../media/image172.jpg"/></Relationships>
</file>

<file path=xl/drawings/_rels/drawing173.xml.rels><?xml version="1.0" encoding="UTF-8" standalone="yes"?><Relationships xmlns="http://schemas.openxmlformats.org/package/2006/relationships"><Relationship Id="rId1" Type="http://schemas.openxmlformats.org/officeDocument/2006/relationships/image" Target="../media/image173.jpg"/></Relationships>
</file>

<file path=xl/drawings/_rels/drawing174.xml.rels><?xml version="1.0" encoding="UTF-8" standalone="yes"?><Relationships xmlns="http://schemas.openxmlformats.org/package/2006/relationships"><Relationship Id="rId1" Type="http://schemas.openxmlformats.org/officeDocument/2006/relationships/image" Target="../media/image174.jpg"/></Relationships>
</file>

<file path=xl/drawings/_rels/drawing175.xml.rels><?xml version="1.0" encoding="UTF-8" standalone="yes"?><Relationships xmlns="http://schemas.openxmlformats.org/package/2006/relationships"><Relationship Id="rId1" Type="http://schemas.openxmlformats.org/officeDocument/2006/relationships/image" Target="../media/image175.jpg"/></Relationships>
</file>

<file path=xl/drawings/_rels/drawing176.xml.rels><?xml version="1.0" encoding="UTF-8" standalone="yes"?><Relationships xmlns="http://schemas.openxmlformats.org/package/2006/relationships"><Relationship Id="rId1" Type="http://schemas.openxmlformats.org/officeDocument/2006/relationships/image" Target="../media/image176.jpg"/></Relationships>
</file>

<file path=xl/drawings/_rels/drawing177.xml.rels><?xml version="1.0" encoding="UTF-8" standalone="yes"?><Relationships xmlns="http://schemas.openxmlformats.org/package/2006/relationships"><Relationship Id="rId1" Type="http://schemas.openxmlformats.org/officeDocument/2006/relationships/image" Target="../media/image177.jpg"/></Relationships>
</file>

<file path=xl/drawings/_rels/drawing178.xml.rels><?xml version="1.0" encoding="UTF-8" standalone="yes"?><Relationships xmlns="http://schemas.openxmlformats.org/package/2006/relationships"><Relationship Id="rId1" Type="http://schemas.openxmlformats.org/officeDocument/2006/relationships/image" Target="../media/image178.jpg"/></Relationships>
</file>

<file path=xl/drawings/_rels/drawing179.xml.rels><?xml version="1.0" encoding="UTF-8" standalone="yes"?><Relationships xmlns="http://schemas.openxmlformats.org/package/2006/relationships"><Relationship Id="rId1" Type="http://schemas.openxmlformats.org/officeDocument/2006/relationships/image" Target="../media/image179.jpg"/></Relationships>
</file>

<file path=xl/drawings/_rels/drawing180.xml.rels><?xml version="1.0" encoding="UTF-8" standalone="yes"?><Relationships xmlns="http://schemas.openxmlformats.org/package/2006/relationships"><Relationship Id="rId1" Type="http://schemas.openxmlformats.org/officeDocument/2006/relationships/image" Target="../media/image180.jpg"/></Relationships>
</file>

<file path=xl/drawings/_rels/drawing181.xml.rels><?xml version="1.0" encoding="UTF-8" standalone="yes"?><Relationships xmlns="http://schemas.openxmlformats.org/package/2006/relationships"><Relationship Id="rId1" Type="http://schemas.openxmlformats.org/officeDocument/2006/relationships/image" Target="../media/image181.jpg"/></Relationships>
</file>

<file path=xl/drawings/_rels/drawing182.xml.rels><?xml version="1.0" encoding="UTF-8" standalone="yes"?><Relationships xmlns="http://schemas.openxmlformats.org/package/2006/relationships"><Relationship Id="rId1" Type="http://schemas.openxmlformats.org/officeDocument/2006/relationships/image" Target="../media/image182.jpg"/></Relationships>
</file>

<file path=xl/drawings/_rels/drawing183.xml.rels><?xml version="1.0" encoding="UTF-8" standalone="yes"?><Relationships xmlns="http://schemas.openxmlformats.org/package/2006/relationships"><Relationship Id="rId1" Type="http://schemas.openxmlformats.org/officeDocument/2006/relationships/image" Target="../media/image183.jpg"/></Relationships>
</file>

<file path=xl/drawings/_rels/drawing184.xml.rels><?xml version="1.0" encoding="UTF-8" standalone="yes"?><Relationships xmlns="http://schemas.openxmlformats.org/package/2006/relationships"><Relationship Id="rId1" Type="http://schemas.openxmlformats.org/officeDocument/2006/relationships/image" Target="../media/image184.jpg"/></Relationships>
</file>

<file path=xl/drawings/_rels/drawing185.xml.rels><?xml version="1.0" encoding="UTF-8" standalone="yes"?><Relationships xmlns="http://schemas.openxmlformats.org/package/2006/relationships"><Relationship Id="rId1" Type="http://schemas.openxmlformats.org/officeDocument/2006/relationships/image" Target="../media/image185.jpg"/></Relationships>
</file>

<file path=xl/drawings/_rels/drawing186.xml.rels><?xml version="1.0" encoding="UTF-8" standalone="yes"?><Relationships xmlns="http://schemas.openxmlformats.org/package/2006/relationships"><Relationship Id="rId1" Type="http://schemas.openxmlformats.org/officeDocument/2006/relationships/image" Target="../media/image186.jpg"/></Relationships>
</file>

<file path=xl/drawings/_rels/drawing187.xml.rels><?xml version="1.0" encoding="UTF-8" standalone="yes"?><Relationships xmlns="http://schemas.openxmlformats.org/package/2006/relationships"><Relationship Id="rId1" Type="http://schemas.openxmlformats.org/officeDocument/2006/relationships/image" Target="../media/image187.jpg"/></Relationships>
</file>

<file path=xl/drawings/_rels/drawing188.xml.rels><?xml version="1.0" encoding="UTF-8" standalone="yes"?><Relationships xmlns="http://schemas.openxmlformats.org/package/2006/relationships"><Relationship Id="rId1" Type="http://schemas.openxmlformats.org/officeDocument/2006/relationships/image" Target="../media/image188.jpg"/></Relationships>
</file>

<file path=xl/drawings/_rels/drawing189.xml.rels><?xml version="1.0" encoding="UTF-8" standalone="yes"?><Relationships xmlns="http://schemas.openxmlformats.org/package/2006/relationships"><Relationship Id="rId1" Type="http://schemas.openxmlformats.org/officeDocument/2006/relationships/image" Target="../media/image189.jpg"/></Relationships>
</file>

<file path=xl/drawings/_rels/drawing190.xml.rels><?xml version="1.0" encoding="UTF-8" standalone="yes"?><Relationships xmlns="http://schemas.openxmlformats.org/package/2006/relationships"><Relationship Id="rId1" Type="http://schemas.openxmlformats.org/officeDocument/2006/relationships/image" Target="../media/image190.jpg"/></Relationships>
</file>

<file path=xl/drawings/_rels/drawing191.xml.rels><?xml version="1.0" encoding="UTF-8" standalone="yes"?><Relationships xmlns="http://schemas.openxmlformats.org/package/2006/relationships"><Relationship Id="rId1" Type="http://schemas.openxmlformats.org/officeDocument/2006/relationships/image" Target="../media/image191.jpg"/></Relationships>
</file>

<file path=xl/drawings/_rels/drawing192.xml.rels><?xml version="1.0" encoding="UTF-8" standalone="yes"?><Relationships xmlns="http://schemas.openxmlformats.org/package/2006/relationships"><Relationship Id="rId1" Type="http://schemas.openxmlformats.org/officeDocument/2006/relationships/image" Target="../media/image192.jpg"/></Relationships>
</file>

<file path=xl/drawings/_rels/drawing193.xml.rels><?xml version="1.0" encoding="UTF-8" standalone="yes"?><Relationships xmlns="http://schemas.openxmlformats.org/package/2006/relationships"><Relationship Id="rId1" Type="http://schemas.openxmlformats.org/officeDocument/2006/relationships/image" Target="../media/image193.jpg"/></Relationships>
</file>

<file path=xl/drawings/_rels/drawing194.xml.rels><?xml version="1.0" encoding="UTF-8" standalone="yes"?><Relationships xmlns="http://schemas.openxmlformats.org/package/2006/relationships"><Relationship Id="rId1" Type="http://schemas.openxmlformats.org/officeDocument/2006/relationships/image" Target="../media/image194.jpg"/></Relationships>
</file>

<file path=xl/drawings/_rels/drawing195.xml.rels><?xml version="1.0" encoding="UTF-8" standalone="yes"?><Relationships xmlns="http://schemas.openxmlformats.org/package/2006/relationships"><Relationship Id="rId1" Type="http://schemas.openxmlformats.org/officeDocument/2006/relationships/image" Target="../media/image195.jpg"/></Relationships>
</file>

<file path=xl/drawings/_rels/drawing196.xml.rels><?xml version="1.0" encoding="UTF-8" standalone="yes"?><Relationships xmlns="http://schemas.openxmlformats.org/package/2006/relationships"><Relationship Id="rId1" Type="http://schemas.openxmlformats.org/officeDocument/2006/relationships/image" Target="../media/image196.jpg"/></Relationships>
</file>

<file path=xl/drawings/_rels/drawing197.xml.rels><?xml version="1.0" encoding="UTF-8" standalone="yes"?><Relationships xmlns="http://schemas.openxmlformats.org/package/2006/relationships"><Relationship Id="rId1" Type="http://schemas.openxmlformats.org/officeDocument/2006/relationships/image" Target="../media/image197.jpg"/></Relationships>
</file>

<file path=xl/drawings/_rels/drawing198.xml.rels><?xml version="1.0" encoding="UTF-8" standalone="yes"?><Relationships xmlns="http://schemas.openxmlformats.org/package/2006/relationships"><Relationship Id="rId1" Type="http://schemas.openxmlformats.org/officeDocument/2006/relationships/image" Target="../media/image198.jpg"/></Relationships>
</file>

<file path=xl/drawings/_rels/drawing199.xml.rels><?xml version="1.0" encoding="UTF-8" standalone="yes"?><Relationships xmlns="http://schemas.openxmlformats.org/package/2006/relationships"><Relationship Id="rId1" Type="http://schemas.openxmlformats.org/officeDocument/2006/relationships/image" Target="../media/image199.jpg"/></Relationships>
</file>

<file path=xl/drawings/_rels/drawing200.xml.rels><?xml version="1.0" encoding="UTF-8" standalone="yes"?><Relationships xmlns="http://schemas.openxmlformats.org/package/2006/relationships"><Relationship Id="rId1" Type="http://schemas.openxmlformats.org/officeDocument/2006/relationships/image" Target="../media/image200.jpg"/></Relationships>
</file>

<file path=xl/drawings/_rels/drawing201.xml.rels><?xml version="1.0" encoding="UTF-8" standalone="yes"?><Relationships xmlns="http://schemas.openxmlformats.org/package/2006/relationships"><Relationship Id="rId1" Type="http://schemas.openxmlformats.org/officeDocument/2006/relationships/image" Target="../media/image201.jpg"/></Relationships>
</file>

<file path=xl/drawings/_rels/drawing202.xml.rels><?xml version="1.0" encoding="UTF-8" standalone="yes"?><Relationships xmlns="http://schemas.openxmlformats.org/package/2006/relationships"><Relationship Id="rId1" Type="http://schemas.openxmlformats.org/officeDocument/2006/relationships/image" Target="../media/image202.jpg"/></Relationships>
</file>

<file path=xl/drawings/_rels/drawing203.xml.rels><?xml version="1.0" encoding="UTF-8" standalone="yes"?><Relationships xmlns="http://schemas.openxmlformats.org/package/2006/relationships"><Relationship Id="rId1" Type="http://schemas.openxmlformats.org/officeDocument/2006/relationships/image" Target="../media/image203.jpg"/></Relationships>
</file>

<file path=xl/drawings/_rels/drawing204.xml.rels><?xml version="1.0" encoding="UTF-8" standalone="yes"?><Relationships xmlns="http://schemas.openxmlformats.org/package/2006/relationships"><Relationship Id="rId1" Type="http://schemas.openxmlformats.org/officeDocument/2006/relationships/image" Target="../media/image204.jpg"/></Relationships>
</file>

<file path=xl/drawings/_rels/drawing205.xml.rels><?xml version="1.0" encoding="UTF-8" standalone="yes"?><Relationships xmlns="http://schemas.openxmlformats.org/package/2006/relationships"><Relationship Id="rId1" Type="http://schemas.openxmlformats.org/officeDocument/2006/relationships/image" Target="../media/image205.jpg"/></Relationships>
</file>

<file path=xl/drawings/_rels/drawing206.xml.rels><?xml version="1.0" encoding="UTF-8" standalone="yes"?><Relationships xmlns="http://schemas.openxmlformats.org/package/2006/relationships"><Relationship Id="rId1" Type="http://schemas.openxmlformats.org/officeDocument/2006/relationships/image" Target="../media/image206.jpg"/></Relationships>
</file>

<file path=xl/drawings/_rels/drawing207.xml.rels><?xml version="1.0" encoding="UTF-8" standalone="yes"?><Relationships xmlns="http://schemas.openxmlformats.org/package/2006/relationships"><Relationship Id="rId1" Type="http://schemas.openxmlformats.org/officeDocument/2006/relationships/image" Target="../media/image207.jpg"/></Relationships>
</file>

<file path=xl/drawings/_rels/drawing208.xml.rels><?xml version="1.0" encoding="UTF-8" standalone="yes"?><Relationships xmlns="http://schemas.openxmlformats.org/package/2006/relationships"><Relationship Id="rId1" Type="http://schemas.openxmlformats.org/officeDocument/2006/relationships/image" Target="../media/image208.jpg"/></Relationships>
</file>

<file path=xl/drawings/_rels/drawing209.xml.rels><?xml version="1.0" encoding="UTF-8" standalone="yes"?><Relationships xmlns="http://schemas.openxmlformats.org/package/2006/relationships"><Relationship Id="rId1" Type="http://schemas.openxmlformats.org/officeDocument/2006/relationships/image" Target="../media/image209.jpg"/></Relationships>
</file>

<file path=xl/drawings/_rels/drawing210.xml.rels><?xml version="1.0" encoding="UTF-8" standalone="yes"?><Relationships xmlns="http://schemas.openxmlformats.org/package/2006/relationships"><Relationship Id="rId1" Type="http://schemas.openxmlformats.org/officeDocument/2006/relationships/image" Target="../media/image210.jpg"/></Relationships>
</file>

<file path=xl/drawings/_rels/drawing211.xml.rels><?xml version="1.0" encoding="UTF-8" standalone="yes"?><Relationships xmlns="http://schemas.openxmlformats.org/package/2006/relationships"><Relationship Id="rId1" Type="http://schemas.openxmlformats.org/officeDocument/2006/relationships/image" Target="../media/image211.jpg"/></Relationships>
</file>

<file path=xl/drawings/_rels/drawing212.xml.rels><?xml version="1.0" encoding="UTF-8" standalone="yes"?><Relationships xmlns="http://schemas.openxmlformats.org/package/2006/relationships"><Relationship Id="rId1" Type="http://schemas.openxmlformats.org/officeDocument/2006/relationships/image" Target="../media/image212.jpg"/></Relationships>
</file>

<file path=xl/drawings/_rels/drawing213.xml.rels><?xml version="1.0" encoding="UTF-8" standalone="yes"?><Relationships xmlns="http://schemas.openxmlformats.org/package/2006/relationships"><Relationship Id="rId1" Type="http://schemas.openxmlformats.org/officeDocument/2006/relationships/image" Target="../media/image213.jpg"/></Relationships>
</file>

<file path=xl/drawings/_rels/drawing214.xml.rels><?xml version="1.0" encoding="UTF-8" standalone="yes"?><Relationships xmlns="http://schemas.openxmlformats.org/package/2006/relationships"><Relationship Id="rId1" Type="http://schemas.openxmlformats.org/officeDocument/2006/relationships/image" Target="../media/image214.jpg"/></Relationships>
</file>

<file path=xl/drawings/_rels/drawing215.xml.rels><?xml version="1.0" encoding="UTF-8" standalone="yes"?><Relationships xmlns="http://schemas.openxmlformats.org/package/2006/relationships"><Relationship Id="rId1" Type="http://schemas.openxmlformats.org/officeDocument/2006/relationships/image" Target="../media/image215.jpg"/></Relationships>
</file>

<file path=xl/drawings/_rels/drawing216.xml.rels><?xml version="1.0" encoding="UTF-8" standalone="yes"?><Relationships xmlns="http://schemas.openxmlformats.org/package/2006/relationships"><Relationship Id="rId1" Type="http://schemas.openxmlformats.org/officeDocument/2006/relationships/image" Target="../media/image216.jpg"/></Relationships>
</file>

<file path=xl/drawings/_rels/drawing217.xml.rels><?xml version="1.0" encoding="UTF-8" standalone="yes"?><Relationships xmlns="http://schemas.openxmlformats.org/package/2006/relationships"><Relationship Id="rId1" Type="http://schemas.openxmlformats.org/officeDocument/2006/relationships/image" Target="../media/image217.jpg"/></Relationships>
</file>

<file path=xl/drawings/_rels/drawing218.xml.rels><?xml version="1.0" encoding="UTF-8" standalone="yes"?><Relationships xmlns="http://schemas.openxmlformats.org/package/2006/relationships"><Relationship Id="rId1" Type="http://schemas.openxmlformats.org/officeDocument/2006/relationships/image" Target="../media/image218.jpg"/></Relationships>
</file>

<file path=xl/drawings/_rels/drawing219.xml.rels><?xml version="1.0" encoding="UTF-8" standalone="yes"?><Relationships xmlns="http://schemas.openxmlformats.org/package/2006/relationships"><Relationship Id="rId1" Type="http://schemas.openxmlformats.org/officeDocument/2006/relationships/image" Target="../media/image219.jpg"/></Relationships>
</file>

<file path=xl/drawings/_rels/drawing220.xml.rels><?xml version="1.0" encoding="UTF-8" standalone="yes"?><Relationships xmlns="http://schemas.openxmlformats.org/package/2006/relationships"><Relationship Id="rId1" Type="http://schemas.openxmlformats.org/officeDocument/2006/relationships/image" Target="../media/image220.jpg"/></Relationships>
</file>

<file path=xl/drawings/_rels/drawing221.xml.rels><?xml version="1.0" encoding="UTF-8" standalone="yes"?><Relationships xmlns="http://schemas.openxmlformats.org/package/2006/relationships"><Relationship Id="rId1" Type="http://schemas.openxmlformats.org/officeDocument/2006/relationships/image" Target="../media/image221.jpg"/></Relationships>
</file>

<file path=xl/drawings/_rels/drawing222.xml.rels><?xml version="1.0" encoding="UTF-8" standalone="yes"?><Relationships xmlns="http://schemas.openxmlformats.org/package/2006/relationships"><Relationship Id="rId1" Type="http://schemas.openxmlformats.org/officeDocument/2006/relationships/image" Target="../media/image222.jpg"/></Relationships>
</file>

<file path=xl/drawings/_rels/drawing223.xml.rels><?xml version="1.0" encoding="UTF-8" standalone="yes"?><Relationships xmlns="http://schemas.openxmlformats.org/package/2006/relationships"><Relationship Id="rId1" Type="http://schemas.openxmlformats.org/officeDocument/2006/relationships/image" Target="../media/image223.jpg"/></Relationships>
</file>

<file path=xl/drawings/_rels/drawing224.xml.rels><?xml version="1.0" encoding="UTF-8" standalone="yes"?><Relationships xmlns="http://schemas.openxmlformats.org/package/2006/relationships"><Relationship Id="rId1" Type="http://schemas.openxmlformats.org/officeDocument/2006/relationships/image" Target="../media/image224.jpg"/></Relationships>
</file>

<file path=xl/drawings/_rels/drawing225.xml.rels><?xml version="1.0" encoding="UTF-8" standalone="yes"?><Relationships xmlns="http://schemas.openxmlformats.org/package/2006/relationships"><Relationship Id="rId1" Type="http://schemas.openxmlformats.org/officeDocument/2006/relationships/image" Target="../media/image225.jpg"/></Relationships>
</file>

<file path=xl/drawings/_rels/drawing226.xml.rels><?xml version="1.0" encoding="UTF-8" standalone="yes"?><Relationships xmlns="http://schemas.openxmlformats.org/package/2006/relationships"><Relationship Id="rId1" Type="http://schemas.openxmlformats.org/officeDocument/2006/relationships/image" Target="../media/image226.jpg"/></Relationships>
</file>

<file path=xl/drawings/_rels/drawing227.xml.rels><?xml version="1.0" encoding="UTF-8" standalone="yes"?><Relationships xmlns="http://schemas.openxmlformats.org/package/2006/relationships"><Relationship Id="rId1" Type="http://schemas.openxmlformats.org/officeDocument/2006/relationships/image" Target="../media/image227.jpg"/></Relationships>
</file>

<file path=xl/drawings/_rels/drawing228.xml.rels><?xml version="1.0" encoding="UTF-8" standalone="yes"?><Relationships xmlns="http://schemas.openxmlformats.org/package/2006/relationships"><Relationship Id="rId1" Type="http://schemas.openxmlformats.org/officeDocument/2006/relationships/image" Target="../media/image228.jpg"/></Relationships>
</file>

<file path=xl/drawings/_rels/drawing229.xml.rels><?xml version="1.0" encoding="UTF-8" standalone="yes"?><Relationships xmlns="http://schemas.openxmlformats.org/package/2006/relationships"><Relationship Id="rId1" Type="http://schemas.openxmlformats.org/officeDocument/2006/relationships/image" Target="../media/image229.jpg"/></Relationships>
</file>

<file path=xl/drawings/_rels/drawing230.xml.rels><?xml version="1.0" encoding="UTF-8" standalone="yes"?><Relationships xmlns="http://schemas.openxmlformats.org/package/2006/relationships"><Relationship Id="rId1" Type="http://schemas.openxmlformats.org/officeDocument/2006/relationships/image" Target="../media/image230.jpg"/></Relationships>
</file>

<file path=xl/drawings/_rels/drawing231.xml.rels><?xml version="1.0" encoding="UTF-8" standalone="yes"?><Relationships xmlns="http://schemas.openxmlformats.org/package/2006/relationships"><Relationship Id="rId1" Type="http://schemas.openxmlformats.org/officeDocument/2006/relationships/image" Target="../media/image231.jpg"/></Relationships>
</file>

<file path=xl/drawings/_rels/drawing232.xml.rels><?xml version="1.0" encoding="UTF-8" standalone="yes"?><Relationships xmlns="http://schemas.openxmlformats.org/package/2006/relationships"><Relationship Id="rId1" Type="http://schemas.openxmlformats.org/officeDocument/2006/relationships/image" Target="../media/image232.jpg"/></Relationships>
</file>

<file path=xl/drawings/_rels/drawing233.xml.rels><?xml version="1.0" encoding="UTF-8" standalone="yes"?><Relationships xmlns="http://schemas.openxmlformats.org/package/2006/relationships"><Relationship Id="rId1" Type="http://schemas.openxmlformats.org/officeDocument/2006/relationships/image" Target="../media/image233.jpg"/></Relationships>
</file>

<file path=xl/drawings/_rels/drawing234.xml.rels><?xml version="1.0" encoding="UTF-8" standalone="yes"?><Relationships xmlns="http://schemas.openxmlformats.org/package/2006/relationships"><Relationship Id="rId1" Type="http://schemas.openxmlformats.org/officeDocument/2006/relationships/image" Target="../media/image234.jpg"/></Relationships>
</file>

<file path=xl/drawings/_rels/drawing235.xml.rels><?xml version="1.0" encoding="UTF-8" standalone="yes"?><Relationships xmlns="http://schemas.openxmlformats.org/package/2006/relationships"><Relationship Id="rId1" Type="http://schemas.openxmlformats.org/officeDocument/2006/relationships/image" Target="../media/image235.jpg"/></Relationships>
</file>

<file path=xl/drawings/_rels/drawing236.xml.rels><?xml version="1.0" encoding="UTF-8" standalone="yes"?><Relationships xmlns="http://schemas.openxmlformats.org/package/2006/relationships"><Relationship Id="rId1" Type="http://schemas.openxmlformats.org/officeDocument/2006/relationships/image" Target="../media/image236.jpg"/></Relationships>
</file>

<file path=xl/drawings/_rels/drawing237.xml.rels><?xml version="1.0" encoding="UTF-8" standalone="yes"?><Relationships xmlns="http://schemas.openxmlformats.org/package/2006/relationships"><Relationship Id="rId1" Type="http://schemas.openxmlformats.org/officeDocument/2006/relationships/image" Target="../media/image237.jpg"/></Relationships>
</file>

<file path=xl/drawings/_rels/drawing238.xml.rels><?xml version="1.0" encoding="UTF-8" standalone="yes"?><Relationships xmlns="http://schemas.openxmlformats.org/package/2006/relationships"><Relationship Id="rId1" Type="http://schemas.openxmlformats.org/officeDocument/2006/relationships/image" Target="../media/image238.jpg"/></Relationships>
</file>

<file path=xl/drawings/_rels/drawing239.xml.rels><?xml version="1.0" encoding="UTF-8" standalone="yes"?><Relationships xmlns="http://schemas.openxmlformats.org/package/2006/relationships"><Relationship Id="rId1" Type="http://schemas.openxmlformats.org/officeDocument/2006/relationships/image" Target="../media/image239.jpg"/></Relationships>
</file>

<file path=xl/drawings/_rels/drawing240.xml.rels><?xml version="1.0" encoding="UTF-8" standalone="yes"?><Relationships xmlns="http://schemas.openxmlformats.org/package/2006/relationships"><Relationship Id="rId1" Type="http://schemas.openxmlformats.org/officeDocument/2006/relationships/image" Target="../media/image240.jpg"/></Relationships>
</file>

<file path=xl/drawings/_rels/drawing241.xml.rels><?xml version="1.0" encoding="UTF-8" standalone="yes"?><Relationships xmlns="http://schemas.openxmlformats.org/package/2006/relationships"><Relationship Id="rId1" Type="http://schemas.openxmlformats.org/officeDocument/2006/relationships/image" Target="../media/image241.jpg"/></Relationships>
</file>

<file path=xl/drawings/_rels/drawing242.xml.rels><?xml version="1.0" encoding="UTF-8" standalone="yes"?><Relationships xmlns="http://schemas.openxmlformats.org/package/2006/relationships"><Relationship Id="rId1" Type="http://schemas.openxmlformats.org/officeDocument/2006/relationships/image" Target="../media/image242.jpg"/></Relationships>
</file>

<file path=xl/drawings/_rels/drawing243.xml.rels><?xml version="1.0" encoding="UTF-8" standalone="yes"?><Relationships xmlns="http://schemas.openxmlformats.org/package/2006/relationships"><Relationship Id="rId1" Type="http://schemas.openxmlformats.org/officeDocument/2006/relationships/image" Target="../media/image243.jpg"/></Relationships>
</file>

<file path=xl/drawings/_rels/drawing244.xml.rels><?xml version="1.0" encoding="UTF-8" standalone="yes"?><Relationships xmlns="http://schemas.openxmlformats.org/package/2006/relationships"><Relationship Id="rId1" Type="http://schemas.openxmlformats.org/officeDocument/2006/relationships/image" Target="../media/image244.jpg"/></Relationships>
</file>

<file path=xl/drawings/_rels/drawing245.xml.rels><?xml version="1.0" encoding="UTF-8" standalone="yes"?><Relationships xmlns="http://schemas.openxmlformats.org/package/2006/relationships"><Relationship Id="rId1" Type="http://schemas.openxmlformats.org/officeDocument/2006/relationships/image" Target="../media/image245.jpg"/></Relationships>
</file>

<file path=xl/drawings/_rels/drawing246.xml.rels><?xml version="1.0" encoding="UTF-8" standalone="yes"?><Relationships xmlns="http://schemas.openxmlformats.org/package/2006/relationships"><Relationship Id="rId1" Type="http://schemas.openxmlformats.org/officeDocument/2006/relationships/image" Target="../media/image246.jpg"/></Relationships>
</file>

<file path=xl/drawings/_rels/drawing247.xml.rels><?xml version="1.0" encoding="UTF-8" standalone="yes"?><Relationships xmlns="http://schemas.openxmlformats.org/package/2006/relationships"><Relationship Id="rId1" Type="http://schemas.openxmlformats.org/officeDocument/2006/relationships/image" Target="../media/image247.jpg"/></Relationships>
</file>

<file path=xl/drawings/_rels/drawing248.xml.rels><?xml version="1.0" encoding="UTF-8" standalone="yes"?><Relationships xmlns="http://schemas.openxmlformats.org/package/2006/relationships"><Relationship Id="rId1" Type="http://schemas.openxmlformats.org/officeDocument/2006/relationships/image" Target="../media/image248.jpg"/></Relationships>
</file>

<file path=xl/drawings/_rels/drawing249.xml.rels><?xml version="1.0" encoding="UTF-8" standalone="yes"?><Relationships xmlns="http://schemas.openxmlformats.org/package/2006/relationships"><Relationship Id="rId1" Type="http://schemas.openxmlformats.org/officeDocument/2006/relationships/image" Target="../media/image249.jpg"/></Relationships>
</file>

<file path=xl/drawings/_rels/drawing250.xml.rels><?xml version="1.0" encoding="UTF-8" standalone="yes"?><Relationships xmlns="http://schemas.openxmlformats.org/package/2006/relationships"><Relationship Id="rId1" Type="http://schemas.openxmlformats.org/officeDocument/2006/relationships/image" Target="../media/image250.jpg"/></Relationships>
</file>

<file path=xl/drawings/_rels/drawing251.xml.rels><?xml version="1.0" encoding="UTF-8" standalone="yes"?><Relationships xmlns="http://schemas.openxmlformats.org/package/2006/relationships"><Relationship Id="rId1" Type="http://schemas.openxmlformats.org/officeDocument/2006/relationships/image" Target="../media/image251.jpg"/></Relationships>
</file>

<file path=xl/drawings/_rels/drawing252.xml.rels><?xml version="1.0" encoding="UTF-8" standalone="yes"?><Relationships xmlns="http://schemas.openxmlformats.org/package/2006/relationships"><Relationship Id="rId1" Type="http://schemas.openxmlformats.org/officeDocument/2006/relationships/image" Target="../media/image252.jpg"/></Relationships>
</file>

<file path=xl/drawings/_rels/drawing253.xml.rels><?xml version="1.0" encoding="UTF-8" standalone="yes"?><Relationships xmlns="http://schemas.openxmlformats.org/package/2006/relationships"><Relationship Id="rId1" Type="http://schemas.openxmlformats.org/officeDocument/2006/relationships/image" Target="../media/image253.jpg"/></Relationships>
</file>

<file path=xl/drawings/_rels/drawing254.xml.rels><?xml version="1.0" encoding="UTF-8" standalone="yes"?><Relationships xmlns="http://schemas.openxmlformats.org/package/2006/relationships"><Relationship Id="rId1" Type="http://schemas.openxmlformats.org/officeDocument/2006/relationships/image" Target="../media/image254.jpg"/></Relationships>
</file>

<file path=xl/drawings/_rels/drawing255.xml.rels><?xml version="1.0" encoding="UTF-8" standalone="yes"?><Relationships xmlns="http://schemas.openxmlformats.org/package/2006/relationships"><Relationship Id="rId1" Type="http://schemas.openxmlformats.org/officeDocument/2006/relationships/image" Target="../media/image255.jpg"/></Relationships>
</file>

<file path=xl/drawings/_rels/drawing256.xml.rels><?xml version="1.0" encoding="UTF-8" standalone="yes"?><Relationships xmlns="http://schemas.openxmlformats.org/package/2006/relationships"><Relationship Id="rId1" Type="http://schemas.openxmlformats.org/officeDocument/2006/relationships/image" Target="../media/image256.jpg"/></Relationships>
</file>

<file path=xl/drawings/_rels/drawing257.xml.rels><?xml version="1.0" encoding="UTF-8" standalone="yes"?><Relationships xmlns="http://schemas.openxmlformats.org/package/2006/relationships"><Relationship Id="rId1" Type="http://schemas.openxmlformats.org/officeDocument/2006/relationships/image" Target="../media/image257.jpg"/></Relationships>
</file>

<file path=xl/drawings/_rels/drawing258.xml.rels><?xml version="1.0" encoding="UTF-8" standalone="yes"?><Relationships xmlns="http://schemas.openxmlformats.org/package/2006/relationships"><Relationship Id="rId1" Type="http://schemas.openxmlformats.org/officeDocument/2006/relationships/image" Target="../media/image258.jpg"/></Relationships>
</file>

<file path=xl/drawings/_rels/drawing259.xml.rels><?xml version="1.0" encoding="UTF-8" standalone="yes"?><Relationships xmlns="http://schemas.openxmlformats.org/package/2006/relationships"><Relationship Id="rId1" Type="http://schemas.openxmlformats.org/officeDocument/2006/relationships/image" Target="../media/image259.jpg"/></Relationships>
</file>

<file path=xl/drawings/_rels/drawing260.xml.rels><?xml version="1.0" encoding="UTF-8" standalone="yes"?><Relationships xmlns="http://schemas.openxmlformats.org/package/2006/relationships"><Relationship Id="rId1" Type="http://schemas.openxmlformats.org/officeDocument/2006/relationships/image" Target="../media/image260.jpg"/></Relationships>
</file>

<file path=xl/drawings/_rels/drawing261.xml.rels><?xml version="1.0" encoding="UTF-8" standalone="yes"?><Relationships xmlns="http://schemas.openxmlformats.org/package/2006/relationships"><Relationship Id="rId1" Type="http://schemas.openxmlformats.org/officeDocument/2006/relationships/image" Target="../media/image261.jpg"/></Relationships>
</file>

<file path=xl/drawings/_rels/drawing262.xml.rels><?xml version="1.0" encoding="UTF-8" standalone="yes"?><Relationships xmlns="http://schemas.openxmlformats.org/package/2006/relationships"><Relationship Id="rId1" Type="http://schemas.openxmlformats.org/officeDocument/2006/relationships/image" Target="../media/image262.jpg"/></Relationships>
</file>

<file path=xl/drawings/_rels/drawing263.xml.rels><?xml version="1.0" encoding="UTF-8" standalone="yes"?><Relationships xmlns="http://schemas.openxmlformats.org/package/2006/relationships"><Relationship Id="rId1" Type="http://schemas.openxmlformats.org/officeDocument/2006/relationships/image" Target="../media/image263.jpg"/></Relationships>
</file>

<file path=xl/drawings/_rels/drawing264.xml.rels><?xml version="1.0" encoding="UTF-8" standalone="yes"?><Relationships xmlns="http://schemas.openxmlformats.org/package/2006/relationships"><Relationship Id="rId1" Type="http://schemas.openxmlformats.org/officeDocument/2006/relationships/image" Target="../media/image264.jpg"/></Relationships>
</file>

<file path=xl/drawings/_rels/drawing265.xml.rels><?xml version="1.0" encoding="UTF-8" standalone="yes"?><Relationships xmlns="http://schemas.openxmlformats.org/package/2006/relationships"><Relationship Id="rId1" Type="http://schemas.openxmlformats.org/officeDocument/2006/relationships/image" Target="../media/image265.jpg"/></Relationships>
</file>

<file path=xl/drawings/_rels/drawing266.xml.rels><?xml version="1.0" encoding="UTF-8" standalone="yes"?><Relationships xmlns="http://schemas.openxmlformats.org/package/2006/relationships"><Relationship Id="rId1" Type="http://schemas.openxmlformats.org/officeDocument/2006/relationships/image" Target="../media/image266.jpg"/></Relationships>
</file>

<file path=xl/drawings/_rels/drawing267.xml.rels><?xml version="1.0" encoding="UTF-8" standalone="yes"?><Relationships xmlns="http://schemas.openxmlformats.org/package/2006/relationships"><Relationship Id="rId1" Type="http://schemas.openxmlformats.org/officeDocument/2006/relationships/image" Target="../media/image267.jpg"/></Relationships>
</file>

<file path=xl/drawings/_rels/drawing268.xml.rels><?xml version="1.0" encoding="UTF-8" standalone="yes"?><Relationships xmlns="http://schemas.openxmlformats.org/package/2006/relationships"><Relationship Id="rId1" Type="http://schemas.openxmlformats.org/officeDocument/2006/relationships/image" Target="../media/image268.jpg"/></Relationships>
</file>

<file path=xl/drawings/_rels/drawing269.xml.rels><?xml version="1.0" encoding="UTF-8" standalone="yes"?><Relationships xmlns="http://schemas.openxmlformats.org/package/2006/relationships"><Relationship Id="rId1" Type="http://schemas.openxmlformats.org/officeDocument/2006/relationships/image" Target="../media/image269.jpg"/></Relationships>
</file>

<file path=xl/drawings/_rels/drawing270.xml.rels><?xml version="1.0" encoding="UTF-8" standalone="yes"?><Relationships xmlns="http://schemas.openxmlformats.org/package/2006/relationships"><Relationship Id="rId1" Type="http://schemas.openxmlformats.org/officeDocument/2006/relationships/image" Target="../media/image270.jpg"/></Relationships>
</file>

<file path=xl/drawings/_rels/drawing271.xml.rels><?xml version="1.0" encoding="UTF-8" standalone="yes"?><Relationships xmlns="http://schemas.openxmlformats.org/package/2006/relationships"><Relationship Id="rId1" Type="http://schemas.openxmlformats.org/officeDocument/2006/relationships/image" Target="../media/image271.jpg"/></Relationships>
</file>

<file path=xl/drawings/_rels/drawing272.xml.rels><?xml version="1.0" encoding="UTF-8" standalone="yes"?><Relationships xmlns="http://schemas.openxmlformats.org/package/2006/relationships"><Relationship Id="rId1" Type="http://schemas.openxmlformats.org/officeDocument/2006/relationships/image" Target="../media/image272.jpg"/></Relationships>
</file>

<file path=xl/drawings/_rels/drawing273.xml.rels><?xml version="1.0" encoding="UTF-8" standalone="yes"?><Relationships xmlns="http://schemas.openxmlformats.org/package/2006/relationships"><Relationship Id="rId1" Type="http://schemas.openxmlformats.org/officeDocument/2006/relationships/image" Target="../media/image273.jpg"/></Relationships>
</file>

<file path=xl/drawings/_rels/drawing274.xml.rels><?xml version="1.0" encoding="UTF-8" standalone="yes"?><Relationships xmlns="http://schemas.openxmlformats.org/package/2006/relationships"><Relationship Id="rId1" Type="http://schemas.openxmlformats.org/officeDocument/2006/relationships/image" Target="../media/image274.jpg"/></Relationships>
</file>

<file path=xl/drawings/_rels/drawing275.xml.rels><?xml version="1.0" encoding="UTF-8" standalone="yes"?><Relationships xmlns="http://schemas.openxmlformats.org/package/2006/relationships"><Relationship Id="rId1" Type="http://schemas.openxmlformats.org/officeDocument/2006/relationships/image" Target="../media/image275.jpg"/></Relationships>
</file>

<file path=xl/drawings/_rels/drawing276.xml.rels><?xml version="1.0" encoding="UTF-8" standalone="yes"?><Relationships xmlns="http://schemas.openxmlformats.org/package/2006/relationships"><Relationship Id="rId1" Type="http://schemas.openxmlformats.org/officeDocument/2006/relationships/image" Target="../media/image276.jpg"/></Relationships>
</file>

<file path=xl/drawings/_rels/drawing277.xml.rels><?xml version="1.0" encoding="UTF-8" standalone="yes"?><Relationships xmlns="http://schemas.openxmlformats.org/package/2006/relationships"><Relationship Id="rId1" Type="http://schemas.openxmlformats.org/officeDocument/2006/relationships/image" Target="../media/image277.jpg"/></Relationships>
</file>

<file path=xl/drawings/_rels/drawing278.xml.rels><?xml version="1.0" encoding="UTF-8" standalone="yes"?><Relationships xmlns="http://schemas.openxmlformats.org/package/2006/relationships"><Relationship Id="rId1" Type="http://schemas.openxmlformats.org/officeDocument/2006/relationships/image" Target="../media/image278.jpg"/></Relationships>
</file>

<file path=xl/drawings/_rels/drawing279.xml.rels><?xml version="1.0" encoding="UTF-8" standalone="yes"?><Relationships xmlns="http://schemas.openxmlformats.org/package/2006/relationships"><Relationship Id="rId1" Type="http://schemas.openxmlformats.org/officeDocument/2006/relationships/image" Target="../media/image279.jpg"/></Relationships>
</file>

<file path=xl/drawings/_rels/drawing280.xml.rels><?xml version="1.0" encoding="UTF-8" standalone="yes"?><Relationships xmlns="http://schemas.openxmlformats.org/package/2006/relationships"><Relationship Id="rId1" Type="http://schemas.openxmlformats.org/officeDocument/2006/relationships/image" Target="../media/image280.jpg"/></Relationships>
</file>

<file path=xl/drawings/_rels/drawing281.xml.rels><?xml version="1.0" encoding="UTF-8" standalone="yes"?><Relationships xmlns="http://schemas.openxmlformats.org/package/2006/relationships"><Relationship Id="rId1" Type="http://schemas.openxmlformats.org/officeDocument/2006/relationships/image" Target="../media/image281.jpg"/></Relationships>
</file>

<file path=xl/drawings/_rels/drawing282.xml.rels><?xml version="1.0" encoding="UTF-8" standalone="yes"?><Relationships xmlns="http://schemas.openxmlformats.org/package/2006/relationships"><Relationship Id="rId1" Type="http://schemas.openxmlformats.org/officeDocument/2006/relationships/image" Target="../media/image282.jpg"/></Relationships>
</file>

<file path=xl/drawings/_rels/drawing283.xml.rels><?xml version="1.0" encoding="UTF-8" standalone="yes"?><Relationships xmlns="http://schemas.openxmlformats.org/package/2006/relationships"><Relationship Id="rId1" Type="http://schemas.openxmlformats.org/officeDocument/2006/relationships/image" Target="../media/image283.jpg"/></Relationships>
</file>

<file path=xl/drawings/_rels/drawing284.xml.rels><?xml version="1.0" encoding="UTF-8" standalone="yes"?><Relationships xmlns="http://schemas.openxmlformats.org/package/2006/relationships"><Relationship Id="rId1" Type="http://schemas.openxmlformats.org/officeDocument/2006/relationships/image" Target="../media/image284.jpg"/></Relationships>
</file>

<file path=xl/drawings/_rels/drawing285.xml.rels><?xml version="1.0" encoding="UTF-8" standalone="yes"?><Relationships xmlns="http://schemas.openxmlformats.org/package/2006/relationships"><Relationship Id="rId1" Type="http://schemas.openxmlformats.org/officeDocument/2006/relationships/image" Target="../media/image285.jpg"/></Relationships>
</file>

<file path=xl/drawings/_rels/drawing286.xml.rels><?xml version="1.0" encoding="UTF-8" standalone="yes"?><Relationships xmlns="http://schemas.openxmlformats.org/package/2006/relationships"><Relationship Id="rId1" Type="http://schemas.openxmlformats.org/officeDocument/2006/relationships/image" Target="../media/image286.jpg"/></Relationships>
</file>

<file path=xl/drawings/_rels/drawing287.xml.rels><?xml version="1.0" encoding="UTF-8" standalone="yes"?><Relationships xmlns="http://schemas.openxmlformats.org/package/2006/relationships"><Relationship Id="rId1" Type="http://schemas.openxmlformats.org/officeDocument/2006/relationships/image" Target="../media/image287.jpg"/></Relationships>
</file>

<file path=xl/drawings/_rels/drawing288.xml.rels><?xml version="1.0" encoding="UTF-8" standalone="yes"?><Relationships xmlns="http://schemas.openxmlformats.org/package/2006/relationships"><Relationship Id="rId1" Type="http://schemas.openxmlformats.org/officeDocument/2006/relationships/image" Target="../media/image288.jpg"/></Relationships>
</file>

<file path=xl/drawings/_rels/drawing289.xml.rels><?xml version="1.0" encoding="UTF-8" standalone="yes"?><Relationships xmlns="http://schemas.openxmlformats.org/package/2006/relationships"><Relationship Id="rId1" Type="http://schemas.openxmlformats.org/officeDocument/2006/relationships/image" Target="../media/image289.jpg"/></Relationships>
</file>

<file path=xl/drawings/_rels/drawing290.xml.rels><?xml version="1.0" encoding="UTF-8" standalone="yes"?><Relationships xmlns="http://schemas.openxmlformats.org/package/2006/relationships"><Relationship Id="rId1" Type="http://schemas.openxmlformats.org/officeDocument/2006/relationships/image" Target="../media/image290.jpg"/></Relationships>
</file>

<file path=xl/drawings/_rels/drawing291.xml.rels><?xml version="1.0" encoding="UTF-8" standalone="yes"?><Relationships xmlns="http://schemas.openxmlformats.org/package/2006/relationships"><Relationship Id="rId1" Type="http://schemas.openxmlformats.org/officeDocument/2006/relationships/image" Target="../media/image291.jpg"/></Relationships>
</file>

<file path=xl/drawings/_rels/drawing292.xml.rels><?xml version="1.0" encoding="UTF-8" standalone="yes"?><Relationships xmlns="http://schemas.openxmlformats.org/package/2006/relationships"><Relationship Id="rId1" Type="http://schemas.openxmlformats.org/officeDocument/2006/relationships/image" Target="../media/image292.jpg"/></Relationships>
</file>

<file path=xl/drawings/_rels/drawing293.xml.rels><?xml version="1.0" encoding="UTF-8" standalone="yes"?><Relationships xmlns="http://schemas.openxmlformats.org/package/2006/relationships"><Relationship Id="rId1" Type="http://schemas.openxmlformats.org/officeDocument/2006/relationships/image" Target="../media/image293.jpg"/></Relationships>
</file>

<file path=xl/drawings/_rels/drawing294.xml.rels><?xml version="1.0" encoding="UTF-8" standalone="yes"?><Relationships xmlns="http://schemas.openxmlformats.org/package/2006/relationships"><Relationship Id="rId1" Type="http://schemas.openxmlformats.org/officeDocument/2006/relationships/image" Target="../media/image294.jpg"/></Relationships>
</file>

<file path=xl/drawings/_rels/drawing295.xml.rels><?xml version="1.0" encoding="UTF-8" standalone="yes"?><Relationships xmlns="http://schemas.openxmlformats.org/package/2006/relationships"><Relationship Id="rId1" Type="http://schemas.openxmlformats.org/officeDocument/2006/relationships/image" Target="../media/image295.jpg"/></Relationships>
</file>

<file path=xl/drawings/_rels/drawing296.xml.rels><?xml version="1.0" encoding="UTF-8" standalone="yes"?><Relationships xmlns="http://schemas.openxmlformats.org/package/2006/relationships"><Relationship Id="rId1" Type="http://schemas.openxmlformats.org/officeDocument/2006/relationships/image" Target="../media/image296.jpg"/></Relationships>
</file>

<file path=xl/drawings/_rels/drawing297.xml.rels><?xml version="1.0" encoding="UTF-8" standalone="yes"?><Relationships xmlns="http://schemas.openxmlformats.org/package/2006/relationships"><Relationship Id="rId1" Type="http://schemas.openxmlformats.org/officeDocument/2006/relationships/image" Target="../media/image297.jpg"/></Relationships>
</file>

<file path=xl/drawings/_rels/drawing298.xml.rels><?xml version="1.0" encoding="UTF-8" standalone="yes"?><Relationships xmlns="http://schemas.openxmlformats.org/package/2006/relationships"><Relationship Id="rId1" Type="http://schemas.openxmlformats.org/officeDocument/2006/relationships/image" Target="../media/image298.jpg"/></Relationships>
</file>

<file path=xl/drawings/_rels/drawing299.xml.rels><?xml version="1.0" encoding="UTF-8" standalone="yes"?><Relationships xmlns="http://schemas.openxmlformats.org/package/2006/relationships"><Relationship Id="rId1" Type="http://schemas.openxmlformats.org/officeDocument/2006/relationships/image" Target="../media/image299.jpg"/></Relationships>
</file>

<file path=xl/drawings/_rels/drawing300.xml.rels><?xml version="1.0" encoding="UTF-8" standalone="yes"?><Relationships xmlns="http://schemas.openxmlformats.org/package/2006/relationships"><Relationship Id="rId1" Type="http://schemas.openxmlformats.org/officeDocument/2006/relationships/image" Target="../media/image300.jpg"/></Relationships>
</file>

<file path=xl/drawings/_rels/drawing301.xml.rels><?xml version="1.0" encoding="UTF-8" standalone="yes"?><Relationships xmlns="http://schemas.openxmlformats.org/package/2006/relationships"><Relationship Id="rId1" Type="http://schemas.openxmlformats.org/officeDocument/2006/relationships/image" Target="../media/image301.jpg"/></Relationships>
</file>

<file path=xl/drawings/_rels/drawing302.xml.rels><?xml version="1.0" encoding="UTF-8" standalone="yes"?><Relationships xmlns="http://schemas.openxmlformats.org/package/2006/relationships"><Relationship Id="rId1" Type="http://schemas.openxmlformats.org/officeDocument/2006/relationships/image" Target="../media/image302.jpg"/></Relationships>
</file>

<file path=xl/drawings/_rels/drawing303.xml.rels><?xml version="1.0" encoding="UTF-8" standalone="yes"?><Relationships xmlns="http://schemas.openxmlformats.org/package/2006/relationships"><Relationship Id="rId1" Type="http://schemas.openxmlformats.org/officeDocument/2006/relationships/image" Target="../media/image303.jpg"/></Relationships>
</file>

<file path=xl/drawings/_rels/drawing304.xml.rels><?xml version="1.0" encoding="UTF-8" standalone="yes"?><Relationships xmlns="http://schemas.openxmlformats.org/package/2006/relationships"><Relationship Id="rId1" Type="http://schemas.openxmlformats.org/officeDocument/2006/relationships/image" Target="../media/image304.jpg"/></Relationships>
</file>

<file path=xl/drawings/_rels/drawing305.xml.rels><?xml version="1.0" encoding="UTF-8" standalone="yes"?><Relationships xmlns="http://schemas.openxmlformats.org/package/2006/relationships"><Relationship Id="rId1" Type="http://schemas.openxmlformats.org/officeDocument/2006/relationships/image" Target="../media/image305.jpg"/></Relationships>
</file>

<file path=xl/drawings/_rels/drawing306.xml.rels><?xml version="1.0" encoding="UTF-8" standalone="yes"?><Relationships xmlns="http://schemas.openxmlformats.org/package/2006/relationships"><Relationship Id="rId1" Type="http://schemas.openxmlformats.org/officeDocument/2006/relationships/image" Target="../media/image306.jpg"/></Relationships>
</file>

<file path=xl/drawings/_rels/drawing307.xml.rels><?xml version="1.0" encoding="UTF-8" standalone="yes"?><Relationships xmlns="http://schemas.openxmlformats.org/package/2006/relationships"><Relationship Id="rId1" Type="http://schemas.openxmlformats.org/officeDocument/2006/relationships/image" Target="../media/image307.jpg"/></Relationships>
</file>

<file path=xl/drawings/_rels/drawing308.xml.rels><?xml version="1.0" encoding="UTF-8" standalone="yes"?><Relationships xmlns="http://schemas.openxmlformats.org/package/2006/relationships"><Relationship Id="rId1" Type="http://schemas.openxmlformats.org/officeDocument/2006/relationships/image" Target="../media/image308.jpg"/></Relationships>
</file>

<file path=xl/drawings/_rels/drawing309.xml.rels><?xml version="1.0" encoding="UTF-8" standalone="yes"?><Relationships xmlns="http://schemas.openxmlformats.org/package/2006/relationships"><Relationship Id="rId1" Type="http://schemas.openxmlformats.org/officeDocument/2006/relationships/image" Target="../media/image309.jpg"/></Relationships>
</file>

<file path=xl/drawings/_rels/drawing310.xml.rels><?xml version="1.0" encoding="UTF-8" standalone="yes"?><Relationships xmlns="http://schemas.openxmlformats.org/package/2006/relationships"><Relationship Id="rId1" Type="http://schemas.openxmlformats.org/officeDocument/2006/relationships/image" Target="../media/image310.jpg"/></Relationships>
</file>

<file path=xl/drawings/_rels/drawing311.xml.rels><?xml version="1.0" encoding="UTF-8" standalone="yes"?><Relationships xmlns="http://schemas.openxmlformats.org/package/2006/relationships"><Relationship Id="rId1" Type="http://schemas.openxmlformats.org/officeDocument/2006/relationships/image" Target="../media/image311.jpg"/></Relationships>
</file>

<file path=xl/drawings/_rels/drawing312.xml.rels><?xml version="1.0" encoding="UTF-8" standalone="yes"?><Relationships xmlns="http://schemas.openxmlformats.org/package/2006/relationships"><Relationship Id="rId1" Type="http://schemas.openxmlformats.org/officeDocument/2006/relationships/image" Target="../media/image312.jpg"/></Relationships>
</file>

<file path=xl/drawings/_rels/drawing313.xml.rels><?xml version="1.0" encoding="UTF-8" standalone="yes"?><Relationships xmlns="http://schemas.openxmlformats.org/package/2006/relationships"><Relationship Id="rId1" Type="http://schemas.openxmlformats.org/officeDocument/2006/relationships/image" Target="../media/image313.jpg"/></Relationships>
</file>

<file path=xl/drawings/_rels/drawing314.xml.rels><?xml version="1.0" encoding="UTF-8" standalone="yes"?><Relationships xmlns="http://schemas.openxmlformats.org/package/2006/relationships"><Relationship Id="rId1" Type="http://schemas.openxmlformats.org/officeDocument/2006/relationships/image" Target="../media/image314.jpg"/></Relationships>
</file>

<file path=xl/drawings/_rels/drawing315.xml.rels><?xml version="1.0" encoding="UTF-8" standalone="yes"?><Relationships xmlns="http://schemas.openxmlformats.org/package/2006/relationships"><Relationship Id="rId1" Type="http://schemas.openxmlformats.org/officeDocument/2006/relationships/image" Target="../media/image315.jpg"/></Relationships>
</file>

<file path=xl/drawings/_rels/drawing316.xml.rels><?xml version="1.0" encoding="UTF-8" standalone="yes"?><Relationships xmlns="http://schemas.openxmlformats.org/package/2006/relationships"><Relationship Id="rId1" Type="http://schemas.openxmlformats.org/officeDocument/2006/relationships/image" Target="../media/image316.jpg"/></Relationships>
</file>

<file path=xl/drawings/_rels/drawing317.xml.rels><?xml version="1.0" encoding="UTF-8" standalone="yes"?><Relationships xmlns="http://schemas.openxmlformats.org/package/2006/relationships"><Relationship Id="rId1" Type="http://schemas.openxmlformats.org/officeDocument/2006/relationships/image" Target="../media/image317.jpg"/></Relationships>
</file>

<file path=xl/drawings/_rels/drawing318.xml.rels><?xml version="1.0" encoding="UTF-8" standalone="yes"?><Relationships xmlns="http://schemas.openxmlformats.org/package/2006/relationships"><Relationship Id="rId1" Type="http://schemas.openxmlformats.org/officeDocument/2006/relationships/image" Target="../media/image318.jpg"/></Relationships>
</file>

<file path=xl/drawings/_rels/drawing319.xml.rels><?xml version="1.0" encoding="UTF-8" standalone="yes"?><Relationships xmlns="http://schemas.openxmlformats.org/package/2006/relationships"><Relationship Id="rId1" Type="http://schemas.openxmlformats.org/officeDocument/2006/relationships/image" Target="../media/image319.jpg"/></Relationships>
</file>

<file path=xl/drawings/_rels/drawing320.xml.rels><?xml version="1.0" encoding="UTF-8" standalone="yes"?><Relationships xmlns="http://schemas.openxmlformats.org/package/2006/relationships"><Relationship Id="rId1" Type="http://schemas.openxmlformats.org/officeDocument/2006/relationships/image" Target="../media/image320.jpg"/></Relationships>
</file>

<file path=xl/drawings/_rels/drawing321.xml.rels><?xml version="1.0" encoding="UTF-8" standalone="yes"?><Relationships xmlns="http://schemas.openxmlformats.org/package/2006/relationships"><Relationship Id="rId1" Type="http://schemas.openxmlformats.org/officeDocument/2006/relationships/image" Target="../media/image321.jpg"/></Relationships>
</file>

<file path=xl/drawings/_rels/drawing322.xml.rels><?xml version="1.0" encoding="UTF-8" standalone="yes"?><Relationships xmlns="http://schemas.openxmlformats.org/package/2006/relationships"><Relationship Id="rId1" Type="http://schemas.openxmlformats.org/officeDocument/2006/relationships/image" Target="../media/image322.jpg"/></Relationships>
</file>

<file path=xl/drawings/_rels/drawing323.xml.rels><?xml version="1.0" encoding="UTF-8" standalone="yes"?><Relationships xmlns="http://schemas.openxmlformats.org/package/2006/relationships"><Relationship Id="rId1" Type="http://schemas.openxmlformats.org/officeDocument/2006/relationships/image" Target="../media/image323.jpg"/></Relationships>
</file>

<file path=xl/drawings/_rels/drawing324.xml.rels><?xml version="1.0" encoding="UTF-8" standalone="yes"?><Relationships xmlns="http://schemas.openxmlformats.org/package/2006/relationships"><Relationship Id="rId1" Type="http://schemas.openxmlformats.org/officeDocument/2006/relationships/image" Target="../media/image324.jpg"/></Relationships>
</file>

<file path=xl/drawings/_rels/drawing325.xml.rels><?xml version="1.0" encoding="UTF-8" standalone="yes"?><Relationships xmlns="http://schemas.openxmlformats.org/package/2006/relationships"><Relationship Id="rId1" Type="http://schemas.openxmlformats.org/officeDocument/2006/relationships/image" Target="../media/image325.jpg"/></Relationships>
</file>

<file path=xl/drawings/_rels/drawing326.xml.rels><?xml version="1.0" encoding="UTF-8" standalone="yes"?><Relationships xmlns="http://schemas.openxmlformats.org/package/2006/relationships"><Relationship Id="rId1" Type="http://schemas.openxmlformats.org/officeDocument/2006/relationships/image" Target="../media/image326.jpg"/></Relationships>
</file>

<file path=xl/drawings/_rels/drawing327.xml.rels><?xml version="1.0" encoding="UTF-8" standalone="yes"?><Relationships xmlns="http://schemas.openxmlformats.org/package/2006/relationships"><Relationship Id="rId1" Type="http://schemas.openxmlformats.org/officeDocument/2006/relationships/image" Target="../media/image327.jpg"/></Relationships>
</file>

<file path=xl/drawings/_rels/drawing328.xml.rels><?xml version="1.0" encoding="UTF-8" standalone="yes"?><Relationships xmlns="http://schemas.openxmlformats.org/package/2006/relationships"><Relationship Id="rId1" Type="http://schemas.openxmlformats.org/officeDocument/2006/relationships/image" Target="../media/image328.jpg"/></Relationships>
</file>

<file path=xl/drawings/_rels/drawing329.xml.rels><?xml version="1.0" encoding="UTF-8" standalone="yes"?><Relationships xmlns="http://schemas.openxmlformats.org/package/2006/relationships"><Relationship Id="rId1" Type="http://schemas.openxmlformats.org/officeDocument/2006/relationships/image" Target="../media/image329.jpg"/></Relationships>
</file>

<file path=xl/drawings/_rels/drawing330.xml.rels><?xml version="1.0" encoding="UTF-8" standalone="yes"?><Relationships xmlns="http://schemas.openxmlformats.org/package/2006/relationships"><Relationship Id="rId1" Type="http://schemas.openxmlformats.org/officeDocument/2006/relationships/image" Target="../media/image330.jpg"/></Relationships>
</file>

<file path=xl/drawings/_rels/drawing331.xml.rels><?xml version="1.0" encoding="UTF-8" standalone="yes"?><Relationships xmlns="http://schemas.openxmlformats.org/package/2006/relationships"><Relationship Id="rId1" Type="http://schemas.openxmlformats.org/officeDocument/2006/relationships/image" Target="../media/image331.jpg"/></Relationships>
</file>

<file path=xl/drawings/_rels/drawing332.xml.rels><?xml version="1.0" encoding="UTF-8" standalone="yes"?><Relationships xmlns="http://schemas.openxmlformats.org/package/2006/relationships"><Relationship Id="rId1" Type="http://schemas.openxmlformats.org/officeDocument/2006/relationships/image" Target="../media/image332.jpg"/></Relationships>
</file>

<file path=xl/drawings/_rels/drawing333.xml.rels><?xml version="1.0" encoding="UTF-8" standalone="yes"?><Relationships xmlns="http://schemas.openxmlformats.org/package/2006/relationships"><Relationship Id="rId1" Type="http://schemas.openxmlformats.org/officeDocument/2006/relationships/image" Target="../media/image333.jpg"/></Relationships>
</file>

<file path=xl/drawings/_rels/drawing334.xml.rels><?xml version="1.0" encoding="UTF-8" standalone="yes"?><Relationships xmlns="http://schemas.openxmlformats.org/package/2006/relationships"><Relationship Id="rId1" Type="http://schemas.openxmlformats.org/officeDocument/2006/relationships/image" Target="../media/image334.jpg"/></Relationships>
</file>

<file path=xl/drawings/_rels/drawing335.xml.rels><?xml version="1.0" encoding="UTF-8" standalone="yes"?><Relationships xmlns="http://schemas.openxmlformats.org/package/2006/relationships"><Relationship Id="rId1" Type="http://schemas.openxmlformats.org/officeDocument/2006/relationships/image" Target="../media/image335.jpg"/></Relationships>
</file>

<file path=xl/drawings/_rels/drawing336.xml.rels><?xml version="1.0" encoding="UTF-8" standalone="yes"?><Relationships xmlns="http://schemas.openxmlformats.org/package/2006/relationships"><Relationship Id="rId1" Type="http://schemas.openxmlformats.org/officeDocument/2006/relationships/image" Target="../media/image336.jpg"/></Relationships>
</file>

<file path=xl/drawings/_rels/drawing337.xml.rels><?xml version="1.0" encoding="UTF-8" standalone="yes"?><Relationships xmlns="http://schemas.openxmlformats.org/package/2006/relationships"><Relationship Id="rId1" Type="http://schemas.openxmlformats.org/officeDocument/2006/relationships/image" Target="../media/image337.jpg"/></Relationships>
</file>

<file path=xl/drawings/_rels/drawing338.xml.rels><?xml version="1.0" encoding="UTF-8" standalone="yes"?><Relationships xmlns="http://schemas.openxmlformats.org/package/2006/relationships"><Relationship Id="rId1" Type="http://schemas.openxmlformats.org/officeDocument/2006/relationships/image" Target="../media/image338.jpg"/></Relationships>
</file>

<file path=xl/drawings/_rels/drawing339.xml.rels><?xml version="1.0" encoding="UTF-8" standalone="yes"?><Relationships xmlns="http://schemas.openxmlformats.org/package/2006/relationships"><Relationship Id="rId1" Type="http://schemas.openxmlformats.org/officeDocument/2006/relationships/image" Target="../media/image339.jpg"/></Relationships>
</file>

<file path=xl/drawings/_rels/drawing340.xml.rels><?xml version="1.0" encoding="UTF-8" standalone="yes"?><Relationships xmlns="http://schemas.openxmlformats.org/package/2006/relationships"><Relationship Id="rId1" Type="http://schemas.openxmlformats.org/officeDocument/2006/relationships/image" Target="../media/image340.jpg"/></Relationships>
</file>

<file path=xl/drawings/_rels/drawing341.xml.rels><?xml version="1.0" encoding="UTF-8" standalone="yes"?><Relationships xmlns="http://schemas.openxmlformats.org/package/2006/relationships"><Relationship Id="rId1" Type="http://schemas.openxmlformats.org/officeDocument/2006/relationships/image" Target="../media/image341.jpg"/></Relationships>
</file>

<file path=xl/drawings/_rels/drawing342.xml.rels><?xml version="1.0" encoding="UTF-8" standalone="yes"?><Relationships xmlns="http://schemas.openxmlformats.org/package/2006/relationships"><Relationship Id="rId1" Type="http://schemas.openxmlformats.org/officeDocument/2006/relationships/image" Target="../media/image342.jpg"/></Relationships>
</file>

<file path=xl/drawings/_rels/drawing343.xml.rels><?xml version="1.0" encoding="UTF-8" standalone="yes"?><Relationships xmlns="http://schemas.openxmlformats.org/package/2006/relationships"><Relationship Id="rId1" Type="http://schemas.openxmlformats.org/officeDocument/2006/relationships/image" Target="../media/image343.jpg"/></Relationships>
</file>

<file path=xl/drawings/_rels/drawing344.xml.rels><?xml version="1.0" encoding="UTF-8" standalone="yes"?><Relationships xmlns="http://schemas.openxmlformats.org/package/2006/relationships"><Relationship Id="rId1" Type="http://schemas.openxmlformats.org/officeDocument/2006/relationships/image" Target="../media/image344.jpg"/></Relationships>
</file>

<file path=xl/drawings/_rels/drawing345.xml.rels><?xml version="1.0" encoding="UTF-8" standalone="yes"?><Relationships xmlns="http://schemas.openxmlformats.org/package/2006/relationships"><Relationship Id="rId1" Type="http://schemas.openxmlformats.org/officeDocument/2006/relationships/image" Target="../media/image345.jpg"/></Relationships>
</file>

<file path=xl/drawings/_rels/drawing346.xml.rels><?xml version="1.0" encoding="UTF-8" standalone="yes"?><Relationships xmlns="http://schemas.openxmlformats.org/package/2006/relationships"><Relationship Id="rId1" Type="http://schemas.openxmlformats.org/officeDocument/2006/relationships/image" Target="../media/image346.jpg"/></Relationships>
</file>

<file path=xl/drawings/_rels/drawing347.xml.rels><?xml version="1.0" encoding="UTF-8" standalone="yes"?><Relationships xmlns="http://schemas.openxmlformats.org/package/2006/relationships"><Relationship Id="rId1" Type="http://schemas.openxmlformats.org/officeDocument/2006/relationships/image" Target="../media/image347.jpg"/></Relationships>
</file>

<file path=xl/drawings/_rels/drawing348.xml.rels><?xml version="1.0" encoding="UTF-8" standalone="yes"?><Relationships xmlns="http://schemas.openxmlformats.org/package/2006/relationships"><Relationship Id="rId1" Type="http://schemas.openxmlformats.org/officeDocument/2006/relationships/image" Target="../media/image348.jpg"/></Relationships>
</file>

<file path=xl/drawings/_rels/drawing349.xml.rels><?xml version="1.0" encoding="UTF-8" standalone="yes"?><Relationships xmlns="http://schemas.openxmlformats.org/package/2006/relationships"><Relationship Id="rId1" Type="http://schemas.openxmlformats.org/officeDocument/2006/relationships/image" Target="../media/image349.jpg"/></Relationships>
</file>

<file path=xl/drawings/_rels/drawing350.xml.rels><?xml version="1.0" encoding="UTF-8" standalone="yes"?><Relationships xmlns="http://schemas.openxmlformats.org/package/2006/relationships"><Relationship Id="rId1" Type="http://schemas.openxmlformats.org/officeDocument/2006/relationships/image" Target="../media/image350.jpg"/></Relationships>
</file>

<file path=xl/drawings/_rels/drawing351.xml.rels><?xml version="1.0" encoding="UTF-8" standalone="yes"?><Relationships xmlns="http://schemas.openxmlformats.org/package/2006/relationships"><Relationship Id="rId1" Type="http://schemas.openxmlformats.org/officeDocument/2006/relationships/image" Target="../media/image351.jpg"/></Relationships>
</file>

<file path=xl/drawings/_rels/drawing352.xml.rels><?xml version="1.0" encoding="UTF-8" standalone="yes"?><Relationships xmlns="http://schemas.openxmlformats.org/package/2006/relationships"><Relationship Id="rId1" Type="http://schemas.openxmlformats.org/officeDocument/2006/relationships/image" Target="../media/image352.jpg"/></Relationships>
</file>

<file path=xl/drawings/_rels/drawing353.xml.rels><?xml version="1.0" encoding="UTF-8" standalone="yes"?><Relationships xmlns="http://schemas.openxmlformats.org/package/2006/relationships"><Relationship Id="rId1" Type="http://schemas.openxmlformats.org/officeDocument/2006/relationships/image" Target="../media/image353.jpg"/></Relationships>
</file>

<file path=xl/drawings/_rels/drawing354.xml.rels><?xml version="1.0" encoding="UTF-8" standalone="yes"?><Relationships xmlns="http://schemas.openxmlformats.org/package/2006/relationships"><Relationship Id="rId1" Type="http://schemas.openxmlformats.org/officeDocument/2006/relationships/image" Target="../media/image354.jpg"/></Relationships>
</file>

<file path=xl/drawings/drawing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5</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4389120" cy="82296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463040" cy="27432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printerSettings" Target="../printerSettings/printerSettings1.bin"/><Relationship Id="rIdvml" Type="http://schemas.openxmlformats.org/officeDocument/2006/relationships/vmlDrawing" Target="../drawings/vmlDrawing1.vm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printerSettings" Target="../printerSettings/printerSettings2.bin"/><Relationship Id="rIdvml" Type="http://schemas.openxmlformats.org/officeDocument/2006/relationships/vmlDrawing" Target="../drawings/vmlDrawing2.vm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printerSettings" Target="../printerSettings/printerSettings3.bin"/><Relationship Id="rIdvml" Type="http://schemas.openxmlformats.org/officeDocument/2006/relationships/vmlDrawing" Target="../drawings/vmlDrawing3.vm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printerSettings" Target="../printerSettings/printerSettings4.bin"/><Relationship Id="rIdvml" Type="http://schemas.openxmlformats.org/officeDocument/2006/relationships/vmlDrawing" Target="../drawings/vmlDrawing4.vm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printerSettings" Target="../printerSettings/printerSettings5.bin"/><Relationship Id="rIdvml" Type="http://schemas.openxmlformats.org/officeDocument/2006/relationships/vmlDrawing" Target="../drawings/vmlDrawing5.vm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printerSettings" Target="../printerSettings/printerSettings6.bin"/><Relationship Id="rIdvml" Type="http://schemas.openxmlformats.org/officeDocument/2006/relationships/vmlDrawing" Target="../drawings/vmlDrawing6.vm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printerSettings" Target="../printerSettings/printerSettings7.bin"/><Relationship Id="rIdvml" Type="http://schemas.openxmlformats.org/officeDocument/2006/relationships/vmlDrawing" Target="../drawings/vmlDrawing7.vml"/></Relationships>
</file>

<file path=xl/worksheets/_rels/sheet8.xml.rels><?xml version="1.0" encoding="UTF-8" standalone="yes"?><Relationships xmlns="http://schemas.openxmlformats.org/package/2006/relationships"><Relationship Id="rId1" Type="http://schemas.openxmlformats.org/officeDocument/2006/relationships/drawing" Target="../drawings/drawing8.xml"/><Relationship Id="rId2" Type="http://schemas.openxmlformats.org/officeDocument/2006/relationships/printerSettings" Target="../printerSettings/printerSettings8.bin"/><Relationship Id="rIdvml" Type="http://schemas.openxmlformats.org/officeDocument/2006/relationships/vmlDrawing" Target="../drawings/vmlDrawing8.vml"/></Relationships>
</file>

<file path=xl/worksheets/_rels/sheet9.xml.rels><?xml version="1.0" encoding="UTF-8" standalone="yes"?><Relationships xmlns="http://schemas.openxmlformats.org/package/2006/relationships"><Relationship Id="rId1" Type="http://schemas.openxmlformats.org/officeDocument/2006/relationships/drawing" Target="../drawings/drawing9.xml"/><Relationship Id="rId2" Type="http://schemas.openxmlformats.org/officeDocument/2006/relationships/printerSettings" Target="../printerSettings/printerSettings9.bin"/><Relationship Id="rIdvml" Type="http://schemas.openxmlformats.org/officeDocument/2006/relationships/vmlDrawing" Target="../drawings/vmlDrawing9.vml"/></Relationships>
</file>

<file path=xl/worksheets/_rels/sheet10.xml.rels><?xml version="1.0" encoding="UTF-8" standalone="yes"?><Relationships xmlns="http://schemas.openxmlformats.org/package/2006/relationships"><Relationship Id="rId1" Type="http://schemas.openxmlformats.org/officeDocument/2006/relationships/drawing" Target="../drawings/drawing10.xml"/><Relationship Id="rId2" Type="http://schemas.openxmlformats.org/officeDocument/2006/relationships/printerSettings" Target="../printerSettings/printerSettings10.bin"/><Relationship Id="rIdvml" Type="http://schemas.openxmlformats.org/officeDocument/2006/relationships/vmlDrawing" Target="../drawings/vmlDrawing10.vml"/></Relationships>
</file>

<file path=xl/worksheets/_rels/sheet11.xml.rels><?xml version="1.0" encoding="UTF-8" standalone="yes"?><Relationships xmlns="http://schemas.openxmlformats.org/package/2006/relationships"><Relationship Id="rId1" Type="http://schemas.openxmlformats.org/officeDocument/2006/relationships/drawing" Target="../drawings/drawing11.xml"/><Relationship Id="rId2" Type="http://schemas.openxmlformats.org/officeDocument/2006/relationships/printerSettings" Target="../printerSettings/printerSettings11.bin"/><Relationship Id="rIdvml" Type="http://schemas.openxmlformats.org/officeDocument/2006/relationships/vmlDrawing" Target="../drawings/vmlDrawing11.vml"/></Relationships>
</file>

<file path=xl/worksheets/_rels/sheet12.xml.rels><?xml version="1.0" encoding="UTF-8" standalone="yes"?><Relationships xmlns="http://schemas.openxmlformats.org/package/2006/relationships"><Relationship Id="rId1" Type="http://schemas.openxmlformats.org/officeDocument/2006/relationships/drawing" Target="../drawings/drawing12.xml"/><Relationship Id="rId2" Type="http://schemas.openxmlformats.org/officeDocument/2006/relationships/printerSettings" Target="../printerSettings/printerSettings12.bin"/><Relationship Id="rIdvml" Type="http://schemas.openxmlformats.org/officeDocument/2006/relationships/vmlDrawing" Target="../drawings/vmlDrawing12.vml"/></Relationships>
</file>

<file path=xl/worksheets/_rels/sheet13.xml.rels><?xml version="1.0" encoding="UTF-8" standalone="yes"?><Relationships xmlns="http://schemas.openxmlformats.org/package/2006/relationships"><Relationship Id="rId1" Type="http://schemas.openxmlformats.org/officeDocument/2006/relationships/drawing" Target="../drawings/drawing13.xml"/><Relationship Id="rId2" Type="http://schemas.openxmlformats.org/officeDocument/2006/relationships/printerSettings" Target="../printerSettings/printerSettings13.bin"/><Relationship Id="rIdvml" Type="http://schemas.openxmlformats.org/officeDocument/2006/relationships/vmlDrawing" Target="../drawings/vmlDrawing13.vml"/></Relationships>
</file>

<file path=xl/worksheets/_rels/sheet14.xml.rels><?xml version="1.0" encoding="UTF-8" standalone="yes"?><Relationships xmlns="http://schemas.openxmlformats.org/package/2006/relationships"><Relationship Id="rId1" Type="http://schemas.openxmlformats.org/officeDocument/2006/relationships/drawing" Target="../drawings/drawing14.xml"/><Relationship Id="rId2" Type="http://schemas.openxmlformats.org/officeDocument/2006/relationships/printerSettings" Target="../printerSettings/printerSettings14.bin"/><Relationship Id="rIdvml" Type="http://schemas.openxmlformats.org/officeDocument/2006/relationships/vmlDrawing" Target="../drawings/vmlDrawing14.vml"/></Relationships>
</file>

<file path=xl/worksheets/_rels/sheet15.xml.rels><?xml version="1.0" encoding="UTF-8" standalone="yes"?><Relationships xmlns="http://schemas.openxmlformats.org/package/2006/relationships"><Relationship Id="rId1" Type="http://schemas.openxmlformats.org/officeDocument/2006/relationships/drawing" Target="../drawings/drawing15.xml"/><Relationship Id="rId2" Type="http://schemas.openxmlformats.org/officeDocument/2006/relationships/printerSettings" Target="../printerSettings/printerSettings15.bin"/><Relationship Id="rIdvml" Type="http://schemas.openxmlformats.org/officeDocument/2006/relationships/vmlDrawing" Target="../drawings/vmlDrawing15.vml"/></Relationships>
</file>

<file path=xl/worksheets/_rels/sheet16.xml.rels><?xml version="1.0" encoding="UTF-8" standalone="yes"?><Relationships xmlns="http://schemas.openxmlformats.org/package/2006/relationships"><Relationship Id="rId1" Type="http://schemas.openxmlformats.org/officeDocument/2006/relationships/drawing" Target="../drawings/drawing16.xml"/><Relationship Id="rId2" Type="http://schemas.openxmlformats.org/officeDocument/2006/relationships/printerSettings" Target="../printerSettings/printerSettings16.bin"/><Relationship Id="rIdvml" Type="http://schemas.openxmlformats.org/officeDocument/2006/relationships/vmlDrawing" Target="../drawings/vmlDrawing16.vml"/></Relationships>
</file>

<file path=xl/worksheets/_rels/sheet17.xml.rels><?xml version="1.0" encoding="UTF-8" standalone="yes"?><Relationships xmlns="http://schemas.openxmlformats.org/package/2006/relationships"><Relationship Id="rId1" Type="http://schemas.openxmlformats.org/officeDocument/2006/relationships/drawing" Target="../drawings/drawing17.xml"/><Relationship Id="rId2" Type="http://schemas.openxmlformats.org/officeDocument/2006/relationships/printerSettings" Target="../printerSettings/printerSettings17.bin"/><Relationship Id="rIdvml" Type="http://schemas.openxmlformats.org/officeDocument/2006/relationships/vmlDrawing" Target="../drawings/vmlDrawing17.vml"/></Relationships>
</file>

<file path=xl/worksheets/_rels/sheet18.xml.rels><?xml version="1.0" encoding="UTF-8" standalone="yes"?><Relationships xmlns="http://schemas.openxmlformats.org/package/2006/relationships"><Relationship Id="rId1" Type="http://schemas.openxmlformats.org/officeDocument/2006/relationships/drawing" Target="../drawings/drawing18.xml"/><Relationship Id="rId2" Type="http://schemas.openxmlformats.org/officeDocument/2006/relationships/printerSettings" Target="../printerSettings/printerSettings18.bin"/><Relationship Id="rIdvml" Type="http://schemas.openxmlformats.org/officeDocument/2006/relationships/vmlDrawing" Target="../drawings/vmlDrawing18.vml"/></Relationships>
</file>

<file path=xl/worksheets/_rels/sheet19.xml.rels><?xml version="1.0" encoding="UTF-8" standalone="yes"?><Relationships xmlns="http://schemas.openxmlformats.org/package/2006/relationships"><Relationship Id="rId1" Type="http://schemas.openxmlformats.org/officeDocument/2006/relationships/drawing" Target="../drawings/drawing19.xml"/><Relationship Id="rId2" Type="http://schemas.openxmlformats.org/officeDocument/2006/relationships/printerSettings" Target="../printerSettings/printerSettings19.bin"/><Relationship Id="rIdvml" Type="http://schemas.openxmlformats.org/officeDocument/2006/relationships/vmlDrawing" Target="../drawings/vmlDrawing19.vml"/></Relationships>
</file>

<file path=xl/worksheets/_rels/sheet20.xml.rels><?xml version="1.0" encoding="UTF-8" standalone="yes"?><Relationships xmlns="http://schemas.openxmlformats.org/package/2006/relationships"><Relationship Id="rId1" Type="http://schemas.openxmlformats.org/officeDocument/2006/relationships/drawing" Target="../drawings/drawing20.xml"/><Relationship Id="rId2" Type="http://schemas.openxmlformats.org/officeDocument/2006/relationships/printerSettings" Target="../printerSettings/printerSettings20.bin"/><Relationship Id="rIdvml" Type="http://schemas.openxmlformats.org/officeDocument/2006/relationships/vmlDrawing" Target="../drawings/vmlDrawing20.vml"/></Relationships>
</file>

<file path=xl/worksheets/_rels/sheet21.xml.rels><?xml version="1.0" encoding="UTF-8" standalone="yes"?><Relationships xmlns="http://schemas.openxmlformats.org/package/2006/relationships"><Relationship Id="rId1" Type="http://schemas.openxmlformats.org/officeDocument/2006/relationships/drawing" Target="../drawings/drawing21.xml"/><Relationship Id="rId2" Type="http://schemas.openxmlformats.org/officeDocument/2006/relationships/printerSettings" Target="../printerSettings/printerSettings21.bin"/><Relationship Id="rIdvml" Type="http://schemas.openxmlformats.org/officeDocument/2006/relationships/vmlDrawing" Target="../drawings/vmlDrawing21.vml"/></Relationships>
</file>

<file path=xl/worksheets/_rels/sheet22.xml.rels><?xml version="1.0" encoding="UTF-8" standalone="yes"?><Relationships xmlns="http://schemas.openxmlformats.org/package/2006/relationships"><Relationship Id="rId1" Type="http://schemas.openxmlformats.org/officeDocument/2006/relationships/drawing" Target="../drawings/drawing22.xml"/><Relationship Id="rId2" Type="http://schemas.openxmlformats.org/officeDocument/2006/relationships/printerSettings" Target="../printerSettings/printerSettings22.bin"/><Relationship Id="rIdvml" Type="http://schemas.openxmlformats.org/officeDocument/2006/relationships/vmlDrawing" Target="../drawings/vmlDrawing22.vml"/></Relationships>
</file>

<file path=xl/worksheets/_rels/sheet23.xml.rels><?xml version="1.0" encoding="UTF-8" standalone="yes"?><Relationships xmlns="http://schemas.openxmlformats.org/package/2006/relationships"><Relationship Id="rId1" Type="http://schemas.openxmlformats.org/officeDocument/2006/relationships/drawing" Target="../drawings/drawing23.xml"/><Relationship Id="rId2" Type="http://schemas.openxmlformats.org/officeDocument/2006/relationships/printerSettings" Target="../printerSettings/printerSettings23.bin"/><Relationship Id="rIdvml" Type="http://schemas.openxmlformats.org/officeDocument/2006/relationships/vmlDrawing" Target="../drawings/vmlDrawing23.vml"/></Relationships>
</file>

<file path=xl/worksheets/_rels/sheet24.xml.rels><?xml version="1.0" encoding="UTF-8" standalone="yes"?><Relationships xmlns="http://schemas.openxmlformats.org/package/2006/relationships"><Relationship Id="rId1" Type="http://schemas.openxmlformats.org/officeDocument/2006/relationships/drawing" Target="../drawings/drawing24.xml"/><Relationship Id="rId2" Type="http://schemas.openxmlformats.org/officeDocument/2006/relationships/printerSettings" Target="../printerSettings/printerSettings24.bin"/><Relationship Id="rIdvml" Type="http://schemas.openxmlformats.org/officeDocument/2006/relationships/vmlDrawing" Target="../drawings/vmlDrawing24.vml"/></Relationships>
</file>

<file path=xl/worksheets/_rels/sheet25.xml.rels><?xml version="1.0" encoding="UTF-8" standalone="yes"?><Relationships xmlns="http://schemas.openxmlformats.org/package/2006/relationships"><Relationship Id="rId1" Type="http://schemas.openxmlformats.org/officeDocument/2006/relationships/drawing" Target="../drawings/drawing25.xml"/><Relationship Id="rId2" Type="http://schemas.openxmlformats.org/officeDocument/2006/relationships/printerSettings" Target="../printerSettings/printerSettings25.bin"/><Relationship Id="rIdvml" Type="http://schemas.openxmlformats.org/officeDocument/2006/relationships/vmlDrawing" Target="../drawings/vmlDrawing25.vml"/></Relationships>
</file>

<file path=xl/worksheets/_rels/sheet26.xml.rels><?xml version="1.0" encoding="UTF-8" standalone="yes"?><Relationships xmlns="http://schemas.openxmlformats.org/package/2006/relationships"><Relationship Id="rId1" Type="http://schemas.openxmlformats.org/officeDocument/2006/relationships/drawing" Target="../drawings/drawing26.xml"/><Relationship Id="rId2" Type="http://schemas.openxmlformats.org/officeDocument/2006/relationships/printerSettings" Target="../printerSettings/printerSettings26.bin"/><Relationship Id="rIdvml" Type="http://schemas.openxmlformats.org/officeDocument/2006/relationships/vmlDrawing" Target="../drawings/vmlDrawing26.vml"/></Relationships>
</file>

<file path=xl/worksheets/_rels/sheet27.xml.rels><?xml version="1.0" encoding="UTF-8" standalone="yes"?><Relationships xmlns="http://schemas.openxmlformats.org/package/2006/relationships"><Relationship Id="rId1" Type="http://schemas.openxmlformats.org/officeDocument/2006/relationships/drawing" Target="../drawings/drawing27.xml"/><Relationship Id="rId2" Type="http://schemas.openxmlformats.org/officeDocument/2006/relationships/printerSettings" Target="../printerSettings/printerSettings27.bin"/><Relationship Id="rIdvml" Type="http://schemas.openxmlformats.org/officeDocument/2006/relationships/vmlDrawing" Target="../drawings/vmlDrawing27.vml"/></Relationships>
</file>

<file path=xl/worksheets/_rels/sheet28.xml.rels><?xml version="1.0" encoding="UTF-8" standalone="yes"?><Relationships xmlns="http://schemas.openxmlformats.org/package/2006/relationships"><Relationship Id="rId1" Type="http://schemas.openxmlformats.org/officeDocument/2006/relationships/drawing" Target="../drawings/drawing28.xml"/><Relationship Id="rId2" Type="http://schemas.openxmlformats.org/officeDocument/2006/relationships/printerSettings" Target="../printerSettings/printerSettings28.bin"/><Relationship Id="rIdvml" Type="http://schemas.openxmlformats.org/officeDocument/2006/relationships/vmlDrawing" Target="../drawings/vmlDrawing28.vml"/></Relationships>
</file>

<file path=xl/worksheets/_rels/sheet29.xml.rels><?xml version="1.0" encoding="UTF-8" standalone="yes"?><Relationships xmlns="http://schemas.openxmlformats.org/package/2006/relationships"><Relationship Id="rId1" Type="http://schemas.openxmlformats.org/officeDocument/2006/relationships/drawing" Target="../drawings/drawing29.xml"/><Relationship Id="rId2" Type="http://schemas.openxmlformats.org/officeDocument/2006/relationships/printerSettings" Target="../printerSettings/printerSettings29.bin"/><Relationship Id="rIdvml" Type="http://schemas.openxmlformats.org/officeDocument/2006/relationships/vmlDrawing" Target="../drawings/vmlDrawing29.vml"/></Relationships>
</file>

<file path=xl/worksheets/_rels/sheet30.xml.rels><?xml version="1.0" encoding="UTF-8" standalone="yes"?><Relationships xmlns="http://schemas.openxmlformats.org/package/2006/relationships"><Relationship Id="rId1" Type="http://schemas.openxmlformats.org/officeDocument/2006/relationships/drawing" Target="../drawings/drawing30.xml"/><Relationship Id="rId2" Type="http://schemas.openxmlformats.org/officeDocument/2006/relationships/printerSettings" Target="../printerSettings/printerSettings30.bin"/><Relationship Id="rIdvml" Type="http://schemas.openxmlformats.org/officeDocument/2006/relationships/vmlDrawing" Target="../drawings/vmlDrawing30.vml"/></Relationships>
</file>

<file path=xl/worksheets/_rels/sheet31.xml.rels><?xml version="1.0" encoding="UTF-8" standalone="yes"?><Relationships xmlns="http://schemas.openxmlformats.org/package/2006/relationships"><Relationship Id="rId1" Type="http://schemas.openxmlformats.org/officeDocument/2006/relationships/drawing" Target="../drawings/drawing31.xml"/><Relationship Id="rId2" Type="http://schemas.openxmlformats.org/officeDocument/2006/relationships/printerSettings" Target="../printerSettings/printerSettings31.bin"/><Relationship Id="rIdvml" Type="http://schemas.openxmlformats.org/officeDocument/2006/relationships/vmlDrawing" Target="../drawings/vmlDrawing31.vml"/></Relationships>
</file>

<file path=xl/worksheets/_rels/sheet32.xml.rels><?xml version="1.0" encoding="UTF-8" standalone="yes"?><Relationships xmlns="http://schemas.openxmlformats.org/package/2006/relationships"><Relationship Id="rId1" Type="http://schemas.openxmlformats.org/officeDocument/2006/relationships/drawing" Target="../drawings/drawing32.xml"/><Relationship Id="rId2" Type="http://schemas.openxmlformats.org/officeDocument/2006/relationships/printerSettings" Target="../printerSettings/printerSettings32.bin"/><Relationship Id="rIdvml" Type="http://schemas.openxmlformats.org/officeDocument/2006/relationships/vmlDrawing" Target="../drawings/vmlDrawing32.vml"/></Relationships>
</file>

<file path=xl/worksheets/_rels/sheet33.xml.rels><?xml version="1.0" encoding="UTF-8" standalone="yes"?><Relationships xmlns="http://schemas.openxmlformats.org/package/2006/relationships"><Relationship Id="rId1" Type="http://schemas.openxmlformats.org/officeDocument/2006/relationships/drawing" Target="../drawings/drawing33.xml"/><Relationship Id="rId2" Type="http://schemas.openxmlformats.org/officeDocument/2006/relationships/printerSettings" Target="../printerSettings/printerSettings33.bin"/><Relationship Id="rIdvml" Type="http://schemas.openxmlformats.org/officeDocument/2006/relationships/vmlDrawing" Target="../drawings/vmlDrawing33.vml"/></Relationships>
</file>

<file path=xl/worksheets/_rels/sheet34.xml.rels><?xml version="1.0" encoding="UTF-8" standalone="yes"?><Relationships xmlns="http://schemas.openxmlformats.org/package/2006/relationships"><Relationship Id="rId1" Type="http://schemas.openxmlformats.org/officeDocument/2006/relationships/drawing" Target="../drawings/drawing34.xml"/><Relationship Id="rId2" Type="http://schemas.openxmlformats.org/officeDocument/2006/relationships/printerSettings" Target="../printerSettings/printerSettings34.bin"/><Relationship Id="rIdvml" Type="http://schemas.openxmlformats.org/officeDocument/2006/relationships/vmlDrawing" Target="../drawings/vmlDrawing34.vml"/></Relationships>
</file>

<file path=xl/worksheets/_rels/sheet35.xml.rels><?xml version="1.0" encoding="UTF-8" standalone="yes"?><Relationships xmlns="http://schemas.openxmlformats.org/package/2006/relationships"><Relationship Id="rId1" Type="http://schemas.openxmlformats.org/officeDocument/2006/relationships/drawing" Target="../drawings/drawing35.xml"/><Relationship Id="rId2" Type="http://schemas.openxmlformats.org/officeDocument/2006/relationships/printerSettings" Target="../printerSettings/printerSettings35.bin"/><Relationship Id="rIdvml" Type="http://schemas.openxmlformats.org/officeDocument/2006/relationships/vmlDrawing" Target="../drawings/vmlDrawing35.vml"/></Relationships>
</file>

<file path=xl/worksheets/_rels/sheet36.xml.rels><?xml version="1.0" encoding="UTF-8" standalone="yes"?><Relationships xmlns="http://schemas.openxmlformats.org/package/2006/relationships"><Relationship Id="rId1" Type="http://schemas.openxmlformats.org/officeDocument/2006/relationships/drawing" Target="../drawings/drawing36.xml"/><Relationship Id="rId2" Type="http://schemas.openxmlformats.org/officeDocument/2006/relationships/printerSettings" Target="../printerSettings/printerSettings36.bin"/><Relationship Id="rIdvml" Type="http://schemas.openxmlformats.org/officeDocument/2006/relationships/vmlDrawing" Target="../drawings/vmlDrawing36.vml"/></Relationships>
</file>

<file path=xl/worksheets/_rels/sheet37.xml.rels><?xml version="1.0" encoding="UTF-8" standalone="yes"?><Relationships xmlns="http://schemas.openxmlformats.org/package/2006/relationships"><Relationship Id="rId1" Type="http://schemas.openxmlformats.org/officeDocument/2006/relationships/drawing" Target="../drawings/drawing37.xml"/><Relationship Id="rId2" Type="http://schemas.openxmlformats.org/officeDocument/2006/relationships/printerSettings" Target="../printerSettings/printerSettings37.bin"/><Relationship Id="rIdvml" Type="http://schemas.openxmlformats.org/officeDocument/2006/relationships/vmlDrawing" Target="../drawings/vmlDrawing37.vml"/></Relationships>
</file>

<file path=xl/worksheets/_rels/sheet38.xml.rels><?xml version="1.0" encoding="UTF-8" standalone="yes"?><Relationships xmlns="http://schemas.openxmlformats.org/package/2006/relationships"><Relationship Id="rId1" Type="http://schemas.openxmlformats.org/officeDocument/2006/relationships/drawing" Target="../drawings/drawing38.xml"/><Relationship Id="rId2" Type="http://schemas.openxmlformats.org/officeDocument/2006/relationships/printerSettings" Target="../printerSettings/printerSettings38.bin"/><Relationship Id="rIdvml" Type="http://schemas.openxmlformats.org/officeDocument/2006/relationships/vmlDrawing" Target="../drawings/vmlDrawing38.vml"/></Relationships>
</file>

<file path=xl/worksheets/_rels/sheet39.xml.rels><?xml version="1.0" encoding="UTF-8" standalone="yes"?><Relationships xmlns="http://schemas.openxmlformats.org/package/2006/relationships"><Relationship Id="rId1" Type="http://schemas.openxmlformats.org/officeDocument/2006/relationships/drawing" Target="../drawings/drawing39.xml"/><Relationship Id="rId2" Type="http://schemas.openxmlformats.org/officeDocument/2006/relationships/printerSettings" Target="../printerSettings/printerSettings39.bin"/><Relationship Id="rIdvml" Type="http://schemas.openxmlformats.org/officeDocument/2006/relationships/vmlDrawing" Target="../drawings/vmlDrawing39.vml"/></Relationships>
</file>

<file path=xl/worksheets/_rels/sheet40.xml.rels><?xml version="1.0" encoding="UTF-8" standalone="yes"?><Relationships xmlns="http://schemas.openxmlformats.org/package/2006/relationships"><Relationship Id="rId1" Type="http://schemas.openxmlformats.org/officeDocument/2006/relationships/drawing" Target="../drawings/drawing40.xml"/><Relationship Id="rId2" Type="http://schemas.openxmlformats.org/officeDocument/2006/relationships/printerSettings" Target="../printerSettings/printerSettings40.bin"/><Relationship Id="rIdvml" Type="http://schemas.openxmlformats.org/officeDocument/2006/relationships/vmlDrawing" Target="../drawings/vmlDrawing40.vml"/></Relationships>
</file>

<file path=xl/worksheets/_rels/sheet41.xml.rels><?xml version="1.0" encoding="UTF-8" standalone="yes"?><Relationships xmlns="http://schemas.openxmlformats.org/package/2006/relationships"><Relationship Id="rId1" Type="http://schemas.openxmlformats.org/officeDocument/2006/relationships/drawing" Target="../drawings/drawing41.xml"/><Relationship Id="rId2" Type="http://schemas.openxmlformats.org/officeDocument/2006/relationships/printerSettings" Target="../printerSettings/printerSettings41.bin"/><Relationship Id="rIdvml" Type="http://schemas.openxmlformats.org/officeDocument/2006/relationships/vmlDrawing" Target="../drawings/vmlDrawing41.vml"/></Relationships>
</file>

<file path=xl/worksheets/_rels/sheet42.xml.rels><?xml version="1.0" encoding="UTF-8" standalone="yes"?><Relationships xmlns="http://schemas.openxmlformats.org/package/2006/relationships"><Relationship Id="rId1" Type="http://schemas.openxmlformats.org/officeDocument/2006/relationships/drawing" Target="../drawings/drawing42.xml"/><Relationship Id="rId2" Type="http://schemas.openxmlformats.org/officeDocument/2006/relationships/printerSettings" Target="../printerSettings/printerSettings42.bin"/><Relationship Id="rIdvml" Type="http://schemas.openxmlformats.org/officeDocument/2006/relationships/vmlDrawing" Target="../drawings/vmlDrawing42.vml"/></Relationships>
</file>

<file path=xl/worksheets/_rels/sheet43.xml.rels><?xml version="1.0" encoding="UTF-8" standalone="yes"?><Relationships xmlns="http://schemas.openxmlformats.org/package/2006/relationships"><Relationship Id="rId1" Type="http://schemas.openxmlformats.org/officeDocument/2006/relationships/drawing" Target="../drawings/drawing43.xml"/><Relationship Id="rId2" Type="http://schemas.openxmlformats.org/officeDocument/2006/relationships/printerSettings" Target="../printerSettings/printerSettings43.bin"/><Relationship Id="rIdvml" Type="http://schemas.openxmlformats.org/officeDocument/2006/relationships/vmlDrawing" Target="../drawings/vmlDrawing43.vml"/></Relationships>
</file>

<file path=xl/worksheets/_rels/sheet44.xml.rels><?xml version="1.0" encoding="UTF-8" standalone="yes"?><Relationships xmlns="http://schemas.openxmlformats.org/package/2006/relationships"><Relationship Id="rId1" Type="http://schemas.openxmlformats.org/officeDocument/2006/relationships/drawing" Target="../drawings/drawing44.xml"/><Relationship Id="rId2" Type="http://schemas.openxmlformats.org/officeDocument/2006/relationships/printerSettings" Target="../printerSettings/printerSettings44.bin"/><Relationship Id="rIdvml" Type="http://schemas.openxmlformats.org/officeDocument/2006/relationships/vmlDrawing" Target="../drawings/vmlDrawing44.vml"/></Relationships>
</file>

<file path=xl/worksheets/_rels/sheet45.xml.rels><?xml version="1.0" encoding="UTF-8" standalone="yes"?><Relationships xmlns="http://schemas.openxmlformats.org/package/2006/relationships"><Relationship Id="rId1" Type="http://schemas.openxmlformats.org/officeDocument/2006/relationships/drawing" Target="../drawings/drawing45.xml"/><Relationship Id="rId2" Type="http://schemas.openxmlformats.org/officeDocument/2006/relationships/printerSettings" Target="../printerSettings/printerSettings45.bin"/><Relationship Id="rIdvml" Type="http://schemas.openxmlformats.org/officeDocument/2006/relationships/vmlDrawing" Target="../drawings/vmlDrawing45.vml"/></Relationships>
</file>

<file path=xl/worksheets/_rels/sheet46.xml.rels><?xml version="1.0" encoding="UTF-8" standalone="yes"?><Relationships xmlns="http://schemas.openxmlformats.org/package/2006/relationships"><Relationship Id="rId1" Type="http://schemas.openxmlformats.org/officeDocument/2006/relationships/drawing" Target="../drawings/drawing46.xml"/><Relationship Id="rId2" Type="http://schemas.openxmlformats.org/officeDocument/2006/relationships/printerSettings" Target="../printerSettings/printerSettings46.bin"/><Relationship Id="rIdvml" Type="http://schemas.openxmlformats.org/officeDocument/2006/relationships/vmlDrawing" Target="../drawings/vmlDrawing46.vml"/></Relationships>
</file>

<file path=xl/worksheets/_rels/sheet47.xml.rels><?xml version="1.0" encoding="UTF-8" standalone="yes"?><Relationships xmlns="http://schemas.openxmlformats.org/package/2006/relationships"><Relationship Id="rId1" Type="http://schemas.openxmlformats.org/officeDocument/2006/relationships/drawing" Target="../drawings/drawing47.xml"/><Relationship Id="rId2" Type="http://schemas.openxmlformats.org/officeDocument/2006/relationships/printerSettings" Target="../printerSettings/printerSettings47.bin"/><Relationship Id="rIdvml" Type="http://schemas.openxmlformats.org/officeDocument/2006/relationships/vmlDrawing" Target="../drawings/vmlDrawing47.vml"/></Relationships>
</file>

<file path=xl/worksheets/_rels/sheet48.xml.rels><?xml version="1.0" encoding="UTF-8" standalone="yes"?><Relationships xmlns="http://schemas.openxmlformats.org/package/2006/relationships"><Relationship Id="rId1" Type="http://schemas.openxmlformats.org/officeDocument/2006/relationships/drawing" Target="../drawings/drawing48.xml"/><Relationship Id="rId2" Type="http://schemas.openxmlformats.org/officeDocument/2006/relationships/printerSettings" Target="../printerSettings/printerSettings48.bin"/><Relationship Id="rIdvml" Type="http://schemas.openxmlformats.org/officeDocument/2006/relationships/vmlDrawing" Target="../drawings/vmlDrawing48.vml"/></Relationships>
</file>

<file path=xl/worksheets/_rels/sheet49.xml.rels><?xml version="1.0" encoding="UTF-8" standalone="yes"?><Relationships xmlns="http://schemas.openxmlformats.org/package/2006/relationships"><Relationship Id="rId1" Type="http://schemas.openxmlformats.org/officeDocument/2006/relationships/drawing" Target="../drawings/drawing49.xml"/><Relationship Id="rId2" Type="http://schemas.openxmlformats.org/officeDocument/2006/relationships/printerSettings" Target="../printerSettings/printerSettings49.bin"/><Relationship Id="rIdvml" Type="http://schemas.openxmlformats.org/officeDocument/2006/relationships/vmlDrawing" Target="../drawings/vmlDrawing49.vml"/></Relationships>
</file>

<file path=xl/worksheets/_rels/sheet50.xml.rels><?xml version="1.0" encoding="UTF-8" standalone="yes"?><Relationships xmlns="http://schemas.openxmlformats.org/package/2006/relationships"><Relationship Id="rId1" Type="http://schemas.openxmlformats.org/officeDocument/2006/relationships/drawing" Target="../drawings/drawing50.xml"/><Relationship Id="rId2" Type="http://schemas.openxmlformats.org/officeDocument/2006/relationships/printerSettings" Target="../printerSettings/printerSettings50.bin"/><Relationship Id="rIdvml" Type="http://schemas.openxmlformats.org/officeDocument/2006/relationships/vmlDrawing" Target="../drawings/vmlDrawing50.vml"/></Relationships>
</file>

<file path=xl/worksheets/_rels/sheet51.xml.rels><?xml version="1.0" encoding="UTF-8" standalone="yes"?><Relationships xmlns="http://schemas.openxmlformats.org/package/2006/relationships"><Relationship Id="rId1" Type="http://schemas.openxmlformats.org/officeDocument/2006/relationships/drawing" Target="../drawings/drawing51.xml"/><Relationship Id="rId2" Type="http://schemas.openxmlformats.org/officeDocument/2006/relationships/printerSettings" Target="../printerSettings/printerSettings51.bin"/><Relationship Id="rIdvml" Type="http://schemas.openxmlformats.org/officeDocument/2006/relationships/vmlDrawing" Target="../drawings/vmlDrawing51.vml"/></Relationships>
</file>

<file path=xl/worksheets/_rels/sheet52.xml.rels><?xml version="1.0" encoding="UTF-8" standalone="yes"?><Relationships xmlns="http://schemas.openxmlformats.org/package/2006/relationships"><Relationship Id="rId1" Type="http://schemas.openxmlformats.org/officeDocument/2006/relationships/drawing" Target="../drawings/drawing52.xml"/><Relationship Id="rId2" Type="http://schemas.openxmlformats.org/officeDocument/2006/relationships/printerSettings" Target="../printerSettings/printerSettings52.bin"/><Relationship Id="rIdvml" Type="http://schemas.openxmlformats.org/officeDocument/2006/relationships/vmlDrawing" Target="../drawings/vmlDrawing52.vml"/></Relationships>
</file>

<file path=xl/worksheets/_rels/sheet53.xml.rels><?xml version="1.0" encoding="UTF-8" standalone="yes"?><Relationships xmlns="http://schemas.openxmlformats.org/package/2006/relationships"><Relationship Id="rId1" Type="http://schemas.openxmlformats.org/officeDocument/2006/relationships/drawing" Target="../drawings/drawing53.xml"/><Relationship Id="rId2" Type="http://schemas.openxmlformats.org/officeDocument/2006/relationships/printerSettings" Target="../printerSettings/printerSettings53.bin"/><Relationship Id="rIdvml" Type="http://schemas.openxmlformats.org/officeDocument/2006/relationships/vmlDrawing" Target="../drawings/vmlDrawing53.vml"/></Relationships>
</file>

<file path=xl/worksheets/_rels/sheet54.xml.rels><?xml version="1.0" encoding="UTF-8" standalone="yes"?><Relationships xmlns="http://schemas.openxmlformats.org/package/2006/relationships"><Relationship Id="rId1" Type="http://schemas.openxmlformats.org/officeDocument/2006/relationships/drawing" Target="../drawings/drawing54.xml"/><Relationship Id="rId2" Type="http://schemas.openxmlformats.org/officeDocument/2006/relationships/printerSettings" Target="../printerSettings/printerSettings54.bin"/><Relationship Id="rIdvml" Type="http://schemas.openxmlformats.org/officeDocument/2006/relationships/vmlDrawing" Target="../drawings/vmlDrawing54.vml"/></Relationships>
</file>

<file path=xl/worksheets/_rels/sheet55.xml.rels><?xml version="1.0" encoding="UTF-8" standalone="yes"?><Relationships xmlns="http://schemas.openxmlformats.org/package/2006/relationships"><Relationship Id="rId1" Type="http://schemas.openxmlformats.org/officeDocument/2006/relationships/drawing" Target="../drawings/drawing55.xml"/><Relationship Id="rId2" Type="http://schemas.openxmlformats.org/officeDocument/2006/relationships/printerSettings" Target="../printerSettings/printerSettings55.bin"/><Relationship Id="rIdvml" Type="http://schemas.openxmlformats.org/officeDocument/2006/relationships/vmlDrawing" Target="../drawings/vmlDrawing55.vml"/></Relationships>
</file>

<file path=xl/worksheets/_rels/sheet56.xml.rels><?xml version="1.0" encoding="UTF-8" standalone="yes"?><Relationships xmlns="http://schemas.openxmlformats.org/package/2006/relationships"><Relationship Id="rId1" Type="http://schemas.openxmlformats.org/officeDocument/2006/relationships/drawing" Target="../drawings/drawing56.xml"/><Relationship Id="rId2" Type="http://schemas.openxmlformats.org/officeDocument/2006/relationships/printerSettings" Target="../printerSettings/printerSettings56.bin"/><Relationship Id="rIdvml" Type="http://schemas.openxmlformats.org/officeDocument/2006/relationships/vmlDrawing" Target="../drawings/vmlDrawing56.vml"/></Relationships>
</file>

<file path=xl/worksheets/_rels/sheet57.xml.rels><?xml version="1.0" encoding="UTF-8" standalone="yes"?><Relationships xmlns="http://schemas.openxmlformats.org/package/2006/relationships"><Relationship Id="rId1" Type="http://schemas.openxmlformats.org/officeDocument/2006/relationships/drawing" Target="../drawings/drawing57.xml"/><Relationship Id="rId2" Type="http://schemas.openxmlformats.org/officeDocument/2006/relationships/printerSettings" Target="../printerSettings/printerSettings57.bin"/><Relationship Id="rIdvml" Type="http://schemas.openxmlformats.org/officeDocument/2006/relationships/vmlDrawing" Target="../drawings/vmlDrawing57.vml"/></Relationships>
</file>

<file path=xl/worksheets/_rels/sheet58.xml.rels><?xml version="1.0" encoding="UTF-8" standalone="yes"?><Relationships xmlns="http://schemas.openxmlformats.org/package/2006/relationships"><Relationship Id="rId1" Type="http://schemas.openxmlformats.org/officeDocument/2006/relationships/drawing" Target="../drawings/drawing58.xml"/><Relationship Id="rId2" Type="http://schemas.openxmlformats.org/officeDocument/2006/relationships/printerSettings" Target="../printerSettings/printerSettings58.bin"/><Relationship Id="rIdvml" Type="http://schemas.openxmlformats.org/officeDocument/2006/relationships/vmlDrawing" Target="../drawings/vmlDrawing58.vml"/></Relationships>
</file>

<file path=xl/worksheets/_rels/sheet59.xml.rels><?xml version="1.0" encoding="UTF-8" standalone="yes"?><Relationships xmlns="http://schemas.openxmlformats.org/package/2006/relationships"><Relationship Id="rId1" Type="http://schemas.openxmlformats.org/officeDocument/2006/relationships/drawing" Target="../drawings/drawing59.xml"/><Relationship Id="rId2" Type="http://schemas.openxmlformats.org/officeDocument/2006/relationships/printerSettings" Target="../printerSettings/printerSettings59.bin"/><Relationship Id="rIdvml" Type="http://schemas.openxmlformats.org/officeDocument/2006/relationships/vmlDrawing" Target="../drawings/vmlDrawing59.vml"/></Relationships>
</file>

<file path=xl/worksheets/_rels/sheet60.xml.rels><?xml version="1.0" encoding="UTF-8" standalone="yes"?><Relationships xmlns="http://schemas.openxmlformats.org/package/2006/relationships"><Relationship Id="rId1" Type="http://schemas.openxmlformats.org/officeDocument/2006/relationships/drawing" Target="../drawings/drawing60.xml"/><Relationship Id="rId2" Type="http://schemas.openxmlformats.org/officeDocument/2006/relationships/printerSettings" Target="../printerSettings/printerSettings60.bin"/><Relationship Id="rIdvml" Type="http://schemas.openxmlformats.org/officeDocument/2006/relationships/vmlDrawing" Target="../drawings/vmlDrawing60.vml"/></Relationships>
</file>

<file path=xl/worksheets/_rels/sheet61.xml.rels><?xml version="1.0" encoding="UTF-8" standalone="yes"?><Relationships xmlns="http://schemas.openxmlformats.org/package/2006/relationships"><Relationship Id="rId1" Type="http://schemas.openxmlformats.org/officeDocument/2006/relationships/drawing" Target="../drawings/drawing61.xml"/><Relationship Id="rId2" Type="http://schemas.openxmlformats.org/officeDocument/2006/relationships/printerSettings" Target="../printerSettings/printerSettings61.bin"/><Relationship Id="rIdvml" Type="http://schemas.openxmlformats.org/officeDocument/2006/relationships/vmlDrawing" Target="../drawings/vmlDrawing61.vml"/></Relationships>
</file>

<file path=xl/worksheets/_rels/sheet62.xml.rels><?xml version="1.0" encoding="UTF-8" standalone="yes"?><Relationships xmlns="http://schemas.openxmlformats.org/package/2006/relationships"><Relationship Id="rId1" Type="http://schemas.openxmlformats.org/officeDocument/2006/relationships/drawing" Target="../drawings/drawing62.xml"/><Relationship Id="rId2" Type="http://schemas.openxmlformats.org/officeDocument/2006/relationships/printerSettings" Target="../printerSettings/printerSettings62.bin"/><Relationship Id="rIdvml" Type="http://schemas.openxmlformats.org/officeDocument/2006/relationships/vmlDrawing" Target="../drawings/vmlDrawing62.vml"/></Relationships>
</file>

<file path=xl/worksheets/_rels/sheet63.xml.rels><?xml version="1.0" encoding="UTF-8" standalone="yes"?><Relationships xmlns="http://schemas.openxmlformats.org/package/2006/relationships"><Relationship Id="rId1" Type="http://schemas.openxmlformats.org/officeDocument/2006/relationships/drawing" Target="../drawings/drawing63.xml"/><Relationship Id="rId2" Type="http://schemas.openxmlformats.org/officeDocument/2006/relationships/printerSettings" Target="../printerSettings/printerSettings63.bin"/><Relationship Id="rIdvml" Type="http://schemas.openxmlformats.org/officeDocument/2006/relationships/vmlDrawing" Target="../drawings/vmlDrawing63.vml"/></Relationships>
</file>

<file path=xl/worksheets/_rels/sheet64.xml.rels><?xml version="1.0" encoding="UTF-8" standalone="yes"?><Relationships xmlns="http://schemas.openxmlformats.org/package/2006/relationships"><Relationship Id="rId1" Type="http://schemas.openxmlformats.org/officeDocument/2006/relationships/drawing" Target="../drawings/drawing64.xml"/><Relationship Id="rId2" Type="http://schemas.openxmlformats.org/officeDocument/2006/relationships/printerSettings" Target="../printerSettings/printerSettings64.bin"/><Relationship Id="rIdvml" Type="http://schemas.openxmlformats.org/officeDocument/2006/relationships/vmlDrawing" Target="../drawings/vmlDrawing64.vml"/></Relationships>
</file>

<file path=xl/worksheets/_rels/sheet65.xml.rels><?xml version="1.0" encoding="UTF-8" standalone="yes"?><Relationships xmlns="http://schemas.openxmlformats.org/package/2006/relationships"><Relationship Id="rId1" Type="http://schemas.openxmlformats.org/officeDocument/2006/relationships/drawing" Target="../drawings/drawing65.xml"/><Relationship Id="rId2" Type="http://schemas.openxmlformats.org/officeDocument/2006/relationships/printerSettings" Target="../printerSettings/printerSettings65.bin"/><Relationship Id="rIdvml" Type="http://schemas.openxmlformats.org/officeDocument/2006/relationships/vmlDrawing" Target="../drawings/vmlDrawing65.vml"/></Relationships>
</file>

<file path=xl/worksheets/_rels/sheet66.xml.rels><?xml version="1.0" encoding="UTF-8" standalone="yes"?><Relationships xmlns="http://schemas.openxmlformats.org/package/2006/relationships"><Relationship Id="rId1" Type="http://schemas.openxmlformats.org/officeDocument/2006/relationships/drawing" Target="../drawings/drawing66.xml"/><Relationship Id="rId2" Type="http://schemas.openxmlformats.org/officeDocument/2006/relationships/printerSettings" Target="../printerSettings/printerSettings66.bin"/><Relationship Id="rIdvml" Type="http://schemas.openxmlformats.org/officeDocument/2006/relationships/vmlDrawing" Target="../drawings/vmlDrawing66.vml"/></Relationships>
</file>

<file path=xl/worksheets/_rels/sheet67.xml.rels><?xml version="1.0" encoding="UTF-8" standalone="yes"?><Relationships xmlns="http://schemas.openxmlformats.org/package/2006/relationships"><Relationship Id="rId1" Type="http://schemas.openxmlformats.org/officeDocument/2006/relationships/drawing" Target="../drawings/drawing67.xml"/><Relationship Id="rId2" Type="http://schemas.openxmlformats.org/officeDocument/2006/relationships/printerSettings" Target="../printerSettings/printerSettings67.bin"/><Relationship Id="rIdvml" Type="http://schemas.openxmlformats.org/officeDocument/2006/relationships/vmlDrawing" Target="../drawings/vmlDrawing67.vml"/></Relationships>
</file>

<file path=xl/worksheets/_rels/sheet68.xml.rels><?xml version="1.0" encoding="UTF-8" standalone="yes"?><Relationships xmlns="http://schemas.openxmlformats.org/package/2006/relationships"><Relationship Id="rId1" Type="http://schemas.openxmlformats.org/officeDocument/2006/relationships/drawing" Target="../drawings/drawing68.xml"/><Relationship Id="rId2" Type="http://schemas.openxmlformats.org/officeDocument/2006/relationships/printerSettings" Target="../printerSettings/printerSettings68.bin"/><Relationship Id="rIdvml" Type="http://schemas.openxmlformats.org/officeDocument/2006/relationships/vmlDrawing" Target="../drawings/vmlDrawing68.vml"/></Relationships>
</file>

<file path=xl/worksheets/_rels/sheet69.xml.rels><?xml version="1.0" encoding="UTF-8" standalone="yes"?><Relationships xmlns="http://schemas.openxmlformats.org/package/2006/relationships"><Relationship Id="rId1" Type="http://schemas.openxmlformats.org/officeDocument/2006/relationships/drawing" Target="../drawings/drawing69.xml"/><Relationship Id="rId2" Type="http://schemas.openxmlformats.org/officeDocument/2006/relationships/printerSettings" Target="../printerSettings/printerSettings69.bin"/><Relationship Id="rIdvml" Type="http://schemas.openxmlformats.org/officeDocument/2006/relationships/vmlDrawing" Target="../drawings/vmlDrawing69.vml"/></Relationships>
</file>

<file path=xl/worksheets/_rels/sheet70.xml.rels><?xml version="1.0" encoding="UTF-8" standalone="yes"?><Relationships xmlns="http://schemas.openxmlformats.org/package/2006/relationships"><Relationship Id="rId1" Type="http://schemas.openxmlformats.org/officeDocument/2006/relationships/drawing" Target="../drawings/drawing70.xml"/><Relationship Id="rId2" Type="http://schemas.openxmlformats.org/officeDocument/2006/relationships/printerSettings" Target="../printerSettings/printerSettings70.bin"/><Relationship Id="rIdvml" Type="http://schemas.openxmlformats.org/officeDocument/2006/relationships/vmlDrawing" Target="../drawings/vmlDrawing70.vml"/></Relationships>
</file>

<file path=xl/worksheets/_rels/sheet71.xml.rels><?xml version="1.0" encoding="UTF-8" standalone="yes"?><Relationships xmlns="http://schemas.openxmlformats.org/package/2006/relationships"><Relationship Id="rId1" Type="http://schemas.openxmlformats.org/officeDocument/2006/relationships/drawing" Target="../drawings/drawing71.xml"/><Relationship Id="rId2" Type="http://schemas.openxmlformats.org/officeDocument/2006/relationships/printerSettings" Target="../printerSettings/printerSettings71.bin"/><Relationship Id="rIdvml" Type="http://schemas.openxmlformats.org/officeDocument/2006/relationships/vmlDrawing" Target="../drawings/vmlDrawing71.vml"/></Relationships>
</file>

<file path=xl/worksheets/_rels/sheet72.xml.rels><?xml version="1.0" encoding="UTF-8" standalone="yes"?><Relationships xmlns="http://schemas.openxmlformats.org/package/2006/relationships"><Relationship Id="rId1" Type="http://schemas.openxmlformats.org/officeDocument/2006/relationships/drawing" Target="../drawings/drawing72.xml"/><Relationship Id="rId2" Type="http://schemas.openxmlformats.org/officeDocument/2006/relationships/printerSettings" Target="../printerSettings/printerSettings72.bin"/><Relationship Id="rIdvml" Type="http://schemas.openxmlformats.org/officeDocument/2006/relationships/vmlDrawing" Target="../drawings/vmlDrawing72.vml"/></Relationships>
</file>

<file path=xl/worksheets/_rels/sheet73.xml.rels><?xml version="1.0" encoding="UTF-8" standalone="yes"?><Relationships xmlns="http://schemas.openxmlformats.org/package/2006/relationships"><Relationship Id="rId1" Type="http://schemas.openxmlformats.org/officeDocument/2006/relationships/drawing" Target="../drawings/drawing73.xml"/><Relationship Id="rId2" Type="http://schemas.openxmlformats.org/officeDocument/2006/relationships/printerSettings" Target="../printerSettings/printerSettings73.bin"/><Relationship Id="rIdvml" Type="http://schemas.openxmlformats.org/officeDocument/2006/relationships/vmlDrawing" Target="../drawings/vmlDrawing73.vml"/></Relationships>
</file>

<file path=xl/worksheets/_rels/sheet74.xml.rels><?xml version="1.0" encoding="UTF-8" standalone="yes"?><Relationships xmlns="http://schemas.openxmlformats.org/package/2006/relationships"><Relationship Id="rId1" Type="http://schemas.openxmlformats.org/officeDocument/2006/relationships/drawing" Target="../drawings/drawing74.xml"/><Relationship Id="rId2" Type="http://schemas.openxmlformats.org/officeDocument/2006/relationships/printerSettings" Target="../printerSettings/printerSettings74.bin"/><Relationship Id="rIdvml" Type="http://schemas.openxmlformats.org/officeDocument/2006/relationships/vmlDrawing" Target="../drawings/vmlDrawing74.vml"/></Relationships>
</file>

<file path=xl/worksheets/_rels/sheet75.xml.rels><?xml version="1.0" encoding="UTF-8" standalone="yes"?><Relationships xmlns="http://schemas.openxmlformats.org/package/2006/relationships"><Relationship Id="rId1" Type="http://schemas.openxmlformats.org/officeDocument/2006/relationships/drawing" Target="../drawings/drawing75.xml"/><Relationship Id="rId2" Type="http://schemas.openxmlformats.org/officeDocument/2006/relationships/printerSettings" Target="../printerSettings/printerSettings75.bin"/><Relationship Id="rIdvml" Type="http://schemas.openxmlformats.org/officeDocument/2006/relationships/vmlDrawing" Target="../drawings/vmlDrawing75.vml"/></Relationships>
</file>

<file path=xl/worksheets/_rels/sheet76.xml.rels><?xml version="1.0" encoding="UTF-8" standalone="yes"?><Relationships xmlns="http://schemas.openxmlformats.org/package/2006/relationships"><Relationship Id="rId1" Type="http://schemas.openxmlformats.org/officeDocument/2006/relationships/drawing" Target="../drawings/drawing76.xml"/><Relationship Id="rId2" Type="http://schemas.openxmlformats.org/officeDocument/2006/relationships/printerSettings" Target="../printerSettings/printerSettings76.bin"/><Relationship Id="rIdvml" Type="http://schemas.openxmlformats.org/officeDocument/2006/relationships/vmlDrawing" Target="../drawings/vmlDrawing76.vml"/></Relationships>
</file>

<file path=xl/worksheets/_rels/sheet77.xml.rels><?xml version="1.0" encoding="UTF-8" standalone="yes"?><Relationships xmlns="http://schemas.openxmlformats.org/package/2006/relationships"><Relationship Id="rId1" Type="http://schemas.openxmlformats.org/officeDocument/2006/relationships/drawing" Target="../drawings/drawing77.xml"/><Relationship Id="rId2" Type="http://schemas.openxmlformats.org/officeDocument/2006/relationships/printerSettings" Target="../printerSettings/printerSettings77.bin"/><Relationship Id="rIdvml" Type="http://schemas.openxmlformats.org/officeDocument/2006/relationships/vmlDrawing" Target="../drawings/vmlDrawing77.vml"/></Relationships>
</file>

<file path=xl/worksheets/_rels/sheet78.xml.rels><?xml version="1.0" encoding="UTF-8" standalone="yes"?><Relationships xmlns="http://schemas.openxmlformats.org/package/2006/relationships"><Relationship Id="rId1" Type="http://schemas.openxmlformats.org/officeDocument/2006/relationships/drawing" Target="../drawings/drawing78.xml"/><Relationship Id="rId2" Type="http://schemas.openxmlformats.org/officeDocument/2006/relationships/printerSettings" Target="../printerSettings/printerSettings78.bin"/><Relationship Id="rIdvml" Type="http://schemas.openxmlformats.org/officeDocument/2006/relationships/vmlDrawing" Target="../drawings/vmlDrawing78.vml"/></Relationships>
</file>

<file path=xl/worksheets/_rels/sheet79.xml.rels><?xml version="1.0" encoding="UTF-8" standalone="yes"?><Relationships xmlns="http://schemas.openxmlformats.org/package/2006/relationships"><Relationship Id="rId1" Type="http://schemas.openxmlformats.org/officeDocument/2006/relationships/drawing" Target="../drawings/drawing79.xml"/><Relationship Id="rId2" Type="http://schemas.openxmlformats.org/officeDocument/2006/relationships/printerSettings" Target="../printerSettings/printerSettings79.bin"/><Relationship Id="rIdvml" Type="http://schemas.openxmlformats.org/officeDocument/2006/relationships/vmlDrawing" Target="../drawings/vmlDrawing79.vml"/></Relationships>
</file>

<file path=xl/worksheets/_rels/sheet80.xml.rels><?xml version="1.0" encoding="UTF-8" standalone="yes"?><Relationships xmlns="http://schemas.openxmlformats.org/package/2006/relationships"><Relationship Id="rId1" Type="http://schemas.openxmlformats.org/officeDocument/2006/relationships/drawing" Target="../drawings/drawing80.xml"/><Relationship Id="rId2" Type="http://schemas.openxmlformats.org/officeDocument/2006/relationships/printerSettings" Target="../printerSettings/printerSettings80.bin"/><Relationship Id="rIdvml" Type="http://schemas.openxmlformats.org/officeDocument/2006/relationships/vmlDrawing" Target="../drawings/vmlDrawing80.vml"/></Relationships>
</file>

<file path=xl/worksheets/_rels/sheet81.xml.rels><?xml version="1.0" encoding="UTF-8" standalone="yes"?><Relationships xmlns="http://schemas.openxmlformats.org/package/2006/relationships"><Relationship Id="rId1" Type="http://schemas.openxmlformats.org/officeDocument/2006/relationships/drawing" Target="../drawings/drawing81.xml"/><Relationship Id="rId2" Type="http://schemas.openxmlformats.org/officeDocument/2006/relationships/printerSettings" Target="../printerSettings/printerSettings81.bin"/><Relationship Id="rIdvml" Type="http://schemas.openxmlformats.org/officeDocument/2006/relationships/vmlDrawing" Target="../drawings/vmlDrawing81.vml"/></Relationships>
</file>

<file path=xl/worksheets/_rels/sheet82.xml.rels><?xml version="1.0" encoding="UTF-8" standalone="yes"?><Relationships xmlns="http://schemas.openxmlformats.org/package/2006/relationships"><Relationship Id="rId1" Type="http://schemas.openxmlformats.org/officeDocument/2006/relationships/drawing" Target="../drawings/drawing82.xml"/><Relationship Id="rId2" Type="http://schemas.openxmlformats.org/officeDocument/2006/relationships/printerSettings" Target="../printerSettings/printerSettings82.bin"/><Relationship Id="rIdvml" Type="http://schemas.openxmlformats.org/officeDocument/2006/relationships/vmlDrawing" Target="../drawings/vmlDrawing82.vml"/></Relationships>
</file>

<file path=xl/worksheets/_rels/sheet83.xml.rels><?xml version="1.0" encoding="UTF-8" standalone="yes"?><Relationships xmlns="http://schemas.openxmlformats.org/package/2006/relationships"><Relationship Id="rId1" Type="http://schemas.openxmlformats.org/officeDocument/2006/relationships/drawing" Target="../drawings/drawing83.xml"/><Relationship Id="rId2" Type="http://schemas.openxmlformats.org/officeDocument/2006/relationships/printerSettings" Target="../printerSettings/printerSettings83.bin"/><Relationship Id="rIdvml" Type="http://schemas.openxmlformats.org/officeDocument/2006/relationships/vmlDrawing" Target="../drawings/vmlDrawing83.vml"/></Relationships>
</file>

<file path=xl/worksheets/_rels/sheet84.xml.rels><?xml version="1.0" encoding="UTF-8" standalone="yes"?><Relationships xmlns="http://schemas.openxmlformats.org/package/2006/relationships"><Relationship Id="rId1" Type="http://schemas.openxmlformats.org/officeDocument/2006/relationships/drawing" Target="../drawings/drawing84.xml"/><Relationship Id="rId2" Type="http://schemas.openxmlformats.org/officeDocument/2006/relationships/printerSettings" Target="../printerSettings/printerSettings84.bin"/><Relationship Id="rIdvml" Type="http://schemas.openxmlformats.org/officeDocument/2006/relationships/vmlDrawing" Target="../drawings/vmlDrawing84.vml"/></Relationships>
</file>

<file path=xl/worksheets/_rels/sheet85.xml.rels><?xml version="1.0" encoding="UTF-8" standalone="yes"?><Relationships xmlns="http://schemas.openxmlformats.org/package/2006/relationships"><Relationship Id="rId1" Type="http://schemas.openxmlformats.org/officeDocument/2006/relationships/drawing" Target="../drawings/drawing85.xml"/><Relationship Id="rId2" Type="http://schemas.openxmlformats.org/officeDocument/2006/relationships/printerSettings" Target="../printerSettings/printerSettings85.bin"/><Relationship Id="rIdvml" Type="http://schemas.openxmlformats.org/officeDocument/2006/relationships/vmlDrawing" Target="../drawings/vmlDrawing85.vml"/></Relationships>
</file>

<file path=xl/worksheets/_rels/sheet86.xml.rels><?xml version="1.0" encoding="UTF-8" standalone="yes"?><Relationships xmlns="http://schemas.openxmlformats.org/package/2006/relationships"><Relationship Id="rId1" Type="http://schemas.openxmlformats.org/officeDocument/2006/relationships/drawing" Target="../drawings/drawing86.xml"/><Relationship Id="rId2" Type="http://schemas.openxmlformats.org/officeDocument/2006/relationships/printerSettings" Target="../printerSettings/printerSettings86.bin"/><Relationship Id="rIdvml" Type="http://schemas.openxmlformats.org/officeDocument/2006/relationships/vmlDrawing" Target="../drawings/vmlDrawing86.vml"/></Relationships>
</file>

<file path=xl/worksheets/_rels/sheet87.xml.rels><?xml version="1.0" encoding="UTF-8" standalone="yes"?><Relationships xmlns="http://schemas.openxmlformats.org/package/2006/relationships"><Relationship Id="rId1" Type="http://schemas.openxmlformats.org/officeDocument/2006/relationships/drawing" Target="../drawings/drawing87.xml"/><Relationship Id="rId2" Type="http://schemas.openxmlformats.org/officeDocument/2006/relationships/printerSettings" Target="../printerSettings/printerSettings87.bin"/><Relationship Id="rIdvml" Type="http://schemas.openxmlformats.org/officeDocument/2006/relationships/vmlDrawing" Target="../drawings/vmlDrawing87.vml"/></Relationships>
</file>

<file path=xl/worksheets/_rels/sheet88.xml.rels><?xml version="1.0" encoding="UTF-8" standalone="yes"?><Relationships xmlns="http://schemas.openxmlformats.org/package/2006/relationships"><Relationship Id="rId1" Type="http://schemas.openxmlformats.org/officeDocument/2006/relationships/drawing" Target="../drawings/drawing88.xml"/><Relationship Id="rId2" Type="http://schemas.openxmlformats.org/officeDocument/2006/relationships/printerSettings" Target="../printerSettings/printerSettings88.bin"/><Relationship Id="rIdvml" Type="http://schemas.openxmlformats.org/officeDocument/2006/relationships/vmlDrawing" Target="../drawings/vmlDrawing88.vml"/></Relationships>
</file>

<file path=xl/worksheets/_rels/sheet89.xml.rels><?xml version="1.0" encoding="UTF-8" standalone="yes"?><Relationships xmlns="http://schemas.openxmlformats.org/package/2006/relationships"><Relationship Id="rId1" Type="http://schemas.openxmlformats.org/officeDocument/2006/relationships/drawing" Target="../drawings/drawing89.xml"/><Relationship Id="rId2" Type="http://schemas.openxmlformats.org/officeDocument/2006/relationships/printerSettings" Target="../printerSettings/printerSettings89.bin"/><Relationship Id="rIdvml" Type="http://schemas.openxmlformats.org/officeDocument/2006/relationships/vmlDrawing" Target="../drawings/vmlDrawing89.vml"/></Relationships>
</file>

<file path=xl/worksheets/_rels/sheet90.xml.rels><?xml version="1.0" encoding="UTF-8" standalone="yes"?><Relationships xmlns="http://schemas.openxmlformats.org/package/2006/relationships"><Relationship Id="rId1" Type="http://schemas.openxmlformats.org/officeDocument/2006/relationships/drawing" Target="../drawings/drawing90.xml"/><Relationship Id="rId2" Type="http://schemas.openxmlformats.org/officeDocument/2006/relationships/printerSettings" Target="../printerSettings/printerSettings90.bin"/><Relationship Id="rIdvml" Type="http://schemas.openxmlformats.org/officeDocument/2006/relationships/vmlDrawing" Target="../drawings/vmlDrawing90.vml"/></Relationships>
</file>

<file path=xl/worksheets/_rels/sheet91.xml.rels><?xml version="1.0" encoding="UTF-8" standalone="yes"?><Relationships xmlns="http://schemas.openxmlformats.org/package/2006/relationships"><Relationship Id="rId1" Type="http://schemas.openxmlformats.org/officeDocument/2006/relationships/drawing" Target="../drawings/drawing91.xml"/><Relationship Id="rId2" Type="http://schemas.openxmlformats.org/officeDocument/2006/relationships/printerSettings" Target="../printerSettings/printerSettings91.bin"/><Relationship Id="rIdvml" Type="http://schemas.openxmlformats.org/officeDocument/2006/relationships/vmlDrawing" Target="../drawings/vmlDrawing91.vml"/></Relationships>
</file>

<file path=xl/worksheets/_rels/sheet92.xml.rels><?xml version="1.0" encoding="UTF-8" standalone="yes"?><Relationships xmlns="http://schemas.openxmlformats.org/package/2006/relationships"><Relationship Id="rId1" Type="http://schemas.openxmlformats.org/officeDocument/2006/relationships/drawing" Target="../drawings/drawing92.xml"/><Relationship Id="rId2" Type="http://schemas.openxmlformats.org/officeDocument/2006/relationships/printerSettings" Target="../printerSettings/printerSettings92.bin"/><Relationship Id="rIdvml" Type="http://schemas.openxmlformats.org/officeDocument/2006/relationships/vmlDrawing" Target="../drawings/vmlDrawing92.vml"/></Relationships>
</file>

<file path=xl/worksheets/_rels/sheet93.xml.rels><?xml version="1.0" encoding="UTF-8" standalone="yes"?><Relationships xmlns="http://schemas.openxmlformats.org/package/2006/relationships"><Relationship Id="rId1" Type="http://schemas.openxmlformats.org/officeDocument/2006/relationships/drawing" Target="../drawings/drawing93.xml"/><Relationship Id="rId2" Type="http://schemas.openxmlformats.org/officeDocument/2006/relationships/printerSettings" Target="../printerSettings/printerSettings93.bin"/><Relationship Id="rIdvml" Type="http://schemas.openxmlformats.org/officeDocument/2006/relationships/vmlDrawing" Target="../drawings/vmlDrawing93.vml"/></Relationships>
</file>

<file path=xl/worksheets/_rels/sheet94.xml.rels><?xml version="1.0" encoding="UTF-8" standalone="yes"?><Relationships xmlns="http://schemas.openxmlformats.org/package/2006/relationships"><Relationship Id="rId1" Type="http://schemas.openxmlformats.org/officeDocument/2006/relationships/drawing" Target="../drawings/drawing94.xml"/><Relationship Id="rId2" Type="http://schemas.openxmlformats.org/officeDocument/2006/relationships/printerSettings" Target="../printerSettings/printerSettings94.bin"/><Relationship Id="rIdvml" Type="http://schemas.openxmlformats.org/officeDocument/2006/relationships/vmlDrawing" Target="../drawings/vmlDrawing94.vml"/></Relationships>
</file>

<file path=xl/worksheets/_rels/sheet95.xml.rels><?xml version="1.0" encoding="UTF-8" standalone="yes"?><Relationships xmlns="http://schemas.openxmlformats.org/package/2006/relationships"><Relationship Id="rId1" Type="http://schemas.openxmlformats.org/officeDocument/2006/relationships/drawing" Target="../drawings/drawing95.xml"/><Relationship Id="rId2" Type="http://schemas.openxmlformats.org/officeDocument/2006/relationships/printerSettings" Target="../printerSettings/printerSettings95.bin"/><Relationship Id="rIdvml" Type="http://schemas.openxmlformats.org/officeDocument/2006/relationships/vmlDrawing" Target="../drawings/vmlDrawing95.vml"/></Relationships>
</file>

<file path=xl/worksheets/_rels/sheet96.xml.rels><?xml version="1.0" encoding="UTF-8" standalone="yes"?><Relationships xmlns="http://schemas.openxmlformats.org/package/2006/relationships"><Relationship Id="rId1" Type="http://schemas.openxmlformats.org/officeDocument/2006/relationships/drawing" Target="../drawings/drawing96.xml"/><Relationship Id="rId2" Type="http://schemas.openxmlformats.org/officeDocument/2006/relationships/printerSettings" Target="../printerSettings/printerSettings96.bin"/><Relationship Id="rIdvml" Type="http://schemas.openxmlformats.org/officeDocument/2006/relationships/vmlDrawing" Target="../drawings/vmlDrawing96.vml"/></Relationships>
</file>

<file path=xl/worksheets/_rels/sheet97.xml.rels><?xml version="1.0" encoding="UTF-8" standalone="yes"?><Relationships xmlns="http://schemas.openxmlformats.org/package/2006/relationships"><Relationship Id="rId1" Type="http://schemas.openxmlformats.org/officeDocument/2006/relationships/drawing" Target="../drawings/drawing97.xml"/><Relationship Id="rId2" Type="http://schemas.openxmlformats.org/officeDocument/2006/relationships/printerSettings" Target="../printerSettings/printerSettings97.bin"/><Relationship Id="rIdvml" Type="http://schemas.openxmlformats.org/officeDocument/2006/relationships/vmlDrawing" Target="../drawings/vmlDrawing97.vml"/></Relationships>
</file>

<file path=xl/worksheets/_rels/sheet98.xml.rels><?xml version="1.0" encoding="UTF-8" standalone="yes"?><Relationships xmlns="http://schemas.openxmlformats.org/package/2006/relationships"><Relationship Id="rId1" Type="http://schemas.openxmlformats.org/officeDocument/2006/relationships/drawing" Target="../drawings/drawing98.xml"/><Relationship Id="rId2" Type="http://schemas.openxmlformats.org/officeDocument/2006/relationships/printerSettings" Target="../printerSettings/printerSettings98.bin"/><Relationship Id="rIdvml" Type="http://schemas.openxmlformats.org/officeDocument/2006/relationships/vmlDrawing" Target="../drawings/vmlDrawing98.vml"/></Relationships>
</file>

<file path=xl/worksheets/_rels/sheet99.xml.rels><?xml version="1.0" encoding="UTF-8" standalone="yes"?><Relationships xmlns="http://schemas.openxmlformats.org/package/2006/relationships"><Relationship Id="rId1" Type="http://schemas.openxmlformats.org/officeDocument/2006/relationships/drawing" Target="../drawings/drawing99.xml"/><Relationship Id="rId2" Type="http://schemas.openxmlformats.org/officeDocument/2006/relationships/printerSettings" Target="../printerSettings/printerSettings99.bin"/><Relationship Id="rIdvml" Type="http://schemas.openxmlformats.org/officeDocument/2006/relationships/vmlDrawing" Target="../drawings/vmlDrawing99.vml"/></Relationships>
</file>

<file path=xl/worksheets/_rels/sheet100.xml.rels><?xml version="1.0" encoding="UTF-8" standalone="yes"?><Relationships xmlns="http://schemas.openxmlformats.org/package/2006/relationships"><Relationship Id="rId1" Type="http://schemas.openxmlformats.org/officeDocument/2006/relationships/drawing" Target="../drawings/drawing100.xml"/><Relationship Id="rId2" Type="http://schemas.openxmlformats.org/officeDocument/2006/relationships/printerSettings" Target="../printerSettings/printerSettings100.bin"/><Relationship Id="rIdvml" Type="http://schemas.openxmlformats.org/officeDocument/2006/relationships/vmlDrawing" Target="../drawings/vmlDrawing100.vml"/></Relationships>
</file>

<file path=xl/worksheets/_rels/sheet101.xml.rels><?xml version="1.0" encoding="UTF-8" standalone="yes"?><Relationships xmlns="http://schemas.openxmlformats.org/package/2006/relationships"><Relationship Id="rId1" Type="http://schemas.openxmlformats.org/officeDocument/2006/relationships/drawing" Target="../drawings/drawing101.xml"/><Relationship Id="rId2" Type="http://schemas.openxmlformats.org/officeDocument/2006/relationships/printerSettings" Target="../printerSettings/printerSettings101.bin"/><Relationship Id="rIdvml" Type="http://schemas.openxmlformats.org/officeDocument/2006/relationships/vmlDrawing" Target="../drawings/vmlDrawing101.vml"/></Relationships>
</file>

<file path=xl/worksheets/_rels/sheet102.xml.rels><?xml version="1.0" encoding="UTF-8" standalone="yes"?><Relationships xmlns="http://schemas.openxmlformats.org/package/2006/relationships"><Relationship Id="rId1" Type="http://schemas.openxmlformats.org/officeDocument/2006/relationships/drawing" Target="../drawings/drawing102.xml"/><Relationship Id="rId2" Type="http://schemas.openxmlformats.org/officeDocument/2006/relationships/printerSettings" Target="../printerSettings/printerSettings102.bin"/><Relationship Id="rIdvml" Type="http://schemas.openxmlformats.org/officeDocument/2006/relationships/vmlDrawing" Target="../drawings/vmlDrawing102.vml"/></Relationships>
</file>

<file path=xl/worksheets/_rels/sheet103.xml.rels><?xml version="1.0" encoding="UTF-8" standalone="yes"?><Relationships xmlns="http://schemas.openxmlformats.org/package/2006/relationships"><Relationship Id="rId1" Type="http://schemas.openxmlformats.org/officeDocument/2006/relationships/drawing" Target="../drawings/drawing103.xml"/><Relationship Id="rId2" Type="http://schemas.openxmlformats.org/officeDocument/2006/relationships/printerSettings" Target="../printerSettings/printerSettings103.bin"/><Relationship Id="rIdvml" Type="http://schemas.openxmlformats.org/officeDocument/2006/relationships/vmlDrawing" Target="../drawings/vmlDrawing103.vml"/></Relationships>
</file>

<file path=xl/worksheets/_rels/sheet104.xml.rels><?xml version="1.0" encoding="UTF-8" standalone="yes"?><Relationships xmlns="http://schemas.openxmlformats.org/package/2006/relationships"><Relationship Id="rId1" Type="http://schemas.openxmlformats.org/officeDocument/2006/relationships/drawing" Target="../drawings/drawing104.xml"/><Relationship Id="rId2" Type="http://schemas.openxmlformats.org/officeDocument/2006/relationships/printerSettings" Target="../printerSettings/printerSettings104.bin"/><Relationship Id="rIdvml" Type="http://schemas.openxmlformats.org/officeDocument/2006/relationships/vmlDrawing" Target="../drawings/vmlDrawing104.vml"/></Relationships>
</file>

<file path=xl/worksheets/_rels/sheet105.xml.rels><?xml version="1.0" encoding="UTF-8" standalone="yes"?><Relationships xmlns="http://schemas.openxmlformats.org/package/2006/relationships"><Relationship Id="rId1" Type="http://schemas.openxmlformats.org/officeDocument/2006/relationships/drawing" Target="../drawings/drawing105.xml"/><Relationship Id="rId2" Type="http://schemas.openxmlformats.org/officeDocument/2006/relationships/printerSettings" Target="../printerSettings/printerSettings105.bin"/><Relationship Id="rIdvml" Type="http://schemas.openxmlformats.org/officeDocument/2006/relationships/vmlDrawing" Target="../drawings/vmlDrawing105.vml"/></Relationships>
</file>

<file path=xl/worksheets/_rels/sheet106.xml.rels><?xml version="1.0" encoding="UTF-8" standalone="yes"?><Relationships xmlns="http://schemas.openxmlformats.org/package/2006/relationships"><Relationship Id="rId1" Type="http://schemas.openxmlformats.org/officeDocument/2006/relationships/drawing" Target="../drawings/drawing106.xml"/><Relationship Id="rId2" Type="http://schemas.openxmlformats.org/officeDocument/2006/relationships/printerSettings" Target="../printerSettings/printerSettings106.bin"/><Relationship Id="rIdvml" Type="http://schemas.openxmlformats.org/officeDocument/2006/relationships/vmlDrawing" Target="../drawings/vmlDrawing106.vml"/></Relationships>
</file>

<file path=xl/worksheets/_rels/sheet107.xml.rels><?xml version="1.0" encoding="UTF-8" standalone="yes"?><Relationships xmlns="http://schemas.openxmlformats.org/package/2006/relationships"><Relationship Id="rId1" Type="http://schemas.openxmlformats.org/officeDocument/2006/relationships/drawing" Target="../drawings/drawing107.xml"/><Relationship Id="rId2" Type="http://schemas.openxmlformats.org/officeDocument/2006/relationships/printerSettings" Target="../printerSettings/printerSettings107.bin"/><Relationship Id="rIdvml" Type="http://schemas.openxmlformats.org/officeDocument/2006/relationships/vmlDrawing" Target="../drawings/vmlDrawing107.vml"/></Relationships>
</file>

<file path=xl/worksheets/_rels/sheet108.xml.rels><?xml version="1.0" encoding="UTF-8" standalone="yes"?><Relationships xmlns="http://schemas.openxmlformats.org/package/2006/relationships"><Relationship Id="rId1" Type="http://schemas.openxmlformats.org/officeDocument/2006/relationships/drawing" Target="../drawings/drawing108.xml"/><Relationship Id="rId2" Type="http://schemas.openxmlformats.org/officeDocument/2006/relationships/printerSettings" Target="../printerSettings/printerSettings108.bin"/><Relationship Id="rIdvml" Type="http://schemas.openxmlformats.org/officeDocument/2006/relationships/vmlDrawing" Target="../drawings/vmlDrawing108.vml"/></Relationships>
</file>

<file path=xl/worksheets/_rels/sheet109.xml.rels><?xml version="1.0" encoding="UTF-8" standalone="yes"?><Relationships xmlns="http://schemas.openxmlformats.org/package/2006/relationships"><Relationship Id="rId1" Type="http://schemas.openxmlformats.org/officeDocument/2006/relationships/drawing" Target="../drawings/drawing109.xml"/><Relationship Id="rId2" Type="http://schemas.openxmlformats.org/officeDocument/2006/relationships/printerSettings" Target="../printerSettings/printerSettings109.bin"/><Relationship Id="rIdvml" Type="http://schemas.openxmlformats.org/officeDocument/2006/relationships/vmlDrawing" Target="../drawings/vmlDrawing109.vml"/></Relationships>
</file>

<file path=xl/worksheets/_rels/sheet110.xml.rels><?xml version="1.0" encoding="UTF-8" standalone="yes"?><Relationships xmlns="http://schemas.openxmlformats.org/package/2006/relationships"><Relationship Id="rId1" Type="http://schemas.openxmlformats.org/officeDocument/2006/relationships/drawing" Target="../drawings/drawing110.xml"/><Relationship Id="rId2" Type="http://schemas.openxmlformats.org/officeDocument/2006/relationships/printerSettings" Target="../printerSettings/printerSettings110.bin"/><Relationship Id="rIdvml" Type="http://schemas.openxmlformats.org/officeDocument/2006/relationships/vmlDrawing" Target="../drawings/vmlDrawing110.vml"/></Relationships>
</file>

<file path=xl/worksheets/_rels/sheet111.xml.rels><?xml version="1.0" encoding="UTF-8" standalone="yes"?><Relationships xmlns="http://schemas.openxmlformats.org/package/2006/relationships"><Relationship Id="rId1" Type="http://schemas.openxmlformats.org/officeDocument/2006/relationships/drawing" Target="../drawings/drawing111.xml"/><Relationship Id="rId2" Type="http://schemas.openxmlformats.org/officeDocument/2006/relationships/printerSettings" Target="../printerSettings/printerSettings111.bin"/><Relationship Id="rIdvml" Type="http://schemas.openxmlformats.org/officeDocument/2006/relationships/vmlDrawing" Target="../drawings/vmlDrawing111.vml"/></Relationships>
</file>

<file path=xl/worksheets/_rels/sheet112.xml.rels><?xml version="1.0" encoding="UTF-8" standalone="yes"?><Relationships xmlns="http://schemas.openxmlformats.org/package/2006/relationships"><Relationship Id="rId1" Type="http://schemas.openxmlformats.org/officeDocument/2006/relationships/drawing" Target="../drawings/drawing112.xml"/><Relationship Id="rId2" Type="http://schemas.openxmlformats.org/officeDocument/2006/relationships/printerSettings" Target="../printerSettings/printerSettings112.bin"/><Relationship Id="rIdvml" Type="http://schemas.openxmlformats.org/officeDocument/2006/relationships/vmlDrawing" Target="../drawings/vmlDrawing112.vml"/></Relationships>
</file>

<file path=xl/worksheets/_rels/sheet113.xml.rels><?xml version="1.0" encoding="UTF-8" standalone="yes"?><Relationships xmlns="http://schemas.openxmlformats.org/package/2006/relationships"><Relationship Id="rId1" Type="http://schemas.openxmlformats.org/officeDocument/2006/relationships/drawing" Target="../drawings/drawing113.xml"/><Relationship Id="rId2" Type="http://schemas.openxmlformats.org/officeDocument/2006/relationships/printerSettings" Target="../printerSettings/printerSettings113.bin"/><Relationship Id="rIdvml" Type="http://schemas.openxmlformats.org/officeDocument/2006/relationships/vmlDrawing" Target="../drawings/vmlDrawing113.vml"/></Relationships>
</file>

<file path=xl/worksheets/_rels/sheet114.xml.rels><?xml version="1.0" encoding="UTF-8" standalone="yes"?><Relationships xmlns="http://schemas.openxmlformats.org/package/2006/relationships"><Relationship Id="rId1" Type="http://schemas.openxmlformats.org/officeDocument/2006/relationships/drawing" Target="../drawings/drawing114.xml"/><Relationship Id="rId2" Type="http://schemas.openxmlformats.org/officeDocument/2006/relationships/printerSettings" Target="../printerSettings/printerSettings114.bin"/><Relationship Id="rIdvml" Type="http://schemas.openxmlformats.org/officeDocument/2006/relationships/vmlDrawing" Target="../drawings/vmlDrawing114.vml"/></Relationships>
</file>

<file path=xl/worksheets/_rels/sheet115.xml.rels><?xml version="1.0" encoding="UTF-8" standalone="yes"?><Relationships xmlns="http://schemas.openxmlformats.org/package/2006/relationships"><Relationship Id="rId1" Type="http://schemas.openxmlformats.org/officeDocument/2006/relationships/drawing" Target="../drawings/drawing115.xml"/><Relationship Id="rId2" Type="http://schemas.openxmlformats.org/officeDocument/2006/relationships/printerSettings" Target="../printerSettings/printerSettings115.bin"/><Relationship Id="rIdvml" Type="http://schemas.openxmlformats.org/officeDocument/2006/relationships/vmlDrawing" Target="../drawings/vmlDrawing115.vml"/></Relationships>
</file>

<file path=xl/worksheets/_rels/sheet116.xml.rels><?xml version="1.0" encoding="UTF-8" standalone="yes"?><Relationships xmlns="http://schemas.openxmlformats.org/package/2006/relationships"><Relationship Id="rId1" Type="http://schemas.openxmlformats.org/officeDocument/2006/relationships/drawing" Target="../drawings/drawing116.xml"/><Relationship Id="rId2" Type="http://schemas.openxmlformats.org/officeDocument/2006/relationships/printerSettings" Target="../printerSettings/printerSettings116.bin"/><Relationship Id="rIdvml" Type="http://schemas.openxmlformats.org/officeDocument/2006/relationships/vmlDrawing" Target="../drawings/vmlDrawing116.vml"/></Relationships>
</file>

<file path=xl/worksheets/_rels/sheet117.xml.rels><?xml version="1.0" encoding="UTF-8" standalone="yes"?><Relationships xmlns="http://schemas.openxmlformats.org/package/2006/relationships"><Relationship Id="rId1" Type="http://schemas.openxmlformats.org/officeDocument/2006/relationships/drawing" Target="../drawings/drawing117.xml"/><Relationship Id="rId2" Type="http://schemas.openxmlformats.org/officeDocument/2006/relationships/printerSettings" Target="../printerSettings/printerSettings117.bin"/><Relationship Id="rIdvml" Type="http://schemas.openxmlformats.org/officeDocument/2006/relationships/vmlDrawing" Target="../drawings/vmlDrawing117.vml"/></Relationships>
</file>

<file path=xl/worksheets/_rels/sheet118.xml.rels><?xml version="1.0" encoding="UTF-8" standalone="yes"?><Relationships xmlns="http://schemas.openxmlformats.org/package/2006/relationships"><Relationship Id="rId1" Type="http://schemas.openxmlformats.org/officeDocument/2006/relationships/drawing" Target="../drawings/drawing118.xml"/><Relationship Id="rId2" Type="http://schemas.openxmlformats.org/officeDocument/2006/relationships/printerSettings" Target="../printerSettings/printerSettings118.bin"/><Relationship Id="rIdvml" Type="http://schemas.openxmlformats.org/officeDocument/2006/relationships/vmlDrawing" Target="../drawings/vmlDrawing118.vml"/></Relationships>
</file>

<file path=xl/worksheets/_rels/sheet119.xml.rels><?xml version="1.0" encoding="UTF-8" standalone="yes"?><Relationships xmlns="http://schemas.openxmlformats.org/package/2006/relationships"><Relationship Id="rId1" Type="http://schemas.openxmlformats.org/officeDocument/2006/relationships/drawing" Target="../drawings/drawing119.xml"/><Relationship Id="rId2" Type="http://schemas.openxmlformats.org/officeDocument/2006/relationships/printerSettings" Target="../printerSettings/printerSettings119.bin"/><Relationship Id="rIdvml" Type="http://schemas.openxmlformats.org/officeDocument/2006/relationships/vmlDrawing" Target="../drawings/vmlDrawing119.vml"/></Relationships>
</file>

<file path=xl/worksheets/_rels/sheet120.xml.rels><?xml version="1.0" encoding="UTF-8" standalone="yes"?><Relationships xmlns="http://schemas.openxmlformats.org/package/2006/relationships"><Relationship Id="rId1" Type="http://schemas.openxmlformats.org/officeDocument/2006/relationships/drawing" Target="../drawings/drawing120.xml"/><Relationship Id="rId2" Type="http://schemas.openxmlformats.org/officeDocument/2006/relationships/printerSettings" Target="../printerSettings/printerSettings120.bin"/><Relationship Id="rIdvml" Type="http://schemas.openxmlformats.org/officeDocument/2006/relationships/vmlDrawing" Target="../drawings/vmlDrawing120.vml"/></Relationships>
</file>

<file path=xl/worksheets/_rels/sheet121.xml.rels><?xml version="1.0" encoding="UTF-8" standalone="yes"?><Relationships xmlns="http://schemas.openxmlformats.org/package/2006/relationships"><Relationship Id="rId1" Type="http://schemas.openxmlformats.org/officeDocument/2006/relationships/drawing" Target="../drawings/drawing121.xml"/><Relationship Id="rId2" Type="http://schemas.openxmlformats.org/officeDocument/2006/relationships/printerSettings" Target="../printerSettings/printerSettings121.bin"/><Relationship Id="rIdvml" Type="http://schemas.openxmlformats.org/officeDocument/2006/relationships/vmlDrawing" Target="../drawings/vmlDrawing121.vml"/></Relationships>
</file>

<file path=xl/worksheets/_rels/sheet122.xml.rels><?xml version="1.0" encoding="UTF-8" standalone="yes"?><Relationships xmlns="http://schemas.openxmlformats.org/package/2006/relationships"><Relationship Id="rId1" Type="http://schemas.openxmlformats.org/officeDocument/2006/relationships/drawing" Target="../drawings/drawing122.xml"/><Relationship Id="rId2" Type="http://schemas.openxmlformats.org/officeDocument/2006/relationships/printerSettings" Target="../printerSettings/printerSettings122.bin"/><Relationship Id="rIdvml" Type="http://schemas.openxmlformats.org/officeDocument/2006/relationships/vmlDrawing" Target="../drawings/vmlDrawing122.vml"/></Relationships>
</file>

<file path=xl/worksheets/_rels/sheet123.xml.rels><?xml version="1.0" encoding="UTF-8" standalone="yes"?><Relationships xmlns="http://schemas.openxmlformats.org/package/2006/relationships"><Relationship Id="rId1" Type="http://schemas.openxmlformats.org/officeDocument/2006/relationships/drawing" Target="../drawings/drawing123.xml"/><Relationship Id="rId2" Type="http://schemas.openxmlformats.org/officeDocument/2006/relationships/printerSettings" Target="../printerSettings/printerSettings123.bin"/><Relationship Id="rIdvml" Type="http://schemas.openxmlformats.org/officeDocument/2006/relationships/vmlDrawing" Target="../drawings/vmlDrawing123.vml"/></Relationships>
</file>

<file path=xl/worksheets/_rels/sheet124.xml.rels><?xml version="1.0" encoding="UTF-8" standalone="yes"?><Relationships xmlns="http://schemas.openxmlformats.org/package/2006/relationships"><Relationship Id="rId1" Type="http://schemas.openxmlformats.org/officeDocument/2006/relationships/drawing" Target="../drawings/drawing124.xml"/><Relationship Id="rId2" Type="http://schemas.openxmlformats.org/officeDocument/2006/relationships/printerSettings" Target="../printerSettings/printerSettings124.bin"/><Relationship Id="rIdvml" Type="http://schemas.openxmlformats.org/officeDocument/2006/relationships/vmlDrawing" Target="../drawings/vmlDrawing124.vml"/></Relationships>
</file>

<file path=xl/worksheets/_rels/sheet125.xml.rels><?xml version="1.0" encoding="UTF-8" standalone="yes"?><Relationships xmlns="http://schemas.openxmlformats.org/package/2006/relationships"><Relationship Id="rId1" Type="http://schemas.openxmlformats.org/officeDocument/2006/relationships/drawing" Target="../drawings/drawing125.xml"/><Relationship Id="rId2" Type="http://schemas.openxmlformats.org/officeDocument/2006/relationships/printerSettings" Target="../printerSettings/printerSettings125.bin"/><Relationship Id="rIdvml" Type="http://schemas.openxmlformats.org/officeDocument/2006/relationships/vmlDrawing" Target="../drawings/vmlDrawing125.vml"/></Relationships>
</file>

<file path=xl/worksheets/_rels/sheet126.xml.rels><?xml version="1.0" encoding="UTF-8" standalone="yes"?><Relationships xmlns="http://schemas.openxmlformats.org/package/2006/relationships"><Relationship Id="rId1" Type="http://schemas.openxmlformats.org/officeDocument/2006/relationships/drawing" Target="../drawings/drawing126.xml"/><Relationship Id="rId2" Type="http://schemas.openxmlformats.org/officeDocument/2006/relationships/printerSettings" Target="../printerSettings/printerSettings126.bin"/><Relationship Id="rIdvml" Type="http://schemas.openxmlformats.org/officeDocument/2006/relationships/vmlDrawing" Target="../drawings/vmlDrawing126.vml"/></Relationships>
</file>

<file path=xl/worksheets/_rels/sheet127.xml.rels><?xml version="1.0" encoding="UTF-8" standalone="yes"?><Relationships xmlns="http://schemas.openxmlformats.org/package/2006/relationships"><Relationship Id="rId1" Type="http://schemas.openxmlformats.org/officeDocument/2006/relationships/drawing" Target="../drawings/drawing127.xml"/><Relationship Id="rId2" Type="http://schemas.openxmlformats.org/officeDocument/2006/relationships/printerSettings" Target="../printerSettings/printerSettings127.bin"/><Relationship Id="rIdvml" Type="http://schemas.openxmlformats.org/officeDocument/2006/relationships/vmlDrawing" Target="../drawings/vmlDrawing127.vml"/></Relationships>
</file>

<file path=xl/worksheets/_rels/sheet128.xml.rels><?xml version="1.0" encoding="UTF-8" standalone="yes"?><Relationships xmlns="http://schemas.openxmlformats.org/package/2006/relationships"><Relationship Id="rId1" Type="http://schemas.openxmlformats.org/officeDocument/2006/relationships/drawing" Target="../drawings/drawing128.xml"/><Relationship Id="rId2" Type="http://schemas.openxmlformats.org/officeDocument/2006/relationships/printerSettings" Target="../printerSettings/printerSettings128.bin"/><Relationship Id="rIdvml" Type="http://schemas.openxmlformats.org/officeDocument/2006/relationships/vmlDrawing" Target="../drawings/vmlDrawing128.vml"/></Relationships>
</file>

<file path=xl/worksheets/_rels/sheet129.xml.rels><?xml version="1.0" encoding="UTF-8" standalone="yes"?><Relationships xmlns="http://schemas.openxmlformats.org/package/2006/relationships"><Relationship Id="rId1" Type="http://schemas.openxmlformats.org/officeDocument/2006/relationships/drawing" Target="../drawings/drawing129.xml"/><Relationship Id="rId2" Type="http://schemas.openxmlformats.org/officeDocument/2006/relationships/printerSettings" Target="../printerSettings/printerSettings129.bin"/><Relationship Id="rIdvml" Type="http://schemas.openxmlformats.org/officeDocument/2006/relationships/vmlDrawing" Target="../drawings/vmlDrawing129.vml"/></Relationships>
</file>

<file path=xl/worksheets/_rels/sheet130.xml.rels><?xml version="1.0" encoding="UTF-8" standalone="yes"?><Relationships xmlns="http://schemas.openxmlformats.org/package/2006/relationships"><Relationship Id="rId1" Type="http://schemas.openxmlformats.org/officeDocument/2006/relationships/drawing" Target="../drawings/drawing130.xml"/><Relationship Id="rId2" Type="http://schemas.openxmlformats.org/officeDocument/2006/relationships/printerSettings" Target="../printerSettings/printerSettings130.bin"/><Relationship Id="rIdvml" Type="http://schemas.openxmlformats.org/officeDocument/2006/relationships/vmlDrawing" Target="../drawings/vmlDrawing130.vml"/></Relationships>
</file>

<file path=xl/worksheets/_rels/sheet131.xml.rels><?xml version="1.0" encoding="UTF-8" standalone="yes"?><Relationships xmlns="http://schemas.openxmlformats.org/package/2006/relationships"><Relationship Id="rId1" Type="http://schemas.openxmlformats.org/officeDocument/2006/relationships/drawing" Target="../drawings/drawing131.xml"/><Relationship Id="rId2" Type="http://schemas.openxmlformats.org/officeDocument/2006/relationships/printerSettings" Target="../printerSettings/printerSettings131.bin"/><Relationship Id="rIdvml" Type="http://schemas.openxmlformats.org/officeDocument/2006/relationships/vmlDrawing" Target="../drawings/vmlDrawing131.vml"/></Relationships>
</file>

<file path=xl/worksheets/_rels/sheet132.xml.rels><?xml version="1.0" encoding="UTF-8" standalone="yes"?><Relationships xmlns="http://schemas.openxmlformats.org/package/2006/relationships"><Relationship Id="rId1" Type="http://schemas.openxmlformats.org/officeDocument/2006/relationships/drawing" Target="../drawings/drawing132.xml"/><Relationship Id="rId2" Type="http://schemas.openxmlformats.org/officeDocument/2006/relationships/printerSettings" Target="../printerSettings/printerSettings132.bin"/><Relationship Id="rIdvml" Type="http://schemas.openxmlformats.org/officeDocument/2006/relationships/vmlDrawing" Target="../drawings/vmlDrawing132.vml"/></Relationships>
</file>

<file path=xl/worksheets/_rels/sheet133.xml.rels><?xml version="1.0" encoding="UTF-8" standalone="yes"?><Relationships xmlns="http://schemas.openxmlformats.org/package/2006/relationships"><Relationship Id="rId1" Type="http://schemas.openxmlformats.org/officeDocument/2006/relationships/drawing" Target="../drawings/drawing133.xml"/><Relationship Id="rId2" Type="http://schemas.openxmlformats.org/officeDocument/2006/relationships/printerSettings" Target="../printerSettings/printerSettings133.bin"/><Relationship Id="rIdvml" Type="http://schemas.openxmlformats.org/officeDocument/2006/relationships/vmlDrawing" Target="../drawings/vmlDrawing133.vml"/></Relationships>
</file>

<file path=xl/worksheets/_rels/sheet134.xml.rels><?xml version="1.0" encoding="UTF-8" standalone="yes"?><Relationships xmlns="http://schemas.openxmlformats.org/package/2006/relationships"><Relationship Id="rId1" Type="http://schemas.openxmlformats.org/officeDocument/2006/relationships/drawing" Target="../drawings/drawing134.xml"/><Relationship Id="rId2" Type="http://schemas.openxmlformats.org/officeDocument/2006/relationships/printerSettings" Target="../printerSettings/printerSettings134.bin"/><Relationship Id="rIdvml" Type="http://schemas.openxmlformats.org/officeDocument/2006/relationships/vmlDrawing" Target="../drawings/vmlDrawing134.vml"/></Relationships>
</file>

<file path=xl/worksheets/_rels/sheet135.xml.rels><?xml version="1.0" encoding="UTF-8" standalone="yes"?><Relationships xmlns="http://schemas.openxmlformats.org/package/2006/relationships"><Relationship Id="rId1" Type="http://schemas.openxmlformats.org/officeDocument/2006/relationships/drawing" Target="../drawings/drawing135.xml"/><Relationship Id="rId2" Type="http://schemas.openxmlformats.org/officeDocument/2006/relationships/printerSettings" Target="../printerSettings/printerSettings135.bin"/><Relationship Id="rIdvml" Type="http://schemas.openxmlformats.org/officeDocument/2006/relationships/vmlDrawing" Target="../drawings/vmlDrawing135.vml"/></Relationships>
</file>

<file path=xl/worksheets/_rels/sheet136.xml.rels><?xml version="1.0" encoding="UTF-8" standalone="yes"?><Relationships xmlns="http://schemas.openxmlformats.org/package/2006/relationships"><Relationship Id="rId1" Type="http://schemas.openxmlformats.org/officeDocument/2006/relationships/drawing" Target="../drawings/drawing136.xml"/><Relationship Id="rId2" Type="http://schemas.openxmlformats.org/officeDocument/2006/relationships/printerSettings" Target="../printerSettings/printerSettings136.bin"/><Relationship Id="rIdvml" Type="http://schemas.openxmlformats.org/officeDocument/2006/relationships/vmlDrawing" Target="../drawings/vmlDrawing136.vml"/></Relationships>
</file>

<file path=xl/worksheets/_rels/sheet137.xml.rels><?xml version="1.0" encoding="UTF-8" standalone="yes"?><Relationships xmlns="http://schemas.openxmlformats.org/package/2006/relationships"><Relationship Id="rId1" Type="http://schemas.openxmlformats.org/officeDocument/2006/relationships/drawing" Target="../drawings/drawing137.xml"/><Relationship Id="rId2" Type="http://schemas.openxmlformats.org/officeDocument/2006/relationships/printerSettings" Target="../printerSettings/printerSettings137.bin"/><Relationship Id="rIdvml" Type="http://schemas.openxmlformats.org/officeDocument/2006/relationships/vmlDrawing" Target="../drawings/vmlDrawing137.vml"/></Relationships>
</file>

<file path=xl/worksheets/_rels/sheet138.xml.rels><?xml version="1.0" encoding="UTF-8" standalone="yes"?><Relationships xmlns="http://schemas.openxmlformats.org/package/2006/relationships"><Relationship Id="rId1" Type="http://schemas.openxmlformats.org/officeDocument/2006/relationships/drawing" Target="../drawings/drawing138.xml"/><Relationship Id="rId2" Type="http://schemas.openxmlformats.org/officeDocument/2006/relationships/printerSettings" Target="../printerSettings/printerSettings138.bin"/><Relationship Id="rIdvml" Type="http://schemas.openxmlformats.org/officeDocument/2006/relationships/vmlDrawing" Target="../drawings/vmlDrawing138.vml"/></Relationships>
</file>

<file path=xl/worksheets/_rels/sheet139.xml.rels><?xml version="1.0" encoding="UTF-8" standalone="yes"?><Relationships xmlns="http://schemas.openxmlformats.org/package/2006/relationships"><Relationship Id="rId1" Type="http://schemas.openxmlformats.org/officeDocument/2006/relationships/drawing" Target="../drawings/drawing139.xml"/><Relationship Id="rId2" Type="http://schemas.openxmlformats.org/officeDocument/2006/relationships/printerSettings" Target="../printerSettings/printerSettings139.bin"/><Relationship Id="rIdvml" Type="http://schemas.openxmlformats.org/officeDocument/2006/relationships/vmlDrawing" Target="../drawings/vmlDrawing139.vml"/></Relationships>
</file>

<file path=xl/worksheets/_rels/sheet140.xml.rels><?xml version="1.0" encoding="UTF-8" standalone="yes"?><Relationships xmlns="http://schemas.openxmlformats.org/package/2006/relationships"><Relationship Id="rId1" Type="http://schemas.openxmlformats.org/officeDocument/2006/relationships/drawing" Target="../drawings/drawing140.xml"/><Relationship Id="rId2" Type="http://schemas.openxmlformats.org/officeDocument/2006/relationships/printerSettings" Target="../printerSettings/printerSettings140.bin"/><Relationship Id="rIdvml" Type="http://schemas.openxmlformats.org/officeDocument/2006/relationships/vmlDrawing" Target="../drawings/vmlDrawing140.vml"/></Relationships>
</file>

<file path=xl/worksheets/_rels/sheet141.xml.rels><?xml version="1.0" encoding="UTF-8" standalone="yes"?><Relationships xmlns="http://schemas.openxmlformats.org/package/2006/relationships"><Relationship Id="rId1" Type="http://schemas.openxmlformats.org/officeDocument/2006/relationships/drawing" Target="../drawings/drawing141.xml"/><Relationship Id="rId2" Type="http://schemas.openxmlformats.org/officeDocument/2006/relationships/printerSettings" Target="../printerSettings/printerSettings141.bin"/><Relationship Id="rIdvml" Type="http://schemas.openxmlformats.org/officeDocument/2006/relationships/vmlDrawing" Target="../drawings/vmlDrawing141.vml"/></Relationships>
</file>

<file path=xl/worksheets/_rels/sheet142.xml.rels><?xml version="1.0" encoding="UTF-8" standalone="yes"?><Relationships xmlns="http://schemas.openxmlformats.org/package/2006/relationships"><Relationship Id="rId1" Type="http://schemas.openxmlformats.org/officeDocument/2006/relationships/drawing" Target="../drawings/drawing142.xml"/><Relationship Id="rId2" Type="http://schemas.openxmlformats.org/officeDocument/2006/relationships/printerSettings" Target="../printerSettings/printerSettings142.bin"/><Relationship Id="rIdvml" Type="http://schemas.openxmlformats.org/officeDocument/2006/relationships/vmlDrawing" Target="../drawings/vmlDrawing142.vml"/></Relationships>
</file>

<file path=xl/worksheets/_rels/sheet143.xml.rels><?xml version="1.0" encoding="UTF-8" standalone="yes"?><Relationships xmlns="http://schemas.openxmlformats.org/package/2006/relationships"><Relationship Id="rId1" Type="http://schemas.openxmlformats.org/officeDocument/2006/relationships/drawing" Target="../drawings/drawing143.xml"/><Relationship Id="rId2" Type="http://schemas.openxmlformats.org/officeDocument/2006/relationships/printerSettings" Target="../printerSettings/printerSettings143.bin"/><Relationship Id="rIdvml" Type="http://schemas.openxmlformats.org/officeDocument/2006/relationships/vmlDrawing" Target="../drawings/vmlDrawing143.vml"/></Relationships>
</file>

<file path=xl/worksheets/_rels/sheet144.xml.rels><?xml version="1.0" encoding="UTF-8" standalone="yes"?><Relationships xmlns="http://schemas.openxmlformats.org/package/2006/relationships"><Relationship Id="rId1" Type="http://schemas.openxmlformats.org/officeDocument/2006/relationships/drawing" Target="../drawings/drawing144.xml"/><Relationship Id="rId2" Type="http://schemas.openxmlformats.org/officeDocument/2006/relationships/printerSettings" Target="../printerSettings/printerSettings144.bin"/><Relationship Id="rIdvml" Type="http://schemas.openxmlformats.org/officeDocument/2006/relationships/vmlDrawing" Target="../drawings/vmlDrawing144.vml"/></Relationships>
</file>

<file path=xl/worksheets/_rels/sheet145.xml.rels><?xml version="1.0" encoding="UTF-8" standalone="yes"?><Relationships xmlns="http://schemas.openxmlformats.org/package/2006/relationships"><Relationship Id="rId1" Type="http://schemas.openxmlformats.org/officeDocument/2006/relationships/drawing" Target="../drawings/drawing145.xml"/><Relationship Id="rId2" Type="http://schemas.openxmlformats.org/officeDocument/2006/relationships/printerSettings" Target="../printerSettings/printerSettings145.bin"/><Relationship Id="rIdvml" Type="http://schemas.openxmlformats.org/officeDocument/2006/relationships/vmlDrawing" Target="../drawings/vmlDrawing145.vml"/></Relationships>
</file>

<file path=xl/worksheets/_rels/sheet146.xml.rels><?xml version="1.0" encoding="UTF-8" standalone="yes"?><Relationships xmlns="http://schemas.openxmlformats.org/package/2006/relationships"><Relationship Id="rId1" Type="http://schemas.openxmlformats.org/officeDocument/2006/relationships/drawing" Target="../drawings/drawing146.xml"/><Relationship Id="rId2" Type="http://schemas.openxmlformats.org/officeDocument/2006/relationships/printerSettings" Target="../printerSettings/printerSettings146.bin"/><Relationship Id="rIdvml" Type="http://schemas.openxmlformats.org/officeDocument/2006/relationships/vmlDrawing" Target="../drawings/vmlDrawing146.vml"/></Relationships>
</file>

<file path=xl/worksheets/_rels/sheet147.xml.rels><?xml version="1.0" encoding="UTF-8" standalone="yes"?><Relationships xmlns="http://schemas.openxmlformats.org/package/2006/relationships"><Relationship Id="rId1" Type="http://schemas.openxmlformats.org/officeDocument/2006/relationships/drawing" Target="../drawings/drawing147.xml"/><Relationship Id="rId2" Type="http://schemas.openxmlformats.org/officeDocument/2006/relationships/printerSettings" Target="../printerSettings/printerSettings147.bin"/><Relationship Id="rIdvml" Type="http://schemas.openxmlformats.org/officeDocument/2006/relationships/vmlDrawing" Target="../drawings/vmlDrawing147.vml"/></Relationships>
</file>

<file path=xl/worksheets/_rels/sheet148.xml.rels><?xml version="1.0" encoding="UTF-8" standalone="yes"?><Relationships xmlns="http://schemas.openxmlformats.org/package/2006/relationships"><Relationship Id="rId1" Type="http://schemas.openxmlformats.org/officeDocument/2006/relationships/drawing" Target="../drawings/drawing148.xml"/><Relationship Id="rId2" Type="http://schemas.openxmlformats.org/officeDocument/2006/relationships/printerSettings" Target="../printerSettings/printerSettings148.bin"/><Relationship Id="rIdvml" Type="http://schemas.openxmlformats.org/officeDocument/2006/relationships/vmlDrawing" Target="../drawings/vmlDrawing148.vml"/></Relationships>
</file>

<file path=xl/worksheets/_rels/sheet149.xml.rels><?xml version="1.0" encoding="UTF-8" standalone="yes"?><Relationships xmlns="http://schemas.openxmlformats.org/package/2006/relationships"><Relationship Id="rId1" Type="http://schemas.openxmlformats.org/officeDocument/2006/relationships/drawing" Target="../drawings/drawing149.xml"/><Relationship Id="rId2" Type="http://schemas.openxmlformats.org/officeDocument/2006/relationships/printerSettings" Target="../printerSettings/printerSettings149.bin"/><Relationship Id="rIdvml" Type="http://schemas.openxmlformats.org/officeDocument/2006/relationships/vmlDrawing" Target="../drawings/vmlDrawing149.vml"/></Relationships>
</file>

<file path=xl/worksheets/_rels/sheet150.xml.rels><?xml version="1.0" encoding="UTF-8" standalone="yes"?><Relationships xmlns="http://schemas.openxmlformats.org/package/2006/relationships"><Relationship Id="rId1" Type="http://schemas.openxmlformats.org/officeDocument/2006/relationships/drawing" Target="../drawings/drawing150.xml"/><Relationship Id="rId2" Type="http://schemas.openxmlformats.org/officeDocument/2006/relationships/printerSettings" Target="../printerSettings/printerSettings150.bin"/><Relationship Id="rIdvml" Type="http://schemas.openxmlformats.org/officeDocument/2006/relationships/vmlDrawing" Target="../drawings/vmlDrawing150.vml"/></Relationships>
</file>

<file path=xl/worksheets/_rels/sheet151.xml.rels><?xml version="1.0" encoding="UTF-8" standalone="yes"?><Relationships xmlns="http://schemas.openxmlformats.org/package/2006/relationships"><Relationship Id="rId1" Type="http://schemas.openxmlformats.org/officeDocument/2006/relationships/drawing" Target="../drawings/drawing151.xml"/><Relationship Id="rId2" Type="http://schemas.openxmlformats.org/officeDocument/2006/relationships/printerSettings" Target="../printerSettings/printerSettings151.bin"/><Relationship Id="rIdvml" Type="http://schemas.openxmlformats.org/officeDocument/2006/relationships/vmlDrawing" Target="../drawings/vmlDrawing151.vml"/></Relationships>
</file>

<file path=xl/worksheets/_rels/sheet152.xml.rels><?xml version="1.0" encoding="UTF-8" standalone="yes"?><Relationships xmlns="http://schemas.openxmlformats.org/package/2006/relationships"><Relationship Id="rId1" Type="http://schemas.openxmlformats.org/officeDocument/2006/relationships/drawing" Target="../drawings/drawing152.xml"/><Relationship Id="rId2" Type="http://schemas.openxmlformats.org/officeDocument/2006/relationships/printerSettings" Target="../printerSettings/printerSettings152.bin"/><Relationship Id="rIdvml" Type="http://schemas.openxmlformats.org/officeDocument/2006/relationships/vmlDrawing" Target="../drawings/vmlDrawing152.vml"/></Relationships>
</file>

<file path=xl/worksheets/_rels/sheet153.xml.rels><?xml version="1.0" encoding="UTF-8" standalone="yes"?><Relationships xmlns="http://schemas.openxmlformats.org/package/2006/relationships"><Relationship Id="rId1" Type="http://schemas.openxmlformats.org/officeDocument/2006/relationships/drawing" Target="../drawings/drawing153.xml"/><Relationship Id="rId2" Type="http://schemas.openxmlformats.org/officeDocument/2006/relationships/printerSettings" Target="../printerSettings/printerSettings153.bin"/><Relationship Id="rIdvml" Type="http://schemas.openxmlformats.org/officeDocument/2006/relationships/vmlDrawing" Target="../drawings/vmlDrawing153.vml"/></Relationships>
</file>

<file path=xl/worksheets/_rels/sheet154.xml.rels><?xml version="1.0" encoding="UTF-8" standalone="yes"?><Relationships xmlns="http://schemas.openxmlformats.org/package/2006/relationships"><Relationship Id="rId1" Type="http://schemas.openxmlformats.org/officeDocument/2006/relationships/drawing" Target="../drawings/drawing154.xml"/><Relationship Id="rId2" Type="http://schemas.openxmlformats.org/officeDocument/2006/relationships/printerSettings" Target="../printerSettings/printerSettings154.bin"/><Relationship Id="rIdvml" Type="http://schemas.openxmlformats.org/officeDocument/2006/relationships/vmlDrawing" Target="../drawings/vmlDrawing154.vml"/></Relationships>
</file>

<file path=xl/worksheets/_rels/sheet155.xml.rels><?xml version="1.0" encoding="UTF-8" standalone="yes"?><Relationships xmlns="http://schemas.openxmlformats.org/package/2006/relationships"><Relationship Id="rId1" Type="http://schemas.openxmlformats.org/officeDocument/2006/relationships/drawing" Target="../drawings/drawing155.xml"/><Relationship Id="rId2" Type="http://schemas.openxmlformats.org/officeDocument/2006/relationships/printerSettings" Target="../printerSettings/printerSettings155.bin"/><Relationship Id="rIdvml" Type="http://schemas.openxmlformats.org/officeDocument/2006/relationships/vmlDrawing" Target="../drawings/vmlDrawing155.vml"/></Relationships>
</file>

<file path=xl/worksheets/_rels/sheet156.xml.rels><?xml version="1.0" encoding="UTF-8" standalone="yes"?><Relationships xmlns="http://schemas.openxmlformats.org/package/2006/relationships"><Relationship Id="rId1" Type="http://schemas.openxmlformats.org/officeDocument/2006/relationships/drawing" Target="../drawings/drawing156.xml"/><Relationship Id="rId2" Type="http://schemas.openxmlformats.org/officeDocument/2006/relationships/printerSettings" Target="../printerSettings/printerSettings156.bin"/><Relationship Id="rIdvml" Type="http://schemas.openxmlformats.org/officeDocument/2006/relationships/vmlDrawing" Target="../drawings/vmlDrawing156.vml"/></Relationships>
</file>

<file path=xl/worksheets/_rels/sheet157.xml.rels><?xml version="1.0" encoding="UTF-8" standalone="yes"?><Relationships xmlns="http://schemas.openxmlformats.org/package/2006/relationships"><Relationship Id="rId1" Type="http://schemas.openxmlformats.org/officeDocument/2006/relationships/drawing" Target="../drawings/drawing157.xml"/><Relationship Id="rId2" Type="http://schemas.openxmlformats.org/officeDocument/2006/relationships/printerSettings" Target="../printerSettings/printerSettings157.bin"/><Relationship Id="rIdvml" Type="http://schemas.openxmlformats.org/officeDocument/2006/relationships/vmlDrawing" Target="../drawings/vmlDrawing157.vml"/></Relationships>
</file>

<file path=xl/worksheets/_rels/sheet158.xml.rels><?xml version="1.0" encoding="UTF-8" standalone="yes"?><Relationships xmlns="http://schemas.openxmlformats.org/package/2006/relationships"><Relationship Id="rId1" Type="http://schemas.openxmlformats.org/officeDocument/2006/relationships/drawing" Target="../drawings/drawing158.xml"/><Relationship Id="rId2" Type="http://schemas.openxmlformats.org/officeDocument/2006/relationships/printerSettings" Target="../printerSettings/printerSettings158.bin"/><Relationship Id="rIdvml" Type="http://schemas.openxmlformats.org/officeDocument/2006/relationships/vmlDrawing" Target="../drawings/vmlDrawing158.vml"/></Relationships>
</file>

<file path=xl/worksheets/_rels/sheet159.xml.rels><?xml version="1.0" encoding="UTF-8" standalone="yes"?><Relationships xmlns="http://schemas.openxmlformats.org/package/2006/relationships"><Relationship Id="rId1" Type="http://schemas.openxmlformats.org/officeDocument/2006/relationships/drawing" Target="../drawings/drawing159.xml"/><Relationship Id="rId2" Type="http://schemas.openxmlformats.org/officeDocument/2006/relationships/printerSettings" Target="../printerSettings/printerSettings159.bin"/><Relationship Id="rIdvml" Type="http://schemas.openxmlformats.org/officeDocument/2006/relationships/vmlDrawing" Target="../drawings/vmlDrawing159.vml"/></Relationships>
</file>

<file path=xl/worksheets/_rels/sheet160.xml.rels><?xml version="1.0" encoding="UTF-8" standalone="yes"?><Relationships xmlns="http://schemas.openxmlformats.org/package/2006/relationships"><Relationship Id="rId1" Type="http://schemas.openxmlformats.org/officeDocument/2006/relationships/drawing" Target="../drawings/drawing160.xml"/><Relationship Id="rId2" Type="http://schemas.openxmlformats.org/officeDocument/2006/relationships/printerSettings" Target="../printerSettings/printerSettings160.bin"/><Relationship Id="rIdvml" Type="http://schemas.openxmlformats.org/officeDocument/2006/relationships/vmlDrawing" Target="../drawings/vmlDrawing160.vml"/></Relationships>
</file>

<file path=xl/worksheets/_rels/sheet161.xml.rels><?xml version="1.0" encoding="UTF-8" standalone="yes"?><Relationships xmlns="http://schemas.openxmlformats.org/package/2006/relationships"><Relationship Id="rId1" Type="http://schemas.openxmlformats.org/officeDocument/2006/relationships/drawing" Target="../drawings/drawing161.xml"/><Relationship Id="rId2" Type="http://schemas.openxmlformats.org/officeDocument/2006/relationships/printerSettings" Target="../printerSettings/printerSettings161.bin"/><Relationship Id="rIdvml" Type="http://schemas.openxmlformats.org/officeDocument/2006/relationships/vmlDrawing" Target="../drawings/vmlDrawing161.vml"/></Relationships>
</file>

<file path=xl/worksheets/_rels/sheet162.xml.rels><?xml version="1.0" encoding="UTF-8" standalone="yes"?><Relationships xmlns="http://schemas.openxmlformats.org/package/2006/relationships"><Relationship Id="rId1" Type="http://schemas.openxmlformats.org/officeDocument/2006/relationships/drawing" Target="../drawings/drawing162.xml"/><Relationship Id="rId2" Type="http://schemas.openxmlformats.org/officeDocument/2006/relationships/printerSettings" Target="../printerSettings/printerSettings162.bin"/><Relationship Id="rIdvml" Type="http://schemas.openxmlformats.org/officeDocument/2006/relationships/vmlDrawing" Target="../drawings/vmlDrawing162.vml"/></Relationships>
</file>

<file path=xl/worksheets/_rels/sheet163.xml.rels><?xml version="1.0" encoding="UTF-8" standalone="yes"?><Relationships xmlns="http://schemas.openxmlformats.org/package/2006/relationships"><Relationship Id="rId1" Type="http://schemas.openxmlformats.org/officeDocument/2006/relationships/drawing" Target="../drawings/drawing163.xml"/><Relationship Id="rId2" Type="http://schemas.openxmlformats.org/officeDocument/2006/relationships/printerSettings" Target="../printerSettings/printerSettings163.bin"/><Relationship Id="rIdvml" Type="http://schemas.openxmlformats.org/officeDocument/2006/relationships/vmlDrawing" Target="../drawings/vmlDrawing163.vml"/></Relationships>
</file>

<file path=xl/worksheets/_rels/sheet164.xml.rels><?xml version="1.0" encoding="UTF-8" standalone="yes"?><Relationships xmlns="http://schemas.openxmlformats.org/package/2006/relationships"><Relationship Id="rId1" Type="http://schemas.openxmlformats.org/officeDocument/2006/relationships/drawing" Target="../drawings/drawing164.xml"/><Relationship Id="rId2" Type="http://schemas.openxmlformats.org/officeDocument/2006/relationships/printerSettings" Target="../printerSettings/printerSettings164.bin"/><Relationship Id="rIdvml" Type="http://schemas.openxmlformats.org/officeDocument/2006/relationships/vmlDrawing" Target="../drawings/vmlDrawing164.vml"/></Relationships>
</file>

<file path=xl/worksheets/_rels/sheet165.xml.rels><?xml version="1.0" encoding="UTF-8" standalone="yes"?><Relationships xmlns="http://schemas.openxmlformats.org/package/2006/relationships"><Relationship Id="rId1" Type="http://schemas.openxmlformats.org/officeDocument/2006/relationships/drawing" Target="../drawings/drawing165.xml"/><Relationship Id="rId2" Type="http://schemas.openxmlformats.org/officeDocument/2006/relationships/printerSettings" Target="../printerSettings/printerSettings165.bin"/><Relationship Id="rIdvml" Type="http://schemas.openxmlformats.org/officeDocument/2006/relationships/vmlDrawing" Target="../drawings/vmlDrawing165.vml"/></Relationships>
</file>

<file path=xl/worksheets/_rels/sheet166.xml.rels><?xml version="1.0" encoding="UTF-8" standalone="yes"?><Relationships xmlns="http://schemas.openxmlformats.org/package/2006/relationships"><Relationship Id="rId1" Type="http://schemas.openxmlformats.org/officeDocument/2006/relationships/drawing" Target="../drawings/drawing166.xml"/><Relationship Id="rId2" Type="http://schemas.openxmlformats.org/officeDocument/2006/relationships/printerSettings" Target="../printerSettings/printerSettings166.bin"/><Relationship Id="rIdvml" Type="http://schemas.openxmlformats.org/officeDocument/2006/relationships/vmlDrawing" Target="../drawings/vmlDrawing166.vml"/></Relationships>
</file>

<file path=xl/worksheets/_rels/sheet167.xml.rels><?xml version="1.0" encoding="UTF-8" standalone="yes"?><Relationships xmlns="http://schemas.openxmlformats.org/package/2006/relationships"><Relationship Id="rId1" Type="http://schemas.openxmlformats.org/officeDocument/2006/relationships/drawing" Target="../drawings/drawing167.xml"/><Relationship Id="rId2" Type="http://schemas.openxmlformats.org/officeDocument/2006/relationships/printerSettings" Target="../printerSettings/printerSettings167.bin"/><Relationship Id="rIdvml" Type="http://schemas.openxmlformats.org/officeDocument/2006/relationships/vmlDrawing" Target="../drawings/vmlDrawing167.vml"/></Relationships>
</file>

<file path=xl/worksheets/_rels/sheet168.xml.rels><?xml version="1.0" encoding="UTF-8" standalone="yes"?><Relationships xmlns="http://schemas.openxmlformats.org/package/2006/relationships"><Relationship Id="rId1" Type="http://schemas.openxmlformats.org/officeDocument/2006/relationships/drawing" Target="../drawings/drawing168.xml"/><Relationship Id="rId2" Type="http://schemas.openxmlformats.org/officeDocument/2006/relationships/printerSettings" Target="../printerSettings/printerSettings168.bin"/><Relationship Id="rIdvml" Type="http://schemas.openxmlformats.org/officeDocument/2006/relationships/vmlDrawing" Target="../drawings/vmlDrawing168.vml"/></Relationships>
</file>

<file path=xl/worksheets/_rels/sheet169.xml.rels><?xml version="1.0" encoding="UTF-8" standalone="yes"?><Relationships xmlns="http://schemas.openxmlformats.org/package/2006/relationships"><Relationship Id="rId1" Type="http://schemas.openxmlformats.org/officeDocument/2006/relationships/drawing" Target="../drawings/drawing169.xml"/><Relationship Id="rId2" Type="http://schemas.openxmlformats.org/officeDocument/2006/relationships/printerSettings" Target="../printerSettings/printerSettings169.bin"/><Relationship Id="rIdvml" Type="http://schemas.openxmlformats.org/officeDocument/2006/relationships/vmlDrawing" Target="../drawings/vmlDrawing169.vml"/></Relationships>
</file>

<file path=xl/worksheets/_rels/sheet170.xml.rels><?xml version="1.0" encoding="UTF-8" standalone="yes"?><Relationships xmlns="http://schemas.openxmlformats.org/package/2006/relationships"><Relationship Id="rId1" Type="http://schemas.openxmlformats.org/officeDocument/2006/relationships/drawing" Target="../drawings/drawing170.xml"/><Relationship Id="rId2" Type="http://schemas.openxmlformats.org/officeDocument/2006/relationships/printerSettings" Target="../printerSettings/printerSettings170.bin"/><Relationship Id="rIdvml" Type="http://schemas.openxmlformats.org/officeDocument/2006/relationships/vmlDrawing" Target="../drawings/vmlDrawing170.vml"/></Relationships>
</file>

<file path=xl/worksheets/_rels/sheet171.xml.rels><?xml version="1.0" encoding="UTF-8" standalone="yes"?><Relationships xmlns="http://schemas.openxmlformats.org/package/2006/relationships"><Relationship Id="rId1" Type="http://schemas.openxmlformats.org/officeDocument/2006/relationships/drawing" Target="../drawings/drawing171.xml"/><Relationship Id="rId2" Type="http://schemas.openxmlformats.org/officeDocument/2006/relationships/printerSettings" Target="../printerSettings/printerSettings171.bin"/><Relationship Id="rIdvml" Type="http://schemas.openxmlformats.org/officeDocument/2006/relationships/vmlDrawing" Target="../drawings/vmlDrawing171.vml"/></Relationships>
</file>

<file path=xl/worksheets/_rels/sheet172.xml.rels><?xml version="1.0" encoding="UTF-8" standalone="yes"?><Relationships xmlns="http://schemas.openxmlformats.org/package/2006/relationships"><Relationship Id="rId1" Type="http://schemas.openxmlformats.org/officeDocument/2006/relationships/drawing" Target="../drawings/drawing172.xml"/><Relationship Id="rId2" Type="http://schemas.openxmlformats.org/officeDocument/2006/relationships/printerSettings" Target="../printerSettings/printerSettings172.bin"/><Relationship Id="rIdvml" Type="http://schemas.openxmlformats.org/officeDocument/2006/relationships/vmlDrawing" Target="../drawings/vmlDrawing172.vml"/></Relationships>
</file>

<file path=xl/worksheets/_rels/sheet173.xml.rels><?xml version="1.0" encoding="UTF-8" standalone="yes"?><Relationships xmlns="http://schemas.openxmlformats.org/package/2006/relationships"><Relationship Id="rId1" Type="http://schemas.openxmlformats.org/officeDocument/2006/relationships/drawing" Target="../drawings/drawing173.xml"/><Relationship Id="rId2" Type="http://schemas.openxmlformats.org/officeDocument/2006/relationships/printerSettings" Target="../printerSettings/printerSettings173.bin"/><Relationship Id="rIdvml" Type="http://schemas.openxmlformats.org/officeDocument/2006/relationships/vmlDrawing" Target="../drawings/vmlDrawing173.vml"/></Relationships>
</file>

<file path=xl/worksheets/_rels/sheet174.xml.rels><?xml version="1.0" encoding="UTF-8" standalone="yes"?><Relationships xmlns="http://schemas.openxmlformats.org/package/2006/relationships"><Relationship Id="rId1" Type="http://schemas.openxmlformats.org/officeDocument/2006/relationships/drawing" Target="../drawings/drawing174.xml"/><Relationship Id="rId2" Type="http://schemas.openxmlformats.org/officeDocument/2006/relationships/printerSettings" Target="../printerSettings/printerSettings174.bin"/><Relationship Id="rIdvml" Type="http://schemas.openxmlformats.org/officeDocument/2006/relationships/vmlDrawing" Target="../drawings/vmlDrawing174.vml"/></Relationships>
</file>

<file path=xl/worksheets/_rels/sheet175.xml.rels><?xml version="1.0" encoding="UTF-8" standalone="yes"?><Relationships xmlns="http://schemas.openxmlformats.org/package/2006/relationships"><Relationship Id="rId1" Type="http://schemas.openxmlformats.org/officeDocument/2006/relationships/drawing" Target="../drawings/drawing175.xml"/><Relationship Id="rId2" Type="http://schemas.openxmlformats.org/officeDocument/2006/relationships/printerSettings" Target="../printerSettings/printerSettings175.bin"/><Relationship Id="rIdvml" Type="http://schemas.openxmlformats.org/officeDocument/2006/relationships/vmlDrawing" Target="../drawings/vmlDrawing175.vml"/></Relationships>
</file>

<file path=xl/worksheets/_rels/sheet176.xml.rels><?xml version="1.0" encoding="UTF-8" standalone="yes"?><Relationships xmlns="http://schemas.openxmlformats.org/package/2006/relationships"><Relationship Id="rId1" Type="http://schemas.openxmlformats.org/officeDocument/2006/relationships/drawing" Target="../drawings/drawing176.xml"/><Relationship Id="rId2" Type="http://schemas.openxmlformats.org/officeDocument/2006/relationships/printerSettings" Target="../printerSettings/printerSettings176.bin"/><Relationship Id="rIdvml" Type="http://schemas.openxmlformats.org/officeDocument/2006/relationships/vmlDrawing" Target="../drawings/vmlDrawing176.vml"/></Relationships>
</file>

<file path=xl/worksheets/_rels/sheet177.xml.rels><?xml version="1.0" encoding="UTF-8" standalone="yes"?><Relationships xmlns="http://schemas.openxmlformats.org/package/2006/relationships"><Relationship Id="rId1" Type="http://schemas.openxmlformats.org/officeDocument/2006/relationships/drawing" Target="../drawings/drawing177.xml"/><Relationship Id="rId2" Type="http://schemas.openxmlformats.org/officeDocument/2006/relationships/printerSettings" Target="../printerSettings/printerSettings177.bin"/><Relationship Id="rIdvml" Type="http://schemas.openxmlformats.org/officeDocument/2006/relationships/vmlDrawing" Target="../drawings/vmlDrawing177.vml"/></Relationships>
</file>

<file path=xl/worksheets/_rels/sheet178.xml.rels><?xml version="1.0" encoding="UTF-8" standalone="yes"?><Relationships xmlns="http://schemas.openxmlformats.org/package/2006/relationships"><Relationship Id="rId1" Type="http://schemas.openxmlformats.org/officeDocument/2006/relationships/drawing" Target="../drawings/drawing178.xml"/><Relationship Id="rId2" Type="http://schemas.openxmlformats.org/officeDocument/2006/relationships/printerSettings" Target="../printerSettings/printerSettings178.bin"/><Relationship Id="rIdvml" Type="http://schemas.openxmlformats.org/officeDocument/2006/relationships/vmlDrawing" Target="../drawings/vmlDrawing178.vml"/></Relationships>
</file>

<file path=xl/worksheets/_rels/sheet179.xml.rels><?xml version="1.0" encoding="UTF-8" standalone="yes"?><Relationships xmlns="http://schemas.openxmlformats.org/package/2006/relationships"><Relationship Id="rId1" Type="http://schemas.openxmlformats.org/officeDocument/2006/relationships/drawing" Target="../drawings/drawing179.xml"/><Relationship Id="rId2" Type="http://schemas.openxmlformats.org/officeDocument/2006/relationships/printerSettings" Target="../printerSettings/printerSettings179.bin"/><Relationship Id="rIdvml" Type="http://schemas.openxmlformats.org/officeDocument/2006/relationships/vmlDrawing" Target="../drawings/vmlDrawing179.vml"/></Relationships>
</file>

<file path=xl/worksheets/_rels/sheet180.xml.rels><?xml version="1.0" encoding="UTF-8" standalone="yes"?><Relationships xmlns="http://schemas.openxmlformats.org/package/2006/relationships"><Relationship Id="rId1" Type="http://schemas.openxmlformats.org/officeDocument/2006/relationships/drawing" Target="../drawings/drawing180.xml"/><Relationship Id="rId2" Type="http://schemas.openxmlformats.org/officeDocument/2006/relationships/printerSettings" Target="../printerSettings/printerSettings180.bin"/><Relationship Id="rIdvml" Type="http://schemas.openxmlformats.org/officeDocument/2006/relationships/vmlDrawing" Target="../drawings/vmlDrawing180.vml"/></Relationships>
</file>

<file path=xl/worksheets/_rels/sheet181.xml.rels><?xml version="1.0" encoding="UTF-8" standalone="yes"?><Relationships xmlns="http://schemas.openxmlformats.org/package/2006/relationships"><Relationship Id="rId1" Type="http://schemas.openxmlformats.org/officeDocument/2006/relationships/drawing" Target="../drawings/drawing181.xml"/><Relationship Id="rId2" Type="http://schemas.openxmlformats.org/officeDocument/2006/relationships/printerSettings" Target="../printerSettings/printerSettings181.bin"/><Relationship Id="rIdvml" Type="http://schemas.openxmlformats.org/officeDocument/2006/relationships/vmlDrawing" Target="../drawings/vmlDrawing181.vml"/></Relationships>
</file>

<file path=xl/worksheets/_rels/sheet182.xml.rels><?xml version="1.0" encoding="UTF-8" standalone="yes"?><Relationships xmlns="http://schemas.openxmlformats.org/package/2006/relationships"><Relationship Id="rId1" Type="http://schemas.openxmlformats.org/officeDocument/2006/relationships/drawing" Target="../drawings/drawing182.xml"/><Relationship Id="rId2" Type="http://schemas.openxmlformats.org/officeDocument/2006/relationships/printerSettings" Target="../printerSettings/printerSettings182.bin"/><Relationship Id="rIdvml" Type="http://schemas.openxmlformats.org/officeDocument/2006/relationships/vmlDrawing" Target="../drawings/vmlDrawing182.vml"/></Relationships>
</file>

<file path=xl/worksheets/_rels/sheet183.xml.rels><?xml version="1.0" encoding="UTF-8" standalone="yes"?><Relationships xmlns="http://schemas.openxmlformats.org/package/2006/relationships"><Relationship Id="rId1" Type="http://schemas.openxmlformats.org/officeDocument/2006/relationships/drawing" Target="../drawings/drawing183.xml"/><Relationship Id="rId2" Type="http://schemas.openxmlformats.org/officeDocument/2006/relationships/printerSettings" Target="../printerSettings/printerSettings183.bin"/><Relationship Id="rIdvml" Type="http://schemas.openxmlformats.org/officeDocument/2006/relationships/vmlDrawing" Target="../drawings/vmlDrawing183.vml"/></Relationships>
</file>

<file path=xl/worksheets/_rels/sheet184.xml.rels><?xml version="1.0" encoding="UTF-8" standalone="yes"?><Relationships xmlns="http://schemas.openxmlformats.org/package/2006/relationships"><Relationship Id="rId1" Type="http://schemas.openxmlformats.org/officeDocument/2006/relationships/drawing" Target="../drawings/drawing184.xml"/><Relationship Id="rId2" Type="http://schemas.openxmlformats.org/officeDocument/2006/relationships/printerSettings" Target="../printerSettings/printerSettings184.bin"/><Relationship Id="rIdvml" Type="http://schemas.openxmlformats.org/officeDocument/2006/relationships/vmlDrawing" Target="../drawings/vmlDrawing184.vml"/></Relationships>
</file>

<file path=xl/worksheets/_rels/sheet185.xml.rels><?xml version="1.0" encoding="UTF-8" standalone="yes"?><Relationships xmlns="http://schemas.openxmlformats.org/package/2006/relationships"><Relationship Id="rId1" Type="http://schemas.openxmlformats.org/officeDocument/2006/relationships/drawing" Target="../drawings/drawing185.xml"/><Relationship Id="rId2" Type="http://schemas.openxmlformats.org/officeDocument/2006/relationships/printerSettings" Target="../printerSettings/printerSettings185.bin"/><Relationship Id="rIdvml" Type="http://schemas.openxmlformats.org/officeDocument/2006/relationships/vmlDrawing" Target="../drawings/vmlDrawing185.vml"/></Relationships>
</file>

<file path=xl/worksheets/_rels/sheet186.xml.rels><?xml version="1.0" encoding="UTF-8" standalone="yes"?><Relationships xmlns="http://schemas.openxmlformats.org/package/2006/relationships"><Relationship Id="rId1" Type="http://schemas.openxmlformats.org/officeDocument/2006/relationships/drawing" Target="../drawings/drawing186.xml"/><Relationship Id="rId2" Type="http://schemas.openxmlformats.org/officeDocument/2006/relationships/printerSettings" Target="../printerSettings/printerSettings186.bin"/><Relationship Id="rIdvml" Type="http://schemas.openxmlformats.org/officeDocument/2006/relationships/vmlDrawing" Target="../drawings/vmlDrawing186.vml"/></Relationships>
</file>

<file path=xl/worksheets/_rels/sheet187.xml.rels><?xml version="1.0" encoding="UTF-8" standalone="yes"?><Relationships xmlns="http://schemas.openxmlformats.org/package/2006/relationships"><Relationship Id="rId1" Type="http://schemas.openxmlformats.org/officeDocument/2006/relationships/drawing" Target="../drawings/drawing187.xml"/><Relationship Id="rId2" Type="http://schemas.openxmlformats.org/officeDocument/2006/relationships/printerSettings" Target="../printerSettings/printerSettings187.bin"/><Relationship Id="rIdvml" Type="http://schemas.openxmlformats.org/officeDocument/2006/relationships/vmlDrawing" Target="../drawings/vmlDrawing187.vml"/></Relationships>
</file>

<file path=xl/worksheets/_rels/sheet188.xml.rels><?xml version="1.0" encoding="UTF-8" standalone="yes"?><Relationships xmlns="http://schemas.openxmlformats.org/package/2006/relationships"><Relationship Id="rId1" Type="http://schemas.openxmlformats.org/officeDocument/2006/relationships/drawing" Target="../drawings/drawing188.xml"/><Relationship Id="rId2" Type="http://schemas.openxmlformats.org/officeDocument/2006/relationships/printerSettings" Target="../printerSettings/printerSettings188.bin"/><Relationship Id="rIdvml" Type="http://schemas.openxmlformats.org/officeDocument/2006/relationships/vmlDrawing" Target="../drawings/vmlDrawing188.vml"/></Relationships>
</file>

<file path=xl/worksheets/_rels/sheet189.xml.rels><?xml version="1.0" encoding="UTF-8" standalone="yes"?><Relationships xmlns="http://schemas.openxmlformats.org/package/2006/relationships"><Relationship Id="rId1" Type="http://schemas.openxmlformats.org/officeDocument/2006/relationships/drawing" Target="../drawings/drawing189.xml"/><Relationship Id="rId2" Type="http://schemas.openxmlformats.org/officeDocument/2006/relationships/printerSettings" Target="../printerSettings/printerSettings189.bin"/><Relationship Id="rIdvml" Type="http://schemas.openxmlformats.org/officeDocument/2006/relationships/vmlDrawing" Target="../drawings/vmlDrawing189.vml"/></Relationships>
</file>

<file path=xl/worksheets/_rels/sheet190.xml.rels><?xml version="1.0" encoding="UTF-8" standalone="yes"?><Relationships xmlns="http://schemas.openxmlformats.org/package/2006/relationships"><Relationship Id="rId1" Type="http://schemas.openxmlformats.org/officeDocument/2006/relationships/drawing" Target="../drawings/drawing190.xml"/><Relationship Id="rId2" Type="http://schemas.openxmlformats.org/officeDocument/2006/relationships/printerSettings" Target="../printerSettings/printerSettings190.bin"/><Relationship Id="rIdvml" Type="http://schemas.openxmlformats.org/officeDocument/2006/relationships/vmlDrawing" Target="../drawings/vmlDrawing190.vml"/></Relationships>
</file>

<file path=xl/worksheets/_rels/sheet191.xml.rels><?xml version="1.0" encoding="UTF-8" standalone="yes"?><Relationships xmlns="http://schemas.openxmlformats.org/package/2006/relationships"><Relationship Id="rId1" Type="http://schemas.openxmlformats.org/officeDocument/2006/relationships/drawing" Target="../drawings/drawing191.xml"/><Relationship Id="rId2" Type="http://schemas.openxmlformats.org/officeDocument/2006/relationships/printerSettings" Target="../printerSettings/printerSettings191.bin"/><Relationship Id="rIdvml" Type="http://schemas.openxmlformats.org/officeDocument/2006/relationships/vmlDrawing" Target="../drawings/vmlDrawing191.vml"/></Relationships>
</file>

<file path=xl/worksheets/_rels/sheet192.xml.rels><?xml version="1.0" encoding="UTF-8" standalone="yes"?><Relationships xmlns="http://schemas.openxmlformats.org/package/2006/relationships"><Relationship Id="rId1" Type="http://schemas.openxmlformats.org/officeDocument/2006/relationships/drawing" Target="../drawings/drawing192.xml"/><Relationship Id="rId2" Type="http://schemas.openxmlformats.org/officeDocument/2006/relationships/printerSettings" Target="../printerSettings/printerSettings192.bin"/><Relationship Id="rIdvml" Type="http://schemas.openxmlformats.org/officeDocument/2006/relationships/vmlDrawing" Target="../drawings/vmlDrawing192.vml"/></Relationships>
</file>

<file path=xl/worksheets/_rels/sheet193.xml.rels><?xml version="1.0" encoding="UTF-8" standalone="yes"?><Relationships xmlns="http://schemas.openxmlformats.org/package/2006/relationships"><Relationship Id="rId1" Type="http://schemas.openxmlformats.org/officeDocument/2006/relationships/drawing" Target="../drawings/drawing193.xml"/><Relationship Id="rId2" Type="http://schemas.openxmlformats.org/officeDocument/2006/relationships/printerSettings" Target="../printerSettings/printerSettings193.bin"/><Relationship Id="rIdvml" Type="http://schemas.openxmlformats.org/officeDocument/2006/relationships/vmlDrawing" Target="../drawings/vmlDrawing193.vml"/></Relationships>
</file>

<file path=xl/worksheets/_rels/sheet194.xml.rels><?xml version="1.0" encoding="UTF-8" standalone="yes"?><Relationships xmlns="http://schemas.openxmlformats.org/package/2006/relationships"><Relationship Id="rId1" Type="http://schemas.openxmlformats.org/officeDocument/2006/relationships/drawing" Target="../drawings/drawing194.xml"/><Relationship Id="rId2" Type="http://schemas.openxmlformats.org/officeDocument/2006/relationships/printerSettings" Target="../printerSettings/printerSettings194.bin"/><Relationship Id="rIdvml" Type="http://schemas.openxmlformats.org/officeDocument/2006/relationships/vmlDrawing" Target="../drawings/vmlDrawing194.vml"/></Relationships>
</file>

<file path=xl/worksheets/_rels/sheet195.xml.rels><?xml version="1.0" encoding="UTF-8" standalone="yes"?><Relationships xmlns="http://schemas.openxmlformats.org/package/2006/relationships"><Relationship Id="rId1" Type="http://schemas.openxmlformats.org/officeDocument/2006/relationships/drawing" Target="../drawings/drawing195.xml"/><Relationship Id="rId2" Type="http://schemas.openxmlformats.org/officeDocument/2006/relationships/printerSettings" Target="../printerSettings/printerSettings195.bin"/><Relationship Id="rIdvml" Type="http://schemas.openxmlformats.org/officeDocument/2006/relationships/vmlDrawing" Target="../drawings/vmlDrawing195.vml"/></Relationships>
</file>

<file path=xl/worksheets/_rels/sheet196.xml.rels><?xml version="1.0" encoding="UTF-8" standalone="yes"?><Relationships xmlns="http://schemas.openxmlformats.org/package/2006/relationships"><Relationship Id="rId1" Type="http://schemas.openxmlformats.org/officeDocument/2006/relationships/drawing" Target="../drawings/drawing196.xml"/><Relationship Id="rId2" Type="http://schemas.openxmlformats.org/officeDocument/2006/relationships/printerSettings" Target="../printerSettings/printerSettings196.bin"/><Relationship Id="rIdvml" Type="http://schemas.openxmlformats.org/officeDocument/2006/relationships/vmlDrawing" Target="../drawings/vmlDrawing196.vml"/></Relationships>
</file>

<file path=xl/worksheets/_rels/sheet197.xml.rels><?xml version="1.0" encoding="UTF-8" standalone="yes"?><Relationships xmlns="http://schemas.openxmlformats.org/package/2006/relationships"><Relationship Id="rId1" Type="http://schemas.openxmlformats.org/officeDocument/2006/relationships/drawing" Target="../drawings/drawing197.xml"/><Relationship Id="rId2" Type="http://schemas.openxmlformats.org/officeDocument/2006/relationships/printerSettings" Target="../printerSettings/printerSettings197.bin"/><Relationship Id="rIdvml" Type="http://schemas.openxmlformats.org/officeDocument/2006/relationships/vmlDrawing" Target="../drawings/vmlDrawing197.vml"/></Relationships>
</file>

<file path=xl/worksheets/_rels/sheet198.xml.rels><?xml version="1.0" encoding="UTF-8" standalone="yes"?><Relationships xmlns="http://schemas.openxmlformats.org/package/2006/relationships"><Relationship Id="rId1" Type="http://schemas.openxmlformats.org/officeDocument/2006/relationships/drawing" Target="../drawings/drawing198.xml"/><Relationship Id="rId2" Type="http://schemas.openxmlformats.org/officeDocument/2006/relationships/printerSettings" Target="../printerSettings/printerSettings198.bin"/><Relationship Id="rIdvml" Type="http://schemas.openxmlformats.org/officeDocument/2006/relationships/vmlDrawing" Target="../drawings/vmlDrawing198.vml"/></Relationships>
</file>

<file path=xl/worksheets/_rels/sheet199.xml.rels><?xml version="1.0" encoding="UTF-8" standalone="yes"?><Relationships xmlns="http://schemas.openxmlformats.org/package/2006/relationships"><Relationship Id="rId1" Type="http://schemas.openxmlformats.org/officeDocument/2006/relationships/drawing" Target="../drawings/drawing199.xml"/><Relationship Id="rId2" Type="http://schemas.openxmlformats.org/officeDocument/2006/relationships/printerSettings" Target="../printerSettings/printerSettings199.bin"/><Relationship Id="rIdvml" Type="http://schemas.openxmlformats.org/officeDocument/2006/relationships/vmlDrawing" Target="../drawings/vmlDrawing199.vml"/></Relationships>
</file>

<file path=xl/worksheets/_rels/sheet200.xml.rels><?xml version="1.0" encoding="UTF-8" standalone="yes"?><Relationships xmlns="http://schemas.openxmlformats.org/package/2006/relationships"><Relationship Id="rId1" Type="http://schemas.openxmlformats.org/officeDocument/2006/relationships/drawing" Target="../drawings/drawing200.xml"/><Relationship Id="rId2" Type="http://schemas.openxmlformats.org/officeDocument/2006/relationships/printerSettings" Target="../printerSettings/printerSettings200.bin"/><Relationship Id="rIdvml" Type="http://schemas.openxmlformats.org/officeDocument/2006/relationships/vmlDrawing" Target="../drawings/vmlDrawing200.vml"/></Relationships>
</file>

<file path=xl/worksheets/_rels/sheet201.xml.rels><?xml version="1.0" encoding="UTF-8" standalone="yes"?><Relationships xmlns="http://schemas.openxmlformats.org/package/2006/relationships"><Relationship Id="rId1" Type="http://schemas.openxmlformats.org/officeDocument/2006/relationships/drawing" Target="../drawings/drawing201.xml"/><Relationship Id="rId2" Type="http://schemas.openxmlformats.org/officeDocument/2006/relationships/printerSettings" Target="../printerSettings/printerSettings201.bin"/><Relationship Id="rIdvml" Type="http://schemas.openxmlformats.org/officeDocument/2006/relationships/vmlDrawing" Target="../drawings/vmlDrawing201.vml"/></Relationships>
</file>

<file path=xl/worksheets/_rels/sheet202.xml.rels><?xml version="1.0" encoding="UTF-8" standalone="yes"?><Relationships xmlns="http://schemas.openxmlformats.org/package/2006/relationships"><Relationship Id="rId1" Type="http://schemas.openxmlformats.org/officeDocument/2006/relationships/drawing" Target="../drawings/drawing202.xml"/><Relationship Id="rId2" Type="http://schemas.openxmlformats.org/officeDocument/2006/relationships/printerSettings" Target="../printerSettings/printerSettings202.bin"/><Relationship Id="rIdvml" Type="http://schemas.openxmlformats.org/officeDocument/2006/relationships/vmlDrawing" Target="../drawings/vmlDrawing202.vml"/></Relationships>
</file>

<file path=xl/worksheets/_rels/sheet203.xml.rels><?xml version="1.0" encoding="UTF-8" standalone="yes"?><Relationships xmlns="http://schemas.openxmlformats.org/package/2006/relationships"><Relationship Id="rId1" Type="http://schemas.openxmlformats.org/officeDocument/2006/relationships/drawing" Target="../drawings/drawing203.xml"/><Relationship Id="rId2" Type="http://schemas.openxmlformats.org/officeDocument/2006/relationships/printerSettings" Target="../printerSettings/printerSettings203.bin"/><Relationship Id="rIdvml" Type="http://schemas.openxmlformats.org/officeDocument/2006/relationships/vmlDrawing" Target="../drawings/vmlDrawing203.vml"/></Relationships>
</file>

<file path=xl/worksheets/_rels/sheet204.xml.rels><?xml version="1.0" encoding="UTF-8" standalone="yes"?><Relationships xmlns="http://schemas.openxmlformats.org/package/2006/relationships"><Relationship Id="rId1" Type="http://schemas.openxmlformats.org/officeDocument/2006/relationships/drawing" Target="../drawings/drawing204.xml"/><Relationship Id="rId2" Type="http://schemas.openxmlformats.org/officeDocument/2006/relationships/printerSettings" Target="../printerSettings/printerSettings204.bin"/><Relationship Id="rIdvml" Type="http://schemas.openxmlformats.org/officeDocument/2006/relationships/vmlDrawing" Target="../drawings/vmlDrawing204.vml"/></Relationships>
</file>

<file path=xl/worksheets/_rels/sheet205.xml.rels><?xml version="1.0" encoding="UTF-8" standalone="yes"?><Relationships xmlns="http://schemas.openxmlformats.org/package/2006/relationships"><Relationship Id="rId1" Type="http://schemas.openxmlformats.org/officeDocument/2006/relationships/drawing" Target="../drawings/drawing205.xml"/><Relationship Id="rId2" Type="http://schemas.openxmlformats.org/officeDocument/2006/relationships/printerSettings" Target="../printerSettings/printerSettings205.bin"/><Relationship Id="rIdvml" Type="http://schemas.openxmlformats.org/officeDocument/2006/relationships/vmlDrawing" Target="../drawings/vmlDrawing205.vml"/></Relationships>
</file>

<file path=xl/worksheets/_rels/sheet206.xml.rels><?xml version="1.0" encoding="UTF-8" standalone="yes"?><Relationships xmlns="http://schemas.openxmlformats.org/package/2006/relationships"><Relationship Id="rId1" Type="http://schemas.openxmlformats.org/officeDocument/2006/relationships/drawing" Target="../drawings/drawing206.xml"/><Relationship Id="rId2" Type="http://schemas.openxmlformats.org/officeDocument/2006/relationships/printerSettings" Target="../printerSettings/printerSettings206.bin"/><Relationship Id="rIdvml" Type="http://schemas.openxmlformats.org/officeDocument/2006/relationships/vmlDrawing" Target="../drawings/vmlDrawing206.vml"/></Relationships>
</file>

<file path=xl/worksheets/_rels/sheet207.xml.rels><?xml version="1.0" encoding="UTF-8" standalone="yes"?><Relationships xmlns="http://schemas.openxmlformats.org/package/2006/relationships"><Relationship Id="rId1" Type="http://schemas.openxmlformats.org/officeDocument/2006/relationships/drawing" Target="../drawings/drawing207.xml"/><Relationship Id="rId2" Type="http://schemas.openxmlformats.org/officeDocument/2006/relationships/printerSettings" Target="../printerSettings/printerSettings207.bin"/><Relationship Id="rIdvml" Type="http://schemas.openxmlformats.org/officeDocument/2006/relationships/vmlDrawing" Target="../drawings/vmlDrawing207.vml"/></Relationships>
</file>

<file path=xl/worksheets/_rels/sheet208.xml.rels><?xml version="1.0" encoding="UTF-8" standalone="yes"?><Relationships xmlns="http://schemas.openxmlformats.org/package/2006/relationships"><Relationship Id="rId1" Type="http://schemas.openxmlformats.org/officeDocument/2006/relationships/drawing" Target="../drawings/drawing208.xml"/><Relationship Id="rId2" Type="http://schemas.openxmlformats.org/officeDocument/2006/relationships/printerSettings" Target="../printerSettings/printerSettings208.bin"/><Relationship Id="rIdvml" Type="http://schemas.openxmlformats.org/officeDocument/2006/relationships/vmlDrawing" Target="../drawings/vmlDrawing208.vml"/></Relationships>
</file>

<file path=xl/worksheets/_rels/sheet209.xml.rels><?xml version="1.0" encoding="UTF-8" standalone="yes"?><Relationships xmlns="http://schemas.openxmlformats.org/package/2006/relationships"><Relationship Id="rId1" Type="http://schemas.openxmlformats.org/officeDocument/2006/relationships/drawing" Target="../drawings/drawing209.xml"/><Relationship Id="rId2" Type="http://schemas.openxmlformats.org/officeDocument/2006/relationships/printerSettings" Target="../printerSettings/printerSettings209.bin"/><Relationship Id="rIdvml" Type="http://schemas.openxmlformats.org/officeDocument/2006/relationships/vmlDrawing" Target="../drawings/vmlDrawing209.vml"/></Relationships>
</file>

<file path=xl/worksheets/_rels/sheet210.xml.rels><?xml version="1.0" encoding="UTF-8" standalone="yes"?><Relationships xmlns="http://schemas.openxmlformats.org/package/2006/relationships"><Relationship Id="rId1" Type="http://schemas.openxmlformats.org/officeDocument/2006/relationships/drawing" Target="../drawings/drawing210.xml"/><Relationship Id="rId2" Type="http://schemas.openxmlformats.org/officeDocument/2006/relationships/printerSettings" Target="../printerSettings/printerSettings210.bin"/><Relationship Id="rIdvml" Type="http://schemas.openxmlformats.org/officeDocument/2006/relationships/vmlDrawing" Target="../drawings/vmlDrawing210.vml"/></Relationships>
</file>

<file path=xl/worksheets/_rels/sheet211.xml.rels><?xml version="1.0" encoding="UTF-8" standalone="yes"?><Relationships xmlns="http://schemas.openxmlformats.org/package/2006/relationships"><Relationship Id="rId1" Type="http://schemas.openxmlformats.org/officeDocument/2006/relationships/drawing" Target="../drawings/drawing211.xml"/><Relationship Id="rId2" Type="http://schemas.openxmlformats.org/officeDocument/2006/relationships/printerSettings" Target="../printerSettings/printerSettings211.bin"/><Relationship Id="rIdvml" Type="http://schemas.openxmlformats.org/officeDocument/2006/relationships/vmlDrawing" Target="../drawings/vmlDrawing211.vml"/></Relationships>
</file>

<file path=xl/worksheets/_rels/sheet212.xml.rels><?xml version="1.0" encoding="UTF-8" standalone="yes"?><Relationships xmlns="http://schemas.openxmlformats.org/package/2006/relationships"><Relationship Id="rId1" Type="http://schemas.openxmlformats.org/officeDocument/2006/relationships/drawing" Target="../drawings/drawing212.xml"/><Relationship Id="rId2" Type="http://schemas.openxmlformats.org/officeDocument/2006/relationships/printerSettings" Target="../printerSettings/printerSettings212.bin"/><Relationship Id="rIdvml" Type="http://schemas.openxmlformats.org/officeDocument/2006/relationships/vmlDrawing" Target="../drawings/vmlDrawing212.vml"/></Relationships>
</file>

<file path=xl/worksheets/_rels/sheet213.xml.rels><?xml version="1.0" encoding="UTF-8" standalone="yes"?><Relationships xmlns="http://schemas.openxmlformats.org/package/2006/relationships"><Relationship Id="rId1" Type="http://schemas.openxmlformats.org/officeDocument/2006/relationships/drawing" Target="../drawings/drawing213.xml"/><Relationship Id="rId2" Type="http://schemas.openxmlformats.org/officeDocument/2006/relationships/printerSettings" Target="../printerSettings/printerSettings213.bin"/><Relationship Id="rIdvml" Type="http://schemas.openxmlformats.org/officeDocument/2006/relationships/vmlDrawing" Target="../drawings/vmlDrawing213.vml"/></Relationships>
</file>

<file path=xl/worksheets/_rels/sheet214.xml.rels><?xml version="1.0" encoding="UTF-8" standalone="yes"?><Relationships xmlns="http://schemas.openxmlformats.org/package/2006/relationships"><Relationship Id="rId1" Type="http://schemas.openxmlformats.org/officeDocument/2006/relationships/drawing" Target="../drawings/drawing214.xml"/><Relationship Id="rId2" Type="http://schemas.openxmlformats.org/officeDocument/2006/relationships/printerSettings" Target="../printerSettings/printerSettings214.bin"/><Relationship Id="rIdvml" Type="http://schemas.openxmlformats.org/officeDocument/2006/relationships/vmlDrawing" Target="../drawings/vmlDrawing214.vml"/></Relationships>
</file>

<file path=xl/worksheets/_rels/sheet215.xml.rels><?xml version="1.0" encoding="UTF-8" standalone="yes"?><Relationships xmlns="http://schemas.openxmlformats.org/package/2006/relationships"><Relationship Id="rId1" Type="http://schemas.openxmlformats.org/officeDocument/2006/relationships/drawing" Target="../drawings/drawing215.xml"/><Relationship Id="rId2" Type="http://schemas.openxmlformats.org/officeDocument/2006/relationships/printerSettings" Target="../printerSettings/printerSettings215.bin"/><Relationship Id="rIdvml" Type="http://schemas.openxmlformats.org/officeDocument/2006/relationships/vmlDrawing" Target="../drawings/vmlDrawing215.vml"/></Relationships>
</file>

<file path=xl/worksheets/_rels/sheet216.xml.rels><?xml version="1.0" encoding="UTF-8" standalone="yes"?><Relationships xmlns="http://schemas.openxmlformats.org/package/2006/relationships"><Relationship Id="rId1" Type="http://schemas.openxmlformats.org/officeDocument/2006/relationships/drawing" Target="../drawings/drawing216.xml"/><Relationship Id="rId2" Type="http://schemas.openxmlformats.org/officeDocument/2006/relationships/printerSettings" Target="../printerSettings/printerSettings216.bin"/><Relationship Id="rIdvml" Type="http://schemas.openxmlformats.org/officeDocument/2006/relationships/vmlDrawing" Target="../drawings/vmlDrawing216.vml"/></Relationships>
</file>

<file path=xl/worksheets/_rels/sheet217.xml.rels><?xml version="1.0" encoding="UTF-8" standalone="yes"?><Relationships xmlns="http://schemas.openxmlformats.org/package/2006/relationships"><Relationship Id="rId1" Type="http://schemas.openxmlformats.org/officeDocument/2006/relationships/drawing" Target="../drawings/drawing217.xml"/><Relationship Id="rId2" Type="http://schemas.openxmlformats.org/officeDocument/2006/relationships/printerSettings" Target="../printerSettings/printerSettings217.bin"/><Relationship Id="rIdvml" Type="http://schemas.openxmlformats.org/officeDocument/2006/relationships/vmlDrawing" Target="../drawings/vmlDrawing217.vml"/></Relationships>
</file>

<file path=xl/worksheets/_rels/sheet218.xml.rels><?xml version="1.0" encoding="UTF-8" standalone="yes"?><Relationships xmlns="http://schemas.openxmlformats.org/package/2006/relationships"><Relationship Id="rId1" Type="http://schemas.openxmlformats.org/officeDocument/2006/relationships/drawing" Target="../drawings/drawing218.xml"/><Relationship Id="rId2" Type="http://schemas.openxmlformats.org/officeDocument/2006/relationships/printerSettings" Target="../printerSettings/printerSettings218.bin"/><Relationship Id="rIdvml" Type="http://schemas.openxmlformats.org/officeDocument/2006/relationships/vmlDrawing" Target="../drawings/vmlDrawing218.vml"/></Relationships>
</file>

<file path=xl/worksheets/_rels/sheet219.xml.rels><?xml version="1.0" encoding="UTF-8" standalone="yes"?><Relationships xmlns="http://schemas.openxmlformats.org/package/2006/relationships"><Relationship Id="rId1" Type="http://schemas.openxmlformats.org/officeDocument/2006/relationships/drawing" Target="../drawings/drawing219.xml"/><Relationship Id="rId2" Type="http://schemas.openxmlformats.org/officeDocument/2006/relationships/printerSettings" Target="../printerSettings/printerSettings219.bin"/><Relationship Id="rIdvml" Type="http://schemas.openxmlformats.org/officeDocument/2006/relationships/vmlDrawing" Target="../drawings/vmlDrawing219.vml"/></Relationships>
</file>

<file path=xl/worksheets/_rels/sheet220.xml.rels><?xml version="1.0" encoding="UTF-8" standalone="yes"?><Relationships xmlns="http://schemas.openxmlformats.org/package/2006/relationships"><Relationship Id="rId1" Type="http://schemas.openxmlformats.org/officeDocument/2006/relationships/drawing" Target="../drawings/drawing220.xml"/><Relationship Id="rId2" Type="http://schemas.openxmlformats.org/officeDocument/2006/relationships/printerSettings" Target="../printerSettings/printerSettings220.bin"/><Relationship Id="rIdvml" Type="http://schemas.openxmlformats.org/officeDocument/2006/relationships/vmlDrawing" Target="../drawings/vmlDrawing220.vml"/></Relationships>
</file>

<file path=xl/worksheets/_rels/sheet221.xml.rels><?xml version="1.0" encoding="UTF-8" standalone="yes"?><Relationships xmlns="http://schemas.openxmlformats.org/package/2006/relationships"><Relationship Id="rId1" Type="http://schemas.openxmlformats.org/officeDocument/2006/relationships/drawing" Target="../drawings/drawing221.xml"/><Relationship Id="rId2" Type="http://schemas.openxmlformats.org/officeDocument/2006/relationships/printerSettings" Target="../printerSettings/printerSettings221.bin"/><Relationship Id="rIdvml" Type="http://schemas.openxmlformats.org/officeDocument/2006/relationships/vmlDrawing" Target="../drawings/vmlDrawing221.vml"/></Relationships>
</file>

<file path=xl/worksheets/_rels/sheet222.xml.rels><?xml version="1.0" encoding="UTF-8" standalone="yes"?><Relationships xmlns="http://schemas.openxmlformats.org/package/2006/relationships"><Relationship Id="rId1" Type="http://schemas.openxmlformats.org/officeDocument/2006/relationships/drawing" Target="../drawings/drawing222.xml"/><Relationship Id="rId2" Type="http://schemas.openxmlformats.org/officeDocument/2006/relationships/printerSettings" Target="../printerSettings/printerSettings222.bin"/><Relationship Id="rIdvml" Type="http://schemas.openxmlformats.org/officeDocument/2006/relationships/vmlDrawing" Target="../drawings/vmlDrawing222.vml"/></Relationships>
</file>

<file path=xl/worksheets/_rels/sheet223.xml.rels><?xml version="1.0" encoding="UTF-8" standalone="yes"?><Relationships xmlns="http://schemas.openxmlformats.org/package/2006/relationships"><Relationship Id="rId1" Type="http://schemas.openxmlformats.org/officeDocument/2006/relationships/drawing" Target="../drawings/drawing223.xml"/><Relationship Id="rId2" Type="http://schemas.openxmlformats.org/officeDocument/2006/relationships/printerSettings" Target="../printerSettings/printerSettings223.bin"/><Relationship Id="rIdvml" Type="http://schemas.openxmlformats.org/officeDocument/2006/relationships/vmlDrawing" Target="../drawings/vmlDrawing223.vml"/></Relationships>
</file>

<file path=xl/worksheets/_rels/sheet224.xml.rels><?xml version="1.0" encoding="UTF-8" standalone="yes"?><Relationships xmlns="http://schemas.openxmlformats.org/package/2006/relationships"><Relationship Id="rId1" Type="http://schemas.openxmlformats.org/officeDocument/2006/relationships/drawing" Target="../drawings/drawing224.xml"/><Relationship Id="rId2" Type="http://schemas.openxmlformats.org/officeDocument/2006/relationships/printerSettings" Target="../printerSettings/printerSettings224.bin"/><Relationship Id="rIdvml" Type="http://schemas.openxmlformats.org/officeDocument/2006/relationships/vmlDrawing" Target="../drawings/vmlDrawing224.vml"/></Relationships>
</file>

<file path=xl/worksheets/_rels/sheet225.xml.rels><?xml version="1.0" encoding="UTF-8" standalone="yes"?><Relationships xmlns="http://schemas.openxmlformats.org/package/2006/relationships"><Relationship Id="rId1" Type="http://schemas.openxmlformats.org/officeDocument/2006/relationships/drawing" Target="../drawings/drawing225.xml"/><Relationship Id="rId2" Type="http://schemas.openxmlformats.org/officeDocument/2006/relationships/printerSettings" Target="../printerSettings/printerSettings225.bin"/><Relationship Id="rIdvml" Type="http://schemas.openxmlformats.org/officeDocument/2006/relationships/vmlDrawing" Target="../drawings/vmlDrawing225.vml"/></Relationships>
</file>

<file path=xl/worksheets/_rels/sheet226.xml.rels><?xml version="1.0" encoding="UTF-8" standalone="yes"?><Relationships xmlns="http://schemas.openxmlformats.org/package/2006/relationships"><Relationship Id="rId1" Type="http://schemas.openxmlformats.org/officeDocument/2006/relationships/drawing" Target="../drawings/drawing226.xml"/><Relationship Id="rId2" Type="http://schemas.openxmlformats.org/officeDocument/2006/relationships/printerSettings" Target="../printerSettings/printerSettings226.bin"/><Relationship Id="rIdvml" Type="http://schemas.openxmlformats.org/officeDocument/2006/relationships/vmlDrawing" Target="../drawings/vmlDrawing226.vml"/></Relationships>
</file>

<file path=xl/worksheets/_rels/sheet227.xml.rels><?xml version="1.0" encoding="UTF-8" standalone="yes"?><Relationships xmlns="http://schemas.openxmlformats.org/package/2006/relationships"><Relationship Id="rId1" Type="http://schemas.openxmlformats.org/officeDocument/2006/relationships/drawing" Target="../drawings/drawing227.xml"/><Relationship Id="rId2" Type="http://schemas.openxmlformats.org/officeDocument/2006/relationships/printerSettings" Target="../printerSettings/printerSettings227.bin"/><Relationship Id="rIdvml" Type="http://schemas.openxmlformats.org/officeDocument/2006/relationships/vmlDrawing" Target="../drawings/vmlDrawing227.vml"/></Relationships>
</file>

<file path=xl/worksheets/_rels/sheet228.xml.rels><?xml version="1.0" encoding="UTF-8" standalone="yes"?><Relationships xmlns="http://schemas.openxmlformats.org/package/2006/relationships"><Relationship Id="rId1" Type="http://schemas.openxmlformats.org/officeDocument/2006/relationships/drawing" Target="../drawings/drawing228.xml"/><Relationship Id="rId2" Type="http://schemas.openxmlformats.org/officeDocument/2006/relationships/printerSettings" Target="../printerSettings/printerSettings228.bin"/><Relationship Id="rIdvml" Type="http://schemas.openxmlformats.org/officeDocument/2006/relationships/vmlDrawing" Target="../drawings/vmlDrawing228.vml"/></Relationships>
</file>

<file path=xl/worksheets/_rels/sheet229.xml.rels><?xml version="1.0" encoding="UTF-8" standalone="yes"?><Relationships xmlns="http://schemas.openxmlformats.org/package/2006/relationships"><Relationship Id="rId1" Type="http://schemas.openxmlformats.org/officeDocument/2006/relationships/drawing" Target="../drawings/drawing229.xml"/><Relationship Id="rId2" Type="http://schemas.openxmlformats.org/officeDocument/2006/relationships/printerSettings" Target="../printerSettings/printerSettings229.bin"/><Relationship Id="rIdvml" Type="http://schemas.openxmlformats.org/officeDocument/2006/relationships/vmlDrawing" Target="../drawings/vmlDrawing229.vml"/></Relationships>
</file>

<file path=xl/worksheets/_rels/sheet230.xml.rels><?xml version="1.0" encoding="UTF-8" standalone="yes"?><Relationships xmlns="http://schemas.openxmlformats.org/package/2006/relationships"><Relationship Id="rId1" Type="http://schemas.openxmlformats.org/officeDocument/2006/relationships/drawing" Target="../drawings/drawing230.xml"/><Relationship Id="rId2" Type="http://schemas.openxmlformats.org/officeDocument/2006/relationships/printerSettings" Target="../printerSettings/printerSettings230.bin"/><Relationship Id="rIdvml" Type="http://schemas.openxmlformats.org/officeDocument/2006/relationships/vmlDrawing" Target="../drawings/vmlDrawing230.vml"/></Relationships>
</file>

<file path=xl/worksheets/_rels/sheet231.xml.rels><?xml version="1.0" encoding="UTF-8" standalone="yes"?><Relationships xmlns="http://schemas.openxmlformats.org/package/2006/relationships"><Relationship Id="rId1" Type="http://schemas.openxmlformats.org/officeDocument/2006/relationships/drawing" Target="../drawings/drawing231.xml"/><Relationship Id="rId2" Type="http://schemas.openxmlformats.org/officeDocument/2006/relationships/printerSettings" Target="../printerSettings/printerSettings231.bin"/><Relationship Id="rIdvml" Type="http://schemas.openxmlformats.org/officeDocument/2006/relationships/vmlDrawing" Target="../drawings/vmlDrawing231.vml"/></Relationships>
</file>

<file path=xl/worksheets/_rels/sheet232.xml.rels><?xml version="1.0" encoding="UTF-8" standalone="yes"?><Relationships xmlns="http://schemas.openxmlformats.org/package/2006/relationships"><Relationship Id="rId1" Type="http://schemas.openxmlformats.org/officeDocument/2006/relationships/drawing" Target="../drawings/drawing232.xml"/><Relationship Id="rId2" Type="http://schemas.openxmlformats.org/officeDocument/2006/relationships/printerSettings" Target="../printerSettings/printerSettings232.bin"/><Relationship Id="rIdvml" Type="http://schemas.openxmlformats.org/officeDocument/2006/relationships/vmlDrawing" Target="../drawings/vmlDrawing232.vml"/></Relationships>
</file>

<file path=xl/worksheets/_rels/sheet233.xml.rels><?xml version="1.0" encoding="UTF-8" standalone="yes"?><Relationships xmlns="http://schemas.openxmlformats.org/package/2006/relationships"><Relationship Id="rId1" Type="http://schemas.openxmlformats.org/officeDocument/2006/relationships/drawing" Target="../drawings/drawing233.xml"/><Relationship Id="rId2" Type="http://schemas.openxmlformats.org/officeDocument/2006/relationships/printerSettings" Target="../printerSettings/printerSettings233.bin"/><Relationship Id="rIdvml" Type="http://schemas.openxmlformats.org/officeDocument/2006/relationships/vmlDrawing" Target="../drawings/vmlDrawing233.vml"/></Relationships>
</file>

<file path=xl/worksheets/_rels/sheet234.xml.rels><?xml version="1.0" encoding="UTF-8" standalone="yes"?><Relationships xmlns="http://schemas.openxmlformats.org/package/2006/relationships"><Relationship Id="rId1" Type="http://schemas.openxmlformats.org/officeDocument/2006/relationships/drawing" Target="../drawings/drawing234.xml"/><Relationship Id="rId2" Type="http://schemas.openxmlformats.org/officeDocument/2006/relationships/printerSettings" Target="../printerSettings/printerSettings234.bin"/><Relationship Id="rIdvml" Type="http://schemas.openxmlformats.org/officeDocument/2006/relationships/vmlDrawing" Target="../drawings/vmlDrawing234.vml"/></Relationships>
</file>

<file path=xl/worksheets/_rels/sheet235.xml.rels><?xml version="1.0" encoding="UTF-8" standalone="yes"?><Relationships xmlns="http://schemas.openxmlformats.org/package/2006/relationships"><Relationship Id="rId1" Type="http://schemas.openxmlformats.org/officeDocument/2006/relationships/drawing" Target="../drawings/drawing235.xml"/><Relationship Id="rId2" Type="http://schemas.openxmlformats.org/officeDocument/2006/relationships/printerSettings" Target="../printerSettings/printerSettings235.bin"/><Relationship Id="rIdvml" Type="http://schemas.openxmlformats.org/officeDocument/2006/relationships/vmlDrawing" Target="../drawings/vmlDrawing235.vml"/></Relationships>
</file>

<file path=xl/worksheets/_rels/sheet236.xml.rels><?xml version="1.0" encoding="UTF-8" standalone="yes"?><Relationships xmlns="http://schemas.openxmlformats.org/package/2006/relationships"><Relationship Id="rId1" Type="http://schemas.openxmlformats.org/officeDocument/2006/relationships/drawing" Target="../drawings/drawing236.xml"/><Relationship Id="rId2" Type="http://schemas.openxmlformats.org/officeDocument/2006/relationships/printerSettings" Target="../printerSettings/printerSettings236.bin"/><Relationship Id="rIdvml" Type="http://schemas.openxmlformats.org/officeDocument/2006/relationships/vmlDrawing" Target="../drawings/vmlDrawing236.vml"/></Relationships>
</file>

<file path=xl/worksheets/_rels/sheet237.xml.rels><?xml version="1.0" encoding="UTF-8" standalone="yes"?><Relationships xmlns="http://schemas.openxmlformats.org/package/2006/relationships"><Relationship Id="rId1" Type="http://schemas.openxmlformats.org/officeDocument/2006/relationships/drawing" Target="../drawings/drawing237.xml"/><Relationship Id="rId2" Type="http://schemas.openxmlformats.org/officeDocument/2006/relationships/printerSettings" Target="../printerSettings/printerSettings237.bin"/><Relationship Id="rIdvml" Type="http://schemas.openxmlformats.org/officeDocument/2006/relationships/vmlDrawing" Target="../drawings/vmlDrawing237.vml"/></Relationships>
</file>

<file path=xl/worksheets/_rels/sheet238.xml.rels><?xml version="1.0" encoding="UTF-8" standalone="yes"?><Relationships xmlns="http://schemas.openxmlformats.org/package/2006/relationships"><Relationship Id="rId1" Type="http://schemas.openxmlformats.org/officeDocument/2006/relationships/drawing" Target="../drawings/drawing238.xml"/><Relationship Id="rId2" Type="http://schemas.openxmlformats.org/officeDocument/2006/relationships/printerSettings" Target="../printerSettings/printerSettings238.bin"/><Relationship Id="rIdvml" Type="http://schemas.openxmlformats.org/officeDocument/2006/relationships/vmlDrawing" Target="../drawings/vmlDrawing238.vml"/></Relationships>
</file>

<file path=xl/worksheets/_rels/sheet239.xml.rels><?xml version="1.0" encoding="UTF-8" standalone="yes"?><Relationships xmlns="http://schemas.openxmlformats.org/package/2006/relationships"><Relationship Id="rId1" Type="http://schemas.openxmlformats.org/officeDocument/2006/relationships/drawing" Target="../drawings/drawing239.xml"/><Relationship Id="rId2" Type="http://schemas.openxmlformats.org/officeDocument/2006/relationships/printerSettings" Target="../printerSettings/printerSettings239.bin"/><Relationship Id="rIdvml" Type="http://schemas.openxmlformats.org/officeDocument/2006/relationships/vmlDrawing" Target="../drawings/vmlDrawing239.vml"/></Relationships>
</file>

<file path=xl/worksheets/_rels/sheet240.xml.rels><?xml version="1.0" encoding="UTF-8" standalone="yes"?><Relationships xmlns="http://schemas.openxmlformats.org/package/2006/relationships"><Relationship Id="rId1" Type="http://schemas.openxmlformats.org/officeDocument/2006/relationships/drawing" Target="../drawings/drawing240.xml"/><Relationship Id="rId2" Type="http://schemas.openxmlformats.org/officeDocument/2006/relationships/printerSettings" Target="../printerSettings/printerSettings240.bin"/><Relationship Id="rIdvml" Type="http://schemas.openxmlformats.org/officeDocument/2006/relationships/vmlDrawing" Target="../drawings/vmlDrawing240.vml"/></Relationships>
</file>

<file path=xl/worksheets/_rels/sheet241.xml.rels><?xml version="1.0" encoding="UTF-8" standalone="yes"?><Relationships xmlns="http://schemas.openxmlformats.org/package/2006/relationships"><Relationship Id="rId1" Type="http://schemas.openxmlformats.org/officeDocument/2006/relationships/drawing" Target="../drawings/drawing241.xml"/><Relationship Id="rId2" Type="http://schemas.openxmlformats.org/officeDocument/2006/relationships/printerSettings" Target="../printerSettings/printerSettings241.bin"/><Relationship Id="rIdvml" Type="http://schemas.openxmlformats.org/officeDocument/2006/relationships/vmlDrawing" Target="../drawings/vmlDrawing241.vml"/></Relationships>
</file>

<file path=xl/worksheets/_rels/sheet242.xml.rels><?xml version="1.0" encoding="UTF-8" standalone="yes"?><Relationships xmlns="http://schemas.openxmlformats.org/package/2006/relationships"><Relationship Id="rId1" Type="http://schemas.openxmlformats.org/officeDocument/2006/relationships/drawing" Target="../drawings/drawing242.xml"/><Relationship Id="rId2" Type="http://schemas.openxmlformats.org/officeDocument/2006/relationships/printerSettings" Target="../printerSettings/printerSettings242.bin"/><Relationship Id="rIdvml" Type="http://schemas.openxmlformats.org/officeDocument/2006/relationships/vmlDrawing" Target="../drawings/vmlDrawing242.vml"/></Relationships>
</file>

<file path=xl/worksheets/_rels/sheet243.xml.rels><?xml version="1.0" encoding="UTF-8" standalone="yes"?><Relationships xmlns="http://schemas.openxmlformats.org/package/2006/relationships"><Relationship Id="rId1" Type="http://schemas.openxmlformats.org/officeDocument/2006/relationships/drawing" Target="../drawings/drawing243.xml"/><Relationship Id="rId2" Type="http://schemas.openxmlformats.org/officeDocument/2006/relationships/printerSettings" Target="../printerSettings/printerSettings243.bin"/><Relationship Id="rIdvml" Type="http://schemas.openxmlformats.org/officeDocument/2006/relationships/vmlDrawing" Target="../drawings/vmlDrawing243.vml"/></Relationships>
</file>

<file path=xl/worksheets/_rels/sheet244.xml.rels><?xml version="1.0" encoding="UTF-8" standalone="yes"?><Relationships xmlns="http://schemas.openxmlformats.org/package/2006/relationships"><Relationship Id="rId1" Type="http://schemas.openxmlformats.org/officeDocument/2006/relationships/drawing" Target="../drawings/drawing244.xml"/><Relationship Id="rId2" Type="http://schemas.openxmlformats.org/officeDocument/2006/relationships/printerSettings" Target="../printerSettings/printerSettings244.bin"/><Relationship Id="rIdvml" Type="http://schemas.openxmlformats.org/officeDocument/2006/relationships/vmlDrawing" Target="../drawings/vmlDrawing244.vml"/></Relationships>
</file>

<file path=xl/worksheets/_rels/sheet245.xml.rels><?xml version="1.0" encoding="UTF-8" standalone="yes"?><Relationships xmlns="http://schemas.openxmlformats.org/package/2006/relationships"><Relationship Id="rId1" Type="http://schemas.openxmlformats.org/officeDocument/2006/relationships/drawing" Target="../drawings/drawing245.xml"/><Relationship Id="rId2" Type="http://schemas.openxmlformats.org/officeDocument/2006/relationships/printerSettings" Target="../printerSettings/printerSettings245.bin"/><Relationship Id="rIdvml" Type="http://schemas.openxmlformats.org/officeDocument/2006/relationships/vmlDrawing" Target="../drawings/vmlDrawing245.vml"/></Relationships>
</file>

<file path=xl/worksheets/_rels/sheet246.xml.rels><?xml version="1.0" encoding="UTF-8" standalone="yes"?><Relationships xmlns="http://schemas.openxmlformats.org/package/2006/relationships"><Relationship Id="rId1" Type="http://schemas.openxmlformats.org/officeDocument/2006/relationships/drawing" Target="../drawings/drawing246.xml"/><Relationship Id="rId2" Type="http://schemas.openxmlformats.org/officeDocument/2006/relationships/printerSettings" Target="../printerSettings/printerSettings246.bin"/><Relationship Id="rIdvml" Type="http://schemas.openxmlformats.org/officeDocument/2006/relationships/vmlDrawing" Target="../drawings/vmlDrawing246.vml"/></Relationships>
</file>

<file path=xl/worksheets/_rels/sheet247.xml.rels><?xml version="1.0" encoding="UTF-8" standalone="yes"?><Relationships xmlns="http://schemas.openxmlformats.org/package/2006/relationships"><Relationship Id="rId1" Type="http://schemas.openxmlformats.org/officeDocument/2006/relationships/drawing" Target="../drawings/drawing247.xml"/><Relationship Id="rId2" Type="http://schemas.openxmlformats.org/officeDocument/2006/relationships/printerSettings" Target="../printerSettings/printerSettings247.bin"/><Relationship Id="rIdvml" Type="http://schemas.openxmlformats.org/officeDocument/2006/relationships/vmlDrawing" Target="../drawings/vmlDrawing247.vml"/></Relationships>
</file>

<file path=xl/worksheets/_rels/sheet248.xml.rels><?xml version="1.0" encoding="UTF-8" standalone="yes"?><Relationships xmlns="http://schemas.openxmlformats.org/package/2006/relationships"><Relationship Id="rId1" Type="http://schemas.openxmlformats.org/officeDocument/2006/relationships/drawing" Target="../drawings/drawing248.xml"/><Relationship Id="rId2" Type="http://schemas.openxmlformats.org/officeDocument/2006/relationships/printerSettings" Target="../printerSettings/printerSettings248.bin"/><Relationship Id="rIdvml" Type="http://schemas.openxmlformats.org/officeDocument/2006/relationships/vmlDrawing" Target="../drawings/vmlDrawing248.vml"/></Relationships>
</file>

<file path=xl/worksheets/_rels/sheet249.xml.rels><?xml version="1.0" encoding="UTF-8" standalone="yes"?><Relationships xmlns="http://schemas.openxmlformats.org/package/2006/relationships"><Relationship Id="rId1" Type="http://schemas.openxmlformats.org/officeDocument/2006/relationships/drawing" Target="../drawings/drawing249.xml"/><Relationship Id="rId2" Type="http://schemas.openxmlformats.org/officeDocument/2006/relationships/printerSettings" Target="../printerSettings/printerSettings249.bin"/><Relationship Id="rIdvml" Type="http://schemas.openxmlformats.org/officeDocument/2006/relationships/vmlDrawing" Target="../drawings/vmlDrawing249.vml"/></Relationships>
</file>

<file path=xl/worksheets/_rels/sheet250.xml.rels><?xml version="1.0" encoding="UTF-8" standalone="yes"?><Relationships xmlns="http://schemas.openxmlformats.org/package/2006/relationships"><Relationship Id="rId1" Type="http://schemas.openxmlformats.org/officeDocument/2006/relationships/drawing" Target="../drawings/drawing250.xml"/><Relationship Id="rId2" Type="http://schemas.openxmlformats.org/officeDocument/2006/relationships/printerSettings" Target="../printerSettings/printerSettings250.bin"/><Relationship Id="rIdvml" Type="http://schemas.openxmlformats.org/officeDocument/2006/relationships/vmlDrawing" Target="../drawings/vmlDrawing250.vml"/></Relationships>
</file>

<file path=xl/worksheets/_rels/sheet251.xml.rels><?xml version="1.0" encoding="UTF-8" standalone="yes"?><Relationships xmlns="http://schemas.openxmlformats.org/package/2006/relationships"><Relationship Id="rId1" Type="http://schemas.openxmlformats.org/officeDocument/2006/relationships/drawing" Target="../drawings/drawing251.xml"/><Relationship Id="rId2" Type="http://schemas.openxmlformats.org/officeDocument/2006/relationships/printerSettings" Target="../printerSettings/printerSettings251.bin"/><Relationship Id="rIdvml" Type="http://schemas.openxmlformats.org/officeDocument/2006/relationships/vmlDrawing" Target="../drawings/vmlDrawing251.vml"/></Relationships>
</file>

<file path=xl/worksheets/_rels/sheet252.xml.rels><?xml version="1.0" encoding="UTF-8" standalone="yes"?><Relationships xmlns="http://schemas.openxmlformats.org/package/2006/relationships"><Relationship Id="rId1" Type="http://schemas.openxmlformats.org/officeDocument/2006/relationships/drawing" Target="../drawings/drawing252.xml"/><Relationship Id="rId2" Type="http://schemas.openxmlformats.org/officeDocument/2006/relationships/printerSettings" Target="../printerSettings/printerSettings252.bin"/><Relationship Id="rIdvml" Type="http://schemas.openxmlformats.org/officeDocument/2006/relationships/vmlDrawing" Target="../drawings/vmlDrawing252.vml"/></Relationships>
</file>

<file path=xl/worksheets/_rels/sheet253.xml.rels><?xml version="1.0" encoding="UTF-8" standalone="yes"?><Relationships xmlns="http://schemas.openxmlformats.org/package/2006/relationships"><Relationship Id="rId1" Type="http://schemas.openxmlformats.org/officeDocument/2006/relationships/drawing" Target="../drawings/drawing253.xml"/><Relationship Id="rId2" Type="http://schemas.openxmlformats.org/officeDocument/2006/relationships/printerSettings" Target="../printerSettings/printerSettings253.bin"/><Relationship Id="rIdvml" Type="http://schemas.openxmlformats.org/officeDocument/2006/relationships/vmlDrawing" Target="../drawings/vmlDrawing253.vml"/></Relationships>
</file>

<file path=xl/worksheets/_rels/sheet254.xml.rels><?xml version="1.0" encoding="UTF-8" standalone="yes"?><Relationships xmlns="http://schemas.openxmlformats.org/package/2006/relationships"><Relationship Id="rId1" Type="http://schemas.openxmlformats.org/officeDocument/2006/relationships/drawing" Target="../drawings/drawing254.xml"/><Relationship Id="rId2" Type="http://schemas.openxmlformats.org/officeDocument/2006/relationships/printerSettings" Target="../printerSettings/printerSettings254.bin"/><Relationship Id="rIdvml" Type="http://schemas.openxmlformats.org/officeDocument/2006/relationships/vmlDrawing" Target="../drawings/vmlDrawing254.vml"/></Relationships>
</file>

<file path=xl/worksheets/_rels/sheet255.xml.rels><?xml version="1.0" encoding="UTF-8" standalone="yes"?><Relationships xmlns="http://schemas.openxmlformats.org/package/2006/relationships"><Relationship Id="rId1" Type="http://schemas.openxmlformats.org/officeDocument/2006/relationships/drawing" Target="../drawings/drawing255.xml"/><Relationship Id="rId2" Type="http://schemas.openxmlformats.org/officeDocument/2006/relationships/printerSettings" Target="../printerSettings/printerSettings255.bin"/><Relationship Id="rIdvml" Type="http://schemas.openxmlformats.org/officeDocument/2006/relationships/vmlDrawing" Target="../drawings/vmlDrawing255.vml"/></Relationships>
</file>

<file path=xl/worksheets/_rels/sheet256.xml.rels><?xml version="1.0" encoding="UTF-8" standalone="yes"?><Relationships xmlns="http://schemas.openxmlformats.org/package/2006/relationships"><Relationship Id="rId1" Type="http://schemas.openxmlformats.org/officeDocument/2006/relationships/drawing" Target="../drawings/drawing256.xml"/><Relationship Id="rId2" Type="http://schemas.openxmlformats.org/officeDocument/2006/relationships/printerSettings" Target="../printerSettings/printerSettings256.bin"/><Relationship Id="rIdvml" Type="http://schemas.openxmlformats.org/officeDocument/2006/relationships/vmlDrawing" Target="../drawings/vmlDrawing256.vml"/></Relationships>
</file>

<file path=xl/worksheets/_rels/sheet257.xml.rels><?xml version="1.0" encoding="UTF-8" standalone="yes"?><Relationships xmlns="http://schemas.openxmlformats.org/package/2006/relationships"><Relationship Id="rId1" Type="http://schemas.openxmlformats.org/officeDocument/2006/relationships/drawing" Target="../drawings/drawing257.xml"/><Relationship Id="rId2" Type="http://schemas.openxmlformats.org/officeDocument/2006/relationships/printerSettings" Target="../printerSettings/printerSettings257.bin"/><Relationship Id="rIdvml" Type="http://schemas.openxmlformats.org/officeDocument/2006/relationships/vmlDrawing" Target="../drawings/vmlDrawing257.vml"/></Relationships>
</file>

<file path=xl/worksheets/_rels/sheet258.xml.rels><?xml version="1.0" encoding="UTF-8" standalone="yes"?><Relationships xmlns="http://schemas.openxmlformats.org/package/2006/relationships"><Relationship Id="rId1" Type="http://schemas.openxmlformats.org/officeDocument/2006/relationships/drawing" Target="../drawings/drawing258.xml"/><Relationship Id="rId2" Type="http://schemas.openxmlformats.org/officeDocument/2006/relationships/printerSettings" Target="../printerSettings/printerSettings258.bin"/><Relationship Id="rIdvml" Type="http://schemas.openxmlformats.org/officeDocument/2006/relationships/vmlDrawing" Target="../drawings/vmlDrawing258.vml"/></Relationships>
</file>

<file path=xl/worksheets/_rels/sheet259.xml.rels><?xml version="1.0" encoding="UTF-8" standalone="yes"?><Relationships xmlns="http://schemas.openxmlformats.org/package/2006/relationships"><Relationship Id="rId1" Type="http://schemas.openxmlformats.org/officeDocument/2006/relationships/drawing" Target="../drawings/drawing259.xml"/><Relationship Id="rId2" Type="http://schemas.openxmlformats.org/officeDocument/2006/relationships/printerSettings" Target="../printerSettings/printerSettings259.bin"/><Relationship Id="rIdvml" Type="http://schemas.openxmlformats.org/officeDocument/2006/relationships/vmlDrawing" Target="../drawings/vmlDrawing259.vml"/></Relationships>
</file>

<file path=xl/worksheets/_rels/sheet260.xml.rels><?xml version="1.0" encoding="UTF-8" standalone="yes"?><Relationships xmlns="http://schemas.openxmlformats.org/package/2006/relationships"><Relationship Id="rId1" Type="http://schemas.openxmlformats.org/officeDocument/2006/relationships/drawing" Target="../drawings/drawing260.xml"/><Relationship Id="rId2" Type="http://schemas.openxmlformats.org/officeDocument/2006/relationships/printerSettings" Target="../printerSettings/printerSettings260.bin"/><Relationship Id="rIdvml" Type="http://schemas.openxmlformats.org/officeDocument/2006/relationships/vmlDrawing" Target="../drawings/vmlDrawing260.vml"/></Relationships>
</file>

<file path=xl/worksheets/_rels/sheet261.xml.rels><?xml version="1.0" encoding="UTF-8" standalone="yes"?><Relationships xmlns="http://schemas.openxmlformats.org/package/2006/relationships"><Relationship Id="rId1" Type="http://schemas.openxmlformats.org/officeDocument/2006/relationships/drawing" Target="../drawings/drawing261.xml"/><Relationship Id="rId2" Type="http://schemas.openxmlformats.org/officeDocument/2006/relationships/printerSettings" Target="../printerSettings/printerSettings261.bin"/><Relationship Id="rIdvml" Type="http://schemas.openxmlformats.org/officeDocument/2006/relationships/vmlDrawing" Target="../drawings/vmlDrawing261.vml"/></Relationships>
</file>

<file path=xl/worksheets/_rels/sheet262.xml.rels><?xml version="1.0" encoding="UTF-8" standalone="yes"?><Relationships xmlns="http://schemas.openxmlformats.org/package/2006/relationships"><Relationship Id="rId1" Type="http://schemas.openxmlformats.org/officeDocument/2006/relationships/drawing" Target="../drawings/drawing262.xml"/><Relationship Id="rId2" Type="http://schemas.openxmlformats.org/officeDocument/2006/relationships/printerSettings" Target="../printerSettings/printerSettings262.bin"/><Relationship Id="rIdvml" Type="http://schemas.openxmlformats.org/officeDocument/2006/relationships/vmlDrawing" Target="../drawings/vmlDrawing262.vml"/></Relationships>
</file>

<file path=xl/worksheets/_rels/sheet263.xml.rels><?xml version="1.0" encoding="UTF-8" standalone="yes"?><Relationships xmlns="http://schemas.openxmlformats.org/package/2006/relationships"><Relationship Id="rId1" Type="http://schemas.openxmlformats.org/officeDocument/2006/relationships/drawing" Target="../drawings/drawing263.xml"/><Relationship Id="rId2" Type="http://schemas.openxmlformats.org/officeDocument/2006/relationships/printerSettings" Target="../printerSettings/printerSettings263.bin"/><Relationship Id="rIdvml" Type="http://schemas.openxmlformats.org/officeDocument/2006/relationships/vmlDrawing" Target="../drawings/vmlDrawing263.vml"/></Relationships>
</file>

<file path=xl/worksheets/_rels/sheet264.xml.rels><?xml version="1.0" encoding="UTF-8" standalone="yes"?><Relationships xmlns="http://schemas.openxmlformats.org/package/2006/relationships"><Relationship Id="rId1" Type="http://schemas.openxmlformats.org/officeDocument/2006/relationships/drawing" Target="../drawings/drawing264.xml"/><Relationship Id="rId2" Type="http://schemas.openxmlformats.org/officeDocument/2006/relationships/printerSettings" Target="../printerSettings/printerSettings264.bin"/><Relationship Id="rIdvml" Type="http://schemas.openxmlformats.org/officeDocument/2006/relationships/vmlDrawing" Target="../drawings/vmlDrawing264.vml"/></Relationships>
</file>

<file path=xl/worksheets/_rels/sheet265.xml.rels><?xml version="1.0" encoding="UTF-8" standalone="yes"?><Relationships xmlns="http://schemas.openxmlformats.org/package/2006/relationships"><Relationship Id="rId1" Type="http://schemas.openxmlformats.org/officeDocument/2006/relationships/drawing" Target="../drawings/drawing265.xml"/><Relationship Id="rId2" Type="http://schemas.openxmlformats.org/officeDocument/2006/relationships/printerSettings" Target="../printerSettings/printerSettings265.bin"/><Relationship Id="rIdvml" Type="http://schemas.openxmlformats.org/officeDocument/2006/relationships/vmlDrawing" Target="../drawings/vmlDrawing265.vml"/></Relationships>
</file>

<file path=xl/worksheets/_rels/sheet266.xml.rels><?xml version="1.0" encoding="UTF-8" standalone="yes"?><Relationships xmlns="http://schemas.openxmlformats.org/package/2006/relationships"><Relationship Id="rId1" Type="http://schemas.openxmlformats.org/officeDocument/2006/relationships/drawing" Target="../drawings/drawing266.xml"/><Relationship Id="rId2" Type="http://schemas.openxmlformats.org/officeDocument/2006/relationships/printerSettings" Target="../printerSettings/printerSettings266.bin"/><Relationship Id="rIdvml" Type="http://schemas.openxmlformats.org/officeDocument/2006/relationships/vmlDrawing" Target="../drawings/vmlDrawing266.vml"/></Relationships>
</file>

<file path=xl/worksheets/_rels/sheet267.xml.rels><?xml version="1.0" encoding="UTF-8" standalone="yes"?><Relationships xmlns="http://schemas.openxmlformats.org/package/2006/relationships"><Relationship Id="rId1" Type="http://schemas.openxmlformats.org/officeDocument/2006/relationships/drawing" Target="../drawings/drawing267.xml"/><Relationship Id="rId2" Type="http://schemas.openxmlformats.org/officeDocument/2006/relationships/printerSettings" Target="../printerSettings/printerSettings267.bin"/><Relationship Id="rIdvml" Type="http://schemas.openxmlformats.org/officeDocument/2006/relationships/vmlDrawing" Target="../drawings/vmlDrawing267.vml"/></Relationships>
</file>

<file path=xl/worksheets/_rels/sheet268.xml.rels><?xml version="1.0" encoding="UTF-8" standalone="yes"?><Relationships xmlns="http://schemas.openxmlformats.org/package/2006/relationships"><Relationship Id="rId1" Type="http://schemas.openxmlformats.org/officeDocument/2006/relationships/drawing" Target="../drawings/drawing268.xml"/><Relationship Id="rId2" Type="http://schemas.openxmlformats.org/officeDocument/2006/relationships/printerSettings" Target="../printerSettings/printerSettings268.bin"/><Relationship Id="rIdvml" Type="http://schemas.openxmlformats.org/officeDocument/2006/relationships/vmlDrawing" Target="../drawings/vmlDrawing268.vml"/></Relationships>
</file>

<file path=xl/worksheets/_rels/sheet269.xml.rels><?xml version="1.0" encoding="UTF-8" standalone="yes"?><Relationships xmlns="http://schemas.openxmlformats.org/package/2006/relationships"><Relationship Id="rId1" Type="http://schemas.openxmlformats.org/officeDocument/2006/relationships/drawing" Target="../drawings/drawing269.xml"/><Relationship Id="rId2" Type="http://schemas.openxmlformats.org/officeDocument/2006/relationships/printerSettings" Target="../printerSettings/printerSettings269.bin"/><Relationship Id="rIdvml" Type="http://schemas.openxmlformats.org/officeDocument/2006/relationships/vmlDrawing" Target="../drawings/vmlDrawing269.vml"/></Relationships>
</file>

<file path=xl/worksheets/_rels/sheet270.xml.rels><?xml version="1.0" encoding="UTF-8" standalone="yes"?><Relationships xmlns="http://schemas.openxmlformats.org/package/2006/relationships"><Relationship Id="rId1" Type="http://schemas.openxmlformats.org/officeDocument/2006/relationships/drawing" Target="../drawings/drawing270.xml"/><Relationship Id="rId2" Type="http://schemas.openxmlformats.org/officeDocument/2006/relationships/printerSettings" Target="../printerSettings/printerSettings270.bin"/><Relationship Id="rIdvml" Type="http://schemas.openxmlformats.org/officeDocument/2006/relationships/vmlDrawing" Target="../drawings/vmlDrawing270.vml"/></Relationships>
</file>

<file path=xl/worksheets/_rels/sheet271.xml.rels><?xml version="1.0" encoding="UTF-8" standalone="yes"?><Relationships xmlns="http://schemas.openxmlformats.org/package/2006/relationships"><Relationship Id="rId1" Type="http://schemas.openxmlformats.org/officeDocument/2006/relationships/drawing" Target="../drawings/drawing271.xml"/><Relationship Id="rId2" Type="http://schemas.openxmlformats.org/officeDocument/2006/relationships/printerSettings" Target="../printerSettings/printerSettings271.bin"/><Relationship Id="rIdvml" Type="http://schemas.openxmlformats.org/officeDocument/2006/relationships/vmlDrawing" Target="../drawings/vmlDrawing271.vml"/></Relationships>
</file>

<file path=xl/worksheets/_rels/sheet272.xml.rels><?xml version="1.0" encoding="UTF-8" standalone="yes"?><Relationships xmlns="http://schemas.openxmlformats.org/package/2006/relationships"><Relationship Id="rId1" Type="http://schemas.openxmlformats.org/officeDocument/2006/relationships/drawing" Target="../drawings/drawing272.xml"/><Relationship Id="rId2" Type="http://schemas.openxmlformats.org/officeDocument/2006/relationships/printerSettings" Target="../printerSettings/printerSettings272.bin"/><Relationship Id="rIdvml" Type="http://schemas.openxmlformats.org/officeDocument/2006/relationships/vmlDrawing" Target="../drawings/vmlDrawing272.vml"/></Relationships>
</file>

<file path=xl/worksheets/_rels/sheet273.xml.rels><?xml version="1.0" encoding="UTF-8" standalone="yes"?><Relationships xmlns="http://schemas.openxmlformats.org/package/2006/relationships"><Relationship Id="rId1" Type="http://schemas.openxmlformats.org/officeDocument/2006/relationships/drawing" Target="../drawings/drawing273.xml"/><Relationship Id="rId2" Type="http://schemas.openxmlformats.org/officeDocument/2006/relationships/printerSettings" Target="../printerSettings/printerSettings273.bin"/><Relationship Id="rIdvml" Type="http://schemas.openxmlformats.org/officeDocument/2006/relationships/vmlDrawing" Target="../drawings/vmlDrawing273.vml"/></Relationships>
</file>

<file path=xl/worksheets/_rels/sheet274.xml.rels><?xml version="1.0" encoding="UTF-8" standalone="yes"?><Relationships xmlns="http://schemas.openxmlformats.org/package/2006/relationships"><Relationship Id="rId1" Type="http://schemas.openxmlformats.org/officeDocument/2006/relationships/drawing" Target="../drawings/drawing274.xml"/><Relationship Id="rId2" Type="http://schemas.openxmlformats.org/officeDocument/2006/relationships/printerSettings" Target="../printerSettings/printerSettings274.bin"/><Relationship Id="rIdvml" Type="http://schemas.openxmlformats.org/officeDocument/2006/relationships/vmlDrawing" Target="../drawings/vmlDrawing274.vml"/></Relationships>
</file>

<file path=xl/worksheets/_rels/sheet275.xml.rels><?xml version="1.0" encoding="UTF-8" standalone="yes"?><Relationships xmlns="http://schemas.openxmlformats.org/package/2006/relationships"><Relationship Id="rId1" Type="http://schemas.openxmlformats.org/officeDocument/2006/relationships/drawing" Target="../drawings/drawing275.xml"/><Relationship Id="rId2" Type="http://schemas.openxmlformats.org/officeDocument/2006/relationships/printerSettings" Target="../printerSettings/printerSettings275.bin"/><Relationship Id="rIdvml" Type="http://schemas.openxmlformats.org/officeDocument/2006/relationships/vmlDrawing" Target="../drawings/vmlDrawing275.vml"/></Relationships>
</file>

<file path=xl/worksheets/_rels/sheet276.xml.rels><?xml version="1.0" encoding="UTF-8" standalone="yes"?><Relationships xmlns="http://schemas.openxmlformats.org/package/2006/relationships"><Relationship Id="rId1" Type="http://schemas.openxmlformats.org/officeDocument/2006/relationships/drawing" Target="../drawings/drawing276.xml"/><Relationship Id="rId2" Type="http://schemas.openxmlformats.org/officeDocument/2006/relationships/printerSettings" Target="../printerSettings/printerSettings276.bin"/><Relationship Id="rIdvml" Type="http://schemas.openxmlformats.org/officeDocument/2006/relationships/vmlDrawing" Target="../drawings/vmlDrawing276.vml"/></Relationships>
</file>

<file path=xl/worksheets/_rels/sheet277.xml.rels><?xml version="1.0" encoding="UTF-8" standalone="yes"?><Relationships xmlns="http://schemas.openxmlformats.org/package/2006/relationships"><Relationship Id="rId1" Type="http://schemas.openxmlformats.org/officeDocument/2006/relationships/drawing" Target="../drawings/drawing277.xml"/><Relationship Id="rId2" Type="http://schemas.openxmlformats.org/officeDocument/2006/relationships/printerSettings" Target="../printerSettings/printerSettings277.bin"/><Relationship Id="rIdvml" Type="http://schemas.openxmlformats.org/officeDocument/2006/relationships/vmlDrawing" Target="../drawings/vmlDrawing277.vml"/></Relationships>
</file>

<file path=xl/worksheets/_rels/sheet278.xml.rels><?xml version="1.0" encoding="UTF-8" standalone="yes"?><Relationships xmlns="http://schemas.openxmlformats.org/package/2006/relationships"><Relationship Id="rId1" Type="http://schemas.openxmlformats.org/officeDocument/2006/relationships/drawing" Target="../drawings/drawing278.xml"/><Relationship Id="rId2" Type="http://schemas.openxmlformats.org/officeDocument/2006/relationships/printerSettings" Target="../printerSettings/printerSettings278.bin"/><Relationship Id="rIdvml" Type="http://schemas.openxmlformats.org/officeDocument/2006/relationships/vmlDrawing" Target="../drawings/vmlDrawing278.vml"/></Relationships>
</file>

<file path=xl/worksheets/_rels/sheet279.xml.rels><?xml version="1.0" encoding="UTF-8" standalone="yes"?><Relationships xmlns="http://schemas.openxmlformats.org/package/2006/relationships"><Relationship Id="rId1" Type="http://schemas.openxmlformats.org/officeDocument/2006/relationships/drawing" Target="../drawings/drawing279.xml"/><Relationship Id="rId2" Type="http://schemas.openxmlformats.org/officeDocument/2006/relationships/printerSettings" Target="../printerSettings/printerSettings279.bin"/><Relationship Id="rIdvml" Type="http://schemas.openxmlformats.org/officeDocument/2006/relationships/vmlDrawing" Target="../drawings/vmlDrawing279.vml"/></Relationships>
</file>

<file path=xl/worksheets/_rels/sheet280.xml.rels><?xml version="1.0" encoding="UTF-8" standalone="yes"?><Relationships xmlns="http://schemas.openxmlformats.org/package/2006/relationships"><Relationship Id="rId1" Type="http://schemas.openxmlformats.org/officeDocument/2006/relationships/drawing" Target="../drawings/drawing280.xml"/><Relationship Id="rId2" Type="http://schemas.openxmlformats.org/officeDocument/2006/relationships/printerSettings" Target="../printerSettings/printerSettings280.bin"/><Relationship Id="rIdvml" Type="http://schemas.openxmlformats.org/officeDocument/2006/relationships/vmlDrawing" Target="../drawings/vmlDrawing280.vml"/></Relationships>
</file>

<file path=xl/worksheets/_rels/sheet281.xml.rels><?xml version="1.0" encoding="UTF-8" standalone="yes"?><Relationships xmlns="http://schemas.openxmlformats.org/package/2006/relationships"><Relationship Id="rId1" Type="http://schemas.openxmlformats.org/officeDocument/2006/relationships/drawing" Target="../drawings/drawing281.xml"/><Relationship Id="rId2" Type="http://schemas.openxmlformats.org/officeDocument/2006/relationships/printerSettings" Target="../printerSettings/printerSettings281.bin"/><Relationship Id="rIdvml" Type="http://schemas.openxmlformats.org/officeDocument/2006/relationships/vmlDrawing" Target="../drawings/vmlDrawing281.vml"/></Relationships>
</file>

<file path=xl/worksheets/_rels/sheet282.xml.rels><?xml version="1.0" encoding="UTF-8" standalone="yes"?><Relationships xmlns="http://schemas.openxmlformats.org/package/2006/relationships"><Relationship Id="rId1" Type="http://schemas.openxmlformats.org/officeDocument/2006/relationships/drawing" Target="../drawings/drawing282.xml"/><Relationship Id="rId2" Type="http://schemas.openxmlformats.org/officeDocument/2006/relationships/printerSettings" Target="../printerSettings/printerSettings282.bin"/><Relationship Id="rIdvml" Type="http://schemas.openxmlformats.org/officeDocument/2006/relationships/vmlDrawing" Target="../drawings/vmlDrawing282.vml"/></Relationships>
</file>

<file path=xl/worksheets/_rels/sheet283.xml.rels><?xml version="1.0" encoding="UTF-8" standalone="yes"?><Relationships xmlns="http://schemas.openxmlformats.org/package/2006/relationships"><Relationship Id="rId1" Type="http://schemas.openxmlformats.org/officeDocument/2006/relationships/drawing" Target="../drawings/drawing283.xml"/><Relationship Id="rId2" Type="http://schemas.openxmlformats.org/officeDocument/2006/relationships/printerSettings" Target="../printerSettings/printerSettings283.bin"/><Relationship Id="rIdvml" Type="http://schemas.openxmlformats.org/officeDocument/2006/relationships/vmlDrawing" Target="../drawings/vmlDrawing283.vml"/></Relationships>
</file>

<file path=xl/worksheets/_rels/sheet284.xml.rels><?xml version="1.0" encoding="UTF-8" standalone="yes"?><Relationships xmlns="http://schemas.openxmlformats.org/package/2006/relationships"><Relationship Id="rId1" Type="http://schemas.openxmlformats.org/officeDocument/2006/relationships/drawing" Target="../drawings/drawing284.xml"/><Relationship Id="rId2" Type="http://schemas.openxmlformats.org/officeDocument/2006/relationships/printerSettings" Target="../printerSettings/printerSettings284.bin"/><Relationship Id="rIdvml" Type="http://schemas.openxmlformats.org/officeDocument/2006/relationships/vmlDrawing" Target="../drawings/vmlDrawing284.vml"/></Relationships>
</file>

<file path=xl/worksheets/_rels/sheet285.xml.rels><?xml version="1.0" encoding="UTF-8" standalone="yes"?><Relationships xmlns="http://schemas.openxmlformats.org/package/2006/relationships"><Relationship Id="rId1" Type="http://schemas.openxmlformats.org/officeDocument/2006/relationships/drawing" Target="../drawings/drawing285.xml"/><Relationship Id="rId2" Type="http://schemas.openxmlformats.org/officeDocument/2006/relationships/printerSettings" Target="../printerSettings/printerSettings285.bin"/><Relationship Id="rIdvml" Type="http://schemas.openxmlformats.org/officeDocument/2006/relationships/vmlDrawing" Target="../drawings/vmlDrawing285.vml"/></Relationships>
</file>

<file path=xl/worksheets/_rels/sheet286.xml.rels><?xml version="1.0" encoding="UTF-8" standalone="yes"?><Relationships xmlns="http://schemas.openxmlformats.org/package/2006/relationships"><Relationship Id="rId1" Type="http://schemas.openxmlformats.org/officeDocument/2006/relationships/drawing" Target="../drawings/drawing286.xml"/><Relationship Id="rId2" Type="http://schemas.openxmlformats.org/officeDocument/2006/relationships/printerSettings" Target="../printerSettings/printerSettings286.bin"/><Relationship Id="rIdvml" Type="http://schemas.openxmlformats.org/officeDocument/2006/relationships/vmlDrawing" Target="../drawings/vmlDrawing286.vml"/></Relationships>
</file>

<file path=xl/worksheets/_rels/sheet287.xml.rels><?xml version="1.0" encoding="UTF-8" standalone="yes"?><Relationships xmlns="http://schemas.openxmlformats.org/package/2006/relationships"><Relationship Id="rId1" Type="http://schemas.openxmlformats.org/officeDocument/2006/relationships/drawing" Target="../drawings/drawing287.xml"/><Relationship Id="rId2" Type="http://schemas.openxmlformats.org/officeDocument/2006/relationships/printerSettings" Target="../printerSettings/printerSettings287.bin"/><Relationship Id="rIdvml" Type="http://schemas.openxmlformats.org/officeDocument/2006/relationships/vmlDrawing" Target="../drawings/vmlDrawing287.vml"/></Relationships>
</file>

<file path=xl/worksheets/_rels/sheet288.xml.rels><?xml version="1.0" encoding="UTF-8" standalone="yes"?><Relationships xmlns="http://schemas.openxmlformats.org/package/2006/relationships"><Relationship Id="rId1" Type="http://schemas.openxmlformats.org/officeDocument/2006/relationships/drawing" Target="../drawings/drawing288.xml"/><Relationship Id="rId2" Type="http://schemas.openxmlformats.org/officeDocument/2006/relationships/printerSettings" Target="../printerSettings/printerSettings288.bin"/><Relationship Id="rIdvml" Type="http://schemas.openxmlformats.org/officeDocument/2006/relationships/vmlDrawing" Target="../drawings/vmlDrawing288.vml"/></Relationships>
</file>

<file path=xl/worksheets/_rels/sheet289.xml.rels><?xml version="1.0" encoding="UTF-8" standalone="yes"?><Relationships xmlns="http://schemas.openxmlformats.org/package/2006/relationships"><Relationship Id="rId1" Type="http://schemas.openxmlformats.org/officeDocument/2006/relationships/drawing" Target="../drawings/drawing289.xml"/><Relationship Id="rId2" Type="http://schemas.openxmlformats.org/officeDocument/2006/relationships/printerSettings" Target="../printerSettings/printerSettings289.bin"/><Relationship Id="rIdvml" Type="http://schemas.openxmlformats.org/officeDocument/2006/relationships/vmlDrawing" Target="../drawings/vmlDrawing289.vml"/></Relationships>
</file>

<file path=xl/worksheets/_rels/sheet290.xml.rels><?xml version="1.0" encoding="UTF-8" standalone="yes"?><Relationships xmlns="http://schemas.openxmlformats.org/package/2006/relationships"><Relationship Id="rId1" Type="http://schemas.openxmlformats.org/officeDocument/2006/relationships/drawing" Target="../drawings/drawing290.xml"/><Relationship Id="rId2" Type="http://schemas.openxmlformats.org/officeDocument/2006/relationships/printerSettings" Target="../printerSettings/printerSettings290.bin"/><Relationship Id="rIdvml" Type="http://schemas.openxmlformats.org/officeDocument/2006/relationships/vmlDrawing" Target="../drawings/vmlDrawing290.vml"/></Relationships>
</file>

<file path=xl/worksheets/_rels/sheet291.xml.rels><?xml version="1.0" encoding="UTF-8" standalone="yes"?><Relationships xmlns="http://schemas.openxmlformats.org/package/2006/relationships"><Relationship Id="rId1" Type="http://schemas.openxmlformats.org/officeDocument/2006/relationships/drawing" Target="../drawings/drawing291.xml"/><Relationship Id="rId2" Type="http://schemas.openxmlformats.org/officeDocument/2006/relationships/printerSettings" Target="../printerSettings/printerSettings291.bin"/><Relationship Id="rIdvml" Type="http://schemas.openxmlformats.org/officeDocument/2006/relationships/vmlDrawing" Target="../drawings/vmlDrawing291.vml"/></Relationships>
</file>

<file path=xl/worksheets/_rels/sheet292.xml.rels><?xml version="1.0" encoding="UTF-8" standalone="yes"?><Relationships xmlns="http://schemas.openxmlformats.org/package/2006/relationships"><Relationship Id="rId1" Type="http://schemas.openxmlformats.org/officeDocument/2006/relationships/drawing" Target="../drawings/drawing292.xml"/><Relationship Id="rId2" Type="http://schemas.openxmlformats.org/officeDocument/2006/relationships/printerSettings" Target="../printerSettings/printerSettings292.bin"/><Relationship Id="rIdvml" Type="http://schemas.openxmlformats.org/officeDocument/2006/relationships/vmlDrawing" Target="../drawings/vmlDrawing292.vml"/></Relationships>
</file>

<file path=xl/worksheets/_rels/sheet293.xml.rels><?xml version="1.0" encoding="UTF-8" standalone="yes"?><Relationships xmlns="http://schemas.openxmlformats.org/package/2006/relationships"><Relationship Id="rId1" Type="http://schemas.openxmlformats.org/officeDocument/2006/relationships/drawing" Target="../drawings/drawing293.xml"/><Relationship Id="rId2" Type="http://schemas.openxmlformats.org/officeDocument/2006/relationships/printerSettings" Target="../printerSettings/printerSettings293.bin"/><Relationship Id="rIdvml" Type="http://schemas.openxmlformats.org/officeDocument/2006/relationships/vmlDrawing" Target="../drawings/vmlDrawing293.vml"/></Relationships>
</file>

<file path=xl/worksheets/_rels/sheet294.xml.rels><?xml version="1.0" encoding="UTF-8" standalone="yes"?><Relationships xmlns="http://schemas.openxmlformats.org/package/2006/relationships"><Relationship Id="rId1" Type="http://schemas.openxmlformats.org/officeDocument/2006/relationships/drawing" Target="../drawings/drawing294.xml"/><Relationship Id="rId2" Type="http://schemas.openxmlformats.org/officeDocument/2006/relationships/printerSettings" Target="../printerSettings/printerSettings294.bin"/><Relationship Id="rIdvml" Type="http://schemas.openxmlformats.org/officeDocument/2006/relationships/vmlDrawing" Target="../drawings/vmlDrawing294.vml"/></Relationships>
</file>

<file path=xl/worksheets/_rels/sheet295.xml.rels><?xml version="1.0" encoding="UTF-8" standalone="yes"?><Relationships xmlns="http://schemas.openxmlformats.org/package/2006/relationships"><Relationship Id="rId1" Type="http://schemas.openxmlformats.org/officeDocument/2006/relationships/drawing" Target="../drawings/drawing295.xml"/><Relationship Id="rId2" Type="http://schemas.openxmlformats.org/officeDocument/2006/relationships/printerSettings" Target="../printerSettings/printerSettings295.bin"/><Relationship Id="rIdvml" Type="http://schemas.openxmlformats.org/officeDocument/2006/relationships/vmlDrawing" Target="../drawings/vmlDrawing295.vml"/></Relationships>
</file>

<file path=xl/worksheets/_rels/sheet296.xml.rels><?xml version="1.0" encoding="UTF-8" standalone="yes"?><Relationships xmlns="http://schemas.openxmlformats.org/package/2006/relationships"><Relationship Id="rId1" Type="http://schemas.openxmlformats.org/officeDocument/2006/relationships/drawing" Target="../drawings/drawing296.xml"/><Relationship Id="rId2" Type="http://schemas.openxmlformats.org/officeDocument/2006/relationships/printerSettings" Target="../printerSettings/printerSettings296.bin"/><Relationship Id="rIdvml" Type="http://schemas.openxmlformats.org/officeDocument/2006/relationships/vmlDrawing" Target="../drawings/vmlDrawing296.vml"/></Relationships>
</file>

<file path=xl/worksheets/_rels/sheet297.xml.rels><?xml version="1.0" encoding="UTF-8" standalone="yes"?><Relationships xmlns="http://schemas.openxmlformats.org/package/2006/relationships"><Relationship Id="rId1" Type="http://schemas.openxmlformats.org/officeDocument/2006/relationships/drawing" Target="../drawings/drawing297.xml"/><Relationship Id="rId2" Type="http://schemas.openxmlformats.org/officeDocument/2006/relationships/printerSettings" Target="../printerSettings/printerSettings297.bin"/><Relationship Id="rIdvml" Type="http://schemas.openxmlformats.org/officeDocument/2006/relationships/vmlDrawing" Target="../drawings/vmlDrawing297.vml"/></Relationships>
</file>

<file path=xl/worksheets/_rels/sheet298.xml.rels><?xml version="1.0" encoding="UTF-8" standalone="yes"?><Relationships xmlns="http://schemas.openxmlformats.org/package/2006/relationships"><Relationship Id="rId1" Type="http://schemas.openxmlformats.org/officeDocument/2006/relationships/drawing" Target="../drawings/drawing298.xml"/><Relationship Id="rId2" Type="http://schemas.openxmlformats.org/officeDocument/2006/relationships/printerSettings" Target="../printerSettings/printerSettings298.bin"/><Relationship Id="rIdvml" Type="http://schemas.openxmlformats.org/officeDocument/2006/relationships/vmlDrawing" Target="../drawings/vmlDrawing298.vml"/></Relationships>
</file>

<file path=xl/worksheets/_rels/sheet299.xml.rels><?xml version="1.0" encoding="UTF-8" standalone="yes"?><Relationships xmlns="http://schemas.openxmlformats.org/package/2006/relationships"><Relationship Id="rId1" Type="http://schemas.openxmlformats.org/officeDocument/2006/relationships/drawing" Target="../drawings/drawing299.xml"/><Relationship Id="rId2" Type="http://schemas.openxmlformats.org/officeDocument/2006/relationships/printerSettings" Target="../printerSettings/printerSettings299.bin"/><Relationship Id="rIdvml" Type="http://schemas.openxmlformats.org/officeDocument/2006/relationships/vmlDrawing" Target="../drawings/vmlDrawing299.vml"/></Relationships>
</file>

<file path=xl/worksheets/_rels/sheet300.xml.rels><?xml version="1.0" encoding="UTF-8" standalone="yes"?><Relationships xmlns="http://schemas.openxmlformats.org/package/2006/relationships"><Relationship Id="rId1" Type="http://schemas.openxmlformats.org/officeDocument/2006/relationships/drawing" Target="../drawings/drawing300.xml"/><Relationship Id="rId2" Type="http://schemas.openxmlformats.org/officeDocument/2006/relationships/printerSettings" Target="../printerSettings/printerSettings300.bin"/><Relationship Id="rIdvml" Type="http://schemas.openxmlformats.org/officeDocument/2006/relationships/vmlDrawing" Target="../drawings/vmlDrawing300.vml"/></Relationships>
</file>

<file path=xl/worksheets/_rels/sheet301.xml.rels><?xml version="1.0" encoding="UTF-8" standalone="yes"?><Relationships xmlns="http://schemas.openxmlformats.org/package/2006/relationships"><Relationship Id="rId1" Type="http://schemas.openxmlformats.org/officeDocument/2006/relationships/drawing" Target="../drawings/drawing301.xml"/><Relationship Id="rId2" Type="http://schemas.openxmlformats.org/officeDocument/2006/relationships/printerSettings" Target="../printerSettings/printerSettings301.bin"/><Relationship Id="rIdvml" Type="http://schemas.openxmlformats.org/officeDocument/2006/relationships/vmlDrawing" Target="../drawings/vmlDrawing301.vml"/></Relationships>
</file>

<file path=xl/worksheets/_rels/sheet302.xml.rels><?xml version="1.0" encoding="UTF-8" standalone="yes"?><Relationships xmlns="http://schemas.openxmlformats.org/package/2006/relationships"><Relationship Id="rId1" Type="http://schemas.openxmlformats.org/officeDocument/2006/relationships/drawing" Target="../drawings/drawing302.xml"/><Relationship Id="rId2" Type="http://schemas.openxmlformats.org/officeDocument/2006/relationships/printerSettings" Target="../printerSettings/printerSettings302.bin"/><Relationship Id="rIdvml" Type="http://schemas.openxmlformats.org/officeDocument/2006/relationships/vmlDrawing" Target="../drawings/vmlDrawing302.vml"/></Relationships>
</file>

<file path=xl/worksheets/_rels/sheet303.xml.rels><?xml version="1.0" encoding="UTF-8" standalone="yes"?><Relationships xmlns="http://schemas.openxmlformats.org/package/2006/relationships"><Relationship Id="rId1" Type="http://schemas.openxmlformats.org/officeDocument/2006/relationships/drawing" Target="../drawings/drawing303.xml"/><Relationship Id="rId2" Type="http://schemas.openxmlformats.org/officeDocument/2006/relationships/printerSettings" Target="../printerSettings/printerSettings303.bin"/><Relationship Id="rIdvml" Type="http://schemas.openxmlformats.org/officeDocument/2006/relationships/vmlDrawing" Target="../drawings/vmlDrawing303.vml"/></Relationships>
</file>

<file path=xl/worksheets/_rels/sheet304.xml.rels><?xml version="1.0" encoding="UTF-8" standalone="yes"?><Relationships xmlns="http://schemas.openxmlformats.org/package/2006/relationships"><Relationship Id="rId1" Type="http://schemas.openxmlformats.org/officeDocument/2006/relationships/drawing" Target="../drawings/drawing304.xml"/><Relationship Id="rId2" Type="http://schemas.openxmlformats.org/officeDocument/2006/relationships/printerSettings" Target="../printerSettings/printerSettings304.bin"/><Relationship Id="rIdvml" Type="http://schemas.openxmlformats.org/officeDocument/2006/relationships/vmlDrawing" Target="../drawings/vmlDrawing304.vml"/></Relationships>
</file>

<file path=xl/worksheets/_rels/sheet305.xml.rels><?xml version="1.0" encoding="UTF-8" standalone="yes"?><Relationships xmlns="http://schemas.openxmlformats.org/package/2006/relationships"><Relationship Id="rId1" Type="http://schemas.openxmlformats.org/officeDocument/2006/relationships/drawing" Target="../drawings/drawing305.xml"/><Relationship Id="rId2" Type="http://schemas.openxmlformats.org/officeDocument/2006/relationships/printerSettings" Target="../printerSettings/printerSettings305.bin"/><Relationship Id="rIdvml" Type="http://schemas.openxmlformats.org/officeDocument/2006/relationships/vmlDrawing" Target="../drawings/vmlDrawing305.vml"/></Relationships>
</file>

<file path=xl/worksheets/_rels/sheet306.xml.rels><?xml version="1.0" encoding="UTF-8" standalone="yes"?><Relationships xmlns="http://schemas.openxmlformats.org/package/2006/relationships"><Relationship Id="rId1" Type="http://schemas.openxmlformats.org/officeDocument/2006/relationships/drawing" Target="../drawings/drawing306.xml"/><Relationship Id="rId2" Type="http://schemas.openxmlformats.org/officeDocument/2006/relationships/printerSettings" Target="../printerSettings/printerSettings306.bin"/><Relationship Id="rIdvml" Type="http://schemas.openxmlformats.org/officeDocument/2006/relationships/vmlDrawing" Target="../drawings/vmlDrawing306.vml"/></Relationships>
</file>

<file path=xl/worksheets/_rels/sheet307.xml.rels><?xml version="1.0" encoding="UTF-8" standalone="yes"?><Relationships xmlns="http://schemas.openxmlformats.org/package/2006/relationships"><Relationship Id="rId1" Type="http://schemas.openxmlformats.org/officeDocument/2006/relationships/drawing" Target="../drawings/drawing307.xml"/><Relationship Id="rId2" Type="http://schemas.openxmlformats.org/officeDocument/2006/relationships/printerSettings" Target="../printerSettings/printerSettings307.bin"/><Relationship Id="rIdvml" Type="http://schemas.openxmlformats.org/officeDocument/2006/relationships/vmlDrawing" Target="../drawings/vmlDrawing307.vml"/></Relationships>
</file>

<file path=xl/worksheets/_rels/sheet308.xml.rels><?xml version="1.0" encoding="UTF-8" standalone="yes"?><Relationships xmlns="http://schemas.openxmlformats.org/package/2006/relationships"><Relationship Id="rId1" Type="http://schemas.openxmlformats.org/officeDocument/2006/relationships/drawing" Target="../drawings/drawing308.xml"/><Relationship Id="rId2" Type="http://schemas.openxmlformats.org/officeDocument/2006/relationships/printerSettings" Target="../printerSettings/printerSettings308.bin"/><Relationship Id="rIdvml" Type="http://schemas.openxmlformats.org/officeDocument/2006/relationships/vmlDrawing" Target="../drawings/vmlDrawing308.vml"/></Relationships>
</file>

<file path=xl/worksheets/_rels/sheet309.xml.rels><?xml version="1.0" encoding="UTF-8" standalone="yes"?><Relationships xmlns="http://schemas.openxmlformats.org/package/2006/relationships"><Relationship Id="rId1" Type="http://schemas.openxmlformats.org/officeDocument/2006/relationships/drawing" Target="../drawings/drawing309.xml"/><Relationship Id="rId2" Type="http://schemas.openxmlformats.org/officeDocument/2006/relationships/printerSettings" Target="../printerSettings/printerSettings309.bin"/><Relationship Id="rIdvml" Type="http://schemas.openxmlformats.org/officeDocument/2006/relationships/vmlDrawing" Target="../drawings/vmlDrawing309.vml"/></Relationships>
</file>

<file path=xl/worksheets/_rels/sheet310.xml.rels><?xml version="1.0" encoding="UTF-8" standalone="yes"?><Relationships xmlns="http://schemas.openxmlformats.org/package/2006/relationships"><Relationship Id="rId1" Type="http://schemas.openxmlformats.org/officeDocument/2006/relationships/drawing" Target="../drawings/drawing310.xml"/><Relationship Id="rId2" Type="http://schemas.openxmlformats.org/officeDocument/2006/relationships/printerSettings" Target="../printerSettings/printerSettings310.bin"/><Relationship Id="rIdvml" Type="http://schemas.openxmlformats.org/officeDocument/2006/relationships/vmlDrawing" Target="../drawings/vmlDrawing310.vml"/></Relationships>
</file>

<file path=xl/worksheets/_rels/sheet311.xml.rels><?xml version="1.0" encoding="UTF-8" standalone="yes"?><Relationships xmlns="http://schemas.openxmlformats.org/package/2006/relationships"><Relationship Id="rId1" Type="http://schemas.openxmlformats.org/officeDocument/2006/relationships/drawing" Target="../drawings/drawing311.xml"/><Relationship Id="rId2" Type="http://schemas.openxmlformats.org/officeDocument/2006/relationships/printerSettings" Target="../printerSettings/printerSettings311.bin"/><Relationship Id="rIdvml" Type="http://schemas.openxmlformats.org/officeDocument/2006/relationships/vmlDrawing" Target="../drawings/vmlDrawing311.vml"/></Relationships>
</file>

<file path=xl/worksheets/_rels/sheet312.xml.rels><?xml version="1.0" encoding="UTF-8" standalone="yes"?><Relationships xmlns="http://schemas.openxmlformats.org/package/2006/relationships"><Relationship Id="rId1" Type="http://schemas.openxmlformats.org/officeDocument/2006/relationships/drawing" Target="../drawings/drawing312.xml"/><Relationship Id="rId2" Type="http://schemas.openxmlformats.org/officeDocument/2006/relationships/printerSettings" Target="../printerSettings/printerSettings312.bin"/><Relationship Id="rIdvml" Type="http://schemas.openxmlformats.org/officeDocument/2006/relationships/vmlDrawing" Target="../drawings/vmlDrawing312.vml"/></Relationships>
</file>

<file path=xl/worksheets/_rels/sheet313.xml.rels><?xml version="1.0" encoding="UTF-8" standalone="yes"?><Relationships xmlns="http://schemas.openxmlformats.org/package/2006/relationships"><Relationship Id="rId1" Type="http://schemas.openxmlformats.org/officeDocument/2006/relationships/drawing" Target="../drawings/drawing313.xml"/><Relationship Id="rId2" Type="http://schemas.openxmlformats.org/officeDocument/2006/relationships/printerSettings" Target="../printerSettings/printerSettings313.bin"/><Relationship Id="rIdvml" Type="http://schemas.openxmlformats.org/officeDocument/2006/relationships/vmlDrawing" Target="../drawings/vmlDrawing313.vml"/></Relationships>
</file>

<file path=xl/worksheets/_rels/sheet314.xml.rels><?xml version="1.0" encoding="UTF-8" standalone="yes"?><Relationships xmlns="http://schemas.openxmlformats.org/package/2006/relationships"><Relationship Id="rId1" Type="http://schemas.openxmlformats.org/officeDocument/2006/relationships/drawing" Target="../drawings/drawing314.xml"/><Relationship Id="rId2" Type="http://schemas.openxmlformats.org/officeDocument/2006/relationships/printerSettings" Target="../printerSettings/printerSettings314.bin"/><Relationship Id="rIdvml" Type="http://schemas.openxmlformats.org/officeDocument/2006/relationships/vmlDrawing" Target="../drawings/vmlDrawing314.vml"/></Relationships>
</file>

<file path=xl/worksheets/_rels/sheet315.xml.rels><?xml version="1.0" encoding="UTF-8" standalone="yes"?><Relationships xmlns="http://schemas.openxmlformats.org/package/2006/relationships"><Relationship Id="rId1" Type="http://schemas.openxmlformats.org/officeDocument/2006/relationships/drawing" Target="../drawings/drawing315.xml"/><Relationship Id="rId2" Type="http://schemas.openxmlformats.org/officeDocument/2006/relationships/printerSettings" Target="../printerSettings/printerSettings315.bin"/><Relationship Id="rIdvml" Type="http://schemas.openxmlformats.org/officeDocument/2006/relationships/vmlDrawing" Target="../drawings/vmlDrawing315.vml"/></Relationships>
</file>

<file path=xl/worksheets/_rels/sheet316.xml.rels><?xml version="1.0" encoding="UTF-8" standalone="yes"?><Relationships xmlns="http://schemas.openxmlformats.org/package/2006/relationships"><Relationship Id="rId1" Type="http://schemas.openxmlformats.org/officeDocument/2006/relationships/drawing" Target="../drawings/drawing316.xml"/><Relationship Id="rId2" Type="http://schemas.openxmlformats.org/officeDocument/2006/relationships/printerSettings" Target="../printerSettings/printerSettings316.bin"/><Relationship Id="rIdvml" Type="http://schemas.openxmlformats.org/officeDocument/2006/relationships/vmlDrawing" Target="../drawings/vmlDrawing316.vml"/></Relationships>
</file>

<file path=xl/worksheets/_rels/sheet317.xml.rels><?xml version="1.0" encoding="UTF-8" standalone="yes"?><Relationships xmlns="http://schemas.openxmlformats.org/package/2006/relationships"><Relationship Id="rId1" Type="http://schemas.openxmlformats.org/officeDocument/2006/relationships/drawing" Target="../drawings/drawing317.xml"/><Relationship Id="rId2" Type="http://schemas.openxmlformats.org/officeDocument/2006/relationships/printerSettings" Target="../printerSettings/printerSettings317.bin"/><Relationship Id="rIdvml" Type="http://schemas.openxmlformats.org/officeDocument/2006/relationships/vmlDrawing" Target="../drawings/vmlDrawing317.vml"/></Relationships>
</file>

<file path=xl/worksheets/_rels/sheet318.xml.rels><?xml version="1.0" encoding="UTF-8" standalone="yes"?><Relationships xmlns="http://schemas.openxmlformats.org/package/2006/relationships"><Relationship Id="rId1" Type="http://schemas.openxmlformats.org/officeDocument/2006/relationships/drawing" Target="../drawings/drawing318.xml"/><Relationship Id="rId2" Type="http://schemas.openxmlformats.org/officeDocument/2006/relationships/printerSettings" Target="../printerSettings/printerSettings318.bin"/><Relationship Id="rIdvml" Type="http://schemas.openxmlformats.org/officeDocument/2006/relationships/vmlDrawing" Target="../drawings/vmlDrawing318.vml"/></Relationships>
</file>

<file path=xl/worksheets/_rels/sheet319.xml.rels><?xml version="1.0" encoding="UTF-8" standalone="yes"?><Relationships xmlns="http://schemas.openxmlformats.org/package/2006/relationships"><Relationship Id="rId1" Type="http://schemas.openxmlformats.org/officeDocument/2006/relationships/drawing" Target="../drawings/drawing319.xml"/><Relationship Id="rId2" Type="http://schemas.openxmlformats.org/officeDocument/2006/relationships/printerSettings" Target="../printerSettings/printerSettings319.bin"/><Relationship Id="rIdvml" Type="http://schemas.openxmlformats.org/officeDocument/2006/relationships/vmlDrawing" Target="../drawings/vmlDrawing319.vml"/></Relationships>
</file>

<file path=xl/worksheets/_rels/sheet320.xml.rels><?xml version="1.0" encoding="UTF-8" standalone="yes"?><Relationships xmlns="http://schemas.openxmlformats.org/package/2006/relationships"><Relationship Id="rId1" Type="http://schemas.openxmlformats.org/officeDocument/2006/relationships/drawing" Target="../drawings/drawing320.xml"/><Relationship Id="rId2" Type="http://schemas.openxmlformats.org/officeDocument/2006/relationships/printerSettings" Target="../printerSettings/printerSettings320.bin"/><Relationship Id="rIdvml" Type="http://schemas.openxmlformats.org/officeDocument/2006/relationships/vmlDrawing" Target="../drawings/vmlDrawing320.vml"/></Relationships>
</file>

<file path=xl/worksheets/_rels/sheet321.xml.rels><?xml version="1.0" encoding="UTF-8" standalone="yes"?><Relationships xmlns="http://schemas.openxmlformats.org/package/2006/relationships"><Relationship Id="rId1" Type="http://schemas.openxmlformats.org/officeDocument/2006/relationships/drawing" Target="../drawings/drawing321.xml"/><Relationship Id="rId2" Type="http://schemas.openxmlformats.org/officeDocument/2006/relationships/printerSettings" Target="../printerSettings/printerSettings321.bin"/><Relationship Id="rIdvml" Type="http://schemas.openxmlformats.org/officeDocument/2006/relationships/vmlDrawing" Target="../drawings/vmlDrawing321.vml"/></Relationships>
</file>

<file path=xl/worksheets/_rels/sheet322.xml.rels><?xml version="1.0" encoding="UTF-8" standalone="yes"?><Relationships xmlns="http://schemas.openxmlformats.org/package/2006/relationships"><Relationship Id="rId1" Type="http://schemas.openxmlformats.org/officeDocument/2006/relationships/drawing" Target="../drawings/drawing322.xml"/><Relationship Id="rId2" Type="http://schemas.openxmlformats.org/officeDocument/2006/relationships/printerSettings" Target="../printerSettings/printerSettings322.bin"/><Relationship Id="rIdvml" Type="http://schemas.openxmlformats.org/officeDocument/2006/relationships/vmlDrawing" Target="../drawings/vmlDrawing322.vml"/></Relationships>
</file>

<file path=xl/worksheets/_rels/sheet323.xml.rels><?xml version="1.0" encoding="UTF-8" standalone="yes"?><Relationships xmlns="http://schemas.openxmlformats.org/package/2006/relationships"><Relationship Id="rId1" Type="http://schemas.openxmlformats.org/officeDocument/2006/relationships/drawing" Target="../drawings/drawing323.xml"/><Relationship Id="rId2" Type="http://schemas.openxmlformats.org/officeDocument/2006/relationships/printerSettings" Target="../printerSettings/printerSettings323.bin"/><Relationship Id="rIdvml" Type="http://schemas.openxmlformats.org/officeDocument/2006/relationships/vmlDrawing" Target="../drawings/vmlDrawing323.vml"/></Relationships>
</file>

<file path=xl/worksheets/_rels/sheet324.xml.rels><?xml version="1.0" encoding="UTF-8" standalone="yes"?><Relationships xmlns="http://schemas.openxmlformats.org/package/2006/relationships"><Relationship Id="rId1" Type="http://schemas.openxmlformats.org/officeDocument/2006/relationships/drawing" Target="../drawings/drawing324.xml"/><Relationship Id="rId2" Type="http://schemas.openxmlformats.org/officeDocument/2006/relationships/printerSettings" Target="../printerSettings/printerSettings324.bin"/><Relationship Id="rIdvml" Type="http://schemas.openxmlformats.org/officeDocument/2006/relationships/vmlDrawing" Target="../drawings/vmlDrawing324.vml"/></Relationships>
</file>

<file path=xl/worksheets/_rels/sheet325.xml.rels><?xml version="1.0" encoding="UTF-8" standalone="yes"?><Relationships xmlns="http://schemas.openxmlformats.org/package/2006/relationships"><Relationship Id="rId1" Type="http://schemas.openxmlformats.org/officeDocument/2006/relationships/drawing" Target="../drawings/drawing325.xml"/><Relationship Id="rId2" Type="http://schemas.openxmlformats.org/officeDocument/2006/relationships/printerSettings" Target="../printerSettings/printerSettings325.bin"/><Relationship Id="rIdvml" Type="http://schemas.openxmlformats.org/officeDocument/2006/relationships/vmlDrawing" Target="../drawings/vmlDrawing325.vml"/></Relationships>
</file>

<file path=xl/worksheets/_rels/sheet326.xml.rels><?xml version="1.0" encoding="UTF-8" standalone="yes"?><Relationships xmlns="http://schemas.openxmlformats.org/package/2006/relationships"><Relationship Id="rId1" Type="http://schemas.openxmlformats.org/officeDocument/2006/relationships/drawing" Target="../drawings/drawing326.xml"/><Relationship Id="rId2" Type="http://schemas.openxmlformats.org/officeDocument/2006/relationships/printerSettings" Target="../printerSettings/printerSettings326.bin"/><Relationship Id="rIdvml" Type="http://schemas.openxmlformats.org/officeDocument/2006/relationships/vmlDrawing" Target="../drawings/vmlDrawing326.vml"/></Relationships>
</file>

<file path=xl/worksheets/_rels/sheet327.xml.rels><?xml version="1.0" encoding="UTF-8" standalone="yes"?><Relationships xmlns="http://schemas.openxmlformats.org/package/2006/relationships"><Relationship Id="rId1" Type="http://schemas.openxmlformats.org/officeDocument/2006/relationships/drawing" Target="../drawings/drawing327.xml"/><Relationship Id="rId2" Type="http://schemas.openxmlformats.org/officeDocument/2006/relationships/printerSettings" Target="../printerSettings/printerSettings327.bin"/><Relationship Id="rIdvml" Type="http://schemas.openxmlformats.org/officeDocument/2006/relationships/vmlDrawing" Target="../drawings/vmlDrawing327.vml"/></Relationships>
</file>

<file path=xl/worksheets/_rels/sheet328.xml.rels><?xml version="1.0" encoding="UTF-8" standalone="yes"?><Relationships xmlns="http://schemas.openxmlformats.org/package/2006/relationships"><Relationship Id="rId1" Type="http://schemas.openxmlformats.org/officeDocument/2006/relationships/drawing" Target="../drawings/drawing328.xml"/><Relationship Id="rId2" Type="http://schemas.openxmlformats.org/officeDocument/2006/relationships/printerSettings" Target="../printerSettings/printerSettings328.bin"/><Relationship Id="rIdvml" Type="http://schemas.openxmlformats.org/officeDocument/2006/relationships/vmlDrawing" Target="../drawings/vmlDrawing328.vml"/></Relationships>
</file>

<file path=xl/worksheets/_rels/sheet329.xml.rels><?xml version="1.0" encoding="UTF-8" standalone="yes"?><Relationships xmlns="http://schemas.openxmlformats.org/package/2006/relationships"><Relationship Id="rId1" Type="http://schemas.openxmlformats.org/officeDocument/2006/relationships/drawing" Target="../drawings/drawing329.xml"/><Relationship Id="rId2" Type="http://schemas.openxmlformats.org/officeDocument/2006/relationships/printerSettings" Target="../printerSettings/printerSettings329.bin"/><Relationship Id="rIdvml" Type="http://schemas.openxmlformats.org/officeDocument/2006/relationships/vmlDrawing" Target="../drawings/vmlDrawing329.vml"/></Relationships>
</file>

<file path=xl/worksheets/_rels/sheet330.xml.rels><?xml version="1.0" encoding="UTF-8" standalone="yes"?><Relationships xmlns="http://schemas.openxmlformats.org/package/2006/relationships"><Relationship Id="rId1" Type="http://schemas.openxmlformats.org/officeDocument/2006/relationships/drawing" Target="../drawings/drawing330.xml"/><Relationship Id="rId2" Type="http://schemas.openxmlformats.org/officeDocument/2006/relationships/printerSettings" Target="../printerSettings/printerSettings330.bin"/><Relationship Id="rIdvml" Type="http://schemas.openxmlformats.org/officeDocument/2006/relationships/vmlDrawing" Target="../drawings/vmlDrawing330.vml"/></Relationships>
</file>

<file path=xl/worksheets/_rels/sheet331.xml.rels><?xml version="1.0" encoding="UTF-8" standalone="yes"?><Relationships xmlns="http://schemas.openxmlformats.org/package/2006/relationships"><Relationship Id="rId1" Type="http://schemas.openxmlformats.org/officeDocument/2006/relationships/drawing" Target="../drawings/drawing331.xml"/><Relationship Id="rId2" Type="http://schemas.openxmlformats.org/officeDocument/2006/relationships/printerSettings" Target="../printerSettings/printerSettings331.bin"/><Relationship Id="rIdvml" Type="http://schemas.openxmlformats.org/officeDocument/2006/relationships/vmlDrawing" Target="../drawings/vmlDrawing331.vml"/></Relationships>
</file>

<file path=xl/worksheets/_rels/sheet332.xml.rels><?xml version="1.0" encoding="UTF-8" standalone="yes"?><Relationships xmlns="http://schemas.openxmlformats.org/package/2006/relationships"><Relationship Id="rId1" Type="http://schemas.openxmlformats.org/officeDocument/2006/relationships/drawing" Target="../drawings/drawing332.xml"/><Relationship Id="rId2" Type="http://schemas.openxmlformats.org/officeDocument/2006/relationships/printerSettings" Target="../printerSettings/printerSettings332.bin"/><Relationship Id="rIdvml" Type="http://schemas.openxmlformats.org/officeDocument/2006/relationships/vmlDrawing" Target="../drawings/vmlDrawing332.vml"/></Relationships>
</file>

<file path=xl/worksheets/_rels/sheet333.xml.rels><?xml version="1.0" encoding="UTF-8" standalone="yes"?><Relationships xmlns="http://schemas.openxmlformats.org/package/2006/relationships"><Relationship Id="rId1" Type="http://schemas.openxmlformats.org/officeDocument/2006/relationships/drawing" Target="../drawings/drawing333.xml"/><Relationship Id="rId2" Type="http://schemas.openxmlformats.org/officeDocument/2006/relationships/printerSettings" Target="../printerSettings/printerSettings333.bin"/><Relationship Id="rIdvml" Type="http://schemas.openxmlformats.org/officeDocument/2006/relationships/vmlDrawing" Target="../drawings/vmlDrawing333.vml"/></Relationships>
</file>

<file path=xl/worksheets/_rels/sheet334.xml.rels><?xml version="1.0" encoding="UTF-8" standalone="yes"?><Relationships xmlns="http://schemas.openxmlformats.org/package/2006/relationships"><Relationship Id="rId1" Type="http://schemas.openxmlformats.org/officeDocument/2006/relationships/drawing" Target="../drawings/drawing334.xml"/><Relationship Id="rId2" Type="http://schemas.openxmlformats.org/officeDocument/2006/relationships/printerSettings" Target="../printerSettings/printerSettings334.bin"/><Relationship Id="rIdvml" Type="http://schemas.openxmlformats.org/officeDocument/2006/relationships/vmlDrawing" Target="../drawings/vmlDrawing334.vml"/></Relationships>
</file>

<file path=xl/worksheets/_rels/sheet335.xml.rels><?xml version="1.0" encoding="UTF-8" standalone="yes"?><Relationships xmlns="http://schemas.openxmlformats.org/package/2006/relationships"><Relationship Id="rId1" Type="http://schemas.openxmlformats.org/officeDocument/2006/relationships/drawing" Target="../drawings/drawing335.xml"/><Relationship Id="rId2" Type="http://schemas.openxmlformats.org/officeDocument/2006/relationships/printerSettings" Target="../printerSettings/printerSettings335.bin"/><Relationship Id="rIdvml" Type="http://schemas.openxmlformats.org/officeDocument/2006/relationships/vmlDrawing" Target="../drawings/vmlDrawing335.vml"/></Relationships>
</file>

<file path=xl/worksheets/_rels/sheet336.xml.rels><?xml version="1.0" encoding="UTF-8" standalone="yes"?><Relationships xmlns="http://schemas.openxmlformats.org/package/2006/relationships"><Relationship Id="rId1" Type="http://schemas.openxmlformats.org/officeDocument/2006/relationships/drawing" Target="../drawings/drawing336.xml"/><Relationship Id="rId2" Type="http://schemas.openxmlformats.org/officeDocument/2006/relationships/printerSettings" Target="../printerSettings/printerSettings336.bin"/><Relationship Id="rIdvml" Type="http://schemas.openxmlformats.org/officeDocument/2006/relationships/vmlDrawing" Target="../drawings/vmlDrawing336.vml"/></Relationships>
</file>

<file path=xl/worksheets/_rels/sheet337.xml.rels><?xml version="1.0" encoding="UTF-8" standalone="yes"?><Relationships xmlns="http://schemas.openxmlformats.org/package/2006/relationships"><Relationship Id="rId1" Type="http://schemas.openxmlformats.org/officeDocument/2006/relationships/drawing" Target="../drawings/drawing337.xml"/><Relationship Id="rId2" Type="http://schemas.openxmlformats.org/officeDocument/2006/relationships/printerSettings" Target="../printerSettings/printerSettings337.bin"/><Relationship Id="rIdvml" Type="http://schemas.openxmlformats.org/officeDocument/2006/relationships/vmlDrawing" Target="../drawings/vmlDrawing337.vml"/></Relationships>
</file>

<file path=xl/worksheets/_rels/sheet338.xml.rels><?xml version="1.0" encoding="UTF-8" standalone="yes"?><Relationships xmlns="http://schemas.openxmlformats.org/package/2006/relationships"><Relationship Id="rId1" Type="http://schemas.openxmlformats.org/officeDocument/2006/relationships/drawing" Target="../drawings/drawing338.xml"/><Relationship Id="rId2" Type="http://schemas.openxmlformats.org/officeDocument/2006/relationships/printerSettings" Target="../printerSettings/printerSettings338.bin"/><Relationship Id="rIdvml" Type="http://schemas.openxmlformats.org/officeDocument/2006/relationships/vmlDrawing" Target="../drawings/vmlDrawing338.vml"/></Relationships>
</file>

<file path=xl/worksheets/_rels/sheet339.xml.rels><?xml version="1.0" encoding="UTF-8" standalone="yes"?><Relationships xmlns="http://schemas.openxmlformats.org/package/2006/relationships"><Relationship Id="rId1" Type="http://schemas.openxmlformats.org/officeDocument/2006/relationships/drawing" Target="../drawings/drawing339.xml"/><Relationship Id="rId2" Type="http://schemas.openxmlformats.org/officeDocument/2006/relationships/printerSettings" Target="../printerSettings/printerSettings339.bin"/><Relationship Id="rIdvml" Type="http://schemas.openxmlformats.org/officeDocument/2006/relationships/vmlDrawing" Target="../drawings/vmlDrawing339.vml"/></Relationships>
</file>

<file path=xl/worksheets/_rels/sheet340.xml.rels><?xml version="1.0" encoding="UTF-8" standalone="yes"?><Relationships xmlns="http://schemas.openxmlformats.org/package/2006/relationships"><Relationship Id="rId1" Type="http://schemas.openxmlformats.org/officeDocument/2006/relationships/drawing" Target="../drawings/drawing340.xml"/><Relationship Id="rId2" Type="http://schemas.openxmlformats.org/officeDocument/2006/relationships/printerSettings" Target="../printerSettings/printerSettings340.bin"/><Relationship Id="rIdvml" Type="http://schemas.openxmlformats.org/officeDocument/2006/relationships/vmlDrawing" Target="../drawings/vmlDrawing340.vml"/></Relationships>
</file>

<file path=xl/worksheets/_rels/sheet341.xml.rels><?xml version="1.0" encoding="UTF-8" standalone="yes"?><Relationships xmlns="http://schemas.openxmlformats.org/package/2006/relationships"><Relationship Id="rId1" Type="http://schemas.openxmlformats.org/officeDocument/2006/relationships/drawing" Target="../drawings/drawing341.xml"/><Relationship Id="rId2" Type="http://schemas.openxmlformats.org/officeDocument/2006/relationships/printerSettings" Target="../printerSettings/printerSettings341.bin"/><Relationship Id="rIdvml" Type="http://schemas.openxmlformats.org/officeDocument/2006/relationships/vmlDrawing" Target="../drawings/vmlDrawing341.vml"/></Relationships>
</file>

<file path=xl/worksheets/_rels/sheet342.xml.rels><?xml version="1.0" encoding="UTF-8" standalone="yes"?><Relationships xmlns="http://schemas.openxmlformats.org/package/2006/relationships"><Relationship Id="rId1" Type="http://schemas.openxmlformats.org/officeDocument/2006/relationships/drawing" Target="../drawings/drawing342.xml"/><Relationship Id="rId2" Type="http://schemas.openxmlformats.org/officeDocument/2006/relationships/printerSettings" Target="../printerSettings/printerSettings342.bin"/><Relationship Id="rIdvml" Type="http://schemas.openxmlformats.org/officeDocument/2006/relationships/vmlDrawing" Target="../drawings/vmlDrawing342.vml"/></Relationships>
</file>

<file path=xl/worksheets/_rels/sheet343.xml.rels><?xml version="1.0" encoding="UTF-8" standalone="yes"?><Relationships xmlns="http://schemas.openxmlformats.org/package/2006/relationships"><Relationship Id="rId1" Type="http://schemas.openxmlformats.org/officeDocument/2006/relationships/drawing" Target="../drawings/drawing343.xml"/><Relationship Id="rId2" Type="http://schemas.openxmlformats.org/officeDocument/2006/relationships/printerSettings" Target="../printerSettings/printerSettings343.bin"/><Relationship Id="rIdvml" Type="http://schemas.openxmlformats.org/officeDocument/2006/relationships/vmlDrawing" Target="../drawings/vmlDrawing343.vml"/></Relationships>
</file>

<file path=xl/worksheets/_rels/sheet344.xml.rels><?xml version="1.0" encoding="UTF-8" standalone="yes"?><Relationships xmlns="http://schemas.openxmlformats.org/package/2006/relationships"><Relationship Id="rId1" Type="http://schemas.openxmlformats.org/officeDocument/2006/relationships/drawing" Target="../drawings/drawing344.xml"/><Relationship Id="rId2" Type="http://schemas.openxmlformats.org/officeDocument/2006/relationships/printerSettings" Target="../printerSettings/printerSettings344.bin"/><Relationship Id="rIdvml" Type="http://schemas.openxmlformats.org/officeDocument/2006/relationships/vmlDrawing" Target="../drawings/vmlDrawing344.vml"/></Relationships>
</file>

<file path=xl/worksheets/_rels/sheet345.xml.rels><?xml version="1.0" encoding="UTF-8" standalone="yes"?><Relationships xmlns="http://schemas.openxmlformats.org/package/2006/relationships"><Relationship Id="rId1" Type="http://schemas.openxmlformats.org/officeDocument/2006/relationships/drawing" Target="../drawings/drawing345.xml"/><Relationship Id="rId2" Type="http://schemas.openxmlformats.org/officeDocument/2006/relationships/printerSettings" Target="../printerSettings/printerSettings345.bin"/><Relationship Id="rIdvml" Type="http://schemas.openxmlformats.org/officeDocument/2006/relationships/vmlDrawing" Target="../drawings/vmlDrawing345.vml"/></Relationships>
</file>

<file path=xl/worksheets/_rels/sheet346.xml.rels><?xml version="1.0" encoding="UTF-8" standalone="yes"?><Relationships xmlns="http://schemas.openxmlformats.org/package/2006/relationships"><Relationship Id="rId1" Type="http://schemas.openxmlformats.org/officeDocument/2006/relationships/drawing" Target="../drawings/drawing346.xml"/><Relationship Id="rId2" Type="http://schemas.openxmlformats.org/officeDocument/2006/relationships/printerSettings" Target="../printerSettings/printerSettings346.bin"/><Relationship Id="rIdvml" Type="http://schemas.openxmlformats.org/officeDocument/2006/relationships/vmlDrawing" Target="../drawings/vmlDrawing346.vml"/></Relationships>
</file>

<file path=xl/worksheets/_rels/sheet347.xml.rels><?xml version="1.0" encoding="UTF-8" standalone="yes"?><Relationships xmlns="http://schemas.openxmlformats.org/package/2006/relationships"><Relationship Id="rId1" Type="http://schemas.openxmlformats.org/officeDocument/2006/relationships/drawing" Target="../drawings/drawing347.xml"/><Relationship Id="rId2" Type="http://schemas.openxmlformats.org/officeDocument/2006/relationships/printerSettings" Target="../printerSettings/printerSettings347.bin"/><Relationship Id="rIdvml" Type="http://schemas.openxmlformats.org/officeDocument/2006/relationships/vmlDrawing" Target="../drawings/vmlDrawing347.vml"/></Relationships>
</file>

<file path=xl/worksheets/_rels/sheet348.xml.rels><?xml version="1.0" encoding="UTF-8" standalone="yes"?><Relationships xmlns="http://schemas.openxmlformats.org/package/2006/relationships"><Relationship Id="rId1" Type="http://schemas.openxmlformats.org/officeDocument/2006/relationships/drawing" Target="../drawings/drawing348.xml"/><Relationship Id="rId2" Type="http://schemas.openxmlformats.org/officeDocument/2006/relationships/printerSettings" Target="../printerSettings/printerSettings348.bin"/><Relationship Id="rIdvml" Type="http://schemas.openxmlformats.org/officeDocument/2006/relationships/vmlDrawing" Target="../drawings/vmlDrawing348.vml"/></Relationships>
</file>

<file path=xl/worksheets/_rels/sheet349.xml.rels><?xml version="1.0" encoding="UTF-8" standalone="yes"?><Relationships xmlns="http://schemas.openxmlformats.org/package/2006/relationships"><Relationship Id="rId1" Type="http://schemas.openxmlformats.org/officeDocument/2006/relationships/drawing" Target="../drawings/drawing349.xml"/><Relationship Id="rId2" Type="http://schemas.openxmlformats.org/officeDocument/2006/relationships/printerSettings" Target="../printerSettings/printerSettings349.bin"/><Relationship Id="rIdvml" Type="http://schemas.openxmlformats.org/officeDocument/2006/relationships/vmlDrawing" Target="../drawings/vmlDrawing349.vml"/></Relationships>
</file>

<file path=xl/worksheets/_rels/sheet350.xml.rels><?xml version="1.0" encoding="UTF-8" standalone="yes"?><Relationships xmlns="http://schemas.openxmlformats.org/package/2006/relationships"><Relationship Id="rId1" Type="http://schemas.openxmlformats.org/officeDocument/2006/relationships/drawing" Target="../drawings/drawing350.xml"/><Relationship Id="rId2" Type="http://schemas.openxmlformats.org/officeDocument/2006/relationships/printerSettings" Target="../printerSettings/printerSettings350.bin"/><Relationship Id="rIdvml" Type="http://schemas.openxmlformats.org/officeDocument/2006/relationships/vmlDrawing" Target="../drawings/vmlDrawing350.vml"/></Relationships>
</file>

<file path=xl/worksheets/_rels/sheet351.xml.rels><?xml version="1.0" encoding="UTF-8" standalone="yes"?><Relationships xmlns="http://schemas.openxmlformats.org/package/2006/relationships"><Relationship Id="rId1" Type="http://schemas.openxmlformats.org/officeDocument/2006/relationships/drawing" Target="../drawings/drawing351.xml"/><Relationship Id="rId2" Type="http://schemas.openxmlformats.org/officeDocument/2006/relationships/printerSettings" Target="../printerSettings/printerSettings351.bin"/><Relationship Id="rIdvml" Type="http://schemas.openxmlformats.org/officeDocument/2006/relationships/vmlDrawing" Target="../drawings/vmlDrawing351.vml"/></Relationships>
</file>

<file path=xl/worksheets/_rels/sheet352.xml.rels><?xml version="1.0" encoding="UTF-8" standalone="yes"?><Relationships xmlns="http://schemas.openxmlformats.org/package/2006/relationships"><Relationship Id="rId1" Type="http://schemas.openxmlformats.org/officeDocument/2006/relationships/drawing" Target="../drawings/drawing352.xml"/><Relationship Id="rId2" Type="http://schemas.openxmlformats.org/officeDocument/2006/relationships/printerSettings" Target="../printerSettings/printerSettings352.bin"/><Relationship Id="rIdvml" Type="http://schemas.openxmlformats.org/officeDocument/2006/relationships/vmlDrawing" Target="../drawings/vmlDrawing352.vml"/></Relationships>
</file>

<file path=xl/worksheets/_rels/sheet353.xml.rels><?xml version="1.0" encoding="UTF-8" standalone="yes"?><Relationships xmlns="http://schemas.openxmlformats.org/package/2006/relationships"><Relationship Id="rId1" Type="http://schemas.openxmlformats.org/officeDocument/2006/relationships/drawing" Target="../drawings/drawing353.xml"/><Relationship Id="rId2" Type="http://schemas.openxmlformats.org/officeDocument/2006/relationships/printerSettings" Target="../printerSettings/printerSettings353.bin"/><Relationship Id="rIdvml" Type="http://schemas.openxmlformats.org/officeDocument/2006/relationships/vmlDrawing" Target="../drawings/vmlDrawing353.vml"/></Relationships>
</file>

<file path=xl/worksheets/_rels/sheet354.xml.rels><?xml version="1.0" encoding="UTF-8" standalone="yes"?><Relationships xmlns="http://schemas.openxmlformats.org/package/2006/relationships"><Relationship Id="rId1" Type="http://schemas.openxmlformats.org/officeDocument/2006/relationships/drawing" Target="../drawings/drawing354.xml"/><Relationship Id="rId2" Type="http://schemas.openxmlformats.org/officeDocument/2006/relationships/printerSettings" Target="../printerSettings/printerSettings354.bin"/><Relationship Id="rIdvml" Type="http://schemas.openxmlformats.org/officeDocument/2006/relationships/vmlDrawing" Target="../drawings/vmlDrawing354.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true"/>
  </sheetViews>
  <sheetFormatPr defaultRowHeight="15.0" baseColWidth="10"/>
  <sheetData>
    <row r="7" ht="40" customHeight="1">
      <c r="F7" s="1" t="s">
        <v>0</v>
      </c>
    </row>
    <row r="10" ht="20" customHeight="1">
      <c r="F10" s="2" t="s">
        <v>1</v>
      </c>
      <c r="K10" s="3" t="s">
        <v>2</v>
      </c>
    </row>
    <row r="11" ht="20" customHeight="1">
      <c r="F11" s="2" t="s">
        <v>3</v>
      </c>
      <c r="K11" s="3" t="s">
        <v>4</v>
      </c>
    </row>
    <row r="12" ht="20" customHeight="1">
      <c r="F12" s="2" t="s">
        <v>5</v>
      </c>
      <c r="K12" s="3" t="s">
        <v>6</v>
      </c>
    </row>
    <row r="13" ht="20" customHeight="1">
      <c r="F13" s="2" t="s">
        <v>7</v>
      </c>
      <c r="K13" s="3" t="n">
        <v>2011</v>
      </c>
    </row>
    <row r="14">
      <c r="F14" s="2"/>
    </row>
    <row r="15">
      <c r="F15" s="2"/>
    </row>
    <row r="16">
      <c r="F16" s="2" t="s">
        <v>8</v>
      </c>
    </row>
    <row r="17" ht="50" customHeight="1">
      <c r="F17" s="4" t="s">
        <v>9</v>
      </c>
    </row>
    <row r="19" ht="30" customHeight="1">
      <c r="F19" s="5" t="s">
        <v>10</v>
      </c>
    </row>
    <row r="20">
      <c r="F20" s="6" t="str">
        <f>HYPERLINK("mailto:" &amp; "polling@publicfirst.co.uk" &amp; "?subject="&amp; F7, "polling@publicfirst.co.uk")</f>
      </c>
    </row>
  </sheetData>
  <mergeCells count="2">
    <mergeCell ref="F7:L7"/>
    <mergeCell ref="F17:M17"/>
  </mergeCells>
  <pageMargins left="0.7" right="0.7" top="0.75" bottom="0.75" header="0.3" footer="0.3"/>
  <pageSetup paperSize="9" orientation="portrait" horizontalDpi="300" verticalDpi="300" r:id="rId2"/>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sheetViews>
  <sheetFormatPr defaultRowHeight="15.0" baseColWidth="10"/>
  <cols>
    <col min="4" max="4" width="100.71" hidden="0" customWidth="1"/>
    <col min="5" max="5" width="20.71" hidden="0" customWidth="1"/>
  </cols>
  <sheetData>
    <row r="2" ht="40" customHeight="1">
      <c r="D2" s="1" t="s">
        <v>11</v>
      </c>
    </row>
    <row r="6">
      <c r="D6" s="9" t="str">
        <f>=HYPERLINK("#'Full Results'!A1", "Full Results")</f>
      </c>
    </row>
    <row r="8">
      <c r="D8" s="7" t="s">
        <v>12</v>
      </c>
      <c r="E8" s="7" t="s">
        <v>13</v>
      </c>
      <c r="F8" s="7" t="s">
        <v>14</v>
      </c>
    </row>
    <row r="9">
      <c r="C9" t="n">
        <v>1</v>
      </c>
      <c r="D9" s="9" t="str">
        <f>=HYPERLINK("#'Table 1'!A1", " How often, if at all, do you donate to charity?")</f>
      </c>
      <c r="E9" s="15" t="str">
        <f>=HYPERLINK("#'Full Results'!A11", "11")</f>
      </c>
      <c r="F9" t="s">
        <v>79</v>
      </c>
    </row>
    <row r="10">
      <c r="C10" t="n">
        <v>2</v>
      </c>
      <c r="D10" s="9" t="str">
        <f>=HYPERLINK("#'Table 2'!A1", "Which, if any, of the following types of charity or non-profit do you donate to? Please select all that apply")</f>
      </c>
      <c r="E10" s="15" t="str">
        <f>=HYPERLINK("#'Full Results'!A21", "21")</f>
      </c>
      <c r="F10" t="s">
        <v>97</v>
      </c>
    </row>
    <row r="11">
      <c r="C11" t="n">
        <v>3</v>
      </c>
      <c r="D11" s="9" t="str">
        <f>=HYPERLINK("#'Table 3'!A1", " In general, do you think that the UK is on the right track or wrong track?")</f>
      </c>
      <c r="E11" s="15" t="str">
        <f>=HYPERLINK("#'Full Results'!A40", "40")</f>
      </c>
      <c r="F11" t="s">
        <v>79</v>
      </c>
    </row>
    <row r="12">
      <c r="C12" t="n">
        <v>4</v>
      </c>
      <c r="D12" s="9" t="str">
        <f>=HYPERLINK("#'Table 4'!A1", "Which do you think are the most important issues facing the UK at this time? Please select up to three.")</f>
      </c>
      <c r="E12" s="15" t="str">
        <f>=HYPERLINK("#'Full Results'!A46", "46")</f>
      </c>
      <c r="F12" t="s">
        <v>79</v>
      </c>
    </row>
    <row r="13">
      <c r="C13" t="n">
        <v>5</v>
      </c>
      <c r="D13" s="9" t="str">
        <f>=HYPERLINK("#'Table 5'!A1", "Grid Summary: How important, if at all, do you think the following policy priorities should be for the UK?")</f>
      </c>
      <c r="E13" s="8"/>
      <c r="F13" t="s">
        <v>79</v>
      </c>
    </row>
    <row r="14">
      <c r="C14" t="n">
        <v>6</v>
      </c>
      <c r="D14" s="9" t="str">
        <f>=HYPERLINK("#'Table 6'!A1", "How important, if at all, do you think the following policy priorities should be for the UK?: “Supporting the economic recovery after Covid-19”")</f>
      </c>
      <c r="E14" s="15" t="str">
        <f>=HYPERLINK("#'Full Results'!A71", "71")</f>
      </c>
      <c r="F14" t="s">
        <v>79</v>
      </c>
    </row>
    <row r="15">
      <c r="C15" t="n">
        <v>7</v>
      </c>
      <c r="D15" s="9" t="str">
        <f>=HYPERLINK("#'Table 7'!A1", "How important, if at all, do you think the following policy priorities should be for the UK?: “Helping to improve the economy of areas outside London and the South East” ")</f>
      </c>
      <c r="E15" s="15" t="str">
        <f>=HYPERLINK("#'Full Results'!A83", "83")</f>
      </c>
      <c r="F15" t="s">
        <v>79</v>
      </c>
    </row>
    <row r="16">
      <c r="C16" t="n">
        <v>8</v>
      </c>
      <c r="D16" s="9" t="str">
        <f>=HYPERLINK("#'Table 8'!A1", "How important, if at all, do you think the following policy priorities should be for the UK?: “Boosting UK science and innovation”")</f>
      </c>
      <c r="E16" s="15" t="str">
        <f>=HYPERLINK("#'Full Results'!A95", "95")</f>
      </c>
      <c r="F16" t="s">
        <v>79</v>
      </c>
    </row>
    <row r="17">
      <c r="C17" t="n">
        <v>9</v>
      </c>
      <c r="D17" s="9" t="str">
        <f>=HYPERLINK("#'Table 9'!A1", "How important, if at all, do you think the following policy priorities should be for the UK?: “Agreeing more trade deals with countries around the world”")</f>
      </c>
      <c r="E17" s="15" t="str">
        <f>=HYPERLINK("#'Full Results'!A107", "107")</f>
      </c>
      <c r="F17" t="s">
        <v>79</v>
      </c>
    </row>
    <row r="18">
      <c r="C18" t="n">
        <v>10</v>
      </c>
      <c r="D18" s="9" t="str">
        <f>=HYPERLINK("#'Table 10'!A1", "How important, if at all, do you think the following policy priorities should be for the UK?: “Keeping inflation and the cost of living down”")</f>
      </c>
      <c r="E18" s="15" t="str">
        <f>=HYPERLINK("#'Full Results'!A119", "119")</f>
      </c>
      <c r="F18" t="s">
        <v>79</v>
      </c>
    </row>
    <row r="19">
      <c r="C19" t="n">
        <v>11</v>
      </c>
      <c r="D19" s="9" t="str">
        <f>=HYPERLINK("#'Table 11'!A1", "How important, if at all, do you think the following policy priorities should be for the UK?: “Tackling crime and anti-social behaviour”")</f>
      </c>
      <c r="E19" s="15" t="str">
        <f>=HYPERLINK("#'Full Results'!A131", "131")</f>
      </c>
      <c r="F19" t="s">
        <v>79</v>
      </c>
    </row>
    <row r="20">
      <c r="C20" t="n">
        <v>12</v>
      </c>
      <c r="D20" s="9" t="str">
        <f>=HYPERLINK("#'Table 12'!A1", "How important, if at all, do you think the following policy priorities should be for the UK?: “Reducing the risk from a future pandemic”")</f>
      </c>
      <c r="E20" s="15" t="str">
        <f>=HYPERLINK("#'Full Results'!A143", "143")</f>
      </c>
      <c r="F20" t="s">
        <v>79</v>
      </c>
    </row>
    <row r="21">
      <c r="C21" t="n">
        <v>13</v>
      </c>
      <c r="D21" s="9" t="str">
        <f>=HYPERLINK("#'Table 13'!A1", "How important, if at all, do you think the following policy priorities should be for the UK?: “Reducing the risk from unsafe advances in artificial intelligence”")</f>
      </c>
      <c r="E21" s="15" t="str">
        <f>=HYPERLINK("#'Full Results'!A155", "155")</f>
      </c>
      <c r="F21" t="s">
        <v>79</v>
      </c>
    </row>
    <row r="22">
      <c r="C22" t="n">
        <v>14</v>
      </c>
      <c r="D22" s="9" t="str">
        <f>=HYPERLINK("#'Table 14'!A1", "How important, if at all, do you think the following policy priorities should be for the UK?: “Improving the Government’s processes for managing future risks”")</f>
      </c>
      <c r="E22" s="15" t="str">
        <f>=HYPERLINK("#'Full Results'!A167", "167")</f>
      </c>
      <c r="F22" t="s">
        <v>79</v>
      </c>
    </row>
    <row r="23">
      <c r="C23" t="n">
        <v>15</v>
      </c>
      <c r="D23" s="9" t="str">
        <f>=HYPERLINK("#'Table 15'!A1", "Imagine that you were advising the Government how to allocate an additional £10 billion in tax revenue. If you had to choose, which of the following would be your priority for using the money?Please select up to three.")</f>
      </c>
      <c r="E23" s="15" t="str">
        <f>=HYPERLINK("#'Full Results'!A179", "179")</f>
      </c>
      <c r="F23" t="s">
        <v>79</v>
      </c>
    </row>
    <row r="24">
      <c r="C24" t="n">
        <v>16</v>
      </c>
      <c r="D24" s="9" t="str">
        <f>=HYPERLINK("#'Table 16'!A1", "Which, if any, of the following websites, podcasts, or publications do you regularly read or listen to? Please select all that apply.")</f>
      </c>
      <c r="E24" s="15" t="str">
        <f>=HYPERLINK("#'Full Results'!A197", "197")</f>
      </c>
      <c r="F24" t="s">
        <v>79</v>
      </c>
    </row>
    <row r="25">
      <c r="C25" t="n">
        <v>17</v>
      </c>
      <c r="D25" s="9" t="str">
        <f>=HYPERLINK("#'Table 17'!A1", "And which, if any, of the following websites or publications have you read or listened to in the last week?")</f>
      </c>
      <c r="E25" s="15" t="str">
        <f>=HYPERLINK("#'Full Results'!A220", "220")</f>
      </c>
      <c r="F25" t="s">
        <v>79</v>
      </c>
    </row>
    <row r="26">
      <c r="C26" t="n">
        <v>18</v>
      </c>
      <c r="D26" s="9" t="str">
        <f>=HYPERLINK("#'Table 18'!A1", " How much, if anything, would you say you understand about the term ‘extreme risk’?")</f>
      </c>
      <c r="E26" s="15" t="str">
        <f>=HYPERLINK("#'Full Results'!A242", "242")</f>
      </c>
      <c r="F26" t="s">
        <v>79</v>
      </c>
    </row>
    <row r="27">
      <c r="C27" t="n">
        <v>19</v>
      </c>
      <c r="D27" s="9" t="str">
        <f>=HYPERLINK("#'Table 19'!A1", " Some commentators and experts talk about ‘extreme risks.’ These are risks which, while often unlikely, could significantly risk the extinction or collapse of a large proportion or all of human civilization. Do you think the world is facing any e...")</f>
      </c>
      <c r="E27" s="15" t="str">
        <f>=HYPERLINK("#'Full Results'!A249", "249")</f>
      </c>
      <c r="F27" t="s">
        <v>79</v>
      </c>
    </row>
    <row r="28">
      <c r="C28" t="n">
        <v>20</v>
      </c>
      <c r="D28" s="9" t="str">
        <f>=HYPERLINK("#'Table 20'!A1", " And do you think the UK is facing any extreme risks?")</f>
      </c>
      <c r="E28" s="15" t="str">
        <f>=HYPERLINK("#'Full Results'!A255", "255")</f>
      </c>
      <c r="F28" t="s">
        <v>79</v>
      </c>
    </row>
    <row r="29">
      <c r="C29" t="n">
        <v>21</v>
      </c>
      <c r="D29" s="9" t="str">
        <f>=HYPERLINK("#'Table 21'!A1", "Grid Summary: Have you heard of any of the following phrases before?")</f>
      </c>
      <c r="E29" s="8"/>
      <c r="F29" t="s">
        <v>79</v>
      </c>
    </row>
    <row r="30">
      <c r="C30" t="n">
        <v>22</v>
      </c>
      <c r="D30" s="9" t="str">
        <f>=HYPERLINK("#'Table 22'!A1", "Have you heard of any of the following phrases before?: Climate change")</f>
      </c>
      <c r="E30" s="15" t="str">
        <f>=HYPERLINK("#'Full Results'!A261", "261")</f>
      </c>
      <c r="F30" t="s">
        <v>79</v>
      </c>
    </row>
    <row r="31">
      <c r="C31" t="n">
        <v>23</v>
      </c>
      <c r="D31" s="9" t="str">
        <f>=HYPERLINK("#'Table 23'!A1", "Have you heard of any of the following phrases before?: Tail risk")</f>
      </c>
      <c r="E31" s="15" t="str">
        <f>=HYPERLINK("#'Full Results'!A268", "268")</f>
      </c>
      <c r="F31" t="s">
        <v>79</v>
      </c>
    </row>
    <row r="32">
      <c r="C32" t="n">
        <v>24</v>
      </c>
      <c r="D32" s="9" t="str">
        <f>=HYPERLINK("#'Table 24'!A1", "Have you heard of any of the following phrases before?: Artificial intelligence")</f>
      </c>
      <c r="E32" s="15" t="str">
        <f>=HYPERLINK("#'Full Results'!A275", "275")</f>
      </c>
      <c r="F32" t="s">
        <v>79</v>
      </c>
    </row>
    <row r="33">
      <c r="C33" t="n">
        <v>25</v>
      </c>
      <c r="D33" s="9" t="str">
        <f>=HYPERLINK("#'Table 25'!A1", "Have you heard of any of the following phrases before?: Superintelligence")</f>
      </c>
      <c r="E33" s="15" t="str">
        <f>=HYPERLINK("#'Full Results'!A282", "282")</f>
      </c>
      <c r="F33" t="s">
        <v>79</v>
      </c>
    </row>
    <row r="34">
      <c r="C34" t="n">
        <v>26</v>
      </c>
      <c r="D34" s="9" t="str">
        <f>=HYPERLINK("#'Table 26'!A1", "Have you heard of any of the following phrases before?: Central limit theorem")</f>
      </c>
      <c r="E34" s="15" t="str">
        <f>=HYPERLINK("#'Full Results'!A289", "289")</f>
      </c>
      <c r="F34" t="s">
        <v>79</v>
      </c>
    </row>
    <row r="35">
      <c r="C35" t="n">
        <v>27</v>
      </c>
      <c r="D35" s="9" t="str">
        <f>=HYPERLINK("#'Table 27'!A1", "Have you heard of any of the following phrases before?: Existential risk")</f>
      </c>
      <c r="E35" s="15" t="str">
        <f>=HYPERLINK("#'Full Results'!A296", "296")</f>
      </c>
      <c r="F35" t="s">
        <v>79</v>
      </c>
    </row>
    <row r="36">
      <c r="C36" t="n">
        <v>28</v>
      </c>
      <c r="D36" s="9" t="str">
        <f>=HYPERLINK("#'Table 28'!A1", "Have you heard of any of the following phrases before?: Global catastrophic risk")</f>
      </c>
      <c r="E36" s="15" t="str">
        <f>=HYPERLINK("#'Full Results'!A303", "303")</f>
      </c>
      <c r="F36" t="s">
        <v>79</v>
      </c>
    </row>
    <row r="37">
      <c r="C37" t="n">
        <v>29</v>
      </c>
      <c r="D37" s="9" t="str">
        <f>=HYPERLINK("#'Table 29'!A1", "Have you heard of any of the following phrases before?: Biotechnology")</f>
      </c>
      <c r="E37" s="15" t="str">
        <f>=HYPERLINK("#'Full Results'!A310", "310")</f>
      </c>
      <c r="F37" t="s">
        <v>79</v>
      </c>
    </row>
    <row r="38">
      <c r="C38" t="n">
        <v>30</v>
      </c>
      <c r="D38" s="9" t="str">
        <f>=HYPERLINK("#'Table 30'!A1", "Have you heard of any of the following phrases before?: Effective Altruism")</f>
      </c>
      <c r="E38" s="15" t="str">
        <f>=HYPERLINK("#'Full Results'!A317", "317")</f>
      </c>
      <c r="F38" t="s">
        <v>79</v>
      </c>
    </row>
    <row r="39">
      <c r="C39" t="n">
        <v>31</v>
      </c>
      <c r="D39" s="9" t="str">
        <f>=HYPERLINK("#'Table 31'!A1", " Artificial Intelligence refers to computer programs or tools that can complete tasks with a near-human level of ability. Examples of AI tools include Chat GPT, online translation software, or virtual assistants such as Alexa or Siri. How positiv...")</f>
      </c>
      <c r="E39" s="15" t="str">
        <f>=HYPERLINK("#'Full Results'!A324", "324")</f>
      </c>
      <c r="F39" t="s">
        <v>79</v>
      </c>
    </row>
    <row r="40">
      <c r="C40" t="n">
        <v>32</v>
      </c>
      <c r="D40" s="9" t="str">
        <f>=HYPERLINK("#'Table 32'!A1", " Biotechnology refers to processes which combine science and biology to respond to problems. Examples of this include gene editing, which allows scientists to “edit” an organism’s DNA, or genetic modification, to alter how crops respond in differ...")</f>
      </c>
      <c r="E40" s="15" t="str">
        <f>=HYPERLINK("#'Full Results'!A332", "332")</f>
      </c>
      <c r="F40" t="s">
        <v>79</v>
      </c>
    </row>
    <row r="41">
      <c r="C41" t="n">
        <v>33</v>
      </c>
      <c r="D41" s="9" t="str">
        <f>=HYPERLINK("#'Table 33'!A1", "Grid Summary: Which, if any, of the following do you think would be considered an ‘extreme risk’?")</f>
      </c>
      <c r="E41" s="8"/>
      <c r="F41" t="s">
        <v>79</v>
      </c>
    </row>
    <row r="42">
      <c r="C42" t="n">
        <v>34</v>
      </c>
      <c r="D42" s="9" t="str">
        <f>=HYPERLINK("#'Table 34'!A1", "Which, if any, of the following do you think would be considered an ‘extreme risk’?: Crime")</f>
      </c>
      <c r="E42" s="15" t="str">
        <f>=HYPERLINK("#'Full Results'!A340", "340")</f>
      </c>
      <c r="F42" t="s">
        <v>79</v>
      </c>
    </row>
    <row r="43">
      <c r="C43" t="n">
        <v>35</v>
      </c>
      <c r="D43" s="9" t="str">
        <f>=HYPERLINK("#'Table 35'!A1", "Which, if any, of the following do you think would be considered an ‘extreme risk’?: Traffic accidents")</f>
      </c>
      <c r="E43" s="15" t="str">
        <f>=HYPERLINK("#'Full Results'!A346", "346")</f>
      </c>
      <c r="F43" t="s">
        <v>79</v>
      </c>
    </row>
    <row r="44">
      <c r="C44" t="n">
        <v>36</v>
      </c>
      <c r="D44" s="9" t="str">
        <f>=HYPERLINK("#'Table 36'!A1", "Which, if any, of the following do you think would be considered an ‘extreme risk’?: Extreme weather events")</f>
      </c>
      <c r="E44" s="15" t="str">
        <f>=HYPERLINK("#'Full Results'!A352", "352")</f>
      </c>
      <c r="F44" t="s">
        <v>79</v>
      </c>
    </row>
    <row r="45">
      <c r="C45" t="n">
        <v>37</v>
      </c>
      <c r="D45" s="9" t="str">
        <f>=HYPERLINK("#'Table 37'!A1", "Which, if any, of the following do you think would be considered an ‘extreme risk’?: Catastrophic climate change")</f>
      </c>
      <c r="E45" s="15" t="str">
        <f>=HYPERLINK("#'Full Results'!A358", "358")</f>
      </c>
      <c r="F45" t="s">
        <v>79</v>
      </c>
    </row>
    <row r="46">
      <c r="C46" t="n">
        <v>38</v>
      </c>
      <c r="D46" s="9" t="str">
        <f>=HYPERLINK("#'Table 38'!A1", "Which, if any, of the following do you think would be considered an ‘extreme risk’?: Global pandemic")</f>
      </c>
      <c r="E46" s="15" t="str">
        <f>=HYPERLINK("#'Full Results'!A364", "364")</f>
      </c>
      <c r="F46" t="s">
        <v>79</v>
      </c>
    </row>
    <row r="47">
      <c r="C47" t="n">
        <v>39</v>
      </c>
      <c r="D47" s="9" t="str">
        <f>=HYPERLINK("#'Table 39'!A1", "Which, if any, of the following do you think would be considered an ‘extreme risk’?: Bio-engineered weapons")</f>
      </c>
      <c r="E47" s="15" t="str">
        <f>=HYPERLINK("#'Full Results'!A370", "370")</f>
      </c>
      <c r="F47" t="s">
        <v>79</v>
      </c>
    </row>
    <row r="48">
      <c r="C48" t="n">
        <v>40</v>
      </c>
      <c r="D48" s="9" t="str">
        <f>=HYPERLINK("#'Table 40'!A1", "Which, if any, of the following do you think would be considered an ‘extreme risk’?: Nuclear war")</f>
      </c>
      <c r="E48" s="15" t="str">
        <f>=HYPERLINK("#'Full Results'!A376", "376")</f>
      </c>
      <c r="F48" t="s">
        <v>79</v>
      </c>
    </row>
    <row r="49">
      <c r="C49" t="n">
        <v>41</v>
      </c>
      <c r="D49" s="9" t="str">
        <f>=HYPERLINK("#'Table 41'!A1", "Which, if any, of the following do you think would be considered an ‘extreme risk’?: Asteroid hitting the Earth")</f>
      </c>
      <c r="E49" s="15" t="str">
        <f>=HYPERLINK("#'Full Results'!A382", "382")</f>
      </c>
      <c r="F49" t="s">
        <v>79</v>
      </c>
    </row>
    <row r="50">
      <c r="C50" t="n">
        <v>42</v>
      </c>
      <c r="D50" s="9" t="str">
        <f>=HYPERLINK("#'Table 42'!A1", "Which, if any, of the following do you think would be considered an ‘extreme risk’?: Eruption of a supervolcano")</f>
      </c>
      <c r="E50" s="15" t="str">
        <f>=HYPERLINK("#'Full Results'!A388", "388")</f>
      </c>
      <c r="F50" t="s">
        <v>79</v>
      </c>
    </row>
    <row r="51">
      <c r="C51" t="n">
        <v>43</v>
      </c>
      <c r="D51" s="9" t="str">
        <f>=HYPERLINK("#'Table 43'!A1", "Which, if any, of the following do you think would be considered an ‘extreme risk’?: Uncontrolled artificial intelligence")</f>
      </c>
      <c r="E51" s="15" t="str">
        <f>=HYPERLINK("#'Full Results'!A394", "394")</f>
      </c>
      <c r="F51" t="s">
        <v>79</v>
      </c>
    </row>
    <row r="52">
      <c r="C52" t="n">
        <v>44</v>
      </c>
      <c r="D52" s="9" t="str">
        <f>=HYPERLINK("#'Table 44'!A1", "Which, if any, of the following do you think would be considered an ‘extreme risk’?: Global recession")</f>
      </c>
      <c r="E52" s="15" t="str">
        <f>=HYPERLINK("#'Full Results'!A400", "400")</f>
      </c>
      <c r="F52" t="s">
        <v>79</v>
      </c>
    </row>
    <row r="53">
      <c r="C53" t="n">
        <v>45</v>
      </c>
      <c r="D53" s="9" t="str">
        <f>=HYPERLINK("#'Table 45'!A1", "Which, if any, of the following do you think would be considered an ‘extreme risk’?: World population beginning to decline")</f>
      </c>
      <c r="E53" s="15" t="str">
        <f>=HYPERLINK("#'Full Results'!A406", "406")</f>
      </c>
      <c r="F53" t="s">
        <v>79</v>
      </c>
    </row>
    <row r="54">
      <c r="C54" t="n">
        <v>46</v>
      </c>
      <c r="D54" s="9" t="str">
        <f>=HYPERLINK("#'Table 46'!A1", "Which, if any, of the following do you think would be considered an ‘extreme risk’?: Breakdown of democracy")</f>
      </c>
      <c r="E54" s="15" t="str">
        <f>=HYPERLINK("#'Full Results'!A412", "412")</f>
      </c>
      <c r="F54" t="s">
        <v>79</v>
      </c>
    </row>
    <row r="55">
      <c r="C55" t="n">
        <v>47</v>
      </c>
      <c r="D55" s="9" t="str">
        <f>=HYPERLINK("#'Table 47'!A1", "Which, if any, of the following do you think would be considered an ‘extreme risk’?: War between the US and China")</f>
      </c>
      <c r="E55" s="15" t="str">
        <f>=HYPERLINK("#'Full Results'!A418", "418")</f>
      </c>
      <c r="F55" t="s">
        <v>79</v>
      </c>
    </row>
    <row r="56">
      <c r="C56" t="n">
        <v>48</v>
      </c>
      <c r="D56" s="9" t="str">
        <f>=HYPERLINK("#'Table 48'!A1", "Some commentators and experts talk about ‘extreme risks.’ These are risks which, while often unlikely, could significantly risk the extinction or collapse of a large proportion or all of human civilization. From what you know now, which, if any, ...")</f>
      </c>
      <c r="E56" s="15" t="str">
        <f>=HYPERLINK("#'Full Results'!A424", "424")</f>
      </c>
      <c r="F56" t="s">
        <v>79</v>
      </c>
    </row>
    <row r="57">
      <c r="C57" t="n">
        <v>49</v>
      </c>
      <c r="D57" s="9" t="str">
        <f>=HYPERLINK("#'Table 49'!A1", "Grid Summary: Below are some suggestions for things which could happen in the future. In each instance, indicate whether you believe this is a realistic or unrealistic suggestion for something that could happen in the next hundred years.")</f>
      </c>
      <c r="E57" s="8"/>
      <c r="F57" t="s">
        <v>79</v>
      </c>
    </row>
    <row r="58">
      <c r="C58" t="n">
        <v>50</v>
      </c>
      <c r="D58" s="9" t="str">
        <f>=HYPERLINK("#'Table 50'!A1", "Below are some suggestions for things which could happen in the future. In each instance, indicate whether you believe this is a realistic or unrealistic suggestion for something that could happen in the next hundred years.: The world becoming un...")</f>
      </c>
      <c r="E58" s="15" t="str">
        <f>=HYPERLINK("#'Full Results'!A443", "443")</f>
      </c>
      <c r="F58" t="s">
        <v>79</v>
      </c>
    </row>
    <row r="59">
      <c r="C59" t="n">
        <v>51</v>
      </c>
      <c r="D59" s="9" t="str">
        <f>=HYPERLINK("#'Table 51'!A1", "Below are some suggestions for things which could happen in the future. In each instance, indicate whether you believe this is a realistic or unrealistic suggestion for something that could happen in the next hundred years.: A man-made virus bein...")</f>
      </c>
      <c r="E59" s="15" t="str">
        <f>=HYPERLINK("#'Full Results'!A451", "451")</f>
      </c>
      <c r="F59" t="s">
        <v>79</v>
      </c>
    </row>
    <row r="60">
      <c r="C60" t="n">
        <v>52</v>
      </c>
      <c r="D60" s="9" t="str">
        <f>=HYPERLINK("#'Table 52'!A1", "Below are some suggestions for things which could happen in the future. In each instance, indicate whether you believe this is a realistic or unrealistic suggestion for something that could happen in the next hundred years.: An asteroid colliding...")</f>
      </c>
      <c r="E60" s="15" t="str">
        <f>=HYPERLINK("#'Full Results'!A459", "459")</f>
      </c>
      <c r="F60" t="s">
        <v>79</v>
      </c>
    </row>
    <row r="61">
      <c r="C61" t="n">
        <v>53</v>
      </c>
      <c r="D61" s="9" t="str">
        <f>=HYPERLINK("#'Table 53'!A1", "Below are some suggestions for things which could happen in the future. In each instance, indicate whether you believe this is a realistic or unrealistic suggestion for something that could happen in the next hundred years.: An AI involved in run...")</f>
      </c>
      <c r="E61" s="15" t="str">
        <f>=HYPERLINK("#'Full Results'!A467", "467")</f>
      </c>
      <c r="F61" t="s">
        <v>79</v>
      </c>
    </row>
    <row r="62">
      <c r="C62" t="n">
        <v>54</v>
      </c>
      <c r="D62" s="9" t="str">
        <f>=HYPERLINK("#'Table 54'!A1", "Below are some suggestions for things which could happen in the future. In each instance, indicate whether you believe this is a realistic or unrealistic suggestion for something that could happen in the next hundred years.: A nuclear war started...")</f>
      </c>
      <c r="E62" s="15" t="str">
        <f>=HYPERLINK("#'Full Results'!A475", "475")</f>
      </c>
      <c r="F62" t="s">
        <v>79</v>
      </c>
    </row>
    <row r="63">
      <c r="C63" t="n">
        <v>55</v>
      </c>
      <c r="D63" s="9" t="str">
        <f>=HYPERLINK("#'Table 55'!A1", "Below are some suggestions for things which could happen in the future. In each instance, indicate whether you believe this is a realistic or unrealistic suggestion for something that could happen in the next hundred years.: A nuclear war started...")</f>
      </c>
      <c r="E63" s="15" t="str">
        <f>=HYPERLINK("#'Full Results'!A483", "483")</f>
      </c>
      <c r="F63" t="s">
        <v>79</v>
      </c>
    </row>
    <row r="64">
      <c r="C64" t="n">
        <v>56</v>
      </c>
      <c r="D64" s="9" t="str">
        <f>=HYPERLINK("#'Table 56'!A1", "Below are some suggestions for things which could happen in the future. In each instance, indicate whether you believe this is a realistic or unrealistic suggestion for something that could happen in the next hundred years.: An AI doing exactly w...")</f>
      </c>
      <c r="E64" s="15" t="str">
        <f>=HYPERLINK("#'Full Results'!A491", "491")</f>
      </c>
      <c r="F64" t="s">
        <v>79</v>
      </c>
    </row>
    <row r="65">
      <c r="C65" t="n">
        <v>57</v>
      </c>
      <c r="D65" s="9" t="str">
        <f>=HYPERLINK("#'Table 57'!A1", "Below are some suggestions for things which could happen in the future. In each instance, indicate whether you believe this is a realistic or unrealistic suggestion for something that could happen in the next hundred years.: A naturally occurring...")</f>
      </c>
      <c r="E65" s="15" t="str">
        <f>=HYPERLINK("#'Full Results'!A499", "499")</f>
      </c>
      <c r="F65" t="s">
        <v>79</v>
      </c>
    </row>
    <row r="66">
      <c r="C66" t="n">
        <v>58</v>
      </c>
      <c r="D66" s="9" t="str">
        <f>=HYPERLINK("#'Table 58'!A1", "Below are some suggestions for things which could happen in the future. In each instance, indicate whether you believe this is a realistic or unrealistic suggestion for something that could happen in the next hundred years.: AI created that is as...")</f>
      </c>
      <c r="E66" s="15" t="str">
        <f>=HYPERLINK("#'Full Results'!A507", "507")</f>
      </c>
      <c r="F66" t="s">
        <v>79</v>
      </c>
    </row>
    <row r="67">
      <c r="C67" t="n">
        <v>59</v>
      </c>
      <c r="D67" s="9" t="str">
        <f>=HYPERLINK("#'Table 59'!A1", "Below are some suggestions for things which could happen in the future. In each instance, indicate whether you believe this is a realistic or unrealistic suggestion for something that could happen in the next hundred years.: A severe economic cri...")</f>
      </c>
      <c r="E67" s="15" t="str">
        <f>=HYPERLINK("#'Full Results'!A515", "515")</f>
      </c>
      <c r="F67" t="s">
        <v>79</v>
      </c>
    </row>
    <row r="68">
      <c r="C68" t="n">
        <v>60</v>
      </c>
      <c r="D68" s="9" t="str">
        <f>=HYPERLINK("#'Table 60'!A1", "Grid Summary: Do you think that the Government should or should not be spending significant resources preparing for the following? ")</f>
      </c>
      <c r="E68" s="8"/>
      <c r="F68" t="s">
        <v>79</v>
      </c>
    </row>
    <row r="69">
      <c r="C69" t="n">
        <v>61</v>
      </c>
      <c r="D69" s="9" t="str">
        <f>=HYPERLINK("#'Table 61'!A1", "Do you think that the Government should or should not be spending significant resources preparing for the following? : Crime")</f>
      </c>
      <c r="E69" s="15" t="str">
        <f>=HYPERLINK("#'Full Results'!A523", "523")</f>
      </c>
      <c r="F69" t="s">
        <v>79</v>
      </c>
    </row>
    <row r="70">
      <c r="C70" t="n">
        <v>62</v>
      </c>
      <c r="D70" s="9" t="str">
        <f>=HYPERLINK("#'Table 62'!A1", "Do you think that the Government should or should not be spending significant resources preparing for the following? : Traffic accidents")</f>
      </c>
      <c r="E70" s="15" t="str">
        <f>=HYPERLINK("#'Full Results'!A529", "529")</f>
      </c>
      <c r="F70" t="s">
        <v>79</v>
      </c>
    </row>
    <row r="71">
      <c r="C71" t="n">
        <v>63</v>
      </c>
      <c r="D71" s="9" t="str">
        <f>=HYPERLINK("#'Table 63'!A1", "Do you think that the Government should or should not be spending significant resources preparing for the following? : Extreme weather events")</f>
      </c>
      <c r="E71" s="15" t="str">
        <f>=HYPERLINK("#'Full Results'!A535", "535")</f>
      </c>
      <c r="F71" t="s">
        <v>79</v>
      </c>
    </row>
    <row r="72">
      <c r="C72" t="n">
        <v>64</v>
      </c>
      <c r="D72" s="9" t="str">
        <f>=HYPERLINK("#'Table 64'!A1", "Do you think that the Government should or should not be spending significant resources preparing for the following? : Catastrophic climate change")</f>
      </c>
      <c r="E72" s="15" t="str">
        <f>=HYPERLINK("#'Full Results'!A541", "541")</f>
      </c>
      <c r="F72" t="s">
        <v>79</v>
      </c>
    </row>
    <row r="73">
      <c r="C73" t="n">
        <v>65</v>
      </c>
      <c r="D73" s="9" t="str">
        <f>=HYPERLINK("#'Table 65'!A1", "Do you think that the Government should or should not be spending significant resources preparing for the following? : Global pandemic")</f>
      </c>
      <c r="E73" s="15" t="str">
        <f>=HYPERLINK("#'Full Results'!A547", "547")</f>
      </c>
      <c r="F73" t="s">
        <v>79</v>
      </c>
    </row>
    <row r="74">
      <c r="C74" t="n">
        <v>66</v>
      </c>
      <c r="D74" s="9" t="str">
        <f>=HYPERLINK("#'Table 66'!A1", "Do you think that the Government should or should not be spending significant resources preparing for the following? : Bio-engineered weapons")</f>
      </c>
      <c r="E74" s="15" t="str">
        <f>=HYPERLINK("#'Full Results'!A553", "553")</f>
      </c>
      <c r="F74" t="s">
        <v>79</v>
      </c>
    </row>
    <row r="75">
      <c r="C75" t="n">
        <v>67</v>
      </c>
      <c r="D75" s="9" t="str">
        <f>=HYPERLINK("#'Table 67'!A1", "Do you think that the Government should or should not be spending significant resources preparing for the following? : Nuclear war")</f>
      </c>
      <c r="E75" s="15" t="str">
        <f>=HYPERLINK("#'Full Results'!A559", "559")</f>
      </c>
      <c r="F75" t="s">
        <v>79</v>
      </c>
    </row>
    <row r="76">
      <c r="C76" t="n">
        <v>68</v>
      </c>
      <c r="D76" s="9" t="str">
        <f>=HYPERLINK("#'Table 68'!A1", "Do you think that the Government should or should not be spending significant resources preparing for the following? : Asteroid hitting the Earth")</f>
      </c>
      <c r="E76" s="15" t="str">
        <f>=HYPERLINK("#'Full Results'!A565", "565")</f>
      </c>
      <c r="F76" t="s">
        <v>79</v>
      </c>
    </row>
    <row r="77">
      <c r="C77" t="n">
        <v>69</v>
      </c>
      <c r="D77" s="9" t="str">
        <f>=HYPERLINK("#'Table 69'!A1", "Do you think that the Government should or should not be spending significant resources preparing for the following? : Eruption of a supervolcano")</f>
      </c>
      <c r="E77" s="15" t="str">
        <f>=HYPERLINK("#'Full Results'!A571", "571")</f>
      </c>
      <c r="F77" t="s">
        <v>79</v>
      </c>
    </row>
    <row r="78">
      <c r="C78" t="n">
        <v>70</v>
      </c>
      <c r="D78" s="9" t="str">
        <f>=HYPERLINK("#'Table 70'!A1", "Do you think that the Government should or should not be spending significant resources preparing for the following? : Uncontrolled artificial intelligence")</f>
      </c>
      <c r="E78" s="15" t="str">
        <f>=HYPERLINK("#'Full Results'!A577", "577")</f>
      </c>
      <c r="F78" t="s">
        <v>79</v>
      </c>
    </row>
    <row r="79">
      <c r="C79" t="n">
        <v>71</v>
      </c>
      <c r="D79" s="9" t="str">
        <f>=HYPERLINK("#'Table 71'!A1", "Do you think that the Government should or should not be spending significant resources preparing for the following? : Global recession")</f>
      </c>
      <c r="E79" s="15" t="str">
        <f>=HYPERLINK("#'Full Results'!A583", "583")</f>
      </c>
      <c r="F79" t="s">
        <v>79</v>
      </c>
    </row>
    <row r="80">
      <c r="C80" t="n">
        <v>72</v>
      </c>
      <c r="D80" s="9" t="str">
        <f>=HYPERLINK("#'Table 72'!A1", "Do you think that the Government should or should not be spending significant resources preparing for the following? : World population beginning to decline")</f>
      </c>
      <c r="E80" s="15" t="str">
        <f>=HYPERLINK("#'Full Results'!A589", "589")</f>
      </c>
      <c r="F80" t="s">
        <v>79</v>
      </c>
    </row>
    <row r="81">
      <c r="C81" t="n">
        <v>73</v>
      </c>
      <c r="D81" s="9" t="str">
        <f>=HYPERLINK("#'Table 73'!A1", "Which, if any, of the following types of AI tool have you used in the last year? Select all that apply.")</f>
      </c>
      <c r="E81" s="15" t="str">
        <f>=HYPERLINK("#'Full Results'!A595", "595")</f>
      </c>
      <c r="F81" t="s">
        <v>79</v>
      </c>
    </row>
    <row r="82">
      <c r="C82" t="n">
        <v>74</v>
      </c>
      <c r="D82" s="9" t="str">
        <f>=HYPERLINK("#'Table 74'!A1", "Grid Summary: To what extent do you agree or disagree with the following?")</f>
      </c>
      <c r="E82" s="8"/>
      <c r="F82" t="s">
        <v>331</v>
      </c>
    </row>
    <row r="83">
      <c r="C83" t="n">
        <v>75</v>
      </c>
      <c r="D83" s="9" t="str">
        <f>=HYPERLINK("#'Table 75'!A1", "To what extent do you agree or disagree with the following?: AI tools will benefit the economy overall")</f>
      </c>
      <c r="E83" s="15" t="str">
        <f>=HYPERLINK("#'Full Results'!A607", "607")</f>
      </c>
      <c r="F83" t="s">
        <v>331</v>
      </c>
    </row>
    <row r="84">
      <c r="C84" t="n">
        <v>76</v>
      </c>
      <c r="D84" s="9" t="str">
        <f>=HYPERLINK("#'Table 76'!A1", "To what extent do you agree or disagree with the following?: Regulated AI tools will benefit the economy just as much as unregulated AI tools")</f>
      </c>
      <c r="E84" s="15" t="str">
        <f>=HYPERLINK("#'Full Results'!A619", "619")</f>
      </c>
      <c r="F84" t="s">
        <v>331</v>
      </c>
    </row>
    <row r="85">
      <c r="C85" t="n">
        <v>77</v>
      </c>
      <c r="D85" s="9" t="str">
        <f>=HYPERLINK("#'Table 77'!A1", "To what extent do you agree or disagree with the following?: The economic benefits of AI will outweigh the consequences, such as AI leading to job losses")</f>
      </c>
      <c r="E85" s="15" t="str">
        <f>=HYPERLINK("#'Full Results'!A631", "631")</f>
      </c>
      <c r="F85" t="s">
        <v>331</v>
      </c>
    </row>
    <row r="86">
      <c r="C86" t="n">
        <v>78</v>
      </c>
      <c r="D86" s="9" t="str">
        <f>=HYPERLINK("#'Table 78'!A1", "To what extent do you agree or disagree with the following?: AI tools will have a positive impact on my life overall")</f>
      </c>
      <c r="E86" s="15" t="str">
        <f>=HYPERLINK("#'Full Results'!A643", "643")</f>
      </c>
      <c r="F86" t="s">
        <v>331</v>
      </c>
    </row>
    <row r="87">
      <c r="C87" t="n">
        <v>79</v>
      </c>
      <c r="D87" s="9" t="str">
        <f>=HYPERLINK("#'Table 79'!A1", " Which of the following comes closest to your view?")</f>
      </c>
      <c r="E87" s="15" t="str">
        <f>=HYPERLINK("#'Full Results'!A655", "655")</f>
      </c>
      <c r="F87" t="s">
        <v>331</v>
      </c>
    </row>
    <row r="88">
      <c r="C88" t="n">
        <v>80</v>
      </c>
      <c r="D88" s="9" t="str">
        <f>=HYPERLINK("#'Table 80'!A1", " How important do you think it is for the government to regulate AI technologies?")</f>
      </c>
      <c r="E88" s="15" t="str">
        <f>=HYPERLINK("#'Full Results'!A661", "661")</f>
      </c>
      <c r="F88" t="s">
        <v>331</v>
      </c>
    </row>
    <row r="89">
      <c r="C89" t="n">
        <v>81</v>
      </c>
      <c r="D89" s="9" t="str">
        <f>=HYPERLINK("#'Table 81'!A1", " How much of a priority should it be for the government to regulate AI technologies?")</f>
      </c>
      <c r="E89" s="15" t="str">
        <f>=HYPERLINK("#'Full Results'!A671", "671")</f>
      </c>
      <c r="F89" t="s">
        <v>331</v>
      </c>
    </row>
    <row r="90">
      <c r="C90" t="n">
        <v>82</v>
      </c>
      <c r="D90" s="9" t="str">
        <f>=HYPERLINK("#'Table 82'!A1", "Which, if any, of the following sectors do you think could benefit from AI tools in general? Select all that apply.")</f>
      </c>
      <c r="E90" s="15" t="str">
        <f>=HYPERLINK("#'Full Results'!A679", "679")</f>
      </c>
      <c r="F90" t="s">
        <v>331</v>
      </c>
    </row>
    <row r="91">
      <c r="C91" t="n">
        <v>83</v>
      </c>
      <c r="D91" s="9" t="str">
        <f>=HYPERLINK("#'Table 83'!A1", "Which, if any, of the following sectors do you think could benefit from regulated AI tools? Select all that apply.")</f>
      </c>
      <c r="E91" s="15" t="str">
        <f>=HYPERLINK("#'Full Results'!A690", "690")</f>
      </c>
      <c r="F91" t="s">
        <v>331</v>
      </c>
    </row>
    <row r="92">
      <c r="C92" t="n">
        <v>84</v>
      </c>
      <c r="D92" s="9" t="str">
        <f>=HYPERLINK("#'Table 84'!A1", " How worried would you say you are about the risks presented by AI tools in general?")</f>
      </c>
      <c r="E92" s="15" t="str">
        <f>=HYPERLINK("#'Full Results'!A701", "701")</f>
      </c>
      <c r="F92" t="s">
        <v>331</v>
      </c>
    </row>
    <row r="93">
      <c r="C93" t="n">
        <v>85</v>
      </c>
      <c r="D93" s="9" t="str">
        <f>=HYPERLINK("#'Table 85'!A1", " How worried would you say you are about the risks presented by regulated AI tools?")</f>
      </c>
      <c r="E93" s="15" t="str">
        <f>=HYPERLINK("#'Full Results'!A709", "709")</f>
      </c>
      <c r="F93" t="s">
        <v>331</v>
      </c>
    </row>
    <row r="94">
      <c r="C94" t="n">
        <v>86</v>
      </c>
      <c r="D94" s="9" t="str">
        <f>=HYPERLINK("#'Table 86'!A1", "You said you were worried about the risks presented by AI tools. Which, if any, of the following are you worried about? Select all that apply.")</f>
      </c>
      <c r="E94" s="15" t="str">
        <f>=HYPERLINK("#'Full Results'!A717", "717")</f>
      </c>
      <c r="F94" t="s">
        <v>371</v>
      </c>
    </row>
    <row r="95">
      <c r="C95" t="n">
        <v>87</v>
      </c>
      <c r="D95" s="9" t="str">
        <f>=HYPERLINK("#'Table 87'!A1", " In your view, do you think AI tools help or limit individual creativity?")</f>
      </c>
      <c r="E95" s="15" t="str">
        <f>=HYPERLINK("#'Full Results'!A732", "732")</f>
      </c>
      <c r="F95" t="s">
        <v>331</v>
      </c>
    </row>
    <row r="96">
      <c r="C96" t="n">
        <v>88</v>
      </c>
      <c r="D96" s="9" t="str">
        <f>=HYPERLINK("#'Table 88'!A1", " How would you describe how you feel about AI tools?")</f>
      </c>
      <c r="E96" s="15" t="str">
        <f>=HYPERLINK("#'Full Results'!A739", "739")</f>
      </c>
      <c r="F96" t="s">
        <v>331</v>
      </c>
    </row>
    <row r="97">
      <c r="C97" t="n">
        <v>89</v>
      </c>
      <c r="D97" s="9" t="str">
        <f>=HYPERLINK("#'Table 89'!A1", "Grid Summary: How comfortable or uncomfortable would you feel about AI tools being used in the following ways?")</f>
      </c>
      <c r="E97" s="8"/>
      <c r="F97" t="s">
        <v>331</v>
      </c>
    </row>
    <row r="98">
      <c r="C98" t="n">
        <v>90</v>
      </c>
      <c r="D98" s="9" t="str">
        <f>=HYPERLINK("#'Table 90'!A1", "How comfortable or uncomfortable would you feel about AI tools being used in the following ways?: Analyse Data for Academic Purposes")</f>
      </c>
      <c r="E98" s="15" t="str">
        <f>=HYPERLINK("#'Full Results'!A747", "747")</f>
      </c>
      <c r="F98" t="s">
        <v>331</v>
      </c>
    </row>
    <row r="99">
      <c r="C99" t="n">
        <v>91</v>
      </c>
      <c r="D99" s="9" t="str">
        <f>=HYPERLINK("#'Table 91'!A1", "How comfortable or uncomfortable would you feel about AI tools being used in the following ways?: Assist with Financial Planning, Investment Guidance, and Fraud Prevention")</f>
      </c>
      <c r="E99" s="15" t="str">
        <f>=HYPERLINK("#'Full Results'!A755", "755")</f>
      </c>
      <c r="F99" t="s">
        <v>331</v>
      </c>
    </row>
    <row r="100">
      <c r="C100" t="n">
        <v>92</v>
      </c>
      <c r="D100" s="9" t="str">
        <f>=HYPERLINK("#'Table 92'!A1", "How comfortable or uncomfortable would you feel about AI tools being used in the following ways?: Arrange Flights, Accommodation, and Create Travel Itineraries")</f>
      </c>
      <c r="E100" s="15" t="str">
        <f>=HYPERLINK("#'Full Results'!A763", "763")</f>
      </c>
      <c r="F100" t="s">
        <v>331</v>
      </c>
    </row>
    <row r="101">
      <c r="C101" t="n">
        <v>93</v>
      </c>
      <c r="D101" s="9" t="str">
        <f>=HYPERLINK("#'Table 93'!A1", "How comfortable or uncomfortable would you feel about AI tools being used in the following ways?: Schedule Healthcare Appointments on Your Behalf")</f>
      </c>
      <c r="E101" s="15" t="str">
        <f>=HYPERLINK("#'Full Results'!A771", "771")</f>
      </c>
      <c r="F101" t="s">
        <v>331</v>
      </c>
    </row>
    <row r="102">
      <c r="C102" t="n">
        <v>94</v>
      </c>
      <c r="D102" s="9" t="str">
        <f>=HYPERLINK("#'Table 94'!A1", "How comfortable or uncomfortable would you feel about AI tools being used in the following ways?: Make Purchases with Your Credit Card on Your Behalf")</f>
      </c>
      <c r="E102" s="15" t="str">
        <f>=HYPERLINK("#'Full Results'!A779", "779")</f>
      </c>
      <c r="F102" t="s">
        <v>331</v>
      </c>
    </row>
    <row r="103">
      <c r="C103" t="n">
        <v>95</v>
      </c>
      <c r="D103" s="9" t="str">
        <f>=HYPERLINK("#'Table 95'!A1", "How comfortable or uncomfortable would you feel about AI tools being used in the following ways?: Make Tactical Decisions on the Battlefield")</f>
      </c>
      <c r="E103" s="15" t="str">
        <f>=HYPERLINK("#'Full Results'!A787", "787")</f>
      </c>
      <c r="F103" t="s">
        <v>331</v>
      </c>
    </row>
    <row r="104">
      <c r="C104" t="n">
        <v>96</v>
      </c>
      <c r="D104" s="9" t="str">
        <f>=HYPERLINK("#'Table 96'!A1", "How comfortable or uncomfortable would you feel about AI tools being used in the following ways?: Conduct Surgical Procedures and Medical Interventions")</f>
      </c>
      <c r="E104" s="15" t="str">
        <f>=HYPERLINK("#'Full Results'!A795", "795")</f>
      </c>
      <c r="F104" t="s">
        <v>331</v>
      </c>
    </row>
    <row r="105">
      <c r="C105" t="n">
        <v>97</v>
      </c>
      <c r="D105" s="9" t="str">
        <f>=HYPERLINK("#'Table 97'!A1", "How comfortable or uncomfortable would you feel about AI tools being used in the following ways?: Determine Healthcare Coverage Options for Insurance Providers")</f>
      </c>
      <c r="E105" s="15" t="str">
        <f>=HYPERLINK("#'Full Results'!A803", "803")</f>
      </c>
      <c r="F105" t="s">
        <v>331</v>
      </c>
    </row>
    <row r="106">
      <c r="C106" t="n">
        <v>98</v>
      </c>
      <c r="D106" s="9" t="str">
        <f>=HYPERLINK("#'Table 98'!A1", " Which of the following comes closest to your view?")</f>
      </c>
      <c r="E106" s="15" t="str">
        <f>=HYPERLINK("#'Full Results'!A811", "811")</f>
      </c>
      <c r="F106" t="s">
        <v>331</v>
      </c>
    </row>
    <row r="107">
      <c r="C107" t="n">
        <v>99</v>
      </c>
      <c r="D107" s="9" t="str">
        <f>=HYPERLINK("#'Table 99'!A1", "You said you think AI tools should be regulated by the government. Which, if any, of the following would you support? Select all that apply.")</f>
      </c>
      <c r="E107" s="15" t="str">
        <f>=HYPERLINK("#'Full Results'!A817", "817")</f>
      </c>
      <c r="F107" t="s">
        <v>411</v>
      </c>
    </row>
    <row r="108">
      <c r="C108" t="n">
        <v>100</v>
      </c>
      <c r="D108" s="9" t="str">
        <f>=HYPERLINK("#'Table 100'!A1", "Imagine an AI tool, which had been released a few years ago, began to cause harmful outcomes, such as spreading disinformation or reinforcing social biases.  Which, if any, of the following would you hold most responsible for this? Select up to t...")</f>
      </c>
      <c r="E108" s="15" t="str">
        <f>=HYPERLINK("#'Full Results'!A828", "828")</f>
      </c>
      <c r="F108" t="s">
        <v>331</v>
      </c>
    </row>
    <row r="109">
      <c r="C109" t="n">
        <v>101</v>
      </c>
      <c r="D109" s="9" t="str">
        <f>=HYPERLINK("#'Table 101'!A1", "Grid Summary: To what extent do you agree or disagree with the following?")</f>
      </c>
      <c r="E109" s="8"/>
      <c r="F109" t="s">
        <v>331</v>
      </c>
    </row>
    <row r="110">
      <c r="C110" t="n">
        <v>102</v>
      </c>
      <c r="D110" s="9" t="str">
        <f>=HYPERLINK("#'Table 102'!A1", "To what extent do you agree or disagree with the following?: I would be more willing to use AI for my job if I knew that it was regulated and tested by experts")</f>
      </c>
      <c r="E110" s="15" t="str">
        <f>=HYPERLINK("#'Full Results'!A840", "840")</f>
      </c>
      <c r="F110" t="s">
        <v>331</v>
      </c>
    </row>
    <row r="111">
      <c r="C111" t="n">
        <v>103</v>
      </c>
      <c r="D111" s="9" t="str">
        <f>=HYPERLINK("#'Table 103'!A1", "To what extent do you agree or disagree with the following?: I would feel generally safer if I knew that highly advanced AI was being regulated and tested by experts")</f>
      </c>
      <c r="E111" s="15" t="str">
        <f>=HYPERLINK("#'Full Results'!A852", "852")</f>
      </c>
      <c r="F111" t="s">
        <v>331</v>
      </c>
    </row>
    <row r="112">
      <c r="C112" t="n">
        <v>104</v>
      </c>
      <c r="D112" s="9" t="str">
        <f>=HYPERLINK("#'Table 104'!A1", "Which, if any, of the following do you think are responsible for helping the UK to respond to extreme risks? Select all that apply.")</f>
      </c>
      <c r="E112" s="15" t="str">
        <f>=HYPERLINK("#'Full Results'!A864", "864")</f>
      </c>
      <c r="F112" t="s">
        <v>79</v>
      </c>
    </row>
    <row r="113">
      <c r="C113" t="n">
        <v>105</v>
      </c>
      <c r="D113" s="9" t="str">
        <f>=HYPERLINK("#'Table 105'!A1", "Grid Summary: If you were to guess, how prepared do you think the following organisations are for helping the UK respond to extreme risks?")</f>
      </c>
      <c r="E113" s="8"/>
      <c r="F113" t="s">
        <v>79</v>
      </c>
    </row>
    <row r="114">
      <c r="C114" t="n">
        <v>106</v>
      </c>
      <c r="D114" s="9" t="str">
        <f>=HYPERLINK("#'Table 106'!A1", "If you were to guess, how prepared do you think the following organisations are for helping the UK respond to extreme risks?: National government")</f>
      </c>
      <c r="E114" s="15" t="str">
        <f>=HYPERLINK("#'Full Results'!A878", "878")</f>
      </c>
      <c r="F114" t="s">
        <v>79</v>
      </c>
    </row>
    <row r="115">
      <c r="C115" t="n">
        <v>107</v>
      </c>
      <c r="D115" s="9" t="str">
        <f>=HYPERLINK("#'Table 107'!A1", "If you were to guess, how prepared do you think the following organisations are for helping the UK respond to extreme risks?: Local government")</f>
      </c>
      <c r="E115" s="15" t="str">
        <f>=HYPERLINK("#'Full Results'!A886", "886")</f>
      </c>
      <c r="F115" t="s">
        <v>79</v>
      </c>
    </row>
    <row r="116">
      <c r="C116" t="n">
        <v>108</v>
      </c>
      <c r="D116" s="9" t="str">
        <f>=HYPERLINK("#'Table 108'!A1", "If you were to guess, how prepared do you think the following organisations are for helping the UK respond to extreme risks?: International organisations (e.g. the UN, EU, etc.)")</f>
      </c>
      <c r="E116" s="15" t="str">
        <f>=HYPERLINK("#'Full Results'!A894", "894")</f>
      </c>
      <c r="F116" t="s">
        <v>79</v>
      </c>
    </row>
    <row r="117">
      <c r="C117" t="n">
        <v>109</v>
      </c>
      <c r="D117" s="9" t="str">
        <f>=HYPERLINK("#'Table 109'!A1", "If you were to guess, how prepared do you think the following organisations are for helping the UK respond to extreme risks?: Charities and NGOs")</f>
      </c>
      <c r="E117" s="15" t="str">
        <f>=HYPERLINK("#'Full Results'!A902", "902")</f>
      </c>
      <c r="F117" t="s">
        <v>79</v>
      </c>
    </row>
    <row r="118">
      <c r="C118" t="n">
        <v>110</v>
      </c>
      <c r="D118" s="9" t="str">
        <f>=HYPERLINK("#'Table 110'!A1", "If you were to guess, how prepared do you think the following organisations are for helping the UK respond to extreme risks?: Private sector businesses")</f>
      </c>
      <c r="E118" s="15" t="str">
        <f>=HYPERLINK("#'Full Results'!A910", "910")</f>
      </c>
      <c r="F118" t="s">
        <v>79</v>
      </c>
    </row>
    <row r="119">
      <c r="C119" t="n">
        <v>111</v>
      </c>
      <c r="D119" s="9" t="str">
        <f>=HYPERLINK("#'Table 111'!A1", "If you were to guess, how prepared do you think the following organisations are for helping the UK respond to extreme risks?: Universities")</f>
      </c>
      <c r="E119" s="15" t="str">
        <f>=HYPERLINK("#'Full Results'!A918", "918")</f>
      </c>
      <c r="F119" t="s">
        <v>79</v>
      </c>
    </row>
    <row r="120">
      <c r="C120" t="n">
        <v>112</v>
      </c>
      <c r="D120" s="9" t="str">
        <f>=HYPERLINK("#'Table 112'!A1", "If you were to guess, how prepared do you think the following organisations are for helping the UK respond to extreme risks?: Individuals themselves")</f>
      </c>
      <c r="E120" s="15" t="str">
        <f>=HYPERLINK("#'Full Results'!A926", "926")</f>
      </c>
      <c r="F120" t="s">
        <v>79</v>
      </c>
    </row>
    <row r="121">
      <c r="C121" t="n">
        <v>113</v>
      </c>
      <c r="D121" s="9" t="str">
        <f>=HYPERLINK("#'Table 113'!A1", "If you were to guess, how prepared do you think the following organisations are for helping the UK respond to extreme risks?: Devolved government")</f>
      </c>
      <c r="E121" s="15" t="str">
        <f>=HYPERLINK("#'Full Results'!A934", "934")</f>
      </c>
      <c r="F121" t="s">
        <v>79</v>
      </c>
    </row>
    <row r="122">
      <c r="C122" t="n">
        <v>114</v>
      </c>
      <c r="D122" s="9" t="str">
        <f>=HYPERLINK("#'Table 114'!A1", "Grid Summary: How important or unimportant do you think it is for the government to provide information about the following risks that people might face?")</f>
      </c>
      <c r="E122" s="8"/>
      <c r="F122" t="s">
        <v>331</v>
      </c>
    </row>
    <row r="123">
      <c r="C123" t="n">
        <v>115</v>
      </c>
      <c r="D123" s="9" t="str">
        <f>=HYPERLINK("#'Table 115'!A1", "How important or unimportant do you think it is for the government to provide information about the following risks that people might face?: Crime")</f>
      </c>
      <c r="E123" s="15" t="str">
        <f>=HYPERLINK("#'Full Results'!A942", "942")</f>
      </c>
      <c r="F123" t="s">
        <v>331</v>
      </c>
    </row>
    <row r="124">
      <c r="C124" t="n">
        <v>116</v>
      </c>
      <c r="D124" s="9" t="str">
        <f>=HYPERLINK("#'Table 116'!A1", "How important or unimportant do you think it is for the government to provide information about the following risks that people might face?: Traffic accidents")</f>
      </c>
      <c r="E124" s="15" t="str">
        <f>=HYPERLINK("#'Full Results'!A952", "952")</f>
      </c>
      <c r="F124" t="s">
        <v>331</v>
      </c>
    </row>
    <row r="125">
      <c r="C125" t="n">
        <v>117</v>
      </c>
      <c r="D125" s="9" t="str">
        <f>=HYPERLINK("#'Table 117'!A1", "How important or unimportant do you think it is for the government to provide information about the following risks that people might face?: Extreme weather events")</f>
      </c>
      <c r="E125" s="15" t="str">
        <f>=HYPERLINK("#'Full Results'!A962", "962")</f>
      </c>
      <c r="F125" t="s">
        <v>331</v>
      </c>
    </row>
    <row r="126">
      <c r="C126" t="n">
        <v>118</v>
      </c>
      <c r="D126" s="9" t="str">
        <f>=HYPERLINK("#'Table 118'!A1", "How important or unimportant do you think it is for the government to provide information about the following risks that people might face?: Catastrophic climate change")</f>
      </c>
      <c r="E126" s="15" t="str">
        <f>=HYPERLINK("#'Full Results'!A972", "972")</f>
      </c>
      <c r="F126" t="s">
        <v>331</v>
      </c>
    </row>
    <row r="127">
      <c r="C127" t="n">
        <v>119</v>
      </c>
      <c r="D127" s="9" t="str">
        <f>=HYPERLINK("#'Table 119'!A1", "How important or unimportant do you think it is for the government to provide information about the following risks that people might face?: Global pandemic")</f>
      </c>
      <c r="E127" s="15" t="str">
        <f>=HYPERLINK("#'Full Results'!A982", "982")</f>
      </c>
      <c r="F127" t="s">
        <v>331</v>
      </c>
    </row>
    <row r="128">
      <c r="C128" t="n">
        <v>120</v>
      </c>
      <c r="D128" s="9" t="str">
        <f>=HYPERLINK("#'Table 120'!A1", "How important or unimportant do you think it is for the government to provide information about the following risks that people might face?: Bio-engineered weapons")</f>
      </c>
      <c r="E128" s="15" t="str">
        <f>=HYPERLINK("#'Full Results'!A992", "992")</f>
      </c>
      <c r="F128" t="s">
        <v>331</v>
      </c>
    </row>
    <row r="129">
      <c r="C129" t="n">
        <v>121</v>
      </c>
      <c r="D129" s="9" t="str">
        <f>=HYPERLINK("#'Table 121'!A1", "How important or unimportant do you think it is for the government to provide information about the following risks that people might face?: Nuclear war")</f>
      </c>
      <c r="E129" s="15" t="str">
        <f>=HYPERLINK("#'Full Results'!A1002", "1002")</f>
      </c>
      <c r="F129" t="s">
        <v>331</v>
      </c>
    </row>
    <row r="130">
      <c r="C130" t="n">
        <v>122</v>
      </c>
      <c r="D130" s="9" t="str">
        <f>=HYPERLINK("#'Table 122'!A1", "How important or unimportant do you think it is for the government to provide information about the following risks that people might face?: Asteroid hitting the Earth")</f>
      </c>
      <c r="E130" s="15" t="str">
        <f>=HYPERLINK("#'Full Results'!A1012", "1012")</f>
      </c>
      <c r="F130" t="s">
        <v>331</v>
      </c>
    </row>
    <row r="131">
      <c r="C131" t="n">
        <v>123</v>
      </c>
      <c r="D131" s="9" t="str">
        <f>=HYPERLINK("#'Table 123'!A1", "How important or unimportant do you think it is for the government to provide information about the following risks that people might face?: Eruption of a supervolcano")</f>
      </c>
      <c r="E131" s="15" t="str">
        <f>=HYPERLINK("#'Full Results'!A1022", "1022")</f>
      </c>
      <c r="F131" t="s">
        <v>331</v>
      </c>
    </row>
    <row r="132">
      <c r="C132" t="n">
        <v>124</v>
      </c>
      <c r="D132" s="9" t="str">
        <f>=HYPERLINK("#'Table 124'!A1", "How important or unimportant do you think it is for the government to provide information about the following risks that people might face?: Uncontrolled artificial intelligence")</f>
      </c>
      <c r="E132" s="15" t="str">
        <f>=HYPERLINK("#'Full Results'!A1032", "1032")</f>
      </c>
      <c r="F132" t="s">
        <v>331</v>
      </c>
    </row>
    <row r="133">
      <c r="C133" t="n">
        <v>125</v>
      </c>
      <c r="D133" s="9" t="str">
        <f>=HYPERLINK("#'Table 125'!A1", "Grid Summary: Before taking this survey, how much knowledge would you say you had on how to respond in the following scenarios?")</f>
      </c>
      <c r="E133" s="8"/>
      <c r="F133" t="s">
        <v>331</v>
      </c>
    </row>
    <row r="134">
      <c r="C134" t="n">
        <v>126</v>
      </c>
      <c r="D134" s="9" t="str">
        <f>=HYPERLINK("#'Table 126'!A1", "Before taking this survey, how much knowledge would you say you had on how to respond in the following scenarios?: If you were the victim of a crime")</f>
      </c>
      <c r="E134" s="15" t="str">
        <f>=HYPERLINK("#'Full Results'!A1042", "1042")</f>
      </c>
      <c r="F134" t="s">
        <v>331</v>
      </c>
    </row>
    <row r="135">
      <c r="C135" t="n">
        <v>127</v>
      </c>
      <c r="D135" s="9" t="str">
        <f>=HYPERLINK("#'Table 127'!A1", "Before taking this survey, how much knowledge would you say you had on how to respond in the following scenarios?: If you were involved in a traffic accident")</f>
      </c>
      <c r="E135" s="15" t="str">
        <f>=HYPERLINK("#'Full Results'!A1049", "1049")</f>
      </c>
      <c r="F135" t="s">
        <v>331</v>
      </c>
    </row>
    <row r="136">
      <c r="C136" t="n">
        <v>128</v>
      </c>
      <c r="D136" s="9" t="str">
        <f>=HYPERLINK("#'Table 128'!A1", "Before taking this survey, how much knowledge would you say you had on how to respond in the following scenarios?: Extreme weather events")</f>
      </c>
      <c r="E136" s="15" t="str">
        <f>=HYPERLINK("#'Full Results'!A1056", "1056")</f>
      </c>
      <c r="F136" t="s">
        <v>331</v>
      </c>
    </row>
    <row r="137">
      <c r="C137" t="n">
        <v>129</v>
      </c>
      <c r="D137" s="9" t="str">
        <f>=HYPERLINK("#'Table 129'!A1", "Before taking this survey, how much knowledge would you say you had on how to respond in the following scenarios?: Catastrophic climate change")</f>
      </c>
      <c r="E137" s="15" t="str">
        <f>=HYPERLINK("#'Full Results'!A1063", "1063")</f>
      </c>
      <c r="F137" t="s">
        <v>331</v>
      </c>
    </row>
    <row r="138">
      <c r="C138" t="n">
        <v>130</v>
      </c>
      <c r="D138" s="9" t="str">
        <f>=HYPERLINK("#'Table 130'!A1", "Before taking this survey, how much knowledge would you say you had on how to respond in the following scenarios?: Global pandemic")</f>
      </c>
      <c r="E138" s="15" t="str">
        <f>=HYPERLINK("#'Full Results'!A1070", "1070")</f>
      </c>
      <c r="F138" t="s">
        <v>331</v>
      </c>
    </row>
    <row r="139">
      <c r="C139" t="n">
        <v>131</v>
      </c>
      <c r="D139" s="9" t="str">
        <f>=HYPERLINK("#'Table 131'!A1", "Before taking this survey, how much knowledge would you say you had on how to respond in the following scenarios?: Bio-engineered weapons")</f>
      </c>
      <c r="E139" s="15" t="str">
        <f>=HYPERLINK("#'Full Results'!A1077", "1077")</f>
      </c>
      <c r="F139" t="s">
        <v>331</v>
      </c>
    </row>
    <row r="140">
      <c r="C140" t="n">
        <v>132</v>
      </c>
      <c r="D140" s="9" t="str">
        <f>=HYPERLINK("#'Table 132'!A1", "Before taking this survey, how much knowledge would you say you had on how to respond in the following scenarios?: Nuclear war")</f>
      </c>
      <c r="E140" s="15" t="str">
        <f>=HYPERLINK("#'Full Results'!A1084", "1084")</f>
      </c>
      <c r="F140" t="s">
        <v>331</v>
      </c>
    </row>
    <row r="141">
      <c r="C141" t="n">
        <v>133</v>
      </c>
      <c r="D141" s="9" t="str">
        <f>=HYPERLINK("#'Table 133'!A1", "Before taking this survey, how much knowledge would you say you had on how to respond in the following scenarios?: Asteroid hitting the Earth")</f>
      </c>
      <c r="E141" s="15" t="str">
        <f>=HYPERLINK("#'Full Results'!A1091", "1091")</f>
      </c>
      <c r="F141" t="s">
        <v>331</v>
      </c>
    </row>
    <row r="142">
      <c r="C142" t="n">
        <v>134</v>
      </c>
      <c r="D142" s="9" t="str">
        <f>=HYPERLINK("#'Table 134'!A1", "Before taking this survey, how much knowledge would you say you had on how to respond in the following scenarios?: Eruption of a supervolcano")</f>
      </c>
      <c r="E142" s="15" t="str">
        <f>=HYPERLINK("#'Full Results'!A1098", "1098")</f>
      </c>
      <c r="F142" t="s">
        <v>331</v>
      </c>
    </row>
    <row r="143">
      <c r="C143" t="n">
        <v>135</v>
      </c>
      <c r="D143" s="9" t="str">
        <f>=HYPERLINK("#'Table 135'!A1", "Before taking this survey, how much knowledge would you say you had on how to respond in the following scenarios?: Uncontrolled artificial intelligence")</f>
      </c>
      <c r="E143" s="15" t="str">
        <f>=HYPERLINK("#'Full Results'!A1105", "1105")</f>
      </c>
      <c r="F143" t="s">
        <v>331</v>
      </c>
    </row>
    <row r="144">
      <c r="C144" t="n">
        <v>136</v>
      </c>
      <c r="D144" s="9" t="str">
        <f>=HYPERLINK("#'Table 136'!A1", "Grid Summary: And how easy or difficult do you think it would be to find information on how to respond in those same situations?")</f>
      </c>
      <c r="E144" s="8"/>
      <c r="F144" t="s">
        <v>331</v>
      </c>
    </row>
    <row r="145">
      <c r="C145" t="n">
        <v>137</v>
      </c>
      <c r="D145" s="9" t="str">
        <f>=HYPERLINK("#'Table 137'!A1", "And how easy or difficult do you think it would be to find information on how to respond in those same situations?: Crime")</f>
      </c>
      <c r="E145" s="15" t="str">
        <f>=HYPERLINK("#'Full Results'!A1112", "1112")</f>
      </c>
      <c r="F145" t="s">
        <v>331</v>
      </c>
    </row>
    <row r="146">
      <c r="C146" t="n">
        <v>138</v>
      </c>
      <c r="D146" s="9" t="str">
        <f>=HYPERLINK("#'Table 138'!A1", "And how easy or difficult do you think it would be to find information on how to respond in those same situations?: Traffic accidents")</f>
      </c>
      <c r="E146" s="15" t="str">
        <f>=HYPERLINK("#'Full Results'!A1123", "1123")</f>
      </c>
      <c r="F146" t="s">
        <v>331</v>
      </c>
    </row>
    <row r="147">
      <c r="C147" t="n">
        <v>139</v>
      </c>
      <c r="D147" s="9" t="str">
        <f>=HYPERLINK("#'Table 139'!A1", "And how easy or difficult do you think it would be to find information on how to respond in those same situations?: Extreme weather events")</f>
      </c>
      <c r="E147" s="15" t="str">
        <f>=HYPERLINK("#'Full Results'!A1134", "1134")</f>
      </c>
      <c r="F147" t="s">
        <v>331</v>
      </c>
    </row>
    <row r="148">
      <c r="C148" t="n">
        <v>140</v>
      </c>
      <c r="D148" s="9" t="str">
        <f>=HYPERLINK("#'Table 140'!A1", "And how easy or difficult do you think it would be to find information on how to respond in those same situations?: Catastrophic climate change")</f>
      </c>
      <c r="E148" s="15" t="str">
        <f>=HYPERLINK("#'Full Results'!A1145", "1145")</f>
      </c>
      <c r="F148" t="s">
        <v>331</v>
      </c>
    </row>
    <row r="149">
      <c r="C149" t="n">
        <v>141</v>
      </c>
      <c r="D149" s="9" t="str">
        <f>=HYPERLINK("#'Table 141'!A1", "And how easy or difficult do you think it would be to find information on how to respond in those same situations?: Global pandemic")</f>
      </c>
      <c r="E149" s="15" t="str">
        <f>=HYPERLINK("#'Full Results'!A1156", "1156")</f>
      </c>
      <c r="F149" t="s">
        <v>331</v>
      </c>
    </row>
    <row r="150">
      <c r="C150" t="n">
        <v>142</v>
      </c>
      <c r="D150" s="9" t="str">
        <f>=HYPERLINK("#'Table 142'!A1", "And how easy or difficult do you think it would be to find information on how to respond in those same situations?: Bio-engineered weapons")</f>
      </c>
      <c r="E150" s="15" t="str">
        <f>=HYPERLINK("#'Full Results'!A1167", "1167")</f>
      </c>
      <c r="F150" t="s">
        <v>331</v>
      </c>
    </row>
    <row r="151">
      <c r="C151" t="n">
        <v>143</v>
      </c>
      <c r="D151" s="9" t="str">
        <f>=HYPERLINK("#'Table 143'!A1", "And how easy or difficult do you think it would be to find information on how to respond in those same situations?: Nuclear war")</f>
      </c>
      <c r="E151" s="15" t="str">
        <f>=HYPERLINK("#'Full Results'!A1178", "1178")</f>
      </c>
      <c r="F151" t="s">
        <v>331</v>
      </c>
    </row>
    <row r="152">
      <c r="C152" t="n">
        <v>144</v>
      </c>
      <c r="D152" s="9" t="str">
        <f>=HYPERLINK("#'Table 144'!A1", "And how easy or difficult do you think it would be to find information on how to respond in those same situations?: Asteroid hitting the Earth")</f>
      </c>
      <c r="E152" s="15" t="str">
        <f>=HYPERLINK("#'Full Results'!A1189", "1189")</f>
      </c>
      <c r="F152" t="s">
        <v>331</v>
      </c>
    </row>
    <row r="153">
      <c r="C153" t="n">
        <v>145</v>
      </c>
      <c r="D153" s="9" t="str">
        <f>=HYPERLINK("#'Table 145'!A1", "And how easy or difficult do you think it would be to find information on how to respond in those same situations?: Eruption of a supervolcano")</f>
      </c>
      <c r="E153" s="15" t="str">
        <f>=HYPERLINK("#'Full Results'!A1200", "1200")</f>
      </c>
      <c r="F153" t="s">
        <v>331</v>
      </c>
    </row>
    <row r="154">
      <c r="C154" t="n">
        <v>146</v>
      </c>
      <c r="D154" s="9" t="str">
        <f>=HYPERLINK("#'Table 146'!A1", "And how easy or difficult do you think it would be to find information on how to respond in those same situations?: Uncontrolled artificial intelligence")</f>
      </c>
      <c r="E154" s="15" t="str">
        <f>=HYPERLINK("#'Full Results'!A1211", "1211")</f>
      </c>
      <c r="F154" t="s">
        <v>331</v>
      </c>
    </row>
    <row r="155">
      <c r="C155" t="n">
        <v>147</v>
      </c>
      <c r="D155" s="9" t="str">
        <f>=HYPERLINK("#'Table 147'!A1", " How important do you believe it is for the government to provide information about risks that people would find it difficult to respond to, such as nuclear war?")</f>
      </c>
      <c r="E155" s="15" t="str">
        <f>=HYPERLINK("#'Full Results'!A1222", "1222")</f>
      </c>
      <c r="F155" t="s">
        <v>331</v>
      </c>
    </row>
    <row r="156">
      <c r="C156" t="n">
        <v>148</v>
      </c>
      <c r="D156" s="9" t="str">
        <f>=HYPERLINK("#'Table 148'!A1", "Grid Summary: To what extent do you agree or disagree with the following?")</f>
      </c>
      <c r="E156" s="8"/>
      <c r="F156" t="s">
        <v>331</v>
      </c>
    </row>
    <row r="157">
      <c r="C157" t="n">
        <v>149</v>
      </c>
      <c r="D157" s="9" t="str">
        <f>=HYPERLINK("#'Table 149'!A1", "To what extent do you agree or disagree with the following?: The government has a responsibility to tell people about all of the risks they face")</f>
      </c>
      <c r="E157" s="15" t="str">
        <f>=HYPERLINK("#'Full Results'!A1232", "1232")</f>
      </c>
      <c r="F157" t="s">
        <v>331</v>
      </c>
    </row>
    <row r="158">
      <c r="C158" t="n">
        <v>150</v>
      </c>
      <c r="D158" s="9" t="str">
        <f>=HYPERLINK("#'Table 150'!A1", "To what extent do you agree or disagree with the following?: People have a right to know if they face a risk, even if they are unable to do anything about it")</f>
      </c>
      <c r="E158" s="15" t="str">
        <f>=HYPERLINK("#'Full Results'!A1244", "1244")</f>
      </c>
      <c r="F158" t="s">
        <v>331</v>
      </c>
    </row>
    <row r="159">
      <c r="C159" t="n">
        <v>151</v>
      </c>
      <c r="D159" s="9" t="str">
        <f>=HYPERLINK("#'Table 151'!A1", "To what extent do you agree or disagree with the following?: The government has a responsibility to avoid panic in the population by not telling them about some of the risks they face")</f>
      </c>
      <c r="E159" s="15" t="str">
        <f>=HYPERLINK("#'Full Results'!A1256", "1256")</f>
      </c>
      <c r="F159" t="s">
        <v>331</v>
      </c>
    </row>
    <row r="160">
      <c r="C160" t="n">
        <v>152</v>
      </c>
      <c r="D160" s="9" t="str">
        <f>=HYPERLINK("#'Table 152'!A1", " In general, would you say you are optimistic or pessimistic about the next fifty years for the world?")</f>
      </c>
      <c r="E160" s="15" t="str">
        <f>=HYPERLINK("#'Full Results'!A1268", "1268")</f>
      </c>
      <c r="F160" t="s">
        <v>79</v>
      </c>
    </row>
    <row r="161">
      <c r="C161" t="n">
        <v>153</v>
      </c>
      <c r="D161" s="9" t="str">
        <f>=HYPERLINK("#'Table 153'!A1", " All things considered, do you think that a child born today in an average family in your country will have a better or worse life than their parents did?")</f>
      </c>
      <c r="E161" s="15" t="str">
        <f>=HYPERLINK("#'Full Results'!A1280", "1280")</f>
      </c>
      <c r="F161" t="s">
        <v>79</v>
      </c>
    </row>
    <row r="162">
      <c r="C162" t="n">
        <v>154</v>
      </c>
      <c r="D162" s="9" t="str">
        <f>=HYPERLINK("#'Table 154'!A1", "Grid Summary: And how much worse do you think the average child in the following scenarios would be than someone born today?")</f>
      </c>
      <c r="E162" s="8"/>
      <c r="F162" t="s">
        <v>79</v>
      </c>
    </row>
    <row r="163">
      <c r="C163" t="n">
        <v>155</v>
      </c>
      <c r="D163" s="9" t="str">
        <f>=HYPERLINK("#'Table 155'!A1", "And how much worse do you think the average child in the following scenarios would be than someone born today?: Someone born in 100 years time")</f>
      </c>
      <c r="E163" s="15" t="str">
        <f>=HYPERLINK("#'Full Results'!A1289", "1289")</f>
      </c>
      <c r="F163" t="s">
        <v>79</v>
      </c>
    </row>
    <row r="164">
      <c r="C164" t="n">
        <v>156</v>
      </c>
      <c r="D164" s="9" t="str">
        <f>=HYPERLINK("#'Table 156'!A1", "And how much worse do you think the average child in the following scenarios would be than someone born today?: Someone born in 1,000 years time")</f>
      </c>
      <c r="E164" s="15" t="str">
        <f>=HYPERLINK("#'Full Results'!A1298", "1298")</f>
      </c>
      <c r="F164" t="s">
        <v>79</v>
      </c>
    </row>
    <row r="165">
      <c r="C165" t="n">
        <v>157</v>
      </c>
      <c r="D165" s="9" t="str">
        <f>=HYPERLINK("#'Table 157'!A1", "And how much worse do you think the average child in the following scenarios would be than someone born today?: Someone born in a world where the US established global dominance")</f>
      </c>
      <c r="E165" s="15" t="str">
        <f>=HYPERLINK("#'Full Results'!A1307", "1307")</f>
      </c>
      <c r="F165" t="s">
        <v>79</v>
      </c>
    </row>
    <row r="166">
      <c r="C166" t="n">
        <v>158</v>
      </c>
      <c r="D166" s="9" t="str">
        <f>=HYPERLINK("#'Table 158'!A1", "And how much worse do you think the average child in the following scenarios would be than someone born today?: Someone born in a world where China established global dominance")</f>
      </c>
      <c r="E166" s="15" t="str">
        <f>=HYPERLINK("#'Full Results'!A1316", "1316")</f>
      </c>
      <c r="F166" t="s">
        <v>79</v>
      </c>
    </row>
    <row r="167">
      <c r="C167" t="n">
        <v>159</v>
      </c>
      <c r="D167" s="9" t="str">
        <f>=HYPERLINK("#'Table 159'!A1", "Grid Summary: How confident would you say you are in the following?")</f>
      </c>
      <c r="E167" s="8"/>
      <c r="F167" t="s">
        <v>79</v>
      </c>
    </row>
    <row r="168">
      <c r="C168" t="n">
        <v>160</v>
      </c>
      <c r="D168" s="9" t="str">
        <f>=HYPERLINK("#'Table 160'!A1", "How confident would you say you are in the following?: Effectiveness of UK government to respond to crises")</f>
      </c>
      <c r="E168" s="15" t="str">
        <f>=HYPERLINK("#'Full Results'!A1325", "1325")</f>
      </c>
      <c r="F168" t="s">
        <v>79</v>
      </c>
    </row>
    <row r="169">
      <c r="C169" t="n">
        <v>161</v>
      </c>
      <c r="D169" s="9" t="str">
        <f>=HYPERLINK("#'Table 161'!A1", "How confident would you say you are in the following?: Fairness of UK elections")</f>
      </c>
      <c r="E169" s="15" t="str">
        <f>=HYPERLINK("#'Full Results'!A1335", "1335")</f>
      </c>
      <c r="F169" t="s">
        <v>79</v>
      </c>
    </row>
    <row r="170">
      <c r="C170" t="n">
        <v>162</v>
      </c>
      <c r="D170" s="9" t="str">
        <f>=HYPERLINK("#'Table 162'!A1", "How confident would you say you are in the following?: Strength of the UK justice system")</f>
      </c>
      <c r="E170" s="15" t="str">
        <f>=HYPERLINK("#'Full Results'!A1345", "1345")</f>
      </c>
      <c r="F170" t="s">
        <v>79</v>
      </c>
    </row>
    <row r="171">
      <c r="C171" t="n">
        <v>163</v>
      </c>
      <c r="D171" s="9" t="str">
        <f>=HYPERLINK("#'Table 163'!A1", "How confident would you say you are in the following?: Ability of people in the UK to be heard by the government")</f>
      </c>
      <c r="E171" s="15" t="str">
        <f>=HYPERLINK("#'Full Results'!A1355", "1355")</f>
      </c>
      <c r="F171" t="s">
        <v>79</v>
      </c>
    </row>
    <row r="172">
      <c r="C172" t="n">
        <v>164</v>
      </c>
      <c r="D172" s="9" t="str">
        <f>=HYPERLINK("#'Table 164'!A1", "Grid Summary: To what extent do you agree or disagree with the following?")</f>
      </c>
      <c r="E172" s="8"/>
      <c r="F172" t="s">
        <v>79</v>
      </c>
    </row>
    <row r="173">
      <c r="C173" t="n">
        <v>165</v>
      </c>
      <c r="D173" s="9" t="str">
        <f>=HYPERLINK("#'Table 165'!A1", "To what extent do you agree or disagree with the following?: Democratic institutions are able to effectively respond to extreme risks, such as climate change and nuclear war")</f>
      </c>
      <c r="E173" s="15" t="str">
        <f>=HYPERLINK("#'Full Results'!A1365", "1365")</f>
      </c>
      <c r="F173" t="s">
        <v>79</v>
      </c>
    </row>
    <row r="174">
      <c r="C174" t="n">
        <v>166</v>
      </c>
      <c r="D174" s="9" t="str">
        <f>=HYPERLINK("#'Table 166'!A1", "To what extent do you agree or disagree with the following?: Because of short-term thinking in politics, democratic countries like the UK are not able to respond to long-term threats")</f>
      </c>
      <c r="E174" s="15" t="str">
        <f>=HYPERLINK("#'Full Results'!A1377", "1377")</f>
      </c>
      <c r="F174" t="s">
        <v>79</v>
      </c>
    </row>
    <row r="175">
      <c r="C175" t="n">
        <v>167</v>
      </c>
      <c r="D175" s="9" t="str">
        <f>=HYPERLINK("#'Table 167'!A1", "To what extent do you agree or disagree with the following?: I trust the UK government to help protect the country from extreme risks")</f>
      </c>
      <c r="E175" s="15" t="str">
        <f>=HYPERLINK("#'Full Results'!A1389", "1389")</f>
      </c>
      <c r="F175" t="s">
        <v>79</v>
      </c>
    </row>
    <row r="176">
      <c r="C176" t="n">
        <v>168</v>
      </c>
      <c r="D176" s="9" t="str">
        <f>=HYPERLINK("#'Table 168'!A1", " How stable or unstable do you think the world as a whole is?")</f>
      </c>
      <c r="E176" s="15" t="str">
        <f>=HYPERLINK("#'Full Results'!A1401", "1401")</f>
      </c>
      <c r="F176" t="s">
        <v>79</v>
      </c>
    </row>
    <row r="177">
      <c r="C177" t="n">
        <v>169</v>
      </c>
      <c r="D177" s="9" t="str">
        <f>=HYPERLINK("#'Table 169'!A1", " And how optimistic or pessimistic are you about the ability of the world to respond to the problems we face?")</f>
      </c>
      <c r="E177" s="15" t="str">
        <f>=HYPERLINK("#'Full Results'!A1409", "1409")</f>
      </c>
      <c r="F177" t="s">
        <v>79</v>
      </c>
    </row>
    <row r="178">
      <c r="C178" t="n">
        <v>170</v>
      </c>
      <c r="D178" s="9" t="str">
        <f>=HYPERLINK("#'Table 170'!A1", " “Permacrisis” refers to an extended period of instability and insecurity, especially one resulting from a series of catastrophic events. How accurate or inaccurate do you think this is as a term to describe the current state of the world?")</f>
      </c>
      <c r="E178" s="15" t="str">
        <f>=HYPERLINK("#'Full Results'!A1419", "1419")</f>
      </c>
      <c r="F178" t="s">
        <v>331</v>
      </c>
    </row>
    <row r="179">
      <c r="C179" t="n">
        <v>171</v>
      </c>
      <c r="D179" s="9" t="str">
        <f>=HYPERLINK("#'Table 171'!A1", " “Permacrisis” refers to an extended period of instability and insecurity, especially one resulting from a series of catastrophic events. How accurate or inaccurate do you think this is as a term to describe the current state of the UK?")</f>
      </c>
      <c r="E179" s="15" t="str">
        <f>=HYPERLINK("#'Full Results'!A1427", "1427")</f>
      </c>
      <c r="F179" t="s">
        <v>331</v>
      </c>
    </row>
    <row r="180">
      <c r="C180" t="n">
        <v>172</v>
      </c>
      <c r="D180" s="9" t="str">
        <f>=HYPERLINK("#'Table 172'!A1", " Some commentators have said the world is in an extended period of instability and insecurity, resulting from a series of catastrophic events. How accurate do you think this is as a term to describe the current state of the world?")</f>
      </c>
      <c r="E180" s="15" t="str">
        <f>=HYPERLINK("#'Full Results'!A1435", "1435")</f>
      </c>
      <c r="F180" t="s">
        <v>331</v>
      </c>
    </row>
    <row r="181">
      <c r="C181" t="n">
        <v>173</v>
      </c>
      <c r="D181" s="9" t="str">
        <f>=HYPERLINK("#'Table 173'!A1", " Some commentators have said the world is in an extended period of instability and insecurity, resulting from a series of catastrophic events. How accurate do you think this is as a term to describe the current state of the UK?")</f>
      </c>
      <c r="E181" s="15" t="str">
        <f>=HYPERLINK("#'Full Results'!A1443", "1443")</f>
      </c>
      <c r="F181" t="s">
        <v>331</v>
      </c>
    </row>
    <row r="182">
      <c r="C182" t="n">
        <v>174</v>
      </c>
      <c r="D182" s="9" t="str">
        <f>=HYPERLINK("#'Table 174'!A1", "Grid Summary: “Permacrisis” refers to an extended period of instability and insecurity, especially one resulting from a series of catastrophic events. Imagine the world was in a state of “permacrisis”. How likely or unlikely do you think it is th...")</f>
      </c>
      <c r="E182" s="8"/>
      <c r="F182" t="s">
        <v>331</v>
      </c>
    </row>
    <row r="183">
      <c r="C183" t="n">
        <v>175</v>
      </c>
      <c r="D183" s="9" t="str">
        <f>=HYPERLINK("#'Table 175'!A1", "“Permacrisis” refers to an extended period of instability and insecurity, especially one resulting from a series of catastrophic events. Imagine the world was in a state of “permacrisis”. How likely or unlikely do you think it is that the followi...")</f>
      </c>
      <c r="E183" s="15" t="str">
        <f>=HYPERLINK("#'Full Results'!A1451", "1451")</f>
      </c>
      <c r="F183" t="s">
        <v>331</v>
      </c>
    </row>
    <row r="184">
      <c r="C184" t="n">
        <v>176</v>
      </c>
      <c r="D184" s="9" t="str">
        <f>=HYPERLINK("#'Table 176'!A1", "“Permacrisis” refers to an extended period of instability and insecurity, especially one resulting from a series of catastrophic events. Imagine the world was in a state of “permacrisis”. How likely or unlikely do you think it is that the followi...")</f>
      </c>
      <c r="E184" s="15" t="str">
        <f>=HYPERLINK("#'Full Results'!A1461", "1461")</f>
      </c>
      <c r="F184" t="s">
        <v>331</v>
      </c>
    </row>
    <row r="185">
      <c r="C185" t="n">
        <v>177</v>
      </c>
      <c r="D185" s="9" t="str">
        <f>=HYPERLINK("#'Table 177'!A1", "“Permacrisis” refers to an extended period of instability and insecurity, especially one resulting from a series of catastrophic events. Imagine the world was in a state of “permacrisis”. How likely or unlikely do you think it is that the followi...")</f>
      </c>
      <c r="E185" s="15" t="str">
        <f>=HYPERLINK("#'Full Results'!A1471", "1471")</f>
      </c>
      <c r="F185" t="s">
        <v>331</v>
      </c>
    </row>
    <row r="186">
      <c r="C186" t="n">
        <v>178</v>
      </c>
      <c r="D186" s="9" t="str">
        <f>=HYPERLINK("#'Table 178'!A1", "“Permacrisis” refers to an extended period of instability and insecurity, especially one resulting from a series of catastrophic events. Imagine the world was in a state of “permacrisis”. How likely or unlikely do you think it is that the followi...")</f>
      </c>
      <c r="E186" s="15" t="str">
        <f>=HYPERLINK("#'Full Results'!A1481", "1481")</f>
      </c>
      <c r="F186" t="s">
        <v>331</v>
      </c>
    </row>
    <row r="187">
      <c r="C187" t="n">
        <v>179</v>
      </c>
      <c r="D187" s="9" t="str">
        <f>=HYPERLINK("#'Table 179'!A1", "“Permacrisis” refers to an extended period of instability and insecurity, especially one resulting from a series of catastrophic events. Imagine the world was in a state of “permacrisis”. How likely or unlikely do you think it is that the followi...")</f>
      </c>
      <c r="E187" s="15" t="str">
        <f>=HYPERLINK("#'Full Results'!A1491", "1491")</f>
      </c>
      <c r="F187" t="s">
        <v>331</v>
      </c>
    </row>
    <row r="188">
      <c r="C188" t="n">
        <v>180</v>
      </c>
      <c r="D188" s="9" t="str">
        <f>=HYPERLINK("#'Table 180'!A1", "“Permacrisis” refers to an extended period of instability and insecurity, especially one resulting from a series of catastrophic events. Imagine the world was in a state of “permacrisis”. How likely or unlikely do you think it is that the followi...")</f>
      </c>
      <c r="E188" s="15" t="str">
        <f>=HYPERLINK("#'Full Results'!A1501", "1501")</f>
      </c>
      <c r="F188" t="s">
        <v>331</v>
      </c>
    </row>
    <row r="189">
      <c r="C189" t="n">
        <v>181</v>
      </c>
      <c r="D189" s="9" t="str">
        <f>=HYPERLINK("#'Table 181'!A1", "Grid Summary: Please indicate on the scale which of the following statements you feel your view most closely aligns with.")</f>
      </c>
      <c r="E189" s="8"/>
      <c r="F189" t="s">
        <v>331</v>
      </c>
    </row>
    <row r="190">
      <c r="C190" t="n">
        <v>182</v>
      </c>
      <c r="D190" s="9" t="str">
        <f>=HYPERLINK("#'Table 182'!A1", "Please indicate on the scale which of the following statements you feel your view most closely aligns with.: Technological progression will generally be good for the world|Technological progression will generally be bad for the world")</f>
      </c>
      <c r="E190" s="15" t="str">
        <f>=HYPERLINK("#'Full Results'!A1511", "1511")</f>
      </c>
      <c r="F190" t="s">
        <v>331</v>
      </c>
    </row>
    <row r="191">
      <c r="C191" t="n">
        <v>183</v>
      </c>
      <c r="D191" s="9" t="str">
        <f>=HYPERLINK("#'Table 183'!A1", "Please indicate on the scale which of the following statements you feel your view most closely aligns with.: Technological progression will make the world a more dangerous place|Technological progression will make the world a safer place")</f>
      </c>
      <c r="E191" s="15" t="str">
        <f>=HYPERLINK("#'Full Results'!A1518", "1518")</f>
      </c>
      <c r="F191" t="s">
        <v>331</v>
      </c>
    </row>
    <row r="192">
      <c r="C192" t="n">
        <v>184</v>
      </c>
      <c r="D192" s="9" t="str">
        <f>=HYPERLINK("#'Table 184'!A1", "Please indicate on the scale which of the following statements you feel your view most closely aligns with.: The development of Artificial Intelligence will generally be a good thing for the world|The development of Artificial Intelligence will g...")</f>
      </c>
      <c r="E192" s="15" t="str">
        <f>=HYPERLINK("#'Full Results'!A1525", "1525")</f>
      </c>
      <c r="F192" t="s">
        <v>331</v>
      </c>
    </row>
    <row r="193">
      <c r="C193" t="n">
        <v>185</v>
      </c>
      <c r="D193" s="9" t="str">
        <f>=HYPERLINK("#'Table 185'!A1", "Please indicate on the scale which of the following statements you feel your view most closely aligns with.: The development of biotechnology will generally be a good thing for the world|The development of biotechnology will generally be a bad th...")</f>
      </c>
      <c r="E193" s="15" t="str">
        <f>=HYPERLINK("#'Full Results'!A1532", "1532")</f>
      </c>
      <c r="F193" t="s">
        <v>331</v>
      </c>
    </row>
    <row r="194">
      <c r="C194" t="n">
        <v>186</v>
      </c>
      <c r="D194" s="9" t="str">
        <f>=HYPERLINK("#'Table 186'!A1", "Please indicate on the scale which of the following statements you feel your view most closely aligns with.: I expect the harms from Climate change to get worse over the next 50 years|I expect the harms from Climate change to get better over the ...")</f>
      </c>
      <c r="E194" s="15" t="str">
        <f>=HYPERLINK("#'Full Results'!A1539", "1539")</f>
      </c>
      <c r="F194" t="s">
        <v>331</v>
      </c>
    </row>
    <row r="195">
      <c r="C195" t="n">
        <v>187</v>
      </c>
      <c r="D195" s="9" t="str">
        <f>=HYPERLINK("#'Table 187'!A1", "Please indicate on the scale which of the following statements you feel your view most closely aligns with.: In the next 50 years I expect the world to become economically richer|In the next 50 years I expect the world to become economically poorer")</f>
      </c>
      <c r="E195" s="15" t="str">
        <f>=HYPERLINK("#'Full Results'!A1546", "1546")</f>
      </c>
      <c r="F195" t="s">
        <v>331</v>
      </c>
    </row>
    <row r="196">
      <c r="C196" t="n">
        <v>188</v>
      </c>
      <c r="D196" s="9" t="str">
        <f>=HYPERLINK("#'Table 188'!A1", "Please indicate on the scale which of the following statements you feel your view most closely aligns with.: In the next 50 years I expect the world to become less tolerant|In the next 50 years I expect the world to become more tolerant")</f>
      </c>
      <c r="E196" s="15" t="str">
        <f>=HYPERLINK("#'Full Results'!A1553", "1553")</f>
      </c>
      <c r="F196" t="s">
        <v>331</v>
      </c>
    </row>
    <row r="197">
      <c r="C197" t="n">
        <v>189</v>
      </c>
      <c r="D197" s="9" t="str">
        <f>=HYPERLINK("#'Table 189'!A1", "Grid Summary: Please indicate on the scale which of the following statements you feel your view most closely aligns with.")</f>
      </c>
      <c r="E197" s="8"/>
      <c r="F197" t="s">
        <v>331</v>
      </c>
    </row>
    <row r="198">
      <c r="C198" t="n">
        <v>190</v>
      </c>
      <c r="D198" s="9" t="str">
        <f>=HYPERLINK("#'Table 190'!A1", "Please indicate on the scale which of the following statements you feel your view most closely aligns with.: I expect there to be more global incidents of terrorism in the next 50 years than there were in the last 50|I expect there to be fewer gl...")</f>
      </c>
      <c r="E198" s="15" t="str">
        <f>=HYPERLINK("#'Full Results'!A1560", "1560")</f>
      </c>
      <c r="F198" t="s">
        <v>331</v>
      </c>
    </row>
    <row r="199">
      <c r="C199" t="n">
        <v>191</v>
      </c>
      <c r="D199" s="9" t="str">
        <f>=HYPERLINK("#'Table 191'!A1", "Please indicate on the scale which of the following statements you feel your view most closely aligns with.: I expect there will be more war in the world in 50 years time|I expect there will be less war in the world in 50 years time")</f>
      </c>
      <c r="E199" s="15" t="str">
        <f>=HYPERLINK("#'Full Results'!A1567", "1567")</f>
      </c>
      <c r="F199" t="s">
        <v>331</v>
      </c>
    </row>
    <row r="200">
      <c r="C200" t="n">
        <v>192</v>
      </c>
      <c r="D200" s="9" t="str">
        <f>=HYPERLINK("#'Table 192'!A1", "Please indicate on the scale which of the following statements you feel your view most closely aligns with.: I expect the number of people in the world living in poverty to decrease over the next 50 years|I expect the number of people living in p...")</f>
      </c>
      <c r="E200" s="15" t="str">
        <f>=HYPERLINK("#'Full Results'!A1574", "1574")</f>
      </c>
      <c r="F200" t="s">
        <v>331</v>
      </c>
    </row>
    <row r="201">
      <c r="C201" t="n">
        <v>193</v>
      </c>
      <c r="D201" s="9" t="str">
        <f>=HYPERLINK("#'Table 193'!A1", "Please indicate on the scale which of the following statements you feel your view most closely aligns with.: I expect the world to become less economically equal over the next 50 years|I expect the world to become more economically equal over the...")</f>
      </c>
      <c r="E201" s="15" t="str">
        <f>=HYPERLINK("#'Full Results'!A1581", "1581")</f>
      </c>
      <c r="F201" t="s">
        <v>331</v>
      </c>
    </row>
    <row r="202">
      <c r="C202" t="n">
        <v>194</v>
      </c>
      <c r="D202" s="9" t="str">
        <f>=HYPERLINK("#'Table 194'!A1", "Please indicate on the scale which of the following statements you feel your view most closely aligns with.: In the future, I expect people to live for longer than they currently do|In the future, I expect people to live shorter lives than they c...")</f>
      </c>
      <c r="E202" s="15" t="str">
        <f>=HYPERLINK("#'Full Results'!A1588", "1588")</f>
      </c>
      <c r="F202" t="s">
        <v>331</v>
      </c>
    </row>
    <row r="203">
      <c r="C203" t="n">
        <v>195</v>
      </c>
      <c r="D203" s="9" t="str">
        <f>=HYPERLINK("#'Table 195'!A1", "Please indicate on the scale which of the following statements you feel your view most closely aligns with.: I expect the risk of global pandemics to increase|I expect the risk of global pandemics to decrease")</f>
      </c>
      <c r="E203" s="15" t="str">
        <f>=HYPERLINK("#'Full Results'!A1595", "1595")</f>
      </c>
      <c r="F203" t="s">
        <v>331</v>
      </c>
    </row>
    <row r="204">
      <c r="C204" t="n">
        <v>196</v>
      </c>
      <c r="D204" s="9" t="str">
        <f>=HYPERLINK("#'Table 196'!A1", "Which of those issues or trends do you think is most likely to have the largest impact on the world in the next fifty years? Select up to three.")</f>
      </c>
      <c r="E204" s="15" t="str">
        <f>=HYPERLINK("#'Full Results'!A1602", "1602")</f>
      </c>
      <c r="F204" t="s">
        <v>331</v>
      </c>
    </row>
    <row r="205">
      <c r="C205" t="n">
        <v>197</v>
      </c>
      <c r="D205" s="9" t="str">
        <f>=HYPERLINK("#'Table 197'!A1", "Which of those trends would you prioritise for the Government to focus more resources on? Select up to three.")</f>
      </c>
      <c r="E205" s="15" t="str">
        <f>=HYPERLINK("#'Full Results'!A1620", "1620")</f>
      </c>
      <c r="F205" t="s">
        <v>331</v>
      </c>
    </row>
    <row r="206">
      <c r="C206" t="n">
        <v>198</v>
      </c>
      <c r="D206" s="9" t="str">
        <f>=HYPERLINK("#'Table 198'!A1", "And which of those same trends would be the lowest priority for you? Select up to three.")</f>
      </c>
      <c r="E206" s="15" t="str">
        <f>=HYPERLINK("#'Full Results'!A1638", "1638")</f>
      </c>
      <c r="F206" t="s">
        <v>331</v>
      </c>
    </row>
    <row r="207">
      <c r="C207" t="n">
        <v>199</v>
      </c>
      <c r="D207" s="9" t="str">
        <f>=HYPERLINK("#'Table 199'!A1", "Grid Summary: Within the next hundred years, how likely would you say that each of the following are?")</f>
      </c>
      <c r="E207" s="8"/>
      <c r="F207" t="s">
        <v>331</v>
      </c>
    </row>
    <row r="208">
      <c r="C208" t="n">
        <v>200</v>
      </c>
      <c r="D208" s="9" t="str">
        <f>=HYPERLINK("#'Table 200'!A1", "Within the next hundred years, how likely would you say that each of the following are?: The UK economy grows larger than its level in 2020")</f>
      </c>
      <c r="E208" s="15" t="str">
        <f>=HYPERLINK("#'Full Results'!A1656", "1656")</f>
      </c>
      <c r="F208" t="s">
        <v>331</v>
      </c>
    </row>
    <row r="209">
      <c r="C209" t="n">
        <v>201</v>
      </c>
      <c r="D209" s="9" t="str">
        <f>=HYPERLINK("#'Table 201'!A1", "Within the next hundred years, how likely would you say that each of the following are?: There is another global pandemic of the same magnitude or worse than Covid-19")</f>
      </c>
      <c r="E209" s="15" t="str">
        <f>=HYPERLINK("#'Full Results'!A1667", "1667")</f>
      </c>
      <c r="F209" t="s">
        <v>331</v>
      </c>
    </row>
    <row r="210">
      <c r="C210" t="n">
        <v>202</v>
      </c>
      <c r="D210" s="9" t="str">
        <f>=HYPERLINK("#'Table 202'!A1", "Within the next hundred years, how likely would you say that each of the following are?: Global temperatures rise by over 4 degrees centigrade")</f>
      </c>
      <c r="E210" s="15" t="str">
        <f>=HYPERLINK("#'Full Results'!A1678", "1678")</f>
      </c>
      <c r="F210" t="s">
        <v>331</v>
      </c>
    </row>
    <row r="211">
      <c r="C211" t="n">
        <v>203</v>
      </c>
      <c r="D211" s="9" t="str">
        <f>=HYPERLINK("#'Table 203'!A1", "Within the next hundred years, how likely would you say that each of the following are?: A permanent colony is established on Mars")</f>
      </c>
      <c r="E211" s="15" t="str">
        <f>=HYPERLINK("#'Full Results'!A1689", "1689")</f>
      </c>
      <c r="F211" t="s">
        <v>331</v>
      </c>
    </row>
    <row r="212">
      <c r="C212" t="n">
        <v>204</v>
      </c>
      <c r="D212" s="9" t="str">
        <f>=HYPERLINK("#'Table 204'!A1", "Within the next hundred years, how likely would you say that each of the following are?: Humanity discovers a cure for cancer")</f>
      </c>
      <c r="E212" s="15" t="str">
        <f>=HYPERLINK("#'Full Results'!A1700", "1700")</f>
      </c>
      <c r="F212" t="s">
        <v>331</v>
      </c>
    </row>
    <row r="213">
      <c r="C213" t="n">
        <v>205</v>
      </c>
      <c r="D213" s="9" t="str">
        <f>=HYPERLINK("#'Table 205'!A1", "Within the next hundred years, how likely would you say that each of the following are?: There is another World War")</f>
      </c>
      <c r="E213" s="15" t="str">
        <f>=HYPERLINK("#'Full Results'!A1711", "1711")</f>
      </c>
      <c r="F213" t="s">
        <v>331</v>
      </c>
    </row>
    <row r="214">
      <c r="C214" t="n">
        <v>206</v>
      </c>
      <c r="D214" s="9" t="str">
        <f>=HYPERLINK("#'Table 206'!A1", "Within the next hundred years, how likely would you say that each of the following are?: A world government is created")</f>
      </c>
      <c r="E214" s="15" t="str">
        <f>=HYPERLINK("#'Full Results'!A1722", "1722")</f>
      </c>
      <c r="F214" t="s">
        <v>331</v>
      </c>
    </row>
    <row r="215">
      <c r="C215" t="n">
        <v>207</v>
      </c>
      <c r="D215" s="9" t="str">
        <f>=HYPERLINK("#'Table 207'!A1", "Within the next hundred years, how likely would you say that each of the following are?: Civilisation collapses")</f>
      </c>
      <c r="E215" s="15" t="str">
        <f>=HYPERLINK("#'Full Results'!A1733", "1733")</f>
      </c>
      <c r="F215" t="s">
        <v>331</v>
      </c>
    </row>
    <row r="216">
      <c r="C216" t="n">
        <v>208</v>
      </c>
      <c r="D216" s="9" t="str">
        <f>=HYPERLINK("#'Table 208'!A1", "Within the next hundred years, how likely would you say that each of the following are?: Computers and Artificial Intelligence reaches or exceed a human level of general intelligence")</f>
      </c>
      <c r="E216" s="15" t="str">
        <f>=HYPERLINK("#'Full Results'!A1744", "1744")</f>
      </c>
      <c r="F216" t="s">
        <v>331</v>
      </c>
    </row>
    <row r="217">
      <c r="C217" t="n">
        <v>209</v>
      </c>
      <c r="D217" s="9" t="str">
        <f>=HYPERLINK("#'Table 209'!A1", "Within the next hundred years, how likely would you say that each of the following are?: The size of the global economy more than doubles")</f>
      </c>
      <c r="E217" s="15" t="str">
        <f>=HYPERLINK("#'Full Results'!A1755", "1755")</f>
      </c>
      <c r="F217" t="s">
        <v>331</v>
      </c>
    </row>
    <row r="218">
      <c r="C218" t="n">
        <v>210</v>
      </c>
      <c r="D218" s="9" t="str">
        <f>=HYPERLINK("#'Table 210'!A1", "Within the next hundred years, how likely would you say that each of the following are?: The global population passes 10 billion people")</f>
      </c>
      <c r="E218" s="15" t="str">
        <f>=HYPERLINK("#'Full Results'!A1766", "1766")</f>
      </c>
      <c r="F218" t="s">
        <v>331</v>
      </c>
    </row>
    <row r="219">
      <c r="C219" t="n">
        <v>211</v>
      </c>
      <c r="D219" s="9" t="str">
        <f>=HYPERLINK("#'Table 211'!A1", "Within the next hundred years, how likely would you say that each of the following are?: The global population begins to fall")</f>
      </c>
      <c r="E219" s="15" t="str">
        <f>=HYPERLINK("#'Full Results'!A1777", "1777")</f>
      </c>
      <c r="F219" t="s">
        <v>331</v>
      </c>
    </row>
    <row r="220">
      <c r="C220" t="n">
        <v>212</v>
      </c>
      <c r="D220" s="9" t="str">
        <f>=HYPERLINK("#'Table 212'!A1", "Within the next hundred years, how likely would you say that each of the following are?: AI begins to make the average life better")</f>
      </c>
      <c r="E220" s="15" t="str">
        <f>=HYPERLINK("#'Full Results'!A1788", "1788")</f>
      </c>
      <c r="F220" t="s">
        <v>331</v>
      </c>
    </row>
    <row r="221">
      <c r="C221" t="n">
        <v>213</v>
      </c>
      <c r="D221" s="9" t="str">
        <f>=HYPERLINK("#'Table 213'!A1", "Within the next hundred years, how likely would you say that each of the following are?: AI begins to make YOUR life better")</f>
      </c>
      <c r="E221" s="15" t="str">
        <f>=HYPERLINK("#'Full Results'!A1799", "1799")</f>
      </c>
      <c r="F221" t="s">
        <v>331</v>
      </c>
    </row>
    <row r="222">
      <c r="C222" t="n">
        <v>214</v>
      </c>
      <c r="D222" s="9" t="str">
        <f>=HYPERLINK("#'Table 214'!A1", "Grid Summary: And how likely would you say that each of the following are to happen in the future?")</f>
      </c>
      <c r="E222" s="8"/>
      <c r="F222" t="s">
        <v>331</v>
      </c>
    </row>
    <row r="223">
      <c r="C223" t="n">
        <v>215</v>
      </c>
      <c r="D223" s="9" t="str">
        <f>=HYPERLINK("#'Table 215'!A1", "And how likely would you say that each of the following are to happen in the future?: The extinction of the human race in the next 1000 years")</f>
      </c>
      <c r="E223" s="15" t="str">
        <f>=HYPERLINK("#'Full Results'!A1810", "1810")</f>
      </c>
      <c r="F223" t="s">
        <v>331</v>
      </c>
    </row>
    <row r="224">
      <c r="C224" t="n">
        <v>216</v>
      </c>
      <c r="D224" s="9" t="str">
        <f>=HYPERLINK("#'Table 216'!A1", "And how likely would you say that each of the following are to happen in the future?: The extinction of the human race in the next 10,000 years")</f>
      </c>
      <c r="E224" s="15" t="str">
        <f>=HYPERLINK("#'Full Results'!A1820", "1820")</f>
      </c>
      <c r="F224" t="s">
        <v>331</v>
      </c>
    </row>
    <row r="225">
      <c r="C225" t="n">
        <v>217</v>
      </c>
      <c r="D225" s="9" t="str">
        <f>=HYPERLINK("#'Table 217'!A1", "And how likely would you say that each of the following are to happen in the future?: Humanity or their descendants, one day, to spread across the galaxy")</f>
      </c>
      <c r="E225" s="15" t="str">
        <f>=HYPERLINK("#'Full Results'!A1830", "1830")</f>
      </c>
      <c r="F225" t="s">
        <v>331</v>
      </c>
    </row>
    <row r="226">
      <c r="C226" t="n">
        <v>218</v>
      </c>
      <c r="D226" s="9" t="str">
        <f>=HYPERLINK("#'Table 218'!A1", "And how likely would you say that each of the following are to happen in the future?: Climate change is to result in human extinction")</f>
      </c>
      <c r="E226" s="15" t="str">
        <f>=HYPERLINK("#'Full Results'!A1840", "1840")</f>
      </c>
      <c r="F226" t="s">
        <v>331</v>
      </c>
    </row>
    <row r="227">
      <c r="C227" t="n">
        <v>219</v>
      </c>
      <c r="D227" s="9" t="str">
        <f>=HYPERLINK("#'Table 219'!A1", "And how likely would you say that each of the following are to happen in the future?: Climate change is to result in civilisational collapse")</f>
      </c>
      <c r="E227" s="15" t="str">
        <f>=HYPERLINK("#'Full Results'!A1850", "1850")</f>
      </c>
      <c r="F227" t="s">
        <v>331</v>
      </c>
    </row>
    <row r="228">
      <c r="C228" t="n">
        <v>220</v>
      </c>
      <c r="D228" s="9" t="str">
        <f>=HYPERLINK("#'Table 220'!A1", "And how likely would you say that each of the following are to happen in the future?: AI technology replaces a large proportion of jobs, leading to mass unemployment")</f>
      </c>
      <c r="E228" s="15" t="str">
        <f>=HYPERLINK("#'Full Results'!A1860", "1860")</f>
      </c>
      <c r="F228" t="s">
        <v>331</v>
      </c>
    </row>
    <row r="229">
      <c r="C229" t="n">
        <v>221</v>
      </c>
      <c r="D229" s="9" t="str">
        <f>=HYPERLINK("#'Table 221'!A1", "And how likely would you say that each of the following are to happen in the future?: AI technology leads to an increase in the pace of technological innovation, leading humanity to a utopian future")</f>
      </c>
      <c r="E229" s="15" t="str">
        <f>=HYPERLINK("#'Full Results'!A1870", "1870")</f>
      </c>
      <c r="F229" t="s">
        <v>331</v>
      </c>
    </row>
    <row r="230">
      <c r="C230" t="n">
        <v>222</v>
      </c>
      <c r="D230" s="9" t="str">
        <f>=HYPERLINK("#'Table 222'!A1", "And how likely would you say that each of the following are to happen in the future?: A particular genetically modified crop dies as a result of a disease, leading to a shortage of food and a global famine")</f>
      </c>
      <c r="E230" s="15" t="str">
        <f>=HYPERLINK("#'Full Results'!A1880", "1880")</f>
      </c>
      <c r="F230" t="s">
        <v>331</v>
      </c>
    </row>
    <row r="231">
      <c r="C231" t="n">
        <v>223</v>
      </c>
      <c r="D231" s="9" t="str">
        <f>=HYPERLINK("#'Table 223'!A1", " Read the following policy.“Create a new National Centre for Biosecurity tasked with prevention of, and preparedness for, future large-scale and high-priority biological threats faced by the UK” Please state whether you think this would be a good...")</f>
      </c>
      <c r="E231" s="15" t="str">
        <f>=HYPERLINK("#'Full Results'!A1890", "1890")</f>
      </c>
      <c r="F231" t="s">
        <v>331</v>
      </c>
    </row>
    <row r="232">
      <c r="C232" t="n">
        <v>224</v>
      </c>
      <c r="D232" s="9" t="str">
        <f>=HYPERLINK("#'Table 224'!A1", " Read the following policy.“Ban individuals in the UK for flying more than once a year to reduce carbon emissions” Please state whether you think this would be a good idea, or a bad idea.")</f>
      </c>
      <c r="E232" s="15" t="str">
        <f>=HYPERLINK("#'Full Results'!A1901", "1901")</f>
      </c>
      <c r="F232" t="s">
        <v>331</v>
      </c>
    </row>
    <row r="233">
      <c r="C233" t="n">
        <v>225</v>
      </c>
      <c r="D233" s="9" t="str">
        <f>=HYPERLINK("#'Table 225'!A1", " Read the following policy.“Ensure that the UK does not incorporate AI systems into nuclear weapon command, control and communication systems” Please state whether you think this would be a good idea, or a bad idea.")</f>
      </c>
      <c r="E233" s="15" t="str">
        <f>=HYPERLINK("#'Full Results'!A1912", "1912")</f>
      </c>
      <c r="F233" t="s">
        <v>331</v>
      </c>
    </row>
    <row r="234">
      <c r="C234" t="n">
        <v>226</v>
      </c>
      <c r="D234" s="9" t="str">
        <f>=HYPERLINK("#'Table 226'!A1", " Read the following policy.“Launch a new Royal Commission to consider which of the UK’s statues of historic figures should be removed” Please state whether you think this would be a good idea, or a bad idea.")</f>
      </c>
      <c r="E234" s="15" t="str">
        <f>=HYPERLINK("#'Full Results'!A1923", "1923")</f>
      </c>
      <c r="F234" t="s">
        <v>331</v>
      </c>
    </row>
    <row r="235">
      <c r="C235" t="n">
        <v>227</v>
      </c>
      <c r="D235" s="9" t="str">
        <f>=HYPERLINK("#'Table 227'!A1", " Read the following policy.“Create a new Government Office of Risk Management, with a particular focus on long-term risks such as a new pandemic or extreme weather events” Please state whether you think this would be a good idea, or a bad idea.")</f>
      </c>
      <c r="E235" s="15" t="str">
        <f>=HYPERLINK("#'Full Results'!A1934", "1934")</f>
      </c>
      <c r="F235" t="s">
        <v>331</v>
      </c>
    </row>
    <row r="236">
      <c r="C236" t="n">
        <v>228</v>
      </c>
      <c r="D236" s="9" t="str">
        <f>=HYPERLINK("#'Table 228'!A1", " Read the following policy.“Introduce a Universal Basic Income, to ensure everyone in the UK reaches a minimum standard of living” Please state whether you think this would be a good idea, or a bad idea.")</f>
      </c>
      <c r="E236" s="15" t="str">
        <f>=HYPERLINK("#'Full Results'!A1945", "1945")</f>
      </c>
      <c r="F236" t="s">
        <v>331</v>
      </c>
    </row>
    <row r="237">
      <c r="C237" t="n">
        <v>229</v>
      </c>
      <c r="D237" s="9" t="str">
        <f>=HYPERLINK("#'Table 229'!A1", " Read the following policy.“Ban non-licensed research into artificial intelligence” Please state whether you think this would be a good idea, or a bad idea.")</f>
      </c>
      <c r="E237" s="15" t="str">
        <f>=HYPERLINK("#'Full Results'!A1956", "1956")</f>
      </c>
      <c r="F237" t="s">
        <v>331</v>
      </c>
    </row>
    <row r="238">
      <c r="C238" t="n">
        <v>230</v>
      </c>
      <c r="D238" s="9" t="str">
        <f>=HYPERLINK("#'Table 230'!A1", " Read the following policy.“Introduce a ban on describing plant-grown burgers as meat” Please state whether you think this would be a good idea, or a bad idea.")</f>
      </c>
      <c r="E238" s="15" t="str">
        <f>=HYPERLINK("#'Full Results'!A1967", "1967")</f>
      </c>
      <c r="F238" t="s">
        <v>331</v>
      </c>
    </row>
    <row r="239">
      <c r="C239" t="n">
        <v>231</v>
      </c>
      <c r="D239" s="9" t="str">
        <f>=HYPERLINK("#'Table 231'!A1", " Read the following policy.“Introduce a ban on genetically modified foods” Please state whether you think this would be a good idea, or a bad idea.")</f>
      </c>
      <c r="E239" s="15" t="str">
        <f>=HYPERLINK("#'Full Results'!A1978", "1978")</f>
      </c>
      <c r="F239" t="s">
        <v>331</v>
      </c>
    </row>
    <row r="240">
      <c r="C240" t="n">
        <v>232</v>
      </c>
      <c r="D240" s="9" t="str">
        <f>=HYPERLINK("#'Table 232'!A1", " Read the following policy.“Massively scale up the UK’s ability to rapidly produce vaccines domestically” Please state whether you think this would be a good idea, or a bad idea.")</f>
      </c>
      <c r="E240" s="15" t="str">
        <f>=HYPERLINK("#'Full Results'!A1989", "1989")</f>
      </c>
      <c r="F240" t="s">
        <v>331</v>
      </c>
    </row>
    <row r="241">
      <c r="C241" t="n">
        <v>233</v>
      </c>
      <c r="D241" s="9" t="str">
        <f>=HYPERLINK("#'Table 233'!A1", " Read the following policy.“Introduce a new tax, based on your height” Please state whether you think this would be a good idea, or a bad idea.")</f>
      </c>
      <c r="E241" s="15" t="str">
        <f>=HYPERLINK("#'Full Results'!A2000", "2000")</f>
      </c>
      <c r="F241" t="s">
        <v>331</v>
      </c>
    </row>
    <row r="242">
      <c r="C242" t="n">
        <v>234</v>
      </c>
      <c r="D242" s="9" t="str">
        <f>=HYPERLINK("#'Table 234'!A1", " Read the following policy.“Banning medical research that involves genetically improving viruses in order to understand how they work” Please state whether you think this would be a good idea, or a bad idea.")</f>
      </c>
      <c r="E242" s="15" t="str">
        <f>=HYPERLINK("#'Full Results'!A2011", "2011")</f>
      </c>
      <c r="F242" t="s">
        <v>331</v>
      </c>
    </row>
    <row r="243">
      <c r="C243" t="n">
        <v>235</v>
      </c>
      <c r="D243" s="9" t="str">
        <f>=HYPERLINK("#'Table 235'!A1", " Read the following policy.“Abolish all immigration controls into the UK” Please state whether you think this would be a good idea, or a bad idea.")</f>
      </c>
      <c r="E243" s="15" t="str">
        <f>=HYPERLINK("#'Full Results'!A2022", "2022")</f>
      </c>
      <c r="F243" t="s">
        <v>331</v>
      </c>
    </row>
    <row r="244">
      <c r="C244" t="n">
        <v>236</v>
      </c>
      <c r="D244" s="9" t="str">
        <f>=HYPERLINK("#'Table 236'!A1", " Read the following policy.“Ban research into developing general artificial intelligence” Please state whether you think this would be a good idea, or a bad idea.")</f>
      </c>
      <c r="E244" s="15" t="str">
        <f>=HYPERLINK("#'Full Results'!A2033", "2033")</f>
      </c>
      <c r="F244" t="s">
        <v>331</v>
      </c>
    </row>
    <row r="245">
      <c r="C245" t="n">
        <v>237</v>
      </c>
      <c r="D245" s="9" t="str">
        <f>=HYPERLINK("#'Table 237'!A1", " Read the following policy.“Seek to end the development and use of autonomous weapons systems” Please state whether you think this would be a good idea, or a bad idea.")</f>
      </c>
      <c r="E245" s="15" t="str">
        <f>=HYPERLINK("#'Full Results'!A2044", "2044")</f>
      </c>
      <c r="F245" t="s">
        <v>331</v>
      </c>
    </row>
    <row r="246">
      <c r="C246" t="n">
        <v>238</v>
      </c>
      <c r="D246" s="9" t="str">
        <f>=HYPERLINK("#'Table 238'!A1", " Read the following policy.“Divert 5% of the UK’s military budget to prepare for defending from future bio-engineered weapons” Please state whether you think this would be a good idea, or a bad idea.")</f>
      </c>
      <c r="E246" s="15" t="str">
        <f>=HYPERLINK("#'Full Results'!A2055", "2055")</f>
      </c>
      <c r="F246" t="s">
        <v>331</v>
      </c>
    </row>
    <row r="247">
      <c r="C247" t="n">
        <v>239</v>
      </c>
      <c r="D247" s="9" t="str">
        <f>=HYPERLINK("#'Table 239'!A1", " Read the following policy.“Ensure that at least 20% of the UK’s power is sourced from nuclear power by 2050” Please state whether you think this would be a good idea, or a bad idea.")</f>
      </c>
      <c r="E247" s="15" t="str">
        <f>=HYPERLINK("#'Full Results'!A2066", "2066")</f>
      </c>
      <c r="F247" t="s">
        <v>331</v>
      </c>
    </row>
    <row r="248">
      <c r="C248" t="n">
        <v>240</v>
      </c>
      <c r="D248" s="9" t="str">
        <f>=HYPERLINK("#'Table 240'!A1", " Read the following policy.“Expand the use of human challenge trials to make it faster to do future medical research” Please state whether you think this would be a good idea, or a bad idea.")</f>
      </c>
      <c r="E248" s="15" t="str">
        <f>=HYPERLINK("#'Full Results'!A2077", "2077")</f>
      </c>
      <c r="F248" t="s">
        <v>331</v>
      </c>
    </row>
    <row r="249">
      <c r="C249" t="n">
        <v>241</v>
      </c>
      <c r="D249" s="9" t="str">
        <f>=HYPERLINK("#'Table 241'!A1", " Read the following policy.“Creating an ombudsperson for future generations” Please state whether you think this would be a good idea, or a bad idea.")</f>
      </c>
      <c r="E249" s="15" t="str">
        <f>=HYPERLINK("#'Full Results'!A2088", "2088")</f>
      </c>
      <c r="F249" t="s">
        <v>331</v>
      </c>
    </row>
    <row r="250">
      <c r="C250" t="n">
        <v>242</v>
      </c>
      <c r="D250" s="9" t="str">
        <f>=HYPERLINK("#'Table 242'!A1", " Read the following policy.“Creating a citizens assembly that advises on future generations issues” Please state whether you think this would be a good idea, or a bad idea.")</f>
      </c>
      <c r="E250" s="15" t="str">
        <f>=HYPERLINK("#'Full Results'!A2099", "2099")</f>
      </c>
      <c r="F250" t="s">
        <v>331</v>
      </c>
    </row>
    <row r="251">
      <c r="C251" t="n">
        <v>243</v>
      </c>
      <c r="D251" s="9" t="str">
        <f>=HYPERLINK("#'Table 243'!A1", " Read the following policy.“Keeping coal in the ground in case we need it to rebuild civilisation after a collapse” Please state whether you think this would be a good idea, or a bad idea.")</f>
      </c>
      <c r="E251" s="15" t="str">
        <f>=HYPERLINK("#'Full Results'!A2110", "2110")</f>
      </c>
      <c r="F251" t="s">
        <v>331</v>
      </c>
    </row>
    <row r="252">
      <c r="C252" t="n">
        <v>244</v>
      </c>
      <c r="D252" s="9" t="str">
        <f>=HYPERLINK("#'Table 244'!A1", " Read the following policy.“Building a hermetically-sealed bunker to protect against worst-case nuclear war or pandemics” Please state whether you think this would be a good idea, or a bad idea.")</f>
      </c>
      <c r="E252" s="15" t="str">
        <f>=HYPERLINK("#'Full Results'!A2121", "2121")</f>
      </c>
      <c r="F252" t="s">
        <v>331</v>
      </c>
    </row>
    <row r="253">
      <c r="C253" t="n">
        <v>245</v>
      </c>
      <c r="D253" s="9" t="str">
        <f>=HYPERLINK("#'Table 245'!A1", " Read the following policy.“Building up food stockpiles in the event of a nuclear war” Please state whether you think this would be a good idea, or a bad idea.")</f>
      </c>
      <c r="E253" s="15" t="str">
        <f>=HYPERLINK("#'Full Results'!A2132", "2132")</f>
      </c>
      <c r="F253" t="s">
        <v>331</v>
      </c>
    </row>
    <row r="254">
      <c r="C254" t="n">
        <v>246</v>
      </c>
      <c r="D254" s="9" t="str">
        <f>=HYPERLINK("#'Table 246'!A1", " Read the following policy.“Reforming liability insurance for risky biotech experiments” Please state whether you think this would be a good idea, or a bad idea.")</f>
      </c>
      <c r="E254" s="15" t="str">
        <f>=HYPERLINK("#'Full Results'!A2143", "2143")</f>
      </c>
      <c r="F254" t="s">
        <v>331</v>
      </c>
    </row>
    <row r="255">
      <c r="C255" t="n">
        <v>247</v>
      </c>
      <c r="D255" s="9" t="str">
        <f>=HYPERLINK("#'Table 247'!A1", " Read the following policy.“Creating new autonomous charter cities that can test out novel policies and regulations.” Please state whether you think this would be a good idea, or a bad idea.")</f>
      </c>
      <c r="E255" s="15" t="str">
        <f>=HYPERLINK("#'Full Results'!A2154", "2154")</f>
      </c>
      <c r="F255" t="s">
        <v>331</v>
      </c>
    </row>
    <row r="256">
      <c r="C256" t="n">
        <v>248</v>
      </c>
      <c r="D256" s="9" t="str">
        <f>=HYPERLINK("#'Table 248'!A1", " Here is a reminder of the policy you saw.“Create a new National Centre for Biosecurity tasked with prevention of, and preparedness for, future large-scale and high-priority biological threats faced by the UK” Do you think this is an important pr...")</f>
      </c>
      <c r="E256" s="15" t="str">
        <f>=HYPERLINK("#'Full Results'!A2165", "2165")</f>
      </c>
      <c r="F256" t="s">
        <v>724</v>
      </c>
    </row>
    <row r="257">
      <c r="C257" t="n">
        <v>249</v>
      </c>
      <c r="D257" s="9" t="str">
        <f>=HYPERLINK("#'Table 249'!A1", " And do you think this is a very weird priority, or not a weird priority?")</f>
      </c>
      <c r="E257" s="15" t="str">
        <f>=HYPERLINK("#'Full Results'!A2176", "2176")</f>
      </c>
      <c r="F257" t="s">
        <v>724</v>
      </c>
    </row>
    <row r="258">
      <c r="C258" t="n">
        <v>250</v>
      </c>
      <c r="D258" s="9" t="str">
        <f>=HYPERLINK("#'Table 250'!A1", " Here is a reminder of the policy you saw.“Ban individuals in the UK for flying more than once a year to reduce carbon emissions” Do you think this is an important problem, or an unimportant problem?")</f>
      </c>
      <c r="E258" s="15" t="str">
        <f>=HYPERLINK("#'Full Results'!A2187", "2187")</f>
      </c>
      <c r="F258" t="s">
        <v>724</v>
      </c>
    </row>
    <row r="259">
      <c r="C259" t="n">
        <v>251</v>
      </c>
      <c r="D259" s="9" t="str">
        <f>=HYPERLINK("#'Table 251'!A1", " And do you think this is a very weird priority, or not a weird priority?")</f>
      </c>
      <c r="E259" s="15" t="str">
        <f>=HYPERLINK("#'Full Results'!A2198", "2198")</f>
      </c>
      <c r="F259" t="s">
        <v>724</v>
      </c>
    </row>
    <row r="260">
      <c r="C260" t="n">
        <v>252</v>
      </c>
      <c r="D260" s="9" t="str">
        <f>=HYPERLINK("#'Table 252'!A1", " Here is a reminder of the policy you saw.“Ensure that the UK does not incorporate AI systems into nuclear weapon command, control and communication systems” Do you think this is an important problem, or an unimportant problem?")</f>
      </c>
      <c r="E260" s="15" t="str">
        <f>=HYPERLINK("#'Full Results'!A2209", "2209")</f>
      </c>
      <c r="F260" t="s">
        <v>730</v>
      </c>
    </row>
    <row r="261">
      <c r="C261" t="n">
        <v>253</v>
      </c>
      <c r="D261" s="9" t="str">
        <f>=HYPERLINK("#'Table 253'!A1", " And do you think this is a very weird priority, or not a weird priority?")</f>
      </c>
      <c r="E261" s="15" t="str">
        <f>=HYPERLINK("#'Full Results'!A2220", "2220")</f>
      </c>
      <c r="F261" t="s">
        <v>730</v>
      </c>
    </row>
    <row r="262">
      <c r="C262" t="n">
        <v>254</v>
      </c>
      <c r="D262" s="9" t="str">
        <f>=HYPERLINK("#'Table 254'!A1", " Here is a reminder of the policy you saw.“Launch a new Royal Commission to consider which of the UK’s statues of historic figures should be removed” Do you think this is an important problem, or an unimportant problem?")</f>
      </c>
      <c r="E262" s="15" t="str">
        <f>=HYPERLINK("#'Full Results'!A2231", "2231")</f>
      </c>
      <c r="F262" t="s">
        <v>724</v>
      </c>
    </row>
    <row r="263">
      <c r="C263" t="n">
        <v>255</v>
      </c>
      <c r="D263" s="9" t="str">
        <f>=HYPERLINK("#'Table 255'!A1", " And do you think this is a very weird priority, or not a weird priority?")</f>
      </c>
      <c r="E263" s="15" t="str">
        <f>=HYPERLINK("#'Full Results'!A2242", "2242")</f>
      </c>
      <c r="F263" t="s">
        <v>724</v>
      </c>
    </row>
    <row r="264">
      <c r="C264" t="n">
        <v>256</v>
      </c>
      <c r="D264" s="9" t="str">
        <f>=HYPERLINK("#'Table 256'!A1", " Here is a reminder of the policy you saw.“Create a new Government Office of Risk Management, with a particular focus on long-term risks such as a new pandemic or extreme weather events” Do you think this is an important problem, or an unimportan...")</f>
      </c>
      <c r="E264" s="15" t="str">
        <f>=HYPERLINK("#'Full Results'!A2253", "2253")</f>
      </c>
      <c r="F264" t="s">
        <v>733</v>
      </c>
    </row>
    <row r="265">
      <c r="C265" t="n">
        <v>257</v>
      </c>
      <c r="D265" s="9" t="str">
        <f>=HYPERLINK("#'Table 257'!A1", " And do you think this is a very weird priority, or not a weird priority?")</f>
      </c>
      <c r="E265" s="15" t="str">
        <f>=HYPERLINK("#'Full Results'!A2264", "2264")</f>
      </c>
      <c r="F265" t="s">
        <v>733</v>
      </c>
    </row>
    <row r="266">
      <c r="C266" t="n">
        <v>258</v>
      </c>
      <c r="D266" s="9" t="str">
        <f>=HYPERLINK("#'Table 258'!A1", " Here is a reminder of the policy you saw.“Introduce a Universal Basic Income, to ensure everyone in the UK reaches a minimum standard of living” Do you think this is an important problem, or an unimportant problem?")</f>
      </c>
      <c r="E266" s="15" t="str">
        <f>=HYPERLINK("#'Full Results'!A2275", "2275")</f>
      </c>
      <c r="F266" t="s">
        <v>724</v>
      </c>
    </row>
    <row r="267">
      <c r="C267" t="n">
        <v>259</v>
      </c>
      <c r="D267" s="9" t="str">
        <f>=HYPERLINK("#'Table 259'!A1", " And do you think this is a very weird priority, or not a weird priority?")</f>
      </c>
      <c r="E267" s="15" t="str">
        <f>=HYPERLINK("#'Full Results'!A2286", "2286")</f>
      </c>
      <c r="F267" t="s">
        <v>724</v>
      </c>
    </row>
    <row r="268">
      <c r="C268" t="n">
        <v>260</v>
      </c>
      <c r="D268" s="9" t="str">
        <f>=HYPERLINK("#'Table 260'!A1", " Here is a reminder of the policy you saw.“Ban non-licenced research into artificial intelligence” Do you think this is an important problem, or an unimportant problem?")</f>
      </c>
      <c r="E268" s="15" t="str">
        <f>=HYPERLINK("#'Full Results'!A2297", "2297")</f>
      </c>
      <c r="F268" t="s">
        <v>736</v>
      </c>
    </row>
    <row r="269">
      <c r="C269" t="n">
        <v>261</v>
      </c>
      <c r="D269" s="9" t="str">
        <f>=HYPERLINK("#'Table 261'!A1", " And do you think this is a very weird priority, or not a weird priority?")</f>
      </c>
      <c r="E269" s="15" t="str">
        <f>=HYPERLINK("#'Full Results'!A2308", "2308")</f>
      </c>
      <c r="F269" t="s">
        <v>736</v>
      </c>
    </row>
    <row r="270">
      <c r="C270" t="n">
        <v>262</v>
      </c>
      <c r="D270" s="9" t="str">
        <f>=HYPERLINK("#'Table 262'!A1", " Here is a reminder of the policy you saw.“Introduce a ban on describing plant-grown burgers as meat” Do you think this is an important problem, or an unimportant problem?")</f>
      </c>
      <c r="E270" s="15" t="str">
        <f>=HYPERLINK("#'Full Results'!A2319", "2319")</f>
      </c>
      <c r="F270" t="s">
        <v>724</v>
      </c>
    </row>
    <row r="271">
      <c r="C271" t="n">
        <v>263</v>
      </c>
      <c r="D271" s="9" t="str">
        <f>=HYPERLINK("#'Table 263'!A1", " And do you think this is a very weird priority, or not a weird priority?")</f>
      </c>
      <c r="E271" s="15" t="str">
        <f>=HYPERLINK("#'Full Results'!A2330", "2330")</f>
      </c>
      <c r="F271" t="s">
        <v>724</v>
      </c>
    </row>
    <row r="272">
      <c r="C272" t="n">
        <v>264</v>
      </c>
      <c r="D272" s="9" t="str">
        <f>=HYPERLINK("#'Table 264'!A1", " Here is a reminder of the policy you saw.“Introduce a ban on genetically modified foods” Do you think this is an important problem, or an unimportant problem?")</f>
      </c>
      <c r="E272" s="15" t="str">
        <f>=HYPERLINK("#'Full Results'!A2341", "2341")</f>
      </c>
      <c r="F272" t="s">
        <v>739</v>
      </c>
    </row>
    <row r="273">
      <c r="C273" t="n">
        <v>265</v>
      </c>
      <c r="D273" s="9" t="str">
        <f>=HYPERLINK("#'Table 265'!A1", " And do you think this is a very weird priority, or not a weird priority?")</f>
      </c>
      <c r="E273" s="15" t="str">
        <f>=HYPERLINK("#'Full Results'!A2352", "2352")</f>
      </c>
      <c r="F273" t="s">
        <v>739</v>
      </c>
    </row>
    <row r="274">
      <c r="C274" t="n">
        <v>266</v>
      </c>
      <c r="D274" s="9" t="str">
        <f>=HYPERLINK("#'Table 266'!A1", " Here is a reminder of the policy you saw.“Massively scale up the UK’s ability to rapidly produce vaccines domestically” Do you think this is an important problem, or an unimportant problem?")</f>
      </c>
      <c r="E274" s="15" t="str">
        <f>=HYPERLINK("#'Full Results'!A2363", "2363")</f>
      </c>
      <c r="F274" t="s">
        <v>724</v>
      </c>
    </row>
    <row r="275">
      <c r="C275" t="n">
        <v>267</v>
      </c>
      <c r="D275" s="9" t="str">
        <f>=HYPERLINK("#'Table 267'!A1", " And do you think this is a very weird priority, or not a weird priority?")</f>
      </c>
      <c r="E275" s="15" t="str">
        <f>=HYPERLINK("#'Full Results'!A2374", "2374")</f>
      </c>
      <c r="F275" t="s">
        <v>724</v>
      </c>
    </row>
    <row r="276">
      <c r="C276" t="n">
        <v>268</v>
      </c>
      <c r="D276" s="9" t="str">
        <f>=HYPERLINK("#'Table 268'!A1", " Here is a reminder of the policy you saw.“Introduce a new tax, based on your height” Do you think this is an important problem, or an unimportant problem?")</f>
      </c>
      <c r="E276" s="15" t="str">
        <f>=HYPERLINK("#'Full Results'!A2385", "2385")</f>
      </c>
      <c r="F276" t="s">
        <v>742</v>
      </c>
    </row>
    <row r="277">
      <c r="C277" t="n">
        <v>269</v>
      </c>
      <c r="D277" s="9" t="str">
        <f>=HYPERLINK("#'Table 269'!A1", " And do you think this is a very weird priority, or not a weird priority?")</f>
      </c>
      <c r="E277" s="15" t="str">
        <f>=HYPERLINK("#'Full Results'!A2396", "2396")</f>
      </c>
      <c r="F277" t="s">
        <v>742</v>
      </c>
    </row>
    <row r="278">
      <c r="C278" t="n">
        <v>270</v>
      </c>
      <c r="D278" s="9" t="str">
        <f>=HYPERLINK("#'Table 270'!A1", " Here is a reminder of the policy you saw.“Banning medical research that involves genetically improving viruses in order to understand how they work” Do you think this is an important problem, or an unimportant problem?")</f>
      </c>
      <c r="E278" s="15" t="str">
        <f>=HYPERLINK("#'Full Results'!A2407", "2407")</f>
      </c>
      <c r="F278" t="s">
        <v>724</v>
      </c>
    </row>
    <row r="279">
      <c r="C279" t="n">
        <v>271</v>
      </c>
      <c r="D279" s="9" t="str">
        <f>=HYPERLINK("#'Table 271'!A1", " And do you think this is a very weird priority, or not a weird priority?")</f>
      </c>
      <c r="E279" s="15" t="str">
        <f>=HYPERLINK("#'Full Results'!A2418", "2418")</f>
      </c>
      <c r="F279" t="s">
        <v>724</v>
      </c>
    </row>
    <row r="280">
      <c r="C280" t="n">
        <v>272</v>
      </c>
      <c r="D280" s="9" t="str">
        <f>=HYPERLINK("#'Table 272'!A1", " Here is a reminder of the policy you saw.“Abolish all immigration controls into the UK” Do you think this is an important problem, or an unimportant problem?")</f>
      </c>
      <c r="E280" s="15" t="str">
        <f>=HYPERLINK("#'Full Results'!A2429", "2429")</f>
      </c>
      <c r="F280" t="s">
        <v>745</v>
      </c>
    </row>
    <row r="281">
      <c r="C281" t="n">
        <v>273</v>
      </c>
      <c r="D281" s="9" t="str">
        <f>=HYPERLINK("#'Table 273'!A1", " And do you think this is a very weird priority, or not a weird priority?")</f>
      </c>
      <c r="E281" s="15" t="str">
        <f>=HYPERLINK("#'Full Results'!A2440", "2440")</f>
      </c>
      <c r="F281" t="s">
        <v>745</v>
      </c>
    </row>
    <row r="282">
      <c r="C282" t="n">
        <v>274</v>
      </c>
      <c r="D282" s="9" t="str">
        <f>=HYPERLINK("#'Table 274'!A1", " Here is a reminder of the policy you saw.“Ban research into developing general artificial intelligence” Do you think this is an important problem, or an unimportant problem?")</f>
      </c>
      <c r="E282" s="15" t="str">
        <f>=HYPERLINK("#'Full Results'!A2451", "2451")</f>
      </c>
      <c r="F282" t="s">
        <v>724</v>
      </c>
    </row>
    <row r="283">
      <c r="C283" t="n">
        <v>275</v>
      </c>
      <c r="D283" s="9" t="str">
        <f>=HYPERLINK("#'Table 275'!A1", " And do you think this is a very weird priority, or not a weird priority?")</f>
      </c>
      <c r="E283" s="15" t="str">
        <f>=HYPERLINK("#'Full Results'!A2462", "2462")</f>
      </c>
      <c r="F283" t="s">
        <v>724</v>
      </c>
    </row>
    <row r="284">
      <c r="C284" t="n">
        <v>276</v>
      </c>
      <c r="D284" s="9" t="str">
        <f>=HYPERLINK("#'Table 276'!A1", " Here is a reminder of the policy you saw.“Seek to end the development and use of autonomous weapons systems” Do you think this is an important problem, or an unimportant problem?")</f>
      </c>
      <c r="E284" s="15" t="str">
        <f>=HYPERLINK("#'Full Results'!A2473", "2473")</f>
      </c>
      <c r="F284" t="s">
        <v>748</v>
      </c>
    </row>
    <row r="285">
      <c r="C285" t="n">
        <v>277</v>
      </c>
      <c r="D285" s="9" t="str">
        <f>=HYPERLINK("#'Table 277'!A1", " And do you think this is a very weird priority, or not a weird priority?")</f>
      </c>
      <c r="E285" s="15" t="str">
        <f>=HYPERLINK("#'Full Results'!A2484", "2484")</f>
      </c>
      <c r="F285" t="s">
        <v>748</v>
      </c>
    </row>
    <row r="286">
      <c r="C286" t="n">
        <v>278</v>
      </c>
      <c r="D286" s="9" t="str">
        <f>=HYPERLINK("#'Table 278'!A1", " Here is a reminder of the policy you saw.“Divert 5% of the UK’s military budget to prepare for defending from future bio-engineered weapons” Do you think this is an important problem, or an unimportant problem?")</f>
      </c>
      <c r="E286" s="15" t="str">
        <f>=HYPERLINK("#'Full Results'!A2495", "2495")</f>
      </c>
      <c r="F286" t="s">
        <v>724</v>
      </c>
    </row>
    <row r="287">
      <c r="C287" t="n">
        <v>279</v>
      </c>
      <c r="D287" s="9" t="str">
        <f>=HYPERLINK("#'Table 279'!A1", " And do you think this is a very weird priority, or not a weird priority?")</f>
      </c>
      <c r="E287" s="15" t="str">
        <f>=HYPERLINK("#'Full Results'!A2506", "2506")</f>
      </c>
      <c r="F287" t="s">
        <v>724</v>
      </c>
    </row>
    <row r="288">
      <c r="C288" t="n">
        <v>280</v>
      </c>
      <c r="D288" s="9" t="str">
        <f>=HYPERLINK("#'Table 280'!A1", " Here is a reminder of the policy you saw.“Ensure that at least 20% of the UK’s power is sourced from nuclear power by 2050” Do you think this is an important problem, or an unimportant problem?")</f>
      </c>
      <c r="E288" s="15" t="str">
        <f>=HYPERLINK("#'Full Results'!A2517", "2517")</f>
      </c>
      <c r="F288" t="s">
        <v>751</v>
      </c>
    </row>
    <row r="289">
      <c r="C289" t="n">
        <v>281</v>
      </c>
      <c r="D289" s="9" t="str">
        <f>=HYPERLINK("#'Table 281'!A1", " And do you think this is a very weird priority, or not a weird priority?")</f>
      </c>
      <c r="E289" s="15" t="str">
        <f>=HYPERLINK("#'Full Results'!A2528", "2528")</f>
      </c>
      <c r="F289" t="s">
        <v>751</v>
      </c>
    </row>
    <row r="290">
      <c r="C290" t="n">
        <v>282</v>
      </c>
      <c r="D290" s="9" t="str">
        <f>=HYPERLINK("#'Table 282'!A1", " Here is a reminder of the policy you saw.“Expand the use of human challenge trials to make it faster to do future medical research” Do you think this is an important problem, or an unimportant problem?")</f>
      </c>
      <c r="E290" s="15" t="str">
        <f>=HYPERLINK("#'Full Results'!A2539", "2539")</f>
      </c>
      <c r="F290" t="s">
        <v>724</v>
      </c>
    </row>
    <row r="291">
      <c r="C291" t="n">
        <v>283</v>
      </c>
      <c r="D291" s="9" t="str">
        <f>=HYPERLINK("#'Table 283'!A1", " And do you think this is a very weird priority, or not a weird priority?")</f>
      </c>
      <c r="E291" s="15" t="str">
        <f>=HYPERLINK("#'Full Results'!A2550", "2550")</f>
      </c>
      <c r="F291" t="s">
        <v>724</v>
      </c>
    </row>
    <row r="292">
      <c r="C292" t="n">
        <v>284</v>
      </c>
      <c r="D292" s="9" t="str">
        <f>=HYPERLINK("#'Table 284'!A1", " Here is a reminder of the policy you saw.“Creating an ombudsperson for future generations” Do you think this is an important problem, or an unimportant problem?")</f>
      </c>
      <c r="E292" s="15" t="str">
        <f>=HYPERLINK("#'Full Results'!A2561", "2561")</f>
      </c>
      <c r="F292" t="s">
        <v>754</v>
      </c>
    </row>
    <row r="293">
      <c r="C293" t="n">
        <v>285</v>
      </c>
      <c r="D293" s="9" t="str">
        <f>=HYPERLINK("#'Table 285'!A1", " And do you think this is a very weird priority, or not a weird priority?")</f>
      </c>
      <c r="E293" s="15" t="str">
        <f>=HYPERLINK("#'Full Results'!A2572", "2572")</f>
      </c>
      <c r="F293" t="s">
        <v>754</v>
      </c>
    </row>
    <row r="294">
      <c r="C294" t="n">
        <v>286</v>
      </c>
      <c r="D294" s="9" t="str">
        <f>=HYPERLINK("#'Table 286'!A1", " Here is a reminder of the policy you saw.“Creating a citizens assembly that advises on future generations issues” Do you think this is an important problem, or an unimportant problem?")</f>
      </c>
      <c r="E294" s="15" t="str">
        <f>=HYPERLINK("#'Full Results'!A2583", "2583")</f>
      </c>
      <c r="F294" t="s">
        <v>724</v>
      </c>
    </row>
    <row r="295">
      <c r="C295" t="n">
        <v>287</v>
      </c>
      <c r="D295" s="9" t="str">
        <f>=HYPERLINK("#'Table 287'!A1", " And do you think this is a very weird priority, or not a weird priority?")</f>
      </c>
      <c r="E295" s="15" t="str">
        <f>=HYPERLINK("#'Full Results'!A2594", "2594")</f>
      </c>
      <c r="F295" t="s">
        <v>724</v>
      </c>
    </row>
    <row r="296">
      <c r="C296" t="n">
        <v>288</v>
      </c>
      <c r="D296" s="9" t="str">
        <f>=HYPERLINK("#'Table 288'!A1", " Here is a reminder of the policy you saw.“Keeping coal in the ground in case we need it to rebuild civilisation after a collapse” Do you think this is an important problem, or an unimportant problem?")</f>
      </c>
      <c r="E296" s="15" t="str">
        <f>=HYPERLINK("#'Full Results'!A2605", "2605")</f>
      </c>
      <c r="F296" t="s">
        <v>757</v>
      </c>
    </row>
    <row r="297">
      <c r="C297" t="n">
        <v>289</v>
      </c>
      <c r="D297" s="9" t="str">
        <f>=HYPERLINK("#'Table 289'!A1", " And do you think this is a very weird priority, or not a weird priority?")</f>
      </c>
      <c r="E297" s="15" t="str">
        <f>=HYPERLINK("#'Full Results'!A2616", "2616")</f>
      </c>
      <c r="F297" t="s">
        <v>757</v>
      </c>
    </row>
    <row r="298">
      <c r="C298" t="n">
        <v>290</v>
      </c>
      <c r="D298" s="9" t="str">
        <f>=HYPERLINK("#'Table 290'!A1", " Here is a reminder of the policy you saw.“Building a hermetically-sealed bunker to protect against worst-case nuclear war or pandemics” Do you think this is an important problem, or an unimportant problem?")</f>
      </c>
      <c r="E298" s="15" t="str">
        <f>=HYPERLINK("#'Full Results'!A2627", "2627")</f>
      </c>
      <c r="F298" t="s">
        <v>724</v>
      </c>
    </row>
    <row r="299">
      <c r="C299" t="n">
        <v>291</v>
      </c>
      <c r="D299" s="9" t="str">
        <f>=HYPERLINK("#'Table 291'!A1", " And do you think this is a very weird priority, or not a weird priority?")</f>
      </c>
      <c r="E299" s="15" t="str">
        <f>=HYPERLINK("#'Full Results'!A2638", "2638")</f>
      </c>
      <c r="F299" t="s">
        <v>724</v>
      </c>
    </row>
    <row r="300">
      <c r="C300" t="n">
        <v>292</v>
      </c>
      <c r="D300" s="9" t="str">
        <f>=HYPERLINK("#'Table 292'!A1", " Here is a reminder of the policy you saw.“Building up food stockpiles in the event of a nuclear war” Do you think this is an important problem, or an unimportant problem?")</f>
      </c>
      <c r="E300" s="15" t="str">
        <f>=HYPERLINK("#'Full Results'!A2649", "2649")</f>
      </c>
      <c r="F300" t="s">
        <v>760</v>
      </c>
    </row>
    <row r="301">
      <c r="C301" t="n">
        <v>293</v>
      </c>
      <c r="D301" s="9" t="str">
        <f>=HYPERLINK("#'Table 293'!A1", " And do you think this is a very weird priority, or not a weird priority?")</f>
      </c>
      <c r="E301" s="15" t="str">
        <f>=HYPERLINK("#'Full Results'!A2660", "2660")</f>
      </c>
      <c r="F301" t="s">
        <v>760</v>
      </c>
    </row>
    <row r="302">
      <c r="C302" t="n">
        <v>294</v>
      </c>
      <c r="D302" s="9" t="str">
        <f>=HYPERLINK("#'Table 294'!A1", " Here is a reminder of the policy you saw.“Reforming liability insurance for risky biotech experiments” Do you think this is an important problem, or an unimportant problem?")</f>
      </c>
      <c r="E302" s="15" t="str">
        <f>=HYPERLINK("#'Full Results'!A2671", "2671")</f>
      </c>
      <c r="F302" t="s">
        <v>724</v>
      </c>
    </row>
    <row r="303">
      <c r="C303" t="n">
        <v>295</v>
      </c>
      <c r="D303" s="9" t="str">
        <f>=HYPERLINK("#'Table 295'!A1", " And do you think this is a very weird priority, or not a weird priority?")</f>
      </c>
      <c r="E303" s="15" t="str">
        <f>=HYPERLINK("#'Full Results'!A2682", "2682")</f>
      </c>
      <c r="F303" t="s">
        <v>724</v>
      </c>
    </row>
    <row r="304">
      <c r="C304" t="n">
        <v>296</v>
      </c>
      <c r="D304" s="9" t="str">
        <f>=HYPERLINK("#'Table 296'!A1", " Here is a reminder of the policy you saw.“Creating new autonomous charter cities that can test out novel policies and regulations.” Do you think this is an important problem, or an unimportant problem?")</f>
      </c>
      <c r="E304" s="15" t="str">
        <f>=HYPERLINK("#'Full Results'!A2693", "2693")</f>
      </c>
      <c r="F304" t="s">
        <v>763</v>
      </c>
    </row>
    <row r="305">
      <c r="C305" t="n">
        <v>297</v>
      </c>
      <c r="D305" s="9" t="str">
        <f>=HYPERLINK("#'Table 297'!A1", " And do you think this is a very weird priority, or not a weird priority?")</f>
      </c>
      <c r="E305" s="15" t="str">
        <f>=HYPERLINK("#'Full Results'!A2704", "2704")</f>
      </c>
      <c r="F305" t="s">
        <v>763</v>
      </c>
    </row>
    <row r="306">
      <c r="C306" t="n">
        <v>298</v>
      </c>
      <c r="D306" s="9" t="str">
        <f>=HYPERLINK("#'Table 298'!A1", "Looking at biotechnology and its potential advances over the next fifty years, which, if any, of the following benefits do you think are a real possibility? Please select all those you think are a potential benefit.")</f>
      </c>
      <c r="E306" s="15" t="str">
        <f>=HYPERLINK("#'Full Results'!A2715", "2715")</f>
      </c>
      <c r="F306" t="s">
        <v>331</v>
      </c>
    </row>
    <row r="307">
      <c r="C307" t="n">
        <v>299</v>
      </c>
      <c r="D307" s="9" t="str">
        <f>=HYPERLINK("#'Table 299'!A1", "And which, if any, of the following risks of biotechnology do you think are a real possibility in the next fifty years? Please select all those you think are a potential risk.")</f>
      </c>
      <c r="E307" s="15" t="str">
        <f>=HYPERLINK("#'Full Results'!A2727", "2727")</f>
      </c>
      <c r="F307" t="s">
        <v>331</v>
      </c>
    </row>
    <row r="308">
      <c r="C308" t="n">
        <v>300</v>
      </c>
      <c r="D308" s="9" t="str">
        <f>=HYPERLINK("#'Table 300'!A1", "Looking at Artificial Intelligence (AI) and its potential advances over the next fifty years, which, if any, of the following benefits do you think are a real possibility? Please select all those you think are a potential benefit")</f>
      </c>
      <c r="E308" s="15" t="str">
        <f>=HYPERLINK("#'Full Results'!A2740", "2740")</f>
      </c>
      <c r="F308" t="s">
        <v>331</v>
      </c>
    </row>
    <row r="309">
      <c r="C309" t="n">
        <v>301</v>
      </c>
      <c r="D309" s="9" t="str">
        <f>=HYPERLINK("#'Table 301'!A1", "And which, if any, of the following risks of Artificial Intelligence (AI) do you think are a real possibility in the next fifty years? Please select all those you think are a potential risk.")</f>
      </c>
      <c r="E309" s="15" t="str">
        <f>=HYPERLINK("#'Full Results'!A2751", "2751")</f>
      </c>
      <c r="F309" t="s">
        <v>331</v>
      </c>
    </row>
    <row r="310">
      <c r="C310" t="n">
        <v>302</v>
      </c>
      <c r="D310" s="9" t="str">
        <f>=HYPERLINK("#'Table 302'!A1", " When, if ever, do you think that it is most likely that we will be able to create an Artificial Intelligence that is as intelligent as a human?")</f>
      </c>
      <c r="E310" s="15" t="str">
        <f>=HYPERLINK("#'Full Results'!A2763", "2763")</f>
      </c>
      <c r="F310" t="s">
        <v>331</v>
      </c>
    </row>
    <row r="311">
      <c r="C311" t="n">
        <v>303</v>
      </c>
      <c r="D311" s="9" t="str">
        <f>=HYPERLINK("#'Table 303'!A1", " And when, if ever, do you think that it is most likely that we will be able to create an Artificial Intelligence that is more intelligent than a human?")</f>
      </c>
      <c r="E311" s="15" t="str">
        <f>=HYPERLINK("#'Full Results'!A2772", "2772")</f>
      </c>
      <c r="F311" t="s">
        <v>331</v>
      </c>
    </row>
    <row r="312">
      <c r="C312" t="n">
        <v>304</v>
      </c>
      <c r="D312" s="9" t="str">
        <f>=HYPERLINK("#'Table 304'!A1", " Read the following short section of text.Covid-19 has given us a sense of the devastating impact that extreme risks would have on our health and economy. The chance of a repeat pandemic happening in any given year are relatively small, but the o...")</f>
      </c>
      <c r="E312" s="15" t="str">
        <f>=HYPERLINK("#'Full Results'!A2781", "2781")</f>
      </c>
      <c r="F312" t="s">
        <v>724</v>
      </c>
    </row>
    <row r="313">
      <c r="C313" t="n">
        <v>305</v>
      </c>
      <c r="D313" s="9" t="str">
        <f>=HYPERLINK("#'Table 305'!A1", " And to what extent would you say you agree or disagree with the argument? Answer on a scale from 1 to 7, where 1 = completely disagree and 7 = completely agree.")</f>
      </c>
      <c r="E313" s="15" t="str">
        <f>=HYPERLINK("#'Full Results'!A2792", "2792")</f>
      </c>
      <c r="F313" t="s">
        <v>724</v>
      </c>
    </row>
    <row r="314">
      <c r="C314" t="n">
        <v>306</v>
      </c>
      <c r="D314" s="9" t="str">
        <f>=HYPERLINK("#'Table 306'!A1", " Which of the following comes closest to your view?")</f>
      </c>
      <c r="E314" s="15" t="str">
        <f>=HYPERLINK("#'Full Results'!A2803", "2803")</f>
      </c>
      <c r="F314" t="s">
        <v>724</v>
      </c>
    </row>
    <row r="315">
      <c r="C315" t="n">
        <v>307</v>
      </c>
      <c r="D315" s="9" t="str">
        <f>=HYPERLINK("#'Table 307'!A1", "Grid Summary: To what extent do you agree or disagree with the following?")</f>
      </c>
      <c r="E315" s="8"/>
      <c r="F315" t="s">
        <v>724</v>
      </c>
    </row>
    <row r="316">
      <c r="C316" t="n">
        <v>308</v>
      </c>
      <c r="D316" s="9" t="str">
        <f>=HYPERLINK("#'Table 308'!A1", "To what extent do you agree or disagree with the following?: The government should spend a large amount of money to support the interests of future generations")</f>
      </c>
      <c r="E316" s="15" t="str">
        <f>=HYPERLINK("#'Full Results'!A2811", "2811")</f>
      </c>
      <c r="F316" t="s">
        <v>724</v>
      </c>
    </row>
    <row r="317">
      <c r="C317" t="n">
        <v>309</v>
      </c>
      <c r="D317" s="9" t="str">
        <f>=HYPERLINK("#'Table 309'!A1", "To what extent do you agree or disagree with the following?: We have too many problems right now that we need to solve before we can think about the future")</f>
      </c>
      <c r="E317" s="15" t="str">
        <f>=HYPERLINK("#'Full Results'!A2823", "2823")</f>
      </c>
      <c r="F317" t="s">
        <v>724</v>
      </c>
    </row>
    <row r="318">
      <c r="C318" t="n">
        <v>310</v>
      </c>
      <c r="D318" s="9" t="str">
        <f>=HYPERLINK("#'Table 310'!A1", "To what extent do you agree or disagree with the following?: Many of our biggest issues right now are ones that will have the biggest impact on future generations, rather than people who are alive right now")</f>
      </c>
      <c r="E318" s="15" t="str">
        <f>=HYPERLINK("#'Full Results'!A2835", "2835")</f>
      </c>
      <c r="F318" t="s">
        <v>724</v>
      </c>
    </row>
    <row r="319">
      <c r="C319" t="n">
        <v>311</v>
      </c>
      <c r="D319" s="9" t="str">
        <f>=HYPERLINK("#'Table 311'!A1", "To what extent do you agree or disagree with the following?: Everyone has a responsibility to ensure they leave the world a better place than they found it")</f>
      </c>
      <c r="E319" s="15" t="str">
        <f>=HYPERLINK("#'Full Results'!A2847", "2847")</f>
      </c>
      <c r="F319" t="s">
        <v>724</v>
      </c>
    </row>
    <row r="320">
      <c r="C320" t="n">
        <v>312</v>
      </c>
      <c r="D320" s="9" t="str">
        <f>=HYPERLINK("#'Table 312'!A1", " Please read the following short section of text.The focus on future generations can distract us from the pressing injustices and inequalities faced by people today. Our moral primary obligation is to rectify these current wrongs. How convincing ...")</f>
      </c>
      <c r="E320" s="15" t="str">
        <f>=HYPERLINK("#'Full Results'!A2859", "2859")</f>
      </c>
      <c r="F320" t="s">
        <v>724</v>
      </c>
    </row>
    <row r="321">
      <c r="C321" t="n">
        <v>313</v>
      </c>
      <c r="D321" s="9" t="str">
        <f>=HYPERLINK("#'Table 313'!A1", " And to what extent would you say you agree or disagree with the argument? Answer on a scale from 1 to 7, where 1 = completely disagree and 7 = completely agree.")</f>
      </c>
      <c r="E321" s="15" t="str">
        <f>=HYPERLINK("#'Full Results'!A2870", "2870")</f>
      </c>
      <c r="F321" t="s">
        <v>724</v>
      </c>
    </row>
    <row r="322">
      <c r="C322" t="n">
        <v>314</v>
      </c>
      <c r="D322" s="9" t="str">
        <f>=HYPERLINK("#'Table 314'!A1", " Which of the following comes closest to your view?")</f>
      </c>
      <c r="E322" s="15" t="str">
        <f>=HYPERLINK("#'Full Results'!A2881", "2881")</f>
      </c>
      <c r="F322" t="s">
        <v>724</v>
      </c>
    </row>
    <row r="323">
      <c r="C323" t="n">
        <v>315</v>
      </c>
      <c r="D323" s="9" t="str">
        <f>=HYPERLINK("#'Table 315'!A1", "Grid Summary: To what extent do you agree or disagree with the following?")</f>
      </c>
      <c r="E323" s="8"/>
      <c r="F323" t="s">
        <v>724</v>
      </c>
    </row>
    <row r="324">
      <c r="C324" t="n">
        <v>316</v>
      </c>
      <c r="D324" s="9" t="str">
        <f>=HYPERLINK("#'Table 316'!A1", "To what extent do you agree or disagree with the following?: The government should spend a large amount of money to support the interests of future generations")</f>
      </c>
      <c r="E324" s="15" t="str">
        <f>=HYPERLINK("#'Full Results'!A2889", "2889")</f>
      </c>
      <c r="F324" t="s">
        <v>724</v>
      </c>
    </row>
    <row r="325">
      <c r="C325" t="n">
        <v>317</v>
      </c>
      <c r="D325" s="9" t="str">
        <f>=HYPERLINK("#'Table 317'!A1", "To what extent do you agree or disagree with the following?: We have too many problems right now that we need to solve before we can think about the future")</f>
      </c>
      <c r="E325" s="15" t="str">
        <f>=HYPERLINK("#'Full Results'!A2901", "2901")</f>
      </c>
      <c r="F325" t="s">
        <v>724</v>
      </c>
    </row>
    <row r="326">
      <c r="C326" t="n">
        <v>318</v>
      </c>
      <c r="D326" s="9" t="str">
        <f>=HYPERLINK("#'Table 318'!A1", "To what extent do you agree or disagree with the following?: Many of our biggest issues right now are ones that will have the biggest impact on future generations, rather than people who are alive right now")</f>
      </c>
      <c r="E326" s="15" t="str">
        <f>=HYPERLINK("#'Full Results'!A2913", "2913")</f>
      </c>
      <c r="F326" t="s">
        <v>724</v>
      </c>
    </row>
    <row r="327">
      <c r="C327" t="n">
        <v>319</v>
      </c>
      <c r="D327" s="9" t="str">
        <f>=HYPERLINK("#'Table 319'!A1", "To what extent do you agree or disagree with the following?: Everyone has a responsibility to ensure they leave the world a better place than they found it")</f>
      </c>
      <c r="E327" s="15" t="str">
        <f>=HYPERLINK("#'Full Results'!A2925", "2925")</f>
      </c>
      <c r="F327" t="s">
        <v>724</v>
      </c>
    </row>
    <row r="328">
      <c r="C328" t="n">
        <v>320</v>
      </c>
      <c r="D328" s="9" t="str">
        <f>=HYPERLINK("#'Table 320'!A1", "Grid Summary: We are now going to break down this argument.  On a scale of 1-7, where 1 indicates not at all convincing, and 7 very convincing, how convincing would you say each part of this argument is?")</f>
      </c>
      <c r="E328" s="8"/>
      <c r="F328" t="s">
        <v>724</v>
      </c>
    </row>
    <row r="329">
      <c r="C329" t="n">
        <v>321</v>
      </c>
      <c r="D329" s="9" t="str">
        <f>=HYPERLINK("#'Table 321'!A1", "We are now going to break down this argument.  On a scale of 1-7, where 1 indicates not at all convincing, and 7 very convincing, how convincing would you say each part of this argument is?: The focus on future generations can distract us from th...")</f>
      </c>
      <c r="E329" s="15" t="str">
        <f>=HYPERLINK("#'Full Results'!A2937", "2937")</f>
      </c>
      <c r="F329" t="s">
        <v>724</v>
      </c>
    </row>
    <row r="330">
      <c r="C330" t="n">
        <v>322</v>
      </c>
      <c r="D330" s="9" t="str">
        <f>=HYPERLINK("#'Table 322'!A1", "We are now going to break down this argument.  On a scale of 1-7, where 1 indicates not at all convincing, and 7 very convincing, how convincing would you say each part of this argument is?: Our moral primary obligation is to rectify these curren...")</f>
      </c>
      <c r="E330" s="15" t="str">
        <f>=HYPERLINK("#'Full Results'!A2948", "2948")</f>
      </c>
      <c r="F330" t="s">
        <v>724</v>
      </c>
    </row>
    <row r="331">
      <c r="C331" t="n">
        <v>323</v>
      </c>
      <c r="D331" s="9" t="str">
        <f>=HYPERLINK("#'Table 323'!A1", "Grid Summary: And to what extent would you say you agree or disagree with the argument? Answer on a scale from 1 to 7, where 1 = completely disagree and 7 = completely agree.")</f>
      </c>
      <c r="E331" s="8"/>
      <c r="F331" t="s">
        <v>724</v>
      </c>
    </row>
    <row r="332">
      <c r="C332" t="n">
        <v>324</v>
      </c>
      <c r="D332" s="9" t="str">
        <f>=HYPERLINK("#'Table 324'!A1", "And to what extent would you say you agree or disagree with the argument? Answer on a scale from 1 to 7, where 1 = completely disagree and 7 = completely agree.: Our moral primary obligation is to rectify these current wrongs")</f>
      </c>
      <c r="E332" s="15" t="str">
        <f>=HYPERLINK("#'Full Results'!A2959", "2959")</f>
      </c>
      <c r="F332" t="s">
        <v>724</v>
      </c>
    </row>
    <row r="333">
      <c r="C333" t="n">
        <v>325</v>
      </c>
      <c r="D333" s="9" t="str">
        <f>=HYPERLINK("#'Table 325'!A1", "And to what extent would you say you agree or disagree with the argument? Answer on a scale from 1 to 7, where 1 = completely disagree and 7 = completely agree.: The focus on future generations can distract us from the pressing injustices and ine...")</f>
      </c>
      <c r="E333" s="15" t="str">
        <f>=HYPERLINK("#'Full Results'!A2970", "2970")</f>
      </c>
      <c r="F333" t="s">
        <v>724</v>
      </c>
    </row>
    <row r="334">
      <c r="C334" t="n">
        <v>326</v>
      </c>
      <c r="D334" s="9" t="str">
        <f>=HYPERLINK("#'Table 326'!A1", " Please read the following short section of text.We have a moral obligation to ensure that the future is as bright as possible, not just for ourselves but for the billions who will come after us. If we want to maximise the potential of future gen...")</f>
      </c>
      <c r="E334" s="15" t="str">
        <f>=HYPERLINK("#'Full Results'!A2981", "2981")</f>
      </c>
      <c r="F334" t="s">
        <v>724</v>
      </c>
    </row>
    <row r="335">
      <c r="C335" t="n">
        <v>327</v>
      </c>
      <c r="D335" s="9" t="str">
        <f>=HYPERLINK("#'Table 327'!A1", " And to what extent would you say you agree or disagree with the argument? Answer on a scale from 1 to 7, where 1 = completely disagree and 7 = completely agree.")</f>
      </c>
      <c r="E335" s="15" t="str">
        <f>=HYPERLINK("#'Full Results'!A2992", "2992")</f>
      </c>
      <c r="F335" t="s">
        <v>724</v>
      </c>
    </row>
    <row r="336">
      <c r="C336" t="n">
        <v>328</v>
      </c>
      <c r="D336" s="9" t="str">
        <f>=HYPERLINK("#'Table 328'!A1", " Which of the following comes closest to your view?")</f>
      </c>
      <c r="E336" s="15" t="str">
        <f>=HYPERLINK("#'Full Results'!A3003", "3003")</f>
      </c>
      <c r="F336" t="s">
        <v>724</v>
      </c>
    </row>
    <row r="337">
      <c r="C337" t="n">
        <v>329</v>
      </c>
      <c r="D337" s="9" t="str">
        <f>=HYPERLINK("#'Table 329'!A1", "Grid Summary: To what extent do you agree or disagree with the following?")</f>
      </c>
      <c r="E337" s="8"/>
      <c r="F337" t="s">
        <v>724</v>
      </c>
    </row>
    <row r="338">
      <c r="C338" t="n">
        <v>330</v>
      </c>
      <c r="D338" s="9" t="str">
        <f>=HYPERLINK("#'Table 330'!A1", "To what extent do you agree or disagree with the following?: The government should spend a large amount of money to support the interests of future generations")</f>
      </c>
      <c r="E338" s="15" t="str">
        <f>=HYPERLINK("#'Full Results'!A3011", "3011")</f>
      </c>
      <c r="F338" t="s">
        <v>724</v>
      </c>
    </row>
    <row r="339">
      <c r="C339" t="n">
        <v>331</v>
      </c>
      <c r="D339" s="9" t="str">
        <f>=HYPERLINK("#'Table 331'!A1", "To what extent do you agree or disagree with the following?: We have too many problems right now that we need to solve before we can think about the future")</f>
      </c>
      <c r="E339" s="15" t="str">
        <f>=HYPERLINK("#'Full Results'!A3023", "3023")</f>
      </c>
      <c r="F339" t="s">
        <v>724</v>
      </c>
    </row>
    <row r="340">
      <c r="C340" t="n">
        <v>332</v>
      </c>
      <c r="D340" s="9" t="str">
        <f>=HYPERLINK("#'Table 332'!A1", "To what extent do you agree or disagree with the following?: Many of our biggest issues right now are ones that will have the biggest impact on future generations, rather than people who are alive right now")</f>
      </c>
      <c r="E340" s="15" t="str">
        <f>=HYPERLINK("#'Full Results'!A3035", "3035")</f>
      </c>
      <c r="F340" t="s">
        <v>724</v>
      </c>
    </row>
    <row r="341">
      <c r="C341" t="n">
        <v>333</v>
      </c>
      <c r="D341" s="9" t="str">
        <f>=HYPERLINK("#'Table 333'!A1", "To what extent do you agree or disagree with the following?: Everyone has a responsibility to ensure they leave the world a better place than they found it")</f>
      </c>
      <c r="E341" s="15" t="str">
        <f>=HYPERLINK("#'Full Results'!A3047", "3047")</f>
      </c>
      <c r="F341" t="s">
        <v>724</v>
      </c>
    </row>
    <row r="342">
      <c r="C342" t="n">
        <v>334</v>
      </c>
      <c r="D342" s="9" t="str">
        <f>=HYPERLINK("#'Table 334'!A1", "Grid Summary: We are now going to break down this argument.  On a scale of 1-7, where 1 indicates not at all convincing, and 7 very convincing, how convincing would you say each part of this argument is?")</f>
      </c>
      <c r="E342" s="8"/>
      <c r="F342" t="s">
        <v>724</v>
      </c>
    </row>
    <row r="343">
      <c r="C343" t="n">
        <v>335</v>
      </c>
      <c r="D343" s="9" t="str">
        <f>=HYPERLINK("#'Table 335'!A1", "We are now going to break down this argument.  On a scale of 1-7, where 1 indicates not at all convincing, and 7 very convincing, how convincing would you say each part of this argument is?: We have a moral obligation to ensure that the future is...")</f>
      </c>
      <c r="E343" s="15" t="str">
        <f>=HYPERLINK("#'Full Results'!A3059", "3059")</f>
      </c>
      <c r="F343" t="s">
        <v>724</v>
      </c>
    </row>
    <row r="344">
      <c r="C344" t="n">
        <v>336</v>
      </c>
      <c r="D344" s="9" t="str">
        <f>=HYPERLINK("#'Table 336'!A1", "We are now going to break down this argument.  On a scale of 1-7, where 1 indicates not at all convincing, and 7 very convincing, how convincing would you say each part of this argument is?: If we want to maximise the potential of future generati...")</f>
      </c>
      <c r="E344" s="15" t="str">
        <f>=HYPERLINK("#'Full Results'!A3070", "3070")</f>
      </c>
      <c r="F344" t="s">
        <v>724</v>
      </c>
    </row>
    <row r="345">
      <c r="C345" t="n">
        <v>337</v>
      </c>
      <c r="D345" s="9" t="str">
        <f>=HYPERLINK("#'Table 337'!A1", "Grid Summary: And to what extent would you say you agree or disagree with the argument? Answer on a scale from 1 to 7, where 1 = completely disagree and 7 = completely agree.")</f>
      </c>
      <c r="E345" s="8"/>
      <c r="F345" t="s">
        <v>724</v>
      </c>
    </row>
    <row r="346">
      <c r="C346" t="n">
        <v>338</v>
      </c>
      <c r="D346" s="9" t="str">
        <f>=HYPERLINK("#'Table 338'!A1", "And to what extent would you say you agree or disagree with the argument? Answer on a scale from 1 to 7, where 1 = completely disagree and 7 = completely agree.: If we want to maximise the potential of future generations, we need to ensure that w...")</f>
      </c>
      <c r="E346" s="15" t="str">
        <f>=HYPERLINK("#'Full Results'!A3081", "3081")</f>
      </c>
      <c r="F346" t="s">
        <v>724</v>
      </c>
    </row>
    <row r="347">
      <c r="C347" t="n">
        <v>339</v>
      </c>
      <c r="D347" s="9" t="str">
        <f>=HYPERLINK("#'Table 339'!A1", "And to what extent would you say you agree or disagree with the argument? Answer on a scale from 1 to 7, where 1 = completely disagree and 7 = completely agree.: We have a moral obligation to ensure that the future is as bright as possible, not j...")</f>
      </c>
      <c r="E347" s="15" t="str">
        <f>=HYPERLINK("#'Full Results'!A3092", "3092")</f>
      </c>
      <c r="F347" t="s">
        <v>724</v>
      </c>
    </row>
    <row r="348">
      <c r="C348" t="n">
        <v>340</v>
      </c>
      <c r="D348" s="9" t="str">
        <f>=HYPERLINK("#'Table 340'!A1", "Imagine that you were advising the Government how to allocate an additional £10 billion in tax revenue. If you had to choose, which of the following would be your priority for using the money? Select up to three.")</f>
      </c>
      <c r="E348" s="15" t="str">
        <f>=HYPERLINK("#'Full Results'!A3103", "3103")</f>
      </c>
      <c r="F348" t="s">
        <v>79</v>
      </c>
    </row>
    <row r="349">
      <c r="C349" t="n">
        <v>341</v>
      </c>
      <c r="D349" s="9" t="str">
        <f>=HYPERLINK("#'Table 341'!A1", "Grid Summary: In the next section, we are going to present you with a series of statements. For each one, please select how to what extent you agree, with 7 representing complete agreement and 1 complete disagreement.")</f>
      </c>
      <c r="E349" s="8"/>
      <c r="F349" t="s">
        <v>79</v>
      </c>
    </row>
    <row r="350">
      <c r="C350" t="n">
        <v>342</v>
      </c>
      <c r="D350" s="9" t="str">
        <f>=HYPERLINK("#'Table 342'!A1", "In the next section, we are going to present you with a series of statements. For each one, please select how to what extent you agree, with 7 representing complete agreement and 1 complete disagreement.: “The UK did not do enough to prepare for ...")</f>
      </c>
      <c r="E350" s="15" t="str">
        <f>=HYPERLINK("#'Full Results'!A3121", "3121")</f>
      </c>
      <c r="F350" t="s">
        <v>79</v>
      </c>
    </row>
    <row r="351">
      <c r="C351" t="n">
        <v>343</v>
      </c>
      <c r="D351" s="9" t="str">
        <f>=HYPERLINK("#'Table 343'!A1", "In the next section, we are going to present you with a series of statements. For each one, please select how to what extent you agree, with 7 representing complete agreement and 1 complete disagreement.: ""It is often cheaper and better to preve...")</f>
      </c>
      <c r="E351" s="15" t="str">
        <f>=HYPERLINK("#'Full Results'!A3132", "3132")</f>
      </c>
      <c r="F351" t="s">
        <v>79</v>
      </c>
    </row>
    <row r="352">
      <c r="C352" t="n">
        <v>344</v>
      </c>
      <c r="D352" s="9" t="str">
        <f>=HYPERLINK("#'Table 344'!A1", "In the next section, we are going to present you with a series of statements. For each one, please select how to what extent you agree, with 7 representing complete agreement and 1 complete disagreement.: “The future is unknowable, so it is bette...")</f>
      </c>
      <c r="E352" s="15" t="str">
        <f>=HYPERLINK("#'Full Results'!A3143", "3143")</f>
      </c>
      <c r="F352" t="s">
        <v>79</v>
      </c>
    </row>
    <row r="353">
      <c r="C353" t="n">
        <v>345</v>
      </c>
      <c r="D353" s="9" t="str">
        <f>=HYPERLINK("#'Table 345'!A1", "In the next section, we are going to present you with a series of statements. For each one, please select how to what extent you agree, with 7 representing complete agreement and 1 complete disagreement.: “We would be better off spending money to...")</f>
      </c>
      <c r="E353" s="15" t="str">
        <f>=HYPERLINK("#'Full Results'!A3154", "3154")</f>
      </c>
      <c r="F353" t="s">
        <v>79</v>
      </c>
    </row>
    <row r="354">
      <c r="C354" t="n">
        <v>346</v>
      </c>
      <c r="D354" s="9" t="str">
        <f>=HYPERLINK("#'Table 346'!A1", "In the next section, we are going to present you with a series of statements. For each one, please select how to what extent you agree, with 7 representing complete agreement and 1 complete disagreement.: “All politicians care about is the short ...")</f>
      </c>
      <c r="E354" s="15" t="str">
        <f>=HYPERLINK("#'Full Results'!A3165", "3165")</f>
      </c>
      <c r="F354" t="s">
        <v>79</v>
      </c>
    </row>
    <row r="355">
      <c r="C355" t="n">
        <v>347</v>
      </c>
      <c r="D355" s="9" t="str">
        <f>=HYPERLINK("#'Table 347'!A1", "In the next section, we are going to present you with a series of statements. For each one, please select how to what extent you agree, with 7 representing complete agreement and 1 complete disagreement.: “Climate change is the biggest risk the w...")</f>
      </c>
      <c r="E355" s="15" t="str">
        <f>=HYPERLINK("#'Full Results'!A3176", "3176")</f>
      </c>
      <c r="F355" t="s">
        <v>79</v>
      </c>
    </row>
    <row r="356">
      <c r="C356" t="n">
        <v>348</v>
      </c>
      <c r="D356" s="9" t="str">
        <f>=HYPERLINK("#'Table 348'!A1", "In the next section, we are going to present you with a series of statements. For each one, please select how to what extent you agree, with 7 representing complete agreement and 1 complete disagreement.: “A future pandemic or bio-weapons is the ...")</f>
      </c>
      <c r="E356" s="15" t="str">
        <f>=HYPERLINK("#'Full Results'!A3187", "3187")</f>
      </c>
      <c r="F356" t="s">
        <v>79</v>
      </c>
    </row>
    <row r="357">
      <c r="C357" t="n">
        <v>349</v>
      </c>
      <c r="D357" s="9" t="str">
        <f>=HYPERLINK("#'Table 349'!A1", "In the next section, we are going to present you with a series of statements. For each one, please select how to what extent you agree, with 7 representing complete agreement and 1 complete disagreement.: “Artificial intelligence is the biggest r...")</f>
      </c>
      <c r="E357" s="15" t="str">
        <f>=HYPERLINK("#'Full Results'!A3198", "3198")</f>
      </c>
      <c r="F357" t="s">
        <v>79</v>
      </c>
    </row>
    <row r="358">
      <c r="C358" t="n">
        <v>350</v>
      </c>
      <c r="D358" s="9" t="str">
        <f>=HYPERLINK("#'Table 350'!A1", "In the next section, we are going to present you with a series of statements. For each one, please select how to what extent you agree, with 7 representing complete agreement and 1 complete disagreement.: “The next hundred years will be the most ...")</f>
      </c>
      <c r="E358" s="15" t="str">
        <f>=HYPERLINK("#'Full Results'!A3209", "3209")</f>
      </c>
      <c r="F358" t="s">
        <v>79</v>
      </c>
    </row>
    <row r="359">
      <c r="C359" t="n">
        <v>351</v>
      </c>
      <c r="D359" s="9" t="str">
        <f>=HYPERLINK("#'Table 351'!A1", "In the next section, we are going to present you with a series of statements. For each one, please select how to what extent you agree, with 7 representing complete agreement and 1 complete disagreement.: “The world is getting safer”")</f>
      </c>
      <c r="E359" s="15" t="str">
        <f>=HYPERLINK("#'Full Results'!A3220", "3220")</f>
      </c>
      <c r="F359" t="s">
        <v>79</v>
      </c>
    </row>
  </sheetData>
  <pageMargins left="0.7" right="0.7" top="0.75" bottom="0.75" header="0.3" footer="0.3"/>
  <pageSetup paperSize="9" orientation="portrait" horizontalDpi="300" verticalDpi="300" r:id="rId2"/>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ySplit="8" xSplit="2" topLeftCell="C9" activePane="bottomRight" state="frozen"/>
      <selection pane="bottomRight"/>
    </sheetView>
  </sheetViews>
  <sheetFormatPr defaultRowHeight="15.0" baseColWidth="10"/>
  <cols>
    <col min="2" max="2" width="20.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 t="s">
        <v>859</v>
      </c>
    </row>
    <row r="5" ht="30" customHeight="1">
      <c r="B5" s="14"/>
      <c r="C5" s="14"/>
      <c r="D5" s="14" t="s">
        <v>62</v>
      </c>
      <c r="E5" s="14"/>
      <c r="F5" s="14"/>
      <c r="G5" s="14" t="s">
        <v>63</v>
      </c>
      <c r="H5" s="14"/>
      <c r="I5" s="14"/>
      <c r="J5" s="14"/>
      <c r="K5" s="14"/>
      <c r="L5" s="14"/>
      <c r="M5" s="14"/>
      <c r="N5" s="14" t="s">
        <v>64</v>
      </c>
      <c r="O5" s="14"/>
      <c r="P5" s="14"/>
      <c r="Q5" s="14"/>
      <c r="R5" s="14"/>
      <c r="S5" s="14" t="s">
        <v>65</v>
      </c>
      <c r="T5" s="14"/>
      <c r="U5" s="14"/>
      <c r="V5" s="14"/>
      <c r="W5" s="14"/>
      <c r="X5" s="14"/>
      <c r="Y5" s="14"/>
      <c r="Z5" s="14"/>
      <c r="AA5" s="14"/>
      <c r="AB5" s="14"/>
      <c r="AC5" s="14"/>
      <c r="AD5" s="14"/>
      <c r="AE5" s="14"/>
      <c r="AF5" s="14" t="s">
        <v>66</v>
      </c>
      <c r="AG5" s="14"/>
      <c r="AH5" s="14"/>
      <c r="AI5" s="14"/>
      <c r="AJ5" s="14" t="s">
        <v>67</v>
      </c>
      <c r="AK5" s="14"/>
      <c r="AL5" s="14"/>
      <c r="AM5" s="14"/>
      <c r="AN5" s="14"/>
      <c r="AO5" s="14"/>
      <c r="AP5" s="14" t="s">
        <v>68</v>
      </c>
      <c r="AQ5" s="14"/>
      <c r="AR5" s="14"/>
      <c r="AS5" s="14"/>
      <c r="AT5" s="14"/>
      <c r="AU5" s="14"/>
      <c r="AV5" s="14" t="s">
        <v>69</v>
      </c>
      <c r="AW5" s="14"/>
      <c r="AX5" s="14"/>
      <c r="AY5" s="14"/>
      <c r="AZ5" s="14"/>
      <c r="BA5" s="14"/>
      <c r="BB5" s="14"/>
      <c r="BC5" s="14" t="s">
        <v>70</v>
      </c>
      <c r="BD5" s="14"/>
      <c r="BE5" s="14"/>
      <c r="BF5" s="14"/>
      <c r="BG5" s="14"/>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2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2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11">
      <c r="B11" s="7" t="s">
        <v>78</v>
      </c>
    </row>
    <row r="12">
      <c r="B12" s="26" t="s">
        <v>79</v>
      </c>
      <c r="C12" s="19"/>
      <c r="D12" s="19"/>
      <c r="E12" s="19"/>
      <c r="F12" s="19"/>
      <c r="G12" s="19"/>
      <c r="H12" s="19"/>
      <c r="I12" s="19"/>
      <c r="J12" s="19"/>
      <c r="K12" s="19"/>
      <c r="L12" s="19"/>
      <c r="M12" s="19"/>
      <c r="N12" s="19"/>
      <c r="O12" s="19"/>
      <c r="P12" s="19"/>
      <c r="Q12" s="19"/>
      <c r="R12" s="19"/>
      <c r="S12" s="19"/>
      <c r="T12" s="19"/>
      <c r="U12" s="19"/>
      <c r="V12" s="19"/>
      <c r="W12" s="19"/>
      <c r="X12" s="19"/>
      <c r="Y12" s="19"/>
      <c r="Z12" s="19"/>
      <c r="AA12" s="19"/>
      <c r="AB12" s="19"/>
      <c r="AC12" s="19"/>
      <c r="AD12" s="19"/>
      <c r="AE12" s="19"/>
      <c r="AF12" s="19"/>
      <c r="AG12" s="19"/>
      <c r="AH12" s="19"/>
      <c r="AI12" s="19"/>
      <c r="AJ12" s="19"/>
      <c r="AK12" s="19"/>
      <c r="AL12" s="19"/>
      <c r="AM12" s="19"/>
      <c r="AN12" s="19"/>
      <c r="AO12" s="19"/>
      <c r="AP12" s="19"/>
      <c r="AQ12" s="19"/>
      <c r="AR12" s="19"/>
      <c r="AS12" s="19"/>
      <c r="AT12" s="19"/>
      <c r="AU12" s="19"/>
      <c r="AV12" s="19"/>
      <c r="AW12" s="19"/>
      <c r="AX12" s="19"/>
      <c r="AY12" s="19"/>
      <c r="AZ12" s="19"/>
      <c r="BA12" s="19"/>
      <c r="BB12" s="19"/>
      <c r="BC12" s="19"/>
      <c r="BD12" s="19"/>
      <c r="BE12" s="19"/>
      <c r="BF12" s="19"/>
      <c r="BG12" s="19"/>
    </row>
    <row r="13">
      <c r="B13" t="s">
        <v>71</v>
      </c>
      <c r="C13" s="19" t="n">
        <v>0.102871683962742</v>
      </c>
      <c r="D13" s="19" t="n">
        <v>0.0917066494131965</v>
      </c>
      <c r="E13" s="19" t="n">
        <v>0.114573923846122</v>
      </c>
      <c r="F13" s="19"/>
      <c r="G13" s="19" t="n">
        <v>0.0470251830059366</v>
      </c>
      <c r="H13" s="19" t="n">
        <v>0.0682666278179739</v>
      </c>
      <c r="I13" s="19" t="n">
        <v>0.0709489608281268</v>
      </c>
      <c r="J13" s="19" t="n">
        <v>0.126454858266162</v>
      </c>
      <c r="K13" s="19" t="n">
        <v>0.0955654395584774</v>
      </c>
      <c r="L13" s="19" t="n">
        <v>0.179993621119452</v>
      </c>
      <c r="M13" s="19"/>
      <c r="N13" s="19" t="n">
        <v>0.120189869848402</v>
      </c>
      <c r="O13" s="19" t="n">
        <v>0.0962733066213303</v>
      </c>
      <c r="P13" s="19" t="n">
        <v>0.106297021261652</v>
      </c>
      <c r="Q13" s="19" t="n">
        <v>0.0882660521483798</v>
      </c>
      <c r="R13" s="19"/>
      <c r="S13" s="19" t="n">
        <v>0.102341665158617</v>
      </c>
      <c r="T13" s="19" t="n">
        <v>0.0960816327509278</v>
      </c>
      <c r="U13" s="19" t="n">
        <v>0.0760017413831886</v>
      </c>
      <c r="V13" s="19" t="n">
        <v>0.144539332799776</v>
      </c>
      <c r="W13" s="19" t="n">
        <v>0.114720501107398</v>
      </c>
      <c r="X13" s="19" t="n">
        <v>0.0680750935759949</v>
      </c>
      <c r="Y13" s="19" t="n">
        <v>0.0755797339064972</v>
      </c>
      <c r="Z13" s="19" t="n">
        <v>0.108683534136507</v>
      </c>
      <c r="AA13" s="19" t="n">
        <v>0.101345464579101</v>
      </c>
      <c r="AB13" s="19" t="n">
        <v>0.118181271822352</v>
      </c>
      <c r="AC13" s="19" t="n">
        <v>0.103706438105233</v>
      </c>
      <c r="AD13" s="19" t="n">
        <v>0.181890394844381</v>
      </c>
      <c r="AE13" s="19"/>
      <c r="AF13" s="19" t="n">
        <v>0.122539456210912</v>
      </c>
      <c r="AG13" s="19" t="n">
        <v>0.124942900486412</v>
      </c>
      <c r="AH13" s="19" t="n">
        <v>0.0472838741155108</v>
      </c>
      <c r="AI13" s="19"/>
      <c r="AJ13" s="19" t="n">
        <v>0.119339878228954</v>
      </c>
      <c r="AK13" s="19" t="n">
        <v>0.122737876594285</v>
      </c>
      <c r="AL13" s="19" t="n">
        <v>0.0927936573901324</v>
      </c>
      <c r="AM13" s="19" t="n">
        <v>0.0956195602412736</v>
      </c>
      <c r="AN13" s="19" t="n">
        <v>0.0534845627711279</v>
      </c>
      <c r="AO13" s="19"/>
      <c r="AP13" s="19" t="n">
        <v>0.118095904683244</v>
      </c>
      <c r="AQ13" s="19" t="n">
        <v>0.120392759197621</v>
      </c>
      <c r="AR13" s="19" t="n">
        <v>0.095716884105262</v>
      </c>
      <c r="AS13" s="19" t="n">
        <v>0.0830689025999488</v>
      </c>
      <c r="AT13" s="19" t="n">
        <v>0.113470079606899</v>
      </c>
      <c r="AU13" s="19"/>
      <c r="AV13" s="19" t="n">
        <v>0.117159625596011</v>
      </c>
      <c r="AW13" s="19" t="n">
        <v>0.0881736055563653</v>
      </c>
      <c r="AX13" s="19" t="n">
        <v>0.114468576122908</v>
      </c>
      <c r="AY13" s="19" t="n">
        <v>0.101916844129846</v>
      </c>
      <c r="AZ13" s="19" t="n">
        <v>0.118260144072089</v>
      </c>
      <c r="BA13" s="19" t="n">
        <v>0.0742471817354503</v>
      </c>
      <c r="BB13" s="19"/>
      <c r="BC13" s="19" t="n">
        <v>0.0859856384751511</v>
      </c>
      <c r="BD13" s="19" t="n">
        <v>0.100448199242136</v>
      </c>
      <c r="BE13" s="19" t="n">
        <v>0.104406792683888</v>
      </c>
      <c r="BF13" s="19" t="n">
        <v>0.130763092504227</v>
      </c>
      <c r="BG13" s="19" t="n">
        <v>0.159108781830148</v>
      </c>
    </row>
    <row r="14">
      <c r="B14" t="s">
        <v>72</v>
      </c>
      <c r="C14" s="19" t="n">
        <v>0.115238238237605</v>
      </c>
      <c r="D14" s="19" t="n">
        <v>0.108534847771463</v>
      </c>
      <c r="E14" s="19" t="n">
        <v>0.121802094986172</v>
      </c>
      <c r="F14" s="19"/>
      <c r="G14" s="19" t="n">
        <v>0.098600058525511</v>
      </c>
      <c r="H14" s="19" t="n">
        <v>0.134986027566398</v>
      </c>
      <c r="I14" s="19" t="n">
        <v>0.10660714584939</v>
      </c>
      <c r="J14" s="19" t="n">
        <v>0.110209421725481</v>
      </c>
      <c r="K14" s="19" t="n">
        <v>0.113256440266816</v>
      </c>
      <c r="L14" s="19" t="n">
        <v>0.122781713107387</v>
      </c>
      <c r="M14" s="19"/>
      <c r="N14" s="19" t="n">
        <v>0.133045638651709</v>
      </c>
      <c r="O14" s="19" t="n">
        <v>0.116906557020001</v>
      </c>
      <c r="P14" s="19" t="n">
        <v>0.109838227530252</v>
      </c>
      <c r="Q14" s="19" t="n">
        <v>0.0973016601526134</v>
      </c>
      <c r="R14" s="19"/>
      <c r="S14" s="19" t="n">
        <v>0.113576027607463</v>
      </c>
      <c r="T14" s="19" t="n">
        <v>0.13244123435806</v>
      </c>
      <c r="U14" s="19" t="n">
        <v>0.104743462679157</v>
      </c>
      <c r="V14" s="19" t="n">
        <v>0.105155478939807</v>
      </c>
      <c r="W14" s="19" t="n">
        <v>0.13417069228549</v>
      </c>
      <c r="X14" s="19" t="n">
        <v>0.112061930165141</v>
      </c>
      <c r="Y14" s="19" t="n">
        <v>0.115458372718321</v>
      </c>
      <c r="Z14" s="19" t="n">
        <v>0.0936504661531069</v>
      </c>
      <c r="AA14" s="19" t="n">
        <v>0.108373086964159</v>
      </c>
      <c r="AB14" s="19" t="n">
        <v>0.111834381870331</v>
      </c>
      <c r="AC14" s="19" t="n">
        <v>0.138768199998901</v>
      </c>
      <c r="AD14" s="19" t="n">
        <v>0.0960467797709231</v>
      </c>
      <c r="AE14" s="19"/>
      <c r="AF14" s="19" t="n">
        <v>0.102590421546027</v>
      </c>
      <c r="AG14" s="19" t="n">
        <v>0.15436471833876</v>
      </c>
      <c r="AH14" s="19" t="n">
        <v>0.0817227377495943</v>
      </c>
      <c r="AI14" s="19"/>
      <c r="AJ14" s="19" t="n">
        <v>0.137870392028647</v>
      </c>
      <c r="AK14" s="19" t="n">
        <v>0.10990261863227</v>
      </c>
      <c r="AL14" s="19" t="n">
        <v>0.143626601053044</v>
      </c>
      <c r="AM14" s="19" t="n">
        <v>0.0787274854256948</v>
      </c>
      <c r="AN14" s="19" t="n">
        <v>0.0746737194145632</v>
      </c>
      <c r="AO14" s="19"/>
      <c r="AP14" s="19" t="n">
        <v>0.135988453300912</v>
      </c>
      <c r="AQ14" s="19" t="n">
        <v>0.129843748330663</v>
      </c>
      <c r="AR14" s="19" t="n">
        <v>0.132511393502126</v>
      </c>
      <c r="AS14" s="19" t="n">
        <v>0.0896351903323648</v>
      </c>
      <c r="AT14" s="19" t="n">
        <v>0.112133702696044</v>
      </c>
      <c r="AU14" s="19"/>
      <c r="AV14" s="19" t="n">
        <v>0.115579232298688</v>
      </c>
      <c r="AW14" s="19" t="n">
        <v>0.144198434680091</v>
      </c>
      <c r="AX14" s="19" t="n">
        <v>0.123668590170562</v>
      </c>
      <c r="AY14" s="19" t="n">
        <v>0.0869846876797432</v>
      </c>
      <c r="AZ14" s="19" t="n">
        <v>0.134607554428387</v>
      </c>
      <c r="BA14" s="19" t="n">
        <v>0.0933032766981035</v>
      </c>
      <c r="BB14" s="19"/>
      <c r="BC14" s="19" t="n">
        <v>0.0763251522928891</v>
      </c>
      <c r="BD14" s="19" t="n">
        <v>0.116814250850492</v>
      </c>
      <c r="BE14" s="19" t="n">
        <v>0.137958174470076</v>
      </c>
      <c r="BF14" s="19" t="n">
        <v>0.114618989930473</v>
      </c>
      <c r="BG14" s="19" t="n">
        <v>0.221868953646799</v>
      </c>
    </row>
    <row r="15">
      <c r="B15" t="s">
        <v>73</v>
      </c>
      <c r="C15" s="19" t="n">
        <v>0.443367308231368</v>
      </c>
      <c r="D15" s="19" t="n">
        <v>0.441485305303425</v>
      </c>
      <c r="E15" s="19" t="n">
        <v>0.446654495065368</v>
      </c>
      <c r="F15" s="19"/>
      <c r="G15" s="19" t="n">
        <v>0.447367163593365</v>
      </c>
      <c r="H15" s="19" t="n">
        <v>0.455567004426904</v>
      </c>
      <c r="I15" s="19" t="n">
        <v>0.410033089720196</v>
      </c>
      <c r="J15" s="19" t="n">
        <v>0.440553886667131</v>
      </c>
      <c r="K15" s="19" t="n">
        <v>0.508834547754268</v>
      </c>
      <c r="L15" s="19" t="n">
        <v>0.416126221298126</v>
      </c>
      <c r="M15" s="19"/>
      <c r="N15" s="19" t="n">
        <v>0.489636247067161</v>
      </c>
      <c r="O15" s="19" t="n">
        <v>0.445067531006226</v>
      </c>
      <c r="P15" s="19" t="n">
        <v>0.423748240891128</v>
      </c>
      <c r="Q15" s="19" t="n">
        <v>0.409864353385177</v>
      </c>
      <c r="R15" s="19"/>
      <c r="S15" s="19" t="n">
        <v>0.418418182026314</v>
      </c>
      <c r="T15" s="19" t="n">
        <v>0.428422311268469</v>
      </c>
      <c r="U15" s="19" t="n">
        <v>0.490344723741024</v>
      </c>
      <c r="V15" s="19" t="n">
        <v>0.424300199927063</v>
      </c>
      <c r="W15" s="19" t="n">
        <v>0.436139302348422</v>
      </c>
      <c r="X15" s="19" t="n">
        <v>0.482171066519073</v>
      </c>
      <c r="Y15" s="19" t="n">
        <v>0.452860748492467</v>
      </c>
      <c r="Z15" s="19" t="n">
        <v>0.422118466035709</v>
      </c>
      <c r="AA15" s="19" t="n">
        <v>0.433101115244678</v>
      </c>
      <c r="AB15" s="19" t="n">
        <v>0.440307125345613</v>
      </c>
      <c r="AC15" s="19" t="n">
        <v>0.459903767344041</v>
      </c>
      <c r="AD15" s="19" t="n">
        <v>0.479146296147317</v>
      </c>
      <c r="AE15" s="19"/>
      <c r="AF15" s="19" t="n">
        <v>0.449659773651282</v>
      </c>
      <c r="AG15" s="19" t="n">
        <v>0.463828651542</v>
      </c>
      <c r="AH15" s="19" t="n">
        <v>0.362615553858868</v>
      </c>
      <c r="AI15" s="19"/>
      <c r="AJ15" s="19" t="n">
        <v>0.468168777397109</v>
      </c>
      <c r="AK15" s="19" t="n">
        <v>0.473490349179757</v>
      </c>
      <c r="AL15" s="19" t="n">
        <v>0.454532144464328</v>
      </c>
      <c r="AM15" s="19" t="n">
        <v>0.504774642692793</v>
      </c>
      <c r="AN15" s="19" t="n">
        <v>0.367579251929274</v>
      </c>
      <c r="AO15" s="19"/>
      <c r="AP15" s="19" t="n">
        <v>0.457859662031101</v>
      </c>
      <c r="AQ15" s="19" t="n">
        <v>0.46278904464523</v>
      </c>
      <c r="AR15" s="19" t="n">
        <v>0.446115158188578</v>
      </c>
      <c r="AS15" s="19" t="n">
        <v>0.464648437341392</v>
      </c>
      <c r="AT15" s="19" t="n">
        <v>0.43299113443516</v>
      </c>
      <c r="AU15" s="19"/>
      <c r="AV15" s="19" t="n">
        <v>0.458414980064098</v>
      </c>
      <c r="AW15" s="19" t="n">
        <v>0.479310994754555</v>
      </c>
      <c r="AX15" s="19" t="n">
        <v>0.430641292188495</v>
      </c>
      <c r="AY15" s="19" t="n">
        <v>0.429397127709491</v>
      </c>
      <c r="AZ15" s="19" t="n">
        <v>0.408067470112518</v>
      </c>
      <c r="BA15" s="19" t="n">
        <v>0.513553150732283</v>
      </c>
      <c r="BB15" s="19"/>
      <c r="BC15" s="19" t="n">
        <v>0.453297095629156</v>
      </c>
      <c r="BD15" s="19" t="n">
        <v>0.410876512249291</v>
      </c>
      <c r="BE15" s="19" t="n">
        <v>0.445527998745809</v>
      </c>
      <c r="BF15" s="19" t="n">
        <v>0.456729143060022</v>
      </c>
      <c r="BG15" s="19" t="n">
        <v>0.409846168416047</v>
      </c>
    </row>
    <row r="16">
      <c r="B16" t="s">
        <v>74</v>
      </c>
      <c r="C16" s="19" t="n">
        <v>0.183800548018489</v>
      </c>
      <c r="D16" s="19" t="n">
        <v>0.185124197246197</v>
      </c>
      <c r="E16" s="19" t="n">
        <v>0.182289401315954</v>
      </c>
      <c r="F16" s="19"/>
      <c r="G16" s="19" t="n">
        <v>0.234710444691593</v>
      </c>
      <c r="H16" s="19" t="n">
        <v>0.196663569566881</v>
      </c>
      <c r="I16" s="19" t="n">
        <v>0.233131657825156</v>
      </c>
      <c r="J16" s="19" t="n">
        <v>0.140891654262254</v>
      </c>
      <c r="K16" s="19" t="n">
        <v>0.164093916558417</v>
      </c>
      <c r="L16" s="19" t="n">
        <v>0.147267225862281</v>
      </c>
      <c r="M16" s="19"/>
      <c r="N16" s="19" t="n">
        <v>0.17301688559992</v>
      </c>
      <c r="O16" s="19" t="n">
        <v>0.177170708948821</v>
      </c>
      <c r="P16" s="19" t="n">
        <v>0.181755867647897</v>
      </c>
      <c r="Q16" s="19" t="n">
        <v>0.204475896201631</v>
      </c>
      <c r="R16" s="19"/>
      <c r="S16" s="19" t="n">
        <v>0.219660607726758</v>
      </c>
      <c r="T16" s="19" t="n">
        <v>0.17323096726747</v>
      </c>
      <c r="U16" s="19" t="n">
        <v>0.189365057616206</v>
      </c>
      <c r="V16" s="19" t="n">
        <v>0.153661759495023</v>
      </c>
      <c r="W16" s="19" t="n">
        <v>0.141987505057705</v>
      </c>
      <c r="X16" s="19" t="n">
        <v>0.25094491687284</v>
      </c>
      <c r="Y16" s="19" t="n">
        <v>0.223440376272844</v>
      </c>
      <c r="Z16" s="19" t="n">
        <v>0.152943791552219</v>
      </c>
      <c r="AA16" s="19" t="n">
        <v>0.157485947115671</v>
      </c>
      <c r="AB16" s="19" t="n">
        <v>0.194488541677414</v>
      </c>
      <c r="AC16" s="19" t="n">
        <v>0.142619263294362</v>
      </c>
      <c r="AD16" s="19" t="n">
        <v>0.101668825060445</v>
      </c>
      <c r="AE16" s="19"/>
      <c r="AF16" s="19" t="n">
        <v>0.177017461597641</v>
      </c>
      <c r="AG16" s="19" t="n">
        <v>0.156725087683639</v>
      </c>
      <c r="AH16" s="19" t="n">
        <v>0.222911184161898</v>
      </c>
      <c r="AI16" s="19"/>
      <c r="AJ16" s="19" t="n">
        <v>0.154544940797959</v>
      </c>
      <c r="AK16" s="19" t="n">
        <v>0.180944767549753</v>
      </c>
      <c r="AL16" s="19" t="n">
        <v>0.17907626954051</v>
      </c>
      <c r="AM16" s="19" t="n">
        <v>0.122824512333377</v>
      </c>
      <c r="AN16" s="19" t="n">
        <v>0.215404800524156</v>
      </c>
      <c r="AO16" s="19"/>
      <c r="AP16" s="19" t="n">
        <v>0.182703837764502</v>
      </c>
      <c r="AQ16" s="19" t="n">
        <v>0.179327338058736</v>
      </c>
      <c r="AR16" s="19" t="n">
        <v>0.181121549185881</v>
      </c>
      <c r="AS16" s="19" t="n">
        <v>0.160820354191229</v>
      </c>
      <c r="AT16" s="19" t="n">
        <v>0.211595173579227</v>
      </c>
      <c r="AU16" s="19"/>
      <c r="AV16" s="19" t="n">
        <v>0.196782598416216</v>
      </c>
      <c r="AW16" s="19" t="n">
        <v>0.171876422340955</v>
      </c>
      <c r="AX16" s="19" t="n">
        <v>0.205870677645492</v>
      </c>
      <c r="AY16" s="19" t="n">
        <v>0.184425875925728</v>
      </c>
      <c r="AZ16" s="19" t="n">
        <v>0.200708181375403</v>
      </c>
      <c r="BA16" s="19" t="n">
        <v>0.133456999630119</v>
      </c>
      <c r="BB16" s="19"/>
      <c r="BC16" s="19" t="n">
        <v>0.188638093359672</v>
      </c>
      <c r="BD16" s="19" t="n">
        <v>0.205315066587504</v>
      </c>
      <c r="BE16" s="19" t="n">
        <v>0.173608644576274</v>
      </c>
      <c r="BF16" s="19" t="n">
        <v>0.194871090576868</v>
      </c>
      <c r="BG16" s="19" t="n">
        <v>0.0930829527908005</v>
      </c>
    </row>
    <row r="17">
      <c r="B17" t="s">
        <v>75</v>
      </c>
      <c r="C17" s="19" t="n">
        <v>0.0730286845132013</v>
      </c>
      <c r="D17" s="19" t="n">
        <v>0.0784560991824705</v>
      </c>
      <c r="E17" s="19" t="n">
        <v>0.0670025939556472</v>
      </c>
      <c r="F17" s="19"/>
      <c r="G17" s="19" t="n">
        <v>0.0965358106580624</v>
      </c>
      <c r="H17" s="19" t="n">
        <v>0.0770440137348891</v>
      </c>
      <c r="I17" s="19" t="n">
        <v>0.0891038930192792</v>
      </c>
      <c r="J17" s="19" t="n">
        <v>0.0820654525525457</v>
      </c>
      <c r="K17" s="19" t="n">
        <v>0.0263132862769635</v>
      </c>
      <c r="L17" s="19" t="n">
        <v>0.0651078771834856</v>
      </c>
      <c r="M17" s="19"/>
      <c r="N17" s="19" t="n">
        <v>0.0463289139507986</v>
      </c>
      <c r="O17" s="19" t="n">
        <v>0.0717100412636501</v>
      </c>
      <c r="P17" s="19" t="n">
        <v>0.0836969127026062</v>
      </c>
      <c r="Q17" s="19" t="n">
        <v>0.0939404099389146</v>
      </c>
      <c r="R17" s="19"/>
      <c r="S17" s="19" t="n">
        <v>0.0501761867485139</v>
      </c>
      <c r="T17" s="19" t="n">
        <v>0.100353719524762</v>
      </c>
      <c r="U17" s="19" t="n">
        <v>0.0661868450069988</v>
      </c>
      <c r="V17" s="19" t="n">
        <v>0.0985514244799624</v>
      </c>
      <c r="W17" s="19" t="n">
        <v>0.0874600900417804</v>
      </c>
      <c r="X17" s="19" t="n">
        <v>0.0472434792050661</v>
      </c>
      <c r="Y17" s="19" t="n">
        <v>0.0376380571132891</v>
      </c>
      <c r="Z17" s="19" t="n">
        <v>0.112620808228184</v>
      </c>
      <c r="AA17" s="19" t="n">
        <v>0.0913022660431986</v>
      </c>
      <c r="AB17" s="19" t="n">
        <v>0.0499827039873452</v>
      </c>
      <c r="AC17" s="19" t="n">
        <v>0.0882068131303762</v>
      </c>
      <c r="AD17" s="19" t="n">
        <v>0.0657243609653261</v>
      </c>
      <c r="AE17" s="19"/>
      <c r="AF17" s="19" t="n">
        <v>0.0639991235998362</v>
      </c>
      <c r="AG17" s="19" t="n">
        <v>0.0457454903671304</v>
      </c>
      <c r="AH17" s="19" t="n">
        <v>0.139469158266884</v>
      </c>
      <c r="AI17" s="19"/>
      <c r="AJ17" s="19" t="n">
        <v>0.0493620421427174</v>
      </c>
      <c r="AK17" s="19" t="n">
        <v>0.0564859606274037</v>
      </c>
      <c r="AL17" s="19" t="n">
        <v>0.0723470388608376</v>
      </c>
      <c r="AM17" s="19" t="n">
        <v>0.0838280768703654</v>
      </c>
      <c r="AN17" s="19" t="n">
        <v>0.135633734137837</v>
      </c>
      <c r="AO17" s="19"/>
      <c r="AP17" s="19" t="n">
        <v>0.0462705941017693</v>
      </c>
      <c r="AQ17" s="19" t="n">
        <v>0.0494328728640002</v>
      </c>
      <c r="AR17" s="19" t="n">
        <v>0.0759450721427013</v>
      </c>
      <c r="AS17" s="19" t="n">
        <v>0.091986349913775</v>
      </c>
      <c r="AT17" s="19" t="n">
        <v>0.0662051033745229</v>
      </c>
      <c r="AU17" s="19"/>
      <c r="AV17" s="19" t="n">
        <v>0.0515923971875636</v>
      </c>
      <c r="AW17" s="19" t="n">
        <v>0.0545331817243024</v>
      </c>
      <c r="AX17" s="19" t="n">
        <v>0.0707004247011708</v>
      </c>
      <c r="AY17" s="19" t="n">
        <v>0.0940451842433151</v>
      </c>
      <c r="AZ17" s="19" t="n">
        <v>0.0703900813110298</v>
      </c>
      <c r="BA17" s="19" t="n">
        <v>0.0977681455107766</v>
      </c>
      <c r="BB17" s="19"/>
      <c r="BC17" s="19" t="n">
        <v>0.0811998560419528</v>
      </c>
      <c r="BD17" s="19" t="n">
        <v>0.085659889057484</v>
      </c>
      <c r="BE17" s="19" t="n">
        <v>0.0677930665673699</v>
      </c>
      <c r="BF17" s="19" t="n">
        <v>0.0540113597073243</v>
      </c>
      <c r="BG17" s="19" t="n">
        <v>0.0968107142668426</v>
      </c>
    </row>
    <row r="18">
      <c r="B18" t="s">
        <v>76</v>
      </c>
      <c r="C18" s="19" t="n">
        <v>0.0708227766666844</v>
      </c>
      <c r="D18" s="19" t="n">
        <v>0.0831198503464261</v>
      </c>
      <c r="E18" s="19" t="n">
        <v>0.0585318983216163</v>
      </c>
      <c r="F18" s="19"/>
      <c r="G18" s="19" t="n">
        <v>0.0640638831364202</v>
      </c>
      <c r="H18" s="19" t="n">
        <v>0.058105826555749</v>
      </c>
      <c r="I18" s="19" t="n">
        <v>0.0830360495669244</v>
      </c>
      <c r="J18" s="19" t="n">
        <v>0.0866496242884839</v>
      </c>
      <c r="K18" s="19" t="n">
        <v>0.0741920577774029</v>
      </c>
      <c r="L18" s="19" t="n">
        <v>0.0606454571282021</v>
      </c>
      <c r="M18" s="19"/>
      <c r="N18" s="19" t="n">
        <v>0.0288144165847256</v>
      </c>
      <c r="O18" s="19" t="n">
        <v>0.0817156014731622</v>
      </c>
      <c r="P18" s="19" t="n">
        <v>0.0865371059981078</v>
      </c>
      <c r="Q18" s="19" t="n">
        <v>0.091094492378039</v>
      </c>
      <c r="R18" s="19"/>
      <c r="S18" s="19" t="n">
        <v>0.0822675727882424</v>
      </c>
      <c r="T18" s="19" t="n">
        <v>0.0617609735968236</v>
      </c>
      <c r="U18" s="19" t="n">
        <v>0.0733581695734257</v>
      </c>
      <c r="V18" s="19" t="n">
        <v>0.0737918043583682</v>
      </c>
      <c r="W18" s="19" t="n">
        <v>0.0621057221212545</v>
      </c>
      <c r="X18" s="19" t="n">
        <v>0.0322415534723095</v>
      </c>
      <c r="Y18" s="19" t="n">
        <v>0.0837744241018462</v>
      </c>
      <c r="Z18" s="19" t="n">
        <v>0.0993033575545645</v>
      </c>
      <c r="AA18" s="19" t="n">
        <v>0.0844778530428543</v>
      </c>
      <c r="AB18" s="19" t="n">
        <v>0.0661018930346543</v>
      </c>
      <c r="AC18" s="19" t="n">
        <v>0.0667955181270863</v>
      </c>
      <c r="AD18" s="19" t="n">
        <v>0.075523343211608</v>
      </c>
      <c r="AE18" s="19"/>
      <c r="AF18" s="19" t="n">
        <v>0.0796071808316036</v>
      </c>
      <c r="AG18" s="19" t="n">
        <v>0.0467906259287616</v>
      </c>
      <c r="AH18" s="19" t="n">
        <v>0.117666242946809</v>
      </c>
      <c r="AI18" s="19"/>
      <c r="AJ18" s="19" t="n">
        <v>0.0625528430294963</v>
      </c>
      <c r="AK18" s="19" t="n">
        <v>0.0519879287373564</v>
      </c>
      <c r="AL18" s="19" t="n">
        <v>0.0376509350322883</v>
      </c>
      <c r="AM18" s="19" t="n">
        <v>0.114225722436496</v>
      </c>
      <c r="AN18" s="19" t="n">
        <v>0.12971849434858</v>
      </c>
      <c r="AO18" s="19"/>
      <c r="AP18" s="19" t="n">
        <v>0.0546822672271148</v>
      </c>
      <c r="AQ18" s="19" t="n">
        <v>0.0527433310974676</v>
      </c>
      <c r="AR18" s="19" t="n">
        <v>0.0531700570003495</v>
      </c>
      <c r="AS18" s="19" t="n">
        <v>0.106081260587966</v>
      </c>
      <c r="AT18" s="19" t="n">
        <v>0.0350319635133558</v>
      </c>
      <c r="AU18" s="19"/>
      <c r="AV18" s="19" t="n">
        <v>0.0529812954085735</v>
      </c>
      <c r="AW18" s="19" t="n">
        <v>0.0551300743224239</v>
      </c>
      <c r="AX18" s="19" t="n">
        <v>0.0340629191969165</v>
      </c>
      <c r="AY18" s="19" t="n">
        <v>0.103230280311877</v>
      </c>
      <c r="AZ18" s="19" t="n">
        <v>0.0474111753583269</v>
      </c>
      <c r="BA18" s="19" t="n">
        <v>0.0703357587974215</v>
      </c>
      <c r="BB18" s="19"/>
      <c r="BC18" s="19" t="n">
        <v>0.0966892137582046</v>
      </c>
      <c r="BD18" s="19" t="n">
        <v>0.0693461629338281</v>
      </c>
      <c r="BE18" s="19" t="n">
        <v>0.063405635802206</v>
      </c>
      <c r="BF18" s="19" t="n">
        <v>0.0440702809148085</v>
      </c>
      <c r="BG18" s="19" t="n">
        <v>0.019282429049363</v>
      </c>
    </row>
    <row r="19">
      <c r="B19" t="s">
        <v>77</v>
      </c>
      <c r="C19" s="19" t="n">
        <v>0.010870760369911</v>
      </c>
      <c r="D19" s="19" t="n">
        <v>0.0115730507368211</v>
      </c>
      <c r="E19" s="19" t="n">
        <v>0.0091455925091207</v>
      </c>
      <c r="F19" s="19"/>
      <c r="G19" s="19" t="n">
        <v>0.0116974563891117</v>
      </c>
      <c r="H19" s="19" t="n">
        <v>0.00936693033120531</v>
      </c>
      <c r="I19" s="19" t="n">
        <v>0.00713920319092712</v>
      </c>
      <c r="J19" s="19" t="n">
        <v>0.0131751022379429</v>
      </c>
      <c r="K19" s="19" t="n">
        <v>0.0177443118076547</v>
      </c>
      <c r="L19" s="19" t="n">
        <v>0.00807788430106694</v>
      </c>
      <c r="M19" s="19"/>
      <c r="N19" s="19" t="n">
        <v>0.00896802829728344</v>
      </c>
      <c r="O19" s="19" t="n">
        <v>0.0111562536668089</v>
      </c>
      <c r="P19" s="19" t="n">
        <v>0.00812662396835702</v>
      </c>
      <c r="Q19" s="19" t="n">
        <v>0.0150571357952455</v>
      </c>
      <c r="R19" s="19"/>
      <c r="S19" s="19" t="n">
        <v>0.0135597579440905</v>
      </c>
      <c r="T19" s="19" t="n">
        <v>0.00770916123348779</v>
      </c>
      <c r="U19" s="19" t="n">
        <v>0</v>
      </c>
      <c r="V19" s="19" t="n">
        <v>0</v>
      </c>
      <c r="W19" s="19" t="n">
        <v>0.0234161870379508</v>
      </c>
      <c r="X19" s="19" t="n">
        <v>0.00726196018957593</v>
      </c>
      <c r="Y19" s="19" t="n">
        <v>0.011248287394735</v>
      </c>
      <c r="Z19" s="19" t="n">
        <v>0.0106795763397101</v>
      </c>
      <c r="AA19" s="19" t="n">
        <v>0.023914267010338</v>
      </c>
      <c r="AB19" s="19" t="n">
        <v>0.0191040822622907</v>
      </c>
      <c r="AC19" s="19" t="n">
        <v>0</v>
      </c>
      <c r="AD19" s="19" t="n">
        <v>0</v>
      </c>
      <c r="AE19" s="19"/>
      <c r="AF19" s="19" t="n">
        <v>0.00458658256269807</v>
      </c>
      <c r="AG19" s="19" t="n">
        <v>0.00760252565329614</v>
      </c>
      <c r="AH19" s="19" t="n">
        <v>0.0283312489004359</v>
      </c>
      <c r="AI19" s="19"/>
      <c r="AJ19" s="19" t="n">
        <v>0.0081611263751182</v>
      </c>
      <c r="AK19" s="19" t="n">
        <v>0.00445049867917566</v>
      </c>
      <c r="AL19" s="19" t="n">
        <v>0.01997335365886</v>
      </c>
      <c r="AM19" s="19" t="n">
        <v>0</v>
      </c>
      <c r="AN19" s="19" t="n">
        <v>0.0235054368744612</v>
      </c>
      <c r="AO19" s="19"/>
      <c r="AP19" s="19" t="n">
        <v>0.00439928089135611</v>
      </c>
      <c r="AQ19" s="19" t="n">
        <v>0.00547090580628312</v>
      </c>
      <c r="AR19" s="19" t="n">
        <v>0.0154198858751025</v>
      </c>
      <c r="AS19" s="19" t="n">
        <v>0.00375950503332462</v>
      </c>
      <c r="AT19" s="19" t="n">
        <v>0.0285728427947905</v>
      </c>
      <c r="AU19" s="19"/>
      <c r="AV19" s="19" t="n">
        <v>0.00748987102884988</v>
      </c>
      <c r="AW19" s="19" t="n">
        <v>0.00677728662130711</v>
      </c>
      <c r="AX19" s="19" t="n">
        <v>0.0205875199744558</v>
      </c>
      <c r="AY19" s="19" t="n">
        <v>0</v>
      </c>
      <c r="AZ19" s="19" t="n">
        <v>0.0205553933422459</v>
      </c>
      <c r="BA19" s="19" t="n">
        <v>0.0173354868958463</v>
      </c>
      <c r="BB19" s="19"/>
      <c r="BC19" s="19" t="n">
        <v>0.0178649504429744</v>
      </c>
      <c r="BD19" s="19" t="n">
        <v>0.0115399190792652</v>
      </c>
      <c r="BE19" s="19" t="n">
        <v>0.00729968715437791</v>
      </c>
      <c r="BF19" s="19" t="n">
        <v>0.00493604330627734</v>
      </c>
      <c r="BG19" s="19" t="n">
        <v>0</v>
      </c>
    </row>
    <row r="20">
      <c r="C20" s="19"/>
      <c r="D20" s="19"/>
      <c r="E20" s="19"/>
      <c r="F20" s="19"/>
      <c r="G20" s="19"/>
      <c r="H20" s="19"/>
      <c r="I20" s="19"/>
      <c r="J20" s="19"/>
      <c r="K20" s="19"/>
      <c r="L20" s="19"/>
      <c r="M20" s="19"/>
      <c r="N20" s="19"/>
      <c r="O20" s="19"/>
      <c r="P20" s="19"/>
      <c r="Q20" s="19"/>
      <c r="R20" s="19"/>
      <c r="S20" s="19"/>
      <c r="T20" s="19"/>
      <c r="U20" s="19"/>
      <c r="V20" s="19"/>
      <c r="W20" s="19"/>
      <c r="X20" s="19"/>
      <c r="Y20" s="19"/>
      <c r="Z20" s="19"/>
      <c r="AA20" s="19"/>
      <c r="AB20" s="19"/>
      <c r="AC20" s="19"/>
      <c r="AD20" s="19"/>
      <c r="AE20" s="19"/>
      <c r="AF20" s="19"/>
      <c r="AG20" s="19"/>
      <c r="AH20" s="19"/>
      <c r="AI20" s="19"/>
      <c r="AJ20" s="19"/>
      <c r="AK20" s="19"/>
      <c r="AL20" s="19"/>
      <c r="AM20" s="19"/>
      <c r="AN20" s="19"/>
      <c r="AO20" s="19"/>
      <c r="AP20" s="19"/>
      <c r="AQ20" s="19"/>
      <c r="AR20" s="19"/>
      <c r="AS20" s="19"/>
      <c r="AT20" s="19"/>
      <c r="AU20" s="19"/>
      <c r="AV20" s="19"/>
      <c r="AW20" s="19"/>
      <c r="AX20" s="19"/>
      <c r="AY20" s="19"/>
      <c r="AZ20" s="19"/>
      <c r="BA20" s="19"/>
      <c r="BB20" s="19"/>
      <c r="BC20" s="19"/>
      <c r="BD20" s="19"/>
      <c r="BE20" s="19"/>
      <c r="BF20" s="19"/>
      <c r="BG20" s="19"/>
    </row>
    <row r="21">
      <c r="B21" s="7" t="s">
        <v>96</v>
      </c>
      <c r="C21" s="19"/>
      <c r="D21" s="19"/>
      <c r="E21" s="19"/>
      <c r="F21" s="19"/>
      <c r="G21" s="19"/>
      <c r="H21" s="19"/>
      <c r="I21" s="19"/>
      <c r="J21" s="19"/>
      <c r="K21" s="19"/>
      <c r="L21" s="19"/>
      <c r="M21" s="19"/>
      <c r="N21" s="19"/>
      <c r="O21" s="19"/>
      <c r="P21" s="19"/>
      <c r="Q21" s="19"/>
      <c r="R21" s="19"/>
      <c r="S21" s="19"/>
      <c r="T21" s="19"/>
      <c r="U21" s="19"/>
      <c r="V21" s="19"/>
      <c r="W21" s="19"/>
      <c r="X21" s="19"/>
      <c r="Y21" s="19"/>
      <c r="Z21" s="19"/>
      <c r="AA21" s="19"/>
      <c r="AB21" s="19"/>
      <c r="AC21" s="19"/>
      <c r="AD21" s="19"/>
      <c r="AE21" s="19"/>
      <c r="AF21" s="19"/>
      <c r="AG21" s="19"/>
      <c r="AH21" s="19"/>
      <c r="AI21" s="19"/>
      <c r="AJ21" s="19"/>
      <c r="AK21" s="19"/>
      <c r="AL21" s="19"/>
      <c r="AM21" s="19"/>
      <c r="AN21" s="19"/>
      <c r="AO21" s="19"/>
      <c r="AP21" s="19"/>
      <c r="AQ21" s="19"/>
      <c r="AR21" s="19"/>
      <c r="AS21" s="19"/>
      <c r="AT21" s="19"/>
      <c r="AU21" s="19"/>
      <c r="AV21" s="19"/>
      <c r="AW21" s="19"/>
      <c r="AX21" s="19"/>
      <c r="AY21" s="19"/>
      <c r="AZ21" s="19"/>
      <c r="BA21" s="19"/>
      <c r="BB21" s="19"/>
      <c r="BC21" s="19"/>
      <c r="BD21" s="19"/>
      <c r="BE21" s="19"/>
      <c r="BF21" s="19"/>
      <c r="BG21" s="19"/>
    </row>
    <row r="22">
      <c r="B22" s="26" t="s">
        <v>97</v>
      </c>
      <c r="C22" s="19"/>
      <c r="D22" s="19"/>
      <c r="E22" s="19"/>
      <c r="F22" s="19"/>
      <c r="G22" s="19"/>
      <c r="H22" s="19"/>
      <c r="I22" s="19"/>
      <c r="J22" s="19"/>
      <c r="K22" s="19"/>
      <c r="L22" s="19"/>
      <c r="M22" s="19"/>
      <c r="N22" s="19"/>
      <c r="O22" s="19"/>
      <c r="P22" s="19"/>
      <c r="Q22" s="19"/>
      <c r="R22" s="19"/>
      <c r="S22" s="19"/>
      <c r="T22" s="19"/>
      <c r="U22" s="19"/>
      <c r="V22" s="19"/>
      <c r="W22" s="19"/>
      <c r="X22" s="19"/>
      <c r="Y22" s="19"/>
      <c r="Z22" s="19"/>
      <c r="AA22" s="19"/>
      <c r="AB22" s="19"/>
      <c r="AC22" s="19"/>
      <c r="AD22" s="19"/>
      <c r="AE22" s="19"/>
      <c r="AF22" s="19"/>
      <c r="AG22" s="19"/>
      <c r="AH22" s="19"/>
      <c r="AI22" s="19"/>
      <c r="AJ22" s="19"/>
      <c r="AK22" s="19"/>
      <c r="AL22" s="19"/>
      <c r="AM22" s="19"/>
      <c r="AN22" s="19"/>
      <c r="AO22" s="19"/>
      <c r="AP22" s="19"/>
      <c r="AQ22" s="19"/>
      <c r="AR22" s="19"/>
      <c r="AS22" s="19"/>
      <c r="AT22" s="19"/>
      <c r="AU22" s="19"/>
      <c r="AV22" s="19"/>
      <c r="AW22" s="19"/>
      <c r="AX22" s="19"/>
      <c r="AY22" s="19"/>
      <c r="AZ22" s="19"/>
      <c r="BA22" s="19"/>
      <c r="BB22" s="19"/>
      <c r="BC22" s="19"/>
      <c r="BD22" s="19"/>
      <c r="BE22" s="19"/>
      <c r="BF22" s="19"/>
      <c r="BG22" s="19"/>
    </row>
    <row r="23">
      <c r="B23" t="s">
        <v>82</v>
      </c>
      <c r="C23" s="19" t="n">
        <v>0.536078245130181</v>
      </c>
      <c r="D23" s="19" t="n">
        <v>0.534445404571856</v>
      </c>
      <c r="E23" s="19" t="n">
        <v>0.536060879534876</v>
      </c>
      <c r="F23" s="19"/>
      <c r="G23" s="19" t="n">
        <v>0.387893180746561</v>
      </c>
      <c r="H23" s="19" t="n">
        <v>0.485670648539202</v>
      </c>
      <c r="I23" s="19" t="n">
        <v>0.514335132875653</v>
      </c>
      <c r="J23" s="19" t="n">
        <v>0.527612983660312</v>
      </c>
      <c r="K23" s="19" t="n">
        <v>0.623557832832272</v>
      </c>
      <c r="L23" s="19" t="n">
        <v>0.634399465324497</v>
      </c>
      <c r="M23" s="19"/>
      <c r="N23" s="19" t="n">
        <v>0.54187471162868</v>
      </c>
      <c r="O23" s="19" t="n">
        <v>0.567476936000528</v>
      </c>
      <c r="P23" s="19" t="n">
        <v>0.536460636905851</v>
      </c>
      <c r="Q23" s="19" t="n">
        <v>0.49581750596619</v>
      </c>
      <c r="R23" s="19"/>
      <c r="S23" s="19" t="n">
        <v>0.492888291185034</v>
      </c>
      <c r="T23" s="19" t="n">
        <v>0.583811362627564</v>
      </c>
      <c r="U23" s="19" t="n">
        <v>0.523216964198614</v>
      </c>
      <c r="V23" s="19" t="n">
        <v>0.537732718915928</v>
      </c>
      <c r="W23" s="19" t="n">
        <v>0.540713675216716</v>
      </c>
      <c r="X23" s="19" t="n">
        <v>0.439626018483253</v>
      </c>
      <c r="Y23" s="19" t="n">
        <v>0.54461303307583</v>
      </c>
      <c r="Z23" s="19" t="n">
        <v>0.407719927577167</v>
      </c>
      <c r="AA23" s="19" t="n">
        <v>0.517609363911377</v>
      </c>
      <c r="AB23" s="19" t="n">
        <v>0.617227875721657</v>
      </c>
      <c r="AC23" s="19" t="n">
        <v>0.635790437866847</v>
      </c>
      <c r="AD23" s="19" t="n">
        <v>0.649442945123527</v>
      </c>
      <c r="AE23" s="19"/>
      <c r="AF23" s="19" t="n">
        <v>0.570643578062085</v>
      </c>
      <c r="AG23" s="19" t="n">
        <v>0.547315262967133</v>
      </c>
      <c r="AH23" s="19" t="n">
        <v>0.509658895862171</v>
      </c>
      <c r="AI23" s="19"/>
      <c r="AJ23" s="19" t="n">
        <v>0.596733531070177</v>
      </c>
      <c r="AK23" s="19" t="n">
        <v>0.525184250318102</v>
      </c>
      <c r="AL23" s="19" t="n">
        <v>0.580523225464645</v>
      </c>
      <c r="AM23" s="19" t="n">
        <v>0.544631643704039</v>
      </c>
      <c r="AN23" s="19" t="n">
        <v>0.499565932322788</v>
      </c>
      <c r="AO23" s="19"/>
      <c r="AP23" s="19" t="n">
        <v>0.607700513957373</v>
      </c>
      <c r="AQ23" s="19" t="n">
        <v>0.559737865033884</v>
      </c>
      <c r="AR23" s="19" t="n">
        <v>0.544144597811795</v>
      </c>
      <c r="AS23" s="19" t="n">
        <v>0.489777517894867</v>
      </c>
      <c r="AT23" s="19" t="n">
        <v>0.34836562056119</v>
      </c>
      <c r="AU23" s="19"/>
      <c r="AV23" s="19" t="n">
        <v>0.545178182901453</v>
      </c>
      <c r="AW23" s="19" t="n">
        <v>0.573784688551535</v>
      </c>
      <c r="AX23" s="19" t="n">
        <v>0.559791888202075</v>
      </c>
      <c r="AY23" s="19" t="n">
        <v>0.510540888304741</v>
      </c>
      <c r="AZ23" s="19" t="n">
        <v>0.370344049508206</v>
      </c>
      <c r="BA23" s="19" t="n">
        <v>0.590135559182424</v>
      </c>
      <c r="BB23" s="19"/>
      <c r="BC23" s="19" t="n">
        <v>0.547961730436215</v>
      </c>
      <c r="BD23" s="19" t="n">
        <v>0.520623423543921</v>
      </c>
      <c r="BE23" s="19" t="n">
        <v>0.540843015115253</v>
      </c>
      <c r="BF23" s="19" t="n">
        <v>0.453908398317492</v>
      </c>
      <c r="BG23" s="19" t="n">
        <v>0.577766674164587</v>
      </c>
    </row>
    <row r="24">
      <c r="B24" t="s">
        <v>83</v>
      </c>
      <c r="C24" s="19" t="n">
        <v>0.393923250300215</v>
      </c>
      <c r="D24" s="19" t="n">
        <v>0.347184482870231</v>
      </c>
      <c r="E24" s="19" t="n">
        <v>0.436290503213603</v>
      </c>
      <c r="F24" s="19"/>
      <c r="G24" s="19" t="n">
        <v>0.348386593288958</v>
      </c>
      <c r="H24" s="19" t="n">
        <v>0.354338770452325</v>
      </c>
      <c r="I24" s="19" t="n">
        <v>0.421297612213628</v>
      </c>
      <c r="J24" s="19" t="n">
        <v>0.476707429702851</v>
      </c>
      <c r="K24" s="19" t="n">
        <v>0.442419689987792</v>
      </c>
      <c r="L24" s="19" t="n">
        <v>0.337117844669236</v>
      </c>
      <c r="M24" s="19"/>
      <c r="N24" s="19" t="n">
        <v>0.379153091127758</v>
      </c>
      <c r="O24" s="19" t="n">
        <v>0.388728161420773</v>
      </c>
      <c r="P24" s="19" t="n">
        <v>0.375175312192535</v>
      </c>
      <c r="Q24" s="19" t="n">
        <v>0.435688609226092</v>
      </c>
      <c r="R24" s="19"/>
      <c r="S24" s="19" t="n">
        <v>0.383640335888265</v>
      </c>
      <c r="T24" s="19" t="n">
        <v>0.428968140216903</v>
      </c>
      <c r="U24" s="19" t="n">
        <v>0.396052673103739</v>
      </c>
      <c r="V24" s="19" t="n">
        <v>0.398480969686912</v>
      </c>
      <c r="W24" s="19" t="n">
        <v>0.383129084939666</v>
      </c>
      <c r="X24" s="19" t="n">
        <v>0.46651682738941</v>
      </c>
      <c r="Y24" s="19" t="n">
        <v>0.385659750103367</v>
      </c>
      <c r="Z24" s="19" t="n">
        <v>0.482512965208115</v>
      </c>
      <c r="AA24" s="19" t="n">
        <v>0.333388953147679</v>
      </c>
      <c r="AB24" s="19" t="n">
        <v>0.331980946725353</v>
      </c>
      <c r="AC24" s="19" t="n">
        <v>0.470710544718051</v>
      </c>
      <c r="AD24" s="19" t="n">
        <v>0.251605169159852</v>
      </c>
      <c r="AE24" s="19"/>
      <c r="AF24" s="19" t="n">
        <v>0.427966729551645</v>
      </c>
      <c r="AG24" s="19" t="n">
        <v>0.370506708899854</v>
      </c>
      <c r="AH24" s="19" t="n">
        <v>0.402174473028791</v>
      </c>
      <c r="AI24" s="19"/>
      <c r="AJ24" s="19" t="n">
        <v>0.373701359037303</v>
      </c>
      <c r="AK24" s="19" t="n">
        <v>0.414937219099216</v>
      </c>
      <c r="AL24" s="19" t="n">
        <v>0.32504167938639</v>
      </c>
      <c r="AM24" s="19" t="n">
        <v>0.463740843072936</v>
      </c>
      <c r="AN24" s="19" t="n">
        <v>0.444772503201663</v>
      </c>
      <c r="AO24" s="19"/>
      <c r="AP24" s="19" t="n">
        <v>0.314257443745912</v>
      </c>
      <c r="AQ24" s="19" t="n">
        <v>0.413714478930382</v>
      </c>
      <c r="AR24" s="19" t="n">
        <v>0.416320886072223</v>
      </c>
      <c r="AS24" s="19" t="n">
        <v>0.467289892182464</v>
      </c>
      <c r="AT24" s="19" t="n">
        <v>0.423935585103161</v>
      </c>
      <c r="AU24" s="19"/>
      <c r="AV24" s="19" t="n">
        <v>0.403808571999673</v>
      </c>
      <c r="AW24" s="19" t="n">
        <v>0.346455209022763</v>
      </c>
      <c r="AX24" s="19" t="n">
        <v>0.386454203184925</v>
      </c>
      <c r="AY24" s="19" t="n">
        <v>0.446204207499999</v>
      </c>
      <c r="AZ24" s="19" t="n">
        <v>0.429238541139347</v>
      </c>
      <c r="BA24" s="19" t="n">
        <v>0.380573838107918</v>
      </c>
      <c r="BB24" s="19"/>
      <c r="BC24" s="19" t="n">
        <v>0.437457657494114</v>
      </c>
      <c r="BD24" s="19" t="n">
        <v>0.405203281463537</v>
      </c>
      <c r="BE24" s="19" t="n">
        <v>0.342311638724664</v>
      </c>
      <c r="BF24" s="19" t="n">
        <v>0.392505213659319</v>
      </c>
      <c r="BG24" s="19" t="n">
        <v>0.511054399592866</v>
      </c>
    </row>
    <row r="25">
      <c r="B25" t="s">
        <v>84</v>
      </c>
      <c r="C25" s="19" t="n">
        <v>0.325700751747429</v>
      </c>
      <c r="D25" s="19" t="n">
        <v>0.330944926634532</v>
      </c>
      <c r="E25" s="19" t="n">
        <v>0.319158414895044</v>
      </c>
      <c r="F25" s="19"/>
      <c r="G25" s="19" t="n">
        <v>0.405967335996624</v>
      </c>
      <c r="H25" s="19" t="n">
        <v>0.415245829091914</v>
      </c>
      <c r="I25" s="19" t="n">
        <v>0.374323373393854</v>
      </c>
      <c r="J25" s="19" t="n">
        <v>0.328673225712111</v>
      </c>
      <c r="K25" s="19" t="n">
        <v>0.293386253350982</v>
      </c>
      <c r="L25" s="19" t="n">
        <v>0.185211281710824</v>
      </c>
      <c r="M25" s="19"/>
      <c r="N25" s="19" t="n">
        <v>0.362257634073463</v>
      </c>
      <c r="O25" s="19" t="n">
        <v>0.334201635397388</v>
      </c>
      <c r="P25" s="19" t="n">
        <v>0.310735567540852</v>
      </c>
      <c r="Q25" s="19" t="n">
        <v>0.285683788354977</v>
      </c>
      <c r="R25" s="19"/>
      <c r="S25" s="19" t="n">
        <v>0.456608967179243</v>
      </c>
      <c r="T25" s="19" t="n">
        <v>0.286329666234167</v>
      </c>
      <c r="U25" s="19" t="n">
        <v>0.270351368126108</v>
      </c>
      <c r="V25" s="19" t="n">
        <v>0.267538974335684</v>
      </c>
      <c r="W25" s="19" t="n">
        <v>0.35216303539913</v>
      </c>
      <c r="X25" s="19" t="n">
        <v>0.321339245871915</v>
      </c>
      <c r="Y25" s="19" t="n">
        <v>0.380200248952545</v>
      </c>
      <c r="Z25" s="19" t="n">
        <v>0.278698053562316</v>
      </c>
      <c r="AA25" s="19" t="n">
        <v>0.348622615659588</v>
      </c>
      <c r="AB25" s="19" t="n">
        <v>0.28264801706966</v>
      </c>
      <c r="AC25" s="19" t="n">
        <v>0.226464857494123</v>
      </c>
      <c r="AD25" s="19" t="n">
        <v>0.276636036625784</v>
      </c>
      <c r="AE25" s="19"/>
      <c r="AF25" s="19" t="n">
        <v>0.260410161366348</v>
      </c>
      <c r="AG25" s="19" t="n">
        <v>0.354403553438504</v>
      </c>
      <c r="AH25" s="19" t="n">
        <v>0.364728665167322</v>
      </c>
      <c r="AI25" s="19"/>
      <c r="AJ25" s="19" t="n">
        <v>0.219679837119121</v>
      </c>
      <c r="AK25" s="19" t="n">
        <v>0.46596284277714</v>
      </c>
      <c r="AL25" s="19" t="n">
        <v>0.327384460462195</v>
      </c>
      <c r="AM25" s="19" t="n">
        <v>0.434659556223549</v>
      </c>
      <c r="AN25" s="19" t="n">
        <v>0.280053411120217</v>
      </c>
      <c r="AO25" s="19"/>
      <c r="AP25" s="19" t="n">
        <v>0.205125513492684</v>
      </c>
      <c r="AQ25" s="19" t="n">
        <v>0.43332558053354</v>
      </c>
      <c r="AR25" s="19" t="n">
        <v>0.262993397981465</v>
      </c>
      <c r="AS25" s="19" t="n">
        <v>0.270520844430185</v>
      </c>
      <c r="AT25" s="19" t="n">
        <v>0.42986072140994</v>
      </c>
      <c r="AU25" s="19"/>
      <c r="AV25" s="19" t="n">
        <v>0.472658349772263</v>
      </c>
      <c r="AW25" s="19" t="n">
        <v>0.22669775297462</v>
      </c>
      <c r="AX25" s="19" t="n">
        <v>0.281807992809606</v>
      </c>
      <c r="AY25" s="19" t="n">
        <v>0.233585024118577</v>
      </c>
      <c r="AZ25" s="19" t="n">
        <v>0.362500374558541</v>
      </c>
      <c r="BA25" s="19" t="n">
        <v>0.289619136033013</v>
      </c>
      <c r="BB25" s="19"/>
      <c r="BC25" s="19" t="n">
        <v>0.242091354600574</v>
      </c>
      <c r="BD25" s="19" t="n">
        <v>0.311263968118775</v>
      </c>
      <c r="BE25" s="19" t="n">
        <v>0.375430090440387</v>
      </c>
      <c r="BF25" s="19" t="n">
        <v>0.421277353901247</v>
      </c>
      <c r="BG25" s="19" t="n">
        <v>0.57016753344063</v>
      </c>
    </row>
    <row r="26">
      <c r="B26" t="s">
        <v>85</v>
      </c>
      <c r="C26" s="19" t="n">
        <v>0.252055235792295</v>
      </c>
      <c r="D26" s="19" t="n">
        <v>0.242163791404921</v>
      </c>
      <c r="E26" s="19" t="n">
        <v>0.258225896285565</v>
      </c>
      <c r="F26" s="19"/>
      <c r="G26" s="19" t="n">
        <v>0.145219777918362</v>
      </c>
      <c r="H26" s="19" t="n">
        <v>0.19008696159401</v>
      </c>
      <c r="I26" s="19" t="n">
        <v>0.23139210226399</v>
      </c>
      <c r="J26" s="19" t="n">
        <v>0.273870881381205</v>
      </c>
      <c r="K26" s="19" t="n">
        <v>0.319229922620271</v>
      </c>
      <c r="L26" s="19" t="n">
        <v>0.323121518161403</v>
      </c>
      <c r="M26" s="19"/>
      <c r="N26" s="19" t="n">
        <v>0.216285527435287</v>
      </c>
      <c r="O26" s="19" t="n">
        <v>0.251151075625708</v>
      </c>
      <c r="P26" s="19" t="n">
        <v>0.291732092590764</v>
      </c>
      <c r="Q26" s="19" t="n">
        <v>0.261982755311885</v>
      </c>
      <c r="R26" s="19"/>
      <c r="S26" s="19" t="n">
        <v>0.165604479472181</v>
      </c>
      <c r="T26" s="19" t="n">
        <v>0.281944923739921</v>
      </c>
      <c r="U26" s="19" t="n">
        <v>0.329652903392654</v>
      </c>
      <c r="V26" s="19" t="n">
        <v>0.30014508171955</v>
      </c>
      <c r="W26" s="19" t="n">
        <v>0.344562637754297</v>
      </c>
      <c r="X26" s="19" t="n">
        <v>0.254967175287914</v>
      </c>
      <c r="Y26" s="19" t="n">
        <v>0.196342973168021</v>
      </c>
      <c r="Z26" s="19" t="n">
        <v>0.266972855690714</v>
      </c>
      <c r="AA26" s="19" t="n">
        <v>0.2414133652559</v>
      </c>
      <c r="AB26" s="19" t="n">
        <v>0.196941293088905</v>
      </c>
      <c r="AC26" s="19" t="n">
        <v>0.247162481273143</v>
      </c>
      <c r="AD26" s="19" t="n">
        <v>0.30857096832464</v>
      </c>
      <c r="AE26" s="19"/>
      <c r="AF26" s="19" t="n">
        <v>0.287312743633084</v>
      </c>
      <c r="AG26" s="19" t="n">
        <v>0.258599123239062</v>
      </c>
      <c r="AH26" s="19" t="n">
        <v>0.197330981161169</v>
      </c>
      <c r="AI26" s="19"/>
      <c r="AJ26" s="19" t="n">
        <v>0.28274522144102</v>
      </c>
      <c r="AK26" s="19" t="n">
        <v>0.26829653183081</v>
      </c>
      <c r="AL26" s="19" t="n">
        <v>0.179237802839865</v>
      </c>
      <c r="AM26" s="19" t="n">
        <v>0.227069149205616</v>
      </c>
      <c r="AN26" s="19" t="n">
        <v>0.21624722684344</v>
      </c>
      <c r="AO26" s="19"/>
      <c r="AP26" s="19" t="n">
        <v>0.289607770132603</v>
      </c>
      <c r="AQ26" s="19" t="n">
        <v>0.253070262177071</v>
      </c>
      <c r="AR26" s="19" t="n">
        <v>0.252677221236481</v>
      </c>
      <c r="AS26" s="19" t="n">
        <v>0.233815199232666</v>
      </c>
      <c r="AT26" s="19" t="n">
        <v>0.191081562931942</v>
      </c>
      <c r="AU26" s="19"/>
      <c r="AV26" s="19" t="n">
        <v>0.252848872986067</v>
      </c>
      <c r="AW26" s="19" t="n">
        <v>0.270406263914489</v>
      </c>
      <c r="AX26" s="19" t="n">
        <v>0.226053787919045</v>
      </c>
      <c r="AY26" s="19" t="n">
        <v>0.238138971058402</v>
      </c>
      <c r="AZ26" s="19" t="n">
        <v>0.21423337719309</v>
      </c>
      <c r="BA26" s="19" t="n">
        <v>0.296983305471593</v>
      </c>
      <c r="BB26" s="19"/>
      <c r="BC26" s="19" t="n">
        <v>0.259838467018789</v>
      </c>
      <c r="BD26" s="19" t="n">
        <v>0.27260292037903</v>
      </c>
      <c r="BE26" s="19" t="n">
        <v>0.236078891646068</v>
      </c>
      <c r="BF26" s="19" t="n">
        <v>0.212131751390873</v>
      </c>
      <c r="BG26" s="19" t="n">
        <v>0.247355129161471</v>
      </c>
    </row>
    <row r="27">
      <c r="B27" t="s">
        <v>86</v>
      </c>
      <c r="C27" s="19" t="n">
        <v>0.22552780808109</v>
      </c>
      <c r="D27" s="19" t="n">
        <v>0.236048854070758</v>
      </c>
      <c r="E27" s="19" t="n">
        <v>0.216920102855772</v>
      </c>
      <c r="F27" s="19"/>
      <c r="G27" s="19" t="n">
        <v>0.119948113216997</v>
      </c>
      <c r="H27" s="19" t="n">
        <v>0.134348482992202</v>
      </c>
      <c r="I27" s="19" t="n">
        <v>0.185877674717808</v>
      </c>
      <c r="J27" s="19" t="n">
        <v>0.214869004602889</v>
      </c>
      <c r="K27" s="19" t="n">
        <v>0.332933960151935</v>
      </c>
      <c r="L27" s="19" t="n">
        <v>0.331055903017178</v>
      </c>
      <c r="M27" s="19"/>
      <c r="N27" s="19" t="n">
        <v>0.202621098860963</v>
      </c>
      <c r="O27" s="19" t="n">
        <v>0.179136417660539</v>
      </c>
      <c r="P27" s="19" t="n">
        <v>0.281731348397275</v>
      </c>
      <c r="Q27" s="19" t="n">
        <v>0.253997896232963</v>
      </c>
      <c r="R27" s="19"/>
      <c r="S27" s="19" t="n">
        <v>0.1448740019344</v>
      </c>
      <c r="T27" s="19" t="n">
        <v>0.216173160853192</v>
      </c>
      <c r="U27" s="19" t="n">
        <v>0.3127986217827</v>
      </c>
      <c r="V27" s="19" t="n">
        <v>0.282510940108513</v>
      </c>
      <c r="W27" s="19" t="n">
        <v>0.213540389964626</v>
      </c>
      <c r="X27" s="19" t="n">
        <v>0.251082458756511</v>
      </c>
      <c r="Y27" s="19" t="n">
        <v>0.229485290205838</v>
      </c>
      <c r="Z27" s="19" t="n">
        <v>0.218019672249771</v>
      </c>
      <c r="AA27" s="19" t="n">
        <v>0.190335233099808</v>
      </c>
      <c r="AB27" s="19" t="n">
        <v>0.269603788962054</v>
      </c>
      <c r="AC27" s="19" t="n">
        <v>0.19181767414968</v>
      </c>
      <c r="AD27" s="19" t="n">
        <v>0.227938051555723</v>
      </c>
      <c r="AE27" s="19"/>
      <c r="AF27" s="19" t="n">
        <v>0.337577998828224</v>
      </c>
      <c r="AG27" s="19" t="n">
        <v>0.184857262049661</v>
      </c>
      <c r="AH27" s="19" t="n">
        <v>0.135544895062277</v>
      </c>
      <c r="AI27" s="19"/>
      <c r="AJ27" s="19" t="n">
        <v>0.332911873530642</v>
      </c>
      <c r="AK27" s="19" t="n">
        <v>0.165558010788657</v>
      </c>
      <c r="AL27" s="19" t="n">
        <v>0.141939466729567</v>
      </c>
      <c r="AM27" s="19" t="n">
        <v>0.355183269981319</v>
      </c>
      <c r="AN27" s="19" t="n">
        <v>0.134052303995715</v>
      </c>
      <c r="AO27" s="19"/>
      <c r="AP27" s="19" t="n">
        <v>0.313424443903384</v>
      </c>
      <c r="AQ27" s="19" t="n">
        <v>0.186694316883015</v>
      </c>
      <c r="AR27" s="19" t="n">
        <v>0.184401748349311</v>
      </c>
      <c r="AS27" s="19" t="n">
        <v>0.349940383340148</v>
      </c>
      <c r="AT27" s="19" t="n">
        <v>0.134643695290275</v>
      </c>
      <c r="AU27" s="19"/>
      <c r="AV27" s="19" t="n">
        <v>0.17177188841166</v>
      </c>
      <c r="AW27" s="19" t="n">
        <v>0.288426487353615</v>
      </c>
      <c r="AX27" s="19" t="n">
        <v>0.177062995884552</v>
      </c>
      <c r="AY27" s="19" t="n">
        <v>0.368058382307073</v>
      </c>
      <c r="AZ27" s="19" t="n">
        <v>0.123883341969772</v>
      </c>
      <c r="BA27" s="19" t="n">
        <v>0.216868380910794</v>
      </c>
      <c r="BB27" s="19"/>
      <c r="BC27" s="19" t="n">
        <v>0.282671811189288</v>
      </c>
      <c r="BD27" s="19" t="n">
        <v>0.236708662301029</v>
      </c>
      <c r="BE27" s="19" t="n">
        <v>0.166234488556081</v>
      </c>
      <c r="BF27" s="19" t="n">
        <v>0.172134318317054</v>
      </c>
      <c r="BG27" s="19" t="n">
        <v>0.0609055238069918</v>
      </c>
    </row>
    <row r="28">
      <c r="B28" t="s">
        <v>87</v>
      </c>
      <c r="C28" s="19" t="n">
        <v>0.206114692881948</v>
      </c>
      <c r="D28" s="19" t="n">
        <v>0.226058316232268</v>
      </c>
      <c r="E28" s="19" t="n">
        <v>0.184232612663824</v>
      </c>
      <c r="F28" s="19"/>
      <c r="G28" s="19" t="n">
        <v>0.265746915640674</v>
      </c>
      <c r="H28" s="19" t="n">
        <v>0.244125587267183</v>
      </c>
      <c r="I28" s="19" t="n">
        <v>0.268651366129598</v>
      </c>
      <c r="J28" s="19" t="n">
        <v>0.212501365941793</v>
      </c>
      <c r="K28" s="19" t="n">
        <v>0.17684923897641</v>
      </c>
      <c r="L28" s="19" t="n">
        <v>0.10463287149616</v>
      </c>
      <c r="M28" s="19"/>
      <c r="N28" s="19" t="n">
        <v>0.239229811769132</v>
      </c>
      <c r="O28" s="19" t="n">
        <v>0.208951036111901</v>
      </c>
      <c r="P28" s="19" t="n">
        <v>0.185090042060976</v>
      </c>
      <c r="Q28" s="19" t="n">
        <v>0.181667365942942</v>
      </c>
      <c r="R28" s="19"/>
      <c r="S28" s="19" t="n">
        <v>0.271311634250848</v>
      </c>
      <c r="T28" s="19" t="n">
        <v>0.158627834078316</v>
      </c>
      <c r="U28" s="19" t="n">
        <v>0.209410664805581</v>
      </c>
      <c r="V28" s="19" t="n">
        <v>0.187672229379646</v>
      </c>
      <c r="W28" s="19" t="n">
        <v>0.236748816833914</v>
      </c>
      <c r="X28" s="19" t="n">
        <v>0.239568415975102</v>
      </c>
      <c r="Y28" s="19" t="n">
        <v>0.223866475748063</v>
      </c>
      <c r="Z28" s="19" t="n">
        <v>0.22536384983131</v>
      </c>
      <c r="AA28" s="19" t="n">
        <v>0.18636364888955</v>
      </c>
      <c r="AB28" s="19" t="n">
        <v>0.181936928755809</v>
      </c>
      <c r="AC28" s="19" t="n">
        <v>0.145870544662778</v>
      </c>
      <c r="AD28" s="19" t="n">
        <v>0.138758412015589</v>
      </c>
      <c r="AE28" s="19"/>
      <c r="AF28" s="19" t="n">
        <v>0.183828089954232</v>
      </c>
      <c r="AG28" s="19" t="n">
        <v>0.217262267965033</v>
      </c>
      <c r="AH28" s="19" t="n">
        <v>0.175065356045009</v>
      </c>
      <c r="AI28" s="19"/>
      <c r="AJ28" s="19" t="n">
        <v>0.15871061242422</v>
      </c>
      <c r="AK28" s="19" t="n">
        <v>0.276082507193717</v>
      </c>
      <c r="AL28" s="19" t="n">
        <v>0.173460097089713</v>
      </c>
      <c r="AM28" s="19" t="n">
        <v>0.243564296715225</v>
      </c>
      <c r="AN28" s="19" t="n">
        <v>0.15822436040233</v>
      </c>
      <c r="AO28" s="19"/>
      <c r="AP28" s="19" t="n">
        <v>0.138871796223503</v>
      </c>
      <c r="AQ28" s="19" t="n">
        <v>0.261827735736551</v>
      </c>
      <c r="AR28" s="19" t="n">
        <v>0.201318719341263</v>
      </c>
      <c r="AS28" s="19" t="n">
        <v>0.150334412100804</v>
      </c>
      <c r="AT28" s="19" t="n">
        <v>0.317945383229124</v>
      </c>
      <c r="AU28" s="19"/>
      <c r="AV28" s="19" t="n">
        <v>0.283605500498366</v>
      </c>
      <c r="AW28" s="19" t="n">
        <v>0.144871904724774</v>
      </c>
      <c r="AX28" s="19" t="n">
        <v>0.205454449840056</v>
      </c>
      <c r="AY28" s="19" t="n">
        <v>0.141376590542082</v>
      </c>
      <c r="AZ28" s="19" t="n">
        <v>0.270531482077387</v>
      </c>
      <c r="BA28" s="19" t="n">
        <v>0.190436588704642</v>
      </c>
      <c r="BB28" s="19"/>
      <c r="BC28" s="19" t="n">
        <v>0.141268787061833</v>
      </c>
      <c r="BD28" s="19" t="n">
        <v>0.198535861895237</v>
      </c>
      <c r="BE28" s="19" t="n">
        <v>0.254108641857766</v>
      </c>
      <c r="BF28" s="19" t="n">
        <v>0.218618088639353</v>
      </c>
      <c r="BG28" s="19" t="n">
        <v>0.25972394802746</v>
      </c>
    </row>
    <row r="29">
      <c r="B29" t="s">
        <v>88</v>
      </c>
      <c r="C29" s="19" t="n">
        <v>0.142255383947209</v>
      </c>
      <c r="D29" s="19" t="n">
        <v>0.156908934926075</v>
      </c>
      <c r="E29" s="19" t="n">
        <v>0.124964633543889</v>
      </c>
      <c r="F29" s="19"/>
      <c r="G29" s="19" t="n">
        <v>0.176213689575674</v>
      </c>
      <c r="H29" s="19" t="n">
        <v>0.17342597889202</v>
      </c>
      <c r="I29" s="19" t="n">
        <v>0.180121917049444</v>
      </c>
      <c r="J29" s="19" t="n">
        <v>0.157684040192021</v>
      </c>
      <c r="K29" s="19" t="n">
        <v>0.117092207126517</v>
      </c>
      <c r="L29" s="19" t="n">
        <v>0.071912718052328</v>
      </c>
      <c r="M29" s="19"/>
      <c r="N29" s="19" t="n">
        <v>0.17485577585535</v>
      </c>
      <c r="O29" s="19" t="n">
        <v>0.151642186580934</v>
      </c>
      <c r="P29" s="19" t="n">
        <v>0.107415820863501</v>
      </c>
      <c r="Q29" s="19" t="n">
        <v>0.121155095744044</v>
      </c>
      <c r="R29" s="19"/>
      <c r="S29" s="19" t="n">
        <v>0.1958711506906</v>
      </c>
      <c r="T29" s="19" t="n">
        <v>0.143397443523763</v>
      </c>
      <c r="U29" s="19" t="n">
        <v>0.126607239792533</v>
      </c>
      <c r="V29" s="19" t="n">
        <v>0.084148766014682</v>
      </c>
      <c r="W29" s="19" t="n">
        <v>0.183536571921112</v>
      </c>
      <c r="X29" s="19" t="n">
        <v>0.162288100628808</v>
      </c>
      <c r="Y29" s="19" t="n">
        <v>0.110722460149459</v>
      </c>
      <c r="Z29" s="19" t="n">
        <v>0.1229777535182</v>
      </c>
      <c r="AA29" s="19" t="n">
        <v>0.16618388444921</v>
      </c>
      <c r="AB29" s="19" t="n">
        <v>0.101818885294293</v>
      </c>
      <c r="AC29" s="19" t="n">
        <v>0.132026130264459</v>
      </c>
      <c r="AD29" s="19" t="n">
        <v>0.106448647415288</v>
      </c>
      <c r="AE29" s="19"/>
      <c r="AF29" s="19" t="n">
        <v>0.100937881485704</v>
      </c>
      <c r="AG29" s="19" t="n">
        <v>0.168755280139399</v>
      </c>
      <c r="AH29" s="19" t="n">
        <v>0.154784413958935</v>
      </c>
      <c r="AI29" s="19"/>
      <c r="AJ29" s="19" t="n">
        <v>0.0912768232278977</v>
      </c>
      <c r="AK29" s="19" t="n">
        <v>0.184580045296576</v>
      </c>
      <c r="AL29" s="19" t="n">
        <v>0.128580230107558</v>
      </c>
      <c r="AM29" s="19" t="n">
        <v>0.125977824230796</v>
      </c>
      <c r="AN29" s="19" t="n">
        <v>0.130317617863349</v>
      </c>
      <c r="AO29" s="19"/>
      <c r="AP29" s="19" t="n">
        <v>0.0875783448116295</v>
      </c>
      <c r="AQ29" s="19" t="n">
        <v>0.18023132492967</v>
      </c>
      <c r="AR29" s="19" t="n">
        <v>0.154437913313965</v>
      </c>
      <c r="AS29" s="19" t="n">
        <v>0.0480054595023528</v>
      </c>
      <c r="AT29" s="19" t="n">
        <v>0.324626349612605</v>
      </c>
      <c r="AU29" s="19"/>
      <c r="AV29" s="19" t="n">
        <v>0.209867997065888</v>
      </c>
      <c r="AW29" s="19" t="n">
        <v>0.0980963075390034</v>
      </c>
      <c r="AX29" s="19" t="n">
        <v>0.144382488859654</v>
      </c>
      <c r="AY29" s="19" t="n">
        <v>0.049975631945612</v>
      </c>
      <c r="AZ29" s="19" t="n">
        <v>0.285788179794353</v>
      </c>
      <c r="BA29" s="19" t="n">
        <v>0.0738852577221903</v>
      </c>
      <c r="BB29" s="19"/>
      <c r="BC29" s="19" t="n">
        <v>0.0800593879234341</v>
      </c>
      <c r="BD29" s="19" t="n">
        <v>0.135054902560261</v>
      </c>
      <c r="BE29" s="19" t="n">
        <v>0.164664645338636</v>
      </c>
      <c r="BF29" s="19" t="n">
        <v>0.216085593274798</v>
      </c>
      <c r="BG29" s="19" t="n">
        <v>0.343664219058187</v>
      </c>
    </row>
    <row r="30">
      <c r="B30" t="s">
        <v>89</v>
      </c>
      <c r="C30" s="19" t="n">
        <v>0.128842506162013</v>
      </c>
      <c r="D30" s="19" t="n">
        <v>0.124811062422494</v>
      </c>
      <c r="E30" s="19" t="n">
        <v>0.132160873791408</v>
      </c>
      <c r="F30" s="19"/>
      <c r="G30" s="19" t="n">
        <v>0.131229786925141</v>
      </c>
      <c r="H30" s="19" t="n">
        <v>0.11284749985316</v>
      </c>
      <c r="I30" s="19" t="n">
        <v>0.123253289559962</v>
      </c>
      <c r="J30" s="19" t="n">
        <v>0.162784144654035</v>
      </c>
      <c r="K30" s="19" t="n">
        <v>0.143962734674607</v>
      </c>
      <c r="L30" s="19" t="n">
        <v>0.108108415917351</v>
      </c>
      <c r="M30" s="19"/>
      <c r="N30" s="19" t="n">
        <v>0.158729851392574</v>
      </c>
      <c r="O30" s="19" t="n">
        <v>0.131383561510796</v>
      </c>
      <c r="P30" s="19" t="n">
        <v>0.0853524384100885</v>
      </c>
      <c r="Q30" s="19" t="n">
        <v>0.128783408902107</v>
      </c>
      <c r="R30" s="19"/>
      <c r="S30" s="19" t="n">
        <v>0.143236012713241</v>
      </c>
      <c r="T30" s="19" t="n">
        <v>0.0738775799144061</v>
      </c>
      <c r="U30" s="19" t="n">
        <v>0.175910853666978</v>
      </c>
      <c r="V30" s="19" t="n">
        <v>0.12518474822245</v>
      </c>
      <c r="W30" s="19" t="n">
        <v>0.152881101674412</v>
      </c>
      <c r="X30" s="19" t="n">
        <v>0.181583431700751</v>
      </c>
      <c r="Y30" s="19" t="n">
        <v>0.0781410881469666</v>
      </c>
      <c r="Z30" s="19" t="n">
        <v>0.127741076827169</v>
      </c>
      <c r="AA30" s="19" t="n">
        <v>0.144647638228751</v>
      </c>
      <c r="AB30" s="19" t="n">
        <v>0.116494843204254</v>
      </c>
      <c r="AC30" s="19" t="n">
        <v>0.0922031069766276</v>
      </c>
      <c r="AD30" s="19" t="n">
        <v>0.135817721071706</v>
      </c>
      <c r="AE30" s="19"/>
      <c r="AF30" s="19" t="n">
        <v>0.081499184132074</v>
      </c>
      <c r="AG30" s="19" t="n">
        <v>0.17716400825442</v>
      </c>
      <c r="AH30" s="19" t="n">
        <v>0.074512583608709</v>
      </c>
      <c r="AI30" s="19"/>
      <c r="AJ30" s="19" t="n">
        <v>0.0874949903722024</v>
      </c>
      <c r="AK30" s="19" t="n">
        <v>0.167603462414605</v>
      </c>
      <c r="AL30" s="19" t="n">
        <v>0.204826504218382</v>
      </c>
      <c r="AM30" s="19" t="n">
        <v>0.0625770986719728</v>
      </c>
      <c r="AN30" s="19" t="n">
        <v>0.0721897442119081</v>
      </c>
      <c r="AO30" s="19"/>
      <c r="AP30" s="19" t="n">
        <v>0.0894141113800172</v>
      </c>
      <c r="AQ30" s="19" t="n">
        <v>0.165713842789422</v>
      </c>
      <c r="AR30" s="19" t="n">
        <v>0.149930926061449</v>
      </c>
      <c r="AS30" s="19" t="n">
        <v>0.0528237989305742</v>
      </c>
      <c r="AT30" s="19" t="n">
        <v>0.202816306247814</v>
      </c>
      <c r="AU30" s="19"/>
      <c r="AV30" s="19" t="n">
        <v>0.180233319078709</v>
      </c>
      <c r="AW30" s="19" t="n">
        <v>0.0940783090265627</v>
      </c>
      <c r="AX30" s="19" t="n">
        <v>0.134385667680075</v>
      </c>
      <c r="AY30" s="19" t="n">
        <v>0.0653635620095434</v>
      </c>
      <c r="AZ30" s="19" t="n">
        <v>0.215249949981083</v>
      </c>
      <c r="BA30" s="19" t="n">
        <v>0.121636054175195</v>
      </c>
      <c r="BB30" s="19"/>
      <c r="BC30" s="19" t="n">
        <v>0.0932844590200714</v>
      </c>
      <c r="BD30" s="19" t="n">
        <v>0.158488773990519</v>
      </c>
      <c r="BE30" s="19" t="n">
        <v>0.144859047310536</v>
      </c>
      <c r="BF30" s="19" t="n">
        <v>0.125523848305153</v>
      </c>
      <c r="BG30" s="19" t="n">
        <v>0.185228718450451</v>
      </c>
    </row>
    <row r="31">
      <c r="B31" t="s">
        <v>90</v>
      </c>
      <c r="C31" s="19" t="n">
        <v>0.124950676443548</v>
      </c>
      <c r="D31" s="19" t="n">
        <v>0.125304012384404</v>
      </c>
      <c r="E31" s="19" t="n">
        <v>0.125285471122882</v>
      </c>
      <c r="F31" s="19"/>
      <c r="G31" s="19" t="n">
        <v>0.153795883420474</v>
      </c>
      <c r="H31" s="19" t="n">
        <v>0.178468848216239</v>
      </c>
      <c r="I31" s="19" t="n">
        <v>0.132351866799152</v>
      </c>
      <c r="J31" s="19" t="n">
        <v>0.0937718299743401</v>
      </c>
      <c r="K31" s="19" t="n">
        <v>0.083315481648195</v>
      </c>
      <c r="L31" s="19" t="n">
        <v>0.110356832609007</v>
      </c>
      <c r="M31" s="19"/>
      <c r="N31" s="19" t="n">
        <v>0.18615543650761</v>
      </c>
      <c r="O31" s="19" t="n">
        <v>0.117114752227661</v>
      </c>
      <c r="P31" s="19" t="n">
        <v>0.0825583504528389</v>
      </c>
      <c r="Q31" s="19" t="n">
        <v>0.0965211826198936</v>
      </c>
      <c r="R31" s="19"/>
      <c r="S31" s="19" t="n">
        <v>0.19157050286652</v>
      </c>
      <c r="T31" s="19" t="n">
        <v>0.0627094079878323</v>
      </c>
      <c r="U31" s="19" t="n">
        <v>0.0690574883259923</v>
      </c>
      <c r="V31" s="19" t="n">
        <v>0.0934728003609211</v>
      </c>
      <c r="W31" s="19" t="n">
        <v>0.145535184264039</v>
      </c>
      <c r="X31" s="19" t="n">
        <v>0.122196705709587</v>
      </c>
      <c r="Y31" s="19" t="n">
        <v>0.128214289408625</v>
      </c>
      <c r="Z31" s="19" t="n">
        <v>0.196025782101867</v>
      </c>
      <c r="AA31" s="19" t="n">
        <v>0.109591258831186</v>
      </c>
      <c r="AB31" s="19" t="n">
        <v>0.0891905351682865</v>
      </c>
      <c r="AC31" s="19" t="n">
        <v>0.134297765007576</v>
      </c>
      <c r="AD31" s="19" t="n">
        <v>0.330349147891219</v>
      </c>
      <c r="AE31" s="19"/>
      <c r="AF31" s="19" t="n">
        <v>0.100387709298801</v>
      </c>
      <c r="AG31" s="19" t="n">
        <v>0.133743235400224</v>
      </c>
      <c r="AH31" s="19" t="n">
        <v>0.129026679242377</v>
      </c>
      <c r="AI31" s="19"/>
      <c r="AJ31" s="19" t="n">
        <v>0.122843175834495</v>
      </c>
      <c r="AK31" s="19" t="n">
        <v>0.138292977272195</v>
      </c>
      <c r="AL31" s="19" t="n">
        <v>0.0961831325470069</v>
      </c>
      <c r="AM31" s="19" t="n">
        <v>0.160308827709725</v>
      </c>
      <c r="AN31" s="19" t="n">
        <v>0.117754639024674</v>
      </c>
      <c r="AO31" s="19"/>
      <c r="AP31" s="19" t="n">
        <v>0.127913160851342</v>
      </c>
      <c r="AQ31" s="19" t="n">
        <v>0.146685595521893</v>
      </c>
      <c r="AR31" s="19" t="n">
        <v>0.0890297453117819</v>
      </c>
      <c r="AS31" s="19" t="n">
        <v>0.0787161151710082</v>
      </c>
      <c r="AT31" s="19" t="n">
        <v>0.131579648594169</v>
      </c>
      <c r="AU31" s="19"/>
      <c r="AV31" s="19" t="n">
        <v>0.154290127489025</v>
      </c>
      <c r="AW31" s="19" t="n">
        <v>0.138929628751572</v>
      </c>
      <c r="AX31" s="19" t="n">
        <v>0.0654288230594227</v>
      </c>
      <c r="AY31" s="19" t="n">
        <v>0.0818147973320505</v>
      </c>
      <c r="AZ31" s="19" t="n">
        <v>0.124568029092427</v>
      </c>
      <c r="BA31" s="19" t="n">
        <v>0.129606502616057</v>
      </c>
      <c r="BB31" s="19"/>
      <c r="BC31" s="19" t="n">
        <v>0.0836645763596359</v>
      </c>
      <c r="BD31" s="19" t="n">
        <v>0.089214532106063</v>
      </c>
      <c r="BE31" s="19" t="n">
        <v>0.162239477187003</v>
      </c>
      <c r="BF31" s="19" t="n">
        <v>0.248861847773</v>
      </c>
      <c r="BG31" s="19" t="n">
        <v>0.12933818344434</v>
      </c>
    </row>
    <row r="32">
      <c r="B32" t="s">
        <v>70</v>
      </c>
      <c r="C32" s="19" t="n">
        <v>0.115165168073765</v>
      </c>
      <c r="D32" s="19" t="n">
        <v>0.111523814803833</v>
      </c>
      <c r="E32" s="19" t="n">
        <v>0.119171306593812</v>
      </c>
      <c r="F32" s="19"/>
      <c r="G32" s="19" t="n">
        <v>0.272827503808157</v>
      </c>
      <c r="H32" s="19" t="n">
        <v>0.225265699807603</v>
      </c>
      <c r="I32" s="19" t="n">
        <v>0.138617071485871</v>
      </c>
      <c r="J32" s="19" t="n">
        <v>0.0619022313455452</v>
      </c>
      <c r="K32" s="19" t="n">
        <v>0.0292705152945582</v>
      </c>
      <c r="L32" s="19" t="n">
        <v>0.00783214671472757</v>
      </c>
      <c r="M32" s="19"/>
      <c r="N32" s="19" t="n">
        <v>0.189639314404529</v>
      </c>
      <c r="O32" s="19" t="n">
        <v>0.118784658135802</v>
      </c>
      <c r="P32" s="19" t="n">
        <v>0.074263454247041</v>
      </c>
      <c r="Q32" s="19" t="n">
        <v>0.0565549094187035</v>
      </c>
      <c r="R32" s="19"/>
      <c r="S32" s="19" t="n">
        <v>0.214580655514466</v>
      </c>
      <c r="T32" s="19" t="n">
        <v>0.0838918234800989</v>
      </c>
      <c r="U32" s="19" t="n">
        <v>0.061534450697954</v>
      </c>
      <c r="V32" s="19" t="n">
        <v>0.141662008800177</v>
      </c>
      <c r="W32" s="19" t="n">
        <v>0.0946870225063257</v>
      </c>
      <c r="X32" s="19" t="n">
        <v>0.133312418933703</v>
      </c>
      <c r="Y32" s="19" t="n">
        <v>0.119000188746922</v>
      </c>
      <c r="Z32" s="19" t="n">
        <v>0.063714329513158</v>
      </c>
      <c r="AA32" s="19" t="n">
        <v>0.123761674943307</v>
      </c>
      <c r="AB32" s="19" t="n">
        <v>0.0649509948355177</v>
      </c>
      <c r="AC32" s="19" t="n">
        <v>0.0200429867456262</v>
      </c>
      <c r="AD32" s="19" t="n">
        <v>0.169336908672745</v>
      </c>
      <c r="AE32" s="19"/>
      <c r="AF32" s="19" t="n">
        <v>0.0719113188496106</v>
      </c>
      <c r="AG32" s="19" t="n">
        <v>0.11457555258003</v>
      </c>
      <c r="AH32" s="19" t="n">
        <v>0.127491057605099</v>
      </c>
      <c r="AI32" s="19"/>
      <c r="AJ32" s="19" t="n">
        <v>0.0688599028122561</v>
      </c>
      <c r="AK32" s="19" t="n">
        <v>0.175142247543812</v>
      </c>
      <c r="AL32" s="19" t="n">
        <v>0.0934930379022695</v>
      </c>
      <c r="AM32" s="19" t="n">
        <v>0.133568549477417</v>
      </c>
      <c r="AN32" s="19" t="n">
        <v>0.0901989598322271</v>
      </c>
      <c r="AO32" s="19"/>
      <c r="AP32" s="19" t="n">
        <v>0.0806536854748968</v>
      </c>
      <c r="AQ32" s="19" t="n">
        <v>0.161107291512803</v>
      </c>
      <c r="AR32" s="19" t="n">
        <v>0.0878776435243995</v>
      </c>
      <c r="AS32" s="19" t="n">
        <v>0.0757679985967138</v>
      </c>
      <c r="AT32" s="19" t="n">
        <v>0.139845549812174</v>
      </c>
      <c r="AU32" s="19"/>
      <c r="AV32" s="19" t="n">
        <v>0.196966285960892</v>
      </c>
      <c r="AW32" s="19" t="n">
        <v>0.0789927487055011</v>
      </c>
      <c r="AX32" s="19" t="n">
        <v>0.0801758074366262</v>
      </c>
      <c r="AY32" s="19" t="n">
        <v>0.0582681742090794</v>
      </c>
      <c r="AZ32" s="19" t="n">
        <v>0.128762395305163</v>
      </c>
      <c r="BA32" s="19" t="n">
        <v>0.0837729548934079</v>
      </c>
      <c r="BB32" s="19"/>
      <c r="BC32" s="19" t="n">
        <v>0.0290177158478137</v>
      </c>
      <c r="BD32" s="19" t="n">
        <v>0.0734412486064934</v>
      </c>
      <c r="BE32" s="19" t="n">
        <v>0.180982594913968</v>
      </c>
      <c r="BF32" s="19" t="n">
        <v>0.233151572983341</v>
      </c>
      <c r="BG32" s="19" t="n">
        <v>0.259586717465751</v>
      </c>
    </row>
    <row r="33">
      <c r="B33" t="s">
        <v>91</v>
      </c>
      <c r="C33" s="19" t="n">
        <v>0.0562499945435521</v>
      </c>
      <c r="D33" s="19" t="n">
        <v>0.058780937964085</v>
      </c>
      <c r="E33" s="19" t="n">
        <v>0.0520444561036135</v>
      </c>
      <c r="F33" s="19"/>
      <c r="G33" s="19" t="n">
        <v>0.0830210975267529</v>
      </c>
      <c r="H33" s="19" t="n">
        <v>0.0828852179430762</v>
      </c>
      <c r="I33" s="19" t="n">
        <v>0.066207401586399</v>
      </c>
      <c r="J33" s="19" t="n">
        <v>0.0601639431348823</v>
      </c>
      <c r="K33" s="19" t="n">
        <v>0.0357112269173957</v>
      </c>
      <c r="L33" s="19" t="n">
        <v>0.0212430470888925</v>
      </c>
      <c r="M33" s="19"/>
      <c r="N33" s="19" t="n">
        <v>0.0809079111266944</v>
      </c>
      <c r="O33" s="19" t="n">
        <v>0.0627030175497938</v>
      </c>
      <c r="P33" s="19" t="n">
        <v>0.0448875561382752</v>
      </c>
      <c r="Q33" s="19" t="n">
        <v>0.0292158951878793</v>
      </c>
      <c r="R33" s="19"/>
      <c r="S33" s="19" t="n">
        <v>0.0890461576873798</v>
      </c>
      <c r="T33" s="19" t="n">
        <v>0.0525301065274314</v>
      </c>
      <c r="U33" s="19" t="n">
        <v>0.0369011409133498</v>
      </c>
      <c r="V33" s="19" t="n">
        <v>0.0459735084211729</v>
      </c>
      <c r="W33" s="19" t="n">
        <v>0.0527053354803342</v>
      </c>
      <c r="X33" s="19" t="n">
        <v>0.102685556130437</v>
      </c>
      <c r="Y33" s="19" t="n">
        <v>0.0639430979243643</v>
      </c>
      <c r="Z33" s="19" t="n">
        <v>0.0583568986940444</v>
      </c>
      <c r="AA33" s="19" t="n">
        <v>0.0354537299941909</v>
      </c>
      <c r="AB33" s="19" t="n">
        <v>0.0195647364046797</v>
      </c>
      <c r="AC33" s="19" t="n">
        <v>0.0325712793400944</v>
      </c>
      <c r="AD33" s="19" t="n">
        <v>0.0581705679774071</v>
      </c>
      <c r="AE33" s="19"/>
      <c r="AF33" s="19" t="n">
        <v>0.0345643400641927</v>
      </c>
      <c r="AG33" s="19" t="n">
        <v>0.0689186344578662</v>
      </c>
      <c r="AH33" s="19" t="n">
        <v>0.0460695356691823</v>
      </c>
      <c r="AI33" s="19"/>
      <c r="AJ33" s="19" t="n">
        <v>0.0408402315665766</v>
      </c>
      <c r="AK33" s="19" t="n">
        <v>0.0625570148027479</v>
      </c>
      <c r="AL33" s="19" t="n">
        <v>0.0766449941656115</v>
      </c>
      <c r="AM33" s="19" t="n">
        <v>0.0676042555963162</v>
      </c>
      <c r="AN33" s="19" t="n">
        <v>0.0455523662114538</v>
      </c>
      <c r="AO33" s="19"/>
      <c r="AP33" s="19" t="n">
        <v>0.0387325898616502</v>
      </c>
      <c r="AQ33" s="19" t="n">
        <v>0.0590268268704155</v>
      </c>
      <c r="AR33" s="19" t="n">
        <v>0.0937913363542179</v>
      </c>
      <c r="AS33" s="19" t="n">
        <v>0.0245383895746602</v>
      </c>
      <c r="AT33" s="19" t="n">
        <v>0.149028800553323</v>
      </c>
      <c r="AU33" s="19"/>
      <c r="AV33" s="19" t="n">
        <v>0.070780501954843</v>
      </c>
      <c r="AW33" s="19" t="n">
        <v>0.0468445993449173</v>
      </c>
      <c r="AX33" s="19" t="n">
        <v>0.105218870492872</v>
      </c>
      <c r="AY33" s="19" t="n">
        <v>0.0154373684897043</v>
      </c>
      <c r="AZ33" s="19" t="n">
        <v>0.107079984254102</v>
      </c>
      <c r="BA33" s="19" t="n">
        <v>0.0133013773659073</v>
      </c>
      <c r="BB33" s="19"/>
      <c r="BC33" s="19" t="n">
        <v>0.0232982034142525</v>
      </c>
      <c r="BD33" s="19" t="n">
        <v>0.0424692284831109</v>
      </c>
      <c r="BE33" s="19" t="n">
        <v>0.0752094783278301</v>
      </c>
      <c r="BF33" s="19" t="n">
        <v>0.124981188321464</v>
      </c>
      <c r="BG33" s="19" t="n">
        <v>0.0662689447703208</v>
      </c>
    </row>
    <row r="34">
      <c r="B34" t="s">
        <v>92</v>
      </c>
      <c r="C34" s="19" t="n">
        <v>0.0450561803335692</v>
      </c>
      <c r="D34" s="19" t="n">
        <v>0.0678989001970159</v>
      </c>
      <c r="E34" s="19" t="n">
        <v>0.0240045021154465</v>
      </c>
      <c r="F34" s="19"/>
      <c r="G34" s="19" t="n">
        <v>0.108381599924772</v>
      </c>
      <c r="H34" s="19" t="n">
        <v>0.053689840969345</v>
      </c>
      <c r="I34" s="19" t="n">
        <v>0.0474215285547041</v>
      </c>
      <c r="J34" s="19" t="n">
        <v>0.0269156136660748</v>
      </c>
      <c r="K34" s="19" t="n">
        <v>0.0470351553931292</v>
      </c>
      <c r="L34" s="19" t="n">
        <v>0.00838073598663757</v>
      </c>
      <c r="M34" s="19"/>
      <c r="N34" s="19" t="n">
        <v>0.0772100246963982</v>
      </c>
      <c r="O34" s="19" t="n">
        <v>0.0428619467787123</v>
      </c>
      <c r="P34" s="19" t="n">
        <v>0.0334934409462992</v>
      </c>
      <c r="Q34" s="19" t="n">
        <v>0.0183170295198581</v>
      </c>
      <c r="R34" s="19"/>
      <c r="S34" s="19" t="n">
        <v>0.0708154472037372</v>
      </c>
      <c r="T34" s="19" t="n">
        <v>0.0243084426471001</v>
      </c>
      <c r="U34" s="19" t="n">
        <v>0.0358259598562676</v>
      </c>
      <c r="V34" s="19" t="n">
        <v>0.0419849167195522</v>
      </c>
      <c r="W34" s="19" t="n">
        <v>0.0669085835517467</v>
      </c>
      <c r="X34" s="19" t="n">
        <v>0.0336474070415869</v>
      </c>
      <c r="Y34" s="19" t="n">
        <v>0.0440087594970467</v>
      </c>
      <c r="Z34" s="19" t="n">
        <v>0.0635494981277478</v>
      </c>
      <c r="AA34" s="19" t="n">
        <v>0.05621569413441</v>
      </c>
      <c r="AB34" s="19" t="n">
        <v>0.0230971134517677</v>
      </c>
      <c r="AC34" s="19" t="n">
        <v>0.0188420518322642</v>
      </c>
      <c r="AD34" s="19" t="n">
        <v>0.0850594573783243</v>
      </c>
      <c r="AE34" s="19"/>
      <c r="AF34" s="19" t="n">
        <v>0.044681877615089</v>
      </c>
      <c r="AG34" s="19" t="n">
        <v>0.034146554847846</v>
      </c>
      <c r="AH34" s="19" t="n">
        <v>0.0338475569412706</v>
      </c>
      <c r="AI34" s="19"/>
      <c r="AJ34" s="19" t="n">
        <v>0.0341827561342732</v>
      </c>
      <c r="AK34" s="19" t="n">
        <v>0.062172216154967</v>
      </c>
      <c r="AL34" s="19" t="n">
        <v>0.0519898074613457</v>
      </c>
      <c r="AM34" s="19" t="n">
        <v>0.0337742326500602</v>
      </c>
      <c r="AN34" s="19" t="n">
        <v>0.0329762623225304</v>
      </c>
      <c r="AO34" s="19"/>
      <c r="AP34" s="19" t="n">
        <v>0.0365057961663486</v>
      </c>
      <c r="AQ34" s="19" t="n">
        <v>0.0553392199770981</v>
      </c>
      <c r="AR34" s="19" t="n">
        <v>0.0367575005060718</v>
      </c>
      <c r="AS34" s="19" t="n">
        <v>0.0462653527869666</v>
      </c>
      <c r="AT34" s="19" t="n">
        <v>0.0281847115378631</v>
      </c>
      <c r="AU34" s="19"/>
      <c r="AV34" s="19" t="n">
        <v>0.063044017539726</v>
      </c>
      <c r="AW34" s="19" t="n">
        <v>0.0365768155832221</v>
      </c>
      <c r="AX34" s="19" t="n">
        <v>0.0519334513791165</v>
      </c>
      <c r="AY34" s="19" t="n">
        <v>0.0347774894950704</v>
      </c>
      <c r="AZ34" s="19" t="n">
        <v>0.0283843751988768</v>
      </c>
      <c r="BA34" s="19" t="n">
        <v>0.033574557911903</v>
      </c>
      <c r="BB34" s="19"/>
      <c r="BC34" s="19" t="n">
        <v>0.0236603190651778</v>
      </c>
      <c r="BD34" s="19" t="n">
        <v>0.0281689347465803</v>
      </c>
      <c r="BE34" s="19" t="n">
        <v>0.071619557449928</v>
      </c>
      <c r="BF34" s="19" t="n">
        <v>0.0549938012840598</v>
      </c>
      <c r="BG34" s="19" t="n">
        <v>0.0990192695820429</v>
      </c>
    </row>
    <row r="35">
      <c r="B35" t="s">
        <v>93</v>
      </c>
      <c r="C35" s="19" t="n">
        <v>0.0409685331296522</v>
      </c>
      <c r="D35" s="19" t="n">
        <v>0.0566664859263209</v>
      </c>
      <c r="E35" s="19" t="n">
        <v>0.0255331758791032</v>
      </c>
      <c r="F35" s="19"/>
      <c r="G35" s="19" t="n">
        <v>0.0858421388621913</v>
      </c>
      <c r="H35" s="19" t="n">
        <v>0.0655102155488058</v>
      </c>
      <c r="I35" s="19" t="n">
        <v>0.0469433207445174</v>
      </c>
      <c r="J35" s="19" t="n">
        <v>0.0179037076705303</v>
      </c>
      <c r="K35" s="19" t="n">
        <v>0.0256652031237862</v>
      </c>
      <c r="L35" s="19" t="n">
        <v>0.0161780129210465</v>
      </c>
      <c r="M35" s="19"/>
      <c r="N35" s="19" t="n">
        <v>0.061305059051368</v>
      </c>
      <c r="O35" s="19" t="n">
        <v>0.0417518829690688</v>
      </c>
      <c r="P35" s="19" t="n">
        <v>0.0270525012455662</v>
      </c>
      <c r="Q35" s="19" t="n">
        <v>0.027689734779081</v>
      </c>
      <c r="R35" s="19"/>
      <c r="S35" s="19" t="n">
        <v>0.0708937413572163</v>
      </c>
      <c r="T35" s="19" t="n">
        <v>0.0420989409307576</v>
      </c>
      <c r="U35" s="19" t="n">
        <v>0.00698281281578507</v>
      </c>
      <c r="V35" s="19" t="n">
        <v>0.0630894716168762</v>
      </c>
      <c r="W35" s="19" t="n">
        <v>0.0395342489427548</v>
      </c>
      <c r="X35" s="19" t="n">
        <v>0.0504104381503639</v>
      </c>
      <c r="Y35" s="19" t="n">
        <v>0.0299201029567041</v>
      </c>
      <c r="Z35" s="19" t="n">
        <v>0.0443373730459886</v>
      </c>
      <c r="AA35" s="19" t="n">
        <v>0.0498995789314851</v>
      </c>
      <c r="AB35" s="19" t="n">
        <v>0.00363256678485822</v>
      </c>
      <c r="AC35" s="19" t="n">
        <v>0.0212811416845956</v>
      </c>
      <c r="AD35" s="19" t="n">
        <v>0.0375593431028617</v>
      </c>
      <c r="AE35" s="19"/>
      <c r="AF35" s="19" t="n">
        <v>0.0364858154557487</v>
      </c>
      <c r="AG35" s="19" t="n">
        <v>0.0474950436891802</v>
      </c>
      <c r="AH35" s="19" t="n">
        <v>0.0248059022278147</v>
      </c>
      <c r="AI35" s="19"/>
      <c r="AJ35" s="19" t="n">
        <v>0.0389634344382253</v>
      </c>
      <c r="AK35" s="19" t="n">
        <v>0.0607652178246155</v>
      </c>
      <c r="AL35" s="19" t="n">
        <v>0.0272879286316167</v>
      </c>
      <c r="AM35" s="19" t="n">
        <v>0.0403816158510766</v>
      </c>
      <c r="AN35" s="19" t="n">
        <v>0.0111246406466133</v>
      </c>
      <c r="AO35" s="19"/>
      <c r="AP35" s="19" t="n">
        <v>0.0482633027538554</v>
      </c>
      <c r="AQ35" s="19" t="n">
        <v>0.0570783459238464</v>
      </c>
      <c r="AR35" s="19" t="n">
        <v>0.0192401493210271</v>
      </c>
      <c r="AS35" s="19" t="n">
        <v>0.0381141128988519</v>
      </c>
      <c r="AT35" s="19" t="n">
        <v>0.0268936057445137</v>
      </c>
      <c r="AU35" s="19"/>
      <c r="AV35" s="19" t="n">
        <v>0.066408934409216</v>
      </c>
      <c r="AW35" s="19" t="n">
        <v>0.041808553888528</v>
      </c>
      <c r="AX35" s="19" t="n">
        <v>0.0207564366161554</v>
      </c>
      <c r="AY35" s="19" t="n">
        <v>0.0358135320293198</v>
      </c>
      <c r="AZ35" s="19" t="n">
        <v>0.0253653332878191</v>
      </c>
      <c r="BA35" s="19" t="n">
        <v>0.0194286753008668</v>
      </c>
      <c r="BB35" s="19"/>
      <c r="BC35" s="19" t="n">
        <v>0.0252459543179212</v>
      </c>
      <c r="BD35" s="19" t="n">
        <v>0.0323064235796535</v>
      </c>
      <c r="BE35" s="19" t="n">
        <v>0.0378071277369179</v>
      </c>
      <c r="BF35" s="19" t="n">
        <v>0.0809992346152518</v>
      </c>
      <c r="BG35" s="19" t="n">
        <v>0.213276765047867</v>
      </c>
    </row>
    <row r="36">
      <c r="B36" t="s">
        <v>94</v>
      </c>
      <c r="C36" s="19" t="n">
        <v>0.0222530639675305</v>
      </c>
      <c r="D36" s="19" t="n">
        <v>0.0276190371934531</v>
      </c>
      <c r="E36" s="19" t="n">
        <v>0.0173698456120602</v>
      </c>
      <c r="F36" s="19"/>
      <c r="G36" s="19" t="n">
        <v>0.0680043590941237</v>
      </c>
      <c r="H36" s="19" t="n">
        <v>0.0442961044708478</v>
      </c>
      <c r="I36" s="19" t="n">
        <v>0.0214527670962673</v>
      </c>
      <c r="J36" s="19" t="n">
        <v>0</v>
      </c>
      <c r="K36" s="19" t="n">
        <v>0.00472055669082328</v>
      </c>
      <c r="L36" s="19" t="n">
        <v>0.00501988797002228</v>
      </c>
      <c r="M36" s="19"/>
      <c r="N36" s="19" t="n">
        <v>0.0310614453384729</v>
      </c>
      <c r="O36" s="19" t="n">
        <v>0.0197545152974584</v>
      </c>
      <c r="P36" s="19" t="n">
        <v>0.015558936479212</v>
      </c>
      <c r="Q36" s="19" t="n">
        <v>0.0201962049288042</v>
      </c>
      <c r="R36" s="19"/>
      <c r="S36" s="19" t="n">
        <v>0.0404340783223167</v>
      </c>
      <c r="T36" s="19" t="n">
        <v>0.0328443520661783</v>
      </c>
      <c r="U36" s="19" t="n">
        <v>0.0160779294675413</v>
      </c>
      <c r="V36" s="19" t="n">
        <v>0.0151960620485794</v>
      </c>
      <c r="W36" s="19" t="n">
        <v>0.0353934774953937</v>
      </c>
      <c r="X36" s="19" t="n">
        <v>0.0365682565722373</v>
      </c>
      <c r="Y36" s="19" t="n">
        <v>0.0137536205027287</v>
      </c>
      <c r="Z36" s="19" t="n">
        <v>0</v>
      </c>
      <c r="AA36" s="19" t="n">
        <v>0.0118616643076178</v>
      </c>
      <c r="AB36" s="19" t="n">
        <v>0.00363256678485822</v>
      </c>
      <c r="AC36" s="19" t="n">
        <v>0.0200250723036443</v>
      </c>
      <c r="AD36" s="19" t="n">
        <v>0</v>
      </c>
      <c r="AE36" s="19"/>
      <c r="AF36" s="19" t="n">
        <v>0.0137434816834611</v>
      </c>
      <c r="AG36" s="19" t="n">
        <v>0.0287775802723581</v>
      </c>
      <c r="AH36" s="19" t="n">
        <v>0.0131359308891585</v>
      </c>
      <c r="AI36" s="19"/>
      <c r="AJ36" s="19" t="n">
        <v>0.0129797099253167</v>
      </c>
      <c r="AK36" s="19" t="n">
        <v>0.0417047125849424</v>
      </c>
      <c r="AL36" s="19" t="n">
        <v>0.0182473638257624</v>
      </c>
      <c r="AM36" s="19" t="n">
        <v>0.0403816158510766</v>
      </c>
      <c r="AN36" s="19" t="n">
        <v>0.0185819399809386</v>
      </c>
      <c r="AO36" s="19"/>
      <c r="AP36" s="19" t="n">
        <v>0.020674539864785</v>
      </c>
      <c r="AQ36" s="19" t="n">
        <v>0.030890845903021</v>
      </c>
      <c r="AR36" s="19" t="n">
        <v>0.024066181919427</v>
      </c>
      <c r="AS36" s="19" t="n">
        <v>0.0284441118075795</v>
      </c>
      <c r="AT36" s="19" t="n">
        <v>0</v>
      </c>
      <c r="AU36" s="19"/>
      <c r="AV36" s="19" t="n">
        <v>0.0393481529016569</v>
      </c>
      <c r="AW36" s="19" t="n">
        <v>0.019440224118543</v>
      </c>
      <c r="AX36" s="19" t="n">
        <v>0.0332660149769566</v>
      </c>
      <c r="AY36" s="19" t="n">
        <v>0.0208861066907459</v>
      </c>
      <c r="AZ36" s="19" t="n">
        <v>0</v>
      </c>
      <c r="BA36" s="19" t="n">
        <v>0</v>
      </c>
      <c r="BB36" s="19"/>
      <c r="BC36" s="19" t="n">
        <v>0.00783328058798944</v>
      </c>
      <c r="BD36" s="19" t="n">
        <v>0.024739361007499</v>
      </c>
      <c r="BE36" s="19" t="n">
        <v>0.0284613699179359</v>
      </c>
      <c r="BF36" s="19" t="n">
        <v>0.0244183413604265</v>
      </c>
      <c r="BG36" s="19" t="n">
        <v>0.0911882358919898</v>
      </c>
    </row>
    <row r="37">
      <c r="B37" t="s">
        <v>95</v>
      </c>
      <c r="C37" s="19" t="n">
        <v>0.0722993381838967</v>
      </c>
      <c r="D37" s="19" t="n">
        <v>0.0699694551750022</v>
      </c>
      <c r="E37" s="19" t="n">
        <v>0.0748552483033505</v>
      </c>
      <c r="F37" s="19"/>
      <c r="G37" s="19" t="n">
        <v>0.0170988364276429</v>
      </c>
      <c r="H37" s="19" t="n">
        <v>0.0704781764802133</v>
      </c>
      <c r="I37" s="19" t="n">
        <v>0.0460245626347934</v>
      </c>
      <c r="J37" s="19" t="n">
        <v>0.044681241733267</v>
      </c>
      <c r="K37" s="19" t="n">
        <v>0.119455191281604</v>
      </c>
      <c r="L37" s="19" t="n">
        <v>0.118077167631715</v>
      </c>
      <c r="M37" s="19"/>
      <c r="N37" s="19" t="n">
        <v>0.0664586776876917</v>
      </c>
      <c r="O37" s="19" t="n">
        <v>0.0520964915464786</v>
      </c>
      <c r="P37" s="19" t="n">
        <v>0.0730019108527268</v>
      </c>
      <c r="Q37" s="19" t="n">
        <v>0.100989576193055</v>
      </c>
      <c r="R37" s="19"/>
      <c r="S37" s="19" t="n">
        <v>0.0480317185705891</v>
      </c>
      <c r="T37" s="19" t="n">
        <v>0.0833593440850725</v>
      </c>
      <c r="U37" s="19" t="n">
        <v>0.0762491459465858</v>
      </c>
      <c r="V37" s="19" t="n">
        <v>0.088459827557624</v>
      </c>
      <c r="W37" s="19" t="n">
        <v>0.0644079819215738</v>
      </c>
      <c r="X37" s="19" t="n">
        <v>0.0605717890117839</v>
      </c>
      <c r="Y37" s="19" t="n">
        <v>0.0674051084170209</v>
      </c>
      <c r="Z37" s="19" t="n">
        <v>0.0565476219607685</v>
      </c>
      <c r="AA37" s="19" t="n">
        <v>0.0719550808507968</v>
      </c>
      <c r="AB37" s="19" t="n">
        <v>0.111364794208084</v>
      </c>
      <c r="AC37" s="19" t="n">
        <v>0.0701825688720394</v>
      </c>
      <c r="AD37" s="19" t="n">
        <v>0.0554246504693304</v>
      </c>
      <c r="AE37" s="19"/>
      <c r="AF37" s="19" t="n">
        <v>0.0734835711180952</v>
      </c>
      <c r="AG37" s="19" t="n">
        <v>0.0839001375199774</v>
      </c>
      <c r="AH37" s="19" t="n">
        <v>0.0685167355086457</v>
      </c>
      <c r="AI37" s="19"/>
      <c r="AJ37" s="19" t="n">
        <v>0.0852594728657241</v>
      </c>
      <c r="AK37" s="19" t="n">
        <v>0.0539785183917414</v>
      </c>
      <c r="AL37" s="19" t="n">
        <v>0.0846087439213532</v>
      </c>
      <c r="AM37" s="19" t="n">
        <v>0.0507368408273435</v>
      </c>
      <c r="AN37" s="19" t="n">
        <v>0.0796585663329434</v>
      </c>
      <c r="AO37" s="19"/>
      <c r="AP37" s="19" t="n">
        <v>0.0875511576800392</v>
      </c>
      <c r="AQ37" s="19" t="n">
        <v>0.0777855869447156</v>
      </c>
      <c r="AR37" s="19" t="n">
        <v>0.0613454317759078</v>
      </c>
      <c r="AS37" s="19" t="n">
        <v>0.0440568910222713</v>
      </c>
      <c r="AT37" s="19" t="n">
        <v>0.0277047604122494</v>
      </c>
      <c r="AU37" s="19"/>
      <c r="AV37" s="19" t="n">
        <v>0.0525387248288632</v>
      </c>
      <c r="AW37" s="19" t="n">
        <v>0.0754854115744758</v>
      </c>
      <c r="AX37" s="19" t="n">
        <v>0.0710709430965518</v>
      </c>
      <c r="AY37" s="19" t="n">
        <v>0.0726135451142119</v>
      </c>
      <c r="AZ37" s="19" t="n">
        <v>0.0437896105323154</v>
      </c>
      <c r="BA37" s="19" t="n">
        <v>0.136632067641087</v>
      </c>
      <c r="BB37" s="19"/>
      <c r="BC37" s="19" t="n">
        <v>0.0962034093068117</v>
      </c>
      <c r="BD37" s="19" t="n">
        <v>0.0793978448760729</v>
      </c>
      <c r="BE37" s="19" t="n">
        <v>0.0539211505660233</v>
      </c>
      <c r="BF37" s="19" t="n">
        <v>0.0604931310272012</v>
      </c>
      <c r="BG37" s="19" t="n">
        <v>0.0605467804897457</v>
      </c>
    </row>
    <row r="38">
      <c r="B38" t="s">
        <v>77</v>
      </c>
      <c r="C38" s="19" t="n">
        <v>0.0100147819831813</v>
      </c>
      <c r="D38" s="19" t="n">
        <v>0.00997380013254938</v>
      </c>
      <c r="E38" s="19" t="n">
        <v>0.010106210196433</v>
      </c>
      <c r="F38" s="19"/>
      <c r="G38" s="19" t="n">
        <v>0.012207919229966</v>
      </c>
      <c r="H38" s="19" t="n">
        <v>0.010226439273788</v>
      </c>
      <c r="I38" s="19" t="n">
        <v>0.0147990720735038</v>
      </c>
      <c r="J38" s="19" t="n">
        <v>0.00558996301863742</v>
      </c>
      <c r="K38" s="19" t="n">
        <v>0.00773535724107966</v>
      </c>
      <c r="L38" s="19" t="n">
        <v>0.00970656483294726</v>
      </c>
      <c r="M38" s="19"/>
      <c r="N38" s="19" t="n">
        <v>0.00487390345599631</v>
      </c>
      <c r="O38" s="19" t="n">
        <v>0.0108577027195945</v>
      </c>
      <c r="P38" s="19" t="n">
        <v>0.0128427717874864</v>
      </c>
      <c r="Q38" s="19" t="n">
        <v>0.0129144419888299</v>
      </c>
      <c r="R38" s="19"/>
      <c r="S38" s="19" t="n">
        <v>0.012015549610603</v>
      </c>
      <c r="T38" s="19" t="n">
        <v>0</v>
      </c>
      <c r="U38" s="19" t="n">
        <v>0.00715862159207359</v>
      </c>
      <c r="V38" s="19" t="n">
        <v>0.0108716664840331</v>
      </c>
      <c r="W38" s="19" t="n">
        <v>0</v>
      </c>
      <c r="X38" s="19" t="n">
        <v>0.00693943666045565</v>
      </c>
      <c r="Y38" s="19" t="n">
        <v>0.00744779460037739</v>
      </c>
      <c r="Z38" s="19" t="n">
        <v>0</v>
      </c>
      <c r="AA38" s="19" t="n">
        <v>0.0230492775770449</v>
      </c>
      <c r="AB38" s="19" t="n">
        <v>0.00486354862162149</v>
      </c>
      <c r="AC38" s="19" t="n">
        <v>0.0324397156751966</v>
      </c>
      <c r="AD38" s="19" t="n">
        <v>0.0332784504105363</v>
      </c>
      <c r="AE38" s="19"/>
      <c r="AF38" s="19" t="n">
        <v>0.00811126668200778</v>
      </c>
      <c r="AG38" s="19" t="n">
        <v>0.010353172289343</v>
      </c>
      <c r="AH38" s="19" t="n">
        <v>0.0129242576288456</v>
      </c>
      <c r="AI38" s="19"/>
      <c r="AJ38" s="19" t="n">
        <v>0.0036191563758766</v>
      </c>
      <c r="AK38" s="19" t="n">
        <v>0.0124690194856453</v>
      </c>
      <c r="AL38" s="19" t="n">
        <v>0</v>
      </c>
      <c r="AM38" s="19" t="n">
        <v>0</v>
      </c>
      <c r="AN38" s="19" t="n">
        <v>0.024580485208157</v>
      </c>
      <c r="AO38" s="19"/>
      <c r="AP38" s="19" t="n">
        <v>0</v>
      </c>
      <c r="AQ38" s="19" t="n">
        <v>0.0106865203342855</v>
      </c>
      <c r="AR38" s="19" t="n">
        <v>0.00796858064919318</v>
      </c>
      <c r="AS38" s="19" t="n">
        <v>0.00938079264383845</v>
      </c>
      <c r="AT38" s="19" t="n">
        <v>0.0185160587816997</v>
      </c>
      <c r="AU38" s="19"/>
      <c r="AV38" s="19" t="n">
        <v>0.00572694762897684</v>
      </c>
      <c r="AW38" s="19" t="n">
        <v>0</v>
      </c>
      <c r="AX38" s="19" t="n">
        <v>0.00747734619960618</v>
      </c>
      <c r="AY38" s="19" t="n">
        <v>0.0102408327511358</v>
      </c>
      <c r="AZ38" s="19" t="n">
        <v>0.0334203518266752</v>
      </c>
      <c r="BA38" s="19" t="n">
        <v>0.0129725230903027</v>
      </c>
      <c r="BB38" s="19"/>
      <c r="BC38" s="19" t="n">
        <v>0.00978776062461689</v>
      </c>
      <c r="BD38" s="19" t="n">
        <v>0.0120964828205747</v>
      </c>
      <c r="BE38" s="19" t="n">
        <v>0.0129647702411536</v>
      </c>
      <c r="BF38" s="19" t="n">
        <v>0.00430431175666152</v>
      </c>
      <c r="BG38" s="19" t="n">
        <v>0</v>
      </c>
    </row>
    <row r="39">
      <c r="C39" s="19"/>
      <c r="D39" s="19"/>
      <c r="E39" s="19"/>
      <c r="F39" s="19"/>
      <c r="G39" s="19"/>
      <c r="H39" s="19"/>
      <c r="I39" s="19"/>
      <c r="J39" s="19"/>
      <c r="K39" s="19"/>
      <c r="L39" s="19"/>
      <c r="M39" s="19"/>
      <c r="N39" s="19"/>
      <c r="O39" s="19"/>
      <c r="P39" s="19"/>
      <c r="Q39" s="19"/>
      <c r="R39" s="19"/>
      <c r="S39" s="19"/>
      <c r="T39" s="19"/>
      <c r="U39" s="19"/>
      <c r="V39" s="19"/>
      <c r="W39" s="19"/>
      <c r="X39" s="19"/>
      <c r="Y39" s="19"/>
      <c r="Z39" s="19"/>
      <c r="AA39" s="19"/>
      <c r="AB39" s="19"/>
      <c r="AC39" s="19"/>
      <c r="AD39" s="19"/>
      <c r="AE39" s="19"/>
      <c r="AF39" s="19"/>
      <c r="AG39" s="19"/>
      <c r="AH39" s="19"/>
      <c r="AI39" s="19"/>
      <c r="AJ39" s="19"/>
      <c r="AK39" s="19"/>
      <c r="AL39" s="19"/>
      <c r="AM39" s="19"/>
      <c r="AN39" s="19"/>
      <c r="AO39" s="19"/>
      <c r="AP39" s="19"/>
      <c r="AQ39" s="19"/>
      <c r="AR39" s="19"/>
      <c r="AS39" s="19"/>
      <c r="AT39" s="19"/>
      <c r="AU39" s="19"/>
      <c r="AV39" s="19"/>
      <c r="AW39" s="19"/>
      <c r="AX39" s="19"/>
      <c r="AY39" s="19"/>
      <c r="AZ39" s="19"/>
      <c r="BA39" s="19"/>
      <c r="BB39" s="19"/>
      <c r="BC39" s="19"/>
      <c r="BD39" s="19"/>
      <c r="BE39" s="19"/>
      <c r="BF39" s="19"/>
      <c r="BG39" s="19"/>
    </row>
    <row r="40">
      <c r="B40" s="7" t="s">
        <v>101</v>
      </c>
      <c r="C40" s="19"/>
      <c r="D40" s="19"/>
      <c r="E40" s="19"/>
      <c r="F40" s="19"/>
      <c r="G40" s="19"/>
      <c r="H40" s="19"/>
      <c r="I40" s="19"/>
      <c r="J40" s="19"/>
      <c r="K40" s="19"/>
      <c r="L40" s="19"/>
      <c r="M40" s="19"/>
      <c r="N40" s="19"/>
      <c r="O40" s="19"/>
      <c r="P40" s="19"/>
      <c r="Q40" s="19"/>
      <c r="R40" s="19"/>
      <c r="S40" s="19"/>
      <c r="T40" s="19"/>
      <c r="U40" s="19"/>
      <c r="V40" s="19"/>
      <c r="W40" s="19"/>
      <c r="X40" s="19"/>
      <c r="Y40" s="19"/>
      <c r="Z40" s="19"/>
      <c r="AA40" s="19"/>
      <c r="AB40" s="19"/>
      <c r="AC40" s="19"/>
      <c r="AD40" s="19"/>
      <c r="AE40" s="19"/>
      <c r="AF40" s="19"/>
      <c r="AG40" s="19"/>
      <c r="AH40" s="19"/>
      <c r="AI40" s="19"/>
      <c r="AJ40" s="19"/>
      <c r="AK40" s="19"/>
      <c r="AL40" s="19"/>
      <c r="AM40" s="19"/>
      <c r="AN40" s="19"/>
      <c r="AO40" s="19"/>
      <c r="AP40" s="19"/>
      <c r="AQ40" s="19"/>
      <c r="AR40" s="19"/>
      <c r="AS40" s="19"/>
      <c r="AT40" s="19"/>
      <c r="AU40" s="19"/>
      <c r="AV40" s="19"/>
      <c r="AW40" s="19"/>
      <c r="AX40" s="19"/>
      <c r="AY40" s="19"/>
      <c r="AZ40" s="19"/>
      <c r="BA40" s="19"/>
      <c r="BB40" s="19"/>
      <c r="BC40" s="19"/>
      <c r="BD40" s="19"/>
      <c r="BE40" s="19"/>
      <c r="BF40" s="19"/>
      <c r="BG40" s="19"/>
    </row>
    <row r="41">
      <c r="B41" s="26" t="s">
        <v>79</v>
      </c>
      <c r="C41" s="19"/>
      <c r="D41" s="19"/>
      <c r="E41" s="19"/>
      <c r="F41" s="19"/>
      <c r="G41" s="19"/>
      <c r="H41" s="19"/>
      <c r="I41" s="19"/>
      <c r="J41" s="19"/>
      <c r="K41" s="19"/>
      <c r="L41" s="19"/>
      <c r="M41" s="19"/>
      <c r="N41" s="19"/>
      <c r="O41" s="19"/>
      <c r="P41" s="19"/>
      <c r="Q41" s="19"/>
      <c r="R41" s="19"/>
      <c r="S41" s="19"/>
      <c r="T41" s="19"/>
      <c r="U41" s="19"/>
      <c r="V41" s="19"/>
      <c r="W41" s="19"/>
      <c r="X41" s="19"/>
      <c r="Y41" s="19"/>
      <c r="Z41" s="19"/>
      <c r="AA41" s="19"/>
      <c r="AB41" s="19"/>
      <c r="AC41" s="19"/>
      <c r="AD41" s="19"/>
      <c r="AE41" s="19"/>
      <c r="AF41" s="19"/>
      <c r="AG41" s="19"/>
      <c r="AH41" s="19"/>
      <c r="AI41" s="19"/>
      <c r="AJ41" s="19"/>
      <c r="AK41" s="19"/>
      <c r="AL41" s="19"/>
      <c r="AM41" s="19"/>
      <c r="AN41" s="19"/>
      <c r="AO41" s="19"/>
      <c r="AP41" s="19"/>
      <c r="AQ41" s="19"/>
      <c r="AR41" s="19"/>
      <c r="AS41" s="19"/>
      <c r="AT41" s="19"/>
      <c r="AU41" s="19"/>
      <c r="AV41" s="19"/>
      <c r="AW41" s="19"/>
      <c r="AX41" s="19"/>
      <c r="AY41" s="19"/>
      <c r="AZ41" s="19"/>
      <c r="BA41" s="19"/>
      <c r="BB41" s="19"/>
      <c r="BC41" s="19"/>
      <c r="BD41" s="19"/>
      <c r="BE41" s="19"/>
      <c r="BF41" s="19"/>
      <c r="BG41" s="19"/>
    </row>
    <row r="42">
      <c r="B42" t="s">
        <v>98</v>
      </c>
      <c r="C42" s="19" t="n">
        <v>0.273048877028016</v>
      </c>
      <c r="D42" s="19" t="n">
        <v>0.317121620303917</v>
      </c>
      <c r="E42" s="19" t="n">
        <v>0.230036214925068</v>
      </c>
      <c r="F42" s="19"/>
      <c r="G42" s="19" t="n">
        <v>0.379122187176966</v>
      </c>
      <c r="H42" s="19" t="n">
        <v>0.426247255232598</v>
      </c>
      <c r="I42" s="19" t="n">
        <v>0.307737507308191</v>
      </c>
      <c r="J42" s="19" t="n">
        <v>0.228939314070846</v>
      </c>
      <c r="K42" s="19" t="n">
        <v>0.174243676231229</v>
      </c>
      <c r="L42" s="19" t="n">
        <v>0.152022568680699</v>
      </c>
      <c r="M42" s="19"/>
      <c r="N42" s="19" t="n">
        <v>0.405117380142138</v>
      </c>
      <c r="O42" s="19" t="n">
        <v>0.28256054864633</v>
      </c>
      <c r="P42" s="19" t="n">
        <v>0.22388901304142</v>
      </c>
      <c r="Q42" s="19" t="n">
        <v>0.162603500914438</v>
      </c>
      <c r="R42" s="19"/>
      <c r="S42" s="19" t="n">
        <v>0.393307715690815</v>
      </c>
      <c r="T42" s="19" t="n">
        <v>0.224819107409122</v>
      </c>
      <c r="U42" s="19" t="n">
        <v>0.219708271576771</v>
      </c>
      <c r="V42" s="19" t="n">
        <v>0.266512667561625</v>
      </c>
      <c r="W42" s="19" t="n">
        <v>0.291664253104596</v>
      </c>
      <c r="X42" s="19" t="n">
        <v>0.284078988064721</v>
      </c>
      <c r="Y42" s="19" t="n">
        <v>0.260205654064135</v>
      </c>
      <c r="Z42" s="19" t="n">
        <v>0.144129841520824</v>
      </c>
      <c r="AA42" s="19" t="n">
        <v>0.315571980880132</v>
      </c>
      <c r="AB42" s="19" t="n">
        <v>0.192729613011933</v>
      </c>
      <c r="AC42" s="19" t="n">
        <v>0.280344031078617</v>
      </c>
      <c r="AD42" s="19" t="n">
        <v>0.282884623169732</v>
      </c>
      <c r="AE42" s="19"/>
      <c r="AF42" s="19" t="n">
        <v>0.169064258873087</v>
      </c>
      <c r="AG42" s="19" t="n">
        <v>0.348238712172851</v>
      </c>
      <c r="AH42" s="19" t="n">
        <v>0.243225340796073</v>
      </c>
      <c r="AI42" s="19"/>
      <c r="AJ42" s="19" t="n">
        <v>0.201090823624842</v>
      </c>
      <c r="AK42" s="19" t="n">
        <v>0.446516831461059</v>
      </c>
      <c r="AL42" s="19" t="n">
        <v>0.31080066754488</v>
      </c>
      <c r="AM42" s="19" t="n">
        <v>0.152929551070017</v>
      </c>
      <c r="AN42" s="19" t="n">
        <v>0.180333124337831</v>
      </c>
      <c r="AO42" s="19"/>
      <c r="AP42" s="19" t="n">
        <v>0.206510443423058</v>
      </c>
      <c r="AQ42" s="19" t="n">
        <v>0.457647817086761</v>
      </c>
      <c r="AR42" s="19" t="n">
        <v>0.27428794636069</v>
      </c>
      <c r="AS42" s="19" t="n">
        <v>0.080100133743745</v>
      </c>
      <c r="AT42" s="19" t="n">
        <v>0.224239626508165</v>
      </c>
      <c r="AU42" s="19"/>
      <c r="AV42" s="19" t="n">
        <v>0.561359340746409</v>
      </c>
      <c r="AW42" s="19" t="n">
        <v>0.201815739762108</v>
      </c>
      <c r="AX42" s="19" t="n">
        <v>0.264387661536807</v>
      </c>
      <c r="AY42" s="19" t="n">
        <v>0.0712713528033899</v>
      </c>
      <c r="AZ42" s="19" t="n">
        <v>0.201790378807089</v>
      </c>
      <c r="BA42" s="19" t="n">
        <v>0.168170600037355</v>
      </c>
      <c r="BB42" s="19"/>
      <c r="BC42" s="19" t="n">
        <v>0.152854873085297</v>
      </c>
      <c r="BD42" s="19" t="n">
        <v>0.244283587918901</v>
      </c>
      <c r="BE42" s="19" t="n">
        <v>0.377483120507057</v>
      </c>
      <c r="BF42" s="19" t="n">
        <v>0.426938405273901</v>
      </c>
      <c r="BG42" s="19" t="n">
        <v>0.404448448747634</v>
      </c>
    </row>
    <row r="43">
      <c r="B43" t="s">
        <v>99</v>
      </c>
      <c r="C43" s="19" t="n">
        <v>0.576762272134435</v>
      </c>
      <c r="D43" s="19" t="n">
        <v>0.571830183545588</v>
      </c>
      <c r="E43" s="19" t="n">
        <v>0.583411535789035</v>
      </c>
      <c r="F43" s="19"/>
      <c r="G43" s="19" t="n">
        <v>0.473247603038931</v>
      </c>
      <c r="H43" s="19" t="n">
        <v>0.437400003314121</v>
      </c>
      <c r="I43" s="19" t="n">
        <v>0.549623729267554</v>
      </c>
      <c r="J43" s="19" t="n">
        <v>0.618183420827973</v>
      </c>
      <c r="K43" s="19" t="n">
        <v>0.680241590803074</v>
      </c>
      <c r="L43" s="19" t="n">
        <v>0.677771160724806</v>
      </c>
      <c r="M43" s="19"/>
      <c r="N43" s="19" t="n">
        <v>0.479131350479922</v>
      </c>
      <c r="O43" s="19" t="n">
        <v>0.566298539304592</v>
      </c>
      <c r="P43" s="19" t="n">
        <v>0.630934818628745</v>
      </c>
      <c r="Q43" s="19" t="n">
        <v>0.646386503801242</v>
      </c>
      <c r="R43" s="19"/>
      <c r="S43" s="19" t="n">
        <v>0.450147694672562</v>
      </c>
      <c r="T43" s="19" t="n">
        <v>0.594717072644047</v>
      </c>
      <c r="U43" s="19" t="n">
        <v>0.617925830239597</v>
      </c>
      <c r="V43" s="19" t="n">
        <v>0.572869702067597</v>
      </c>
      <c r="W43" s="19" t="n">
        <v>0.5711557485169</v>
      </c>
      <c r="X43" s="19" t="n">
        <v>0.572753019338895</v>
      </c>
      <c r="Y43" s="19" t="n">
        <v>0.593748198474164</v>
      </c>
      <c r="Z43" s="19" t="n">
        <v>0.696589778995059</v>
      </c>
      <c r="AA43" s="19" t="n">
        <v>0.539692390204593</v>
      </c>
      <c r="AB43" s="19" t="n">
        <v>0.686845391344714</v>
      </c>
      <c r="AC43" s="19" t="n">
        <v>0.614413950908814</v>
      </c>
      <c r="AD43" s="19" t="n">
        <v>0.556334973579523</v>
      </c>
      <c r="AE43" s="19"/>
      <c r="AF43" s="19" t="n">
        <v>0.720435699399919</v>
      </c>
      <c r="AG43" s="19" t="n">
        <v>0.504654148186643</v>
      </c>
      <c r="AH43" s="19" t="n">
        <v>0.507382819670922</v>
      </c>
      <c r="AI43" s="19"/>
      <c r="AJ43" s="19" t="n">
        <v>0.690192540414195</v>
      </c>
      <c r="AK43" s="19" t="n">
        <v>0.400866459196454</v>
      </c>
      <c r="AL43" s="19" t="n">
        <v>0.555242297728224</v>
      </c>
      <c r="AM43" s="19" t="n">
        <v>0.798341037643796</v>
      </c>
      <c r="AN43" s="19" t="n">
        <v>0.595410005526792</v>
      </c>
      <c r="AO43" s="19"/>
      <c r="AP43" s="19" t="n">
        <v>0.680870875611785</v>
      </c>
      <c r="AQ43" s="19" t="n">
        <v>0.383062342945582</v>
      </c>
      <c r="AR43" s="19" t="n">
        <v>0.539953594510911</v>
      </c>
      <c r="AS43" s="19" t="n">
        <v>0.856129440623482</v>
      </c>
      <c r="AT43" s="19" t="n">
        <v>0.596401694152417</v>
      </c>
      <c r="AU43" s="19"/>
      <c r="AV43" s="19" t="n">
        <v>0.277464129151024</v>
      </c>
      <c r="AW43" s="19" t="n">
        <v>0.692747257686764</v>
      </c>
      <c r="AX43" s="19" t="n">
        <v>0.602526665693313</v>
      </c>
      <c r="AY43" s="19" t="n">
        <v>0.882669471642905</v>
      </c>
      <c r="AZ43" s="19" t="n">
        <v>0.622728407142863</v>
      </c>
      <c r="BA43" s="19" t="n">
        <v>0.476804997543421</v>
      </c>
      <c r="BB43" s="19"/>
      <c r="BC43" s="19" t="n">
        <v>0.669202314855781</v>
      </c>
      <c r="BD43" s="19" t="n">
        <v>0.610272129800591</v>
      </c>
      <c r="BE43" s="19" t="n">
        <v>0.475178859696957</v>
      </c>
      <c r="BF43" s="19" t="n">
        <v>0.454196123699211</v>
      </c>
      <c r="BG43" s="19" t="n">
        <v>0.497442342447635</v>
      </c>
    </row>
    <row r="44">
      <c r="B44" t="s">
        <v>100</v>
      </c>
      <c r="C44" s="19" t="n">
        <v>0.150188850837549</v>
      </c>
      <c r="D44" s="19" t="n">
        <v>0.111048196150495</v>
      </c>
      <c r="E44" s="19" t="n">
        <v>0.186552249285897</v>
      </c>
      <c r="F44" s="19"/>
      <c r="G44" s="19" t="n">
        <v>0.147630209784102</v>
      </c>
      <c r="H44" s="19" t="n">
        <v>0.136352741453281</v>
      </c>
      <c r="I44" s="19" t="n">
        <v>0.142638763424255</v>
      </c>
      <c r="J44" s="19" t="n">
        <v>0.152877265101181</v>
      </c>
      <c r="K44" s="19" t="n">
        <v>0.145514732965697</v>
      </c>
      <c r="L44" s="19" t="n">
        <v>0.170206270594495</v>
      </c>
      <c r="M44" s="19"/>
      <c r="N44" s="19" t="n">
        <v>0.11575126937794</v>
      </c>
      <c r="O44" s="19" t="n">
        <v>0.151140912049078</v>
      </c>
      <c r="P44" s="19" t="n">
        <v>0.145176168329834</v>
      </c>
      <c r="Q44" s="19" t="n">
        <v>0.19100999528432</v>
      </c>
      <c r="R44" s="19"/>
      <c r="S44" s="19" t="n">
        <v>0.156544589636623</v>
      </c>
      <c r="T44" s="19" t="n">
        <v>0.180463819946831</v>
      </c>
      <c r="U44" s="19" t="n">
        <v>0.162365898183632</v>
      </c>
      <c r="V44" s="19" t="n">
        <v>0.160617630370778</v>
      </c>
      <c r="W44" s="19" t="n">
        <v>0.137179998378503</v>
      </c>
      <c r="X44" s="19" t="n">
        <v>0.143167992596384</v>
      </c>
      <c r="Y44" s="19" t="n">
        <v>0.146046147461701</v>
      </c>
      <c r="Z44" s="19" t="n">
        <v>0.159280379484118</v>
      </c>
      <c r="AA44" s="19" t="n">
        <v>0.144735628915275</v>
      </c>
      <c r="AB44" s="19" t="n">
        <v>0.120424995643353</v>
      </c>
      <c r="AC44" s="19" t="n">
        <v>0.105242018012568</v>
      </c>
      <c r="AD44" s="19" t="n">
        <v>0.160780403250745</v>
      </c>
      <c r="AE44" s="19"/>
      <c r="AF44" s="19" t="n">
        <v>0.110500041726994</v>
      </c>
      <c r="AG44" s="19" t="n">
        <v>0.147107139640506</v>
      </c>
      <c r="AH44" s="19" t="n">
        <v>0.249391839533006</v>
      </c>
      <c r="AI44" s="19"/>
      <c r="AJ44" s="19" t="n">
        <v>0.108716635960963</v>
      </c>
      <c r="AK44" s="19" t="n">
        <v>0.152616709342487</v>
      </c>
      <c r="AL44" s="19" t="n">
        <v>0.133957034726896</v>
      </c>
      <c r="AM44" s="19" t="n">
        <v>0.0487294112861869</v>
      </c>
      <c r="AN44" s="19" t="n">
        <v>0.224256870135376</v>
      </c>
      <c r="AO44" s="19"/>
      <c r="AP44" s="19" t="n">
        <v>0.112618680965157</v>
      </c>
      <c r="AQ44" s="19" t="n">
        <v>0.159289839967656</v>
      </c>
      <c r="AR44" s="19" t="n">
        <v>0.185758459128399</v>
      </c>
      <c r="AS44" s="19" t="n">
        <v>0.0637704256327729</v>
      </c>
      <c r="AT44" s="19" t="n">
        <v>0.179358679339418</v>
      </c>
      <c r="AU44" s="19"/>
      <c r="AV44" s="19" t="n">
        <v>0.161176530102568</v>
      </c>
      <c r="AW44" s="19" t="n">
        <v>0.105437002551128</v>
      </c>
      <c r="AX44" s="19" t="n">
        <v>0.13308567276988</v>
      </c>
      <c r="AY44" s="19" t="n">
        <v>0.0460591755537046</v>
      </c>
      <c r="AZ44" s="19" t="n">
        <v>0.175481214050048</v>
      </c>
      <c r="BA44" s="19" t="n">
        <v>0.355024402419224</v>
      </c>
      <c r="BB44" s="19"/>
      <c r="BC44" s="19" t="n">
        <v>0.177942812058923</v>
      </c>
      <c r="BD44" s="19" t="n">
        <v>0.145444282280508</v>
      </c>
      <c r="BE44" s="19" t="n">
        <v>0.147338019795986</v>
      </c>
      <c r="BF44" s="19" t="n">
        <v>0.118865471026888</v>
      </c>
      <c r="BG44" s="19" t="n">
        <v>0.0981092088047308</v>
      </c>
    </row>
    <row r="45">
      <c r="C45" s="19"/>
      <c r="D45" s="19"/>
      <c r="E45" s="19"/>
      <c r="F45" s="19"/>
      <c r="G45" s="19"/>
      <c r="H45" s="19"/>
      <c r="I45" s="19"/>
      <c r="J45" s="19"/>
      <c r="K45" s="19"/>
      <c r="L45" s="19"/>
      <c r="M45" s="19"/>
      <c r="N45" s="19"/>
      <c r="O45" s="19"/>
      <c r="P45" s="19"/>
      <c r="Q45" s="19"/>
      <c r="R45" s="19"/>
      <c r="S45" s="19"/>
      <c r="T45" s="19"/>
      <c r="U45" s="19"/>
      <c r="V45" s="19"/>
      <c r="W45" s="19"/>
      <c r="X45" s="19"/>
      <c r="Y45" s="19"/>
      <c r="Z45" s="19"/>
      <c r="AA45" s="19"/>
      <c r="AB45" s="19"/>
      <c r="AC45" s="19"/>
      <c r="AD45" s="19"/>
      <c r="AE45" s="19"/>
      <c r="AF45" s="19"/>
      <c r="AG45" s="19"/>
      <c r="AH45" s="19"/>
      <c r="AI45" s="19"/>
      <c r="AJ45" s="19"/>
      <c r="AK45" s="19"/>
      <c r="AL45" s="19"/>
      <c r="AM45" s="19"/>
      <c r="AN45" s="19"/>
      <c r="AO45" s="19"/>
      <c r="AP45" s="19"/>
      <c r="AQ45" s="19"/>
      <c r="AR45" s="19"/>
      <c r="AS45" s="19"/>
      <c r="AT45" s="19"/>
      <c r="AU45" s="19"/>
      <c r="AV45" s="19"/>
      <c r="AW45" s="19"/>
      <c r="AX45" s="19"/>
      <c r="AY45" s="19"/>
      <c r="AZ45" s="19"/>
      <c r="BA45" s="19"/>
      <c r="BB45" s="19"/>
      <c r="BC45" s="19"/>
      <c r="BD45" s="19"/>
      <c r="BE45" s="19"/>
      <c r="BF45" s="19"/>
      <c r="BG45" s="19"/>
    </row>
    <row r="46">
      <c r="B46" s="7" t="s">
        <v>124</v>
      </c>
      <c r="C46" s="19"/>
      <c r="D46" s="19"/>
      <c r="E46" s="19"/>
      <c r="F46" s="19"/>
      <c r="G46" s="19"/>
      <c r="H46" s="19"/>
      <c r="I46" s="19"/>
      <c r="J46" s="19"/>
      <c r="K46" s="19"/>
      <c r="L46" s="19"/>
      <c r="M46" s="19"/>
      <c r="N46" s="19"/>
      <c r="O46" s="19"/>
      <c r="P46" s="19"/>
      <c r="Q46" s="19"/>
      <c r="R46" s="19"/>
      <c r="S46" s="19"/>
      <c r="T46" s="19"/>
      <c r="U46" s="19"/>
      <c r="V46" s="19"/>
      <c r="W46" s="19"/>
      <c r="X46" s="19"/>
      <c r="Y46" s="19"/>
      <c r="Z46" s="19"/>
      <c r="AA46" s="19"/>
      <c r="AB46" s="19"/>
      <c r="AC46" s="19"/>
      <c r="AD46" s="19"/>
      <c r="AE46" s="19"/>
      <c r="AF46" s="19"/>
      <c r="AG46" s="19"/>
      <c r="AH46" s="19"/>
      <c r="AI46" s="19"/>
      <c r="AJ46" s="19"/>
      <c r="AK46" s="19"/>
      <c r="AL46" s="19"/>
      <c r="AM46" s="19"/>
      <c r="AN46" s="19"/>
      <c r="AO46" s="19"/>
      <c r="AP46" s="19"/>
      <c r="AQ46" s="19"/>
      <c r="AR46" s="19"/>
      <c r="AS46" s="19"/>
      <c r="AT46" s="19"/>
      <c r="AU46" s="19"/>
      <c r="AV46" s="19"/>
      <c r="AW46" s="19"/>
      <c r="AX46" s="19"/>
      <c r="AY46" s="19"/>
      <c r="AZ46" s="19"/>
      <c r="BA46" s="19"/>
      <c r="BB46" s="19"/>
      <c r="BC46" s="19"/>
      <c r="BD46" s="19"/>
      <c r="BE46" s="19"/>
      <c r="BF46" s="19"/>
      <c r="BG46" s="19"/>
    </row>
    <row r="47">
      <c r="B47" s="26" t="s">
        <v>79</v>
      </c>
      <c r="C47" s="19"/>
      <c r="D47" s="19"/>
      <c r="E47" s="19"/>
      <c r="F47" s="19"/>
      <c r="G47" s="19"/>
      <c r="H47" s="19"/>
      <c r="I47" s="19"/>
      <c r="J47" s="19"/>
      <c r="K47" s="19"/>
      <c r="L47" s="19"/>
      <c r="M47" s="19"/>
      <c r="N47" s="19"/>
      <c r="O47" s="19"/>
      <c r="P47" s="19"/>
      <c r="Q47" s="19"/>
      <c r="R47" s="19"/>
      <c r="S47" s="19"/>
      <c r="T47" s="19"/>
      <c r="U47" s="19"/>
      <c r="V47" s="19"/>
      <c r="W47" s="19"/>
      <c r="X47" s="19"/>
      <c r="Y47" s="19"/>
      <c r="Z47" s="19"/>
      <c r="AA47" s="19"/>
      <c r="AB47" s="19"/>
      <c r="AC47" s="19"/>
      <c r="AD47" s="19"/>
      <c r="AE47" s="19"/>
      <c r="AF47" s="19"/>
      <c r="AG47" s="19"/>
      <c r="AH47" s="19"/>
      <c r="AI47" s="19"/>
      <c r="AJ47" s="19"/>
      <c r="AK47" s="19"/>
      <c r="AL47" s="19"/>
      <c r="AM47" s="19"/>
      <c r="AN47" s="19"/>
      <c r="AO47" s="19"/>
      <c r="AP47" s="19"/>
      <c r="AQ47" s="19"/>
      <c r="AR47" s="19"/>
      <c r="AS47" s="19"/>
      <c r="AT47" s="19"/>
      <c r="AU47" s="19"/>
      <c r="AV47" s="19"/>
      <c r="AW47" s="19"/>
      <c r="AX47" s="19"/>
      <c r="AY47" s="19"/>
      <c r="AZ47" s="19"/>
      <c r="BA47" s="19"/>
      <c r="BB47" s="19"/>
      <c r="BC47" s="19"/>
      <c r="BD47" s="19"/>
      <c r="BE47" s="19"/>
      <c r="BF47" s="19"/>
      <c r="BG47" s="19"/>
    </row>
    <row r="48">
      <c r="B48" t="s">
        <v>102</v>
      </c>
      <c r="C48" s="19" t="n">
        <v>0.586967025317782</v>
      </c>
      <c r="D48" s="19" t="n">
        <v>0.536569948604643</v>
      </c>
      <c r="E48" s="19" t="n">
        <v>0.634978274882256</v>
      </c>
      <c r="F48" s="19"/>
      <c r="G48" s="19" t="n">
        <v>0.616246477356203</v>
      </c>
      <c r="H48" s="19" t="n">
        <v>0.634760546752441</v>
      </c>
      <c r="I48" s="19" t="n">
        <v>0.700700171001263</v>
      </c>
      <c r="J48" s="19" t="n">
        <v>0.614762857273836</v>
      </c>
      <c r="K48" s="19" t="n">
        <v>0.541880481153833</v>
      </c>
      <c r="L48" s="19" t="n">
        <v>0.444132270515641</v>
      </c>
      <c r="M48" s="19"/>
      <c r="N48" s="19" t="n">
        <v>0.547253122042436</v>
      </c>
      <c r="O48" s="19" t="n">
        <v>0.614373002272879</v>
      </c>
      <c r="P48" s="19" t="n">
        <v>0.55576107672347</v>
      </c>
      <c r="Q48" s="19" t="n">
        <v>0.627864850231747</v>
      </c>
      <c r="R48" s="19"/>
      <c r="S48" s="19" t="n">
        <v>0.658808792603406</v>
      </c>
      <c r="T48" s="19" t="n">
        <v>0.554874165318434</v>
      </c>
      <c r="U48" s="19" t="n">
        <v>0.578451235463691</v>
      </c>
      <c r="V48" s="19" t="n">
        <v>0.514731144324542</v>
      </c>
      <c r="W48" s="19" t="n">
        <v>0.595111597751443</v>
      </c>
      <c r="X48" s="19" t="n">
        <v>0.641378093948756</v>
      </c>
      <c r="Y48" s="19" t="n">
        <v>0.653473208272695</v>
      </c>
      <c r="Z48" s="19" t="n">
        <v>0.557380685261012</v>
      </c>
      <c r="AA48" s="19" t="n">
        <v>0.612309467101133</v>
      </c>
      <c r="AB48" s="19" t="n">
        <v>0.513313684834286</v>
      </c>
      <c r="AC48" s="19" t="n">
        <v>0.560060691764511</v>
      </c>
      <c r="AD48" s="19" t="n">
        <v>0.481419667233072</v>
      </c>
      <c r="AE48" s="19"/>
      <c r="AF48" s="19" t="n">
        <v>0.540749157292745</v>
      </c>
      <c r="AG48" s="19" t="n">
        <v>0.55428642029539</v>
      </c>
      <c r="AH48" s="19" t="n">
        <v>0.735446322631846</v>
      </c>
      <c r="AI48" s="19"/>
      <c r="AJ48" s="19" t="n">
        <v>0.493123474219969</v>
      </c>
      <c r="AK48" s="19" t="n">
        <v>0.652097766746944</v>
      </c>
      <c r="AL48" s="19" t="n">
        <v>0.529251964396292</v>
      </c>
      <c r="AM48" s="19" t="n">
        <v>0.609517615518661</v>
      </c>
      <c r="AN48" s="19" t="n">
        <v>0.690687289876377</v>
      </c>
      <c r="AO48" s="19"/>
      <c r="AP48" s="19" t="n">
        <v>0.468509989393794</v>
      </c>
      <c r="AQ48" s="19" t="n">
        <v>0.62017219649218</v>
      </c>
      <c r="AR48" s="19" t="n">
        <v>0.546380461095365</v>
      </c>
      <c r="AS48" s="19" t="n">
        <v>0.532030140365796</v>
      </c>
      <c r="AT48" s="19" t="n">
        <v>0.645226956199198</v>
      </c>
      <c r="AU48" s="19"/>
      <c r="AV48" s="19" t="n">
        <v>0.608363904046346</v>
      </c>
      <c r="AW48" s="19" t="n">
        <v>0.488971819343094</v>
      </c>
      <c r="AX48" s="19" t="n">
        <v>0.587060797230852</v>
      </c>
      <c r="AY48" s="19" t="n">
        <v>0.556124365565737</v>
      </c>
      <c r="AZ48" s="19" t="n">
        <v>0.665085105704354</v>
      </c>
      <c r="BA48" s="19" t="n">
        <v>0.660244933828412</v>
      </c>
      <c r="BB48" s="19"/>
      <c r="BC48" s="19" t="n">
        <v>0.606576630068584</v>
      </c>
      <c r="BD48" s="19" t="n">
        <v>0.591438619187458</v>
      </c>
      <c r="BE48" s="19" t="n">
        <v>0.581123486106595</v>
      </c>
      <c r="BF48" s="19" t="n">
        <v>0.605107592535838</v>
      </c>
      <c r="BG48" s="19" t="n">
        <v>0.600463546891323</v>
      </c>
    </row>
    <row r="49">
      <c r="B49" t="s">
        <v>103</v>
      </c>
      <c r="C49" s="19" t="n">
        <v>0.458100036643344</v>
      </c>
      <c r="D49" s="19" t="n">
        <v>0.414719401078079</v>
      </c>
      <c r="E49" s="19" t="n">
        <v>0.5012036877421</v>
      </c>
      <c r="F49" s="19"/>
      <c r="G49" s="19" t="n">
        <v>0.373482403377767</v>
      </c>
      <c r="H49" s="19" t="n">
        <v>0.390788195414242</v>
      </c>
      <c r="I49" s="19" t="n">
        <v>0.414405654233402</v>
      </c>
      <c r="J49" s="19" t="n">
        <v>0.467652715314084</v>
      </c>
      <c r="K49" s="19" t="n">
        <v>0.509724396542311</v>
      </c>
      <c r="L49" s="19" t="n">
        <v>0.562234512032693</v>
      </c>
      <c r="M49" s="19"/>
      <c r="N49" s="19" t="n">
        <v>0.445458619664697</v>
      </c>
      <c r="O49" s="19" t="n">
        <v>0.454610741539965</v>
      </c>
      <c r="P49" s="19" t="n">
        <v>0.4494153185455</v>
      </c>
      <c r="Q49" s="19" t="n">
        <v>0.483891875166972</v>
      </c>
      <c r="R49" s="19"/>
      <c r="S49" s="19" t="n">
        <v>0.330072003140314</v>
      </c>
      <c r="T49" s="19" t="n">
        <v>0.462486490937002</v>
      </c>
      <c r="U49" s="19" t="n">
        <v>0.4910873194387</v>
      </c>
      <c r="V49" s="19" t="n">
        <v>0.482843108744552</v>
      </c>
      <c r="W49" s="19" t="n">
        <v>0.518809603262349</v>
      </c>
      <c r="X49" s="19" t="n">
        <v>0.440826605435063</v>
      </c>
      <c r="Y49" s="19" t="n">
        <v>0.422761585606768</v>
      </c>
      <c r="Z49" s="19" t="n">
        <v>0.467295311897105</v>
      </c>
      <c r="AA49" s="19" t="n">
        <v>0.459772678540201</v>
      </c>
      <c r="AB49" s="19" t="n">
        <v>0.555400903668297</v>
      </c>
      <c r="AC49" s="19" t="n">
        <v>0.478525172810694</v>
      </c>
      <c r="AD49" s="19" t="n">
        <v>0.535756564751241</v>
      </c>
      <c r="AE49" s="19"/>
      <c r="AF49" s="19" t="n">
        <v>0.434404988365862</v>
      </c>
      <c r="AG49" s="19" t="n">
        <v>0.50791439691646</v>
      </c>
      <c r="AH49" s="19" t="n">
        <v>0.424594704026747</v>
      </c>
      <c r="AI49" s="19"/>
      <c r="AJ49" s="19" t="n">
        <v>0.431742898596798</v>
      </c>
      <c r="AK49" s="19" t="n">
        <v>0.49557147666956</v>
      </c>
      <c r="AL49" s="19" t="n">
        <v>0.540157850097461</v>
      </c>
      <c r="AM49" s="19" t="n">
        <v>0.357953721502145</v>
      </c>
      <c r="AN49" s="19" t="n">
        <v>0.441811591336968</v>
      </c>
      <c r="AO49" s="19"/>
      <c r="AP49" s="19" t="n">
        <v>0.420202043832853</v>
      </c>
      <c r="AQ49" s="19" t="n">
        <v>0.498616684808212</v>
      </c>
      <c r="AR49" s="19" t="n">
        <v>0.524002454715753</v>
      </c>
      <c r="AS49" s="19" t="n">
        <v>0.369506928375481</v>
      </c>
      <c r="AT49" s="19" t="n">
        <v>0.57586749341884</v>
      </c>
      <c r="AU49" s="19"/>
      <c r="AV49" s="19" t="n">
        <v>0.509374621871145</v>
      </c>
      <c r="AW49" s="19" t="n">
        <v>0.390975871459505</v>
      </c>
      <c r="AX49" s="19" t="n">
        <v>0.491781480496176</v>
      </c>
      <c r="AY49" s="19" t="n">
        <v>0.360667554925751</v>
      </c>
      <c r="AZ49" s="19" t="n">
        <v>0.514244967568166</v>
      </c>
      <c r="BA49" s="19" t="n">
        <v>0.505332443213336</v>
      </c>
      <c r="BB49" s="19"/>
      <c r="BC49" s="19" t="n">
        <v>0.533303910241973</v>
      </c>
      <c r="BD49" s="19" t="n">
        <v>0.461907039297732</v>
      </c>
      <c r="BE49" s="19" t="n">
        <v>0.427144618018851</v>
      </c>
      <c r="BF49" s="19" t="n">
        <v>0.38092737777714</v>
      </c>
      <c r="BG49" s="19" t="n">
        <v>0.329361905867348</v>
      </c>
    </row>
    <row r="50">
      <c r="B50" t="s">
        <v>104</v>
      </c>
      <c r="C50" s="19" t="n">
        <v>0.352484252205763</v>
      </c>
      <c r="D50" s="19" t="n">
        <v>0.381835421909768</v>
      </c>
      <c r="E50" s="19" t="n">
        <v>0.325779742896384</v>
      </c>
      <c r="F50" s="19"/>
      <c r="G50" s="19" t="n">
        <v>0.19427600726866</v>
      </c>
      <c r="H50" s="19" t="n">
        <v>0.231605762522322</v>
      </c>
      <c r="I50" s="19" t="n">
        <v>0.288750758241938</v>
      </c>
      <c r="J50" s="19" t="n">
        <v>0.366126094828582</v>
      </c>
      <c r="K50" s="19" t="n">
        <v>0.441732635140638</v>
      </c>
      <c r="L50" s="19" t="n">
        <v>0.536874454886033</v>
      </c>
      <c r="M50" s="19"/>
      <c r="N50" s="19" t="n">
        <v>0.237765533805903</v>
      </c>
      <c r="O50" s="19" t="n">
        <v>0.316930223036584</v>
      </c>
      <c r="P50" s="19" t="n">
        <v>0.468292549858858</v>
      </c>
      <c r="Q50" s="19" t="n">
        <v>0.412002183254954</v>
      </c>
      <c r="R50" s="19"/>
      <c r="S50" s="19" t="n">
        <v>0.248194130904991</v>
      </c>
      <c r="T50" s="19" t="n">
        <v>0.362914332798053</v>
      </c>
      <c r="U50" s="19" t="n">
        <v>0.371937664563315</v>
      </c>
      <c r="V50" s="19" t="n">
        <v>0.421164560982979</v>
      </c>
      <c r="W50" s="19" t="n">
        <v>0.428052845633416</v>
      </c>
      <c r="X50" s="19" t="n">
        <v>0.291379616925688</v>
      </c>
      <c r="Y50" s="19" t="n">
        <v>0.441365657572252</v>
      </c>
      <c r="Z50" s="19" t="n">
        <v>0.454685508751174</v>
      </c>
      <c r="AA50" s="19" t="n">
        <v>0.322938110252694</v>
      </c>
      <c r="AB50" s="19" t="n">
        <v>0.33511432339886</v>
      </c>
      <c r="AC50" s="19" t="n">
        <v>0.360123825095906</v>
      </c>
      <c r="AD50" s="19" t="n">
        <v>0.31855985155462</v>
      </c>
      <c r="AE50" s="19"/>
      <c r="AF50" s="19" t="n">
        <v>0.578337921058223</v>
      </c>
      <c r="AG50" s="19" t="n">
        <v>0.228095051693892</v>
      </c>
      <c r="AH50" s="19" t="n">
        <v>0.267971584543684</v>
      </c>
      <c r="AI50" s="19"/>
      <c r="AJ50" s="19" t="n">
        <v>0.562071277862855</v>
      </c>
      <c r="AK50" s="19" t="n">
        <v>0.177784056190102</v>
      </c>
      <c r="AL50" s="19" t="n">
        <v>0.188196138378907</v>
      </c>
      <c r="AM50" s="19" t="n">
        <v>0.640200337277715</v>
      </c>
      <c r="AN50" s="19" t="n">
        <v>0.306676683280376</v>
      </c>
      <c r="AO50" s="19"/>
      <c r="AP50" s="19" t="n">
        <v>0.521511526740224</v>
      </c>
      <c r="AQ50" s="19" t="n">
        <v>0.236283426729764</v>
      </c>
      <c r="AR50" s="19" t="n">
        <v>0.171414395935518</v>
      </c>
      <c r="AS50" s="19" t="n">
        <v>0.762411527583041</v>
      </c>
      <c r="AT50" s="19" t="n">
        <v>0.0872722998893581</v>
      </c>
      <c r="AU50" s="19"/>
      <c r="AV50" s="19" t="n">
        <v>0.193096934069346</v>
      </c>
      <c r="AW50" s="19" t="n">
        <v>0.507678106758632</v>
      </c>
      <c r="AX50" s="19" t="n">
        <v>0.171189477035115</v>
      </c>
      <c r="AY50" s="19" t="n">
        <v>0.756810002054461</v>
      </c>
      <c r="AZ50" s="19" t="n">
        <v>0.109816164167484</v>
      </c>
      <c r="BA50" s="19" t="n">
        <v>0.237494254500168</v>
      </c>
      <c r="BB50" s="19"/>
      <c r="BC50" s="19" t="n">
        <v>0.493949229180261</v>
      </c>
      <c r="BD50" s="19" t="n">
        <v>0.351343858549877</v>
      </c>
      <c r="BE50" s="19" t="n">
        <v>0.236147910812722</v>
      </c>
      <c r="BF50" s="19" t="n">
        <v>0.213430254490232</v>
      </c>
      <c r="BG50" s="19" t="n">
        <v>0.104520979826618</v>
      </c>
    </row>
    <row r="51">
      <c r="B51" t="s">
        <v>105</v>
      </c>
      <c r="C51" s="19" t="n">
        <v>0.324233348850151</v>
      </c>
      <c r="D51" s="19" t="n">
        <v>0.339904566054864</v>
      </c>
      <c r="E51" s="19" t="n">
        <v>0.30939470452249</v>
      </c>
      <c r="F51" s="19"/>
      <c r="G51" s="19" t="n">
        <v>0.286726752829803</v>
      </c>
      <c r="H51" s="19" t="n">
        <v>0.32607377215753</v>
      </c>
      <c r="I51" s="19" t="n">
        <v>0.305927865054</v>
      </c>
      <c r="J51" s="19" t="n">
        <v>0.324929090293326</v>
      </c>
      <c r="K51" s="19" t="n">
        <v>0.356051487125326</v>
      </c>
      <c r="L51" s="19" t="n">
        <v>0.340724559924437</v>
      </c>
      <c r="M51" s="19"/>
      <c r="N51" s="19" t="n">
        <v>0.352088017201419</v>
      </c>
      <c r="O51" s="19" t="n">
        <v>0.340882765594441</v>
      </c>
      <c r="P51" s="19" t="n">
        <v>0.28113047552999</v>
      </c>
      <c r="Q51" s="19" t="n">
        <v>0.315427838219356</v>
      </c>
      <c r="R51" s="19"/>
      <c r="S51" s="19" t="n">
        <v>0.310763322972122</v>
      </c>
      <c r="T51" s="19" t="n">
        <v>0.30704890750591</v>
      </c>
      <c r="U51" s="19" t="n">
        <v>0.243319508654963</v>
      </c>
      <c r="V51" s="19" t="n">
        <v>0.326495193733699</v>
      </c>
      <c r="W51" s="19" t="n">
        <v>0.268828203049078</v>
      </c>
      <c r="X51" s="19" t="n">
        <v>0.398399067145131</v>
      </c>
      <c r="Y51" s="19" t="n">
        <v>0.31491472581337</v>
      </c>
      <c r="Z51" s="19" t="n">
        <v>0.344109604950785</v>
      </c>
      <c r="AA51" s="19" t="n">
        <v>0.362238310771439</v>
      </c>
      <c r="AB51" s="19" t="n">
        <v>0.355393085444518</v>
      </c>
      <c r="AC51" s="19" t="n">
        <v>0.315317410353701</v>
      </c>
      <c r="AD51" s="19" t="n">
        <v>0.358562092427025</v>
      </c>
      <c r="AE51" s="19"/>
      <c r="AF51" s="19" t="n">
        <v>0.305136923029381</v>
      </c>
      <c r="AG51" s="19" t="n">
        <v>0.338224802266282</v>
      </c>
      <c r="AH51" s="19" t="n">
        <v>0.334392441234262</v>
      </c>
      <c r="AI51" s="19"/>
      <c r="AJ51" s="19" t="n">
        <v>0.36849386834151</v>
      </c>
      <c r="AK51" s="19" t="n">
        <v>0.311881749161412</v>
      </c>
      <c r="AL51" s="19" t="n">
        <v>0.367381923555274</v>
      </c>
      <c r="AM51" s="19" t="n">
        <v>0.125684389283249</v>
      </c>
      <c r="AN51" s="19" t="n">
        <v>0.305619917169241</v>
      </c>
      <c r="AO51" s="19"/>
      <c r="AP51" s="19" t="n">
        <v>0.371812380335362</v>
      </c>
      <c r="AQ51" s="19" t="n">
        <v>0.338024620453969</v>
      </c>
      <c r="AR51" s="19" t="n">
        <v>0.418009233376845</v>
      </c>
      <c r="AS51" s="19" t="n">
        <v>0.242380869957001</v>
      </c>
      <c r="AT51" s="19" t="n">
        <v>0.267228875162679</v>
      </c>
      <c r="AU51" s="19"/>
      <c r="AV51" s="19" t="n">
        <v>0.331115091408654</v>
      </c>
      <c r="AW51" s="19" t="n">
        <v>0.368814179323306</v>
      </c>
      <c r="AX51" s="19" t="n">
        <v>0.369913514204813</v>
      </c>
      <c r="AY51" s="19" t="n">
        <v>0.248620416361938</v>
      </c>
      <c r="AZ51" s="19" t="n">
        <v>0.24909433671522</v>
      </c>
      <c r="BA51" s="19" t="n">
        <v>0.393181403978729</v>
      </c>
      <c r="BB51" s="19"/>
      <c r="BC51" s="19" t="n">
        <v>0.294590486808324</v>
      </c>
      <c r="BD51" s="19" t="n">
        <v>0.306706708148317</v>
      </c>
      <c r="BE51" s="19" t="n">
        <v>0.368044405017922</v>
      </c>
      <c r="BF51" s="19" t="n">
        <v>0.343067531226728</v>
      </c>
      <c r="BG51" s="19" t="n">
        <v>0.303786490914851</v>
      </c>
    </row>
    <row r="52">
      <c r="B52" t="s">
        <v>106</v>
      </c>
      <c r="C52" s="19" t="n">
        <v>0.192666817579187</v>
      </c>
      <c r="D52" s="19" t="n">
        <v>0.196095895774551</v>
      </c>
      <c r="E52" s="19" t="n">
        <v>0.18678621155287</v>
      </c>
      <c r="F52" s="19"/>
      <c r="G52" s="19" t="n">
        <v>0.232418833337341</v>
      </c>
      <c r="H52" s="19" t="n">
        <v>0.195256319423485</v>
      </c>
      <c r="I52" s="19" t="n">
        <v>0.192846524943791</v>
      </c>
      <c r="J52" s="19" t="n">
        <v>0.184758188344533</v>
      </c>
      <c r="K52" s="19" t="n">
        <v>0.201795375114664</v>
      </c>
      <c r="L52" s="19" t="n">
        <v>0.164104363942834</v>
      </c>
      <c r="M52" s="19"/>
      <c r="N52" s="19" t="n">
        <v>0.229459271027792</v>
      </c>
      <c r="O52" s="19" t="n">
        <v>0.195134220466413</v>
      </c>
      <c r="P52" s="19" t="n">
        <v>0.156331387868898</v>
      </c>
      <c r="Q52" s="19" t="n">
        <v>0.180780068613708</v>
      </c>
      <c r="R52" s="19"/>
      <c r="S52" s="19" t="n">
        <v>0.177808726163685</v>
      </c>
      <c r="T52" s="19" t="n">
        <v>0.193772996671426</v>
      </c>
      <c r="U52" s="19" t="n">
        <v>0.247619851176716</v>
      </c>
      <c r="V52" s="19" t="n">
        <v>0.190076938664962</v>
      </c>
      <c r="W52" s="19" t="n">
        <v>0.154242142455595</v>
      </c>
      <c r="X52" s="19" t="n">
        <v>0.16098411663975</v>
      </c>
      <c r="Y52" s="19" t="n">
        <v>0.184149924891369</v>
      </c>
      <c r="Z52" s="19" t="n">
        <v>0.154510848920913</v>
      </c>
      <c r="AA52" s="19" t="n">
        <v>0.180107233775056</v>
      </c>
      <c r="AB52" s="19" t="n">
        <v>0.233943857472336</v>
      </c>
      <c r="AC52" s="19" t="n">
        <v>0.243490164444848</v>
      </c>
      <c r="AD52" s="19" t="n">
        <v>0.213836992814193</v>
      </c>
      <c r="AE52" s="19"/>
      <c r="AF52" s="19" t="n">
        <v>0.132468215630017</v>
      </c>
      <c r="AG52" s="19" t="n">
        <v>0.253121957668121</v>
      </c>
      <c r="AH52" s="19" t="n">
        <v>0.122756116713703</v>
      </c>
      <c r="AI52" s="19"/>
      <c r="AJ52" s="19" t="n">
        <v>0.136862441181674</v>
      </c>
      <c r="AK52" s="19" t="n">
        <v>0.217261730519367</v>
      </c>
      <c r="AL52" s="19" t="n">
        <v>0.25327239870496</v>
      </c>
      <c r="AM52" s="19" t="n">
        <v>0.0279553373671939</v>
      </c>
      <c r="AN52" s="19" t="n">
        <v>0.147189764800912</v>
      </c>
      <c r="AO52" s="19"/>
      <c r="AP52" s="19" t="n">
        <v>0.124037664741767</v>
      </c>
      <c r="AQ52" s="19" t="n">
        <v>0.216808879522013</v>
      </c>
      <c r="AR52" s="19" t="n">
        <v>0.270537676124231</v>
      </c>
      <c r="AS52" s="19" t="n">
        <v>0.0535659162578257</v>
      </c>
      <c r="AT52" s="19" t="n">
        <v>0.490087322306661</v>
      </c>
      <c r="AU52" s="19"/>
      <c r="AV52" s="19" t="n">
        <v>0.218663832534214</v>
      </c>
      <c r="AW52" s="19" t="n">
        <v>0.139681613811909</v>
      </c>
      <c r="AX52" s="19" t="n">
        <v>0.263505213254907</v>
      </c>
      <c r="AY52" s="19" t="n">
        <v>0.079824323971713</v>
      </c>
      <c r="AZ52" s="19" t="n">
        <v>0.431259534161727</v>
      </c>
      <c r="BA52" s="19" t="n">
        <v>0.163947150724098</v>
      </c>
      <c r="BB52" s="19"/>
      <c r="BC52" s="19" t="n">
        <v>0.158845824620161</v>
      </c>
      <c r="BD52" s="19" t="n">
        <v>0.220917207245557</v>
      </c>
      <c r="BE52" s="19" t="n">
        <v>0.196143628886098</v>
      </c>
      <c r="BF52" s="19" t="n">
        <v>0.233995283108455</v>
      </c>
      <c r="BG52" s="19" t="n">
        <v>0.238575959970444</v>
      </c>
    </row>
    <row r="53">
      <c r="B53" t="s">
        <v>107</v>
      </c>
      <c r="C53" s="19" t="n">
        <v>0.166550113856527</v>
      </c>
      <c r="D53" s="19" t="n">
        <v>0.162196686332586</v>
      </c>
      <c r="E53" s="19" t="n">
        <v>0.169146152456112</v>
      </c>
      <c r="F53" s="19"/>
      <c r="G53" s="19" t="n">
        <v>0.1920627876429</v>
      </c>
      <c r="H53" s="19" t="n">
        <v>0.179261772213311</v>
      </c>
      <c r="I53" s="19" t="n">
        <v>0.170870174593976</v>
      </c>
      <c r="J53" s="19" t="n">
        <v>0.146598905169056</v>
      </c>
      <c r="K53" s="19" t="n">
        <v>0.173290783828629</v>
      </c>
      <c r="L53" s="19" t="n">
        <v>0.147302903396855</v>
      </c>
      <c r="M53" s="19"/>
      <c r="N53" s="19" t="n">
        <v>0.166009253354108</v>
      </c>
      <c r="O53" s="19" t="n">
        <v>0.153362688088016</v>
      </c>
      <c r="P53" s="19" t="n">
        <v>0.192990918967642</v>
      </c>
      <c r="Q53" s="19" t="n">
        <v>0.157941533983735</v>
      </c>
      <c r="R53" s="19"/>
      <c r="S53" s="19" t="n">
        <v>0.22974221424303</v>
      </c>
      <c r="T53" s="19" t="n">
        <v>0.168290098099803</v>
      </c>
      <c r="U53" s="19" t="n">
        <v>0.163314899289619</v>
      </c>
      <c r="V53" s="19" t="n">
        <v>0.162196435610458</v>
      </c>
      <c r="W53" s="19" t="n">
        <v>0.187669255505157</v>
      </c>
      <c r="X53" s="19" t="n">
        <v>0.187279424170348</v>
      </c>
      <c r="Y53" s="19" t="n">
        <v>0.199955698399007</v>
      </c>
      <c r="Z53" s="19" t="n">
        <v>0.237836068682177</v>
      </c>
      <c r="AA53" s="19" t="n">
        <v>0.132427331548572</v>
      </c>
      <c r="AB53" s="19" t="n">
        <v>0.0918759889985141</v>
      </c>
      <c r="AC53" s="19" t="n">
        <v>0.110450292024682</v>
      </c>
      <c r="AD53" s="19" t="n">
        <v>0.0323121604246647</v>
      </c>
      <c r="AE53" s="19"/>
      <c r="AF53" s="19" t="n">
        <v>0.200685103450635</v>
      </c>
      <c r="AG53" s="19" t="n">
        <v>0.12003180085086</v>
      </c>
      <c r="AH53" s="19" t="n">
        <v>0.224473224096915</v>
      </c>
      <c r="AI53" s="19"/>
      <c r="AJ53" s="19" t="n">
        <v>0.179490968926702</v>
      </c>
      <c r="AK53" s="19" t="n">
        <v>0.130292647518002</v>
      </c>
      <c r="AL53" s="19" t="n">
        <v>0.0837029680099591</v>
      </c>
      <c r="AM53" s="19" t="n">
        <v>0.37565707714469</v>
      </c>
      <c r="AN53" s="19" t="n">
        <v>0.254549480798783</v>
      </c>
      <c r="AO53" s="19"/>
      <c r="AP53" s="19" t="n">
        <v>0.178605822398577</v>
      </c>
      <c r="AQ53" s="19" t="n">
        <v>0.143514685644445</v>
      </c>
      <c r="AR53" s="19" t="n">
        <v>0.101250599067371</v>
      </c>
      <c r="AS53" s="19" t="n">
        <v>0.258213769545338</v>
      </c>
      <c r="AT53" s="19" t="n">
        <v>0.12191602452097</v>
      </c>
      <c r="AU53" s="19"/>
      <c r="AV53" s="19" t="n">
        <v>0.146344465343323</v>
      </c>
      <c r="AW53" s="19" t="n">
        <v>0.162306264817822</v>
      </c>
      <c r="AX53" s="19" t="n">
        <v>0.0849096329101086</v>
      </c>
      <c r="AY53" s="19" t="n">
        <v>0.250122628415869</v>
      </c>
      <c r="AZ53" s="19" t="n">
        <v>0.141426326968552</v>
      </c>
      <c r="BA53" s="19" t="n">
        <v>0.186969307627224</v>
      </c>
      <c r="BB53" s="19"/>
      <c r="BC53" s="19" t="n">
        <v>0.175484814550595</v>
      </c>
      <c r="BD53" s="19" t="n">
        <v>0.173053226670486</v>
      </c>
      <c r="BE53" s="19" t="n">
        <v>0.154106717091656</v>
      </c>
      <c r="BF53" s="19" t="n">
        <v>0.172169446520628</v>
      </c>
      <c r="BG53" s="19" t="n">
        <v>0.141989201861064</v>
      </c>
    </row>
    <row r="54">
      <c r="B54" t="s">
        <v>108</v>
      </c>
      <c r="C54" s="19" t="n">
        <v>0.146862131752444</v>
      </c>
      <c r="D54" s="19" t="n">
        <v>0.154236860141362</v>
      </c>
      <c r="E54" s="19" t="n">
        <v>0.139518919872414</v>
      </c>
      <c r="F54" s="19"/>
      <c r="G54" s="19" t="n">
        <v>0.213331458372454</v>
      </c>
      <c r="H54" s="19" t="n">
        <v>0.183034033503135</v>
      </c>
      <c r="I54" s="19" t="n">
        <v>0.150842695783753</v>
      </c>
      <c r="J54" s="19" t="n">
        <v>0.17461340006087</v>
      </c>
      <c r="K54" s="19" t="n">
        <v>0.0788408165555815</v>
      </c>
      <c r="L54" s="19" t="n">
        <v>0.0931690286777741</v>
      </c>
      <c r="M54" s="19"/>
      <c r="N54" s="19" t="n">
        <v>0.147041938933405</v>
      </c>
      <c r="O54" s="19" t="n">
        <v>0.181474079384241</v>
      </c>
      <c r="P54" s="19" t="n">
        <v>0.13084158241425</v>
      </c>
      <c r="Q54" s="19" t="n">
        <v>0.125049886893047</v>
      </c>
      <c r="R54" s="19"/>
      <c r="S54" s="19" t="n">
        <v>0.248504164238832</v>
      </c>
      <c r="T54" s="19" t="n">
        <v>0.142494781756306</v>
      </c>
      <c r="U54" s="19" t="n">
        <v>0.128133368350691</v>
      </c>
      <c r="V54" s="19" t="n">
        <v>0.117157043245487</v>
      </c>
      <c r="W54" s="19" t="n">
        <v>0.147287945249566</v>
      </c>
      <c r="X54" s="19" t="n">
        <v>0.188319869549288</v>
      </c>
      <c r="Y54" s="19" t="n">
        <v>0.0777460593885183</v>
      </c>
      <c r="Z54" s="19" t="n">
        <v>0.0765541837209952</v>
      </c>
      <c r="AA54" s="19" t="n">
        <v>0.12225517337772</v>
      </c>
      <c r="AB54" s="19" t="n">
        <v>0.125716232769656</v>
      </c>
      <c r="AC54" s="19" t="n">
        <v>0.127682781137657</v>
      </c>
      <c r="AD54" s="19" t="n">
        <v>0.167606724788855</v>
      </c>
      <c r="AE54" s="19"/>
      <c r="AF54" s="19" t="n">
        <v>0.094380046035016</v>
      </c>
      <c r="AG54" s="19" t="n">
        <v>0.171223477684532</v>
      </c>
      <c r="AH54" s="19" t="n">
        <v>0.142496894461359</v>
      </c>
      <c r="AI54" s="19"/>
      <c r="AJ54" s="19" t="n">
        <v>0.0911050536330297</v>
      </c>
      <c r="AK54" s="19" t="n">
        <v>0.192854571075175</v>
      </c>
      <c r="AL54" s="19" t="n">
        <v>0.187308311855202</v>
      </c>
      <c r="AM54" s="19" t="n">
        <v>0.0883121171223004</v>
      </c>
      <c r="AN54" s="19" t="n">
        <v>0.146233533802975</v>
      </c>
      <c r="AO54" s="19"/>
      <c r="AP54" s="19" t="n">
        <v>0.0768164429989147</v>
      </c>
      <c r="AQ54" s="19" t="n">
        <v>0.174121088492911</v>
      </c>
      <c r="AR54" s="19" t="n">
        <v>0.16728778749966</v>
      </c>
      <c r="AS54" s="19" t="n">
        <v>0.0997524301400389</v>
      </c>
      <c r="AT54" s="19" t="n">
        <v>0.148520947089537</v>
      </c>
      <c r="AU54" s="19"/>
      <c r="AV54" s="19" t="n">
        <v>0.188675901338509</v>
      </c>
      <c r="AW54" s="19" t="n">
        <v>0.0891185700363465</v>
      </c>
      <c r="AX54" s="19" t="n">
        <v>0.151901822708778</v>
      </c>
      <c r="AY54" s="19" t="n">
        <v>0.104730032940585</v>
      </c>
      <c r="AZ54" s="19" t="n">
        <v>0.214112313235962</v>
      </c>
      <c r="BA54" s="19" t="n">
        <v>0.112445318372043</v>
      </c>
      <c r="BB54" s="19"/>
      <c r="BC54" s="19" t="n">
        <v>0.114602939137751</v>
      </c>
      <c r="BD54" s="19" t="n">
        <v>0.143813455080896</v>
      </c>
      <c r="BE54" s="19" t="n">
        <v>0.18435902682227</v>
      </c>
      <c r="BF54" s="19" t="n">
        <v>0.198696163043725</v>
      </c>
      <c r="BG54" s="19" t="n">
        <v>0.229818983500109</v>
      </c>
    </row>
    <row r="55">
      <c r="B55" t="s">
        <v>109</v>
      </c>
      <c r="C55" s="19" t="n">
        <v>0.143210679993937</v>
      </c>
      <c r="D55" s="19" t="n">
        <v>0.161621095390846</v>
      </c>
      <c r="E55" s="19" t="n">
        <v>0.126381996712055</v>
      </c>
      <c r="F55" s="19"/>
      <c r="G55" s="19" t="n">
        <v>0.195081516745087</v>
      </c>
      <c r="H55" s="19" t="n">
        <v>0.181629925576326</v>
      </c>
      <c r="I55" s="19" t="n">
        <v>0.147618175946047</v>
      </c>
      <c r="J55" s="19" t="n">
        <v>0.125665689533327</v>
      </c>
      <c r="K55" s="19" t="n">
        <v>0.104451618409348</v>
      </c>
      <c r="L55" s="19" t="n">
        <v>0.114099670966106</v>
      </c>
      <c r="M55" s="19"/>
      <c r="N55" s="19" t="n">
        <v>0.185327946555275</v>
      </c>
      <c r="O55" s="19" t="n">
        <v>0.130331820108539</v>
      </c>
      <c r="P55" s="19" t="n">
        <v>0.156250833675511</v>
      </c>
      <c r="Q55" s="19" t="n">
        <v>0.0980566998678046</v>
      </c>
      <c r="R55" s="19"/>
      <c r="S55" s="19" t="n">
        <v>0.175000199550363</v>
      </c>
      <c r="T55" s="19" t="n">
        <v>0.15861390704532</v>
      </c>
      <c r="U55" s="19" t="n">
        <v>0.135659823583119</v>
      </c>
      <c r="V55" s="19" t="n">
        <v>0.0803584255317573</v>
      </c>
      <c r="W55" s="19" t="n">
        <v>0.164039993167542</v>
      </c>
      <c r="X55" s="19" t="n">
        <v>0.142160829095404</v>
      </c>
      <c r="Y55" s="19" t="n">
        <v>0.120870193480433</v>
      </c>
      <c r="Z55" s="19" t="n">
        <v>0.170698962493902</v>
      </c>
      <c r="AA55" s="19" t="n">
        <v>0.16467196015286</v>
      </c>
      <c r="AB55" s="19" t="n">
        <v>0.126044183142616</v>
      </c>
      <c r="AC55" s="19" t="n">
        <v>0.135052907136815</v>
      </c>
      <c r="AD55" s="19" t="n">
        <v>0.100596665781404</v>
      </c>
      <c r="AE55" s="19"/>
      <c r="AF55" s="19" t="n">
        <v>0.148849356404107</v>
      </c>
      <c r="AG55" s="19" t="n">
        <v>0.115817798490504</v>
      </c>
      <c r="AH55" s="19" t="n">
        <v>0.181943101503322</v>
      </c>
      <c r="AI55" s="19"/>
      <c r="AJ55" s="19" t="n">
        <v>0.16491728253133</v>
      </c>
      <c r="AK55" s="19" t="n">
        <v>0.140540858363701</v>
      </c>
      <c r="AL55" s="19" t="n">
        <v>0.076174749818117</v>
      </c>
      <c r="AM55" s="19" t="n">
        <v>0.163973251948158</v>
      </c>
      <c r="AN55" s="19" t="n">
        <v>0.147745328748741</v>
      </c>
      <c r="AO55" s="19"/>
      <c r="AP55" s="19" t="n">
        <v>0.204033397992534</v>
      </c>
      <c r="AQ55" s="19" t="n">
        <v>0.126171509774152</v>
      </c>
      <c r="AR55" s="19" t="n">
        <v>0.0944912434421711</v>
      </c>
      <c r="AS55" s="19" t="n">
        <v>0.136473695403236</v>
      </c>
      <c r="AT55" s="19" t="n">
        <v>0.105720175338425</v>
      </c>
      <c r="AU55" s="19"/>
      <c r="AV55" s="19" t="n">
        <v>0.128478399426153</v>
      </c>
      <c r="AW55" s="19" t="n">
        <v>0.217590148640191</v>
      </c>
      <c r="AX55" s="19" t="n">
        <v>0.0611626919992062</v>
      </c>
      <c r="AY55" s="19" t="n">
        <v>0.148340774498228</v>
      </c>
      <c r="AZ55" s="19" t="n">
        <v>0.110725414825401</v>
      </c>
      <c r="BA55" s="19" t="n">
        <v>0.163738485358608</v>
      </c>
      <c r="BB55" s="19"/>
      <c r="BC55" s="19" t="n">
        <v>0.0971145208343954</v>
      </c>
      <c r="BD55" s="19" t="n">
        <v>0.127325589023429</v>
      </c>
      <c r="BE55" s="19" t="n">
        <v>0.169483792662544</v>
      </c>
      <c r="BF55" s="19" t="n">
        <v>0.177779690584885</v>
      </c>
      <c r="BG55" s="19" t="n">
        <v>0.257345366970135</v>
      </c>
    </row>
    <row r="56">
      <c r="B56" t="s">
        <v>110</v>
      </c>
      <c r="C56" s="19" t="n">
        <v>0.0917002846260657</v>
      </c>
      <c r="D56" s="19" t="n">
        <v>0.102886794961821</v>
      </c>
      <c r="E56" s="19" t="n">
        <v>0.0815118002289153</v>
      </c>
      <c r="F56" s="19"/>
      <c r="G56" s="19" t="n">
        <v>0.0952648594106915</v>
      </c>
      <c r="H56" s="19" t="n">
        <v>0.0787686773301627</v>
      </c>
      <c r="I56" s="19" t="n">
        <v>0.114699161814677</v>
      </c>
      <c r="J56" s="19" t="n">
        <v>0.120069081276451</v>
      </c>
      <c r="K56" s="19" t="n">
        <v>0.0777925135069137</v>
      </c>
      <c r="L56" s="19" t="n">
        <v>0.0675017834588179</v>
      </c>
      <c r="M56" s="19"/>
      <c r="N56" s="19" t="n">
        <v>0.093774832102434</v>
      </c>
      <c r="O56" s="19" t="n">
        <v>0.122062849697781</v>
      </c>
      <c r="P56" s="19" t="n">
        <v>0.0728052725566597</v>
      </c>
      <c r="Q56" s="19" t="n">
        <v>0.0746809394065927</v>
      </c>
      <c r="R56" s="19"/>
      <c r="S56" s="19" t="n">
        <v>0.103916045653461</v>
      </c>
      <c r="T56" s="19" t="n">
        <v>0.072786074817047</v>
      </c>
      <c r="U56" s="19" t="n">
        <v>0.0841896501657221</v>
      </c>
      <c r="V56" s="19" t="n">
        <v>0.139959880617173</v>
      </c>
      <c r="W56" s="19" t="n">
        <v>0.0611127128003637</v>
      </c>
      <c r="X56" s="19" t="n">
        <v>0.0592562594941893</v>
      </c>
      <c r="Y56" s="19" t="n">
        <v>0.0690532544274657</v>
      </c>
      <c r="Z56" s="19" t="n">
        <v>0.055214697124641</v>
      </c>
      <c r="AA56" s="19" t="n">
        <v>0.0809726353358224</v>
      </c>
      <c r="AB56" s="19" t="n">
        <v>0.127786972251319</v>
      </c>
      <c r="AC56" s="19" t="n">
        <v>0.0955854389692995</v>
      </c>
      <c r="AD56" s="19" t="n">
        <v>0.19430033606532</v>
      </c>
      <c r="AE56" s="19"/>
      <c r="AF56" s="19" t="n">
        <v>0.0248753685999351</v>
      </c>
      <c r="AG56" s="19" t="n">
        <v>0.153646734841023</v>
      </c>
      <c r="AH56" s="19" t="n">
        <v>0.0761179192567599</v>
      </c>
      <c r="AI56" s="19"/>
      <c r="AJ56" s="19" t="n">
        <v>0.0357675582001644</v>
      </c>
      <c r="AK56" s="19" t="n">
        <v>0.1317569027556</v>
      </c>
      <c r="AL56" s="19" t="n">
        <v>0.169718997668828</v>
      </c>
      <c r="AM56" s="19" t="n">
        <v>0.0654568256419736</v>
      </c>
      <c r="AN56" s="19" t="n">
        <v>0.0784509862855689</v>
      </c>
      <c r="AO56" s="19"/>
      <c r="AP56" s="19" t="n">
        <v>0.0400551084362148</v>
      </c>
      <c r="AQ56" s="19" t="n">
        <v>0.115826086578256</v>
      </c>
      <c r="AR56" s="19" t="n">
        <v>0.164835958750601</v>
      </c>
      <c r="AS56" s="19" t="n">
        <v>0.0265400723917522</v>
      </c>
      <c r="AT56" s="19" t="n">
        <v>0.0788067608730395</v>
      </c>
      <c r="AU56" s="19"/>
      <c r="AV56" s="19" t="n">
        <v>0.116636762450977</v>
      </c>
      <c r="AW56" s="19" t="n">
        <v>0.0461741541037249</v>
      </c>
      <c r="AX56" s="19" t="n">
        <v>0.170303951178464</v>
      </c>
      <c r="AY56" s="19" t="n">
        <v>0.032171638691377</v>
      </c>
      <c r="AZ56" s="19" t="n">
        <v>0.113404775439171</v>
      </c>
      <c r="BA56" s="19" t="n">
        <v>0.0664116199366888</v>
      </c>
      <c r="BB56" s="19"/>
      <c r="BC56" s="19" t="n">
        <v>0.0641262714479557</v>
      </c>
      <c r="BD56" s="19" t="n">
        <v>0.0958764711468686</v>
      </c>
      <c r="BE56" s="19" t="n">
        <v>0.116413327509891</v>
      </c>
      <c r="BF56" s="19" t="n">
        <v>0.0916205153628057</v>
      </c>
      <c r="BG56" s="19" t="n">
        <v>0.0329452813012623</v>
      </c>
    </row>
    <row r="57">
      <c r="B57" t="s">
        <v>111</v>
      </c>
      <c r="C57" s="19" t="n">
        <v>0.0823686610040078</v>
      </c>
      <c r="D57" s="19" t="n">
        <v>0.0810453962240083</v>
      </c>
      <c r="E57" s="19" t="n">
        <v>0.0843091176596299</v>
      </c>
      <c r="F57" s="19"/>
      <c r="G57" s="19" t="n">
        <v>0.0337092316399661</v>
      </c>
      <c r="H57" s="19" t="n">
        <v>0.052797397264789</v>
      </c>
      <c r="I57" s="19" t="n">
        <v>0.0719174950219042</v>
      </c>
      <c r="J57" s="19" t="n">
        <v>0.084892760102677</v>
      </c>
      <c r="K57" s="19" t="n">
        <v>0.105532564817337</v>
      </c>
      <c r="L57" s="19" t="n">
        <v>0.129723289464832</v>
      </c>
      <c r="M57" s="19"/>
      <c r="N57" s="19" t="n">
        <v>0.0838606699910659</v>
      </c>
      <c r="O57" s="19" t="n">
        <v>0.0764220203314251</v>
      </c>
      <c r="P57" s="19" t="n">
        <v>0.101354222052822</v>
      </c>
      <c r="Q57" s="19" t="n">
        <v>0.0704246746783687</v>
      </c>
      <c r="R57" s="19"/>
      <c r="S57" s="19" t="n">
        <v>0.0407885349664203</v>
      </c>
      <c r="T57" s="19" t="n">
        <v>0.130366903580977</v>
      </c>
      <c r="U57" s="19" t="n">
        <v>0.0868730930979244</v>
      </c>
      <c r="V57" s="19" t="n">
        <v>0.0910262266896885</v>
      </c>
      <c r="W57" s="19" t="n">
        <v>0.0758888954253731</v>
      </c>
      <c r="X57" s="19" t="n">
        <v>0.0550423550080754</v>
      </c>
      <c r="Y57" s="19" t="n">
        <v>0.100514942085952</v>
      </c>
      <c r="Z57" s="19" t="n">
        <v>0.0717723583627013</v>
      </c>
      <c r="AA57" s="19" t="n">
        <v>0.0563721625181758</v>
      </c>
      <c r="AB57" s="19" t="n">
        <v>0.111823647228101</v>
      </c>
      <c r="AC57" s="19" t="n">
        <v>0.0810181774477888</v>
      </c>
      <c r="AD57" s="19" t="n">
        <v>0.103177191477017</v>
      </c>
      <c r="AE57" s="19"/>
      <c r="AF57" s="19" t="n">
        <v>0.117731043390039</v>
      </c>
      <c r="AG57" s="19" t="n">
        <v>0.0682157042017703</v>
      </c>
      <c r="AH57" s="19" t="n">
        <v>0.0645359379172394</v>
      </c>
      <c r="AI57" s="19"/>
      <c r="AJ57" s="19" t="n">
        <v>0.139041662480887</v>
      </c>
      <c r="AK57" s="19" t="n">
        <v>0.0377935107742258</v>
      </c>
      <c r="AL57" s="19" t="n">
        <v>0.0871080402366207</v>
      </c>
      <c r="AM57" s="19" t="n">
        <v>0.0904284475864267</v>
      </c>
      <c r="AN57" s="19" t="n">
        <v>0.070451922231142</v>
      </c>
      <c r="AO57" s="19"/>
      <c r="AP57" s="19" t="n">
        <v>0.147964967081608</v>
      </c>
      <c r="AQ57" s="19" t="n">
        <v>0.0544023371998303</v>
      </c>
      <c r="AR57" s="19" t="n">
        <v>0.0649484208520969</v>
      </c>
      <c r="AS57" s="19" t="n">
        <v>0.109932633297777</v>
      </c>
      <c r="AT57" s="19" t="n">
        <v>0.0274171605847914</v>
      </c>
      <c r="AU57" s="19"/>
      <c r="AV57" s="19" t="n">
        <v>0.0481604505177941</v>
      </c>
      <c r="AW57" s="19" t="n">
        <v>0.149530136218985</v>
      </c>
      <c r="AX57" s="19" t="n">
        <v>0.0688727403359067</v>
      </c>
      <c r="AY57" s="19" t="n">
        <v>0.112726221532152</v>
      </c>
      <c r="AZ57" s="19" t="n">
        <v>0.0304430168698937</v>
      </c>
      <c r="BA57" s="19" t="n">
        <v>0.0679704761043113</v>
      </c>
      <c r="BB57" s="19"/>
      <c r="BC57" s="19" t="n">
        <v>0.0794744225964531</v>
      </c>
      <c r="BD57" s="19" t="n">
        <v>0.0843133383086978</v>
      </c>
      <c r="BE57" s="19" t="n">
        <v>0.0727056283365478</v>
      </c>
      <c r="BF57" s="19" t="n">
        <v>0.0750693025281882</v>
      </c>
      <c r="BG57" s="19" t="n">
        <v>0.019282429049363</v>
      </c>
    </row>
    <row r="58">
      <c r="B58" t="s">
        <v>112</v>
      </c>
      <c r="C58" s="19" t="n">
        <v>0.081543915933286</v>
      </c>
      <c r="D58" s="19" t="n">
        <v>0.0806843026790983</v>
      </c>
      <c r="E58" s="19" t="n">
        <v>0.0818997334430567</v>
      </c>
      <c r="F58" s="19"/>
      <c r="G58" s="19" t="n">
        <v>0.0365263202072536</v>
      </c>
      <c r="H58" s="19" t="n">
        <v>0.0935383498439416</v>
      </c>
      <c r="I58" s="19" t="n">
        <v>0.0635739821474695</v>
      </c>
      <c r="J58" s="19" t="n">
        <v>0.0863369777954675</v>
      </c>
      <c r="K58" s="19" t="n">
        <v>0.102484728133309</v>
      </c>
      <c r="L58" s="19" t="n">
        <v>0.0985595046887145</v>
      </c>
      <c r="M58" s="19"/>
      <c r="N58" s="19" t="n">
        <v>0.0904471908002553</v>
      </c>
      <c r="O58" s="19" t="n">
        <v>0.0794653826791</v>
      </c>
      <c r="P58" s="19" t="n">
        <v>0.0686384771786905</v>
      </c>
      <c r="Q58" s="19" t="n">
        <v>0.0856139870257443</v>
      </c>
      <c r="R58" s="19"/>
      <c r="S58" s="19" t="n">
        <v>0.0487982884262458</v>
      </c>
      <c r="T58" s="19" t="n">
        <v>0.0926525412523495</v>
      </c>
      <c r="U58" s="19" t="n">
        <v>0.133543583825917</v>
      </c>
      <c r="V58" s="19" t="n">
        <v>0.0915748279722236</v>
      </c>
      <c r="W58" s="19" t="n">
        <v>0.0848789838113401</v>
      </c>
      <c r="X58" s="19" t="n">
        <v>0.0336923013292162</v>
      </c>
      <c r="Y58" s="19" t="n">
        <v>0.062943477859035</v>
      </c>
      <c r="Z58" s="19" t="n">
        <v>0.0359137424159534</v>
      </c>
      <c r="AA58" s="19" t="n">
        <v>0.0953617310749797</v>
      </c>
      <c r="AB58" s="19" t="n">
        <v>0.111108522155471</v>
      </c>
      <c r="AC58" s="19" t="n">
        <v>0.077300788012564</v>
      </c>
      <c r="AD58" s="19" t="n">
        <v>0.131692650283284</v>
      </c>
      <c r="AE58" s="19"/>
      <c r="AF58" s="19" t="n">
        <v>0.0732748274076866</v>
      </c>
      <c r="AG58" s="19" t="n">
        <v>0.102268092993589</v>
      </c>
      <c r="AH58" s="19" t="n">
        <v>0.0705860464896012</v>
      </c>
      <c r="AI58" s="19"/>
      <c r="AJ58" s="19" t="n">
        <v>0.071900483922243</v>
      </c>
      <c r="AK58" s="19" t="n">
        <v>0.0953326623694599</v>
      </c>
      <c r="AL58" s="19" t="n">
        <v>0.0760103238695925</v>
      </c>
      <c r="AM58" s="19" t="n">
        <v>0.0467966411062783</v>
      </c>
      <c r="AN58" s="19" t="n">
        <v>0.0867309449311298</v>
      </c>
      <c r="AO58" s="19"/>
      <c r="AP58" s="19" t="n">
        <v>0.0942720038840425</v>
      </c>
      <c r="AQ58" s="19" t="n">
        <v>0.0912894388247197</v>
      </c>
      <c r="AR58" s="19" t="n">
        <v>0.0942618265655256</v>
      </c>
      <c r="AS58" s="19" t="n">
        <v>0.0267785706335974</v>
      </c>
      <c r="AT58" s="19" t="n">
        <v>0.0632962468644671</v>
      </c>
      <c r="AU58" s="19"/>
      <c r="AV58" s="19" t="n">
        <v>0.0861263316115693</v>
      </c>
      <c r="AW58" s="19" t="n">
        <v>0.0895790368610402</v>
      </c>
      <c r="AX58" s="19" t="n">
        <v>0.118458867249282</v>
      </c>
      <c r="AY58" s="19" t="n">
        <v>0.0268483548900453</v>
      </c>
      <c r="AZ58" s="19" t="n">
        <v>0.0502537923874913</v>
      </c>
      <c r="BA58" s="19" t="n">
        <v>0.122772135758837</v>
      </c>
      <c r="BB58" s="19"/>
      <c r="BC58" s="19" t="n">
        <v>0.0653895524276147</v>
      </c>
      <c r="BD58" s="19" t="n">
        <v>0.067332719272208</v>
      </c>
      <c r="BE58" s="19" t="n">
        <v>0.0971553776943584</v>
      </c>
      <c r="BF58" s="19" t="n">
        <v>0.118789224405229</v>
      </c>
      <c r="BG58" s="19" t="n">
        <v>0.0677346329967261</v>
      </c>
    </row>
    <row r="59">
      <c r="B59" t="s">
        <v>113</v>
      </c>
      <c r="C59" s="19" t="n">
        <v>0.0443586155788219</v>
      </c>
      <c r="D59" s="19" t="n">
        <v>0.0507268780018585</v>
      </c>
      <c r="E59" s="19" t="n">
        <v>0.0384966351309675</v>
      </c>
      <c r="F59" s="19"/>
      <c r="G59" s="19" t="n">
        <v>0.029992852717421</v>
      </c>
      <c r="H59" s="19" t="n">
        <v>0.0413385906394272</v>
      </c>
      <c r="I59" s="19" t="n">
        <v>0.0406453541882186</v>
      </c>
      <c r="J59" s="19" t="n">
        <v>0.0473755717129237</v>
      </c>
      <c r="K59" s="19" t="n">
        <v>0.045168571744088</v>
      </c>
      <c r="L59" s="19" t="n">
        <v>0.0564394829689907</v>
      </c>
      <c r="M59" s="19"/>
      <c r="N59" s="19" t="n">
        <v>0.0602810206543321</v>
      </c>
      <c r="O59" s="19" t="n">
        <v>0.0257319395235778</v>
      </c>
      <c r="P59" s="19" t="n">
        <v>0.0425486846918398</v>
      </c>
      <c r="Q59" s="19" t="n">
        <v>0.0482475938961004</v>
      </c>
      <c r="R59" s="19"/>
      <c r="S59" s="19" t="n">
        <v>0.0505962789390004</v>
      </c>
      <c r="T59" s="19" t="n">
        <v>0.0451630063022701</v>
      </c>
      <c r="U59" s="19" t="n">
        <v>0.0260669960138707</v>
      </c>
      <c r="V59" s="19" t="n">
        <v>0.0687356077030367</v>
      </c>
      <c r="W59" s="19" t="n">
        <v>0.0483314414427818</v>
      </c>
      <c r="X59" s="19" t="n">
        <v>0.0275276909163538</v>
      </c>
      <c r="Y59" s="19" t="n">
        <v>0.0357360358096623</v>
      </c>
      <c r="Z59" s="19" t="n">
        <v>0.0440350542675837</v>
      </c>
      <c r="AA59" s="19" t="n">
        <v>0.0456722739779345</v>
      </c>
      <c r="AB59" s="19" t="n">
        <v>0.0346205117064207</v>
      </c>
      <c r="AC59" s="19" t="n">
        <v>0.0641327688889624</v>
      </c>
      <c r="AD59" s="19" t="n">
        <v>0.0433300906522804</v>
      </c>
      <c r="AE59" s="19"/>
      <c r="AF59" s="19" t="n">
        <v>0.0601552369242768</v>
      </c>
      <c r="AG59" s="19" t="n">
        <v>0.0402633781452464</v>
      </c>
      <c r="AH59" s="19" t="n">
        <v>0.0404941076992159</v>
      </c>
      <c r="AI59" s="19"/>
      <c r="AJ59" s="19" t="n">
        <v>0.0528974360621226</v>
      </c>
      <c r="AK59" s="19" t="n">
        <v>0.0461707098427316</v>
      </c>
      <c r="AL59" s="19" t="n">
        <v>0.0424152637336744</v>
      </c>
      <c r="AM59" s="19" t="n">
        <v>0.0735794892666114</v>
      </c>
      <c r="AN59" s="19" t="n">
        <v>0.0178374882289474</v>
      </c>
      <c r="AO59" s="19"/>
      <c r="AP59" s="19" t="n">
        <v>0.0451976690411829</v>
      </c>
      <c r="AQ59" s="19" t="n">
        <v>0.0406937321114599</v>
      </c>
      <c r="AR59" s="19" t="n">
        <v>0.0387638842025981</v>
      </c>
      <c r="AS59" s="19" t="n">
        <v>0.0759596157774301</v>
      </c>
      <c r="AT59" s="19" t="n">
        <v>0.0259659327177652</v>
      </c>
      <c r="AU59" s="19"/>
      <c r="AV59" s="19" t="n">
        <v>0.0487205588386389</v>
      </c>
      <c r="AW59" s="19" t="n">
        <v>0.0401217556622829</v>
      </c>
      <c r="AX59" s="19" t="n">
        <v>0.0478862459876917</v>
      </c>
      <c r="AY59" s="19" t="n">
        <v>0.0673952266321917</v>
      </c>
      <c r="AZ59" s="19" t="n">
        <v>0.0181400480561837</v>
      </c>
      <c r="BA59" s="19" t="n">
        <v>0.0432839626144044</v>
      </c>
      <c r="BB59" s="19"/>
      <c r="BC59" s="19" t="n">
        <v>0.0519119704813725</v>
      </c>
      <c r="BD59" s="19" t="n">
        <v>0.0327355437657994</v>
      </c>
      <c r="BE59" s="19" t="n">
        <v>0.0410149601802742</v>
      </c>
      <c r="BF59" s="19" t="n">
        <v>0.0481923583576215</v>
      </c>
      <c r="BG59" s="19" t="n">
        <v>0.0310941256941502</v>
      </c>
    </row>
    <row r="60">
      <c r="B60" t="s">
        <v>114</v>
      </c>
      <c r="C60" s="19" t="n">
        <v>0.0440685483020927</v>
      </c>
      <c r="D60" s="19" t="n">
        <v>0.0571311995771323</v>
      </c>
      <c r="E60" s="19" t="n">
        <v>0.0308725697733508</v>
      </c>
      <c r="F60" s="19"/>
      <c r="G60" s="19" t="n">
        <v>0.0924957995459147</v>
      </c>
      <c r="H60" s="19" t="n">
        <v>0.0564765580843069</v>
      </c>
      <c r="I60" s="19" t="n">
        <v>0.0532168350615563</v>
      </c>
      <c r="J60" s="19" t="n">
        <v>0.0326098336918857</v>
      </c>
      <c r="K60" s="19" t="n">
        <v>0.0264820815038955</v>
      </c>
      <c r="L60" s="19" t="n">
        <v>0.015311211396652</v>
      </c>
      <c r="M60" s="19"/>
      <c r="N60" s="19" t="n">
        <v>0.0416638034190713</v>
      </c>
      <c r="O60" s="19" t="n">
        <v>0.0565140304645934</v>
      </c>
      <c r="P60" s="19" t="n">
        <v>0.0256708229689535</v>
      </c>
      <c r="Q60" s="19" t="n">
        <v>0.0499736133143379</v>
      </c>
      <c r="R60" s="19"/>
      <c r="S60" s="19" t="n">
        <v>0.0509912106262018</v>
      </c>
      <c r="T60" s="19" t="n">
        <v>0.0369728835982582</v>
      </c>
      <c r="U60" s="19" t="n">
        <v>0.0515689093297254</v>
      </c>
      <c r="V60" s="19" t="n">
        <v>0.0336348560186424</v>
      </c>
      <c r="W60" s="19" t="n">
        <v>0.00611249423330977</v>
      </c>
      <c r="X60" s="19" t="n">
        <v>0.0702854489259783</v>
      </c>
      <c r="Y60" s="19" t="n">
        <v>0.0644102225979525</v>
      </c>
      <c r="Z60" s="19" t="n">
        <v>0.0551584050167817</v>
      </c>
      <c r="AA60" s="19" t="n">
        <v>0.0505948005775394</v>
      </c>
      <c r="AB60" s="19" t="n">
        <v>0.0307598179716135</v>
      </c>
      <c r="AC60" s="19" t="n">
        <v>0.0343433029160971</v>
      </c>
      <c r="AD60" s="19" t="n">
        <v>0.0269649008227719</v>
      </c>
      <c r="AE60" s="19"/>
      <c r="AF60" s="19" t="n">
        <v>0.0264571387450045</v>
      </c>
      <c r="AG60" s="19" t="n">
        <v>0.0456859297801314</v>
      </c>
      <c r="AH60" s="19" t="n">
        <v>0.0451095916000787</v>
      </c>
      <c r="AI60" s="19"/>
      <c r="AJ60" s="19" t="n">
        <v>0.017061626916732</v>
      </c>
      <c r="AK60" s="19" t="n">
        <v>0.0748134897888629</v>
      </c>
      <c r="AL60" s="19" t="n">
        <v>0.0463902084965882</v>
      </c>
      <c r="AM60" s="19" t="n">
        <v>0.0547659200377701</v>
      </c>
      <c r="AN60" s="19" t="n">
        <v>0.0374989832729868</v>
      </c>
      <c r="AO60" s="19"/>
      <c r="AP60" s="19" t="n">
        <v>0.0131612277039253</v>
      </c>
      <c r="AQ60" s="19" t="n">
        <v>0.0665290002818296</v>
      </c>
      <c r="AR60" s="19" t="n">
        <v>0.0559974256231981</v>
      </c>
      <c r="AS60" s="19" t="n">
        <v>0.0264108892524499</v>
      </c>
      <c r="AT60" s="19" t="n">
        <v>0.0707318088753592</v>
      </c>
      <c r="AU60" s="19"/>
      <c r="AV60" s="19" t="n">
        <v>0.0797151456955754</v>
      </c>
      <c r="AW60" s="19" t="n">
        <v>0.0127717628933228</v>
      </c>
      <c r="AX60" s="19" t="n">
        <v>0.063762589945718</v>
      </c>
      <c r="AY60" s="19" t="n">
        <v>0.0322503643156126</v>
      </c>
      <c r="AZ60" s="19" t="n">
        <v>0.045024490637298</v>
      </c>
      <c r="BA60" s="19" t="n">
        <v>0.0267179435329767</v>
      </c>
      <c r="BB60" s="19"/>
      <c r="BC60" s="19" t="n">
        <v>0.0317305224343455</v>
      </c>
      <c r="BD60" s="19" t="n">
        <v>0.0504068026843116</v>
      </c>
      <c r="BE60" s="19" t="n">
        <v>0.0440439890805694</v>
      </c>
      <c r="BF60" s="19" t="n">
        <v>0.063047157853259</v>
      </c>
      <c r="BG60" s="19" t="n">
        <v>0.101991395629471</v>
      </c>
    </row>
    <row r="61">
      <c r="B61" t="s">
        <v>115</v>
      </c>
      <c r="C61" s="19" t="n">
        <v>0.0390095223346614</v>
      </c>
      <c r="D61" s="19" t="n">
        <v>0.0366061354513543</v>
      </c>
      <c r="E61" s="19" t="n">
        <v>0.0416615750677752</v>
      </c>
      <c r="F61" s="19"/>
      <c r="G61" s="19" t="n">
        <v>0.0519739564391526</v>
      </c>
      <c r="H61" s="19" t="n">
        <v>0.0277883483829316</v>
      </c>
      <c r="I61" s="19" t="n">
        <v>0.0348483239838676</v>
      </c>
      <c r="J61" s="19" t="n">
        <v>0.0438718391057623</v>
      </c>
      <c r="K61" s="19" t="n">
        <v>0.0266019983522764</v>
      </c>
      <c r="L61" s="19" t="n">
        <v>0.0472183004011862</v>
      </c>
      <c r="M61" s="19"/>
      <c r="N61" s="19" t="n">
        <v>0.0392394988967145</v>
      </c>
      <c r="O61" s="19" t="n">
        <v>0.0241493191628758</v>
      </c>
      <c r="P61" s="19" t="n">
        <v>0.0389330940734518</v>
      </c>
      <c r="Q61" s="19" t="n">
        <v>0.0543574940563321</v>
      </c>
      <c r="R61" s="19"/>
      <c r="S61" s="19" t="n">
        <v>0.0296460831543741</v>
      </c>
      <c r="T61" s="19" t="n">
        <v>0.0397607996883795</v>
      </c>
      <c r="U61" s="19" t="n">
        <v>0.0483423113605427</v>
      </c>
      <c r="V61" s="19" t="n">
        <v>0.0487440569494336</v>
      </c>
      <c r="W61" s="19" t="n">
        <v>0.0445935161336659</v>
      </c>
      <c r="X61" s="19" t="n">
        <v>0.0137374851745145</v>
      </c>
      <c r="Y61" s="19" t="n">
        <v>0.0336902248938622</v>
      </c>
      <c r="Z61" s="19" t="n">
        <v>0.0358167117101755</v>
      </c>
      <c r="AA61" s="19" t="n">
        <v>0.0294604792604271</v>
      </c>
      <c r="AB61" s="19" t="n">
        <v>0.0594859818496196</v>
      </c>
      <c r="AC61" s="19" t="n">
        <v>0.0685197800308854</v>
      </c>
      <c r="AD61" s="19" t="n">
        <v>0.0307281041899373</v>
      </c>
      <c r="AE61" s="19"/>
      <c r="AF61" s="19" t="n">
        <v>0.0419688503758053</v>
      </c>
      <c r="AG61" s="19" t="n">
        <v>0.0421223726028734</v>
      </c>
      <c r="AH61" s="19" t="n">
        <v>0.0252877204138553</v>
      </c>
      <c r="AI61" s="19"/>
      <c r="AJ61" s="19" t="n">
        <v>0.0366504925585358</v>
      </c>
      <c r="AK61" s="19" t="n">
        <v>0.0377443449378384</v>
      </c>
      <c r="AL61" s="19" t="n">
        <v>0.0522355033232208</v>
      </c>
      <c r="AM61" s="19" t="n">
        <v>0.027041641632643</v>
      </c>
      <c r="AN61" s="19" t="n">
        <v>0.0361233934231519</v>
      </c>
      <c r="AO61" s="19"/>
      <c r="AP61" s="19" t="n">
        <v>0.049027591247201</v>
      </c>
      <c r="AQ61" s="19" t="n">
        <v>0.0335711469933523</v>
      </c>
      <c r="AR61" s="19" t="n">
        <v>0.0337365144102485</v>
      </c>
      <c r="AS61" s="19" t="n">
        <v>0.0475357395373905</v>
      </c>
      <c r="AT61" s="19" t="n">
        <v>0.0289148027545125</v>
      </c>
      <c r="AU61" s="19"/>
      <c r="AV61" s="19" t="n">
        <v>0.0383369084257808</v>
      </c>
      <c r="AW61" s="19" t="n">
        <v>0.040069567151599</v>
      </c>
      <c r="AX61" s="19" t="n">
        <v>0.0474594054545857</v>
      </c>
      <c r="AY61" s="19" t="n">
        <v>0.0351931428040403</v>
      </c>
      <c r="AZ61" s="19" t="n">
        <v>0.0358027512760865</v>
      </c>
      <c r="BA61" s="19" t="n">
        <v>0.0473825778576594</v>
      </c>
      <c r="BB61" s="19"/>
      <c r="BC61" s="19" t="n">
        <v>0.0498260107729525</v>
      </c>
      <c r="BD61" s="19" t="n">
        <v>0.0386023209122381</v>
      </c>
      <c r="BE61" s="19" t="n">
        <v>0.0222545877296972</v>
      </c>
      <c r="BF61" s="19" t="n">
        <v>0.021826323810342</v>
      </c>
      <c r="BG61" s="19" t="n">
        <v>0.151489346620095</v>
      </c>
    </row>
    <row r="62">
      <c r="B62" t="s">
        <v>116</v>
      </c>
      <c r="C62" s="19" t="n">
        <v>0.0347248802442017</v>
      </c>
      <c r="D62" s="19" t="n">
        <v>0.0333779696193284</v>
      </c>
      <c r="E62" s="19" t="n">
        <v>0.0363126074300126</v>
      </c>
      <c r="F62" s="19"/>
      <c r="G62" s="19" t="n">
        <v>0.0167560075266848</v>
      </c>
      <c r="H62" s="19" t="n">
        <v>0.0261743273896936</v>
      </c>
      <c r="I62" s="19" t="n">
        <v>0.0517455994056633</v>
      </c>
      <c r="J62" s="19" t="n">
        <v>0.0303824602073582</v>
      </c>
      <c r="K62" s="19" t="n">
        <v>0.0341883378439782</v>
      </c>
      <c r="L62" s="19" t="n">
        <v>0.0437195115139716</v>
      </c>
      <c r="M62" s="19"/>
      <c r="N62" s="19" t="n">
        <v>0.0380473675138129</v>
      </c>
      <c r="O62" s="19" t="n">
        <v>0.0324767962168458</v>
      </c>
      <c r="P62" s="19" t="n">
        <v>0.036591927525864</v>
      </c>
      <c r="Q62" s="19" t="n">
        <v>0.0319106651903795</v>
      </c>
      <c r="R62" s="19"/>
      <c r="S62" s="19" t="n">
        <v>0.0372291663810022</v>
      </c>
      <c r="T62" s="19" t="n">
        <v>0.0194976829195938</v>
      </c>
      <c r="U62" s="19" t="n">
        <v>0.0318561829561365</v>
      </c>
      <c r="V62" s="19" t="n">
        <v>0.0206890497572185</v>
      </c>
      <c r="W62" s="19" t="n">
        <v>0.0238181499459942</v>
      </c>
      <c r="X62" s="19" t="n">
        <v>0.0430003444637754</v>
      </c>
      <c r="Y62" s="19" t="n">
        <v>0.0348479507576579</v>
      </c>
      <c r="Z62" s="19" t="n">
        <v>0.0724710051138168</v>
      </c>
      <c r="AA62" s="19" t="n">
        <v>0.0439993368899584</v>
      </c>
      <c r="AB62" s="19" t="n">
        <v>0.0301733894904436</v>
      </c>
      <c r="AC62" s="19" t="n">
        <v>0.0670880241176436</v>
      </c>
      <c r="AD62" s="19" t="n">
        <v>0.014330191857628</v>
      </c>
      <c r="AE62" s="19"/>
      <c r="AF62" s="19" t="n">
        <v>0.0288225887842144</v>
      </c>
      <c r="AG62" s="19" t="n">
        <v>0.0501805701035166</v>
      </c>
      <c r="AH62" s="19" t="n">
        <v>0.0242029052368229</v>
      </c>
      <c r="AI62" s="19"/>
      <c r="AJ62" s="19" t="n">
        <v>0.0311474953704271</v>
      </c>
      <c r="AK62" s="19" t="n">
        <v>0.0485650307705473</v>
      </c>
      <c r="AL62" s="19" t="n">
        <v>0.0502962014037503</v>
      </c>
      <c r="AM62" s="19" t="n">
        <v>0</v>
      </c>
      <c r="AN62" s="19" t="n">
        <v>0.0207529642513916</v>
      </c>
      <c r="AO62" s="19"/>
      <c r="AP62" s="19" t="n">
        <v>0.0158745650809555</v>
      </c>
      <c r="AQ62" s="19" t="n">
        <v>0.0471332728949232</v>
      </c>
      <c r="AR62" s="19" t="n">
        <v>0.0417855079160506</v>
      </c>
      <c r="AS62" s="19" t="n">
        <v>0.0195271895113602</v>
      </c>
      <c r="AT62" s="19" t="n">
        <v>0.0405567094935292</v>
      </c>
      <c r="AU62" s="19"/>
      <c r="AV62" s="19" t="n">
        <v>0.0391640142838263</v>
      </c>
      <c r="AW62" s="19" t="n">
        <v>0.0285011904947047</v>
      </c>
      <c r="AX62" s="19" t="n">
        <v>0.0588216406698446</v>
      </c>
      <c r="AY62" s="19" t="n">
        <v>0.022406332024909</v>
      </c>
      <c r="AZ62" s="19" t="n">
        <v>0.0346893768262103</v>
      </c>
      <c r="BA62" s="19" t="n">
        <v>0.0342815745385524</v>
      </c>
      <c r="BB62" s="19"/>
      <c r="BC62" s="19" t="n">
        <v>0.0180859960450127</v>
      </c>
      <c r="BD62" s="19" t="n">
        <v>0.0304684644475319</v>
      </c>
      <c r="BE62" s="19" t="n">
        <v>0.0450137637134253</v>
      </c>
      <c r="BF62" s="19" t="n">
        <v>0.0372215766439161</v>
      </c>
      <c r="BG62" s="19" t="n">
        <v>0.0308874457766956</v>
      </c>
    </row>
    <row r="63">
      <c r="B63" t="s">
        <v>117</v>
      </c>
      <c r="C63" s="19" t="n">
        <v>0.0327022830150593</v>
      </c>
      <c r="D63" s="19" t="n">
        <v>0.0312013880523255</v>
      </c>
      <c r="E63" s="19" t="n">
        <v>0.0344242593899166</v>
      </c>
      <c r="F63" s="19"/>
      <c r="G63" s="19" t="n">
        <v>0.0195559039446783</v>
      </c>
      <c r="H63" s="19" t="n">
        <v>0.026127837269548</v>
      </c>
      <c r="I63" s="19" t="n">
        <v>0.0244128584284931</v>
      </c>
      <c r="J63" s="19" t="n">
        <v>0.0224299172206658</v>
      </c>
      <c r="K63" s="19" t="n">
        <v>0.0415919078221398</v>
      </c>
      <c r="L63" s="19" t="n">
        <v>0.0558872293171338</v>
      </c>
      <c r="M63" s="19"/>
      <c r="N63" s="19" t="n">
        <v>0.0380085147732296</v>
      </c>
      <c r="O63" s="19" t="n">
        <v>0.0202252222877536</v>
      </c>
      <c r="P63" s="19" t="n">
        <v>0.0434024424279689</v>
      </c>
      <c r="Q63" s="19" t="n">
        <v>0.0306202889195554</v>
      </c>
      <c r="R63" s="19"/>
      <c r="S63" s="19" t="n">
        <v>0.0307731211063312</v>
      </c>
      <c r="T63" s="19" t="n">
        <v>0.0403961644094121</v>
      </c>
      <c r="U63" s="19" t="n">
        <v>0.0128720273181855</v>
      </c>
      <c r="V63" s="19" t="n">
        <v>0.0392823198361539</v>
      </c>
      <c r="W63" s="19" t="n">
        <v>0.014281180913973</v>
      </c>
      <c r="X63" s="19" t="n">
        <v>0.0383156620208246</v>
      </c>
      <c r="Y63" s="19" t="n">
        <v>0.0164883109873296</v>
      </c>
      <c r="Z63" s="19" t="n">
        <v>0.0257278518400761</v>
      </c>
      <c r="AA63" s="19" t="n">
        <v>0.0288182067199924</v>
      </c>
      <c r="AB63" s="19" t="n">
        <v>0.0526608103358081</v>
      </c>
      <c r="AC63" s="19" t="n">
        <v>0.0421788634005229</v>
      </c>
      <c r="AD63" s="19" t="n">
        <v>0.0589525412244465</v>
      </c>
      <c r="AE63" s="19"/>
      <c r="AF63" s="19" t="n">
        <v>0.0456234356400887</v>
      </c>
      <c r="AG63" s="19" t="n">
        <v>0.0317625174067924</v>
      </c>
      <c r="AH63" s="19" t="n">
        <v>0.0142392526740468</v>
      </c>
      <c r="AI63" s="19"/>
      <c r="AJ63" s="19" t="n">
        <v>0.0610411137843213</v>
      </c>
      <c r="AK63" s="19" t="n">
        <v>0.0192542371518595</v>
      </c>
      <c r="AL63" s="19" t="n">
        <v>0.0213991359532125</v>
      </c>
      <c r="AM63" s="19" t="n">
        <v>0.0212599198365841</v>
      </c>
      <c r="AN63" s="19" t="n">
        <v>0.00726825934920327</v>
      </c>
      <c r="AO63" s="19"/>
      <c r="AP63" s="19" t="n">
        <v>0.0774058360026463</v>
      </c>
      <c r="AQ63" s="19" t="n">
        <v>0.018587482890848</v>
      </c>
      <c r="AR63" s="19" t="n">
        <v>0.0234532724082361</v>
      </c>
      <c r="AS63" s="19" t="n">
        <v>0.0357984482439234</v>
      </c>
      <c r="AT63" s="19" t="n">
        <v>0.0125365805606049</v>
      </c>
      <c r="AU63" s="19"/>
      <c r="AV63" s="19" t="n">
        <v>0.0144678909350505</v>
      </c>
      <c r="AW63" s="19" t="n">
        <v>0.0763479761372873</v>
      </c>
      <c r="AX63" s="19" t="n">
        <v>0.0379700669842101</v>
      </c>
      <c r="AY63" s="19" t="n">
        <v>0.0340466996482103</v>
      </c>
      <c r="AZ63" s="19" t="n">
        <v>0.00574483780301552</v>
      </c>
      <c r="BA63" s="19" t="n">
        <v>0.0170069398699245</v>
      </c>
      <c r="BB63" s="19"/>
      <c r="BC63" s="19" t="n">
        <v>0.0290210901247352</v>
      </c>
      <c r="BD63" s="19" t="n">
        <v>0.0351313758360877</v>
      </c>
      <c r="BE63" s="19" t="n">
        <v>0.0298627381749568</v>
      </c>
      <c r="BF63" s="19" t="n">
        <v>0.0332297907713743</v>
      </c>
      <c r="BG63" s="19" t="n">
        <v>0.0963904634792586</v>
      </c>
    </row>
    <row r="64">
      <c r="B64" t="s">
        <v>118</v>
      </c>
      <c r="C64" s="19" t="n">
        <v>0.0317268564105208</v>
      </c>
      <c r="D64" s="19" t="n">
        <v>0.0293770203573113</v>
      </c>
      <c r="E64" s="19" t="n">
        <v>0.0342692307986612</v>
      </c>
      <c r="F64" s="19"/>
      <c r="G64" s="19" t="n">
        <v>0.0690197807806441</v>
      </c>
      <c r="H64" s="19" t="n">
        <v>0.0383784370587872</v>
      </c>
      <c r="I64" s="19" t="n">
        <v>0.0292939974702051</v>
      </c>
      <c r="J64" s="19" t="n">
        <v>0.0310135176290029</v>
      </c>
      <c r="K64" s="19" t="n">
        <v>0.0145894567204572</v>
      </c>
      <c r="L64" s="19" t="n">
        <v>0.0154820694193958</v>
      </c>
      <c r="M64" s="19"/>
      <c r="N64" s="19" t="n">
        <v>0.0412976639668196</v>
      </c>
      <c r="O64" s="19" t="n">
        <v>0.0278647283453761</v>
      </c>
      <c r="P64" s="19" t="n">
        <v>0.0254519229121861</v>
      </c>
      <c r="Q64" s="19" t="n">
        <v>0.0310067028225112</v>
      </c>
      <c r="R64" s="19"/>
      <c r="S64" s="19" t="n">
        <v>0.021720931316604</v>
      </c>
      <c r="T64" s="19" t="n">
        <v>0.0473928825466663</v>
      </c>
      <c r="U64" s="19" t="n">
        <v>0.0409384881459419</v>
      </c>
      <c r="V64" s="19" t="n">
        <v>0.037710398036763</v>
      </c>
      <c r="W64" s="19" t="n">
        <v>0.0506341900064696</v>
      </c>
      <c r="X64" s="19" t="n">
        <v>0.0381416355984111</v>
      </c>
      <c r="Y64" s="19" t="n">
        <v>0.0428336398386752</v>
      </c>
      <c r="Z64" s="19" t="n">
        <v>0.0110035344215543</v>
      </c>
      <c r="AA64" s="19" t="n">
        <v>0.02118805542081</v>
      </c>
      <c r="AB64" s="19" t="n">
        <v>0.00988436476680098</v>
      </c>
      <c r="AC64" s="19" t="n">
        <v>0.0356816386576435</v>
      </c>
      <c r="AD64" s="19" t="n">
        <v>0</v>
      </c>
      <c r="AE64" s="19"/>
      <c r="AF64" s="19" t="n">
        <v>0.0182706872844715</v>
      </c>
      <c r="AG64" s="19" t="n">
        <v>0.0425889982205652</v>
      </c>
      <c r="AH64" s="19" t="n">
        <v>0.0170182074246</v>
      </c>
      <c r="AI64" s="19"/>
      <c r="AJ64" s="19" t="n">
        <v>0.0254446163061518</v>
      </c>
      <c r="AK64" s="19" t="n">
        <v>0.0474775868511556</v>
      </c>
      <c r="AL64" s="19" t="n">
        <v>0.0372923426895304</v>
      </c>
      <c r="AM64" s="19" t="n">
        <v>0.0323838834096207</v>
      </c>
      <c r="AN64" s="19" t="n">
        <v>0.018392297188374</v>
      </c>
      <c r="AO64" s="19"/>
      <c r="AP64" s="19" t="n">
        <v>0.0221818853839054</v>
      </c>
      <c r="AQ64" s="19" t="n">
        <v>0.0497771506807893</v>
      </c>
      <c r="AR64" s="19" t="n">
        <v>0.0355920881668693</v>
      </c>
      <c r="AS64" s="19" t="n">
        <v>0.035473294456328</v>
      </c>
      <c r="AT64" s="19" t="n">
        <v>0.0154805919174829</v>
      </c>
      <c r="AU64" s="19"/>
      <c r="AV64" s="19" t="n">
        <v>0.0574947470508208</v>
      </c>
      <c r="AW64" s="19" t="n">
        <v>0.0164554096936005</v>
      </c>
      <c r="AX64" s="19" t="n">
        <v>0.0440662731698668</v>
      </c>
      <c r="AY64" s="19" t="n">
        <v>0.0217674755973461</v>
      </c>
      <c r="AZ64" s="19" t="n">
        <v>0.0218428029893767</v>
      </c>
      <c r="BA64" s="19" t="n">
        <v>0.0252025395306778</v>
      </c>
      <c r="BB64" s="19"/>
      <c r="BC64" s="19" t="n">
        <v>0.0105205729160714</v>
      </c>
      <c r="BD64" s="19" t="n">
        <v>0.039119359620764</v>
      </c>
      <c r="BE64" s="19" t="n">
        <v>0.0522464688347603</v>
      </c>
      <c r="BF64" s="19" t="n">
        <v>0.0280574566669686</v>
      </c>
      <c r="BG64" s="19" t="n">
        <v>0</v>
      </c>
    </row>
    <row r="65">
      <c r="B65" t="s">
        <v>119</v>
      </c>
      <c r="C65" s="19" t="n">
        <v>0.0136130187716896</v>
      </c>
      <c r="D65" s="19" t="n">
        <v>0.0145795211481996</v>
      </c>
      <c r="E65" s="19" t="n">
        <v>0.0109369351792975</v>
      </c>
      <c r="F65" s="19"/>
      <c r="G65" s="19" t="n">
        <v>0.0382218644920238</v>
      </c>
      <c r="H65" s="19" t="n">
        <v>0.0130612050552004</v>
      </c>
      <c r="I65" s="19" t="n">
        <v>0.0117984790229604</v>
      </c>
      <c r="J65" s="19" t="n">
        <v>0.0060635599098295</v>
      </c>
      <c r="K65" s="19" t="n">
        <v>0.0137149153039362</v>
      </c>
      <c r="L65" s="19" t="n">
        <v>0.00512129365632711</v>
      </c>
      <c r="M65" s="19"/>
      <c r="N65" s="19" t="n">
        <v>0.0147355125124664</v>
      </c>
      <c r="O65" s="19" t="n">
        <v>0.0131411690829149</v>
      </c>
      <c r="P65" s="19" t="n">
        <v>0.0152746189901989</v>
      </c>
      <c r="Q65" s="19" t="n">
        <v>0.0114610734474721</v>
      </c>
      <c r="R65" s="19"/>
      <c r="S65" s="19" t="n">
        <v>0.0174443725865279</v>
      </c>
      <c r="T65" s="19" t="n">
        <v>0.0118481924364754</v>
      </c>
      <c r="U65" s="19" t="n">
        <v>0.0102274227303693</v>
      </c>
      <c r="V65" s="19" t="n">
        <v>0.026487208059131</v>
      </c>
      <c r="W65" s="19" t="n">
        <v>0</v>
      </c>
      <c r="X65" s="19" t="n">
        <v>0.0219328556235003</v>
      </c>
      <c r="Y65" s="19" t="n">
        <v>0.00624168155836667</v>
      </c>
      <c r="Z65" s="19" t="n">
        <v>0.0104876057581829</v>
      </c>
      <c r="AA65" s="19" t="n">
        <v>0.0258163392997346</v>
      </c>
      <c r="AB65" s="19" t="n">
        <v>0.00459356236388058</v>
      </c>
      <c r="AC65" s="19" t="n">
        <v>0.00566673286062066</v>
      </c>
      <c r="AD65" s="19" t="n">
        <v>0</v>
      </c>
      <c r="AE65" s="19"/>
      <c r="AF65" s="19" t="n">
        <v>0.0103653004473084</v>
      </c>
      <c r="AG65" s="19" t="n">
        <v>0.00964192374605878</v>
      </c>
      <c r="AH65" s="19" t="n">
        <v>0.0298925250389917</v>
      </c>
      <c r="AI65" s="19"/>
      <c r="AJ65" s="19" t="n">
        <v>0.0130225480149673</v>
      </c>
      <c r="AK65" s="19" t="n">
        <v>0.0156955750003307</v>
      </c>
      <c r="AL65" s="19" t="n">
        <v>0.00908178694179309</v>
      </c>
      <c r="AM65" s="19" t="n">
        <v>0</v>
      </c>
      <c r="AN65" s="19" t="n">
        <v>0.0137709406099859</v>
      </c>
      <c r="AO65" s="19"/>
      <c r="AP65" s="19" t="n">
        <v>0.0132061858805259</v>
      </c>
      <c r="AQ65" s="19" t="n">
        <v>0.0167745805598347</v>
      </c>
      <c r="AR65" s="19" t="n">
        <v>0.0190740438356034</v>
      </c>
      <c r="AS65" s="19" t="n">
        <v>0.00822339262821013</v>
      </c>
      <c r="AT65" s="19" t="n">
        <v>0.0109042675895886</v>
      </c>
      <c r="AU65" s="19"/>
      <c r="AV65" s="19" t="n">
        <v>0.025243920030669</v>
      </c>
      <c r="AW65" s="19" t="n">
        <v>0.0110097164033868</v>
      </c>
      <c r="AX65" s="19" t="n">
        <v>0.0186653390952026</v>
      </c>
      <c r="AY65" s="19" t="n">
        <v>0.00949500655706112</v>
      </c>
      <c r="AZ65" s="19" t="n">
        <v>0.00644853033588724</v>
      </c>
      <c r="BA65" s="19" t="n">
        <v>0.0094305294949402</v>
      </c>
      <c r="BB65" s="19"/>
      <c r="BC65" s="19" t="n">
        <v>0.0119716876027819</v>
      </c>
      <c r="BD65" s="19" t="n">
        <v>0.0134037396434265</v>
      </c>
      <c r="BE65" s="19" t="n">
        <v>0.0187494704818826</v>
      </c>
      <c r="BF65" s="19" t="n">
        <v>0.014338745415732</v>
      </c>
      <c r="BG65" s="19" t="n">
        <v>0</v>
      </c>
    </row>
    <row r="66">
      <c r="B66" t="s">
        <v>120</v>
      </c>
      <c r="C66" s="19" t="n">
        <v>0.0132841688145411</v>
      </c>
      <c r="D66" s="19" t="n">
        <v>0.00943478244627982</v>
      </c>
      <c r="E66" s="19" t="n">
        <v>0.0171437974128185</v>
      </c>
      <c r="F66" s="19"/>
      <c r="G66" s="19" t="n">
        <v>0.0245134161599771</v>
      </c>
      <c r="H66" s="19" t="n">
        <v>0.0100780749722771</v>
      </c>
      <c r="I66" s="19" t="n">
        <v>0.0169494908338507</v>
      </c>
      <c r="J66" s="19" t="n">
        <v>0.00798827996848753</v>
      </c>
      <c r="K66" s="19" t="n">
        <v>0.014250787313058</v>
      </c>
      <c r="L66" s="19" t="n">
        <v>0.00903272935001658</v>
      </c>
      <c r="M66" s="19"/>
      <c r="N66" s="19" t="n">
        <v>0.0178658075555333</v>
      </c>
      <c r="O66" s="19" t="n">
        <v>0.0183577766384483</v>
      </c>
      <c r="P66" s="19" t="n">
        <v>0.00814734959852389</v>
      </c>
      <c r="Q66" s="19" t="n">
        <v>0.00761222681210168</v>
      </c>
      <c r="R66" s="19"/>
      <c r="S66" s="19" t="n">
        <v>0.0310461296292252</v>
      </c>
      <c r="T66" s="19" t="n">
        <v>0.0103978992690729</v>
      </c>
      <c r="U66" s="19" t="n">
        <v>0.0055587904934276</v>
      </c>
      <c r="V66" s="19" t="n">
        <v>0</v>
      </c>
      <c r="W66" s="19" t="n">
        <v>0.0169702890112099</v>
      </c>
      <c r="X66" s="19" t="n">
        <v>0.0070881400512488</v>
      </c>
      <c r="Y66" s="19" t="n">
        <v>0</v>
      </c>
      <c r="Z66" s="19" t="n">
        <v>0.0350312943228122</v>
      </c>
      <c r="AA66" s="19" t="n">
        <v>0.0198936689261209</v>
      </c>
      <c r="AB66" s="19" t="n">
        <v>0.00485518584436273</v>
      </c>
      <c r="AC66" s="19" t="n">
        <v>0.0168314637902054</v>
      </c>
      <c r="AD66" s="19" t="n">
        <v>0.014908251572933</v>
      </c>
      <c r="AE66" s="19"/>
      <c r="AF66" s="19" t="n">
        <v>0.0109028395515618</v>
      </c>
      <c r="AG66" s="19" t="n">
        <v>0.0160115540240899</v>
      </c>
      <c r="AH66" s="19" t="n">
        <v>0.0134633845361902</v>
      </c>
      <c r="AI66" s="19"/>
      <c r="AJ66" s="19" t="n">
        <v>0.00746749285738739</v>
      </c>
      <c r="AK66" s="19" t="n">
        <v>0.0207054283310225</v>
      </c>
      <c r="AL66" s="19" t="n">
        <v>0.00718735390433582</v>
      </c>
      <c r="AM66" s="19" t="n">
        <v>0.0218310925165329</v>
      </c>
      <c r="AN66" s="19" t="n">
        <v>0.0102172655422995</v>
      </c>
      <c r="AO66" s="19"/>
      <c r="AP66" s="19" t="n">
        <v>0.012947348776963</v>
      </c>
      <c r="AQ66" s="19" t="n">
        <v>0.0117953604529995</v>
      </c>
      <c r="AR66" s="19" t="n">
        <v>0.0107724027233693</v>
      </c>
      <c r="AS66" s="19" t="n">
        <v>0.00704940877050788</v>
      </c>
      <c r="AT66" s="19" t="n">
        <v>0.0565203653526965</v>
      </c>
      <c r="AU66" s="19"/>
      <c r="AV66" s="19" t="n">
        <v>0.0124932791632566</v>
      </c>
      <c r="AW66" s="19" t="n">
        <v>0.0173203567539582</v>
      </c>
      <c r="AX66" s="19" t="n">
        <v>0.0161462733551389</v>
      </c>
      <c r="AY66" s="19" t="n">
        <v>0.00291765258785078</v>
      </c>
      <c r="AZ66" s="19" t="n">
        <v>0.0406609293312581</v>
      </c>
      <c r="BA66" s="19" t="n">
        <v>0.006087221398701</v>
      </c>
      <c r="BB66" s="19"/>
      <c r="BC66" s="19" t="n">
        <v>0.00953850541529516</v>
      </c>
      <c r="BD66" s="19" t="n">
        <v>0.0197296262636126</v>
      </c>
      <c r="BE66" s="19" t="n">
        <v>0.0152143214988823</v>
      </c>
      <c r="BF66" s="19" t="n">
        <v>0.00761170853924317</v>
      </c>
      <c r="BG66" s="19" t="n">
        <v>0.0415434379398372</v>
      </c>
    </row>
    <row r="67">
      <c r="B67" t="s">
        <v>121</v>
      </c>
      <c r="C67" s="19" t="n">
        <v>0.0116634172728632</v>
      </c>
      <c r="D67" s="19" t="n">
        <v>0.0130169010624957</v>
      </c>
      <c r="E67" s="19" t="n">
        <v>0.0104351702090224</v>
      </c>
      <c r="F67" s="19"/>
      <c r="G67" s="19" t="n">
        <v>0.0318661235110416</v>
      </c>
      <c r="H67" s="19" t="n">
        <v>0.0217770856749461</v>
      </c>
      <c r="I67" s="19" t="n">
        <v>0.0150289381241961</v>
      </c>
      <c r="J67" s="19" t="n">
        <v>0.00281500665690343</v>
      </c>
      <c r="K67" s="19" t="n">
        <v>0</v>
      </c>
      <c r="L67" s="19" t="n">
        <v>0.00223704142057195</v>
      </c>
      <c r="M67" s="19"/>
      <c r="N67" s="19" t="n">
        <v>0.0191214165060006</v>
      </c>
      <c r="O67" s="19" t="n">
        <v>0.0110152614098976</v>
      </c>
      <c r="P67" s="19" t="n">
        <v>0.00951124860718634</v>
      </c>
      <c r="Q67" s="19" t="n">
        <v>0.00621544888215254</v>
      </c>
      <c r="R67" s="19"/>
      <c r="S67" s="19" t="n">
        <v>0.0207295005695202</v>
      </c>
      <c r="T67" s="19" t="n">
        <v>0</v>
      </c>
      <c r="U67" s="19" t="n">
        <v>0.0150817925334178</v>
      </c>
      <c r="V67" s="19" t="n">
        <v>0</v>
      </c>
      <c r="W67" s="19" t="n">
        <v>0.0254105268994403</v>
      </c>
      <c r="X67" s="19" t="n">
        <v>0.0194453657930338</v>
      </c>
      <c r="Y67" s="19" t="n">
        <v>0.0192375509931379</v>
      </c>
      <c r="Z67" s="19" t="n">
        <v>0</v>
      </c>
      <c r="AA67" s="19" t="n">
        <v>0.0126639580458957</v>
      </c>
      <c r="AB67" s="19" t="n">
        <v>0.00314148487880125</v>
      </c>
      <c r="AC67" s="19" t="n">
        <v>0.00684035937802263</v>
      </c>
      <c r="AD67" s="19" t="n">
        <v>0.0153640520949686</v>
      </c>
      <c r="AE67" s="19"/>
      <c r="AF67" s="19" t="n">
        <v>0.00417589838545445</v>
      </c>
      <c r="AG67" s="19" t="n">
        <v>0.0199757392569237</v>
      </c>
      <c r="AH67" s="19" t="n">
        <v>0.00207782059456492</v>
      </c>
      <c r="AI67" s="19"/>
      <c r="AJ67" s="19" t="n">
        <v>0.00694419221985831</v>
      </c>
      <c r="AK67" s="19" t="n">
        <v>0.019935069954659</v>
      </c>
      <c r="AL67" s="19" t="n">
        <v>0.0252696305095336</v>
      </c>
      <c r="AM67" s="19" t="n">
        <v>0.0510747927998777</v>
      </c>
      <c r="AN67" s="19" t="n">
        <v>0</v>
      </c>
      <c r="AO67" s="19"/>
      <c r="AP67" s="19" t="n">
        <v>0.00377036802447845</v>
      </c>
      <c r="AQ67" s="19" t="n">
        <v>0.0177028073457311</v>
      </c>
      <c r="AR67" s="19" t="n">
        <v>0.012235819319582</v>
      </c>
      <c r="AS67" s="19" t="n">
        <v>0.0186747573251428</v>
      </c>
      <c r="AT67" s="19" t="n">
        <v>0</v>
      </c>
      <c r="AU67" s="19"/>
      <c r="AV67" s="19" t="n">
        <v>0.0208864611996729</v>
      </c>
      <c r="AW67" s="19" t="n">
        <v>0.00672474360280654</v>
      </c>
      <c r="AX67" s="19" t="n">
        <v>0.0238500643703919</v>
      </c>
      <c r="AY67" s="19" t="n">
        <v>0.00963843422840063</v>
      </c>
      <c r="AZ67" s="19" t="n">
        <v>0</v>
      </c>
      <c r="BA67" s="19" t="n">
        <v>0.00550614179525027</v>
      </c>
      <c r="BB67" s="19"/>
      <c r="BC67" s="19" t="n">
        <v>0.00428815322638735</v>
      </c>
      <c r="BD67" s="19" t="n">
        <v>0.0128396732640333</v>
      </c>
      <c r="BE67" s="19" t="n">
        <v>0.0179289174594439</v>
      </c>
      <c r="BF67" s="19" t="n">
        <v>0.0207278195744839</v>
      </c>
      <c r="BG67" s="19" t="n">
        <v>0.0247331871961983</v>
      </c>
    </row>
    <row r="68">
      <c r="B68" t="s">
        <v>122</v>
      </c>
      <c r="C68" s="19" t="n">
        <v>0.000597707184514134</v>
      </c>
      <c r="D68" s="19" t="n">
        <v>0.00121529633224474</v>
      </c>
      <c r="E68" s="19" t="n">
        <v>0</v>
      </c>
      <c r="F68" s="19"/>
      <c r="G68" s="19" t="n">
        <v>0</v>
      </c>
      <c r="H68" s="19" t="n">
        <v>0</v>
      </c>
      <c r="I68" s="19" t="n">
        <v>0.00351277572639975</v>
      </c>
      <c r="J68" s="19" t="n">
        <v>0</v>
      </c>
      <c r="K68" s="19" t="n">
        <v>0</v>
      </c>
      <c r="L68" s="19" t="n">
        <v>0</v>
      </c>
      <c r="M68" s="19"/>
      <c r="N68" s="19" t="n">
        <v>0</v>
      </c>
      <c r="O68" s="19" t="n">
        <v>0.00229825840928857</v>
      </c>
      <c r="P68" s="19" t="n">
        <v>0</v>
      </c>
      <c r="Q68" s="19" t="n">
        <v>0</v>
      </c>
      <c r="R68" s="19"/>
      <c r="S68" s="19" t="n">
        <v>0</v>
      </c>
      <c r="T68" s="19" t="n">
        <v>0</v>
      </c>
      <c r="U68" s="19" t="n">
        <v>0</v>
      </c>
      <c r="V68" s="19" t="n">
        <v>0</v>
      </c>
      <c r="W68" s="19" t="n">
        <v>0</v>
      </c>
      <c r="X68" s="19" t="n">
        <v>0</v>
      </c>
      <c r="Y68" s="19" t="n">
        <v>0</v>
      </c>
      <c r="Z68" s="19" t="n">
        <v>0</v>
      </c>
      <c r="AA68" s="19" t="n">
        <v>0</v>
      </c>
      <c r="AB68" s="19" t="n">
        <v>0.00664015793647877</v>
      </c>
      <c r="AC68" s="19" t="n">
        <v>0</v>
      </c>
      <c r="AD68" s="19" t="n">
        <v>0</v>
      </c>
      <c r="AE68" s="19"/>
      <c r="AF68" s="19" t="n">
        <v>0</v>
      </c>
      <c r="AG68" s="19" t="n">
        <v>0</v>
      </c>
      <c r="AH68" s="19" t="n">
        <v>0.00406389257216893</v>
      </c>
      <c r="AI68" s="19"/>
      <c r="AJ68" s="19" t="n">
        <v>0</v>
      </c>
      <c r="AK68" s="19" t="n">
        <v>0</v>
      </c>
      <c r="AL68" s="19" t="n">
        <v>0</v>
      </c>
      <c r="AM68" s="19" t="n">
        <v>0</v>
      </c>
      <c r="AN68" s="19" t="n">
        <v>0.00450290451650191</v>
      </c>
      <c r="AO68" s="19"/>
      <c r="AP68" s="19" t="n">
        <v>0</v>
      </c>
      <c r="AQ68" s="19" t="n">
        <v>0</v>
      </c>
      <c r="AR68" s="19" t="n">
        <v>0</v>
      </c>
      <c r="AS68" s="19" t="n">
        <v>0</v>
      </c>
      <c r="AT68" s="19" t="n">
        <v>0</v>
      </c>
      <c r="AU68" s="19"/>
      <c r="AV68" s="19" t="n">
        <v>0</v>
      </c>
      <c r="AW68" s="19" t="n">
        <v>0</v>
      </c>
      <c r="AX68" s="19" t="n">
        <v>0</v>
      </c>
      <c r="AY68" s="19" t="n">
        <v>0</v>
      </c>
      <c r="AZ68" s="19" t="n">
        <v>0</v>
      </c>
      <c r="BA68" s="19" t="n">
        <v>0</v>
      </c>
      <c r="BB68" s="19"/>
      <c r="BC68" s="19" t="n">
        <v>0</v>
      </c>
      <c r="BD68" s="19" t="n">
        <v>0</v>
      </c>
      <c r="BE68" s="19" t="n">
        <v>0.00214947294002778</v>
      </c>
      <c r="BF68" s="19" t="n">
        <v>0</v>
      </c>
      <c r="BG68" s="19" t="n">
        <v>0</v>
      </c>
    </row>
    <row r="69">
      <c r="B69" t="s">
        <v>123</v>
      </c>
      <c r="C69" s="19" t="n">
        <v>0.00326048330526067</v>
      </c>
      <c r="D69" s="19" t="n">
        <v>0.00545790492186561</v>
      </c>
      <c r="E69" s="19" t="n">
        <v>0.00114274595577903</v>
      </c>
      <c r="F69" s="19"/>
      <c r="G69" s="19" t="n">
        <v>0.00411269022105877</v>
      </c>
      <c r="H69" s="19" t="n">
        <v>0.00878351714470797</v>
      </c>
      <c r="I69" s="19" t="n">
        <v>0</v>
      </c>
      <c r="J69" s="19" t="n">
        <v>0.00226747808780086</v>
      </c>
      <c r="K69" s="19" t="n">
        <v>0</v>
      </c>
      <c r="L69" s="19" t="n">
        <v>0.00386181675888785</v>
      </c>
      <c r="M69" s="19"/>
      <c r="N69" s="19" t="n">
        <v>0.00170273084268848</v>
      </c>
      <c r="O69" s="19" t="n">
        <v>0.00221546781791757</v>
      </c>
      <c r="P69" s="19" t="n">
        <v>0.00655030336673411</v>
      </c>
      <c r="Q69" s="19" t="n">
        <v>0.0031412088534288</v>
      </c>
      <c r="R69" s="19"/>
      <c r="S69" s="19" t="n">
        <v>0</v>
      </c>
      <c r="T69" s="19" t="n">
        <v>0.0035555728045733</v>
      </c>
      <c r="U69" s="19" t="n">
        <v>0</v>
      </c>
      <c r="V69" s="19" t="n">
        <v>0</v>
      </c>
      <c r="W69" s="19" t="n">
        <v>0.00821853137704275</v>
      </c>
      <c r="X69" s="19" t="n">
        <v>0.00633746139797044</v>
      </c>
      <c r="Y69" s="19" t="n">
        <v>0.0105373585531746</v>
      </c>
      <c r="Z69" s="19" t="n">
        <v>0</v>
      </c>
      <c r="AA69" s="19" t="n">
        <v>0</v>
      </c>
      <c r="AB69" s="19" t="n">
        <v>0.00445601507337943</v>
      </c>
      <c r="AC69" s="19" t="n">
        <v>0</v>
      </c>
      <c r="AD69" s="19" t="n">
        <v>0.0136696941185491</v>
      </c>
      <c r="AE69" s="19"/>
      <c r="AF69" s="19" t="n">
        <v>0.00168901095367438</v>
      </c>
      <c r="AG69" s="19" t="n">
        <v>0.00198848687208728</v>
      </c>
      <c r="AH69" s="19" t="n">
        <v>0.0088720241549244</v>
      </c>
      <c r="AI69" s="19"/>
      <c r="AJ69" s="19" t="n">
        <v>0</v>
      </c>
      <c r="AK69" s="19" t="n">
        <v>0</v>
      </c>
      <c r="AL69" s="19" t="n">
        <v>0.00620984315596887</v>
      </c>
      <c r="AM69" s="19" t="n">
        <v>0</v>
      </c>
      <c r="AN69" s="19" t="n">
        <v>0.00983044628475542</v>
      </c>
      <c r="AO69" s="19"/>
      <c r="AP69" s="19" t="n">
        <v>0</v>
      </c>
      <c r="AQ69" s="19" t="n">
        <v>0</v>
      </c>
      <c r="AR69" s="19" t="n">
        <v>0.00479414095413318</v>
      </c>
      <c r="AS69" s="19" t="n">
        <v>0</v>
      </c>
      <c r="AT69" s="19" t="n">
        <v>0.0104242592642093</v>
      </c>
      <c r="AU69" s="19"/>
      <c r="AV69" s="19" t="n">
        <v>0.00208411071762439</v>
      </c>
      <c r="AW69" s="19" t="n">
        <v>0.00232466264105516</v>
      </c>
      <c r="AX69" s="19" t="n">
        <v>0.00459948226402474</v>
      </c>
      <c r="AY69" s="19" t="n">
        <v>0</v>
      </c>
      <c r="AZ69" s="19" t="n">
        <v>0.00749924503544467</v>
      </c>
      <c r="BA69" s="19" t="n">
        <v>0</v>
      </c>
      <c r="BB69" s="19"/>
      <c r="BC69" s="19" t="n">
        <v>0.00261136921234783</v>
      </c>
      <c r="BD69" s="19" t="n">
        <v>0.00377101728590393</v>
      </c>
      <c r="BE69" s="19" t="n">
        <v>0.00370138547873487</v>
      </c>
      <c r="BF69" s="19" t="n">
        <v>0</v>
      </c>
      <c r="BG69" s="19" t="n">
        <v>0</v>
      </c>
    </row>
    <row r="70">
      <c r="C70" s="19"/>
      <c r="D70" s="19"/>
      <c r="E70" s="19"/>
      <c r="F70" s="19"/>
      <c r="G70" s="19"/>
      <c r="H70" s="19"/>
      <c r="I70" s="19"/>
      <c r="J70" s="19"/>
      <c r="K70" s="19"/>
      <c r="L70" s="19"/>
      <c r="M70" s="19"/>
      <c r="N70" s="19"/>
      <c r="O70" s="19"/>
      <c r="P70" s="19"/>
      <c r="Q70" s="19"/>
      <c r="R70" s="19"/>
      <c r="S70" s="19"/>
      <c r="T70" s="19"/>
      <c r="U70" s="19"/>
      <c r="V70" s="19"/>
      <c r="W70" s="19"/>
      <c r="X70" s="19"/>
      <c r="Y70" s="19"/>
      <c r="Z70" s="19"/>
      <c r="AA70" s="19"/>
      <c r="AB70" s="19"/>
      <c r="AC70" s="19"/>
      <c r="AD70" s="19"/>
      <c r="AE70" s="19"/>
      <c r="AF70" s="19"/>
      <c r="AG70" s="19"/>
      <c r="AH70" s="19"/>
      <c r="AI70" s="19"/>
      <c r="AJ70" s="19"/>
      <c r="AK70" s="19"/>
      <c r="AL70" s="19"/>
      <c r="AM70" s="19"/>
      <c r="AN70" s="19"/>
      <c r="AO70" s="19"/>
      <c r="AP70" s="19"/>
      <c r="AQ70" s="19"/>
      <c r="AR70" s="19"/>
      <c r="AS70" s="19"/>
      <c r="AT70" s="19"/>
      <c r="AU70" s="19"/>
      <c r="AV70" s="19"/>
      <c r="AW70" s="19"/>
      <c r="AX70" s="19"/>
      <c r="AY70" s="19"/>
      <c r="AZ70" s="19"/>
      <c r="BA70" s="19"/>
      <c r="BB70" s="19"/>
      <c r="BC70" s="19"/>
      <c r="BD70" s="19"/>
      <c r="BE70" s="19"/>
      <c r="BF70" s="19"/>
      <c r="BG70" s="19"/>
    </row>
    <row r="71">
      <c r="B71" s="7" t="s">
        <v>143</v>
      </c>
      <c r="C71" s="19"/>
      <c r="D71" s="19"/>
      <c r="E71" s="19"/>
      <c r="F71" s="19"/>
      <c r="G71" s="19"/>
      <c r="H71" s="19"/>
      <c r="I71" s="19"/>
      <c r="J71" s="19"/>
      <c r="K71" s="19"/>
      <c r="L71" s="19"/>
      <c r="M71" s="19"/>
      <c r="N71" s="19"/>
      <c r="O71" s="19"/>
      <c r="P71" s="19"/>
      <c r="Q71" s="19"/>
      <c r="R71" s="19"/>
      <c r="S71" s="19"/>
      <c r="T71" s="19"/>
      <c r="U71" s="19"/>
      <c r="V71" s="19"/>
      <c r="W71" s="19"/>
      <c r="X71" s="19"/>
      <c r="Y71" s="19"/>
      <c r="Z71" s="19"/>
      <c r="AA71" s="19"/>
      <c r="AB71" s="19"/>
      <c r="AC71" s="19"/>
      <c r="AD71" s="19"/>
      <c r="AE71" s="19"/>
      <c r="AF71" s="19"/>
      <c r="AG71" s="19"/>
      <c r="AH71" s="19"/>
      <c r="AI71" s="19"/>
      <c r="AJ71" s="19"/>
      <c r="AK71" s="19"/>
      <c r="AL71" s="19"/>
      <c r="AM71" s="19"/>
      <c r="AN71" s="19"/>
      <c r="AO71" s="19"/>
      <c r="AP71" s="19"/>
      <c r="AQ71" s="19"/>
      <c r="AR71" s="19"/>
      <c r="AS71" s="19"/>
      <c r="AT71" s="19"/>
      <c r="AU71" s="19"/>
      <c r="AV71" s="19"/>
      <c r="AW71" s="19"/>
      <c r="AX71" s="19"/>
      <c r="AY71" s="19"/>
      <c r="AZ71" s="19"/>
      <c r="BA71" s="19"/>
      <c r="BB71" s="19"/>
      <c r="BC71" s="19"/>
      <c r="BD71" s="19"/>
      <c r="BE71" s="19"/>
      <c r="BF71" s="19"/>
      <c r="BG71" s="19"/>
    </row>
    <row r="72">
      <c r="B72" s="26" t="s">
        <v>79</v>
      </c>
      <c r="C72" s="19"/>
      <c r="D72" s="19"/>
      <c r="E72" s="19"/>
      <c r="F72" s="19"/>
      <c r="G72" s="19"/>
      <c r="H72" s="19"/>
      <c r="I72" s="19"/>
      <c r="J72" s="19"/>
      <c r="K72" s="19"/>
      <c r="L72" s="19"/>
      <c r="M72" s="19"/>
      <c r="N72" s="19"/>
      <c r="O72" s="19"/>
      <c r="P72" s="19"/>
      <c r="Q72" s="19"/>
      <c r="R72" s="19"/>
      <c r="S72" s="19"/>
      <c r="T72" s="19"/>
      <c r="U72" s="19"/>
      <c r="V72" s="19"/>
      <c r="W72" s="19"/>
      <c r="X72" s="19"/>
      <c r="Y72" s="19"/>
      <c r="Z72" s="19"/>
      <c r="AA72" s="19"/>
      <c r="AB72" s="19"/>
      <c r="AC72" s="19"/>
      <c r="AD72" s="19"/>
      <c r="AE72" s="19"/>
      <c r="AF72" s="19"/>
      <c r="AG72" s="19"/>
      <c r="AH72" s="19"/>
      <c r="AI72" s="19"/>
      <c r="AJ72" s="19"/>
      <c r="AK72" s="19"/>
      <c r="AL72" s="19"/>
      <c r="AM72" s="19"/>
      <c r="AN72" s="19"/>
      <c r="AO72" s="19"/>
      <c r="AP72" s="19"/>
      <c r="AQ72" s="19"/>
      <c r="AR72" s="19"/>
      <c r="AS72" s="19"/>
      <c r="AT72" s="19"/>
      <c r="AU72" s="19"/>
      <c r="AV72" s="19"/>
      <c r="AW72" s="19"/>
      <c r="AX72" s="19"/>
      <c r="AY72" s="19"/>
      <c r="AZ72" s="19"/>
      <c r="BA72" s="19"/>
      <c r="BB72" s="19"/>
      <c r="BC72" s="19"/>
      <c r="BD72" s="19"/>
      <c r="BE72" s="19"/>
      <c r="BF72" s="19"/>
      <c r="BG72" s="19"/>
    </row>
    <row r="73">
      <c r="B73" t="s">
        <v>134</v>
      </c>
      <c r="C73" s="19" t="n">
        <v>0.397099383934342</v>
      </c>
      <c r="D73" s="19" t="n">
        <v>0.385508163217016</v>
      </c>
      <c r="E73" s="19" t="n">
        <v>0.410412221275072</v>
      </c>
      <c r="F73" s="19"/>
      <c r="G73" s="19" t="n">
        <v>0.406634226862713</v>
      </c>
      <c r="H73" s="19" t="n">
        <v>0.442336597754422</v>
      </c>
      <c r="I73" s="19" t="n">
        <v>0.373607110986795</v>
      </c>
      <c r="J73" s="19" t="n">
        <v>0.370191691423962</v>
      </c>
      <c r="K73" s="19" t="n">
        <v>0.37821265753239</v>
      </c>
      <c r="L73" s="19" t="n">
        <v>0.407646648341038</v>
      </c>
      <c r="M73" s="19"/>
      <c r="N73" s="19" t="n">
        <v>0.433623582252452</v>
      </c>
      <c r="O73" s="19" t="n">
        <v>0.408557066195146</v>
      </c>
      <c r="P73" s="19" t="n">
        <v>0.389054931987654</v>
      </c>
      <c r="Q73" s="19" t="n">
        <v>0.353688377639222</v>
      </c>
      <c r="R73" s="19"/>
      <c r="S73" s="19" t="n">
        <v>0.503858610277846</v>
      </c>
      <c r="T73" s="19" t="n">
        <v>0.337262759272579</v>
      </c>
      <c r="U73" s="19" t="n">
        <v>0.306468538886534</v>
      </c>
      <c r="V73" s="19" t="n">
        <v>0.419707097693536</v>
      </c>
      <c r="W73" s="19" t="n">
        <v>0.374321610920731</v>
      </c>
      <c r="X73" s="19" t="n">
        <v>0.357220375251873</v>
      </c>
      <c r="Y73" s="19" t="n">
        <v>0.371072042103566</v>
      </c>
      <c r="Z73" s="19" t="n">
        <v>0.357625978344802</v>
      </c>
      <c r="AA73" s="19" t="n">
        <v>0.420271593464806</v>
      </c>
      <c r="AB73" s="19" t="n">
        <v>0.426458812521586</v>
      </c>
      <c r="AC73" s="19" t="n">
        <v>0.415724970525878</v>
      </c>
      <c r="AD73" s="19" t="n">
        <v>0.42128923413458</v>
      </c>
      <c r="AE73" s="19"/>
      <c r="AF73" s="19" t="n">
        <v>0.380405553056436</v>
      </c>
      <c r="AG73" s="19" t="n">
        <v>0.41431742614582</v>
      </c>
      <c r="AH73" s="19" t="n">
        <v>0.37127908115176</v>
      </c>
      <c r="AI73" s="19"/>
      <c r="AJ73" s="19" t="n">
        <v>0.434302789067346</v>
      </c>
      <c r="AK73" s="19" t="n">
        <v>0.440896432661589</v>
      </c>
      <c r="AL73" s="19" t="n">
        <v>0.282056553621687</v>
      </c>
      <c r="AM73" s="19" t="n">
        <v>0.306740435850259</v>
      </c>
      <c r="AN73" s="19" t="n">
        <v>0.329653981364949</v>
      </c>
      <c r="AO73" s="19"/>
      <c r="AP73" s="19" t="n">
        <v>0.480437441122247</v>
      </c>
      <c r="AQ73" s="19" t="n">
        <v>0.439687400390727</v>
      </c>
      <c r="AR73" s="19" t="n">
        <v>0.280549953423621</v>
      </c>
      <c r="AS73" s="19" t="n">
        <v>0.295183664512229</v>
      </c>
      <c r="AT73" s="19" t="n">
        <v>0.345293581467261</v>
      </c>
      <c r="AU73" s="19"/>
      <c r="AV73" s="19" t="n">
        <v>0.467318866524685</v>
      </c>
      <c r="AW73" s="19" t="n">
        <v>0.455893458334817</v>
      </c>
      <c r="AX73" s="19" t="n">
        <v>0.341045521430952</v>
      </c>
      <c r="AY73" s="19" t="n">
        <v>0.322790369097676</v>
      </c>
      <c r="AZ73" s="19" t="n">
        <v>0.357590709917381</v>
      </c>
      <c r="BA73" s="19" t="n">
        <v>0.297140889563781</v>
      </c>
      <c r="BB73" s="19"/>
      <c r="BC73" s="19" t="n">
        <v>0.383922913457197</v>
      </c>
      <c r="BD73" s="19" t="n">
        <v>0.37856215800412</v>
      </c>
      <c r="BE73" s="19" t="n">
        <v>0.403479975508928</v>
      </c>
      <c r="BF73" s="19" t="n">
        <v>0.449653769133222</v>
      </c>
      <c r="BG73" s="19" t="n">
        <v>0.590789754104573</v>
      </c>
    </row>
    <row r="74">
      <c r="B74" t="s">
        <v>135</v>
      </c>
      <c r="C74" s="19" t="n">
        <v>0.437561031430232</v>
      </c>
      <c r="D74" s="19" t="n">
        <v>0.43493178752387</v>
      </c>
      <c r="E74" s="19" t="n">
        <v>0.438123273846037</v>
      </c>
      <c r="F74" s="19"/>
      <c r="G74" s="19" t="n">
        <v>0.420488974383313</v>
      </c>
      <c r="H74" s="19" t="n">
        <v>0.426017623107809</v>
      </c>
      <c r="I74" s="19" t="n">
        <v>0.443459885539228</v>
      </c>
      <c r="J74" s="19" t="n">
        <v>0.43693456231301</v>
      </c>
      <c r="K74" s="19" t="n">
        <v>0.429955038079154</v>
      </c>
      <c r="L74" s="19" t="n">
        <v>0.459159425559836</v>
      </c>
      <c r="M74" s="19"/>
      <c r="N74" s="19" t="n">
        <v>0.407652545751759</v>
      </c>
      <c r="O74" s="19" t="n">
        <v>0.433793271795659</v>
      </c>
      <c r="P74" s="19" t="n">
        <v>0.445574711486688</v>
      </c>
      <c r="Q74" s="19" t="n">
        <v>0.465546025412522</v>
      </c>
      <c r="R74" s="19"/>
      <c r="S74" s="19" t="n">
        <v>0.358007682027735</v>
      </c>
      <c r="T74" s="19" t="n">
        <v>0.491821970710099</v>
      </c>
      <c r="U74" s="19" t="n">
        <v>0.516056359031817</v>
      </c>
      <c r="V74" s="19" t="n">
        <v>0.400578035084573</v>
      </c>
      <c r="W74" s="19" t="n">
        <v>0.4564871804893</v>
      </c>
      <c r="X74" s="19" t="n">
        <v>0.451800452983372</v>
      </c>
      <c r="Y74" s="19" t="n">
        <v>0.433121815378448</v>
      </c>
      <c r="Z74" s="19" t="n">
        <v>0.43960022849181</v>
      </c>
      <c r="AA74" s="19" t="n">
        <v>0.456903199637798</v>
      </c>
      <c r="AB74" s="19" t="n">
        <v>0.420292168745864</v>
      </c>
      <c r="AC74" s="19" t="n">
        <v>0.45094721599783</v>
      </c>
      <c r="AD74" s="19" t="n">
        <v>0.356711356652377</v>
      </c>
      <c r="AE74" s="19"/>
      <c r="AF74" s="19" t="n">
        <v>0.446627945953179</v>
      </c>
      <c r="AG74" s="19" t="n">
        <v>0.437606379142292</v>
      </c>
      <c r="AH74" s="19" t="n">
        <v>0.41775280267615</v>
      </c>
      <c r="AI74" s="19"/>
      <c r="AJ74" s="19" t="n">
        <v>0.422557239384522</v>
      </c>
      <c r="AK74" s="19" t="n">
        <v>0.419492535930759</v>
      </c>
      <c r="AL74" s="19" t="n">
        <v>0.529419978899802</v>
      </c>
      <c r="AM74" s="19" t="n">
        <v>0.426869960558977</v>
      </c>
      <c r="AN74" s="19" t="n">
        <v>0.459839407306161</v>
      </c>
      <c r="AO74" s="19"/>
      <c r="AP74" s="19" t="n">
        <v>0.370517628473628</v>
      </c>
      <c r="AQ74" s="19" t="n">
        <v>0.42895619690972</v>
      </c>
      <c r="AR74" s="19" t="n">
        <v>0.524284608203661</v>
      </c>
      <c r="AS74" s="19" t="n">
        <v>0.465727647361073</v>
      </c>
      <c r="AT74" s="19" t="n">
        <v>0.51937199224235</v>
      </c>
      <c r="AU74" s="19"/>
      <c r="AV74" s="19" t="n">
        <v>0.421095905223941</v>
      </c>
      <c r="AW74" s="19" t="n">
        <v>0.380485562614159</v>
      </c>
      <c r="AX74" s="19" t="n">
        <v>0.506918457196441</v>
      </c>
      <c r="AY74" s="19" t="n">
        <v>0.461208581790307</v>
      </c>
      <c r="AZ74" s="19" t="n">
        <v>0.459950908866408</v>
      </c>
      <c r="BA74" s="19" t="n">
        <v>0.478760064931931</v>
      </c>
      <c r="BB74" s="19"/>
      <c r="BC74" s="19" t="n">
        <v>0.469374062449614</v>
      </c>
      <c r="BD74" s="19" t="n">
        <v>0.45392811362851</v>
      </c>
      <c r="BE74" s="19" t="n">
        <v>0.420261061013217</v>
      </c>
      <c r="BF74" s="19" t="n">
        <v>0.44446825772172</v>
      </c>
      <c r="BG74" s="19" t="n">
        <v>0.320497690668159</v>
      </c>
    </row>
    <row r="75">
      <c r="B75" t="s">
        <v>136</v>
      </c>
      <c r="C75" s="19" t="n">
        <v>0.114791755891178</v>
      </c>
      <c r="D75" s="19" t="n">
        <v>0.117325393066567</v>
      </c>
      <c r="E75" s="19" t="n">
        <v>0.11191778394208</v>
      </c>
      <c r="F75" s="19"/>
      <c r="G75" s="19" t="n">
        <v>0.114879763310206</v>
      </c>
      <c r="H75" s="19" t="n">
        <v>0.082184601676668</v>
      </c>
      <c r="I75" s="19" t="n">
        <v>0.114802255045464</v>
      </c>
      <c r="J75" s="19" t="n">
        <v>0.136351822220614</v>
      </c>
      <c r="K75" s="19" t="n">
        <v>0.139276143115885</v>
      </c>
      <c r="L75" s="19" t="n">
        <v>0.107213921854326</v>
      </c>
      <c r="M75" s="19"/>
      <c r="N75" s="19" t="n">
        <v>0.108756812359824</v>
      </c>
      <c r="O75" s="19" t="n">
        <v>0.110039766408878</v>
      </c>
      <c r="P75" s="19" t="n">
        <v>0.111578308088532</v>
      </c>
      <c r="Q75" s="19" t="n">
        <v>0.129287512507275</v>
      </c>
      <c r="R75" s="19"/>
      <c r="S75" s="19" t="n">
        <v>0.103592446712544</v>
      </c>
      <c r="T75" s="19" t="n">
        <v>0.117676986521788</v>
      </c>
      <c r="U75" s="19" t="n">
        <v>0.124507195061941</v>
      </c>
      <c r="V75" s="19" t="n">
        <v>0.12395992193593</v>
      </c>
      <c r="W75" s="19" t="n">
        <v>0.0779812066147876</v>
      </c>
      <c r="X75" s="19" t="n">
        <v>0.139186768944609</v>
      </c>
      <c r="Y75" s="19" t="n">
        <v>0.140365079857083</v>
      </c>
      <c r="Z75" s="19" t="n">
        <v>0.101532257544944</v>
      </c>
      <c r="AA75" s="19" t="n">
        <v>0.0818315430882405</v>
      </c>
      <c r="AB75" s="19" t="n">
        <v>0.111722721534579</v>
      </c>
      <c r="AC75" s="19" t="n">
        <v>0.114255578569543</v>
      </c>
      <c r="AD75" s="19" t="n">
        <v>0.194697465219731</v>
      </c>
      <c r="AE75" s="19"/>
      <c r="AF75" s="19" t="n">
        <v>0.122077866302928</v>
      </c>
      <c r="AG75" s="19" t="n">
        <v>0.108931994114068</v>
      </c>
      <c r="AH75" s="19" t="n">
        <v>0.123832945476761</v>
      </c>
      <c r="AI75" s="19"/>
      <c r="AJ75" s="19" t="n">
        <v>0.103196433390057</v>
      </c>
      <c r="AK75" s="19" t="n">
        <v>0.0996306013210915</v>
      </c>
      <c r="AL75" s="19" t="n">
        <v>0.156327011594826</v>
      </c>
      <c r="AM75" s="19" t="n">
        <v>0.146988481619085</v>
      </c>
      <c r="AN75" s="19" t="n">
        <v>0.121789004138479</v>
      </c>
      <c r="AO75" s="19"/>
      <c r="AP75" s="19" t="n">
        <v>0.112693636547559</v>
      </c>
      <c r="AQ75" s="19" t="n">
        <v>0.103398333402636</v>
      </c>
      <c r="AR75" s="19" t="n">
        <v>0.165374817902349</v>
      </c>
      <c r="AS75" s="19" t="n">
        <v>0.148011003924393</v>
      </c>
      <c r="AT75" s="19" t="n">
        <v>0.0761849801056433</v>
      </c>
      <c r="AU75" s="19"/>
      <c r="AV75" s="19" t="n">
        <v>0.0814010317190164</v>
      </c>
      <c r="AW75" s="19" t="n">
        <v>0.112641281294012</v>
      </c>
      <c r="AX75" s="19" t="n">
        <v>0.118060292725919</v>
      </c>
      <c r="AY75" s="19" t="n">
        <v>0.14672109949115</v>
      </c>
      <c r="AZ75" s="19" t="n">
        <v>0.119491829650698</v>
      </c>
      <c r="BA75" s="19" t="n">
        <v>0.161881588860689</v>
      </c>
      <c r="BB75" s="19"/>
      <c r="BC75" s="19" t="n">
        <v>0.117462135176061</v>
      </c>
      <c r="BD75" s="19" t="n">
        <v>0.107133899249568</v>
      </c>
      <c r="BE75" s="19" t="n">
        <v>0.120492078359932</v>
      </c>
      <c r="BF75" s="19" t="n">
        <v>0.0773068244990505</v>
      </c>
      <c r="BG75" s="19" t="n">
        <v>0.0578251094505716</v>
      </c>
    </row>
    <row r="76">
      <c r="B76" t="s">
        <v>137</v>
      </c>
      <c r="C76" s="19" t="n">
        <v>0.0266927794325129</v>
      </c>
      <c r="D76" s="19" t="n">
        <v>0.0373501118292121</v>
      </c>
      <c r="E76" s="19" t="n">
        <v>0.0165077242638749</v>
      </c>
      <c r="F76" s="19"/>
      <c r="G76" s="19" t="n">
        <v>0.0407796274017812</v>
      </c>
      <c r="H76" s="19" t="n">
        <v>0.0212368304016457</v>
      </c>
      <c r="I76" s="19" t="n">
        <v>0.0374215499922352</v>
      </c>
      <c r="J76" s="19" t="n">
        <v>0.0303034414442938</v>
      </c>
      <c r="K76" s="19" t="n">
        <v>0.0227452666519678</v>
      </c>
      <c r="L76" s="19" t="n">
        <v>0.0127114426516723</v>
      </c>
      <c r="M76" s="19"/>
      <c r="N76" s="19" t="n">
        <v>0.0288687864260828</v>
      </c>
      <c r="O76" s="19" t="n">
        <v>0.0272034802105863</v>
      </c>
      <c r="P76" s="19" t="n">
        <v>0.0240273457396729</v>
      </c>
      <c r="Q76" s="19" t="n">
        <v>0.0262123066178418</v>
      </c>
      <c r="R76" s="19"/>
      <c r="S76" s="19" t="n">
        <v>0.0179713342870322</v>
      </c>
      <c r="T76" s="19" t="n">
        <v>0.0194895831484301</v>
      </c>
      <c r="U76" s="19" t="n">
        <v>0.033535257740188</v>
      </c>
      <c r="V76" s="19" t="n">
        <v>0.0338465521521776</v>
      </c>
      <c r="W76" s="19" t="n">
        <v>0.0442352410606211</v>
      </c>
      <c r="X76" s="19" t="n">
        <v>0.0357405115559916</v>
      </c>
      <c r="Y76" s="19" t="n">
        <v>0.0380607815005099</v>
      </c>
      <c r="Z76" s="19" t="n">
        <v>0.0546456230530801</v>
      </c>
      <c r="AA76" s="19" t="n">
        <v>0.0183062010015088</v>
      </c>
      <c r="AB76" s="19" t="n">
        <v>0.0156039634268458</v>
      </c>
      <c r="AC76" s="19" t="n">
        <v>0.0190722349067495</v>
      </c>
      <c r="AD76" s="19" t="n">
        <v>0</v>
      </c>
      <c r="AE76" s="19"/>
      <c r="AF76" s="19" t="n">
        <v>0.0257821639726578</v>
      </c>
      <c r="AG76" s="19" t="n">
        <v>0.0227278493995598</v>
      </c>
      <c r="AH76" s="19" t="n">
        <v>0.0408691713095378</v>
      </c>
      <c r="AI76" s="19"/>
      <c r="AJ76" s="19" t="n">
        <v>0.0270675777579786</v>
      </c>
      <c r="AK76" s="19" t="n">
        <v>0.0165378947341561</v>
      </c>
      <c r="AL76" s="19" t="n">
        <v>0.0245022238713257</v>
      </c>
      <c r="AM76" s="19" t="n">
        <v>0.0787129052350182</v>
      </c>
      <c r="AN76" s="19" t="n">
        <v>0.0376424159280277</v>
      </c>
      <c r="AO76" s="19"/>
      <c r="AP76" s="19" t="n">
        <v>0.0281808415733007</v>
      </c>
      <c r="AQ76" s="19" t="n">
        <v>0.0149614469057089</v>
      </c>
      <c r="AR76" s="19" t="n">
        <v>0.0238504973666802</v>
      </c>
      <c r="AS76" s="19" t="n">
        <v>0.0450334913079892</v>
      </c>
      <c r="AT76" s="19" t="n">
        <v>0.0375812845930275</v>
      </c>
      <c r="AU76" s="19"/>
      <c r="AV76" s="19" t="n">
        <v>0.0151779021525604</v>
      </c>
      <c r="AW76" s="19" t="n">
        <v>0.0430510241073687</v>
      </c>
      <c r="AX76" s="19" t="n">
        <v>0.0170012721896598</v>
      </c>
      <c r="AY76" s="19" t="n">
        <v>0.0337580414630648</v>
      </c>
      <c r="AZ76" s="19" t="n">
        <v>0.0392262170146712</v>
      </c>
      <c r="BA76" s="19" t="n">
        <v>0.0109082644935927</v>
      </c>
      <c r="BB76" s="19"/>
      <c r="BC76" s="19" t="n">
        <v>0.0110580685988994</v>
      </c>
      <c r="BD76" s="19" t="n">
        <v>0.0394890418322568</v>
      </c>
      <c r="BE76" s="19" t="n">
        <v>0.0309771342136584</v>
      </c>
      <c r="BF76" s="19" t="n">
        <v>0.0243290778223422</v>
      </c>
      <c r="BG76" s="19" t="n">
        <v>0.0308874457766956</v>
      </c>
    </row>
    <row r="77">
      <c r="B77" t="s">
        <v>138</v>
      </c>
      <c r="C77" s="19" t="n">
        <v>0.0121875768163487</v>
      </c>
      <c r="D77" s="19" t="n">
        <v>0.0158834638738891</v>
      </c>
      <c r="E77" s="19" t="n">
        <v>0.00867858838585264</v>
      </c>
      <c r="F77" s="19"/>
      <c r="G77" s="19" t="n">
        <v>0.013104717820928</v>
      </c>
      <c r="H77" s="19" t="n">
        <v>0.00992044213325927</v>
      </c>
      <c r="I77" s="19" t="n">
        <v>0.0181330419170655</v>
      </c>
      <c r="J77" s="19" t="n">
        <v>0.0107376846291015</v>
      </c>
      <c r="K77" s="19" t="n">
        <v>0.0164609902915503</v>
      </c>
      <c r="L77" s="19" t="n">
        <v>0.0068815824586678</v>
      </c>
      <c r="M77" s="19"/>
      <c r="N77" s="19" t="n">
        <v>0.00969198007215773</v>
      </c>
      <c r="O77" s="19" t="n">
        <v>0.0137729665370617</v>
      </c>
      <c r="P77" s="19" t="n">
        <v>0.0167893489857873</v>
      </c>
      <c r="Q77" s="19" t="n">
        <v>0.00920876745122563</v>
      </c>
      <c r="R77" s="19"/>
      <c r="S77" s="19" t="n">
        <v>0.0103657334987276</v>
      </c>
      <c r="T77" s="19" t="n">
        <v>0.0190894737490854</v>
      </c>
      <c r="U77" s="19" t="n">
        <v>0.0125094866170828</v>
      </c>
      <c r="V77" s="19" t="n">
        <v>0.00899800837932136</v>
      </c>
      <c r="W77" s="19" t="n">
        <v>0.0230548186749689</v>
      </c>
      <c r="X77" s="19" t="n">
        <v>0</v>
      </c>
      <c r="Y77" s="19" t="n">
        <v>0.00613199376565936</v>
      </c>
      <c r="Z77" s="19" t="n">
        <v>0</v>
      </c>
      <c r="AA77" s="19" t="n">
        <v>0.0226874628076471</v>
      </c>
      <c r="AB77" s="19" t="n">
        <v>0.0161062900894148</v>
      </c>
      <c r="AC77" s="19" t="n">
        <v>0</v>
      </c>
      <c r="AD77" s="19" t="n">
        <v>0.0132299808326776</v>
      </c>
      <c r="AE77" s="19"/>
      <c r="AF77" s="19" t="n">
        <v>0.0122249083029438</v>
      </c>
      <c r="AG77" s="19" t="n">
        <v>0.0117331708834703</v>
      </c>
      <c r="AH77" s="19" t="n">
        <v>0.0162410807878421</v>
      </c>
      <c r="AI77" s="19"/>
      <c r="AJ77" s="19" t="n">
        <v>0.00749277260288167</v>
      </c>
      <c r="AK77" s="19" t="n">
        <v>0.0150803545177123</v>
      </c>
      <c r="AL77" s="19" t="n">
        <v>0.0076942320123594</v>
      </c>
      <c r="AM77" s="19" t="n">
        <v>0.0406882167366606</v>
      </c>
      <c r="AN77" s="19" t="n">
        <v>0.0142790864717671</v>
      </c>
      <c r="AO77" s="19"/>
      <c r="AP77" s="19" t="n">
        <v>0.00521195478503772</v>
      </c>
      <c r="AQ77" s="19" t="n">
        <v>0.00923237207660762</v>
      </c>
      <c r="AR77" s="19" t="n">
        <v>0.00594012310368885</v>
      </c>
      <c r="AS77" s="19" t="n">
        <v>0.030971175558556</v>
      </c>
      <c r="AT77" s="19" t="n">
        <v>0</v>
      </c>
      <c r="AU77" s="19"/>
      <c r="AV77" s="19" t="n">
        <v>0.0109175699986622</v>
      </c>
      <c r="AW77" s="19" t="n">
        <v>0.00505772350594378</v>
      </c>
      <c r="AX77" s="19" t="n">
        <v>0.0114666029907111</v>
      </c>
      <c r="AY77" s="19" t="n">
        <v>0.0258631151239776</v>
      </c>
      <c r="AZ77" s="19" t="n">
        <v>0.00822413098751555</v>
      </c>
      <c r="BA77" s="19" t="n">
        <v>0.00562627591264605</v>
      </c>
      <c r="BB77" s="19"/>
      <c r="BC77" s="19" t="n">
        <v>0.00460862235489286</v>
      </c>
      <c r="BD77" s="19" t="n">
        <v>0.010526206876134</v>
      </c>
      <c r="BE77" s="19" t="n">
        <v>0.0154022179777051</v>
      </c>
      <c r="BF77" s="19" t="n">
        <v>0.00424207082366475</v>
      </c>
      <c r="BG77" s="19" t="n">
        <v>0</v>
      </c>
    </row>
    <row r="78">
      <c r="B78" t="s">
        <v>123</v>
      </c>
      <c r="C78" s="19" t="n">
        <v>0.0116674724953863</v>
      </c>
      <c r="D78" s="19" t="n">
        <v>0.0090010804894462</v>
      </c>
      <c r="E78" s="19" t="n">
        <v>0.0143604082870839</v>
      </c>
      <c r="F78" s="19"/>
      <c r="G78" s="19" t="n">
        <v>0.00411269022105877</v>
      </c>
      <c r="H78" s="19" t="n">
        <v>0.0183039049261961</v>
      </c>
      <c r="I78" s="19" t="n">
        <v>0.012576156519213</v>
      </c>
      <c r="J78" s="19" t="n">
        <v>0.0154807979690188</v>
      </c>
      <c r="K78" s="19" t="n">
        <v>0.0133499043290529</v>
      </c>
      <c r="L78" s="19" t="n">
        <v>0.00638697913446061</v>
      </c>
      <c r="M78" s="19"/>
      <c r="N78" s="19" t="n">
        <v>0.0114062931377251</v>
      </c>
      <c r="O78" s="19" t="n">
        <v>0.00663344885266912</v>
      </c>
      <c r="P78" s="19" t="n">
        <v>0.0129753537116653</v>
      </c>
      <c r="Q78" s="19" t="n">
        <v>0.0160570103719143</v>
      </c>
      <c r="R78" s="19"/>
      <c r="S78" s="19" t="n">
        <v>0.00620419319611479</v>
      </c>
      <c r="T78" s="19" t="n">
        <v>0.0146592265980175</v>
      </c>
      <c r="U78" s="19" t="n">
        <v>0.00692316266243729</v>
      </c>
      <c r="V78" s="19" t="n">
        <v>0.0129103847544621</v>
      </c>
      <c r="W78" s="19" t="n">
        <v>0.0239199422395911</v>
      </c>
      <c r="X78" s="19" t="n">
        <v>0.0160518912641548</v>
      </c>
      <c r="Y78" s="19" t="n">
        <v>0.011248287394735</v>
      </c>
      <c r="Z78" s="19" t="n">
        <v>0.0465959125653645</v>
      </c>
      <c r="AA78" s="19" t="n">
        <v>0</v>
      </c>
      <c r="AB78" s="19" t="n">
        <v>0.00981604368171051</v>
      </c>
      <c r="AC78" s="19" t="n">
        <v>0</v>
      </c>
      <c r="AD78" s="19" t="n">
        <v>0.014071963160635</v>
      </c>
      <c r="AE78" s="19"/>
      <c r="AF78" s="19" t="n">
        <v>0.0128815624118555</v>
      </c>
      <c r="AG78" s="19" t="n">
        <v>0.00468318031479025</v>
      </c>
      <c r="AH78" s="19" t="n">
        <v>0.0300249185979493</v>
      </c>
      <c r="AI78" s="19"/>
      <c r="AJ78" s="19" t="n">
        <v>0.00538318779721492</v>
      </c>
      <c r="AK78" s="19" t="n">
        <v>0.0083621808346923</v>
      </c>
      <c r="AL78" s="19" t="n">
        <v>0</v>
      </c>
      <c r="AM78" s="19" t="n">
        <v>0</v>
      </c>
      <c r="AN78" s="19" t="n">
        <v>0.0367961047906166</v>
      </c>
      <c r="AO78" s="19"/>
      <c r="AP78" s="19" t="n">
        <v>0.00295849749822737</v>
      </c>
      <c r="AQ78" s="19" t="n">
        <v>0.00376425031460044</v>
      </c>
      <c r="AR78" s="19" t="n">
        <v>0</v>
      </c>
      <c r="AS78" s="19" t="n">
        <v>0.0150730173357595</v>
      </c>
      <c r="AT78" s="19" t="n">
        <v>0.0215681615917178</v>
      </c>
      <c r="AU78" s="19"/>
      <c r="AV78" s="19" t="n">
        <v>0.00408872438113478</v>
      </c>
      <c r="AW78" s="19" t="n">
        <v>0.00287095014369971</v>
      </c>
      <c r="AX78" s="19" t="n">
        <v>0.0055078534663178</v>
      </c>
      <c r="AY78" s="19" t="n">
        <v>0.00965879303382506</v>
      </c>
      <c r="AZ78" s="19" t="n">
        <v>0.0155162035633259</v>
      </c>
      <c r="BA78" s="19" t="n">
        <v>0.0456829162373603</v>
      </c>
      <c r="BB78" s="19"/>
      <c r="BC78" s="19" t="n">
        <v>0.0135741979633365</v>
      </c>
      <c r="BD78" s="19" t="n">
        <v>0.0103605804094107</v>
      </c>
      <c r="BE78" s="19" t="n">
        <v>0.00938753292655961</v>
      </c>
      <c r="BF78" s="19" t="n">
        <v>0</v>
      </c>
      <c r="BG78" s="19" t="n">
        <v>0</v>
      </c>
    </row>
    <row r="79">
      <c r="B79" t="s">
        <v>139</v>
      </c>
      <c r="C79" s="19" t="n">
        <v>0.834660415364574</v>
      </c>
      <c r="D79" s="19" t="n">
        <v>0.820439950740886</v>
      </c>
      <c r="E79" s="19" t="n">
        <v>0.848535495121108</v>
      </c>
      <c r="F79" s="19"/>
      <c r="G79" s="19" t="n">
        <v>0.827123201246026</v>
      </c>
      <c r="H79" s="19" t="n">
        <v>0.868354220862231</v>
      </c>
      <c r="I79" s="19" t="n">
        <v>0.817066996526023</v>
      </c>
      <c r="J79" s="19" t="n">
        <v>0.807126253736972</v>
      </c>
      <c r="K79" s="19" t="n">
        <v>0.808167695611544</v>
      </c>
      <c r="L79" s="19" t="n">
        <v>0.866806073900874</v>
      </c>
      <c r="M79" s="19"/>
      <c r="N79" s="19" t="n">
        <v>0.841276128004211</v>
      </c>
      <c r="O79" s="19" t="n">
        <v>0.842350337990805</v>
      </c>
      <c r="P79" s="19" t="n">
        <v>0.834629643474342</v>
      </c>
      <c r="Q79" s="19" t="n">
        <v>0.819234403051743</v>
      </c>
      <c r="R79" s="19"/>
      <c r="S79" s="19" t="n">
        <v>0.861866292305581</v>
      </c>
      <c r="T79" s="19" t="n">
        <v>0.829084729982679</v>
      </c>
      <c r="U79" s="19" t="n">
        <v>0.822524897918351</v>
      </c>
      <c r="V79" s="19" t="n">
        <v>0.820285132778109</v>
      </c>
      <c r="W79" s="19" t="n">
        <v>0.830808791410031</v>
      </c>
      <c r="X79" s="19" t="n">
        <v>0.809020828235245</v>
      </c>
      <c r="Y79" s="19" t="n">
        <v>0.804193857482013</v>
      </c>
      <c r="Z79" s="19" t="n">
        <v>0.797226206836611</v>
      </c>
      <c r="AA79" s="19" t="n">
        <v>0.877174793102604</v>
      </c>
      <c r="AB79" s="19" t="n">
        <v>0.84675098126745</v>
      </c>
      <c r="AC79" s="19" t="n">
        <v>0.866672186523708</v>
      </c>
      <c r="AD79" s="19" t="n">
        <v>0.778000590786957</v>
      </c>
      <c r="AE79" s="19"/>
      <c r="AF79" s="19" t="n">
        <v>0.827033499009615</v>
      </c>
      <c r="AG79" s="19" t="n">
        <v>0.851923805288112</v>
      </c>
      <c r="AH79" s="19" t="n">
        <v>0.78903188382791</v>
      </c>
      <c r="AI79" s="19"/>
      <c r="AJ79" s="19" t="n">
        <v>0.856860028451868</v>
      </c>
      <c r="AK79" s="19" t="n">
        <v>0.860388968592348</v>
      </c>
      <c r="AL79" s="19" t="n">
        <v>0.811476532521488</v>
      </c>
      <c r="AM79" s="19" t="n">
        <v>0.733610396409237</v>
      </c>
      <c r="AN79" s="19" t="n">
        <v>0.78949338867111</v>
      </c>
      <c r="AO79" s="19"/>
      <c r="AP79" s="19" t="n">
        <v>0.850955069595875</v>
      </c>
      <c r="AQ79" s="19" t="n">
        <v>0.868643597300447</v>
      </c>
      <c r="AR79" s="19" t="n">
        <v>0.804834561627282</v>
      </c>
      <c r="AS79" s="19" t="n">
        <v>0.760911311873302</v>
      </c>
      <c r="AT79" s="19" t="n">
        <v>0.864665573709611</v>
      </c>
      <c r="AU79" s="19"/>
      <c r="AV79" s="19" t="n">
        <v>0.888414771748626</v>
      </c>
      <c r="AW79" s="19" t="n">
        <v>0.836379020948976</v>
      </c>
      <c r="AX79" s="19" t="n">
        <v>0.847963978627393</v>
      </c>
      <c r="AY79" s="19" t="n">
        <v>0.783998950887983</v>
      </c>
      <c r="AZ79" s="19" t="n">
        <v>0.817541618783789</v>
      </c>
      <c r="BA79" s="19" t="n">
        <v>0.775900954495712</v>
      </c>
      <c r="BB79" s="19"/>
      <c r="BC79" s="19" t="n">
        <v>0.85329697590681</v>
      </c>
      <c r="BD79" s="19" t="n">
        <v>0.83249027163263</v>
      </c>
      <c r="BE79" s="19" t="n">
        <v>0.823741036522145</v>
      </c>
      <c r="BF79" s="19" t="n">
        <v>0.894122026854943</v>
      </c>
      <c r="BG79" s="19" t="n">
        <v>0.911287444772733</v>
      </c>
    </row>
    <row r="80">
      <c r="B80" t="s">
        <v>140</v>
      </c>
      <c r="C80" s="19" t="n">
        <v>0.0388803562488616</v>
      </c>
      <c r="D80" s="19" t="n">
        <v>0.0532335757031012</v>
      </c>
      <c r="E80" s="19" t="n">
        <v>0.0251863126497276</v>
      </c>
      <c r="F80" s="19"/>
      <c r="G80" s="19" t="n">
        <v>0.0538843452227092</v>
      </c>
      <c r="H80" s="19" t="n">
        <v>0.031157272534905</v>
      </c>
      <c r="I80" s="19" t="n">
        <v>0.0555545919093007</v>
      </c>
      <c r="J80" s="19" t="n">
        <v>0.0410411260733952</v>
      </c>
      <c r="K80" s="19" t="n">
        <v>0.0392062569435181</v>
      </c>
      <c r="L80" s="19" t="n">
        <v>0.0195930251103401</v>
      </c>
      <c r="M80" s="19"/>
      <c r="N80" s="19" t="n">
        <v>0.0385607664982405</v>
      </c>
      <c r="O80" s="19" t="n">
        <v>0.040976446747648</v>
      </c>
      <c r="P80" s="19" t="n">
        <v>0.0408166947254602</v>
      </c>
      <c r="Q80" s="19" t="n">
        <v>0.0354210740690675</v>
      </c>
      <c r="R80" s="19"/>
      <c r="S80" s="19" t="n">
        <v>0.0283370677857598</v>
      </c>
      <c r="T80" s="19" t="n">
        <v>0.0385790568975155</v>
      </c>
      <c r="U80" s="19" t="n">
        <v>0.0460447443572708</v>
      </c>
      <c r="V80" s="19" t="n">
        <v>0.0428445605314989</v>
      </c>
      <c r="W80" s="19" t="n">
        <v>0.0672900597355899</v>
      </c>
      <c r="X80" s="19" t="n">
        <v>0.0357405115559916</v>
      </c>
      <c r="Y80" s="19" t="n">
        <v>0.0441927752661693</v>
      </c>
      <c r="Z80" s="19" t="n">
        <v>0.0546456230530801</v>
      </c>
      <c r="AA80" s="19" t="n">
        <v>0.0409936638091559</v>
      </c>
      <c r="AB80" s="19" t="n">
        <v>0.0317102535162606</v>
      </c>
      <c r="AC80" s="19" t="n">
        <v>0.0190722349067495</v>
      </c>
      <c r="AD80" s="19" t="n">
        <v>0.0132299808326776</v>
      </c>
      <c r="AE80" s="19"/>
      <c r="AF80" s="19" t="n">
        <v>0.0380070722756016</v>
      </c>
      <c r="AG80" s="19" t="n">
        <v>0.0344610202830301</v>
      </c>
      <c r="AH80" s="19" t="n">
        <v>0.0571102520973799</v>
      </c>
      <c r="AI80" s="19"/>
      <c r="AJ80" s="19" t="n">
        <v>0.0345603503608603</v>
      </c>
      <c r="AK80" s="19" t="n">
        <v>0.0316182492518684</v>
      </c>
      <c r="AL80" s="19" t="n">
        <v>0.0321964558836851</v>
      </c>
      <c r="AM80" s="19" t="n">
        <v>0.119401121971679</v>
      </c>
      <c r="AN80" s="19" t="n">
        <v>0.0519215023997948</v>
      </c>
      <c r="AO80" s="19"/>
      <c r="AP80" s="19" t="n">
        <v>0.0333927963583384</v>
      </c>
      <c r="AQ80" s="19" t="n">
        <v>0.0241938189823166</v>
      </c>
      <c r="AR80" s="19" t="n">
        <v>0.029790620470369</v>
      </c>
      <c r="AS80" s="19" t="n">
        <v>0.0760046668665452</v>
      </c>
      <c r="AT80" s="19" t="n">
        <v>0.0375812845930275</v>
      </c>
      <c r="AU80" s="19"/>
      <c r="AV80" s="19" t="n">
        <v>0.0260954721512226</v>
      </c>
      <c r="AW80" s="19" t="n">
        <v>0.0481087476133125</v>
      </c>
      <c r="AX80" s="19" t="n">
        <v>0.0284678751803709</v>
      </c>
      <c r="AY80" s="19" t="n">
        <v>0.0596211565870424</v>
      </c>
      <c r="AZ80" s="19" t="n">
        <v>0.0474503480021868</v>
      </c>
      <c r="BA80" s="19" t="n">
        <v>0.0165345404062387</v>
      </c>
      <c r="BB80" s="19"/>
      <c r="BC80" s="19" t="n">
        <v>0.0156666909537923</v>
      </c>
      <c r="BD80" s="19" t="n">
        <v>0.0500152487083908</v>
      </c>
      <c r="BE80" s="19" t="n">
        <v>0.0463793521913635</v>
      </c>
      <c r="BF80" s="19" t="n">
        <v>0.0285711486460069</v>
      </c>
      <c r="BG80" s="19" t="n">
        <v>0.0308874457766956</v>
      </c>
    </row>
    <row r="81">
      <c r="B81" t="s">
        <v>141</v>
      </c>
      <c r="C81" s="19" t="n">
        <v>0.795780059115713</v>
      </c>
      <c r="D81" s="19" t="n">
        <v>0.767206375037785</v>
      </c>
      <c r="E81" s="19" t="n">
        <v>0.823349182471381</v>
      </c>
      <c r="F81" s="19"/>
      <c r="G81" s="19" t="n">
        <v>0.773238856023317</v>
      </c>
      <c r="H81" s="19" t="n">
        <v>0.837196948327326</v>
      </c>
      <c r="I81" s="19" t="n">
        <v>0.761512404616722</v>
      </c>
      <c r="J81" s="19" t="n">
        <v>0.766085127663577</v>
      </c>
      <c r="K81" s="19" t="n">
        <v>0.768961438668026</v>
      </c>
      <c r="L81" s="19" t="n">
        <v>0.847213048790533</v>
      </c>
      <c r="M81" s="19"/>
      <c r="N81" s="19" t="n">
        <v>0.80271536150597</v>
      </c>
      <c r="O81" s="19" t="n">
        <v>0.801373891243157</v>
      </c>
      <c r="P81" s="19" t="n">
        <v>0.793812948748882</v>
      </c>
      <c r="Q81" s="19" t="n">
        <v>0.783813328982676</v>
      </c>
      <c r="R81" s="19"/>
      <c r="S81" s="19" t="n">
        <v>0.833529224519821</v>
      </c>
      <c r="T81" s="19" t="n">
        <v>0.790505673085163</v>
      </c>
      <c r="U81" s="19" t="n">
        <v>0.77648015356108</v>
      </c>
      <c r="V81" s="19" t="n">
        <v>0.77744057224661</v>
      </c>
      <c r="W81" s="19" t="n">
        <v>0.763518731674441</v>
      </c>
      <c r="X81" s="19" t="n">
        <v>0.773280316679253</v>
      </c>
      <c r="Y81" s="19" t="n">
        <v>0.760001082215844</v>
      </c>
      <c r="Z81" s="19" t="n">
        <v>0.742580583783531</v>
      </c>
      <c r="AA81" s="19" t="n">
        <v>0.836181129293448</v>
      </c>
      <c r="AB81" s="19" t="n">
        <v>0.815040727751189</v>
      </c>
      <c r="AC81" s="19" t="n">
        <v>0.847599951616958</v>
      </c>
      <c r="AD81" s="19" t="n">
        <v>0.764770609954279</v>
      </c>
      <c r="AE81" s="19"/>
      <c r="AF81" s="19" t="n">
        <v>0.789026426734013</v>
      </c>
      <c r="AG81" s="19" t="n">
        <v>0.817462785005082</v>
      </c>
      <c r="AH81" s="19" t="n">
        <v>0.73192163173053</v>
      </c>
      <c r="AI81" s="19"/>
      <c r="AJ81" s="19" t="n">
        <v>0.822299678091008</v>
      </c>
      <c r="AK81" s="19" t="n">
        <v>0.828770719340479</v>
      </c>
      <c r="AL81" s="19" t="n">
        <v>0.779280076637803</v>
      </c>
      <c r="AM81" s="19" t="n">
        <v>0.614209274437558</v>
      </c>
      <c r="AN81" s="19" t="n">
        <v>0.737571886271315</v>
      </c>
      <c r="AO81" s="19"/>
      <c r="AP81" s="19" t="n">
        <v>0.817562273237537</v>
      </c>
      <c r="AQ81" s="19" t="n">
        <v>0.844449778318131</v>
      </c>
      <c r="AR81" s="19" t="n">
        <v>0.775043941156913</v>
      </c>
      <c r="AS81" s="19" t="n">
        <v>0.684906645006757</v>
      </c>
      <c r="AT81" s="19" t="n">
        <v>0.827084289116584</v>
      </c>
      <c r="AU81" s="19"/>
      <c r="AV81" s="19" t="n">
        <v>0.862319299597403</v>
      </c>
      <c r="AW81" s="19" t="n">
        <v>0.788270273335664</v>
      </c>
      <c r="AX81" s="19" t="n">
        <v>0.819496103447022</v>
      </c>
      <c r="AY81" s="19" t="n">
        <v>0.724377794300941</v>
      </c>
      <c r="AZ81" s="19" t="n">
        <v>0.770091270781602</v>
      </c>
      <c r="BA81" s="19" t="n">
        <v>0.759366414089473</v>
      </c>
      <c r="BB81" s="19"/>
      <c r="BC81" s="19" t="n">
        <v>0.837630284953018</v>
      </c>
      <c r="BD81" s="19" t="n">
        <v>0.782475022924239</v>
      </c>
      <c r="BE81" s="19" t="n">
        <v>0.777361684330782</v>
      </c>
      <c r="BF81" s="19" t="n">
        <v>0.865550878208936</v>
      </c>
      <c r="BG81" s="19" t="n">
        <v>0.880399998996037</v>
      </c>
    </row>
    <row r="82">
      <c r="C82" s="19"/>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c r="AV82" s="19"/>
      <c r="AW82" s="19"/>
      <c r="AX82" s="19"/>
      <c r="AY82" s="19"/>
      <c r="AZ82" s="19"/>
      <c r="BA82" s="19"/>
      <c r="BB82" s="19"/>
      <c r="BC82" s="19"/>
      <c r="BD82" s="19"/>
      <c r="BE82" s="19"/>
      <c r="BF82" s="19"/>
      <c r="BG82" s="19"/>
    </row>
    <row r="83">
      <c r="B83" s="7" t="s">
        <v>144</v>
      </c>
      <c r="C83" s="19"/>
      <c r="D83" s="19"/>
      <c r="E83" s="19"/>
      <c r="F83" s="19"/>
      <c r="G83" s="19"/>
      <c r="H83" s="19"/>
      <c r="I83" s="19"/>
      <c r="J83" s="19"/>
      <c r="K83" s="19"/>
      <c r="L83" s="19"/>
      <c r="M83" s="19"/>
      <c r="N83" s="19"/>
      <c r="O83" s="19"/>
      <c r="P83" s="19"/>
      <c r="Q83" s="19"/>
      <c r="R83" s="19"/>
      <c r="S83" s="19"/>
      <c r="T83" s="19"/>
      <c r="U83" s="19"/>
      <c r="V83" s="19"/>
      <c r="W83" s="19"/>
      <c r="X83" s="19"/>
      <c r="Y83" s="19"/>
      <c r="Z83" s="19"/>
      <c r="AA83" s="19"/>
      <c r="AB83" s="19"/>
      <c r="AC83" s="19"/>
      <c r="AD83" s="19"/>
      <c r="AE83" s="19"/>
      <c r="AF83" s="19"/>
      <c r="AG83" s="19"/>
      <c r="AH83" s="19"/>
      <c r="AI83" s="19"/>
      <c r="AJ83" s="19"/>
      <c r="AK83" s="19"/>
      <c r="AL83" s="19"/>
      <c r="AM83" s="19"/>
      <c r="AN83" s="19"/>
      <c r="AO83" s="19"/>
      <c r="AP83" s="19"/>
      <c r="AQ83" s="19"/>
      <c r="AR83" s="19"/>
      <c r="AS83" s="19"/>
      <c r="AT83" s="19"/>
      <c r="AU83" s="19"/>
      <c r="AV83" s="19"/>
      <c r="AW83" s="19"/>
      <c r="AX83" s="19"/>
      <c r="AY83" s="19"/>
      <c r="AZ83" s="19"/>
      <c r="BA83" s="19"/>
      <c r="BB83" s="19"/>
      <c r="BC83" s="19"/>
      <c r="BD83" s="19"/>
      <c r="BE83" s="19"/>
      <c r="BF83" s="19"/>
      <c r="BG83" s="19"/>
    </row>
    <row r="84">
      <c r="B84" s="26" t="s">
        <v>79</v>
      </c>
      <c r="C84" s="19"/>
      <c r="D84" s="19"/>
      <c r="E84" s="19"/>
      <c r="F84" s="19"/>
      <c r="G84" s="19"/>
      <c r="H84" s="19"/>
      <c r="I84" s="19"/>
      <c r="J84" s="19"/>
      <c r="K84" s="19"/>
      <c r="L84" s="19"/>
      <c r="M84" s="19"/>
      <c r="N84" s="19"/>
      <c r="O84" s="19"/>
      <c r="P84" s="19"/>
      <c r="Q84" s="19"/>
      <c r="R84" s="19"/>
      <c r="S84" s="19"/>
      <c r="T84" s="19"/>
      <c r="U84" s="19"/>
      <c r="V84" s="19"/>
      <c r="W84" s="19"/>
      <c r="X84" s="19"/>
      <c r="Y84" s="19"/>
      <c r="Z84" s="19"/>
      <c r="AA84" s="19"/>
      <c r="AB84" s="19"/>
      <c r="AC84" s="19"/>
      <c r="AD84" s="19"/>
      <c r="AE84" s="19"/>
      <c r="AF84" s="19"/>
      <c r="AG84" s="19"/>
      <c r="AH84" s="19"/>
      <c r="AI84" s="19"/>
      <c r="AJ84" s="19"/>
      <c r="AK84" s="19"/>
      <c r="AL84" s="19"/>
      <c r="AM84" s="19"/>
      <c r="AN84" s="19"/>
      <c r="AO84" s="19"/>
      <c r="AP84" s="19"/>
      <c r="AQ84" s="19"/>
      <c r="AR84" s="19"/>
      <c r="AS84" s="19"/>
      <c r="AT84" s="19"/>
      <c r="AU84" s="19"/>
      <c r="AV84" s="19"/>
      <c r="AW84" s="19"/>
      <c r="AX84" s="19"/>
      <c r="AY84" s="19"/>
      <c r="AZ84" s="19"/>
      <c r="BA84" s="19"/>
      <c r="BB84" s="19"/>
      <c r="BC84" s="19"/>
      <c r="BD84" s="19"/>
      <c r="BE84" s="19"/>
      <c r="BF84" s="19"/>
      <c r="BG84" s="19"/>
    </row>
    <row r="85">
      <c r="B85" t="s">
        <v>134</v>
      </c>
      <c r="C85" s="19" t="n">
        <v>0.442939526575111</v>
      </c>
      <c r="D85" s="19" t="n">
        <v>0.448400953786423</v>
      </c>
      <c r="E85" s="19" t="n">
        <v>0.436815565459601</v>
      </c>
      <c r="F85" s="19"/>
      <c r="G85" s="19" t="n">
        <v>0.394801615357228</v>
      </c>
      <c r="H85" s="19" t="n">
        <v>0.448696125062231</v>
      </c>
      <c r="I85" s="19" t="n">
        <v>0.369559892000397</v>
      </c>
      <c r="J85" s="19" t="n">
        <v>0.490451712319363</v>
      </c>
      <c r="K85" s="19" t="n">
        <v>0.511710668404692</v>
      </c>
      <c r="L85" s="19" t="n">
        <v>0.445339876857021</v>
      </c>
      <c r="M85" s="19"/>
      <c r="N85" s="19" t="n">
        <v>0.445364455140237</v>
      </c>
      <c r="O85" s="19" t="n">
        <v>0.425648920172154</v>
      </c>
      <c r="P85" s="19" t="n">
        <v>0.440794784616375</v>
      </c>
      <c r="Q85" s="19" t="n">
        <v>0.461069926851024</v>
      </c>
      <c r="R85" s="19"/>
      <c r="S85" s="19" t="n">
        <v>0.426273987287012</v>
      </c>
      <c r="T85" s="19" t="n">
        <v>0.333304417812318</v>
      </c>
      <c r="U85" s="19" t="n">
        <v>0.445424561518735</v>
      </c>
      <c r="V85" s="19" t="n">
        <v>0.340924040630455</v>
      </c>
      <c r="W85" s="19" t="n">
        <v>0.425177180648334</v>
      </c>
      <c r="X85" s="19" t="n">
        <v>0.388147327807126</v>
      </c>
      <c r="Y85" s="19" t="n">
        <v>0.494848941651499</v>
      </c>
      <c r="Z85" s="19" t="n">
        <v>0.593474326358552</v>
      </c>
      <c r="AA85" s="19" t="n">
        <v>0.549893355033112</v>
      </c>
      <c r="AB85" s="19" t="n">
        <v>0.471947125862742</v>
      </c>
      <c r="AC85" s="19" t="n">
        <v>0.554928302541712</v>
      </c>
      <c r="AD85" s="19" t="n">
        <v>0.496238779308167</v>
      </c>
      <c r="AE85" s="19"/>
      <c r="AF85" s="19" t="n">
        <v>0.432647658415442</v>
      </c>
      <c r="AG85" s="19" t="n">
        <v>0.488240036073209</v>
      </c>
      <c r="AH85" s="19" t="n">
        <v>0.351744111099216</v>
      </c>
      <c r="AI85" s="19"/>
      <c r="AJ85" s="19" t="n">
        <v>0.439743449694603</v>
      </c>
      <c r="AK85" s="19" t="n">
        <v>0.494963654387716</v>
      </c>
      <c r="AL85" s="19" t="n">
        <v>0.448964480598429</v>
      </c>
      <c r="AM85" s="19" t="n">
        <v>0.434753041368687</v>
      </c>
      <c r="AN85" s="19" t="n">
        <v>0.376232898445035</v>
      </c>
      <c r="AO85" s="19"/>
      <c r="AP85" s="19" t="n">
        <v>0.385319537737204</v>
      </c>
      <c r="AQ85" s="19" t="n">
        <v>0.502834560679129</v>
      </c>
      <c r="AR85" s="19" t="n">
        <v>0.468557581037597</v>
      </c>
      <c r="AS85" s="19" t="n">
        <v>0.412009416913343</v>
      </c>
      <c r="AT85" s="19" t="n">
        <v>0.421645839838064</v>
      </c>
      <c r="AU85" s="19"/>
      <c r="AV85" s="19" t="n">
        <v>0.493451083672093</v>
      </c>
      <c r="AW85" s="19" t="n">
        <v>0.386672834413105</v>
      </c>
      <c r="AX85" s="19" t="n">
        <v>0.496731521311284</v>
      </c>
      <c r="AY85" s="19" t="n">
        <v>0.423525023484956</v>
      </c>
      <c r="AZ85" s="19" t="n">
        <v>0.416277687131799</v>
      </c>
      <c r="BA85" s="19" t="n">
        <v>0.397387909437247</v>
      </c>
      <c r="BB85" s="19"/>
      <c r="BC85" s="19" t="n">
        <v>0.444478543573867</v>
      </c>
      <c r="BD85" s="19" t="n">
        <v>0.420994150205789</v>
      </c>
      <c r="BE85" s="19" t="n">
        <v>0.450838542482545</v>
      </c>
      <c r="BF85" s="19" t="n">
        <v>0.477384460610217</v>
      </c>
      <c r="BG85" s="19" t="n">
        <v>0.419976621728387</v>
      </c>
    </row>
    <row r="86">
      <c r="B86" t="s">
        <v>135</v>
      </c>
      <c r="C86" s="19" t="n">
        <v>0.367805836826023</v>
      </c>
      <c r="D86" s="19" t="n">
        <v>0.373871054328939</v>
      </c>
      <c r="E86" s="19" t="n">
        <v>0.363922659292309</v>
      </c>
      <c r="F86" s="19"/>
      <c r="G86" s="19" t="n">
        <v>0.410680628132936</v>
      </c>
      <c r="H86" s="19" t="n">
        <v>0.368757780220658</v>
      </c>
      <c r="I86" s="19" t="n">
        <v>0.410859631655276</v>
      </c>
      <c r="J86" s="19" t="n">
        <v>0.318628963959224</v>
      </c>
      <c r="K86" s="19" t="n">
        <v>0.310936960485448</v>
      </c>
      <c r="L86" s="19" t="n">
        <v>0.381461584745332</v>
      </c>
      <c r="M86" s="19"/>
      <c r="N86" s="19" t="n">
        <v>0.37752895205203</v>
      </c>
      <c r="O86" s="19" t="n">
        <v>0.397224814750313</v>
      </c>
      <c r="P86" s="19" t="n">
        <v>0.329933547459711</v>
      </c>
      <c r="Q86" s="19" t="n">
        <v>0.358762703286931</v>
      </c>
      <c r="R86" s="19"/>
      <c r="S86" s="19" t="n">
        <v>0.410988356479093</v>
      </c>
      <c r="T86" s="19" t="n">
        <v>0.434384330862604</v>
      </c>
      <c r="U86" s="19" t="n">
        <v>0.343060025937969</v>
      </c>
      <c r="V86" s="19" t="n">
        <v>0.455767810740953</v>
      </c>
      <c r="W86" s="19" t="n">
        <v>0.389990699623633</v>
      </c>
      <c r="X86" s="19" t="n">
        <v>0.378699359749605</v>
      </c>
      <c r="Y86" s="19" t="n">
        <v>0.313562465553286</v>
      </c>
      <c r="Z86" s="19" t="n">
        <v>0.30548085523826</v>
      </c>
      <c r="AA86" s="19" t="n">
        <v>0.279437768404507</v>
      </c>
      <c r="AB86" s="19" t="n">
        <v>0.325893615955086</v>
      </c>
      <c r="AC86" s="19" t="n">
        <v>0.341711604588619</v>
      </c>
      <c r="AD86" s="19" t="n">
        <v>0.315782667678584</v>
      </c>
      <c r="AE86" s="19"/>
      <c r="AF86" s="19" t="n">
        <v>0.376640959713641</v>
      </c>
      <c r="AG86" s="19" t="n">
        <v>0.348448152300436</v>
      </c>
      <c r="AH86" s="19" t="n">
        <v>0.39368233695609</v>
      </c>
      <c r="AI86" s="19"/>
      <c r="AJ86" s="19" t="n">
        <v>0.374233981881273</v>
      </c>
      <c r="AK86" s="19" t="n">
        <v>0.355382147080692</v>
      </c>
      <c r="AL86" s="19" t="n">
        <v>0.381515102915942</v>
      </c>
      <c r="AM86" s="19" t="n">
        <v>0.327370660262849</v>
      </c>
      <c r="AN86" s="19" t="n">
        <v>0.355675823027993</v>
      </c>
      <c r="AO86" s="19"/>
      <c r="AP86" s="19" t="n">
        <v>0.412974671540548</v>
      </c>
      <c r="AQ86" s="19" t="n">
        <v>0.360783133056189</v>
      </c>
      <c r="AR86" s="19" t="n">
        <v>0.358275942409111</v>
      </c>
      <c r="AS86" s="19" t="n">
        <v>0.34291088562255</v>
      </c>
      <c r="AT86" s="19" t="n">
        <v>0.362245987842355</v>
      </c>
      <c r="AU86" s="19"/>
      <c r="AV86" s="19" t="n">
        <v>0.37276778779701</v>
      </c>
      <c r="AW86" s="19" t="n">
        <v>0.425634353356166</v>
      </c>
      <c r="AX86" s="19" t="n">
        <v>0.358472140674765</v>
      </c>
      <c r="AY86" s="19" t="n">
        <v>0.342328077740955</v>
      </c>
      <c r="AZ86" s="19" t="n">
        <v>0.369852840048075</v>
      </c>
      <c r="BA86" s="19" t="n">
        <v>0.367866700463505</v>
      </c>
      <c r="BB86" s="19"/>
      <c r="BC86" s="19" t="n">
        <v>0.376542485545488</v>
      </c>
      <c r="BD86" s="19" t="n">
        <v>0.379191510038708</v>
      </c>
      <c r="BE86" s="19" t="n">
        <v>0.377996265690014</v>
      </c>
      <c r="BF86" s="19" t="n">
        <v>0.345615505856077</v>
      </c>
      <c r="BG86" s="19" t="n">
        <v>0.418380627374736</v>
      </c>
    </row>
    <row r="87">
      <c r="B87" t="s">
        <v>136</v>
      </c>
      <c r="C87" s="19" t="n">
        <v>0.12337523016019</v>
      </c>
      <c r="D87" s="19" t="n">
        <v>0.11862271876454</v>
      </c>
      <c r="E87" s="19" t="n">
        <v>0.128182426755563</v>
      </c>
      <c r="F87" s="19"/>
      <c r="G87" s="19" t="n">
        <v>0.138631362480987</v>
      </c>
      <c r="H87" s="19" t="n">
        <v>0.123942607658537</v>
      </c>
      <c r="I87" s="19" t="n">
        <v>0.123024332035898</v>
      </c>
      <c r="J87" s="19" t="n">
        <v>0.127631076384971</v>
      </c>
      <c r="K87" s="19" t="n">
        <v>0.111320908383876</v>
      </c>
      <c r="L87" s="19" t="n">
        <v>0.117661702881307</v>
      </c>
      <c r="M87" s="19"/>
      <c r="N87" s="19" t="n">
        <v>0.115525370002087</v>
      </c>
      <c r="O87" s="19" t="n">
        <v>0.106324165511334</v>
      </c>
      <c r="P87" s="19" t="n">
        <v>0.162194970793047</v>
      </c>
      <c r="Q87" s="19" t="n">
        <v>0.115696066914624</v>
      </c>
      <c r="R87" s="19"/>
      <c r="S87" s="19" t="n">
        <v>0.1166764990259</v>
      </c>
      <c r="T87" s="19" t="n">
        <v>0.16834892193635</v>
      </c>
      <c r="U87" s="19" t="n">
        <v>0.133171624254161</v>
      </c>
      <c r="V87" s="19" t="n">
        <v>0.142773102139933</v>
      </c>
      <c r="W87" s="19" t="n">
        <v>0.0928951808360275</v>
      </c>
      <c r="X87" s="19" t="n">
        <v>0.146707403904441</v>
      </c>
      <c r="Y87" s="19" t="n">
        <v>0.125814718374867</v>
      </c>
      <c r="Z87" s="19" t="n">
        <v>0.0341925671559625</v>
      </c>
      <c r="AA87" s="19" t="n">
        <v>0.124505885985213</v>
      </c>
      <c r="AB87" s="19" t="n">
        <v>0.111612026188306</v>
      </c>
      <c r="AC87" s="19" t="n">
        <v>0.0689538198262866</v>
      </c>
      <c r="AD87" s="19" t="n">
        <v>0.110999384570418</v>
      </c>
      <c r="AE87" s="19"/>
      <c r="AF87" s="19" t="n">
        <v>0.125630720862554</v>
      </c>
      <c r="AG87" s="19" t="n">
        <v>0.109327487047428</v>
      </c>
      <c r="AH87" s="19" t="n">
        <v>0.152421453690964</v>
      </c>
      <c r="AI87" s="19"/>
      <c r="AJ87" s="19" t="n">
        <v>0.118973849879728</v>
      </c>
      <c r="AK87" s="19" t="n">
        <v>0.109227850184242</v>
      </c>
      <c r="AL87" s="19" t="n">
        <v>0.111719529998737</v>
      </c>
      <c r="AM87" s="19" t="n">
        <v>0.163013128122199</v>
      </c>
      <c r="AN87" s="19" t="n">
        <v>0.132991210203703</v>
      </c>
      <c r="AO87" s="19"/>
      <c r="AP87" s="19" t="n">
        <v>0.136056277276925</v>
      </c>
      <c r="AQ87" s="19" t="n">
        <v>0.0890945919098546</v>
      </c>
      <c r="AR87" s="19" t="n">
        <v>0.126464334470295</v>
      </c>
      <c r="AS87" s="19" t="n">
        <v>0.158904645018056</v>
      </c>
      <c r="AT87" s="19" t="n">
        <v>0.150495383976266</v>
      </c>
      <c r="AU87" s="19"/>
      <c r="AV87" s="19" t="n">
        <v>0.0907693488077703</v>
      </c>
      <c r="AW87" s="19" t="n">
        <v>0.122005797076327</v>
      </c>
      <c r="AX87" s="19" t="n">
        <v>0.100729252824191</v>
      </c>
      <c r="AY87" s="19" t="n">
        <v>0.163626802042325</v>
      </c>
      <c r="AZ87" s="19" t="n">
        <v>0.143683973674033</v>
      </c>
      <c r="BA87" s="19" t="n">
        <v>0.143638723643739</v>
      </c>
      <c r="BB87" s="19"/>
      <c r="BC87" s="19" t="n">
        <v>0.132794716632835</v>
      </c>
      <c r="BD87" s="19" t="n">
        <v>0.114472528534666</v>
      </c>
      <c r="BE87" s="19" t="n">
        <v>0.101819429283489</v>
      </c>
      <c r="BF87" s="19" t="n">
        <v>0.12954169058029</v>
      </c>
      <c r="BG87" s="19" t="n">
        <v>0.129465104758694</v>
      </c>
    </row>
    <row r="88">
      <c r="B88" t="s">
        <v>137</v>
      </c>
      <c r="C88" s="19" t="n">
        <v>0.0321068533212949</v>
      </c>
      <c r="D88" s="19" t="n">
        <v>0.0309718955744656</v>
      </c>
      <c r="E88" s="19" t="n">
        <v>0.0326127511662094</v>
      </c>
      <c r="F88" s="19"/>
      <c r="G88" s="19" t="n">
        <v>0.0377341922014931</v>
      </c>
      <c r="H88" s="19" t="n">
        <v>0.0351716036135862</v>
      </c>
      <c r="I88" s="19" t="n">
        <v>0.0279562168376832</v>
      </c>
      <c r="J88" s="19" t="n">
        <v>0.0319493970235023</v>
      </c>
      <c r="K88" s="19" t="n">
        <v>0.0314599813560687</v>
      </c>
      <c r="L88" s="19" t="n">
        <v>0.0297949275041087</v>
      </c>
      <c r="M88" s="19"/>
      <c r="N88" s="19" t="n">
        <v>0.0334594589621392</v>
      </c>
      <c r="O88" s="19" t="n">
        <v>0.028594772032892</v>
      </c>
      <c r="P88" s="19" t="n">
        <v>0.0411922180699333</v>
      </c>
      <c r="Q88" s="19" t="n">
        <v>0.026381370003045</v>
      </c>
      <c r="R88" s="19"/>
      <c r="S88" s="19" t="n">
        <v>0.0264819853953047</v>
      </c>
      <c r="T88" s="19" t="n">
        <v>0.0307184302836836</v>
      </c>
      <c r="U88" s="19" t="n">
        <v>0.0389680036273745</v>
      </c>
      <c r="V88" s="19" t="n">
        <v>0.0539558350710007</v>
      </c>
      <c r="W88" s="19" t="n">
        <v>0.0698195672272868</v>
      </c>
      <c r="X88" s="19" t="n">
        <v>0.0373329353022352</v>
      </c>
      <c r="Y88" s="19" t="n">
        <v>0.0208812365657252</v>
      </c>
      <c r="Z88" s="19" t="n">
        <v>0.0200711927795606</v>
      </c>
      <c r="AA88" s="19" t="n">
        <v>0.00791910034032666</v>
      </c>
      <c r="AB88" s="19" t="n">
        <v>0.0347700433418637</v>
      </c>
      <c r="AC88" s="19" t="n">
        <v>0.0251085016218136</v>
      </c>
      <c r="AD88" s="19" t="n">
        <v>0.014908251572933</v>
      </c>
      <c r="AE88" s="19"/>
      <c r="AF88" s="19" t="n">
        <v>0.0326466125429048</v>
      </c>
      <c r="AG88" s="19" t="n">
        <v>0.0287983653512294</v>
      </c>
      <c r="AH88" s="19" t="n">
        <v>0.0387479760551249</v>
      </c>
      <c r="AI88" s="19"/>
      <c r="AJ88" s="19" t="n">
        <v>0.0402128204381391</v>
      </c>
      <c r="AK88" s="19" t="n">
        <v>0.0154456660334889</v>
      </c>
      <c r="AL88" s="19" t="n">
        <v>0.0200012170172834</v>
      </c>
      <c r="AM88" s="19" t="n">
        <v>0.0748631702462649</v>
      </c>
      <c r="AN88" s="19" t="n">
        <v>0.0537585377740483</v>
      </c>
      <c r="AO88" s="19"/>
      <c r="AP88" s="19" t="n">
        <v>0.0420914142702664</v>
      </c>
      <c r="AQ88" s="19" t="n">
        <v>0.0234519345933152</v>
      </c>
      <c r="AR88" s="19" t="n">
        <v>0.0333892962014587</v>
      </c>
      <c r="AS88" s="19" t="n">
        <v>0.052118248625031</v>
      </c>
      <c r="AT88" s="19" t="n">
        <v>0.0138746276374388</v>
      </c>
      <c r="AU88" s="19"/>
      <c r="AV88" s="19" t="n">
        <v>0.0212137517122076</v>
      </c>
      <c r="AW88" s="19" t="n">
        <v>0.0454566052187681</v>
      </c>
      <c r="AX88" s="19" t="n">
        <v>0.0273043346079266</v>
      </c>
      <c r="AY88" s="19" t="n">
        <v>0.0439930718083448</v>
      </c>
      <c r="AZ88" s="19" t="n">
        <v>0.0167807006972823</v>
      </c>
      <c r="BA88" s="19" t="n">
        <v>0.0371461698858951</v>
      </c>
      <c r="BB88" s="19"/>
      <c r="BC88" s="19" t="n">
        <v>0.0342974390223449</v>
      </c>
      <c r="BD88" s="19" t="n">
        <v>0.0388470930133209</v>
      </c>
      <c r="BE88" s="19" t="n">
        <v>0.0293048556843092</v>
      </c>
      <c r="BF88" s="19" t="n">
        <v>0.0254361183094535</v>
      </c>
      <c r="BG88" s="19" t="n">
        <v>0</v>
      </c>
    </row>
    <row r="89">
      <c r="B89" t="s">
        <v>138</v>
      </c>
      <c r="C89" s="19" t="n">
        <v>0.0128713827246931</v>
      </c>
      <c r="D89" s="19" t="n">
        <v>0.013405739866025</v>
      </c>
      <c r="E89" s="19" t="n">
        <v>0.0124516731513231</v>
      </c>
      <c r="F89" s="19"/>
      <c r="G89" s="19" t="n">
        <v>0.00404694915569951</v>
      </c>
      <c r="H89" s="19" t="n">
        <v>0.00535963301783954</v>
      </c>
      <c r="I89" s="19" t="n">
        <v>0.0298689895536212</v>
      </c>
      <c r="J89" s="19" t="n">
        <v>0.0117595755092794</v>
      </c>
      <c r="K89" s="19" t="n">
        <v>0.0214979095415852</v>
      </c>
      <c r="L89" s="19" t="n">
        <v>0.00615008376353211</v>
      </c>
      <c r="M89" s="19"/>
      <c r="N89" s="19" t="n">
        <v>0.0149206678572976</v>
      </c>
      <c r="O89" s="19" t="n">
        <v>0.0233405731818287</v>
      </c>
      <c r="P89" s="19" t="n">
        <v>0.00627233717105185</v>
      </c>
      <c r="Q89" s="19" t="n">
        <v>0.00560209915904824</v>
      </c>
      <c r="R89" s="19"/>
      <c r="S89" s="19" t="n">
        <v>0.00879504205254498</v>
      </c>
      <c r="T89" s="19" t="n">
        <v>0.010916181064183</v>
      </c>
      <c r="U89" s="19" t="n">
        <v>0.0128441053299153</v>
      </c>
      <c r="V89" s="19" t="n">
        <v>0</v>
      </c>
      <c r="W89" s="19" t="n">
        <v>0.0150168717621432</v>
      </c>
      <c r="X89" s="19" t="n">
        <v>0.0136174865969524</v>
      </c>
      <c r="Y89" s="19" t="n">
        <v>0.0210422966385158</v>
      </c>
      <c r="Z89" s="19" t="n">
        <v>0</v>
      </c>
      <c r="AA89" s="19" t="n">
        <v>0.0176050192462828</v>
      </c>
      <c r="AB89" s="19" t="n">
        <v>0.0259167526976435</v>
      </c>
      <c r="AC89" s="19" t="n">
        <v>0</v>
      </c>
      <c r="AD89" s="19" t="n">
        <v>0.0322497880197187</v>
      </c>
      <c r="AE89" s="19"/>
      <c r="AF89" s="19" t="n">
        <v>0.0139699000117868</v>
      </c>
      <c r="AG89" s="19" t="n">
        <v>0.0116811309985449</v>
      </c>
      <c r="AH89" s="19" t="n">
        <v>0.014482863590632</v>
      </c>
      <c r="AI89" s="19"/>
      <c r="AJ89" s="19" t="n">
        <v>0.0112755597911883</v>
      </c>
      <c r="AK89" s="19" t="n">
        <v>0.00862925251513072</v>
      </c>
      <c r="AL89" s="19" t="n">
        <v>0.0226316889598623</v>
      </c>
      <c r="AM89" s="19" t="n">
        <v>0</v>
      </c>
      <c r="AN89" s="19" t="n">
        <v>0.0268684053130335</v>
      </c>
      <c r="AO89" s="19"/>
      <c r="AP89" s="19" t="n">
        <v>0.0079031419715712</v>
      </c>
      <c r="AQ89" s="19" t="n">
        <v>0.0114402577001265</v>
      </c>
      <c r="AR89" s="19" t="n">
        <v>0.0133128458815378</v>
      </c>
      <c r="AS89" s="19" t="n">
        <v>0.0134945522713346</v>
      </c>
      <c r="AT89" s="19" t="n">
        <v>0.0109245749948615</v>
      </c>
      <c r="AU89" s="19"/>
      <c r="AV89" s="19" t="n">
        <v>0.012595186363468</v>
      </c>
      <c r="AW89" s="19" t="n">
        <v>0.00765811902958048</v>
      </c>
      <c r="AX89" s="19" t="n">
        <v>0.0167627505818333</v>
      </c>
      <c r="AY89" s="19" t="n">
        <v>0.0132346166248358</v>
      </c>
      <c r="AZ89" s="19" t="n">
        <v>0.0163526632370951</v>
      </c>
      <c r="BA89" s="19" t="n">
        <v>0.0117336754774111</v>
      </c>
      <c r="BB89" s="19"/>
      <c r="BC89" s="19" t="n">
        <v>0.00177387198877118</v>
      </c>
      <c r="BD89" s="19" t="n">
        <v>0.012274788626687</v>
      </c>
      <c r="BE89" s="19" t="n">
        <v>0.0211319174683467</v>
      </c>
      <c r="BF89" s="19" t="n">
        <v>0.0167840396202118</v>
      </c>
      <c r="BG89" s="19" t="n">
        <v>0</v>
      </c>
    </row>
    <row r="90">
      <c r="B90" t="s">
        <v>123</v>
      </c>
      <c r="C90" s="19" t="n">
        <v>0.0209011703926883</v>
      </c>
      <c r="D90" s="19" t="n">
        <v>0.014727637679608</v>
      </c>
      <c r="E90" s="19" t="n">
        <v>0.0260149241749938</v>
      </c>
      <c r="F90" s="19"/>
      <c r="G90" s="19" t="n">
        <v>0.0141052526716556</v>
      </c>
      <c r="H90" s="19" t="n">
        <v>0.0180722504271483</v>
      </c>
      <c r="I90" s="19" t="n">
        <v>0.0387309379171239</v>
      </c>
      <c r="J90" s="19" t="n">
        <v>0.0195792748036599</v>
      </c>
      <c r="K90" s="19" t="n">
        <v>0.0130735718283297</v>
      </c>
      <c r="L90" s="19" t="n">
        <v>0.0195918242486993</v>
      </c>
      <c r="M90" s="19"/>
      <c r="N90" s="19" t="n">
        <v>0.0132010959862082</v>
      </c>
      <c r="O90" s="19" t="n">
        <v>0.0188667543514787</v>
      </c>
      <c r="P90" s="19" t="n">
        <v>0.0196121418898824</v>
      </c>
      <c r="Q90" s="19" t="n">
        <v>0.0324878337853278</v>
      </c>
      <c r="R90" s="19"/>
      <c r="S90" s="19" t="n">
        <v>0.0107841297601457</v>
      </c>
      <c r="T90" s="19" t="n">
        <v>0.0223277180408613</v>
      </c>
      <c r="U90" s="19" t="n">
        <v>0.0265316793318463</v>
      </c>
      <c r="V90" s="19" t="n">
        <v>0.00657921141765872</v>
      </c>
      <c r="W90" s="19" t="n">
        <v>0.00710049990257493</v>
      </c>
      <c r="X90" s="19" t="n">
        <v>0.0354954866396403</v>
      </c>
      <c r="Y90" s="19" t="n">
        <v>0.0238503412161068</v>
      </c>
      <c r="Z90" s="19" t="n">
        <v>0.046781058467665</v>
      </c>
      <c r="AA90" s="19" t="n">
        <v>0.0206388709905581</v>
      </c>
      <c r="AB90" s="19" t="n">
        <v>0.0298604359543584</v>
      </c>
      <c r="AC90" s="19" t="n">
        <v>0.00929777142156919</v>
      </c>
      <c r="AD90" s="19" t="n">
        <v>0.0298211288501788</v>
      </c>
      <c r="AE90" s="19"/>
      <c r="AF90" s="19" t="n">
        <v>0.0184641484536719</v>
      </c>
      <c r="AG90" s="19" t="n">
        <v>0.0135048282291534</v>
      </c>
      <c r="AH90" s="19" t="n">
        <v>0.0489212586079726</v>
      </c>
      <c r="AI90" s="19"/>
      <c r="AJ90" s="19" t="n">
        <v>0.0155603383150685</v>
      </c>
      <c r="AK90" s="19" t="n">
        <v>0.0163514297987297</v>
      </c>
      <c r="AL90" s="19" t="n">
        <v>0.0151679805097457</v>
      </c>
      <c r="AM90" s="19" t="n">
        <v>0</v>
      </c>
      <c r="AN90" s="19" t="n">
        <v>0.0544731252361869</v>
      </c>
      <c r="AO90" s="19"/>
      <c r="AP90" s="19" t="n">
        <v>0.0156549572034848</v>
      </c>
      <c r="AQ90" s="19" t="n">
        <v>0.0123955220613859</v>
      </c>
      <c r="AR90" s="19" t="n">
        <v>0</v>
      </c>
      <c r="AS90" s="19" t="n">
        <v>0.020562251549685</v>
      </c>
      <c r="AT90" s="19" t="n">
        <v>0.0408135857110146</v>
      </c>
      <c r="AU90" s="19"/>
      <c r="AV90" s="19" t="n">
        <v>0.00920284164745064</v>
      </c>
      <c r="AW90" s="19" t="n">
        <v>0.0125722909060525</v>
      </c>
      <c r="AX90" s="19" t="n">
        <v>0</v>
      </c>
      <c r="AY90" s="19" t="n">
        <v>0.0132924082985835</v>
      </c>
      <c r="AZ90" s="19" t="n">
        <v>0.0370521352117154</v>
      </c>
      <c r="BA90" s="19" t="n">
        <v>0.0422268210922026</v>
      </c>
      <c r="BB90" s="19"/>
      <c r="BC90" s="19" t="n">
        <v>0.0101129432366931</v>
      </c>
      <c r="BD90" s="19" t="n">
        <v>0.0342199295808293</v>
      </c>
      <c r="BE90" s="19" t="n">
        <v>0.0189089893912959</v>
      </c>
      <c r="BF90" s="19" t="n">
        <v>0.00523818502375065</v>
      </c>
      <c r="BG90" s="19" t="n">
        <v>0.0321776461381837</v>
      </c>
    </row>
    <row r="91">
      <c r="B91" t="s">
        <v>139</v>
      </c>
      <c r="C91" s="19" t="n">
        <v>0.810745363401134</v>
      </c>
      <c r="D91" s="19" t="n">
        <v>0.822272008115362</v>
      </c>
      <c r="E91" s="19" t="n">
        <v>0.800738224751911</v>
      </c>
      <c r="F91" s="19"/>
      <c r="G91" s="19" t="n">
        <v>0.805482243490165</v>
      </c>
      <c r="H91" s="19" t="n">
        <v>0.817453905282889</v>
      </c>
      <c r="I91" s="19" t="n">
        <v>0.780419523655673</v>
      </c>
      <c r="J91" s="19" t="n">
        <v>0.809080676278587</v>
      </c>
      <c r="K91" s="19" t="n">
        <v>0.82264762889014</v>
      </c>
      <c r="L91" s="19" t="n">
        <v>0.826801461602353</v>
      </c>
      <c r="M91" s="19"/>
      <c r="N91" s="19" t="n">
        <v>0.822893407192268</v>
      </c>
      <c r="O91" s="19" t="n">
        <v>0.822873734922467</v>
      </c>
      <c r="P91" s="19" t="n">
        <v>0.770728332076086</v>
      </c>
      <c r="Q91" s="19" t="n">
        <v>0.819832630137955</v>
      </c>
      <c r="R91" s="19"/>
      <c r="S91" s="19" t="n">
        <v>0.837262343766105</v>
      </c>
      <c r="T91" s="19" t="n">
        <v>0.767688748674922</v>
      </c>
      <c r="U91" s="19" t="n">
        <v>0.788484587456703</v>
      </c>
      <c r="V91" s="19" t="n">
        <v>0.796691851371407</v>
      </c>
      <c r="W91" s="19" t="n">
        <v>0.815167880271968</v>
      </c>
      <c r="X91" s="19" t="n">
        <v>0.766846687556731</v>
      </c>
      <c r="Y91" s="19" t="n">
        <v>0.808411407204786</v>
      </c>
      <c r="Z91" s="19" t="n">
        <v>0.898955181596812</v>
      </c>
      <c r="AA91" s="19" t="n">
        <v>0.829331123437619</v>
      </c>
      <c r="AB91" s="19" t="n">
        <v>0.797840741817828</v>
      </c>
      <c r="AC91" s="19" t="n">
        <v>0.896639907130331</v>
      </c>
      <c r="AD91" s="19" t="n">
        <v>0.812021446986751</v>
      </c>
      <c r="AE91" s="19"/>
      <c r="AF91" s="19" t="n">
        <v>0.809288618129083</v>
      </c>
      <c r="AG91" s="19" t="n">
        <v>0.836688188373644</v>
      </c>
      <c r="AH91" s="19" t="n">
        <v>0.745426448055307</v>
      </c>
      <c r="AI91" s="19"/>
      <c r="AJ91" s="19" t="n">
        <v>0.813977431575876</v>
      </c>
      <c r="AK91" s="19" t="n">
        <v>0.850345801468408</v>
      </c>
      <c r="AL91" s="19" t="n">
        <v>0.830479583514371</v>
      </c>
      <c r="AM91" s="19" t="n">
        <v>0.762123701631536</v>
      </c>
      <c r="AN91" s="19" t="n">
        <v>0.731908721473028</v>
      </c>
      <c r="AO91" s="19"/>
      <c r="AP91" s="19" t="n">
        <v>0.798294209277753</v>
      </c>
      <c r="AQ91" s="19" t="n">
        <v>0.863617693735318</v>
      </c>
      <c r="AR91" s="19" t="n">
        <v>0.826833523446709</v>
      </c>
      <c r="AS91" s="19" t="n">
        <v>0.754920302535893</v>
      </c>
      <c r="AT91" s="19" t="n">
        <v>0.783891827680419</v>
      </c>
      <c r="AU91" s="19"/>
      <c r="AV91" s="19" t="n">
        <v>0.866218871469103</v>
      </c>
      <c r="AW91" s="19" t="n">
        <v>0.812307187769271</v>
      </c>
      <c r="AX91" s="19" t="n">
        <v>0.855203661986049</v>
      </c>
      <c r="AY91" s="19" t="n">
        <v>0.765853101225911</v>
      </c>
      <c r="AZ91" s="19" t="n">
        <v>0.786130527179874</v>
      </c>
      <c r="BA91" s="19" t="n">
        <v>0.765254609900752</v>
      </c>
      <c r="BB91" s="19"/>
      <c r="BC91" s="19" t="n">
        <v>0.821021029119355</v>
      </c>
      <c r="BD91" s="19" t="n">
        <v>0.800185660244497</v>
      </c>
      <c r="BE91" s="19" t="n">
        <v>0.828834808172559</v>
      </c>
      <c r="BF91" s="19" t="n">
        <v>0.822999966466294</v>
      </c>
      <c r="BG91" s="19" t="n">
        <v>0.838357249103122</v>
      </c>
    </row>
    <row r="92">
      <c r="B92" t="s">
        <v>140</v>
      </c>
      <c r="C92" s="19" t="n">
        <v>0.044978236045988</v>
      </c>
      <c r="D92" s="19" t="n">
        <v>0.0443776354404906</v>
      </c>
      <c r="E92" s="19" t="n">
        <v>0.0450644243175325</v>
      </c>
      <c r="F92" s="19"/>
      <c r="G92" s="19" t="n">
        <v>0.0417811413571926</v>
      </c>
      <c r="H92" s="19" t="n">
        <v>0.0405312366314258</v>
      </c>
      <c r="I92" s="19" t="n">
        <v>0.0578252063913045</v>
      </c>
      <c r="J92" s="19" t="n">
        <v>0.0437089725327817</v>
      </c>
      <c r="K92" s="19" t="n">
        <v>0.0529578908976539</v>
      </c>
      <c r="L92" s="19" t="n">
        <v>0.0359450112676408</v>
      </c>
      <c r="M92" s="19"/>
      <c r="N92" s="19" t="n">
        <v>0.0483801268194368</v>
      </c>
      <c r="O92" s="19" t="n">
        <v>0.0519353452147207</v>
      </c>
      <c r="P92" s="19" t="n">
        <v>0.0474645552409851</v>
      </c>
      <c r="Q92" s="19" t="n">
        <v>0.0319834691620933</v>
      </c>
      <c r="R92" s="19"/>
      <c r="S92" s="19" t="n">
        <v>0.0352770274478497</v>
      </c>
      <c r="T92" s="19" t="n">
        <v>0.0416346113478666</v>
      </c>
      <c r="U92" s="19" t="n">
        <v>0.0518121089572898</v>
      </c>
      <c r="V92" s="19" t="n">
        <v>0.0539558350710007</v>
      </c>
      <c r="W92" s="19" t="n">
        <v>0.08483643898943</v>
      </c>
      <c r="X92" s="19" t="n">
        <v>0.0509504218991876</v>
      </c>
      <c r="Y92" s="19" t="n">
        <v>0.0419235332042409</v>
      </c>
      <c r="Z92" s="19" t="n">
        <v>0.0200711927795606</v>
      </c>
      <c r="AA92" s="19" t="n">
        <v>0.0255241195866095</v>
      </c>
      <c r="AB92" s="19" t="n">
        <v>0.0606867960395072</v>
      </c>
      <c r="AC92" s="19" t="n">
        <v>0.0251085016218136</v>
      </c>
      <c r="AD92" s="19" t="n">
        <v>0.0471580395926517</v>
      </c>
      <c r="AE92" s="19"/>
      <c r="AF92" s="19" t="n">
        <v>0.0466165125546916</v>
      </c>
      <c r="AG92" s="19" t="n">
        <v>0.0404794963497743</v>
      </c>
      <c r="AH92" s="19" t="n">
        <v>0.0532308396457569</v>
      </c>
      <c r="AI92" s="19"/>
      <c r="AJ92" s="19" t="n">
        <v>0.0514883802293274</v>
      </c>
      <c r="AK92" s="19" t="n">
        <v>0.0240749185486197</v>
      </c>
      <c r="AL92" s="19" t="n">
        <v>0.0426329059771456</v>
      </c>
      <c r="AM92" s="19" t="n">
        <v>0.0748631702462649</v>
      </c>
      <c r="AN92" s="19" t="n">
        <v>0.0806269430870818</v>
      </c>
      <c r="AO92" s="19"/>
      <c r="AP92" s="19" t="n">
        <v>0.0499945562418376</v>
      </c>
      <c r="AQ92" s="19" t="n">
        <v>0.0348921922934418</v>
      </c>
      <c r="AR92" s="19" t="n">
        <v>0.0467021420829965</v>
      </c>
      <c r="AS92" s="19" t="n">
        <v>0.0656128008963656</v>
      </c>
      <c r="AT92" s="19" t="n">
        <v>0.0247992026323003</v>
      </c>
      <c r="AU92" s="19"/>
      <c r="AV92" s="19" t="n">
        <v>0.0338089380756756</v>
      </c>
      <c r="AW92" s="19" t="n">
        <v>0.0531147242483485</v>
      </c>
      <c r="AX92" s="19" t="n">
        <v>0.04406708518976</v>
      </c>
      <c r="AY92" s="19" t="n">
        <v>0.0572276884331806</v>
      </c>
      <c r="AZ92" s="19" t="n">
        <v>0.0331333639343773</v>
      </c>
      <c r="BA92" s="19" t="n">
        <v>0.0488798453633062</v>
      </c>
      <c r="BB92" s="19"/>
      <c r="BC92" s="19" t="n">
        <v>0.0360713110111161</v>
      </c>
      <c r="BD92" s="19" t="n">
        <v>0.051121881640008</v>
      </c>
      <c r="BE92" s="19" t="n">
        <v>0.0504367731526559</v>
      </c>
      <c r="BF92" s="19" t="n">
        <v>0.0422201579296653</v>
      </c>
      <c r="BG92" s="19" t="n">
        <v>0</v>
      </c>
    </row>
    <row r="93">
      <c r="B93" t="s">
        <v>141</v>
      </c>
      <c r="C93" s="19" t="n">
        <v>0.765767127355146</v>
      </c>
      <c r="D93" s="19" t="n">
        <v>0.777894372674871</v>
      </c>
      <c r="E93" s="19" t="n">
        <v>0.755673800434378</v>
      </c>
      <c r="F93" s="19"/>
      <c r="G93" s="19" t="n">
        <v>0.763701102132972</v>
      </c>
      <c r="H93" s="19" t="n">
        <v>0.776922668651463</v>
      </c>
      <c r="I93" s="19" t="n">
        <v>0.722594317264369</v>
      </c>
      <c r="J93" s="19" t="n">
        <v>0.765371703745806</v>
      </c>
      <c r="K93" s="19" t="n">
        <v>0.769689737992486</v>
      </c>
      <c r="L93" s="19" t="n">
        <v>0.790856450334712</v>
      </c>
      <c r="M93" s="19"/>
      <c r="N93" s="19" t="n">
        <v>0.774513280372831</v>
      </c>
      <c r="O93" s="19" t="n">
        <v>0.770938389707746</v>
      </c>
      <c r="P93" s="19" t="n">
        <v>0.7232637768351</v>
      </c>
      <c r="Q93" s="19" t="n">
        <v>0.787849160975862</v>
      </c>
      <c r="R93" s="19"/>
      <c r="S93" s="19" t="n">
        <v>0.801985316318255</v>
      </c>
      <c r="T93" s="19" t="n">
        <v>0.726054137327055</v>
      </c>
      <c r="U93" s="19" t="n">
        <v>0.736672478499414</v>
      </c>
      <c r="V93" s="19" t="n">
        <v>0.742736016300407</v>
      </c>
      <c r="W93" s="19" t="n">
        <v>0.730331441282538</v>
      </c>
      <c r="X93" s="19" t="n">
        <v>0.715896265657543</v>
      </c>
      <c r="Y93" s="19" t="n">
        <v>0.766487874000545</v>
      </c>
      <c r="Z93" s="19" t="n">
        <v>0.878883988817251</v>
      </c>
      <c r="AA93" s="19" t="n">
        <v>0.80380700385101</v>
      </c>
      <c r="AB93" s="19" t="n">
        <v>0.737153945778321</v>
      </c>
      <c r="AC93" s="19" t="n">
        <v>0.871531405508517</v>
      </c>
      <c r="AD93" s="19" t="n">
        <v>0.764863407394099</v>
      </c>
      <c r="AE93" s="19"/>
      <c r="AF93" s="19" t="n">
        <v>0.762672105574391</v>
      </c>
      <c r="AG93" s="19" t="n">
        <v>0.79620869202387</v>
      </c>
      <c r="AH93" s="19" t="n">
        <v>0.69219560840955</v>
      </c>
      <c r="AI93" s="19"/>
      <c r="AJ93" s="19" t="n">
        <v>0.762489051346548</v>
      </c>
      <c r="AK93" s="19" t="n">
        <v>0.826270882919789</v>
      </c>
      <c r="AL93" s="19" t="n">
        <v>0.787846677537226</v>
      </c>
      <c r="AM93" s="19" t="n">
        <v>0.687260531385271</v>
      </c>
      <c r="AN93" s="19" t="n">
        <v>0.651281778385947</v>
      </c>
      <c r="AO93" s="19"/>
      <c r="AP93" s="19" t="n">
        <v>0.748299653035915</v>
      </c>
      <c r="AQ93" s="19" t="n">
        <v>0.828725501441876</v>
      </c>
      <c r="AR93" s="19" t="n">
        <v>0.780131381363712</v>
      </c>
      <c r="AS93" s="19" t="n">
        <v>0.689307501639527</v>
      </c>
      <c r="AT93" s="19" t="n">
        <v>0.759092625048118</v>
      </c>
      <c r="AU93" s="19"/>
      <c r="AV93" s="19" t="n">
        <v>0.832409933393428</v>
      </c>
      <c r="AW93" s="19" t="n">
        <v>0.759192463520923</v>
      </c>
      <c r="AX93" s="19" t="n">
        <v>0.811136576796289</v>
      </c>
      <c r="AY93" s="19" t="n">
        <v>0.70862541279273</v>
      </c>
      <c r="AZ93" s="19" t="n">
        <v>0.752997163245497</v>
      </c>
      <c r="BA93" s="19" t="n">
        <v>0.716374764537446</v>
      </c>
      <c r="BB93" s="19"/>
      <c r="BC93" s="19" t="n">
        <v>0.784949718108239</v>
      </c>
      <c r="BD93" s="19" t="n">
        <v>0.749063778604489</v>
      </c>
      <c r="BE93" s="19" t="n">
        <v>0.778398035019903</v>
      </c>
      <c r="BF93" s="19" t="n">
        <v>0.780779808536629</v>
      </c>
      <c r="BG93" s="19" t="n">
        <v>0.838357249103122</v>
      </c>
    </row>
    <row r="94">
      <c r="C94" s="19"/>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19"/>
      <c r="AL94" s="19"/>
      <c r="AM94" s="19"/>
      <c r="AN94" s="19"/>
      <c r="AO94" s="19"/>
      <c r="AP94" s="19"/>
      <c r="AQ94" s="19"/>
      <c r="AR94" s="19"/>
      <c r="AS94" s="19"/>
      <c r="AT94" s="19"/>
      <c r="AU94" s="19"/>
      <c r="AV94" s="19"/>
      <c r="AW94" s="19"/>
      <c r="AX94" s="19"/>
      <c r="AY94" s="19"/>
      <c r="AZ94" s="19"/>
      <c r="BA94" s="19"/>
      <c r="BB94" s="19"/>
      <c r="BC94" s="19"/>
      <c r="BD94" s="19"/>
      <c r="BE94" s="19"/>
      <c r="BF94" s="19"/>
      <c r="BG94" s="19"/>
    </row>
    <row r="95">
      <c r="B95" s="7" t="s">
        <v>145</v>
      </c>
      <c r="C95" s="19"/>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19"/>
      <c r="AL95" s="19"/>
      <c r="AM95" s="19"/>
      <c r="AN95" s="19"/>
      <c r="AO95" s="19"/>
      <c r="AP95" s="19"/>
      <c r="AQ95" s="19"/>
      <c r="AR95" s="19"/>
      <c r="AS95" s="19"/>
      <c r="AT95" s="19"/>
      <c r="AU95" s="19"/>
      <c r="AV95" s="19"/>
      <c r="AW95" s="19"/>
      <c r="AX95" s="19"/>
      <c r="AY95" s="19"/>
      <c r="AZ95" s="19"/>
      <c r="BA95" s="19"/>
      <c r="BB95" s="19"/>
      <c r="BC95" s="19"/>
      <c r="BD95" s="19"/>
      <c r="BE95" s="19"/>
      <c r="BF95" s="19"/>
      <c r="BG95" s="19"/>
    </row>
    <row r="96">
      <c r="B96" s="26" t="s">
        <v>79</v>
      </c>
      <c r="C96" s="19"/>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19"/>
      <c r="AL96" s="19"/>
      <c r="AM96" s="19"/>
      <c r="AN96" s="19"/>
      <c r="AO96" s="19"/>
      <c r="AP96" s="19"/>
      <c r="AQ96" s="19"/>
      <c r="AR96" s="19"/>
      <c r="AS96" s="19"/>
      <c r="AT96" s="19"/>
      <c r="AU96" s="19"/>
      <c r="AV96" s="19"/>
      <c r="AW96" s="19"/>
      <c r="AX96" s="19"/>
      <c r="AY96" s="19"/>
      <c r="AZ96" s="19"/>
      <c r="BA96" s="19"/>
      <c r="BB96" s="19"/>
      <c r="BC96" s="19"/>
      <c r="BD96" s="19"/>
      <c r="BE96" s="19"/>
      <c r="BF96" s="19"/>
      <c r="BG96" s="19"/>
    </row>
    <row r="97">
      <c r="B97" t="s">
        <v>134</v>
      </c>
      <c r="C97" s="19" t="n">
        <v>0.289244154434057</v>
      </c>
      <c r="D97" s="19" t="n">
        <v>0.329317850683658</v>
      </c>
      <c r="E97" s="19" t="n">
        <v>0.251363053452766</v>
      </c>
      <c r="F97" s="19"/>
      <c r="G97" s="19" t="n">
        <v>0.325681312060896</v>
      </c>
      <c r="H97" s="19" t="n">
        <v>0.38739201735616</v>
      </c>
      <c r="I97" s="19" t="n">
        <v>0.282896856877267</v>
      </c>
      <c r="J97" s="19" t="n">
        <v>0.268306654195103</v>
      </c>
      <c r="K97" s="19" t="n">
        <v>0.232051859002812</v>
      </c>
      <c r="L97" s="19" t="n">
        <v>0.245951948949066</v>
      </c>
      <c r="M97" s="19"/>
      <c r="N97" s="19" t="n">
        <v>0.379399753162894</v>
      </c>
      <c r="O97" s="19" t="n">
        <v>0.285846818328238</v>
      </c>
      <c r="P97" s="19" t="n">
        <v>0.261647765083342</v>
      </c>
      <c r="Q97" s="19" t="n">
        <v>0.218467455666193</v>
      </c>
      <c r="R97" s="19"/>
      <c r="S97" s="19" t="n">
        <v>0.364550973957332</v>
      </c>
      <c r="T97" s="19" t="n">
        <v>0.240849411340812</v>
      </c>
      <c r="U97" s="19" t="n">
        <v>0.227680792700654</v>
      </c>
      <c r="V97" s="19" t="n">
        <v>0.273814530399478</v>
      </c>
      <c r="W97" s="19" t="n">
        <v>0.271440441849755</v>
      </c>
      <c r="X97" s="19" t="n">
        <v>0.265267485001136</v>
      </c>
      <c r="Y97" s="19" t="n">
        <v>0.254427879058744</v>
      </c>
      <c r="Z97" s="19" t="n">
        <v>0.207637636455818</v>
      </c>
      <c r="AA97" s="19" t="n">
        <v>0.348453800180488</v>
      </c>
      <c r="AB97" s="19" t="n">
        <v>0.272083512396558</v>
      </c>
      <c r="AC97" s="19" t="n">
        <v>0.339446259161368</v>
      </c>
      <c r="AD97" s="19" t="n">
        <v>0.422822511013569</v>
      </c>
      <c r="AE97" s="19"/>
      <c r="AF97" s="19" t="n">
        <v>0.258545628274004</v>
      </c>
      <c r="AG97" s="19" t="n">
        <v>0.322959397291764</v>
      </c>
      <c r="AH97" s="19" t="n">
        <v>0.245950365148304</v>
      </c>
      <c r="AI97" s="19"/>
      <c r="AJ97" s="19" t="n">
        <v>0.290238965869555</v>
      </c>
      <c r="AK97" s="19" t="n">
        <v>0.352443814705546</v>
      </c>
      <c r="AL97" s="19" t="n">
        <v>0.237355448848094</v>
      </c>
      <c r="AM97" s="19" t="n">
        <v>0.207937558011513</v>
      </c>
      <c r="AN97" s="19" t="n">
        <v>0.202578237148074</v>
      </c>
      <c r="AO97" s="19"/>
      <c r="AP97" s="19" t="n">
        <v>0.283049469834494</v>
      </c>
      <c r="AQ97" s="19" t="n">
        <v>0.352228956090383</v>
      </c>
      <c r="AR97" s="19" t="n">
        <v>0.246554907932239</v>
      </c>
      <c r="AS97" s="19" t="n">
        <v>0.210582303359992</v>
      </c>
      <c r="AT97" s="19" t="n">
        <v>0.271532591604372</v>
      </c>
      <c r="AU97" s="19"/>
      <c r="AV97" s="19" t="n">
        <v>0.379064901821066</v>
      </c>
      <c r="AW97" s="19" t="n">
        <v>0.281883599725853</v>
      </c>
      <c r="AX97" s="19" t="n">
        <v>0.250612572834309</v>
      </c>
      <c r="AY97" s="19" t="n">
        <v>0.223681152399184</v>
      </c>
      <c r="AZ97" s="19" t="n">
        <v>0.258559737294276</v>
      </c>
      <c r="BA97" s="19" t="n">
        <v>0.250530510519408</v>
      </c>
      <c r="BB97" s="19"/>
      <c r="BC97" s="19" t="n">
        <v>0.208898999387834</v>
      </c>
      <c r="BD97" s="19" t="n">
        <v>0.246102746450168</v>
      </c>
      <c r="BE97" s="19" t="n">
        <v>0.36184293555701</v>
      </c>
      <c r="BF97" s="19" t="n">
        <v>0.388400006792283</v>
      </c>
      <c r="BG97" s="19" t="n">
        <v>0.562244316131871</v>
      </c>
    </row>
    <row r="98">
      <c r="B98" t="s">
        <v>135</v>
      </c>
      <c r="C98" s="19" t="n">
        <v>0.453762807976084</v>
      </c>
      <c r="D98" s="19" t="n">
        <v>0.455079247235457</v>
      </c>
      <c r="E98" s="19" t="n">
        <v>0.451170825761831</v>
      </c>
      <c r="F98" s="19"/>
      <c r="G98" s="19" t="n">
        <v>0.396144933372783</v>
      </c>
      <c r="H98" s="19" t="n">
        <v>0.415270791144608</v>
      </c>
      <c r="I98" s="19" t="n">
        <v>0.421243171939093</v>
      </c>
      <c r="J98" s="19" t="n">
        <v>0.465748459224028</v>
      </c>
      <c r="K98" s="19" t="n">
        <v>0.48781137096934</v>
      </c>
      <c r="L98" s="19" t="n">
        <v>0.517275470018263</v>
      </c>
      <c r="M98" s="19"/>
      <c r="N98" s="19" t="n">
        <v>0.438929691475421</v>
      </c>
      <c r="O98" s="19" t="n">
        <v>0.461970437182193</v>
      </c>
      <c r="P98" s="19" t="n">
        <v>0.443631763939576</v>
      </c>
      <c r="Q98" s="19" t="n">
        <v>0.471016572072857</v>
      </c>
      <c r="R98" s="19"/>
      <c r="S98" s="19" t="n">
        <v>0.426248522443962</v>
      </c>
      <c r="T98" s="19" t="n">
        <v>0.465212980588014</v>
      </c>
      <c r="U98" s="19" t="n">
        <v>0.493048254786708</v>
      </c>
      <c r="V98" s="19" t="n">
        <v>0.504103480397213</v>
      </c>
      <c r="W98" s="19" t="n">
        <v>0.520352416996525</v>
      </c>
      <c r="X98" s="19" t="n">
        <v>0.43725202611682</v>
      </c>
      <c r="Y98" s="19" t="n">
        <v>0.439787215132414</v>
      </c>
      <c r="Z98" s="19" t="n">
        <v>0.428164644763335</v>
      </c>
      <c r="AA98" s="19" t="n">
        <v>0.406297452753279</v>
      </c>
      <c r="AB98" s="19" t="n">
        <v>0.486300293777331</v>
      </c>
      <c r="AC98" s="19" t="n">
        <v>0.460313064836556</v>
      </c>
      <c r="AD98" s="19" t="n">
        <v>0.306737844502816</v>
      </c>
      <c r="AE98" s="19"/>
      <c r="AF98" s="19" t="n">
        <v>0.458748307319531</v>
      </c>
      <c r="AG98" s="19" t="n">
        <v>0.46630401208424</v>
      </c>
      <c r="AH98" s="19" t="n">
        <v>0.421872999915345</v>
      </c>
      <c r="AI98" s="19"/>
      <c r="AJ98" s="19" t="n">
        <v>0.471546400680877</v>
      </c>
      <c r="AK98" s="19" t="n">
        <v>0.436731499374807</v>
      </c>
      <c r="AL98" s="19" t="n">
        <v>0.518647174219281</v>
      </c>
      <c r="AM98" s="19" t="n">
        <v>0.379471477643375</v>
      </c>
      <c r="AN98" s="19" t="n">
        <v>0.469456290980675</v>
      </c>
      <c r="AO98" s="19"/>
      <c r="AP98" s="19" t="n">
        <v>0.493212451286873</v>
      </c>
      <c r="AQ98" s="19" t="n">
        <v>0.451526450318424</v>
      </c>
      <c r="AR98" s="19" t="n">
        <v>0.512882351328387</v>
      </c>
      <c r="AS98" s="19" t="n">
        <v>0.441089379046104</v>
      </c>
      <c r="AT98" s="19" t="n">
        <v>0.385389722534571</v>
      </c>
      <c r="AU98" s="19"/>
      <c r="AV98" s="19" t="n">
        <v>0.453527842186788</v>
      </c>
      <c r="AW98" s="19" t="n">
        <v>0.492867412408743</v>
      </c>
      <c r="AX98" s="19" t="n">
        <v>0.509901435535546</v>
      </c>
      <c r="AY98" s="19" t="n">
        <v>0.444520999331536</v>
      </c>
      <c r="AZ98" s="19" t="n">
        <v>0.418500723698917</v>
      </c>
      <c r="BA98" s="19" t="n">
        <v>0.432565101101354</v>
      </c>
      <c r="BB98" s="19"/>
      <c r="BC98" s="19" t="n">
        <v>0.497748366390622</v>
      </c>
      <c r="BD98" s="19" t="n">
        <v>0.434146542106125</v>
      </c>
      <c r="BE98" s="19" t="n">
        <v>0.423568767806779</v>
      </c>
      <c r="BF98" s="19" t="n">
        <v>0.489401816259707</v>
      </c>
      <c r="BG98" s="19" t="n">
        <v>0.310832318496091</v>
      </c>
    </row>
    <row r="99">
      <c r="B99" t="s">
        <v>136</v>
      </c>
      <c r="C99" s="19" t="n">
        <v>0.174804260790957</v>
      </c>
      <c r="D99" s="19" t="n">
        <v>0.157376995608604</v>
      </c>
      <c r="E99" s="19" t="n">
        <v>0.191254711194376</v>
      </c>
      <c r="F99" s="19"/>
      <c r="G99" s="19" t="n">
        <v>0.174385258335576</v>
      </c>
      <c r="H99" s="19" t="n">
        <v>0.123466857700226</v>
      </c>
      <c r="I99" s="19" t="n">
        <v>0.190166035333678</v>
      </c>
      <c r="J99" s="19" t="n">
        <v>0.164288584154518</v>
      </c>
      <c r="K99" s="19" t="n">
        <v>0.203264506581864</v>
      </c>
      <c r="L99" s="19" t="n">
        <v>0.193562501843623</v>
      </c>
      <c r="M99" s="19"/>
      <c r="N99" s="19" t="n">
        <v>0.115238949455367</v>
      </c>
      <c r="O99" s="19" t="n">
        <v>0.167869891138778</v>
      </c>
      <c r="P99" s="19" t="n">
        <v>0.204759235204849</v>
      </c>
      <c r="Q99" s="19" t="n">
        <v>0.220223305804534</v>
      </c>
      <c r="R99" s="19"/>
      <c r="S99" s="19" t="n">
        <v>0.140388148636075</v>
      </c>
      <c r="T99" s="19" t="n">
        <v>0.194982841552576</v>
      </c>
      <c r="U99" s="19" t="n">
        <v>0.221978752049876</v>
      </c>
      <c r="V99" s="19" t="n">
        <v>0.14776696497016</v>
      </c>
      <c r="W99" s="19" t="n">
        <v>0.0968335896938279</v>
      </c>
      <c r="X99" s="19" t="n">
        <v>0.220135440978162</v>
      </c>
      <c r="Y99" s="19" t="n">
        <v>0.21618917314133</v>
      </c>
      <c r="Z99" s="19" t="n">
        <v>0.243129921184983</v>
      </c>
      <c r="AA99" s="19" t="n">
        <v>0.157252262911176</v>
      </c>
      <c r="AB99" s="19" t="n">
        <v>0.138573539551329</v>
      </c>
      <c r="AC99" s="19" t="n">
        <v>0.17340186961827</v>
      </c>
      <c r="AD99" s="19" t="n">
        <v>0.224520162345347</v>
      </c>
      <c r="AE99" s="19"/>
      <c r="AF99" s="19" t="n">
        <v>0.186025961394134</v>
      </c>
      <c r="AG99" s="19" t="n">
        <v>0.158167746207459</v>
      </c>
      <c r="AH99" s="19" t="n">
        <v>0.199585101011242</v>
      </c>
      <c r="AI99" s="19"/>
      <c r="AJ99" s="19" t="n">
        <v>0.164759606606232</v>
      </c>
      <c r="AK99" s="19" t="n">
        <v>0.151097537475968</v>
      </c>
      <c r="AL99" s="19" t="n">
        <v>0.18681293219478</v>
      </c>
      <c r="AM99" s="19" t="n">
        <v>0.192168666165741</v>
      </c>
      <c r="AN99" s="19" t="n">
        <v>0.209757190093407</v>
      </c>
      <c r="AO99" s="19"/>
      <c r="AP99" s="19" t="n">
        <v>0.149865493000996</v>
      </c>
      <c r="AQ99" s="19" t="n">
        <v>0.141167945429111</v>
      </c>
      <c r="AR99" s="19" t="n">
        <v>0.207409213437426</v>
      </c>
      <c r="AS99" s="19" t="n">
        <v>0.237242001745591</v>
      </c>
      <c r="AT99" s="19" t="n">
        <v>0.229688048270697</v>
      </c>
      <c r="AU99" s="19"/>
      <c r="AV99" s="19" t="n">
        <v>0.114620754272711</v>
      </c>
      <c r="AW99" s="19" t="n">
        <v>0.153655252594344</v>
      </c>
      <c r="AX99" s="19" t="n">
        <v>0.196507126868489</v>
      </c>
      <c r="AY99" s="19" t="n">
        <v>0.225708364595626</v>
      </c>
      <c r="AZ99" s="19" t="n">
        <v>0.226525145643247</v>
      </c>
      <c r="BA99" s="19" t="n">
        <v>0.212051380014475</v>
      </c>
      <c r="BB99" s="19"/>
      <c r="BC99" s="19" t="n">
        <v>0.2130468177239</v>
      </c>
      <c r="BD99" s="19" t="n">
        <v>0.192451559899956</v>
      </c>
      <c r="BE99" s="19" t="n">
        <v>0.151167385627982</v>
      </c>
      <c r="BF99" s="19" t="n">
        <v>0.0995449427255537</v>
      </c>
      <c r="BG99" s="19" t="n">
        <v>0.0947457192338543</v>
      </c>
    </row>
    <row r="100">
      <c r="B100" t="s">
        <v>137</v>
      </c>
      <c r="C100" s="19" t="n">
        <v>0.0521372557621118</v>
      </c>
      <c r="D100" s="19" t="n">
        <v>0.0388973506461204</v>
      </c>
      <c r="E100" s="19" t="n">
        <v>0.0654632367042394</v>
      </c>
      <c r="F100" s="19"/>
      <c r="G100" s="19" t="n">
        <v>0.0705362685615983</v>
      </c>
      <c r="H100" s="19" t="n">
        <v>0.0507437477187315</v>
      </c>
      <c r="I100" s="19" t="n">
        <v>0.0525055819700949</v>
      </c>
      <c r="J100" s="19" t="n">
        <v>0.0766423123702336</v>
      </c>
      <c r="K100" s="19" t="n">
        <v>0.0497616638141608</v>
      </c>
      <c r="L100" s="19" t="n">
        <v>0.0224235643829996</v>
      </c>
      <c r="M100" s="19"/>
      <c r="N100" s="19" t="n">
        <v>0.0470328768413878</v>
      </c>
      <c r="O100" s="19" t="n">
        <v>0.0532876497572124</v>
      </c>
      <c r="P100" s="19" t="n">
        <v>0.061363713627393</v>
      </c>
      <c r="Q100" s="19" t="n">
        <v>0.0484373754338864</v>
      </c>
      <c r="R100" s="19"/>
      <c r="S100" s="19" t="n">
        <v>0.0440165955561303</v>
      </c>
      <c r="T100" s="19" t="n">
        <v>0.0839016814462409</v>
      </c>
      <c r="U100" s="19" t="n">
        <v>0.0445914533152647</v>
      </c>
      <c r="V100" s="19" t="n">
        <v>0.0508594841718618</v>
      </c>
      <c r="W100" s="19" t="n">
        <v>0.0437322049193459</v>
      </c>
      <c r="X100" s="19" t="n">
        <v>0.0572443764463122</v>
      </c>
      <c r="Y100" s="19" t="n">
        <v>0.0530079150613672</v>
      </c>
      <c r="Z100" s="19" t="n">
        <v>0.0522849148433631</v>
      </c>
      <c r="AA100" s="19" t="n">
        <v>0.0539857557433627</v>
      </c>
      <c r="AB100" s="19" t="n">
        <v>0.0567127498890267</v>
      </c>
      <c r="AC100" s="19" t="n">
        <v>0.0168477019716231</v>
      </c>
      <c r="AD100" s="19" t="n">
        <v>0.0168857359247501</v>
      </c>
      <c r="AE100" s="19"/>
      <c r="AF100" s="19" t="n">
        <v>0.0649943378329482</v>
      </c>
      <c r="AG100" s="19" t="n">
        <v>0.0324217144047337</v>
      </c>
      <c r="AH100" s="19" t="n">
        <v>0.0766210406764759</v>
      </c>
      <c r="AI100" s="19"/>
      <c r="AJ100" s="19" t="n">
        <v>0.0434639820730395</v>
      </c>
      <c r="AK100" s="19" t="n">
        <v>0.0378542941664287</v>
      </c>
      <c r="AL100" s="19" t="n">
        <v>0.0206965711435044</v>
      </c>
      <c r="AM100" s="19" t="n">
        <v>0.157902988926177</v>
      </c>
      <c r="AN100" s="19" t="n">
        <v>0.0701190836822206</v>
      </c>
      <c r="AO100" s="19"/>
      <c r="AP100" s="19" t="n">
        <v>0.0465507357202884</v>
      </c>
      <c r="AQ100" s="19" t="n">
        <v>0.0359683678022404</v>
      </c>
      <c r="AR100" s="19" t="n">
        <v>0.0160372432823862</v>
      </c>
      <c r="AS100" s="19" t="n">
        <v>0.076445490004055</v>
      </c>
      <c r="AT100" s="19" t="n">
        <v>0.0740490649370008</v>
      </c>
      <c r="AU100" s="19"/>
      <c r="AV100" s="19" t="n">
        <v>0.036886273545641</v>
      </c>
      <c r="AW100" s="19" t="n">
        <v>0.052327154552957</v>
      </c>
      <c r="AX100" s="19" t="n">
        <v>0.0266343053271801</v>
      </c>
      <c r="AY100" s="19" t="n">
        <v>0.0633129089041893</v>
      </c>
      <c r="AZ100" s="19" t="n">
        <v>0.0681126611555755</v>
      </c>
      <c r="BA100" s="19" t="n">
        <v>0.0530027836326944</v>
      </c>
      <c r="BB100" s="19"/>
      <c r="BC100" s="19" t="n">
        <v>0.04696462511766</v>
      </c>
      <c r="BD100" s="19" t="n">
        <v>0.0823562794818217</v>
      </c>
      <c r="BE100" s="19" t="n">
        <v>0.0439554056966007</v>
      </c>
      <c r="BF100" s="19" t="n">
        <v>0.0195099166848764</v>
      </c>
      <c r="BG100" s="19" t="n">
        <v>0</v>
      </c>
    </row>
    <row r="101">
      <c r="B101" t="s">
        <v>138</v>
      </c>
      <c r="C101" s="19" t="n">
        <v>0.0085866441572195</v>
      </c>
      <c r="D101" s="19" t="n">
        <v>0.0084958220528667</v>
      </c>
      <c r="E101" s="19" t="n">
        <v>0.00874296366904708</v>
      </c>
      <c r="F101" s="19"/>
      <c r="G101" s="19" t="n">
        <v>0.0133954783249573</v>
      </c>
      <c r="H101" s="19" t="n">
        <v>0.00256026990201088</v>
      </c>
      <c r="I101" s="19" t="n">
        <v>0.0209351739303801</v>
      </c>
      <c r="J101" s="19" t="n">
        <v>0.00501306666108971</v>
      </c>
      <c r="K101" s="19" t="n">
        <v>0.00697306903095572</v>
      </c>
      <c r="L101" s="19" t="n">
        <v>0.00420209838723482</v>
      </c>
      <c r="M101" s="19"/>
      <c r="N101" s="19" t="n">
        <v>0.00512237690998504</v>
      </c>
      <c r="O101" s="19" t="n">
        <v>0.00967680864799208</v>
      </c>
      <c r="P101" s="19" t="n">
        <v>0.0118658381296355</v>
      </c>
      <c r="Q101" s="19" t="n">
        <v>0.00832155415259997</v>
      </c>
      <c r="R101" s="19"/>
      <c r="S101" s="19" t="n">
        <v>0.00934229059300123</v>
      </c>
      <c r="T101" s="19" t="n">
        <v>0</v>
      </c>
      <c r="U101" s="19" t="n">
        <v>0</v>
      </c>
      <c r="V101" s="19" t="n">
        <v>0.0162267742203044</v>
      </c>
      <c r="W101" s="19" t="n">
        <v>0.0155106679215848</v>
      </c>
      <c r="X101" s="19" t="n">
        <v>0.00610185420500301</v>
      </c>
      <c r="Y101" s="19" t="n">
        <v>0.00563909936343258</v>
      </c>
      <c r="Z101" s="19" t="n">
        <v>0</v>
      </c>
      <c r="AA101" s="19" t="n">
        <v>0.0126171237065973</v>
      </c>
      <c r="AB101" s="19" t="n">
        <v>0.0163812496017288</v>
      </c>
      <c r="AC101" s="19" t="n">
        <v>0</v>
      </c>
      <c r="AD101" s="19" t="n">
        <v>0.0290337462135177</v>
      </c>
      <c r="AE101" s="19"/>
      <c r="AF101" s="19" t="n">
        <v>0.0109974226259229</v>
      </c>
      <c r="AG101" s="19" t="n">
        <v>0.00582765811676485</v>
      </c>
      <c r="AH101" s="19" t="n">
        <v>0.0137544503391924</v>
      </c>
      <c r="AI101" s="19"/>
      <c r="AJ101" s="19" t="n">
        <v>0.00546282003181506</v>
      </c>
      <c r="AK101" s="19" t="n">
        <v>0.00491941335662704</v>
      </c>
      <c r="AL101" s="19" t="n">
        <v>0.00942059319788111</v>
      </c>
      <c r="AM101" s="19" t="n">
        <v>0.0625193092531935</v>
      </c>
      <c r="AN101" s="19" t="n">
        <v>0.0201903685562367</v>
      </c>
      <c r="AO101" s="19"/>
      <c r="AP101" s="19" t="n">
        <v>0.00719483045999693</v>
      </c>
      <c r="AQ101" s="19" t="n">
        <v>0.00272469115768232</v>
      </c>
      <c r="AR101" s="19" t="n">
        <v>0</v>
      </c>
      <c r="AS101" s="19" t="n">
        <v>0.0184484199903335</v>
      </c>
      <c r="AT101" s="19" t="n">
        <v>0.00794145954583469</v>
      </c>
      <c r="AU101" s="19"/>
      <c r="AV101" s="19" t="n">
        <v>0.00326606936604994</v>
      </c>
      <c r="AW101" s="19" t="n">
        <v>0.00534039584397064</v>
      </c>
      <c r="AX101" s="19" t="n">
        <v>0</v>
      </c>
      <c r="AY101" s="19" t="n">
        <v>0.0203369575186411</v>
      </c>
      <c r="AZ101" s="19" t="n">
        <v>0.00571311107713538</v>
      </c>
      <c r="BA101" s="19" t="n">
        <v>0.00562627591264605</v>
      </c>
      <c r="BB101" s="19"/>
      <c r="BC101" s="19" t="n">
        <v>0.00674901386083415</v>
      </c>
      <c r="BD101" s="19" t="n">
        <v>0.0105711318841914</v>
      </c>
      <c r="BE101" s="19" t="n">
        <v>0.00723343937214927</v>
      </c>
      <c r="BF101" s="19" t="n">
        <v>0</v>
      </c>
      <c r="BG101" s="19" t="n">
        <v>0</v>
      </c>
    </row>
    <row r="102">
      <c r="B102" t="s">
        <v>123</v>
      </c>
      <c r="C102" s="19" t="n">
        <v>0.0214648768795709</v>
      </c>
      <c r="D102" s="19" t="n">
        <v>0.0108327337732943</v>
      </c>
      <c r="E102" s="19" t="n">
        <v>0.0320052092177405</v>
      </c>
      <c r="F102" s="19"/>
      <c r="G102" s="19" t="n">
        <v>0.0198567493441895</v>
      </c>
      <c r="H102" s="19" t="n">
        <v>0.0205663161782627</v>
      </c>
      <c r="I102" s="19" t="n">
        <v>0.0322531799494872</v>
      </c>
      <c r="J102" s="19" t="n">
        <v>0.020000923395028</v>
      </c>
      <c r="K102" s="19" t="n">
        <v>0.0201375306008671</v>
      </c>
      <c r="L102" s="19" t="n">
        <v>0.0165844164188132</v>
      </c>
      <c r="M102" s="19"/>
      <c r="N102" s="19" t="n">
        <v>0.0142763521549455</v>
      </c>
      <c r="O102" s="19" t="n">
        <v>0.021348394945587</v>
      </c>
      <c r="P102" s="19" t="n">
        <v>0.0167316840152041</v>
      </c>
      <c r="Q102" s="19" t="n">
        <v>0.0335337368699294</v>
      </c>
      <c r="R102" s="19"/>
      <c r="S102" s="19" t="n">
        <v>0.0154534688134993</v>
      </c>
      <c r="T102" s="19" t="n">
        <v>0.0150530850723568</v>
      </c>
      <c r="U102" s="19" t="n">
        <v>0.0127007471474967</v>
      </c>
      <c r="V102" s="19" t="n">
        <v>0.00722876584098307</v>
      </c>
      <c r="W102" s="19" t="n">
        <v>0.0521306786189611</v>
      </c>
      <c r="X102" s="19" t="n">
        <v>0.0139988172525664</v>
      </c>
      <c r="Y102" s="19" t="n">
        <v>0.030948718242712</v>
      </c>
      <c r="Z102" s="19" t="n">
        <v>0.0687828827525007</v>
      </c>
      <c r="AA102" s="19" t="n">
        <v>0.0213936047050968</v>
      </c>
      <c r="AB102" s="19" t="n">
        <v>0.0299486547840265</v>
      </c>
      <c r="AC102" s="19" t="n">
        <v>0.00999110441218276</v>
      </c>
      <c r="AD102" s="19" t="n">
        <v>0</v>
      </c>
      <c r="AE102" s="19"/>
      <c r="AF102" s="19" t="n">
        <v>0.02068834255346</v>
      </c>
      <c r="AG102" s="19" t="n">
        <v>0.0143194718950392</v>
      </c>
      <c r="AH102" s="19" t="n">
        <v>0.0422160429094409</v>
      </c>
      <c r="AI102" s="19"/>
      <c r="AJ102" s="19" t="n">
        <v>0.0245282247384807</v>
      </c>
      <c r="AK102" s="19" t="n">
        <v>0.0169534409206228</v>
      </c>
      <c r="AL102" s="19" t="n">
        <v>0.0270672803964592</v>
      </c>
      <c r="AM102" s="19" t="n">
        <v>0</v>
      </c>
      <c r="AN102" s="19" t="n">
        <v>0.0278988295393863</v>
      </c>
      <c r="AO102" s="19"/>
      <c r="AP102" s="19" t="n">
        <v>0.0201270196973517</v>
      </c>
      <c r="AQ102" s="19" t="n">
        <v>0.0163835892021594</v>
      </c>
      <c r="AR102" s="19" t="n">
        <v>0.0171162840195615</v>
      </c>
      <c r="AS102" s="19" t="n">
        <v>0.0161924058539245</v>
      </c>
      <c r="AT102" s="19" t="n">
        <v>0.0313991131075242</v>
      </c>
      <c r="AU102" s="19"/>
      <c r="AV102" s="19" t="n">
        <v>0.012634158807744</v>
      </c>
      <c r="AW102" s="19" t="n">
        <v>0.013926184874132</v>
      </c>
      <c r="AX102" s="19" t="n">
        <v>0.0163445594344769</v>
      </c>
      <c r="AY102" s="19" t="n">
        <v>0.0224396172508236</v>
      </c>
      <c r="AZ102" s="19" t="n">
        <v>0.0225886211308489</v>
      </c>
      <c r="BA102" s="19" t="n">
        <v>0.0462239488194226</v>
      </c>
      <c r="BB102" s="19"/>
      <c r="BC102" s="19" t="n">
        <v>0.0265921775191497</v>
      </c>
      <c r="BD102" s="19" t="n">
        <v>0.034371740177738</v>
      </c>
      <c r="BE102" s="19" t="n">
        <v>0.012232065939479</v>
      </c>
      <c r="BF102" s="19" t="n">
        <v>0.00314331753758007</v>
      </c>
      <c r="BG102" s="19" t="n">
        <v>0.0321776461381837</v>
      </c>
    </row>
    <row r="103">
      <c r="B103" t="s">
        <v>139</v>
      </c>
      <c r="C103" s="19" t="n">
        <v>0.743006962410141</v>
      </c>
      <c r="D103" s="19" t="n">
        <v>0.784397097919115</v>
      </c>
      <c r="E103" s="19" t="n">
        <v>0.702533879214597</v>
      </c>
      <c r="F103" s="19"/>
      <c r="G103" s="19" t="n">
        <v>0.721826245433679</v>
      </c>
      <c r="H103" s="19" t="n">
        <v>0.802662808500769</v>
      </c>
      <c r="I103" s="19" t="n">
        <v>0.70414002881636</v>
      </c>
      <c r="J103" s="19" t="n">
        <v>0.734055113419131</v>
      </c>
      <c r="K103" s="19" t="n">
        <v>0.719863229972152</v>
      </c>
      <c r="L103" s="19" t="n">
        <v>0.763227418967329</v>
      </c>
      <c r="M103" s="19"/>
      <c r="N103" s="19" t="n">
        <v>0.818329444638315</v>
      </c>
      <c r="O103" s="19" t="n">
        <v>0.74781725551043</v>
      </c>
      <c r="P103" s="19" t="n">
        <v>0.705279529022918</v>
      </c>
      <c r="Q103" s="19" t="n">
        <v>0.68948402773905</v>
      </c>
      <c r="R103" s="19"/>
      <c r="S103" s="19" t="n">
        <v>0.790799496401294</v>
      </c>
      <c r="T103" s="19" t="n">
        <v>0.706062391928827</v>
      </c>
      <c r="U103" s="19" t="n">
        <v>0.720729047487363</v>
      </c>
      <c r="V103" s="19" t="n">
        <v>0.777918010796691</v>
      </c>
      <c r="W103" s="19" t="n">
        <v>0.79179285884628</v>
      </c>
      <c r="X103" s="19" t="n">
        <v>0.702519511117956</v>
      </c>
      <c r="Y103" s="19" t="n">
        <v>0.694215094191158</v>
      </c>
      <c r="Z103" s="19" t="n">
        <v>0.635802281219153</v>
      </c>
      <c r="AA103" s="19" t="n">
        <v>0.754751252933767</v>
      </c>
      <c r="AB103" s="19" t="n">
        <v>0.758383806173889</v>
      </c>
      <c r="AC103" s="19" t="n">
        <v>0.799759323997924</v>
      </c>
      <c r="AD103" s="19" t="n">
        <v>0.729560355516385</v>
      </c>
      <c r="AE103" s="19"/>
      <c r="AF103" s="19" t="n">
        <v>0.717293935593535</v>
      </c>
      <c r="AG103" s="19" t="n">
        <v>0.789263409376004</v>
      </c>
      <c r="AH103" s="19" t="n">
        <v>0.667823365063649</v>
      </c>
      <c r="AI103" s="19"/>
      <c r="AJ103" s="19" t="n">
        <v>0.761785366550432</v>
      </c>
      <c r="AK103" s="19" t="n">
        <v>0.789175314080353</v>
      </c>
      <c r="AL103" s="19" t="n">
        <v>0.756002623067375</v>
      </c>
      <c r="AM103" s="19" t="n">
        <v>0.587409035654889</v>
      </c>
      <c r="AN103" s="19" t="n">
        <v>0.672034528128749</v>
      </c>
      <c r="AO103" s="19"/>
      <c r="AP103" s="19" t="n">
        <v>0.776261921121367</v>
      </c>
      <c r="AQ103" s="19" t="n">
        <v>0.803755406408807</v>
      </c>
      <c r="AR103" s="19" t="n">
        <v>0.759437259260626</v>
      </c>
      <c r="AS103" s="19" t="n">
        <v>0.651671682406096</v>
      </c>
      <c r="AT103" s="19" t="n">
        <v>0.656922314138943</v>
      </c>
      <c r="AU103" s="19"/>
      <c r="AV103" s="19" t="n">
        <v>0.832592744007854</v>
      </c>
      <c r="AW103" s="19" t="n">
        <v>0.774751012134596</v>
      </c>
      <c r="AX103" s="19" t="n">
        <v>0.760514008369854</v>
      </c>
      <c r="AY103" s="19" t="n">
        <v>0.66820215173072</v>
      </c>
      <c r="AZ103" s="19" t="n">
        <v>0.677060460993193</v>
      </c>
      <c r="BA103" s="19" t="n">
        <v>0.683095611620762</v>
      </c>
      <c r="BB103" s="19"/>
      <c r="BC103" s="19" t="n">
        <v>0.706647365778456</v>
      </c>
      <c r="BD103" s="19" t="n">
        <v>0.680249288556293</v>
      </c>
      <c r="BE103" s="19" t="n">
        <v>0.785411703363789</v>
      </c>
      <c r="BF103" s="19" t="n">
        <v>0.87780182305199</v>
      </c>
      <c r="BG103" s="19" t="n">
        <v>0.873076634627962</v>
      </c>
    </row>
    <row r="104">
      <c r="B104" t="s">
        <v>140</v>
      </c>
      <c r="C104" s="19" t="n">
        <v>0.0607238999193313</v>
      </c>
      <c r="D104" s="19" t="n">
        <v>0.0473931726989871</v>
      </c>
      <c r="E104" s="19" t="n">
        <v>0.0742062003732865</v>
      </c>
      <c r="F104" s="19"/>
      <c r="G104" s="19" t="n">
        <v>0.0839317468865556</v>
      </c>
      <c r="H104" s="19" t="n">
        <v>0.0533040176207424</v>
      </c>
      <c r="I104" s="19" t="n">
        <v>0.073440755900475</v>
      </c>
      <c r="J104" s="19" t="n">
        <v>0.0816553790313233</v>
      </c>
      <c r="K104" s="19" t="n">
        <v>0.0567347328451165</v>
      </c>
      <c r="L104" s="19" t="n">
        <v>0.0266256627702345</v>
      </c>
      <c r="M104" s="19"/>
      <c r="N104" s="19" t="n">
        <v>0.0521552537513728</v>
      </c>
      <c r="O104" s="19" t="n">
        <v>0.0629644584052044</v>
      </c>
      <c r="P104" s="19" t="n">
        <v>0.0732295517570284</v>
      </c>
      <c r="Q104" s="19" t="n">
        <v>0.0567589295864864</v>
      </c>
      <c r="R104" s="19"/>
      <c r="S104" s="19" t="n">
        <v>0.0533588861491316</v>
      </c>
      <c r="T104" s="19" t="n">
        <v>0.0839016814462409</v>
      </c>
      <c r="U104" s="19" t="n">
        <v>0.0445914533152647</v>
      </c>
      <c r="V104" s="19" t="n">
        <v>0.0670862583921662</v>
      </c>
      <c r="W104" s="19" t="n">
        <v>0.0592428728409306</v>
      </c>
      <c r="X104" s="19" t="n">
        <v>0.0633462306513152</v>
      </c>
      <c r="Y104" s="19" t="n">
        <v>0.0586470144247998</v>
      </c>
      <c r="Z104" s="19" t="n">
        <v>0.0522849148433631</v>
      </c>
      <c r="AA104" s="19" t="n">
        <v>0.06660287944996</v>
      </c>
      <c r="AB104" s="19" t="n">
        <v>0.0730939994907555</v>
      </c>
      <c r="AC104" s="19" t="n">
        <v>0.0168477019716231</v>
      </c>
      <c r="AD104" s="19" t="n">
        <v>0.0459194821382678</v>
      </c>
      <c r="AE104" s="19"/>
      <c r="AF104" s="19" t="n">
        <v>0.0759917604588711</v>
      </c>
      <c r="AG104" s="19" t="n">
        <v>0.0382493725214985</v>
      </c>
      <c r="AH104" s="19" t="n">
        <v>0.0903754910156683</v>
      </c>
      <c r="AI104" s="19"/>
      <c r="AJ104" s="19" t="n">
        <v>0.0489268021048546</v>
      </c>
      <c r="AK104" s="19" t="n">
        <v>0.0427737075230557</v>
      </c>
      <c r="AL104" s="19" t="n">
        <v>0.0301171643413855</v>
      </c>
      <c r="AM104" s="19" t="n">
        <v>0.220422298179371</v>
      </c>
      <c r="AN104" s="19" t="n">
        <v>0.0903094522384573</v>
      </c>
      <c r="AO104" s="19"/>
      <c r="AP104" s="19" t="n">
        <v>0.0537455661802854</v>
      </c>
      <c r="AQ104" s="19" t="n">
        <v>0.0386930589599227</v>
      </c>
      <c r="AR104" s="19" t="n">
        <v>0.0160372432823862</v>
      </c>
      <c r="AS104" s="19" t="n">
        <v>0.0948939099943885</v>
      </c>
      <c r="AT104" s="19" t="n">
        <v>0.0819905244828355</v>
      </c>
      <c r="AU104" s="19"/>
      <c r="AV104" s="19" t="n">
        <v>0.0401523429116909</v>
      </c>
      <c r="AW104" s="19" t="n">
        <v>0.0576675503969277</v>
      </c>
      <c r="AX104" s="19" t="n">
        <v>0.0266343053271801</v>
      </c>
      <c r="AY104" s="19" t="n">
        <v>0.0836498664228305</v>
      </c>
      <c r="AZ104" s="19" t="n">
        <v>0.0738257722327109</v>
      </c>
      <c r="BA104" s="19" t="n">
        <v>0.0586290595453404</v>
      </c>
      <c r="BB104" s="19"/>
      <c r="BC104" s="19" t="n">
        <v>0.0537136389784941</v>
      </c>
      <c r="BD104" s="19" t="n">
        <v>0.0929274113660131</v>
      </c>
      <c r="BE104" s="19" t="n">
        <v>0.05118884506875</v>
      </c>
      <c r="BF104" s="19" t="n">
        <v>0.0195099166848764</v>
      </c>
      <c r="BG104" s="19" t="n">
        <v>0</v>
      </c>
    </row>
    <row r="105">
      <c r="B105" t="s">
        <v>141</v>
      </c>
      <c r="C105" s="19" t="n">
        <v>0.68228306249081</v>
      </c>
      <c r="D105" s="19" t="n">
        <v>0.737003925220128</v>
      </c>
      <c r="E105" s="19" t="n">
        <v>0.62832767884131</v>
      </c>
      <c r="F105" s="19"/>
      <c r="G105" s="19" t="n">
        <v>0.637894498547124</v>
      </c>
      <c r="H105" s="19" t="n">
        <v>0.749358790880026</v>
      </c>
      <c r="I105" s="19" t="n">
        <v>0.630699272915884</v>
      </c>
      <c r="J105" s="19" t="n">
        <v>0.652399734387808</v>
      </c>
      <c r="K105" s="19" t="n">
        <v>0.663128497127035</v>
      </c>
      <c r="L105" s="19" t="n">
        <v>0.736601756197094</v>
      </c>
      <c r="M105" s="19"/>
      <c r="N105" s="19" t="n">
        <v>0.766174190886942</v>
      </c>
      <c r="O105" s="19" t="n">
        <v>0.684852797105226</v>
      </c>
      <c r="P105" s="19" t="n">
        <v>0.63204997726589</v>
      </c>
      <c r="Q105" s="19" t="n">
        <v>0.632725098152564</v>
      </c>
      <c r="R105" s="19"/>
      <c r="S105" s="19" t="n">
        <v>0.737440610252163</v>
      </c>
      <c r="T105" s="19" t="n">
        <v>0.622160710482586</v>
      </c>
      <c r="U105" s="19" t="n">
        <v>0.676137594172098</v>
      </c>
      <c r="V105" s="19" t="n">
        <v>0.710831752404524</v>
      </c>
      <c r="W105" s="19" t="n">
        <v>0.73254998600535</v>
      </c>
      <c r="X105" s="19" t="n">
        <v>0.639173280466641</v>
      </c>
      <c r="Y105" s="19" t="n">
        <v>0.635568079766358</v>
      </c>
      <c r="Z105" s="19" t="n">
        <v>0.58351736637579</v>
      </c>
      <c r="AA105" s="19" t="n">
        <v>0.688148373483807</v>
      </c>
      <c r="AB105" s="19" t="n">
        <v>0.685289806683134</v>
      </c>
      <c r="AC105" s="19" t="n">
        <v>0.782911622026301</v>
      </c>
      <c r="AD105" s="19" t="n">
        <v>0.683640873378117</v>
      </c>
      <c r="AE105" s="19"/>
      <c r="AF105" s="19" t="n">
        <v>0.641302175134664</v>
      </c>
      <c r="AG105" s="19" t="n">
        <v>0.751014036854505</v>
      </c>
      <c r="AH105" s="19" t="n">
        <v>0.577447874047981</v>
      </c>
      <c r="AI105" s="19"/>
      <c r="AJ105" s="19" t="n">
        <v>0.712858564445578</v>
      </c>
      <c r="AK105" s="19" t="n">
        <v>0.746401606557298</v>
      </c>
      <c r="AL105" s="19" t="n">
        <v>0.72588545872599</v>
      </c>
      <c r="AM105" s="19" t="n">
        <v>0.366986737475518</v>
      </c>
      <c r="AN105" s="19" t="n">
        <v>0.581725075890292</v>
      </c>
      <c r="AO105" s="19"/>
      <c r="AP105" s="19" t="n">
        <v>0.722516354941081</v>
      </c>
      <c r="AQ105" s="19" t="n">
        <v>0.765062347448884</v>
      </c>
      <c r="AR105" s="19" t="n">
        <v>0.74340001597824</v>
      </c>
      <c r="AS105" s="19" t="n">
        <v>0.556777772411707</v>
      </c>
      <c r="AT105" s="19" t="n">
        <v>0.574931789656108</v>
      </c>
      <c r="AU105" s="19"/>
      <c r="AV105" s="19" t="n">
        <v>0.792440401096163</v>
      </c>
      <c r="AW105" s="19" t="n">
        <v>0.717083461737669</v>
      </c>
      <c r="AX105" s="19" t="n">
        <v>0.733879703042674</v>
      </c>
      <c r="AY105" s="19" t="n">
        <v>0.584552285307889</v>
      </c>
      <c r="AZ105" s="19" t="n">
        <v>0.603234688760482</v>
      </c>
      <c r="BA105" s="19" t="n">
        <v>0.624466552075422</v>
      </c>
      <c r="BB105" s="19"/>
      <c r="BC105" s="19" t="n">
        <v>0.652933726799962</v>
      </c>
      <c r="BD105" s="19" t="n">
        <v>0.58732187719028</v>
      </c>
      <c r="BE105" s="19" t="n">
        <v>0.734222858295039</v>
      </c>
      <c r="BF105" s="19" t="n">
        <v>0.858291906367113</v>
      </c>
      <c r="BG105" s="19" t="n">
        <v>0.873076634627962</v>
      </c>
    </row>
    <row r="106">
      <c r="C106" s="19"/>
      <c r="D106" s="19"/>
      <c r="E106" s="19"/>
      <c r="F106" s="19"/>
      <c r="G106" s="19"/>
      <c r="H106" s="19"/>
      <c r="I106" s="19"/>
      <c r="J106" s="19"/>
      <c r="K106" s="19"/>
      <c r="L106" s="19"/>
      <c r="M106" s="19"/>
      <c r="N106" s="19"/>
      <c r="O106" s="19"/>
      <c r="P106" s="19"/>
      <c r="Q106" s="19"/>
      <c r="R106" s="19"/>
      <c r="S106" s="19"/>
      <c r="T106" s="19"/>
      <c r="U106" s="19"/>
      <c r="V106" s="19"/>
      <c r="W106" s="19"/>
      <c r="X106" s="19"/>
      <c r="Y106" s="19"/>
      <c r="Z106" s="19"/>
      <c r="AA106" s="19"/>
      <c r="AB106" s="19"/>
      <c r="AC106" s="19"/>
      <c r="AD106" s="19"/>
      <c r="AE106" s="19"/>
      <c r="AF106" s="19"/>
      <c r="AG106" s="19"/>
      <c r="AH106" s="19"/>
      <c r="AI106" s="19"/>
      <c r="AJ106" s="19"/>
      <c r="AK106" s="19"/>
      <c r="AL106" s="19"/>
      <c r="AM106" s="19"/>
      <c r="AN106" s="19"/>
      <c r="AO106" s="19"/>
      <c r="AP106" s="19"/>
      <c r="AQ106" s="19"/>
      <c r="AR106" s="19"/>
      <c r="AS106" s="19"/>
      <c r="AT106" s="19"/>
      <c r="AU106" s="19"/>
      <c r="AV106" s="19"/>
      <c r="AW106" s="19"/>
      <c r="AX106" s="19"/>
      <c r="AY106" s="19"/>
      <c r="AZ106" s="19"/>
      <c r="BA106" s="19"/>
      <c r="BB106" s="19"/>
      <c r="BC106" s="19"/>
      <c r="BD106" s="19"/>
      <c r="BE106" s="19"/>
      <c r="BF106" s="19"/>
      <c r="BG106" s="19"/>
    </row>
    <row r="107">
      <c r="B107" s="7" t="s">
        <v>146</v>
      </c>
      <c r="C107" s="19"/>
      <c r="D107" s="19"/>
      <c r="E107" s="19"/>
      <c r="F107" s="19"/>
      <c r="G107" s="19"/>
      <c r="H107" s="19"/>
      <c r="I107" s="19"/>
      <c r="J107" s="19"/>
      <c r="K107" s="19"/>
      <c r="L107" s="19"/>
      <c r="M107" s="19"/>
      <c r="N107" s="19"/>
      <c r="O107" s="19"/>
      <c r="P107" s="19"/>
      <c r="Q107" s="19"/>
      <c r="R107" s="19"/>
      <c r="S107" s="19"/>
      <c r="T107" s="19"/>
      <c r="U107" s="19"/>
      <c r="V107" s="19"/>
      <c r="W107" s="19"/>
      <c r="X107" s="19"/>
      <c r="Y107" s="19"/>
      <c r="Z107" s="19"/>
      <c r="AA107" s="19"/>
      <c r="AB107" s="19"/>
      <c r="AC107" s="19"/>
      <c r="AD107" s="19"/>
      <c r="AE107" s="19"/>
      <c r="AF107" s="19"/>
      <c r="AG107" s="19"/>
      <c r="AH107" s="19"/>
      <c r="AI107" s="19"/>
      <c r="AJ107" s="19"/>
      <c r="AK107" s="19"/>
      <c r="AL107" s="19"/>
      <c r="AM107" s="19"/>
      <c r="AN107" s="19"/>
      <c r="AO107" s="19"/>
      <c r="AP107" s="19"/>
      <c r="AQ107" s="19"/>
      <c r="AR107" s="19"/>
      <c r="AS107" s="19"/>
      <c r="AT107" s="19"/>
      <c r="AU107" s="19"/>
      <c r="AV107" s="19"/>
      <c r="AW107" s="19"/>
      <c r="AX107" s="19"/>
      <c r="AY107" s="19"/>
      <c r="AZ107" s="19"/>
      <c r="BA107" s="19"/>
      <c r="BB107" s="19"/>
      <c r="BC107" s="19"/>
      <c r="BD107" s="19"/>
      <c r="BE107" s="19"/>
      <c r="BF107" s="19"/>
      <c r="BG107" s="19"/>
    </row>
    <row r="108">
      <c r="B108" s="26" t="s">
        <v>79</v>
      </c>
      <c r="C108" s="19"/>
      <c r="D108" s="19"/>
      <c r="E108" s="19"/>
      <c r="F108" s="19"/>
      <c r="G108" s="19"/>
      <c r="H108" s="19"/>
      <c r="I108" s="19"/>
      <c r="J108" s="19"/>
      <c r="K108" s="19"/>
      <c r="L108" s="19"/>
      <c r="M108" s="19"/>
      <c r="N108" s="19"/>
      <c r="O108" s="19"/>
      <c r="P108" s="19"/>
      <c r="Q108" s="19"/>
      <c r="R108" s="19"/>
      <c r="S108" s="19"/>
      <c r="T108" s="19"/>
      <c r="U108" s="19"/>
      <c r="V108" s="19"/>
      <c r="W108" s="19"/>
      <c r="X108" s="19"/>
      <c r="Y108" s="19"/>
      <c r="Z108" s="19"/>
      <c r="AA108" s="19"/>
      <c r="AB108" s="19"/>
      <c r="AC108" s="19"/>
      <c r="AD108" s="19"/>
      <c r="AE108" s="19"/>
      <c r="AF108" s="19"/>
      <c r="AG108" s="19"/>
      <c r="AH108" s="19"/>
      <c r="AI108" s="19"/>
      <c r="AJ108" s="19"/>
      <c r="AK108" s="19"/>
      <c r="AL108" s="19"/>
      <c r="AM108" s="19"/>
      <c r="AN108" s="19"/>
      <c r="AO108" s="19"/>
      <c r="AP108" s="19"/>
      <c r="AQ108" s="19"/>
      <c r="AR108" s="19"/>
      <c r="AS108" s="19"/>
      <c r="AT108" s="19"/>
      <c r="AU108" s="19"/>
      <c r="AV108" s="19"/>
      <c r="AW108" s="19"/>
      <c r="AX108" s="19"/>
      <c r="AY108" s="19"/>
      <c r="AZ108" s="19"/>
      <c r="BA108" s="19"/>
      <c r="BB108" s="19"/>
      <c r="BC108" s="19"/>
      <c r="BD108" s="19"/>
      <c r="BE108" s="19"/>
      <c r="BF108" s="19"/>
      <c r="BG108" s="19"/>
    </row>
    <row r="109">
      <c r="B109" t="s">
        <v>134</v>
      </c>
      <c r="C109" s="19" t="n">
        <v>0.311768513491533</v>
      </c>
      <c r="D109" s="19" t="n">
        <v>0.361787915404321</v>
      </c>
      <c r="E109" s="19" t="n">
        <v>0.264582218143372</v>
      </c>
      <c r="F109" s="19"/>
      <c r="G109" s="19" t="n">
        <v>0.271717196775108</v>
      </c>
      <c r="H109" s="19" t="n">
        <v>0.286700113770056</v>
      </c>
      <c r="I109" s="19" t="n">
        <v>0.265427839231351</v>
      </c>
      <c r="J109" s="19" t="n">
        <v>0.331489511277687</v>
      </c>
      <c r="K109" s="19" t="n">
        <v>0.35134049753505</v>
      </c>
      <c r="L109" s="19" t="n">
        <v>0.353908789166017</v>
      </c>
      <c r="M109" s="19"/>
      <c r="N109" s="19" t="n">
        <v>0.332018813912288</v>
      </c>
      <c r="O109" s="19" t="n">
        <v>0.309291049025144</v>
      </c>
      <c r="P109" s="19" t="n">
        <v>0.322265309090936</v>
      </c>
      <c r="Q109" s="19" t="n">
        <v>0.281932004438706</v>
      </c>
      <c r="R109" s="19"/>
      <c r="S109" s="19" t="n">
        <v>0.317986373108566</v>
      </c>
      <c r="T109" s="19" t="n">
        <v>0.27537308700024</v>
      </c>
      <c r="U109" s="19" t="n">
        <v>0.254267438822536</v>
      </c>
      <c r="V109" s="19" t="n">
        <v>0.305000871618206</v>
      </c>
      <c r="W109" s="19" t="n">
        <v>0.313004869053207</v>
      </c>
      <c r="X109" s="19" t="n">
        <v>0.318817813718253</v>
      </c>
      <c r="Y109" s="19" t="n">
        <v>0.300114030499199</v>
      </c>
      <c r="Z109" s="19" t="n">
        <v>0.323381751410855</v>
      </c>
      <c r="AA109" s="19" t="n">
        <v>0.331629057667673</v>
      </c>
      <c r="AB109" s="19" t="n">
        <v>0.331241899577547</v>
      </c>
      <c r="AC109" s="19" t="n">
        <v>0.371888799694009</v>
      </c>
      <c r="AD109" s="19" t="n">
        <v>0.374005090974716</v>
      </c>
      <c r="AE109" s="19"/>
      <c r="AF109" s="19" t="n">
        <v>0.338902001389518</v>
      </c>
      <c r="AG109" s="19" t="n">
        <v>0.337022188664418</v>
      </c>
      <c r="AH109" s="19" t="n">
        <v>0.212577700592394</v>
      </c>
      <c r="AI109" s="19"/>
      <c r="AJ109" s="19" t="n">
        <v>0.364430427666401</v>
      </c>
      <c r="AK109" s="19" t="n">
        <v>0.318852005664289</v>
      </c>
      <c r="AL109" s="19" t="n">
        <v>0.220554780484416</v>
      </c>
      <c r="AM109" s="19" t="n">
        <v>0.418771206072083</v>
      </c>
      <c r="AN109" s="19" t="n">
        <v>0.198311149613799</v>
      </c>
      <c r="AO109" s="19"/>
      <c r="AP109" s="19" t="n">
        <v>0.36205316249965</v>
      </c>
      <c r="AQ109" s="19" t="n">
        <v>0.325085277741057</v>
      </c>
      <c r="AR109" s="19" t="n">
        <v>0.327311251366876</v>
      </c>
      <c r="AS109" s="19" t="n">
        <v>0.331634642103762</v>
      </c>
      <c r="AT109" s="19" t="n">
        <v>0.213068025004515</v>
      </c>
      <c r="AU109" s="19"/>
      <c r="AV109" s="19" t="n">
        <v>0.328872786742387</v>
      </c>
      <c r="AW109" s="19" t="n">
        <v>0.328834704797051</v>
      </c>
      <c r="AX109" s="19" t="n">
        <v>0.336918019317585</v>
      </c>
      <c r="AY109" s="19" t="n">
        <v>0.363930722299427</v>
      </c>
      <c r="AZ109" s="19" t="n">
        <v>0.244167997732815</v>
      </c>
      <c r="BA109" s="19" t="n">
        <v>0.231738441653001</v>
      </c>
      <c r="BB109" s="19"/>
      <c r="BC109" s="19" t="n">
        <v>0.322834442829688</v>
      </c>
      <c r="BD109" s="19" t="n">
        <v>0.295143539907302</v>
      </c>
      <c r="BE109" s="19" t="n">
        <v>0.315349824924201</v>
      </c>
      <c r="BF109" s="19" t="n">
        <v>0.310783724617445</v>
      </c>
      <c r="BG109" s="19" t="n">
        <v>0.345009084921131</v>
      </c>
    </row>
    <row r="110">
      <c r="B110" t="s">
        <v>135</v>
      </c>
      <c r="C110" s="19" t="n">
        <v>0.452934253626113</v>
      </c>
      <c r="D110" s="19" t="n">
        <v>0.451180732538647</v>
      </c>
      <c r="E110" s="19" t="n">
        <v>0.453383002512074</v>
      </c>
      <c r="F110" s="19"/>
      <c r="G110" s="19" t="n">
        <v>0.408974389097968</v>
      </c>
      <c r="H110" s="19" t="n">
        <v>0.487501537597023</v>
      </c>
      <c r="I110" s="19" t="n">
        <v>0.486378404439756</v>
      </c>
      <c r="J110" s="19" t="n">
        <v>0.427175513560376</v>
      </c>
      <c r="K110" s="19" t="n">
        <v>0.440619818103948</v>
      </c>
      <c r="L110" s="19" t="n">
        <v>0.456304342878756</v>
      </c>
      <c r="M110" s="19"/>
      <c r="N110" s="19" t="n">
        <v>0.494073243404157</v>
      </c>
      <c r="O110" s="19" t="n">
        <v>0.434906436408148</v>
      </c>
      <c r="P110" s="19" t="n">
        <v>0.416937217258574</v>
      </c>
      <c r="Q110" s="19" t="n">
        <v>0.459882246217317</v>
      </c>
      <c r="R110" s="19"/>
      <c r="S110" s="19" t="n">
        <v>0.487808249415674</v>
      </c>
      <c r="T110" s="19" t="n">
        <v>0.487243977755091</v>
      </c>
      <c r="U110" s="19" t="n">
        <v>0.475059807674845</v>
      </c>
      <c r="V110" s="19" t="n">
        <v>0.488288163823251</v>
      </c>
      <c r="W110" s="19" t="n">
        <v>0.418485549276863</v>
      </c>
      <c r="X110" s="19" t="n">
        <v>0.372330041426834</v>
      </c>
      <c r="Y110" s="19" t="n">
        <v>0.45087295908295</v>
      </c>
      <c r="Z110" s="19" t="n">
        <v>0.431553664136771</v>
      </c>
      <c r="AA110" s="19" t="n">
        <v>0.420242909654016</v>
      </c>
      <c r="AB110" s="19" t="n">
        <v>0.457446874418585</v>
      </c>
      <c r="AC110" s="19" t="n">
        <v>0.476846838222591</v>
      </c>
      <c r="AD110" s="19" t="n">
        <v>0.398409394839322</v>
      </c>
      <c r="AE110" s="19"/>
      <c r="AF110" s="19" t="n">
        <v>0.465638848220354</v>
      </c>
      <c r="AG110" s="19" t="n">
        <v>0.455362597841731</v>
      </c>
      <c r="AH110" s="19" t="n">
        <v>0.461152042983362</v>
      </c>
      <c r="AI110" s="19"/>
      <c r="AJ110" s="19" t="n">
        <v>0.463958352794231</v>
      </c>
      <c r="AK110" s="19" t="n">
        <v>0.468234665917929</v>
      </c>
      <c r="AL110" s="19" t="n">
        <v>0.520217567027216</v>
      </c>
      <c r="AM110" s="19" t="n">
        <v>0.376045435321542</v>
      </c>
      <c r="AN110" s="19" t="n">
        <v>0.463861768382953</v>
      </c>
      <c r="AO110" s="19"/>
      <c r="AP110" s="19" t="n">
        <v>0.455415878259135</v>
      </c>
      <c r="AQ110" s="19" t="n">
        <v>0.482776266209133</v>
      </c>
      <c r="AR110" s="19" t="n">
        <v>0.480533462492451</v>
      </c>
      <c r="AS110" s="19" t="n">
        <v>0.424374758360925</v>
      </c>
      <c r="AT110" s="19" t="n">
        <v>0.373515228494416</v>
      </c>
      <c r="AU110" s="19"/>
      <c r="AV110" s="19" t="n">
        <v>0.480381125567806</v>
      </c>
      <c r="AW110" s="19" t="n">
        <v>0.481723122051858</v>
      </c>
      <c r="AX110" s="19" t="n">
        <v>0.444944516878419</v>
      </c>
      <c r="AY110" s="19" t="n">
        <v>0.42766747818329</v>
      </c>
      <c r="AZ110" s="19" t="n">
        <v>0.38029258746188</v>
      </c>
      <c r="BA110" s="19" t="n">
        <v>0.472769929653256</v>
      </c>
      <c r="BB110" s="19"/>
      <c r="BC110" s="19" t="n">
        <v>0.451414731165317</v>
      </c>
      <c r="BD110" s="19" t="n">
        <v>0.420396268991812</v>
      </c>
      <c r="BE110" s="19" t="n">
        <v>0.471948884089975</v>
      </c>
      <c r="BF110" s="19" t="n">
        <v>0.480396782310522</v>
      </c>
      <c r="BG110" s="19" t="n">
        <v>0.508721659284992</v>
      </c>
    </row>
    <row r="111">
      <c r="B111" t="s">
        <v>136</v>
      </c>
      <c r="C111" s="19" t="n">
        <v>0.160487567070244</v>
      </c>
      <c r="D111" s="19" t="n">
        <v>0.129202781352969</v>
      </c>
      <c r="E111" s="19" t="n">
        <v>0.191144014330748</v>
      </c>
      <c r="F111" s="19"/>
      <c r="G111" s="19" t="n">
        <v>0.218153820580784</v>
      </c>
      <c r="H111" s="19" t="n">
        <v>0.158868835669705</v>
      </c>
      <c r="I111" s="19" t="n">
        <v>0.154198800807116</v>
      </c>
      <c r="J111" s="19" t="n">
        <v>0.166461927345097</v>
      </c>
      <c r="K111" s="19" t="n">
        <v>0.12860005776876</v>
      </c>
      <c r="L111" s="19" t="n">
        <v>0.144957123925872</v>
      </c>
      <c r="M111" s="19"/>
      <c r="N111" s="19" t="n">
        <v>0.124097864542873</v>
      </c>
      <c r="O111" s="19" t="n">
        <v>0.179714478474659</v>
      </c>
      <c r="P111" s="19" t="n">
        <v>0.179755036834405</v>
      </c>
      <c r="Q111" s="19" t="n">
        <v>0.163095539310078</v>
      </c>
      <c r="R111" s="19"/>
      <c r="S111" s="19" t="n">
        <v>0.139056824244876</v>
      </c>
      <c r="T111" s="19" t="n">
        <v>0.164774042894572</v>
      </c>
      <c r="U111" s="19" t="n">
        <v>0.187353906656223</v>
      </c>
      <c r="V111" s="19" t="n">
        <v>0.129592213276572</v>
      </c>
      <c r="W111" s="19" t="n">
        <v>0.175448845520132</v>
      </c>
      <c r="X111" s="19" t="n">
        <v>0.193502058510251</v>
      </c>
      <c r="Y111" s="19" t="n">
        <v>0.183016298532551</v>
      </c>
      <c r="Z111" s="19" t="n">
        <v>0.133282120557628</v>
      </c>
      <c r="AA111" s="19" t="n">
        <v>0.162144614568455</v>
      </c>
      <c r="AB111" s="19" t="n">
        <v>0.150284694648641</v>
      </c>
      <c r="AC111" s="19" t="n">
        <v>0.13969095840694</v>
      </c>
      <c r="AD111" s="19" t="n">
        <v>0.164492299114243</v>
      </c>
      <c r="AE111" s="19"/>
      <c r="AF111" s="19" t="n">
        <v>0.122068320980355</v>
      </c>
      <c r="AG111" s="19" t="n">
        <v>0.14921588231006</v>
      </c>
      <c r="AH111" s="19" t="n">
        <v>0.219876577808797</v>
      </c>
      <c r="AI111" s="19"/>
      <c r="AJ111" s="19" t="n">
        <v>0.1233300801846</v>
      </c>
      <c r="AK111" s="19" t="n">
        <v>0.132644876069222</v>
      </c>
      <c r="AL111" s="19" t="n">
        <v>0.184197921960325</v>
      </c>
      <c r="AM111" s="19" t="n">
        <v>0.151966009165045</v>
      </c>
      <c r="AN111" s="19" t="n">
        <v>0.210170393041508</v>
      </c>
      <c r="AO111" s="19"/>
      <c r="AP111" s="19" t="n">
        <v>0.139592926119528</v>
      </c>
      <c r="AQ111" s="19" t="n">
        <v>0.128737617658146</v>
      </c>
      <c r="AR111" s="19" t="n">
        <v>0.118633794757104</v>
      </c>
      <c r="AS111" s="19" t="n">
        <v>0.15660949929516</v>
      </c>
      <c r="AT111" s="19" t="n">
        <v>0.345447818907194</v>
      </c>
      <c r="AU111" s="19"/>
      <c r="AV111" s="19" t="n">
        <v>0.127529328785789</v>
      </c>
      <c r="AW111" s="19" t="n">
        <v>0.145537157546251</v>
      </c>
      <c r="AX111" s="19" t="n">
        <v>0.165300261085816</v>
      </c>
      <c r="AY111" s="19" t="n">
        <v>0.132267418848634</v>
      </c>
      <c r="AZ111" s="19" t="n">
        <v>0.261006569119058</v>
      </c>
      <c r="BA111" s="19" t="n">
        <v>0.212786513943587</v>
      </c>
      <c r="BB111" s="19"/>
      <c r="BC111" s="19" t="n">
        <v>0.146487582505629</v>
      </c>
      <c r="BD111" s="19" t="n">
        <v>0.189572842063528</v>
      </c>
      <c r="BE111" s="19" t="n">
        <v>0.149766767802131</v>
      </c>
      <c r="BF111" s="19" t="n">
        <v>0.1529117043398</v>
      </c>
      <c r="BG111" s="19" t="n">
        <v>0.114091609655694</v>
      </c>
    </row>
    <row r="112">
      <c r="B112" t="s">
        <v>137</v>
      </c>
      <c r="C112" s="19" t="n">
        <v>0.0334491905480331</v>
      </c>
      <c r="D112" s="19" t="n">
        <v>0.0287990788370068</v>
      </c>
      <c r="E112" s="19" t="n">
        <v>0.0382489327333514</v>
      </c>
      <c r="F112" s="19"/>
      <c r="G112" s="19" t="n">
        <v>0.0548333674986334</v>
      </c>
      <c r="H112" s="19" t="n">
        <v>0.0363117447146527</v>
      </c>
      <c r="I112" s="19" t="n">
        <v>0.0279525960530654</v>
      </c>
      <c r="J112" s="19" t="n">
        <v>0.0410565254928949</v>
      </c>
      <c r="K112" s="19" t="n">
        <v>0.0282571054075655</v>
      </c>
      <c r="L112" s="19" t="n">
        <v>0.0186290149765878</v>
      </c>
      <c r="M112" s="19"/>
      <c r="N112" s="19" t="n">
        <v>0.0278479026923211</v>
      </c>
      <c r="O112" s="19" t="n">
        <v>0.0363091386865103</v>
      </c>
      <c r="P112" s="19" t="n">
        <v>0.035525042607445</v>
      </c>
      <c r="Q112" s="19" t="n">
        <v>0.034753500133839</v>
      </c>
      <c r="R112" s="19"/>
      <c r="S112" s="19" t="n">
        <v>0.0277516946510008</v>
      </c>
      <c r="T112" s="19" t="n">
        <v>0.0311948993600656</v>
      </c>
      <c r="U112" s="19" t="n">
        <v>0.058745683671034</v>
      </c>
      <c r="V112" s="19" t="n">
        <v>0.0448800078883264</v>
      </c>
      <c r="W112" s="19" t="n">
        <v>0.0234251995820395</v>
      </c>
      <c r="X112" s="19" t="n">
        <v>0.0530636429174558</v>
      </c>
      <c r="Y112" s="19" t="n">
        <v>0.0132463565479495</v>
      </c>
      <c r="Z112" s="19" t="n">
        <v>0.0210480927929661</v>
      </c>
      <c r="AA112" s="19" t="n">
        <v>0.0598907050919437</v>
      </c>
      <c r="AB112" s="19" t="n">
        <v>0.0149953047885354</v>
      </c>
      <c r="AC112" s="19" t="n">
        <v>0</v>
      </c>
      <c r="AD112" s="19" t="n">
        <v>0.0174059484357532</v>
      </c>
      <c r="AE112" s="19"/>
      <c r="AF112" s="19" t="n">
        <v>0.0295528800849369</v>
      </c>
      <c r="AG112" s="19" t="n">
        <v>0.0359821548315784</v>
      </c>
      <c r="AH112" s="19" t="n">
        <v>0.0386535979033704</v>
      </c>
      <c r="AI112" s="19"/>
      <c r="AJ112" s="19" t="n">
        <v>0.0270348989366745</v>
      </c>
      <c r="AK112" s="19" t="n">
        <v>0.0414525307726034</v>
      </c>
      <c r="AL112" s="19" t="n">
        <v>0.0337076437589594</v>
      </c>
      <c r="AM112" s="19" t="n">
        <v>0.0239896752448358</v>
      </c>
      <c r="AN112" s="19" t="n">
        <v>0.0402270517588249</v>
      </c>
      <c r="AO112" s="19"/>
      <c r="AP112" s="19" t="n">
        <v>0.0249053056429444</v>
      </c>
      <c r="AQ112" s="19" t="n">
        <v>0.031080248509429</v>
      </c>
      <c r="AR112" s="19" t="n">
        <v>0.0384828057313804</v>
      </c>
      <c r="AS112" s="19" t="n">
        <v>0.0475740301848506</v>
      </c>
      <c r="AT112" s="19" t="n">
        <v>0.0266813244607013</v>
      </c>
      <c r="AU112" s="19"/>
      <c r="AV112" s="19" t="n">
        <v>0.0297210654437985</v>
      </c>
      <c r="AW112" s="19" t="n">
        <v>0.0233399618617512</v>
      </c>
      <c r="AX112" s="19" t="n">
        <v>0.0300779501413907</v>
      </c>
      <c r="AY112" s="19" t="n">
        <v>0.0427186972472947</v>
      </c>
      <c r="AZ112" s="19" t="n">
        <v>0.0706750966520527</v>
      </c>
      <c r="BA112" s="19" t="n">
        <v>0.0126219386064257</v>
      </c>
      <c r="BB112" s="19"/>
      <c r="BC112" s="19" t="n">
        <v>0.0398827422339155</v>
      </c>
      <c r="BD112" s="19" t="n">
        <v>0.0268149620780895</v>
      </c>
      <c r="BE112" s="19" t="n">
        <v>0.038181815580002</v>
      </c>
      <c r="BF112" s="19" t="n">
        <v>0.033444416662088</v>
      </c>
      <c r="BG112" s="19" t="n">
        <v>0</v>
      </c>
    </row>
    <row r="113">
      <c r="B113" t="s">
        <v>138</v>
      </c>
      <c r="C113" s="19" t="n">
        <v>0.0102966460956794</v>
      </c>
      <c r="D113" s="19" t="n">
        <v>0.0104895350619902</v>
      </c>
      <c r="E113" s="19" t="n">
        <v>0.0101897100468086</v>
      </c>
      <c r="F113" s="19"/>
      <c r="G113" s="19" t="n">
        <v>0.00716284415099529</v>
      </c>
      <c r="H113" s="19" t="n">
        <v>0.00282030939861628</v>
      </c>
      <c r="I113" s="19" t="n">
        <v>0.0213906214976141</v>
      </c>
      <c r="J113" s="19" t="n">
        <v>0.00588192770850273</v>
      </c>
      <c r="K113" s="19" t="n">
        <v>0.0169423402851181</v>
      </c>
      <c r="L113" s="19" t="n">
        <v>0.00854219662522304</v>
      </c>
      <c r="M113" s="19"/>
      <c r="N113" s="19" t="n">
        <v>0.00581835224826529</v>
      </c>
      <c r="O113" s="19" t="n">
        <v>0.0129237607104909</v>
      </c>
      <c r="P113" s="19" t="n">
        <v>0.0132695625566132</v>
      </c>
      <c r="Q113" s="19" t="n">
        <v>0.00979867769034158</v>
      </c>
      <c r="R113" s="19"/>
      <c r="S113" s="19" t="n">
        <v>0.0102673330198123</v>
      </c>
      <c r="T113" s="19" t="n">
        <v>0.0111584580039341</v>
      </c>
      <c r="U113" s="19" t="n">
        <v>0</v>
      </c>
      <c r="V113" s="19" t="n">
        <v>0.0125469602738112</v>
      </c>
      <c r="W113" s="19" t="n">
        <v>0.0238080711244302</v>
      </c>
      <c r="X113" s="19" t="n">
        <v>0.00688900121957697</v>
      </c>
      <c r="Y113" s="19" t="n">
        <v>0.00613199376565936</v>
      </c>
      <c r="Z113" s="19" t="n">
        <v>0</v>
      </c>
      <c r="AA113" s="19" t="n">
        <v>0.0132082947792159</v>
      </c>
      <c r="AB113" s="19" t="n">
        <v>0.0117581953980718</v>
      </c>
      <c r="AC113" s="19" t="n">
        <v>0.0115734036764589</v>
      </c>
      <c r="AD113" s="19" t="n">
        <v>0.0136696941185491</v>
      </c>
      <c r="AE113" s="19"/>
      <c r="AF113" s="19" t="n">
        <v>0.0144350137265543</v>
      </c>
      <c r="AG113" s="19" t="n">
        <v>0.00722877121066174</v>
      </c>
      <c r="AH113" s="19" t="n">
        <v>0.0101668134789224</v>
      </c>
      <c r="AI113" s="19"/>
      <c r="AJ113" s="19" t="n">
        <v>0.00450112097209444</v>
      </c>
      <c r="AK113" s="19" t="n">
        <v>0.0106180518391177</v>
      </c>
      <c r="AL113" s="19" t="n">
        <v>0.0184189871348145</v>
      </c>
      <c r="AM113" s="19" t="n">
        <v>0.0292276741964938</v>
      </c>
      <c r="AN113" s="19" t="n">
        <v>0.0175453945781472</v>
      </c>
      <c r="AO113" s="19"/>
      <c r="AP113" s="19" t="n">
        <v>0</v>
      </c>
      <c r="AQ113" s="19" t="n">
        <v>0.0106112233488156</v>
      </c>
      <c r="AR113" s="19" t="n">
        <v>0.0060407499237842</v>
      </c>
      <c r="AS113" s="19" t="n">
        <v>0.0286957856598293</v>
      </c>
      <c r="AT113" s="19" t="n">
        <v>0</v>
      </c>
      <c r="AU113" s="19"/>
      <c r="AV113" s="19" t="n">
        <v>0.0128499809846786</v>
      </c>
      <c r="AW113" s="19" t="n">
        <v>0.00306594766731466</v>
      </c>
      <c r="AX113" s="19" t="n">
        <v>0.00579547460153429</v>
      </c>
      <c r="AY113" s="19" t="n">
        <v>0.0172538077179082</v>
      </c>
      <c r="AZ113" s="19" t="n">
        <v>0</v>
      </c>
      <c r="BA113" s="19" t="n">
        <v>0.00562627591264605</v>
      </c>
      <c r="BB113" s="19"/>
      <c r="BC113" s="19" t="n">
        <v>0.00508440719115809</v>
      </c>
      <c r="BD113" s="19" t="n">
        <v>0.00707731628049927</v>
      </c>
      <c r="BE113" s="19" t="n">
        <v>0.00816976398494822</v>
      </c>
      <c r="BF113" s="19" t="n">
        <v>0.0128408179555815</v>
      </c>
      <c r="BG113" s="19" t="n">
        <v>0</v>
      </c>
    </row>
    <row r="114">
      <c r="B114" t="s">
        <v>123</v>
      </c>
      <c r="C114" s="19" t="n">
        <v>0.0310638291683973</v>
      </c>
      <c r="D114" s="19" t="n">
        <v>0.0185399568050662</v>
      </c>
      <c r="E114" s="19" t="n">
        <v>0.0424521222336463</v>
      </c>
      <c r="F114" s="19"/>
      <c r="G114" s="19" t="n">
        <v>0.0391583818965117</v>
      </c>
      <c r="H114" s="19" t="n">
        <v>0.0277974588499471</v>
      </c>
      <c r="I114" s="19" t="n">
        <v>0.0446517379710974</v>
      </c>
      <c r="J114" s="19" t="n">
        <v>0.0279345946154425</v>
      </c>
      <c r="K114" s="19" t="n">
        <v>0.0342401808995582</v>
      </c>
      <c r="L114" s="19" t="n">
        <v>0.0176585324275432</v>
      </c>
      <c r="M114" s="19"/>
      <c r="N114" s="19" t="n">
        <v>0.0161438232000962</v>
      </c>
      <c r="O114" s="19" t="n">
        <v>0.0268551366950484</v>
      </c>
      <c r="P114" s="19" t="n">
        <v>0.0322478316520276</v>
      </c>
      <c r="Q114" s="19" t="n">
        <v>0.0505380322097184</v>
      </c>
      <c r="R114" s="19"/>
      <c r="S114" s="19" t="n">
        <v>0.0171295255600711</v>
      </c>
      <c r="T114" s="19" t="n">
        <v>0.0302555349860968</v>
      </c>
      <c r="U114" s="19" t="n">
        <v>0.0245731631753625</v>
      </c>
      <c r="V114" s="19" t="n">
        <v>0.0196917831198331</v>
      </c>
      <c r="W114" s="19" t="n">
        <v>0.0458274654433278</v>
      </c>
      <c r="X114" s="19" t="n">
        <v>0.0553974422076299</v>
      </c>
      <c r="Y114" s="19" t="n">
        <v>0.0466183615716906</v>
      </c>
      <c r="Z114" s="19" t="n">
        <v>0.0907343711017808</v>
      </c>
      <c r="AA114" s="19" t="n">
        <v>0.012884418238696</v>
      </c>
      <c r="AB114" s="19" t="n">
        <v>0.0342730311686199</v>
      </c>
      <c r="AC114" s="19" t="n">
        <v>0</v>
      </c>
      <c r="AD114" s="19" t="n">
        <v>0.0320175725174158</v>
      </c>
      <c r="AE114" s="19"/>
      <c r="AF114" s="19" t="n">
        <v>0.0294029355982821</v>
      </c>
      <c r="AG114" s="19" t="n">
        <v>0.0151884051415505</v>
      </c>
      <c r="AH114" s="19" t="n">
        <v>0.0575732672331542</v>
      </c>
      <c r="AI114" s="19"/>
      <c r="AJ114" s="19" t="n">
        <v>0.0167451194459992</v>
      </c>
      <c r="AK114" s="19" t="n">
        <v>0.0281978697368388</v>
      </c>
      <c r="AL114" s="19" t="n">
        <v>0.0229030996342689</v>
      </c>
      <c r="AM114" s="19" t="n">
        <v>0</v>
      </c>
      <c r="AN114" s="19" t="n">
        <v>0.0698842426247673</v>
      </c>
      <c r="AO114" s="19"/>
      <c r="AP114" s="19" t="n">
        <v>0.0180327274787423</v>
      </c>
      <c r="AQ114" s="19" t="n">
        <v>0.0217093665334199</v>
      </c>
      <c r="AR114" s="19" t="n">
        <v>0.0289979357284037</v>
      </c>
      <c r="AS114" s="19" t="n">
        <v>0.0111112843954732</v>
      </c>
      <c r="AT114" s="19" t="n">
        <v>0.0412876031331736</v>
      </c>
      <c r="AU114" s="19"/>
      <c r="AV114" s="19" t="n">
        <v>0.0206457124755407</v>
      </c>
      <c r="AW114" s="19" t="n">
        <v>0.0174991060757741</v>
      </c>
      <c r="AX114" s="19" t="n">
        <v>0.0169637779752548</v>
      </c>
      <c r="AY114" s="19" t="n">
        <v>0.0161618757034463</v>
      </c>
      <c r="AZ114" s="19" t="n">
        <v>0.0438577490341943</v>
      </c>
      <c r="BA114" s="19" t="n">
        <v>0.0644569002310856</v>
      </c>
      <c r="BB114" s="19"/>
      <c r="BC114" s="19" t="n">
        <v>0.0342960940742924</v>
      </c>
      <c r="BD114" s="19" t="n">
        <v>0.0609950706787682</v>
      </c>
      <c r="BE114" s="19" t="n">
        <v>0.0165829436187429</v>
      </c>
      <c r="BF114" s="19" t="n">
        <v>0.00962255411456271</v>
      </c>
      <c r="BG114" s="19" t="n">
        <v>0.0321776461381837</v>
      </c>
    </row>
    <row r="115">
      <c r="B115" t="s">
        <v>139</v>
      </c>
      <c r="C115" s="19" t="n">
        <v>0.764702767117647</v>
      </c>
      <c r="D115" s="19" t="n">
        <v>0.812968647942968</v>
      </c>
      <c r="E115" s="19" t="n">
        <v>0.717965220655446</v>
      </c>
      <c r="F115" s="19"/>
      <c r="G115" s="19" t="n">
        <v>0.680691585873076</v>
      </c>
      <c r="H115" s="19" t="n">
        <v>0.774201651367079</v>
      </c>
      <c r="I115" s="19" t="n">
        <v>0.751806243671107</v>
      </c>
      <c r="J115" s="19" t="n">
        <v>0.758665024838063</v>
      </c>
      <c r="K115" s="19" t="n">
        <v>0.791960315638999</v>
      </c>
      <c r="L115" s="19" t="n">
        <v>0.810213132044774</v>
      </c>
      <c r="M115" s="19"/>
      <c r="N115" s="19" t="n">
        <v>0.826092057316445</v>
      </c>
      <c r="O115" s="19" t="n">
        <v>0.744197485433292</v>
      </c>
      <c r="P115" s="19" t="n">
        <v>0.73920252634951</v>
      </c>
      <c r="Q115" s="19" t="n">
        <v>0.741814250656023</v>
      </c>
      <c r="R115" s="19"/>
      <c r="S115" s="19" t="n">
        <v>0.805794622524239</v>
      </c>
      <c r="T115" s="19" t="n">
        <v>0.762617064755331</v>
      </c>
      <c r="U115" s="19" t="n">
        <v>0.729327246497381</v>
      </c>
      <c r="V115" s="19" t="n">
        <v>0.793289035441457</v>
      </c>
      <c r="W115" s="19" t="n">
        <v>0.73149041833007</v>
      </c>
      <c r="X115" s="19" t="n">
        <v>0.691147855145087</v>
      </c>
      <c r="Y115" s="19" t="n">
        <v>0.75098698958215</v>
      </c>
      <c r="Z115" s="19" t="n">
        <v>0.754935415547626</v>
      </c>
      <c r="AA115" s="19" t="n">
        <v>0.75187196732169</v>
      </c>
      <c r="AB115" s="19" t="n">
        <v>0.788688773996131</v>
      </c>
      <c r="AC115" s="19" t="n">
        <v>0.848735637916601</v>
      </c>
      <c r="AD115" s="19" t="n">
        <v>0.772414485814039</v>
      </c>
      <c r="AE115" s="19"/>
      <c r="AF115" s="19" t="n">
        <v>0.804540849609872</v>
      </c>
      <c r="AG115" s="19" t="n">
        <v>0.792384786506149</v>
      </c>
      <c r="AH115" s="19" t="n">
        <v>0.673729743575756</v>
      </c>
      <c r="AI115" s="19"/>
      <c r="AJ115" s="19" t="n">
        <v>0.828388780460632</v>
      </c>
      <c r="AK115" s="19" t="n">
        <v>0.787086671582218</v>
      </c>
      <c r="AL115" s="19" t="n">
        <v>0.740772347511633</v>
      </c>
      <c r="AM115" s="19" t="n">
        <v>0.794816641393626</v>
      </c>
      <c r="AN115" s="19" t="n">
        <v>0.662172917996752</v>
      </c>
      <c r="AO115" s="19"/>
      <c r="AP115" s="19" t="n">
        <v>0.817469040758785</v>
      </c>
      <c r="AQ115" s="19" t="n">
        <v>0.80786154395019</v>
      </c>
      <c r="AR115" s="19" t="n">
        <v>0.807844713859327</v>
      </c>
      <c r="AS115" s="19" t="n">
        <v>0.756009400464687</v>
      </c>
      <c r="AT115" s="19" t="n">
        <v>0.586583253498931</v>
      </c>
      <c r="AU115" s="19"/>
      <c r="AV115" s="19" t="n">
        <v>0.809253912310193</v>
      </c>
      <c r="AW115" s="19" t="n">
        <v>0.810557826848909</v>
      </c>
      <c r="AX115" s="19" t="n">
        <v>0.781862536196004</v>
      </c>
      <c r="AY115" s="19" t="n">
        <v>0.791598200482716</v>
      </c>
      <c r="AZ115" s="19" t="n">
        <v>0.624460585194695</v>
      </c>
      <c r="BA115" s="19" t="n">
        <v>0.704508371306256</v>
      </c>
      <c r="BB115" s="19"/>
      <c r="BC115" s="19" t="n">
        <v>0.774249173995005</v>
      </c>
      <c r="BD115" s="19" t="n">
        <v>0.715539808899115</v>
      </c>
      <c r="BE115" s="19" t="n">
        <v>0.787298709014176</v>
      </c>
      <c r="BF115" s="19" t="n">
        <v>0.791180506927968</v>
      </c>
      <c r="BG115" s="19" t="n">
        <v>0.853730744206123</v>
      </c>
    </row>
    <row r="116">
      <c r="B116" t="s">
        <v>140</v>
      </c>
      <c r="C116" s="19" t="n">
        <v>0.0437458366437126</v>
      </c>
      <c r="D116" s="19" t="n">
        <v>0.0392886138989971</v>
      </c>
      <c r="E116" s="19" t="n">
        <v>0.04843864278016</v>
      </c>
      <c r="F116" s="19"/>
      <c r="G116" s="19" t="n">
        <v>0.0619962116496287</v>
      </c>
      <c r="H116" s="19" t="n">
        <v>0.0391320541132689</v>
      </c>
      <c r="I116" s="19" t="n">
        <v>0.0493432175506795</v>
      </c>
      <c r="J116" s="19" t="n">
        <v>0.0469384532013976</v>
      </c>
      <c r="K116" s="19" t="n">
        <v>0.0451994456926836</v>
      </c>
      <c r="L116" s="19" t="n">
        <v>0.0271712116018109</v>
      </c>
      <c r="M116" s="19"/>
      <c r="N116" s="19" t="n">
        <v>0.0336662549405864</v>
      </c>
      <c r="O116" s="19" t="n">
        <v>0.0492328993970012</v>
      </c>
      <c r="P116" s="19" t="n">
        <v>0.0487946051640582</v>
      </c>
      <c r="Q116" s="19" t="n">
        <v>0.0445521778241806</v>
      </c>
      <c r="R116" s="19"/>
      <c r="S116" s="19" t="n">
        <v>0.0380190276708131</v>
      </c>
      <c r="T116" s="19" t="n">
        <v>0.0423533573639997</v>
      </c>
      <c r="U116" s="19" t="n">
        <v>0.058745683671034</v>
      </c>
      <c r="V116" s="19" t="n">
        <v>0.0574269681621376</v>
      </c>
      <c r="W116" s="19" t="n">
        <v>0.0472332707064697</v>
      </c>
      <c r="X116" s="19" t="n">
        <v>0.0599526441370327</v>
      </c>
      <c r="Y116" s="19" t="n">
        <v>0.0193783503136089</v>
      </c>
      <c r="Z116" s="19" t="n">
        <v>0.0210480927929661</v>
      </c>
      <c r="AA116" s="19" t="n">
        <v>0.0730989998711595</v>
      </c>
      <c r="AB116" s="19" t="n">
        <v>0.0267535001866071</v>
      </c>
      <c r="AC116" s="19" t="n">
        <v>0.0115734036764589</v>
      </c>
      <c r="AD116" s="19" t="n">
        <v>0.0310756425543023</v>
      </c>
      <c r="AE116" s="19"/>
      <c r="AF116" s="19" t="n">
        <v>0.0439878938114913</v>
      </c>
      <c r="AG116" s="19" t="n">
        <v>0.0432109260422401</v>
      </c>
      <c r="AH116" s="19" t="n">
        <v>0.0488204113822928</v>
      </c>
      <c r="AI116" s="19"/>
      <c r="AJ116" s="19" t="n">
        <v>0.0315360199087689</v>
      </c>
      <c r="AK116" s="19" t="n">
        <v>0.0520705826117211</v>
      </c>
      <c r="AL116" s="19" t="n">
        <v>0.0521266308937739</v>
      </c>
      <c r="AM116" s="19" t="n">
        <v>0.0532173494413296</v>
      </c>
      <c r="AN116" s="19" t="n">
        <v>0.0577724463369721</v>
      </c>
      <c r="AO116" s="19"/>
      <c r="AP116" s="19" t="n">
        <v>0.0249053056429444</v>
      </c>
      <c r="AQ116" s="19" t="n">
        <v>0.0416914718582445</v>
      </c>
      <c r="AR116" s="19" t="n">
        <v>0.0445235556551646</v>
      </c>
      <c r="AS116" s="19" t="n">
        <v>0.0762698158446798</v>
      </c>
      <c r="AT116" s="19" t="n">
        <v>0.0266813244607013</v>
      </c>
      <c r="AU116" s="19"/>
      <c r="AV116" s="19" t="n">
        <v>0.0425710464284771</v>
      </c>
      <c r="AW116" s="19" t="n">
        <v>0.0264059095290659</v>
      </c>
      <c r="AX116" s="19" t="n">
        <v>0.035873424742925</v>
      </c>
      <c r="AY116" s="19" t="n">
        <v>0.059972504965203</v>
      </c>
      <c r="AZ116" s="19" t="n">
        <v>0.0706750966520527</v>
      </c>
      <c r="BA116" s="19" t="n">
        <v>0.0182482145190718</v>
      </c>
      <c r="BB116" s="19"/>
      <c r="BC116" s="19" t="n">
        <v>0.0449671494250735</v>
      </c>
      <c r="BD116" s="19" t="n">
        <v>0.0338922783585888</v>
      </c>
      <c r="BE116" s="19" t="n">
        <v>0.0463515795649502</v>
      </c>
      <c r="BF116" s="19" t="n">
        <v>0.0462852346176696</v>
      </c>
      <c r="BG116" s="19" t="n">
        <v>0</v>
      </c>
    </row>
    <row r="117">
      <c r="B117" t="s">
        <v>141</v>
      </c>
      <c r="C117" s="19" t="n">
        <v>0.720956930473934</v>
      </c>
      <c r="D117" s="19" t="n">
        <v>0.773680034043971</v>
      </c>
      <c r="E117" s="19" t="n">
        <v>0.669526577875286</v>
      </c>
      <c r="F117" s="19"/>
      <c r="G117" s="19" t="n">
        <v>0.618695374223447</v>
      </c>
      <c r="H117" s="19" t="n">
        <v>0.73506959725381</v>
      </c>
      <c r="I117" s="19" t="n">
        <v>0.702463026120428</v>
      </c>
      <c r="J117" s="19" t="n">
        <v>0.711726571636665</v>
      </c>
      <c r="K117" s="19" t="n">
        <v>0.746760869946315</v>
      </c>
      <c r="L117" s="19" t="n">
        <v>0.783041920442963</v>
      </c>
      <c r="M117" s="19"/>
      <c r="N117" s="19" t="n">
        <v>0.792425802375858</v>
      </c>
      <c r="O117" s="19" t="n">
        <v>0.694964586036291</v>
      </c>
      <c r="P117" s="19" t="n">
        <v>0.690407921185451</v>
      </c>
      <c r="Q117" s="19" t="n">
        <v>0.697262072831842</v>
      </c>
      <c r="R117" s="19"/>
      <c r="S117" s="19" t="n">
        <v>0.767775594853426</v>
      </c>
      <c r="T117" s="19" t="n">
        <v>0.720263707391331</v>
      </c>
      <c r="U117" s="19" t="n">
        <v>0.670581562826347</v>
      </c>
      <c r="V117" s="19" t="n">
        <v>0.73586206727932</v>
      </c>
      <c r="W117" s="19" t="n">
        <v>0.6842571476236</v>
      </c>
      <c r="X117" s="19" t="n">
        <v>0.631195211008054</v>
      </c>
      <c r="Y117" s="19" t="n">
        <v>0.731608639268541</v>
      </c>
      <c r="Z117" s="19" t="n">
        <v>0.73388732275466</v>
      </c>
      <c r="AA117" s="19" t="n">
        <v>0.67877296745053</v>
      </c>
      <c r="AB117" s="19" t="n">
        <v>0.761935273809524</v>
      </c>
      <c r="AC117" s="19" t="n">
        <v>0.837162234240142</v>
      </c>
      <c r="AD117" s="19" t="n">
        <v>0.741338843259736</v>
      </c>
      <c r="AE117" s="19"/>
      <c r="AF117" s="19" t="n">
        <v>0.760552955798381</v>
      </c>
      <c r="AG117" s="19" t="n">
        <v>0.749173860463909</v>
      </c>
      <c r="AH117" s="19" t="n">
        <v>0.624909332193463</v>
      </c>
      <c r="AI117" s="19"/>
      <c r="AJ117" s="19" t="n">
        <v>0.796852760551863</v>
      </c>
      <c r="AK117" s="19" t="n">
        <v>0.735016088970497</v>
      </c>
      <c r="AL117" s="19" t="n">
        <v>0.688645716617859</v>
      </c>
      <c r="AM117" s="19" t="n">
        <v>0.741599291952296</v>
      </c>
      <c r="AN117" s="19" t="n">
        <v>0.60440047165978</v>
      </c>
      <c r="AO117" s="19"/>
      <c r="AP117" s="19" t="n">
        <v>0.792563735115841</v>
      </c>
      <c r="AQ117" s="19" t="n">
        <v>0.766170072091945</v>
      </c>
      <c r="AR117" s="19" t="n">
        <v>0.763321158204163</v>
      </c>
      <c r="AS117" s="19" t="n">
        <v>0.679739584620007</v>
      </c>
      <c r="AT117" s="19" t="n">
        <v>0.55990192903823</v>
      </c>
      <c r="AU117" s="19"/>
      <c r="AV117" s="19" t="n">
        <v>0.766682865881716</v>
      </c>
      <c r="AW117" s="19" t="n">
        <v>0.784151917319843</v>
      </c>
      <c r="AX117" s="19" t="n">
        <v>0.745989111453079</v>
      </c>
      <c r="AY117" s="19" t="n">
        <v>0.731625695517513</v>
      </c>
      <c r="AZ117" s="19" t="n">
        <v>0.553785488542642</v>
      </c>
      <c r="BA117" s="19" t="n">
        <v>0.686260156787184</v>
      </c>
      <c r="BB117" s="19"/>
      <c r="BC117" s="19" t="n">
        <v>0.729282024569932</v>
      </c>
      <c r="BD117" s="19" t="n">
        <v>0.681647530540526</v>
      </c>
      <c r="BE117" s="19" t="n">
        <v>0.740947129449226</v>
      </c>
      <c r="BF117" s="19" t="n">
        <v>0.744895272310298</v>
      </c>
      <c r="BG117" s="19" t="n">
        <v>0.853730744206123</v>
      </c>
    </row>
    <row r="118">
      <c r="C118" s="19"/>
      <c r="D118" s="19"/>
      <c r="E118" s="19"/>
      <c r="F118" s="19"/>
      <c r="G118" s="19"/>
      <c r="H118" s="19"/>
      <c r="I118" s="19"/>
      <c r="J118" s="19"/>
      <c r="K118" s="19"/>
      <c r="L118" s="19"/>
      <c r="M118" s="19"/>
      <c r="N118" s="19"/>
      <c r="O118" s="19"/>
      <c r="P118" s="19"/>
      <c r="Q118" s="19"/>
      <c r="R118" s="19"/>
      <c r="S118" s="19"/>
      <c r="T118" s="19"/>
      <c r="U118" s="19"/>
      <c r="V118" s="19"/>
      <c r="W118" s="19"/>
      <c r="X118" s="19"/>
      <c r="Y118" s="19"/>
      <c r="Z118" s="19"/>
      <c r="AA118" s="19"/>
      <c r="AB118" s="19"/>
      <c r="AC118" s="19"/>
      <c r="AD118" s="19"/>
      <c r="AE118" s="19"/>
      <c r="AF118" s="19"/>
      <c r="AG118" s="19"/>
      <c r="AH118" s="19"/>
      <c r="AI118" s="19"/>
      <c r="AJ118" s="19"/>
      <c r="AK118" s="19"/>
      <c r="AL118" s="19"/>
      <c r="AM118" s="19"/>
      <c r="AN118" s="19"/>
      <c r="AO118" s="19"/>
      <c r="AP118" s="19"/>
      <c r="AQ118" s="19"/>
      <c r="AR118" s="19"/>
      <c r="AS118" s="19"/>
      <c r="AT118" s="19"/>
      <c r="AU118" s="19"/>
      <c r="AV118" s="19"/>
      <c r="AW118" s="19"/>
      <c r="AX118" s="19"/>
      <c r="AY118" s="19"/>
      <c r="AZ118" s="19"/>
      <c r="BA118" s="19"/>
      <c r="BB118" s="19"/>
      <c r="BC118" s="19"/>
      <c r="BD118" s="19"/>
      <c r="BE118" s="19"/>
      <c r="BF118" s="19"/>
      <c r="BG118" s="19"/>
    </row>
    <row r="119">
      <c r="B119" s="7" t="s">
        <v>147</v>
      </c>
      <c r="C119" s="19"/>
      <c r="D119" s="19"/>
      <c r="E119" s="19"/>
      <c r="F119" s="19"/>
      <c r="G119" s="19"/>
      <c r="H119" s="19"/>
      <c r="I119" s="19"/>
      <c r="J119" s="19"/>
      <c r="K119" s="19"/>
      <c r="L119" s="19"/>
      <c r="M119" s="19"/>
      <c r="N119" s="19"/>
      <c r="O119" s="19"/>
      <c r="P119" s="19"/>
      <c r="Q119" s="19"/>
      <c r="R119" s="19"/>
      <c r="S119" s="19"/>
      <c r="T119" s="19"/>
      <c r="U119" s="19"/>
      <c r="V119" s="19"/>
      <c r="W119" s="19"/>
      <c r="X119" s="19"/>
      <c r="Y119" s="19"/>
      <c r="Z119" s="19"/>
      <c r="AA119" s="19"/>
      <c r="AB119" s="19"/>
      <c r="AC119" s="19"/>
      <c r="AD119" s="19"/>
      <c r="AE119" s="19"/>
      <c r="AF119" s="19"/>
      <c r="AG119" s="19"/>
      <c r="AH119" s="19"/>
      <c r="AI119" s="19"/>
      <c r="AJ119" s="19"/>
      <c r="AK119" s="19"/>
      <c r="AL119" s="19"/>
      <c r="AM119" s="19"/>
      <c r="AN119" s="19"/>
      <c r="AO119" s="19"/>
      <c r="AP119" s="19"/>
      <c r="AQ119" s="19"/>
      <c r="AR119" s="19"/>
      <c r="AS119" s="19"/>
      <c r="AT119" s="19"/>
      <c r="AU119" s="19"/>
      <c r="AV119" s="19"/>
      <c r="AW119" s="19"/>
      <c r="AX119" s="19"/>
      <c r="AY119" s="19"/>
      <c r="AZ119" s="19"/>
      <c r="BA119" s="19"/>
      <c r="BB119" s="19"/>
      <c r="BC119" s="19"/>
      <c r="BD119" s="19"/>
      <c r="BE119" s="19"/>
      <c r="BF119" s="19"/>
      <c r="BG119" s="19"/>
    </row>
    <row r="120">
      <c r="B120" s="26" t="s">
        <v>79</v>
      </c>
      <c r="C120" s="19"/>
      <c r="D120" s="19"/>
      <c r="E120" s="19"/>
      <c r="F120" s="19"/>
      <c r="G120" s="19"/>
      <c r="H120" s="19"/>
      <c r="I120" s="19"/>
      <c r="J120" s="19"/>
      <c r="K120" s="19"/>
      <c r="L120" s="19"/>
      <c r="M120" s="19"/>
      <c r="N120" s="19"/>
      <c r="O120" s="19"/>
      <c r="P120" s="19"/>
      <c r="Q120" s="19"/>
      <c r="R120" s="19"/>
      <c r="S120" s="19"/>
      <c r="T120" s="19"/>
      <c r="U120" s="19"/>
      <c r="V120" s="19"/>
      <c r="W120" s="19"/>
      <c r="X120" s="19"/>
      <c r="Y120" s="19"/>
      <c r="Z120" s="19"/>
      <c r="AA120" s="19"/>
      <c r="AB120" s="19"/>
      <c r="AC120" s="19"/>
      <c r="AD120" s="19"/>
      <c r="AE120" s="19"/>
      <c r="AF120" s="19"/>
      <c r="AG120" s="19"/>
      <c r="AH120" s="19"/>
      <c r="AI120" s="19"/>
      <c r="AJ120" s="19"/>
      <c r="AK120" s="19"/>
      <c r="AL120" s="19"/>
      <c r="AM120" s="19"/>
      <c r="AN120" s="19"/>
      <c r="AO120" s="19"/>
      <c r="AP120" s="19"/>
      <c r="AQ120" s="19"/>
      <c r="AR120" s="19"/>
      <c r="AS120" s="19"/>
      <c r="AT120" s="19"/>
      <c r="AU120" s="19"/>
      <c r="AV120" s="19"/>
      <c r="AW120" s="19"/>
      <c r="AX120" s="19"/>
      <c r="AY120" s="19"/>
      <c r="AZ120" s="19"/>
      <c r="BA120" s="19"/>
      <c r="BB120" s="19"/>
      <c r="BC120" s="19"/>
      <c r="BD120" s="19"/>
      <c r="BE120" s="19"/>
      <c r="BF120" s="19"/>
      <c r="BG120" s="19"/>
    </row>
    <row r="121">
      <c r="B121" t="s">
        <v>134</v>
      </c>
      <c r="C121" s="19" t="n">
        <v>0.6848054522432</v>
      </c>
      <c r="D121" s="19" t="n">
        <v>0.642439181493264</v>
      </c>
      <c r="E121" s="19" t="n">
        <v>0.726387886417346</v>
      </c>
      <c r="F121" s="19"/>
      <c r="G121" s="19" t="n">
        <v>0.644484310982506</v>
      </c>
      <c r="H121" s="19" t="n">
        <v>0.676714382768454</v>
      </c>
      <c r="I121" s="19" t="n">
        <v>0.701622029913926</v>
      </c>
      <c r="J121" s="19" t="n">
        <v>0.701638934124932</v>
      </c>
      <c r="K121" s="19" t="n">
        <v>0.723348395455123</v>
      </c>
      <c r="L121" s="19" t="n">
        <v>0.665111903316873</v>
      </c>
      <c r="M121" s="19"/>
      <c r="N121" s="19" t="n">
        <v>0.669508302724951</v>
      </c>
      <c r="O121" s="19" t="n">
        <v>0.676693680702564</v>
      </c>
      <c r="P121" s="19" t="n">
        <v>0.679658049577462</v>
      </c>
      <c r="Q121" s="19" t="n">
        <v>0.713619505891598</v>
      </c>
      <c r="R121" s="19"/>
      <c r="S121" s="19" t="n">
        <v>0.708323986410759</v>
      </c>
      <c r="T121" s="19" t="n">
        <v>0.667203208758268</v>
      </c>
      <c r="U121" s="19" t="n">
        <v>0.65204444048627</v>
      </c>
      <c r="V121" s="19" t="n">
        <v>0.669448607845732</v>
      </c>
      <c r="W121" s="19" t="n">
        <v>0.660922763145786</v>
      </c>
      <c r="X121" s="19" t="n">
        <v>0.683063293502818</v>
      </c>
      <c r="Y121" s="19" t="n">
        <v>0.689305871214411</v>
      </c>
      <c r="Z121" s="19" t="n">
        <v>0.690561912976326</v>
      </c>
      <c r="AA121" s="19" t="n">
        <v>0.686236144952498</v>
      </c>
      <c r="AB121" s="19" t="n">
        <v>0.697083991066525</v>
      </c>
      <c r="AC121" s="19" t="n">
        <v>0.717156407256795</v>
      </c>
      <c r="AD121" s="19" t="n">
        <v>0.729836151278385</v>
      </c>
      <c r="AE121" s="19"/>
      <c r="AF121" s="19" t="n">
        <v>0.687295923301562</v>
      </c>
      <c r="AG121" s="19" t="n">
        <v>0.659619472972117</v>
      </c>
      <c r="AH121" s="19" t="n">
        <v>0.706601614927958</v>
      </c>
      <c r="AI121" s="19"/>
      <c r="AJ121" s="19" t="n">
        <v>0.665448297444736</v>
      </c>
      <c r="AK121" s="19" t="n">
        <v>0.717940468845588</v>
      </c>
      <c r="AL121" s="19" t="n">
        <v>0.585180503558058</v>
      </c>
      <c r="AM121" s="19" t="n">
        <v>0.703040285537389</v>
      </c>
      <c r="AN121" s="19" t="n">
        <v>0.700319901600573</v>
      </c>
      <c r="AO121" s="19"/>
      <c r="AP121" s="19" t="n">
        <v>0.640407596933363</v>
      </c>
      <c r="AQ121" s="19" t="n">
        <v>0.717697368596796</v>
      </c>
      <c r="AR121" s="19" t="n">
        <v>0.599785473934908</v>
      </c>
      <c r="AS121" s="19" t="n">
        <v>0.681977132771735</v>
      </c>
      <c r="AT121" s="19" t="n">
        <v>0.637227226978423</v>
      </c>
      <c r="AU121" s="19"/>
      <c r="AV121" s="19" t="n">
        <v>0.710674961217769</v>
      </c>
      <c r="AW121" s="19" t="n">
        <v>0.654555119320423</v>
      </c>
      <c r="AX121" s="19" t="n">
        <v>0.636945328239159</v>
      </c>
      <c r="AY121" s="19" t="n">
        <v>0.688004773724625</v>
      </c>
      <c r="AZ121" s="19" t="n">
        <v>0.6838858568906</v>
      </c>
      <c r="BA121" s="19" t="n">
        <v>0.649754292733555</v>
      </c>
      <c r="BB121" s="19"/>
      <c r="BC121" s="19" t="n">
        <v>0.743859805591019</v>
      </c>
      <c r="BD121" s="19" t="n">
        <v>0.65495030238158</v>
      </c>
      <c r="BE121" s="19" t="n">
        <v>0.673281220558233</v>
      </c>
      <c r="BF121" s="19" t="n">
        <v>0.636776512834726</v>
      </c>
      <c r="BG121" s="19" t="n">
        <v>0.71974083844712</v>
      </c>
    </row>
    <row r="122">
      <c r="B122" t="s">
        <v>135</v>
      </c>
      <c r="C122" s="19" t="n">
        <v>0.25197104218309</v>
      </c>
      <c r="D122" s="19" t="n">
        <v>0.281978923308803</v>
      </c>
      <c r="E122" s="19" t="n">
        <v>0.221944804426512</v>
      </c>
      <c r="F122" s="19"/>
      <c r="G122" s="19" t="n">
        <v>0.218192200288867</v>
      </c>
      <c r="H122" s="19" t="n">
        <v>0.263258738162765</v>
      </c>
      <c r="I122" s="19" t="n">
        <v>0.242103455997697</v>
      </c>
      <c r="J122" s="19" t="n">
        <v>0.243360159125647</v>
      </c>
      <c r="K122" s="19" t="n">
        <v>0.236787204001</v>
      </c>
      <c r="L122" s="19" t="n">
        <v>0.290612826666564</v>
      </c>
      <c r="M122" s="19"/>
      <c r="N122" s="19" t="n">
        <v>0.265777032748766</v>
      </c>
      <c r="O122" s="19" t="n">
        <v>0.254939763783257</v>
      </c>
      <c r="P122" s="19" t="n">
        <v>0.261581004072194</v>
      </c>
      <c r="Q122" s="19" t="n">
        <v>0.226064242190477</v>
      </c>
      <c r="R122" s="19"/>
      <c r="S122" s="19" t="n">
        <v>0.243155585976492</v>
      </c>
      <c r="T122" s="19" t="n">
        <v>0.257047518656497</v>
      </c>
      <c r="U122" s="19" t="n">
        <v>0.295971726320798</v>
      </c>
      <c r="V122" s="19" t="n">
        <v>0.292754562396554</v>
      </c>
      <c r="W122" s="19" t="n">
        <v>0.228581213418631</v>
      </c>
      <c r="X122" s="19" t="n">
        <v>0.231957227268028</v>
      </c>
      <c r="Y122" s="19" t="n">
        <v>0.236893927691687</v>
      </c>
      <c r="Z122" s="19" t="n">
        <v>0.24800996910131</v>
      </c>
      <c r="AA122" s="19" t="n">
        <v>0.237636857772294</v>
      </c>
      <c r="AB122" s="19" t="n">
        <v>0.250725824215819</v>
      </c>
      <c r="AC122" s="19" t="n">
        <v>0.255951495540524</v>
      </c>
      <c r="AD122" s="19" t="n">
        <v>0.241188880409569</v>
      </c>
      <c r="AE122" s="19"/>
      <c r="AF122" s="19" t="n">
        <v>0.248884247581698</v>
      </c>
      <c r="AG122" s="19" t="n">
        <v>0.290992381691286</v>
      </c>
      <c r="AH122" s="19" t="n">
        <v>0.220970634188253</v>
      </c>
      <c r="AI122" s="19"/>
      <c r="AJ122" s="19" t="n">
        <v>0.271752667443079</v>
      </c>
      <c r="AK122" s="19" t="n">
        <v>0.241301806126425</v>
      </c>
      <c r="AL122" s="19" t="n">
        <v>0.318689497864686</v>
      </c>
      <c r="AM122" s="19" t="n">
        <v>0.214396645270655</v>
      </c>
      <c r="AN122" s="19" t="n">
        <v>0.228088608661692</v>
      </c>
      <c r="AO122" s="19"/>
      <c r="AP122" s="19" t="n">
        <v>0.292625778913162</v>
      </c>
      <c r="AQ122" s="19" t="n">
        <v>0.236246574768906</v>
      </c>
      <c r="AR122" s="19" t="n">
        <v>0.302739295509004</v>
      </c>
      <c r="AS122" s="19" t="n">
        <v>0.243627188676873</v>
      </c>
      <c r="AT122" s="19" t="n">
        <v>0.321104247979239</v>
      </c>
      <c r="AU122" s="19"/>
      <c r="AV122" s="19" t="n">
        <v>0.235405006027707</v>
      </c>
      <c r="AW122" s="19" t="n">
        <v>0.276973183482369</v>
      </c>
      <c r="AX122" s="19" t="n">
        <v>0.284525256097619</v>
      </c>
      <c r="AY122" s="19" t="n">
        <v>0.24987584460119</v>
      </c>
      <c r="AZ122" s="19" t="n">
        <v>0.272079075103957</v>
      </c>
      <c r="BA122" s="19" t="n">
        <v>0.247660656910102</v>
      </c>
      <c r="BB122" s="19"/>
      <c r="BC122" s="19" t="n">
        <v>0.219966944324968</v>
      </c>
      <c r="BD122" s="19" t="n">
        <v>0.285165965034798</v>
      </c>
      <c r="BE122" s="19" t="n">
        <v>0.249949049815871</v>
      </c>
      <c r="BF122" s="19" t="n">
        <v>0.292445985790666</v>
      </c>
      <c r="BG122" s="19" t="n">
        <v>0.185192796931421</v>
      </c>
    </row>
    <row r="123">
      <c r="B123" t="s">
        <v>136</v>
      </c>
      <c r="C123" s="19" t="n">
        <v>0.0408102006167356</v>
      </c>
      <c r="D123" s="19" t="n">
        <v>0.0486711004225704</v>
      </c>
      <c r="E123" s="19" t="n">
        <v>0.0334642523221397</v>
      </c>
      <c r="F123" s="19"/>
      <c r="G123" s="19" t="n">
        <v>0.0908017263539247</v>
      </c>
      <c r="H123" s="19" t="n">
        <v>0.0317427761941877</v>
      </c>
      <c r="I123" s="19" t="n">
        <v>0.0272544445496017</v>
      </c>
      <c r="J123" s="19" t="n">
        <v>0.0413311706790691</v>
      </c>
      <c r="K123" s="19" t="n">
        <v>0.0259288341137566</v>
      </c>
      <c r="L123" s="19" t="n">
        <v>0.0353232217638437</v>
      </c>
      <c r="M123" s="19"/>
      <c r="N123" s="19" t="n">
        <v>0.0436076904206154</v>
      </c>
      <c r="O123" s="19" t="n">
        <v>0.0405823637190178</v>
      </c>
      <c r="P123" s="19" t="n">
        <v>0.0443146552825644</v>
      </c>
      <c r="Q123" s="19" t="n">
        <v>0.0350343764857694</v>
      </c>
      <c r="R123" s="19"/>
      <c r="S123" s="19" t="n">
        <v>0.0297787824679573</v>
      </c>
      <c r="T123" s="19" t="n">
        <v>0.0497791538603828</v>
      </c>
      <c r="U123" s="19" t="n">
        <v>0.0450606705304948</v>
      </c>
      <c r="V123" s="19" t="n">
        <v>0.0200220360968286</v>
      </c>
      <c r="W123" s="19" t="n">
        <v>0.0765986378134864</v>
      </c>
      <c r="X123" s="19" t="n">
        <v>0.0412407199317171</v>
      </c>
      <c r="Y123" s="19" t="n">
        <v>0.0508474466850581</v>
      </c>
      <c r="Z123" s="19" t="n">
        <v>0.0212780559310295</v>
      </c>
      <c r="AA123" s="19" t="n">
        <v>0.0640920693406831</v>
      </c>
      <c r="AB123" s="19" t="n">
        <v>0.0211298381590136</v>
      </c>
      <c r="AC123" s="19" t="n">
        <v>0.0268920972026809</v>
      </c>
      <c r="AD123" s="19" t="n">
        <v>0.0157449874793686</v>
      </c>
      <c r="AE123" s="19"/>
      <c r="AF123" s="19" t="n">
        <v>0.0420526706475883</v>
      </c>
      <c r="AG123" s="19" t="n">
        <v>0.0340884275270926</v>
      </c>
      <c r="AH123" s="19" t="n">
        <v>0.0409750145257977</v>
      </c>
      <c r="AI123" s="19"/>
      <c r="AJ123" s="19" t="n">
        <v>0.0453372009982351</v>
      </c>
      <c r="AK123" s="19" t="n">
        <v>0.0220417048891492</v>
      </c>
      <c r="AL123" s="19" t="n">
        <v>0.0800441392982503</v>
      </c>
      <c r="AM123" s="19" t="n">
        <v>0.0585733939471204</v>
      </c>
      <c r="AN123" s="19" t="n">
        <v>0.0439532941916106</v>
      </c>
      <c r="AO123" s="19"/>
      <c r="AP123" s="19" t="n">
        <v>0.0472407044525514</v>
      </c>
      <c r="AQ123" s="19" t="n">
        <v>0.0265836933304759</v>
      </c>
      <c r="AR123" s="19" t="n">
        <v>0.0772504919631134</v>
      </c>
      <c r="AS123" s="19" t="n">
        <v>0.0391349826156246</v>
      </c>
      <c r="AT123" s="19" t="n">
        <v>0.0281698318399212</v>
      </c>
      <c r="AU123" s="19"/>
      <c r="AV123" s="19" t="n">
        <v>0.0302545777185409</v>
      </c>
      <c r="AW123" s="19" t="n">
        <v>0.0493295035553648</v>
      </c>
      <c r="AX123" s="19" t="n">
        <v>0.064632153609267</v>
      </c>
      <c r="AY123" s="19" t="n">
        <v>0.0326742146150877</v>
      </c>
      <c r="AZ123" s="19" t="n">
        <v>0.0343240654855057</v>
      </c>
      <c r="BA123" s="19" t="n">
        <v>0.0694952867678251</v>
      </c>
      <c r="BB123" s="19"/>
      <c r="BC123" s="19" t="n">
        <v>0.023113700429818</v>
      </c>
      <c r="BD123" s="19" t="n">
        <v>0.041292027637616</v>
      </c>
      <c r="BE123" s="19" t="n">
        <v>0.0473900418960905</v>
      </c>
      <c r="BF123" s="19" t="n">
        <v>0.0577036659705403</v>
      </c>
      <c r="BG123" s="19" t="n">
        <v>0.0678812739498372</v>
      </c>
    </row>
    <row r="124">
      <c r="B124" t="s">
        <v>137</v>
      </c>
      <c r="C124" s="19" t="n">
        <v>0.0127841338345187</v>
      </c>
      <c r="D124" s="19" t="n">
        <v>0.0173897404807494</v>
      </c>
      <c r="E124" s="19" t="n">
        <v>0.00839247319587665</v>
      </c>
      <c r="F124" s="19"/>
      <c r="G124" s="19" t="n">
        <v>0.0416879224072767</v>
      </c>
      <c r="H124" s="19" t="n">
        <v>0.0135688349301281</v>
      </c>
      <c r="I124" s="19" t="n">
        <v>0.00748715520541617</v>
      </c>
      <c r="J124" s="19" t="n">
        <v>0.00788769638306689</v>
      </c>
      <c r="K124" s="19" t="n">
        <v>0.00773502843048403</v>
      </c>
      <c r="L124" s="19" t="n">
        <v>0.00448296014388403</v>
      </c>
      <c r="M124" s="19"/>
      <c r="N124" s="19" t="n">
        <v>0.0127028965675661</v>
      </c>
      <c r="O124" s="19" t="n">
        <v>0.0127348481120085</v>
      </c>
      <c r="P124" s="19" t="n">
        <v>0.0122673416194113</v>
      </c>
      <c r="Q124" s="19" t="n">
        <v>0.0134024505829742</v>
      </c>
      <c r="R124" s="19"/>
      <c r="S124" s="19" t="n">
        <v>0.0116648569810603</v>
      </c>
      <c r="T124" s="19" t="n">
        <v>0.0117885363329657</v>
      </c>
      <c r="U124" s="19" t="n">
        <v>0</v>
      </c>
      <c r="V124" s="19" t="n">
        <v>0.0177747936608852</v>
      </c>
      <c r="W124" s="19" t="n">
        <v>0.0270661933859619</v>
      </c>
      <c r="X124" s="19" t="n">
        <v>0.0280071682739298</v>
      </c>
      <c r="Y124" s="19" t="n">
        <v>0.0110878216514261</v>
      </c>
      <c r="Z124" s="19" t="n">
        <v>0.0251957814347489</v>
      </c>
      <c r="AA124" s="19" t="n">
        <v>0.00773644721891866</v>
      </c>
      <c r="AB124" s="19" t="n">
        <v>0.0095583286390581</v>
      </c>
      <c r="AC124" s="19" t="n">
        <v>0</v>
      </c>
      <c r="AD124" s="19" t="n">
        <v>0</v>
      </c>
      <c r="AE124" s="19"/>
      <c r="AF124" s="19" t="n">
        <v>0.0135920465672646</v>
      </c>
      <c r="AG124" s="19" t="n">
        <v>0.00950494396842724</v>
      </c>
      <c r="AH124" s="19" t="n">
        <v>0.0118655994348339</v>
      </c>
      <c r="AI124" s="19"/>
      <c r="AJ124" s="19" t="n">
        <v>0.012821352447636</v>
      </c>
      <c r="AK124" s="19" t="n">
        <v>0.0101664546926682</v>
      </c>
      <c r="AL124" s="19" t="n">
        <v>0.00874957616478378</v>
      </c>
      <c r="AM124" s="19" t="n">
        <v>0.0239896752448358</v>
      </c>
      <c r="AN124" s="19" t="n">
        <v>0.0126952802053142</v>
      </c>
      <c r="AO124" s="19"/>
      <c r="AP124" s="19" t="n">
        <v>0.0173170650507378</v>
      </c>
      <c r="AQ124" s="19" t="n">
        <v>0.0110866516954404</v>
      </c>
      <c r="AR124" s="19" t="n">
        <v>0.0144854201709409</v>
      </c>
      <c r="AS124" s="19" t="n">
        <v>0.0235377273292305</v>
      </c>
      <c r="AT124" s="19" t="n">
        <v>0</v>
      </c>
      <c r="AU124" s="19"/>
      <c r="AV124" s="19" t="n">
        <v>0.0116334513496508</v>
      </c>
      <c r="AW124" s="19" t="n">
        <v>0.0168046214085566</v>
      </c>
      <c r="AX124" s="19" t="n">
        <v>0.0138972620539555</v>
      </c>
      <c r="AY124" s="19" t="n">
        <v>0.0196556617788604</v>
      </c>
      <c r="AZ124" s="19" t="n">
        <v>0</v>
      </c>
      <c r="BA124" s="19" t="n">
        <v>0.0218223082596137</v>
      </c>
      <c r="BB124" s="19"/>
      <c r="BC124" s="19" t="n">
        <v>0.00999028350725319</v>
      </c>
      <c r="BD124" s="19" t="n">
        <v>0.010542359259888</v>
      </c>
      <c r="BE124" s="19" t="n">
        <v>0.0165598348578672</v>
      </c>
      <c r="BF124" s="19" t="n">
        <v>0.0096701267713347</v>
      </c>
      <c r="BG124" s="19" t="n">
        <v>0</v>
      </c>
    </row>
    <row r="125">
      <c r="B125" t="s">
        <v>138</v>
      </c>
      <c r="C125" s="19" t="n">
        <v>0.00589215198821343</v>
      </c>
      <c r="D125" s="19" t="n">
        <v>0.00552752926578377</v>
      </c>
      <c r="E125" s="19" t="n">
        <v>0.00629429474597437</v>
      </c>
      <c r="F125" s="19"/>
      <c r="G125" s="19" t="n">
        <v>0.0048338399674258</v>
      </c>
      <c r="H125" s="19" t="n">
        <v>0.00518105993648871</v>
      </c>
      <c r="I125" s="19" t="n">
        <v>0.0119581734753479</v>
      </c>
      <c r="J125" s="19" t="n">
        <v>0.0028940356520542</v>
      </c>
      <c r="K125" s="19" t="n">
        <v>0.00620053799963697</v>
      </c>
      <c r="L125" s="19" t="n">
        <v>0.00446908810883538</v>
      </c>
      <c r="M125" s="19"/>
      <c r="N125" s="19" t="n">
        <v>0.00488388901955004</v>
      </c>
      <c r="O125" s="19" t="n">
        <v>0.00878500163355821</v>
      </c>
      <c r="P125" s="19" t="n">
        <v>0.0021789494483677</v>
      </c>
      <c r="Q125" s="19" t="n">
        <v>0.00724532463055987</v>
      </c>
      <c r="R125" s="19"/>
      <c r="S125" s="19" t="n">
        <v>0.00707678816373189</v>
      </c>
      <c r="T125" s="19" t="n">
        <v>0.0104066292803093</v>
      </c>
      <c r="U125" s="19" t="n">
        <v>0</v>
      </c>
      <c r="V125" s="19" t="n">
        <v>0</v>
      </c>
      <c r="W125" s="19" t="n">
        <v>0.00683119223613436</v>
      </c>
      <c r="X125" s="19" t="n">
        <v>0.00752501778649318</v>
      </c>
      <c r="Y125" s="19" t="n">
        <v>0.00613199376565936</v>
      </c>
      <c r="Z125" s="19" t="n">
        <v>0</v>
      </c>
      <c r="AA125" s="19" t="n">
        <v>0.00429848071560632</v>
      </c>
      <c r="AB125" s="19" t="n">
        <v>0.0114953437808415</v>
      </c>
      <c r="AC125" s="19" t="n">
        <v>0</v>
      </c>
      <c r="AD125" s="19" t="n">
        <v>0.0132299808326776</v>
      </c>
      <c r="AE125" s="19"/>
      <c r="AF125" s="19" t="n">
        <v>0.00422653919643203</v>
      </c>
      <c r="AG125" s="19" t="n">
        <v>0.0032526209841417</v>
      </c>
      <c r="AH125" s="19" t="n">
        <v>0.0102770026979949</v>
      </c>
      <c r="AI125" s="19"/>
      <c r="AJ125" s="19" t="n">
        <v>0.00285929408822765</v>
      </c>
      <c r="AK125" s="19" t="n">
        <v>0.00497834244170137</v>
      </c>
      <c r="AL125" s="19" t="n">
        <v>0.00733628311422135</v>
      </c>
      <c r="AM125" s="19" t="n">
        <v>0</v>
      </c>
      <c r="AN125" s="19" t="n">
        <v>0.00779536208696606</v>
      </c>
      <c r="AO125" s="19"/>
      <c r="AP125" s="19" t="n">
        <v>0.00240885465018594</v>
      </c>
      <c r="AQ125" s="19" t="n">
        <v>0.00547415804959238</v>
      </c>
      <c r="AR125" s="19" t="n">
        <v>0</v>
      </c>
      <c r="AS125" s="19" t="n">
        <v>0.0036524299514359</v>
      </c>
      <c r="AT125" s="19" t="n">
        <v>0</v>
      </c>
      <c r="AU125" s="19"/>
      <c r="AV125" s="19" t="n">
        <v>0.00850617008200058</v>
      </c>
      <c r="AW125" s="19" t="n">
        <v>0.00233757223328622</v>
      </c>
      <c r="AX125" s="19" t="n">
        <v>0</v>
      </c>
      <c r="AY125" s="19" t="n">
        <v>0.00305003651339139</v>
      </c>
      <c r="AZ125" s="19" t="n">
        <v>0</v>
      </c>
      <c r="BA125" s="19" t="n">
        <v>0.00562627591264605</v>
      </c>
      <c r="BB125" s="19"/>
      <c r="BC125" s="19" t="n">
        <v>0.00306926614694129</v>
      </c>
      <c r="BD125" s="19" t="n">
        <v>0.00210579561585336</v>
      </c>
      <c r="BE125" s="19" t="n">
        <v>0.00744966432528546</v>
      </c>
      <c r="BF125" s="19" t="n">
        <v>0.00340370863273278</v>
      </c>
      <c r="BG125" s="19" t="n">
        <v>0</v>
      </c>
    </row>
    <row r="126">
      <c r="B126" t="s">
        <v>123</v>
      </c>
      <c r="C126" s="19" t="n">
        <v>0.00373701913424191</v>
      </c>
      <c r="D126" s="19" t="n">
        <v>0.0039935250288295</v>
      </c>
      <c r="E126" s="19" t="n">
        <v>0.00351628889215175</v>
      </c>
      <c r="F126" s="19"/>
      <c r="G126" s="19" t="n">
        <v>0</v>
      </c>
      <c r="H126" s="19" t="n">
        <v>0.00953420800797714</v>
      </c>
      <c r="I126" s="19" t="n">
        <v>0.0095747408580116</v>
      </c>
      <c r="J126" s="19" t="n">
        <v>0.00288800403523096</v>
      </c>
      <c r="K126" s="19" t="n">
        <v>0</v>
      </c>
      <c r="L126" s="19" t="n">
        <v>0</v>
      </c>
      <c r="M126" s="19"/>
      <c r="N126" s="19" t="n">
        <v>0.00352018851855204</v>
      </c>
      <c r="O126" s="19" t="n">
        <v>0.00626434204959542</v>
      </c>
      <c r="P126" s="19" t="n">
        <v>0</v>
      </c>
      <c r="Q126" s="19" t="n">
        <v>0.00463410021862201</v>
      </c>
      <c r="R126" s="19"/>
      <c r="S126" s="19" t="n">
        <v>0</v>
      </c>
      <c r="T126" s="19" t="n">
        <v>0.00377495311157662</v>
      </c>
      <c r="U126" s="19" t="n">
        <v>0.00692316266243729</v>
      </c>
      <c r="V126" s="19" t="n">
        <v>0</v>
      </c>
      <c r="W126" s="19" t="n">
        <v>0</v>
      </c>
      <c r="X126" s="19" t="n">
        <v>0.00820657323701452</v>
      </c>
      <c r="Y126" s="19" t="n">
        <v>0.00573293899175876</v>
      </c>
      <c r="Z126" s="19" t="n">
        <v>0.0149542805565851</v>
      </c>
      <c r="AA126" s="19" t="n">
        <v>0</v>
      </c>
      <c r="AB126" s="19" t="n">
        <v>0.010006674138743</v>
      </c>
      <c r="AC126" s="19" t="n">
        <v>0</v>
      </c>
      <c r="AD126" s="19" t="n">
        <v>0</v>
      </c>
      <c r="AE126" s="19"/>
      <c r="AF126" s="19" t="n">
        <v>0.00394857270545546</v>
      </c>
      <c r="AG126" s="19" t="n">
        <v>0.00254215285693511</v>
      </c>
      <c r="AH126" s="19" t="n">
        <v>0.0093101342251621</v>
      </c>
      <c r="AI126" s="19"/>
      <c r="AJ126" s="19" t="n">
        <v>0.0017811875780865</v>
      </c>
      <c r="AK126" s="19" t="n">
        <v>0.00357122300446888</v>
      </c>
      <c r="AL126" s="19" t="n">
        <v>0</v>
      </c>
      <c r="AM126" s="19" t="n">
        <v>0</v>
      </c>
      <c r="AN126" s="19" t="n">
        <v>0.00714755325384383</v>
      </c>
      <c r="AO126" s="19"/>
      <c r="AP126" s="19" t="n">
        <v>0</v>
      </c>
      <c r="AQ126" s="19" t="n">
        <v>0.00291155355878949</v>
      </c>
      <c r="AR126" s="19" t="n">
        <v>0.00573931842203402</v>
      </c>
      <c r="AS126" s="19" t="n">
        <v>0.00807053865510076</v>
      </c>
      <c r="AT126" s="19" t="n">
        <v>0.0134986932024166</v>
      </c>
      <c r="AU126" s="19"/>
      <c r="AV126" s="19" t="n">
        <v>0.00352583360433125</v>
      </c>
      <c r="AW126" s="19" t="n">
        <v>0</v>
      </c>
      <c r="AX126" s="19" t="n">
        <v>0</v>
      </c>
      <c r="AY126" s="19" t="n">
        <v>0.00673946876684568</v>
      </c>
      <c r="AZ126" s="19" t="n">
        <v>0.00971100251993697</v>
      </c>
      <c r="BA126" s="19" t="n">
        <v>0.00564117941625745</v>
      </c>
      <c r="BB126" s="19"/>
      <c r="BC126" s="19" t="n">
        <v>0</v>
      </c>
      <c r="BD126" s="19" t="n">
        <v>0.0059435500702652</v>
      </c>
      <c r="BE126" s="19" t="n">
        <v>0.00537018854665288</v>
      </c>
      <c r="BF126" s="19" t="n">
        <v>0</v>
      </c>
      <c r="BG126" s="19" t="n">
        <v>0.0271850906716216</v>
      </c>
    </row>
    <row r="127">
      <c r="B127" t="s">
        <v>139</v>
      </c>
      <c r="C127" s="19" t="n">
        <v>0.93677649442629</v>
      </c>
      <c r="D127" s="19" t="n">
        <v>0.924418104802067</v>
      </c>
      <c r="E127" s="19" t="n">
        <v>0.948332690843858</v>
      </c>
      <c r="F127" s="19"/>
      <c r="G127" s="19" t="n">
        <v>0.862676511271373</v>
      </c>
      <c r="H127" s="19" t="n">
        <v>0.939973120931218</v>
      </c>
      <c r="I127" s="19" t="n">
        <v>0.943725485911623</v>
      </c>
      <c r="J127" s="19" t="n">
        <v>0.944999093250579</v>
      </c>
      <c r="K127" s="19" t="n">
        <v>0.960135599456122</v>
      </c>
      <c r="L127" s="19" t="n">
        <v>0.955724729983437</v>
      </c>
      <c r="M127" s="19"/>
      <c r="N127" s="19" t="n">
        <v>0.935285335473716</v>
      </c>
      <c r="O127" s="19" t="n">
        <v>0.93163344448582</v>
      </c>
      <c r="P127" s="19" t="n">
        <v>0.941239053649657</v>
      </c>
      <c r="Q127" s="19" t="n">
        <v>0.939683748082074</v>
      </c>
      <c r="R127" s="19"/>
      <c r="S127" s="19" t="n">
        <v>0.95147957238725</v>
      </c>
      <c r="T127" s="19" t="n">
        <v>0.924250727414766</v>
      </c>
      <c r="U127" s="19" t="n">
        <v>0.948016166807068</v>
      </c>
      <c r="V127" s="19" t="n">
        <v>0.962203170242286</v>
      </c>
      <c r="W127" s="19" t="n">
        <v>0.889503976564417</v>
      </c>
      <c r="X127" s="19" t="n">
        <v>0.915020520770845</v>
      </c>
      <c r="Y127" s="19" t="n">
        <v>0.926199798906098</v>
      </c>
      <c r="Z127" s="19" t="n">
        <v>0.938571882077637</v>
      </c>
      <c r="AA127" s="19" t="n">
        <v>0.923873002724792</v>
      </c>
      <c r="AB127" s="19" t="n">
        <v>0.947809815282344</v>
      </c>
      <c r="AC127" s="19" t="n">
        <v>0.973107902797319</v>
      </c>
      <c r="AD127" s="19" t="n">
        <v>0.971025031687954</v>
      </c>
      <c r="AE127" s="19"/>
      <c r="AF127" s="19" t="n">
        <v>0.93618017088326</v>
      </c>
      <c r="AG127" s="19" t="n">
        <v>0.950611854663403</v>
      </c>
      <c r="AH127" s="19" t="n">
        <v>0.927572249116211</v>
      </c>
      <c r="AI127" s="19"/>
      <c r="AJ127" s="19" t="n">
        <v>0.937200964887815</v>
      </c>
      <c r="AK127" s="19" t="n">
        <v>0.959242274972012</v>
      </c>
      <c r="AL127" s="19" t="n">
        <v>0.903870001422745</v>
      </c>
      <c r="AM127" s="19" t="n">
        <v>0.917436930808044</v>
      </c>
      <c r="AN127" s="19" t="n">
        <v>0.928408510262265</v>
      </c>
      <c r="AO127" s="19"/>
      <c r="AP127" s="19" t="n">
        <v>0.933033375846525</v>
      </c>
      <c r="AQ127" s="19" t="n">
        <v>0.953943943365702</v>
      </c>
      <c r="AR127" s="19" t="n">
        <v>0.902524769443912</v>
      </c>
      <c r="AS127" s="19" t="n">
        <v>0.925604321448608</v>
      </c>
      <c r="AT127" s="19" t="n">
        <v>0.958331474957662</v>
      </c>
      <c r="AU127" s="19"/>
      <c r="AV127" s="19" t="n">
        <v>0.946079967245476</v>
      </c>
      <c r="AW127" s="19" t="n">
        <v>0.931528302802792</v>
      </c>
      <c r="AX127" s="19" t="n">
        <v>0.921470584336778</v>
      </c>
      <c r="AY127" s="19" t="n">
        <v>0.937880618325815</v>
      </c>
      <c r="AZ127" s="19" t="n">
        <v>0.955964931994557</v>
      </c>
      <c r="BA127" s="19" t="n">
        <v>0.897414949643658</v>
      </c>
      <c r="BB127" s="19"/>
      <c r="BC127" s="19" t="n">
        <v>0.963826749915987</v>
      </c>
      <c r="BD127" s="19" t="n">
        <v>0.940116267416377</v>
      </c>
      <c r="BE127" s="19" t="n">
        <v>0.923230270374104</v>
      </c>
      <c r="BF127" s="19" t="n">
        <v>0.929222498625392</v>
      </c>
      <c r="BG127" s="19" t="n">
        <v>0.904933635378541</v>
      </c>
    </row>
    <row r="128">
      <c r="B128" t="s">
        <v>140</v>
      </c>
      <c r="C128" s="19" t="n">
        <v>0.0186762858227321</v>
      </c>
      <c r="D128" s="19" t="n">
        <v>0.0229172697465332</v>
      </c>
      <c r="E128" s="19" t="n">
        <v>0.014686767941851</v>
      </c>
      <c r="F128" s="19"/>
      <c r="G128" s="19" t="n">
        <v>0.0465217623747025</v>
      </c>
      <c r="H128" s="19" t="n">
        <v>0.0187498948666168</v>
      </c>
      <c r="I128" s="19" t="n">
        <v>0.0194453286807641</v>
      </c>
      <c r="J128" s="19" t="n">
        <v>0.0107817320351211</v>
      </c>
      <c r="K128" s="19" t="n">
        <v>0.013935566430121</v>
      </c>
      <c r="L128" s="19" t="n">
        <v>0.00895204825271941</v>
      </c>
      <c r="M128" s="19"/>
      <c r="N128" s="19" t="n">
        <v>0.0175867855871162</v>
      </c>
      <c r="O128" s="19" t="n">
        <v>0.0215198497455667</v>
      </c>
      <c r="P128" s="19" t="n">
        <v>0.014446291067779</v>
      </c>
      <c r="Q128" s="19" t="n">
        <v>0.0206477752135341</v>
      </c>
      <c r="R128" s="19"/>
      <c r="S128" s="19" t="n">
        <v>0.0187416451447922</v>
      </c>
      <c r="T128" s="19" t="n">
        <v>0.0221951656132749</v>
      </c>
      <c r="U128" s="19" t="n">
        <v>0</v>
      </c>
      <c r="V128" s="19" t="n">
        <v>0.0177747936608852</v>
      </c>
      <c r="W128" s="19" t="n">
        <v>0.0338973856220962</v>
      </c>
      <c r="X128" s="19" t="n">
        <v>0.035532186060423</v>
      </c>
      <c r="Y128" s="19" t="n">
        <v>0.0172198154170855</v>
      </c>
      <c r="Z128" s="19" t="n">
        <v>0.0251957814347489</v>
      </c>
      <c r="AA128" s="19" t="n">
        <v>0.012034927934525</v>
      </c>
      <c r="AB128" s="19" t="n">
        <v>0.0210536724198996</v>
      </c>
      <c r="AC128" s="19" t="n">
        <v>0</v>
      </c>
      <c r="AD128" s="19" t="n">
        <v>0.0132299808326776</v>
      </c>
      <c r="AE128" s="19"/>
      <c r="AF128" s="19" t="n">
        <v>0.0178185857636966</v>
      </c>
      <c r="AG128" s="19" t="n">
        <v>0.0127575649525689</v>
      </c>
      <c r="AH128" s="19" t="n">
        <v>0.0221426021328288</v>
      </c>
      <c r="AI128" s="19"/>
      <c r="AJ128" s="19" t="n">
        <v>0.0156806465358636</v>
      </c>
      <c r="AK128" s="19" t="n">
        <v>0.0151447971343696</v>
      </c>
      <c r="AL128" s="19" t="n">
        <v>0.0160858592790051</v>
      </c>
      <c r="AM128" s="19" t="n">
        <v>0.0239896752448358</v>
      </c>
      <c r="AN128" s="19" t="n">
        <v>0.0204906422922802</v>
      </c>
      <c r="AO128" s="19"/>
      <c r="AP128" s="19" t="n">
        <v>0.0197259197009237</v>
      </c>
      <c r="AQ128" s="19" t="n">
        <v>0.0165608097450327</v>
      </c>
      <c r="AR128" s="19" t="n">
        <v>0.0144854201709409</v>
      </c>
      <c r="AS128" s="19" t="n">
        <v>0.0271901572806664</v>
      </c>
      <c r="AT128" s="19" t="n">
        <v>0</v>
      </c>
      <c r="AU128" s="19"/>
      <c r="AV128" s="19" t="n">
        <v>0.0201396214316514</v>
      </c>
      <c r="AW128" s="19" t="n">
        <v>0.0191421936418428</v>
      </c>
      <c r="AX128" s="19" t="n">
        <v>0.0138972620539555</v>
      </c>
      <c r="AY128" s="19" t="n">
        <v>0.0227056982922518</v>
      </c>
      <c r="AZ128" s="19" t="n">
        <v>0</v>
      </c>
      <c r="BA128" s="19" t="n">
        <v>0.0274485841722597</v>
      </c>
      <c r="BB128" s="19"/>
      <c r="BC128" s="19" t="n">
        <v>0.0130595496541945</v>
      </c>
      <c r="BD128" s="19" t="n">
        <v>0.0126481548757414</v>
      </c>
      <c r="BE128" s="19" t="n">
        <v>0.0240094991831526</v>
      </c>
      <c r="BF128" s="19" t="n">
        <v>0.0130738354040675</v>
      </c>
      <c r="BG128" s="19" t="n">
        <v>0</v>
      </c>
    </row>
    <row r="129">
      <c r="B129" t="s">
        <v>141</v>
      </c>
      <c r="C129" s="19" t="n">
        <v>0.918100208603558</v>
      </c>
      <c r="D129" s="19" t="n">
        <v>0.901500835055534</v>
      </c>
      <c r="E129" s="19" t="n">
        <v>0.933645922902007</v>
      </c>
      <c r="F129" s="19"/>
      <c r="G129" s="19" t="n">
        <v>0.81615474889667</v>
      </c>
      <c r="H129" s="19" t="n">
        <v>0.921223226064601</v>
      </c>
      <c r="I129" s="19" t="n">
        <v>0.924280157230859</v>
      </c>
      <c r="J129" s="19" t="n">
        <v>0.934217361215458</v>
      </c>
      <c r="K129" s="19" t="n">
        <v>0.946200033026002</v>
      </c>
      <c r="L129" s="19" t="n">
        <v>0.946772681730717</v>
      </c>
      <c r="M129" s="19"/>
      <c r="N129" s="19" t="n">
        <v>0.9176985498866</v>
      </c>
      <c r="O129" s="19" t="n">
        <v>0.910113594740254</v>
      </c>
      <c r="P129" s="19" t="n">
        <v>0.926792762581878</v>
      </c>
      <c r="Q129" s="19" t="n">
        <v>0.91903597286854</v>
      </c>
      <c r="R129" s="19"/>
      <c r="S129" s="19" t="n">
        <v>0.932737927242458</v>
      </c>
      <c r="T129" s="19" t="n">
        <v>0.902055561801491</v>
      </c>
      <c r="U129" s="19" t="n">
        <v>0.948016166807068</v>
      </c>
      <c r="V129" s="19" t="n">
        <v>0.944428376581401</v>
      </c>
      <c r="W129" s="19" t="n">
        <v>0.855606590942321</v>
      </c>
      <c r="X129" s="19" t="n">
        <v>0.879488334710422</v>
      </c>
      <c r="Y129" s="19" t="n">
        <v>0.908979983489012</v>
      </c>
      <c r="Z129" s="19" t="n">
        <v>0.913376100642888</v>
      </c>
      <c r="AA129" s="19" t="n">
        <v>0.911838074790267</v>
      </c>
      <c r="AB129" s="19" t="n">
        <v>0.926756142862444</v>
      </c>
      <c r="AC129" s="19" t="n">
        <v>0.973107902797319</v>
      </c>
      <c r="AD129" s="19" t="n">
        <v>0.957795050855276</v>
      </c>
      <c r="AE129" s="19"/>
      <c r="AF129" s="19" t="n">
        <v>0.918361585119563</v>
      </c>
      <c r="AG129" s="19" t="n">
        <v>0.937854289710835</v>
      </c>
      <c r="AH129" s="19" t="n">
        <v>0.905429646983382</v>
      </c>
      <c r="AI129" s="19"/>
      <c r="AJ129" s="19" t="n">
        <v>0.921520318351951</v>
      </c>
      <c r="AK129" s="19" t="n">
        <v>0.944097477837643</v>
      </c>
      <c r="AL129" s="19" t="n">
        <v>0.887784142143739</v>
      </c>
      <c r="AM129" s="19" t="n">
        <v>0.893447255563208</v>
      </c>
      <c r="AN129" s="19" t="n">
        <v>0.907917867969985</v>
      </c>
      <c r="AO129" s="19"/>
      <c r="AP129" s="19" t="n">
        <v>0.913307456145601</v>
      </c>
      <c r="AQ129" s="19" t="n">
        <v>0.937383133620669</v>
      </c>
      <c r="AR129" s="19" t="n">
        <v>0.888039349272971</v>
      </c>
      <c r="AS129" s="19" t="n">
        <v>0.898414164167942</v>
      </c>
      <c r="AT129" s="19" t="n">
        <v>0.958331474957662</v>
      </c>
      <c r="AU129" s="19"/>
      <c r="AV129" s="19" t="n">
        <v>0.925940345813825</v>
      </c>
      <c r="AW129" s="19" t="n">
        <v>0.91238610916095</v>
      </c>
      <c r="AX129" s="19" t="n">
        <v>0.907573322282822</v>
      </c>
      <c r="AY129" s="19" t="n">
        <v>0.915174920033563</v>
      </c>
      <c r="AZ129" s="19" t="n">
        <v>0.955964931994557</v>
      </c>
      <c r="BA129" s="19" t="n">
        <v>0.869966365471398</v>
      </c>
      <c r="BB129" s="19"/>
      <c r="BC129" s="19" t="n">
        <v>0.950767200261793</v>
      </c>
      <c r="BD129" s="19" t="n">
        <v>0.927468112540636</v>
      </c>
      <c r="BE129" s="19" t="n">
        <v>0.899220771190951</v>
      </c>
      <c r="BF129" s="19" t="n">
        <v>0.916148663221325</v>
      </c>
      <c r="BG129" s="19" t="n">
        <v>0.904933635378541</v>
      </c>
    </row>
    <row r="130">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c r="AB130" s="19"/>
      <c r="AC130" s="19"/>
      <c r="AD130" s="19"/>
      <c r="AE130" s="19"/>
      <c r="AF130" s="19"/>
      <c r="AG130" s="19"/>
      <c r="AH130" s="19"/>
      <c r="AI130" s="19"/>
      <c r="AJ130" s="19"/>
      <c r="AK130" s="19"/>
      <c r="AL130" s="19"/>
      <c r="AM130" s="19"/>
      <c r="AN130" s="19"/>
      <c r="AO130" s="19"/>
      <c r="AP130" s="19"/>
      <c r="AQ130" s="19"/>
      <c r="AR130" s="19"/>
      <c r="AS130" s="19"/>
      <c r="AT130" s="19"/>
      <c r="AU130" s="19"/>
      <c r="AV130" s="19"/>
      <c r="AW130" s="19"/>
      <c r="AX130" s="19"/>
      <c r="AY130" s="19"/>
      <c r="AZ130" s="19"/>
      <c r="BA130" s="19"/>
      <c r="BB130" s="19"/>
      <c r="BC130" s="19"/>
      <c r="BD130" s="19"/>
      <c r="BE130" s="19"/>
      <c r="BF130" s="19"/>
      <c r="BG130" s="19"/>
    </row>
    <row r="131">
      <c r="B131" s="7" t="s">
        <v>148</v>
      </c>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c r="AB131" s="19"/>
      <c r="AC131" s="19"/>
      <c r="AD131" s="19"/>
      <c r="AE131" s="19"/>
      <c r="AF131" s="19"/>
      <c r="AG131" s="19"/>
      <c r="AH131" s="19"/>
      <c r="AI131" s="19"/>
      <c r="AJ131" s="19"/>
      <c r="AK131" s="19"/>
      <c r="AL131" s="19"/>
      <c r="AM131" s="19"/>
      <c r="AN131" s="19"/>
      <c r="AO131" s="19"/>
      <c r="AP131" s="19"/>
      <c r="AQ131" s="19"/>
      <c r="AR131" s="19"/>
      <c r="AS131" s="19"/>
      <c r="AT131" s="19"/>
      <c r="AU131" s="19"/>
      <c r="AV131" s="19"/>
      <c r="AW131" s="19"/>
      <c r="AX131" s="19"/>
      <c r="AY131" s="19"/>
      <c r="AZ131" s="19"/>
      <c r="BA131" s="19"/>
      <c r="BB131" s="19"/>
      <c r="BC131" s="19"/>
      <c r="BD131" s="19"/>
      <c r="BE131" s="19"/>
      <c r="BF131" s="19"/>
      <c r="BG131" s="19"/>
    </row>
    <row r="132">
      <c r="B132" s="26" t="s">
        <v>79</v>
      </c>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c r="AB132" s="19"/>
      <c r="AC132" s="19"/>
      <c r="AD132" s="19"/>
      <c r="AE132" s="19"/>
      <c r="AF132" s="19"/>
      <c r="AG132" s="19"/>
      <c r="AH132" s="19"/>
      <c r="AI132" s="19"/>
      <c r="AJ132" s="19"/>
      <c r="AK132" s="19"/>
      <c r="AL132" s="19"/>
      <c r="AM132" s="19"/>
      <c r="AN132" s="19"/>
      <c r="AO132" s="19"/>
      <c r="AP132" s="19"/>
      <c r="AQ132" s="19"/>
      <c r="AR132" s="19"/>
      <c r="AS132" s="19"/>
      <c r="AT132" s="19"/>
      <c r="AU132" s="19"/>
      <c r="AV132" s="19"/>
      <c r="AW132" s="19"/>
      <c r="AX132" s="19"/>
      <c r="AY132" s="19"/>
      <c r="AZ132" s="19"/>
      <c r="BA132" s="19"/>
      <c r="BB132" s="19"/>
      <c r="BC132" s="19"/>
      <c r="BD132" s="19"/>
      <c r="BE132" s="19"/>
      <c r="BF132" s="19"/>
      <c r="BG132" s="19"/>
    </row>
    <row r="133">
      <c r="B133" t="s">
        <v>134</v>
      </c>
      <c r="C133" s="19" t="n">
        <v>0.529456575916741</v>
      </c>
      <c r="D133" s="19" t="n">
        <v>0.503143204489396</v>
      </c>
      <c r="E133" s="19" t="n">
        <v>0.555787157210448</v>
      </c>
      <c r="F133" s="19"/>
      <c r="G133" s="19" t="n">
        <v>0.440695165520756</v>
      </c>
      <c r="H133" s="19" t="n">
        <v>0.537663574891276</v>
      </c>
      <c r="I133" s="19" t="n">
        <v>0.491520048174927</v>
      </c>
      <c r="J133" s="19" t="n">
        <v>0.526542611823961</v>
      </c>
      <c r="K133" s="19" t="n">
        <v>0.580456699309707</v>
      </c>
      <c r="L133" s="19" t="n">
        <v>0.581027216101222</v>
      </c>
      <c r="M133" s="19"/>
      <c r="N133" s="19" t="n">
        <v>0.53875907616769</v>
      </c>
      <c r="O133" s="19" t="n">
        <v>0.477264167338962</v>
      </c>
      <c r="P133" s="19" t="n">
        <v>0.561824390472373</v>
      </c>
      <c r="Q133" s="19" t="n">
        <v>0.546310566160262</v>
      </c>
      <c r="R133" s="19"/>
      <c r="S133" s="19" t="n">
        <v>0.592948016375333</v>
      </c>
      <c r="T133" s="19" t="n">
        <v>0.53467893481747</v>
      </c>
      <c r="U133" s="19" t="n">
        <v>0.521347268687898</v>
      </c>
      <c r="V133" s="19" t="n">
        <v>0.5368847523604</v>
      </c>
      <c r="W133" s="19" t="n">
        <v>0.502518193929166</v>
      </c>
      <c r="X133" s="19" t="n">
        <v>0.481455162315088</v>
      </c>
      <c r="Y133" s="19" t="n">
        <v>0.529930764236958</v>
      </c>
      <c r="Z133" s="19" t="n">
        <v>0.56980833124343</v>
      </c>
      <c r="AA133" s="19" t="n">
        <v>0.521411121386596</v>
      </c>
      <c r="AB133" s="19" t="n">
        <v>0.52270437391028</v>
      </c>
      <c r="AC133" s="19" t="n">
        <v>0.482665383456632</v>
      </c>
      <c r="AD133" s="19" t="n">
        <v>0.489356644132766</v>
      </c>
      <c r="AE133" s="19"/>
      <c r="AF133" s="19" t="n">
        <v>0.583025188497765</v>
      </c>
      <c r="AG133" s="19" t="n">
        <v>0.494616348804254</v>
      </c>
      <c r="AH133" s="19" t="n">
        <v>0.565987120606048</v>
      </c>
      <c r="AI133" s="19"/>
      <c r="AJ133" s="19" t="n">
        <v>0.596633114553486</v>
      </c>
      <c r="AK133" s="19" t="n">
        <v>0.50834479050453</v>
      </c>
      <c r="AL133" s="19" t="n">
        <v>0.382178495734404</v>
      </c>
      <c r="AM133" s="19" t="n">
        <v>0.630094303927522</v>
      </c>
      <c r="AN133" s="19" t="n">
        <v>0.559883481684996</v>
      </c>
      <c r="AO133" s="19"/>
      <c r="AP133" s="19" t="n">
        <v>0.567554658662114</v>
      </c>
      <c r="AQ133" s="19" t="n">
        <v>0.520281181941311</v>
      </c>
      <c r="AR133" s="19" t="n">
        <v>0.504988406615354</v>
      </c>
      <c r="AS133" s="19" t="n">
        <v>0.590907268160664</v>
      </c>
      <c r="AT133" s="19" t="n">
        <v>0.346851595897212</v>
      </c>
      <c r="AU133" s="19"/>
      <c r="AV133" s="19" t="n">
        <v>0.505188694480636</v>
      </c>
      <c r="AW133" s="19" t="n">
        <v>0.574546311027222</v>
      </c>
      <c r="AX133" s="19" t="n">
        <v>0.469735160873602</v>
      </c>
      <c r="AY133" s="19" t="n">
        <v>0.592762462678939</v>
      </c>
      <c r="AZ133" s="19" t="n">
        <v>0.39691495486909</v>
      </c>
      <c r="BA133" s="19" t="n">
        <v>0.560402408678074</v>
      </c>
      <c r="BB133" s="19"/>
      <c r="BC133" s="19" t="n">
        <v>0.565214621597503</v>
      </c>
      <c r="BD133" s="19" t="n">
        <v>0.493412895111558</v>
      </c>
      <c r="BE133" s="19" t="n">
        <v>0.479671478447399</v>
      </c>
      <c r="BF133" s="19" t="n">
        <v>0.578129795221198</v>
      </c>
      <c r="BG133" s="19" t="n">
        <v>0.511744551046928</v>
      </c>
    </row>
    <row r="134">
      <c r="B134" t="s">
        <v>135</v>
      </c>
      <c r="C134" s="19" t="n">
        <v>0.367774800271255</v>
      </c>
      <c r="D134" s="19" t="n">
        <v>0.374720824941373</v>
      </c>
      <c r="E134" s="19" t="n">
        <v>0.360598344269488</v>
      </c>
      <c r="F134" s="19"/>
      <c r="G134" s="19" t="n">
        <v>0.4142413222187</v>
      </c>
      <c r="H134" s="19" t="n">
        <v>0.341517550868892</v>
      </c>
      <c r="I134" s="19" t="n">
        <v>0.390260351602922</v>
      </c>
      <c r="J134" s="19" t="n">
        <v>0.360763537368818</v>
      </c>
      <c r="K134" s="19" t="n">
        <v>0.354084541456678</v>
      </c>
      <c r="L134" s="19" t="n">
        <v>0.354594959891387</v>
      </c>
      <c r="M134" s="19"/>
      <c r="N134" s="19" t="n">
        <v>0.357423635968052</v>
      </c>
      <c r="O134" s="19" t="n">
        <v>0.411639573543302</v>
      </c>
      <c r="P134" s="19" t="n">
        <v>0.320720555819236</v>
      </c>
      <c r="Q134" s="19" t="n">
        <v>0.373410596452407</v>
      </c>
      <c r="R134" s="19"/>
      <c r="S134" s="19" t="n">
        <v>0.302185973060506</v>
      </c>
      <c r="T134" s="19" t="n">
        <v>0.394895064828325</v>
      </c>
      <c r="U134" s="19" t="n">
        <v>0.364000070159699</v>
      </c>
      <c r="V134" s="19" t="n">
        <v>0.366861588553495</v>
      </c>
      <c r="W134" s="19" t="n">
        <v>0.379175390329391</v>
      </c>
      <c r="X134" s="19" t="n">
        <v>0.373675880301273</v>
      </c>
      <c r="Y134" s="19" t="n">
        <v>0.383021908488262</v>
      </c>
      <c r="Z134" s="19" t="n">
        <v>0.358156591574655</v>
      </c>
      <c r="AA134" s="19" t="n">
        <v>0.366859460219808</v>
      </c>
      <c r="AB134" s="19" t="n">
        <v>0.342321614549061</v>
      </c>
      <c r="AC134" s="19" t="n">
        <v>0.45072689984051</v>
      </c>
      <c r="AD134" s="19" t="n">
        <v>0.438946404613836</v>
      </c>
      <c r="AE134" s="19"/>
      <c r="AF134" s="19" t="n">
        <v>0.332127661773885</v>
      </c>
      <c r="AG134" s="19" t="n">
        <v>0.404756306352013</v>
      </c>
      <c r="AH134" s="19" t="n">
        <v>0.311218482973809</v>
      </c>
      <c r="AI134" s="19"/>
      <c r="AJ134" s="19" t="n">
        <v>0.332791903579562</v>
      </c>
      <c r="AK134" s="19" t="n">
        <v>0.376930752222076</v>
      </c>
      <c r="AL134" s="19" t="n">
        <v>0.50920274200418</v>
      </c>
      <c r="AM134" s="19" t="n">
        <v>0.295474016298791</v>
      </c>
      <c r="AN134" s="19" t="n">
        <v>0.331336384759897</v>
      </c>
      <c r="AO134" s="19"/>
      <c r="AP134" s="19" t="n">
        <v>0.361994319149496</v>
      </c>
      <c r="AQ134" s="19" t="n">
        <v>0.378530868229213</v>
      </c>
      <c r="AR134" s="19" t="n">
        <v>0.366193188458884</v>
      </c>
      <c r="AS134" s="19" t="n">
        <v>0.318416886224369</v>
      </c>
      <c r="AT134" s="19" t="n">
        <v>0.512796401036186</v>
      </c>
      <c r="AU134" s="19"/>
      <c r="AV134" s="19" t="n">
        <v>0.390449137474097</v>
      </c>
      <c r="AW134" s="19" t="n">
        <v>0.340222620406168</v>
      </c>
      <c r="AX134" s="19" t="n">
        <v>0.42608616902401</v>
      </c>
      <c r="AY134" s="19" t="n">
        <v>0.335670323944342</v>
      </c>
      <c r="AZ134" s="19" t="n">
        <v>0.445977140368488</v>
      </c>
      <c r="BA134" s="19" t="n">
        <v>0.332231157811942</v>
      </c>
      <c r="BB134" s="19"/>
      <c r="BC134" s="19" t="n">
        <v>0.361096855543774</v>
      </c>
      <c r="BD134" s="19" t="n">
        <v>0.387890652956684</v>
      </c>
      <c r="BE134" s="19" t="n">
        <v>0.394645845602352</v>
      </c>
      <c r="BF134" s="19" t="n">
        <v>0.324112042263153</v>
      </c>
      <c r="BG134" s="19" t="n">
        <v>0.392098434783819</v>
      </c>
    </row>
    <row r="135">
      <c r="B135" t="s">
        <v>136</v>
      </c>
      <c r="C135" s="19" t="n">
        <v>0.0759807782912292</v>
      </c>
      <c r="D135" s="19" t="n">
        <v>0.0929299785496643</v>
      </c>
      <c r="E135" s="19" t="n">
        <v>0.0589741202263028</v>
      </c>
      <c r="F135" s="19"/>
      <c r="G135" s="19" t="n">
        <v>0.109589370083392</v>
      </c>
      <c r="H135" s="19" t="n">
        <v>0.0797703237859099</v>
      </c>
      <c r="I135" s="19" t="n">
        <v>0.0769034403343419</v>
      </c>
      <c r="J135" s="19" t="n">
        <v>0.0795547601238345</v>
      </c>
      <c r="K135" s="19" t="n">
        <v>0.0562681476422</v>
      </c>
      <c r="L135" s="19" t="n">
        <v>0.0600540991890893</v>
      </c>
      <c r="M135" s="19"/>
      <c r="N135" s="19" t="n">
        <v>0.0792033567648847</v>
      </c>
      <c r="O135" s="19" t="n">
        <v>0.0842822315905762</v>
      </c>
      <c r="P135" s="19" t="n">
        <v>0.0840787935100535</v>
      </c>
      <c r="Q135" s="19" t="n">
        <v>0.0569119123733187</v>
      </c>
      <c r="R135" s="19"/>
      <c r="S135" s="19" t="n">
        <v>0.0717896380131487</v>
      </c>
      <c r="T135" s="19" t="n">
        <v>0.0550716138685467</v>
      </c>
      <c r="U135" s="19" t="n">
        <v>0.0931665690515412</v>
      </c>
      <c r="V135" s="19" t="n">
        <v>0.0795947032463222</v>
      </c>
      <c r="W135" s="19" t="n">
        <v>0.0680214451808199</v>
      </c>
      <c r="X135" s="19" t="n">
        <v>0.10519603418888</v>
      </c>
      <c r="Y135" s="19" t="n">
        <v>0.0638103561621706</v>
      </c>
      <c r="Z135" s="19" t="n">
        <v>0.0340965800341298</v>
      </c>
      <c r="AA135" s="19" t="n">
        <v>0.0863361712191218</v>
      </c>
      <c r="AB135" s="19" t="n">
        <v>0.0988062110175762</v>
      </c>
      <c r="AC135" s="19" t="n">
        <v>0.058145414113285</v>
      </c>
      <c r="AD135" s="19" t="n">
        <v>0.0716969512533976</v>
      </c>
      <c r="AE135" s="19"/>
      <c r="AF135" s="19" t="n">
        <v>0.0692725211424267</v>
      </c>
      <c r="AG135" s="19" t="n">
        <v>0.0775297666503867</v>
      </c>
      <c r="AH135" s="19" t="n">
        <v>0.0646646746539155</v>
      </c>
      <c r="AI135" s="19"/>
      <c r="AJ135" s="19" t="n">
        <v>0.0611375766202434</v>
      </c>
      <c r="AK135" s="19" t="n">
        <v>0.0813963476835694</v>
      </c>
      <c r="AL135" s="19" t="n">
        <v>0.08030294882325</v>
      </c>
      <c r="AM135" s="19" t="n">
        <v>0.0526005872571543</v>
      </c>
      <c r="AN135" s="19" t="n">
        <v>0.063103054123371</v>
      </c>
      <c r="AO135" s="19"/>
      <c r="AP135" s="19" t="n">
        <v>0.0579480686796844</v>
      </c>
      <c r="AQ135" s="19" t="n">
        <v>0.0729437085624794</v>
      </c>
      <c r="AR135" s="19" t="n">
        <v>0.114822003956461</v>
      </c>
      <c r="AS135" s="19" t="n">
        <v>0.0615945709281821</v>
      </c>
      <c r="AT135" s="19" t="n">
        <v>0.101773227180403</v>
      </c>
      <c r="AU135" s="19"/>
      <c r="AV135" s="19" t="n">
        <v>0.072820598794065</v>
      </c>
      <c r="AW135" s="19" t="n">
        <v>0.0722014976717153</v>
      </c>
      <c r="AX135" s="19" t="n">
        <v>0.0907505713805563</v>
      </c>
      <c r="AY135" s="19" t="n">
        <v>0.0482945251975033</v>
      </c>
      <c r="AZ135" s="19" t="n">
        <v>0.109582316567329</v>
      </c>
      <c r="BA135" s="19" t="n">
        <v>0.0711717518474057</v>
      </c>
      <c r="BB135" s="19"/>
      <c r="BC135" s="19" t="n">
        <v>0.0488487504600266</v>
      </c>
      <c r="BD135" s="19" t="n">
        <v>0.0879747888234019</v>
      </c>
      <c r="BE135" s="19" t="n">
        <v>0.097134704015288</v>
      </c>
      <c r="BF135" s="19" t="n">
        <v>0.0882702173303013</v>
      </c>
      <c r="BG135" s="19" t="n">
        <v>0.0330919222543733</v>
      </c>
    </row>
    <row r="136">
      <c r="B136" t="s">
        <v>137</v>
      </c>
      <c r="C136" s="19" t="n">
        <v>0.0151791960180083</v>
      </c>
      <c r="D136" s="19" t="n">
        <v>0.0155457631971062</v>
      </c>
      <c r="E136" s="19" t="n">
        <v>0.0149413587041833</v>
      </c>
      <c r="F136" s="19"/>
      <c r="G136" s="19" t="n">
        <v>0.0260890790839917</v>
      </c>
      <c r="H136" s="19" t="n">
        <v>0.026474676396598</v>
      </c>
      <c r="I136" s="19" t="n">
        <v>0.0219747127664448</v>
      </c>
      <c r="J136" s="19" t="n">
        <v>0.0143136600268953</v>
      </c>
      <c r="K136" s="19" t="n">
        <v>0.00613440472829854</v>
      </c>
      <c r="L136" s="19" t="n">
        <v>0</v>
      </c>
      <c r="M136" s="19"/>
      <c r="N136" s="19" t="n">
        <v>0.0180732635533658</v>
      </c>
      <c r="O136" s="19" t="n">
        <v>0.0122255516388877</v>
      </c>
      <c r="P136" s="19" t="n">
        <v>0.020043361650606</v>
      </c>
      <c r="Q136" s="19" t="n">
        <v>0.0108877236373443</v>
      </c>
      <c r="R136" s="19"/>
      <c r="S136" s="19" t="n">
        <v>0.0202270161034343</v>
      </c>
      <c r="T136" s="19" t="n">
        <v>0.0115794333740819</v>
      </c>
      <c r="U136" s="19" t="n">
        <v>0.0145629294384244</v>
      </c>
      <c r="V136" s="19" t="n">
        <v>0.00425699321211551</v>
      </c>
      <c r="W136" s="19" t="n">
        <v>0.0365574105017676</v>
      </c>
      <c r="X136" s="19" t="n">
        <v>0.0236210319306042</v>
      </c>
      <c r="Y136" s="19" t="n">
        <v>0.0113720383551913</v>
      </c>
      <c r="Z136" s="19" t="n">
        <v>0.0229842165912003</v>
      </c>
      <c r="AA136" s="19" t="n">
        <v>0.00908690316322402</v>
      </c>
      <c r="AB136" s="19" t="n">
        <v>0.0150348780012322</v>
      </c>
      <c r="AC136" s="19" t="n">
        <v>0.00846230258957315</v>
      </c>
      <c r="AD136" s="19" t="n">
        <v>0</v>
      </c>
      <c r="AE136" s="19"/>
      <c r="AF136" s="19" t="n">
        <v>0.00434571696110685</v>
      </c>
      <c r="AG136" s="19" t="n">
        <v>0.0139623242768384</v>
      </c>
      <c r="AH136" s="19" t="n">
        <v>0.030254017192648</v>
      </c>
      <c r="AI136" s="19"/>
      <c r="AJ136" s="19" t="n">
        <v>0.00447991242138653</v>
      </c>
      <c r="AK136" s="19" t="n">
        <v>0.0179345992348454</v>
      </c>
      <c r="AL136" s="19" t="n">
        <v>0.0283158134381663</v>
      </c>
      <c r="AM136" s="19" t="n">
        <v>0.0218310925165329</v>
      </c>
      <c r="AN136" s="19" t="n">
        <v>0.0157509377879306</v>
      </c>
      <c r="AO136" s="19"/>
      <c r="AP136" s="19" t="n">
        <v>0.00670763351742238</v>
      </c>
      <c r="AQ136" s="19" t="n">
        <v>0.0140481849134617</v>
      </c>
      <c r="AR136" s="19" t="n">
        <v>0.0139964009693013</v>
      </c>
      <c r="AS136" s="19" t="n">
        <v>0.0144460245715241</v>
      </c>
      <c r="AT136" s="19" t="n">
        <v>0.025080082683783</v>
      </c>
      <c r="AU136" s="19"/>
      <c r="AV136" s="19" t="n">
        <v>0.0164211163453615</v>
      </c>
      <c r="AW136" s="19" t="n">
        <v>0.00740574502661783</v>
      </c>
      <c r="AX136" s="19" t="n">
        <v>0.0134280987218324</v>
      </c>
      <c r="AY136" s="19" t="n">
        <v>0.011051222517263</v>
      </c>
      <c r="AZ136" s="19" t="n">
        <v>0.0327473852301472</v>
      </c>
      <c r="BA136" s="19" t="n">
        <v>0.0279002233439567</v>
      </c>
      <c r="BB136" s="19"/>
      <c r="BC136" s="19" t="n">
        <v>0.0211139403370784</v>
      </c>
      <c r="BD136" s="19" t="n">
        <v>0.0130385133108323</v>
      </c>
      <c r="BE136" s="19" t="n">
        <v>0.0166791042991047</v>
      </c>
      <c r="BF136" s="19" t="n">
        <v>0.00525978985643368</v>
      </c>
      <c r="BG136" s="19" t="n">
        <v>0.0308874457766956</v>
      </c>
    </row>
    <row r="137">
      <c r="B137" t="s">
        <v>138</v>
      </c>
      <c r="C137" s="19" t="n">
        <v>0.00570264267684511</v>
      </c>
      <c r="D137" s="19" t="n">
        <v>0.00746975576085794</v>
      </c>
      <c r="E137" s="19" t="n">
        <v>0.00402390857843034</v>
      </c>
      <c r="F137" s="19"/>
      <c r="G137" s="19" t="n">
        <v>0.00712749784061471</v>
      </c>
      <c r="H137" s="19" t="n">
        <v>0</v>
      </c>
      <c r="I137" s="19" t="n">
        <v>0.0125887788940464</v>
      </c>
      <c r="J137" s="19" t="n">
        <v>0.00978127259669746</v>
      </c>
      <c r="K137" s="19" t="n">
        <v>0.00305620686311558</v>
      </c>
      <c r="L137" s="19" t="n">
        <v>0.00225474483887383</v>
      </c>
      <c r="M137" s="19"/>
      <c r="N137" s="19" t="n">
        <v>0</v>
      </c>
      <c r="O137" s="19" t="n">
        <v>0.0101704948535199</v>
      </c>
      <c r="P137" s="19" t="n">
        <v>0.00763481390807271</v>
      </c>
      <c r="Q137" s="19" t="n">
        <v>0.00551542319557945</v>
      </c>
      <c r="R137" s="19"/>
      <c r="S137" s="19" t="n">
        <v>0.00750502029663265</v>
      </c>
      <c r="T137" s="19" t="n">
        <v>0</v>
      </c>
      <c r="U137" s="19" t="n">
        <v>0</v>
      </c>
      <c r="V137" s="19" t="n">
        <v>0</v>
      </c>
      <c r="W137" s="19" t="n">
        <v>0.00662706015628123</v>
      </c>
      <c r="X137" s="19" t="n">
        <v>0</v>
      </c>
      <c r="Y137" s="19" t="n">
        <v>0.00613199376565936</v>
      </c>
      <c r="Z137" s="19" t="n">
        <v>0</v>
      </c>
      <c r="AA137" s="19" t="n">
        <v>0.0163063440112503</v>
      </c>
      <c r="AB137" s="19" t="n">
        <v>0.0211329225218506</v>
      </c>
      <c r="AC137" s="19" t="n">
        <v>0</v>
      </c>
      <c r="AD137" s="19" t="n">
        <v>0</v>
      </c>
      <c r="AE137" s="19"/>
      <c r="AF137" s="19" t="n">
        <v>0.00559293681446901</v>
      </c>
      <c r="AG137" s="19" t="n">
        <v>0.00442975626054379</v>
      </c>
      <c r="AH137" s="19" t="n">
        <v>0.0136773279608776</v>
      </c>
      <c r="AI137" s="19"/>
      <c r="AJ137" s="19" t="n">
        <v>0.00146996680550597</v>
      </c>
      <c r="AK137" s="19" t="n">
        <v>0.00837887548200977</v>
      </c>
      <c r="AL137" s="19" t="n">
        <v>0</v>
      </c>
      <c r="AM137" s="19" t="n">
        <v>0</v>
      </c>
      <c r="AN137" s="19" t="n">
        <v>0.0141939506370403</v>
      </c>
      <c r="AO137" s="19"/>
      <c r="AP137" s="19" t="n">
        <v>0</v>
      </c>
      <c r="AQ137" s="19" t="n">
        <v>0.00800020828126029</v>
      </c>
      <c r="AR137" s="19" t="n">
        <v>0</v>
      </c>
      <c r="AS137" s="19" t="n">
        <v>0.00656471146015981</v>
      </c>
      <c r="AT137" s="19" t="n">
        <v>0</v>
      </c>
      <c r="AU137" s="19"/>
      <c r="AV137" s="19" t="n">
        <v>0.0101712225924514</v>
      </c>
      <c r="AW137" s="19" t="n">
        <v>0</v>
      </c>
      <c r="AX137" s="19" t="n">
        <v>0</v>
      </c>
      <c r="AY137" s="19" t="n">
        <v>0.0054819968951067</v>
      </c>
      <c r="AZ137" s="19" t="n">
        <v>0.00506720044500895</v>
      </c>
      <c r="BA137" s="19" t="n">
        <v>0</v>
      </c>
      <c r="BB137" s="19"/>
      <c r="BC137" s="19" t="n">
        <v>0.0037258320616184</v>
      </c>
      <c r="BD137" s="19" t="n">
        <v>0.00789424730806624</v>
      </c>
      <c r="BE137" s="19" t="n">
        <v>0.00568647955325852</v>
      </c>
      <c r="BF137" s="19" t="n">
        <v>0.00422815532891411</v>
      </c>
      <c r="BG137" s="19" t="n">
        <v>0</v>
      </c>
    </row>
    <row r="138">
      <c r="B138" t="s">
        <v>123</v>
      </c>
      <c r="C138" s="19" t="n">
        <v>0.00590600682592133</v>
      </c>
      <c r="D138" s="19" t="n">
        <v>0.00619047306160202</v>
      </c>
      <c r="E138" s="19" t="n">
        <v>0.00567511101114736</v>
      </c>
      <c r="F138" s="19"/>
      <c r="G138" s="19" t="n">
        <v>0.00225756525254561</v>
      </c>
      <c r="H138" s="19" t="n">
        <v>0.0145738740573243</v>
      </c>
      <c r="I138" s="19" t="n">
        <v>0.00675266822731816</v>
      </c>
      <c r="J138" s="19" t="n">
        <v>0.0090441580597939</v>
      </c>
      <c r="K138" s="19" t="n">
        <v>0</v>
      </c>
      <c r="L138" s="19" t="n">
        <v>0.00206897997942837</v>
      </c>
      <c r="M138" s="19"/>
      <c r="N138" s="19" t="n">
        <v>0.00654066754600659</v>
      </c>
      <c r="O138" s="19" t="n">
        <v>0.00441798103475156</v>
      </c>
      <c r="P138" s="19" t="n">
        <v>0.00569808463965907</v>
      </c>
      <c r="Q138" s="19" t="n">
        <v>0.00696377818108916</v>
      </c>
      <c r="R138" s="19"/>
      <c r="S138" s="19" t="n">
        <v>0.00534433615094485</v>
      </c>
      <c r="T138" s="19" t="n">
        <v>0.00377495311157662</v>
      </c>
      <c r="U138" s="19" t="n">
        <v>0.00692316266243729</v>
      </c>
      <c r="V138" s="19" t="n">
        <v>0.0124019626276664</v>
      </c>
      <c r="W138" s="19" t="n">
        <v>0.00710049990257493</v>
      </c>
      <c r="X138" s="19" t="n">
        <v>0.0160518912641548</v>
      </c>
      <c r="Y138" s="19" t="n">
        <v>0.00573293899175876</v>
      </c>
      <c r="Z138" s="19" t="n">
        <v>0.0149542805565851</v>
      </c>
      <c r="AA138" s="19" t="n">
        <v>0</v>
      </c>
      <c r="AB138" s="19" t="n">
        <v>0</v>
      </c>
      <c r="AC138" s="19" t="n">
        <v>0</v>
      </c>
      <c r="AD138" s="19" t="n">
        <v>0</v>
      </c>
      <c r="AE138" s="19"/>
      <c r="AF138" s="19" t="n">
        <v>0.00563597481034724</v>
      </c>
      <c r="AG138" s="19" t="n">
        <v>0.00470549765596411</v>
      </c>
      <c r="AH138" s="19" t="n">
        <v>0.0141983766127024</v>
      </c>
      <c r="AI138" s="19"/>
      <c r="AJ138" s="19" t="n">
        <v>0.003487526019816</v>
      </c>
      <c r="AK138" s="19" t="n">
        <v>0.00701463487296901</v>
      </c>
      <c r="AL138" s="19" t="n">
        <v>0</v>
      </c>
      <c r="AM138" s="19" t="n">
        <v>0</v>
      </c>
      <c r="AN138" s="19" t="n">
        <v>0.0157321910067644</v>
      </c>
      <c r="AO138" s="19"/>
      <c r="AP138" s="19" t="n">
        <v>0.00579531999128396</v>
      </c>
      <c r="AQ138" s="19" t="n">
        <v>0.0061958480722747</v>
      </c>
      <c r="AR138" s="19" t="n">
        <v>0</v>
      </c>
      <c r="AS138" s="19" t="n">
        <v>0.00807053865510076</v>
      </c>
      <c r="AT138" s="19" t="n">
        <v>0.0134986932024166</v>
      </c>
      <c r="AU138" s="19"/>
      <c r="AV138" s="19" t="n">
        <v>0.00494923031338885</v>
      </c>
      <c r="AW138" s="19" t="n">
        <v>0.00562382586827653</v>
      </c>
      <c r="AX138" s="19" t="n">
        <v>0</v>
      </c>
      <c r="AY138" s="19" t="n">
        <v>0.00673946876684568</v>
      </c>
      <c r="AZ138" s="19" t="n">
        <v>0.00971100251993697</v>
      </c>
      <c r="BA138" s="19" t="n">
        <v>0.0082944583186214</v>
      </c>
      <c r="BB138" s="19"/>
      <c r="BC138" s="19" t="n">
        <v>0</v>
      </c>
      <c r="BD138" s="19" t="n">
        <v>0.00978890248945666</v>
      </c>
      <c r="BE138" s="19" t="n">
        <v>0.00618238808259765</v>
      </c>
      <c r="BF138" s="19" t="n">
        <v>0</v>
      </c>
      <c r="BG138" s="19" t="n">
        <v>0.0321776461381837</v>
      </c>
    </row>
    <row r="139">
      <c r="B139" t="s">
        <v>139</v>
      </c>
      <c r="C139" s="19" t="n">
        <v>0.897231376187996</v>
      </c>
      <c r="D139" s="19" t="n">
        <v>0.87786402943077</v>
      </c>
      <c r="E139" s="19" t="n">
        <v>0.916385501479936</v>
      </c>
      <c r="F139" s="19"/>
      <c r="G139" s="19" t="n">
        <v>0.854936487739456</v>
      </c>
      <c r="H139" s="19" t="n">
        <v>0.879181125760168</v>
      </c>
      <c r="I139" s="19" t="n">
        <v>0.881780399777849</v>
      </c>
      <c r="J139" s="19" t="n">
        <v>0.887306149192779</v>
      </c>
      <c r="K139" s="19" t="n">
        <v>0.934541240766386</v>
      </c>
      <c r="L139" s="19" t="n">
        <v>0.935622175992609</v>
      </c>
      <c r="M139" s="19"/>
      <c r="N139" s="19" t="n">
        <v>0.896182712135743</v>
      </c>
      <c r="O139" s="19" t="n">
        <v>0.888903740882265</v>
      </c>
      <c r="P139" s="19" t="n">
        <v>0.882544946291609</v>
      </c>
      <c r="Q139" s="19" t="n">
        <v>0.919721162612668</v>
      </c>
      <c r="R139" s="19"/>
      <c r="S139" s="19" t="n">
        <v>0.895133989435839</v>
      </c>
      <c r="T139" s="19" t="n">
        <v>0.929573999645795</v>
      </c>
      <c r="U139" s="19" t="n">
        <v>0.885347338847597</v>
      </c>
      <c r="V139" s="19" t="n">
        <v>0.903746340913896</v>
      </c>
      <c r="W139" s="19" t="n">
        <v>0.881693584258556</v>
      </c>
      <c r="X139" s="19" t="n">
        <v>0.855131042616361</v>
      </c>
      <c r="Y139" s="19" t="n">
        <v>0.91295267272522</v>
      </c>
      <c r="Z139" s="19" t="n">
        <v>0.927964922818085</v>
      </c>
      <c r="AA139" s="19" t="n">
        <v>0.888270581606404</v>
      </c>
      <c r="AB139" s="19" t="n">
        <v>0.865025988459341</v>
      </c>
      <c r="AC139" s="19" t="n">
        <v>0.933392283297142</v>
      </c>
      <c r="AD139" s="19" t="n">
        <v>0.928303048746603</v>
      </c>
      <c r="AE139" s="19"/>
      <c r="AF139" s="19" t="n">
        <v>0.91515285027165</v>
      </c>
      <c r="AG139" s="19" t="n">
        <v>0.899372655156267</v>
      </c>
      <c r="AH139" s="19" t="n">
        <v>0.877205603579857</v>
      </c>
      <c r="AI139" s="19"/>
      <c r="AJ139" s="19" t="n">
        <v>0.929425018133048</v>
      </c>
      <c r="AK139" s="19" t="n">
        <v>0.885275542726607</v>
      </c>
      <c r="AL139" s="19" t="n">
        <v>0.891381237738584</v>
      </c>
      <c r="AM139" s="19" t="n">
        <v>0.925568320226313</v>
      </c>
      <c r="AN139" s="19" t="n">
        <v>0.891219866444894</v>
      </c>
      <c r="AO139" s="19"/>
      <c r="AP139" s="19" t="n">
        <v>0.929548977811609</v>
      </c>
      <c r="AQ139" s="19" t="n">
        <v>0.898812050170524</v>
      </c>
      <c r="AR139" s="19" t="n">
        <v>0.871181595074238</v>
      </c>
      <c r="AS139" s="19" t="n">
        <v>0.909324154385033</v>
      </c>
      <c r="AT139" s="19" t="n">
        <v>0.859647996933398</v>
      </c>
      <c r="AU139" s="19"/>
      <c r="AV139" s="19" t="n">
        <v>0.895637831954733</v>
      </c>
      <c r="AW139" s="19" t="n">
        <v>0.91476893143339</v>
      </c>
      <c r="AX139" s="19" t="n">
        <v>0.895821329897611</v>
      </c>
      <c r="AY139" s="19" t="n">
        <v>0.928432786623281</v>
      </c>
      <c r="AZ139" s="19" t="n">
        <v>0.842892095237578</v>
      </c>
      <c r="BA139" s="19" t="n">
        <v>0.892633566490016</v>
      </c>
      <c r="BB139" s="19"/>
      <c r="BC139" s="19" t="n">
        <v>0.926311477141277</v>
      </c>
      <c r="BD139" s="19" t="n">
        <v>0.881303548068243</v>
      </c>
      <c r="BE139" s="19" t="n">
        <v>0.874317324049751</v>
      </c>
      <c r="BF139" s="19" t="n">
        <v>0.902241837484351</v>
      </c>
      <c r="BG139" s="19" t="n">
        <v>0.903842985830747</v>
      </c>
    </row>
    <row r="140">
      <c r="B140" t="s">
        <v>140</v>
      </c>
      <c r="C140" s="19" t="n">
        <v>0.0208818386948534</v>
      </c>
      <c r="D140" s="19" t="n">
        <v>0.0230155189579641</v>
      </c>
      <c r="E140" s="19" t="n">
        <v>0.0189652672826137</v>
      </c>
      <c r="F140" s="19"/>
      <c r="G140" s="19" t="n">
        <v>0.0332165769246065</v>
      </c>
      <c r="H140" s="19" t="n">
        <v>0.026474676396598</v>
      </c>
      <c r="I140" s="19" t="n">
        <v>0.0345634916604911</v>
      </c>
      <c r="J140" s="19" t="n">
        <v>0.0240949326235927</v>
      </c>
      <c r="K140" s="19" t="n">
        <v>0.00919061159141412</v>
      </c>
      <c r="L140" s="19" t="n">
        <v>0.00225474483887383</v>
      </c>
      <c r="M140" s="19"/>
      <c r="N140" s="19" t="n">
        <v>0.0180732635533658</v>
      </c>
      <c r="O140" s="19" t="n">
        <v>0.0223960464924076</v>
      </c>
      <c r="P140" s="19" t="n">
        <v>0.0276781755586787</v>
      </c>
      <c r="Q140" s="19" t="n">
        <v>0.0164031468329237</v>
      </c>
      <c r="R140" s="19"/>
      <c r="S140" s="19" t="n">
        <v>0.0277320364000669</v>
      </c>
      <c r="T140" s="19" t="n">
        <v>0.0115794333740819</v>
      </c>
      <c r="U140" s="19" t="n">
        <v>0.0145629294384244</v>
      </c>
      <c r="V140" s="19" t="n">
        <v>0.00425699321211551</v>
      </c>
      <c r="W140" s="19" t="n">
        <v>0.0431844706580488</v>
      </c>
      <c r="X140" s="19" t="n">
        <v>0.0236210319306042</v>
      </c>
      <c r="Y140" s="19" t="n">
        <v>0.0175040321208507</v>
      </c>
      <c r="Z140" s="19" t="n">
        <v>0.0229842165912003</v>
      </c>
      <c r="AA140" s="19" t="n">
        <v>0.0253932471744743</v>
      </c>
      <c r="AB140" s="19" t="n">
        <v>0.0361678005230828</v>
      </c>
      <c r="AC140" s="19" t="n">
        <v>0.00846230258957315</v>
      </c>
      <c r="AD140" s="19" t="n">
        <v>0</v>
      </c>
      <c r="AE140" s="19"/>
      <c r="AF140" s="19" t="n">
        <v>0.00993865377557586</v>
      </c>
      <c r="AG140" s="19" t="n">
        <v>0.0183920805373822</v>
      </c>
      <c r="AH140" s="19" t="n">
        <v>0.0439313451535256</v>
      </c>
      <c r="AI140" s="19"/>
      <c r="AJ140" s="19" t="n">
        <v>0.00594987922689249</v>
      </c>
      <c r="AK140" s="19" t="n">
        <v>0.0263134747168552</v>
      </c>
      <c r="AL140" s="19" t="n">
        <v>0.0283158134381663</v>
      </c>
      <c r="AM140" s="19" t="n">
        <v>0.0218310925165329</v>
      </c>
      <c r="AN140" s="19" t="n">
        <v>0.0299448884249709</v>
      </c>
      <c r="AO140" s="19"/>
      <c r="AP140" s="19" t="n">
        <v>0.00670763351742238</v>
      </c>
      <c r="AQ140" s="19" t="n">
        <v>0.022048393194722</v>
      </c>
      <c r="AR140" s="19" t="n">
        <v>0.0139964009693013</v>
      </c>
      <c r="AS140" s="19" t="n">
        <v>0.0210107360316839</v>
      </c>
      <c r="AT140" s="19" t="n">
        <v>0.025080082683783</v>
      </c>
      <c r="AU140" s="19"/>
      <c r="AV140" s="19" t="n">
        <v>0.0265923389378129</v>
      </c>
      <c r="AW140" s="19" t="n">
        <v>0.00740574502661783</v>
      </c>
      <c r="AX140" s="19" t="n">
        <v>0.0134280987218324</v>
      </c>
      <c r="AY140" s="19" t="n">
        <v>0.0165332194123697</v>
      </c>
      <c r="AZ140" s="19" t="n">
        <v>0.0378145856751561</v>
      </c>
      <c r="BA140" s="19" t="n">
        <v>0.0279002233439567</v>
      </c>
      <c r="BB140" s="19"/>
      <c r="BC140" s="19" t="n">
        <v>0.0248397723986968</v>
      </c>
      <c r="BD140" s="19" t="n">
        <v>0.0209327606188986</v>
      </c>
      <c r="BE140" s="19" t="n">
        <v>0.0223655838523632</v>
      </c>
      <c r="BF140" s="19" t="n">
        <v>0.00948794518534779</v>
      </c>
      <c r="BG140" s="19" t="n">
        <v>0.0308874457766956</v>
      </c>
    </row>
    <row r="141">
      <c r="B141" t="s">
        <v>141</v>
      </c>
      <c r="C141" s="19" t="n">
        <v>0.876349537493143</v>
      </c>
      <c r="D141" s="19" t="n">
        <v>0.854848510472805</v>
      </c>
      <c r="E141" s="19" t="n">
        <v>0.897420234197323</v>
      </c>
      <c r="F141" s="19"/>
      <c r="G141" s="19" t="n">
        <v>0.821719910814849</v>
      </c>
      <c r="H141" s="19" t="n">
        <v>0.85270644936357</v>
      </c>
      <c r="I141" s="19" t="n">
        <v>0.847216908117358</v>
      </c>
      <c r="J141" s="19" t="n">
        <v>0.863211216569186</v>
      </c>
      <c r="K141" s="19" t="n">
        <v>0.925350629174972</v>
      </c>
      <c r="L141" s="19" t="n">
        <v>0.933367431153735</v>
      </c>
      <c r="M141" s="19"/>
      <c r="N141" s="19" t="n">
        <v>0.878109448582377</v>
      </c>
      <c r="O141" s="19" t="n">
        <v>0.866507694389857</v>
      </c>
      <c r="P141" s="19" t="n">
        <v>0.85486677073293</v>
      </c>
      <c r="Q141" s="19" t="n">
        <v>0.903318015779745</v>
      </c>
      <c r="R141" s="19"/>
      <c r="S141" s="19" t="n">
        <v>0.867401953035772</v>
      </c>
      <c r="T141" s="19" t="n">
        <v>0.917994566271713</v>
      </c>
      <c r="U141" s="19" t="n">
        <v>0.870784409409173</v>
      </c>
      <c r="V141" s="19" t="n">
        <v>0.89948934770178</v>
      </c>
      <c r="W141" s="19" t="n">
        <v>0.838509113600508</v>
      </c>
      <c r="X141" s="19" t="n">
        <v>0.831510010685757</v>
      </c>
      <c r="Y141" s="19" t="n">
        <v>0.895448640604369</v>
      </c>
      <c r="Z141" s="19" t="n">
        <v>0.904980706226885</v>
      </c>
      <c r="AA141" s="19" t="n">
        <v>0.86287733443193</v>
      </c>
      <c r="AB141" s="19" t="n">
        <v>0.828858187936258</v>
      </c>
      <c r="AC141" s="19" t="n">
        <v>0.924929980707569</v>
      </c>
      <c r="AD141" s="19" t="n">
        <v>0.928303048746603</v>
      </c>
      <c r="AE141" s="19"/>
      <c r="AF141" s="19" t="n">
        <v>0.905214196496074</v>
      </c>
      <c r="AG141" s="19" t="n">
        <v>0.880980574618885</v>
      </c>
      <c r="AH141" s="19" t="n">
        <v>0.833274258426331</v>
      </c>
      <c r="AI141" s="19"/>
      <c r="AJ141" s="19" t="n">
        <v>0.923475138906156</v>
      </c>
      <c r="AK141" s="19" t="n">
        <v>0.858962068009751</v>
      </c>
      <c r="AL141" s="19" t="n">
        <v>0.863065424300417</v>
      </c>
      <c r="AM141" s="19" t="n">
        <v>0.90373722770978</v>
      </c>
      <c r="AN141" s="19" t="n">
        <v>0.861274978019923</v>
      </c>
      <c r="AO141" s="19"/>
      <c r="AP141" s="19" t="n">
        <v>0.922841344294187</v>
      </c>
      <c r="AQ141" s="19" t="n">
        <v>0.876763656975802</v>
      </c>
      <c r="AR141" s="19" t="n">
        <v>0.857185194104937</v>
      </c>
      <c r="AS141" s="19" t="n">
        <v>0.888313418353349</v>
      </c>
      <c r="AT141" s="19" t="n">
        <v>0.834567914249615</v>
      </c>
      <c r="AU141" s="19"/>
      <c r="AV141" s="19" t="n">
        <v>0.86904549301692</v>
      </c>
      <c r="AW141" s="19" t="n">
        <v>0.907363186406772</v>
      </c>
      <c r="AX141" s="19" t="n">
        <v>0.882393231175779</v>
      </c>
      <c r="AY141" s="19" t="n">
        <v>0.911899567210911</v>
      </c>
      <c r="AZ141" s="19" t="n">
        <v>0.805077509562422</v>
      </c>
      <c r="BA141" s="19" t="n">
        <v>0.864733343146059</v>
      </c>
      <c r="BB141" s="19"/>
      <c r="BC141" s="19" t="n">
        <v>0.90147170474258</v>
      </c>
      <c r="BD141" s="19" t="n">
        <v>0.860370787449344</v>
      </c>
      <c r="BE141" s="19" t="n">
        <v>0.851951740197388</v>
      </c>
      <c r="BF141" s="19" t="n">
        <v>0.892753892299003</v>
      </c>
      <c r="BG141" s="19" t="n">
        <v>0.872955540054052</v>
      </c>
    </row>
    <row r="142">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c r="AB142" s="19"/>
      <c r="AC142" s="19"/>
      <c r="AD142" s="19"/>
      <c r="AE142" s="19"/>
      <c r="AF142" s="19"/>
      <c r="AG142" s="19"/>
      <c r="AH142" s="19"/>
      <c r="AI142" s="19"/>
      <c r="AJ142" s="19"/>
      <c r="AK142" s="19"/>
      <c r="AL142" s="19"/>
      <c r="AM142" s="19"/>
      <c r="AN142" s="19"/>
      <c r="AO142" s="19"/>
      <c r="AP142" s="19"/>
      <c r="AQ142" s="19"/>
      <c r="AR142" s="19"/>
      <c r="AS142" s="19"/>
      <c r="AT142" s="19"/>
      <c r="AU142" s="19"/>
      <c r="AV142" s="19"/>
      <c r="AW142" s="19"/>
      <c r="AX142" s="19"/>
      <c r="AY142" s="19"/>
      <c r="AZ142" s="19"/>
      <c r="BA142" s="19"/>
      <c r="BB142" s="19"/>
      <c r="BC142" s="19"/>
      <c r="BD142" s="19"/>
      <c r="BE142" s="19"/>
      <c r="BF142" s="19"/>
      <c r="BG142" s="19"/>
    </row>
    <row r="143">
      <c r="B143" s="7" t="s">
        <v>149</v>
      </c>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c r="AB143" s="19"/>
      <c r="AC143" s="19"/>
      <c r="AD143" s="19"/>
      <c r="AE143" s="19"/>
      <c r="AF143" s="19"/>
      <c r="AG143" s="19"/>
      <c r="AH143" s="19"/>
      <c r="AI143" s="19"/>
      <c r="AJ143" s="19"/>
      <c r="AK143" s="19"/>
      <c r="AL143" s="19"/>
      <c r="AM143" s="19"/>
      <c r="AN143" s="19"/>
      <c r="AO143" s="19"/>
      <c r="AP143" s="19"/>
      <c r="AQ143" s="19"/>
      <c r="AR143" s="19"/>
      <c r="AS143" s="19"/>
      <c r="AT143" s="19"/>
      <c r="AU143" s="19"/>
      <c r="AV143" s="19"/>
      <c r="AW143" s="19"/>
      <c r="AX143" s="19"/>
      <c r="AY143" s="19"/>
      <c r="AZ143" s="19"/>
      <c r="BA143" s="19"/>
      <c r="BB143" s="19"/>
      <c r="BC143" s="19"/>
      <c r="BD143" s="19"/>
      <c r="BE143" s="19"/>
      <c r="BF143" s="19"/>
      <c r="BG143" s="19"/>
    </row>
    <row r="144">
      <c r="B144" s="26" t="s">
        <v>79</v>
      </c>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c r="AB144" s="19"/>
      <c r="AC144" s="19"/>
      <c r="AD144" s="19"/>
      <c r="AE144" s="19"/>
      <c r="AF144" s="19"/>
      <c r="AG144" s="19"/>
      <c r="AH144" s="19"/>
      <c r="AI144" s="19"/>
      <c r="AJ144" s="19"/>
      <c r="AK144" s="19"/>
      <c r="AL144" s="19"/>
      <c r="AM144" s="19"/>
      <c r="AN144" s="19"/>
      <c r="AO144" s="19"/>
      <c r="AP144" s="19"/>
      <c r="AQ144" s="19"/>
      <c r="AR144" s="19"/>
      <c r="AS144" s="19"/>
      <c r="AT144" s="19"/>
      <c r="AU144" s="19"/>
      <c r="AV144" s="19"/>
      <c r="AW144" s="19"/>
      <c r="AX144" s="19"/>
      <c r="AY144" s="19"/>
      <c r="AZ144" s="19"/>
      <c r="BA144" s="19"/>
      <c r="BB144" s="19"/>
      <c r="BC144" s="19"/>
      <c r="BD144" s="19"/>
      <c r="BE144" s="19"/>
      <c r="BF144" s="19"/>
      <c r="BG144" s="19"/>
    </row>
    <row r="145">
      <c r="B145" t="s">
        <v>134</v>
      </c>
      <c r="C145" s="19" t="n">
        <v>0.347331941076682</v>
      </c>
      <c r="D145" s="19" t="n">
        <v>0.33074834653504</v>
      </c>
      <c r="E145" s="19" t="n">
        <v>0.363281306732083</v>
      </c>
      <c r="F145" s="19"/>
      <c r="G145" s="19" t="n">
        <v>0.338840545139507</v>
      </c>
      <c r="H145" s="19" t="n">
        <v>0.408392466475263</v>
      </c>
      <c r="I145" s="19" t="n">
        <v>0.319435628897086</v>
      </c>
      <c r="J145" s="19" t="n">
        <v>0.303741924677006</v>
      </c>
      <c r="K145" s="19" t="n">
        <v>0.349407595703543</v>
      </c>
      <c r="L145" s="19" t="n">
        <v>0.360098316758182</v>
      </c>
      <c r="M145" s="19"/>
      <c r="N145" s="19" t="n">
        <v>0.377218412774107</v>
      </c>
      <c r="O145" s="19" t="n">
        <v>0.306183717806352</v>
      </c>
      <c r="P145" s="19" t="n">
        <v>0.322330128462692</v>
      </c>
      <c r="Q145" s="19" t="n">
        <v>0.378584796398426</v>
      </c>
      <c r="R145" s="19"/>
      <c r="S145" s="19" t="n">
        <v>0.446080407147717</v>
      </c>
      <c r="T145" s="19" t="n">
        <v>0.285812239383946</v>
      </c>
      <c r="U145" s="19" t="n">
        <v>0.379241581095071</v>
      </c>
      <c r="V145" s="19" t="n">
        <v>0.322673587406138</v>
      </c>
      <c r="W145" s="19" t="n">
        <v>0.344005632418746</v>
      </c>
      <c r="X145" s="19" t="n">
        <v>0.265783120555852</v>
      </c>
      <c r="Y145" s="19" t="n">
        <v>0.296130899356421</v>
      </c>
      <c r="Z145" s="19" t="n">
        <v>0.344040689381708</v>
      </c>
      <c r="AA145" s="19" t="n">
        <v>0.36924575374528</v>
      </c>
      <c r="AB145" s="19" t="n">
        <v>0.34627134764309</v>
      </c>
      <c r="AC145" s="19" t="n">
        <v>0.379730613865854</v>
      </c>
      <c r="AD145" s="19" t="n">
        <v>0.402812923964539</v>
      </c>
      <c r="AE145" s="19"/>
      <c r="AF145" s="19" t="n">
        <v>0.335447952410266</v>
      </c>
      <c r="AG145" s="19" t="n">
        <v>0.352408825514636</v>
      </c>
      <c r="AH145" s="19" t="n">
        <v>0.40184791654818</v>
      </c>
      <c r="AI145" s="19"/>
      <c r="AJ145" s="19" t="n">
        <v>0.331945997264502</v>
      </c>
      <c r="AK145" s="19" t="n">
        <v>0.419568262176585</v>
      </c>
      <c r="AL145" s="19" t="n">
        <v>0.303955026613794</v>
      </c>
      <c r="AM145" s="19" t="n">
        <v>0.193364617513673</v>
      </c>
      <c r="AN145" s="19" t="n">
        <v>0.337170033486354</v>
      </c>
      <c r="AO145" s="19"/>
      <c r="AP145" s="19" t="n">
        <v>0.347194244037853</v>
      </c>
      <c r="AQ145" s="19" t="n">
        <v>0.407081126053135</v>
      </c>
      <c r="AR145" s="19" t="n">
        <v>0.289117794285048</v>
      </c>
      <c r="AS145" s="19" t="n">
        <v>0.254604131245322</v>
      </c>
      <c r="AT145" s="19" t="n">
        <v>0.293157569380055</v>
      </c>
      <c r="AU145" s="19"/>
      <c r="AV145" s="19" t="n">
        <v>0.430655034609025</v>
      </c>
      <c r="AW145" s="19" t="n">
        <v>0.324612043754831</v>
      </c>
      <c r="AX145" s="19" t="n">
        <v>0.29706427402955</v>
      </c>
      <c r="AY145" s="19" t="n">
        <v>0.2830424708599</v>
      </c>
      <c r="AZ145" s="19" t="n">
        <v>0.319773902644706</v>
      </c>
      <c r="BA145" s="19" t="n">
        <v>0.311686044446322</v>
      </c>
      <c r="BB145" s="19"/>
      <c r="BC145" s="19" t="n">
        <v>0.400272142032517</v>
      </c>
      <c r="BD145" s="19" t="n">
        <v>0.307206630031913</v>
      </c>
      <c r="BE145" s="19" t="n">
        <v>0.322181660907908</v>
      </c>
      <c r="BF145" s="19" t="n">
        <v>0.394725196410099</v>
      </c>
      <c r="BG145" s="19" t="n">
        <v>0.499986863718522</v>
      </c>
    </row>
    <row r="146">
      <c r="B146" t="s">
        <v>135</v>
      </c>
      <c r="C146" s="19" t="n">
        <v>0.410118866520006</v>
      </c>
      <c r="D146" s="19" t="n">
        <v>0.40626051584716</v>
      </c>
      <c r="E146" s="19" t="n">
        <v>0.41299800991832</v>
      </c>
      <c r="F146" s="19"/>
      <c r="G146" s="19" t="n">
        <v>0.413773007738218</v>
      </c>
      <c r="H146" s="19" t="n">
        <v>0.376130020531052</v>
      </c>
      <c r="I146" s="19" t="n">
        <v>0.405292348888726</v>
      </c>
      <c r="J146" s="19" t="n">
        <v>0.413216041639137</v>
      </c>
      <c r="K146" s="19" t="n">
        <v>0.394245283309032</v>
      </c>
      <c r="L146" s="19" t="n">
        <v>0.44729585887956</v>
      </c>
      <c r="M146" s="19"/>
      <c r="N146" s="19" t="n">
        <v>0.389985726247048</v>
      </c>
      <c r="O146" s="19" t="n">
        <v>0.448194970437763</v>
      </c>
      <c r="P146" s="19" t="n">
        <v>0.394874623361457</v>
      </c>
      <c r="Q146" s="19" t="n">
        <v>0.40643384469407</v>
      </c>
      <c r="R146" s="19"/>
      <c r="S146" s="19" t="n">
        <v>0.354671568924552</v>
      </c>
      <c r="T146" s="19" t="n">
        <v>0.428359780369666</v>
      </c>
      <c r="U146" s="19" t="n">
        <v>0.34729470865894</v>
      </c>
      <c r="V146" s="19" t="n">
        <v>0.419059589630621</v>
      </c>
      <c r="W146" s="19" t="n">
        <v>0.399267103507125</v>
      </c>
      <c r="X146" s="19" t="n">
        <v>0.462268935324418</v>
      </c>
      <c r="Y146" s="19" t="n">
        <v>0.448180262632105</v>
      </c>
      <c r="Z146" s="19" t="n">
        <v>0.352057219221613</v>
      </c>
      <c r="AA146" s="19" t="n">
        <v>0.403219033892162</v>
      </c>
      <c r="AB146" s="19" t="n">
        <v>0.442509876365868</v>
      </c>
      <c r="AC146" s="19" t="n">
        <v>0.466339049544367</v>
      </c>
      <c r="AD146" s="19" t="n">
        <v>0.40963417404998</v>
      </c>
      <c r="AE146" s="19"/>
      <c r="AF146" s="19" t="n">
        <v>0.412205101759057</v>
      </c>
      <c r="AG146" s="19" t="n">
        <v>0.432240996712221</v>
      </c>
      <c r="AH146" s="19" t="n">
        <v>0.328283070611937</v>
      </c>
      <c r="AI146" s="19"/>
      <c r="AJ146" s="19" t="n">
        <v>0.427608372399667</v>
      </c>
      <c r="AK146" s="19" t="n">
        <v>0.402548437277177</v>
      </c>
      <c r="AL146" s="19" t="n">
        <v>0.4619469529357</v>
      </c>
      <c r="AM146" s="19" t="n">
        <v>0.447820427251134</v>
      </c>
      <c r="AN146" s="19" t="n">
        <v>0.358577852153284</v>
      </c>
      <c r="AO146" s="19"/>
      <c r="AP146" s="19" t="n">
        <v>0.414701421246811</v>
      </c>
      <c r="AQ146" s="19" t="n">
        <v>0.403727135881897</v>
      </c>
      <c r="AR146" s="19" t="n">
        <v>0.491874544510429</v>
      </c>
      <c r="AS146" s="19" t="n">
        <v>0.412392798020653</v>
      </c>
      <c r="AT146" s="19" t="n">
        <v>0.436410597314332</v>
      </c>
      <c r="AU146" s="19"/>
      <c r="AV146" s="19" t="n">
        <v>0.395196324739779</v>
      </c>
      <c r="AW146" s="19" t="n">
        <v>0.422691327570887</v>
      </c>
      <c r="AX146" s="19" t="n">
        <v>0.482152627220304</v>
      </c>
      <c r="AY146" s="19" t="n">
        <v>0.39330699599786</v>
      </c>
      <c r="AZ146" s="19" t="n">
        <v>0.438318039314252</v>
      </c>
      <c r="BA146" s="19" t="n">
        <v>0.418584013912136</v>
      </c>
      <c r="BB146" s="19"/>
      <c r="BC146" s="19" t="n">
        <v>0.416448606726888</v>
      </c>
      <c r="BD146" s="19" t="n">
        <v>0.437620812560462</v>
      </c>
      <c r="BE146" s="19" t="n">
        <v>0.433926131947726</v>
      </c>
      <c r="BF146" s="19" t="n">
        <v>0.364261126280716</v>
      </c>
      <c r="BG146" s="19" t="n">
        <v>0.29655170076783</v>
      </c>
    </row>
    <row r="147">
      <c r="B147" t="s">
        <v>136</v>
      </c>
      <c r="C147" s="19" t="n">
        <v>0.163360510958846</v>
      </c>
      <c r="D147" s="19" t="n">
        <v>0.174159963938203</v>
      </c>
      <c r="E147" s="19" t="n">
        <v>0.154114804558877</v>
      </c>
      <c r="F147" s="19"/>
      <c r="G147" s="19" t="n">
        <v>0.163698825090663</v>
      </c>
      <c r="H147" s="19" t="n">
        <v>0.149950761216967</v>
      </c>
      <c r="I147" s="19" t="n">
        <v>0.161814044072149</v>
      </c>
      <c r="J147" s="19" t="n">
        <v>0.196954537604643</v>
      </c>
      <c r="K147" s="19" t="n">
        <v>0.172013119505812</v>
      </c>
      <c r="L147" s="19" t="n">
        <v>0.142236295100806</v>
      </c>
      <c r="M147" s="19"/>
      <c r="N147" s="19" t="n">
        <v>0.156468703379186</v>
      </c>
      <c r="O147" s="19" t="n">
        <v>0.163864408742695</v>
      </c>
      <c r="P147" s="19" t="n">
        <v>0.193814823369465</v>
      </c>
      <c r="Q147" s="19" t="n">
        <v>0.143826466411507</v>
      </c>
      <c r="R147" s="19"/>
      <c r="S147" s="19" t="n">
        <v>0.124187860847039</v>
      </c>
      <c r="T147" s="19" t="n">
        <v>0.193232130212261</v>
      </c>
      <c r="U147" s="19" t="n">
        <v>0.19055361456474</v>
      </c>
      <c r="V147" s="19" t="n">
        <v>0.163486586138833</v>
      </c>
      <c r="W147" s="19" t="n">
        <v>0.150178799419359</v>
      </c>
      <c r="X147" s="19" t="n">
        <v>0.208492582960988</v>
      </c>
      <c r="Y147" s="19" t="n">
        <v>0.18388074974062</v>
      </c>
      <c r="Z147" s="19" t="n">
        <v>0.17439687866911</v>
      </c>
      <c r="AA147" s="19" t="n">
        <v>0.143719255968232</v>
      </c>
      <c r="AB147" s="19" t="n">
        <v>0.154576546230565</v>
      </c>
      <c r="AC147" s="19" t="n">
        <v>0.130280634996839</v>
      </c>
      <c r="AD147" s="19" t="n">
        <v>0.123914764190604</v>
      </c>
      <c r="AE147" s="19"/>
      <c r="AF147" s="19" t="n">
        <v>0.158749165472483</v>
      </c>
      <c r="AG147" s="19" t="n">
        <v>0.157141410010728</v>
      </c>
      <c r="AH147" s="19" t="n">
        <v>0.168945610427151</v>
      </c>
      <c r="AI147" s="19"/>
      <c r="AJ147" s="19" t="n">
        <v>0.1629433981088</v>
      </c>
      <c r="AK147" s="19" t="n">
        <v>0.133234827239691</v>
      </c>
      <c r="AL147" s="19" t="n">
        <v>0.169155759342521</v>
      </c>
      <c r="AM147" s="19" t="n">
        <v>0.225755824739248</v>
      </c>
      <c r="AN147" s="19" t="n">
        <v>0.1759918026757</v>
      </c>
      <c r="AO147" s="19"/>
      <c r="AP147" s="19" t="n">
        <v>0.182834054994501</v>
      </c>
      <c r="AQ147" s="19" t="n">
        <v>0.140585124523098</v>
      </c>
      <c r="AR147" s="19" t="n">
        <v>0.166228899891778</v>
      </c>
      <c r="AS147" s="19" t="n">
        <v>0.169410557894413</v>
      </c>
      <c r="AT147" s="19" t="n">
        <v>0.182107316529082</v>
      </c>
      <c r="AU147" s="19"/>
      <c r="AV147" s="19" t="n">
        <v>0.137296755692104</v>
      </c>
      <c r="AW147" s="19" t="n">
        <v>0.179087862713604</v>
      </c>
      <c r="AX147" s="19" t="n">
        <v>0.154937742373348</v>
      </c>
      <c r="AY147" s="19" t="n">
        <v>0.182906868966213</v>
      </c>
      <c r="AZ147" s="19" t="n">
        <v>0.152134507819022</v>
      </c>
      <c r="BA147" s="19" t="n">
        <v>0.16304249607579</v>
      </c>
      <c r="BB147" s="19"/>
      <c r="BC147" s="19" t="n">
        <v>0.126772061869255</v>
      </c>
      <c r="BD147" s="19" t="n">
        <v>0.171686902023756</v>
      </c>
      <c r="BE147" s="19" t="n">
        <v>0.156123126866901</v>
      </c>
      <c r="BF147" s="19" t="n">
        <v>0.166762914658349</v>
      </c>
      <c r="BG147" s="19" t="n">
        <v>0.137784638041489</v>
      </c>
    </row>
    <row r="148">
      <c r="B148" t="s">
        <v>137</v>
      </c>
      <c r="C148" s="19" t="n">
        <v>0.0471448607180808</v>
      </c>
      <c r="D148" s="19" t="n">
        <v>0.0528692486458263</v>
      </c>
      <c r="E148" s="19" t="n">
        <v>0.0411311883633942</v>
      </c>
      <c r="F148" s="19"/>
      <c r="G148" s="19" t="n">
        <v>0.0663040543691865</v>
      </c>
      <c r="H148" s="19" t="n">
        <v>0.0378762659564101</v>
      </c>
      <c r="I148" s="19" t="n">
        <v>0.0630306452032103</v>
      </c>
      <c r="J148" s="19" t="n">
        <v>0.0427536903887245</v>
      </c>
      <c r="K148" s="19" t="n">
        <v>0.0494411364082924</v>
      </c>
      <c r="L148" s="19" t="n">
        <v>0.0309500521459684</v>
      </c>
      <c r="M148" s="19"/>
      <c r="N148" s="19" t="n">
        <v>0.0493830550784071</v>
      </c>
      <c r="O148" s="19" t="n">
        <v>0.0382046835161554</v>
      </c>
      <c r="P148" s="19" t="n">
        <v>0.0572970098204886</v>
      </c>
      <c r="Q148" s="19" t="n">
        <v>0.0452015332643314</v>
      </c>
      <c r="R148" s="19"/>
      <c r="S148" s="19" t="n">
        <v>0.0572916870763763</v>
      </c>
      <c r="T148" s="19" t="n">
        <v>0.0588790668834701</v>
      </c>
      <c r="U148" s="19" t="n">
        <v>0.0439811513848184</v>
      </c>
      <c r="V148" s="19" t="n">
        <v>0.0638738353113028</v>
      </c>
      <c r="W148" s="19" t="n">
        <v>0.0451657060307499</v>
      </c>
      <c r="X148" s="19" t="n">
        <v>0.0272455257118358</v>
      </c>
      <c r="Y148" s="19" t="n">
        <v>0.0501684746408065</v>
      </c>
      <c r="Z148" s="19" t="n">
        <v>0.0464373462182349</v>
      </c>
      <c r="AA148" s="19" t="n">
        <v>0.0538005507998759</v>
      </c>
      <c r="AB148" s="19" t="n">
        <v>0.0291141537782361</v>
      </c>
      <c r="AC148" s="19" t="n">
        <v>0.0236497015929407</v>
      </c>
      <c r="AD148" s="19" t="n">
        <v>0.0333658341269748</v>
      </c>
      <c r="AE148" s="19"/>
      <c r="AF148" s="19" t="n">
        <v>0.0510509573488903</v>
      </c>
      <c r="AG148" s="19" t="n">
        <v>0.034873987795503</v>
      </c>
      <c r="AH148" s="19" t="n">
        <v>0.0587551102389895</v>
      </c>
      <c r="AI148" s="19"/>
      <c r="AJ148" s="19" t="n">
        <v>0.0552149558833821</v>
      </c>
      <c r="AK148" s="19" t="n">
        <v>0.0241558820412443</v>
      </c>
      <c r="AL148" s="19" t="n">
        <v>0.0389615795429811</v>
      </c>
      <c r="AM148" s="19" t="n">
        <v>0.0619464920350264</v>
      </c>
      <c r="AN148" s="19" t="n">
        <v>0.0711378915084938</v>
      </c>
      <c r="AO148" s="19"/>
      <c r="AP148" s="19" t="n">
        <v>0.0422792058886146</v>
      </c>
      <c r="AQ148" s="19" t="n">
        <v>0.0330370990488</v>
      </c>
      <c r="AR148" s="19" t="n">
        <v>0.0466598863754838</v>
      </c>
      <c r="AS148" s="19" t="n">
        <v>0.079502884152049</v>
      </c>
      <c r="AT148" s="19" t="n">
        <v>0.0600247398921306</v>
      </c>
      <c r="AU148" s="19"/>
      <c r="AV148" s="19" t="n">
        <v>0.023492140947139</v>
      </c>
      <c r="AW148" s="19" t="n">
        <v>0.0528567601885876</v>
      </c>
      <c r="AX148" s="19" t="n">
        <v>0.0477381469010477</v>
      </c>
      <c r="AY148" s="19" t="n">
        <v>0.0786715179978438</v>
      </c>
      <c r="AZ148" s="19" t="n">
        <v>0.0609211118730992</v>
      </c>
      <c r="BA148" s="19" t="n">
        <v>0.0571302698839661</v>
      </c>
      <c r="BB148" s="19"/>
      <c r="BC148" s="19" t="n">
        <v>0.0372688307296194</v>
      </c>
      <c r="BD148" s="19" t="n">
        <v>0.0468592951021377</v>
      </c>
      <c r="BE148" s="19" t="n">
        <v>0.0528376138710145</v>
      </c>
      <c r="BF148" s="19" t="n">
        <v>0.0441013941682128</v>
      </c>
      <c r="BG148" s="19" t="n">
        <v>0.0308874457766956</v>
      </c>
    </row>
    <row r="149">
      <c r="B149" t="s">
        <v>138</v>
      </c>
      <c r="C149" s="19" t="n">
        <v>0.0214927432693813</v>
      </c>
      <c r="D149" s="19" t="n">
        <v>0.0270994925380909</v>
      </c>
      <c r="E149" s="19" t="n">
        <v>0.0161932172058308</v>
      </c>
      <c r="F149" s="19"/>
      <c r="G149" s="19" t="n">
        <v>0.0101000911635681</v>
      </c>
      <c r="H149" s="19" t="n">
        <v>0.012704086508393</v>
      </c>
      <c r="I149" s="19" t="n">
        <v>0.033571406443153</v>
      </c>
      <c r="J149" s="19" t="n">
        <v>0.0348558269869491</v>
      </c>
      <c r="K149" s="19" t="n">
        <v>0.0253047044535425</v>
      </c>
      <c r="L149" s="19" t="n">
        <v>0.0130380980600845</v>
      </c>
      <c r="M149" s="19"/>
      <c r="N149" s="19" t="n">
        <v>0.0188782973887389</v>
      </c>
      <c r="O149" s="19" t="n">
        <v>0.0322681702535659</v>
      </c>
      <c r="P149" s="19" t="n">
        <v>0.0223236076447954</v>
      </c>
      <c r="Q149" s="19" t="n">
        <v>0.0124186519053971</v>
      </c>
      <c r="R149" s="19"/>
      <c r="S149" s="19" t="n">
        <v>0.006959893738857</v>
      </c>
      <c r="T149" s="19" t="n">
        <v>0.015547792450569</v>
      </c>
      <c r="U149" s="19" t="n">
        <v>0.0261769918868794</v>
      </c>
      <c r="V149" s="19" t="n">
        <v>0.0243271900954461</v>
      </c>
      <c r="W149" s="19" t="n">
        <v>0.0360968360601851</v>
      </c>
      <c r="X149" s="19" t="n">
        <v>0.0201579441827506</v>
      </c>
      <c r="Y149" s="19" t="n">
        <v>0.0111022550768726</v>
      </c>
      <c r="Z149" s="19" t="n">
        <v>0.0578390644432749</v>
      </c>
      <c r="AA149" s="19" t="n">
        <v>0.0300154055944497</v>
      </c>
      <c r="AB149" s="19" t="n">
        <v>0.0275280759822412</v>
      </c>
      <c r="AC149" s="19" t="n">
        <v>0</v>
      </c>
      <c r="AD149" s="19" t="n">
        <v>0.0302723036679016</v>
      </c>
      <c r="AE149" s="19"/>
      <c r="AF149" s="19" t="n">
        <v>0.0282470056244508</v>
      </c>
      <c r="AG149" s="19" t="n">
        <v>0.0219727510268588</v>
      </c>
      <c r="AH149" s="19" t="n">
        <v>0.0139667001776228</v>
      </c>
      <c r="AI149" s="19"/>
      <c r="AJ149" s="19" t="n">
        <v>0.0145488083398055</v>
      </c>
      <c r="AK149" s="19" t="n">
        <v>0.0184621714458855</v>
      </c>
      <c r="AL149" s="19" t="n">
        <v>0.0259806815650028</v>
      </c>
      <c r="AM149" s="19" t="n">
        <v>0.0711126384609189</v>
      </c>
      <c r="AN149" s="19" t="n">
        <v>0.0228898178891103</v>
      </c>
      <c r="AO149" s="19"/>
      <c r="AP149" s="19" t="n">
        <v>0.0080707611737439</v>
      </c>
      <c r="AQ149" s="19" t="n">
        <v>0.01180526417847</v>
      </c>
      <c r="AR149" s="19" t="n">
        <v>0.00611887493726162</v>
      </c>
      <c r="AS149" s="19" t="n">
        <v>0.0646653436975542</v>
      </c>
      <c r="AT149" s="19" t="n">
        <v>0.0148010836819843</v>
      </c>
      <c r="AU149" s="19"/>
      <c r="AV149" s="19" t="n">
        <v>0.00927101963081845</v>
      </c>
      <c r="AW149" s="19" t="n">
        <v>0.0183282757020128</v>
      </c>
      <c r="AX149" s="19" t="n">
        <v>0.0116451567206897</v>
      </c>
      <c r="AY149" s="19" t="n">
        <v>0.0498941864196694</v>
      </c>
      <c r="AZ149" s="19" t="n">
        <v>0.0106479463440073</v>
      </c>
      <c r="BA149" s="19" t="n">
        <v>0.033826114293301</v>
      </c>
      <c r="BB149" s="19"/>
      <c r="BC149" s="19" t="n">
        <v>0.0116221740154101</v>
      </c>
      <c r="BD149" s="19" t="n">
        <v>0.0157908905930634</v>
      </c>
      <c r="BE149" s="19" t="n">
        <v>0.0270543401615503</v>
      </c>
      <c r="BF149" s="19" t="n">
        <v>0.0247259979634352</v>
      </c>
      <c r="BG149" s="19" t="n">
        <v>0.0347893516954638</v>
      </c>
    </row>
    <row r="150">
      <c r="B150" t="s">
        <v>123</v>
      </c>
      <c r="C150" s="19" t="n">
        <v>0.0105510774570043</v>
      </c>
      <c r="D150" s="19" t="n">
        <v>0.00886243249567961</v>
      </c>
      <c r="E150" s="19" t="n">
        <v>0.0122814732214954</v>
      </c>
      <c r="F150" s="19"/>
      <c r="G150" s="19" t="n">
        <v>0.00728347649885717</v>
      </c>
      <c r="H150" s="19" t="n">
        <v>0.0149463993119157</v>
      </c>
      <c r="I150" s="19" t="n">
        <v>0.0168559264956751</v>
      </c>
      <c r="J150" s="19" t="n">
        <v>0.0084779787035414</v>
      </c>
      <c r="K150" s="19" t="n">
        <v>0.00958816061977859</v>
      </c>
      <c r="L150" s="19" t="n">
        <v>0.00638137905539848</v>
      </c>
      <c r="M150" s="19"/>
      <c r="N150" s="19" t="n">
        <v>0.00806580513251258</v>
      </c>
      <c r="O150" s="19" t="n">
        <v>0.0112840492434682</v>
      </c>
      <c r="P150" s="19" t="n">
        <v>0.00935980734110209</v>
      </c>
      <c r="Q150" s="19" t="n">
        <v>0.0135347073262679</v>
      </c>
      <c r="R150" s="19"/>
      <c r="S150" s="19" t="n">
        <v>0.0108085822654592</v>
      </c>
      <c r="T150" s="19" t="n">
        <v>0.0181689907000877</v>
      </c>
      <c r="U150" s="19" t="n">
        <v>0.0127519524095516</v>
      </c>
      <c r="V150" s="19" t="n">
        <v>0.00657921141765872</v>
      </c>
      <c r="W150" s="19" t="n">
        <v>0.0252859225638352</v>
      </c>
      <c r="X150" s="19" t="n">
        <v>0.0160518912641548</v>
      </c>
      <c r="Y150" s="19" t="n">
        <v>0.0105373585531746</v>
      </c>
      <c r="Z150" s="19" t="n">
        <v>0.0252288020660603</v>
      </c>
      <c r="AA150" s="19" t="n">
        <v>0</v>
      </c>
      <c r="AB150" s="19" t="n">
        <v>0</v>
      </c>
      <c r="AC150" s="19" t="n">
        <v>0</v>
      </c>
      <c r="AD150" s="19" t="n">
        <v>0</v>
      </c>
      <c r="AE150" s="19"/>
      <c r="AF150" s="19" t="n">
        <v>0.0142998173848528</v>
      </c>
      <c r="AG150" s="19" t="n">
        <v>0.0013620289400532</v>
      </c>
      <c r="AH150" s="19" t="n">
        <v>0.0282015919961196</v>
      </c>
      <c r="AI150" s="19"/>
      <c r="AJ150" s="19" t="n">
        <v>0.00773846800384253</v>
      </c>
      <c r="AK150" s="19" t="n">
        <v>0.00203041981941709</v>
      </c>
      <c r="AL150" s="19" t="n">
        <v>0</v>
      </c>
      <c r="AM150" s="19" t="n">
        <v>0</v>
      </c>
      <c r="AN150" s="19" t="n">
        <v>0.0342326022870575</v>
      </c>
      <c r="AO150" s="19"/>
      <c r="AP150" s="19" t="n">
        <v>0.00492031265847654</v>
      </c>
      <c r="AQ150" s="19" t="n">
        <v>0.00376425031460044</v>
      </c>
      <c r="AR150" s="19" t="n">
        <v>0</v>
      </c>
      <c r="AS150" s="19" t="n">
        <v>0.0194242849900086</v>
      </c>
      <c r="AT150" s="19" t="n">
        <v>0.0134986932024166</v>
      </c>
      <c r="AU150" s="19"/>
      <c r="AV150" s="19" t="n">
        <v>0.00408872438113478</v>
      </c>
      <c r="AW150" s="19" t="n">
        <v>0.00242373007007804</v>
      </c>
      <c r="AX150" s="19" t="n">
        <v>0.00646205275505948</v>
      </c>
      <c r="AY150" s="19" t="n">
        <v>0.0121779597585139</v>
      </c>
      <c r="AZ150" s="19" t="n">
        <v>0.018204492004913</v>
      </c>
      <c r="BA150" s="19" t="n">
        <v>0.0157310613884854</v>
      </c>
      <c r="BB150" s="19"/>
      <c r="BC150" s="19" t="n">
        <v>0.00761618462631067</v>
      </c>
      <c r="BD150" s="19" t="n">
        <v>0.0208354696886682</v>
      </c>
      <c r="BE150" s="19" t="n">
        <v>0.00787712624490008</v>
      </c>
      <c r="BF150" s="19" t="n">
        <v>0.0054233705191873</v>
      </c>
      <c r="BG150" s="19" t="n">
        <v>0</v>
      </c>
    </row>
    <row r="151">
      <c r="B151" t="s">
        <v>139</v>
      </c>
      <c r="C151" s="19" t="n">
        <v>0.757450807596687</v>
      </c>
      <c r="D151" s="19" t="n">
        <v>0.7370088623822</v>
      </c>
      <c r="E151" s="19" t="n">
        <v>0.776279316650403</v>
      </c>
      <c r="F151" s="19"/>
      <c r="G151" s="19" t="n">
        <v>0.752613552877725</v>
      </c>
      <c r="H151" s="19" t="n">
        <v>0.784522487006314</v>
      </c>
      <c r="I151" s="19" t="n">
        <v>0.724727977785812</v>
      </c>
      <c r="J151" s="19" t="n">
        <v>0.716957966316143</v>
      </c>
      <c r="K151" s="19" t="n">
        <v>0.743652879012574</v>
      </c>
      <c r="L151" s="19" t="n">
        <v>0.807394175637743</v>
      </c>
      <c r="M151" s="19"/>
      <c r="N151" s="19" t="n">
        <v>0.767204139021156</v>
      </c>
      <c r="O151" s="19" t="n">
        <v>0.754378688244116</v>
      </c>
      <c r="P151" s="19" t="n">
        <v>0.717204751824149</v>
      </c>
      <c r="Q151" s="19" t="n">
        <v>0.785018641092496</v>
      </c>
      <c r="R151" s="19"/>
      <c r="S151" s="19" t="n">
        <v>0.800751976072269</v>
      </c>
      <c r="T151" s="19" t="n">
        <v>0.714172019753612</v>
      </c>
      <c r="U151" s="19" t="n">
        <v>0.726536289754011</v>
      </c>
      <c r="V151" s="19" t="n">
        <v>0.741733177036759</v>
      </c>
      <c r="W151" s="19" t="n">
        <v>0.743272735925871</v>
      </c>
      <c r="X151" s="19" t="n">
        <v>0.72805205588027</v>
      </c>
      <c r="Y151" s="19" t="n">
        <v>0.744311161988526</v>
      </c>
      <c r="Z151" s="19" t="n">
        <v>0.69609790860332</v>
      </c>
      <c r="AA151" s="19" t="n">
        <v>0.772464787637442</v>
      </c>
      <c r="AB151" s="19" t="n">
        <v>0.788781224008958</v>
      </c>
      <c r="AC151" s="19" t="n">
        <v>0.846069663410221</v>
      </c>
      <c r="AD151" s="19" t="n">
        <v>0.81244709801452</v>
      </c>
      <c r="AE151" s="19"/>
      <c r="AF151" s="19" t="n">
        <v>0.747653054169324</v>
      </c>
      <c r="AG151" s="19" t="n">
        <v>0.784649822226857</v>
      </c>
      <c r="AH151" s="19" t="n">
        <v>0.730130987160117</v>
      </c>
      <c r="AI151" s="19"/>
      <c r="AJ151" s="19" t="n">
        <v>0.759554369664169</v>
      </c>
      <c r="AK151" s="19" t="n">
        <v>0.822116699453762</v>
      </c>
      <c r="AL151" s="19" t="n">
        <v>0.765901979549495</v>
      </c>
      <c r="AM151" s="19" t="n">
        <v>0.641185044764806</v>
      </c>
      <c r="AN151" s="19" t="n">
        <v>0.695747885639638</v>
      </c>
      <c r="AO151" s="19"/>
      <c r="AP151" s="19" t="n">
        <v>0.761895665284664</v>
      </c>
      <c r="AQ151" s="19" t="n">
        <v>0.810808261935032</v>
      </c>
      <c r="AR151" s="19" t="n">
        <v>0.780992338795477</v>
      </c>
      <c r="AS151" s="19" t="n">
        <v>0.666996929265975</v>
      </c>
      <c r="AT151" s="19" t="n">
        <v>0.729568166694387</v>
      </c>
      <c r="AU151" s="19"/>
      <c r="AV151" s="19" t="n">
        <v>0.825851359348804</v>
      </c>
      <c r="AW151" s="19" t="n">
        <v>0.747303371325718</v>
      </c>
      <c r="AX151" s="19" t="n">
        <v>0.779216901249855</v>
      </c>
      <c r="AY151" s="19" t="n">
        <v>0.67634946685776</v>
      </c>
      <c r="AZ151" s="19" t="n">
        <v>0.758091941958959</v>
      </c>
      <c r="BA151" s="19" t="n">
        <v>0.730270058358458</v>
      </c>
      <c r="BB151" s="19"/>
      <c r="BC151" s="19" t="n">
        <v>0.816720748759405</v>
      </c>
      <c r="BD151" s="19" t="n">
        <v>0.744827442592375</v>
      </c>
      <c r="BE151" s="19" t="n">
        <v>0.756107792855634</v>
      </c>
      <c r="BF151" s="19" t="n">
        <v>0.758986322690815</v>
      </c>
      <c r="BG151" s="19" t="n">
        <v>0.796538564486352</v>
      </c>
    </row>
    <row r="152">
      <c r="B152" t="s">
        <v>140</v>
      </c>
      <c r="C152" s="19" t="n">
        <v>0.0686376039874621</v>
      </c>
      <c r="D152" s="19" t="n">
        <v>0.0799687411839172</v>
      </c>
      <c r="E152" s="19" t="n">
        <v>0.0573244055692249</v>
      </c>
      <c r="F152" s="19"/>
      <c r="G152" s="19" t="n">
        <v>0.0764041455327545</v>
      </c>
      <c r="H152" s="19" t="n">
        <v>0.050580352464803</v>
      </c>
      <c r="I152" s="19" t="n">
        <v>0.0966020516463633</v>
      </c>
      <c r="J152" s="19" t="n">
        <v>0.0776095173756736</v>
      </c>
      <c r="K152" s="19" t="n">
        <v>0.0747458408618349</v>
      </c>
      <c r="L152" s="19" t="n">
        <v>0.0439881502060529</v>
      </c>
      <c r="M152" s="19"/>
      <c r="N152" s="19" t="n">
        <v>0.068261352467146</v>
      </c>
      <c r="O152" s="19" t="n">
        <v>0.0704728537697213</v>
      </c>
      <c r="P152" s="19" t="n">
        <v>0.0796206174652841</v>
      </c>
      <c r="Q152" s="19" t="n">
        <v>0.0576201851697285</v>
      </c>
      <c r="R152" s="19"/>
      <c r="S152" s="19" t="n">
        <v>0.0642515808152333</v>
      </c>
      <c r="T152" s="19" t="n">
        <v>0.0744268593340391</v>
      </c>
      <c r="U152" s="19" t="n">
        <v>0.0701581432716979</v>
      </c>
      <c r="V152" s="19" t="n">
        <v>0.0882010254067488</v>
      </c>
      <c r="W152" s="19" t="n">
        <v>0.081262542090935</v>
      </c>
      <c r="X152" s="19" t="n">
        <v>0.0474034698945864</v>
      </c>
      <c r="Y152" s="19" t="n">
        <v>0.0612707297176792</v>
      </c>
      <c r="Z152" s="19" t="n">
        <v>0.10427641066151</v>
      </c>
      <c r="AA152" s="19" t="n">
        <v>0.0838159563943256</v>
      </c>
      <c r="AB152" s="19" t="n">
        <v>0.0566422297604773</v>
      </c>
      <c r="AC152" s="19" t="n">
        <v>0.0236497015929407</v>
      </c>
      <c r="AD152" s="19" t="n">
        <v>0.0636381377948764</v>
      </c>
      <c r="AE152" s="19"/>
      <c r="AF152" s="19" t="n">
        <v>0.0792979629733411</v>
      </c>
      <c r="AG152" s="19" t="n">
        <v>0.0568467388223618</v>
      </c>
      <c r="AH152" s="19" t="n">
        <v>0.0727218104166123</v>
      </c>
      <c r="AI152" s="19"/>
      <c r="AJ152" s="19" t="n">
        <v>0.0697637642231876</v>
      </c>
      <c r="AK152" s="19" t="n">
        <v>0.0426180534871297</v>
      </c>
      <c r="AL152" s="19" t="n">
        <v>0.0649422611079839</v>
      </c>
      <c r="AM152" s="19" t="n">
        <v>0.133059130495945</v>
      </c>
      <c r="AN152" s="19" t="n">
        <v>0.0940277093976041</v>
      </c>
      <c r="AO152" s="19"/>
      <c r="AP152" s="19" t="n">
        <v>0.0503499670623585</v>
      </c>
      <c r="AQ152" s="19" t="n">
        <v>0.04484236322727</v>
      </c>
      <c r="AR152" s="19" t="n">
        <v>0.0527787613127455</v>
      </c>
      <c r="AS152" s="19" t="n">
        <v>0.144168227849603</v>
      </c>
      <c r="AT152" s="19" t="n">
        <v>0.0748258235741149</v>
      </c>
      <c r="AU152" s="19"/>
      <c r="AV152" s="19" t="n">
        <v>0.0327631605779574</v>
      </c>
      <c r="AW152" s="19" t="n">
        <v>0.0711850358906004</v>
      </c>
      <c r="AX152" s="19" t="n">
        <v>0.0593833036217374</v>
      </c>
      <c r="AY152" s="19" t="n">
        <v>0.128565704417513</v>
      </c>
      <c r="AZ152" s="19" t="n">
        <v>0.0715690582171064</v>
      </c>
      <c r="BA152" s="19" t="n">
        <v>0.0909563841772671</v>
      </c>
      <c r="BB152" s="19"/>
      <c r="BC152" s="19" t="n">
        <v>0.0488910047450295</v>
      </c>
      <c r="BD152" s="19" t="n">
        <v>0.0626501856952011</v>
      </c>
      <c r="BE152" s="19" t="n">
        <v>0.0798919540325648</v>
      </c>
      <c r="BF152" s="19" t="n">
        <v>0.068827392131648</v>
      </c>
      <c r="BG152" s="19" t="n">
        <v>0.0656767974721595</v>
      </c>
    </row>
    <row r="153">
      <c r="B153" t="s">
        <v>141</v>
      </c>
      <c r="C153" s="19" t="n">
        <v>0.688813203609225</v>
      </c>
      <c r="D153" s="19" t="n">
        <v>0.657040121198283</v>
      </c>
      <c r="E153" s="19" t="n">
        <v>0.718954911081178</v>
      </c>
      <c r="F153" s="19"/>
      <c r="G153" s="19" t="n">
        <v>0.67620940734497</v>
      </c>
      <c r="H153" s="19" t="n">
        <v>0.733942134541511</v>
      </c>
      <c r="I153" s="19" t="n">
        <v>0.628125926139449</v>
      </c>
      <c r="J153" s="19" t="n">
        <v>0.639348448940469</v>
      </c>
      <c r="K153" s="19" t="n">
        <v>0.668907038150739</v>
      </c>
      <c r="L153" s="19" t="n">
        <v>0.76340602543169</v>
      </c>
      <c r="M153" s="19"/>
      <c r="N153" s="19" t="n">
        <v>0.69894278655401</v>
      </c>
      <c r="O153" s="19" t="n">
        <v>0.683905834474395</v>
      </c>
      <c r="P153" s="19" t="n">
        <v>0.637584134358865</v>
      </c>
      <c r="Q153" s="19" t="n">
        <v>0.727398455922768</v>
      </c>
      <c r="R153" s="19"/>
      <c r="S153" s="19" t="n">
        <v>0.736500395257036</v>
      </c>
      <c r="T153" s="19" t="n">
        <v>0.639745160419573</v>
      </c>
      <c r="U153" s="19" t="n">
        <v>0.656378146482313</v>
      </c>
      <c r="V153" s="19" t="n">
        <v>0.65353215163001</v>
      </c>
      <c r="W153" s="19" t="n">
        <v>0.662010193834936</v>
      </c>
      <c r="X153" s="19" t="n">
        <v>0.680648585985684</v>
      </c>
      <c r="Y153" s="19" t="n">
        <v>0.683040432270847</v>
      </c>
      <c r="Z153" s="19" t="n">
        <v>0.591821497941811</v>
      </c>
      <c r="AA153" s="19" t="n">
        <v>0.688648831243117</v>
      </c>
      <c r="AB153" s="19" t="n">
        <v>0.732138994248481</v>
      </c>
      <c r="AC153" s="19" t="n">
        <v>0.82241996181728</v>
      </c>
      <c r="AD153" s="19" t="n">
        <v>0.748808960219643</v>
      </c>
      <c r="AE153" s="19"/>
      <c r="AF153" s="19" t="n">
        <v>0.668355091195983</v>
      </c>
      <c r="AG153" s="19" t="n">
        <v>0.727803083404496</v>
      </c>
      <c r="AH153" s="19" t="n">
        <v>0.657409176743505</v>
      </c>
      <c r="AI153" s="19"/>
      <c r="AJ153" s="19" t="n">
        <v>0.689790605440982</v>
      </c>
      <c r="AK153" s="19" t="n">
        <v>0.779498645966633</v>
      </c>
      <c r="AL153" s="19" t="n">
        <v>0.700959718441511</v>
      </c>
      <c r="AM153" s="19" t="n">
        <v>0.508125914268861</v>
      </c>
      <c r="AN153" s="19" t="n">
        <v>0.601720176242034</v>
      </c>
      <c r="AO153" s="19"/>
      <c r="AP153" s="19" t="n">
        <v>0.711545698222305</v>
      </c>
      <c r="AQ153" s="19" t="n">
        <v>0.765965898707762</v>
      </c>
      <c r="AR153" s="19" t="n">
        <v>0.728213577482731</v>
      </c>
      <c r="AS153" s="19" t="n">
        <v>0.522828701416372</v>
      </c>
      <c r="AT153" s="19" t="n">
        <v>0.654742343120272</v>
      </c>
      <c r="AU153" s="19"/>
      <c r="AV153" s="19" t="n">
        <v>0.793088198770846</v>
      </c>
      <c r="AW153" s="19" t="n">
        <v>0.676118335435118</v>
      </c>
      <c r="AX153" s="19" t="n">
        <v>0.719833597628117</v>
      </c>
      <c r="AY153" s="19" t="n">
        <v>0.547783762440247</v>
      </c>
      <c r="AZ153" s="19" t="n">
        <v>0.686522883741852</v>
      </c>
      <c r="BA153" s="19" t="n">
        <v>0.639313674181191</v>
      </c>
      <c r="BB153" s="19"/>
      <c r="BC153" s="19" t="n">
        <v>0.767829744014375</v>
      </c>
      <c r="BD153" s="19" t="n">
        <v>0.682177256897174</v>
      </c>
      <c r="BE153" s="19" t="n">
        <v>0.67621583882307</v>
      </c>
      <c r="BF153" s="19" t="n">
        <v>0.690158930559167</v>
      </c>
      <c r="BG153" s="19" t="n">
        <v>0.730861767014192</v>
      </c>
    </row>
    <row r="154">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c r="AB154" s="19"/>
      <c r="AC154" s="19"/>
      <c r="AD154" s="19"/>
      <c r="AE154" s="19"/>
      <c r="AF154" s="19"/>
      <c r="AG154" s="19"/>
      <c r="AH154" s="19"/>
      <c r="AI154" s="19"/>
      <c r="AJ154" s="19"/>
      <c r="AK154" s="19"/>
      <c r="AL154" s="19"/>
      <c r="AM154" s="19"/>
      <c r="AN154" s="19"/>
      <c r="AO154" s="19"/>
      <c r="AP154" s="19"/>
      <c r="AQ154" s="19"/>
      <c r="AR154" s="19"/>
      <c r="AS154" s="19"/>
      <c r="AT154" s="19"/>
      <c r="AU154" s="19"/>
      <c r="AV154" s="19"/>
      <c r="AW154" s="19"/>
      <c r="AX154" s="19"/>
      <c r="AY154" s="19"/>
      <c r="AZ154" s="19"/>
      <c r="BA154" s="19"/>
      <c r="BB154" s="19"/>
      <c r="BC154" s="19"/>
      <c r="BD154" s="19"/>
      <c r="BE154" s="19"/>
      <c r="BF154" s="19"/>
      <c r="BG154" s="19"/>
    </row>
    <row r="155">
      <c r="B155" s="7" t="s">
        <v>150</v>
      </c>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c r="AB155" s="19"/>
      <c r="AC155" s="19"/>
      <c r="AD155" s="19"/>
      <c r="AE155" s="19"/>
      <c r="AF155" s="19"/>
      <c r="AG155" s="19"/>
      <c r="AH155" s="19"/>
      <c r="AI155" s="19"/>
      <c r="AJ155" s="19"/>
      <c r="AK155" s="19"/>
      <c r="AL155" s="19"/>
      <c r="AM155" s="19"/>
      <c r="AN155" s="19"/>
      <c r="AO155" s="19"/>
      <c r="AP155" s="19"/>
      <c r="AQ155" s="19"/>
      <c r="AR155" s="19"/>
      <c r="AS155" s="19"/>
      <c r="AT155" s="19"/>
      <c r="AU155" s="19"/>
      <c r="AV155" s="19"/>
      <c r="AW155" s="19"/>
      <c r="AX155" s="19"/>
      <c r="AY155" s="19"/>
      <c r="AZ155" s="19"/>
      <c r="BA155" s="19"/>
      <c r="BB155" s="19"/>
      <c r="BC155" s="19"/>
      <c r="BD155" s="19"/>
      <c r="BE155" s="19"/>
      <c r="BF155" s="19"/>
      <c r="BG155" s="19"/>
    </row>
    <row r="156">
      <c r="B156" s="26" t="s">
        <v>79</v>
      </c>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c r="AB156" s="19"/>
      <c r="AC156" s="19"/>
      <c r="AD156" s="19"/>
      <c r="AE156" s="19"/>
      <c r="AF156" s="19"/>
      <c r="AG156" s="19"/>
      <c r="AH156" s="19"/>
      <c r="AI156" s="19"/>
      <c r="AJ156" s="19"/>
      <c r="AK156" s="19"/>
      <c r="AL156" s="19"/>
      <c r="AM156" s="19"/>
      <c r="AN156" s="19"/>
      <c r="AO156" s="19"/>
      <c r="AP156" s="19"/>
      <c r="AQ156" s="19"/>
      <c r="AR156" s="19"/>
      <c r="AS156" s="19"/>
      <c r="AT156" s="19"/>
      <c r="AU156" s="19"/>
      <c r="AV156" s="19"/>
      <c r="AW156" s="19"/>
      <c r="AX156" s="19"/>
      <c r="AY156" s="19"/>
      <c r="AZ156" s="19"/>
      <c r="BA156" s="19"/>
      <c r="BB156" s="19"/>
      <c r="BC156" s="19"/>
      <c r="BD156" s="19"/>
      <c r="BE156" s="19"/>
      <c r="BF156" s="19"/>
      <c r="BG156" s="19"/>
    </row>
    <row r="157">
      <c r="B157" t="s">
        <v>134</v>
      </c>
      <c r="C157" s="19" t="n">
        <v>0.314723350019017</v>
      </c>
      <c r="D157" s="19" t="n">
        <v>0.288915196259872</v>
      </c>
      <c r="E157" s="19" t="n">
        <v>0.339215566733383</v>
      </c>
      <c r="F157" s="19"/>
      <c r="G157" s="19" t="n">
        <v>0.263312207618336</v>
      </c>
      <c r="H157" s="19" t="n">
        <v>0.311332166539952</v>
      </c>
      <c r="I157" s="19" t="n">
        <v>0.26455856927302</v>
      </c>
      <c r="J157" s="19" t="n">
        <v>0.316536820518876</v>
      </c>
      <c r="K157" s="19" t="n">
        <v>0.36370575638051</v>
      </c>
      <c r="L157" s="19" t="n">
        <v>0.358174203294747</v>
      </c>
      <c r="M157" s="19"/>
      <c r="N157" s="19" t="n">
        <v>0.315625794916195</v>
      </c>
      <c r="O157" s="19" t="n">
        <v>0.30050325272858</v>
      </c>
      <c r="P157" s="19" t="n">
        <v>0.350649278742979</v>
      </c>
      <c r="Q157" s="19" t="n">
        <v>0.297593029149544</v>
      </c>
      <c r="R157" s="19"/>
      <c r="S157" s="19" t="n">
        <v>0.364883015775959</v>
      </c>
      <c r="T157" s="19" t="n">
        <v>0.332466287767534</v>
      </c>
      <c r="U157" s="19" t="n">
        <v>0.264229085187318</v>
      </c>
      <c r="V157" s="19" t="n">
        <v>0.336617194148154</v>
      </c>
      <c r="W157" s="19" t="n">
        <v>0.265611652597644</v>
      </c>
      <c r="X157" s="19" t="n">
        <v>0.239672578130163</v>
      </c>
      <c r="Y157" s="19" t="n">
        <v>0.271573251169037</v>
      </c>
      <c r="Z157" s="19" t="n">
        <v>0.347421161887514</v>
      </c>
      <c r="AA157" s="19" t="n">
        <v>0.29928352455925</v>
      </c>
      <c r="AB157" s="19" t="n">
        <v>0.348249822734676</v>
      </c>
      <c r="AC157" s="19" t="n">
        <v>0.391723377111403</v>
      </c>
      <c r="AD157" s="19" t="n">
        <v>0.311214100751287</v>
      </c>
      <c r="AE157" s="19"/>
      <c r="AF157" s="19" t="n">
        <v>0.335853995722367</v>
      </c>
      <c r="AG157" s="19" t="n">
        <v>0.31726206663998</v>
      </c>
      <c r="AH157" s="19" t="n">
        <v>0.292362263356092</v>
      </c>
      <c r="AI157" s="19"/>
      <c r="AJ157" s="19" t="n">
        <v>0.335974445082285</v>
      </c>
      <c r="AK157" s="19" t="n">
        <v>0.340316691598923</v>
      </c>
      <c r="AL157" s="19" t="n">
        <v>0.216703517409542</v>
      </c>
      <c r="AM157" s="19" t="n">
        <v>0.333917330173507</v>
      </c>
      <c r="AN157" s="19" t="n">
        <v>0.273451578055432</v>
      </c>
      <c r="AO157" s="19"/>
      <c r="AP157" s="19" t="n">
        <v>0.32763701125693</v>
      </c>
      <c r="AQ157" s="19" t="n">
        <v>0.332108368677373</v>
      </c>
      <c r="AR157" s="19" t="n">
        <v>0.296379960818194</v>
      </c>
      <c r="AS157" s="19" t="n">
        <v>0.296848267477483</v>
      </c>
      <c r="AT157" s="19" t="n">
        <v>0.288635257091695</v>
      </c>
      <c r="AU157" s="19"/>
      <c r="AV157" s="19" t="n">
        <v>0.328719702936578</v>
      </c>
      <c r="AW157" s="19" t="n">
        <v>0.304251712056055</v>
      </c>
      <c r="AX157" s="19" t="n">
        <v>0.353961095275311</v>
      </c>
      <c r="AY157" s="19" t="n">
        <v>0.303621172907183</v>
      </c>
      <c r="AZ157" s="19" t="n">
        <v>0.308894324058934</v>
      </c>
      <c r="BA157" s="19" t="n">
        <v>0.295675008200865</v>
      </c>
      <c r="BB157" s="19"/>
      <c r="BC157" s="19" t="n">
        <v>0.353383547472517</v>
      </c>
      <c r="BD157" s="19" t="n">
        <v>0.290813267636987</v>
      </c>
      <c r="BE157" s="19" t="n">
        <v>0.280567739220521</v>
      </c>
      <c r="BF157" s="19" t="n">
        <v>0.361470238102479</v>
      </c>
      <c r="BG157" s="19" t="n">
        <v>0.354146096750123</v>
      </c>
    </row>
    <row r="158">
      <c r="B158" t="s">
        <v>135</v>
      </c>
      <c r="C158" s="19" t="n">
        <v>0.41448606803547</v>
      </c>
      <c r="D158" s="19" t="n">
        <v>0.406649974470775</v>
      </c>
      <c r="E158" s="19" t="n">
        <v>0.425399009443647</v>
      </c>
      <c r="F158" s="19"/>
      <c r="G158" s="19" t="n">
        <v>0.463337926293017</v>
      </c>
      <c r="H158" s="19" t="n">
        <v>0.416145008186392</v>
      </c>
      <c r="I158" s="19" t="n">
        <v>0.418855681753239</v>
      </c>
      <c r="J158" s="19" t="n">
        <v>0.435786372180034</v>
      </c>
      <c r="K158" s="19" t="n">
        <v>0.37848475415886</v>
      </c>
      <c r="L158" s="19" t="n">
        <v>0.383898536125404</v>
      </c>
      <c r="M158" s="19"/>
      <c r="N158" s="19" t="n">
        <v>0.449721350271052</v>
      </c>
      <c r="O158" s="19" t="n">
        <v>0.394484330470763</v>
      </c>
      <c r="P158" s="19" t="n">
        <v>0.384293559695578</v>
      </c>
      <c r="Q158" s="19" t="n">
        <v>0.424670880220208</v>
      </c>
      <c r="R158" s="19"/>
      <c r="S158" s="19" t="n">
        <v>0.376802590256879</v>
      </c>
      <c r="T158" s="19" t="n">
        <v>0.368368665912836</v>
      </c>
      <c r="U158" s="19" t="n">
        <v>0.409280147140708</v>
      </c>
      <c r="V158" s="19" t="n">
        <v>0.431095987632416</v>
      </c>
      <c r="W158" s="19" t="n">
        <v>0.476508235782925</v>
      </c>
      <c r="X158" s="19" t="n">
        <v>0.444370345421331</v>
      </c>
      <c r="Y158" s="19" t="n">
        <v>0.494469261604232</v>
      </c>
      <c r="Z158" s="19" t="n">
        <v>0.279367152739771</v>
      </c>
      <c r="AA158" s="19" t="n">
        <v>0.412250749936126</v>
      </c>
      <c r="AB158" s="19" t="n">
        <v>0.400060751344792</v>
      </c>
      <c r="AC158" s="19" t="n">
        <v>0.443174790666997</v>
      </c>
      <c r="AD158" s="19" t="n">
        <v>0.4892025686043</v>
      </c>
      <c r="AE158" s="19"/>
      <c r="AF158" s="19" t="n">
        <v>0.397178429191469</v>
      </c>
      <c r="AG158" s="19" t="n">
        <v>0.436418130182513</v>
      </c>
      <c r="AH158" s="19" t="n">
        <v>0.387961021756585</v>
      </c>
      <c r="AI158" s="19"/>
      <c r="AJ158" s="19" t="n">
        <v>0.396645538551322</v>
      </c>
      <c r="AK158" s="19" t="n">
        <v>0.445709886350381</v>
      </c>
      <c r="AL158" s="19" t="n">
        <v>0.473680750942003</v>
      </c>
      <c r="AM158" s="19" t="n">
        <v>0.326331321429038</v>
      </c>
      <c r="AN158" s="19" t="n">
        <v>0.379990512722796</v>
      </c>
      <c r="AO158" s="19"/>
      <c r="AP158" s="19" t="n">
        <v>0.411056826931941</v>
      </c>
      <c r="AQ158" s="19" t="n">
        <v>0.438173933921021</v>
      </c>
      <c r="AR158" s="19" t="n">
        <v>0.423987775501005</v>
      </c>
      <c r="AS158" s="19" t="n">
        <v>0.400011757345965</v>
      </c>
      <c r="AT158" s="19" t="n">
        <v>0.410557564811479</v>
      </c>
      <c r="AU158" s="19"/>
      <c r="AV158" s="19" t="n">
        <v>0.447843718233494</v>
      </c>
      <c r="AW158" s="19" t="n">
        <v>0.406848820375962</v>
      </c>
      <c r="AX158" s="19" t="n">
        <v>0.390606350428522</v>
      </c>
      <c r="AY158" s="19" t="n">
        <v>0.412274545002097</v>
      </c>
      <c r="AZ158" s="19" t="n">
        <v>0.379867722835155</v>
      </c>
      <c r="BA158" s="19" t="n">
        <v>0.403806201457218</v>
      </c>
      <c r="BB158" s="19"/>
      <c r="BC158" s="19" t="n">
        <v>0.408315968151361</v>
      </c>
      <c r="BD158" s="19" t="n">
        <v>0.44819765740603</v>
      </c>
      <c r="BE158" s="19" t="n">
        <v>0.423896422965727</v>
      </c>
      <c r="BF158" s="19" t="n">
        <v>0.415649311878195</v>
      </c>
      <c r="BG158" s="19" t="n">
        <v>0.337588458099193</v>
      </c>
    </row>
    <row r="159">
      <c r="B159" t="s">
        <v>136</v>
      </c>
      <c r="C159" s="19" t="n">
        <v>0.181410008326883</v>
      </c>
      <c r="D159" s="19" t="n">
        <v>0.202836163342598</v>
      </c>
      <c r="E159" s="19" t="n">
        <v>0.159158918867723</v>
      </c>
      <c r="F159" s="19"/>
      <c r="G159" s="19" t="n">
        <v>0.16477438649781</v>
      </c>
      <c r="H159" s="19" t="n">
        <v>0.166430589909609</v>
      </c>
      <c r="I159" s="19" t="n">
        <v>0.215702422659492</v>
      </c>
      <c r="J159" s="19" t="n">
        <v>0.169957558663604</v>
      </c>
      <c r="K159" s="19" t="n">
        <v>0.190379941941772</v>
      </c>
      <c r="L159" s="19" t="n">
        <v>0.180055342969555</v>
      </c>
      <c r="M159" s="19"/>
      <c r="N159" s="19" t="n">
        <v>0.153745683282617</v>
      </c>
      <c r="O159" s="19" t="n">
        <v>0.198523493799461</v>
      </c>
      <c r="P159" s="19" t="n">
        <v>0.191159746376508</v>
      </c>
      <c r="Q159" s="19" t="n">
        <v>0.183230559146417</v>
      </c>
      <c r="R159" s="19"/>
      <c r="S159" s="19" t="n">
        <v>0.197783350111983</v>
      </c>
      <c r="T159" s="19" t="n">
        <v>0.202790592354959</v>
      </c>
      <c r="U159" s="19" t="n">
        <v>0.214454336169502</v>
      </c>
      <c r="V159" s="19" t="n">
        <v>0.146789117125929</v>
      </c>
      <c r="W159" s="19" t="n">
        <v>0.177468395602943</v>
      </c>
      <c r="X159" s="19" t="n">
        <v>0.207266964702668</v>
      </c>
      <c r="Y159" s="19" t="n">
        <v>0.155039039873287</v>
      </c>
      <c r="Z159" s="19" t="n">
        <v>0.238352280771578</v>
      </c>
      <c r="AA159" s="19" t="n">
        <v>0.165034078764345</v>
      </c>
      <c r="AB159" s="19" t="n">
        <v>0.151340668683565</v>
      </c>
      <c r="AC159" s="19" t="n">
        <v>0.150907341578653</v>
      </c>
      <c r="AD159" s="19" t="n">
        <v>0.155711984186752</v>
      </c>
      <c r="AE159" s="19"/>
      <c r="AF159" s="19" t="n">
        <v>0.174925124572708</v>
      </c>
      <c r="AG159" s="19" t="n">
        <v>0.177923873581979</v>
      </c>
      <c r="AH159" s="19" t="n">
        <v>0.196889714283251</v>
      </c>
      <c r="AI159" s="19"/>
      <c r="AJ159" s="19" t="n">
        <v>0.182947040696145</v>
      </c>
      <c r="AK159" s="19" t="n">
        <v>0.139828912632874</v>
      </c>
      <c r="AL159" s="19" t="n">
        <v>0.231814155121193</v>
      </c>
      <c r="AM159" s="19" t="n">
        <v>0.242812452383137</v>
      </c>
      <c r="AN159" s="19" t="n">
        <v>0.227892466929983</v>
      </c>
      <c r="AO159" s="19"/>
      <c r="AP159" s="19" t="n">
        <v>0.183079644168038</v>
      </c>
      <c r="AQ159" s="19" t="n">
        <v>0.158322981843149</v>
      </c>
      <c r="AR159" s="19" t="n">
        <v>0.216522706898213</v>
      </c>
      <c r="AS159" s="19" t="n">
        <v>0.204243679954985</v>
      </c>
      <c r="AT159" s="19" t="n">
        <v>0.180338086126183</v>
      </c>
      <c r="AU159" s="19"/>
      <c r="AV159" s="19" t="n">
        <v>0.147431823869795</v>
      </c>
      <c r="AW159" s="19" t="n">
        <v>0.19934424142596</v>
      </c>
      <c r="AX159" s="19" t="n">
        <v>0.195548844669396</v>
      </c>
      <c r="AY159" s="19" t="n">
        <v>0.19519298070869</v>
      </c>
      <c r="AZ159" s="19" t="n">
        <v>0.199031927211236</v>
      </c>
      <c r="BA159" s="19" t="n">
        <v>0.183782349072498</v>
      </c>
      <c r="BB159" s="19"/>
      <c r="BC159" s="19" t="n">
        <v>0.179077543380867</v>
      </c>
      <c r="BD159" s="19" t="n">
        <v>0.14839781055998</v>
      </c>
      <c r="BE159" s="19" t="n">
        <v>0.20364117580408</v>
      </c>
      <c r="BF159" s="19" t="n">
        <v>0.133809159049149</v>
      </c>
      <c r="BG159" s="19" t="n">
        <v>0.244286077119614</v>
      </c>
    </row>
    <row r="160">
      <c r="B160" t="s">
        <v>137</v>
      </c>
      <c r="C160" s="19" t="n">
        <v>0.0549175715359897</v>
      </c>
      <c r="D160" s="19" t="n">
        <v>0.0659902009103413</v>
      </c>
      <c r="E160" s="19" t="n">
        <v>0.0436820259100493</v>
      </c>
      <c r="F160" s="19"/>
      <c r="G160" s="19" t="n">
        <v>0.0881470592375077</v>
      </c>
      <c r="H160" s="19" t="n">
        <v>0.0674926165151738</v>
      </c>
      <c r="I160" s="19" t="n">
        <v>0.0556177243004479</v>
      </c>
      <c r="J160" s="19" t="n">
        <v>0.0499771298077027</v>
      </c>
      <c r="K160" s="19" t="n">
        <v>0.0315893652478281</v>
      </c>
      <c r="L160" s="19" t="n">
        <v>0.0416335238124293</v>
      </c>
      <c r="M160" s="19"/>
      <c r="N160" s="19" t="n">
        <v>0.0628804592520495</v>
      </c>
      <c r="O160" s="19" t="n">
        <v>0.0680560600529108</v>
      </c>
      <c r="P160" s="19" t="n">
        <v>0.0382236530906623</v>
      </c>
      <c r="Q160" s="19" t="n">
        <v>0.0474549768797601</v>
      </c>
      <c r="R160" s="19"/>
      <c r="S160" s="19" t="n">
        <v>0.0541320011211152</v>
      </c>
      <c r="T160" s="19" t="n">
        <v>0.058195228779839</v>
      </c>
      <c r="U160" s="19" t="n">
        <v>0.0750305158083791</v>
      </c>
      <c r="V160" s="19" t="n">
        <v>0.0596761693554042</v>
      </c>
      <c r="W160" s="19" t="n">
        <v>0.051873336544796</v>
      </c>
      <c r="X160" s="19" t="n">
        <v>0.065058661267023</v>
      </c>
      <c r="Y160" s="19" t="n">
        <v>0.0297809835361628</v>
      </c>
      <c r="Z160" s="19" t="n">
        <v>0.055268911496893</v>
      </c>
      <c r="AA160" s="19" t="n">
        <v>0.0635999623323826</v>
      </c>
      <c r="AB160" s="19" t="n">
        <v>0.0679337379432458</v>
      </c>
      <c r="AC160" s="19" t="n">
        <v>0.0141944906429471</v>
      </c>
      <c r="AD160" s="19" t="n">
        <v>0.0168857359247501</v>
      </c>
      <c r="AE160" s="19"/>
      <c r="AF160" s="19" t="n">
        <v>0.0568632479837232</v>
      </c>
      <c r="AG160" s="19" t="n">
        <v>0.0415247922423824</v>
      </c>
      <c r="AH160" s="19" t="n">
        <v>0.0646524097155271</v>
      </c>
      <c r="AI160" s="19"/>
      <c r="AJ160" s="19" t="n">
        <v>0.042638353926148</v>
      </c>
      <c r="AK160" s="19" t="n">
        <v>0.0490324817317601</v>
      </c>
      <c r="AL160" s="19" t="n">
        <v>0.0701866737820152</v>
      </c>
      <c r="AM160" s="19" t="n">
        <v>0.072949220769482</v>
      </c>
      <c r="AN160" s="19" t="n">
        <v>0.0591714608961173</v>
      </c>
      <c r="AO160" s="19"/>
      <c r="AP160" s="19" t="n">
        <v>0.0410722879294474</v>
      </c>
      <c r="AQ160" s="19" t="n">
        <v>0.0502016898169626</v>
      </c>
      <c r="AR160" s="19" t="n">
        <v>0.0518371255841637</v>
      </c>
      <c r="AS160" s="19" t="n">
        <v>0.0588641971061099</v>
      </c>
      <c r="AT160" s="19" t="n">
        <v>0.0605046013906969</v>
      </c>
      <c r="AU160" s="19"/>
      <c r="AV160" s="19" t="n">
        <v>0.0597904280420426</v>
      </c>
      <c r="AW160" s="19" t="n">
        <v>0.0451220516548023</v>
      </c>
      <c r="AX160" s="19" t="n">
        <v>0.0535286856470681</v>
      </c>
      <c r="AY160" s="19" t="n">
        <v>0.0593601985361668</v>
      </c>
      <c r="AZ160" s="19" t="n">
        <v>0.0690673819980681</v>
      </c>
      <c r="BA160" s="19" t="n">
        <v>0.039018035348015</v>
      </c>
      <c r="BB160" s="19"/>
      <c r="BC160" s="19" t="n">
        <v>0.0299448428361735</v>
      </c>
      <c r="BD160" s="19" t="n">
        <v>0.0666675464090809</v>
      </c>
      <c r="BE160" s="19" t="n">
        <v>0.0604120571041185</v>
      </c>
      <c r="BF160" s="19" t="n">
        <v>0.0727557661735207</v>
      </c>
      <c r="BG160" s="19" t="n">
        <v>0.0639793680310689</v>
      </c>
    </row>
    <row r="161">
      <c r="B161" t="s">
        <v>138</v>
      </c>
      <c r="C161" s="19" t="n">
        <v>0.0110537449999173</v>
      </c>
      <c r="D161" s="19" t="n">
        <v>0.0162861181231915</v>
      </c>
      <c r="E161" s="19" t="n">
        <v>0.00603706216924727</v>
      </c>
      <c r="F161" s="19"/>
      <c r="G161" s="19" t="n">
        <v>0.0096676799348516</v>
      </c>
      <c r="H161" s="19" t="n">
        <v>0.0177691076325296</v>
      </c>
      <c r="I161" s="19" t="n">
        <v>0.0117105087355921</v>
      </c>
      <c r="J161" s="19" t="n">
        <v>0.00587586001489669</v>
      </c>
      <c r="K161" s="19" t="n">
        <v>0.0125608759097203</v>
      </c>
      <c r="L161" s="19" t="n">
        <v>0.00918575335294779</v>
      </c>
      <c r="M161" s="19"/>
      <c r="N161" s="19" t="n">
        <v>0.00352244452474507</v>
      </c>
      <c r="O161" s="19" t="n">
        <v>0.0155086049576822</v>
      </c>
      <c r="P161" s="19" t="n">
        <v>0.0142953420312024</v>
      </c>
      <c r="Q161" s="19" t="n">
        <v>0.0117104864647366</v>
      </c>
      <c r="R161" s="19"/>
      <c r="S161" s="19" t="n">
        <v>0</v>
      </c>
      <c r="T161" s="19" t="n">
        <v>0.0155779552391622</v>
      </c>
      <c r="U161" s="19" t="n">
        <v>0.00630106879057816</v>
      </c>
      <c r="V161" s="19" t="n">
        <v>0.00568238114265232</v>
      </c>
      <c r="W161" s="19" t="n">
        <v>0.0146212315131216</v>
      </c>
      <c r="X161" s="19" t="n">
        <v>0.0150500355729864</v>
      </c>
      <c r="Y161" s="19" t="n">
        <v>0.0256169479647117</v>
      </c>
      <c r="Z161" s="19" t="n">
        <v>0</v>
      </c>
      <c r="AA161" s="19" t="n">
        <v>0.0205578256257613</v>
      </c>
      <c r="AB161" s="19" t="n">
        <v>0.00579657520268572</v>
      </c>
      <c r="AC161" s="19" t="n">
        <v>0</v>
      </c>
      <c r="AD161" s="19" t="n">
        <v>0.0269856105329107</v>
      </c>
      <c r="AE161" s="19"/>
      <c r="AF161" s="19" t="n">
        <v>0.0115498432937681</v>
      </c>
      <c r="AG161" s="19" t="n">
        <v>0.0101210658848351</v>
      </c>
      <c r="AH161" s="19" t="n">
        <v>0.0127781294101903</v>
      </c>
      <c r="AI161" s="19"/>
      <c r="AJ161" s="19" t="n">
        <v>0.0109228394767329</v>
      </c>
      <c r="AK161" s="19" t="n">
        <v>0.00718702463018898</v>
      </c>
      <c r="AL161" s="19" t="n">
        <v>0</v>
      </c>
      <c r="AM161" s="19" t="n">
        <v>0</v>
      </c>
      <c r="AN161" s="19" t="n">
        <v>0.0212187745710338</v>
      </c>
      <c r="AO161" s="19"/>
      <c r="AP161" s="19" t="n">
        <v>0.00606182780121256</v>
      </c>
      <c r="AQ161" s="19" t="n">
        <v>0.00420811141479714</v>
      </c>
      <c r="AR161" s="19" t="n">
        <v>0</v>
      </c>
      <c r="AS161" s="19" t="n">
        <v>0.0222124675590042</v>
      </c>
      <c r="AT161" s="19" t="n">
        <v>0.010104709699094</v>
      </c>
      <c r="AU161" s="19"/>
      <c r="AV161" s="19" t="n">
        <v>0.00707139024429305</v>
      </c>
      <c r="AW161" s="19" t="n">
        <v>0.0103246495892225</v>
      </c>
      <c r="AX161" s="19" t="n">
        <v>0</v>
      </c>
      <c r="AY161" s="19" t="n">
        <v>0.0146704550100414</v>
      </c>
      <c r="AZ161" s="19" t="n">
        <v>0.0072693600691337</v>
      </c>
      <c r="BA161" s="19" t="n">
        <v>0.0171940733742093</v>
      </c>
      <c r="BB161" s="19"/>
      <c r="BC161" s="19" t="n">
        <v>0.00724324142445975</v>
      </c>
      <c r="BD161" s="19" t="n">
        <v>0.0205410103374529</v>
      </c>
      <c r="BE161" s="19" t="n">
        <v>0.00712052115244398</v>
      </c>
      <c r="BF161" s="19" t="n">
        <v>0.00797795972157746</v>
      </c>
      <c r="BG161" s="19" t="n">
        <v>0</v>
      </c>
    </row>
    <row r="162">
      <c r="B162" t="s">
        <v>123</v>
      </c>
      <c r="C162" s="19" t="n">
        <v>0.0234092570827241</v>
      </c>
      <c r="D162" s="19" t="n">
        <v>0.0193223468932226</v>
      </c>
      <c r="E162" s="19" t="n">
        <v>0.0265074168759501</v>
      </c>
      <c r="F162" s="19"/>
      <c r="G162" s="19" t="n">
        <v>0.0107607404184775</v>
      </c>
      <c r="H162" s="19" t="n">
        <v>0.0208305112163435</v>
      </c>
      <c r="I162" s="19" t="n">
        <v>0.0335550932782091</v>
      </c>
      <c r="J162" s="19" t="n">
        <v>0.021866258814887</v>
      </c>
      <c r="K162" s="19" t="n">
        <v>0.0232793063613097</v>
      </c>
      <c r="L162" s="19" t="n">
        <v>0.0270526404449159</v>
      </c>
      <c r="M162" s="19"/>
      <c r="N162" s="19" t="n">
        <v>0.0145042677533404</v>
      </c>
      <c r="O162" s="19" t="n">
        <v>0.0229242579906035</v>
      </c>
      <c r="P162" s="19" t="n">
        <v>0.0213784200630704</v>
      </c>
      <c r="Q162" s="19" t="n">
        <v>0.0353400681393337</v>
      </c>
      <c r="R162" s="19"/>
      <c r="S162" s="19" t="n">
        <v>0.00639904273406407</v>
      </c>
      <c r="T162" s="19" t="n">
        <v>0.0226012699456693</v>
      </c>
      <c r="U162" s="19" t="n">
        <v>0.0307048469035155</v>
      </c>
      <c r="V162" s="19" t="n">
        <v>0.0201391505954451</v>
      </c>
      <c r="W162" s="19" t="n">
        <v>0.0139171479585699</v>
      </c>
      <c r="X162" s="19" t="n">
        <v>0.0285814149058289</v>
      </c>
      <c r="Y162" s="19" t="n">
        <v>0.0235205158525697</v>
      </c>
      <c r="Z162" s="19" t="n">
        <v>0.0795904931042436</v>
      </c>
      <c r="AA162" s="19" t="n">
        <v>0.0392738587821357</v>
      </c>
      <c r="AB162" s="19" t="n">
        <v>0.0266184440910362</v>
      </c>
      <c r="AC162" s="19" t="n">
        <v>0</v>
      </c>
      <c r="AD162" s="19" t="n">
        <v>0</v>
      </c>
      <c r="AE162" s="19"/>
      <c r="AF162" s="19" t="n">
        <v>0.023629359235965</v>
      </c>
      <c r="AG162" s="19" t="n">
        <v>0.0167500714683099</v>
      </c>
      <c r="AH162" s="19" t="n">
        <v>0.0453564614783542</v>
      </c>
      <c r="AI162" s="19"/>
      <c r="AJ162" s="19" t="n">
        <v>0.0308717822673673</v>
      </c>
      <c r="AK162" s="19" t="n">
        <v>0.017925003055872</v>
      </c>
      <c r="AL162" s="19" t="n">
        <v>0.00761490274524657</v>
      </c>
      <c r="AM162" s="19" t="n">
        <v>0.0239896752448358</v>
      </c>
      <c r="AN162" s="19" t="n">
        <v>0.0382752068246378</v>
      </c>
      <c r="AO162" s="19"/>
      <c r="AP162" s="19" t="n">
        <v>0.0310924019124313</v>
      </c>
      <c r="AQ162" s="19" t="n">
        <v>0.0169849143266972</v>
      </c>
      <c r="AR162" s="19" t="n">
        <v>0.0112724311984248</v>
      </c>
      <c r="AS162" s="19" t="n">
        <v>0.0178196305564537</v>
      </c>
      <c r="AT162" s="19" t="n">
        <v>0.0498597808808514</v>
      </c>
      <c r="AU162" s="19"/>
      <c r="AV162" s="19" t="n">
        <v>0.00914293667379802</v>
      </c>
      <c r="AW162" s="19" t="n">
        <v>0.0341085248979981</v>
      </c>
      <c r="AX162" s="19" t="n">
        <v>0.0063550239797023</v>
      </c>
      <c r="AY162" s="19" t="n">
        <v>0.0148806478358227</v>
      </c>
      <c r="AZ162" s="19" t="n">
        <v>0.0358692838274725</v>
      </c>
      <c r="BA162" s="19" t="n">
        <v>0.0605243325471945</v>
      </c>
      <c r="BB162" s="19"/>
      <c r="BC162" s="19" t="n">
        <v>0.0220348567346209</v>
      </c>
      <c r="BD162" s="19" t="n">
        <v>0.0253827076504684</v>
      </c>
      <c r="BE162" s="19" t="n">
        <v>0.0243620837531098</v>
      </c>
      <c r="BF162" s="19" t="n">
        <v>0.00833756507507895</v>
      </c>
      <c r="BG162" s="19" t="n">
        <v>0</v>
      </c>
    </row>
    <row r="163">
      <c r="B163" t="s">
        <v>139</v>
      </c>
      <c r="C163" s="19" t="n">
        <v>0.729209418054486</v>
      </c>
      <c r="D163" s="19" t="n">
        <v>0.695565170730646</v>
      </c>
      <c r="E163" s="19" t="n">
        <v>0.76461457617703</v>
      </c>
      <c r="F163" s="19"/>
      <c r="G163" s="19" t="n">
        <v>0.726650133911353</v>
      </c>
      <c r="H163" s="19" t="n">
        <v>0.727477174726344</v>
      </c>
      <c r="I163" s="19" t="n">
        <v>0.683414251026259</v>
      </c>
      <c r="J163" s="19" t="n">
        <v>0.75232319269891</v>
      </c>
      <c r="K163" s="19" t="n">
        <v>0.74219051053937</v>
      </c>
      <c r="L163" s="19" t="n">
        <v>0.742072739420152</v>
      </c>
      <c r="M163" s="19"/>
      <c r="N163" s="19" t="n">
        <v>0.765347145187248</v>
      </c>
      <c r="O163" s="19" t="n">
        <v>0.694987583199342</v>
      </c>
      <c r="P163" s="19" t="n">
        <v>0.734942838438557</v>
      </c>
      <c r="Q163" s="19" t="n">
        <v>0.722263909369752</v>
      </c>
      <c r="R163" s="19"/>
      <c r="S163" s="19" t="n">
        <v>0.741685606032838</v>
      </c>
      <c r="T163" s="19" t="n">
        <v>0.70083495368037</v>
      </c>
      <c r="U163" s="19" t="n">
        <v>0.673509232328025</v>
      </c>
      <c r="V163" s="19" t="n">
        <v>0.76771318178057</v>
      </c>
      <c r="W163" s="19" t="n">
        <v>0.742119888380569</v>
      </c>
      <c r="X163" s="19" t="n">
        <v>0.684042923551494</v>
      </c>
      <c r="Y163" s="19" t="n">
        <v>0.766042512773269</v>
      </c>
      <c r="Z163" s="19" t="n">
        <v>0.626788314627286</v>
      </c>
      <c r="AA163" s="19" t="n">
        <v>0.711534274495376</v>
      </c>
      <c r="AB163" s="19" t="n">
        <v>0.748310574079468</v>
      </c>
      <c r="AC163" s="19" t="n">
        <v>0.8348981677784</v>
      </c>
      <c r="AD163" s="19" t="n">
        <v>0.800416669355587</v>
      </c>
      <c r="AE163" s="19"/>
      <c r="AF163" s="19" t="n">
        <v>0.733032424913836</v>
      </c>
      <c r="AG163" s="19" t="n">
        <v>0.753680196822494</v>
      </c>
      <c r="AH163" s="19" t="n">
        <v>0.680323285112677</v>
      </c>
      <c r="AI163" s="19"/>
      <c r="AJ163" s="19" t="n">
        <v>0.732619983633607</v>
      </c>
      <c r="AK163" s="19" t="n">
        <v>0.786026577949305</v>
      </c>
      <c r="AL163" s="19" t="n">
        <v>0.690384268351546</v>
      </c>
      <c r="AM163" s="19" t="n">
        <v>0.660248651602545</v>
      </c>
      <c r="AN163" s="19" t="n">
        <v>0.653442090778228</v>
      </c>
      <c r="AO163" s="19"/>
      <c r="AP163" s="19" t="n">
        <v>0.738693838188871</v>
      </c>
      <c r="AQ163" s="19" t="n">
        <v>0.770282302598394</v>
      </c>
      <c r="AR163" s="19" t="n">
        <v>0.720367736319199</v>
      </c>
      <c r="AS163" s="19" t="n">
        <v>0.696860024823448</v>
      </c>
      <c r="AT163" s="19" t="n">
        <v>0.699192821903174</v>
      </c>
      <c r="AU163" s="19"/>
      <c r="AV163" s="19" t="n">
        <v>0.776563421170071</v>
      </c>
      <c r="AW163" s="19" t="n">
        <v>0.711100532432017</v>
      </c>
      <c r="AX163" s="19" t="n">
        <v>0.744567445703833</v>
      </c>
      <c r="AY163" s="19" t="n">
        <v>0.715895717909279</v>
      </c>
      <c r="AZ163" s="19" t="n">
        <v>0.688762046894089</v>
      </c>
      <c r="BA163" s="19" t="n">
        <v>0.699481209658083</v>
      </c>
      <c r="BB163" s="19"/>
      <c r="BC163" s="19" t="n">
        <v>0.761699515623879</v>
      </c>
      <c r="BD163" s="19" t="n">
        <v>0.739010925043018</v>
      </c>
      <c r="BE163" s="19" t="n">
        <v>0.704464162186248</v>
      </c>
      <c r="BF163" s="19" t="n">
        <v>0.777119549980674</v>
      </c>
      <c r="BG163" s="19" t="n">
        <v>0.691734554849317</v>
      </c>
    </row>
    <row r="164">
      <c r="B164" t="s">
        <v>140</v>
      </c>
      <c r="C164" s="19" t="n">
        <v>0.0659713165359069</v>
      </c>
      <c r="D164" s="19" t="n">
        <v>0.0822763190335329</v>
      </c>
      <c r="E164" s="19" t="n">
        <v>0.0497190880792966</v>
      </c>
      <c r="F164" s="19"/>
      <c r="G164" s="19" t="n">
        <v>0.0978147391723593</v>
      </c>
      <c r="H164" s="19" t="n">
        <v>0.0852617241477034</v>
      </c>
      <c r="I164" s="19" t="n">
        <v>0.06732823303604</v>
      </c>
      <c r="J164" s="19" t="n">
        <v>0.0558529898225994</v>
      </c>
      <c r="K164" s="19" t="n">
        <v>0.0441502411575484</v>
      </c>
      <c r="L164" s="19" t="n">
        <v>0.0508192771653771</v>
      </c>
      <c r="M164" s="19"/>
      <c r="N164" s="19" t="n">
        <v>0.0664029037767946</v>
      </c>
      <c r="O164" s="19" t="n">
        <v>0.083564665010593</v>
      </c>
      <c r="P164" s="19" t="n">
        <v>0.0525189951218647</v>
      </c>
      <c r="Q164" s="19" t="n">
        <v>0.0591654633444967</v>
      </c>
      <c r="R164" s="19"/>
      <c r="S164" s="19" t="n">
        <v>0.0541320011211152</v>
      </c>
      <c r="T164" s="19" t="n">
        <v>0.0737731840190012</v>
      </c>
      <c r="U164" s="19" t="n">
        <v>0.0813315845989573</v>
      </c>
      <c r="V164" s="19" t="n">
        <v>0.0653585504980565</v>
      </c>
      <c r="W164" s="19" t="n">
        <v>0.0664945680579176</v>
      </c>
      <c r="X164" s="19" t="n">
        <v>0.0801086968400094</v>
      </c>
      <c r="Y164" s="19" t="n">
        <v>0.0553979315008745</v>
      </c>
      <c r="Z164" s="19" t="n">
        <v>0.055268911496893</v>
      </c>
      <c r="AA164" s="19" t="n">
        <v>0.0841577879581439</v>
      </c>
      <c r="AB164" s="19" t="n">
        <v>0.0737303131459315</v>
      </c>
      <c r="AC164" s="19" t="n">
        <v>0.0141944906429471</v>
      </c>
      <c r="AD164" s="19" t="n">
        <v>0.0438713464576608</v>
      </c>
      <c r="AE164" s="19"/>
      <c r="AF164" s="19" t="n">
        <v>0.0684130912774913</v>
      </c>
      <c r="AG164" s="19" t="n">
        <v>0.0516458581272175</v>
      </c>
      <c r="AH164" s="19" t="n">
        <v>0.0774305391257174</v>
      </c>
      <c r="AI164" s="19"/>
      <c r="AJ164" s="19" t="n">
        <v>0.0535611934028809</v>
      </c>
      <c r="AK164" s="19" t="n">
        <v>0.0562195063619491</v>
      </c>
      <c r="AL164" s="19" t="n">
        <v>0.0701866737820152</v>
      </c>
      <c r="AM164" s="19" t="n">
        <v>0.072949220769482</v>
      </c>
      <c r="AN164" s="19" t="n">
        <v>0.0803902354671511</v>
      </c>
      <c r="AO164" s="19"/>
      <c r="AP164" s="19" t="n">
        <v>0.0471341157306599</v>
      </c>
      <c r="AQ164" s="19" t="n">
        <v>0.0544098012317598</v>
      </c>
      <c r="AR164" s="19" t="n">
        <v>0.0518371255841637</v>
      </c>
      <c r="AS164" s="19" t="n">
        <v>0.0810766646651142</v>
      </c>
      <c r="AT164" s="19" t="n">
        <v>0.0706093110897909</v>
      </c>
      <c r="AU164" s="19"/>
      <c r="AV164" s="19" t="n">
        <v>0.0668618182863357</v>
      </c>
      <c r="AW164" s="19" t="n">
        <v>0.0554467012440248</v>
      </c>
      <c r="AX164" s="19" t="n">
        <v>0.0535286856470681</v>
      </c>
      <c r="AY164" s="19" t="n">
        <v>0.0740306535462082</v>
      </c>
      <c r="AZ164" s="19" t="n">
        <v>0.0763367420672018</v>
      </c>
      <c r="BA164" s="19" t="n">
        <v>0.0562121087222242</v>
      </c>
      <c r="BB164" s="19"/>
      <c r="BC164" s="19" t="n">
        <v>0.0371880842606332</v>
      </c>
      <c r="BD164" s="19" t="n">
        <v>0.0872085567465338</v>
      </c>
      <c r="BE164" s="19" t="n">
        <v>0.0675325782565625</v>
      </c>
      <c r="BF164" s="19" t="n">
        <v>0.0807337258950982</v>
      </c>
      <c r="BG164" s="19" t="n">
        <v>0.0639793680310689</v>
      </c>
    </row>
    <row r="165">
      <c r="B165" t="s">
        <v>141</v>
      </c>
      <c r="C165" s="19" t="n">
        <v>0.663238101518579</v>
      </c>
      <c r="D165" s="19" t="n">
        <v>0.613288851697114</v>
      </c>
      <c r="E165" s="19" t="n">
        <v>0.714895488097734</v>
      </c>
      <c r="F165" s="19"/>
      <c r="G165" s="19" t="n">
        <v>0.628835394738994</v>
      </c>
      <c r="H165" s="19" t="n">
        <v>0.642215450578641</v>
      </c>
      <c r="I165" s="19" t="n">
        <v>0.616086017990219</v>
      </c>
      <c r="J165" s="19" t="n">
        <v>0.696470202876311</v>
      </c>
      <c r="K165" s="19" t="n">
        <v>0.698040269381821</v>
      </c>
      <c r="L165" s="19" t="n">
        <v>0.691253462254775</v>
      </c>
      <c r="M165" s="19"/>
      <c r="N165" s="19" t="n">
        <v>0.698944241410453</v>
      </c>
      <c r="O165" s="19" t="n">
        <v>0.611422918188749</v>
      </c>
      <c r="P165" s="19" t="n">
        <v>0.682423843316693</v>
      </c>
      <c r="Q165" s="19" t="n">
        <v>0.663098446025255</v>
      </c>
      <c r="R165" s="19"/>
      <c r="S165" s="19" t="n">
        <v>0.687553604911723</v>
      </c>
      <c r="T165" s="19" t="n">
        <v>0.627061769661369</v>
      </c>
      <c r="U165" s="19" t="n">
        <v>0.592177647729068</v>
      </c>
      <c r="V165" s="19" t="n">
        <v>0.702354631282513</v>
      </c>
      <c r="W165" s="19" t="n">
        <v>0.675625320322652</v>
      </c>
      <c r="X165" s="19" t="n">
        <v>0.603934226711485</v>
      </c>
      <c r="Y165" s="19" t="n">
        <v>0.710644581272394</v>
      </c>
      <c r="Z165" s="19" t="n">
        <v>0.571519403130393</v>
      </c>
      <c r="AA165" s="19" t="n">
        <v>0.627376486537232</v>
      </c>
      <c r="AB165" s="19" t="n">
        <v>0.674580260933536</v>
      </c>
      <c r="AC165" s="19" t="n">
        <v>0.820703677135453</v>
      </c>
      <c r="AD165" s="19" t="n">
        <v>0.756545322897926</v>
      </c>
      <c r="AE165" s="19"/>
      <c r="AF165" s="19" t="n">
        <v>0.664619333636345</v>
      </c>
      <c r="AG165" s="19" t="n">
        <v>0.702034338695276</v>
      </c>
      <c r="AH165" s="19" t="n">
        <v>0.60289274598696</v>
      </c>
      <c r="AI165" s="19"/>
      <c r="AJ165" s="19" t="n">
        <v>0.679058790230726</v>
      </c>
      <c r="AK165" s="19" t="n">
        <v>0.729807071587355</v>
      </c>
      <c r="AL165" s="19" t="n">
        <v>0.62019759456953</v>
      </c>
      <c r="AM165" s="19" t="n">
        <v>0.587299430833063</v>
      </c>
      <c r="AN165" s="19" t="n">
        <v>0.573051855311077</v>
      </c>
      <c r="AO165" s="19"/>
      <c r="AP165" s="19" t="n">
        <v>0.691559722458211</v>
      </c>
      <c r="AQ165" s="19" t="n">
        <v>0.715872501366635</v>
      </c>
      <c r="AR165" s="19" t="n">
        <v>0.668530610735035</v>
      </c>
      <c r="AS165" s="19" t="n">
        <v>0.615783360158333</v>
      </c>
      <c r="AT165" s="19" t="n">
        <v>0.628583510813384</v>
      </c>
      <c r="AU165" s="19"/>
      <c r="AV165" s="19" t="n">
        <v>0.709701602883736</v>
      </c>
      <c r="AW165" s="19" t="n">
        <v>0.655653831187992</v>
      </c>
      <c r="AX165" s="19" t="n">
        <v>0.691038760056765</v>
      </c>
      <c r="AY165" s="19" t="n">
        <v>0.641865064363071</v>
      </c>
      <c r="AZ165" s="19" t="n">
        <v>0.612425304826888</v>
      </c>
      <c r="BA165" s="19" t="n">
        <v>0.643269100935859</v>
      </c>
      <c r="BB165" s="19"/>
      <c r="BC165" s="19" t="n">
        <v>0.724511431363245</v>
      </c>
      <c r="BD165" s="19" t="n">
        <v>0.651802368296484</v>
      </c>
      <c r="BE165" s="19" t="n">
        <v>0.636931583929686</v>
      </c>
      <c r="BF165" s="19" t="n">
        <v>0.696385824085576</v>
      </c>
      <c r="BG165" s="19" t="n">
        <v>0.627755186818248</v>
      </c>
    </row>
    <row r="166">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c r="AB166" s="19"/>
      <c r="AC166" s="19"/>
      <c r="AD166" s="19"/>
      <c r="AE166" s="19"/>
      <c r="AF166" s="19"/>
      <c r="AG166" s="19"/>
      <c r="AH166" s="19"/>
      <c r="AI166" s="19"/>
      <c r="AJ166" s="19"/>
      <c r="AK166" s="19"/>
      <c r="AL166" s="19"/>
      <c r="AM166" s="19"/>
      <c r="AN166" s="19"/>
      <c r="AO166" s="19"/>
      <c r="AP166" s="19"/>
      <c r="AQ166" s="19"/>
      <c r="AR166" s="19"/>
      <c r="AS166" s="19"/>
      <c r="AT166" s="19"/>
      <c r="AU166" s="19"/>
      <c r="AV166" s="19"/>
      <c r="AW166" s="19"/>
      <c r="AX166" s="19"/>
      <c r="AY166" s="19"/>
      <c r="AZ166" s="19"/>
      <c r="BA166" s="19"/>
      <c r="BB166" s="19"/>
      <c r="BC166" s="19"/>
      <c r="BD166" s="19"/>
      <c r="BE166" s="19"/>
      <c r="BF166" s="19"/>
      <c r="BG166" s="19"/>
    </row>
    <row r="167">
      <c r="B167" s="7" t="s">
        <v>151</v>
      </c>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c r="AB167" s="19"/>
      <c r="AC167" s="19"/>
      <c r="AD167" s="19"/>
      <c r="AE167" s="19"/>
      <c r="AF167" s="19"/>
      <c r="AG167" s="19"/>
      <c r="AH167" s="19"/>
      <c r="AI167" s="19"/>
      <c r="AJ167" s="19"/>
      <c r="AK167" s="19"/>
      <c r="AL167" s="19"/>
      <c r="AM167" s="19"/>
      <c r="AN167" s="19"/>
      <c r="AO167" s="19"/>
      <c r="AP167" s="19"/>
      <c r="AQ167" s="19"/>
      <c r="AR167" s="19"/>
      <c r="AS167" s="19"/>
      <c r="AT167" s="19"/>
      <c r="AU167" s="19"/>
      <c r="AV167" s="19"/>
      <c r="AW167" s="19"/>
      <c r="AX167" s="19"/>
      <c r="AY167" s="19"/>
      <c r="AZ167" s="19"/>
      <c r="BA167" s="19"/>
      <c r="BB167" s="19"/>
      <c r="BC167" s="19"/>
      <c r="BD167" s="19"/>
      <c r="BE167" s="19"/>
      <c r="BF167" s="19"/>
      <c r="BG167" s="19"/>
    </row>
    <row r="168">
      <c r="B168" s="26" t="s">
        <v>79</v>
      </c>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c r="AB168" s="19"/>
      <c r="AC168" s="19"/>
      <c r="AD168" s="19"/>
      <c r="AE168" s="19"/>
      <c r="AF168" s="19"/>
      <c r="AG168" s="19"/>
      <c r="AH168" s="19"/>
      <c r="AI168" s="19"/>
      <c r="AJ168" s="19"/>
      <c r="AK168" s="19"/>
      <c r="AL168" s="19"/>
      <c r="AM168" s="19"/>
      <c r="AN168" s="19"/>
      <c r="AO168" s="19"/>
      <c r="AP168" s="19"/>
      <c r="AQ168" s="19"/>
      <c r="AR168" s="19"/>
      <c r="AS168" s="19"/>
      <c r="AT168" s="19"/>
      <c r="AU168" s="19"/>
      <c r="AV168" s="19"/>
      <c r="AW168" s="19"/>
      <c r="AX168" s="19"/>
      <c r="AY168" s="19"/>
      <c r="AZ168" s="19"/>
      <c r="BA168" s="19"/>
      <c r="BB168" s="19"/>
      <c r="BC168" s="19"/>
      <c r="BD168" s="19"/>
      <c r="BE168" s="19"/>
      <c r="BF168" s="19"/>
      <c r="BG168" s="19"/>
    </row>
    <row r="169">
      <c r="B169" t="s">
        <v>134</v>
      </c>
      <c r="C169" s="19" t="n">
        <v>0.295101108231958</v>
      </c>
      <c r="D169" s="19" t="n">
        <v>0.28384168252853</v>
      </c>
      <c r="E169" s="19" t="n">
        <v>0.303266828581246</v>
      </c>
      <c r="F169" s="19"/>
      <c r="G169" s="19" t="n">
        <v>0.321535631394198</v>
      </c>
      <c r="H169" s="19" t="n">
        <v>0.366284145680143</v>
      </c>
      <c r="I169" s="19" t="n">
        <v>0.278918532831804</v>
      </c>
      <c r="J169" s="19" t="n">
        <v>0.252647347440931</v>
      </c>
      <c r="K169" s="19" t="n">
        <v>0.257426427342406</v>
      </c>
      <c r="L169" s="19" t="n">
        <v>0.292617456657173</v>
      </c>
      <c r="M169" s="19"/>
      <c r="N169" s="19" t="n">
        <v>0.339120188151384</v>
      </c>
      <c r="O169" s="19" t="n">
        <v>0.3041350029571</v>
      </c>
      <c r="P169" s="19" t="n">
        <v>0.263694018123967</v>
      </c>
      <c r="Q169" s="19" t="n">
        <v>0.264472811369901</v>
      </c>
      <c r="R169" s="19"/>
      <c r="S169" s="19" t="n">
        <v>0.345630278374777</v>
      </c>
      <c r="T169" s="19" t="n">
        <v>0.28233912971672</v>
      </c>
      <c r="U169" s="19" t="n">
        <v>0.284071574580649</v>
      </c>
      <c r="V169" s="19" t="n">
        <v>0.287780366709427</v>
      </c>
      <c r="W169" s="19" t="n">
        <v>0.271596658205751</v>
      </c>
      <c r="X169" s="19" t="n">
        <v>0.267094509131211</v>
      </c>
      <c r="Y169" s="19" t="n">
        <v>0.21707154431226</v>
      </c>
      <c r="Z169" s="19" t="n">
        <v>0.297922417467951</v>
      </c>
      <c r="AA169" s="19" t="n">
        <v>0.312081597187883</v>
      </c>
      <c r="AB169" s="19" t="n">
        <v>0.277654370721495</v>
      </c>
      <c r="AC169" s="19" t="n">
        <v>0.392347902998078</v>
      </c>
      <c r="AD169" s="19" t="n">
        <v>0.336372269673569</v>
      </c>
      <c r="AE169" s="19"/>
      <c r="AF169" s="19" t="n">
        <v>0.277617842492197</v>
      </c>
      <c r="AG169" s="19" t="n">
        <v>0.3002292547376</v>
      </c>
      <c r="AH169" s="19" t="n">
        <v>0.306246181611722</v>
      </c>
      <c r="AI169" s="19"/>
      <c r="AJ169" s="19" t="n">
        <v>0.289819267057707</v>
      </c>
      <c r="AK169" s="19" t="n">
        <v>0.350165199772275</v>
      </c>
      <c r="AL169" s="19" t="n">
        <v>0.220640073270343</v>
      </c>
      <c r="AM169" s="19" t="n">
        <v>0.326102811113088</v>
      </c>
      <c r="AN169" s="19" t="n">
        <v>0.257330062038555</v>
      </c>
      <c r="AO169" s="19"/>
      <c r="AP169" s="19" t="n">
        <v>0.305768936445829</v>
      </c>
      <c r="AQ169" s="19" t="n">
        <v>0.344688161693668</v>
      </c>
      <c r="AR169" s="19" t="n">
        <v>0.219560388240252</v>
      </c>
      <c r="AS169" s="19" t="n">
        <v>0.218498382672795</v>
      </c>
      <c r="AT169" s="19" t="n">
        <v>0.277886803740884</v>
      </c>
      <c r="AU169" s="19"/>
      <c r="AV169" s="19" t="n">
        <v>0.370744589423213</v>
      </c>
      <c r="AW169" s="19" t="n">
        <v>0.306420142410345</v>
      </c>
      <c r="AX169" s="19" t="n">
        <v>0.254913318516121</v>
      </c>
      <c r="AY169" s="19" t="n">
        <v>0.226609742434502</v>
      </c>
      <c r="AZ169" s="19" t="n">
        <v>0.271173339471309</v>
      </c>
      <c r="BA169" s="19" t="n">
        <v>0.21542980228551</v>
      </c>
      <c r="BB169" s="19"/>
      <c r="BC169" s="19" t="n">
        <v>0.288874537223723</v>
      </c>
      <c r="BD169" s="19" t="n">
        <v>0.249595152855492</v>
      </c>
      <c r="BE169" s="19" t="n">
        <v>0.31550250342187</v>
      </c>
      <c r="BF169" s="19" t="n">
        <v>0.350889801521917</v>
      </c>
      <c r="BG169" s="19" t="n">
        <v>0.416310537005998</v>
      </c>
    </row>
    <row r="170">
      <c r="B170" t="s">
        <v>135</v>
      </c>
      <c r="C170" s="19" t="n">
        <v>0.441582925559081</v>
      </c>
      <c r="D170" s="19" t="n">
        <v>0.462101111267665</v>
      </c>
      <c r="E170" s="19" t="n">
        <v>0.423110634756806</v>
      </c>
      <c r="F170" s="19"/>
      <c r="G170" s="19" t="n">
        <v>0.420097806161316</v>
      </c>
      <c r="H170" s="19" t="n">
        <v>0.430487412243077</v>
      </c>
      <c r="I170" s="19" t="n">
        <v>0.452407660737901</v>
      </c>
      <c r="J170" s="19" t="n">
        <v>0.471812392352658</v>
      </c>
      <c r="K170" s="19" t="n">
        <v>0.448691420240651</v>
      </c>
      <c r="L170" s="19" t="n">
        <v>0.426892373773966</v>
      </c>
      <c r="M170" s="19"/>
      <c r="N170" s="19" t="n">
        <v>0.435236720472058</v>
      </c>
      <c r="O170" s="19" t="n">
        <v>0.435655332741565</v>
      </c>
      <c r="P170" s="19" t="n">
        <v>0.448090512838743</v>
      </c>
      <c r="Q170" s="19" t="n">
        <v>0.449743966411319</v>
      </c>
      <c r="R170" s="19"/>
      <c r="S170" s="19" t="n">
        <v>0.453456124918132</v>
      </c>
      <c r="T170" s="19" t="n">
        <v>0.431454016212762</v>
      </c>
      <c r="U170" s="19" t="n">
        <v>0.387271928246233</v>
      </c>
      <c r="V170" s="19" t="n">
        <v>0.458603075618463</v>
      </c>
      <c r="W170" s="19" t="n">
        <v>0.411036189704317</v>
      </c>
      <c r="X170" s="19" t="n">
        <v>0.505630365905012</v>
      </c>
      <c r="Y170" s="19" t="n">
        <v>0.459793866440969</v>
      </c>
      <c r="Z170" s="19" t="n">
        <v>0.438577696623326</v>
      </c>
      <c r="AA170" s="19" t="n">
        <v>0.40507126147841</v>
      </c>
      <c r="AB170" s="19" t="n">
        <v>0.461852875463338</v>
      </c>
      <c r="AC170" s="19" t="n">
        <v>0.435321276957184</v>
      </c>
      <c r="AD170" s="19" t="n">
        <v>0.44179479490972</v>
      </c>
      <c r="AE170" s="19"/>
      <c r="AF170" s="19" t="n">
        <v>0.418198772408629</v>
      </c>
      <c r="AG170" s="19" t="n">
        <v>0.478070605312488</v>
      </c>
      <c r="AH170" s="19" t="n">
        <v>0.399521384964061</v>
      </c>
      <c r="AI170" s="19"/>
      <c r="AJ170" s="19" t="n">
        <v>0.443722230380994</v>
      </c>
      <c r="AK170" s="19" t="n">
        <v>0.463448705856826</v>
      </c>
      <c r="AL170" s="19" t="n">
        <v>0.484559425354156</v>
      </c>
      <c r="AM170" s="19" t="n">
        <v>0.305490885664656</v>
      </c>
      <c r="AN170" s="19" t="n">
        <v>0.397992664988507</v>
      </c>
      <c r="AO170" s="19"/>
      <c r="AP170" s="19" t="n">
        <v>0.446833613221537</v>
      </c>
      <c r="AQ170" s="19" t="n">
        <v>0.447974345231313</v>
      </c>
      <c r="AR170" s="19" t="n">
        <v>0.516709969795905</v>
      </c>
      <c r="AS170" s="19" t="n">
        <v>0.43059287029016</v>
      </c>
      <c r="AT170" s="19" t="n">
        <v>0.464822591195507</v>
      </c>
      <c r="AU170" s="19"/>
      <c r="AV170" s="19" t="n">
        <v>0.442381911445648</v>
      </c>
      <c r="AW170" s="19" t="n">
        <v>0.448098305950063</v>
      </c>
      <c r="AX170" s="19" t="n">
        <v>0.475508669991491</v>
      </c>
      <c r="AY170" s="19" t="n">
        <v>0.426658706943358</v>
      </c>
      <c r="AZ170" s="19" t="n">
        <v>0.489973164631934</v>
      </c>
      <c r="BA170" s="19" t="n">
        <v>0.440379836202254</v>
      </c>
      <c r="BB170" s="19"/>
      <c r="BC170" s="19" t="n">
        <v>0.463903001464898</v>
      </c>
      <c r="BD170" s="19" t="n">
        <v>0.455857397648486</v>
      </c>
      <c r="BE170" s="19" t="n">
        <v>0.437129330852685</v>
      </c>
      <c r="BF170" s="19" t="n">
        <v>0.427491547282068</v>
      </c>
      <c r="BG170" s="19" t="n">
        <v>0.394301443700127</v>
      </c>
    </row>
    <row r="171">
      <c r="B171" t="s">
        <v>136</v>
      </c>
      <c r="C171" s="19" t="n">
        <v>0.179169584531558</v>
      </c>
      <c r="D171" s="19" t="n">
        <v>0.179856866656418</v>
      </c>
      <c r="E171" s="19" t="n">
        <v>0.179912397663922</v>
      </c>
      <c r="F171" s="19"/>
      <c r="G171" s="19" t="n">
        <v>0.184816063188956</v>
      </c>
      <c r="H171" s="19" t="n">
        <v>0.117663007710244</v>
      </c>
      <c r="I171" s="19" t="n">
        <v>0.180782859347967</v>
      </c>
      <c r="J171" s="19" t="n">
        <v>0.189718341030813</v>
      </c>
      <c r="K171" s="19" t="n">
        <v>0.199320653332829</v>
      </c>
      <c r="L171" s="19" t="n">
        <v>0.201810828698645</v>
      </c>
      <c r="M171" s="19"/>
      <c r="N171" s="19" t="n">
        <v>0.155390124690751</v>
      </c>
      <c r="O171" s="19" t="n">
        <v>0.174720533204244</v>
      </c>
      <c r="P171" s="19" t="n">
        <v>0.196654253647163</v>
      </c>
      <c r="Q171" s="19" t="n">
        <v>0.194410671834413</v>
      </c>
      <c r="R171" s="19"/>
      <c r="S171" s="19" t="n">
        <v>0.156272425563642</v>
      </c>
      <c r="T171" s="19" t="n">
        <v>0.20681831432113</v>
      </c>
      <c r="U171" s="19" t="n">
        <v>0.220282312774098</v>
      </c>
      <c r="V171" s="19" t="n">
        <v>0.161322777209524</v>
      </c>
      <c r="W171" s="19" t="n">
        <v>0.195655022827592</v>
      </c>
      <c r="X171" s="19" t="n">
        <v>0.15456532218742</v>
      </c>
      <c r="Y171" s="19" t="n">
        <v>0.225508961571797</v>
      </c>
      <c r="Z171" s="19" t="n">
        <v>0.140993720763406</v>
      </c>
      <c r="AA171" s="19" t="n">
        <v>0.197403931516606</v>
      </c>
      <c r="AB171" s="19" t="n">
        <v>0.156253295347552</v>
      </c>
      <c r="AC171" s="19" t="n">
        <v>0.131002428639147</v>
      </c>
      <c r="AD171" s="19" t="n">
        <v>0.155211780847673</v>
      </c>
      <c r="AE171" s="19"/>
      <c r="AF171" s="19" t="n">
        <v>0.203017316383298</v>
      </c>
      <c r="AG171" s="19" t="n">
        <v>0.162460519725663</v>
      </c>
      <c r="AH171" s="19" t="n">
        <v>0.17507065643631</v>
      </c>
      <c r="AI171" s="19"/>
      <c r="AJ171" s="19" t="n">
        <v>0.178378972342136</v>
      </c>
      <c r="AK171" s="19" t="n">
        <v>0.136379622774422</v>
      </c>
      <c r="AL171" s="19" t="n">
        <v>0.2114319498238</v>
      </c>
      <c r="AM171" s="19" t="n">
        <v>0.275233990979066</v>
      </c>
      <c r="AN171" s="19" t="n">
        <v>0.214407877940887</v>
      </c>
      <c r="AO171" s="19"/>
      <c r="AP171" s="19" t="n">
        <v>0.164976942935984</v>
      </c>
      <c r="AQ171" s="19" t="n">
        <v>0.153412479966658</v>
      </c>
      <c r="AR171" s="19" t="n">
        <v>0.212496451364142</v>
      </c>
      <c r="AS171" s="19" t="n">
        <v>0.225602867303562</v>
      </c>
      <c r="AT171" s="19" t="n">
        <v>0.187813861010587</v>
      </c>
      <c r="AU171" s="19"/>
      <c r="AV171" s="19" t="n">
        <v>0.129618589397001</v>
      </c>
      <c r="AW171" s="19" t="n">
        <v>0.165068791795813</v>
      </c>
      <c r="AX171" s="19" t="n">
        <v>0.205911831883366</v>
      </c>
      <c r="AY171" s="19" t="n">
        <v>0.237214170740727</v>
      </c>
      <c r="AZ171" s="19" t="n">
        <v>0.182058621307565</v>
      </c>
      <c r="BA171" s="19" t="n">
        <v>0.225839660808062</v>
      </c>
      <c r="BB171" s="19"/>
      <c r="BC171" s="19" t="n">
        <v>0.168230549853863</v>
      </c>
      <c r="BD171" s="19" t="n">
        <v>0.198034147721063</v>
      </c>
      <c r="BE171" s="19" t="n">
        <v>0.160754220080916</v>
      </c>
      <c r="BF171" s="19" t="n">
        <v>0.178261147787163</v>
      </c>
      <c r="BG171" s="19" t="n">
        <v>0.0596037439569406</v>
      </c>
    </row>
    <row r="172">
      <c r="B172" t="s">
        <v>137</v>
      </c>
      <c r="C172" s="19" t="n">
        <v>0.0359018244833489</v>
      </c>
      <c r="D172" s="19" t="n">
        <v>0.0399311697128482</v>
      </c>
      <c r="E172" s="19" t="n">
        <v>0.0322546156004951</v>
      </c>
      <c r="F172" s="19"/>
      <c r="G172" s="19" t="n">
        <v>0.0369924336265789</v>
      </c>
      <c r="H172" s="19" t="n">
        <v>0.0458815247504228</v>
      </c>
      <c r="I172" s="19" t="n">
        <v>0.0306433465671872</v>
      </c>
      <c r="J172" s="19" t="n">
        <v>0.0464487335777072</v>
      </c>
      <c r="K172" s="19" t="n">
        <v>0.0218246072972968</v>
      </c>
      <c r="L172" s="19" t="n">
        <v>0.0322897841207514</v>
      </c>
      <c r="M172" s="19"/>
      <c r="N172" s="19" t="n">
        <v>0.0369306864384558</v>
      </c>
      <c r="O172" s="19" t="n">
        <v>0.0324045621398811</v>
      </c>
      <c r="P172" s="19" t="n">
        <v>0.0451218649267847</v>
      </c>
      <c r="Q172" s="19" t="n">
        <v>0.030398979502137</v>
      </c>
      <c r="R172" s="19"/>
      <c r="S172" s="19" t="n">
        <v>0.0207133487105046</v>
      </c>
      <c r="T172" s="19" t="n">
        <v>0.0343607248153745</v>
      </c>
      <c r="U172" s="19" t="n">
        <v>0.0504765729224731</v>
      </c>
      <c r="V172" s="19" t="n">
        <v>0.039097106295002</v>
      </c>
      <c r="W172" s="19" t="n">
        <v>0.0671678304697873</v>
      </c>
      <c r="X172" s="19" t="n">
        <v>0.0212933782669523</v>
      </c>
      <c r="Y172" s="19" t="n">
        <v>0.0467448889545004</v>
      </c>
      <c r="Z172" s="19" t="n">
        <v>0.036024064601731</v>
      </c>
      <c r="AA172" s="19" t="n">
        <v>0.0335755479230165</v>
      </c>
      <c r="AB172" s="19" t="n">
        <v>0.0461227656615555</v>
      </c>
      <c r="AC172" s="19" t="n">
        <v>0.0177532469060367</v>
      </c>
      <c r="AD172" s="19" t="n">
        <v>0.014908251572933</v>
      </c>
      <c r="AE172" s="19"/>
      <c r="AF172" s="19" t="n">
        <v>0.0447815331964771</v>
      </c>
      <c r="AG172" s="19" t="n">
        <v>0.0228930713881518</v>
      </c>
      <c r="AH172" s="19" t="n">
        <v>0.0474151614943297</v>
      </c>
      <c r="AI172" s="19"/>
      <c r="AJ172" s="19" t="n">
        <v>0.0433091492896546</v>
      </c>
      <c r="AK172" s="19" t="n">
        <v>0.024279525401627</v>
      </c>
      <c r="AL172" s="19" t="n">
        <v>0.0227704761396734</v>
      </c>
      <c r="AM172" s="19" t="n">
        <v>0.07157667190031</v>
      </c>
      <c r="AN172" s="19" t="n">
        <v>0.0349623834411403</v>
      </c>
      <c r="AO172" s="19"/>
      <c r="AP172" s="19" t="n">
        <v>0.0293902800126589</v>
      </c>
      <c r="AQ172" s="19" t="n">
        <v>0.0247974678378708</v>
      </c>
      <c r="AR172" s="19" t="n">
        <v>0.0188886467072195</v>
      </c>
      <c r="AS172" s="19" t="n">
        <v>0.0732634791678029</v>
      </c>
      <c r="AT172" s="19" t="n">
        <v>0.00825626944876392</v>
      </c>
      <c r="AU172" s="19"/>
      <c r="AV172" s="19" t="n">
        <v>0.0274665970439602</v>
      </c>
      <c r="AW172" s="19" t="n">
        <v>0.0417164651366229</v>
      </c>
      <c r="AX172" s="19" t="n">
        <v>0.0236628242633994</v>
      </c>
      <c r="AY172" s="19" t="n">
        <v>0.0631597399965158</v>
      </c>
      <c r="AZ172" s="19" t="n">
        <v>0.00593958631550138</v>
      </c>
      <c r="BA172" s="19" t="n">
        <v>0.030299683137174</v>
      </c>
      <c r="BB172" s="19"/>
      <c r="BC172" s="19" t="n">
        <v>0.0266264357234454</v>
      </c>
      <c r="BD172" s="19" t="n">
        <v>0.0383833968623269</v>
      </c>
      <c r="BE172" s="19" t="n">
        <v>0.0414683201578026</v>
      </c>
      <c r="BF172" s="19" t="n">
        <v>0.0317208907951452</v>
      </c>
      <c r="BG172" s="19" t="n">
        <v>0.0330919222543733</v>
      </c>
    </row>
    <row r="173">
      <c r="B173" t="s">
        <v>138</v>
      </c>
      <c r="C173" s="19" t="n">
        <v>0.0083864138364171</v>
      </c>
      <c r="D173" s="19" t="n">
        <v>0.00758280756171878</v>
      </c>
      <c r="E173" s="19" t="n">
        <v>0.00923643277634977</v>
      </c>
      <c r="F173" s="19"/>
      <c r="G173" s="19" t="n">
        <v>0.0121225497226282</v>
      </c>
      <c r="H173" s="19" t="n">
        <v>0.00270417451641593</v>
      </c>
      <c r="I173" s="19" t="n">
        <v>0.00733624100382958</v>
      </c>
      <c r="J173" s="19" t="n">
        <v>0.00944309744146934</v>
      </c>
      <c r="K173" s="19" t="n">
        <v>0.00760480677850392</v>
      </c>
      <c r="L173" s="19" t="n">
        <v>0.0110139450922747</v>
      </c>
      <c r="M173" s="19"/>
      <c r="N173" s="19" t="n">
        <v>0.00357176005000156</v>
      </c>
      <c r="O173" s="19" t="n">
        <v>0.0177384295576129</v>
      </c>
      <c r="P173" s="19" t="n">
        <v>0.00653355883663613</v>
      </c>
      <c r="Q173" s="19" t="n">
        <v>0.00549533322765257</v>
      </c>
      <c r="R173" s="19"/>
      <c r="S173" s="19" t="n">
        <v>0</v>
      </c>
      <c r="T173" s="19" t="n">
        <v>0.0117341032251372</v>
      </c>
      <c r="U173" s="19" t="n">
        <v>0.0140617823875587</v>
      </c>
      <c r="V173" s="19" t="n">
        <v>0.00722876584098307</v>
      </c>
      <c r="W173" s="19" t="n">
        <v>0.00717442802390984</v>
      </c>
      <c r="X173" s="19" t="n">
        <v>0.00752501778649318</v>
      </c>
      <c r="Y173" s="19" t="n">
        <v>0.0120509428457413</v>
      </c>
      <c r="Z173" s="19" t="n">
        <v>0.0100353787077277</v>
      </c>
      <c r="AA173" s="19" t="n">
        <v>0.017706189052421</v>
      </c>
      <c r="AB173" s="19" t="n">
        <v>0.00664015793647877</v>
      </c>
      <c r="AC173" s="19" t="n">
        <v>0</v>
      </c>
      <c r="AD173" s="19" t="n">
        <v>0</v>
      </c>
      <c r="AE173" s="19"/>
      <c r="AF173" s="19" t="n">
        <v>0.0150174151431139</v>
      </c>
      <c r="AG173" s="19" t="n">
        <v>0.00427794936119312</v>
      </c>
      <c r="AH173" s="19" t="n">
        <v>0.00718412511126485</v>
      </c>
      <c r="AI173" s="19"/>
      <c r="AJ173" s="19" t="n">
        <v>0.00799080529633288</v>
      </c>
      <c r="AK173" s="19" t="n">
        <v>0.00523818236519389</v>
      </c>
      <c r="AL173" s="19" t="n">
        <v>0.016656258073138</v>
      </c>
      <c r="AM173" s="19" t="n">
        <v>0</v>
      </c>
      <c r="AN173" s="19" t="n">
        <v>0.013458653214093</v>
      </c>
      <c r="AO173" s="19"/>
      <c r="AP173" s="19" t="n">
        <v>0.0112430980582461</v>
      </c>
      <c r="AQ173" s="19" t="n">
        <v>0.00564135693730684</v>
      </c>
      <c r="AR173" s="19" t="n">
        <v>0</v>
      </c>
      <c r="AS173" s="19" t="n">
        <v>0.0158922529826046</v>
      </c>
      <c r="AT173" s="19" t="n">
        <v>0</v>
      </c>
      <c r="AU173" s="19"/>
      <c r="AV173" s="19" t="n">
        <v>0.00519806238460159</v>
      </c>
      <c r="AW173" s="19" t="n">
        <v>0.00590199634913967</v>
      </c>
      <c r="AX173" s="19" t="n">
        <v>0.00576766941263477</v>
      </c>
      <c r="AY173" s="19" t="n">
        <v>0.0130979048503018</v>
      </c>
      <c r="AZ173" s="19" t="n">
        <v>0.00681308550348052</v>
      </c>
      <c r="BA173" s="19" t="n">
        <v>0.0181800682370404</v>
      </c>
      <c r="BB173" s="19"/>
      <c r="BC173" s="19" t="n">
        <v>0.00552258612887144</v>
      </c>
      <c r="BD173" s="19" t="n">
        <v>0.0118225322717932</v>
      </c>
      <c r="BE173" s="19" t="n">
        <v>0.00943302193395262</v>
      </c>
      <c r="BF173" s="19" t="n">
        <v>0.00379164208573131</v>
      </c>
      <c r="BG173" s="19" t="n">
        <v>0.0347893516954638</v>
      </c>
    </row>
    <row r="174">
      <c r="B174" t="s">
        <v>123</v>
      </c>
      <c r="C174" s="19" t="n">
        <v>0.039858143357637</v>
      </c>
      <c r="D174" s="19" t="n">
        <v>0.0266863622728209</v>
      </c>
      <c r="E174" s="19" t="n">
        <v>0.052219090621181</v>
      </c>
      <c r="F174" s="19"/>
      <c r="G174" s="19" t="n">
        <v>0.0244355159063232</v>
      </c>
      <c r="H174" s="19" t="n">
        <v>0.0369797350996969</v>
      </c>
      <c r="I174" s="19" t="n">
        <v>0.0499113595113106</v>
      </c>
      <c r="J174" s="19" t="n">
        <v>0.0299300881564225</v>
      </c>
      <c r="K174" s="19" t="n">
        <v>0.0651320850083137</v>
      </c>
      <c r="L174" s="19" t="n">
        <v>0.0353756116571898</v>
      </c>
      <c r="M174" s="19"/>
      <c r="N174" s="19" t="n">
        <v>0.0297505201973488</v>
      </c>
      <c r="O174" s="19" t="n">
        <v>0.0353461393995962</v>
      </c>
      <c r="P174" s="19" t="n">
        <v>0.0399057916267057</v>
      </c>
      <c r="Q174" s="19" t="n">
        <v>0.055478237654577</v>
      </c>
      <c r="R174" s="19"/>
      <c r="S174" s="19" t="n">
        <v>0.0239278224329443</v>
      </c>
      <c r="T174" s="19" t="n">
        <v>0.0332937117088768</v>
      </c>
      <c r="U174" s="19" t="n">
        <v>0.0438358290889883</v>
      </c>
      <c r="V174" s="19" t="n">
        <v>0.0459679083266009</v>
      </c>
      <c r="W174" s="19" t="n">
        <v>0.0473698707686427</v>
      </c>
      <c r="X174" s="19" t="n">
        <v>0.043891406722911</v>
      </c>
      <c r="Y174" s="19" t="n">
        <v>0.0388297958747325</v>
      </c>
      <c r="Z174" s="19" t="n">
        <v>0.0764467218358589</v>
      </c>
      <c r="AA174" s="19" t="n">
        <v>0.0341614728416626</v>
      </c>
      <c r="AB174" s="19" t="n">
        <v>0.0514765348695806</v>
      </c>
      <c r="AC174" s="19" t="n">
        <v>0.0235751444995542</v>
      </c>
      <c r="AD174" s="19" t="n">
        <v>0.0517129029961058</v>
      </c>
      <c r="AE174" s="19"/>
      <c r="AF174" s="19" t="n">
        <v>0.0413671203762864</v>
      </c>
      <c r="AG174" s="19" t="n">
        <v>0.0320685994749039</v>
      </c>
      <c r="AH174" s="19" t="n">
        <v>0.0645624903823129</v>
      </c>
      <c r="AI174" s="19"/>
      <c r="AJ174" s="19" t="n">
        <v>0.036779575633176</v>
      </c>
      <c r="AK174" s="19" t="n">
        <v>0.0204887638296554</v>
      </c>
      <c r="AL174" s="19" t="n">
        <v>0.0439418173388903</v>
      </c>
      <c r="AM174" s="19" t="n">
        <v>0.0215956403428795</v>
      </c>
      <c r="AN174" s="19" t="n">
        <v>0.0818483583768184</v>
      </c>
      <c r="AO174" s="19"/>
      <c r="AP174" s="19" t="n">
        <v>0.0417871293257451</v>
      </c>
      <c r="AQ174" s="19" t="n">
        <v>0.0234861883331839</v>
      </c>
      <c r="AR174" s="19" t="n">
        <v>0.0323445438924809</v>
      </c>
      <c r="AS174" s="19" t="n">
        <v>0.0361501475830762</v>
      </c>
      <c r="AT174" s="19" t="n">
        <v>0.0612204746042582</v>
      </c>
      <c r="AU174" s="19"/>
      <c r="AV174" s="19" t="n">
        <v>0.0245902503055763</v>
      </c>
      <c r="AW174" s="19" t="n">
        <v>0.0327942983580163</v>
      </c>
      <c r="AX174" s="19" t="n">
        <v>0.0342356859329871</v>
      </c>
      <c r="AY174" s="19" t="n">
        <v>0.033259735034595</v>
      </c>
      <c r="AZ174" s="19" t="n">
        <v>0.0440422027702102</v>
      </c>
      <c r="BA174" s="19" t="n">
        <v>0.0698709493299588</v>
      </c>
      <c r="BB174" s="19"/>
      <c r="BC174" s="19" t="n">
        <v>0.0468428896052</v>
      </c>
      <c r="BD174" s="19" t="n">
        <v>0.0463073726408395</v>
      </c>
      <c r="BE174" s="19" t="n">
        <v>0.0357126035527734</v>
      </c>
      <c r="BF174" s="19" t="n">
        <v>0.00784497052797568</v>
      </c>
      <c r="BG174" s="19" t="n">
        <v>0.0619030013870972</v>
      </c>
    </row>
    <row r="175">
      <c r="B175" t="s">
        <v>139</v>
      </c>
      <c r="C175" s="19" t="n">
        <v>0.736684033791039</v>
      </c>
      <c r="D175" s="19" t="n">
        <v>0.745942793796194</v>
      </c>
      <c r="E175" s="19" t="n">
        <v>0.726377463338052</v>
      </c>
      <c r="F175" s="19"/>
      <c r="G175" s="19" t="n">
        <v>0.741633437555514</v>
      </c>
      <c r="H175" s="19" t="n">
        <v>0.79677155792322</v>
      </c>
      <c r="I175" s="19" t="n">
        <v>0.731326193569706</v>
      </c>
      <c r="J175" s="19" t="n">
        <v>0.724459739793589</v>
      </c>
      <c r="K175" s="19" t="n">
        <v>0.706117847583057</v>
      </c>
      <c r="L175" s="19" t="n">
        <v>0.719509830431139</v>
      </c>
      <c r="M175" s="19"/>
      <c r="N175" s="19" t="n">
        <v>0.774356908623443</v>
      </c>
      <c r="O175" s="19" t="n">
        <v>0.739790335698665</v>
      </c>
      <c r="P175" s="19" t="n">
        <v>0.711784530962711</v>
      </c>
      <c r="Q175" s="19" t="n">
        <v>0.71421677778122</v>
      </c>
      <c r="R175" s="19"/>
      <c r="S175" s="19" t="n">
        <v>0.799086403292909</v>
      </c>
      <c r="T175" s="19" t="n">
        <v>0.713793145929482</v>
      </c>
      <c r="U175" s="19" t="n">
        <v>0.671343502826882</v>
      </c>
      <c r="V175" s="19" t="n">
        <v>0.74638344232789</v>
      </c>
      <c r="W175" s="19" t="n">
        <v>0.682632847910068</v>
      </c>
      <c r="X175" s="19" t="n">
        <v>0.772724875036223</v>
      </c>
      <c r="Y175" s="19" t="n">
        <v>0.676865410753229</v>
      </c>
      <c r="Z175" s="19" t="n">
        <v>0.736500114091277</v>
      </c>
      <c r="AA175" s="19" t="n">
        <v>0.717152858666293</v>
      </c>
      <c r="AB175" s="19" t="n">
        <v>0.739507246184833</v>
      </c>
      <c r="AC175" s="19" t="n">
        <v>0.827669179955262</v>
      </c>
      <c r="AD175" s="19" t="n">
        <v>0.778167064583289</v>
      </c>
      <c r="AE175" s="19"/>
      <c r="AF175" s="19" t="n">
        <v>0.695816614900825</v>
      </c>
      <c r="AG175" s="19" t="n">
        <v>0.778299860050089</v>
      </c>
      <c r="AH175" s="19" t="n">
        <v>0.705767566575783</v>
      </c>
      <c r="AI175" s="19"/>
      <c r="AJ175" s="19" t="n">
        <v>0.733541497438701</v>
      </c>
      <c r="AK175" s="19" t="n">
        <v>0.813613905629101</v>
      </c>
      <c r="AL175" s="19" t="n">
        <v>0.705199498624499</v>
      </c>
      <c r="AM175" s="19" t="n">
        <v>0.631593696777744</v>
      </c>
      <c r="AN175" s="19" t="n">
        <v>0.655322727027062</v>
      </c>
      <c r="AO175" s="19"/>
      <c r="AP175" s="19" t="n">
        <v>0.752602549667366</v>
      </c>
      <c r="AQ175" s="19" t="n">
        <v>0.792662506924981</v>
      </c>
      <c r="AR175" s="19" t="n">
        <v>0.736270358036157</v>
      </c>
      <c r="AS175" s="19" t="n">
        <v>0.649091252962955</v>
      </c>
      <c r="AT175" s="19" t="n">
        <v>0.742709394936391</v>
      </c>
      <c r="AU175" s="19"/>
      <c r="AV175" s="19" t="n">
        <v>0.813126500868861</v>
      </c>
      <c r="AW175" s="19" t="n">
        <v>0.754518448360408</v>
      </c>
      <c r="AX175" s="19" t="n">
        <v>0.730421988507612</v>
      </c>
      <c r="AY175" s="19" t="n">
        <v>0.65326844937786</v>
      </c>
      <c r="AZ175" s="19" t="n">
        <v>0.761146504103243</v>
      </c>
      <c r="BA175" s="19" t="n">
        <v>0.655809638487765</v>
      </c>
      <c r="BB175" s="19"/>
      <c r="BC175" s="19" t="n">
        <v>0.75277753868862</v>
      </c>
      <c r="BD175" s="19" t="n">
        <v>0.705452550503978</v>
      </c>
      <c r="BE175" s="19" t="n">
        <v>0.752631834274555</v>
      </c>
      <c r="BF175" s="19" t="n">
        <v>0.778381348803984</v>
      </c>
      <c r="BG175" s="19" t="n">
        <v>0.810611980706125</v>
      </c>
    </row>
    <row r="176">
      <c r="B176" t="s">
        <v>140</v>
      </c>
      <c r="C176" s="19" t="n">
        <v>0.044288238319766</v>
      </c>
      <c r="D176" s="19" t="n">
        <v>0.047513977274567</v>
      </c>
      <c r="E176" s="19" t="n">
        <v>0.0414910483768449</v>
      </c>
      <c r="F176" s="19"/>
      <c r="G176" s="19" t="n">
        <v>0.0491149833492071</v>
      </c>
      <c r="H176" s="19" t="n">
        <v>0.0485856992668387</v>
      </c>
      <c r="I176" s="19" t="n">
        <v>0.0379795875710168</v>
      </c>
      <c r="J176" s="19" t="n">
        <v>0.0558918310191765</v>
      </c>
      <c r="K176" s="19" t="n">
        <v>0.0294294140758007</v>
      </c>
      <c r="L176" s="19" t="n">
        <v>0.0433037292130261</v>
      </c>
      <c r="M176" s="19"/>
      <c r="N176" s="19" t="n">
        <v>0.0405024464884574</v>
      </c>
      <c r="O176" s="19" t="n">
        <v>0.050142991697494</v>
      </c>
      <c r="P176" s="19" t="n">
        <v>0.0516554237634209</v>
      </c>
      <c r="Q176" s="19" t="n">
        <v>0.0358943127297896</v>
      </c>
      <c r="R176" s="19"/>
      <c r="S176" s="19" t="n">
        <v>0.0207133487105046</v>
      </c>
      <c r="T176" s="19" t="n">
        <v>0.0460948280405117</v>
      </c>
      <c r="U176" s="19" t="n">
        <v>0.0645383553100318</v>
      </c>
      <c r="V176" s="19" t="n">
        <v>0.0463258721359851</v>
      </c>
      <c r="W176" s="19" t="n">
        <v>0.0743422584936972</v>
      </c>
      <c r="X176" s="19" t="n">
        <v>0.0288183960534455</v>
      </c>
      <c r="Y176" s="19" t="n">
        <v>0.0587958318002417</v>
      </c>
      <c r="Z176" s="19" t="n">
        <v>0.0460594433094588</v>
      </c>
      <c r="AA176" s="19" t="n">
        <v>0.0512817369754375</v>
      </c>
      <c r="AB176" s="19" t="n">
        <v>0.0527629235980343</v>
      </c>
      <c r="AC176" s="19" t="n">
        <v>0.0177532469060367</v>
      </c>
      <c r="AD176" s="19" t="n">
        <v>0.014908251572933</v>
      </c>
      <c r="AE176" s="19"/>
      <c r="AF176" s="19" t="n">
        <v>0.059798948339591</v>
      </c>
      <c r="AG176" s="19" t="n">
        <v>0.0271710207493449</v>
      </c>
      <c r="AH176" s="19" t="n">
        <v>0.0545992866055946</v>
      </c>
      <c r="AI176" s="19"/>
      <c r="AJ176" s="19" t="n">
        <v>0.0512999545859874</v>
      </c>
      <c r="AK176" s="19" t="n">
        <v>0.0295177077668209</v>
      </c>
      <c r="AL176" s="19" t="n">
        <v>0.0394267342128114</v>
      </c>
      <c r="AM176" s="19" t="n">
        <v>0.07157667190031</v>
      </c>
      <c r="AN176" s="19" t="n">
        <v>0.0484210366552333</v>
      </c>
      <c r="AO176" s="19"/>
      <c r="AP176" s="19" t="n">
        <v>0.040633378070905</v>
      </c>
      <c r="AQ176" s="19" t="n">
        <v>0.0304388247751776</v>
      </c>
      <c r="AR176" s="19" t="n">
        <v>0.0188886467072195</v>
      </c>
      <c r="AS176" s="19" t="n">
        <v>0.0891557321504075</v>
      </c>
      <c r="AT176" s="19" t="n">
        <v>0.00825626944876392</v>
      </c>
      <c r="AU176" s="19"/>
      <c r="AV176" s="19" t="n">
        <v>0.0326646594285618</v>
      </c>
      <c r="AW176" s="19" t="n">
        <v>0.0476184614857626</v>
      </c>
      <c r="AX176" s="19" t="n">
        <v>0.0294304936760342</v>
      </c>
      <c r="AY176" s="19" t="n">
        <v>0.0762576448468176</v>
      </c>
      <c r="AZ176" s="19" t="n">
        <v>0.0127526718189819</v>
      </c>
      <c r="BA176" s="19" t="n">
        <v>0.0484797513742144</v>
      </c>
      <c r="BB176" s="19"/>
      <c r="BC176" s="19" t="n">
        <v>0.0321490218523168</v>
      </c>
      <c r="BD176" s="19" t="n">
        <v>0.0502059291341201</v>
      </c>
      <c r="BE176" s="19" t="n">
        <v>0.0509013420917553</v>
      </c>
      <c r="BF176" s="19" t="n">
        <v>0.0355125328808766</v>
      </c>
      <c r="BG176" s="19" t="n">
        <v>0.0678812739498372</v>
      </c>
    </row>
    <row r="177">
      <c r="B177" t="s">
        <v>141</v>
      </c>
      <c r="C177" s="19" t="n">
        <v>0.692395795471273</v>
      </c>
      <c r="D177" s="19" t="n">
        <v>0.698428816521627</v>
      </c>
      <c r="E177" s="19" t="n">
        <v>0.684886414961207</v>
      </c>
      <c r="F177" s="19"/>
      <c r="G177" s="19" t="n">
        <v>0.692518454206307</v>
      </c>
      <c r="H177" s="19" t="n">
        <v>0.748185858656381</v>
      </c>
      <c r="I177" s="19" t="n">
        <v>0.693346605998689</v>
      </c>
      <c r="J177" s="19" t="n">
        <v>0.668567908774412</v>
      </c>
      <c r="K177" s="19" t="n">
        <v>0.676688433507256</v>
      </c>
      <c r="L177" s="19" t="n">
        <v>0.676206101218113</v>
      </c>
      <c r="M177" s="19"/>
      <c r="N177" s="19" t="n">
        <v>0.733854462134985</v>
      </c>
      <c r="O177" s="19" t="n">
        <v>0.689647344001171</v>
      </c>
      <c r="P177" s="19" t="n">
        <v>0.66012910719929</v>
      </c>
      <c r="Q177" s="19" t="n">
        <v>0.678322465051431</v>
      </c>
      <c r="R177" s="19"/>
      <c r="S177" s="19" t="n">
        <v>0.778373054582405</v>
      </c>
      <c r="T177" s="19" t="n">
        <v>0.66769831788897</v>
      </c>
      <c r="U177" s="19" t="n">
        <v>0.60680514751685</v>
      </c>
      <c r="V177" s="19" t="n">
        <v>0.700057570191905</v>
      </c>
      <c r="W177" s="19" t="n">
        <v>0.608290589416371</v>
      </c>
      <c r="X177" s="19" t="n">
        <v>0.743906478982778</v>
      </c>
      <c r="Y177" s="19" t="n">
        <v>0.618069578952988</v>
      </c>
      <c r="Z177" s="19" t="n">
        <v>0.690440670781818</v>
      </c>
      <c r="AA177" s="19" t="n">
        <v>0.665871121690856</v>
      </c>
      <c r="AB177" s="19" t="n">
        <v>0.686744322586799</v>
      </c>
      <c r="AC177" s="19" t="n">
        <v>0.809915933049225</v>
      </c>
      <c r="AD177" s="19" t="n">
        <v>0.763258813010356</v>
      </c>
      <c r="AE177" s="19"/>
      <c r="AF177" s="19" t="n">
        <v>0.636017666561234</v>
      </c>
      <c r="AG177" s="19" t="n">
        <v>0.751128839300744</v>
      </c>
      <c r="AH177" s="19" t="n">
        <v>0.651168279970188</v>
      </c>
      <c r="AI177" s="19"/>
      <c r="AJ177" s="19" t="n">
        <v>0.682241542852714</v>
      </c>
      <c r="AK177" s="19" t="n">
        <v>0.78409619786228</v>
      </c>
      <c r="AL177" s="19" t="n">
        <v>0.665772764411687</v>
      </c>
      <c r="AM177" s="19" t="n">
        <v>0.560017024877434</v>
      </c>
      <c r="AN177" s="19" t="n">
        <v>0.606901690371828</v>
      </c>
      <c r="AO177" s="19"/>
      <c r="AP177" s="19" t="n">
        <v>0.711969171596461</v>
      </c>
      <c r="AQ177" s="19" t="n">
        <v>0.762223682149803</v>
      </c>
      <c r="AR177" s="19" t="n">
        <v>0.717381711328938</v>
      </c>
      <c r="AS177" s="19" t="n">
        <v>0.559935520812547</v>
      </c>
      <c r="AT177" s="19" t="n">
        <v>0.734453125487627</v>
      </c>
      <c r="AU177" s="19"/>
      <c r="AV177" s="19" t="n">
        <v>0.780461841440299</v>
      </c>
      <c r="AW177" s="19" t="n">
        <v>0.706899986874646</v>
      </c>
      <c r="AX177" s="19" t="n">
        <v>0.700991494831578</v>
      </c>
      <c r="AY177" s="19" t="n">
        <v>0.577010804531042</v>
      </c>
      <c r="AZ177" s="19" t="n">
        <v>0.748393832284261</v>
      </c>
      <c r="BA177" s="19" t="n">
        <v>0.60732988711355</v>
      </c>
      <c r="BB177" s="19"/>
      <c r="BC177" s="19" t="n">
        <v>0.720628516836303</v>
      </c>
      <c r="BD177" s="19" t="n">
        <v>0.655246621369858</v>
      </c>
      <c r="BE177" s="19" t="n">
        <v>0.7017304921828</v>
      </c>
      <c r="BF177" s="19" t="n">
        <v>0.742868815923108</v>
      </c>
      <c r="BG177" s="19" t="n">
        <v>0.742730706756288</v>
      </c>
    </row>
    <row r="178">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c r="AB178" s="19"/>
      <c r="AC178" s="19"/>
      <c r="AD178" s="19"/>
      <c r="AE178" s="19"/>
      <c r="AF178" s="19"/>
      <c r="AG178" s="19"/>
      <c r="AH178" s="19"/>
      <c r="AI178" s="19"/>
      <c r="AJ178" s="19"/>
      <c r="AK178" s="19"/>
      <c r="AL178" s="19"/>
      <c r="AM178" s="19"/>
      <c r="AN178" s="19"/>
      <c r="AO178" s="19"/>
      <c r="AP178" s="19"/>
      <c r="AQ178" s="19"/>
      <c r="AR178" s="19"/>
      <c r="AS178" s="19"/>
      <c r="AT178" s="19"/>
      <c r="AU178" s="19"/>
      <c r="AV178" s="19"/>
      <c r="AW178" s="19"/>
      <c r="AX178" s="19"/>
      <c r="AY178" s="19"/>
      <c r="AZ178" s="19"/>
      <c r="BA178" s="19"/>
      <c r="BB178" s="19"/>
      <c r="BC178" s="19"/>
      <c r="BD178" s="19"/>
      <c r="BE178" s="19"/>
      <c r="BF178" s="19"/>
      <c r="BG178" s="19"/>
    </row>
    <row r="179">
      <c r="B179" s="7" t="s">
        <v>165</v>
      </c>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c r="AB179" s="19"/>
      <c r="AC179" s="19"/>
      <c r="AD179" s="19"/>
      <c r="AE179" s="19"/>
      <c r="AF179" s="19"/>
      <c r="AG179" s="19"/>
      <c r="AH179" s="19"/>
      <c r="AI179" s="19"/>
      <c r="AJ179" s="19"/>
      <c r="AK179" s="19"/>
      <c r="AL179" s="19"/>
      <c r="AM179" s="19"/>
      <c r="AN179" s="19"/>
      <c r="AO179" s="19"/>
      <c r="AP179" s="19"/>
      <c r="AQ179" s="19"/>
      <c r="AR179" s="19"/>
      <c r="AS179" s="19"/>
      <c r="AT179" s="19"/>
      <c r="AU179" s="19"/>
      <c r="AV179" s="19"/>
      <c r="AW179" s="19"/>
      <c r="AX179" s="19"/>
      <c r="AY179" s="19"/>
      <c r="AZ179" s="19"/>
      <c r="BA179" s="19"/>
      <c r="BB179" s="19"/>
      <c r="BC179" s="19"/>
      <c r="BD179" s="19"/>
      <c r="BE179" s="19"/>
      <c r="BF179" s="19"/>
      <c r="BG179" s="19"/>
    </row>
    <row r="180">
      <c r="B180" s="26" t="s">
        <v>79</v>
      </c>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c r="AB180" s="19"/>
      <c r="AC180" s="19"/>
      <c r="AD180" s="19"/>
      <c r="AE180" s="19"/>
      <c r="AF180" s="19"/>
      <c r="AG180" s="19"/>
      <c r="AH180" s="19"/>
      <c r="AI180" s="19"/>
      <c r="AJ180" s="19"/>
      <c r="AK180" s="19"/>
      <c r="AL180" s="19"/>
      <c r="AM180" s="19"/>
      <c r="AN180" s="19"/>
      <c r="AO180" s="19"/>
      <c r="AP180" s="19"/>
      <c r="AQ180" s="19"/>
      <c r="AR180" s="19"/>
      <c r="AS180" s="19"/>
      <c r="AT180" s="19"/>
      <c r="AU180" s="19"/>
      <c r="AV180" s="19"/>
      <c r="AW180" s="19"/>
      <c r="AX180" s="19"/>
      <c r="AY180" s="19"/>
      <c r="AZ180" s="19"/>
      <c r="BA180" s="19"/>
      <c r="BB180" s="19"/>
      <c r="BC180" s="19"/>
      <c r="BD180" s="19"/>
      <c r="BE180" s="19"/>
      <c r="BF180" s="19"/>
      <c r="BG180" s="19"/>
    </row>
    <row r="181">
      <c r="B181" t="s">
        <v>152</v>
      </c>
      <c r="C181" s="19" t="n">
        <v>0.646598128764436</v>
      </c>
      <c r="D181" s="19" t="n">
        <v>0.594315197023902</v>
      </c>
      <c r="E181" s="19" t="n">
        <v>0.699070508263303</v>
      </c>
      <c r="F181" s="19"/>
      <c r="G181" s="19" t="n">
        <v>0.578673582267155</v>
      </c>
      <c r="H181" s="19" t="n">
        <v>0.588479809401291</v>
      </c>
      <c r="I181" s="19" t="n">
        <v>0.62358004662769</v>
      </c>
      <c r="J181" s="19" t="n">
        <v>0.689880703818869</v>
      </c>
      <c r="K181" s="19" t="n">
        <v>0.726456319655709</v>
      </c>
      <c r="L181" s="19" t="n">
        <v>0.669034971686422</v>
      </c>
      <c r="M181" s="19"/>
      <c r="N181" s="19" t="n">
        <v>0.599720330116045</v>
      </c>
      <c r="O181" s="19" t="n">
        <v>0.651972216059088</v>
      </c>
      <c r="P181" s="19" t="n">
        <v>0.625109180766627</v>
      </c>
      <c r="Q181" s="19" t="n">
        <v>0.709703163269647</v>
      </c>
      <c r="R181" s="19"/>
      <c r="S181" s="19" t="n">
        <v>0.568546481696995</v>
      </c>
      <c r="T181" s="19" t="n">
        <v>0.667528519399841</v>
      </c>
      <c r="U181" s="19" t="n">
        <v>0.651777499380434</v>
      </c>
      <c r="V181" s="19" t="n">
        <v>0.644806595123169</v>
      </c>
      <c r="W181" s="19" t="n">
        <v>0.628128073097685</v>
      </c>
      <c r="X181" s="19" t="n">
        <v>0.594366435333065</v>
      </c>
      <c r="Y181" s="19" t="n">
        <v>0.610621349486991</v>
      </c>
      <c r="Z181" s="19" t="n">
        <v>0.73974326358832</v>
      </c>
      <c r="AA181" s="19" t="n">
        <v>0.688773899444368</v>
      </c>
      <c r="AB181" s="19" t="n">
        <v>0.726378244640484</v>
      </c>
      <c r="AC181" s="19" t="n">
        <v>0.67722372821223</v>
      </c>
      <c r="AD181" s="19" t="n">
        <v>0.639788130027038</v>
      </c>
      <c r="AE181" s="19"/>
      <c r="AF181" s="19" t="n">
        <v>0.581098043004171</v>
      </c>
      <c r="AG181" s="19" t="n">
        <v>0.708338697951437</v>
      </c>
      <c r="AH181" s="19" t="n">
        <v>0.619063489753768</v>
      </c>
      <c r="AI181" s="19"/>
      <c r="AJ181" s="19" t="n">
        <v>0.59092185700053</v>
      </c>
      <c r="AK181" s="19" t="n">
        <v>0.689801900465784</v>
      </c>
      <c r="AL181" s="19" t="n">
        <v>0.726849017132447</v>
      </c>
      <c r="AM181" s="19" t="n">
        <v>0.605077562773352</v>
      </c>
      <c r="AN181" s="19" t="n">
        <v>0.624548437063625</v>
      </c>
      <c r="AO181" s="19"/>
      <c r="AP181" s="19" t="n">
        <v>0.57460856776333</v>
      </c>
      <c r="AQ181" s="19" t="n">
        <v>0.6842210244296</v>
      </c>
      <c r="AR181" s="19" t="n">
        <v>0.680911773093228</v>
      </c>
      <c r="AS181" s="19" t="n">
        <v>0.534495739536394</v>
      </c>
      <c r="AT181" s="19" t="n">
        <v>0.79600176371035</v>
      </c>
      <c r="AU181" s="19"/>
      <c r="AV181" s="19" t="n">
        <v>0.693324521792949</v>
      </c>
      <c r="AW181" s="19" t="n">
        <v>0.582080537877625</v>
      </c>
      <c r="AX181" s="19" t="n">
        <v>0.672196592253462</v>
      </c>
      <c r="AY181" s="19" t="n">
        <v>0.537684507585346</v>
      </c>
      <c r="AZ181" s="19" t="n">
        <v>0.776191668905068</v>
      </c>
      <c r="BA181" s="19" t="n">
        <v>0.63647203809</v>
      </c>
      <c r="BB181" s="19"/>
      <c r="BC181" s="19" t="n">
        <v>0.704124313806544</v>
      </c>
      <c r="BD181" s="19" t="n">
        <v>0.649554838112605</v>
      </c>
      <c r="BE181" s="19" t="n">
        <v>0.633825921706214</v>
      </c>
      <c r="BF181" s="19" t="n">
        <v>0.51547259348971</v>
      </c>
      <c r="BG181" s="19" t="n">
        <v>0.689484393984176</v>
      </c>
    </row>
    <row r="182">
      <c r="B182" t="s">
        <v>153</v>
      </c>
      <c r="C182" s="19" t="n">
        <v>0.316938534419297</v>
      </c>
      <c r="D182" s="19" t="n">
        <v>0.312022214837769</v>
      </c>
      <c r="E182" s="19" t="n">
        <v>0.321098899939797</v>
      </c>
      <c r="F182" s="19"/>
      <c r="G182" s="19" t="n">
        <v>0.341599214180226</v>
      </c>
      <c r="H182" s="19" t="n">
        <v>0.334979809424912</v>
      </c>
      <c r="I182" s="19" t="n">
        <v>0.385103832570827</v>
      </c>
      <c r="J182" s="19" t="n">
        <v>0.342203074974116</v>
      </c>
      <c r="K182" s="19" t="n">
        <v>0.251493344825233</v>
      </c>
      <c r="L182" s="19" t="n">
        <v>0.254041751550377</v>
      </c>
      <c r="M182" s="19"/>
      <c r="N182" s="19" t="n">
        <v>0.341433799902519</v>
      </c>
      <c r="O182" s="19" t="n">
        <v>0.316872132717925</v>
      </c>
      <c r="P182" s="19" t="n">
        <v>0.321065586629593</v>
      </c>
      <c r="Q182" s="19" t="n">
        <v>0.285628545662596</v>
      </c>
      <c r="R182" s="19"/>
      <c r="S182" s="19" t="n">
        <v>0.347562174515505</v>
      </c>
      <c r="T182" s="19" t="n">
        <v>0.331654875539444</v>
      </c>
      <c r="U182" s="19" t="n">
        <v>0.242448048282393</v>
      </c>
      <c r="V182" s="19" t="n">
        <v>0.277996354788919</v>
      </c>
      <c r="W182" s="19" t="n">
        <v>0.299483387718257</v>
      </c>
      <c r="X182" s="19" t="n">
        <v>0.320686407376644</v>
      </c>
      <c r="Y182" s="19" t="n">
        <v>0.357710328148565</v>
      </c>
      <c r="Z182" s="19" t="n">
        <v>0.488052491061816</v>
      </c>
      <c r="AA182" s="19" t="n">
        <v>0.298006044935289</v>
      </c>
      <c r="AB182" s="19" t="n">
        <v>0.27521559051249</v>
      </c>
      <c r="AC182" s="19" t="n">
        <v>0.309322053421472</v>
      </c>
      <c r="AD182" s="19" t="n">
        <v>0.32690891908561</v>
      </c>
      <c r="AE182" s="19"/>
      <c r="AF182" s="19" t="n">
        <v>0.342530516050694</v>
      </c>
      <c r="AG182" s="19" t="n">
        <v>0.269451067296416</v>
      </c>
      <c r="AH182" s="19" t="n">
        <v>0.369012268757627</v>
      </c>
      <c r="AI182" s="19"/>
      <c r="AJ182" s="19" t="n">
        <v>0.359799479542249</v>
      </c>
      <c r="AK182" s="19" t="n">
        <v>0.290015367329566</v>
      </c>
      <c r="AL182" s="19" t="n">
        <v>0.192163984541613</v>
      </c>
      <c r="AM182" s="19" t="n">
        <v>0.495595128913125</v>
      </c>
      <c r="AN182" s="19" t="n">
        <v>0.339370431915974</v>
      </c>
      <c r="AO182" s="19"/>
      <c r="AP182" s="19" t="n">
        <v>0.396435704588915</v>
      </c>
      <c r="AQ182" s="19" t="n">
        <v>0.259323075046086</v>
      </c>
      <c r="AR182" s="19" t="n">
        <v>0.21376172822169</v>
      </c>
      <c r="AS182" s="19" t="n">
        <v>0.433709751700258</v>
      </c>
      <c r="AT182" s="19" t="n">
        <v>0.255213053189136</v>
      </c>
      <c r="AU182" s="19"/>
      <c r="AV182" s="19" t="n">
        <v>0.241393769662782</v>
      </c>
      <c r="AW182" s="19" t="n">
        <v>0.42673313590188</v>
      </c>
      <c r="AX182" s="19" t="n">
        <v>0.24463836609845</v>
      </c>
      <c r="AY182" s="19" t="n">
        <v>0.433341559263307</v>
      </c>
      <c r="AZ182" s="19" t="n">
        <v>0.266466882874402</v>
      </c>
      <c r="BA182" s="19" t="n">
        <v>0.297786872112641</v>
      </c>
      <c r="BB182" s="19"/>
      <c r="BC182" s="19" t="n">
        <v>0.268321706332363</v>
      </c>
      <c r="BD182" s="19" t="n">
        <v>0.331781103838514</v>
      </c>
      <c r="BE182" s="19" t="n">
        <v>0.330179308516733</v>
      </c>
      <c r="BF182" s="19" t="n">
        <v>0.342160573886422</v>
      </c>
      <c r="BG182" s="19" t="n">
        <v>0.390747390114836</v>
      </c>
    </row>
    <row r="183">
      <c r="B183" t="s">
        <v>154</v>
      </c>
      <c r="C183" s="19" t="n">
        <v>0.264544548612941</v>
      </c>
      <c r="D183" s="19" t="n">
        <v>0.238245832180235</v>
      </c>
      <c r="E183" s="19" t="n">
        <v>0.291400152743421</v>
      </c>
      <c r="F183" s="19"/>
      <c r="G183" s="19" t="n">
        <v>0.330594135996392</v>
      </c>
      <c r="H183" s="19" t="n">
        <v>0.26728845431127</v>
      </c>
      <c r="I183" s="19" t="n">
        <v>0.288778648261168</v>
      </c>
      <c r="J183" s="19" t="n">
        <v>0.290434992306555</v>
      </c>
      <c r="K183" s="19" t="n">
        <v>0.197285917967968</v>
      </c>
      <c r="L183" s="19" t="n">
        <v>0.222753860664999</v>
      </c>
      <c r="M183" s="19"/>
      <c r="N183" s="19" t="n">
        <v>0.311914704965734</v>
      </c>
      <c r="O183" s="19" t="n">
        <v>0.247389576425638</v>
      </c>
      <c r="P183" s="19" t="n">
        <v>0.22578146512728</v>
      </c>
      <c r="Q183" s="19" t="n">
        <v>0.265926761654733</v>
      </c>
      <c r="R183" s="19"/>
      <c r="S183" s="19" t="n">
        <v>0.282222103010089</v>
      </c>
      <c r="T183" s="19" t="n">
        <v>0.271982298713937</v>
      </c>
      <c r="U183" s="19" t="n">
        <v>0.286893512183911</v>
      </c>
      <c r="V183" s="19" t="n">
        <v>0.290452511229078</v>
      </c>
      <c r="W183" s="19" t="n">
        <v>0.290441622530925</v>
      </c>
      <c r="X183" s="19" t="n">
        <v>0.289031431691014</v>
      </c>
      <c r="Y183" s="19" t="n">
        <v>0.215632033802821</v>
      </c>
      <c r="Z183" s="19" t="n">
        <v>0.213105424887207</v>
      </c>
      <c r="AA183" s="19" t="n">
        <v>0.231951599374173</v>
      </c>
      <c r="AB183" s="19" t="n">
        <v>0.280277653076889</v>
      </c>
      <c r="AC183" s="19" t="n">
        <v>0.203426319135644</v>
      </c>
      <c r="AD183" s="19" t="n">
        <v>0.251524368934461</v>
      </c>
      <c r="AE183" s="19"/>
      <c r="AF183" s="19" t="n">
        <v>0.237318199087978</v>
      </c>
      <c r="AG183" s="19" t="n">
        <v>0.26856280705483</v>
      </c>
      <c r="AH183" s="19" t="n">
        <v>0.252093776054792</v>
      </c>
      <c r="AI183" s="19"/>
      <c r="AJ183" s="19" t="n">
        <v>0.224677723314532</v>
      </c>
      <c r="AK183" s="19" t="n">
        <v>0.312264454949575</v>
      </c>
      <c r="AL183" s="19" t="n">
        <v>0.30737324489613</v>
      </c>
      <c r="AM183" s="19" t="n">
        <v>0.301040032291452</v>
      </c>
      <c r="AN183" s="19" t="n">
        <v>0.22679635251915</v>
      </c>
      <c r="AO183" s="19"/>
      <c r="AP183" s="19" t="n">
        <v>0.193935326175157</v>
      </c>
      <c r="AQ183" s="19" t="n">
        <v>0.304899886951518</v>
      </c>
      <c r="AR183" s="19" t="n">
        <v>0.36234437063691</v>
      </c>
      <c r="AS183" s="19" t="n">
        <v>0.217455989117614</v>
      </c>
      <c r="AT183" s="19" t="n">
        <v>0.251389517693765</v>
      </c>
      <c r="AU183" s="19"/>
      <c r="AV183" s="19" t="n">
        <v>0.330983678313708</v>
      </c>
      <c r="AW183" s="19" t="n">
        <v>0.20920246467744</v>
      </c>
      <c r="AX183" s="19" t="n">
        <v>0.299674450296967</v>
      </c>
      <c r="AY183" s="19" t="n">
        <v>0.216363751370971</v>
      </c>
      <c r="AZ183" s="19" t="n">
        <v>0.258838365978177</v>
      </c>
      <c r="BA183" s="19" t="n">
        <v>0.237209657897121</v>
      </c>
      <c r="BB183" s="19"/>
      <c r="BC183" s="19" t="n">
        <v>0.219593406644064</v>
      </c>
      <c r="BD183" s="19" t="n">
        <v>0.241415228168697</v>
      </c>
      <c r="BE183" s="19" t="n">
        <v>0.30225610822354</v>
      </c>
      <c r="BF183" s="19" t="n">
        <v>0.323169258815374</v>
      </c>
      <c r="BG183" s="19" t="n">
        <v>0.255893250299352</v>
      </c>
    </row>
    <row r="184">
      <c r="B184" t="s">
        <v>155</v>
      </c>
      <c r="C184" s="19" t="n">
        <v>0.252856927041233</v>
      </c>
      <c r="D184" s="19" t="n">
        <v>0.297131486372669</v>
      </c>
      <c r="E184" s="19" t="n">
        <v>0.210796128643552</v>
      </c>
      <c r="F184" s="19"/>
      <c r="G184" s="19" t="n">
        <v>0.212410011245411</v>
      </c>
      <c r="H184" s="19" t="n">
        <v>0.272461254134436</v>
      </c>
      <c r="I184" s="19" t="n">
        <v>0.218028034054325</v>
      </c>
      <c r="J184" s="19" t="n">
        <v>0.29211669140617</v>
      </c>
      <c r="K184" s="19" t="n">
        <v>0.254248225367557</v>
      </c>
      <c r="L184" s="19" t="n">
        <v>0.259590589788837</v>
      </c>
      <c r="M184" s="19"/>
      <c r="N184" s="19" t="n">
        <v>0.273556675642245</v>
      </c>
      <c r="O184" s="19" t="n">
        <v>0.264940656238789</v>
      </c>
      <c r="P184" s="19" t="n">
        <v>0.217081466850273</v>
      </c>
      <c r="Q184" s="19" t="n">
        <v>0.24992761535013</v>
      </c>
      <c r="R184" s="19"/>
      <c r="S184" s="19" t="n">
        <v>0.223866222383568</v>
      </c>
      <c r="T184" s="19" t="n">
        <v>0.173986563374316</v>
      </c>
      <c r="U184" s="19" t="n">
        <v>0.283543883468802</v>
      </c>
      <c r="V184" s="19" t="n">
        <v>0.180547845259144</v>
      </c>
      <c r="W184" s="19" t="n">
        <v>0.286632858520644</v>
      </c>
      <c r="X184" s="19" t="n">
        <v>0.277162376315746</v>
      </c>
      <c r="Y184" s="19" t="n">
        <v>0.282749411011369</v>
      </c>
      <c r="Z184" s="19" t="n">
        <v>0.327243591154938</v>
      </c>
      <c r="AA184" s="19" t="n">
        <v>0.318310140506627</v>
      </c>
      <c r="AB184" s="19" t="n">
        <v>0.273390953833547</v>
      </c>
      <c r="AC184" s="19" t="n">
        <v>0.244798415598455</v>
      </c>
      <c r="AD184" s="19" t="n">
        <v>0.246451985715359</v>
      </c>
      <c r="AE184" s="19"/>
      <c r="AF184" s="19" t="n">
        <v>0.252759011138145</v>
      </c>
      <c r="AG184" s="19" t="n">
        <v>0.283751132189412</v>
      </c>
      <c r="AH184" s="19" t="n">
        <v>0.198505617280056</v>
      </c>
      <c r="AI184" s="19"/>
      <c r="AJ184" s="19" t="n">
        <v>0.231281507077728</v>
      </c>
      <c r="AK184" s="19" t="n">
        <v>0.284372176885141</v>
      </c>
      <c r="AL184" s="19" t="n">
        <v>0.338184971296912</v>
      </c>
      <c r="AM184" s="19" t="n">
        <v>0.273724212030453</v>
      </c>
      <c r="AN184" s="19" t="n">
        <v>0.209535958823332</v>
      </c>
      <c r="AO184" s="19"/>
      <c r="AP184" s="19" t="n">
        <v>0.208882425587085</v>
      </c>
      <c r="AQ184" s="19" t="n">
        <v>0.289665383991784</v>
      </c>
      <c r="AR184" s="19" t="n">
        <v>0.310192403610215</v>
      </c>
      <c r="AS184" s="19" t="n">
        <v>0.203698863594763</v>
      </c>
      <c r="AT184" s="19" t="n">
        <v>0.30171726657079</v>
      </c>
      <c r="AU184" s="19"/>
      <c r="AV184" s="19" t="n">
        <v>0.301511830104616</v>
      </c>
      <c r="AW184" s="19" t="n">
        <v>0.216658624078678</v>
      </c>
      <c r="AX184" s="19" t="n">
        <v>0.309714778463715</v>
      </c>
      <c r="AY184" s="19" t="n">
        <v>0.208545779744383</v>
      </c>
      <c r="AZ184" s="19" t="n">
        <v>0.278607439467383</v>
      </c>
      <c r="BA184" s="19" t="n">
        <v>0.231997474078441</v>
      </c>
      <c r="BB184" s="19"/>
      <c r="BC184" s="19" t="n">
        <v>0.216203366732752</v>
      </c>
      <c r="BD184" s="19" t="n">
        <v>0.253689082528011</v>
      </c>
      <c r="BE184" s="19" t="n">
        <v>0.283951351389516</v>
      </c>
      <c r="BF184" s="19" t="n">
        <v>0.295306298672755</v>
      </c>
      <c r="BG184" s="19" t="n">
        <v>0.216596744051489</v>
      </c>
    </row>
    <row r="185">
      <c r="B185" t="s">
        <v>156</v>
      </c>
      <c r="C185" s="19" t="n">
        <v>0.241538771379886</v>
      </c>
      <c r="D185" s="19" t="n">
        <v>0.252691006464171</v>
      </c>
      <c r="E185" s="19" t="n">
        <v>0.230184574048837</v>
      </c>
      <c r="F185" s="19"/>
      <c r="G185" s="19" t="n">
        <v>0.214398124535772</v>
      </c>
      <c r="H185" s="19" t="n">
        <v>0.22486266429799</v>
      </c>
      <c r="I185" s="19" t="n">
        <v>0.237826140125485</v>
      </c>
      <c r="J185" s="19" t="n">
        <v>0.20716151331725</v>
      </c>
      <c r="K185" s="19" t="n">
        <v>0.281254305690965</v>
      </c>
      <c r="L185" s="19" t="n">
        <v>0.277327092168449</v>
      </c>
      <c r="M185" s="19"/>
      <c r="N185" s="19" t="n">
        <v>0.260186055665165</v>
      </c>
      <c r="O185" s="19" t="n">
        <v>0.234480685615571</v>
      </c>
      <c r="P185" s="19" t="n">
        <v>0.259672790329266</v>
      </c>
      <c r="Q185" s="19" t="n">
        <v>0.213329731952192</v>
      </c>
      <c r="R185" s="19"/>
      <c r="S185" s="19" t="n">
        <v>0.265895423978375</v>
      </c>
      <c r="T185" s="19" t="n">
        <v>0.259679666510125</v>
      </c>
      <c r="U185" s="19" t="n">
        <v>0.259783737865484</v>
      </c>
      <c r="V185" s="19" t="n">
        <v>0.212441447242949</v>
      </c>
      <c r="W185" s="19" t="n">
        <v>0.232205347560693</v>
      </c>
      <c r="X185" s="19" t="n">
        <v>0.235479176684654</v>
      </c>
      <c r="Y185" s="19" t="n">
        <v>0.208288607121995</v>
      </c>
      <c r="Z185" s="19" t="n">
        <v>0.247444143552267</v>
      </c>
      <c r="AA185" s="19" t="n">
        <v>0.213436273310434</v>
      </c>
      <c r="AB185" s="19" t="n">
        <v>0.247036373230747</v>
      </c>
      <c r="AC185" s="19" t="n">
        <v>0.298077650186428</v>
      </c>
      <c r="AD185" s="19" t="n">
        <v>0.200255365285168</v>
      </c>
      <c r="AE185" s="19"/>
      <c r="AF185" s="19" t="n">
        <v>0.282221706516394</v>
      </c>
      <c r="AG185" s="19" t="n">
        <v>0.229649077111303</v>
      </c>
      <c r="AH185" s="19" t="n">
        <v>0.214120898935116</v>
      </c>
      <c r="AI185" s="19"/>
      <c r="AJ185" s="19" t="n">
        <v>0.317568567863226</v>
      </c>
      <c r="AK185" s="19" t="n">
        <v>0.183455810126995</v>
      </c>
      <c r="AL185" s="19" t="n">
        <v>0.228148063714762</v>
      </c>
      <c r="AM185" s="19" t="n">
        <v>0.224351356251883</v>
      </c>
      <c r="AN185" s="19" t="n">
        <v>0.235359857352845</v>
      </c>
      <c r="AO185" s="19"/>
      <c r="AP185" s="19" t="n">
        <v>0.343779427450342</v>
      </c>
      <c r="AQ185" s="19" t="n">
        <v>0.199576647312694</v>
      </c>
      <c r="AR185" s="19" t="n">
        <v>0.260878347921491</v>
      </c>
      <c r="AS185" s="19" t="n">
        <v>0.245696819822698</v>
      </c>
      <c r="AT185" s="19" t="n">
        <v>0.172249103302827</v>
      </c>
      <c r="AU185" s="19"/>
      <c r="AV185" s="19" t="n">
        <v>0.191518113538103</v>
      </c>
      <c r="AW185" s="19" t="n">
        <v>0.324085959259522</v>
      </c>
      <c r="AX185" s="19" t="n">
        <v>0.281994408391211</v>
      </c>
      <c r="AY185" s="19" t="n">
        <v>0.260179911081274</v>
      </c>
      <c r="AZ185" s="19" t="n">
        <v>0.144817699100825</v>
      </c>
      <c r="BA185" s="19" t="n">
        <v>0.283837178886542</v>
      </c>
      <c r="BB185" s="19"/>
      <c r="BC185" s="19" t="n">
        <v>0.27922718935688</v>
      </c>
      <c r="BD185" s="19" t="n">
        <v>0.211549382268538</v>
      </c>
      <c r="BE185" s="19" t="n">
        <v>0.233315426332708</v>
      </c>
      <c r="BF185" s="19" t="n">
        <v>0.244502070271893</v>
      </c>
      <c r="BG185" s="19" t="n">
        <v>0.151521427437519</v>
      </c>
    </row>
    <row r="186">
      <c r="B186" t="s">
        <v>157</v>
      </c>
      <c r="C186" s="19" t="n">
        <v>0.190275915212588</v>
      </c>
      <c r="D186" s="19" t="n">
        <v>0.205033905325227</v>
      </c>
      <c r="E186" s="19" t="n">
        <v>0.175725025788107</v>
      </c>
      <c r="F186" s="19"/>
      <c r="G186" s="19" t="n">
        <v>0.0989324372271161</v>
      </c>
      <c r="H186" s="19" t="n">
        <v>0.14507187333537</v>
      </c>
      <c r="I186" s="19" t="n">
        <v>0.142807650394569</v>
      </c>
      <c r="J186" s="19" t="n">
        <v>0.160803697469395</v>
      </c>
      <c r="K186" s="19" t="n">
        <v>0.218304120630816</v>
      </c>
      <c r="L186" s="19" t="n">
        <v>0.331528980037567</v>
      </c>
      <c r="M186" s="19"/>
      <c r="N186" s="19" t="n">
        <v>0.176678861094752</v>
      </c>
      <c r="O186" s="19" t="n">
        <v>0.161870205037118</v>
      </c>
      <c r="P186" s="19" t="n">
        <v>0.247799691719801</v>
      </c>
      <c r="Q186" s="19" t="n">
        <v>0.184292926052872</v>
      </c>
      <c r="R186" s="19"/>
      <c r="S186" s="19" t="n">
        <v>0.160033406217549</v>
      </c>
      <c r="T186" s="19" t="n">
        <v>0.223010291992641</v>
      </c>
      <c r="U186" s="19" t="n">
        <v>0.201867264657447</v>
      </c>
      <c r="V186" s="19" t="n">
        <v>0.152513695157345</v>
      </c>
      <c r="W186" s="19" t="n">
        <v>0.275327688418872</v>
      </c>
      <c r="X186" s="19" t="n">
        <v>0.163512555745264</v>
      </c>
      <c r="Y186" s="19" t="n">
        <v>0.17827585351455</v>
      </c>
      <c r="Z186" s="19" t="n">
        <v>0.239593171468892</v>
      </c>
      <c r="AA186" s="19" t="n">
        <v>0.133398104194306</v>
      </c>
      <c r="AB186" s="19" t="n">
        <v>0.216738752579925</v>
      </c>
      <c r="AC186" s="19" t="n">
        <v>0.233495346472064</v>
      </c>
      <c r="AD186" s="19" t="n">
        <v>0.177172215172039</v>
      </c>
      <c r="AE186" s="19"/>
      <c r="AF186" s="19" t="n">
        <v>0.292478898702194</v>
      </c>
      <c r="AG186" s="19" t="n">
        <v>0.145178888777327</v>
      </c>
      <c r="AH186" s="19" t="n">
        <v>0.166994447079916</v>
      </c>
      <c r="AI186" s="19"/>
      <c r="AJ186" s="19" t="n">
        <v>0.320303326360673</v>
      </c>
      <c r="AK186" s="19" t="n">
        <v>0.0996769992325644</v>
      </c>
      <c r="AL186" s="19" t="n">
        <v>0.146976468232979</v>
      </c>
      <c r="AM186" s="19" t="n">
        <v>0.316131424903415</v>
      </c>
      <c r="AN186" s="19" t="n">
        <v>0.137033609916232</v>
      </c>
      <c r="AO186" s="19"/>
      <c r="AP186" s="19" t="n">
        <v>0.301078555385562</v>
      </c>
      <c r="AQ186" s="19" t="n">
        <v>0.133135819446276</v>
      </c>
      <c r="AR186" s="19" t="n">
        <v>0.117807295041965</v>
      </c>
      <c r="AS186" s="19" t="n">
        <v>0.362626393138383</v>
      </c>
      <c r="AT186" s="19" t="n">
        <v>0.0742103247520301</v>
      </c>
      <c r="AU186" s="19"/>
      <c r="AV186" s="19" t="n">
        <v>0.126599996773097</v>
      </c>
      <c r="AW186" s="19" t="n">
        <v>0.285113779337679</v>
      </c>
      <c r="AX186" s="19" t="n">
        <v>0.113955628482115</v>
      </c>
      <c r="AY186" s="19" t="n">
        <v>0.348404166462206</v>
      </c>
      <c r="AZ186" s="19" t="n">
        <v>0.0501131241457008</v>
      </c>
      <c r="BA186" s="19" t="n">
        <v>0.159494904784358</v>
      </c>
      <c r="BB186" s="19"/>
      <c r="BC186" s="19" t="n">
        <v>0.2625759012036</v>
      </c>
      <c r="BD186" s="19" t="n">
        <v>0.185244687414898</v>
      </c>
      <c r="BE186" s="19" t="n">
        <v>0.135315183784528</v>
      </c>
      <c r="BF186" s="19" t="n">
        <v>0.161929884222671</v>
      </c>
      <c r="BG186" s="19" t="n">
        <v>0.0380024786432749</v>
      </c>
    </row>
    <row r="187">
      <c r="B187" t="s">
        <v>158</v>
      </c>
      <c r="C187" s="19" t="n">
        <v>0.167537264599405</v>
      </c>
      <c r="D187" s="19" t="n">
        <v>0.160734806206736</v>
      </c>
      <c r="E187" s="19" t="n">
        <v>0.173537247731286</v>
      </c>
      <c r="F187" s="19"/>
      <c r="G187" s="19" t="n">
        <v>0.232912425502974</v>
      </c>
      <c r="H187" s="19" t="n">
        <v>0.205736473956067</v>
      </c>
      <c r="I187" s="19" t="n">
        <v>0.187398680987357</v>
      </c>
      <c r="J187" s="19" t="n">
        <v>0.144503054715676</v>
      </c>
      <c r="K187" s="19" t="n">
        <v>0.144534236697957</v>
      </c>
      <c r="L187" s="19" t="n">
        <v>0.110869807601833</v>
      </c>
      <c r="M187" s="19"/>
      <c r="N187" s="19" t="n">
        <v>0.197385525438151</v>
      </c>
      <c r="O187" s="19" t="n">
        <v>0.171600435571659</v>
      </c>
      <c r="P187" s="19" t="n">
        <v>0.142376589813108</v>
      </c>
      <c r="Q187" s="19" t="n">
        <v>0.151604381352993</v>
      </c>
      <c r="R187" s="19"/>
      <c r="S187" s="19" t="n">
        <v>0.160112645167223</v>
      </c>
      <c r="T187" s="19" t="n">
        <v>0.140718881476742</v>
      </c>
      <c r="U187" s="19" t="n">
        <v>0.222179534329386</v>
      </c>
      <c r="V187" s="19" t="n">
        <v>0.202510081241286</v>
      </c>
      <c r="W187" s="19" t="n">
        <v>0.153888959237155</v>
      </c>
      <c r="X187" s="19" t="n">
        <v>0.170780888469192</v>
      </c>
      <c r="Y187" s="19" t="n">
        <v>0.164606505032912</v>
      </c>
      <c r="Z187" s="19" t="n">
        <v>0.136021344557903</v>
      </c>
      <c r="AA187" s="19" t="n">
        <v>0.194191680454677</v>
      </c>
      <c r="AB187" s="19" t="n">
        <v>0.112960281145855</v>
      </c>
      <c r="AC187" s="19" t="n">
        <v>0.19709142806614</v>
      </c>
      <c r="AD187" s="19" t="n">
        <v>0.155884209724709</v>
      </c>
      <c r="AE187" s="19"/>
      <c r="AF187" s="19" t="n">
        <v>0.101456832799463</v>
      </c>
      <c r="AG187" s="19" t="n">
        <v>0.22315739688017</v>
      </c>
      <c r="AH187" s="19" t="n">
        <v>0.13255730201373</v>
      </c>
      <c r="AI187" s="19"/>
      <c r="AJ187" s="19" t="n">
        <v>0.0992138352357683</v>
      </c>
      <c r="AK187" s="19" t="n">
        <v>0.224553548365435</v>
      </c>
      <c r="AL187" s="19" t="n">
        <v>0.232393976069968</v>
      </c>
      <c r="AM187" s="19" t="n">
        <v>0.0826110868930467</v>
      </c>
      <c r="AN187" s="19" t="n">
        <v>0.134457398983072</v>
      </c>
      <c r="AO187" s="19"/>
      <c r="AP187" s="19" t="n">
        <v>0.103978835511516</v>
      </c>
      <c r="AQ187" s="19" t="n">
        <v>0.20725946503913</v>
      </c>
      <c r="AR187" s="19" t="n">
        <v>0.220441599672485</v>
      </c>
      <c r="AS187" s="19" t="n">
        <v>0.0719436795973614</v>
      </c>
      <c r="AT187" s="19" t="n">
        <v>0.37483892672384</v>
      </c>
      <c r="AU187" s="19"/>
      <c r="AV187" s="19" t="n">
        <v>0.223873214955601</v>
      </c>
      <c r="AW187" s="19" t="n">
        <v>0.0930798184219651</v>
      </c>
      <c r="AX187" s="19" t="n">
        <v>0.232219261054418</v>
      </c>
      <c r="AY187" s="19" t="n">
        <v>0.0644094141020342</v>
      </c>
      <c r="AZ187" s="19" t="n">
        <v>0.390519716884473</v>
      </c>
      <c r="BA187" s="19" t="n">
        <v>0.157873429597184</v>
      </c>
      <c r="BB187" s="19"/>
      <c r="BC187" s="19" t="n">
        <v>0.117628595495626</v>
      </c>
      <c r="BD187" s="19" t="n">
        <v>0.18952918254439</v>
      </c>
      <c r="BE187" s="19" t="n">
        <v>0.187312142462767</v>
      </c>
      <c r="BF187" s="19" t="n">
        <v>0.208477439383576</v>
      </c>
      <c r="BG187" s="19" t="n">
        <v>0.182516310589114</v>
      </c>
    </row>
    <row r="188">
      <c r="B188" t="s">
        <v>159</v>
      </c>
      <c r="C188" s="19" t="n">
        <v>0.136892945844498</v>
      </c>
      <c r="D188" s="19" t="n">
        <v>0.146308827615101</v>
      </c>
      <c r="E188" s="19" t="n">
        <v>0.127815392734603</v>
      </c>
      <c r="F188" s="19"/>
      <c r="G188" s="19" t="n">
        <v>0.167834082385675</v>
      </c>
      <c r="H188" s="19" t="n">
        <v>0.179088411041439</v>
      </c>
      <c r="I188" s="19" t="n">
        <v>0.132156461237474</v>
      </c>
      <c r="J188" s="19" t="n">
        <v>0.0895505860012849</v>
      </c>
      <c r="K188" s="19" t="n">
        <v>0.160768908693964</v>
      </c>
      <c r="L188" s="19" t="n">
        <v>0.108137973294489</v>
      </c>
      <c r="M188" s="19"/>
      <c r="N188" s="19" t="n">
        <v>0.158176356842813</v>
      </c>
      <c r="O188" s="19" t="n">
        <v>0.126960381405333</v>
      </c>
      <c r="P188" s="19" t="n">
        <v>0.105429440263472</v>
      </c>
      <c r="Q188" s="19" t="n">
        <v>0.15220683223268</v>
      </c>
      <c r="R188" s="19"/>
      <c r="S188" s="19" t="n">
        <v>0.186747880865934</v>
      </c>
      <c r="T188" s="19" t="n">
        <v>0.0915393216257003</v>
      </c>
      <c r="U188" s="19" t="n">
        <v>0.142332246187797</v>
      </c>
      <c r="V188" s="19" t="n">
        <v>0.180154435108595</v>
      </c>
      <c r="W188" s="19" t="n">
        <v>0.12001060543342</v>
      </c>
      <c r="X188" s="19" t="n">
        <v>0.190920955677194</v>
      </c>
      <c r="Y188" s="19" t="n">
        <v>0.0932813670507899</v>
      </c>
      <c r="Z188" s="19" t="n">
        <v>0.0558795380305108</v>
      </c>
      <c r="AA188" s="19" t="n">
        <v>0.123609283714073</v>
      </c>
      <c r="AB188" s="19" t="n">
        <v>0.128595345118973</v>
      </c>
      <c r="AC188" s="19" t="n">
        <v>0.127282842356039</v>
      </c>
      <c r="AD188" s="19" t="n">
        <v>0.146478486607167</v>
      </c>
      <c r="AE188" s="19"/>
      <c r="AF188" s="19" t="n">
        <v>0.113455556852273</v>
      </c>
      <c r="AG188" s="19" t="n">
        <v>0.146253450781674</v>
      </c>
      <c r="AH188" s="19" t="n">
        <v>0.149473640654831</v>
      </c>
      <c r="AI188" s="19"/>
      <c r="AJ188" s="19" t="n">
        <v>0.114821362567658</v>
      </c>
      <c r="AK188" s="19" t="n">
        <v>0.183915797165204</v>
      </c>
      <c r="AL188" s="19" t="n">
        <v>0.104440466964513</v>
      </c>
      <c r="AM188" s="19" t="n">
        <v>0.0503661982023554</v>
      </c>
      <c r="AN188" s="19" t="n">
        <v>0.127960936206126</v>
      </c>
      <c r="AO188" s="19"/>
      <c r="AP188" s="19" t="n">
        <v>0.121352967156369</v>
      </c>
      <c r="AQ188" s="19" t="n">
        <v>0.183565036110296</v>
      </c>
      <c r="AR188" s="19" t="n">
        <v>0.139379743766905</v>
      </c>
      <c r="AS188" s="19" t="n">
        <v>0.0654332680679797</v>
      </c>
      <c r="AT188" s="19" t="n">
        <v>0.157161594464385</v>
      </c>
      <c r="AU188" s="19"/>
      <c r="AV188" s="19" t="n">
        <v>0.191852568756794</v>
      </c>
      <c r="AW188" s="19" t="n">
        <v>0.115257076575285</v>
      </c>
      <c r="AX188" s="19" t="n">
        <v>0.138964796416681</v>
      </c>
      <c r="AY188" s="19" t="n">
        <v>0.0835439759593608</v>
      </c>
      <c r="AZ188" s="19" t="n">
        <v>0.144552731102959</v>
      </c>
      <c r="BA188" s="19" t="n">
        <v>0.120629635599475</v>
      </c>
      <c r="BB188" s="19"/>
      <c r="BC188" s="19" t="n">
        <v>0.142407925078184</v>
      </c>
      <c r="BD188" s="19" t="n">
        <v>0.122974084355507</v>
      </c>
      <c r="BE188" s="19" t="n">
        <v>0.137637679391224</v>
      </c>
      <c r="BF188" s="19" t="n">
        <v>0.163814160774442</v>
      </c>
      <c r="BG188" s="19" t="n">
        <v>0.277877685894923</v>
      </c>
    </row>
    <row r="189">
      <c r="B189" t="s">
        <v>160</v>
      </c>
      <c r="C189" s="19" t="n">
        <v>0.123252087019154</v>
      </c>
      <c r="D189" s="19" t="n">
        <v>0.131369497346173</v>
      </c>
      <c r="E189" s="19" t="n">
        <v>0.116306195665451</v>
      </c>
      <c r="F189" s="19"/>
      <c r="G189" s="19" t="n">
        <v>0.130183609443263</v>
      </c>
      <c r="H189" s="19" t="n">
        <v>0.160453143860956</v>
      </c>
      <c r="I189" s="19" t="n">
        <v>0.108381607250822</v>
      </c>
      <c r="J189" s="19" t="n">
        <v>0.110712864221911</v>
      </c>
      <c r="K189" s="19" t="n">
        <v>0.10384676733124</v>
      </c>
      <c r="L189" s="19" t="n">
        <v>0.123764234183699</v>
      </c>
      <c r="M189" s="19"/>
      <c r="N189" s="19" t="n">
        <v>0.154082821000561</v>
      </c>
      <c r="O189" s="19" t="n">
        <v>0.135199454005965</v>
      </c>
      <c r="P189" s="19" t="n">
        <v>0.0915966754850039</v>
      </c>
      <c r="Q189" s="19" t="n">
        <v>0.105670005971615</v>
      </c>
      <c r="R189" s="19"/>
      <c r="S189" s="19" t="n">
        <v>0.128072264219278</v>
      </c>
      <c r="T189" s="19" t="n">
        <v>0.125738045630493</v>
      </c>
      <c r="U189" s="19" t="n">
        <v>0.07570066750855</v>
      </c>
      <c r="V189" s="19" t="n">
        <v>0.140176648061441</v>
      </c>
      <c r="W189" s="19" t="n">
        <v>0.130541756908047</v>
      </c>
      <c r="X189" s="19" t="n">
        <v>0.12823553470834</v>
      </c>
      <c r="Y189" s="19" t="n">
        <v>0.121530801651228</v>
      </c>
      <c r="Z189" s="19" t="n">
        <v>0.0249236325719624</v>
      </c>
      <c r="AA189" s="19" t="n">
        <v>0.128093587844112</v>
      </c>
      <c r="AB189" s="19" t="n">
        <v>0.135198521171096</v>
      </c>
      <c r="AC189" s="19" t="n">
        <v>0.132968458308409</v>
      </c>
      <c r="AD189" s="19" t="n">
        <v>0.19958407727652</v>
      </c>
      <c r="AE189" s="19"/>
      <c r="AF189" s="19" t="n">
        <v>0.110797943308898</v>
      </c>
      <c r="AG189" s="19" t="n">
        <v>0.132760166774594</v>
      </c>
      <c r="AH189" s="19" t="n">
        <v>0.125220755447136</v>
      </c>
      <c r="AI189" s="19"/>
      <c r="AJ189" s="19" t="n">
        <v>0.107171515701889</v>
      </c>
      <c r="AK189" s="19" t="n">
        <v>0.144979473708073</v>
      </c>
      <c r="AL189" s="19" t="n">
        <v>0.145551821313253</v>
      </c>
      <c r="AM189" s="19" t="n">
        <v>0.0255038119884213</v>
      </c>
      <c r="AN189" s="19" t="n">
        <v>0.110686698572922</v>
      </c>
      <c r="AO189" s="19"/>
      <c r="AP189" s="19" t="n">
        <v>0.125004142205624</v>
      </c>
      <c r="AQ189" s="19" t="n">
        <v>0.139838822471837</v>
      </c>
      <c r="AR189" s="19" t="n">
        <v>0.100573633848181</v>
      </c>
      <c r="AS189" s="19" t="n">
        <v>0.0680214218851896</v>
      </c>
      <c r="AT189" s="19" t="n">
        <v>0.128331561050426</v>
      </c>
      <c r="AU189" s="19"/>
      <c r="AV189" s="19" t="n">
        <v>0.14599175408914</v>
      </c>
      <c r="AW189" s="19" t="n">
        <v>0.129349571096954</v>
      </c>
      <c r="AX189" s="19" t="n">
        <v>0.134610176119978</v>
      </c>
      <c r="AY189" s="19" t="n">
        <v>0.0616074847225488</v>
      </c>
      <c r="AZ189" s="19" t="n">
        <v>0.117377238437829</v>
      </c>
      <c r="BA189" s="19" t="n">
        <v>0.108298528191197</v>
      </c>
      <c r="BB189" s="19"/>
      <c r="BC189" s="19" t="n">
        <v>0.0953023851327652</v>
      </c>
      <c r="BD189" s="19" t="n">
        <v>0.0959748930174923</v>
      </c>
      <c r="BE189" s="19" t="n">
        <v>0.155950566621451</v>
      </c>
      <c r="BF189" s="19" t="n">
        <v>0.156028792188188</v>
      </c>
      <c r="BG189" s="19" t="n">
        <v>0.181068799036383</v>
      </c>
    </row>
    <row r="190">
      <c r="B190" t="s">
        <v>161</v>
      </c>
      <c r="C190" s="19" t="n">
        <v>0.104695981432446</v>
      </c>
      <c r="D190" s="19" t="n">
        <v>0.0955737265435857</v>
      </c>
      <c r="E190" s="19" t="n">
        <v>0.111271319214317</v>
      </c>
      <c r="F190" s="19"/>
      <c r="G190" s="19" t="n">
        <v>0.137688389559639</v>
      </c>
      <c r="H190" s="19" t="n">
        <v>0.142368061524407</v>
      </c>
      <c r="I190" s="19" t="n">
        <v>0.127137625171219</v>
      </c>
      <c r="J190" s="19" t="n">
        <v>0.127228393246381</v>
      </c>
      <c r="K190" s="19" t="n">
        <v>0.0870757453320721</v>
      </c>
      <c r="L190" s="19" t="n">
        <v>0.02750473547741</v>
      </c>
      <c r="M190" s="19"/>
      <c r="N190" s="19" t="n">
        <v>0.0748878044185406</v>
      </c>
      <c r="O190" s="19" t="n">
        <v>0.107715180168904</v>
      </c>
      <c r="P190" s="19" t="n">
        <v>0.0985823965050702</v>
      </c>
      <c r="Q190" s="19" t="n">
        <v>0.139256401952728</v>
      </c>
      <c r="R190" s="19"/>
      <c r="S190" s="19" t="n">
        <v>0.0966531997752862</v>
      </c>
      <c r="T190" s="19" t="n">
        <v>0.107973106875602</v>
      </c>
      <c r="U190" s="19" t="n">
        <v>0.115592401136672</v>
      </c>
      <c r="V190" s="19" t="n">
        <v>0.131502244965658</v>
      </c>
      <c r="W190" s="19" t="n">
        <v>0.121074588104664</v>
      </c>
      <c r="X190" s="19" t="n">
        <v>0.133729755998237</v>
      </c>
      <c r="Y190" s="19" t="n">
        <v>0.110983790772252</v>
      </c>
      <c r="Z190" s="19" t="n">
        <v>0.0468398690970119</v>
      </c>
      <c r="AA190" s="19" t="n">
        <v>0.083970484079311</v>
      </c>
      <c r="AB190" s="19" t="n">
        <v>0.105256678517503</v>
      </c>
      <c r="AC190" s="19" t="n">
        <v>0.0548839487792095</v>
      </c>
      <c r="AD190" s="19" t="n">
        <v>0.110854928781394</v>
      </c>
      <c r="AE190" s="19"/>
      <c r="AF190" s="19" t="n">
        <v>0.0794559912853399</v>
      </c>
      <c r="AG190" s="19" t="n">
        <v>0.118142781048535</v>
      </c>
      <c r="AH190" s="19" t="n">
        <v>0.115949606677651</v>
      </c>
      <c r="AI190" s="19"/>
      <c r="AJ190" s="19" t="n">
        <v>0.035522800533602</v>
      </c>
      <c r="AK190" s="19" t="n">
        <v>0.140151768613466</v>
      </c>
      <c r="AL190" s="19" t="n">
        <v>0.132665914800609</v>
      </c>
      <c r="AM190" s="19" t="n">
        <v>0.110815377802677</v>
      </c>
      <c r="AN190" s="19" t="n">
        <v>0.123811894691837</v>
      </c>
      <c r="AO190" s="19"/>
      <c r="AP190" s="19" t="n">
        <v>0.029245073562357</v>
      </c>
      <c r="AQ190" s="19" t="n">
        <v>0.130444092584996</v>
      </c>
      <c r="AR190" s="19" t="n">
        <v>0.108645654484667</v>
      </c>
      <c r="AS190" s="19" t="n">
        <v>0.103903811424128</v>
      </c>
      <c r="AT190" s="19" t="n">
        <v>0.137611301292762</v>
      </c>
      <c r="AU190" s="19"/>
      <c r="AV190" s="19" t="n">
        <v>0.132172057999435</v>
      </c>
      <c r="AW190" s="19" t="n">
        <v>0.0405359949698335</v>
      </c>
      <c r="AX190" s="19" t="n">
        <v>0.130054598789029</v>
      </c>
      <c r="AY190" s="19" t="n">
        <v>0.0905993694582977</v>
      </c>
      <c r="AZ190" s="19" t="n">
        <v>0.167234314346129</v>
      </c>
      <c r="BA190" s="19" t="n">
        <v>0.0690956062528819</v>
      </c>
      <c r="BB190" s="19"/>
      <c r="BC190" s="19" t="n">
        <v>0.104290028852593</v>
      </c>
      <c r="BD190" s="19" t="n">
        <v>0.115679853982751</v>
      </c>
      <c r="BE190" s="19" t="n">
        <v>0.10071557690592</v>
      </c>
      <c r="BF190" s="19" t="n">
        <v>0.104505934462012</v>
      </c>
      <c r="BG190" s="19" t="n">
        <v>0.200114538613496</v>
      </c>
    </row>
    <row r="191">
      <c r="B191" t="s">
        <v>162</v>
      </c>
      <c r="C191" s="19" t="n">
        <v>0.0875338503258601</v>
      </c>
      <c r="D191" s="19" t="n">
        <v>0.0955695397735618</v>
      </c>
      <c r="E191" s="19" t="n">
        <v>0.0795842119392348</v>
      </c>
      <c r="F191" s="19"/>
      <c r="G191" s="19" t="n">
        <v>0.0654692994343979</v>
      </c>
      <c r="H191" s="19" t="n">
        <v>0.0740571594696147</v>
      </c>
      <c r="I191" s="19" t="n">
        <v>0.0855006743889448</v>
      </c>
      <c r="J191" s="19" t="n">
        <v>0.0960871527112542</v>
      </c>
      <c r="K191" s="19" t="n">
        <v>0.0860411081255333</v>
      </c>
      <c r="L191" s="19" t="n">
        <v>0.108935144456453</v>
      </c>
      <c r="M191" s="19"/>
      <c r="N191" s="19" t="n">
        <v>0.0764755234333365</v>
      </c>
      <c r="O191" s="19" t="n">
        <v>0.0953650738558774</v>
      </c>
      <c r="P191" s="19" t="n">
        <v>0.101638027957212</v>
      </c>
      <c r="Q191" s="19" t="n">
        <v>0.0790872710153572</v>
      </c>
      <c r="R191" s="19"/>
      <c r="S191" s="19" t="n">
        <v>0.0932758067111806</v>
      </c>
      <c r="T191" s="19" t="n">
        <v>0.100067436928767</v>
      </c>
      <c r="U191" s="19" t="n">
        <v>0.114740924760458</v>
      </c>
      <c r="V191" s="19" t="n">
        <v>0.109753470511932</v>
      </c>
      <c r="W191" s="19" t="n">
        <v>0.0622894588323934</v>
      </c>
      <c r="X191" s="19" t="n">
        <v>0.0696358401263878</v>
      </c>
      <c r="Y191" s="19" t="n">
        <v>0.0998768785918121</v>
      </c>
      <c r="Z191" s="19" t="n">
        <v>0.0966909357096747</v>
      </c>
      <c r="AA191" s="19" t="n">
        <v>0.0673516380385001</v>
      </c>
      <c r="AB191" s="19" t="n">
        <v>0.0863380163481237</v>
      </c>
      <c r="AC191" s="19" t="n">
        <v>0.0482082990226728</v>
      </c>
      <c r="AD191" s="19" t="n">
        <v>0.0781297723817926</v>
      </c>
      <c r="AE191" s="19"/>
      <c r="AF191" s="19" t="n">
        <v>0.12627842781299</v>
      </c>
      <c r="AG191" s="19" t="n">
        <v>0.0807823802258665</v>
      </c>
      <c r="AH191" s="19" t="n">
        <v>0.0289569317998342</v>
      </c>
      <c r="AI191" s="19"/>
      <c r="AJ191" s="19" t="n">
        <v>0.14151070755684</v>
      </c>
      <c r="AK191" s="19" t="n">
        <v>0.0587240392864769</v>
      </c>
      <c r="AL191" s="19" t="n">
        <v>0.0397753456949487</v>
      </c>
      <c r="AM191" s="19" t="n">
        <v>0.0959535303942884</v>
      </c>
      <c r="AN191" s="19" t="n">
        <v>0.050400765972518</v>
      </c>
      <c r="AO191" s="19"/>
      <c r="AP191" s="19" t="n">
        <v>0.145777600081016</v>
      </c>
      <c r="AQ191" s="19" t="n">
        <v>0.0588656581584706</v>
      </c>
      <c r="AR191" s="19" t="n">
        <v>0.0708558224192969</v>
      </c>
      <c r="AS191" s="19" t="n">
        <v>0.153421166618377</v>
      </c>
      <c r="AT191" s="19" t="n">
        <v>0.0696037957003049</v>
      </c>
      <c r="AU191" s="19"/>
      <c r="AV191" s="19" t="n">
        <v>0.0503498747217136</v>
      </c>
      <c r="AW191" s="19" t="n">
        <v>0.139553652775232</v>
      </c>
      <c r="AX191" s="19" t="n">
        <v>0.0704060346454161</v>
      </c>
      <c r="AY191" s="19" t="n">
        <v>0.140594408472222</v>
      </c>
      <c r="AZ191" s="19" t="n">
        <v>0.0616440141516939</v>
      </c>
      <c r="BA191" s="19" t="n">
        <v>0.0748233221940054</v>
      </c>
      <c r="BB191" s="19"/>
      <c r="BC191" s="19" t="n">
        <v>0.0928669402404802</v>
      </c>
      <c r="BD191" s="19" t="n">
        <v>0.0809667306105401</v>
      </c>
      <c r="BE191" s="19" t="n">
        <v>0.0852738085669998</v>
      </c>
      <c r="BF191" s="19" t="n">
        <v>0.107196360405386</v>
      </c>
      <c r="BG191" s="19" t="n">
        <v>0.0193458904218393</v>
      </c>
    </row>
    <row r="192">
      <c r="B192" t="s">
        <v>163</v>
      </c>
      <c r="C192" s="19" t="n">
        <v>0.0545147410581119</v>
      </c>
      <c r="D192" s="19" t="n">
        <v>0.0713171489072706</v>
      </c>
      <c r="E192" s="19" t="n">
        <v>0.0385549767787158</v>
      </c>
      <c r="F192" s="19"/>
      <c r="G192" s="19" t="n">
        <v>0.085616254428503</v>
      </c>
      <c r="H192" s="19" t="n">
        <v>0.0771654795572629</v>
      </c>
      <c r="I192" s="19" t="n">
        <v>0.0499403545447098</v>
      </c>
      <c r="J192" s="19" t="n">
        <v>0.0384560893057834</v>
      </c>
      <c r="K192" s="19" t="n">
        <v>0.0302021527467252</v>
      </c>
      <c r="L192" s="19" t="n">
        <v>0.0484387493622956</v>
      </c>
      <c r="M192" s="19"/>
      <c r="N192" s="19" t="n">
        <v>0.0672202842124256</v>
      </c>
      <c r="O192" s="19" t="n">
        <v>0.0522967233055187</v>
      </c>
      <c r="P192" s="19" t="n">
        <v>0.0591173201232938</v>
      </c>
      <c r="Q192" s="19" t="n">
        <v>0.0391942513746446</v>
      </c>
      <c r="R192" s="19"/>
      <c r="S192" s="19" t="n">
        <v>0.114138010382956</v>
      </c>
      <c r="T192" s="19" t="n">
        <v>0.0281354013899987</v>
      </c>
      <c r="U192" s="19" t="n">
        <v>0.03071244326323</v>
      </c>
      <c r="V192" s="19" t="n">
        <v>0.0436636188587283</v>
      </c>
      <c r="W192" s="19" t="n">
        <v>0.0484461839224931</v>
      </c>
      <c r="X192" s="19" t="n">
        <v>0.0460515728742797</v>
      </c>
      <c r="Y192" s="19" t="n">
        <v>0.0559531189234333</v>
      </c>
      <c r="Z192" s="19" t="n">
        <v>0.0592858811077675</v>
      </c>
      <c r="AA192" s="19" t="n">
        <v>0.0426695775276155</v>
      </c>
      <c r="AB192" s="19" t="n">
        <v>0.066438601298683</v>
      </c>
      <c r="AC192" s="19" t="n">
        <v>0.0232330987622588</v>
      </c>
      <c r="AD192" s="19" t="n">
        <v>0.0753544981017712</v>
      </c>
      <c r="AE192" s="19"/>
      <c r="AF192" s="19" t="n">
        <v>0.0526166097350426</v>
      </c>
      <c r="AG192" s="19" t="n">
        <v>0.0460688366287832</v>
      </c>
      <c r="AH192" s="19" t="n">
        <v>0.0602210649525499</v>
      </c>
      <c r="AI192" s="19"/>
      <c r="AJ192" s="19" t="n">
        <v>0.0774064458934564</v>
      </c>
      <c r="AK192" s="19" t="n">
        <v>0.0505877846927512</v>
      </c>
      <c r="AL192" s="19" t="n">
        <v>0.0241766876408434</v>
      </c>
      <c r="AM192" s="19" t="n">
        <v>0.0239896752448358</v>
      </c>
      <c r="AN192" s="19" t="n">
        <v>0.0472472192120844</v>
      </c>
      <c r="AO192" s="19"/>
      <c r="AP192" s="19" t="n">
        <v>0.0830469680695035</v>
      </c>
      <c r="AQ192" s="19" t="n">
        <v>0.0455580353982001</v>
      </c>
      <c r="AR192" s="19" t="n">
        <v>0.0226677281362975</v>
      </c>
      <c r="AS192" s="19" t="n">
        <v>0.0700963745704092</v>
      </c>
      <c r="AT192" s="19" t="n">
        <v>0.0253373634800856</v>
      </c>
      <c r="AU192" s="19"/>
      <c r="AV192" s="19" t="n">
        <v>0.0485602627174242</v>
      </c>
      <c r="AW192" s="19" t="n">
        <v>0.0900407914305327</v>
      </c>
      <c r="AX192" s="19" t="n">
        <v>0.0218534103252684</v>
      </c>
      <c r="AY192" s="19" t="n">
        <v>0.0752999684983621</v>
      </c>
      <c r="AZ192" s="19" t="n">
        <v>0.032714362283935</v>
      </c>
      <c r="BA192" s="19" t="n">
        <v>0.0435327916445666</v>
      </c>
      <c r="BB192" s="19"/>
      <c r="BC192" s="19" t="n">
        <v>0.0494911098688742</v>
      </c>
      <c r="BD192" s="19" t="n">
        <v>0.0336445810708933</v>
      </c>
      <c r="BE192" s="19" t="n">
        <v>0.0640790701788466</v>
      </c>
      <c r="BF192" s="19" t="n">
        <v>0.0711131508211253</v>
      </c>
      <c r="BG192" s="19" t="n">
        <v>0.106464662859728</v>
      </c>
    </row>
    <row r="193">
      <c r="B193" t="s">
        <v>100</v>
      </c>
      <c r="C193" s="19" t="n">
        <v>0.0295418879754639</v>
      </c>
      <c r="D193" s="19" t="n">
        <v>0.0201033036463887</v>
      </c>
      <c r="E193" s="19" t="n">
        <v>0.0378558132529159</v>
      </c>
      <c r="F193" s="19"/>
      <c r="G193" s="19" t="n">
        <v>0.0233389569585933</v>
      </c>
      <c r="H193" s="19" t="n">
        <v>0.0280090552278978</v>
      </c>
      <c r="I193" s="19" t="n">
        <v>0.0321807234208073</v>
      </c>
      <c r="J193" s="19" t="n">
        <v>0.0291003161417003</v>
      </c>
      <c r="K193" s="19" t="n">
        <v>0.0431208741500011</v>
      </c>
      <c r="L193" s="19" t="n">
        <v>0.0240122596609719</v>
      </c>
      <c r="M193" s="19"/>
      <c r="N193" s="19" t="n">
        <v>0.0203923080783348</v>
      </c>
      <c r="O193" s="19" t="n">
        <v>0.0171623008608967</v>
      </c>
      <c r="P193" s="19" t="n">
        <v>0.040629549374783</v>
      </c>
      <c r="Q193" s="19" t="n">
        <v>0.042588392775939</v>
      </c>
      <c r="R193" s="19"/>
      <c r="S193" s="19" t="n">
        <v>0.0222348916181134</v>
      </c>
      <c r="T193" s="19" t="n">
        <v>0.0451054201505484</v>
      </c>
      <c r="U193" s="19" t="n">
        <v>0.0200207698757053</v>
      </c>
      <c r="V193" s="19" t="n">
        <v>0.038028035977534</v>
      </c>
      <c r="W193" s="19" t="n">
        <v>0.0220913420511107</v>
      </c>
      <c r="X193" s="19" t="n">
        <v>0.0353558172075838</v>
      </c>
      <c r="Y193" s="19" t="n">
        <v>0.0405679706766126</v>
      </c>
      <c r="Z193" s="19" t="n">
        <v>0.0100893756071747</v>
      </c>
      <c r="AA193" s="19" t="n">
        <v>0.0245704091815938</v>
      </c>
      <c r="AB193" s="19" t="n">
        <v>0.0162142104714512</v>
      </c>
      <c r="AC193" s="19" t="n">
        <v>0.0408792706559384</v>
      </c>
      <c r="AD193" s="19" t="n">
        <v>0.0319160086207345</v>
      </c>
      <c r="AE193" s="19"/>
      <c r="AF193" s="19" t="n">
        <v>0.0291180747023641</v>
      </c>
      <c r="AG193" s="19" t="n">
        <v>0.0151909340073992</v>
      </c>
      <c r="AH193" s="19" t="n">
        <v>0.0732407871368534</v>
      </c>
      <c r="AI193" s="19"/>
      <c r="AJ193" s="19" t="n">
        <v>0.0207605285246118</v>
      </c>
      <c r="AK193" s="19" t="n">
        <v>0.0107717179851047</v>
      </c>
      <c r="AL193" s="19" t="n">
        <v>0.0137033593446997</v>
      </c>
      <c r="AM193" s="19" t="n">
        <v>0.0470497196799357</v>
      </c>
      <c r="AN193" s="19" t="n">
        <v>0.0859715496352776</v>
      </c>
      <c r="AO193" s="19"/>
      <c r="AP193" s="19" t="n">
        <v>0.0236798900767771</v>
      </c>
      <c r="AQ193" s="19" t="n">
        <v>0.0185042760937278</v>
      </c>
      <c r="AR193" s="19" t="n">
        <v>0.0293806085703243</v>
      </c>
      <c r="AS193" s="19" t="n">
        <v>0.0149783773054707</v>
      </c>
      <c r="AT193" s="19" t="n">
        <v>0.0319924208559271</v>
      </c>
      <c r="AU193" s="19"/>
      <c r="AV193" s="19" t="n">
        <v>0.0113368839308541</v>
      </c>
      <c r="AW193" s="19" t="n">
        <v>0.0190872649290166</v>
      </c>
      <c r="AX193" s="19" t="n">
        <v>0.00459948226402474</v>
      </c>
      <c r="AY193" s="19" t="n">
        <v>0.021812776282306</v>
      </c>
      <c r="AZ193" s="19" t="n">
        <v>0.0302609625922286</v>
      </c>
      <c r="BA193" s="19" t="n">
        <v>0.0756398093826531</v>
      </c>
      <c r="BB193" s="19"/>
      <c r="BC193" s="19" t="n">
        <v>0.0328525663949033</v>
      </c>
      <c r="BD193" s="19" t="n">
        <v>0.0354254656904088</v>
      </c>
      <c r="BE193" s="19" t="n">
        <v>0.0282641262548903</v>
      </c>
      <c r="BF193" s="19" t="n">
        <v>0.0082570165395063</v>
      </c>
      <c r="BG193" s="19" t="n">
        <v>0</v>
      </c>
    </row>
    <row r="194">
      <c r="B194" t="s">
        <v>164</v>
      </c>
      <c r="C194" s="19" t="n">
        <v>0.0295085819488931</v>
      </c>
      <c r="D194" s="19" t="n">
        <v>0.0384895148678393</v>
      </c>
      <c r="E194" s="19" t="n">
        <v>0.0209809651259204</v>
      </c>
      <c r="F194" s="19"/>
      <c r="G194" s="19" t="n">
        <v>0.0679077686376314</v>
      </c>
      <c r="H194" s="19" t="n">
        <v>0.0373392868372419</v>
      </c>
      <c r="I194" s="19" t="n">
        <v>0.0526532928568652</v>
      </c>
      <c r="J194" s="19" t="n">
        <v>0.0102449934625733</v>
      </c>
      <c r="K194" s="19" t="n">
        <v>0.00865999475128033</v>
      </c>
      <c r="L194" s="19" t="n">
        <v>0.00831007272409932</v>
      </c>
      <c r="M194" s="19"/>
      <c r="N194" s="19" t="n">
        <v>0.0405152317773951</v>
      </c>
      <c r="O194" s="19" t="n">
        <v>0.0293405061665398</v>
      </c>
      <c r="P194" s="19" t="n">
        <v>0.0240692312209499</v>
      </c>
      <c r="Q194" s="19" t="n">
        <v>0.0226616655091764</v>
      </c>
      <c r="R194" s="19"/>
      <c r="S194" s="19" t="n">
        <v>0.0461172132070261</v>
      </c>
      <c r="T194" s="19" t="n">
        <v>0.0161966302657493</v>
      </c>
      <c r="U194" s="19" t="n">
        <v>0.0197074438428245</v>
      </c>
      <c r="V194" s="19" t="n">
        <v>0.011859053576645</v>
      </c>
      <c r="W194" s="19" t="n">
        <v>0.0514096332242739</v>
      </c>
      <c r="X194" s="19" t="n">
        <v>0.0528125597018535</v>
      </c>
      <c r="Y194" s="19" t="n">
        <v>0.0322211632136133</v>
      </c>
      <c r="Z194" s="19" t="n">
        <v>0.0276232891015879</v>
      </c>
      <c r="AA194" s="19" t="n">
        <v>0.0274979862117077</v>
      </c>
      <c r="AB194" s="19" t="n">
        <v>0.0205515841816615</v>
      </c>
      <c r="AC194" s="19" t="n">
        <v>0.0177749071105794</v>
      </c>
      <c r="AD194" s="19" t="n">
        <v>0.0165097464451476</v>
      </c>
      <c r="AE194" s="19"/>
      <c r="AF194" s="19" t="n">
        <v>0.0210965410000892</v>
      </c>
      <c r="AG194" s="19" t="n">
        <v>0.0400359539680323</v>
      </c>
      <c r="AH194" s="19" t="n">
        <v>0.0196343813305852</v>
      </c>
      <c r="AI194" s="19"/>
      <c r="AJ194" s="19" t="n">
        <v>0.0243368650352286</v>
      </c>
      <c r="AK194" s="19" t="n">
        <v>0.0439613452060457</v>
      </c>
      <c r="AL194" s="19" t="n">
        <v>0.0326892643298242</v>
      </c>
      <c r="AM194" s="19" t="n">
        <v>0</v>
      </c>
      <c r="AN194" s="19" t="n">
        <v>0.0108925155156574</v>
      </c>
      <c r="AO194" s="19"/>
      <c r="AP194" s="19" t="n">
        <v>0.0207930584842401</v>
      </c>
      <c r="AQ194" s="19" t="n">
        <v>0.0445803721025867</v>
      </c>
      <c r="AR194" s="19" t="n">
        <v>0.0225116316869263</v>
      </c>
      <c r="AS194" s="19" t="n">
        <v>0.0253350083960868</v>
      </c>
      <c r="AT194" s="19" t="n">
        <v>0.0196936374521541</v>
      </c>
      <c r="AU194" s="19"/>
      <c r="AV194" s="19" t="n">
        <v>0.0526842145833138</v>
      </c>
      <c r="AW194" s="19" t="n">
        <v>0.0334791272842837</v>
      </c>
      <c r="AX194" s="19" t="n">
        <v>0.0104929996677529</v>
      </c>
      <c r="AY194" s="19" t="n">
        <v>0.022077753676192</v>
      </c>
      <c r="AZ194" s="19" t="n">
        <v>0.0249341801987304</v>
      </c>
      <c r="BA194" s="19" t="n">
        <v>0.0117042719438091</v>
      </c>
      <c r="BB194" s="19"/>
      <c r="BC194" s="19" t="n">
        <v>0.0175192532871801</v>
      </c>
      <c r="BD194" s="19" t="n">
        <v>0.0200602460076226</v>
      </c>
      <c r="BE194" s="19" t="n">
        <v>0.0363799021497554</v>
      </c>
      <c r="BF194" s="19" t="n">
        <v>0.0598836560844254</v>
      </c>
      <c r="BG194" s="19" t="n">
        <v>0.092240934080729</v>
      </c>
    </row>
    <row r="195">
      <c r="B195" t="s">
        <v>95</v>
      </c>
      <c r="C195" s="19" t="n">
        <v>0.0367298382844559</v>
      </c>
      <c r="D195" s="19" t="n">
        <v>0.0350418796981995</v>
      </c>
      <c r="E195" s="19" t="n">
        <v>0.0378116199199546</v>
      </c>
      <c r="F195" s="19"/>
      <c r="G195" s="19" t="n">
        <v>0.0146537154259005</v>
      </c>
      <c r="H195" s="19" t="n">
        <v>0.0207496232570756</v>
      </c>
      <c r="I195" s="19" t="n">
        <v>0.0253444280120387</v>
      </c>
      <c r="J195" s="19" t="n">
        <v>0.0390723419724498</v>
      </c>
      <c r="K195" s="19" t="n">
        <v>0.0363283344792377</v>
      </c>
      <c r="L195" s="19" t="n">
        <v>0.0720559968535821</v>
      </c>
      <c r="M195" s="19"/>
      <c r="N195" s="19" t="n">
        <v>0.0268581212150477</v>
      </c>
      <c r="O195" s="19" t="n">
        <v>0.0345165781923812</v>
      </c>
      <c r="P195" s="19" t="n">
        <v>0.0447648992242068</v>
      </c>
      <c r="Q195" s="19" t="n">
        <v>0.0426806108146524</v>
      </c>
      <c r="R195" s="19"/>
      <c r="S195" s="19" t="n">
        <v>0.0454133198264609</v>
      </c>
      <c r="T195" s="19" t="n">
        <v>0.0458512306549092</v>
      </c>
      <c r="U195" s="19" t="n">
        <v>0.0303166116310005</v>
      </c>
      <c r="V195" s="19" t="n">
        <v>0.0556285517708988</v>
      </c>
      <c r="W195" s="19" t="n">
        <v>0.00798991384835543</v>
      </c>
      <c r="X195" s="19" t="n">
        <v>0.0294041647766015</v>
      </c>
      <c r="Y195" s="19" t="n">
        <v>0.0188913953619567</v>
      </c>
      <c r="Z195" s="19" t="n">
        <v>0.0529760506590728</v>
      </c>
      <c r="AA195" s="19" t="n">
        <v>0.0245488673891756</v>
      </c>
      <c r="AB195" s="19" t="n">
        <v>0.0398744765371531</v>
      </c>
      <c r="AC195" s="19" t="n">
        <v>0.061572694678043</v>
      </c>
      <c r="AD195" s="19" t="n">
        <v>0.025829221048069</v>
      </c>
      <c r="AE195" s="19"/>
      <c r="AF195" s="19" t="n">
        <v>0.054972851346111</v>
      </c>
      <c r="AG195" s="19" t="n">
        <v>0.0349570649767151</v>
      </c>
      <c r="AH195" s="19" t="n">
        <v>0.0126016500087783</v>
      </c>
      <c r="AI195" s="19"/>
      <c r="AJ195" s="19" t="n">
        <v>0.0351483786910473</v>
      </c>
      <c r="AK195" s="19" t="n">
        <v>0.0415712648716561</v>
      </c>
      <c r="AL195" s="19" t="n">
        <v>0.0291068643025792</v>
      </c>
      <c r="AM195" s="19" t="n">
        <v>0.0623340375415959</v>
      </c>
      <c r="AN195" s="19" t="n">
        <v>0.0210365934700256</v>
      </c>
      <c r="AO195" s="19"/>
      <c r="AP195" s="19" t="n">
        <v>0.0453016524887164</v>
      </c>
      <c r="AQ195" s="19" t="n">
        <v>0.0298944978984158</v>
      </c>
      <c r="AR195" s="19" t="n">
        <v>0.0294636131216357</v>
      </c>
      <c r="AS195" s="19" t="n">
        <v>0.0526884773533395</v>
      </c>
      <c r="AT195" s="19" t="n">
        <v>0.0214899747358779</v>
      </c>
      <c r="AU195" s="19"/>
      <c r="AV195" s="19" t="n">
        <v>0.0179949294196905</v>
      </c>
      <c r="AW195" s="19" t="n">
        <v>0.0380761835914406</v>
      </c>
      <c r="AX195" s="19" t="n">
        <v>0.0464327102129</v>
      </c>
      <c r="AY195" s="19" t="n">
        <v>0.0571354498161307</v>
      </c>
      <c r="AZ195" s="19" t="n">
        <v>0.0266004432157023</v>
      </c>
      <c r="BA195" s="19" t="n">
        <v>0.0274913103707849</v>
      </c>
      <c r="BB195" s="19"/>
      <c r="BC195" s="19" t="n">
        <v>0.0428376747869636</v>
      </c>
      <c r="BD195" s="19" t="n">
        <v>0.0427120859025928</v>
      </c>
      <c r="BE195" s="19" t="n">
        <v>0.024969940859135</v>
      </c>
      <c r="BF195" s="19" t="n">
        <v>0.0271331116079365</v>
      </c>
      <c r="BG195" s="19" t="n">
        <v>0.0692224795998936</v>
      </c>
    </row>
    <row r="196">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c r="AB196" s="19"/>
      <c r="AC196" s="19"/>
      <c r="AD196" s="19"/>
      <c r="AE196" s="19"/>
      <c r="AF196" s="19"/>
      <c r="AG196" s="19"/>
      <c r="AH196" s="19"/>
      <c r="AI196" s="19"/>
      <c r="AJ196" s="19"/>
      <c r="AK196" s="19"/>
      <c r="AL196" s="19"/>
      <c r="AM196" s="19"/>
      <c r="AN196" s="19"/>
      <c r="AO196" s="19"/>
      <c r="AP196" s="19"/>
      <c r="AQ196" s="19"/>
      <c r="AR196" s="19"/>
      <c r="AS196" s="19"/>
      <c r="AT196" s="19"/>
      <c r="AU196" s="19"/>
      <c r="AV196" s="19"/>
      <c r="AW196" s="19"/>
      <c r="AX196" s="19"/>
      <c r="AY196" s="19"/>
      <c r="AZ196" s="19"/>
      <c r="BA196" s="19"/>
      <c r="BB196" s="19"/>
      <c r="BC196" s="19"/>
      <c r="BD196" s="19"/>
      <c r="BE196" s="19"/>
      <c r="BF196" s="19"/>
      <c r="BG196" s="19"/>
    </row>
    <row r="197">
      <c r="B197" s="7" t="s">
        <v>183</v>
      </c>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c r="AB197" s="19"/>
      <c r="AC197" s="19"/>
      <c r="AD197" s="19"/>
      <c r="AE197" s="19"/>
      <c r="AF197" s="19"/>
      <c r="AG197" s="19"/>
      <c r="AH197" s="19"/>
      <c r="AI197" s="19"/>
      <c r="AJ197" s="19"/>
      <c r="AK197" s="19"/>
      <c r="AL197" s="19"/>
      <c r="AM197" s="19"/>
      <c r="AN197" s="19"/>
      <c r="AO197" s="19"/>
      <c r="AP197" s="19"/>
      <c r="AQ197" s="19"/>
      <c r="AR197" s="19"/>
      <c r="AS197" s="19"/>
      <c r="AT197" s="19"/>
      <c r="AU197" s="19"/>
      <c r="AV197" s="19"/>
      <c r="AW197" s="19"/>
      <c r="AX197" s="19"/>
      <c r="AY197" s="19"/>
      <c r="AZ197" s="19"/>
      <c r="BA197" s="19"/>
      <c r="BB197" s="19"/>
      <c r="BC197" s="19"/>
      <c r="BD197" s="19"/>
      <c r="BE197" s="19"/>
      <c r="BF197" s="19"/>
      <c r="BG197" s="19"/>
    </row>
    <row r="198">
      <c r="B198" s="26" t="s">
        <v>79</v>
      </c>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c r="AB198" s="19"/>
      <c r="AC198" s="19"/>
      <c r="AD198" s="19"/>
      <c r="AE198" s="19"/>
      <c r="AF198" s="19"/>
      <c r="AG198" s="19"/>
      <c r="AH198" s="19"/>
      <c r="AI198" s="19"/>
      <c r="AJ198" s="19"/>
      <c r="AK198" s="19"/>
      <c r="AL198" s="19"/>
      <c r="AM198" s="19"/>
      <c r="AN198" s="19"/>
      <c r="AO198" s="19"/>
      <c r="AP198" s="19"/>
      <c r="AQ198" s="19"/>
      <c r="AR198" s="19"/>
      <c r="AS198" s="19"/>
      <c r="AT198" s="19"/>
      <c r="AU198" s="19"/>
      <c r="AV198" s="19"/>
      <c r="AW198" s="19"/>
      <c r="AX198" s="19"/>
      <c r="AY198" s="19"/>
      <c r="AZ198" s="19"/>
      <c r="BA198" s="19"/>
      <c r="BB198" s="19"/>
      <c r="BC198" s="19"/>
      <c r="BD198" s="19"/>
      <c r="BE198" s="19"/>
      <c r="BF198" s="19"/>
      <c r="BG198" s="19"/>
    </row>
    <row r="199">
      <c r="B199" t="s">
        <v>166</v>
      </c>
      <c r="C199" s="19" t="n">
        <v>0.553965904949473</v>
      </c>
      <c r="D199" s="19" t="n">
        <v>0.595333971072537</v>
      </c>
      <c r="E199" s="19" t="n">
        <v>0.514923397779811</v>
      </c>
      <c r="F199" s="19"/>
      <c r="G199" s="19" t="n">
        <v>0.567450417938676</v>
      </c>
      <c r="H199" s="19" t="n">
        <v>0.605703677387615</v>
      </c>
      <c r="I199" s="19" t="n">
        <v>0.575690392629059</v>
      </c>
      <c r="J199" s="19" t="n">
        <v>0.530708453620248</v>
      </c>
      <c r="K199" s="19" t="n">
        <v>0.535955374553926</v>
      </c>
      <c r="L199" s="19" t="n">
        <v>0.516340078098131</v>
      </c>
      <c r="M199" s="19"/>
      <c r="N199" s="19" t="n">
        <v>0.652938555620171</v>
      </c>
      <c r="O199" s="19" t="n">
        <v>0.56387740394533</v>
      </c>
      <c r="P199" s="19" t="n">
        <v>0.535589558305184</v>
      </c>
      <c r="Q199" s="19" t="n">
        <v>0.454262963564529</v>
      </c>
      <c r="R199" s="19"/>
      <c r="S199" s="19" t="n">
        <v>0.645669154168113</v>
      </c>
      <c r="T199" s="19" t="n">
        <v>0.506125718220798</v>
      </c>
      <c r="U199" s="19" t="n">
        <v>0.46892636979249</v>
      </c>
      <c r="V199" s="19" t="n">
        <v>0.567730769859112</v>
      </c>
      <c r="W199" s="19" t="n">
        <v>0.559228810504995</v>
      </c>
      <c r="X199" s="19" t="n">
        <v>0.511914620267909</v>
      </c>
      <c r="Y199" s="19" t="n">
        <v>0.566101171499465</v>
      </c>
      <c r="Z199" s="19" t="n">
        <v>0.501365025534683</v>
      </c>
      <c r="AA199" s="19" t="n">
        <v>0.541681916138819</v>
      </c>
      <c r="AB199" s="19" t="n">
        <v>0.544729135314824</v>
      </c>
      <c r="AC199" s="19" t="n">
        <v>0.629818775768945</v>
      </c>
      <c r="AD199" s="19" t="n">
        <v>0.614926974496605</v>
      </c>
      <c r="AE199" s="19"/>
      <c r="AF199" s="19" t="n">
        <v>0.500309888135942</v>
      </c>
      <c r="AG199" s="19" t="n">
        <v>0.616316622294055</v>
      </c>
      <c r="AH199" s="19" t="n">
        <v>0.487387297034976</v>
      </c>
      <c r="AI199" s="19"/>
      <c r="AJ199" s="19" t="n">
        <v>0.549585232769599</v>
      </c>
      <c r="AK199" s="19" t="n">
        <v>0.622601092445209</v>
      </c>
      <c r="AL199" s="19" t="n">
        <v>0.610877121544102</v>
      </c>
      <c r="AM199" s="19" t="n">
        <v>0.328260479957839</v>
      </c>
      <c r="AN199" s="19" t="n">
        <v>0.454698388923095</v>
      </c>
      <c r="AO199" s="19"/>
      <c r="AP199" s="19" t="n">
        <v>0.563228023799162</v>
      </c>
      <c r="AQ199" s="19" t="n">
        <v>0.631983312518229</v>
      </c>
      <c r="AR199" s="19" t="n">
        <v>0.631555444567437</v>
      </c>
      <c r="AS199" s="19" t="n">
        <v>0.391759972114705</v>
      </c>
      <c r="AT199" s="19" t="n">
        <v>0.602239476734347</v>
      </c>
      <c r="AU199" s="19"/>
      <c r="AV199" s="19" t="n">
        <v>0.657144388237199</v>
      </c>
      <c r="AW199" s="19" t="n">
        <v>0.582400362353576</v>
      </c>
      <c r="AX199" s="19" t="n">
        <v>0.616001673909997</v>
      </c>
      <c r="AY199" s="19" t="n">
        <v>0.431716549623572</v>
      </c>
      <c r="AZ199" s="19" t="n">
        <v>0.509833178883479</v>
      </c>
      <c r="BA199" s="19" t="n">
        <v>0.529374519390031</v>
      </c>
      <c r="BB199" s="19"/>
      <c r="BC199" s="19" t="n">
        <v>0.482987374570007</v>
      </c>
      <c r="BD199" s="19" t="n">
        <v>0.541394645574635</v>
      </c>
      <c r="BE199" s="19" t="n">
        <v>0.629151245239127</v>
      </c>
      <c r="BF199" s="19" t="n">
        <v>0.618521581933611</v>
      </c>
      <c r="BG199" s="19" t="n">
        <v>0.6119686359117</v>
      </c>
    </row>
    <row r="200">
      <c r="B200" t="s">
        <v>167</v>
      </c>
      <c r="C200" s="19" t="n">
        <v>0.260652277873633</v>
      </c>
      <c r="D200" s="19" t="n">
        <v>0.249387760252833</v>
      </c>
      <c r="E200" s="19" t="n">
        <v>0.271504221288683</v>
      </c>
      <c r="F200" s="19"/>
      <c r="G200" s="19" t="n">
        <v>0.313410427277672</v>
      </c>
      <c r="H200" s="19" t="n">
        <v>0.281615037016238</v>
      </c>
      <c r="I200" s="19" t="n">
        <v>0.249780535327198</v>
      </c>
      <c r="J200" s="19" t="n">
        <v>0.232712314365264</v>
      </c>
      <c r="K200" s="19" t="n">
        <v>0.213598367450671</v>
      </c>
      <c r="L200" s="19" t="n">
        <v>0.271491105511397</v>
      </c>
      <c r="M200" s="19"/>
      <c r="N200" s="19" t="n">
        <v>0.29154374967347</v>
      </c>
      <c r="O200" s="19" t="n">
        <v>0.274918138404724</v>
      </c>
      <c r="P200" s="19" t="n">
        <v>0.265448452253837</v>
      </c>
      <c r="Q200" s="19" t="n">
        <v>0.206848143536756</v>
      </c>
      <c r="R200" s="19"/>
      <c r="S200" s="19" t="n">
        <v>0.305654631019002</v>
      </c>
      <c r="T200" s="19" t="n">
        <v>0.299473434925008</v>
      </c>
      <c r="U200" s="19" t="n">
        <v>0.191726969844486</v>
      </c>
      <c r="V200" s="19" t="n">
        <v>0.21902023087178</v>
      </c>
      <c r="W200" s="19" t="n">
        <v>0.275854902284445</v>
      </c>
      <c r="X200" s="19" t="n">
        <v>0.316045813487586</v>
      </c>
      <c r="Y200" s="19" t="n">
        <v>0.235327827354679</v>
      </c>
      <c r="Z200" s="19" t="n">
        <v>0.259614916628273</v>
      </c>
      <c r="AA200" s="19" t="n">
        <v>0.25368435056991</v>
      </c>
      <c r="AB200" s="19" t="n">
        <v>0.215173631822251</v>
      </c>
      <c r="AC200" s="19" t="n">
        <v>0.241624540883328</v>
      </c>
      <c r="AD200" s="19" t="n">
        <v>0.252144621320512</v>
      </c>
      <c r="AE200" s="19"/>
      <c r="AF200" s="19" t="n">
        <v>0.312931606405055</v>
      </c>
      <c r="AG200" s="19" t="n">
        <v>0.210013135480506</v>
      </c>
      <c r="AH200" s="19" t="n">
        <v>0.246623724300944</v>
      </c>
      <c r="AI200" s="19"/>
      <c r="AJ200" s="19" t="n">
        <v>0.319413366332191</v>
      </c>
      <c r="AK200" s="19" t="n">
        <v>0.246256900600823</v>
      </c>
      <c r="AL200" s="19" t="n">
        <v>0.244821459369327</v>
      </c>
      <c r="AM200" s="19" t="n">
        <v>0.292661061535283</v>
      </c>
      <c r="AN200" s="19" t="n">
        <v>0.221042968132251</v>
      </c>
      <c r="AO200" s="19"/>
      <c r="AP200" s="19" t="n">
        <v>0.36478658729209</v>
      </c>
      <c r="AQ200" s="19" t="n">
        <v>0.256382183863419</v>
      </c>
      <c r="AR200" s="19" t="n">
        <v>0.176038861542137</v>
      </c>
      <c r="AS200" s="19" t="n">
        <v>0.294590603491215</v>
      </c>
      <c r="AT200" s="19" t="n">
        <v>0.221713056841993</v>
      </c>
      <c r="AU200" s="19"/>
      <c r="AV200" s="19" t="n">
        <v>0.258407853280627</v>
      </c>
      <c r="AW200" s="19" t="n">
        <v>0.352136731369396</v>
      </c>
      <c r="AX200" s="19" t="n">
        <v>0.222923915858832</v>
      </c>
      <c r="AY200" s="19" t="n">
        <v>0.296815538492556</v>
      </c>
      <c r="AZ200" s="19" t="n">
        <v>0.212147340682743</v>
      </c>
      <c r="BA200" s="19" t="n">
        <v>0.218802240617031</v>
      </c>
      <c r="BB200" s="19"/>
      <c r="BC200" s="19" t="n">
        <v>0.222569930635219</v>
      </c>
      <c r="BD200" s="19" t="n">
        <v>0.234674561907473</v>
      </c>
      <c r="BE200" s="19" t="n">
        <v>0.267883248857437</v>
      </c>
      <c r="BF200" s="19" t="n">
        <v>0.307507236502187</v>
      </c>
      <c r="BG200" s="19" t="n">
        <v>0.338680584981366</v>
      </c>
    </row>
    <row r="201">
      <c r="B201" t="s">
        <v>168</v>
      </c>
      <c r="C201" s="19" t="n">
        <v>0.224944086732816</v>
      </c>
      <c r="D201" s="19" t="n">
        <v>0.244070033012796</v>
      </c>
      <c r="E201" s="19" t="n">
        <v>0.20587028011148</v>
      </c>
      <c r="F201" s="19"/>
      <c r="G201" s="19" t="n">
        <v>0.326232903481176</v>
      </c>
      <c r="H201" s="19" t="n">
        <v>0.398368567868146</v>
      </c>
      <c r="I201" s="19" t="n">
        <v>0.251043490535381</v>
      </c>
      <c r="J201" s="19" t="n">
        <v>0.192642792694575</v>
      </c>
      <c r="K201" s="19" t="n">
        <v>0.142576810903343</v>
      </c>
      <c r="L201" s="19" t="n">
        <v>0.0770936538561663</v>
      </c>
      <c r="M201" s="19"/>
      <c r="N201" s="19" t="n">
        <v>0.366022169589424</v>
      </c>
      <c r="O201" s="19" t="n">
        <v>0.250653052884127</v>
      </c>
      <c r="P201" s="19" t="n">
        <v>0.139400308931917</v>
      </c>
      <c r="Q201" s="19" t="n">
        <v>0.121813239156898</v>
      </c>
      <c r="R201" s="19"/>
      <c r="S201" s="19" t="n">
        <v>0.389344353743008</v>
      </c>
      <c r="T201" s="19" t="n">
        <v>0.171948558920117</v>
      </c>
      <c r="U201" s="19" t="n">
        <v>0.167120982190455</v>
      </c>
      <c r="V201" s="19" t="n">
        <v>0.215242422140821</v>
      </c>
      <c r="W201" s="19" t="n">
        <v>0.165538767058965</v>
      </c>
      <c r="X201" s="19" t="n">
        <v>0.240906489662594</v>
      </c>
      <c r="Y201" s="19" t="n">
        <v>0.233912785908303</v>
      </c>
      <c r="Z201" s="19" t="n">
        <v>0.231471943246138</v>
      </c>
      <c r="AA201" s="19" t="n">
        <v>0.229827858965989</v>
      </c>
      <c r="AB201" s="19" t="n">
        <v>0.195468304887409</v>
      </c>
      <c r="AC201" s="19" t="n">
        <v>0.144523652670692</v>
      </c>
      <c r="AD201" s="19" t="n">
        <v>0.131827147242849</v>
      </c>
      <c r="AE201" s="19"/>
      <c r="AF201" s="19" t="n">
        <v>0.115750089140137</v>
      </c>
      <c r="AG201" s="19" t="n">
        <v>0.292731365108346</v>
      </c>
      <c r="AH201" s="19" t="n">
        <v>0.247954160204384</v>
      </c>
      <c r="AI201" s="19"/>
      <c r="AJ201" s="19" t="n">
        <v>0.130439791360864</v>
      </c>
      <c r="AK201" s="19" t="n">
        <v>0.357497205530747</v>
      </c>
      <c r="AL201" s="19" t="n">
        <v>0.256684784351212</v>
      </c>
      <c r="AM201" s="19" t="n">
        <v>0.159164643742065</v>
      </c>
      <c r="AN201" s="19" t="n">
        <v>0.168182955051728</v>
      </c>
      <c r="AO201" s="19"/>
      <c r="AP201" s="19" t="n">
        <v>0.141160616790741</v>
      </c>
      <c r="AQ201" s="19" t="n">
        <v>0.337451937268132</v>
      </c>
      <c r="AR201" s="19" t="n">
        <v>0.253344316658892</v>
      </c>
      <c r="AS201" s="19" t="n">
        <v>0.0724231018368278</v>
      </c>
      <c r="AT201" s="19" t="n">
        <v>0.333100865576443</v>
      </c>
      <c r="AU201" s="19"/>
      <c r="AV201" s="19" t="n">
        <v>0.357075394408355</v>
      </c>
      <c r="AW201" s="19" t="n">
        <v>0.150444302464525</v>
      </c>
      <c r="AX201" s="19" t="n">
        <v>0.316810520034252</v>
      </c>
      <c r="AY201" s="19" t="n">
        <v>0.0958499198110508</v>
      </c>
      <c r="AZ201" s="19" t="n">
        <v>0.324401827400034</v>
      </c>
      <c r="BA201" s="19" t="n">
        <v>0.149872545202293</v>
      </c>
      <c r="BB201" s="19"/>
      <c r="BC201" s="19" t="n">
        <v>0.0716156644964407</v>
      </c>
      <c r="BD201" s="19" t="n">
        <v>0.168218343803487</v>
      </c>
      <c r="BE201" s="19" t="n">
        <v>0.33509268691965</v>
      </c>
      <c r="BF201" s="19" t="n">
        <v>0.424464148927753</v>
      </c>
      <c r="BG201" s="19" t="n">
        <v>0.594711329997607</v>
      </c>
    </row>
    <row r="202">
      <c r="B202" t="s">
        <v>169</v>
      </c>
      <c r="C202" s="19" t="n">
        <v>0.162496329050661</v>
      </c>
      <c r="D202" s="19" t="n">
        <v>0.175770661162629</v>
      </c>
      <c r="E202" s="19" t="n">
        <v>0.148637863359079</v>
      </c>
      <c r="F202" s="19"/>
      <c r="G202" s="19" t="n">
        <v>0.239808871243392</v>
      </c>
      <c r="H202" s="19" t="n">
        <v>0.277910046183763</v>
      </c>
      <c r="I202" s="19" t="n">
        <v>0.16111219124357</v>
      </c>
      <c r="J202" s="19" t="n">
        <v>0.123291372184684</v>
      </c>
      <c r="K202" s="19" t="n">
        <v>0.0994223376995339</v>
      </c>
      <c r="L202" s="19" t="n">
        <v>0.0925998220148826</v>
      </c>
      <c r="M202" s="19"/>
      <c r="N202" s="19" t="n">
        <v>0.190002484244112</v>
      </c>
      <c r="O202" s="19" t="n">
        <v>0.146574737005703</v>
      </c>
      <c r="P202" s="19" t="n">
        <v>0.180316605920808</v>
      </c>
      <c r="Q202" s="19" t="n">
        <v>0.134076031788452</v>
      </c>
      <c r="R202" s="19"/>
      <c r="S202" s="19" t="n">
        <v>0.254419747705846</v>
      </c>
      <c r="T202" s="19" t="n">
        <v>0.144152072273135</v>
      </c>
      <c r="U202" s="19" t="n">
        <v>0.133185673979732</v>
      </c>
      <c r="V202" s="19" t="n">
        <v>0.114965043942043</v>
      </c>
      <c r="W202" s="19" t="n">
        <v>0.162652250264282</v>
      </c>
      <c r="X202" s="19" t="n">
        <v>0.1889809991843</v>
      </c>
      <c r="Y202" s="19" t="n">
        <v>0.161645416016266</v>
      </c>
      <c r="Z202" s="19" t="n">
        <v>0.117147231409084</v>
      </c>
      <c r="AA202" s="19" t="n">
        <v>0.169174371087528</v>
      </c>
      <c r="AB202" s="19" t="n">
        <v>0.117135994025541</v>
      </c>
      <c r="AC202" s="19" t="n">
        <v>0.111949286191565</v>
      </c>
      <c r="AD202" s="19" t="n">
        <v>0.211865980131955</v>
      </c>
      <c r="AE202" s="19"/>
      <c r="AF202" s="19" t="n">
        <v>0.159253480816065</v>
      </c>
      <c r="AG202" s="19" t="n">
        <v>0.144986755135479</v>
      </c>
      <c r="AH202" s="19" t="n">
        <v>0.205532224275821</v>
      </c>
      <c r="AI202" s="19"/>
      <c r="AJ202" s="19" t="n">
        <v>0.166240238009701</v>
      </c>
      <c r="AK202" s="19" t="n">
        <v>0.192783402184409</v>
      </c>
      <c r="AL202" s="19" t="n">
        <v>0.123509803231088</v>
      </c>
      <c r="AM202" s="19" t="n">
        <v>0.236920457392079</v>
      </c>
      <c r="AN202" s="19" t="n">
        <v>0.149519211402082</v>
      </c>
      <c r="AO202" s="19"/>
      <c r="AP202" s="19" t="n">
        <v>0.191589608142453</v>
      </c>
      <c r="AQ202" s="19" t="n">
        <v>0.198978291211149</v>
      </c>
      <c r="AR202" s="19" t="n">
        <v>0.0990453416064569</v>
      </c>
      <c r="AS202" s="19" t="n">
        <v>0.159984726947084</v>
      </c>
      <c r="AT202" s="19" t="n">
        <v>0.117040485491382</v>
      </c>
      <c r="AU202" s="19"/>
      <c r="AV202" s="19" t="n">
        <v>0.227024604222852</v>
      </c>
      <c r="AW202" s="19" t="n">
        <v>0.185341817936581</v>
      </c>
      <c r="AX202" s="19" t="n">
        <v>0.107106008454871</v>
      </c>
      <c r="AY202" s="19" t="n">
        <v>0.165866975719355</v>
      </c>
      <c r="AZ202" s="19" t="n">
        <v>0.110972973085273</v>
      </c>
      <c r="BA202" s="19" t="n">
        <v>0.101016211067603</v>
      </c>
      <c r="BB202" s="19"/>
      <c r="BC202" s="19" t="n">
        <v>0.153039469386037</v>
      </c>
      <c r="BD202" s="19" t="n">
        <v>0.122582653959119</v>
      </c>
      <c r="BE202" s="19" t="n">
        <v>0.152217852248778</v>
      </c>
      <c r="BF202" s="19" t="n">
        <v>0.254491191674661</v>
      </c>
      <c r="BG202" s="19" t="n">
        <v>0.343860480517323</v>
      </c>
    </row>
    <row r="203">
      <c r="B203" t="s">
        <v>170</v>
      </c>
      <c r="C203" s="19" t="n">
        <v>0.1263472324435</v>
      </c>
      <c r="D203" s="19" t="n">
        <v>0.142363270047074</v>
      </c>
      <c r="E203" s="19" t="n">
        <v>0.110413121866258</v>
      </c>
      <c r="F203" s="19"/>
      <c r="G203" s="19" t="n">
        <v>0.188405012915285</v>
      </c>
      <c r="H203" s="19" t="n">
        <v>0.224135388182748</v>
      </c>
      <c r="I203" s="19" t="n">
        <v>0.132044879338112</v>
      </c>
      <c r="J203" s="19" t="n">
        <v>0.0892865981541943</v>
      </c>
      <c r="K203" s="19" t="n">
        <v>0.0545622967071179</v>
      </c>
      <c r="L203" s="19" t="n">
        <v>0.079299923160039</v>
      </c>
      <c r="M203" s="19"/>
      <c r="N203" s="19" t="n">
        <v>0.207024009731788</v>
      </c>
      <c r="O203" s="19" t="n">
        <v>0.124804287607042</v>
      </c>
      <c r="P203" s="19" t="n">
        <v>0.0807584702109676</v>
      </c>
      <c r="Q203" s="19" t="n">
        <v>0.0813307851242919</v>
      </c>
      <c r="R203" s="19"/>
      <c r="S203" s="19" t="n">
        <v>0.239383070818443</v>
      </c>
      <c r="T203" s="19" t="n">
        <v>0.0743238285852547</v>
      </c>
      <c r="U203" s="19" t="n">
        <v>0.102357766886113</v>
      </c>
      <c r="V203" s="19" t="n">
        <v>0.115245325441595</v>
      </c>
      <c r="W203" s="19" t="n">
        <v>0.163806080461109</v>
      </c>
      <c r="X203" s="19" t="n">
        <v>0.114046456518815</v>
      </c>
      <c r="Y203" s="19" t="n">
        <v>0.119071315489745</v>
      </c>
      <c r="Z203" s="19" t="n">
        <v>0.148739490011625</v>
      </c>
      <c r="AA203" s="19" t="n">
        <v>0.116801980151248</v>
      </c>
      <c r="AB203" s="19" t="n">
        <v>0.0625130366003647</v>
      </c>
      <c r="AC203" s="19" t="n">
        <v>0.114309812634234</v>
      </c>
      <c r="AD203" s="19" t="n">
        <v>0.105724070806248</v>
      </c>
      <c r="AE203" s="19"/>
      <c r="AF203" s="19" t="n">
        <v>0.118286384045626</v>
      </c>
      <c r="AG203" s="19" t="n">
        <v>0.118693934066171</v>
      </c>
      <c r="AH203" s="19" t="n">
        <v>0.14186190148442</v>
      </c>
      <c r="AI203" s="19"/>
      <c r="AJ203" s="19" t="n">
        <v>0.129260500794214</v>
      </c>
      <c r="AK203" s="19" t="n">
        <v>0.170352168700895</v>
      </c>
      <c r="AL203" s="19" t="n">
        <v>0.0863647206441814</v>
      </c>
      <c r="AM203" s="19" t="n">
        <v>0.109868533654718</v>
      </c>
      <c r="AN203" s="19" t="n">
        <v>0.0967677425955891</v>
      </c>
      <c r="AO203" s="19"/>
      <c r="AP203" s="19" t="n">
        <v>0.151032360035183</v>
      </c>
      <c r="AQ203" s="19" t="n">
        <v>0.154396448839344</v>
      </c>
      <c r="AR203" s="19" t="n">
        <v>0.100771718223138</v>
      </c>
      <c r="AS203" s="19" t="n">
        <v>0.108129053855725</v>
      </c>
      <c r="AT203" s="19" t="n">
        <v>0.0770515860845231</v>
      </c>
      <c r="AU203" s="19"/>
      <c r="AV203" s="19" t="n">
        <v>0.166601345481012</v>
      </c>
      <c r="AW203" s="19" t="n">
        <v>0.152055274004719</v>
      </c>
      <c r="AX203" s="19" t="n">
        <v>0.093331931701318</v>
      </c>
      <c r="AY203" s="19" t="n">
        <v>0.12462636348731</v>
      </c>
      <c r="AZ203" s="19" t="n">
        <v>0.0863858901467908</v>
      </c>
      <c r="BA203" s="19" t="n">
        <v>0.100663172907791</v>
      </c>
      <c r="BB203" s="19"/>
      <c r="BC203" s="19" t="n">
        <v>0.0646999601683257</v>
      </c>
      <c r="BD203" s="19" t="n">
        <v>0.0773474699496787</v>
      </c>
      <c r="BE203" s="19" t="n">
        <v>0.159606964835985</v>
      </c>
      <c r="BF203" s="19" t="n">
        <v>0.267993367498406</v>
      </c>
      <c r="BG203" s="19" t="n">
        <v>0.43627058921164</v>
      </c>
    </row>
    <row r="204">
      <c r="B204" t="s">
        <v>171</v>
      </c>
      <c r="C204" s="19" t="n">
        <v>0.109503463754272</v>
      </c>
      <c r="D204" s="19" t="n">
        <v>0.149252356810743</v>
      </c>
      <c r="E204" s="19" t="n">
        <v>0.0715944900229123</v>
      </c>
      <c r="F204" s="19"/>
      <c r="G204" s="19" t="n">
        <v>0.159174601311166</v>
      </c>
      <c r="H204" s="19" t="n">
        <v>0.257966185255437</v>
      </c>
      <c r="I204" s="19" t="n">
        <v>0.135290793065012</v>
      </c>
      <c r="J204" s="19" t="n">
        <v>0.0589530388168335</v>
      </c>
      <c r="K204" s="19" t="n">
        <v>0.045970727976239</v>
      </c>
      <c r="L204" s="19" t="n">
        <v>0.0187467106641917</v>
      </c>
      <c r="M204" s="19"/>
      <c r="N204" s="19" t="n">
        <v>0.210961078243293</v>
      </c>
      <c r="O204" s="19" t="n">
        <v>0.115209472572214</v>
      </c>
      <c r="P204" s="19" t="n">
        <v>0.0516599891696709</v>
      </c>
      <c r="Q204" s="19" t="n">
        <v>0.0452928267071853</v>
      </c>
      <c r="R204" s="19"/>
      <c r="S204" s="19" t="n">
        <v>0.226814528554396</v>
      </c>
      <c r="T204" s="19" t="n">
        <v>0.0946598107941376</v>
      </c>
      <c r="U204" s="19" t="n">
        <v>0.0611840648001907</v>
      </c>
      <c r="V204" s="19" t="n">
        <v>0.073222970306118</v>
      </c>
      <c r="W204" s="19" t="n">
        <v>0.121988833410655</v>
      </c>
      <c r="X204" s="19" t="n">
        <v>0.124349731486942</v>
      </c>
      <c r="Y204" s="19" t="n">
        <v>0.118061892404929</v>
      </c>
      <c r="Z204" s="19" t="n">
        <v>0.0428547492749588</v>
      </c>
      <c r="AA204" s="19" t="n">
        <v>0.119629635504496</v>
      </c>
      <c r="AB204" s="19" t="n">
        <v>0.0550318322661259</v>
      </c>
      <c r="AC204" s="19" t="n">
        <v>0.033060337856835</v>
      </c>
      <c r="AD204" s="19" t="n">
        <v>0.109015302558195</v>
      </c>
      <c r="AE204" s="19"/>
      <c r="AF204" s="19" t="n">
        <v>0.0794171547171748</v>
      </c>
      <c r="AG204" s="19" t="n">
        <v>0.12462170009231</v>
      </c>
      <c r="AH204" s="19" t="n">
        <v>0.125443407508299</v>
      </c>
      <c r="AI204" s="19"/>
      <c r="AJ204" s="19" t="n">
        <v>0.100499812526568</v>
      </c>
      <c r="AK204" s="19" t="n">
        <v>0.164532890223785</v>
      </c>
      <c r="AL204" s="19" t="n">
        <v>0.0777010883310829</v>
      </c>
      <c r="AM204" s="19" t="n">
        <v>0.0540165194270746</v>
      </c>
      <c r="AN204" s="19" t="n">
        <v>0.0782418335229112</v>
      </c>
      <c r="AO204" s="19"/>
      <c r="AP204" s="19" t="n">
        <v>0.120936641141219</v>
      </c>
      <c r="AQ204" s="19" t="n">
        <v>0.150865434451996</v>
      </c>
      <c r="AR204" s="19" t="n">
        <v>0.106646494227988</v>
      </c>
      <c r="AS204" s="19" t="n">
        <v>0.068813876168447</v>
      </c>
      <c r="AT204" s="19" t="n">
        <v>0.0761658132591868</v>
      </c>
      <c r="AU204" s="19"/>
      <c r="AV204" s="19" t="n">
        <v>0.172005319855627</v>
      </c>
      <c r="AW204" s="19" t="n">
        <v>0.116104091481625</v>
      </c>
      <c r="AX204" s="19" t="n">
        <v>0.0958057075100711</v>
      </c>
      <c r="AY204" s="19" t="n">
        <v>0.0705113903504762</v>
      </c>
      <c r="AZ204" s="19" t="n">
        <v>0.105458989971233</v>
      </c>
      <c r="BA204" s="19" t="n">
        <v>0.0649187883851075</v>
      </c>
      <c r="BB204" s="19"/>
      <c r="BC204" s="19" t="n">
        <v>0.0118260579936443</v>
      </c>
      <c r="BD204" s="19" t="n">
        <v>0.0484068695192006</v>
      </c>
      <c r="BE204" s="19" t="n">
        <v>0.183486816846844</v>
      </c>
      <c r="BF204" s="19" t="n">
        <v>0.245823568257412</v>
      </c>
      <c r="BG204" s="19" t="n">
        <v>0.279254639239213</v>
      </c>
    </row>
    <row r="205">
      <c r="B205" t="s">
        <v>172</v>
      </c>
      <c r="C205" s="19" t="n">
        <v>0.0791128704503437</v>
      </c>
      <c r="D205" s="19" t="n">
        <v>0.10362668022248</v>
      </c>
      <c r="E205" s="19" t="n">
        <v>0.055825110046</v>
      </c>
      <c r="F205" s="19"/>
      <c r="G205" s="19" t="n">
        <v>0.11310352063875</v>
      </c>
      <c r="H205" s="19" t="n">
        <v>0.150952965148014</v>
      </c>
      <c r="I205" s="19" t="n">
        <v>0.144909565416132</v>
      </c>
      <c r="J205" s="19" t="n">
        <v>0.0408935681234164</v>
      </c>
      <c r="K205" s="19" t="n">
        <v>0.0373326502480375</v>
      </c>
      <c r="L205" s="19" t="n">
        <v>0.00379953025671571</v>
      </c>
      <c r="M205" s="19"/>
      <c r="N205" s="19" t="n">
        <v>0.139033285085249</v>
      </c>
      <c r="O205" s="19" t="n">
        <v>0.0839061197888339</v>
      </c>
      <c r="P205" s="19" t="n">
        <v>0.0413398607958668</v>
      </c>
      <c r="Q205" s="19" t="n">
        <v>0.042912172640364</v>
      </c>
      <c r="R205" s="19"/>
      <c r="S205" s="19" t="n">
        <v>0.180529430120501</v>
      </c>
      <c r="T205" s="19" t="n">
        <v>0.0672659194960572</v>
      </c>
      <c r="U205" s="19" t="n">
        <v>0.0202812592109248</v>
      </c>
      <c r="V205" s="19" t="n">
        <v>0.0657343037883248</v>
      </c>
      <c r="W205" s="19" t="n">
        <v>0.0733260730365197</v>
      </c>
      <c r="X205" s="19" t="n">
        <v>0.100463754837483</v>
      </c>
      <c r="Y205" s="19" t="n">
        <v>0.0891072245813882</v>
      </c>
      <c r="Z205" s="19" t="n">
        <v>0.0352634404030048</v>
      </c>
      <c r="AA205" s="19" t="n">
        <v>0.0771612245436306</v>
      </c>
      <c r="AB205" s="19" t="n">
        <v>0.034808811982012</v>
      </c>
      <c r="AC205" s="19" t="n">
        <v>0.0151206253824413</v>
      </c>
      <c r="AD205" s="19" t="n">
        <v>0.081374252509576</v>
      </c>
      <c r="AE205" s="19"/>
      <c r="AF205" s="19" t="n">
        <v>0.0468012901692587</v>
      </c>
      <c r="AG205" s="19" t="n">
        <v>0.0997606290105718</v>
      </c>
      <c r="AH205" s="19" t="n">
        <v>0.0861224082763314</v>
      </c>
      <c r="AI205" s="19"/>
      <c r="AJ205" s="19" t="n">
        <v>0.0564047144912225</v>
      </c>
      <c r="AK205" s="19" t="n">
        <v>0.127028773724704</v>
      </c>
      <c r="AL205" s="19" t="n">
        <v>0.0743024615216291</v>
      </c>
      <c r="AM205" s="19" t="n">
        <v>0.0323838834096207</v>
      </c>
      <c r="AN205" s="19" t="n">
        <v>0.063162485204825</v>
      </c>
      <c r="AO205" s="19"/>
      <c r="AP205" s="19" t="n">
        <v>0.0636615706100464</v>
      </c>
      <c r="AQ205" s="19" t="n">
        <v>0.122330941053237</v>
      </c>
      <c r="AR205" s="19" t="n">
        <v>0.0841811851491086</v>
      </c>
      <c r="AS205" s="19" t="n">
        <v>0.0381636897765125</v>
      </c>
      <c r="AT205" s="19" t="n">
        <v>0.0680037124175274</v>
      </c>
      <c r="AU205" s="19"/>
      <c r="AV205" s="19" t="n">
        <v>0.137851650115009</v>
      </c>
      <c r="AW205" s="19" t="n">
        <v>0.058487348967099</v>
      </c>
      <c r="AX205" s="19" t="n">
        <v>0.0858886720740565</v>
      </c>
      <c r="AY205" s="19" t="n">
        <v>0.0549833143665783</v>
      </c>
      <c r="AZ205" s="19" t="n">
        <v>0.0702739937280443</v>
      </c>
      <c r="BA205" s="19" t="n">
        <v>0.0466067676797765</v>
      </c>
      <c r="BB205" s="19"/>
      <c r="BC205" s="19" t="n">
        <v>0.0144555844091236</v>
      </c>
      <c r="BD205" s="19" t="n">
        <v>0.0359931217540372</v>
      </c>
      <c r="BE205" s="19" t="n">
        <v>0.107244257537686</v>
      </c>
      <c r="BF205" s="19" t="n">
        <v>0.220771753779967</v>
      </c>
      <c r="BG205" s="19" t="n">
        <v>0.236389334202505</v>
      </c>
    </row>
    <row r="206">
      <c r="B206" t="s">
        <v>173</v>
      </c>
      <c r="C206" s="19" t="n">
        <v>0.0427458469204368</v>
      </c>
      <c r="D206" s="19" t="n">
        <v>0.0516123435499368</v>
      </c>
      <c r="E206" s="19" t="n">
        <v>0.0344342660375064</v>
      </c>
      <c r="F206" s="19"/>
      <c r="G206" s="19" t="n">
        <v>0.0594625130819719</v>
      </c>
      <c r="H206" s="19" t="n">
        <v>0.0836750086872441</v>
      </c>
      <c r="I206" s="19" t="n">
        <v>0.0499371840889945</v>
      </c>
      <c r="J206" s="19" t="n">
        <v>0.0333772121074258</v>
      </c>
      <c r="K206" s="19" t="n">
        <v>0.0306676174953777</v>
      </c>
      <c r="L206" s="19" t="n">
        <v>0.00828283003241714</v>
      </c>
      <c r="M206" s="19"/>
      <c r="N206" s="19" t="n">
        <v>0.0680185057450927</v>
      </c>
      <c r="O206" s="19" t="n">
        <v>0.0369750693191084</v>
      </c>
      <c r="P206" s="19" t="n">
        <v>0.0364422789973599</v>
      </c>
      <c r="Q206" s="19" t="n">
        <v>0.0271380108795855</v>
      </c>
      <c r="R206" s="19"/>
      <c r="S206" s="19" t="n">
        <v>0.0590547784611747</v>
      </c>
      <c r="T206" s="19" t="n">
        <v>0.023839937998836</v>
      </c>
      <c r="U206" s="19" t="n">
        <v>0.0257733370436104</v>
      </c>
      <c r="V206" s="19" t="n">
        <v>0.0330258470941853</v>
      </c>
      <c r="W206" s="19" t="n">
        <v>0.0366650110586448</v>
      </c>
      <c r="X206" s="19" t="n">
        <v>0.0787754631406337</v>
      </c>
      <c r="Y206" s="19" t="n">
        <v>0.0311515097789501</v>
      </c>
      <c r="Z206" s="19" t="n">
        <v>0.0334106868268334</v>
      </c>
      <c r="AA206" s="19" t="n">
        <v>0.056135314012015</v>
      </c>
      <c r="AB206" s="19" t="n">
        <v>0.0415026394780527</v>
      </c>
      <c r="AC206" s="19" t="n">
        <v>0.0152332729003143</v>
      </c>
      <c r="AD206" s="19" t="n">
        <v>0.0730357988100492</v>
      </c>
      <c r="AE206" s="19"/>
      <c r="AF206" s="19" t="n">
        <v>0.0294852504998697</v>
      </c>
      <c r="AG206" s="19" t="n">
        <v>0.0609429013130995</v>
      </c>
      <c r="AH206" s="19" t="n">
        <v>0.0269984677424271</v>
      </c>
      <c r="AI206" s="19"/>
      <c r="AJ206" s="19" t="n">
        <v>0.0252756882046615</v>
      </c>
      <c r="AK206" s="19" t="n">
        <v>0.0736359211888243</v>
      </c>
      <c r="AL206" s="19" t="n">
        <v>0.0398959788865113</v>
      </c>
      <c r="AM206" s="19" t="n">
        <v>0</v>
      </c>
      <c r="AN206" s="19" t="n">
        <v>0.0270876753569671</v>
      </c>
      <c r="AO206" s="19"/>
      <c r="AP206" s="19" t="n">
        <v>0.0155806612112965</v>
      </c>
      <c r="AQ206" s="19" t="n">
        <v>0.0710237231928466</v>
      </c>
      <c r="AR206" s="19" t="n">
        <v>0.0493616202270634</v>
      </c>
      <c r="AS206" s="19" t="n">
        <v>0.0168163987409543</v>
      </c>
      <c r="AT206" s="19" t="n">
        <v>0.0446989366870328</v>
      </c>
      <c r="AU206" s="19"/>
      <c r="AV206" s="19" t="n">
        <v>0.0824412778432001</v>
      </c>
      <c r="AW206" s="19" t="n">
        <v>0.0196211444019214</v>
      </c>
      <c r="AX206" s="19" t="n">
        <v>0.0760222212613973</v>
      </c>
      <c r="AY206" s="19" t="n">
        <v>0.00822223001912009</v>
      </c>
      <c r="AZ206" s="19" t="n">
        <v>0.0321565562160173</v>
      </c>
      <c r="BA206" s="19" t="n">
        <v>0.023981438454002</v>
      </c>
      <c r="BB206" s="19"/>
      <c r="BC206" s="19" t="n">
        <v>0.0232242975949882</v>
      </c>
      <c r="BD206" s="19" t="n">
        <v>0.0259677677654263</v>
      </c>
      <c r="BE206" s="19" t="n">
        <v>0.0739875882610694</v>
      </c>
      <c r="BF206" s="19" t="n">
        <v>0.0646101050522434</v>
      </c>
      <c r="BG206" s="19" t="n">
        <v>0.0662069953797691</v>
      </c>
    </row>
    <row r="207">
      <c r="B207" t="s">
        <v>174</v>
      </c>
      <c r="C207" s="19" t="n">
        <v>0.0341401355320997</v>
      </c>
      <c r="D207" s="19" t="n">
        <v>0.0419224212187438</v>
      </c>
      <c r="E207" s="19" t="n">
        <v>0.0259502415024103</v>
      </c>
      <c r="F207" s="19"/>
      <c r="G207" s="19" t="n">
        <v>0.0322847552425032</v>
      </c>
      <c r="H207" s="19" t="n">
        <v>0.061484705590991</v>
      </c>
      <c r="I207" s="19" t="n">
        <v>0.0350586301819191</v>
      </c>
      <c r="J207" s="19" t="n">
        <v>0.0298420170802976</v>
      </c>
      <c r="K207" s="19" t="n">
        <v>0.0283474738974048</v>
      </c>
      <c r="L207" s="19" t="n">
        <v>0.019861321547903</v>
      </c>
      <c r="M207" s="19"/>
      <c r="N207" s="19" t="n">
        <v>0.0438809585773999</v>
      </c>
      <c r="O207" s="19" t="n">
        <v>0.0424308167987071</v>
      </c>
      <c r="P207" s="19" t="n">
        <v>0.0221594998811071</v>
      </c>
      <c r="Q207" s="19" t="n">
        <v>0.0256193178388243</v>
      </c>
      <c r="R207" s="19"/>
      <c r="S207" s="19" t="n">
        <v>0.0581837378089065</v>
      </c>
      <c r="T207" s="19" t="n">
        <v>0.0369183989735353</v>
      </c>
      <c r="U207" s="19" t="n">
        <v>0.02743283708099</v>
      </c>
      <c r="V207" s="19" t="n">
        <v>0.0236124974102942</v>
      </c>
      <c r="W207" s="19" t="n">
        <v>0.0165540526435892</v>
      </c>
      <c r="X207" s="19" t="n">
        <v>0.0294995341343656</v>
      </c>
      <c r="Y207" s="19" t="n">
        <v>0.0347678534135025</v>
      </c>
      <c r="Z207" s="19" t="n">
        <v>0</v>
      </c>
      <c r="AA207" s="19" t="n">
        <v>0.0222839366757144</v>
      </c>
      <c r="AB207" s="19" t="n">
        <v>0.0493282137137899</v>
      </c>
      <c r="AC207" s="19" t="n">
        <v>0.0512187049363052</v>
      </c>
      <c r="AD207" s="19" t="n">
        <v>0.0270073560860637</v>
      </c>
      <c r="AE207" s="19"/>
      <c r="AF207" s="19" t="n">
        <v>0.0352153761955322</v>
      </c>
      <c r="AG207" s="19" t="n">
        <v>0.0459528433272275</v>
      </c>
      <c r="AH207" s="19" t="n">
        <v>0.00634864135267349</v>
      </c>
      <c r="AI207" s="19"/>
      <c r="AJ207" s="19" t="n">
        <v>0.0312941012368516</v>
      </c>
      <c r="AK207" s="19" t="n">
        <v>0.0580287650656643</v>
      </c>
      <c r="AL207" s="19" t="n">
        <v>0.0417818275705693</v>
      </c>
      <c r="AM207" s="19" t="n">
        <v>0.0323838834096207</v>
      </c>
      <c r="AN207" s="19" t="n">
        <v>0.00424543827143471</v>
      </c>
      <c r="AO207" s="19"/>
      <c r="AP207" s="19" t="n">
        <v>0.0322116780325973</v>
      </c>
      <c r="AQ207" s="19" t="n">
        <v>0.0531303304210011</v>
      </c>
      <c r="AR207" s="19" t="n">
        <v>0.0385106898526317</v>
      </c>
      <c r="AS207" s="19" t="n">
        <v>0.0193535605250195</v>
      </c>
      <c r="AT207" s="19" t="n">
        <v>0.0215967741212313</v>
      </c>
      <c r="AU207" s="19"/>
      <c r="AV207" s="19" t="n">
        <v>0.057144513779068</v>
      </c>
      <c r="AW207" s="19" t="n">
        <v>0.034048491467247</v>
      </c>
      <c r="AX207" s="19" t="n">
        <v>0.0190969186909586</v>
      </c>
      <c r="AY207" s="19" t="n">
        <v>0.0163839050320509</v>
      </c>
      <c r="AZ207" s="19" t="n">
        <v>0.0233826304279076</v>
      </c>
      <c r="BA207" s="19" t="n">
        <v>0.0382233673184463</v>
      </c>
      <c r="BB207" s="19"/>
      <c r="BC207" s="19" t="n">
        <v>0.0224411595062385</v>
      </c>
      <c r="BD207" s="19" t="n">
        <v>0.0254675525586572</v>
      </c>
      <c r="BE207" s="19" t="n">
        <v>0.0406256632460074</v>
      </c>
      <c r="BF207" s="19" t="n">
        <v>0.0742981406881467</v>
      </c>
      <c r="BG207" s="19" t="n">
        <v>0.0879437631635878</v>
      </c>
    </row>
    <row r="208">
      <c r="B208" t="s">
        <v>175</v>
      </c>
      <c r="C208" s="19" t="n">
        <v>0.0328922930802473</v>
      </c>
      <c r="D208" s="19" t="n">
        <v>0.0335891848188467</v>
      </c>
      <c r="E208" s="19" t="n">
        <v>0.032471957354154</v>
      </c>
      <c r="F208" s="19"/>
      <c r="G208" s="19" t="n">
        <v>0.0452345357829291</v>
      </c>
      <c r="H208" s="19" t="n">
        <v>0.110943180633994</v>
      </c>
      <c r="I208" s="19" t="n">
        <v>0.0371376254163837</v>
      </c>
      <c r="J208" s="19" t="n">
        <v>0.00263398660628313</v>
      </c>
      <c r="K208" s="19" t="n">
        <v>0.0068228303848763</v>
      </c>
      <c r="L208" s="19" t="n">
        <v>0</v>
      </c>
      <c r="M208" s="19"/>
      <c r="N208" s="19" t="n">
        <v>0.0734687765881088</v>
      </c>
      <c r="O208" s="19" t="n">
        <v>0.0256142976672589</v>
      </c>
      <c r="P208" s="19" t="n">
        <v>0.0109501263399915</v>
      </c>
      <c r="Q208" s="19" t="n">
        <v>0.0160836798237967</v>
      </c>
      <c r="R208" s="19"/>
      <c r="S208" s="19" t="n">
        <v>0.0734238568744994</v>
      </c>
      <c r="T208" s="19" t="n">
        <v>0.0143389514113142</v>
      </c>
      <c r="U208" s="19" t="n">
        <v>0.0141477450211013</v>
      </c>
      <c r="V208" s="19" t="n">
        <v>0.0194478519734292</v>
      </c>
      <c r="W208" s="19" t="n">
        <v>0.0146896518536823</v>
      </c>
      <c r="X208" s="19" t="n">
        <v>0.0426895338502958</v>
      </c>
      <c r="Y208" s="19" t="n">
        <v>0.0417871760676011</v>
      </c>
      <c r="Z208" s="19" t="n">
        <v>0</v>
      </c>
      <c r="AA208" s="19" t="n">
        <v>0.0365027955632009</v>
      </c>
      <c r="AB208" s="19" t="n">
        <v>0.0282707560374771</v>
      </c>
      <c r="AC208" s="19" t="n">
        <v>0.0520737572139521</v>
      </c>
      <c r="AD208" s="19" t="n">
        <v>0.0154146174998898</v>
      </c>
      <c r="AE208" s="19"/>
      <c r="AF208" s="19" t="n">
        <v>0.0152894732295672</v>
      </c>
      <c r="AG208" s="19" t="n">
        <v>0.0438453683089709</v>
      </c>
      <c r="AH208" s="19" t="n">
        <v>0.0396087604111112</v>
      </c>
      <c r="AI208" s="19"/>
      <c r="AJ208" s="19" t="n">
        <v>0.0235146854988995</v>
      </c>
      <c r="AK208" s="19" t="n">
        <v>0.065960453721477</v>
      </c>
      <c r="AL208" s="19" t="n">
        <v>0.0120194114587561</v>
      </c>
      <c r="AM208" s="19" t="n">
        <v>0.0323838834096207</v>
      </c>
      <c r="AN208" s="19" t="n">
        <v>0.0224358349820971</v>
      </c>
      <c r="AO208" s="19"/>
      <c r="AP208" s="19" t="n">
        <v>0.03390555943854</v>
      </c>
      <c r="AQ208" s="19" t="n">
        <v>0.0530805251880519</v>
      </c>
      <c r="AR208" s="19" t="n">
        <v>0.0162906078128763</v>
      </c>
      <c r="AS208" s="19" t="n">
        <v>0.0159864808992652</v>
      </c>
      <c r="AT208" s="19" t="n">
        <v>0.00542043663220529</v>
      </c>
      <c r="AU208" s="19"/>
      <c r="AV208" s="19" t="n">
        <v>0.0589105000641724</v>
      </c>
      <c r="AW208" s="19" t="n">
        <v>0.0356660174743278</v>
      </c>
      <c r="AX208" s="19" t="n">
        <v>0.0112052991998751</v>
      </c>
      <c r="AY208" s="19" t="n">
        <v>0.0220370762743322</v>
      </c>
      <c r="AZ208" s="19" t="n">
        <v>0.0105535902786304</v>
      </c>
      <c r="BA208" s="19" t="n">
        <v>0.0197399647574135</v>
      </c>
      <c r="BB208" s="19"/>
      <c r="BC208" s="19" t="n">
        <v>0.00564175172580152</v>
      </c>
      <c r="BD208" s="19" t="n">
        <v>0.00569691753600145</v>
      </c>
      <c r="BE208" s="19" t="n">
        <v>0.0528730655563993</v>
      </c>
      <c r="BF208" s="19" t="n">
        <v>0.106509598753356</v>
      </c>
      <c r="BG208" s="19" t="n">
        <v>0.0896192103526202</v>
      </c>
    </row>
    <row r="209">
      <c r="B209" t="s">
        <v>176</v>
      </c>
      <c r="C209" s="19" t="n">
        <v>0.0277217906635599</v>
      </c>
      <c r="D209" s="19" t="n">
        <v>0.0298100544520411</v>
      </c>
      <c r="E209" s="19" t="n">
        <v>0.0259034710680628</v>
      </c>
      <c r="F209" s="19"/>
      <c r="G209" s="19" t="n">
        <v>0.0282017927103253</v>
      </c>
      <c r="H209" s="19" t="n">
        <v>0.0644769876059569</v>
      </c>
      <c r="I209" s="19" t="n">
        <v>0.0335981922630695</v>
      </c>
      <c r="J209" s="19" t="n">
        <v>0.0189139873189486</v>
      </c>
      <c r="K209" s="19" t="n">
        <v>0.0131354266117762</v>
      </c>
      <c r="L209" s="19" t="n">
        <v>0.00979776138464532</v>
      </c>
      <c r="M209" s="19"/>
      <c r="N209" s="19" t="n">
        <v>0.0406199580542439</v>
      </c>
      <c r="O209" s="19" t="n">
        <v>0.0241972477325206</v>
      </c>
      <c r="P209" s="19" t="n">
        <v>0.0224921116460682</v>
      </c>
      <c r="Q209" s="19" t="n">
        <v>0.0221388267342908</v>
      </c>
      <c r="R209" s="19"/>
      <c r="S209" s="19" t="n">
        <v>0.0514716962623275</v>
      </c>
      <c r="T209" s="19" t="n">
        <v>0.0136651392794526</v>
      </c>
      <c r="U209" s="19" t="n">
        <v>0.030173392545833</v>
      </c>
      <c r="V209" s="19" t="n">
        <v>0.0179681951413499</v>
      </c>
      <c r="W209" s="19" t="n">
        <v>0.00683119223613436</v>
      </c>
      <c r="X209" s="19" t="n">
        <v>0.0448223814070234</v>
      </c>
      <c r="Y209" s="19" t="n">
        <v>0.0318639994301389</v>
      </c>
      <c r="Z209" s="19" t="n">
        <v>0.0106795763397101</v>
      </c>
      <c r="AA209" s="19" t="n">
        <v>0.0339465358469659</v>
      </c>
      <c r="AB209" s="19" t="n">
        <v>0.0196798372021369</v>
      </c>
      <c r="AC209" s="19" t="n">
        <v>0.0255860777612783</v>
      </c>
      <c r="AD209" s="19" t="n">
        <v>0.014071963160635</v>
      </c>
      <c r="AE209" s="19"/>
      <c r="AF209" s="19" t="n">
        <v>0.0149564422793882</v>
      </c>
      <c r="AG209" s="19" t="n">
        <v>0.0453499207456527</v>
      </c>
      <c r="AH209" s="19" t="n">
        <v>0.0135613914196335</v>
      </c>
      <c r="AI209" s="19"/>
      <c r="AJ209" s="19" t="n">
        <v>0.0161752414625722</v>
      </c>
      <c r="AK209" s="19" t="n">
        <v>0.0594616091684593</v>
      </c>
      <c r="AL209" s="19" t="n">
        <v>0.0292252875837789</v>
      </c>
      <c r="AM209" s="19" t="n">
        <v>0.077716286948708</v>
      </c>
      <c r="AN209" s="19" t="n">
        <v>0.00699552282897458</v>
      </c>
      <c r="AO209" s="19"/>
      <c r="AP209" s="19" t="n">
        <v>0.016321830400807</v>
      </c>
      <c r="AQ209" s="19" t="n">
        <v>0.0490297919157841</v>
      </c>
      <c r="AR209" s="19" t="n">
        <v>0.0497098689379178</v>
      </c>
      <c r="AS209" s="19" t="n">
        <v>0.0125060427304182</v>
      </c>
      <c r="AT209" s="19" t="n">
        <v>0.0174623288420477</v>
      </c>
      <c r="AU209" s="19"/>
      <c r="AV209" s="19" t="n">
        <v>0.0567743037420863</v>
      </c>
      <c r="AW209" s="19" t="n">
        <v>0.0222295557768812</v>
      </c>
      <c r="AX209" s="19" t="n">
        <v>0.034209022546758</v>
      </c>
      <c r="AY209" s="19" t="n">
        <v>0.013071671849139</v>
      </c>
      <c r="AZ209" s="19" t="n">
        <v>0.0181476277464217</v>
      </c>
      <c r="BA209" s="19" t="n">
        <v>0.00371563504375417</v>
      </c>
      <c r="BB209" s="19"/>
      <c r="BC209" s="19" t="n">
        <v>0.00456028195897654</v>
      </c>
      <c r="BD209" s="19" t="n">
        <v>0.0291255863956647</v>
      </c>
      <c r="BE209" s="19" t="n">
        <v>0.0350141459378397</v>
      </c>
      <c r="BF209" s="19" t="n">
        <v>0.069127858299583</v>
      </c>
      <c r="BG209" s="19" t="n">
        <v>0</v>
      </c>
    </row>
    <row r="210">
      <c r="B210" t="s">
        <v>177</v>
      </c>
      <c r="C210" s="19" t="n">
        <v>0.0255498405616431</v>
      </c>
      <c r="D210" s="19" t="n">
        <v>0.0339940315156879</v>
      </c>
      <c r="E210" s="19" t="n">
        <v>0.0166307030660764</v>
      </c>
      <c r="F210" s="19"/>
      <c r="G210" s="19" t="n">
        <v>0.026023781093591</v>
      </c>
      <c r="H210" s="19" t="n">
        <v>0.0435535252463795</v>
      </c>
      <c r="I210" s="19" t="n">
        <v>0.0336926828034532</v>
      </c>
      <c r="J210" s="19" t="n">
        <v>0.0292254860542696</v>
      </c>
      <c r="K210" s="19" t="n">
        <v>0.0111462493350982</v>
      </c>
      <c r="L210" s="19" t="n">
        <v>0.0107491460112001</v>
      </c>
      <c r="M210" s="19"/>
      <c r="N210" s="19" t="n">
        <v>0.0456064754801206</v>
      </c>
      <c r="O210" s="19" t="n">
        <v>0.0313287355019725</v>
      </c>
      <c r="P210" s="19" t="n">
        <v>0.00996281812484754</v>
      </c>
      <c r="Q210" s="19" t="n">
        <v>0.0116769888280806</v>
      </c>
      <c r="R210" s="19"/>
      <c r="S210" s="19" t="n">
        <v>0.0370715903152332</v>
      </c>
      <c r="T210" s="19" t="n">
        <v>0.0257871249784026</v>
      </c>
      <c r="U210" s="19" t="n">
        <v>0.0122437451645523</v>
      </c>
      <c r="V210" s="19" t="n">
        <v>0.0430431820692148</v>
      </c>
      <c r="W210" s="19" t="n">
        <v>0.0230596205111423</v>
      </c>
      <c r="X210" s="19" t="n">
        <v>0.00651778484725126</v>
      </c>
      <c r="Y210" s="19" t="n">
        <v>0.0089698169368392</v>
      </c>
      <c r="Z210" s="19" t="n">
        <v>0.0207385121928177</v>
      </c>
      <c r="AA210" s="19" t="n">
        <v>0.0234082433976218</v>
      </c>
      <c r="AB210" s="19" t="n">
        <v>0.0343848157798026</v>
      </c>
      <c r="AC210" s="19" t="n">
        <v>0.018148501771174</v>
      </c>
      <c r="AD210" s="19" t="n">
        <v>0.0611094440487914</v>
      </c>
      <c r="AE210" s="19"/>
      <c r="AF210" s="19" t="n">
        <v>0.0297179682876926</v>
      </c>
      <c r="AG210" s="19" t="n">
        <v>0.0259437740976794</v>
      </c>
      <c r="AH210" s="19" t="n">
        <v>0.0197208807627481</v>
      </c>
      <c r="AI210" s="19"/>
      <c r="AJ210" s="19" t="n">
        <v>0.0264400590662362</v>
      </c>
      <c r="AK210" s="19" t="n">
        <v>0.023859150791859</v>
      </c>
      <c r="AL210" s="19" t="n">
        <v>0.0158876362216108</v>
      </c>
      <c r="AM210" s="19" t="n">
        <v>0.0798292921906814</v>
      </c>
      <c r="AN210" s="19" t="n">
        <v>0.0227031521079091</v>
      </c>
      <c r="AO210" s="19"/>
      <c r="AP210" s="19" t="n">
        <v>0.0239817079129777</v>
      </c>
      <c r="AQ210" s="19" t="n">
        <v>0.0286779734573924</v>
      </c>
      <c r="AR210" s="19" t="n">
        <v>0.0117039695066297</v>
      </c>
      <c r="AS210" s="19" t="n">
        <v>0.0314371192996775</v>
      </c>
      <c r="AT210" s="19" t="n">
        <v>0.0229463040897162</v>
      </c>
      <c r="AU210" s="19"/>
      <c r="AV210" s="19" t="n">
        <v>0.0262378487305281</v>
      </c>
      <c r="AW210" s="19" t="n">
        <v>0.0280498110413128</v>
      </c>
      <c r="AX210" s="19" t="n">
        <v>0.0148555312036694</v>
      </c>
      <c r="AY210" s="19" t="n">
        <v>0.0373172732657945</v>
      </c>
      <c r="AZ210" s="19" t="n">
        <v>0.0243188890766042</v>
      </c>
      <c r="BA210" s="19" t="n">
        <v>0.0117250556254228</v>
      </c>
      <c r="BB210" s="19"/>
      <c r="BC210" s="19" t="n">
        <v>0.00450840493323234</v>
      </c>
      <c r="BD210" s="19" t="n">
        <v>0.0143630216535393</v>
      </c>
      <c r="BE210" s="19" t="n">
        <v>0.0210246386957913</v>
      </c>
      <c r="BF210" s="19" t="n">
        <v>0.0872370196076592</v>
      </c>
      <c r="BG210" s="19" t="n">
        <v>0.0811055383940054</v>
      </c>
    </row>
    <row r="211">
      <c r="B211" t="s">
        <v>178</v>
      </c>
      <c r="C211" s="19" t="n">
        <v>0.0215068315449191</v>
      </c>
      <c r="D211" s="19" t="n">
        <v>0.0263004654439754</v>
      </c>
      <c r="E211" s="19" t="n">
        <v>0.0170005625121239</v>
      </c>
      <c r="F211" s="19"/>
      <c r="G211" s="19" t="n">
        <v>0.0463297382404421</v>
      </c>
      <c r="H211" s="19" t="n">
        <v>0.0493974261899476</v>
      </c>
      <c r="I211" s="19" t="n">
        <v>0.0355360515347992</v>
      </c>
      <c r="J211" s="19" t="n">
        <v>0</v>
      </c>
      <c r="K211" s="19" t="n">
        <v>0.00416235248665626</v>
      </c>
      <c r="L211" s="19" t="n">
        <v>0</v>
      </c>
      <c r="M211" s="19"/>
      <c r="N211" s="19" t="n">
        <v>0.0423346692108287</v>
      </c>
      <c r="O211" s="19" t="n">
        <v>0.0125253354874023</v>
      </c>
      <c r="P211" s="19" t="n">
        <v>0.0146905399943831</v>
      </c>
      <c r="Q211" s="19" t="n">
        <v>0.0144351458988758</v>
      </c>
      <c r="R211" s="19"/>
      <c r="S211" s="19" t="n">
        <v>0.0539981193079101</v>
      </c>
      <c r="T211" s="19" t="n">
        <v>0.0167717145901466</v>
      </c>
      <c r="U211" s="19" t="n">
        <v>0.00600839609959397</v>
      </c>
      <c r="V211" s="19" t="n">
        <v>0.0219372306252382</v>
      </c>
      <c r="W211" s="19" t="n">
        <v>0.0135592781148752</v>
      </c>
      <c r="X211" s="19" t="n">
        <v>0.0189363113322487</v>
      </c>
      <c r="Y211" s="19" t="n">
        <v>0.0319016737604489</v>
      </c>
      <c r="Z211" s="19" t="n">
        <v>0</v>
      </c>
      <c r="AA211" s="19" t="n">
        <v>0.0246138218235366</v>
      </c>
      <c r="AB211" s="19" t="n">
        <v>0.00977795935629567</v>
      </c>
      <c r="AC211" s="19" t="n">
        <v>0.0100807800349575</v>
      </c>
      <c r="AD211" s="19" t="n">
        <v>0</v>
      </c>
      <c r="AE211" s="19"/>
      <c r="AF211" s="19" t="n">
        <v>0.00812846742023213</v>
      </c>
      <c r="AG211" s="19" t="n">
        <v>0.0314356054322422</v>
      </c>
      <c r="AH211" s="19" t="n">
        <v>0.0069514723942669</v>
      </c>
      <c r="AI211" s="19"/>
      <c r="AJ211" s="19" t="n">
        <v>0.0112153380741998</v>
      </c>
      <c r="AK211" s="19" t="n">
        <v>0.0489168599472463</v>
      </c>
      <c r="AL211" s="19" t="n">
        <v>0</v>
      </c>
      <c r="AM211" s="19" t="n">
        <v>0</v>
      </c>
      <c r="AN211" s="19" t="n">
        <v>0.00416497144862778</v>
      </c>
      <c r="AO211" s="19"/>
      <c r="AP211" s="19" t="n">
        <v>0.0191232850986493</v>
      </c>
      <c r="AQ211" s="19" t="n">
        <v>0.0380086280754492</v>
      </c>
      <c r="AR211" s="19" t="n">
        <v>0.00773054724269657</v>
      </c>
      <c r="AS211" s="19" t="n">
        <v>0.011517538814377</v>
      </c>
      <c r="AT211" s="19" t="n">
        <v>0.0167768106484459</v>
      </c>
      <c r="AU211" s="19"/>
      <c r="AV211" s="19" t="n">
        <v>0.0499721411503</v>
      </c>
      <c r="AW211" s="19" t="n">
        <v>0.016005780328456</v>
      </c>
      <c r="AX211" s="19" t="n">
        <v>0.00741666030977538</v>
      </c>
      <c r="AY211" s="19" t="n">
        <v>0.0063578606218501</v>
      </c>
      <c r="AZ211" s="19" t="n">
        <v>0.00621031462070421</v>
      </c>
      <c r="BA211" s="19" t="n">
        <v>0.00540231291857445</v>
      </c>
      <c r="BB211" s="19"/>
      <c r="BC211" s="19" t="n">
        <v>0.00645992500126015</v>
      </c>
      <c r="BD211" s="19" t="n">
        <v>0.00801535478255238</v>
      </c>
      <c r="BE211" s="19" t="n">
        <v>0.0356958991268182</v>
      </c>
      <c r="BF211" s="19" t="n">
        <v>0.0409564548155549</v>
      </c>
      <c r="BG211" s="19" t="n">
        <v>0.11164593710873</v>
      </c>
    </row>
    <row r="212">
      <c r="B212" t="s">
        <v>179</v>
      </c>
      <c r="C212" s="19" t="n">
        <v>0.01973996886479</v>
      </c>
      <c r="D212" s="19" t="n">
        <v>0.0267232735541674</v>
      </c>
      <c r="E212" s="19" t="n">
        <v>0.0130838693125904</v>
      </c>
      <c r="F212" s="19"/>
      <c r="G212" s="19" t="n">
        <v>0.025662301525137</v>
      </c>
      <c r="H212" s="19" t="n">
        <v>0.041019622064707</v>
      </c>
      <c r="I212" s="19" t="n">
        <v>0.0297358763737396</v>
      </c>
      <c r="J212" s="19" t="n">
        <v>0.00854412361160369</v>
      </c>
      <c r="K212" s="19" t="n">
        <v>0.013402189761513</v>
      </c>
      <c r="L212" s="19" t="n">
        <v>0.00375159236208646</v>
      </c>
      <c r="M212" s="19"/>
      <c r="N212" s="19" t="n">
        <v>0.0353989543319414</v>
      </c>
      <c r="O212" s="19" t="n">
        <v>0.0187591788733813</v>
      </c>
      <c r="P212" s="19" t="n">
        <v>0.014267982457506</v>
      </c>
      <c r="Q212" s="19" t="n">
        <v>0.00873428497452179</v>
      </c>
      <c r="R212" s="19"/>
      <c r="S212" s="19" t="n">
        <v>0.0481866511933725</v>
      </c>
      <c r="T212" s="19" t="n">
        <v>0.0154243425281687</v>
      </c>
      <c r="U212" s="19" t="n">
        <v>0</v>
      </c>
      <c r="V212" s="19" t="n">
        <v>0.0267709637201799</v>
      </c>
      <c r="W212" s="19" t="n">
        <v>0.00794107218238635</v>
      </c>
      <c r="X212" s="19" t="n">
        <v>0.0226178889019253</v>
      </c>
      <c r="Y212" s="19" t="n">
        <v>0.0117158859299055</v>
      </c>
      <c r="Z212" s="19" t="n">
        <v>0</v>
      </c>
      <c r="AA212" s="19" t="n">
        <v>0.00931222132245965</v>
      </c>
      <c r="AB212" s="19" t="n">
        <v>0.0202079662779635</v>
      </c>
      <c r="AC212" s="19" t="n">
        <v>0.0348219592593541</v>
      </c>
      <c r="AD212" s="19" t="n">
        <v>0.0150060649669298</v>
      </c>
      <c r="AE212" s="19"/>
      <c r="AF212" s="19" t="n">
        <v>0.0115172207088439</v>
      </c>
      <c r="AG212" s="19" t="n">
        <v>0.0273497534367151</v>
      </c>
      <c r="AH212" s="19" t="n">
        <v>0.0104684646829536</v>
      </c>
      <c r="AI212" s="19"/>
      <c r="AJ212" s="19" t="n">
        <v>0.0151837636162973</v>
      </c>
      <c r="AK212" s="19" t="n">
        <v>0.0318260834527775</v>
      </c>
      <c r="AL212" s="19" t="n">
        <v>0.029238084785865</v>
      </c>
      <c r="AM212" s="19" t="n">
        <v>0</v>
      </c>
      <c r="AN212" s="19" t="n">
        <v>0.00794593184015747</v>
      </c>
      <c r="AO212" s="19"/>
      <c r="AP212" s="19" t="n">
        <v>0.01628093264388</v>
      </c>
      <c r="AQ212" s="19" t="n">
        <v>0.0276934306070597</v>
      </c>
      <c r="AR212" s="19" t="n">
        <v>0.011889882892731</v>
      </c>
      <c r="AS212" s="19" t="n">
        <v>0.0175215620645272</v>
      </c>
      <c r="AT212" s="19" t="n">
        <v>0.0280048320029551</v>
      </c>
      <c r="AU212" s="19"/>
      <c r="AV212" s="19" t="n">
        <v>0.0317280700578661</v>
      </c>
      <c r="AW212" s="19" t="n">
        <v>0.0204323518047307</v>
      </c>
      <c r="AX212" s="19" t="n">
        <v>0.0114071125587786</v>
      </c>
      <c r="AY212" s="19" t="n">
        <v>0.0125045544033939</v>
      </c>
      <c r="AZ212" s="19" t="n">
        <v>0.0269598500882495</v>
      </c>
      <c r="BA212" s="19" t="n">
        <v>0</v>
      </c>
      <c r="BB212" s="19"/>
      <c r="BC212" s="19" t="n">
        <v>0.00587630482277321</v>
      </c>
      <c r="BD212" s="19" t="n">
        <v>0.00971088066671854</v>
      </c>
      <c r="BE212" s="19" t="n">
        <v>0.0168742506251141</v>
      </c>
      <c r="BF212" s="19" t="n">
        <v>0.0669949861092267</v>
      </c>
      <c r="BG212" s="19" t="n">
        <v>0.0247331871961983</v>
      </c>
    </row>
    <row r="213">
      <c r="B213" t="s">
        <v>180</v>
      </c>
      <c r="C213" s="19" t="n">
        <v>0.0178922092243793</v>
      </c>
      <c r="D213" s="19" t="n">
        <v>0.0198710746135925</v>
      </c>
      <c r="E213" s="19" t="n">
        <v>0.0161030695864325</v>
      </c>
      <c r="F213" s="19"/>
      <c r="G213" s="19" t="n">
        <v>0.0240648697110791</v>
      </c>
      <c r="H213" s="19" t="n">
        <v>0.0325706454917818</v>
      </c>
      <c r="I213" s="19" t="n">
        <v>0.0310792571545223</v>
      </c>
      <c r="J213" s="19" t="n">
        <v>0.0100455004298945</v>
      </c>
      <c r="K213" s="19" t="n">
        <v>0.00791392292389882</v>
      </c>
      <c r="L213" s="19" t="n">
        <v>0.00422919480799861</v>
      </c>
      <c r="M213" s="19"/>
      <c r="N213" s="19" t="n">
        <v>0.0327133705062022</v>
      </c>
      <c r="O213" s="19" t="n">
        <v>0.0131305973548781</v>
      </c>
      <c r="P213" s="19" t="n">
        <v>0.00909294887042946</v>
      </c>
      <c r="Q213" s="19" t="n">
        <v>0.0146405568956939</v>
      </c>
      <c r="R213" s="19"/>
      <c r="S213" s="19" t="n">
        <v>0.0363733208031466</v>
      </c>
      <c r="T213" s="19" t="n">
        <v>0.0129390454394212</v>
      </c>
      <c r="U213" s="19" t="n">
        <v>0.0147491011284135</v>
      </c>
      <c r="V213" s="19" t="n">
        <v>0.0215963263495493</v>
      </c>
      <c r="W213" s="19" t="n">
        <v>0</v>
      </c>
      <c r="X213" s="19" t="n">
        <v>0.0319729066987184</v>
      </c>
      <c r="Y213" s="19" t="n">
        <v>0.0164781943186344</v>
      </c>
      <c r="Z213" s="19" t="n">
        <v>0</v>
      </c>
      <c r="AA213" s="19" t="n">
        <v>0.0227657744377544</v>
      </c>
      <c r="AB213" s="19" t="n">
        <v>0</v>
      </c>
      <c r="AC213" s="19" t="n">
        <v>0.0256429482369754</v>
      </c>
      <c r="AD213" s="19" t="n">
        <v>0</v>
      </c>
      <c r="AE213" s="19"/>
      <c r="AF213" s="19" t="n">
        <v>0.0095728031761994</v>
      </c>
      <c r="AG213" s="19" t="n">
        <v>0.025767494180936</v>
      </c>
      <c r="AH213" s="19" t="n">
        <v>0.010990581765862</v>
      </c>
      <c r="AI213" s="19"/>
      <c r="AJ213" s="19" t="n">
        <v>0.0127405113613774</v>
      </c>
      <c r="AK213" s="19" t="n">
        <v>0.0373750384923095</v>
      </c>
      <c r="AL213" s="19" t="n">
        <v>0.00874957616478378</v>
      </c>
      <c r="AM213" s="19" t="n">
        <v>0</v>
      </c>
      <c r="AN213" s="19" t="n">
        <v>0.0113932614400688</v>
      </c>
      <c r="AO213" s="19"/>
      <c r="AP213" s="19" t="n">
        <v>0.0127932977026331</v>
      </c>
      <c r="AQ213" s="19" t="n">
        <v>0.030497566464504</v>
      </c>
      <c r="AR213" s="19" t="n">
        <v>0.00675487292824433</v>
      </c>
      <c r="AS213" s="19" t="n">
        <v>0.00945434482827805</v>
      </c>
      <c r="AT213" s="19" t="n">
        <v>0.0244639094104155</v>
      </c>
      <c r="AU213" s="19"/>
      <c r="AV213" s="19" t="n">
        <v>0.0330041773162827</v>
      </c>
      <c r="AW213" s="19" t="n">
        <v>0.0141456099691511</v>
      </c>
      <c r="AX213" s="19" t="n">
        <v>0.023837927080575</v>
      </c>
      <c r="AY213" s="19" t="n">
        <v>0.00278406812247115</v>
      </c>
      <c r="AZ213" s="19" t="n">
        <v>0.0312696350795566</v>
      </c>
      <c r="BA213" s="19" t="n">
        <v>0</v>
      </c>
      <c r="BB213" s="19"/>
      <c r="BC213" s="19" t="n">
        <v>0.00672598366135801</v>
      </c>
      <c r="BD213" s="19" t="n">
        <v>0.00247043872195684</v>
      </c>
      <c r="BE213" s="19" t="n">
        <v>0.0321572055704855</v>
      </c>
      <c r="BF213" s="19" t="n">
        <v>0.0249437303949961</v>
      </c>
      <c r="BG213" s="19" t="n">
        <v>0.0627356658394732</v>
      </c>
    </row>
    <row r="214">
      <c r="B214" t="s">
        <v>181</v>
      </c>
      <c r="C214" s="19" t="n">
        <v>0.0124120697491597</v>
      </c>
      <c r="D214" s="19" t="n">
        <v>0.014349699422059</v>
      </c>
      <c r="E214" s="19" t="n">
        <v>0.0106199280200319</v>
      </c>
      <c r="F214" s="19"/>
      <c r="G214" s="19" t="n">
        <v>0.0384443207473286</v>
      </c>
      <c r="H214" s="19" t="n">
        <v>0.0179258200992123</v>
      </c>
      <c r="I214" s="19" t="n">
        <v>0.0143606144079623</v>
      </c>
      <c r="J214" s="19" t="n">
        <v>0.00562434293809569</v>
      </c>
      <c r="K214" s="19" t="n">
        <v>0.00416235248665626</v>
      </c>
      <c r="L214" s="19" t="n">
        <v>0</v>
      </c>
      <c r="M214" s="19"/>
      <c r="N214" s="19" t="n">
        <v>0.0205025639647036</v>
      </c>
      <c r="O214" s="19" t="n">
        <v>0.00956662076938612</v>
      </c>
      <c r="P214" s="19" t="n">
        <v>0.00637547806486536</v>
      </c>
      <c r="Q214" s="19" t="n">
        <v>0.0119820648700424</v>
      </c>
      <c r="R214" s="19"/>
      <c r="S214" s="19" t="n">
        <v>0.0242895479111218</v>
      </c>
      <c r="T214" s="19" t="n">
        <v>0.00791203372594929</v>
      </c>
      <c r="U214" s="19" t="n">
        <v>0.00615425195437044</v>
      </c>
      <c r="V214" s="19" t="n">
        <v>0.013765838529625</v>
      </c>
      <c r="W214" s="19" t="n">
        <v>0.0171170385037178</v>
      </c>
      <c r="X214" s="19" t="n">
        <v>0.0221810111666809</v>
      </c>
      <c r="Y214" s="19" t="n">
        <v>0.0119746205501254</v>
      </c>
      <c r="Z214" s="19" t="n">
        <v>0.0104264702356331</v>
      </c>
      <c r="AA214" s="19" t="n">
        <v>0.0121323907503248</v>
      </c>
      <c r="AB214" s="19" t="n">
        <v>0</v>
      </c>
      <c r="AC214" s="19" t="n">
        <v>0.00684035937802263</v>
      </c>
      <c r="AD214" s="19" t="n">
        <v>0</v>
      </c>
      <c r="AE214" s="19"/>
      <c r="AF214" s="19" t="n">
        <v>0.00762775601766919</v>
      </c>
      <c r="AG214" s="19" t="n">
        <v>0.0157683984768618</v>
      </c>
      <c r="AH214" s="19" t="n">
        <v>0.00636168349552642</v>
      </c>
      <c r="AI214" s="19"/>
      <c r="AJ214" s="19" t="n">
        <v>0.00217459163088359</v>
      </c>
      <c r="AK214" s="19" t="n">
        <v>0.0326046285535391</v>
      </c>
      <c r="AL214" s="19" t="n">
        <v>0.00773537583420047</v>
      </c>
      <c r="AM214" s="19" t="n">
        <v>0.0323838834096207</v>
      </c>
      <c r="AN214" s="19" t="n">
        <v>0</v>
      </c>
      <c r="AO214" s="19"/>
      <c r="AP214" s="19" t="n">
        <v>0.00377036802447845</v>
      </c>
      <c r="AQ214" s="19" t="n">
        <v>0.0254580594277021</v>
      </c>
      <c r="AR214" s="19" t="n">
        <v>0.0118601850670352</v>
      </c>
      <c r="AS214" s="19" t="n">
        <v>0.0114043312404095</v>
      </c>
      <c r="AT214" s="19" t="n">
        <v>0.0116590232200714</v>
      </c>
      <c r="AU214" s="19"/>
      <c r="AV214" s="19" t="n">
        <v>0.0257121381886377</v>
      </c>
      <c r="AW214" s="19" t="n">
        <v>0.00831961692171646</v>
      </c>
      <c r="AX214" s="19" t="n">
        <v>0.0113786205674344</v>
      </c>
      <c r="AY214" s="19" t="n">
        <v>0.00667187282766883</v>
      </c>
      <c r="AZ214" s="19" t="n">
        <v>0.0142465140672939</v>
      </c>
      <c r="BA214" s="19" t="n">
        <v>0.00590897023281234</v>
      </c>
      <c r="BB214" s="19"/>
      <c r="BC214" s="19" t="n">
        <v>0</v>
      </c>
      <c r="BD214" s="19" t="n">
        <v>0.0141870826787297</v>
      </c>
      <c r="BE214" s="19" t="n">
        <v>0.0182442184718477</v>
      </c>
      <c r="BF214" s="19" t="n">
        <v>0.0217424640727164</v>
      </c>
      <c r="BG214" s="19" t="n">
        <v>0.0247331871961983</v>
      </c>
    </row>
    <row r="215">
      <c r="B215" t="s">
        <v>182</v>
      </c>
      <c r="C215" s="19" t="n">
        <v>0.00945696813021392</v>
      </c>
      <c r="D215" s="19" t="n">
        <v>0.0106345496620009</v>
      </c>
      <c r="E215" s="19" t="n">
        <v>0.00838289974041714</v>
      </c>
      <c r="F215" s="19"/>
      <c r="G215" s="19" t="n">
        <v>0.0100632958538482</v>
      </c>
      <c r="H215" s="19" t="n">
        <v>0.0226781010188939</v>
      </c>
      <c r="I215" s="19" t="n">
        <v>0.0124030139527951</v>
      </c>
      <c r="J215" s="19" t="n">
        <v>0.00317313179243114</v>
      </c>
      <c r="K215" s="19" t="n">
        <v>0.0109984384827235</v>
      </c>
      <c r="L215" s="19" t="n">
        <v>0</v>
      </c>
      <c r="M215" s="19"/>
      <c r="N215" s="19" t="n">
        <v>0.0179212680609791</v>
      </c>
      <c r="O215" s="19" t="n">
        <v>0.00608735579702036</v>
      </c>
      <c r="P215" s="19" t="n">
        <v>0.00846134822482547</v>
      </c>
      <c r="Q215" s="19" t="n">
        <v>0.00473366326758447</v>
      </c>
      <c r="R215" s="19"/>
      <c r="S215" s="19" t="n">
        <v>0.0168198591838883</v>
      </c>
      <c r="T215" s="19" t="n">
        <v>0.0205092249270221</v>
      </c>
      <c r="U215" s="19" t="n">
        <v>0</v>
      </c>
      <c r="V215" s="19" t="n">
        <v>0</v>
      </c>
      <c r="W215" s="19" t="n">
        <v>0.016323033715356</v>
      </c>
      <c r="X215" s="19" t="n">
        <v>0.0136059248985001</v>
      </c>
      <c r="Y215" s="19" t="n">
        <v>0.00650735695766951</v>
      </c>
      <c r="Z215" s="19" t="n">
        <v>0</v>
      </c>
      <c r="AA215" s="19" t="n">
        <v>0.00959283098855539</v>
      </c>
      <c r="AB215" s="19" t="n">
        <v>0.00546679415637224</v>
      </c>
      <c r="AC215" s="19" t="n">
        <v>0</v>
      </c>
      <c r="AD215" s="19" t="n">
        <v>0</v>
      </c>
      <c r="AE215" s="19"/>
      <c r="AF215" s="19" t="n">
        <v>0.0125793425065564</v>
      </c>
      <c r="AG215" s="19" t="n">
        <v>0.01018714556349</v>
      </c>
      <c r="AH215" s="19" t="n">
        <v>0.00723562421841148</v>
      </c>
      <c r="AI215" s="19"/>
      <c r="AJ215" s="19" t="n">
        <v>0.00906094675748745</v>
      </c>
      <c r="AK215" s="19" t="n">
        <v>0.0163223930560474</v>
      </c>
      <c r="AL215" s="19" t="n">
        <v>0</v>
      </c>
      <c r="AM215" s="19" t="n">
        <v>0.0218310925165329</v>
      </c>
      <c r="AN215" s="19" t="n">
        <v>0.0116140897114001</v>
      </c>
      <c r="AO215" s="19"/>
      <c r="AP215" s="19" t="n">
        <v>0.00969335079493637</v>
      </c>
      <c r="AQ215" s="19" t="n">
        <v>0.0116560121529693</v>
      </c>
      <c r="AR215" s="19" t="n">
        <v>0</v>
      </c>
      <c r="AS215" s="19" t="n">
        <v>0.00474646612117651</v>
      </c>
      <c r="AT215" s="19" t="n">
        <v>0.0174623288420477</v>
      </c>
      <c r="AU215" s="19"/>
      <c r="AV215" s="19" t="n">
        <v>0.012283792108347</v>
      </c>
      <c r="AW215" s="19" t="n">
        <v>0.00940650680770509</v>
      </c>
      <c r="AX215" s="19" t="n">
        <v>0.00731473039068673</v>
      </c>
      <c r="AY215" s="19" t="n">
        <v>0.00988804686006732</v>
      </c>
      <c r="AZ215" s="19" t="n">
        <v>0.0125624545166146</v>
      </c>
      <c r="BA215" s="19" t="n">
        <v>0.0118590829927826</v>
      </c>
      <c r="BB215" s="19"/>
      <c r="BC215" s="19" t="n">
        <v>0.00196277486420285</v>
      </c>
      <c r="BD215" s="19" t="n">
        <v>0.00425887811099145</v>
      </c>
      <c r="BE215" s="19" t="n">
        <v>0.00811190079146798</v>
      </c>
      <c r="BF215" s="19" t="n">
        <v>0.031689195346659</v>
      </c>
      <c r="BG215" s="19" t="n">
        <v>0.0552337284956052</v>
      </c>
    </row>
    <row r="216">
      <c r="B216" t="s">
        <v>95</v>
      </c>
      <c r="C216" s="19" t="n">
        <v>0.031873864203068</v>
      </c>
      <c r="D216" s="19" t="n">
        <v>0.0253392166521369</v>
      </c>
      <c r="E216" s="19" t="n">
        <v>0.0366723288511915</v>
      </c>
      <c r="F216" s="19"/>
      <c r="G216" s="19" t="n">
        <v>0.013436348117686</v>
      </c>
      <c r="H216" s="19" t="n">
        <v>0.00683139772775299</v>
      </c>
      <c r="I216" s="19" t="n">
        <v>0.0331784048678521</v>
      </c>
      <c r="J216" s="19" t="n">
        <v>0.0377608648019887</v>
      </c>
      <c r="K216" s="19" t="n">
        <v>0.0470053644738204</v>
      </c>
      <c r="L216" s="19" t="n">
        <v>0.0484843339469449</v>
      </c>
      <c r="M216" s="19"/>
      <c r="N216" s="19" t="n">
        <v>0.0339579497114385</v>
      </c>
      <c r="O216" s="19" t="n">
        <v>0.0341729874587416</v>
      </c>
      <c r="P216" s="19" t="n">
        <v>0.0312802866752288</v>
      </c>
      <c r="Q216" s="19" t="n">
        <v>0.0278226103725588</v>
      </c>
      <c r="R216" s="19"/>
      <c r="S216" s="19" t="n">
        <v>0.0274857726847366</v>
      </c>
      <c r="T216" s="19" t="n">
        <v>0.0385731771405834</v>
      </c>
      <c r="U216" s="19" t="n">
        <v>0.044399072501265</v>
      </c>
      <c r="V216" s="19" t="n">
        <v>0.026655412031709</v>
      </c>
      <c r="W216" s="19" t="n">
        <v>0.0229673023496621</v>
      </c>
      <c r="X216" s="19" t="n">
        <v>0.0368010032399583</v>
      </c>
      <c r="Y216" s="19" t="n">
        <v>0.0291858139162259</v>
      </c>
      <c r="Z216" s="19" t="n">
        <v>0.036067222662427</v>
      </c>
      <c r="AA216" s="19" t="n">
        <v>0.0222282399082299</v>
      </c>
      <c r="AB216" s="19" t="n">
        <v>0.0360434029616747</v>
      </c>
      <c r="AC216" s="19" t="n">
        <v>0.044494043312285</v>
      </c>
      <c r="AD216" s="19" t="n">
        <v>0.014908251572933</v>
      </c>
      <c r="AE216" s="19"/>
      <c r="AF216" s="19" t="n">
        <v>0.0363455399836815</v>
      </c>
      <c r="AG216" s="19" t="n">
        <v>0.0378384825769367</v>
      </c>
      <c r="AH216" s="19" t="n">
        <v>0.0162544894304723</v>
      </c>
      <c r="AI216" s="19"/>
      <c r="AJ216" s="19" t="n">
        <v>0.0323272255213406</v>
      </c>
      <c r="AK216" s="19" t="n">
        <v>0.0266997053353739</v>
      </c>
      <c r="AL216" s="19" t="n">
        <v>0.0442315504259288</v>
      </c>
      <c r="AM216" s="19" t="n">
        <v>0.0427817376422234</v>
      </c>
      <c r="AN216" s="19" t="n">
        <v>0.0411323444044776</v>
      </c>
      <c r="AO216" s="19"/>
      <c r="AP216" s="19" t="n">
        <v>0.0317028622139568</v>
      </c>
      <c r="AQ216" s="19" t="n">
        <v>0.0251793398275851</v>
      </c>
      <c r="AR216" s="19" t="n">
        <v>0.0360981144579806</v>
      </c>
      <c r="AS216" s="19" t="n">
        <v>0.0472271325556085</v>
      </c>
      <c r="AT216" s="19" t="n">
        <v>0.0211896677978551</v>
      </c>
      <c r="AU216" s="19"/>
      <c r="AV216" s="19" t="n">
        <v>0.0190769853807149</v>
      </c>
      <c r="AW216" s="19" t="n">
        <v>0.0410733325111626</v>
      </c>
      <c r="AX216" s="19" t="n">
        <v>0.0383535867502254</v>
      </c>
      <c r="AY216" s="19" t="n">
        <v>0.0346318452172686</v>
      </c>
      <c r="AZ216" s="19" t="n">
        <v>0.0372221951712914</v>
      </c>
      <c r="BA216" s="19" t="n">
        <v>0.0335574015535406</v>
      </c>
      <c r="BB216" s="19"/>
      <c r="BC216" s="19" t="n">
        <v>0.0228513176329937</v>
      </c>
      <c r="BD216" s="19" t="n">
        <v>0.0407793049208143</v>
      </c>
      <c r="BE216" s="19" t="n">
        <v>0.0298381007492107</v>
      </c>
      <c r="BF216" s="19" t="n">
        <v>0.0264629520862239</v>
      </c>
      <c r="BG216" s="19" t="n">
        <v>0.0747379981386076</v>
      </c>
    </row>
    <row r="217">
      <c r="B217" t="s">
        <v>122</v>
      </c>
      <c r="C217" s="19" t="n">
        <v>0.225671904895379</v>
      </c>
      <c r="D217" s="19" t="n">
        <v>0.19430158992818</v>
      </c>
      <c r="E217" s="19" t="n">
        <v>0.255051176291733</v>
      </c>
      <c r="F217" s="19"/>
      <c r="G217" s="19" t="n">
        <v>0.193096392995209</v>
      </c>
      <c r="H217" s="19" t="n">
        <v>0.155392532269649</v>
      </c>
      <c r="I217" s="19" t="n">
        <v>0.216519424702224</v>
      </c>
      <c r="J217" s="19" t="n">
        <v>0.265646553268965</v>
      </c>
      <c r="K217" s="19" t="n">
        <v>0.268291990978597</v>
      </c>
      <c r="L217" s="19" t="n">
        <v>0.250786062543369</v>
      </c>
      <c r="M217" s="19"/>
      <c r="N217" s="19" t="n">
        <v>0.125754347998298</v>
      </c>
      <c r="O217" s="19" t="n">
        <v>0.202186144686018</v>
      </c>
      <c r="P217" s="19" t="n">
        <v>0.247345139969069</v>
      </c>
      <c r="Q217" s="19" t="n">
        <v>0.339159917678757</v>
      </c>
      <c r="R217" s="19"/>
      <c r="S217" s="19" t="n">
        <v>0.106659228468216</v>
      </c>
      <c r="T217" s="19" t="n">
        <v>0.235004972171915</v>
      </c>
      <c r="U217" s="19" t="n">
        <v>0.292604878462463</v>
      </c>
      <c r="V217" s="19" t="n">
        <v>0.229554790304742</v>
      </c>
      <c r="W217" s="19" t="n">
        <v>0.258162003802199</v>
      </c>
      <c r="X217" s="19" t="n">
        <v>0.271566796878859</v>
      </c>
      <c r="Y217" s="19" t="n">
        <v>0.236614430223009</v>
      </c>
      <c r="Z217" s="19" t="n">
        <v>0.226210335414207</v>
      </c>
      <c r="AA217" s="19" t="n">
        <v>0.278954213193978</v>
      </c>
      <c r="AB217" s="19" t="n">
        <v>0.23371689908136</v>
      </c>
      <c r="AC217" s="19" t="n">
        <v>0.141140033906225</v>
      </c>
      <c r="AD217" s="19" t="n">
        <v>0.230288131414024</v>
      </c>
      <c r="AE217" s="19"/>
      <c r="AF217" s="19" t="n">
        <v>0.241873260711354</v>
      </c>
      <c r="AG217" s="19" t="n">
        <v>0.196349662539488</v>
      </c>
      <c r="AH217" s="19" t="n">
        <v>0.259144496956137</v>
      </c>
      <c r="AI217" s="19"/>
      <c r="AJ217" s="19" t="n">
        <v>0.217243214884342</v>
      </c>
      <c r="AK217" s="19" t="n">
        <v>0.168589099630499</v>
      </c>
      <c r="AL217" s="19" t="n">
        <v>0.1964976041372</v>
      </c>
      <c r="AM217" s="19" t="n">
        <v>0.340820429383565</v>
      </c>
      <c r="AN217" s="19" t="n">
        <v>0.307057127166049</v>
      </c>
      <c r="AO217" s="19"/>
      <c r="AP217" s="19" t="n">
        <v>0.180014075143613</v>
      </c>
      <c r="AQ217" s="19" t="n">
        <v>0.176676171223561</v>
      </c>
      <c r="AR217" s="19" t="n">
        <v>0.227168076048796</v>
      </c>
      <c r="AS217" s="19" t="n">
        <v>0.279942014943148</v>
      </c>
      <c r="AT217" s="19" t="n">
        <v>0.159645496873895</v>
      </c>
      <c r="AU217" s="19"/>
      <c r="AV217" s="19" t="n">
        <v>0.169633347361212</v>
      </c>
      <c r="AW217" s="19" t="n">
        <v>0.170408744188292</v>
      </c>
      <c r="AX217" s="19" t="n">
        <v>0.199641510294491</v>
      </c>
      <c r="AY217" s="19" t="n">
        <v>0.266457264635942</v>
      </c>
      <c r="AZ217" s="19" t="n">
        <v>0.196170324385055</v>
      </c>
      <c r="BA217" s="19" t="n">
        <v>0.340870477447652</v>
      </c>
      <c r="BB217" s="19"/>
      <c r="BC217" s="19" t="n">
        <v>0.299544754362513</v>
      </c>
      <c r="BD217" s="19" t="n">
        <v>0.246293861262858</v>
      </c>
      <c r="BE217" s="19" t="n">
        <v>0.176318940397795</v>
      </c>
      <c r="BF217" s="19" t="n">
        <v>0.135821620115113</v>
      </c>
      <c r="BG217" s="19" t="n">
        <v>0.0297253552489135</v>
      </c>
    </row>
    <row r="218">
      <c r="B218" t="s">
        <v>123</v>
      </c>
      <c r="C218" s="19" t="n">
        <v>0.021653453102719</v>
      </c>
      <c r="D218" s="19" t="n">
        <v>0.013000408643558</v>
      </c>
      <c r="E218" s="19" t="n">
        <v>0.030264779281354</v>
      </c>
      <c r="F218" s="19"/>
      <c r="G218" s="19" t="n">
        <v>0.00368253931328736</v>
      </c>
      <c r="H218" s="19" t="n">
        <v>0.0196368131374196</v>
      </c>
      <c r="I218" s="19" t="n">
        <v>0.0288016804030243</v>
      </c>
      <c r="J218" s="19" t="n">
        <v>0.0249817010784551</v>
      </c>
      <c r="K218" s="19" t="n">
        <v>0.0402811541910748</v>
      </c>
      <c r="L218" s="19" t="n">
        <v>0.0142748179714841</v>
      </c>
      <c r="M218" s="19"/>
      <c r="N218" s="19" t="n">
        <v>0.0101321917293488</v>
      </c>
      <c r="O218" s="19" t="n">
        <v>0.0284935181657708</v>
      </c>
      <c r="P218" s="19" t="n">
        <v>0.0182419195297142</v>
      </c>
      <c r="Q218" s="19" t="n">
        <v>0.0299968346708331</v>
      </c>
      <c r="R218" s="19"/>
      <c r="S218" s="19" t="n">
        <v>0.0146271843833411</v>
      </c>
      <c r="T218" s="19" t="n">
        <v>0.0251004961559412</v>
      </c>
      <c r="U218" s="19" t="n">
        <v>0.0370428492221187</v>
      </c>
      <c r="V218" s="19" t="n">
        <v>0.0191454264309552</v>
      </c>
      <c r="W218" s="19" t="n">
        <v>0.00777283804728632</v>
      </c>
      <c r="X218" s="19" t="n">
        <v>0.0272102318196612</v>
      </c>
      <c r="Y218" s="19" t="n">
        <v>0.00480441956141584</v>
      </c>
      <c r="Z218" s="19" t="n">
        <v>0.0363078348204537</v>
      </c>
      <c r="AA218" s="19" t="n">
        <v>0.0209046572274744</v>
      </c>
      <c r="AB218" s="19" t="n">
        <v>0.0356286028777517</v>
      </c>
      <c r="AC218" s="19" t="n">
        <v>0.0175495401339707</v>
      </c>
      <c r="AD218" s="19" t="n">
        <v>0.0150060649669298</v>
      </c>
      <c r="AE218" s="19"/>
      <c r="AF218" s="19" t="n">
        <v>0.0134601902984541</v>
      </c>
      <c r="AG218" s="19" t="n">
        <v>0.0193586973444175</v>
      </c>
      <c r="AH218" s="19" t="n">
        <v>0.0518735278424765</v>
      </c>
      <c r="AI218" s="19"/>
      <c r="AJ218" s="19" t="n">
        <v>0.0135472912532639</v>
      </c>
      <c r="AK218" s="19" t="n">
        <v>0.0101100807770496</v>
      </c>
      <c r="AL218" s="19" t="n">
        <v>0</v>
      </c>
      <c r="AM218" s="19" t="n">
        <v>0.027096775268733</v>
      </c>
      <c r="AN218" s="19" t="n">
        <v>0.0684747514085916</v>
      </c>
      <c r="AO218" s="19"/>
      <c r="AP218" s="19" t="n">
        <v>0.0133331340104686</v>
      </c>
      <c r="AQ218" s="19" t="n">
        <v>0.0174733296103725</v>
      </c>
      <c r="AR218" s="19" t="n">
        <v>0.0109426124090156</v>
      </c>
      <c r="AS218" s="19" t="n">
        <v>0.0313083718965873</v>
      </c>
      <c r="AT218" s="19" t="n">
        <v>0</v>
      </c>
      <c r="AU218" s="19"/>
      <c r="AV218" s="19" t="n">
        <v>0.00773821616237122</v>
      </c>
      <c r="AW218" s="19" t="n">
        <v>0.0118996493864723</v>
      </c>
      <c r="AX218" s="19" t="n">
        <v>0.00431417434747404</v>
      </c>
      <c r="AY218" s="19" t="n">
        <v>0.0287544901220716</v>
      </c>
      <c r="AZ218" s="19" t="n">
        <v>0.00941336819408067</v>
      </c>
      <c r="BA218" s="19" t="n">
        <v>0.0473177161748969</v>
      </c>
      <c r="BB218" s="19"/>
      <c r="BC218" s="19" t="n">
        <v>0.0293395241797894</v>
      </c>
      <c r="BD218" s="19" t="n">
        <v>0.0274895962445073</v>
      </c>
      <c r="BE218" s="19" t="n">
        <v>0.0124517787938522</v>
      </c>
      <c r="BF218" s="19" t="n">
        <v>0.0156340540102876</v>
      </c>
      <c r="BG218" s="19" t="n">
        <v>0</v>
      </c>
    </row>
    <row r="2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c r="AB219" s="19"/>
      <c r="AC219" s="19"/>
      <c r="AD219" s="19"/>
      <c r="AE219" s="19"/>
      <c r="AF219" s="19"/>
      <c r="AG219" s="19"/>
      <c r="AH219" s="19"/>
      <c r="AI219" s="19"/>
      <c r="AJ219" s="19"/>
      <c r="AK219" s="19"/>
      <c r="AL219" s="19"/>
      <c r="AM219" s="19"/>
      <c r="AN219" s="19"/>
      <c r="AO219" s="19"/>
      <c r="AP219" s="19"/>
      <c r="AQ219" s="19"/>
      <c r="AR219" s="19"/>
      <c r="AS219" s="19"/>
      <c r="AT219" s="19"/>
      <c r="AU219" s="19"/>
      <c r="AV219" s="19"/>
      <c r="AW219" s="19"/>
      <c r="AX219" s="19"/>
      <c r="AY219" s="19"/>
      <c r="AZ219" s="19"/>
      <c r="BA219" s="19"/>
      <c r="BB219" s="19"/>
      <c r="BC219" s="19"/>
      <c r="BD219" s="19"/>
      <c r="BE219" s="19"/>
      <c r="BF219" s="19"/>
      <c r="BG219" s="19"/>
    </row>
    <row r="220">
      <c r="B220" s="7" t="s">
        <v>184</v>
      </c>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c r="AB220" s="19"/>
      <c r="AC220" s="19"/>
      <c r="AD220" s="19"/>
      <c r="AE220" s="19"/>
      <c r="AF220" s="19"/>
      <c r="AG220" s="19"/>
      <c r="AH220" s="19"/>
      <c r="AI220" s="19"/>
      <c r="AJ220" s="19"/>
      <c r="AK220" s="19"/>
      <c r="AL220" s="19"/>
      <c r="AM220" s="19"/>
      <c r="AN220" s="19"/>
      <c r="AO220" s="19"/>
      <c r="AP220" s="19"/>
      <c r="AQ220" s="19"/>
      <c r="AR220" s="19"/>
      <c r="AS220" s="19"/>
      <c r="AT220" s="19"/>
      <c r="AU220" s="19"/>
      <c r="AV220" s="19"/>
      <c r="AW220" s="19"/>
      <c r="AX220" s="19"/>
      <c r="AY220" s="19"/>
      <c r="AZ220" s="19"/>
      <c r="BA220" s="19"/>
      <c r="BB220" s="19"/>
      <c r="BC220" s="19"/>
      <c r="BD220" s="19"/>
      <c r="BE220" s="19"/>
      <c r="BF220" s="19"/>
      <c r="BG220" s="19"/>
    </row>
    <row r="221">
      <c r="B221" s="26" t="s">
        <v>79</v>
      </c>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c r="AB221" s="19"/>
      <c r="AC221" s="19"/>
      <c r="AD221" s="19"/>
      <c r="AE221" s="19"/>
      <c r="AF221" s="19"/>
      <c r="AG221" s="19"/>
      <c r="AH221" s="19"/>
      <c r="AI221" s="19"/>
      <c r="AJ221" s="19"/>
      <c r="AK221" s="19"/>
      <c r="AL221" s="19"/>
      <c r="AM221" s="19"/>
      <c r="AN221" s="19"/>
      <c r="AO221" s="19"/>
      <c r="AP221" s="19"/>
      <c r="AQ221" s="19"/>
      <c r="AR221" s="19"/>
      <c r="AS221" s="19"/>
      <c r="AT221" s="19"/>
      <c r="AU221" s="19"/>
      <c r="AV221" s="19"/>
      <c r="AW221" s="19"/>
      <c r="AX221" s="19"/>
      <c r="AY221" s="19"/>
      <c r="AZ221" s="19"/>
      <c r="BA221" s="19"/>
      <c r="BB221" s="19"/>
      <c r="BC221" s="19"/>
      <c r="BD221" s="19"/>
      <c r="BE221" s="19"/>
      <c r="BF221" s="19"/>
      <c r="BG221" s="19"/>
    </row>
    <row r="222">
      <c r="B222" t="s">
        <v>166</v>
      </c>
      <c r="C222" s="19" t="n">
        <v>0.543746883367001</v>
      </c>
      <c r="D222" s="19" t="n">
        <v>0.581489532691303</v>
      </c>
      <c r="E222" s="19" t="n">
        <v>0.508160152217979</v>
      </c>
      <c r="F222" s="19"/>
      <c r="G222" s="19" t="n">
        <v>0.492682007621895</v>
      </c>
      <c r="H222" s="19" t="n">
        <v>0.532471701552541</v>
      </c>
      <c r="I222" s="19" t="n">
        <v>0.536096131770063</v>
      </c>
      <c r="J222" s="19" t="n">
        <v>0.557096054298584</v>
      </c>
      <c r="K222" s="19" t="n">
        <v>0.589590627625376</v>
      </c>
      <c r="L222" s="19" t="n">
        <v>0.551597518373665</v>
      </c>
      <c r="M222" s="19"/>
      <c r="N222" s="19" t="n">
        <v>0.628604722516385</v>
      </c>
      <c r="O222" s="19" t="n">
        <v>0.539102674371738</v>
      </c>
      <c r="P222" s="19" t="n">
        <v>0.544360064480658</v>
      </c>
      <c r="Q222" s="19" t="n">
        <v>0.455692595726221</v>
      </c>
      <c r="R222" s="19"/>
      <c r="S222" s="19" t="n">
        <v>0.573764764106277</v>
      </c>
      <c r="T222" s="19" t="n">
        <v>0.568999203768434</v>
      </c>
      <c r="U222" s="19" t="n">
        <v>0.499957427354387</v>
      </c>
      <c r="V222" s="19" t="n">
        <v>0.525237910208651</v>
      </c>
      <c r="W222" s="19" t="n">
        <v>0.554106145579199</v>
      </c>
      <c r="X222" s="19" t="n">
        <v>0.458765010836936</v>
      </c>
      <c r="Y222" s="19" t="n">
        <v>0.546543145420505</v>
      </c>
      <c r="Z222" s="19" t="n">
        <v>0.57587357277952</v>
      </c>
      <c r="AA222" s="19" t="n">
        <v>0.472316525955913</v>
      </c>
      <c r="AB222" s="19" t="n">
        <v>0.635683862520471</v>
      </c>
      <c r="AC222" s="19" t="n">
        <v>0.537504469550074</v>
      </c>
      <c r="AD222" s="19" t="n">
        <v>0.64396320990964</v>
      </c>
      <c r="AE222" s="19"/>
      <c r="AF222" s="19" t="n">
        <v>0.515702597097807</v>
      </c>
      <c r="AG222" s="19" t="n">
        <v>0.613497960486989</v>
      </c>
      <c r="AH222" s="19" t="n">
        <v>0.452492586145889</v>
      </c>
      <c r="AI222" s="19"/>
      <c r="AJ222" s="19" t="n">
        <v>0.53972166672383</v>
      </c>
      <c r="AK222" s="19" t="n">
        <v>0.592419377241284</v>
      </c>
      <c r="AL222" s="19" t="n">
        <v>0.699579307374282</v>
      </c>
      <c r="AM222" s="19" t="n">
        <v>0.284256966352516</v>
      </c>
      <c r="AN222" s="19" t="n">
        <v>0.430393849922979</v>
      </c>
      <c r="AO222" s="19"/>
      <c r="AP222" s="19" t="n">
        <v>0.557716531802133</v>
      </c>
      <c r="AQ222" s="19" t="n">
        <v>0.602801745666484</v>
      </c>
      <c r="AR222" s="19" t="n">
        <v>0.664406066627672</v>
      </c>
      <c r="AS222" s="19" t="n">
        <v>0.396590672081752</v>
      </c>
      <c r="AT222" s="19" t="n">
        <v>0.620919169510268</v>
      </c>
      <c r="AU222" s="19"/>
      <c r="AV222" s="19" t="n">
        <v>0.629487306547697</v>
      </c>
      <c r="AW222" s="19" t="n">
        <v>0.57475472486176</v>
      </c>
      <c r="AX222" s="19" t="n">
        <v>0.632904734548364</v>
      </c>
      <c r="AY222" s="19" t="n">
        <v>0.419744261863073</v>
      </c>
      <c r="AZ222" s="19" t="n">
        <v>0.515099018328181</v>
      </c>
      <c r="BA222" s="19" t="n">
        <v>0.501317179298362</v>
      </c>
      <c r="BB222" s="19"/>
      <c r="BC222" s="19" t="n">
        <v>0.494175648597694</v>
      </c>
      <c r="BD222" s="19" t="n">
        <v>0.530409558965669</v>
      </c>
      <c r="BE222" s="19" t="n">
        <v>0.597154683800591</v>
      </c>
      <c r="BF222" s="19" t="n">
        <v>0.587808804616187</v>
      </c>
      <c r="BG222" s="19" t="n">
        <v>0.705516685311219</v>
      </c>
    </row>
    <row r="223">
      <c r="B223" t="s">
        <v>167</v>
      </c>
      <c r="C223" s="19" t="n">
        <v>0.23103393788072</v>
      </c>
      <c r="D223" s="19" t="n">
        <v>0.232724444662587</v>
      </c>
      <c r="E223" s="19" t="n">
        <v>0.229015404591899</v>
      </c>
      <c r="F223" s="19"/>
      <c r="G223" s="19" t="n">
        <v>0.255786212468209</v>
      </c>
      <c r="H223" s="19" t="n">
        <v>0.21218798531974</v>
      </c>
      <c r="I223" s="19" t="n">
        <v>0.213395577823298</v>
      </c>
      <c r="J223" s="19" t="n">
        <v>0.234762103931612</v>
      </c>
      <c r="K223" s="19" t="n">
        <v>0.221325944733885</v>
      </c>
      <c r="L223" s="19" t="n">
        <v>0.24758421942962</v>
      </c>
      <c r="M223" s="19"/>
      <c r="N223" s="19" t="n">
        <v>0.26268960785034</v>
      </c>
      <c r="O223" s="19" t="n">
        <v>0.234840900316092</v>
      </c>
      <c r="P223" s="19" t="n">
        <v>0.245158476665562</v>
      </c>
      <c r="Q223" s="19" t="n">
        <v>0.181013208890156</v>
      </c>
      <c r="R223" s="19"/>
      <c r="S223" s="19" t="n">
        <v>0.249445779282465</v>
      </c>
      <c r="T223" s="19" t="n">
        <v>0.27791857538874</v>
      </c>
      <c r="U223" s="19" t="n">
        <v>0.143589738864492</v>
      </c>
      <c r="V223" s="19" t="n">
        <v>0.267809632851505</v>
      </c>
      <c r="W223" s="19" t="n">
        <v>0.235566594256366</v>
      </c>
      <c r="X223" s="19" t="n">
        <v>0.249951261759954</v>
      </c>
      <c r="Y223" s="19" t="n">
        <v>0.234675257066978</v>
      </c>
      <c r="Z223" s="19" t="n">
        <v>0.207306844179824</v>
      </c>
      <c r="AA223" s="19" t="n">
        <v>0.222073495956133</v>
      </c>
      <c r="AB223" s="19" t="n">
        <v>0.197740042345761</v>
      </c>
      <c r="AC223" s="19" t="n">
        <v>0.196533219071868</v>
      </c>
      <c r="AD223" s="19" t="n">
        <v>0.209917464016744</v>
      </c>
      <c r="AE223" s="19"/>
      <c r="AF223" s="19" t="n">
        <v>0.295716472336525</v>
      </c>
      <c r="AG223" s="19" t="n">
        <v>0.18729781932598</v>
      </c>
      <c r="AH223" s="19" t="n">
        <v>0.191724495980355</v>
      </c>
      <c r="AI223" s="19"/>
      <c r="AJ223" s="19" t="n">
        <v>0.307813160711041</v>
      </c>
      <c r="AK223" s="19" t="n">
        <v>0.178056732131392</v>
      </c>
      <c r="AL223" s="19" t="n">
        <v>0.199247841412025</v>
      </c>
      <c r="AM223" s="19" t="n">
        <v>0.377867999424948</v>
      </c>
      <c r="AN223" s="19" t="n">
        <v>0.186963952576993</v>
      </c>
      <c r="AO223" s="19"/>
      <c r="AP223" s="19" t="n">
        <v>0.349403917183853</v>
      </c>
      <c r="AQ223" s="19" t="n">
        <v>0.192396569724057</v>
      </c>
      <c r="AR223" s="19" t="n">
        <v>0.198774483835138</v>
      </c>
      <c r="AS223" s="19" t="n">
        <v>0.282944397154278</v>
      </c>
      <c r="AT223" s="19" t="n">
        <v>0.201801442449329</v>
      </c>
      <c r="AU223" s="19"/>
      <c r="AV223" s="19" t="n">
        <v>0.192259416827367</v>
      </c>
      <c r="AW223" s="19" t="n">
        <v>0.345511430291011</v>
      </c>
      <c r="AX223" s="19" t="n">
        <v>0.20495308920644</v>
      </c>
      <c r="AY223" s="19" t="n">
        <v>0.292559406224237</v>
      </c>
      <c r="AZ223" s="19" t="n">
        <v>0.17520640312883</v>
      </c>
      <c r="BA223" s="19" t="n">
        <v>0.174539790005324</v>
      </c>
      <c r="BB223" s="19"/>
      <c r="BC223" s="19" t="n">
        <v>0.209435961783597</v>
      </c>
      <c r="BD223" s="19" t="n">
        <v>0.217274923850833</v>
      </c>
      <c r="BE223" s="19" t="n">
        <v>0.218319844028675</v>
      </c>
      <c r="BF223" s="19" t="n">
        <v>0.255212290761917</v>
      </c>
      <c r="BG223" s="19" t="n">
        <v>0.259786348970967</v>
      </c>
    </row>
    <row r="224">
      <c r="B224" t="s">
        <v>168</v>
      </c>
      <c r="C224" s="19" t="n">
        <v>0.19219815248165</v>
      </c>
      <c r="D224" s="19" t="n">
        <v>0.212130768960004</v>
      </c>
      <c r="E224" s="19" t="n">
        <v>0.172079200343269</v>
      </c>
      <c r="F224" s="19"/>
      <c r="G224" s="19" t="n">
        <v>0.248969626352526</v>
      </c>
      <c r="H224" s="19" t="n">
        <v>0.31848101286596</v>
      </c>
      <c r="I224" s="19" t="n">
        <v>0.212293122686007</v>
      </c>
      <c r="J224" s="19" t="n">
        <v>0.187477933537455</v>
      </c>
      <c r="K224" s="19" t="n">
        <v>0.142750527880274</v>
      </c>
      <c r="L224" s="19" t="n">
        <v>0.0727066420028823</v>
      </c>
      <c r="M224" s="19"/>
      <c r="N224" s="19" t="n">
        <v>0.302056628006237</v>
      </c>
      <c r="O224" s="19" t="n">
        <v>0.204448030286503</v>
      </c>
      <c r="P224" s="19" t="n">
        <v>0.133268920841269</v>
      </c>
      <c r="Q224" s="19" t="n">
        <v>0.113249720496092</v>
      </c>
      <c r="R224" s="19"/>
      <c r="S224" s="19" t="n">
        <v>0.33618159796856</v>
      </c>
      <c r="T224" s="19" t="n">
        <v>0.162333206156137</v>
      </c>
      <c r="U224" s="19" t="n">
        <v>0.148538510387801</v>
      </c>
      <c r="V224" s="19" t="n">
        <v>0.205139348537148</v>
      </c>
      <c r="W224" s="19" t="n">
        <v>0.170758085615359</v>
      </c>
      <c r="X224" s="19" t="n">
        <v>0.174213827848705</v>
      </c>
      <c r="Y224" s="19" t="n">
        <v>0.153952535296687</v>
      </c>
      <c r="Z224" s="19" t="n">
        <v>0.184908747930413</v>
      </c>
      <c r="AA224" s="19" t="n">
        <v>0.207405093849063</v>
      </c>
      <c r="AB224" s="19" t="n">
        <v>0.167938550104356</v>
      </c>
      <c r="AC224" s="19" t="n">
        <v>0.106203430529397</v>
      </c>
      <c r="AD224" s="19" t="n">
        <v>0.102082337885331</v>
      </c>
      <c r="AE224" s="19"/>
      <c r="AF224" s="19" t="n">
        <v>0.0984861800856662</v>
      </c>
      <c r="AG224" s="19" t="n">
        <v>0.258342931352291</v>
      </c>
      <c r="AH224" s="19" t="n">
        <v>0.203192382154241</v>
      </c>
      <c r="AI224" s="19"/>
      <c r="AJ224" s="19" t="n">
        <v>0.101600682520378</v>
      </c>
      <c r="AK224" s="19" t="n">
        <v>0.311573945662948</v>
      </c>
      <c r="AL224" s="19" t="n">
        <v>0.267538093166657</v>
      </c>
      <c r="AM224" s="19" t="n">
        <v>0.157437872008946</v>
      </c>
      <c r="AN224" s="19" t="n">
        <v>0.134453981528432</v>
      </c>
      <c r="AO224" s="19"/>
      <c r="AP224" s="19" t="n">
        <v>0.127063947654443</v>
      </c>
      <c r="AQ224" s="19" t="n">
        <v>0.298630812964634</v>
      </c>
      <c r="AR224" s="19" t="n">
        <v>0.233681954282609</v>
      </c>
      <c r="AS224" s="19" t="n">
        <v>0.0580204847756789</v>
      </c>
      <c r="AT224" s="19" t="n">
        <v>0.247238763820239</v>
      </c>
      <c r="AU224" s="19"/>
      <c r="AV224" s="19" t="n">
        <v>0.333103657501448</v>
      </c>
      <c r="AW224" s="19" t="n">
        <v>0.121717973160764</v>
      </c>
      <c r="AX224" s="19" t="n">
        <v>0.257052364342137</v>
      </c>
      <c r="AY224" s="19" t="n">
        <v>0.0722299031050366</v>
      </c>
      <c r="AZ224" s="19" t="n">
        <v>0.239183516575007</v>
      </c>
      <c r="BA224" s="19" t="n">
        <v>0.13679169974784</v>
      </c>
      <c r="BB224" s="19"/>
      <c r="BC224" s="19" t="n">
        <v>0.0657193608400158</v>
      </c>
      <c r="BD224" s="19" t="n">
        <v>0.156839861251891</v>
      </c>
      <c r="BE224" s="19" t="n">
        <v>0.27496980528767</v>
      </c>
      <c r="BF224" s="19" t="n">
        <v>0.38781589361112</v>
      </c>
      <c r="BG224" s="19" t="n">
        <v>0.527765561488334</v>
      </c>
    </row>
    <row r="225">
      <c r="B225" t="s">
        <v>169</v>
      </c>
      <c r="C225" s="19" t="n">
        <v>0.141262151772772</v>
      </c>
      <c r="D225" s="19" t="n">
        <v>0.154056782153763</v>
      </c>
      <c r="E225" s="19" t="n">
        <v>0.129012109381461</v>
      </c>
      <c r="F225" s="19"/>
      <c r="G225" s="19" t="n">
        <v>0.181669194469185</v>
      </c>
      <c r="H225" s="19" t="n">
        <v>0.210410949655746</v>
      </c>
      <c r="I225" s="19" t="n">
        <v>0.177049634978404</v>
      </c>
      <c r="J225" s="19" t="n">
        <v>0.100476068288132</v>
      </c>
      <c r="K225" s="19" t="n">
        <v>0.103164213849876</v>
      </c>
      <c r="L225" s="19" t="n">
        <v>0.087810984414402</v>
      </c>
      <c r="M225" s="19"/>
      <c r="N225" s="19" t="n">
        <v>0.158011242265872</v>
      </c>
      <c r="O225" s="19" t="n">
        <v>0.125445270084355</v>
      </c>
      <c r="P225" s="19" t="n">
        <v>0.152784168438552</v>
      </c>
      <c r="Q225" s="19" t="n">
        <v>0.129816332411502</v>
      </c>
      <c r="R225" s="19"/>
      <c r="S225" s="19" t="n">
        <v>0.197936750934245</v>
      </c>
      <c r="T225" s="19" t="n">
        <v>0.133629666709194</v>
      </c>
      <c r="U225" s="19" t="n">
        <v>0.0836125766525406</v>
      </c>
      <c r="V225" s="19" t="n">
        <v>0.125033032353012</v>
      </c>
      <c r="W225" s="19" t="n">
        <v>0.132816628111486</v>
      </c>
      <c r="X225" s="19" t="n">
        <v>0.153224269237797</v>
      </c>
      <c r="Y225" s="19" t="n">
        <v>0.166282578409686</v>
      </c>
      <c r="Z225" s="19" t="n">
        <v>0.0902625256433741</v>
      </c>
      <c r="AA225" s="19" t="n">
        <v>0.151648668099482</v>
      </c>
      <c r="AB225" s="19" t="n">
        <v>0.115715924757859</v>
      </c>
      <c r="AC225" s="19" t="n">
        <v>0.113728378286813</v>
      </c>
      <c r="AD225" s="19" t="n">
        <v>0.181363985042129</v>
      </c>
      <c r="AE225" s="19"/>
      <c r="AF225" s="19" t="n">
        <v>0.139730090075512</v>
      </c>
      <c r="AG225" s="19" t="n">
        <v>0.136917398135212</v>
      </c>
      <c r="AH225" s="19" t="n">
        <v>0.153907836752932</v>
      </c>
      <c r="AI225" s="19"/>
      <c r="AJ225" s="19" t="n">
        <v>0.151014578573496</v>
      </c>
      <c r="AK225" s="19" t="n">
        <v>0.158975775344541</v>
      </c>
      <c r="AL225" s="19" t="n">
        <v>0.0692135396703688</v>
      </c>
      <c r="AM225" s="19" t="n">
        <v>0.276680460214953</v>
      </c>
      <c r="AN225" s="19" t="n">
        <v>0.114669793663268</v>
      </c>
      <c r="AO225" s="19"/>
      <c r="AP225" s="19" t="n">
        <v>0.172542650047496</v>
      </c>
      <c r="AQ225" s="19" t="n">
        <v>0.165725336728173</v>
      </c>
      <c r="AR225" s="19" t="n">
        <v>0.0774511101644354</v>
      </c>
      <c r="AS225" s="19" t="n">
        <v>0.145850725520974</v>
      </c>
      <c r="AT225" s="19" t="n">
        <v>0.141308918577162</v>
      </c>
      <c r="AU225" s="19"/>
      <c r="AV225" s="19" t="n">
        <v>0.184539266801584</v>
      </c>
      <c r="AW225" s="19" t="n">
        <v>0.173812952607279</v>
      </c>
      <c r="AX225" s="19" t="n">
        <v>0.0996467413966655</v>
      </c>
      <c r="AY225" s="19" t="n">
        <v>0.14217515184022</v>
      </c>
      <c r="AZ225" s="19" t="n">
        <v>0.114698419927185</v>
      </c>
      <c r="BA225" s="19" t="n">
        <v>0.0744734624301693</v>
      </c>
      <c r="BB225" s="19"/>
      <c r="BC225" s="19" t="n">
        <v>0.130620972935477</v>
      </c>
      <c r="BD225" s="19" t="n">
        <v>0.120339379877716</v>
      </c>
      <c r="BE225" s="19" t="n">
        <v>0.128327621770489</v>
      </c>
      <c r="BF225" s="19" t="n">
        <v>0.199884161756523</v>
      </c>
      <c r="BG225" s="19" t="n">
        <v>0.316517505591684</v>
      </c>
    </row>
    <row r="226">
      <c r="B226" t="s">
        <v>170</v>
      </c>
      <c r="C226" s="19" t="n">
        <v>0.100781152194236</v>
      </c>
      <c r="D226" s="19" t="n">
        <v>0.125262727164378</v>
      </c>
      <c r="E226" s="19" t="n">
        <v>0.0768118896879849</v>
      </c>
      <c r="F226" s="19"/>
      <c r="G226" s="19" t="n">
        <v>0.117537524817897</v>
      </c>
      <c r="H226" s="19" t="n">
        <v>0.161633576303036</v>
      </c>
      <c r="I226" s="19" t="n">
        <v>0.0894406541354474</v>
      </c>
      <c r="J226" s="19" t="n">
        <v>0.0907174414654091</v>
      </c>
      <c r="K226" s="19" t="n">
        <v>0.0682459710188601</v>
      </c>
      <c r="L226" s="19" t="n">
        <v>0.0795262689792074</v>
      </c>
      <c r="M226" s="19"/>
      <c r="N226" s="19" t="n">
        <v>0.159403227444493</v>
      </c>
      <c r="O226" s="19" t="n">
        <v>0.0887263644108914</v>
      </c>
      <c r="P226" s="19" t="n">
        <v>0.07135855606233</v>
      </c>
      <c r="Q226" s="19" t="n">
        <v>0.0762027384120223</v>
      </c>
      <c r="R226" s="19"/>
      <c r="S226" s="19" t="n">
        <v>0.169122594713157</v>
      </c>
      <c r="T226" s="19" t="n">
        <v>0.0849771095155226</v>
      </c>
      <c r="U226" s="19" t="n">
        <v>0.0858667549576786</v>
      </c>
      <c r="V226" s="19" t="n">
        <v>0.0856960318385433</v>
      </c>
      <c r="W226" s="19" t="n">
        <v>0.0881221679809609</v>
      </c>
      <c r="X226" s="19" t="n">
        <v>0.0981492510148121</v>
      </c>
      <c r="Y226" s="19" t="n">
        <v>0.0888694904419838</v>
      </c>
      <c r="Z226" s="19" t="n">
        <v>0.0896889098576095</v>
      </c>
      <c r="AA226" s="19" t="n">
        <v>0.119228364097569</v>
      </c>
      <c r="AB226" s="19" t="n">
        <v>0.0572325161935099</v>
      </c>
      <c r="AC226" s="19" t="n">
        <v>0.113828206230353</v>
      </c>
      <c r="AD226" s="19" t="n">
        <v>0.059607959303064</v>
      </c>
      <c r="AE226" s="19"/>
      <c r="AF226" s="19" t="n">
        <v>0.0852770274284854</v>
      </c>
      <c r="AG226" s="19" t="n">
        <v>0.116798285966728</v>
      </c>
      <c r="AH226" s="19" t="n">
        <v>0.0978646736871453</v>
      </c>
      <c r="AI226" s="19"/>
      <c r="AJ226" s="19" t="n">
        <v>0.111355938543979</v>
      </c>
      <c r="AK226" s="19" t="n">
        <v>0.125471016127511</v>
      </c>
      <c r="AL226" s="19" t="n">
        <v>0.105637496237697</v>
      </c>
      <c r="AM226" s="19" t="n">
        <v>0.0512457304178852</v>
      </c>
      <c r="AN226" s="19" t="n">
        <v>0.0700595313029021</v>
      </c>
      <c r="AO226" s="19"/>
      <c r="AP226" s="19" t="n">
        <v>0.133989229284357</v>
      </c>
      <c r="AQ226" s="19" t="n">
        <v>0.125978074710117</v>
      </c>
      <c r="AR226" s="19" t="n">
        <v>0.0605497518325429</v>
      </c>
      <c r="AS226" s="19" t="n">
        <v>0.0821237471082217</v>
      </c>
      <c r="AT226" s="19" t="n">
        <v>0.077222375710142</v>
      </c>
      <c r="AU226" s="19"/>
      <c r="AV226" s="19" t="n">
        <v>0.136725543056255</v>
      </c>
      <c r="AW226" s="19" t="n">
        <v>0.131613746972308</v>
      </c>
      <c r="AX226" s="19" t="n">
        <v>0.0690538569503562</v>
      </c>
      <c r="AY226" s="19" t="n">
        <v>0.0837439869661812</v>
      </c>
      <c r="AZ226" s="19" t="n">
        <v>0.0719726668572472</v>
      </c>
      <c r="BA226" s="19" t="n">
        <v>0.0715159373262935</v>
      </c>
      <c r="BB226" s="19"/>
      <c r="BC226" s="19" t="n">
        <v>0.0520412676484451</v>
      </c>
      <c r="BD226" s="19" t="n">
        <v>0.0611282802630025</v>
      </c>
      <c r="BE226" s="19" t="n">
        <v>0.127195254849779</v>
      </c>
      <c r="BF226" s="19" t="n">
        <v>0.204687113372103</v>
      </c>
      <c r="BG226" s="19" t="n">
        <v>0.260553281104591</v>
      </c>
    </row>
    <row r="227">
      <c r="B227" t="s">
        <v>171</v>
      </c>
      <c r="C227" s="19" t="n">
        <v>0.0901842272483299</v>
      </c>
      <c r="D227" s="19" t="n">
        <v>0.126532630836748</v>
      </c>
      <c r="E227" s="19" t="n">
        <v>0.0554398474807855</v>
      </c>
      <c r="F227" s="19"/>
      <c r="G227" s="19" t="n">
        <v>0.126214483306835</v>
      </c>
      <c r="H227" s="19" t="n">
        <v>0.21223734709024</v>
      </c>
      <c r="I227" s="19" t="n">
        <v>0.118602300833201</v>
      </c>
      <c r="J227" s="19" t="n">
        <v>0.053422489413999</v>
      </c>
      <c r="K227" s="19" t="n">
        <v>0.0339872959882396</v>
      </c>
      <c r="L227" s="19" t="n">
        <v>0.0117075260530875</v>
      </c>
      <c r="M227" s="19"/>
      <c r="N227" s="19" t="n">
        <v>0.167356461729906</v>
      </c>
      <c r="O227" s="19" t="n">
        <v>0.0910505219873406</v>
      </c>
      <c r="P227" s="19" t="n">
        <v>0.0602080570509741</v>
      </c>
      <c r="Q227" s="19" t="n">
        <v>0.0326479016359299</v>
      </c>
      <c r="R227" s="19"/>
      <c r="S227" s="19" t="n">
        <v>0.187181382795916</v>
      </c>
      <c r="T227" s="19" t="n">
        <v>0.0977986876784144</v>
      </c>
      <c r="U227" s="19" t="n">
        <v>0.0405787919806461</v>
      </c>
      <c r="V227" s="19" t="n">
        <v>0.084220547974509</v>
      </c>
      <c r="W227" s="19" t="n">
        <v>0.047651667902657</v>
      </c>
      <c r="X227" s="19" t="n">
        <v>0.119883244954032</v>
      </c>
      <c r="Y227" s="19" t="n">
        <v>0.0908937976579069</v>
      </c>
      <c r="Z227" s="19" t="n">
        <v>0.0414631190127663</v>
      </c>
      <c r="AA227" s="19" t="n">
        <v>0.0931886230572834</v>
      </c>
      <c r="AB227" s="19" t="n">
        <v>0.0287511115397155</v>
      </c>
      <c r="AC227" s="19" t="n">
        <v>0.042733823990298</v>
      </c>
      <c r="AD227" s="19" t="n">
        <v>0.0796173584664133</v>
      </c>
      <c r="AE227" s="19"/>
      <c r="AF227" s="19" t="n">
        <v>0.0675351778984478</v>
      </c>
      <c r="AG227" s="19" t="n">
        <v>0.106857202575137</v>
      </c>
      <c r="AH227" s="19" t="n">
        <v>0.085282597898715</v>
      </c>
      <c r="AI227" s="19"/>
      <c r="AJ227" s="19" t="n">
        <v>0.087307746721644</v>
      </c>
      <c r="AK227" s="19" t="n">
        <v>0.129705886331193</v>
      </c>
      <c r="AL227" s="19" t="n">
        <v>0.0538016466272628</v>
      </c>
      <c r="AM227" s="19" t="n">
        <v>0.0540165194270746</v>
      </c>
      <c r="AN227" s="19" t="n">
        <v>0.0585255974589679</v>
      </c>
      <c r="AO227" s="19"/>
      <c r="AP227" s="19" t="n">
        <v>0.092365012475625</v>
      </c>
      <c r="AQ227" s="19" t="n">
        <v>0.135793083338682</v>
      </c>
      <c r="AR227" s="19" t="n">
        <v>0.0647298410168228</v>
      </c>
      <c r="AS227" s="19" t="n">
        <v>0.0583295127532114</v>
      </c>
      <c r="AT227" s="19" t="n">
        <v>0.0447169828731617</v>
      </c>
      <c r="AU227" s="19"/>
      <c r="AV227" s="19" t="n">
        <v>0.141600945301983</v>
      </c>
      <c r="AW227" s="19" t="n">
        <v>0.0905604827360943</v>
      </c>
      <c r="AX227" s="19" t="n">
        <v>0.0657428861761969</v>
      </c>
      <c r="AY227" s="19" t="n">
        <v>0.0729760723710619</v>
      </c>
      <c r="AZ227" s="19" t="n">
        <v>0.0574702367269831</v>
      </c>
      <c r="BA227" s="19" t="n">
        <v>0.0814916749193471</v>
      </c>
      <c r="BB227" s="19"/>
      <c r="BC227" s="19" t="n">
        <v>0.0143429351009238</v>
      </c>
      <c r="BD227" s="19" t="n">
        <v>0.0400796572695177</v>
      </c>
      <c r="BE227" s="19" t="n">
        <v>0.144265735456349</v>
      </c>
      <c r="BF227" s="19" t="n">
        <v>0.213133114410389</v>
      </c>
      <c r="BG227" s="19" t="n">
        <v>0.20899037020087</v>
      </c>
    </row>
    <row r="228">
      <c r="B228" t="s">
        <v>172</v>
      </c>
      <c r="C228" s="19" t="n">
        <v>0.0548474834162917</v>
      </c>
      <c r="D228" s="19" t="n">
        <v>0.0682682095228714</v>
      </c>
      <c r="E228" s="19" t="n">
        <v>0.0421889740228556</v>
      </c>
      <c r="F228" s="19"/>
      <c r="G228" s="19" t="n">
        <v>0.0846613019955974</v>
      </c>
      <c r="H228" s="19" t="n">
        <v>0.110484513624627</v>
      </c>
      <c r="I228" s="19" t="n">
        <v>0.0900801768237672</v>
      </c>
      <c r="J228" s="19" t="n">
        <v>0.0313952764801977</v>
      </c>
      <c r="K228" s="19" t="n">
        <v>0.020797254869318</v>
      </c>
      <c r="L228" s="19" t="n">
        <v>0.00311980848277655</v>
      </c>
      <c r="M228" s="19"/>
      <c r="N228" s="19" t="n">
        <v>0.102198347428291</v>
      </c>
      <c r="O228" s="19" t="n">
        <v>0.0561047579883459</v>
      </c>
      <c r="P228" s="19" t="n">
        <v>0.0304020394346224</v>
      </c>
      <c r="Q228" s="19" t="n">
        <v>0.0241079423181331</v>
      </c>
      <c r="R228" s="19"/>
      <c r="S228" s="19" t="n">
        <v>0.12010841871195</v>
      </c>
      <c r="T228" s="19" t="n">
        <v>0.0572456299717265</v>
      </c>
      <c r="U228" s="19" t="n">
        <v>0.039573844161299</v>
      </c>
      <c r="V228" s="19" t="n">
        <v>0.0138349872418467</v>
      </c>
      <c r="W228" s="19" t="n">
        <v>0.0727162137811231</v>
      </c>
      <c r="X228" s="19" t="n">
        <v>0.0475858670791372</v>
      </c>
      <c r="Y228" s="19" t="n">
        <v>0.0534074366705755</v>
      </c>
      <c r="Z228" s="19" t="n">
        <v>0.0214300046571875</v>
      </c>
      <c r="AA228" s="19" t="n">
        <v>0.0629754040937433</v>
      </c>
      <c r="AB228" s="19" t="n">
        <v>0.0286770205772928</v>
      </c>
      <c r="AC228" s="19" t="n">
        <v>0.0221805783721063</v>
      </c>
      <c r="AD228" s="19" t="n">
        <v>0.0345856726054915</v>
      </c>
      <c r="AE228" s="19"/>
      <c r="AF228" s="19" t="n">
        <v>0.0275960130187645</v>
      </c>
      <c r="AG228" s="19" t="n">
        <v>0.0761406815076938</v>
      </c>
      <c r="AH228" s="19" t="n">
        <v>0.0574955383727712</v>
      </c>
      <c r="AI228" s="19"/>
      <c r="AJ228" s="19" t="n">
        <v>0.0385223196026479</v>
      </c>
      <c r="AK228" s="19" t="n">
        <v>0.0903096000508573</v>
      </c>
      <c r="AL228" s="19" t="n">
        <v>0.0780664593452215</v>
      </c>
      <c r="AM228" s="19" t="n">
        <v>0.0323838834096207</v>
      </c>
      <c r="AN228" s="19" t="n">
        <v>0.0415847169312531</v>
      </c>
      <c r="AO228" s="19"/>
      <c r="AP228" s="19" t="n">
        <v>0.0426260293839557</v>
      </c>
      <c r="AQ228" s="19" t="n">
        <v>0.0857669794509787</v>
      </c>
      <c r="AR228" s="19" t="n">
        <v>0.0742023251774517</v>
      </c>
      <c r="AS228" s="19" t="n">
        <v>0.0206444579032014</v>
      </c>
      <c r="AT228" s="19" t="n">
        <v>0.0237421064154052</v>
      </c>
      <c r="AU228" s="19"/>
      <c r="AV228" s="19" t="n">
        <v>0.0916955675534634</v>
      </c>
      <c r="AW228" s="19" t="n">
        <v>0.0556644392895762</v>
      </c>
      <c r="AX228" s="19" t="n">
        <v>0.0584822546507406</v>
      </c>
      <c r="AY228" s="19" t="n">
        <v>0.0244012095961535</v>
      </c>
      <c r="AZ228" s="19" t="n">
        <v>0.0369076580170455</v>
      </c>
      <c r="BA228" s="19" t="n">
        <v>0.0380917078465525</v>
      </c>
      <c r="BB228" s="19"/>
      <c r="BC228" s="19" t="n">
        <v>0.00885108056352232</v>
      </c>
      <c r="BD228" s="19" t="n">
        <v>0.0265306430336663</v>
      </c>
      <c r="BE228" s="19" t="n">
        <v>0.0836702144734775</v>
      </c>
      <c r="BF228" s="19" t="n">
        <v>0.163990660513548</v>
      </c>
      <c r="BG228" s="19" t="n">
        <v>0.0758082461572323</v>
      </c>
    </row>
    <row r="229">
      <c r="B229" t="s">
        <v>173</v>
      </c>
      <c r="C229" s="19" t="n">
        <v>0.0313832815906191</v>
      </c>
      <c r="D229" s="19" t="n">
        <v>0.0358416602040603</v>
      </c>
      <c r="E229" s="19" t="n">
        <v>0.0272819356275631</v>
      </c>
      <c r="F229" s="19"/>
      <c r="G229" s="19" t="n">
        <v>0.0504283064586895</v>
      </c>
      <c r="H229" s="19" t="n">
        <v>0.0410417696870835</v>
      </c>
      <c r="I229" s="19" t="n">
        <v>0.0515476868798572</v>
      </c>
      <c r="J229" s="19" t="n">
        <v>0.0224001069945635</v>
      </c>
      <c r="K229" s="19" t="n">
        <v>0.0273270107607838</v>
      </c>
      <c r="L229" s="19" t="n">
        <v>0.00444919152512198</v>
      </c>
      <c r="M229" s="19"/>
      <c r="N229" s="19" t="n">
        <v>0.0532186436003907</v>
      </c>
      <c r="O229" s="19" t="n">
        <v>0.0261646773666116</v>
      </c>
      <c r="P229" s="19" t="n">
        <v>0.0274905748748296</v>
      </c>
      <c r="Q229" s="19" t="n">
        <v>0.0167640439163235</v>
      </c>
      <c r="R229" s="19"/>
      <c r="S229" s="19" t="n">
        <v>0.0621946588204309</v>
      </c>
      <c r="T229" s="19" t="n">
        <v>0.0251935251628546</v>
      </c>
      <c r="U229" s="19" t="n">
        <v>0.0183581286789637</v>
      </c>
      <c r="V229" s="19" t="n">
        <v>0.0423789799555398</v>
      </c>
      <c r="W229" s="19" t="n">
        <v>0.00683119223613436</v>
      </c>
      <c r="X229" s="19" t="n">
        <v>0.0360864838686104</v>
      </c>
      <c r="Y229" s="19" t="n">
        <v>0.0146287106155659</v>
      </c>
      <c r="Z229" s="19" t="n">
        <v>0.0104264702356331</v>
      </c>
      <c r="AA229" s="19" t="n">
        <v>0.0477855504275843</v>
      </c>
      <c r="AB229" s="19" t="n">
        <v>0.0201185671809425</v>
      </c>
      <c r="AC229" s="19" t="n">
        <v>0.0182883488636888</v>
      </c>
      <c r="AD229" s="19" t="n">
        <v>0.027211621986191</v>
      </c>
      <c r="AE229" s="19"/>
      <c r="AF229" s="19" t="n">
        <v>0.0197163226927009</v>
      </c>
      <c r="AG229" s="19" t="n">
        <v>0.0443728468459056</v>
      </c>
      <c r="AH229" s="19" t="n">
        <v>0.015646282890402</v>
      </c>
      <c r="AI229" s="19"/>
      <c r="AJ229" s="19" t="n">
        <v>0.0173911530424947</v>
      </c>
      <c r="AK229" s="19" t="n">
        <v>0.0547417436099798</v>
      </c>
      <c r="AL229" s="19" t="n">
        <v>0.0146864172592644</v>
      </c>
      <c r="AM229" s="19" t="n">
        <v>0.0323838834096207</v>
      </c>
      <c r="AN229" s="19" t="n">
        <v>0.00960763341130267</v>
      </c>
      <c r="AO229" s="19"/>
      <c r="AP229" s="19" t="n">
        <v>0.0128301075019592</v>
      </c>
      <c r="AQ229" s="19" t="n">
        <v>0.0547668988334171</v>
      </c>
      <c r="AR229" s="19" t="n">
        <v>0.036107660748703</v>
      </c>
      <c r="AS229" s="19" t="n">
        <v>0.00902567473747969</v>
      </c>
      <c r="AT229" s="19" t="n">
        <v>0.0431273140701674</v>
      </c>
      <c r="AU229" s="19"/>
      <c r="AV229" s="19" t="n">
        <v>0.0598790312585126</v>
      </c>
      <c r="AW229" s="19" t="n">
        <v>0.0171191252259203</v>
      </c>
      <c r="AX229" s="19" t="n">
        <v>0.0582465661351945</v>
      </c>
      <c r="AY229" s="19" t="n">
        <v>0.0103058055599914</v>
      </c>
      <c r="AZ229" s="19" t="n">
        <v>0.0310259259421151</v>
      </c>
      <c r="BA229" s="19" t="n">
        <v>0</v>
      </c>
      <c r="BB229" s="19"/>
      <c r="BC229" s="19" t="n">
        <v>0.0134094445963906</v>
      </c>
      <c r="BD229" s="19" t="n">
        <v>0.0169500013513871</v>
      </c>
      <c r="BE229" s="19" t="n">
        <v>0.0516151074923578</v>
      </c>
      <c r="BF229" s="19" t="n">
        <v>0.0573851680014995</v>
      </c>
      <c r="BG229" s="19" t="n">
        <v>0</v>
      </c>
    </row>
    <row r="230">
      <c r="B230" t="s">
        <v>174</v>
      </c>
      <c r="C230" s="19" t="n">
        <v>0.0277438292114897</v>
      </c>
      <c r="D230" s="19" t="n">
        <v>0.0260321873266431</v>
      </c>
      <c r="E230" s="19" t="n">
        <v>0.0287642480659087</v>
      </c>
      <c r="F230" s="19"/>
      <c r="G230" s="19" t="n">
        <v>0.0190601047334963</v>
      </c>
      <c r="H230" s="19" t="n">
        <v>0.0620402277567024</v>
      </c>
      <c r="I230" s="19" t="n">
        <v>0.025216517071768</v>
      </c>
      <c r="J230" s="19" t="n">
        <v>0.0165456837050363</v>
      </c>
      <c r="K230" s="19" t="n">
        <v>0.0308258418545937</v>
      </c>
      <c r="L230" s="19" t="n">
        <v>0.0148151342098862</v>
      </c>
      <c r="M230" s="19"/>
      <c r="N230" s="19" t="n">
        <v>0.038680351033003</v>
      </c>
      <c r="O230" s="19" t="n">
        <v>0.0304027727287852</v>
      </c>
      <c r="P230" s="19" t="n">
        <v>0.0119414277055588</v>
      </c>
      <c r="Q230" s="19" t="n">
        <v>0.0271358431439494</v>
      </c>
      <c r="R230" s="19"/>
      <c r="S230" s="19" t="n">
        <v>0.0347072940243429</v>
      </c>
      <c r="T230" s="19" t="n">
        <v>0.0236969435133316</v>
      </c>
      <c r="U230" s="19" t="n">
        <v>0.0219529457225306</v>
      </c>
      <c r="V230" s="19" t="n">
        <v>0.0175797869931392</v>
      </c>
      <c r="W230" s="19" t="n">
        <v>0.0197590465692806</v>
      </c>
      <c r="X230" s="19" t="n">
        <v>0.0186101676430776</v>
      </c>
      <c r="Y230" s="19" t="n">
        <v>0.0276184130653472</v>
      </c>
      <c r="Z230" s="19" t="n">
        <v>0.0259247943468282</v>
      </c>
      <c r="AA230" s="19" t="n">
        <v>0.0166992061680467</v>
      </c>
      <c r="AB230" s="19" t="n">
        <v>0.0570861177611038</v>
      </c>
      <c r="AC230" s="19" t="n">
        <v>0.0557250207677865</v>
      </c>
      <c r="AD230" s="19" t="n">
        <v>0.0129353929254287</v>
      </c>
      <c r="AE230" s="19"/>
      <c r="AF230" s="19" t="n">
        <v>0.0247561812468069</v>
      </c>
      <c r="AG230" s="19" t="n">
        <v>0.0393864684587434</v>
      </c>
      <c r="AH230" s="19" t="n">
        <v>0.00348920766336083</v>
      </c>
      <c r="AI230" s="19"/>
      <c r="AJ230" s="19" t="n">
        <v>0.0272965241690337</v>
      </c>
      <c r="AK230" s="19" t="n">
        <v>0.0408365555951406</v>
      </c>
      <c r="AL230" s="19" t="n">
        <v>0.0222058806216398</v>
      </c>
      <c r="AM230" s="19" t="n">
        <v>0.0323838834096207</v>
      </c>
      <c r="AN230" s="19" t="n">
        <v>0.00896499399566976</v>
      </c>
      <c r="AO230" s="19"/>
      <c r="AP230" s="19" t="n">
        <v>0.0240466870466973</v>
      </c>
      <c r="AQ230" s="19" t="n">
        <v>0.0449374967685233</v>
      </c>
      <c r="AR230" s="19" t="n">
        <v>0.0168450501378874</v>
      </c>
      <c r="AS230" s="19" t="n">
        <v>0.0150537415894194</v>
      </c>
      <c r="AT230" s="19" t="n">
        <v>0.0266498262715259</v>
      </c>
      <c r="AU230" s="19"/>
      <c r="AV230" s="19" t="n">
        <v>0.0442532772845747</v>
      </c>
      <c r="AW230" s="19" t="n">
        <v>0.0223294378957263</v>
      </c>
      <c r="AX230" s="19" t="n">
        <v>0.0176044898882641</v>
      </c>
      <c r="AY230" s="19" t="n">
        <v>0.0204585680848889</v>
      </c>
      <c r="AZ230" s="19" t="n">
        <v>0.0191719691823458</v>
      </c>
      <c r="BA230" s="19" t="n">
        <v>0.0177264183661576</v>
      </c>
      <c r="BB230" s="19"/>
      <c r="BC230" s="19" t="n">
        <v>0.0129288226640061</v>
      </c>
      <c r="BD230" s="19" t="n">
        <v>0.0229856781413328</v>
      </c>
      <c r="BE230" s="19" t="n">
        <v>0.0378258811200289</v>
      </c>
      <c r="BF230" s="19" t="n">
        <v>0.0540766210991896</v>
      </c>
      <c r="BG230" s="19" t="n">
        <v>0.0820754884395859</v>
      </c>
    </row>
    <row r="231">
      <c r="B231" t="s">
        <v>175</v>
      </c>
      <c r="C231" s="19" t="n">
        <v>0.0262697393580168</v>
      </c>
      <c r="D231" s="19" t="n">
        <v>0.025844894402236</v>
      </c>
      <c r="E231" s="19" t="n">
        <v>0.0268913553864674</v>
      </c>
      <c r="F231" s="19"/>
      <c r="G231" s="19" t="n">
        <v>0.0456616738212689</v>
      </c>
      <c r="H231" s="19" t="n">
        <v>0.0739725769747091</v>
      </c>
      <c r="I231" s="19" t="n">
        <v>0.029367153002799</v>
      </c>
      <c r="J231" s="19" t="n">
        <v>0.00802233214090972</v>
      </c>
      <c r="K231" s="19" t="n">
        <v>0.0068228303848763</v>
      </c>
      <c r="L231" s="19" t="n">
        <v>0</v>
      </c>
      <c r="M231" s="19"/>
      <c r="N231" s="19" t="n">
        <v>0.0591836824890472</v>
      </c>
      <c r="O231" s="19" t="n">
        <v>0.0229128662784073</v>
      </c>
      <c r="P231" s="19" t="n">
        <v>0.00866820090148232</v>
      </c>
      <c r="Q231" s="19" t="n">
        <v>0.0098133520434314</v>
      </c>
      <c r="R231" s="19"/>
      <c r="S231" s="19" t="n">
        <v>0.0382356213373607</v>
      </c>
      <c r="T231" s="19" t="n">
        <v>0.0100978220376071</v>
      </c>
      <c r="U231" s="19" t="n">
        <v>0.012330202654719</v>
      </c>
      <c r="V231" s="19" t="n">
        <v>0.0348058711810087</v>
      </c>
      <c r="W231" s="19" t="n">
        <v>0.00902921682882351</v>
      </c>
      <c r="X231" s="19" t="n">
        <v>0.0451086055479671</v>
      </c>
      <c r="Y231" s="19" t="n">
        <v>0.0665971998592325</v>
      </c>
      <c r="Z231" s="19" t="n">
        <v>0</v>
      </c>
      <c r="AA231" s="19" t="n">
        <v>0.0279259398915588</v>
      </c>
      <c r="AB231" s="19" t="n">
        <v>0.012154668401856</v>
      </c>
      <c r="AC231" s="19" t="n">
        <v>0.0143057860779763</v>
      </c>
      <c r="AD231" s="19" t="n">
        <v>0.0191244083059214</v>
      </c>
      <c r="AE231" s="19"/>
      <c r="AF231" s="19" t="n">
        <v>0.0128699985798</v>
      </c>
      <c r="AG231" s="19" t="n">
        <v>0.0394436452369654</v>
      </c>
      <c r="AH231" s="19" t="n">
        <v>0.0251389330695491</v>
      </c>
      <c r="AI231" s="19"/>
      <c r="AJ231" s="19" t="n">
        <v>0.0206279062637922</v>
      </c>
      <c r="AK231" s="19" t="n">
        <v>0.0557693640899249</v>
      </c>
      <c r="AL231" s="19" t="n">
        <v>0.00775861758482895</v>
      </c>
      <c r="AM231" s="19" t="n">
        <v>0</v>
      </c>
      <c r="AN231" s="19" t="n">
        <v>0.00855513994911838</v>
      </c>
      <c r="AO231" s="19"/>
      <c r="AP231" s="19" t="n">
        <v>0.0238370544459106</v>
      </c>
      <c r="AQ231" s="19" t="n">
        <v>0.0493375561444577</v>
      </c>
      <c r="AR231" s="19" t="n">
        <v>0.0137203774810229</v>
      </c>
      <c r="AS231" s="19" t="n">
        <v>0.00764460333044983</v>
      </c>
      <c r="AT231" s="19" t="n">
        <v>0.0202916161561004</v>
      </c>
      <c r="AU231" s="19"/>
      <c r="AV231" s="19" t="n">
        <v>0.0479096646309243</v>
      </c>
      <c r="AW231" s="19" t="n">
        <v>0.0309745177611279</v>
      </c>
      <c r="AX231" s="19" t="n">
        <v>0.0248000662529358</v>
      </c>
      <c r="AY231" s="19" t="n">
        <v>0.00718527858986762</v>
      </c>
      <c r="AZ231" s="19" t="n">
        <v>0.0277193509850201</v>
      </c>
      <c r="BA231" s="19" t="n">
        <v>0.00562288149053843</v>
      </c>
      <c r="BB231" s="19"/>
      <c r="BC231" s="19" t="n">
        <v>0.00225571087007312</v>
      </c>
      <c r="BD231" s="19" t="n">
        <v>0.00891180040815321</v>
      </c>
      <c r="BE231" s="19" t="n">
        <v>0.0444328545432167</v>
      </c>
      <c r="BF231" s="19" t="n">
        <v>0.0662177379612173</v>
      </c>
      <c r="BG231" s="19" t="n">
        <v>0.0948281461312757</v>
      </c>
    </row>
    <row r="232">
      <c r="B232" t="s">
        <v>176</v>
      </c>
      <c r="C232" s="19" t="n">
        <v>0.0252020449057793</v>
      </c>
      <c r="D232" s="19" t="n">
        <v>0.030226900876491</v>
      </c>
      <c r="E232" s="19" t="n">
        <v>0.0204993787566251</v>
      </c>
      <c r="F232" s="19"/>
      <c r="G232" s="19" t="n">
        <v>0.0405756717867141</v>
      </c>
      <c r="H232" s="19" t="n">
        <v>0.062589166055134</v>
      </c>
      <c r="I232" s="19" t="n">
        <v>0.0230213578232132</v>
      </c>
      <c r="J232" s="19" t="n">
        <v>0.0180608003040153</v>
      </c>
      <c r="K232" s="19" t="n">
        <v>0.0103147788090973</v>
      </c>
      <c r="L232" s="19" t="n">
        <v>0.00220373229165172</v>
      </c>
      <c r="M232" s="19"/>
      <c r="N232" s="19" t="n">
        <v>0.0466897675336796</v>
      </c>
      <c r="O232" s="19" t="n">
        <v>0.0220584871206504</v>
      </c>
      <c r="P232" s="19" t="n">
        <v>0.0151433618247002</v>
      </c>
      <c r="Q232" s="19" t="n">
        <v>0.0142057725877738</v>
      </c>
      <c r="R232" s="19"/>
      <c r="S232" s="19" t="n">
        <v>0.0391692849356281</v>
      </c>
      <c r="T232" s="19" t="n">
        <v>0.00906091894769448</v>
      </c>
      <c r="U232" s="19" t="n">
        <v>0.0263103930750657</v>
      </c>
      <c r="V232" s="19" t="n">
        <v>0.0253816631217865</v>
      </c>
      <c r="W232" s="19" t="n">
        <v>0.00722751212587392</v>
      </c>
      <c r="X232" s="19" t="n">
        <v>0.0496224391665124</v>
      </c>
      <c r="Y232" s="19" t="n">
        <v>0.0331358918760984</v>
      </c>
      <c r="Z232" s="19" t="n">
        <v>0.0106795763397101</v>
      </c>
      <c r="AA232" s="19" t="n">
        <v>0.0254927069567679</v>
      </c>
      <c r="AB232" s="19" t="n">
        <v>0.0185086783457367</v>
      </c>
      <c r="AC232" s="19" t="n">
        <v>0.0239641345497278</v>
      </c>
      <c r="AD232" s="19" t="n">
        <v>0.014071963160635</v>
      </c>
      <c r="AE232" s="19"/>
      <c r="AF232" s="19" t="n">
        <v>0.014313295503037</v>
      </c>
      <c r="AG232" s="19" t="n">
        <v>0.0399823189484152</v>
      </c>
      <c r="AH232" s="19" t="n">
        <v>0.0116180545386897</v>
      </c>
      <c r="AI232" s="19"/>
      <c r="AJ232" s="19" t="n">
        <v>0.0193927048952638</v>
      </c>
      <c r="AK232" s="19" t="n">
        <v>0.0457639378740043</v>
      </c>
      <c r="AL232" s="19" t="n">
        <v>0.022384777559516</v>
      </c>
      <c r="AM232" s="19" t="n">
        <v>0.0323838834096207</v>
      </c>
      <c r="AN232" s="19" t="n">
        <v>0.0140773439905791</v>
      </c>
      <c r="AO232" s="19"/>
      <c r="AP232" s="19" t="n">
        <v>0.0156074689024944</v>
      </c>
      <c r="AQ232" s="19" t="n">
        <v>0.0438437920988999</v>
      </c>
      <c r="AR232" s="19" t="n">
        <v>0.0424845985415626</v>
      </c>
      <c r="AS232" s="19" t="n">
        <v>0.0172076635465159</v>
      </c>
      <c r="AT232" s="19" t="n">
        <v>0</v>
      </c>
      <c r="AU232" s="19"/>
      <c r="AV232" s="19" t="n">
        <v>0.0441013099491174</v>
      </c>
      <c r="AW232" s="19" t="n">
        <v>0.0140327271984391</v>
      </c>
      <c r="AX232" s="19" t="n">
        <v>0.0527809213314328</v>
      </c>
      <c r="AY232" s="19" t="n">
        <v>0.0169268633123971</v>
      </c>
      <c r="AZ232" s="19" t="n">
        <v>0.0122392842769901</v>
      </c>
      <c r="BA232" s="19" t="n">
        <v>0.012392030241202</v>
      </c>
      <c r="BB232" s="19"/>
      <c r="BC232" s="19" t="n">
        <v>0.00543983396106947</v>
      </c>
      <c r="BD232" s="19" t="n">
        <v>0.0150845846772003</v>
      </c>
      <c r="BE232" s="19" t="n">
        <v>0.0370458769443295</v>
      </c>
      <c r="BF232" s="19" t="n">
        <v>0.0767558262375573</v>
      </c>
      <c r="BG232" s="19" t="n">
        <v>0.0380024786432749</v>
      </c>
    </row>
    <row r="233">
      <c r="B233" t="s">
        <v>179</v>
      </c>
      <c r="C233" s="19" t="n">
        <v>0.0218655505919792</v>
      </c>
      <c r="D233" s="19" t="n">
        <v>0.0326921798918193</v>
      </c>
      <c r="E233" s="19" t="n">
        <v>0.0114772811161715</v>
      </c>
      <c r="F233" s="19"/>
      <c r="G233" s="19" t="n">
        <v>0.02818763140544</v>
      </c>
      <c r="H233" s="19" t="n">
        <v>0.053158064610734</v>
      </c>
      <c r="I233" s="19" t="n">
        <v>0.0280110783289764</v>
      </c>
      <c r="J233" s="19" t="n">
        <v>0.00802849031982436</v>
      </c>
      <c r="K233" s="19" t="n">
        <v>0.0140603838169976</v>
      </c>
      <c r="L233" s="19" t="n">
        <v>0.00375159236208646</v>
      </c>
      <c r="M233" s="19"/>
      <c r="N233" s="19" t="n">
        <v>0.0377526730324926</v>
      </c>
      <c r="O233" s="19" t="n">
        <v>0.0219709026620318</v>
      </c>
      <c r="P233" s="19" t="n">
        <v>0.0159364725943631</v>
      </c>
      <c r="Q233" s="19" t="n">
        <v>0.00989059737158658</v>
      </c>
      <c r="R233" s="19"/>
      <c r="S233" s="19" t="n">
        <v>0.035135903050028</v>
      </c>
      <c r="T233" s="19" t="n">
        <v>0.0108201221964106</v>
      </c>
      <c r="U233" s="19" t="n">
        <v>0.00632180655512505</v>
      </c>
      <c r="V233" s="19" t="n">
        <v>0.0338682760745427</v>
      </c>
      <c r="W233" s="19" t="n">
        <v>0.0210580822137207</v>
      </c>
      <c r="X233" s="19" t="n">
        <v>0.038404481196756</v>
      </c>
      <c r="Y233" s="19" t="n">
        <v>0.0249605483084653</v>
      </c>
      <c r="Z233" s="19" t="n">
        <v>0</v>
      </c>
      <c r="AA233" s="19" t="n">
        <v>0.0156512840056236</v>
      </c>
      <c r="AB233" s="19" t="n">
        <v>0.0233094189849894</v>
      </c>
      <c r="AC233" s="19" t="n">
        <v>0.0155621682020179</v>
      </c>
      <c r="AD233" s="19" t="n">
        <v>0.0150060649669298</v>
      </c>
      <c r="AE233" s="19"/>
      <c r="AF233" s="19" t="n">
        <v>0.0125616487317932</v>
      </c>
      <c r="AG233" s="19" t="n">
        <v>0.0320565713889151</v>
      </c>
      <c r="AH233" s="19" t="n">
        <v>0.0132751614389783</v>
      </c>
      <c r="AI233" s="19"/>
      <c r="AJ233" s="19" t="n">
        <v>0.014645355778663</v>
      </c>
      <c r="AK233" s="19" t="n">
        <v>0.0361649667078554</v>
      </c>
      <c r="AL233" s="19" t="n">
        <v>0.0223341160235115</v>
      </c>
      <c r="AM233" s="19" t="n">
        <v>0</v>
      </c>
      <c r="AN233" s="19" t="n">
        <v>0.0179097668492715</v>
      </c>
      <c r="AO233" s="19"/>
      <c r="AP233" s="19" t="n">
        <v>0.0098282840278081</v>
      </c>
      <c r="AQ233" s="19" t="n">
        <v>0.033616682113294</v>
      </c>
      <c r="AR233" s="19" t="n">
        <v>0.0172514894177634</v>
      </c>
      <c r="AS233" s="19" t="n">
        <v>0.0151898104729826</v>
      </c>
      <c r="AT233" s="19" t="n">
        <v>0.019372239066926</v>
      </c>
      <c r="AU233" s="19"/>
      <c r="AV233" s="19" t="n">
        <v>0.0336577680907803</v>
      </c>
      <c r="AW233" s="19" t="n">
        <v>0.015806106892517</v>
      </c>
      <c r="AX233" s="19" t="n">
        <v>0.0262524284023507</v>
      </c>
      <c r="AY233" s="19" t="n">
        <v>0.0227101615665451</v>
      </c>
      <c r="AZ233" s="19" t="n">
        <v>0.0205905610112478</v>
      </c>
      <c r="BA233" s="19" t="n">
        <v>0</v>
      </c>
      <c r="BB233" s="19"/>
      <c r="BC233" s="19" t="n">
        <v>0.00587630482277321</v>
      </c>
      <c r="BD233" s="19" t="n">
        <v>0.0118052268414621</v>
      </c>
      <c r="BE233" s="19" t="n">
        <v>0.0250373857214463</v>
      </c>
      <c r="BF233" s="19" t="n">
        <v>0.0673107911960773</v>
      </c>
      <c r="BG233" s="19" t="n">
        <v>0.0271850906716216</v>
      </c>
    </row>
    <row r="234">
      <c r="B234" t="s">
        <v>177</v>
      </c>
      <c r="C234" s="19" t="n">
        <v>0.0214400227072575</v>
      </c>
      <c r="D234" s="19" t="n">
        <v>0.0248104209763537</v>
      </c>
      <c r="E234" s="19" t="n">
        <v>0.0165832211267447</v>
      </c>
      <c r="F234" s="19"/>
      <c r="G234" s="19" t="n">
        <v>0.0243692016367796</v>
      </c>
      <c r="H234" s="19" t="n">
        <v>0.0373044844626124</v>
      </c>
      <c r="I234" s="19" t="n">
        <v>0.0247235791009704</v>
      </c>
      <c r="J234" s="19" t="n">
        <v>0.0235031889470215</v>
      </c>
      <c r="K234" s="19" t="n">
        <v>0.00765430091087726</v>
      </c>
      <c r="L234" s="19" t="n">
        <v>0.0115665350549519</v>
      </c>
      <c r="M234" s="19"/>
      <c r="N234" s="19" t="n">
        <v>0.0397828026164984</v>
      </c>
      <c r="O234" s="19" t="n">
        <v>0.0223557033510111</v>
      </c>
      <c r="P234" s="19" t="n">
        <v>0.0109361794272981</v>
      </c>
      <c r="Q234" s="19" t="n">
        <v>0.00999559142486715</v>
      </c>
      <c r="R234" s="19"/>
      <c r="S234" s="19" t="n">
        <v>0.0201392742640688</v>
      </c>
      <c r="T234" s="19" t="n">
        <v>0.0338880651816112</v>
      </c>
      <c r="U234" s="19" t="n">
        <v>0.0178867101583458</v>
      </c>
      <c r="V234" s="19" t="n">
        <v>0.0274443090984926</v>
      </c>
      <c r="W234" s="19" t="n">
        <v>0.0185584604692923</v>
      </c>
      <c r="X234" s="19" t="n">
        <v>0.0271852539112584</v>
      </c>
      <c r="Y234" s="19" t="n">
        <v>0.0161959612608929</v>
      </c>
      <c r="Z234" s="19" t="n">
        <v>0</v>
      </c>
      <c r="AA234" s="19" t="n">
        <v>0.00677831429005855</v>
      </c>
      <c r="AB234" s="19" t="n">
        <v>0.0166865604475052</v>
      </c>
      <c r="AC234" s="19" t="n">
        <v>0.0239088447652036</v>
      </c>
      <c r="AD234" s="19" t="n">
        <v>0.0611094440487914</v>
      </c>
      <c r="AE234" s="19"/>
      <c r="AF234" s="19" t="n">
        <v>0.0259447083455235</v>
      </c>
      <c r="AG234" s="19" t="n">
        <v>0.0233137325071248</v>
      </c>
      <c r="AH234" s="19" t="n">
        <v>0.00860532013974192</v>
      </c>
      <c r="AI234" s="19"/>
      <c r="AJ234" s="19" t="n">
        <v>0.0223298192330954</v>
      </c>
      <c r="AK234" s="19" t="n">
        <v>0.0229154958965547</v>
      </c>
      <c r="AL234" s="19" t="n">
        <v>0.0158876362216108</v>
      </c>
      <c r="AM234" s="19" t="n">
        <v>0.0752361931684049</v>
      </c>
      <c r="AN234" s="19" t="n">
        <v>0.014246935117649</v>
      </c>
      <c r="AO234" s="19"/>
      <c r="AP234" s="19" t="n">
        <v>0.020570119801148</v>
      </c>
      <c r="AQ234" s="19" t="n">
        <v>0.0262121057902221</v>
      </c>
      <c r="AR234" s="19" t="n">
        <v>0.0117039695066297</v>
      </c>
      <c r="AS234" s="19" t="n">
        <v>0.0285451874885109</v>
      </c>
      <c r="AT234" s="19" t="n">
        <v>0.00814522040773197</v>
      </c>
      <c r="AU234" s="19"/>
      <c r="AV234" s="19" t="n">
        <v>0.0317423401525456</v>
      </c>
      <c r="AW234" s="19" t="n">
        <v>0.0176137394432534</v>
      </c>
      <c r="AX234" s="19" t="n">
        <v>0.0112287478986239</v>
      </c>
      <c r="AY234" s="19" t="n">
        <v>0.0322629643155871</v>
      </c>
      <c r="AZ234" s="19" t="n">
        <v>0.00585969728467988</v>
      </c>
      <c r="BA234" s="19" t="n">
        <v>0.00632274270684837</v>
      </c>
      <c r="BB234" s="19"/>
      <c r="BC234" s="19" t="n">
        <v>0.00214157010360573</v>
      </c>
      <c r="BD234" s="19" t="n">
        <v>0.0104258003188516</v>
      </c>
      <c r="BE234" s="19" t="n">
        <v>0.0215436235640112</v>
      </c>
      <c r="BF234" s="19" t="n">
        <v>0.0781702307798506</v>
      </c>
      <c r="BG234" s="19" t="n">
        <v>0.076550544443225</v>
      </c>
    </row>
    <row r="235">
      <c r="B235" t="s">
        <v>180</v>
      </c>
      <c r="C235" s="19" t="n">
        <v>0.0201392298710431</v>
      </c>
      <c r="D235" s="19" t="n">
        <v>0.0219829927058366</v>
      </c>
      <c r="E235" s="19" t="n">
        <v>0.0184995983539007</v>
      </c>
      <c r="F235" s="19"/>
      <c r="G235" s="19" t="n">
        <v>0.019282523738968</v>
      </c>
      <c r="H235" s="19" t="n">
        <v>0.0590537610127867</v>
      </c>
      <c r="I235" s="19" t="n">
        <v>0.0315417515584873</v>
      </c>
      <c r="J235" s="19" t="n">
        <v>0.00289992470502474</v>
      </c>
      <c r="K235" s="19" t="n">
        <v>0.0110504218003728</v>
      </c>
      <c r="L235" s="19" t="n">
        <v>0</v>
      </c>
      <c r="M235" s="19"/>
      <c r="N235" s="19" t="n">
        <v>0.033371445495756</v>
      </c>
      <c r="O235" s="19" t="n">
        <v>0.0255322037753142</v>
      </c>
      <c r="P235" s="19" t="n">
        <v>0.00209913000886284</v>
      </c>
      <c r="Q235" s="19" t="n">
        <v>0.0161660234066824</v>
      </c>
      <c r="R235" s="19"/>
      <c r="S235" s="19" t="n">
        <v>0.0357013995098461</v>
      </c>
      <c r="T235" s="19" t="n">
        <v>0.0198120637459531</v>
      </c>
      <c r="U235" s="19" t="n">
        <v>0.0147491011284135</v>
      </c>
      <c r="V235" s="19" t="n">
        <v>0.0128744841207375</v>
      </c>
      <c r="W235" s="19" t="n">
        <v>0.0118496379436191</v>
      </c>
      <c r="X235" s="19" t="n">
        <v>0.0508945673084531</v>
      </c>
      <c r="Y235" s="19" t="n">
        <v>0.0149707846731968</v>
      </c>
      <c r="Z235" s="19" t="n">
        <v>0</v>
      </c>
      <c r="AA235" s="19" t="n">
        <v>0.024385762819653</v>
      </c>
      <c r="AB235" s="19" t="n">
        <v>0</v>
      </c>
      <c r="AC235" s="19" t="n">
        <v>0.0185430826245307</v>
      </c>
      <c r="AD235" s="19" t="n">
        <v>0</v>
      </c>
      <c r="AE235" s="19"/>
      <c r="AF235" s="19" t="n">
        <v>0.0141474871639724</v>
      </c>
      <c r="AG235" s="19" t="n">
        <v>0.0232541592672642</v>
      </c>
      <c r="AH235" s="19" t="n">
        <v>0.02410718415829</v>
      </c>
      <c r="AI235" s="19"/>
      <c r="AJ235" s="19" t="n">
        <v>0.0132958887790513</v>
      </c>
      <c r="AK235" s="19" t="n">
        <v>0.0357765781231361</v>
      </c>
      <c r="AL235" s="19" t="n">
        <v>0</v>
      </c>
      <c r="AM235" s="19" t="n">
        <v>0.0323838834096207</v>
      </c>
      <c r="AN235" s="19" t="n">
        <v>0.0202001940941401</v>
      </c>
      <c r="AO235" s="19"/>
      <c r="AP235" s="19" t="n">
        <v>0.00925603051445737</v>
      </c>
      <c r="AQ235" s="19" t="n">
        <v>0.0350607825795844</v>
      </c>
      <c r="AR235" s="19" t="n">
        <v>0</v>
      </c>
      <c r="AS235" s="19" t="n">
        <v>0.0205290703204744</v>
      </c>
      <c r="AT235" s="19" t="n">
        <v>0.00948487424611219</v>
      </c>
      <c r="AU235" s="19"/>
      <c r="AV235" s="19" t="n">
        <v>0.0385119601434992</v>
      </c>
      <c r="AW235" s="19" t="n">
        <v>0.00899449325859395</v>
      </c>
      <c r="AX235" s="19" t="n">
        <v>0.0218311623027563</v>
      </c>
      <c r="AY235" s="19" t="n">
        <v>0.0111313771262456</v>
      </c>
      <c r="AZ235" s="19" t="n">
        <v>0.0231281834196541</v>
      </c>
      <c r="BA235" s="19" t="n">
        <v>0.00867639519744781</v>
      </c>
      <c r="BB235" s="19"/>
      <c r="BC235" s="19" t="n">
        <v>0.00791225360224913</v>
      </c>
      <c r="BD235" s="19" t="n">
        <v>0.0120171664938155</v>
      </c>
      <c r="BE235" s="19" t="n">
        <v>0.0313694426614433</v>
      </c>
      <c r="BF235" s="19" t="n">
        <v>0.0419965677026755</v>
      </c>
      <c r="BG235" s="19" t="n">
        <v>0.0509813627454358</v>
      </c>
    </row>
    <row r="236">
      <c r="B236" t="s">
        <v>178</v>
      </c>
      <c r="C236" s="19" t="n">
        <v>0.014814799714428</v>
      </c>
      <c r="D236" s="19" t="n">
        <v>0.0224255488509085</v>
      </c>
      <c r="E236" s="19" t="n">
        <v>0.00750781753441009</v>
      </c>
      <c r="F236" s="19"/>
      <c r="G236" s="19" t="n">
        <v>0.0280820734795333</v>
      </c>
      <c r="H236" s="19" t="n">
        <v>0.0342661872993505</v>
      </c>
      <c r="I236" s="19" t="n">
        <v>0.0236968381860554</v>
      </c>
      <c r="J236" s="19" t="n">
        <v>0.00263398660628313</v>
      </c>
      <c r="K236" s="19" t="n">
        <v>0.00416235248665626</v>
      </c>
      <c r="L236" s="19" t="n">
        <v>0</v>
      </c>
      <c r="M236" s="19"/>
      <c r="N236" s="19" t="n">
        <v>0.031177952838171</v>
      </c>
      <c r="O236" s="19" t="n">
        <v>0.00618400242569239</v>
      </c>
      <c r="P236" s="19" t="n">
        <v>0.00616848475825167</v>
      </c>
      <c r="Q236" s="19" t="n">
        <v>0.0137841118402418</v>
      </c>
      <c r="R236" s="19"/>
      <c r="S236" s="19" t="n">
        <v>0.0363244873792758</v>
      </c>
      <c r="T236" s="19" t="n">
        <v>0.0131253623238328</v>
      </c>
      <c r="U236" s="19" t="n">
        <v>0</v>
      </c>
      <c r="V236" s="19" t="n">
        <v>0.0147722566870141</v>
      </c>
      <c r="W236" s="19" t="n">
        <v>0.0254906784278862</v>
      </c>
      <c r="X236" s="19" t="n">
        <v>0.0150928711154321</v>
      </c>
      <c r="Y236" s="19" t="n">
        <v>0.0175922104696741</v>
      </c>
      <c r="Z236" s="19" t="n">
        <v>0.0104264702356331</v>
      </c>
      <c r="AA236" s="19" t="n">
        <v>0.01088445898118</v>
      </c>
      <c r="AB236" s="19" t="n">
        <v>0.00579657520268572</v>
      </c>
      <c r="AC236" s="19" t="n">
        <v>0</v>
      </c>
      <c r="AD236" s="19" t="n">
        <v>0</v>
      </c>
      <c r="AE236" s="19"/>
      <c r="AF236" s="19" t="n">
        <v>0.00710952858869177</v>
      </c>
      <c r="AG236" s="19" t="n">
        <v>0.0221285358438418</v>
      </c>
      <c r="AH236" s="19" t="n">
        <v>0.00779801575554019</v>
      </c>
      <c r="AI236" s="19"/>
      <c r="AJ236" s="19" t="n">
        <v>0.00590841505701952</v>
      </c>
      <c r="AK236" s="19" t="n">
        <v>0.0367855191421565</v>
      </c>
      <c r="AL236" s="19" t="n">
        <v>0.00784465030356012</v>
      </c>
      <c r="AM236" s="19" t="n">
        <v>0</v>
      </c>
      <c r="AN236" s="19" t="n">
        <v>0.00416497144862778</v>
      </c>
      <c r="AO236" s="19"/>
      <c r="AP236" s="19" t="n">
        <v>0.00954246292537053</v>
      </c>
      <c r="AQ236" s="19" t="n">
        <v>0.0325866486177762</v>
      </c>
      <c r="AR236" s="19" t="n">
        <v>0.00605624946501296</v>
      </c>
      <c r="AS236" s="19" t="n">
        <v>0</v>
      </c>
      <c r="AT236" s="19" t="n">
        <v>0</v>
      </c>
      <c r="AU236" s="19"/>
      <c r="AV236" s="19" t="n">
        <v>0.0394588806382462</v>
      </c>
      <c r="AW236" s="19" t="n">
        <v>0.00694778696928968</v>
      </c>
      <c r="AX236" s="19" t="n">
        <v>0.00581034480782657</v>
      </c>
      <c r="AY236" s="19" t="n">
        <v>0</v>
      </c>
      <c r="AZ236" s="19" t="n">
        <v>0.0136702213904207</v>
      </c>
      <c r="BA236" s="19" t="n">
        <v>0</v>
      </c>
      <c r="BB236" s="19"/>
      <c r="BC236" s="19" t="n">
        <v>0.00220265394385715</v>
      </c>
      <c r="BD236" s="19" t="n">
        <v>0.00232589799407081</v>
      </c>
      <c r="BE236" s="19" t="n">
        <v>0.0284219179285535</v>
      </c>
      <c r="BF236" s="19" t="n">
        <v>0.0280686435662467</v>
      </c>
      <c r="BG236" s="19" t="n">
        <v>0.0889838413887106</v>
      </c>
    </row>
    <row r="237">
      <c r="B237" t="s">
        <v>181</v>
      </c>
      <c r="C237" s="19" t="n">
        <v>0.00934783421163399</v>
      </c>
      <c r="D237" s="19" t="n">
        <v>0.0107626957466867</v>
      </c>
      <c r="E237" s="19" t="n">
        <v>0.00804145242160876</v>
      </c>
      <c r="F237" s="19"/>
      <c r="G237" s="19" t="n">
        <v>0.0222093530952761</v>
      </c>
      <c r="H237" s="19" t="n">
        <v>0.0154806663038074</v>
      </c>
      <c r="I237" s="19" t="n">
        <v>0.0148689669876404</v>
      </c>
      <c r="J237" s="19" t="n">
        <v>0.00290457084439067</v>
      </c>
      <c r="K237" s="19" t="n">
        <v>0.00416235248665626</v>
      </c>
      <c r="L237" s="19" t="n">
        <v>0</v>
      </c>
      <c r="M237" s="19"/>
      <c r="N237" s="19" t="n">
        <v>0.012689732773162</v>
      </c>
      <c r="O237" s="19" t="n">
        <v>0.00933421760017942</v>
      </c>
      <c r="P237" s="19" t="n">
        <v>0.00862463374261748</v>
      </c>
      <c r="Q237" s="19" t="n">
        <v>0.00641506067079795</v>
      </c>
      <c r="R237" s="19"/>
      <c r="S237" s="19" t="n">
        <v>0.0031761980555736</v>
      </c>
      <c r="T237" s="19" t="n">
        <v>0.00460422033175814</v>
      </c>
      <c r="U237" s="19" t="n">
        <v>0.0139801904203467</v>
      </c>
      <c r="V237" s="19" t="n">
        <v>0.013765838529625</v>
      </c>
      <c r="W237" s="19" t="n">
        <v>0.00662706015628123</v>
      </c>
      <c r="X237" s="19" t="n">
        <v>0.0360917352928277</v>
      </c>
      <c r="Y237" s="19" t="n">
        <v>0.0114505498589715</v>
      </c>
      <c r="Z237" s="19" t="n">
        <v>0</v>
      </c>
      <c r="AA237" s="19" t="n">
        <v>0.00272327884627137</v>
      </c>
      <c r="AB237" s="19" t="n">
        <v>0.0113123019385016</v>
      </c>
      <c r="AC237" s="19" t="n">
        <v>0</v>
      </c>
      <c r="AD237" s="19" t="n">
        <v>0</v>
      </c>
      <c r="AE237" s="19"/>
      <c r="AF237" s="19" t="n">
        <v>0.00308887428541821</v>
      </c>
      <c r="AG237" s="19" t="n">
        <v>0.0151947410064428</v>
      </c>
      <c r="AH237" s="19" t="n">
        <v>0.00285943368931266</v>
      </c>
      <c r="AI237" s="19"/>
      <c r="AJ237" s="19" t="n">
        <v>0.00553892265163755</v>
      </c>
      <c r="AK237" s="19" t="n">
        <v>0.0176434966944225</v>
      </c>
      <c r="AL237" s="19" t="n">
        <v>0.00773537583420047</v>
      </c>
      <c r="AM237" s="19" t="n">
        <v>0</v>
      </c>
      <c r="AN237" s="19" t="n">
        <v>0.00471955572423505</v>
      </c>
      <c r="AO237" s="19"/>
      <c r="AP237" s="19" t="n">
        <v>0.00635621363670502</v>
      </c>
      <c r="AQ237" s="19" t="n">
        <v>0.0163668220976562</v>
      </c>
      <c r="AR237" s="19" t="n">
        <v>0.0118601850670352</v>
      </c>
      <c r="AS237" s="19" t="n">
        <v>0.00422986435916797</v>
      </c>
      <c r="AT237" s="19" t="n">
        <v>0.0116590232200714</v>
      </c>
      <c r="AU237" s="19"/>
      <c r="AV237" s="19" t="n">
        <v>0.0198198968979363</v>
      </c>
      <c r="AW237" s="19" t="n">
        <v>0.00301161101114479</v>
      </c>
      <c r="AX237" s="19" t="n">
        <v>0.0113786205674344</v>
      </c>
      <c r="AY237" s="19" t="n">
        <v>0.0101936062341365</v>
      </c>
      <c r="AZ237" s="19" t="n">
        <v>0.00838753812479033</v>
      </c>
      <c r="BA237" s="19" t="n">
        <v>0</v>
      </c>
      <c r="BB237" s="19"/>
      <c r="BC237" s="19" t="n">
        <v>0</v>
      </c>
      <c r="BD237" s="19" t="n">
        <v>0.00795388799711738</v>
      </c>
      <c r="BE237" s="19" t="n">
        <v>0.0140983251823684</v>
      </c>
      <c r="BF237" s="19" t="n">
        <v>0.0098742325964279</v>
      </c>
      <c r="BG237" s="19" t="n">
        <v>0.0271850906716216</v>
      </c>
    </row>
    <row r="238">
      <c r="B238" t="s">
        <v>182</v>
      </c>
      <c r="C238" s="19" t="n">
        <v>0.00883482704497651</v>
      </c>
      <c r="D238" s="19" t="n">
        <v>0.00980293643704503</v>
      </c>
      <c r="E238" s="19" t="n">
        <v>0.00796017913354353</v>
      </c>
      <c r="F238" s="19"/>
      <c r="G238" s="19" t="n">
        <v>0.0203519525093092</v>
      </c>
      <c r="H238" s="19" t="n">
        <v>0.0100306818924356</v>
      </c>
      <c r="I238" s="19" t="n">
        <v>0.00760991546659112</v>
      </c>
      <c r="J238" s="19" t="n">
        <v>0.00580711839871427</v>
      </c>
      <c r="K238" s="19" t="n">
        <v>0.0109984384827235</v>
      </c>
      <c r="L238" s="19" t="n">
        <v>0.00215549046113839</v>
      </c>
      <c r="M238" s="19"/>
      <c r="N238" s="19" t="n">
        <v>0.0092687418758126</v>
      </c>
      <c r="O238" s="19" t="n">
        <v>0.00707535587980788</v>
      </c>
      <c r="P238" s="19" t="n">
        <v>0.00640565495523369</v>
      </c>
      <c r="Q238" s="19" t="n">
        <v>0.0123488438874841</v>
      </c>
      <c r="R238" s="19"/>
      <c r="S238" s="19" t="n">
        <v>0.00557691900223499</v>
      </c>
      <c r="T238" s="19" t="n">
        <v>0.0162261235889054</v>
      </c>
      <c r="U238" s="19" t="n">
        <v>0.00600839609959397</v>
      </c>
      <c r="V238" s="19" t="n">
        <v>0.00899800837932136</v>
      </c>
      <c r="W238" s="19" t="n">
        <v>0</v>
      </c>
      <c r="X238" s="19" t="n">
        <v>0.0136059248985001</v>
      </c>
      <c r="Y238" s="19" t="n">
        <v>0.0112200912344532</v>
      </c>
      <c r="Z238" s="19" t="n">
        <v>0</v>
      </c>
      <c r="AA238" s="19" t="n">
        <v>0.00955581831491299</v>
      </c>
      <c r="AB238" s="19" t="n">
        <v>0.00546679415637224</v>
      </c>
      <c r="AC238" s="19" t="n">
        <v>0.0197391285067091</v>
      </c>
      <c r="AD238" s="19" t="n">
        <v>0</v>
      </c>
      <c r="AE238" s="19"/>
      <c r="AF238" s="19" t="n">
        <v>0.00973558920395245</v>
      </c>
      <c r="AG238" s="19" t="n">
        <v>0.0113786321230971</v>
      </c>
      <c r="AH238" s="19" t="n">
        <v>0.00316911748520457</v>
      </c>
      <c r="AI238" s="19"/>
      <c r="AJ238" s="19" t="n">
        <v>0.00559697164788795</v>
      </c>
      <c r="AK238" s="19" t="n">
        <v>0.0171247817281941</v>
      </c>
      <c r="AL238" s="19" t="n">
        <v>0</v>
      </c>
      <c r="AM238" s="19" t="n">
        <v>0</v>
      </c>
      <c r="AN238" s="19" t="n">
        <v>0.00776179092116253</v>
      </c>
      <c r="AO238" s="19"/>
      <c r="AP238" s="19" t="n">
        <v>0.00387361541575656</v>
      </c>
      <c r="AQ238" s="19" t="n">
        <v>0.0129534486627876</v>
      </c>
      <c r="AR238" s="19" t="n">
        <v>0</v>
      </c>
      <c r="AS238" s="19" t="n">
        <v>0.014227194899762</v>
      </c>
      <c r="AT238" s="19" t="n">
        <v>0.0148010836819843</v>
      </c>
      <c r="AU238" s="19"/>
      <c r="AV238" s="19" t="n">
        <v>0.0116853315986482</v>
      </c>
      <c r="AW238" s="19" t="n">
        <v>0.00855146731705647</v>
      </c>
      <c r="AX238" s="19" t="n">
        <v>0.00731473039068673</v>
      </c>
      <c r="AY238" s="19" t="n">
        <v>0.00305766726510351</v>
      </c>
      <c r="AZ238" s="19" t="n">
        <v>0.0106479463440073</v>
      </c>
      <c r="BA238" s="19" t="n">
        <v>0.0171644993378688</v>
      </c>
      <c r="BB238" s="19"/>
      <c r="BC238" s="19" t="n">
        <v>0.00229449619320015</v>
      </c>
      <c r="BD238" s="19" t="n">
        <v>0.00422176846290078</v>
      </c>
      <c r="BE238" s="19" t="n">
        <v>0.00840110864967494</v>
      </c>
      <c r="BF238" s="19" t="n">
        <v>0.0211022877164673</v>
      </c>
      <c r="BG238" s="19" t="n">
        <v>0.0347893516954638</v>
      </c>
    </row>
    <row r="239">
      <c r="B239" t="s">
        <v>122</v>
      </c>
      <c r="C239" s="19" t="n">
        <v>0.245023207544966</v>
      </c>
      <c r="D239" s="19" t="n">
        <v>0.207372960200053</v>
      </c>
      <c r="E239" s="19" t="n">
        <v>0.280781164896407</v>
      </c>
      <c r="F239" s="19"/>
      <c r="G239" s="19" t="n">
        <v>0.208263118555242</v>
      </c>
      <c r="H239" s="19" t="n">
        <v>0.166265860280593</v>
      </c>
      <c r="I239" s="19" t="n">
        <v>0.237166515623152</v>
      </c>
      <c r="J239" s="19" t="n">
        <v>0.270733367264436</v>
      </c>
      <c r="K239" s="19" t="n">
        <v>0.278571250635664</v>
      </c>
      <c r="L239" s="19" t="n">
        <v>0.296400179525895</v>
      </c>
      <c r="M239" s="19"/>
      <c r="N239" s="19" t="n">
        <v>0.136826608574105</v>
      </c>
      <c r="O239" s="19" t="n">
        <v>0.226729715480534</v>
      </c>
      <c r="P239" s="19" t="n">
        <v>0.260798236557117</v>
      </c>
      <c r="Q239" s="19" t="n">
        <v>0.36725484447554</v>
      </c>
      <c r="R239" s="19"/>
      <c r="S239" s="19" t="n">
        <v>0.11797731033182</v>
      </c>
      <c r="T239" s="19" t="n">
        <v>0.25510804495774</v>
      </c>
      <c r="U239" s="19" t="n">
        <v>0.326447488478943</v>
      </c>
      <c r="V239" s="19" t="n">
        <v>0.222896733860696</v>
      </c>
      <c r="W239" s="19" t="n">
        <v>0.304752435388029</v>
      </c>
      <c r="X239" s="19" t="n">
        <v>0.318609910889071</v>
      </c>
      <c r="Y239" s="19" t="n">
        <v>0.267103732212441</v>
      </c>
      <c r="Z239" s="19" t="n">
        <v>0.250654017107946</v>
      </c>
      <c r="AA239" s="19" t="n">
        <v>0.279551169501287</v>
      </c>
      <c r="AB239" s="19" t="n">
        <v>0.223429908934981</v>
      </c>
      <c r="AC239" s="19" t="n">
        <v>0.215161430909246</v>
      </c>
      <c r="AD239" s="19" t="n">
        <v>0.206006064688693</v>
      </c>
      <c r="AE239" s="19"/>
      <c r="AF239" s="19" t="n">
        <v>0.262969394803584</v>
      </c>
      <c r="AG239" s="19" t="n">
        <v>0.202251735188465</v>
      </c>
      <c r="AH239" s="19" t="n">
        <v>0.324458200663382</v>
      </c>
      <c r="AI239" s="19"/>
      <c r="AJ239" s="19" t="n">
        <v>0.230288078996362</v>
      </c>
      <c r="AK239" s="19" t="n">
        <v>0.180748447723238</v>
      </c>
      <c r="AL239" s="19" t="n">
        <v>0.188530618280366</v>
      </c>
      <c r="AM239" s="19" t="n">
        <v>0.354082187951736</v>
      </c>
      <c r="AN239" s="19" t="n">
        <v>0.388617615584026</v>
      </c>
      <c r="AO239" s="19"/>
      <c r="AP239" s="19" t="n">
        <v>0.197389060514145</v>
      </c>
      <c r="AQ239" s="19" t="n">
        <v>0.185925584506857</v>
      </c>
      <c r="AR239" s="19" t="n">
        <v>0.192068715515248</v>
      </c>
      <c r="AS239" s="19" t="n">
        <v>0.321628355674264</v>
      </c>
      <c r="AT239" s="19" t="n">
        <v>0.166355902434831</v>
      </c>
      <c r="AU239" s="19"/>
      <c r="AV239" s="19" t="n">
        <v>0.164261070925583</v>
      </c>
      <c r="AW239" s="19" t="n">
        <v>0.19142412621363</v>
      </c>
      <c r="AX239" s="19" t="n">
        <v>0.196891882172243</v>
      </c>
      <c r="AY239" s="19" t="n">
        <v>0.301476556160491</v>
      </c>
      <c r="AZ239" s="19" t="n">
        <v>0.236526334995358</v>
      </c>
      <c r="BA239" s="19" t="n">
        <v>0.374141809456226</v>
      </c>
      <c r="BB239" s="19"/>
      <c r="BC239" s="19" t="n">
        <v>0.323532449306012</v>
      </c>
      <c r="BD239" s="19" t="n">
        <v>0.279718955327384</v>
      </c>
      <c r="BE239" s="19" t="n">
        <v>0.181736379547107</v>
      </c>
      <c r="BF239" s="19" t="n">
        <v>0.133484608491575</v>
      </c>
      <c r="BG239" s="19" t="n">
        <v>0.0308874457766956</v>
      </c>
    </row>
    <row r="240">
      <c r="B240" t="s">
        <v>123</v>
      </c>
      <c r="C240" s="19" t="n">
        <v>0.0183655486118297</v>
      </c>
      <c r="D240" s="19" t="n">
        <v>0.0129124950499335</v>
      </c>
      <c r="E240" s="19" t="n">
        <v>0.0227565176890472</v>
      </c>
      <c r="F240" s="19"/>
      <c r="G240" s="19" t="n">
        <v>0.0258699837547053</v>
      </c>
      <c r="H240" s="19" t="n">
        <v>0.0235773978859436</v>
      </c>
      <c r="I240" s="19" t="n">
        <v>0.017832330037101</v>
      </c>
      <c r="J240" s="19" t="n">
        <v>0.0187762558942538</v>
      </c>
      <c r="K240" s="19" t="n">
        <v>0.00722620556315488</v>
      </c>
      <c r="L240" s="19" t="n">
        <v>0.016718860656279</v>
      </c>
      <c r="M240" s="19"/>
      <c r="N240" s="19" t="n">
        <v>0.0119996118143628</v>
      </c>
      <c r="O240" s="19" t="n">
        <v>0.0224728307341767</v>
      </c>
      <c r="P240" s="19" t="n">
        <v>0.0148336269472315</v>
      </c>
      <c r="Q240" s="19" t="n">
        <v>0.0240945826448393</v>
      </c>
      <c r="R240" s="19"/>
      <c r="S240" s="19" t="n">
        <v>0.0218293994148133</v>
      </c>
      <c r="T240" s="19" t="n">
        <v>0.0146278423029099</v>
      </c>
      <c r="U240" s="19" t="n">
        <v>0.0194889433819998</v>
      </c>
      <c r="V240" s="19" t="n">
        <v>0.0127603482349327</v>
      </c>
      <c r="W240" s="19" t="n">
        <v>0.0126410789815313</v>
      </c>
      <c r="X240" s="19" t="n">
        <v>0.0123683782415609</v>
      </c>
      <c r="Y240" s="19" t="n">
        <v>0.0157070933472095</v>
      </c>
      <c r="Z240" s="19" t="n">
        <v>0.0358686214605852</v>
      </c>
      <c r="AA240" s="19" t="n">
        <v>0.0345981987795463</v>
      </c>
      <c r="AB240" s="19" t="n">
        <v>0.0114806816106194</v>
      </c>
      <c r="AC240" s="19" t="n">
        <v>0.0145871703172131</v>
      </c>
      <c r="AD240" s="19" t="n">
        <v>0.014908251572933</v>
      </c>
      <c r="AE240" s="19"/>
      <c r="AF240" s="19" t="n">
        <v>0.0137135746633265</v>
      </c>
      <c r="AG240" s="19" t="n">
        <v>0.0143870996214448</v>
      </c>
      <c r="AH240" s="19" t="n">
        <v>0.025787724634149</v>
      </c>
      <c r="AI240" s="19"/>
      <c r="AJ240" s="19" t="n">
        <v>0.014643172043719</v>
      </c>
      <c r="AK240" s="19" t="n">
        <v>0.0183107214191963</v>
      </c>
      <c r="AL240" s="19" t="n">
        <v>0.00856545962716931</v>
      </c>
      <c r="AM240" s="19" t="n">
        <v>0.0489278677852659</v>
      </c>
      <c r="AN240" s="19" t="n">
        <v>0.0285035146712834</v>
      </c>
      <c r="AO240" s="19"/>
      <c r="AP240" s="19" t="n">
        <v>0.0182526968512017</v>
      </c>
      <c r="AQ240" s="19" t="n">
        <v>0.0184922669536143</v>
      </c>
      <c r="AR240" s="19" t="n">
        <v>0.00644585413596648</v>
      </c>
      <c r="AS240" s="19" t="n">
        <v>0.0282194233221729</v>
      </c>
      <c r="AT240" s="19" t="n">
        <v>0.0178299495714841</v>
      </c>
      <c r="AU240" s="19"/>
      <c r="AV240" s="19" t="n">
        <v>0.0160736281216866</v>
      </c>
      <c r="AW240" s="19" t="n">
        <v>0.012487893238624</v>
      </c>
      <c r="AX240" s="19" t="n">
        <v>0</v>
      </c>
      <c r="AY240" s="19" t="n">
        <v>0.0176084012136243</v>
      </c>
      <c r="AZ240" s="19" t="n">
        <v>0.0165688992695918</v>
      </c>
      <c r="BA240" s="19" t="n">
        <v>0.0407482881625429</v>
      </c>
      <c r="BB240" s="19"/>
      <c r="BC240" s="19" t="n">
        <v>0.0209043530298439</v>
      </c>
      <c r="BD240" s="19" t="n">
        <v>0.026038648244874</v>
      </c>
      <c r="BE240" s="19" t="n">
        <v>0.00921425128006041</v>
      </c>
      <c r="BF240" s="19" t="n">
        <v>0.013696933830975</v>
      </c>
      <c r="BG240" s="19" t="n">
        <v>0.0282045167364942</v>
      </c>
    </row>
    <row r="241">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c r="AB241" s="19"/>
      <c r="AC241" s="19"/>
      <c r="AD241" s="19"/>
      <c r="AE241" s="19"/>
      <c r="AF241" s="19"/>
      <c r="AG241" s="19"/>
      <c r="AH241" s="19"/>
      <c r="AI241" s="19"/>
      <c r="AJ241" s="19"/>
      <c r="AK241" s="19"/>
      <c r="AL241" s="19"/>
      <c r="AM241" s="19"/>
      <c r="AN241" s="19"/>
      <c r="AO241" s="19"/>
      <c r="AP241" s="19"/>
      <c r="AQ241" s="19"/>
      <c r="AR241" s="19"/>
      <c r="AS241" s="19"/>
      <c r="AT241" s="19"/>
      <c r="AU241" s="19"/>
      <c r="AV241" s="19"/>
      <c r="AW241" s="19"/>
      <c r="AX241" s="19"/>
      <c r="AY241" s="19"/>
      <c r="AZ241" s="19"/>
      <c r="BA241" s="19"/>
      <c r="BB241" s="19"/>
      <c r="BC241" s="19"/>
      <c r="BD241" s="19"/>
      <c r="BE241" s="19"/>
      <c r="BF241" s="19"/>
      <c r="BG241" s="19"/>
    </row>
    <row r="242">
      <c r="B242" s="7" t="s">
        <v>188</v>
      </c>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c r="AB242" s="19"/>
      <c r="AC242" s="19"/>
      <c r="AD242" s="19"/>
      <c r="AE242" s="19"/>
      <c r="AF242" s="19"/>
      <c r="AG242" s="19"/>
      <c r="AH242" s="19"/>
      <c r="AI242" s="19"/>
      <c r="AJ242" s="19"/>
      <c r="AK242" s="19"/>
      <c r="AL242" s="19"/>
      <c r="AM242" s="19"/>
      <c r="AN242" s="19"/>
      <c r="AO242" s="19"/>
      <c r="AP242" s="19"/>
      <c r="AQ242" s="19"/>
      <c r="AR242" s="19"/>
      <c r="AS242" s="19"/>
      <c r="AT242" s="19"/>
      <c r="AU242" s="19"/>
      <c r="AV242" s="19"/>
      <c r="AW242" s="19"/>
      <c r="AX242" s="19"/>
      <c r="AY242" s="19"/>
      <c r="AZ242" s="19"/>
      <c r="BA242" s="19"/>
      <c r="BB242" s="19"/>
      <c r="BC242" s="19"/>
      <c r="BD242" s="19"/>
      <c r="BE242" s="19"/>
      <c r="BF242" s="19"/>
      <c r="BG242" s="19"/>
    </row>
    <row r="243">
      <c r="B243" s="26" t="s">
        <v>79</v>
      </c>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c r="AB243" s="19"/>
      <c r="AC243" s="19"/>
      <c r="AD243" s="19"/>
      <c r="AE243" s="19"/>
      <c r="AF243" s="19"/>
      <c r="AG243" s="19"/>
      <c r="AH243" s="19"/>
      <c r="AI243" s="19"/>
      <c r="AJ243" s="19"/>
      <c r="AK243" s="19"/>
      <c r="AL243" s="19"/>
      <c r="AM243" s="19"/>
      <c r="AN243" s="19"/>
      <c r="AO243" s="19"/>
      <c r="AP243" s="19"/>
      <c r="AQ243" s="19"/>
      <c r="AR243" s="19"/>
      <c r="AS243" s="19"/>
      <c r="AT243" s="19"/>
      <c r="AU243" s="19"/>
      <c r="AV243" s="19"/>
      <c r="AW243" s="19"/>
      <c r="AX243" s="19"/>
      <c r="AY243" s="19"/>
      <c r="AZ243" s="19"/>
      <c r="BA243" s="19"/>
      <c r="BB243" s="19"/>
      <c r="BC243" s="19"/>
      <c r="BD243" s="19"/>
      <c r="BE243" s="19"/>
      <c r="BF243" s="19"/>
      <c r="BG243" s="19"/>
    </row>
    <row r="244">
      <c r="B244" t="s">
        <v>185</v>
      </c>
      <c r="C244" s="19" t="n">
        <v>0.41445976282745</v>
      </c>
      <c r="D244" s="19" t="n">
        <v>0.471385403369429</v>
      </c>
      <c r="E244" s="19" t="n">
        <v>0.358182308846985</v>
      </c>
      <c r="F244" s="19"/>
      <c r="G244" s="19" t="n">
        <v>0.469822943109724</v>
      </c>
      <c r="H244" s="19" t="n">
        <v>0.481037024637328</v>
      </c>
      <c r="I244" s="19" t="n">
        <v>0.414284567178235</v>
      </c>
      <c r="J244" s="19" t="n">
        <v>0.375633738107775</v>
      </c>
      <c r="K244" s="19" t="n">
        <v>0.347173963502713</v>
      </c>
      <c r="L244" s="19" t="n">
        <v>0.400342591932184</v>
      </c>
      <c r="M244" s="19"/>
      <c r="N244" s="19" t="n">
        <v>0.487406870449196</v>
      </c>
      <c r="O244" s="19" t="n">
        <v>0.395259416942856</v>
      </c>
      <c r="P244" s="19" t="n">
        <v>0.391636542245568</v>
      </c>
      <c r="Q244" s="19" t="n">
        <v>0.374711794292013</v>
      </c>
      <c r="R244" s="19"/>
      <c r="S244" s="19" t="n">
        <v>0.451408117313492</v>
      </c>
      <c r="T244" s="19" t="n">
        <v>0.337501615028695</v>
      </c>
      <c r="U244" s="19" t="n">
        <v>0.424518159816222</v>
      </c>
      <c r="V244" s="19" t="n">
        <v>0.449525481697538</v>
      </c>
      <c r="W244" s="19" t="n">
        <v>0.403402580470162</v>
      </c>
      <c r="X244" s="19" t="n">
        <v>0.404699236468307</v>
      </c>
      <c r="Y244" s="19" t="n">
        <v>0.472673812546881</v>
      </c>
      <c r="Z244" s="19" t="n">
        <v>0.366025679520376</v>
      </c>
      <c r="AA244" s="19" t="n">
        <v>0.399018163575843</v>
      </c>
      <c r="AB244" s="19" t="n">
        <v>0.42265964018428</v>
      </c>
      <c r="AC244" s="19" t="n">
        <v>0.38608613843589</v>
      </c>
      <c r="AD244" s="19" t="n">
        <v>0.486341343311717</v>
      </c>
      <c r="AE244" s="19"/>
      <c r="AF244" s="19" t="n">
        <v>0.417563760513366</v>
      </c>
      <c r="AG244" s="19" t="n">
        <v>0.428489924808278</v>
      </c>
      <c r="AH244" s="19" t="n">
        <v>0.362090884883796</v>
      </c>
      <c r="AI244" s="19"/>
      <c r="AJ244" s="19" t="n">
        <v>0.443840980763397</v>
      </c>
      <c r="AK244" s="19" t="n">
        <v>0.448445519241816</v>
      </c>
      <c r="AL244" s="19" t="n">
        <v>0.328000686102028</v>
      </c>
      <c r="AM244" s="19" t="n">
        <v>0.38484738091412</v>
      </c>
      <c r="AN244" s="19" t="n">
        <v>0.387554843271869</v>
      </c>
      <c r="AO244" s="19"/>
      <c r="AP244" s="19" t="n">
        <v>0.428092995958455</v>
      </c>
      <c r="AQ244" s="19" t="n">
        <v>0.453789622052289</v>
      </c>
      <c r="AR244" s="19" t="n">
        <v>0.337890696598685</v>
      </c>
      <c r="AS244" s="19" t="n">
        <v>0.427431529199501</v>
      </c>
      <c r="AT244" s="19" t="n">
        <v>0.328355424970303</v>
      </c>
      <c r="AU244" s="19"/>
      <c r="AV244" s="19" t="n">
        <v>0.470472289980968</v>
      </c>
      <c r="AW244" s="19" t="n">
        <v>0.442949624335131</v>
      </c>
      <c r="AX244" s="19" t="n">
        <v>0.369570881527248</v>
      </c>
      <c r="AY244" s="19" t="n">
        <v>0.446052858513167</v>
      </c>
      <c r="AZ244" s="19" t="n">
        <v>0.310527981143863</v>
      </c>
      <c r="BA244" s="19" t="n">
        <v>0.340072720149543</v>
      </c>
      <c r="BB244" s="19"/>
      <c r="BC244" s="19" t="n">
        <v>0.364899133870074</v>
      </c>
      <c r="BD244" s="19" t="n">
        <v>0.369465595591973</v>
      </c>
      <c r="BE244" s="19" t="n">
        <v>0.4358622337882</v>
      </c>
      <c r="BF244" s="19" t="n">
        <v>0.560538177194984</v>
      </c>
      <c r="BG244" s="19" t="n">
        <v>0.600724314720653</v>
      </c>
    </row>
    <row r="245">
      <c r="B245" t="s">
        <v>186</v>
      </c>
      <c r="C245" s="19" t="n">
        <v>0.446150333801225</v>
      </c>
      <c r="D245" s="19" t="n">
        <v>0.410983288085268</v>
      </c>
      <c r="E245" s="19" t="n">
        <v>0.480905846357102</v>
      </c>
      <c r="F245" s="19"/>
      <c r="G245" s="19" t="n">
        <v>0.456912253287885</v>
      </c>
      <c r="H245" s="19" t="n">
        <v>0.398656420708552</v>
      </c>
      <c r="I245" s="19" t="n">
        <v>0.428450193374704</v>
      </c>
      <c r="J245" s="19" t="n">
        <v>0.460235538732329</v>
      </c>
      <c r="K245" s="19" t="n">
        <v>0.501103968630168</v>
      </c>
      <c r="L245" s="19" t="n">
        <v>0.443434131913188</v>
      </c>
      <c r="M245" s="19"/>
      <c r="N245" s="19" t="n">
        <v>0.412834128697226</v>
      </c>
      <c r="O245" s="19" t="n">
        <v>0.435966876256372</v>
      </c>
      <c r="P245" s="19" t="n">
        <v>0.452782961884217</v>
      </c>
      <c r="Q245" s="19" t="n">
        <v>0.487696775517814</v>
      </c>
      <c r="R245" s="19"/>
      <c r="S245" s="19" t="n">
        <v>0.42588192471898</v>
      </c>
      <c r="T245" s="19" t="n">
        <v>0.509872383362238</v>
      </c>
      <c r="U245" s="19" t="n">
        <v>0.414250179724607</v>
      </c>
      <c r="V245" s="19" t="n">
        <v>0.398496928718346</v>
      </c>
      <c r="W245" s="19" t="n">
        <v>0.492959746557529</v>
      </c>
      <c r="X245" s="19" t="n">
        <v>0.468827202297471</v>
      </c>
      <c r="Y245" s="19" t="n">
        <v>0.396416449009603</v>
      </c>
      <c r="Z245" s="19" t="n">
        <v>0.520015902152841</v>
      </c>
      <c r="AA245" s="19" t="n">
        <v>0.442816698354421</v>
      </c>
      <c r="AB245" s="19" t="n">
        <v>0.394443250369846</v>
      </c>
      <c r="AC245" s="19" t="n">
        <v>0.520381786000874</v>
      </c>
      <c r="AD245" s="19" t="n">
        <v>0.393574432302103</v>
      </c>
      <c r="AE245" s="19"/>
      <c r="AF245" s="19" t="n">
        <v>0.426508045636483</v>
      </c>
      <c r="AG245" s="19" t="n">
        <v>0.447182117240559</v>
      </c>
      <c r="AH245" s="19" t="n">
        <v>0.458977968095108</v>
      </c>
      <c r="AI245" s="19"/>
      <c r="AJ245" s="19" t="n">
        <v>0.428207084015113</v>
      </c>
      <c r="AK245" s="19" t="n">
        <v>0.447554614087642</v>
      </c>
      <c r="AL245" s="19" t="n">
        <v>0.540445744457815</v>
      </c>
      <c r="AM245" s="19" t="n">
        <v>0.45986459169936</v>
      </c>
      <c r="AN245" s="19" t="n">
        <v>0.411104799897375</v>
      </c>
      <c r="AO245" s="19"/>
      <c r="AP245" s="19" t="n">
        <v>0.438091216120393</v>
      </c>
      <c r="AQ245" s="19" t="n">
        <v>0.423310930571207</v>
      </c>
      <c r="AR245" s="19" t="n">
        <v>0.519981070366912</v>
      </c>
      <c r="AS245" s="19" t="n">
        <v>0.443684385109216</v>
      </c>
      <c r="AT245" s="19" t="n">
        <v>0.503610512972603</v>
      </c>
      <c r="AU245" s="19"/>
      <c r="AV245" s="19" t="n">
        <v>0.425705832795847</v>
      </c>
      <c r="AW245" s="19" t="n">
        <v>0.434303294761857</v>
      </c>
      <c r="AX245" s="19" t="n">
        <v>0.480359559002522</v>
      </c>
      <c r="AY245" s="19" t="n">
        <v>0.420897936494987</v>
      </c>
      <c r="AZ245" s="19" t="n">
        <v>0.519198219175314</v>
      </c>
      <c r="BA245" s="19" t="n">
        <v>0.429246933553433</v>
      </c>
      <c r="BB245" s="19"/>
      <c r="BC245" s="19" t="n">
        <v>0.469513917137548</v>
      </c>
      <c r="BD245" s="19" t="n">
        <v>0.508137324469035</v>
      </c>
      <c r="BE245" s="19" t="n">
        <v>0.430227650867677</v>
      </c>
      <c r="BF245" s="19" t="n">
        <v>0.337196578823119</v>
      </c>
      <c r="BG245" s="19" t="n">
        <v>0.210148863012306</v>
      </c>
    </row>
    <row r="246">
      <c r="B246" t="s">
        <v>187</v>
      </c>
      <c r="C246" s="19" t="n">
        <v>0.106014396522033</v>
      </c>
      <c r="D246" s="19" t="n">
        <v>0.0871680236130444</v>
      </c>
      <c r="E246" s="19" t="n">
        <v>0.124432385562364</v>
      </c>
      <c r="F246" s="19"/>
      <c r="G246" s="19" t="n">
        <v>0.0669695334376573</v>
      </c>
      <c r="H246" s="19" t="n">
        <v>0.0940965177812401</v>
      </c>
      <c r="I246" s="19" t="n">
        <v>0.110870861136892</v>
      </c>
      <c r="J246" s="19" t="n">
        <v>0.130245836017563</v>
      </c>
      <c r="K246" s="19" t="n">
        <v>0.107072360986887</v>
      </c>
      <c r="L246" s="19" t="n">
        <v>0.1175042593585</v>
      </c>
      <c r="M246" s="19"/>
      <c r="N246" s="19" t="n">
        <v>0.070662560365011</v>
      </c>
      <c r="O246" s="19" t="n">
        <v>0.13295388978247</v>
      </c>
      <c r="P246" s="19" t="n">
        <v>0.107454632092114</v>
      </c>
      <c r="Q246" s="19" t="n">
        <v>0.115041773254526</v>
      </c>
      <c r="R246" s="19"/>
      <c r="S246" s="19" t="n">
        <v>0.0902200100396004</v>
      </c>
      <c r="T246" s="19" t="n">
        <v>0.124903026737992</v>
      </c>
      <c r="U246" s="19" t="n">
        <v>0.130282075958953</v>
      </c>
      <c r="V246" s="19" t="n">
        <v>0.112746146178086</v>
      </c>
      <c r="W246" s="19" t="n">
        <v>0.0673857032947453</v>
      </c>
      <c r="X246" s="19" t="n">
        <v>0.0906065369464418</v>
      </c>
      <c r="Y246" s="19" t="n">
        <v>0.096617150590868</v>
      </c>
      <c r="Z246" s="19" t="n">
        <v>0.103869042719609</v>
      </c>
      <c r="AA246" s="19" t="n">
        <v>0.129715032558958</v>
      </c>
      <c r="AB246" s="19" t="n">
        <v>0.138967838166421</v>
      </c>
      <c r="AC246" s="19" t="n">
        <v>0.0755897007581122</v>
      </c>
      <c r="AD246" s="19" t="n">
        <v>0.0425454918114565</v>
      </c>
      <c r="AE246" s="19"/>
      <c r="AF246" s="19" t="n">
        <v>0.123693869232849</v>
      </c>
      <c r="AG246" s="19" t="n">
        <v>0.0923729199006993</v>
      </c>
      <c r="AH246" s="19" t="n">
        <v>0.123924724905615</v>
      </c>
      <c r="AI246" s="19"/>
      <c r="AJ246" s="19" t="n">
        <v>0.100544045280521</v>
      </c>
      <c r="AK246" s="19" t="n">
        <v>0.0896495840224545</v>
      </c>
      <c r="AL246" s="19" t="n">
        <v>0.0965515069473255</v>
      </c>
      <c r="AM246" s="19" t="n">
        <v>0.108238307706584</v>
      </c>
      <c r="AN246" s="19" t="n">
        <v>0.129165665980598</v>
      </c>
      <c r="AO246" s="19"/>
      <c r="AP246" s="19" t="n">
        <v>0.111081627668262</v>
      </c>
      <c r="AQ246" s="19" t="n">
        <v>0.0970195770543368</v>
      </c>
      <c r="AR246" s="19" t="n">
        <v>0.107137961959478</v>
      </c>
      <c r="AS246" s="19" t="n">
        <v>0.106293966304352</v>
      </c>
      <c r="AT246" s="19" t="n">
        <v>0.143354311229183</v>
      </c>
      <c r="AU246" s="19"/>
      <c r="AV246" s="19" t="n">
        <v>0.0789378375422864</v>
      </c>
      <c r="AW246" s="19" t="n">
        <v>0.0976433083113751</v>
      </c>
      <c r="AX246" s="19" t="n">
        <v>0.113554884724396</v>
      </c>
      <c r="AY246" s="19" t="n">
        <v>0.113901060153699</v>
      </c>
      <c r="AZ246" s="19" t="n">
        <v>0.14448708133833</v>
      </c>
      <c r="BA246" s="19" t="n">
        <v>0.12505418225291</v>
      </c>
      <c r="BB246" s="19"/>
      <c r="BC246" s="19" t="n">
        <v>0.133077940140551</v>
      </c>
      <c r="BD246" s="19" t="n">
        <v>0.0961681857700862</v>
      </c>
      <c r="BE246" s="19" t="n">
        <v>0.095558099163353</v>
      </c>
      <c r="BF246" s="19" t="n">
        <v>0.0859010551185956</v>
      </c>
      <c r="BG246" s="19" t="n">
        <v>0.0952359307886058</v>
      </c>
    </row>
    <row r="247">
      <c r="B247" t="s">
        <v>100</v>
      </c>
      <c r="C247" s="19" t="n">
        <v>0.033375506849292</v>
      </c>
      <c r="D247" s="19" t="n">
        <v>0.0304632849322586</v>
      </c>
      <c r="E247" s="19" t="n">
        <v>0.0364794592335496</v>
      </c>
      <c r="F247" s="19"/>
      <c r="G247" s="19" t="n">
        <v>0.0062952701647334</v>
      </c>
      <c r="H247" s="19" t="n">
        <v>0.0262100368728797</v>
      </c>
      <c r="I247" s="19" t="n">
        <v>0.0463943783101692</v>
      </c>
      <c r="J247" s="19" t="n">
        <v>0.0338848871423328</v>
      </c>
      <c r="K247" s="19" t="n">
        <v>0.0446497068802316</v>
      </c>
      <c r="L247" s="19" t="n">
        <v>0.0387190167961282</v>
      </c>
      <c r="M247" s="19"/>
      <c r="N247" s="19" t="n">
        <v>0.029096440488567</v>
      </c>
      <c r="O247" s="19" t="n">
        <v>0.035819817018302</v>
      </c>
      <c r="P247" s="19" t="n">
        <v>0.0481258637781004</v>
      </c>
      <c r="Q247" s="19" t="n">
        <v>0.0225496569356474</v>
      </c>
      <c r="R247" s="19"/>
      <c r="S247" s="19" t="n">
        <v>0.0324899479279282</v>
      </c>
      <c r="T247" s="19" t="n">
        <v>0.0277229748710752</v>
      </c>
      <c r="U247" s="19" t="n">
        <v>0.0309495845002179</v>
      </c>
      <c r="V247" s="19" t="n">
        <v>0.0392314434060309</v>
      </c>
      <c r="W247" s="19" t="n">
        <v>0.036251969677563</v>
      </c>
      <c r="X247" s="19" t="n">
        <v>0.0358670242877806</v>
      </c>
      <c r="Y247" s="19" t="n">
        <v>0.0342925878526482</v>
      </c>
      <c r="Z247" s="19" t="n">
        <v>0.0100893756071747</v>
      </c>
      <c r="AA247" s="19" t="n">
        <v>0.0284501055107787</v>
      </c>
      <c r="AB247" s="19" t="n">
        <v>0.0439292712794529</v>
      </c>
      <c r="AC247" s="19" t="n">
        <v>0.0179423748051239</v>
      </c>
      <c r="AD247" s="19" t="n">
        <v>0.0775387325747235</v>
      </c>
      <c r="AE247" s="19"/>
      <c r="AF247" s="19" t="n">
        <v>0.0322343246173017</v>
      </c>
      <c r="AG247" s="19" t="n">
        <v>0.0319550380504638</v>
      </c>
      <c r="AH247" s="19" t="n">
        <v>0.0550064221154808</v>
      </c>
      <c r="AI247" s="19"/>
      <c r="AJ247" s="19" t="n">
        <v>0.0274078899409689</v>
      </c>
      <c r="AK247" s="19" t="n">
        <v>0.0143502826480867</v>
      </c>
      <c r="AL247" s="19" t="n">
        <v>0.0350020624928313</v>
      </c>
      <c r="AM247" s="19" t="n">
        <v>0.0470497196799357</v>
      </c>
      <c r="AN247" s="19" t="n">
        <v>0.0721746908501584</v>
      </c>
      <c r="AO247" s="19"/>
      <c r="AP247" s="19" t="n">
        <v>0.0227341602528905</v>
      </c>
      <c r="AQ247" s="19" t="n">
        <v>0.025879870322168</v>
      </c>
      <c r="AR247" s="19" t="n">
        <v>0.0349902710749252</v>
      </c>
      <c r="AS247" s="19" t="n">
        <v>0.0225901193869316</v>
      </c>
      <c r="AT247" s="19" t="n">
        <v>0.0246797508279106</v>
      </c>
      <c r="AU247" s="19"/>
      <c r="AV247" s="19" t="n">
        <v>0.0248840396808986</v>
      </c>
      <c r="AW247" s="19" t="n">
        <v>0.0251037725916366</v>
      </c>
      <c r="AX247" s="19" t="n">
        <v>0.0365146747458338</v>
      </c>
      <c r="AY247" s="19" t="n">
        <v>0.0191481448381473</v>
      </c>
      <c r="AZ247" s="19" t="n">
        <v>0.025786718342493</v>
      </c>
      <c r="BA247" s="19" t="n">
        <v>0.105626164044113</v>
      </c>
      <c r="BB247" s="19"/>
      <c r="BC247" s="19" t="n">
        <v>0.0325090088518274</v>
      </c>
      <c r="BD247" s="19" t="n">
        <v>0.0262288941689063</v>
      </c>
      <c r="BE247" s="19" t="n">
        <v>0.0383520161807699</v>
      </c>
      <c r="BF247" s="19" t="n">
        <v>0.0163641888633015</v>
      </c>
      <c r="BG247" s="19" t="n">
        <v>0.0938908914784346</v>
      </c>
    </row>
    <row r="248">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c r="AB248" s="19"/>
      <c r="AC248" s="19"/>
      <c r="AD248" s="19"/>
      <c r="AE248" s="19"/>
      <c r="AF248" s="19"/>
      <c r="AG248" s="19"/>
      <c r="AH248" s="19"/>
      <c r="AI248" s="19"/>
      <c r="AJ248" s="19"/>
      <c r="AK248" s="19"/>
      <c r="AL248" s="19"/>
      <c r="AM248" s="19"/>
      <c r="AN248" s="19"/>
      <c r="AO248" s="19"/>
      <c r="AP248" s="19"/>
      <c r="AQ248" s="19"/>
      <c r="AR248" s="19"/>
      <c r="AS248" s="19"/>
      <c r="AT248" s="19"/>
      <c r="AU248" s="19"/>
      <c r="AV248" s="19"/>
      <c r="AW248" s="19"/>
      <c r="AX248" s="19"/>
      <c r="AY248" s="19"/>
      <c r="AZ248" s="19"/>
      <c r="BA248" s="19"/>
      <c r="BB248" s="19"/>
      <c r="BC248" s="19"/>
      <c r="BD248" s="19"/>
      <c r="BE248" s="19"/>
      <c r="BF248" s="19"/>
      <c r="BG248" s="19"/>
    </row>
    <row r="249">
      <c r="B249" s="7" t="s">
        <v>191</v>
      </c>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c r="AB249" s="19"/>
      <c r="AC249" s="19"/>
      <c r="AD249" s="19"/>
      <c r="AE249" s="19"/>
      <c r="AF249" s="19"/>
      <c r="AG249" s="19"/>
      <c r="AH249" s="19"/>
      <c r="AI249" s="19"/>
      <c r="AJ249" s="19"/>
      <c r="AK249" s="19"/>
      <c r="AL249" s="19"/>
      <c r="AM249" s="19"/>
      <c r="AN249" s="19"/>
      <c r="AO249" s="19"/>
      <c r="AP249" s="19"/>
      <c r="AQ249" s="19"/>
      <c r="AR249" s="19"/>
      <c r="AS249" s="19"/>
      <c r="AT249" s="19"/>
      <c r="AU249" s="19"/>
      <c r="AV249" s="19"/>
      <c r="AW249" s="19"/>
      <c r="AX249" s="19"/>
      <c r="AY249" s="19"/>
      <c r="AZ249" s="19"/>
      <c r="BA249" s="19"/>
      <c r="BB249" s="19"/>
      <c r="BC249" s="19"/>
      <c r="BD249" s="19"/>
      <c r="BE249" s="19"/>
      <c r="BF249" s="19"/>
      <c r="BG249" s="19"/>
    </row>
    <row r="250">
      <c r="B250" s="26" t="s">
        <v>79</v>
      </c>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c r="AB250" s="19"/>
      <c r="AC250" s="19"/>
      <c r="AD250" s="19"/>
      <c r="AE250" s="19"/>
      <c r="AF250" s="19"/>
      <c r="AG250" s="19"/>
      <c r="AH250" s="19"/>
      <c r="AI250" s="19"/>
      <c r="AJ250" s="19"/>
      <c r="AK250" s="19"/>
      <c r="AL250" s="19"/>
      <c r="AM250" s="19"/>
      <c r="AN250" s="19"/>
      <c r="AO250" s="19"/>
      <c r="AP250" s="19"/>
      <c r="AQ250" s="19"/>
      <c r="AR250" s="19"/>
      <c r="AS250" s="19"/>
      <c r="AT250" s="19"/>
      <c r="AU250" s="19"/>
      <c r="AV250" s="19"/>
      <c r="AW250" s="19"/>
      <c r="AX250" s="19"/>
      <c r="AY250" s="19"/>
      <c r="AZ250" s="19"/>
      <c r="BA250" s="19"/>
      <c r="BB250" s="19"/>
      <c r="BC250" s="19"/>
      <c r="BD250" s="19"/>
      <c r="BE250" s="19"/>
      <c r="BF250" s="19"/>
      <c r="BG250" s="19"/>
    </row>
    <row r="251">
      <c r="B251" t="s">
        <v>189</v>
      </c>
      <c r="C251" s="19" t="n">
        <v>0.781130922384986</v>
      </c>
      <c r="D251" s="19" t="n">
        <v>0.810122246981897</v>
      </c>
      <c r="E251" s="19" t="n">
        <v>0.751993270420179</v>
      </c>
      <c r="F251" s="19"/>
      <c r="G251" s="19" t="n">
        <v>0.844145657863615</v>
      </c>
      <c r="H251" s="19" t="n">
        <v>0.790010332506229</v>
      </c>
      <c r="I251" s="19" t="n">
        <v>0.783535318431916</v>
      </c>
      <c r="J251" s="19" t="n">
        <v>0.759135601145553</v>
      </c>
      <c r="K251" s="19" t="n">
        <v>0.752236138609191</v>
      </c>
      <c r="L251" s="19" t="n">
        <v>0.767090383431096</v>
      </c>
      <c r="M251" s="19"/>
      <c r="N251" s="19" t="n">
        <v>0.815125056683572</v>
      </c>
      <c r="O251" s="19" t="n">
        <v>0.789604275242644</v>
      </c>
      <c r="P251" s="19" t="n">
        <v>0.745752726348084</v>
      </c>
      <c r="Q251" s="19" t="n">
        <v>0.76634346559832</v>
      </c>
      <c r="R251" s="19"/>
      <c r="S251" s="19" t="n">
        <v>0.757915147173663</v>
      </c>
      <c r="T251" s="19" t="n">
        <v>0.781233497389626</v>
      </c>
      <c r="U251" s="19" t="n">
        <v>0.789365069509366</v>
      </c>
      <c r="V251" s="19" t="n">
        <v>0.790572227362331</v>
      </c>
      <c r="W251" s="19" t="n">
        <v>0.809487787865856</v>
      </c>
      <c r="X251" s="19" t="n">
        <v>0.775232780967312</v>
      </c>
      <c r="Y251" s="19" t="n">
        <v>0.80344032364594</v>
      </c>
      <c r="Z251" s="19" t="n">
        <v>0.717131671805019</v>
      </c>
      <c r="AA251" s="19" t="n">
        <v>0.758303147920436</v>
      </c>
      <c r="AB251" s="19" t="n">
        <v>0.767278522314418</v>
      </c>
      <c r="AC251" s="19" t="n">
        <v>0.834003801143065</v>
      </c>
      <c r="AD251" s="19" t="n">
        <v>0.852748898886059</v>
      </c>
      <c r="AE251" s="19"/>
      <c r="AF251" s="19" t="n">
        <v>0.751125303442924</v>
      </c>
      <c r="AG251" s="19" t="n">
        <v>0.810366499035422</v>
      </c>
      <c r="AH251" s="19" t="n">
        <v>0.723765222049615</v>
      </c>
      <c r="AI251" s="19"/>
      <c r="AJ251" s="19" t="n">
        <v>0.772060448560617</v>
      </c>
      <c r="AK251" s="19" t="n">
        <v>0.811308093133066</v>
      </c>
      <c r="AL251" s="19" t="n">
        <v>0.758755336461003</v>
      </c>
      <c r="AM251" s="19" t="n">
        <v>0.863416629734134</v>
      </c>
      <c r="AN251" s="19" t="n">
        <v>0.6985888808461</v>
      </c>
      <c r="AO251" s="19"/>
      <c r="AP251" s="19" t="n">
        <v>0.750975633745578</v>
      </c>
      <c r="AQ251" s="19" t="n">
        <v>0.816766411636842</v>
      </c>
      <c r="AR251" s="19" t="n">
        <v>0.801967042495004</v>
      </c>
      <c r="AS251" s="19" t="n">
        <v>0.813620684808649</v>
      </c>
      <c r="AT251" s="19" t="n">
        <v>0.794282465041623</v>
      </c>
      <c r="AU251" s="19"/>
      <c r="AV251" s="19" t="n">
        <v>0.808631764136256</v>
      </c>
      <c r="AW251" s="19" t="n">
        <v>0.741626006851244</v>
      </c>
      <c r="AX251" s="19" t="n">
        <v>0.804444559968521</v>
      </c>
      <c r="AY251" s="19" t="n">
        <v>0.821612796458278</v>
      </c>
      <c r="AZ251" s="19" t="n">
        <v>0.853708096279922</v>
      </c>
      <c r="BA251" s="19" t="n">
        <v>0.705426331934188</v>
      </c>
      <c r="BB251" s="19"/>
      <c r="BC251" s="19" t="n">
        <v>0.751452650316638</v>
      </c>
      <c r="BD251" s="19" t="n">
        <v>0.783776636885845</v>
      </c>
      <c r="BE251" s="19" t="n">
        <v>0.780386079248978</v>
      </c>
      <c r="BF251" s="19" t="n">
        <v>0.846150623314431</v>
      </c>
      <c r="BG251" s="19" t="n">
        <v>0.812166382318474</v>
      </c>
    </row>
    <row r="252">
      <c r="B252" t="s">
        <v>190</v>
      </c>
      <c r="C252" s="19" t="n">
        <v>0.120181521246288</v>
      </c>
      <c r="D252" s="19" t="n">
        <v>0.124347531639035</v>
      </c>
      <c r="E252" s="19" t="n">
        <v>0.116197748832068</v>
      </c>
      <c r="F252" s="19"/>
      <c r="G252" s="19" t="n">
        <v>0.066082379478</v>
      </c>
      <c r="H252" s="19" t="n">
        <v>0.125270821570306</v>
      </c>
      <c r="I252" s="19" t="n">
        <v>0.115113409980393</v>
      </c>
      <c r="J252" s="19" t="n">
        <v>0.146839743212008</v>
      </c>
      <c r="K252" s="19" t="n">
        <v>0.116125179549607</v>
      </c>
      <c r="L252" s="19" t="n">
        <v>0.137497411422569</v>
      </c>
      <c r="M252" s="19"/>
      <c r="N252" s="19" t="n">
        <v>0.105747786630487</v>
      </c>
      <c r="O252" s="19" t="n">
        <v>0.12609847500872</v>
      </c>
      <c r="P252" s="19" t="n">
        <v>0.142971729065789</v>
      </c>
      <c r="Q252" s="19" t="n">
        <v>0.109794696214555</v>
      </c>
      <c r="R252" s="19"/>
      <c r="S252" s="19" t="n">
        <v>0.136912715319995</v>
      </c>
      <c r="T252" s="19" t="n">
        <v>0.138221031044117</v>
      </c>
      <c r="U252" s="19" t="n">
        <v>0.109178431181978</v>
      </c>
      <c r="V252" s="19" t="n">
        <v>0.0954522116827932</v>
      </c>
      <c r="W252" s="19" t="n">
        <v>0.14697858474291</v>
      </c>
      <c r="X252" s="19" t="n">
        <v>0.107870591678854</v>
      </c>
      <c r="Y252" s="19" t="n">
        <v>0.123525471648412</v>
      </c>
      <c r="Z252" s="19" t="n">
        <v>0.119495460148721</v>
      </c>
      <c r="AA252" s="19" t="n">
        <v>0.116186779509568</v>
      </c>
      <c r="AB252" s="19" t="n">
        <v>0.119692021223913</v>
      </c>
      <c r="AC252" s="19" t="n">
        <v>0.105593636042337</v>
      </c>
      <c r="AD252" s="19" t="n">
        <v>0.0740424981243481</v>
      </c>
      <c r="AE252" s="19"/>
      <c r="AF252" s="19" t="n">
        <v>0.142653408922794</v>
      </c>
      <c r="AG252" s="19" t="n">
        <v>0.117195055954928</v>
      </c>
      <c r="AH252" s="19" t="n">
        <v>0.117187738367942</v>
      </c>
      <c r="AI252" s="19"/>
      <c r="AJ252" s="19" t="n">
        <v>0.129814379979808</v>
      </c>
      <c r="AK252" s="19" t="n">
        <v>0.126363070200112</v>
      </c>
      <c r="AL252" s="19" t="n">
        <v>0.123323470118623</v>
      </c>
      <c r="AM252" s="19" t="n">
        <v>0.0633139305990663</v>
      </c>
      <c r="AN252" s="19" t="n">
        <v>0.127723405603421</v>
      </c>
      <c r="AO252" s="19"/>
      <c r="AP252" s="19" t="n">
        <v>0.137248047214813</v>
      </c>
      <c r="AQ252" s="19" t="n">
        <v>0.115326810179286</v>
      </c>
      <c r="AR252" s="19" t="n">
        <v>0.0857415785335695</v>
      </c>
      <c r="AS252" s="19" t="n">
        <v>0.121222846280378</v>
      </c>
      <c r="AT252" s="19" t="n">
        <v>0.10003647448973</v>
      </c>
      <c r="AU252" s="19"/>
      <c r="AV252" s="19" t="n">
        <v>0.122176852711459</v>
      </c>
      <c r="AW252" s="19" t="n">
        <v>0.139669264050958</v>
      </c>
      <c r="AX252" s="19" t="n">
        <v>0.0938938504454009</v>
      </c>
      <c r="AY252" s="19" t="n">
        <v>0.108814871197016</v>
      </c>
      <c r="AZ252" s="19" t="n">
        <v>0.0747382730626539</v>
      </c>
      <c r="BA252" s="19" t="n">
        <v>0.160896508548081</v>
      </c>
      <c r="BB252" s="19"/>
      <c r="BC252" s="19" t="n">
        <v>0.132980552135104</v>
      </c>
      <c r="BD252" s="19" t="n">
        <v>0.113938616680014</v>
      </c>
      <c r="BE252" s="19" t="n">
        <v>0.118132269524431</v>
      </c>
      <c r="BF252" s="19" t="n">
        <v>0.114648081874242</v>
      </c>
      <c r="BG252" s="19" t="n">
        <v>0.0380024786432749</v>
      </c>
    </row>
    <row r="253">
      <c r="B253" t="s">
        <v>100</v>
      </c>
      <c r="C253" s="19" t="n">
        <v>0.0986875563687266</v>
      </c>
      <c r="D253" s="19" t="n">
        <v>0.0655302213790678</v>
      </c>
      <c r="E253" s="19" t="n">
        <v>0.131808980747752</v>
      </c>
      <c r="F253" s="19"/>
      <c r="G253" s="19" t="n">
        <v>0.0897719626583852</v>
      </c>
      <c r="H253" s="19" t="n">
        <v>0.0847188459234647</v>
      </c>
      <c r="I253" s="19" t="n">
        <v>0.101351271587692</v>
      </c>
      <c r="J253" s="19" t="n">
        <v>0.0940246556424393</v>
      </c>
      <c r="K253" s="19" t="n">
        <v>0.131638681841202</v>
      </c>
      <c r="L253" s="19" t="n">
        <v>0.095412205146335</v>
      </c>
      <c r="M253" s="19"/>
      <c r="N253" s="19" t="n">
        <v>0.0791271566859409</v>
      </c>
      <c r="O253" s="19" t="n">
        <v>0.0842972497486363</v>
      </c>
      <c r="P253" s="19" t="n">
        <v>0.111275544586127</v>
      </c>
      <c r="Q253" s="19" t="n">
        <v>0.123861838187126</v>
      </c>
      <c r="R253" s="19"/>
      <c r="S253" s="19" t="n">
        <v>0.105172137506343</v>
      </c>
      <c r="T253" s="19" t="n">
        <v>0.0805454715662563</v>
      </c>
      <c r="U253" s="19" t="n">
        <v>0.101456499308656</v>
      </c>
      <c r="V253" s="19" t="n">
        <v>0.113975560954875</v>
      </c>
      <c r="W253" s="19" t="n">
        <v>0.0435336273912343</v>
      </c>
      <c r="X253" s="19" t="n">
        <v>0.116896627353834</v>
      </c>
      <c r="Y253" s="19" t="n">
        <v>0.073034204705648</v>
      </c>
      <c r="Z253" s="19" t="n">
        <v>0.16337286804626</v>
      </c>
      <c r="AA253" s="19" t="n">
        <v>0.125510072569996</v>
      </c>
      <c r="AB253" s="19" t="n">
        <v>0.113029456461669</v>
      </c>
      <c r="AC253" s="19" t="n">
        <v>0.0604025628145975</v>
      </c>
      <c r="AD253" s="19" t="n">
        <v>0.0732086029895927</v>
      </c>
      <c r="AE253" s="19"/>
      <c r="AF253" s="19" t="n">
        <v>0.106221287634282</v>
      </c>
      <c r="AG253" s="19" t="n">
        <v>0.0724384450096495</v>
      </c>
      <c r="AH253" s="19" t="n">
        <v>0.159047039582442</v>
      </c>
      <c r="AI253" s="19"/>
      <c r="AJ253" s="19" t="n">
        <v>0.0981251714595752</v>
      </c>
      <c r="AK253" s="19" t="n">
        <v>0.0623288366668224</v>
      </c>
      <c r="AL253" s="19" t="n">
        <v>0.117921193420374</v>
      </c>
      <c r="AM253" s="19" t="n">
        <v>0.0732694396667997</v>
      </c>
      <c r="AN253" s="19" t="n">
        <v>0.173687713550479</v>
      </c>
      <c r="AO253" s="19"/>
      <c r="AP253" s="19" t="n">
        <v>0.111776319039609</v>
      </c>
      <c r="AQ253" s="19" t="n">
        <v>0.0679067781838717</v>
      </c>
      <c r="AR253" s="19" t="n">
        <v>0.112291378971427</v>
      </c>
      <c r="AS253" s="19" t="n">
        <v>0.0651564689109728</v>
      </c>
      <c r="AT253" s="19" t="n">
        <v>0.105681060468647</v>
      </c>
      <c r="AU253" s="19"/>
      <c r="AV253" s="19" t="n">
        <v>0.0691913831522848</v>
      </c>
      <c r="AW253" s="19" t="n">
        <v>0.118704729097798</v>
      </c>
      <c r="AX253" s="19" t="n">
        <v>0.101661589586078</v>
      </c>
      <c r="AY253" s="19" t="n">
        <v>0.0695723323447064</v>
      </c>
      <c r="AZ253" s="19" t="n">
        <v>0.0715536306574242</v>
      </c>
      <c r="BA253" s="19" t="n">
        <v>0.13367715951773</v>
      </c>
      <c r="BB253" s="19"/>
      <c r="BC253" s="19" t="n">
        <v>0.115566797548258</v>
      </c>
      <c r="BD253" s="19" t="n">
        <v>0.102284746434141</v>
      </c>
      <c r="BE253" s="19" t="n">
        <v>0.101481651226591</v>
      </c>
      <c r="BF253" s="19" t="n">
        <v>0.0392012948113268</v>
      </c>
      <c r="BG253" s="19" t="n">
        <v>0.149831139038251</v>
      </c>
    </row>
    <row r="254">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c r="AB254" s="19"/>
      <c r="AC254" s="19"/>
      <c r="AD254" s="19"/>
      <c r="AE254" s="19"/>
      <c r="AF254" s="19"/>
      <c r="AG254" s="19"/>
      <c r="AH254" s="19"/>
      <c r="AI254" s="19"/>
      <c r="AJ254" s="19"/>
      <c r="AK254" s="19"/>
      <c r="AL254" s="19"/>
      <c r="AM254" s="19"/>
      <c r="AN254" s="19"/>
      <c r="AO254" s="19"/>
      <c r="AP254" s="19"/>
      <c r="AQ254" s="19"/>
      <c r="AR254" s="19"/>
      <c r="AS254" s="19"/>
      <c r="AT254" s="19"/>
      <c r="AU254" s="19"/>
      <c r="AV254" s="19"/>
      <c r="AW254" s="19"/>
      <c r="AX254" s="19"/>
      <c r="AY254" s="19"/>
      <c r="AZ254" s="19"/>
      <c r="BA254" s="19"/>
      <c r="BB254" s="19"/>
      <c r="BC254" s="19"/>
      <c r="BD254" s="19"/>
      <c r="BE254" s="19"/>
      <c r="BF254" s="19"/>
      <c r="BG254" s="19"/>
    </row>
    <row r="255">
      <c r="B255" s="7" t="s">
        <v>194</v>
      </c>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c r="AB255" s="19"/>
      <c r="AC255" s="19"/>
      <c r="AD255" s="19"/>
      <c r="AE255" s="19"/>
      <c r="AF255" s="19"/>
      <c r="AG255" s="19"/>
      <c r="AH255" s="19"/>
      <c r="AI255" s="19"/>
      <c r="AJ255" s="19"/>
      <c r="AK255" s="19"/>
      <c r="AL255" s="19"/>
      <c r="AM255" s="19"/>
      <c r="AN255" s="19"/>
      <c r="AO255" s="19"/>
      <c r="AP255" s="19"/>
      <c r="AQ255" s="19"/>
      <c r="AR255" s="19"/>
      <c r="AS255" s="19"/>
      <c r="AT255" s="19"/>
      <c r="AU255" s="19"/>
      <c r="AV255" s="19"/>
      <c r="AW255" s="19"/>
      <c r="AX255" s="19"/>
      <c r="AY255" s="19"/>
      <c r="AZ255" s="19"/>
      <c r="BA255" s="19"/>
      <c r="BB255" s="19"/>
      <c r="BC255" s="19"/>
      <c r="BD255" s="19"/>
      <c r="BE255" s="19"/>
      <c r="BF255" s="19"/>
      <c r="BG255" s="19"/>
    </row>
    <row r="256">
      <c r="B256" s="26" t="s">
        <v>79</v>
      </c>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c r="AB256" s="19"/>
      <c r="AC256" s="19"/>
      <c r="AD256" s="19"/>
      <c r="AE256" s="19"/>
      <c r="AF256" s="19"/>
      <c r="AG256" s="19"/>
      <c r="AH256" s="19"/>
      <c r="AI256" s="19"/>
      <c r="AJ256" s="19"/>
      <c r="AK256" s="19"/>
      <c r="AL256" s="19"/>
      <c r="AM256" s="19"/>
      <c r="AN256" s="19"/>
      <c r="AO256" s="19"/>
      <c r="AP256" s="19"/>
      <c r="AQ256" s="19"/>
      <c r="AR256" s="19"/>
      <c r="AS256" s="19"/>
      <c r="AT256" s="19"/>
      <c r="AU256" s="19"/>
      <c r="AV256" s="19"/>
      <c r="AW256" s="19"/>
      <c r="AX256" s="19"/>
      <c r="AY256" s="19"/>
      <c r="AZ256" s="19"/>
      <c r="BA256" s="19"/>
      <c r="BB256" s="19"/>
      <c r="BC256" s="19"/>
      <c r="BD256" s="19"/>
      <c r="BE256" s="19"/>
      <c r="BF256" s="19"/>
      <c r="BG256" s="19"/>
    </row>
    <row r="257">
      <c r="B257" t="s">
        <v>192</v>
      </c>
      <c r="C257" s="19" t="n">
        <v>0.646506438833037</v>
      </c>
      <c r="D257" s="19" t="n">
        <v>0.673247922115639</v>
      </c>
      <c r="E257" s="19" t="n">
        <v>0.620429110599987</v>
      </c>
      <c r="F257" s="19"/>
      <c r="G257" s="19" t="n">
        <v>0.664303680408563</v>
      </c>
      <c r="H257" s="19" t="n">
        <v>0.666983382507637</v>
      </c>
      <c r="I257" s="19" t="n">
        <v>0.683195657649026</v>
      </c>
      <c r="J257" s="19" t="n">
        <v>0.626354255825044</v>
      </c>
      <c r="K257" s="19" t="n">
        <v>0.656853387591476</v>
      </c>
      <c r="L257" s="19" t="n">
        <v>0.597577394491088</v>
      </c>
      <c r="M257" s="19"/>
      <c r="N257" s="19" t="n">
        <v>0.682501515975985</v>
      </c>
      <c r="O257" s="19" t="n">
        <v>0.642759755638018</v>
      </c>
      <c r="P257" s="19" t="n">
        <v>0.645203932409835</v>
      </c>
      <c r="Q257" s="19" t="n">
        <v>0.612057925468036</v>
      </c>
      <c r="R257" s="19"/>
      <c r="S257" s="19" t="n">
        <v>0.615507749993205</v>
      </c>
      <c r="T257" s="19" t="n">
        <v>0.645020278197359</v>
      </c>
      <c r="U257" s="19" t="n">
        <v>0.68435898402563</v>
      </c>
      <c r="V257" s="19" t="n">
        <v>0.618290757796625</v>
      </c>
      <c r="W257" s="19" t="n">
        <v>0.615489055879757</v>
      </c>
      <c r="X257" s="19" t="n">
        <v>0.721584335089371</v>
      </c>
      <c r="Y257" s="19" t="n">
        <v>0.633350041492868</v>
      </c>
      <c r="Z257" s="19" t="n">
        <v>0.605926343359292</v>
      </c>
      <c r="AA257" s="19" t="n">
        <v>0.634655069286107</v>
      </c>
      <c r="AB257" s="19" t="n">
        <v>0.641714764438968</v>
      </c>
      <c r="AC257" s="19" t="n">
        <v>0.678946449855184</v>
      </c>
      <c r="AD257" s="19" t="n">
        <v>0.721578513110142</v>
      </c>
      <c r="AE257" s="19"/>
      <c r="AF257" s="19" t="n">
        <v>0.647206134794124</v>
      </c>
      <c r="AG257" s="19" t="n">
        <v>0.671483750161009</v>
      </c>
      <c r="AH257" s="19" t="n">
        <v>0.563548648357534</v>
      </c>
      <c r="AI257" s="19"/>
      <c r="AJ257" s="19" t="n">
        <v>0.639632356252233</v>
      </c>
      <c r="AK257" s="19" t="n">
        <v>0.68459458835038</v>
      </c>
      <c r="AL257" s="19" t="n">
        <v>0.584734899540565</v>
      </c>
      <c r="AM257" s="19" t="n">
        <v>0.817538363626174</v>
      </c>
      <c r="AN257" s="19" t="n">
        <v>0.573785390364819</v>
      </c>
      <c r="AO257" s="19"/>
      <c r="AP257" s="19" t="n">
        <v>0.590536621711933</v>
      </c>
      <c r="AQ257" s="19" t="n">
        <v>0.686032258286575</v>
      </c>
      <c r="AR257" s="19" t="n">
        <v>0.609230572742262</v>
      </c>
      <c r="AS257" s="19" t="n">
        <v>0.738994100436184</v>
      </c>
      <c r="AT257" s="19" t="n">
        <v>0.631541216574025</v>
      </c>
      <c r="AU257" s="19"/>
      <c r="AV257" s="19" t="n">
        <v>0.669627037354404</v>
      </c>
      <c r="AW257" s="19" t="n">
        <v>0.577778147404995</v>
      </c>
      <c r="AX257" s="19" t="n">
        <v>0.612289568434854</v>
      </c>
      <c r="AY257" s="19" t="n">
        <v>0.759996453608239</v>
      </c>
      <c r="AZ257" s="19" t="n">
        <v>0.658382314052308</v>
      </c>
      <c r="BA257" s="19" t="n">
        <v>0.596354448104131</v>
      </c>
      <c r="BB257" s="19"/>
      <c r="BC257" s="19" t="n">
        <v>0.607041020215036</v>
      </c>
      <c r="BD257" s="19" t="n">
        <v>0.641390821972603</v>
      </c>
      <c r="BE257" s="19" t="n">
        <v>0.649717752739256</v>
      </c>
      <c r="BF257" s="19" t="n">
        <v>0.716387750800678</v>
      </c>
      <c r="BG257" s="19" t="n">
        <v>0.693444593943108</v>
      </c>
    </row>
    <row r="258">
      <c r="B258" t="s">
        <v>193</v>
      </c>
      <c r="C258" s="19" t="n">
        <v>0.231692826817592</v>
      </c>
      <c r="D258" s="19" t="n">
        <v>0.246885730663109</v>
      </c>
      <c r="E258" s="19" t="n">
        <v>0.217832528030194</v>
      </c>
      <c r="F258" s="19"/>
      <c r="G258" s="19" t="n">
        <v>0.236171227030523</v>
      </c>
      <c r="H258" s="19" t="n">
        <v>0.241805470614739</v>
      </c>
      <c r="I258" s="19" t="n">
        <v>0.175073715668916</v>
      </c>
      <c r="J258" s="19" t="n">
        <v>0.258461054994528</v>
      </c>
      <c r="K258" s="19" t="n">
        <v>0.196031423481599</v>
      </c>
      <c r="L258" s="19" t="n">
        <v>0.26880535347644</v>
      </c>
      <c r="M258" s="19"/>
      <c r="N258" s="19" t="n">
        <v>0.245468383058032</v>
      </c>
      <c r="O258" s="19" t="n">
        <v>0.222643791483382</v>
      </c>
      <c r="P258" s="19" t="n">
        <v>0.227547476556123</v>
      </c>
      <c r="Q258" s="19" t="n">
        <v>0.230361279381927</v>
      </c>
      <c r="R258" s="19"/>
      <c r="S258" s="19" t="n">
        <v>0.268874253156041</v>
      </c>
      <c r="T258" s="19" t="n">
        <v>0.234025718716069</v>
      </c>
      <c r="U258" s="19" t="n">
        <v>0.214460358639827</v>
      </c>
      <c r="V258" s="19" t="n">
        <v>0.216296505525819</v>
      </c>
      <c r="W258" s="19" t="n">
        <v>0.288753326693696</v>
      </c>
      <c r="X258" s="19" t="n">
        <v>0.123044781484447</v>
      </c>
      <c r="Y258" s="19" t="n">
        <v>0.265793683435523</v>
      </c>
      <c r="Z258" s="19" t="n">
        <v>0.166760883597264</v>
      </c>
      <c r="AA258" s="19" t="n">
        <v>0.244157106131818</v>
      </c>
      <c r="AB258" s="19" t="n">
        <v>0.255802908768095</v>
      </c>
      <c r="AC258" s="19" t="n">
        <v>0.243062524001531</v>
      </c>
      <c r="AD258" s="19" t="n">
        <v>0.190325930386348</v>
      </c>
      <c r="AE258" s="19"/>
      <c r="AF258" s="19" t="n">
        <v>0.240449967749237</v>
      </c>
      <c r="AG258" s="19" t="n">
        <v>0.221325765321995</v>
      </c>
      <c r="AH258" s="19" t="n">
        <v>0.241951781280201</v>
      </c>
      <c r="AI258" s="19"/>
      <c r="AJ258" s="19" t="n">
        <v>0.24101361390662</v>
      </c>
      <c r="AK258" s="19" t="n">
        <v>0.22901046077685</v>
      </c>
      <c r="AL258" s="19" t="n">
        <v>0.270434239483333</v>
      </c>
      <c r="AM258" s="19" t="n">
        <v>0.109192196707027</v>
      </c>
      <c r="AN258" s="19" t="n">
        <v>0.219717741344152</v>
      </c>
      <c r="AO258" s="19"/>
      <c r="AP258" s="19" t="n">
        <v>0.282463064250576</v>
      </c>
      <c r="AQ258" s="19" t="n">
        <v>0.211086244696624</v>
      </c>
      <c r="AR258" s="19" t="n">
        <v>0.261706411995383</v>
      </c>
      <c r="AS258" s="19" t="n">
        <v>0.187349042697492</v>
      </c>
      <c r="AT258" s="19" t="n">
        <v>0.255848297118159</v>
      </c>
      <c r="AU258" s="19"/>
      <c r="AV258" s="19" t="n">
        <v>0.235207904340152</v>
      </c>
      <c r="AW258" s="19" t="n">
        <v>0.287112192753967</v>
      </c>
      <c r="AX258" s="19" t="n">
        <v>0.233472846861875</v>
      </c>
      <c r="AY258" s="19" t="n">
        <v>0.178611073142029</v>
      </c>
      <c r="AZ258" s="19" t="n">
        <v>0.236600663913799</v>
      </c>
      <c r="BA258" s="19" t="n">
        <v>0.201190579706018</v>
      </c>
      <c r="BB258" s="19"/>
      <c r="BC258" s="19" t="n">
        <v>0.233340603927729</v>
      </c>
      <c r="BD258" s="19" t="n">
        <v>0.241653825286435</v>
      </c>
      <c r="BE258" s="19" t="n">
        <v>0.237328694736122</v>
      </c>
      <c r="BF258" s="19" t="n">
        <v>0.225238726888177</v>
      </c>
      <c r="BG258" s="19" t="n">
        <v>0.188117495580711</v>
      </c>
    </row>
    <row r="259">
      <c r="B259" t="s">
        <v>100</v>
      </c>
      <c r="C259" s="19" t="n">
        <v>0.121800734349371</v>
      </c>
      <c r="D259" s="19" t="n">
        <v>0.079866347221252</v>
      </c>
      <c r="E259" s="19" t="n">
        <v>0.161738361369819</v>
      </c>
      <c r="F259" s="19"/>
      <c r="G259" s="19" t="n">
        <v>0.0995250925609138</v>
      </c>
      <c r="H259" s="19" t="n">
        <v>0.0912111468776237</v>
      </c>
      <c r="I259" s="19" t="n">
        <v>0.141730626682058</v>
      </c>
      <c r="J259" s="19" t="n">
        <v>0.115184689180428</v>
      </c>
      <c r="K259" s="19" t="n">
        <v>0.147115188926924</v>
      </c>
      <c r="L259" s="19" t="n">
        <v>0.133617252032472</v>
      </c>
      <c r="M259" s="19"/>
      <c r="N259" s="19" t="n">
        <v>0.0720301009659829</v>
      </c>
      <c r="O259" s="19" t="n">
        <v>0.1345964528786</v>
      </c>
      <c r="P259" s="19" t="n">
        <v>0.127248591034042</v>
      </c>
      <c r="Q259" s="19" t="n">
        <v>0.157580795150037</v>
      </c>
      <c r="R259" s="19"/>
      <c r="S259" s="19" t="n">
        <v>0.115617996850753</v>
      </c>
      <c r="T259" s="19" t="n">
        <v>0.120954003086572</v>
      </c>
      <c r="U259" s="19" t="n">
        <v>0.101180657334543</v>
      </c>
      <c r="V259" s="19" t="n">
        <v>0.165412736677556</v>
      </c>
      <c r="W259" s="19" t="n">
        <v>0.0957576174265469</v>
      </c>
      <c r="X259" s="19" t="n">
        <v>0.155370883426182</v>
      </c>
      <c r="Y259" s="19" t="n">
        <v>0.100856275071609</v>
      </c>
      <c r="Z259" s="19" t="n">
        <v>0.227312773043444</v>
      </c>
      <c r="AA259" s="19" t="n">
        <v>0.121187824582076</v>
      </c>
      <c r="AB259" s="19" t="n">
        <v>0.102482326792937</v>
      </c>
      <c r="AC259" s="19" t="n">
        <v>0.0779910261432853</v>
      </c>
      <c r="AD259" s="19" t="n">
        <v>0.0880955565035103</v>
      </c>
      <c r="AE259" s="19"/>
      <c r="AF259" s="19" t="n">
        <v>0.112343897456639</v>
      </c>
      <c r="AG259" s="19" t="n">
        <v>0.107190484516997</v>
      </c>
      <c r="AH259" s="19" t="n">
        <v>0.194499570362265</v>
      </c>
      <c r="AI259" s="19"/>
      <c r="AJ259" s="19" t="n">
        <v>0.119354029841147</v>
      </c>
      <c r="AK259" s="19" t="n">
        <v>0.0863949508727702</v>
      </c>
      <c r="AL259" s="19" t="n">
        <v>0.144830860976102</v>
      </c>
      <c r="AM259" s="19" t="n">
        <v>0.0732694396667997</v>
      </c>
      <c r="AN259" s="19" t="n">
        <v>0.206496868291029</v>
      </c>
      <c r="AO259" s="19"/>
      <c r="AP259" s="19" t="n">
        <v>0.12700031403749</v>
      </c>
      <c r="AQ259" s="19" t="n">
        <v>0.102881497016801</v>
      </c>
      <c r="AR259" s="19" t="n">
        <v>0.129063015262354</v>
      </c>
      <c r="AS259" s="19" t="n">
        <v>0.0736568568663247</v>
      </c>
      <c r="AT259" s="19" t="n">
        <v>0.112610486307816</v>
      </c>
      <c r="AU259" s="19"/>
      <c r="AV259" s="19" t="n">
        <v>0.095165058305444</v>
      </c>
      <c r="AW259" s="19" t="n">
        <v>0.135109659841038</v>
      </c>
      <c r="AX259" s="19" t="n">
        <v>0.154237584703272</v>
      </c>
      <c r="AY259" s="19" t="n">
        <v>0.0613924732497324</v>
      </c>
      <c r="AZ259" s="19" t="n">
        <v>0.105017022033893</v>
      </c>
      <c r="BA259" s="19" t="n">
        <v>0.202454972189851</v>
      </c>
      <c r="BB259" s="19"/>
      <c r="BC259" s="19" t="n">
        <v>0.159618375857235</v>
      </c>
      <c r="BD259" s="19" t="n">
        <v>0.116955352740962</v>
      </c>
      <c r="BE259" s="19" t="n">
        <v>0.112953552524622</v>
      </c>
      <c r="BF259" s="19" t="n">
        <v>0.0583735223111452</v>
      </c>
      <c r="BG259" s="19" t="n">
        <v>0.118437910476181</v>
      </c>
    </row>
    <row r="260">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c r="AB260" s="19"/>
      <c r="AC260" s="19"/>
      <c r="AD260" s="19"/>
      <c r="AE260" s="19"/>
      <c r="AF260" s="19"/>
      <c r="AG260" s="19"/>
      <c r="AH260" s="19"/>
      <c r="AI260" s="19"/>
      <c r="AJ260" s="19"/>
      <c r="AK260" s="19"/>
      <c r="AL260" s="19"/>
      <c r="AM260" s="19"/>
      <c r="AN260" s="19"/>
      <c r="AO260" s="19"/>
      <c r="AP260" s="19"/>
      <c r="AQ260" s="19"/>
      <c r="AR260" s="19"/>
      <c r="AS260" s="19"/>
      <c r="AT260" s="19"/>
      <c r="AU260" s="19"/>
      <c r="AV260" s="19"/>
      <c r="AW260" s="19"/>
      <c r="AX260" s="19"/>
      <c r="AY260" s="19"/>
      <c r="AZ260" s="19"/>
      <c r="BA260" s="19"/>
      <c r="BB260" s="19"/>
      <c r="BC260" s="19"/>
      <c r="BD260" s="19"/>
      <c r="BE260" s="19"/>
      <c r="BF260" s="19"/>
      <c r="BG260" s="19"/>
    </row>
    <row r="261">
      <c r="B261" s="7" t="s">
        <v>209</v>
      </c>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c r="AB261" s="19"/>
      <c r="AC261" s="19"/>
      <c r="AD261" s="19"/>
      <c r="AE261" s="19"/>
      <c r="AF261" s="19"/>
      <c r="AG261" s="19"/>
      <c r="AH261" s="19"/>
      <c r="AI261" s="19"/>
      <c r="AJ261" s="19"/>
      <c r="AK261" s="19"/>
      <c r="AL261" s="19"/>
      <c r="AM261" s="19"/>
      <c r="AN261" s="19"/>
      <c r="AO261" s="19"/>
      <c r="AP261" s="19"/>
      <c r="AQ261" s="19"/>
      <c r="AR261" s="19"/>
      <c r="AS261" s="19"/>
      <c r="AT261" s="19"/>
      <c r="AU261" s="19"/>
      <c r="AV261" s="19"/>
      <c r="AW261" s="19"/>
      <c r="AX261" s="19"/>
      <c r="AY261" s="19"/>
      <c r="AZ261" s="19"/>
      <c r="BA261" s="19"/>
      <c r="BB261" s="19"/>
      <c r="BC261" s="19"/>
      <c r="BD261" s="19"/>
      <c r="BE261" s="19"/>
      <c r="BF261" s="19"/>
      <c r="BG261" s="19"/>
    </row>
    <row r="262">
      <c r="B262" s="26" t="s">
        <v>79</v>
      </c>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c r="AB262" s="19"/>
      <c r="AC262" s="19"/>
      <c r="AD262" s="19"/>
      <c r="AE262" s="19"/>
      <c r="AF262" s="19"/>
      <c r="AG262" s="19"/>
      <c r="AH262" s="19"/>
      <c r="AI262" s="19"/>
      <c r="AJ262" s="19"/>
      <c r="AK262" s="19"/>
      <c r="AL262" s="19"/>
      <c r="AM262" s="19"/>
      <c r="AN262" s="19"/>
      <c r="AO262" s="19"/>
      <c r="AP262" s="19"/>
      <c r="AQ262" s="19"/>
      <c r="AR262" s="19"/>
      <c r="AS262" s="19"/>
      <c r="AT262" s="19"/>
      <c r="AU262" s="19"/>
      <c r="AV262" s="19"/>
      <c r="AW262" s="19"/>
      <c r="AX262" s="19"/>
      <c r="AY262" s="19"/>
      <c r="AZ262" s="19"/>
      <c r="BA262" s="19"/>
      <c r="BB262" s="19"/>
      <c r="BC262" s="19"/>
      <c r="BD262" s="19"/>
      <c r="BE262" s="19"/>
      <c r="BF262" s="19"/>
      <c r="BG262" s="19"/>
    </row>
    <row r="263">
      <c r="B263" t="s">
        <v>204</v>
      </c>
      <c r="C263" s="19" t="n">
        <v>0.893568093413522</v>
      </c>
      <c r="D263" s="19" t="n">
        <v>0.898723629494986</v>
      </c>
      <c r="E263" s="19" t="n">
        <v>0.889627281358004</v>
      </c>
      <c r="F263" s="19"/>
      <c r="G263" s="19" t="n">
        <v>0.83217181791207</v>
      </c>
      <c r="H263" s="19" t="n">
        <v>0.865124991888168</v>
      </c>
      <c r="I263" s="19" t="n">
        <v>0.910493597069346</v>
      </c>
      <c r="J263" s="19" t="n">
        <v>0.912776749495057</v>
      </c>
      <c r="K263" s="19" t="n">
        <v>0.909435038100287</v>
      </c>
      <c r="L263" s="19" t="n">
        <v>0.917693274357971</v>
      </c>
      <c r="M263" s="19"/>
      <c r="N263" s="19" t="n">
        <v>0.918522718167225</v>
      </c>
      <c r="O263" s="19" t="n">
        <v>0.898694783922034</v>
      </c>
      <c r="P263" s="19" t="n">
        <v>0.875827064163488</v>
      </c>
      <c r="Q263" s="19" t="n">
        <v>0.8767260203906</v>
      </c>
      <c r="R263" s="19"/>
      <c r="S263" s="19" t="n">
        <v>0.87253218196065</v>
      </c>
      <c r="T263" s="19" t="n">
        <v>0.909411436696795</v>
      </c>
      <c r="U263" s="19" t="n">
        <v>0.952018106617842</v>
      </c>
      <c r="V263" s="19" t="n">
        <v>0.892059313468918</v>
      </c>
      <c r="W263" s="19" t="n">
        <v>0.880150663688982</v>
      </c>
      <c r="X263" s="19" t="n">
        <v>0.859372942367507</v>
      </c>
      <c r="Y263" s="19" t="n">
        <v>0.918654487106524</v>
      </c>
      <c r="Z263" s="19" t="n">
        <v>0.864578655058379</v>
      </c>
      <c r="AA263" s="19" t="n">
        <v>0.864359099529416</v>
      </c>
      <c r="AB263" s="19" t="n">
        <v>0.908367800277507</v>
      </c>
      <c r="AC263" s="19" t="n">
        <v>0.90090027577135</v>
      </c>
      <c r="AD263" s="19" t="n">
        <v>0.927899374906698</v>
      </c>
      <c r="AE263" s="19"/>
      <c r="AF263" s="19" t="n">
        <v>0.900966369138534</v>
      </c>
      <c r="AG263" s="19" t="n">
        <v>0.911642240823521</v>
      </c>
      <c r="AH263" s="19" t="n">
        <v>0.853162414082816</v>
      </c>
      <c r="AI263" s="19"/>
      <c r="AJ263" s="19" t="n">
        <v>0.91358580761044</v>
      </c>
      <c r="AK263" s="19" t="n">
        <v>0.876002501337949</v>
      </c>
      <c r="AL263" s="19" t="n">
        <v>0.91170458357911</v>
      </c>
      <c r="AM263" s="19" t="n">
        <v>0.956412830423954</v>
      </c>
      <c r="AN263" s="19" t="n">
        <v>0.863209547652741</v>
      </c>
      <c r="AO263" s="19"/>
      <c r="AP263" s="19" t="n">
        <v>0.898391259190361</v>
      </c>
      <c r="AQ263" s="19" t="n">
        <v>0.888140565136575</v>
      </c>
      <c r="AR263" s="19" t="n">
        <v>0.919712413812879</v>
      </c>
      <c r="AS263" s="19" t="n">
        <v>0.873706839234554</v>
      </c>
      <c r="AT263" s="19" t="n">
        <v>0.91687721321719</v>
      </c>
      <c r="AU263" s="19"/>
      <c r="AV263" s="19" t="n">
        <v>0.888049229485649</v>
      </c>
      <c r="AW263" s="19" t="n">
        <v>0.891236708958787</v>
      </c>
      <c r="AX263" s="19" t="n">
        <v>0.911796412800157</v>
      </c>
      <c r="AY263" s="19" t="n">
        <v>0.875298049810726</v>
      </c>
      <c r="AZ263" s="19" t="n">
        <v>0.906781526983588</v>
      </c>
      <c r="BA263" s="19" t="n">
        <v>0.923468904758881</v>
      </c>
      <c r="BB263" s="19"/>
      <c r="BC263" s="19" t="n">
        <v>0.873271752484614</v>
      </c>
      <c r="BD263" s="19" t="n">
        <v>0.876265928170065</v>
      </c>
      <c r="BE263" s="19" t="n">
        <v>0.907592986404212</v>
      </c>
      <c r="BF263" s="19" t="n">
        <v>0.911590914727352</v>
      </c>
      <c r="BG263" s="19" t="n">
        <v>0.944500461601016</v>
      </c>
    </row>
    <row r="264">
      <c r="B264" t="s">
        <v>205</v>
      </c>
      <c r="C264" s="19" t="n">
        <v>0.0760324569665853</v>
      </c>
      <c r="D264" s="19" t="n">
        <v>0.072891068613554</v>
      </c>
      <c r="E264" s="19" t="n">
        <v>0.0785705388818813</v>
      </c>
      <c r="F264" s="19"/>
      <c r="G264" s="19" t="n">
        <v>0.123675643699901</v>
      </c>
      <c r="H264" s="19" t="n">
        <v>0.0997977773951822</v>
      </c>
      <c r="I264" s="19" t="n">
        <v>0.0596546090719843</v>
      </c>
      <c r="J264" s="19" t="n">
        <v>0.0563737399371836</v>
      </c>
      <c r="K264" s="19" t="n">
        <v>0.0703980169283478</v>
      </c>
      <c r="L264" s="19" t="n">
        <v>0.0579298098371932</v>
      </c>
      <c r="M264" s="19"/>
      <c r="N264" s="19" t="n">
        <v>0.0618615240582189</v>
      </c>
      <c r="O264" s="19" t="n">
        <v>0.0693960900535916</v>
      </c>
      <c r="P264" s="19" t="n">
        <v>0.0855655601461032</v>
      </c>
      <c r="Q264" s="19" t="n">
        <v>0.0899765253233446</v>
      </c>
      <c r="R264" s="19"/>
      <c r="S264" s="19" t="n">
        <v>0.0875759521460122</v>
      </c>
      <c r="T264" s="19" t="n">
        <v>0.0720283575006108</v>
      </c>
      <c r="U264" s="19" t="n">
        <v>0.0270552721267714</v>
      </c>
      <c r="V264" s="19" t="n">
        <v>0.0766079885857253</v>
      </c>
      <c r="W264" s="19" t="n">
        <v>0.0858216632971697</v>
      </c>
      <c r="X264" s="19" t="n">
        <v>0.085666375360039</v>
      </c>
      <c r="Y264" s="19" t="n">
        <v>0.0587882607587419</v>
      </c>
      <c r="Z264" s="19" t="n">
        <v>0.0990670125270988</v>
      </c>
      <c r="AA264" s="19" t="n">
        <v>0.103856956011714</v>
      </c>
      <c r="AB264" s="19" t="n">
        <v>0.0655949786895468</v>
      </c>
      <c r="AC264" s="19" t="n">
        <v>0.0794502713447158</v>
      </c>
      <c r="AD264" s="19" t="n">
        <v>0.0555908786481547</v>
      </c>
      <c r="AE264" s="19"/>
      <c r="AF264" s="19" t="n">
        <v>0.0716895353428594</v>
      </c>
      <c r="AG264" s="19" t="n">
        <v>0.0644105609386862</v>
      </c>
      <c r="AH264" s="19" t="n">
        <v>0.110530694589512</v>
      </c>
      <c r="AI264" s="19"/>
      <c r="AJ264" s="19" t="n">
        <v>0.0613933569032865</v>
      </c>
      <c r="AK264" s="19" t="n">
        <v>0.0926472859477973</v>
      </c>
      <c r="AL264" s="19" t="n">
        <v>0.0664133293163889</v>
      </c>
      <c r="AM264" s="19" t="n">
        <v>0.043587169576046</v>
      </c>
      <c r="AN264" s="19" t="n">
        <v>0.100691420659189</v>
      </c>
      <c r="AO264" s="19"/>
      <c r="AP264" s="19" t="n">
        <v>0.0704015639857123</v>
      </c>
      <c r="AQ264" s="19" t="n">
        <v>0.0781474032081217</v>
      </c>
      <c r="AR264" s="19" t="n">
        <v>0.0589986240553878</v>
      </c>
      <c r="AS264" s="19" t="n">
        <v>0.0893423623310347</v>
      </c>
      <c r="AT264" s="19" t="n">
        <v>0.0591998343161837</v>
      </c>
      <c r="AU264" s="19"/>
      <c r="AV264" s="19" t="n">
        <v>0.0751737943348192</v>
      </c>
      <c r="AW264" s="19" t="n">
        <v>0.0733587800452738</v>
      </c>
      <c r="AX264" s="19" t="n">
        <v>0.0672869609778066</v>
      </c>
      <c r="AY264" s="19" t="n">
        <v>0.086869076244931</v>
      </c>
      <c r="AZ264" s="19" t="n">
        <v>0.068516123748854</v>
      </c>
      <c r="BA264" s="19" t="n">
        <v>0.0668136630960815</v>
      </c>
      <c r="BB264" s="19"/>
      <c r="BC264" s="19" t="n">
        <v>0.100559595714565</v>
      </c>
      <c r="BD264" s="19" t="n">
        <v>0.0788728469348988</v>
      </c>
      <c r="BE264" s="19" t="n">
        <v>0.0674261144968773</v>
      </c>
      <c r="BF264" s="19" t="n">
        <v>0.0615728869060255</v>
      </c>
      <c r="BG264" s="19" t="n">
        <v>0.0307663512027854</v>
      </c>
    </row>
    <row r="265">
      <c r="B265" t="s">
        <v>206</v>
      </c>
      <c r="C265" s="19" t="n">
        <v>0.0256612963557389</v>
      </c>
      <c r="D265" s="19" t="n">
        <v>0.0274406420129222</v>
      </c>
      <c r="E265" s="19" t="n">
        <v>0.0233263256572444</v>
      </c>
      <c r="F265" s="19"/>
      <c r="G265" s="19" t="n">
        <v>0.0371377406462071</v>
      </c>
      <c r="H265" s="19" t="n">
        <v>0.0272111202483255</v>
      </c>
      <c r="I265" s="19" t="n">
        <v>0.0240993341097498</v>
      </c>
      <c r="J265" s="19" t="n">
        <v>0.0251347905454869</v>
      </c>
      <c r="K265" s="19" t="n">
        <v>0.0201669449713648</v>
      </c>
      <c r="L265" s="19" t="n">
        <v>0.022122170965962</v>
      </c>
      <c r="M265" s="19"/>
      <c r="N265" s="19" t="n">
        <v>0.0196157577745557</v>
      </c>
      <c r="O265" s="19" t="n">
        <v>0.025628210380422</v>
      </c>
      <c r="P265" s="19" t="n">
        <v>0.0299912953085915</v>
      </c>
      <c r="Q265" s="19" t="n">
        <v>0.0284561027877208</v>
      </c>
      <c r="R265" s="19"/>
      <c r="S265" s="19" t="n">
        <v>0.0361928195021868</v>
      </c>
      <c r="T265" s="19" t="n">
        <v>0.0150162965361267</v>
      </c>
      <c r="U265" s="19" t="n">
        <v>0.0209266212553869</v>
      </c>
      <c r="V265" s="19" t="n">
        <v>0.025261908654494</v>
      </c>
      <c r="W265" s="19" t="n">
        <v>0.0274006128575672</v>
      </c>
      <c r="X265" s="19" t="n">
        <v>0.0467541090354391</v>
      </c>
      <c r="Y265" s="19" t="n">
        <v>0.0225572521347339</v>
      </c>
      <c r="Z265" s="19" t="n">
        <v>0.0363543324145218</v>
      </c>
      <c r="AA265" s="19" t="n">
        <v>0.0189223689408515</v>
      </c>
      <c r="AB265" s="19" t="n">
        <v>0.0194117252666892</v>
      </c>
      <c r="AC265" s="19" t="n">
        <v>0.0196494528839343</v>
      </c>
      <c r="AD265" s="19" t="n">
        <v>0.0165097464451476</v>
      </c>
      <c r="AE265" s="19"/>
      <c r="AF265" s="19" t="n">
        <v>0.0222211616061875</v>
      </c>
      <c r="AG265" s="19" t="n">
        <v>0.0211387247946921</v>
      </c>
      <c r="AH265" s="19" t="n">
        <v>0.0331802627189155</v>
      </c>
      <c r="AI265" s="19"/>
      <c r="AJ265" s="19" t="n">
        <v>0.0250208354862731</v>
      </c>
      <c r="AK265" s="19" t="n">
        <v>0.0254613632573984</v>
      </c>
      <c r="AL265" s="19" t="n">
        <v>0.0218820871045014</v>
      </c>
      <c r="AM265" s="19" t="n">
        <v>0</v>
      </c>
      <c r="AN265" s="19" t="n">
        <v>0.0287251544462807</v>
      </c>
      <c r="AO265" s="19"/>
      <c r="AP265" s="19" t="n">
        <v>0.0256758960796486</v>
      </c>
      <c r="AQ265" s="19" t="n">
        <v>0.0289952113145081</v>
      </c>
      <c r="AR265" s="19" t="n">
        <v>0.0212889621317335</v>
      </c>
      <c r="AS265" s="19" t="n">
        <v>0.0334357494066182</v>
      </c>
      <c r="AT265" s="19" t="n">
        <v>0.0104242592642093</v>
      </c>
      <c r="AU265" s="19"/>
      <c r="AV265" s="19" t="n">
        <v>0.0310650003125715</v>
      </c>
      <c r="AW265" s="19" t="n">
        <v>0.030036910970202</v>
      </c>
      <c r="AX265" s="19" t="n">
        <v>0.0209166262220365</v>
      </c>
      <c r="AY265" s="19" t="n">
        <v>0.0348975601878358</v>
      </c>
      <c r="AZ265" s="19" t="n">
        <v>0.0149913467476211</v>
      </c>
      <c r="BA265" s="19" t="n">
        <v>0.00474894612963062</v>
      </c>
      <c r="BB265" s="19"/>
      <c r="BC265" s="19" t="n">
        <v>0.0221108479049823</v>
      </c>
      <c r="BD265" s="19" t="n">
        <v>0.0350126047993096</v>
      </c>
      <c r="BE265" s="19" t="n">
        <v>0.0191065996029491</v>
      </c>
      <c r="BF265" s="19" t="n">
        <v>0.0268361983666222</v>
      </c>
      <c r="BG265" s="19" t="n">
        <v>0.0247331871961983</v>
      </c>
    </row>
    <row r="266">
      <c r="B266" t="s">
        <v>207</v>
      </c>
      <c r="C266" s="19" t="n">
        <v>0.00473815326415366</v>
      </c>
      <c r="D266" s="19" t="n">
        <v>0.000944659878537822</v>
      </c>
      <c r="E266" s="19" t="n">
        <v>0.00847585410287011</v>
      </c>
      <c r="F266" s="19"/>
      <c r="G266" s="19" t="n">
        <v>0.00701479774182176</v>
      </c>
      <c r="H266" s="19" t="n">
        <v>0.00786611046832396</v>
      </c>
      <c r="I266" s="19" t="n">
        <v>0.0057524597489196</v>
      </c>
      <c r="J266" s="19" t="n">
        <v>0.00571472002227297</v>
      </c>
      <c r="K266" s="19" t="n">
        <v>0</v>
      </c>
      <c r="L266" s="19" t="n">
        <v>0.00225474483887383</v>
      </c>
      <c r="M266" s="19"/>
      <c r="N266" s="19" t="n">
        <v>0</v>
      </c>
      <c r="O266" s="19" t="n">
        <v>0.0062809156439527</v>
      </c>
      <c r="P266" s="19" t="n">
        <v>0.00861608038181759</v>
      </c>
      <c r="Q266" s="19" t="n">
        <v>0.00484135149833472</v>
      </c>
      <c r="R266" s="19"/>
      <c r="S266" s="19" t="n">
        <v>0.00369904639115075</v>
      </c>
      <c r="T266" s="19" t="n">
        <v>0.00354390926646792</v>
      </c>
      <c r="U266" s="19" t="n">
        <v>0</v>
      </c>
      <c r="V266" s="19" t="n">
        <v>0.00607078929086305</v>
      </c>
      <c r="W266" s="19" t="n">
        <v>0.00662706015628123</v>
      </c>
      <c r="X266" s="19" t="n">
        <v>0.00820657323701452</v>
      </c>
      <c r="Y266" s="19" t="n">
        <v>0</v>
      </c>
      <c r="Z266" s="19" t="n">
        <v>0</v>
      </c>
      <c r="AA266" s="19" t="n">
        <v>0.0128615755180188</v>
      </c>
      <c r="AB266" s="19" t="n">
        <v>0.00662549576625668</v>
      </c>
      <c r="AC266" s="19" t="n">
        <v>0</v>
      </c>
      <c r="AD266" s="19" t="n">
        <v>0</v>
      </c>
      <c r="AE266" s="19"/>
      <c r="AF266" s="19" t="n">
        <v>0.00512293391241969</v>
      </c>
      <c r="AG266" s="19" t="n">
        <v>0.0028084734431012</v>
      </c>
      <c r="AH266" s="19" t="n">
        <v>0.00312662860875645</v>
      </c>
      <c r="AI266" s="19"/>
      <c r="AJ266" s="19" t="n">
        <v>0</v>
      </c>
      <c r="AK266" s="19" t="n">
        <v>0.00588884945685558</v>
      </c>
      <c r="AL266" s="19" t="n">
        <v>0</v>
      </c>
      <c r="AM266" s="19" t="n">
        <v>0</v>
      </c>
      <c r="AN266" s="19" t="n">
        <v>0.0073738772417883</v>
      </c>
      <c r="AO266" s="19"/>
      <c r="AP266" s="19" t="n">
        <v>0.00553128074427827</v>
      </c>
      <c r="AQ266" s="19" t="n">
        <v>0.0047168203407952</v>
      </c>
      <c r="AR266" s="19" t="n">
        <v>0</v>
      </c>
      <c r="AS266" s="19" t="n">
        <v>0.00351504902779261</v>
      </c>
      <c r="AT266" s="19" t="n">
        <v>0.0134986932024166</v>
      </c>
      <c r="AU266" s="19"/>
      <c r="AV266" s="19" t="n">
        <v>0.00571197586696061</v>
      </c>
      <c r="AW266" s="19" t="n">
        <v>0.00536760002573735</v>
      </c>
      <c r="AX266" s="19" t="n">
        <v>0</v>
      </c>
      <c r="AY266" s="19" t="n">
        <v>0.0029353137565071</v>
      </c>
      <c r="AZ266" s="19" t="n">
        <v>0.00971100251993697</v>
      </c>
      <c r="BA266" s="19" t="n">
        <v>0.00496848601540737</v>
      </c>
      <c r="BB266" s="19"/>
      <c r="BC266" s="19" t="n">
        <v>0.00405780389583882</v>
      </c>
      <c r="BD266" s="19" t="n">
        <v>0.00984862009572699</v>
      </c>
      <c r="BE266" s="19" t="n">
        <v>0.00587429949596165</v>
      </c>
      <c r="BF266" s="19" t="n">
        <v>0</v>
      </c>
      <c r="BG266" s="19" t="n">
        <v>0</v>
      </c>
    </row>
    <row r="267">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c r="AB267" s="19"/>
      <c r="AC267" s="19"/>
      <c r="AD267" s="19"/>
      <c r="AE267" s="19"/>
      <c r="AF267" s="19"/>
      <c r="AG267" s="19"/>
      <c r="AH267" s="19"/>
      <c r="AI267" s="19"/>
      <c r="AJ267" s="19"/>
      <c r="AK267" s="19"/>
      <c r="AL267" s="19"/>
      <c r="AM267" s="19"/>
      <c r="AN267" s="19"/>
      <c r="AO267" s="19"/>
      <c r="AP267" s="19"/>
      <c r="AQ267" s="19"/>
      <c r="AR267" s="19"/>
      <c r="AS267" s="19"/>
      <c r="AT267" s="19"/>
      <c r="AU267" s="19"/>
      <c r="AV267" s="19"/>
      <c r="AW267" s="19"/>
      <c r="AX267" s="19"/>
      <c r="AY267" s="19"/>
      <c r="AZ267" s="19"/>
      <c r="BA267" s="19"/>
      <c r="BB267" s="19"/>
      <c r="BC267" s="19"/>
      <c r="BD267" s="19"/>
      <c r="BE267" s="19"/>
      <c r="BF267" s="19"/>
      <c r="BG267" s="19"/>
    </row>
    <row r="268">
      <c r="B268" s="7" t="s">
        <v>210</v>
      </c>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c r="AB268" s="19"/>
      <c r="AC268" s="19"/>
      <c r="AD268" s="19"/>
      <c r="AE268" s="19"/>
      <c r="AF268" s="19"/>
      <c r="AG268" s="19"/>
      <c r="AH268" s="19"/>
      <c r="AI268" s="19"/>
      <c r="AJ268" s="19"/>
      <c r="AK268" s="19"/>
      <c r="AL268" s="19"/>
      <c r="AM268" s="19"/>
      <c r="AN268" s="19"/>
      <c r="AO268" s="19"/>
      <c r="AP268" s="19"/>
      <c r="AQ268" s="19"/>
      <c r="AR268" s="19"/>
      <c r="AS268" s="19"/>
      <c r="AT268" s="19"/>
      <c r="AU268" s="19"/>
      <c r="AV268" s="19"/>
      <c r="AW268" s="19"/>
      <c r="AX268" s="19"/>
      <c r="AY268" s="19"/>
      <c r="AZ268" s="19"/>
      <c r="BA268" s="19"/>
      <c r="BB268" s="19"/>
      <c r="BC268" s="19"/>
      <c r="BD268" s="19"/>
      <c r="BE268" s="19"/>
      <c r="BF268" s="19"/>
      <c r="BG268" s="19"/>
    </row>
    <row r="269">
      <c r="B269" s="26" t="s">
        <v>79</v>
      </c>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c r="AB269" s="19"/>
      <c r="AC269" s="19"/>
      <c r="AD269" s="19"/>
      <c r="AE269" s="19"/>
      <c r="AF269" s="19"/>
      <c r="AG269" s="19"/>
      <c r="AH269" s="19"/>
      <c r="AI269" s="19"/>
      <c r="AJ269" s="19"/>
      <c r="AK269" s="19"/>
      <c r="AL269" s="19"/>
      <c r="AM269" s="19"/>
      <c r="AN269" s="19"/>
      <c r="AO269" s="19"/>
      <c r="AP269" s="19"/>
      <c r="AQ269" s="19"/>
      <c r="AR269" s="19"/>
      <c r="AS269" s="19"/>
      <c r="AT269" s="19"/>
      <c r="AU269" s="19"/>
      <c r="AV269" s="19"/>
      <c r="AW269" s="19"/>
      <c r="AX269" s="19"/>
      <c r="AY269" s="19"/>
      <c r="AZ269" s="19"/>
      <c r="BA269" s="19"/>
      <c r="BB269" s="19"/>
      <c r="BC269" s="19"/>
      <c r="BD269" s="19"/>
      <c r="BE269" s="19"/>
      <c r="BF269" s="19"/>
      <c r="BG269" s="19"/>
    </row>
    <row r="270">
      <c r="B270" t="s">
        <v>204</v>
      </c>
      <c r="C270" s="19" t="n">
        <v>0.0705866863462891</v>
      </c>
      <c r="D270" s="19" t="n">
        <v>0.089136919668558</v>
      </c>
      <c r="E270" s="19" t="n">
        <v>0.053048790695011</v>
      </c>
      <c r="F270" s="19"/>
      <c r="G270" s="19" t="n">
        <v>0.110482349234331</v>
      </c>
      <c r="H270" s="19" t="n">
        <v>0.1212071866576</v>
      </c>
      <c r="I270" s="19" t="n">
        <v>0.126522507250085</v>
      </c>
      <c r="J270" s="19" t="n">
        <v>0.0351330806189474</v>
      </c>
      <c r="K270" s="19" t="n">
        <v>0.0251617182132662</v>
      </c>
      <c r="L270" s="19" t="n">
        <v>0.0167336911280081</v>
      </c>
      <c r="M270" s="19"/>
      <c r="N270" s="19" t="n">
        <v>0.102626801837304</v>
      </c>
      <c r="O270" s="19" t="n">
        <v>0.0671367072765636</v>
      </c>
      <c r="P270" s="19" t="n">
        <v>0.0517720257120139</v>
      </c>
      <c r="Q270" s="19" t="n">
        <v>0.0563227959765716</v>
      </c>
      <c r="R270" s="19"/>
      <c r="S270" s="19" t="n">
        <v>0.138737163354992</v>
      </c>
      <c r="T270" s="19" t="n">
        <v>0.0525523383452659</v>
      </c>
      <c r="U270" s="19" t="n">
        <v>0.0244003596975376</v>
      </c>
      <c r="V270" s="19" t="n">
        <v>0.11087582806234</v>
      </c>
      <c r="W270" s="19" t="n">
        <v>0.0557822708924339</v>
      </c>
      <c r="X270" s="19" t="n">
        <v>0.0680093413574447</v>
      </c>
      <c r="Y270" s="19" t="n">
        <v>0.0637253999961801</v>
      </c>
      <c r="Z270" s="19" t="n">
        <v>0.043131289603647</v>
      </c>
      <c r="AA270" s="19" t="n">
        <v>0.0516998267202445</v>
      </c>
      <c r="AB270" s="19" t="n">
        <v>0.0343038022132133</v>
      </c>
      <c r="AC270" s="19" t="n">
        <v>0.0877594676727619</v>
      </c>
      <c r="AD270" s="19" t="n">
        <v>0.0786566825834909</v>
      </c>
      <c r="AE270" s="19"/>
      <c r="AF270" s="19" t="n">
        <v>0.0492643303452988</v>
      </c>
      <c r="AG270" s="19" t="n">
        <v>0.0867445049516555</v>
      </c>
      <c r="AH270" s="19" t="n">
        <v>0.0565150302266048</v>
      </c>
      <c r="AI270" s="19"/>
      <c r="AJ270" s="19" t="n">
        <v>0.0507252609135731</v>
      </c>
      <c r="AK270" s="19" t="n">
        <v>0.115949821665078</v>
      </c>
      <c r="AL270" s="19" t="n">
        <v>0.0219616602049696</v>
      </c>
      <c r="AM270" s="19" t="n">
        <v>0.063002192980808</v>
      </c>
      <c r="AN270" s="19" t="n">
        <v>0.057691322770746</v>
      </c>
      <c r="AO270" s="19"/>
      <c r="AP270" s="19" t="n">
        <v>0.0429097036827359</v>
      </c>
      <c r="AQ270" s="19" t="n">
        <v>0.114494182383786</v>
      </c>
      <c r="AR270" s="19" t="n">
        <v>0.0377403439548925</v>
      </c>
      <c r="AS270" s="19" t="n">
        <v>0.0442402271762321</v>
      </c>
      <c r="AT270" s="19" t="n">
        <v>0.0737560620937096</v>
      </c>
      <c r="AU270" s="19"/>
      <c r="AV270" s="19" t="n">
        <v>0.126962364408312</v>
      </c>
      <c r="AW270" s="19" t="n">
        <v>0.055355453549732</v>
      </c>
      <c r="AX270" s="19" t="n">
        <v>0.0411343986164406</v>
      </c>
      <c r="AY270" s="19" t="n">
        <v>0.0511352660592776</v>
      </c>
      <c r="AZ270" s="19" t="n">
        <v>0.0842712967028274</v>
      </c>
      <c r="BA270" s="19" t="n">
        <v>0.0235380195083728</v>
      </c>
      <c r="BB270" s="19"/>
      <c r="BC270" s="19" t="n">
        <v>0.0383136505030291</v>
      </c>
      <c r="BD270" s="19" t="n">
        <v>0.0539659989994957</v>
      </c>
      <c r="BE270" s="19" t="n">
        <v>0.0858363262034474</v>
      </c>
      <c r="BF270" s="19" t="n">
        <v>0.135616721940807</v>
      </c>
      <c r="BG270" s="19" t="n">
        <v>0.203623014789884</v>
      </c>
    </row>
    <row r="271">
      <c r="B271" t="s">
        <v>205</v>
      </c>
      <c r="C271" s="19" t="n">
        <v>0.149519873110081</v>
      </c>
      <c r="D271" s="19" t="n">
        <v>0.159313797853441</v>
      </c>
      <c r="E271" s="19" t="n">
        <v>0.140261974949531</v>
      </c>
      <c r="F271" s="19"/>
      <c r="G271" s="19" t="n">
        <v>0.22281175752913</v>
      </c>
      <c r="H271" s="19" t="n">
        <v>0.265659523501146</v>
      </c>
      <c r="I271" s="19" t="n">
        <v>0.159319514079833</v>
      </c>
      <c r="J271" s="19" t="n">
        <v>0.141633830497438</v>
      </c>
      <c r="K271" s="19" t="n">
        <v>0.0515977305173813</v>
      </c>
      <c r="L271" s="19" t="n">
        <v>0.0707262266188192</v>
      </c>
      <c r="M271" s="19"/>
      <c r="N271" s="19" t="n">
        <v>0.225846016605703</v>
      </c>
      <c r="O271" s="19" t="n">
        <v>0.150874030895058</v>
      </c>
      <c r="P271" s="19" t="n">
        <v>0.111377018197687</v>
      </c>
      <c r="Q271" s="19" t="n">
        <v>0.0996822338421267</v>
      </c>
      <c r="R271" s="19"/>
      <c r="S271" s="19" t="n">
        <v>0.223704019041638</v>
      </c>
      <c r="T271" s="19" t="n">
        <v>0.117285678895695</v>
      </c>
      <c r="U271" s="19" t="n">
        <v>0.106089232053545</v>
      </c>
      <c r="V271" s="19" t="n">
        <v>0.147482096381248</v>
      </c>
      <c r="W271" s="19" t="n">
        <v>0.169446975942502</v>
      </c>
      <c r="X271" s="19" t="n">
        <v>0.151030071876488</v>
      </c>
      <c r="Y271" s="19" t="n">
        <v>0.160103268465053</v>
      </c>
      <c r="Z271" s="19" t="n">
        <v>0.0827982164357954</v>
      </c>
      <c r="AA271" s="19" t="n">
        <v>0.18565603567113</v>
      </c>
      <c r="AB271" s="19" t="n">
        <v>0.111515801237565</v>
      </c>
      <c r="AC271" s="19" t="n">
        <v>0.091320222384158</v>
      </c>
      <c r="AD271" s="19" t="n">
        <v>0.152249306094051</v>
      </c>
      <c r="AE271" s="19"/>
      <c r="AF271" s="19" t="n">
        <v>0.117088975413592</v>
      </c>
      <c r="AG271" s="19" t="n">
        <v>0.147999515781757</v>
      </c>
      <c r="AH271" s="19" t="n">
        <v>0.203248849884018</v>
      </c>
      <c r="AI271" s="19"/>
      <c r="AJ271" s="19" t="n">
        <v>0.12828491514081</v>
      </c>
      <c r="AK271" s="19" t="n">
        <v>0.198233498198475</v>
      </c>
      <c r="AL271" s="19" t="n">
        <v>0.157080661620966</v>
      </c>
      <c r="AM271" s="19" t="n">
        <v>0.12671823511115</v>
      </c>
      <c r="AN271" s="19" t="n">
        <v>0.137661012337374</v>
      </c>
      <c r="AO271" s="19"/>
      <c r="AP271" s="19" t="n">
        <v>0.114066952574421</v>
      </c>
      <c r="AQ271" s="19" t="n">
        <v>0.183112967561873</v>
      </c>
      <c r="AR271" s="19" t="n">
        <v>0.148046369919312</v>
      </c>
      <c r="AS271" s="19" t="n">
        <v>0.15662624014166</v>
      </c>
      <c r="AT271" s="19" t="n">
        <v>0.129768891523053</v>
      </c>
      <c r="AU271" s="19"/>
      <c r="AV271" s="19" t="n">
        <v>0.19169259849384</v>
      </c>
      <c r="AW271" s="19" t="n">
        <v>0.157431980690921</v>
      </c>
      <c r="AX271" s="19" t="n">
        <v>0.127532435407172</v>
      </c>
      <c r="AY271" s="19" t="n">
        <v>0.15010305522836</v>
      </c>
      <c r="AZ271" s="19" t="n">
        <v>0.160489850105006</v>
      </c>
      <c r="BA271" s="19" t="n">
        <v>0.0619308279856272</v>
      </c>
      <c r="BB271" s="19"/>
      <c r="BC271" s="19" t="n">
        <v>0.0827502234636077</v>
      </c>
      <c r="BD271" s="19" t="n">
        <v>0.102335878707258</v>
      </c>
      <c r="BE271" s="19" t="n">
        <v>0.200837407788758</v>
      </c>
      <c r="BF271" s="19" t="n">
        <v>0.265668508340537</v>
      </c>
      <c r="BG271" s="19" t="n">
        <v>0.241756556461906</v>
      </c>
    </row>
    <row r="272">
      <c r="B272" t="s">
        <v>206</v>
      </c>
      <c r="C272" s="19" t="n">
        <v>0.721808443039919</v>
      </c>
      <c r="D272" s="19" t="n">
        <v>0.702076190619526</v>
      </c>
      <c r="E272" s="19" t="n">
        <v>0.740547412197596</v>
      </c>
      <c r="F272" s="19"/>
      <c r="G272" s="19" t="n">
        <v>0.607249320348481</v>
      </c>
      <c r="H272" s="19" t="n">
        <v>0.548168342560796</v>
      </c>
      <c r="I272" s="19" t="n">
        <v>0.650523775880753</v>
      </c>
      <c r="J272" s="19" t="n">
        <v>0.771093128678051</v>
      </c>
      <c r="K272" s="19" t="n">
        <v>0.858888951260882</v>
      </c>
      <c r="L272" s="19" t="n">
        <v>0.864853934739213</v>
      </c>
      <c r="M272" s="19"/>
      <c r="N272" s="19" t="n">
        <v>0.62096820904767</v>
      </c>
      <c r="O272" s="19" t="n">
        <v>0.730976336751879</v>
      </c>
      <c r="P272" s="19" t="n">
        <v>0.773151279385596</v>
      </c>
      <c r="Q272" s="19" t="n">
        <v>0.775265447395177</v>
      </c>
      <c r="R272" s="19"/>
      <c r="S272" s="19" t="n">
        <v>0.581895413419761</v>
      </c>
      <c r="T272" s="19" t="n">
        <v>0.789478874989186</v>
      </c>
      <c r="U272" s="19" t="n">
        <v>0.814219001889276</v>
      </c>
      <c r="V272" s="19" t="n">
        <v>0.703509672831982</v>
      </c>
      <c r="W272" s="19" t="n">
        <v>0.738588576742917</v>
      </c>
      <c r="X272" s="19" t="n">
        <v>0.710351168978141</v>
      </c>
      <c r="Y272" s="19" t="n">
        <v>0.724469340883598</v>
      </c>
      <c r="Z272" s="19" t="n">
        <v>0.80775367098882</v>
      </c>
      <c r="AA272" s="19" t="n">
        <v>0.662398729487876</v>
      </c>
      <c r="AB272" s="19" t="n">
        <v>0.773375313916535</v>
      </c>
      <c r="AC272" s="19" t="n">
        <v>0.77460314643987</v>
      </c>
      <c r="AD272" s="19" t="n">
        <v>0.740441055954437</v>
      </c>
      <c r="AE272" s="19"/>
      <c r="AF272" s="19" t="n">
        <v>0.770589886141164</v>
      </c>
      <c r="AG272" s="19" t="n">
        <v>0.714557200436776</v>
      </c>
      <c r="AH272" s="19" t="n">
        <v>0.686318040719236</v>
      </c>
      <c r="AI272" s="19"/>
      <c r="AJ272" s="19" t="n">
        <v>0.757470252107622</v>
      </c>
      <c r="AK272" s="19" t="n">
        <v>0.636946482862379</v>
      </c>
      <c r="AL272" s="19" t="n">
        <v>0.763398340296265</v>
      </c>
      <c r="AM272" s="19" t="n">
        <v>0.810279571908041</v>
      </c>
      <c r="AN272" s="19" t="n">
        <v>0.749971406850727</v>
      </c>
      <c r="AO272" s="19"/>
      <c r="AP272" s="19" t="n">
        <v>0.779948390890432</v>
      </c>
      <c r="AQ272" s="19" t="n">
        <v>0.64716282259818</v>
      </c>
      <c r="AR272" s="19" t="n">
        <v>0.762700773527435</v>
      </c>
      <c r="AS272" s="19" t="n">
        <v>0.73478161231726</v>
      </c>
      <c r="AT272" s="19" t="n">
        <v>0.734928835739147</v>
      </c>
      <c r="AU272" s="19"/>
      <c r="AV272" s="19" t="n">
        <v>0.63597065041483</v>
      </c>
      <c r="AW272" s="19" t="n">
        <v>0.731217931511601</v>
      </c>
      <c r="AX272" s="19" t="n">
        <v>0.784516978532738</v>
      </c>
      <c r="AY272" s="19" t="n">
        <v>0.743682143095722</v>
      </c>
      <c r="AZ272" s="19" t="n">
        <v>0.704178642407272</v>
      </c>
      <c r="BA272" s="19" t="n">
        <v>0.810048348395647</v>
      </c>
      <c r="BB272" s="19"/>
      <c r="BC272" s="19" t="n">
        <v>0.819011007085774</v>
      </c>
      <c r="BD272" s="19" t="n">
        <v>0.783668937266278</v>
      </c>
      <c r="BE272" s="19" t="n">
        <v>0.661949015797701</v>
      </c>
      <c r="BF272" s="19" t="n">
        <v>0.537120189892274</v>
      </c>
      <c r="BG272" s="19" t="n">
        <v>0.450854725592573</v>
      </c>
    </row>
    <row r="273">
      <c r="B273" t="s">
        <v>207</v>
      </c>
      <c r="C273" s="19" t="n">
        <v>0.0580849975037104</v>
      </c>
      <c r="D273" s="19" t="n">
        <v>0.0494730918584747</v>
      </c>
      <c r="E273" s="19" t="n">
        <v>0.0661418221578614</v>
      </c>
      <c r="F273" s="19"/>
      <c r="G273" s="19" t="n">
        <v>0.0594565728880579</v>
      </c>
      <c r="H273" s="19" t="n">
        <v>0.0649649472804589</v>
      </c>
      <c r="I273" s="19" t="n">
        <v>0.0636342027893281</v>
      </c>
      <c r="J273" s="19" t="n">
        <v>0.0521399602055633</v>
      </c>
      <c r="K273" s="19" t="n">
        <v>0.0643516000084707</v>
      </c>
      <c r="L273" s="19" t="n">
        <v>0.0476861475139594</v>
      </c>
      <c r="M273" s="19"/>
      <c r="N273" s="19" t="n">
        <v>0.0505589725093229</v>
      </c>
      <c r="O273" s="19" t="n">
        <v>0.0510129250765</v>
      </c>
      <c r="P273" s="19" t="n">
        <v>0.0636996767047026</v>
      </c>
      <c r="Q273" s="19" t="n">
        <v>0.0687295227861245</v>
      </c>
      <c r="R273" s="19"/>
      <c r="S273" s="19" t="n">
        <v>0.0556634041836097</v>
      </c>
      <c r="T273" s="19" t="n">
        <v>0.0406831077698527</v>
      </c>
      <c r="U273" s="19" t="n">
        <v>0.055291406359641</v>
      </c>
      <c r="V273" s="19" t="n">
        <v>0.0381324027244299</v>
      </c>
      <c r="W273" s="19" t="n">
        <v>0.0361821764221474</v>
      </c>
      <c r="X273" s="19" t="n">
        <v>0.0706094177879264</v>
      </c>
      <c r="Y273" s="19" t="n">
        <v>0.0517019906551686</v>
      </c>
      <c r="Z273" s="19" t="n">
        <v>0.0663168229717379</v>
      </c>
      <c r="AA273" s="19" t="n">
        <v>0.10024540812075</v>
      </c>
      <c r="AB273" s="19" t="n">
        <v>0.0808050826326867</v>
      </c>
      <c r="AC273" s="19" t="n">
        <v>0.0463171635032102</v>
      </c>
      <c r="AD273" s="19" t="n">
        <v>0.0286529553680212</v>
      </c>
      <c r="AE273" s="19"/>
      <c r="AF273" s="19" t="n">
        <v>0.0630568080999458</v>
      </c>
      <c r="AG273" s="19" t="n">
        <v>0.0506987788298115</v>
      </c>
      <c r="AH273" s="19" t="n">
        <v>0.0539180791701416</v>
      </c>
      <c r="AI273" s="19"/>
      <c r="AJ273" s="19" t="n">
        <v>0.0635195718379949</v>
      </c>
      <c r="AK273" s="19" t="n">
        <v>0.0488701972740683</v>
      </c>
      <c r="AL273" s="19" t="n">
        <v>0.0575593378777988</v>
      </c>
      <c r="AM273" s="19" t="n">
        <v>0</v>
      </c>
      <c r="AN273" s="19" t="n">
        <v>0.054676258041153</v>
      </c>
      <c r="AO273" s="19"/>
      <c r="AP273" s="19" t="n">
        <v>0.0630749528524111</v>
      </c>
      <c r="AQ273" s="19" t="n">
        <v>0.0552300274561605</v>
      </c>
      <c r="AR273" s="19" t="n">
        <v>0.0515125125983605</v>
      </c>
      <c r="AS273" s="19" t="n">
        <v>0.064351920364848</v>
      </c>
      <c r="AT273" s="19" t="n">
        <v>0.0615462106440911</v>
      </c>
      <c r="AU273" s="19"/>
      <c r="AV273" s="19" t="n">
        <v>0.0453743866830181</v>
      </c>
      <c r="AW273" s="19" t="n">
        <v>0.0559946342477455</v>
      </c>
      <c r="AX273" s="19" t="n">
        <v>0.0468161874436498</v>
      </c>
      <c r="AY273" s="19" t="n">
        <v>0.0550795356166407</v>
      </c>
      <c r="AZ273" s="19" t="n">
        <v>0.0510602107848944</v>
      </c>
      <c r="BA273" s="19" t="n">
        <v>0.104482804110353</v>
      </c>
      <c r="BB273" s="19"/>
      <c r="BC273" s="19" t="n">
        <v>0.0599251189475892</v>
      </c>
      <c r="BD273" s="19" t="n">
        <v>0.0600291850269691</v>
      </c>
      <c r="BE273" s="19" t="n">
        <v>0.0513772502100936</v>
      </c>
      <c r="BF273" s="19" t="n">
        <v>0.0615945798263816</v>
      </c>
      <c r="BG273" s="19" t="n">
        <v>0.103765703155637</v>
      </c>
    </row>
    <row r="274">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c r="AB274" s="19"/>
      <c r="AC274" s="19"/>
      <c r="AD274" s="19"/>
      <c r="AE274" s="19"/>
      <c r="AF274" s="19"/>
      <c r="AG274" s="19"/>
      <c r="AH274" s="19"/>
      <c r="AI274" s="19"/>
      <c r="AJ274" s="19"/>
      <c r="AK274" s="19"/>
      <c r="AL274" s="19"/>
      <c r="AM274" s="19"/>
      <c r="AN274" s="19"/>
      <c r="AO274" s="19"/>
      <c r="AP274" s="19"/>
      <c r="AQ274" s="19"/>
      <c r="AR274" s="19"/>
      <c r="AS274" s="19"/>
      <c r="AT274" s="19"/>
      <c r="AU274" s="19"/>
      <c r="AV274" s="19"/>
      <c r="AW274" s="19"/>
      <c r="AX274" s="19"/>
      <c r="AY274" s="19"/>
      <c r="AZ274" s="19"/>
      <c r="BA274" s="19"/>
      <c r="BB274" s="19"/>
      <c r="BC274" s="19"/>
      <c r="BD274" s="19"/>
      <c r="BE274" s="19"/>
      <c r="BF274" s="19"/>
      <c r="BG274" s="19"/>
    </row>
    <row r="275">
      <c r="B275" s="7" t="s">
        <v>211</v>
      </c>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c r="AB275" s="19"/>
      <c r="AC275" s="19"/>
      <c r="AD275" s="19"/>
      <c r="AE275" s="19"/>
      <c r="AF275" s="19"/>
      <c r="AG275" s="19"/>
      <c r="AH275" s="19"/>
      <c r="AI275" s="19"/>
      <c r="AJ275" s="19"/>
      <c r="AK275" s="19"/>
      <c r="AL275" s="19"/>
      <c r="AM275" s="19"/>
      <c r="AN275" s="19"/>
      <c r="AO275" s="19"/>
      <c r="AP275" s="19"/>
      <c r="AQ275" s="19"/>
      <c r="AR275" s="19"/>
      <c r="AS275" s="19"/>
      <c r="AT275" s="19"/>
      <c r="AU275" s="19"/>
      <c r="AV275" s="19"/>
      <c r="AW275" s="19"/>
      <c r="AX275" s="19"/>
      <c r="AY275" s="19"/>
      <c r="AZ275" s="19"/>
      <c r="BA275" s="19"/>
      <c r="BB275" s="19"/>
      <c r="BC275" s="19"/>
      <c r="BD275" s="19"/>
      <c r="BE275" s="19"/>
      <c r="BF275" s="19"/>
      <c r="BG275" s="19"/>
    </row>
    <row r="276">
      <c r="B276" s="26" t="s">
        <v>79</v>
      </c>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c r="AB276" s="19"/>
      <c r="AC276" s="19"/>
      <c r="AD276" s="19"/>
      <c r="AE276" s="19"/>
      <c r="AF276" s="19"/>
      <c r="AG276" s="19"/>
      <c r="AH276" s="19"/>
      <c r="AI276" s="19"/>
      <c r="AJ276" s="19"/>
      <c r="AK276" s="19"/>
      <c r="AL276" s="19"/>
      <c r="AM276" s="19"/>
      <c r="AN276" s="19"/>
      <c r="AO276" s="19"/>
      <c r="AP276" s="19"/>
      <c r="AQ276" s="19"/>
      <c r="AR276" s="19"/>
      <c r="AS276" s="19"/>
      <c r="AT276" s="19"/>
      <c r="AU276" s="19"/>
      <c r="AV276" s="19"/>
      <c r="AW276" s="19"/>
      <c r="AX276" s="19"/>
      <c r="AY276" s="19"/>
      <c r="AZ276" s="19"/>
      <c r="BA276" s="19"/>
      <c r="BB276" s="19"/>
      <c r="BC276" s="19"/>
      <c r="BD276" s="19"/>
      <c r="BE276" s="19"/>
      <c r="BF276" s="19"/>
      <c r="BG276" s="19"/>
    </row>
    <row r="277">
      <c r="B277" t="s">
        <v>204</v>
      </c>
      <c r="C277" s="19" t="n">
        <v>0.780282828755294</v>
      </c>
      <c r="D277" s="19" t="n">
        <v>0.801195376544147</v>
      </c>
      <c r="E277" s="19" t="n">
        <v>0.761151458657035</v>
      </c>
      <c r="F277" s="19"/>
      <c r="G277" s="19" t="n">
        <v>0.793040941997189</v>
      </c>
      <c r="H277" s="19" t="n">
        <v>0.825191026786615</v>
      </c>
      <c r="I277" s="19" t="n">
        <v>0.810174714321069</v>
      </c>
      <c r="J277" s="19" t="n">
        <v>0.798007932471254</v>
      </c>
      <c r="K277" s="19" t="n">
        <v>0.781230738327598</v>
      </c>
      <c r="L277" s="19" t="n">
        <v>0.696112555559665</v>
      </c>
      <c r="M277" s="19"/>
      <c r="N277" s="19" t="n">
        <v>0.853029136689551</v>
      </c>
      <c r="O277" s="19" t="n">
        <v>0.800226950593419</v>
      </c>
      <c r="P277" s="19" t="n">
        <v>0.741927728975472</v>
      </c>
      <c r="Q277" s="19" t="n">
        <v>0.714425894977421</v>
      </c>
      <c r="R277" s="19"/>
      <c r="S277" s="19" t="n">
        <v>0.862188874447191</v>
      </c>
      <c r="T277" s="19" t="n">
        <v>0.801713818905844</v>
      </c>
      <c r="U277" s="19" t="n">
        <v>0.801073985899317</v>
      </c>
      <c r="V277" s="19" t="n">
        <v>0.812969131836073</v>
      </c>
      <c r="W277" s="19" t="n">
        <v>0.77065839762611</v>
      </c>
      <c r="X277" s="19" t="n">
        <v>0.702537519319502</v>
      </c>
      <c r="Y277" s="19" t="n">
        <v>0.760242578792625</v>
      </c>
      <c r="Z277" s="19" t="n">
        <v>0.675540549663057</v>
      </c>
      <c r="AA277" s="19" t="n">
        <v>0.774832632913691</v>
      </c>
      <c r="AB277" s="19" t="n">
        <v>0.732132966132641</v>
      </c>
      <c r="AC277" s="19" t="n">
        <v>0.771386135705452</v>
      </c>
      <c r="AD277" s="19" t="n">
        <v>0.778405979799641</v>
      </c>
      <c r="AE277" s="19"/>
      <c r="AF277" s="19" t="n">
        <v>0.754132053243314</v>
      </c>
      <c r="AG277" s="19" t="n">
        <v>0.79444335066289</v>
      </c>
      <c r="AH277" s="19" t="n">
        <v>0.782012261426823</v>
      </c>
      <c r="AI277" s="19"/>
      <c r="AJ277" s="19" t="n">
        <v>0.747463625529898</v>
      </c>
      <c r="AK277" s="19" t="n">
        <v>0.808883757003463</v>
      </c>
      <c r="AL277" s="19" t="n">
        <v>0.796933992520309</v>
      </c>
      <c r="AM277" s="19" t="n">
        <v>0.861966652411494</v>
      </c>
      <c r="AN277" s="19" t="n">
        <v>0.789782697100713</v>
      </c>
      <c r="AO277" s="19"/>
      <c r="AP277" s="19" t="n">
        <v>0.739142170272374</v>
      </c>
      <c r="AQ277" s="19" t="n">
        <v>0.808297161129916</v>
      </c>
      <c r="AR277" s="19" t="n">
        <v>0.823647892514623</v>
      </c>
      <c r="AS277" s="19" t="n">
        <v>0.732596839887916</v>
      </c>
      <c r="AT277" s="19" t="n">
        <v>0.735779169835567</v>
      </c>
      <c r="AU277" s="19"/>
      <c r="AV277" s="19" t="n">
        <v>0.828609011253137</v>
      </c>
      <c r="AW277" s="19" t="n">
        <v>0.74493756295406</v>
      </c>
      <c r="AX277" s="19" t="n">
        <v>0.814694289973739</v>
      </c>
      <c r="AY277" s="19" t="n">
        <v>0.760525169825688</v>
      </c>
      <c r="AZ277" s="19" t="n">
        <v>0.758676318238824</v>
      </c>
      <c r="BA277" s="19" t="n">
        <v>0.753209356292822</v>
      </c>
      <c r="BB277" s="19"/>
      <c r="BC277" s="19" t="n">
        <v>0.727995786536401</v>
      </c>
      <c r="BD277" s="19" t="n">
        <v>0.744000860402729</v>
      </c>
      <c r="BE277" s="19" t="n">
        <v>0.834536534558057</v>
      </c>
      <c r="BF277" s="19" t="n">
        <v>0.874122910692423</v>
      </c>
      <c r="BG277" s="19" t="n">
        <v>0.939722987074005</v>
      </c>
    </row>
    <row r="278">
      <c r="B278" t="s">
        <v>205</v>
      </c>
      <c r="C278" s="19" t="n">
        <v>0.179051236635658</v>
      </c>
      <c r="D278" s="19" t="n">
        <v>0.159012895064973</v>
      </c>
      <c r="E278" s="19" t="n">
        <v>0.197810844233921</v>
      </c>
      <c r="F278" s="19"/>
      <c r="G278" s="19" t="n">
        <v>0.150100911393818</v>
      </c>
      <c r="H278" s="19" t="n">
        <v>0.128934996580344</v>
      </c>
      <c r="I278" s="19" t="n">
        <v>0.148063730785607</v>
      </c>
      <c r="J278" s="19" t="n">
        <v>0.162905360633142</v>
      </c>
      <c r="K278" s="19" t="n">
        <v>0.195179666257502</v>
      </c>
      <c r="L278" s="19" t="n">
        <v>0.266393053711991</v>
      </c>
      <c r="M278" s="19"/>
      <c r="N278" s="19" t="n">
        <v>0.121552172654027</v>
      </c>
      <c r="O278" s="19" t="n">
        <v>0.158082586713321</v>
      </c>
      <c r="P278" s="19" t="n">
        <v>0.20460127415305</v>
      </c>
      <c r="Q278" s="19" t="n">
        <v>0.240715314650319</v>
      </c>
      <c r="R278" s="19"/>
      <c r="S278" s="19" t="n">
        <v>0.0996500447260914</v>
      </c>
      <c r="T278" s="19" t="n">
        <v>0.176152369655314</v>
      </c>
      <c r="U278" s="19" t="n">
        <v>0.178171045324328</v>
      </c>
      <c r="V278" s="19" t="n">
        <v>0.128502124003753</v>
      </c>
      <c r="W278" s="19" t="n">
        <v>0.191284581470381</v>
      </c>
      <c r="X278" s="19" t="n">
        <v>0.231379065274974</v>
      </c>
      <c r="Y278" s="19" t="n">
        <v>0.204670817287205</v>
      </c>
      <c r="Z278" s="19" t="n">
        <v>0.262430414579754</v>
      </c>
      <c r="AA278" s="19" t="n">
        <v>0.18618362998004</v>
      </c>
      <c r="AB278" s="19" t="n">
        <v>0.221037281865693</v>
      </c>
      <c r="AC278" s="19" t="n">
        <v>0.184451511010612</v>
      </c>
      <c r="AD278" s="19" t="n">
        <v>0.191339569960123</v>
      </c>
      <c r="AE278" s="19"/>
      <c r="AF278" s="19" t="n">
        <v>0.208141420211017</v>
      </c>
      <c r="AG278" s="19" t="n">
        <v>0.169052097470764</v>
      </c>
      <c r="AH278" s="19" t="n">
        <v>0.167140561271604</v>
      </c>
      <c r="AI278" s="19"/>
      <c r="AJ278" s="19" t="n">
        <v>0.213501732661337</v>
      </c>
      <c r="AK278" s="19" t="n">
        <v>0.147261064204417</v>
      </c>
      <c r="AL278" s="19" t="n">
        <v>0.173948773484214</v>
      </c>
      <c r="AM278" s="19" t="n">
        <v>0.138033347588506</v>
      </c>
      <c r="AN278" s="19" t="n">
        <v>0.165816654304048</v>
      </c>
      <c r="AO278" s="19"/>
      <c r="AP278" s="19" t="n">
        <v>0.222612208358459</v>
      </c>
      <c r="AQ278" s="19" t="n">
        <v>0.150908833390343</v>
      </c>
      <c r="AR278" s="19" t="n">
        <v>0.151334918312234</v>
      </c>
      <c r="AS278" s="19" t="n">
        <v>0.226950448119906</v>
      </c>
      <c r="AT278" s="19" t="n">
        <v>0.21078040149313</v>
      </c>
      <c r="AU278" s="19"/>
      <c r="AV278" s="19" t="n">
        <v>0.126930984861972</v>
      </c>
      <c r="AW278" s="19" t="n">
        <v>0.214554293560235</v>
      </c>
      <c r="AX278" s="19" t="n">
        <v>0.148991652137543</v>
      </c>
      <c r="AY278" s="19" t="n">
        <v>0.207325511453671</v>
      </c>
      <c r="AZ278" s="19" t="n">
        <v>0.195433022616917</v>
      </c>
      <c r="BA278" s="19" t="n">
        <v>0.209039880525602</v>
      </c>
      <c r="BB278" s="19"/>
      <c r="BC278" s="19" t="n">
        <v>0.239767102920539</v>
      </c>
      <c r="BD278" s="19" t="n">
        <v>0.19397993890076</v>
      </c>
      <c r="BE278" s="19" t="n">
        <v>0.123130504156354</v>
      </c>
      <c r="BF278" s="19" t="n">
        <v>0.105076247627296</v>
      </c>
      <c r="BG278" s="19" t="n">
        <v>0.0602770129259949</v>
      </c>
    </row>
    <row r="279">
      <c r="B279" t="s">
        <v>206</v>
      </c>
      <c r="C279" s="19" t="n">
        <v>0.0332287638137393</v>
      </c>
      <c r="D279" s="19" t="n">
        <v>0.0359377085423163</v>
      </c>
      <c r="E279" s="19" t="n">
        <v>0.0300467133295398</v>
      </c>
      <c r="F279" s="19"/>
      <c r="G279" s="19" t="n">
        <v>0.0478234373151375</v>
      </c>
      <c r="H279" s="19" t="n">
        <v>0.0380078661647169</v>
      </c>
      <c r="I279" s="19" t="n">
        <v>0.0300893528366328</v>
      </c>
      <c r="J279" s="19" t="n">
        <v>0.0300024223588764</v>
      </c>
      <c r="K279" s="19" t="n">
        <v>0.0203364025094818</v>
      </c>
      <c r="L279" s="19" t="n">
        <v>0.0334315508490146</v>
      </c>
      <c r="M279" s="19"/>
      <c r="N279" s="19" t="n">
        <v>0.0254186906564218</v>
      </c>
      <c r="O279" s="19" t="n">
        <v>0.0374018978415717</v>
      </c>
      <c r="P279" s="19" t="n">
        <v>0.0412517843017662</v>
      </c>
      <c r="Q279" s="19" t="n">
        <v>0.0303213369008479</v>
      </c>
      <c r="R279" s="19"/>
      <c r="S279" s="19" t="n">
        <v>0.0313930654351778</v>
      </c>
      <c r="T279" s="19" t="n">
        <v>0.015282088778183</v>
      </c>
      <c r="U279" s="19" t="n">
        <v>0.0207549687763548</v>
      </c>
      <c r="V279" s="19" t="n">
        <v>0.0461076225118968</v>
      </c>
      <c r="W279" s="19" t="n">
        <v>0.0293775452180586</v>
      </c>
      <c r="X279" s="19" t="n">
        <v>0.0578768421685102</v>
      </c>
      <c r="Y279" s="19" t="n">
        <v>0.0350866039201702</v>
      </c>
      <c r="Z279" s="19" t="n">
        <v>0.0404767793555849</v>
      </c>
      <c r="AA279" s="19" t="n">
        <v>0.0275834043439063</v>
      </c>
      <c r="AB279" s="19" t="n">
        <v>0.0354580216623687</v>
      </c>
      <c r="AC279" s="19" t="n">
        <v>0.0441623532839363</v>
      </c>
      <c r="AD279" s="19" t="n">
        <v>0.0302544502402358</v>
      </c>
      <c r="AE279" s="19"/>
      <c r="AF279" s="19" t="n">
        <v>0.0314758405022418</v>
      </c>
      <c r="AG279" s="19" t="n">
        <v>0.0311506362360481</v>
      </c>
      <c r="AH279" s="19" t="n">
        <v>0.0380064576453328</v>
      </c>
      <c r="AI279" s="19"/>
      <c r="AJ279" s="19" t="n">
        <v>0.0377552334316456</v>
      </c>
      <c r="AK279" s="19" t="n">
        <v>0.0349553923294587</v>
      </c>
      <c r="AL279" s="19" t="n">
        <v>0.0131325109397176</v>
      </c>
      <c r="AM279" s="19" t="n">
        <v>0</v>
      </c>
      <c r="AN279" s="19" t="n">
        <v>0.0294776262282221</v>
      </c>
      <c r="AO279" s="19"/>
      <c r="AP279" s="19" t="n">
        <v>0.0327143406248881</v>
      </c>
      <c r="AQ279" s="19" t="n">
        <v>0.0377365135932439</v>
      </c>
      <c r="AR279" s="19" t="n">
        <v>0.0199495307815364</v>
      </c>
      <c r="AS279" s="19" t="n">
        <v>0.0327312198173993</v>
      </c>
      <c r="AT279" s="19" t="n">
        <v>0.0399417354688857</v>
      </c>
      <c r="AU279" s="19"/>
      <c r="AV279" s="19" t="n">
        <v>0.0407454433807925</v>
      </c>
      <c r="AW279" s="19" t="n">
        <v>0.0320745957926528</v>
      </c>
      <c r="AX279" s="19" t="n">
        <v>0.0314521639403911</v>
      </c>
      <c r="AY279" s="19" t="n">
        <v>0.0294822856735134</v>
      </c>
      <c r="AZ279" s="19" t="n">
        <v>0.0361796566243225</v>
      </c>
      <c r="BA279" s="19" t="n">
        <v>0.0109785681484687</v>
      </c>
      <c r="BB279" s="19"/>
      <c r="BC279" s="19" t="n">
        <v>0.0277300803597879</v>
      </c>
      <c r="BD279" s="19" t="n">
        <v>0.0460285752677495</v>
      </c>
      <c r="BE279" s="19" t="n">
        <v>0.0383220310686023</v>
      </c>
      <c r="BF279" s="19" t="n">
        <v>0.0208008416802803</v>
      </c>
      <c r="BG279" s="19" t="n">
        <v>0</v>
      </c>
    </row>
    <row r="280">
      <c r="B280" t="s">
        <v>207</v>
      </c>
      <c r="C280" s="19" t="n">
        <v>0.00743717079530864</v>
      </c>
      <c r="D280" s="19" t="n">
        <v>0.00385401984856314</v>
      </c>
      <c r="E280" s="19" t="n">
        <v>0.0109909837795042</v>
      </c>
      <c r="F280" s="19"/>
      <c r="G280" s="19" t="n">
        <v>0.00903470929385566</v>
      </c>
      <c r="H280" s="19" t="n">
        <v>0.00786611046832396</v>
      </c>
      <c r="I280" s="19" t="n">
        <v>0.0116722020566918</v>
      </c>
      <c r="J280" s="19" t="n">
        <v>0.00908428453672743</v>
      </c>
      <c r="K280" s="19" t="n">
        <v>0.00325319290541859</v>
      </c>
      <c r="L280" s="19" t="n">
        <v>0.00406283987933018</v>
      </c>
      <c r="M280" s="19"/>
      <c r="N280" s="19" t="n">
        <v>0</v>
      </c>
      <c r="O280" s="19" t="n">
        <v>0.00428856485168854</v>
      </c>
      <c r="P280" s="19" t="n">
        <v>0.0122192125697117</v>
      </c>
      <c r="Q280" s="19" t="n">
        <v>0.0145374534714115</v>
      </c>
      <c r="R280" s="19"/>
      <c r="S280" s="19" t="n">
        <v>0.00676801539153934</v>
      </c>
      <c r="T280" s="19" t="n">
        <v>0.00685172266065906</v>
      </c>
      <c r="U280" s="19" t="n">
        <v>0</v>
      </c>
      <c r="V280" s="19" t="n">
        <v>0.0124211216482769</v>
      </c>
      <c r="W280" s="19" t="n">
        <v>0.00867947568545039</v>
      </c>
      <c r="X280" s="19" t="n">
        <v>0.00820657323701452</v>
      </c>
      <c r="Y280" s="19" t="n">
        <v>0</v>
      </c>
      <c r="Z280" s="19" t="n">
        <v>0.0215522564016047</v>
      </c>
      <c r="AA280" s="19" t="n">
        <v>0.0114003327623624</v>
      </c>
      <c r="AB280" s="19" t="n">
        <v>0.0113717303392979</v>
      </c>
      <c r="AC280" s="19" t="n">
        <v>0</v>
      </c>
      <c r="AD280" s="19" t="n">
        <v>0</v>
      </c>
      <c r="AE280" s="19"/>
      <c r="AF280" s="19" t="n">
        <v>0.00625068604342771</v>
      </c>
      <c r="AG280" s="19" t="n">
        <v>0.00535391563029829</v>
      </c>
      <c r="AH280" s="19" t="n">
        <v>0.0128407196562399</v>
      </c>
      <c r="AI280" s="19"/>
      <c r="AJ280" s="19" t="n">
        <v>0.00127940837711921</v>
      </c>
      <c r="AK280" s="19" t="n">
        <v>0.00889978646266147</v>
      </c>
      <c r="AL280" s="19" t="n">
        <v>0.0159847230557597</v>
      </c>
      <c r="AM280" s="19" t="n">
        <v>0</v>
      </c>
      <c r="AN280" s="19" t="n">
        <v>0.0149230223670168</v>
      </c>
      <c r="AO280" s="19"/>
      <c r="AP280" s="19" t="n">
        <v>0.00553128074427827</v>
      </c>
      <c r="AQ280" s="19" t="n">
        <v>0.00305749188649707</v>
      </c>
      <c r="AR280" s="19" t="n">
        <v>0.00506765839160622</v>
      </c>
      <c r="AS280" s="19" t="n">
        <v>0.00772149217477847</v>
      </c>
      <c r="AT280" s="19" t="n">
        <v>0.0134986932024166</v>
      </c>
      <c r="AU280" s="19"/>
      <c r="AV280" s="19" t="n">
        <v>0.00371456050409817</v>
      </c>
      <c r="AW280" s="19" t="n">
        <v>0.00843354769305201</v>
      </c>
      <c r="AX280" s="19" t="n">
        <v>0.00486189394832746</v>
      </c>
      <c r="AY280" s="19" t="n">
        <v>0.00266703304712723</v>
      </c>
      <c r="AZ280" s="19" t="n">
        <v>0.00971100251993697</v>
      </c>
      <c r="BA280" s="19" t="n">
        <v>0.0267721950331068</v>
      </c>
      <c r="BB280" s="19"/>
      <c r="BC280" s="19" t="n">
        <v>0.00450703018327222</v>
      </c>
      <c r="BD280" s="19" t="n">
        <v>0.0159906254287624</v>
      </c>
      <c r="BE280" s="19" t="n">
        <v>0.00401093021698645</v>
      </c>
      <c r="BF280" s="19" t="n">
        <v>0</v>
      </c>
      <c r="BG280" s="19" t="n">
        <v>0</v>
      </c>
    </row>
    <row r="281">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c r="AB281" s="19"/>
      <c r="AC281" s="19"/>
      <c r="AD281" s="19"/>
      <c r="AE281" s="19"/>
      <c r="AF281" s="19"/>
      <c r="AG281" s="19"/>
      <c r="AH281" s="19"/>
      <c r="AI281" s="19"/>
      <c r="AJ281" s="19"/>
      <c r="AK281" s="19"/>
      <c r="AL281" s="19"/>
      <c r="AM281" s="19"/>
      <c r="AN281" s="19"/>
      <c r="AO281" s="19"/>
      <c r="AP281" s="19"/>
      <c r="AQ281" s="19"/>
      <c r="AR281" s="19"/>
      <c r="AS281" s="19"/>
      <c r="AT281" s="19"/>
      <c r="AU281" s="19"/>
      <c r="AV281" s="19"/>
      <c r="AW281" s="19"/>
      <c r="AX281" s="19"/>
      <c r="AY281" s="19"/>
      <c r="AZ281" s="19"/>
      <c r="BA281" s="19"/>
      <c r="BB281" s="19"/>
      <c r="BC281" s="19"/>
      <c r="BD281" s="19"/>
      <c r="BE281" s="19"/>
      <c r="BF281" s="19"/>
      <c r="BG281" s="19"/>
    </row>
    <row r="282">
      <c r="B282" s="7" t="s">
        <v>212</v>
      </c>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c r="AB282" s="19"/>
      <c r="AC282" s="19"/>
      <c r="AD282" s="19"/>
      <c r="AE282" s="19"/>
      <c r="AF282" s="19"/>
      <c r="AG282" s="19"/>
      <c r="AH282" s="19"/>
      <c r="AI282" s="19"/>
      <c r="AJ282" s="19"/>
      <c r="AK282" s="19"/>
      <c r="AL282" s="19"/>
      <c r="AM282" s="19"/>
      <c r="AN282" s="19"/>
      <c r="AO282" s="19"/>
      <c r="AP282" s="19"/>
      <c r="AQ282" s="19"/>
      <c r="AR282" s="19"/>
      <c r="AS282" s="19"/>
      <c r="AT282" s="19"/>
      <c r="AU282" s="19"/>
      <c r="AV282" s="19"/>
      <c r="AW282" s="19"/>
      <c r="AX282" s="19"/>
      <c r="AY282" s="19"/>
      <c r="AZ282" s="19"/>
      <c r="BA282" s="19"/>
      <c r="BB282" s="19"/>
      <c r="BC282" s="19"/>
      <c r="BD282" s="19"/>
      <c r="BE282" s="19"/>
      <c r="BF282" s="19"/>
      <c r="BG282" s="19"/>
    </row>
    <row r="283">
      <c r="B283" s="26" t="s">
        <v>79</v>
      </c>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c r="AB283" s="19"/>
      <c r="AC283" s="19"/>
      <c r="AD283" s="19"/>
      <c r="AE283" s="19"/>
      <c r="AF283" s="19"/>
      <c r="AG283" s="19"/>
      <c r="AH283" s="19"/>
      <c r="AI283" s="19"/>
      <c r="AJ283" s="19"/>
      <c r="AK283" s="19"/>
      <c r="AL283" s="19"/>
      <c r="AM283" s="19"/>
      <c r="AN283" s="19"/>
      <c r="AO283" s="19"/>
      <c r="AP283" s="19"/>
      <c r="AQ283" s="19"/>
      <c r="AR283" s="19"/>
      <c r="AS283" s="19"/>
      <c r="AT283" s="19"/>
      <c r="AU283" s="19"/>
      <c r="AV283" s="19"/>
      <c r="AW283" s="19"/>
      <c r="AX283" s="19"/>
      <c r="AY283" s="19"/>
      <c r="AZ283" s="19"/>
      <c r="BA283" s="19"/>
      <c r="BB283" s="19"/>
      <c r="BC283" s="19"/>
      <c r="BD283" s="19"/>
      <c r="BE283" s="19"/>
      <c r="BF283" s="19"/>
      <c r="BG283" s="19"/>
    </row>
    <row r="284">
      <c r="B284" t="s">
        <v>204</v>
      </c>
      <c r="C284" s="19" t="n">
        <v>0.307841204754244</v>
      </c>
      <c r="D284" s="19" t="n">
        <v>0.341533981811312</v>
      </c>
      <c r="E284" s="19" t="n">
        <v>0.275547491397119</v>
      </c>
      <c r="F284" s="19"/>
      <c r="G284" s="19" t="n">
        <v>0.378738778265074</v>
      </c>
      <c r="H284" s="19" t="n">
        <v>0.418883830916064</v>
      </c>
      <c r="I284" s="19" t="n">
        <v>0.360407339800552</v>
      </c>
      <c r="J284" s="19" t="n">
        <v>0.305674020962508</v>
      </c>
      <c r="K284" s="19" t="n">
        <v>0.227864706969033</v>
      </c>
      <c r="L284" s="19" t="n">
        <v>0.183344857864079</v>
      </c>
      <c r="M284" s="19"/>
      <c r="N284" s="19" t="n">
        <v>0.387228398597953</v>
      </c>
      <c r="O284" s="19" t="n">
        <v>0.318085527694823</v>
      </c>
      <c r="P284" s="19" t="n">
        <v>0.271823782766521</v>
      </c>
      <c r="Q284" s="19" t="n">
        <v>0.241920532313119</v>
      </c>
      <c r="R284" s="19"/>
      <c r="S284" s="19" t="n">
        <v>0.445542790397025</v>
      </c>
      <c r="T284" s="19" t="n">
        <v>0.292123053000919</v>
      </c>
      <c r="U284" s="19" t="n">
        <v>0.269288653681533</v>
      </c>
      <c r="V284" s="19" t="n">
        <v>0.361573772289367</v>
      </c>
      <c r="W284" s="19" t="n">
        <v>0.287563070037332</v>
      </c>
      <c r="X284" s="19" t="n">
        <v>0.261652031715952</v>
      </c>
      <c r="Y284" s="19" t="n">
        <v>0.25499218835473</v>
      </c>
      <c r="Z284" s="19" t="n">
        <v>0.307412912561164</v>
      </c>
      <c r="AA284" s="19" t="n">
        <v>0.283347084652241</v>
      </c>
      <c r="AB284" s="19" t="n">
        <v>0.251797410455087</v>
      </c>
      <c r="AC284" s="19" t="n">
        <v>0.306412719331188</v>
      </c>
      <c r="AD284" s="19" t="n">
        <v>0.261137879856651</v>
      </c>
      <c r="AE284" s="19"/>
      <c r="AF284" s="19" t="n">
        <v>0.268047692050673</v>
      </c>
      <c r="AG284" s="19" t="n">
        <v>0.322291762328742</v>
      </c>
      <c r="AH284" s="19" t="n">
        <v>0.314021266922635</v>
      </c>
      <c r="AI284" s="19"/>
      <c r="AJ284" s="19" t="n">
        <v>0.265181109598249</v>
      </c>
      <c r="AK284" s="19" t="n">
        <v>0.365245028084869</v>
      </c>
      <c r="AL284" s="19" t="n">
        <v>0.295076932458751</v>
      </c>
      <c r="AM284" s="19" t="n">
        <v>0.358537391939867</v>
      </c>
      <c r="AN284" s="19" t="n">
        <v>0.331031920327119</v>
      </c>
      <c r="AO284" s="19"/>
      <c r="AP284" s="19" t="n">
        <v>0.26805468850522</v>
      </c>
      <c r="AQ284" s="19" t="n">
        <v>0.342052166954305</v>
      </c>
      <c r="AR284" s="19" t="n">
        <v>0.266748176949501</v>
      </c>
      <c r="AS284" s="19" t="n">
        <v>0.334113542906608</v>
      </c>
      <c r="AT284" s="19" t="n">
        <v>0.272359385229083</v>
      </c>
      <c r="AU284" s="19"/>
      <c r="AV284" s="19" t="n">
        <v>0.388978472688668</v>
      </c>
      <c r="AW284" s="19" t="n">
        <v>0.271429050522349</v>
      </c>
      <c r="AX284" s="19" t="n">
        <v>0.273286533121041</v>
      </c>
      <c r="AY284" s="19" t="n">
        <v>0.337073931169733</v>
      </c>
      <c r="AZ284" s="19" t="n">
        <v>0.272016524076723</v>
      </c>
      <c r="BA284" s="19" t="n">
        <v>0.21285451777743</v>
      </c>
      <c r="BB284" s="19"/>
      <c r="BC284" s="19" t="n">
        <v>0.248756106180139</v>
      </c>
      <c r="BD284" s="19" t="n">
        <v>0.255108705953022</v>
      </c>
      <c r="BE284" s="19" t="n">
        <v>0.33299571654104</v>
      </c>
      <c r="BF284" s="19" t="n">
        <v>0.472108547673025</v>
      </c>
      <c r="BG284" s="19" t="n">
        <v>0.466987318995104</v>
      </c>
    </row>
    <row r="285">
      <c r="B285" t="s">
        <v>205</v>
      </c>
      <c r="C285" s="19" t="n">
        <v>0.368876136178414</v>
      </c>
      <c r="D285" s="19" t="n">
        <v>0.345450827324518</v>
      </c>
      <c r="E285" s="19" t="n">
        <v>0.391386652495999</v>
      </c>
      <c r="F285" s="19"/>
      <c r="G285" s="19" t="n">
        <v>0.353616479769408</v>
      </c>
      <c r="H285" s="19" t="n">
        <v>0.314543202247013</v>
      </c>
      <c r="I285" s="19" t="n">
        <v>0.367702946635324</v>
      </c>
      <c r="J285" s="19" t="n">
        <v>0.3669430114353</v>
      </c>
      <c r="K285" s="19" t="n">
        <v>0.368915517082518</v>
      </c>
      <c r="L285" s="19" t="n">
        <v>0.425581311167909</v>
      </c>
      <c r="M285" s="19"/>
      <c r="N285" s="19" t="n">
        <v>0.323845141339786</v>
      </c>
      <c r="O285" s="19" t="n">
        <v>0.340380741274346</v>
      </c>
      <c r="P285" s="19" t="n">
        <v>0.398433625721761</v>
      </c>
      <c r="Q285" s="19" t="n">
        <v>0.421787381696076</v>
      </c>
      <c r="R285" s="19"/>
      <c r="S285" s="19" t="n">
        <v>0.280780803607399</v>
      </c>
      <c r="T285" s="19" t="n">
        <v>0.339876470300216</v>
      </c>
      <c r="U285" s="19" t="n">
        <v>0.406870316577169</v>
      </c>
      <c r="V285" s="19" t="n">
        <v>0.337943111993492</v>
      </c>
      <c r="W285" s="19" t="n">
        <v>0.473775694191635</v>
      </c>
      <c r="X285" s="19" t="n">
        <v>0.425147796968773</v>
      </c>
      <c r="Y285" s="19" t="n">
        <v>0.417328691128625</v>
      </c>
      <c r="Z285" s="19" t="n">
        <v>0.338056801525518</v>
      </c>
      <c r="AA285" s="19" t="n">
        <v>0.357446258974805</v>
      </c>
      <c r="AB285" s="19" t="n">
        <v>0.355003412823847</v>
      </c>
      <c r="AC285" s="19" t="n">
        <v>0.378265796521075</v>
      </c>
      <c r="AD285" s="19" t="n">
        <v>0.463578764420217</v>
      </c>
      <c r="AE285" s="19"/>
      <c r="AF285" s="19" t="n">
        <v>0.378638202888099</v>
      </c>
      <c r="AG285" s="19" t="n">
        <v>0.364494544643937</v>
      </c>
      <c r="AH285" s="19" t="n">
        <v>0.379297147954448</v>
      </c>
      <c r="AI285" s="19"/>
      <c r="AJ285" s="19" t="n">
        <v>0.409094017896557</v>
      </c>
      <c r="AK285" s="19" t="n">
        <v>0.345034846874375</v>
      </c>
      <c r="AL285" s="19" t="n">
        <v>0.339579811724369</v>
      </c>
      <c r="AM285" s="19" t="n">
        <v>0.312960951063552</v>
      </c>
      <c r="AN285" s="19" t="n">
        <v>0.364471823030757</v>
      </c>
      <c r="AO285" s="19"/>
      <c r="AP285" s="19" t="n">
        <v>0.404121134178542</v>
      </c>
      <c r="AQ285" s="19" t="n">
        <v>0.369622556143162</v>
      </c>
      <c r="AR285" s="19" t="n">
        <v>0.352749918489707</v>
      </c>
      <c r="AS285" s="19" t="n">
        <v>0.331197895773628</v>
      </c>
      <c r="AT285" s="19" t="n">
        <v>0.33659668454861</v>
      </c>
      <c r="AU285" s="19"/>
      <c r="AV285" s="19" t="n">
        <v>0.353148069935508</v>
      </c>
      <c r="AW285" s="19" t="n">
        <v>0.410895031013368</v>
      </c>
      <c r="AX285" s="19" t="n">
        <v>0.346868887904125</v>
      </c>
      <c r="AY285" s="19" t="n">
        <v>0.337389887293171</v>
      </c>
      <c r="AZ285" s="19" t="n">
        <v>0.367611091311286</v>
      </c>
      <c r="BA285" s="19" t="n">
        <v>0.364647544638525</v>
      </c>
      <c r="BB285" s="19"/>
      <c r="BC285" s="19" t="n">
        <v>0.399722357695807</v>
      </c>
      <c r="BD285" s="19" t="n">
        <v>0.391019486475146</v>
      </c>
      <c r="BE285" s="19" t="n">
        <v>0.363980156288065</v>
      </c>
      <c r="BF285" s="19" t="n">
        <v>0.262807812174599</v>
      </c>
      <c r="BG285" s="19" t="n">
        <v>0.282794015446265</v>
      </c>
    </row>
    <row r="286">
      <c r="B286" t="s">
        <v>206</v>
      </c>
      <c r="C286" s="19" t="n">
        <v>0.290051478266628</v>
      </c>
      <c r="D286" s="19" t="n">
        <v>0.285878537487789</v>
      </c>
      <c r="E286" s="19" t="n">
        <v>0.29442944078975</v>
      </c>
      <c r="F286" s="19"/>
      <c r="G286" s="19" t="n">
        <v>0.241634192313912</v>
      </c>
      <c r="H286" s="19" t="n">
        <v>0.222036022631257</v>
      </c>
      <c r="I286" s="19" t="n">
        <v>0.231854143719353</v>
      </c>
      <c r="J286" s="19" t="n">
        <v>0.305906901548403</v>
      </c>
      <c r="K286" s="19" t="n">
        <v>0.358690590260433</v>
      </c>
      <c r="L286" s="19" t="n">
        <v>0.365781003790827</v>
      </c>
      <c r="M286" s="19"/>
      <c r="N286" s="19" t="n">
        <v>0.258761384819506</v>
      </c>
      <c r="O286" s="19" t="n">
        <v>0.320977358357932</v>
      </c>
      <c r="P286" s="19" t="n">
        <v>0.279919461063389</v>
      </c>
      <c r="Q286" s="19" t="n">
        <v>0.301092031830617</v>
      </c>
      <c r="R286" s="19"/>
      <c r="S286" s="19" t="n">
        <v>0.258951144746825</v>
      </c>
      <c r="T286" s="19" t="n">
        <v>0.342632837075049</v>
      </c>
      <c r="U286" s="19" t="n">
        <v>0.299665659575538</v>
      </c>
      <c r="V286" s="19" t="n">
        <v>0.267561739748491</v>
      </c>
      <c r="W286" s="19" t="n">
        <v>0.22963201894221</v>
      </c>
      <c r="X286" s="19" t="n">
        <v>0.25694658367663</v>
      </c>
      <c r="Y286" s="19" t="n">
        <v>0.277203910205979</v>
      </c>
      <c r="Z286" s="19" t="n">
        <v>0.303102914679377</v>
      </c>
      <c r="AA286" s="19" t="n">
        <v>0.317345654251414</v>
      </c>
      <c r="AB286" s="19" t="n">
        <v>0.348048462041624</v>
      </c>
      <c r="AC286" s="19" t="n">
        <v>0.289609614951842</v>
      </c>
      <c r="AD286" s="19" t="n">
        <v>0.233796571326363</v>
      </c>
      <c r="AE286" s="19"/>
      <c r="AF286" s="19" t="n">
        <v>0.320523357669621</v>
      </c>
      <c r="AG286" s="19" t="n">
        <v>0.283181284376844</v>
      </c>
      <c r="AH286" s="19" t="n">
        <v>0.260503918326155</v>
      </c>
      <c r="AI286" s="19"/>
      <c r="AJ286" s="19" t="n">
        <v>0.298428299255396</v>
      </c>
      <c r="AK286" s="19" t="n">
        <v>0.255013746146255</v>
      </c>
      <c r="AL286" s="19" t="n">
        <v>0.353317759045389</v>
      </c>
      <c r="AM286" s="19" t="n">
        <v>0.328501656996581</v>
      </c>
      <c r="AN286" s="19" t="n">
        <v>0.263310442739429</v>
      </c>
      <c r="AO286" s="19"/>
      <c r="AP286" s="19" t="n">
        <v>0.297604263705495</v>
      </c>
      <c r="AQ286" s="19" t="n">
        <v>0.253780723615183</v>
      </c>
      <c r="AR286" s="19" t="n">
        <v>0.353696613757177</v>
      </c>
      <c r="AS286" s="19" t="n">
        <v>0.325078502999394</v>
      </c>
      <c r="AT286" s="19" t="n">
        <v>0.318464089919745</v>
      </c>
      <c r="AU286" s="19"/>
      <c r="AV286" s="19" t="n">
        <v>0.219015994201001</v>
      </c>
      <c r="AW286" s="19" t="n">
        <v>0.288159850721977</v>
      </c>
      <c r="AX286" s="19" t="n">
        <v>0.352634064326237</v>
      </c>
      <c r="AY286" s="19" t="n">
        <v>0.310472688513657</v>
      </c>
      <c r="AZ286" s="19" t="n">
        <v>0.304235874488618</v>
      </c>
      <c r="BA286" s="19" t="n">
        <v>0.363731885010048</v>
      </c>
      <c r="BB286" s="19"/>
      <c r="BC286" s="19" t="n">
        <v>0.321270832848661</v>
      </c>
      <c r="BD286" s="19" t="n">
        <v>0.313332325013452</v>
      </c>
      <c r="BE286" s="19" t="n">
        <v>0.271235627584099</v>
      </c>
      <c r="BF286" s="19" t="n">
        <v>0.237477537182636</v>
      </c>
      <c r="BG286" s="19" t="n">
        <v>0.191939449192859</v>
      </c>
    </row>
    <row r="287">
      <c r="B287" t="s">
        <v>207</v>
      </c>
      <c r="C287" s="19" t="n">
        <v>0.033231180800714</v>
      </c>
      <c r="D287" s="19" t="n">
        <v>0.0271366533763808</v>
      </c>
      <c r="E287" s="19" t="n">
        <v>0.0386364153171329</v>
      </c>
      <c r="F287" s="19"/>
      <c r="G287" s="19" t="n">
        <v>0.0260105496516062</v>
      </c>
      <c r="H287" s="19" t="n">
        <v>0.0445369442056662</v>
      </c>
      <c r="I287" s="19" t="n">
        <v>0.0400355698447712</v>
      </c>
      <c r="J287" s="19" t="n">
        <v>0.0214760660537899</v>
      </c>
      <c r="K287" s="19" t="n">
        <v>0.0445291856880165</v>
      </c>
      <c r="L287" s="19" t="n">
        <v>0.0252928271771854</v>
      </c>
      <c r="M287" s="19"/>
      <c r="N287" s="19" t="n">
        <v>0.0301650752427558</v>
      </c>
      <c r="O287" s="19" t="n">
        <v>0.0205563726728992</v>
      </c>
      <c r="P287" s="19" t="n">
        <v>0.0498231304483295</v>
      </c>
      <c r="Q287" s="19" t="n">
        <v>0.0352000541601877</v>
      </c>
      <c r="R287" s="19"/>
      <c r="S287" s="19" t="n">
        <v>0.0147252612487515</v>
      </c>
      <c r="T287" s="19" t="n">
        <v>0.025367639623816</v>
      </c>
      <c r="U287" s="19" t="n">
        <v>0.0241753701657593</v>
      </c>
      <c r="V287" s="19" t="n">
        <v>0.0329213759686499</v>
      </c>
      <c r="W287" s="19" t="n">
        <v>0.00902921682882351</v>
      </c>
      <c r="X287" s="19" t="n">
        <v>0.0562535876386452</v>
      </c>
      <c r="Y287" s="19" t="n">
        <v>0.0504752103106664</v>
      </c>
      <c r="Z287" s="19" t="n">
        <v>0.0514273712339407</v>
      </c>
      <c r="AA287" s="19" t="n">
        <v>0.0418610021215393</v>
      </c>
      <c r="AB287" s="19" t="n">
        <v>0.0451507146794423</v>
      </c>
      <c r="AC287" s="19" t="n">
        <v>0.0257118691958948</v>
      </c>
      <c r="AD287" s="19" t="n">
        <v>0.0414867843967686</v>
      </c>
      <c r="AE287" s="19"/>
      <c r="AF287" s="19" t="n">
        <v>0.0327907473916074</v>
      </c>
      <c r="AG287" s="19" t="n">
        <v>0.0300324086504771</v>
      </c>
      <c r="AH287" s="19" t="n">
        <v>0.0461776667967622</v>
      </c>
      <c r="AI287" s="19"/>
      <c r="AJ287" s="19" t="n">
        <v>0.0272965732497988</v>
      </c>
      <c r="AK287" s="19" t="n">
        <v>0.0347063788945002</v>
      </c>
      <c r="AL287" s="19" t="n">
        <v>0.0120254967714905</v>
      </c>
      <c r="AM287" s="19" t="n">
        <v>0</v>
      </c>
      <c r="AN287" s="19" t="n">
        <v>0.0411858139026948</v>
      </c>
      <c r="AO287" s="19"/>
      <c r="AP287" s="19" t="n">
        <v>0.0302199136107432</v>
      </c>
      <c r="AQ287" s="19" t="n">
        <v>0.0345445532873506</v>
      </c>
      <c r="AR287" s="19" t="n">
        <v>0.0268052908036151</v>
      </c>
      <c r="AS287" s="19" t="n">
        <v>0.00961005832036921</v>
      </c>
      <c r="AT287" s="19" t="n">
        <v>0.072579840302562</v>
      </c>
      <c r="AU287" s="19"/>
      <c r="AV287" s="19" t="n">
        <v>0.0388574631748239</v>
      </c>
      <c r="AW287" s="19" t="n">
        <v>0.0295160677423061</v>
      </c>
      <c r="AX287" s="19" t="n">
        <v>0.027210514648597</v>
      </c>
      <c r="AY287" s="19" t="n">
        <v>0.0150634930234392</v>
      </c>
      <c r="AZ287" s="19" t="n">
        <v>0.0561365101233729</v>
      </c>
      <c r="BA287" s="19" t="n">
        <v>0.0587660525739969</v>
      </c>
      <c r="BB287" s="19"/>
      <c r="BC287" s="19" t="n">
        <v>0.030250703275393</v>
      </c>
      <c r="BD287" s="19" t="n">
        <v>0.0405394825583802</v>
      </c>
      <c r="BE287" s="19" t="n">
        <v>0.0317884995867957</v>
      </c>
      <c r="BF287" s="19" t="n">
        <v>0.0276061029697391</v>
      </c>
      <c r="BG287" s="19" t="n">
        <v>0.0582792163657718</v>
      </c>
    </row>
    <row r="288">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c r="AB288" s="19"/>
      <c r="AC288" s="19"/>
      <c r="AD288" s="19"/>
      <c r="AE288" s="19"/>
      <c r="AF288" s="19"/>
      <c r="AG288" s="19"/>
      <c r="AH288" s="19"/>
      <c r="AI288" s="19"/>
      <c r="AJ288" s="19"/>
      <c r="AK288" s="19"/>
      <c r="AL288" s="19"/>
      <c r="AM288" s="19"/>
      <c r="AN288" s="19"/>
      <c r="AO288" s="19"/>
      <c r="AP288" s="19"/>
      <c r="AQ288" s="19"/>
      <c r="AR288" s="19"/>
      <c r="AS288" s="19"/>
      <c r="AT288" s="19"/>
      <c r="AU288" s="19"/>
      <c r="AV288" s="19"/>
      <c r="AW288" s="19"/>
      <c r="AX288" s="19"/>
      <c r="AY288" s="19"/>
      <c r="AZ288" s="19"/>
      <c r="BA288" s="19"/>
      <c r="BB288" s="19"/>
      <c r="BC288" s="19"/>
      <c r="BD288" s="19"/>
      <c r="BE288" s="19"/>
      <c r="BF288" s="19"/>
      <c r="BG288" s="19"/>
    </row>
    <row r="289">
      <c r="B289" s="7" t="s">
        <v>213</v>
      </c>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c r="AB289" s="19"/>
      <c r="AC289" s="19"/>
      <c r="AD289" s="19"/>
      <c r="AE289" s="19"/>
      <c r="AF289" s="19"/>
      <c r="AG289" s="19"/>
      <c r="AH289" s="19"/>
      <c r="AI289" s="19"/>
      <c r="AJ289" s="19"/>
      <c r="AK289" s="19"/>
      <c r="AL289" s="19"/>
      <c r="AM289" s="19"/>
      <c r="AN289" s="19"/>
      <c r="AO289" s="19"/>
      <c r="AP289" s="19"/>
      <c r="AQ289" s="19"/>
      <c r="AR289" s="19"/>
      <c r="AS289" s="19"/>
      <c r="AT289" s="19"/>
      <c r="AU289" s="19"/>
      <c r="AV289" s="19"/>
      <c r="AW289" s="19"/>
      <c r="AX289" s="19"/>
      <c r="AY289" s="19"/>
      <c r="AZ289" s="19"/>
      <c r="BA289" s="19"/>
      <c r="BB289" s="19"/>
      <c r="BC289" s="19"/>
      <c r="BD289" s="19"/>
      <c r="BE289" s="19"/>
      <c r="BF289" s="19"/>
      <c r="BG289" s="19"/>
    </row>
    <row r="290">
      <c r="B290" s="26" t="s">
        <v>79</v>
      </c>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c r="AB290" s="19"/>
      <c r="AC290" s="19"/>
      <c r="AD290" s="19"/>
      <c r="AE290" s="19"/>
      <c r="AF290" s="19"/>
      <c r="AG290" s="19"/>
      <c r="AH290" s="19"/>
      <c r="AI290" s="19"/>
      <c r="AJ290" s="19"/>
      <c r="AK290" s="19"/>
      <c r="AL290" s="19"/>
      <c r="AM290" s="19"/>
      <c r="AN290" s="19"/>
      <c r="AO290" s="19"/>
      <c r="AP290" s="19"/>
      <c r="AQ290" s="19"/>
      <c r="AR290" s="19"/>
      <c r="AS290" s="19"/>
      <c r="AT290" s="19"/>
      <c r="AU290" s="19"/>
      <c r="AV290" s="19"/>
      <c r="AW290" s="19"/>
      <c r="AX290" s="19"/>
      <c r="AY290" s="19"/>
      <c r="AZ290" s="19"/>
      <c r="BA290" s="19"/>
      <c r="BB290" s="19"/>
      <c r="BC290" s="19"/>
      <c r="BD290" s="19"/>
      <c r="BE290" s="19"/>
      <c r="BF290" s="19"/>
      <c r="BG290" s="19"/>
    </row>
    <row r="291">
      <c r="B291" t="s">
        <v>204</v>
      </c>
      <c r="C291" s="19" t="n">
        <v>0.0579184515354326</v>
      </c>
      <c r="D291" s="19" t="n">
        <v>0.0737745710543755</v>
      </c>
      <c r="E291" s="19" t="n">
        <v>0.0429085825752094</v>
      </c>
      <c r="F291" s="19"/>
      <c r="G291" s="19" t="n">
        <v>0.110403948772361</v>
      </c>
      <c r="H291" s="19" t="n">
        <v>0.115068042203651</v>
      </c>
      <c r="I291" s="19" t="n">
        <v>0.0775637992220215</v>
      </c>
      <c r="J291" s="19" t="n">
        <v>0.0227108818742213</v>
      </c>
      <c r="K291" s="19" t="n">
        <v>0.0152431371852364</v>
      </c>
      <c r="L291" s="19" t="n">
        <v>0.0177823972443689</v>
      </c>
      <c r="M291" s="19"/>
      <c r="N291" s="19" t="n">
        <v>0.0956666005778347</v>
      </c>
      <c r="O291" s="19" t="n">
        <v>0.0555767485858922</v>
      </c>
      <c r="P291" s="19" t="n">
        <v>0.0361518073137619</v>
      </c>
      <c r="Q291" s="19" t="n">
        <v>0.0389204178557938</v>
      </c>
      <c r="R291" s="19"/>
      <c r="S291" s="19" t="n">
        <v>0.11073452729997</v>
      </c>
      <c r="T291" s="19" t="n">
        <v>0.0459245828805086</v>
      </c>
      <c r="U291" s="19" t="n">
        <v>0.046225708540913</v>
      </c>
      <c r="V291" s="19" t="n">
        <v>0.0573374938587848</v>
      </c>
      <c r="W291" s="19" t="n">
        <v>0.0455871328385457</v>
      </c>
      <c r="X291" s="19" t="n">
        <v>0.0914225901871853</v>
      </c>
      <c r="Y291" s="19" t="n">
        <v>0.0402365331123152</v>
      </c>
      <c r="Z291" s="19" t="n">
        <v>0.0486845019073918</v>
      </c>
      <c r="AA291" s="19" t="n">
        <v>0.0372549130056392</v>
      </c>
      <c r="AB291" s="19" t="n">
        <v>0.0298990580987694</v>
      </c>
      <c r="AC291" s="19" t="n">
        <v>0.0424709743634555</v>
      </c>
      <c r="AD291" s="19" t="n">
        <v>0.0691723612513533</v>
      </c>
      <c r="AE291" s="19"/>
      <c r="AF291" s="19" t="n">
        <v>0.0427949845732171</v>
      </c>
      <c r="AG291" s="19" t="n">
        <v>0.0725322444661042</v>
      </c>
      <c r="AH291" s="19" t="n">
        <v>0.0440140125613998</v>
      </c>
      <c r="AI291" s="19"/>
      <c r="AJ291" s="19" t="n">
        <v>0.0567444828395449</v>
      </c>
      <c r="AK291" s="19" t="n">
        <v>0.0889026535044611</v>
      </c>
      <c r="AL291" s="19" t="n">
        <v>0.0319551847145847</v>
      </c>
      <c r="AM291" s="19" t="n">
        <v>0.0323838834096207</v>
      </c>
      <c r="AN291" s="19" t="n">
        <v>0.0411408857464816</v>
      </c>
      <c r="AO291" s="19"/>
      <c r="AP291" s="19" t="n">
        <v>0.0476356790079094</v>
      </c>
      <c r="AQ291" s="19" t="n">
        <v>0.0834706348008234</v>
      </c>
      <c r="AR291" s="19" t="n">
        <v>0.0610350527680845</v>
      </c>
      <c r="AS291" s="19" t="n">
        <v>0.0522120787032835</v>
      </c>
      <c r="AT291" s="19" t="n">
        <v>0.0518065898743395</v>
      </c>
      <c r="AU291" s="19"/>
      <c r="AV291" s="19" t="n">
        <v>0.0936772517225375</v>
      </c>
      <c r="AW291" s="19" t="n">
        <v>0.0514874032342906</v>
      </c>
      <c r="AX291" s="19" t="n">
        <v>0.0585280511752943</v>
      </c>
      <c r="AY291" s="19" t="n">
        <v>0.0401390929797977</v>
      </c>
      <c r="AZ291" s="19" t="n">
        <v>0.0636344724183584</v>
      </c>
      <c r="BA291" s="19" t="n">
        <v>0.0234857369713668</v>
      </c>
      <c r="BB291" s="19"/>
      <c r="BC291" s="19" t="n">
        <v>0.0264441936972245</v>
      </c>
      <c r="BD291" s="19" t="n">
        <v>0.0432073090647694</v>
      </c>
      <c r="BE291" s="19" t="n">
        <v>0.0732788260979619</v>
      </c>
      <c r="BF291" s="19" t="n">
        <v>0.10998851682941</v>
      </c>
      <c r="BG291" s="19" t="n">
        <v>0.234738198447655</v>
      </c>
    </row>
    <row r="292">
      <c r="B292" t="s">
        <v>205</v>
      </c>
      <c r="C292" s="19" t="n">
        <v>0.126064399639478</v>
      </c>
      <c r="D292" s="19" t="n">
        <v>0.144259941909153</v>
      </c>
      <c r="E292" s="19" t="n">
        <v>0.109310069549786</v>
      </c>
      <c r="F292" s="19"/>
      <c r="G292" s="19" t="n">
        <v>0.192331697487806</v>
      </c>
      <c r="H292" s="19" t="n">
        <v>0.227174244492031</v>
      </c>
      <c r="I292" s="19" t="n">
        <v>0.152361224915847</v>
      </c>
      <c r="J292" s="19" t="n">
        <v>0.121926892695303</v>
      </c>
      <c r="K292" s="19" t="n">
        <v>0.0531846018212638</v>
      </c>
      <c r="L292" s="19" t="n">
        <v>0.0308658319428138</v>
      </c>
      <c r="M292" s="19"/>
      <c r="N292" s="19" t="n">
        <v>0.190567138478649</v>
      </c>
      <c r="O292" s="19" t="n">
        <v>0.116389433134157</v>
      </c>
      <c r="P292" s="19" t="n">
        <v>0.107039602422329</v>
      </c>
      <c r="Q292" s="19" t="n">
        <v>0.0835883515302767</v>
      </c>
      <c r="R292" s="19"/>
      <c r="S292" s="19" t="n">
        <v>0.208867157038824</v>
      </c>
      <c r="T292" s="19" t="n">
        <v>0.0908165038584068</v>
      </c>
      <c r="U292" s="19" t="n">
        <v>0.0451590223224728</v>
      </c>
      <c r="V292" s="19" t="n">
        <v>0.15672963475998</v>
      </c>
      <c r="W292" s="19" t="n">
        <v>0.14174925224852</v>
      </c>
      <c r="X292" s="19" t="n">
        <v>0.156216858114842</v>
      </c>
      <c r="Y292" s="19" t="n">
        <v>0.136144317998868</v>
      </c>
      <c r="Z292" s="19" t="n">
        <v>0.0583450710620643</v>
      </c>
      <c r="AA292" s="19" t="n">
        <v>0.12619025606403</v>
      </c>
      <c r="AB292" s="19" t="n">
        <v>0.0931387757482448</v>
      </c>
      <c r="AC292" s="19" t="n">
        <v>0.0949563317437435</v>
      </c>
      <c r="AD292" s="19" t="n">
        <v>0.101258773314943</v>
      </c>
      <c r="AE292" s="19"/>
      <c r="AF292" s="19" t="n">
        <v>0.0921950490642312</v>
      </c>
      <c r="AG292" s="19" t="n">
        <v>0.138199115338272</v>
      </c>
      <c r="AH292" s="19" t="n">
        <v>0.128436479410658</v>
      </c>
      <c r="AI292" s="19"/>
      <c r="AJ292" s="19" t="n">
        <v>0.106170125724035</v>
      </c>
      <c r="AK292" s="19" t="n">
        <v>0.177513712329374</v>
      </c>
      <c r="AL292" s="19" t="n">
        <v>0.0850491508681516</v>
      </c>
      <c r="AM292" s="19" t="n">
        <v>0.103204812709226</v>
      </c>
      <c r="AN292" s="19" t="n">
        <v>0.0986946943231628</v>
      </c>
      <c r="AO292" s="19"/>
      <c r="AP292" s="19" t="n">
        <v>0.102328446603028</v>
      </c>
      <c r="AQ292" s="19" t="n">
        <v>0.175508827222975</v>
      </c>
      <c r="AR292" s="19" t="n">
        <v>0.109558266030388</v>
      </c>
      <c r="AS292" s="19" t="n">
        <v>0.0941431655673056</v>
      </c>
      <c r="AT292" s="19" t="n">
        <v>0.0752612997364402</v>
      </c>
      <c r="AU292" s="19"/>
      <c r="AV292" s="19" t="n">
        <v>0.18971329525961</v>
      </c>
      <c r="AW292" s="19" t="n">
        <v>0.124163606266777</v>
      </c>
      <c r="AX292" s="19" t="n">
        <v>0.101602152434292</v>
      </c>
      <c r="AY292" s="19" t="n">
        <v>0.103208555611311</v>
      </c>
      <c r="AZ292" s="19" t="n">
        <v>0.0860671619239112</v>
      </c>
      <c r="BA292" s="19" t="n">
        <v>0.0751849045038583</v>
      </c>
      <c r="BB292" s="19"/>
      <c r="BC292" s="19" t="n">
        <v>0.0729044347884075</v>
      </c>
      <c r="BD292" s="19" t="n">
        <v>0.0877014019479222</v>
      </c>
      <c r="BE292" s="19" t="n">
        <v>0.16997884428573</v>
      </c>
      <c r="BF292" s="19" t="n">
        <v>0.213716118831856</v>
      </c>
      <c r="BG292" s="19" t="n">
        <v>0.231640758659329</v>
      </c>
    </row>
    <row r="293">
      <c r="B293" t="s">
        <v>206</v>
      </c>
      <c r="C293" s="19" t="n">
        <v>0.747213283491333</v>
      </c>
      <c r="D293" s="19" t="n">
        <v>0.730317443705628</v>
      </c>
      <c r="E293" s="19" t="n">
        <v>0.762502027232835</v>
      </c>
      <c r="F293" s="19"/>
      <c r="G293" s="19" t="n">
        <v>0.632832685283249</v>
      </c>
      <c r="H293" s="19" t="n">
        <v>0.603319156327329</v>
      </c>
      <c r="I293" s="19" t="n">
        <v>0.693241718651984</v>
      </c>
      <c r="J293" s="19" t="n">
        <v>0.79084620109027</v>
      </c>
      <c r="K293" s="19" t="n">
        <v>0.84762272020069</v>
      </c>
      <c r="L293" s="19" t="n">
        <v>0.88122520280582</v>
      </c>
      <c r="M293" s="19"/>
      <c r="N293" s="19" t="n">
        <v>0.667775361885426</v>
      </c>
      <c r="O293" s="19" t="n">
        <v>0.761650164443266</v>
      </c>
      <c r="P293" s="19" t="n">
        <v>0.768692418632491</v>
      </c>
      <c r="Q293" s="19" t="n">
        <v>0.798422628071133</v>
      </c>
      <c r="R293" s="19"/>
      <c r="S293" s="19" t="n">
        <v>0.629053350270288</v>
      </c>
      <c r="T293" s="19" t="n">
        <v>0.818221338743276</v>
      </c>
      <c r="U293" s="19" t="n">
        <v>0.857495140743377</v>
      </c>
      <c r="V293" s="19" t="n">
        <v>0.732208554841503</v>
      </c>
      <c r="W293" s="19" t="n">
        <v>0.746090300357029</v>
      </c>
      <c r="X293" s="19" t="n">
        <v>0.647778046925608</v>
      </c>
      <c r="Y293" s="19" t="n">
        <v>0.760695346496394</v>
      </c>
      <c r="Z293" s="19" t="n">
        <v>0.829922708572199</v>
      </c>
      <c r="AA293" s="19" t="n">
        <v>0.742444300514644</v>
      </c>
      <c r="AB293" s="19" t="n">
        <v>0.799011251650036</v>
      </c>
      <c r="AC293" s="19" t="n">
        <v>0.76685386807049</v>
      </c>
      <c r="AD293" s="19" t="n">
        <v>0.72773436951911</v>
      </c>
      <c r="AE293" s="19"/>
      <c r="AF293" s="19" t="n">
        <v>0.796693410426117</v>
      </c>
      <c r="AG293" s="19" t="n">
        <v>0.730432264441681</v>
      </c>
      <c r="AH293" s="19" t="n">
        <v>0.731280376365025</v>
      </c>
      <c r="AI293" s="19"/>
      <c r="AJ293" s="19" t="n">
        <v>0.78342881034957</v>
      </c>
      <c r="AK293" s="19" t="n">
        <v>0.679911928634891</v>
      </c>
      <c r="AL293" s="19" t="n">
        <v>0.793194987594434</v>
      </c>
      <c r="AM293" s="19" t="n">
        <v>0.843204814927304</v>
      </c>
      <c r="AN293" s="19" t="n">
        <v>0.753439648936333</v>
      </c>
      <c r="AO293" s="19"/>
      <c r="AP293" s="19" t="n">
        <v>0.796062291772915</v>
      </c>
      <c r="AQ293" s="19" t="n">
        <v>0.681715210997983</v>
      </c>
      <c r="AR293" s="19" t="n">
        <v>0.782722452675327</v>
      </c>
      <c r="AS293" s="19" t="n">
        <v>0.78453245332637</v>
      </c>
      <c r="AT293" s="19" t="n">
        <v>0.798138153456884</v>
      </c>
      <c r="AU293" s="19"/>
      <c r="AV293" s="19" t="n">
        <v>0.65854643305113</v>
      </c>
      <c r="AW293" s="19" t="n">
        <v>0.758709325273689</v>
      </c>
      <c r="AX293" s="19" t="n">
        <v>0.787433947516256</v>
      </c>
      <c r="AY293" s="19" t="n">
        <v>0.789978856688864</v>
      </c>
      <c r="AZ293" s="19" t="n">
        <v>0.782609420312958</v>
      </c>
      <c r="BA293" s="19" t="n">
        <v>0.813790157152891</v>
      </c>
      <c r="BB293" s="19"/>
      <c r="BC293" s="19" t="n">
        <v>0.818677134012586</v>
      </c>
      <c r="BD293" s="19" t="n">
        <v>0.782962987267878</v>
      </c>
      <c r="BE293" s="19" t="n">
        <v>0.701988982147411</v>
      </c>
      <c r="BF293" s="19" t="n">
        <v>0.63021795124999</v>
      </c>
      <c r="BG293" s="19" t="n">
        <v>0.47176056599608</v>
      </c>
    </row>
    <row r="294">
      <c r="B294" t="s">
        <v>207</v>
      </c>
      <c r="C294" s="19" t="n">
        <v>0.0688038653337568</v>
      </c>
      <c r="D294" s="19" t="n">
        <v>0.0516480433308436</v>
      </c>
      <c r="E294" s="19" t="n">
        <v>0.0852793206421686</v>
      </c>
      <c r="F294" s="19"/>
      <c r="G294" s="19" t="n">
        <v>0.064431668456584</v>
      </c>
      <c r="H294" s="19" t="n">
        <v>0.0544385569769887</v>
      </c>
      <c r="I294" s="19" t="n">
        <v>0.0768332572101477</v>
      </c>
      <c r="J294" s="19" t="n">
        <v>0.0645160243402054</v>
      </c>
      <c r="K294" s="19" t="n">
        <v>0.0839495407928095</v>
      </c>
      <c r="L294" s="19" t="n">
        <v>0.0701265680069971</v>
      </c>
      <c r="M294" s="19"/>
      <c r="N294" s="19" t="n">
        <v>0.0459908990580906</v>
      </c>
      <c r="O294" s="19" t="n">
        <v>0.066383653836685</v>
      </c>
      <c r="P294" s="19" t="n">
        <v>0.0881161716314182</v>
      </c>
      <c r="Q294" s="19" t="n">
        <v>0.0790686025427968</v>
      </c>
      <c r="R294" s="19"/>
      <c r="S294" s="19" t="n">
        <v>0.0513449653909181</v>
      </c>
      <c r="T294" s="19" t="n">
        <v>0.0450375745178088</v>
      </c>
      <c r="U294" s="19" t="n">
        <v>0.0511201283932377</v>
      </c>
      <c r="V294" s="19" t="n">
        <v>0.0537243165397322</v>
      </c>
      <c r="W294" s="19" t="n">
        <v>0.0665733145559056</v>
      </c>
      <c r="X294" s="19" t="n">
        <v>0.104582504772365</v>
      </c>
      <c r="Y294" s="19" t="n">
        <v>0.0629238023924233</v>
      </c>
      <c r="Z294" s="19" t="n">
        <v>0.0630477184583448</v>
      </c>
      <c r="AA294" s="19" t="n">
        <v>0.0941105304156864</v>
      </c>
      <c r="AB294" s="19" t="n">
        <v>0.0779509145029498</v>
      </c>
      <c r="AC294" s="19" t="n">
        <v>0.0957188258223106</v>
      </c>
      <c r="AD294" s="19" t="n">
        <v>0.101834495914593</v>
      </c>
      <c r="AE294" s="19"/>
      <c r="AF294" s="19" t="n">
        <v>0.0683165559364343</v>
      </c>
      <c r="AG294" s="19" t="n">
        <v>0.0588363757539429</v>
      </c>
      <c r="AH294" s="19" t="n">
        <v>0.0962691316629175</v>
      </c>
      <c r="AI294" s="19"/>
      <c r="AJ294" s="19" t="n">
        <v>0.0536565810868504</v>
      </c>
      <c r="AK294" s="19" t="n">
        <v>0.0536717055312739</v>
      </c>
      <c r="AL294" s="19" t="n">
        <v>0.0898006768228303</v>
      </c>
      <c r="AM294" s="19" t="n">
        <v>0.0212064889538489</v>
      </c>
      <c r="AN294" s="19" t="n">
        <v>0.106724770994023</v>
      </c>
      <c r="AO294" s="19"/>
      <c r="AP294" s="19" t="n">
        <v>0.053973582616148</v>
      </c>
      <c r="AQ294" s="19" t="n">
        <v>0.0593053269782188</v>
      </c>
      <c r="AR294" s="19" t="n">
        <v>0.0466842285261997</v>
      </c>
      <c r="AS294" s="19" t="n">
        <v>0.0691123024030413</v>
      </c>
      <c r="AT294" s="19" t="n">
        <v>0.074793956932336</v>
      </c>
      <c r="AU294" s="19"/>
      <c r="AV294" s="19" t="n">
        <v>0.0580630199667219</v>
      </c>
      <c r="AW294" s="19" t="n">
        <v>0.0656396652252434</v>
      </c>
      <c r="AX294" s="19" t="n">
        <v>0.0524358488741571</v>
      </c>
      <c r="AY294" s="19" t="n">
        <v>0.0666734947200267</v>
      </c>
      <c r="AZ294" s="19" t="n">
        <v>0.0676889453447727</v>
      </c>
      <c r="BA294" s="19" t="n">
        <v>0.0875392013718842</v>
      </c>
      <c r="BB294" s="19"/>
      <c r="BC294" s="19" t="n">
        <v>0.0819742375017818</v>
      </c>
      <c r="BD294" s="19" t="n">
        <v>0.0861283017194308</v>
      </c>
      <c r="BE294" s="19" t="n">
        <v>0.0547533474688975</v>
      </c>
      <c r="BF294" s="19" t="n">
        <v>0.046077413088744</v>
      </c>
      <c r="BG294" s="19" t="n">
        <v>0.0618604768969355</v>
      </c>
    </row>
    <row r="295">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c r="AB295" s="19"/>
      <c r="AC295" s="19"/>
      <c r="AD295" s="19"/>
      <c r="AE295" s="19"/>
      <c r="AF295" s="19"/>
      <c r="AG295" s="19"/>
      <c r="AH295" s="19"/>
      <c r="AI295" s="19"/>
      <c r="AJ295" s="19"/>
      <c r="AK295" s="19"/>
      <c r="AL295" s="19"/>
      <c r="AM295" s="19"/>
      <c r="AN295" s="19"/>
      <c r="AO295" s="19"/>
      <c r="AP295" s="19"/>
      <c r="AQ295" s="19"/>
      <c r="AR295" s="19"/>
      <c r="AS295" s="19"/>
      <c r="AT295" s="19"/>
      <c r="AU295" s="19"/>
      <c r="AV295" s="19"/>
      <c r="AW295" s="19"/>
      <c r="AX295" s="19"/>
      <c r="AY295" s="19"/>
      <c r="AZ295" s="19"/>
      <c r="BA295" s="19"/>
      <c r="BB295" s="19"/>
      <c r="BC295" s="19"/>
      <c r="BD295" s="19"/>
      <c r="BE295" s="19"/>
      <c r="BF295" s="19"/>
      <c r="BG295" s="19"/>
    </row>
    <row r="296">
      <c r="B296" s="7" t="s">
        <v>214</v>
      </c>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c r="AB296" s="19"/>
      <c r="AC296" s="19"/>
      <c r="AD296" s="19"/>
      <c r="AE296" s="19"/>
      <c r="AF296" s="19"/>
      <c r="AG296" s="19"/>
      <c r="AH296" s="19"/>
      <c r="AI296" s="19"/>
      <c r="AJ296" s="19"/>
      <c r="AK296" s="19"/>
      <c r="AL296" s="19"/>
      <c r="AM296" s="19"/>
      <c r="AN296" s="19"/>
      <c r="AO296" s="19"/>
      <c r="AP296" s="19"/>
      <c r="AQ296" s="19"/>
      <c r="AR296" s="19"/>
      <c r="AS296" s="19"/>
      <c r="AT296" s="19"/>
      <c r="AU296" s="19"/>
      <c r="AV296" s="19"/>
      <c r="AW296" s="19"/>
      <c r="AX296" s="19"/>
      <c r="AY296" s="19"/>
      <c r="AZ296" s="19"/>
      <c r="BA296" s="19"/>
      <c r="BB296" s="19"/>
      <c r="BC296" s="19"/>
      <c r="BD296" s="19"/>
      <c r="BE296" s="19"/>
      <c r="BF296" s="19"/>
      <c r="BG296" s="19"/>
    </row>
    <row r="297">
      <c r="B297" s="26" t="s">
        <v>79</v>
      </c>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c r="AB297" s="19"/>
      <c r="AC297" s="19"/>
      <c r="AD297" s="19"/>
      <c r="AE297" s="19"/>
      <c r="AF297" s="19"/>
      <c r="AG297" s="19"/>
      <c r="AH297" s="19"/>
      <c r="AI297" s="19"/>
      <c r="AJ297" s="19"/>
      <c r="AK297" s="19"/>
      <c r="AL297" s="19"/>
      <c r="AM297" s="19"/>
      <c r="AN297" s="19"/>
      <c r="AO297" s="19"/>
      <c r="AP297" s="19"/>
      <c r="AQ297" s="19"/>
      <c r="AR297" s="19"/>
      <c r="AS297" s="19"/>
      <c r="AT297" s="19"/>
      <c r="AU297" s="19"/>
      <c r="AV297" s="19"/>
      <c r="AW297" s="19"/>
      <c r="AX297" s="19"/>
      <c r="AY297" s="19"/>
      <c r="AZ297" s="19"/>
      <c r="BA297" s="19"/>
      <c r="BB297" s="19"/>
      <c r="BC297" s="19"/>
      <c r="BD297" s="19"/>
      <c r="BE297" s="19"/>
      <c r="BF297" s="19"/>
      <c r="BG297" s="19"/>
    </row>
    <row r="298">
      <c r="B298" t="s">
        <v>204</v>
      </c>
      <c r="C298" s="19" t="n">
        <v>0.257870059687878</v>
      </c>
      <c r="D298" s="19" t="n">
        <v>0.325438920673598</v>
      </c>
      <c r="E298" s="19" t="n">
        <v>0.190948332128928</v>
      </c>
      <c r="F298" s="19"/>
      <c r="G298" s="19" t="n">
        <v>0.320888070687794</v>
      </c>
      <c r="H298" s="19" t="n">
        <v>0.328193106785627</v>
      </c>
      <c r="I298" s="19" t="n">
        <v>0.351466586719421</v>
      </c>
      <c r="J298" s="19" t="n">
        <v>0.228709810976128</v>
      </c>
      <c r="K298" s="19" t="n">
        <v>0.173422437526654</v>
      </c>
      <c r="L298" s="19" t="n">
        <v>0.163163140765419</v>
      </c>
      <c r="M298" s="19"/>
      <c r="N298" s="19" t="n">
        <v>0.359280818521965</v>
      </c>
      <c r="O298" s="19" t="n">
        <v>0.257953059222956</v>
      </c>
      <c r="P298" s="19" t="n">
        <v>0.212288108847099</v>
      </c>
      <c r="Q298" s="19" t="n">
        <v>0.189076923080306</v>
      </c>
      <c r="R298" s="19"/>
      <c r="S298" s="19" t="n">
        <v>0.304702016062029</v>
      </c>
      <c r="T298" s="19" t="n">
        <v>0.25174140534823</v>
      </c>
      <c r="U298" s="19" t="n">
        <v>0.278912789533834</v>
      </c>
      <c r="V298" s="19" t="n">
        <v>0.327225627615588</v>
      </c>
      <c r="W298" s="19" t="n">
        <v>0.2201172639539</v>
      </c>
      <c r="X298" s="19" t="n">
        <v>0.261430969211775</v>
      </c>
      <c r="Y298" s="19" t="n">
        <v>0.194975559030934</v>
      </c>
      <c r="Z298" s="19" t="n">
        <v>0.198570918585743</v>
      </c>
      <c r="AA298" s="19" t="n">
        <v>0.225061585920286</v>
      </c>
      <c r="AB298" s="19" t="n">
        <v>0.270104046815857</v>
      </c>
      <c r="AC298" s="19" t="n">
        <v>0.202699504262164</v>
      </c>
      <c r="AD298" s="19" t="n">
        <v>0.301205553994457</v>
      </c>
      <c r="AE298" s="19"/>
      <c r="AF298" s="19" t="n">
        <v>0.213617707315134</v>
      </c>
      <c r="AG298" s="19" t="n">
        <v>0.287300805032905</v>
      </c>
      <c r="AH298" s="19" t="n">
        <v>0.241440887359563</v>
      </c>
      <c r="AI298" s="19"/>
      <c r="AJ298" s="19" t="n">
        <v>0.222713386065587</v>
      </c>
      <c r="AK298" s="19" t="n">
        <v>0.295475293847527</v>
      </c>
      <c r="AL298" s="19" t="n">
        <v>0.280410133406166</v>
      </c>
      <c r="AM298" s="19" t="n">
        <v>0.152394551225525</v>
      </c>
      <c r="AN298" s="19" t="n">
        <v>0.219881734617682</v>
      </c>
      <c r="AO298" s="19"/>
      <c r="AP298" s="19" t="n">
        <v>0.19297896614491</v>
      </c>
      <c r="AQ298" s="19" t="n">
        <v>0.286305333301379</v>
      </c>
      <c r="AR298" s="19" t="n">
        <v>0.255860570605519</v>
      </c>
      <c r="AS298" s="19" t="n">
        <v>0.251232411405673</v>
      </c>
      <c r="AT298" s="19" t="n">
        <v>0.289697983505652</v>
      </c>
      <c r="AU298" s="19"/>
      <c r="AV298" s="19" t="n">
        <v>0.316456492955041</v>
      </c>
      <c r="AW298" s="19" t="n">
        <v>0.217407644335641</v>
      </c>
      <c r="AX298" s="19" t="n">
        <v>0.283014815799747</v>
      </c>
      <c r="AY298" s="19" t="n">
        <v>0.239613986590943</v>
      </c>
      <c r="AZ298" s="19" t="n">
        <v>0.286069506992812</v>
      </c>
      <c r="BA298" s="19" t="n">
        <v>0.156997852473404</v>
      </c>
      <c r="BB298" s="19"/>
      <c r="BC298" s="19" t="n">
        <v>0.147552766729087</v>
      </c>
      <c r="BD298" s="19" t="n">
        <v>0.219167478066787</v>
      </c>
      <c r="BE298" s="19" t="n">
        <v>0.342786922276284</v>
      </c>
      <c r="BF298" s="19" t="n">
        <v>0.391801537388293</v>
      </c>
      <c r="BG298" s="19" t="n">
        <v>0.384999983803671</v>
      </c>
    </row>
    <row r="299">
      <c r="B299" t="s">
        <v>205</v>
      </c>
      <c r="C299" s="19" t="n">
        <v>0.335260044326489</v>
      </c>
      <c r="D299" s="19" t="n">
        <v>0.33084948650978</v>
      </c>
      <c r="E299" s="19" t="n">
        <v>0.3403659843885</v>
      </c>
      <c r="F299" s="19"/>
      <c r="G299" s="19" t="n">
        <v>0.350699910113811</v>
      </c>
      <c r="H299" s="19" t="n">
        <v>0.378343815280162</v>
      </c>
      <c r="I299" s="19" t="n">
        <v>0.341532514552947</v>
      </c>
      <c r="J299" s="19" t="n">
        <v>0.320844313017732</v>
      </c>
      <c r="K299" s="19" t="n">
        <v>0.338721125656826</v>
      </c>
      <c r="L299" s="19" t="n">
        <v>0.294285733374029</v>
      </c>
      <c r="M299" s="19"/>
      <c r="N299" s="19" t="n">
        <v>0.337704850925068</v>
      </c>
      <c r="O299" s="19" t="n">
        <v>0.342611003636331</v>
      </c>
      <c r="P299" s="19" t="n">
        <v>0.321757051285204</v>
      </c>
      <c r="Q299" s="19" t="n">
        <v>0.335526338706402</v>
      </c>
      <c r="R299" s="19"/>
      <c r="S299" s="19" t="n">
        <v>0.365424372056934</v>
      </c>
      <c r="T299" s="19" t="n">
        <v>0.29075271355894</v>
      </c>
      <c r="U299" s="19" t="n">
        <v>0.341927014721201</v>
      </c>
      <c r="V299" s="19" t="n">
        <v>0.306300340593947</v>
      </c>
      <c r="W299" s="19" t="n">
        <v>0.348769991254062</v>
      </c>
      <c r="X299" s="19" t="n">
        <v>0.430269071247065</v>
      </c>
      <c r="Y299" s="19" t="n">
        <v>0.388388553783508</v>
      </c>
      <c r="Z299" s="19" t="n">
        <v>0.292522311615113</v>
      </c>
      <c r="AA299" s="19" t="n">
        <v>0.298321120829757</v>
      </c>
      <c r="AB299" s="19" t="n">
        <v>0.311364330132934</v>
      </c>
      <c r="AC299" s="19" t="n">
        <v>0.367527869915877</v>
      </c>
      <c r="AD299" s="19" t="n">
        <v>0.206457388312699</v>
      </c>
      <c r="AE299" s="19"/>
      <c r="AF299" s="19" t="n">
        <v>0.340643188194091</v>
      </c>
      <c r="AG299" s="19" t="n">
        <v>0.344548719412009</v>
      </c>
      <c r="AH299" s="19" t="n">
        <v>0.313311366779241</v>
      </c>
      <c r="AI299" s="19"/>
      <c r="AJ299" s="19" t="n">
        <v>0.336174527194287</v>
      </c>
      <c r="AK299" s="19" t="n">
        <v>0.367084041779649</v>
      </c>
      <c r="AL299" s="19" t="n">
        <v>0.331586147054945</v>
      </c>
      <c r="AM299" s="19" t="n">
        <v>0.440934346446813</v>
      </c>
      <c r="AN299" s="19" t="n">
        <v>0.284552861692298</v>
      </c>
      <c r="AO299" s="19"/>
      <c r="AP299" s="19" t="n">
        <v>0.329683189759346</v>
      </c>
      <c r="AQ299" s="19" t="n">
        <v>0.350382769056089</v>
      </c>
      <c r="AR299" s="19" t="n">
        <v>0.353203528929436</v>
      </c>
      <c r="AS299" s="19" t="n">
        <v>0.383092402006844</v>
      </c>
      <c r="AT299" s="19" t="n">
        <v>0.331107917264653</v>
      </c>
      <c r="AU299" s="19"/>
      <c r="AV299" s="19" t="n">
        <v>0.351730373475742</v>
      </c>
      <c r="AW299" s="19" t="n">
        <v>0.342258082861462</v>
      </c>
      <c r="AX299" s="19" t="n">
        <v>0.319352862162653</v>
      </c>
      <c r="AY299" s="19" t="n">
        <v>0.368199613926087</v>
      </c>
      <c r="AZ299" s="19" t="n">
        <v>0.346639633237355</v>
      </c>
      <c r="BA299" s="19" t="n">
        <v>0.322614406004994</v>
      </c>
      <c r="BB299" s="19"/>
      <c r="BC299" s="19" t="n">
        <v>0.343142160345063</v>
      </c>
      <c r="BD299" s="19" t="n">
        <v>0.327065075466391</v>
      </c>
      <c r="BE299" s="19" t="n">
        <v>0.352917029869143</v>
      </c>
      <c r="BF299" s="19" t="n">
        <v>0.330287241441562</v>
      </c>
      <c r="BG299" s="19" t="n">
        <v>0.262788121188157</v>
      </c>
    </row>
    <row r="300">
      <c r="B300" t="s">
        <v>206</v>
      </c>
      <c r="C300" s="19" t="n">
        <v>0.362386478035523</v>
      </c>
      <c r="D300" s="19" t="n">
        <v>0.308711566728328</v>
      </c>
      <c r="E300" s="19" t="n">
        <v>0.415402641342378</v>
      </c>
      <c r="F300" s="19"/>
      <c r="G300" s="19" t="n">
        <v>0.287191617594064</v>
      </c>
      <c r="H300" s="19" t="n">
        <v>0.255030819137003</v>
      </c>
      <c r="I300" s="19" t="n">
        <v>0.271339171040206</v>
      </c>
      <c r="J300" s="19" t="n">
        <v>0.397954719894995</v>
      </c>
      <c r="K300" s="19" t="n">
        <v>0.446800276129499</v>
      </c>
      <c r="L300" s="19" t="n">
        <v>0.487997353472653</v>
      </c>
      <c r="M300" s="19"/>
      <c r="N300" s="19" t="n">
        <v>0.283613572616839</v>
      </c>
      <c r="O300" s="19" t="n">
        <v>0.356398069414259</v>
      </c>
      <c r="P300" s="19" t="n">
        <v>0.399992158910212</v>
      </c>
      <c r="Q300" s="19" t="n">
        <v>0.421168839819361</v>
      </c>
      <c r="R300" s="19"/>
      <c r="S300" s="19" t="n">
        <v>0.297356318033488</v>
      </c>
      <c r="T300" s="19" t="n">
        <v>0.424658897045901</v>
      </c>
      <c r="U300" s="19" t="n">
        <v>0.331510406001936</v>
      </c>
      <c r="V300" s="19" t="n">
        <v>0.308665966701612</v>
      </c>
      <c r="W300" s="19" t="n">
        <v>0.373162146626024</v>
      </c>
      <c r="X300" s="19" t="n">
        <v>0.285968217848396</v>
      </c>
      <c r="Y300" s="19" t="n">
        <v>0.387784091404672</v>
      </c>
      <c r="Z300" s="19" t="n">
        <v>0.444624765586704</v>
      </c>
      <c r="AA300" s="19" t="n">
        <v>0.413618618635119</v>
      </c>
      <c r="AB300" s="19" t="n">
        <v>0.35882880183595</v>
      </c>
      <c r="AC300" s="19" t="n">
        <v>0.390776514873948</v>
      </c>
      <c r="AD300" s="19" t="n">
        <v>0.443831834106776</v>
      </c>
      <c r="AE300" s="19"/>
      <c r="AF300" s="19" t="n">
        <v>0.395939272536927</v>
      </c>
      <c r="AG300" s="19" t="n">
        <v>0.334000807193339</v>
      </c>
      <c r="AH300" s="19" t="n">
        <v>0.399853496888057</v>
      </c>
      <c r="AI300" s="19"/>
      <c r="AJ300" s="19" t="n">
        <v>0.39369812127908</v>
      </c>
      <c r="AK300" s="19" t="n">
        <v>0.303191801661589</v>
      </c>
      <c r="AL300" s="19" t="n">
        <v>0.352415563647251</v>
      </c>
      <c r="AM300" s="19" t="n">
        <v>0.384442973164468</v>
      </c>
      <c r="AN300" s="19" t="n">
        <v>0.437328135365728</v>
      </c>
      <c r="AO300" s="19"/>
      <c r="AP300" s="19" t="n">
        <v>0.431449864058099</v>
      </c>
      <c r="AQ300" s="19" t="n">
        <v>0.315172240369027</v>
      </c>
      <c r="AR300" s="19" t="n">
        <v>0.36391519963746</v>
      </c>
      <c r="AS300" s="19" t="n">
        <v>0.319575685019921</v>
      </c>
      <c r="AT300" s="19" t="n">
        <v>0.348592129204875</v>
      </c>
      <c r="AU300" s="19"/>
      <c r="AV300" s="19" t="n">
        <v>0.295391685099812</v>
      </c>
      <c r="AW300" s="19" t="n">
        <v>0.395299562998961</v>
      </c>
      <c r="AX300" s="19" t="n">
        <v>0.363402450312012</v>
      </c>
      <c r="AY300" s="19" t="n">
        <v>0.345812135892777</v>
      </c>
      <c r="AZ300" s="19" t="n">
        <v>0.345275705890133</v>
      </c>
      <c r="BA300" s="19" t="n">
        <v>0.430554344383643</v>
      </c>
      <c r="BB300" s="19"/>
      <c r="BC300" s="19" t="n">
        <v>0.454049001038653</v>
      </c>
      <c r="BD300" s="19" t="n">
        <v>0.397530239049801</v>
      </c>
      <c r="BE300" s="19" t="n">
        <v>0.275748154711625</v>
      </c>
      <c r="BF300" s="19" t="n">
        <v>0.254797696636847</v>
      </c>
      <c r="BG300" s="19" t="n">
        <v>0.218521411534738</v>
      </c>
    </row>
    <row r="301">
      <c r="B301" t="s">
        <v>207</v>
      </c>
      <c r="C301" s="19" t="n">
        <v>0.0444834179501105</v>
      </c>
      <c r="D301" s="19" t="n">
        <v>0.035000026088294</v>
      </c>
      <c r="E301" s="19" t="n">
        <v>0.0532830421401936</v>
      </c>
      <c r="F301" s="19"/>
      <c r="G301" s="19" t="n">
        <v>0.0412204016043314</v>
      </c>
      <c r="H301" s="19" t="n">
        <v>0.0384322587972076</v>
      </c>
      <c r="I301" s="19" t="n">
        <v>0.0356617276874258</v>
      </c>
      <c r="J301" s="19" t="n">
        <v>0.0524911561111448</v>
      </c>
      <c r="K301" s="19" t="n">
        <v>0.0410561606870207</v>
      </c>
      <c r="L301" s="19" t="n">
        <v>0.0545537723878989</v>
      </c>
      <c r="M301" s="19"/>
      <c r="N301" s="19" t="n">
        <v>0.0194007579361271</v>
      </c>
      <c r="O301" s="19" t="n">
        <v>0.0430378677264537</v>
      </c>
      <c r="P301" s="19" t="n">
        <v>0.0659626809574853</v>
      </c>
      <c r="Q301" s="19" t="n">
        <v>0.0542278983939313</v>
      </c>
      <c r="R301" s="19"/>
      <c r="S301" s="19" t="n">
        <v>0.032517293847549</v>
      </c>
      <c r="T301" s="19" t="n">
        <v>0.0328469840469292</v>
      </c>
      <c r="U301" s="19" t="n">
        <v>0.0476497897430279</v>
      </c>
      <c r="V301" s="19" t="n">
        <v>0.0578080650888537</v>
      </c>
      <c r="W301" s="19" t="n">
        <v>0.0579505981660144</v>
      </c>
      <c r="X301" s="19" t="n">
        <v>0.0223317416927641</v>
      </c>
      <c r="Y301" s="19" t="n">
        <v>0.028851795780887</v>
      </c>
      <c r="Z301" s="19" t="n">
        <v>0.0642820042124404</v>
      </c>
      <c r="AA301" s="19" t="n">
        <v>0.0629986746148379</v>
      </c>
      <c r="AB301" s="19" t="n">
        <v>0.0597028212152593</v>
      </c>
      <c r="AC301" s="19" t="n">
        <v>0.0389961109480103</v>
      </c>
      <c r="AD301" s="19" t="n">
        <v>0.0485052235860692</v>
      </c>
      <c r="AE301" s="19"/>
      <c r="AF301" s="19" t="n">
        <v>0.0497998319538476</v>
      </c>
      <c r="AG301" s="19" t="n">
        <v>0.0341496683617467</v>
      </c>
      <c r="AH301" s="19" t="n">
        <v>0.0453942489731393</v>
      </c>
      <c r="AI301" s="19"/>
      <c r="AJ301" s="19" t="n">
        <v>0.0474139654610465</v>
      </c>
      <c r="AK301" s="19" t="n">
        <v>0.0342488627112358</v>
      </c>
      <c r="AL301" s="19" t="n">
        <v>0.0355881558916382</v>
      </c>
      <c r="AM301" s="19" t="n">
        <v>0.0222281291631943</v>
      </c>
      <c r="AN301" s="19" t="n">
        <v>0.0582372683242919</v>
      </c>
      <c r="AO301" s="19"/>
      <c r="AP301" s="19" t="n">
        <v>0.045887980037645</v>
      </c>
      <c r="AQ301" s="19" t="n">
        <v>0.0481396572735047</v>
      </c>
      <c r="AR301" s="19" t="n">
        <v>0.0270207008275856</v>
      </c>
      <c r="AS301" s="19" t="n">
        <v>0.0460995015675621</v>
      </c>
      <c r="AT301" s="19" t="n">
        <v>0.0306019700248193</v>
      </c>
      <c r="AU301" s="19"/>
      <c r="AV301" s="19" t="n">
        <v>0.0364214484694048</v>
      </c>
      <c r="AW301" s="19" t="n">
        <v>0.045034709803935</v>
      </c>
      <c r="AX301" s="19" t="n">
        <v>0.0342298717255882</v>
      </c>
      <c r="AY301" s="19" t="n">
        <v>0.0463742635901928</v>
      </c>
      <c r="AZ301" s="19" t="n">
        <v>0.0220151538796996</v>
      </c>
      <c r="BA301" s="19" t="n">
        <v>0.0898333971379592</v>
      </c>
      <c r="BB301" s="19"/>
      <c r="BC301" s="19" t="n">
        <v>0.0552560718871978</v>
      </c>
      <c r="BD301" s="19" t="n">
        <v>0.0562372074170202</v>
      </c>
      <c r="BE301" s="19" t="n">
        <v>0.0285478931429475</v>
      </c>
      <c r="BF301" s="19" t="n">
        <v>0.0231135245332986</v>
      </c>
      <c r="BG301" s="19" t="n">
        <v>0.133690483473434</v>
      </c>
    </row>
    <row r="302">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c r="AB302" s="19"/>
      <c r="AC302" s="19"/>
      <c r="AD302" s="19"/>
      <c r="AE302" s="19"/>
      <c r="AF302" s="19"/>
      <c r="AG302" s="19"/>
      <c r="AH302" s="19"/>
      <c r="AI302" s="19"/>
      <c r="AJ302" s="19"/>
      <c r="AK302" s="19"/>
      <c r="AL302" s="19"/>
      <c r="AM302" s="19"/>
      <c r="AN302" s="19"/>
      <c r="AO302" s="19"/>
      <c r="AP302" s="19"/>
      <c r="AQ302" s="19"/>
      <c r="AR302" s="19"/>
      <c r="AS302" s="19"/>
      <c r="AT302" s="19"/>
      <c r="AU302" s="19"/>
      <c r="AV302" s="19"/>
      <c r="AW302" s="19"/>
      <c r="AX302" s="19"/>
      <c r="AY302" s="19"/>
      <c r="AZ302" s="19"/>
      <c r="BA302" s="19"/>
      <c r="BB302" s="19"/>
      <c r="BC302" s="19"/>
      <c r="BD302" s="19"/>
      <c r="BE302" s="19"/>
      <c r="BF302" s="19"/>
      <c r="BG302" s="19"/>
    </row>
    <row r="303">
      <c r="B303" s="7" t="s">
        <v>215</v>
      </c>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c r="AB303" s="19"/>
      <c r="AC303" s="19"/>
      <c r="AD303" s="19"/>
      <c r="AE303" s="19"/>
      <c r="AF303" s="19"/>
      <c r="AG303" s="19"/>
      <c r="AH303" s="19"/>
      <c r="AI303" s="19"/>
      <c r="AJ303" s="19"/>
      <c r="AK303" s="19"/>
      <c r="AL303" s="19"/>
      <c r="AM303" s="19"/>
      <c r="AN303" s="19"/>
      <c r="AO303" s="19"/>
      <c r="AP303" s="19"/>
      <c r="AQ303" s="19"/>
      <c r="AR303" s="19"/>
      <c r="AS303" s="19"/>
      <c r="AT303" s="19"/>
      <c r="AU303" s="19"/>
      <c r="AV303" s="19"/>
      <c r="AW303" s="19"/>
      <c r="AX303" s="19"/>
      <c r="AY303" s="19"/>
      <c r="AZ303" s="19"/>
      <c r="BA303" s="19"/>
      <c r="BB303" s="19"/>
      <c r="BC303" s="19"/>
      <c r="BD303" s="19"/>
      <c r="BE303" s="19"/>
      <c r="BF303" s="19"/>
      <c r="BG303" s="19"/>
    </row>
    <row r="304">
      <c r="B304" s="26" t="s">
        <v>79</v>
      </c>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c r="AB304" s="19"/>
      <c r="AC304" s="19"/>
      <c r="AD304" s="19"/>
      <c r="AE304" s="19"/>
      <c r="AF304" s="19"/>
      <c r="AG304" s="19"/>
      <c r="AH304" s="19"/>
      <c r="AI304" s="19"/>
      <c r="AJ304" s="19"/>
      <c r="AK304" s="19"/>
      <c r="AL304" s="19"/>
      <c r="AM304" s="19"/>
      <c r="AN304" s="19"/>
      <c r="AO304" s="19"/>
      <c r="AP304" s="19"/>
      <c r="AQ304" s="19"/>
      <c r="AR304" s="19"/>
      <c r="AS304" s="19"/>
      <c r="AT304" s="19"/>
      <c r="AU304" s="19"/>
      <c r="AV304" s="19"/>
      <c r="AW304" s="19"/>
      <c r="AX304" s="19"/>
      <c r="AY304" s="19"/>
      <c r="AZ304" s="19"/>
      <c r="BA304" s="19"/>
      <c r="BB304" s="19"/>
      <c r="BC304" s="19"/>
      <c r="BD304" s="19"/>
      <c r="BE304" s="19"/>
      <c r="BF304" s="19"/>
      <c r="BG304" s="19"/>
    </row>
    <row r="305">
      <c r="B305" t="s">
        <v>204</v>
      </c>
      <c r="C305" s="19" t="n">
        <v>0.354952837611578</v>
      </c>
      <c r="D305" s="19" t="n">
        <v>0.405317308627939</v>
      </c>
      <c r="E305" s="19" t="n">
        <v>0.305578723114402</v>
      </c>
      <c r="F305" s="19"/>
      <c r="G305" s="19" t="n">
        <v>0.349984192040279</v>
      </c>
      <c r="H305" s="19" t="n">
        <v>0.401838831444403</v>
      </c>
      <c r="I305" s="19" t="n">
        <v>0.411216279406012</v>
      </c>
      <c r="J305" s="19" t="n">
        <v>0.360394403527785</v>
      </c>
      <c r="K305" s="19" t="n">
        <v>0.299878508100856</v>
      </c>
      <c r="L305" s="19" t="n">
        <v>0.307242256931253</v>
      </c>
      <c r="M305" s="19"/>
      <c r="N305" s="19" t="n">
        <v>0.449987450400535</v>
      </c>
      <c r="O305" s="19" t="n">
        <v>0.337659872208113</v>
      </c>
      <c r="P305" s="19" t="n">
        <v>0.313476432953627</v>
      </c>
      <c r="Q305" s="19" t="n">
        <v>0.307682429004865</v>
      </c>
      <c r="R305" s="19"/>
      <c r="S305" s="19" t="n">
        <v>0.394840531003425</v>
      </c>
      <c r="T305" s="19" t="n">
        <v>0.352603679695618</v>
      </c>
      <c r="U305" s="19" t="n">
        <v>0.322530188932636</v>
      </c>
      <c r="V305" s="19" t="n">
        <v>0.420590587052743</v>
      </c>
      <c r="W305" s="19" t="n">
        <v>0.344839319487883</v>
      </c>
      <c r="X305" s="19" t="n">
        <v>0.394301842705556</v>
      </c>
      <c r="Y305" s="19" t="n">
        <v>0.310516301289424</v>
      </c>
      <c r="Z305" s="19" t="n">
        <v>0.275501961061284</v>
      </c>
      <c r="AA305" s="19" t="n">
        <v>0.311529343040471</v>
      </c>
      <c r="AB305" s="19" t="n">
        <v>0.386914854687178</v>
      </c>
      <c r="AC305" s="19" t="n">
        <v>0.313682193581958</v>
      </c>
      <c r="AD305" s="19" t="n">
        <v>0.329822828047932</v>
      </c>
      <c r="AE305" s="19"/>
      <c r="AF305" s="19" t="n">
        <v>0.352171633293574</v>
      </c>
      <c r="AG305" s="19" t="n">
        <v>0.374842047169583</v>
      </c>
      <c r="AH305" s="19" t="n">
        <v>0.310735484192914</v>
      </c>
      <c r="AI305" s="19"/>
      <c r="AJ305" s="19" t="n">
        <v>0.367065912068777</v>
      </c>
      <c r="AK305" s="19" t="n">
        <v>0.385704990903691</v>
      </c>
      <c r="AL305" s="19" t="n">
        <v>0.274046746581652</v>
      </c>
      <c r="AM305" s="19" t="n">
        <v>0.343170008269182</v>
      </c>
      <c r="AN305" s="19" t="n">
        <v>0.310189320624703</v>
      </c>
      <c r="AO305" s="19"/>
      <c r="AP305" s="19" t="n">
        <v>0.314328317113344</v>
      </c>
      <c r="AQ305" s="19" t="n">
        <v>0.410572425897552</v>
      </c>
      <c r="AR305" s="19" t="n">
        <v>0.30155112247572</v>
      </c>
      <c r="AS305" s="19" t="n">
        <v>0.363046050546363</v>
      </c>
      <c r="AT305" s="19" t="n">
        <v>0.28411824530637</v>
      </c>
      <c r="AU305" s="19"/>
      <c r="AV305" s="19" t="n">
        <v>0.422092595402884</v>
      </c>
      <c r="AW305" s="19" t="n">
        <v>0.373482980627281</v>
      </c>
      <c r="AX305" s="19" t="n">
        <v>0.327156206216835</v>
      </c>
      <c r="AY305" s="19" t="n">
        <v>0.355430752243569</v>
      </c>
      <c r="AZ305" s="19" t="n">
        <v>0.287444227361269</v>
      </c>
      <c r="BA305" s="19" t="n">
        <v>0.261499934119177</v>
      </c>
      <c r="BB305" s="19"/>
      <c r="BC305" s="19" t="n">
        <v>0.306488772311632</v>
      </c>
      <c r="BD305" s="19" t="n">
        <v>0.281183734198732</v>
      </c>
      <c r="BE305" s="19" t="n">
        <v>0.407390818572199</v>
      </c>
      <c r="BF305" s="19" t="n">
        <v>0.467906323541936</v>
      </c>
      <c r="BG305" s="19" t="n">
        <v>0.417580930642157</v>
      </c>
    </row>
    <row r="306">
      <c r="B306" t="s">
        <v>205</v>
      </c>
      <c r="C306" s="19" t="n">
        <v>0.315439447500279</v>
      </c>
      <c r="D306" s="19" t="n">
        <v>0.291855525168577</v>
      </c>
      <c r="E306" s="19" t="n">
        <v>0.336892641833727</v>
      </c>
      <c r="F306" s="19"/>
      <c r="G306" s="19" t="n">
        <v>0.392388272957386</v>
      </c>
      <c r="H306" s="19" t="n">
        <v>0.353613964351959</v>
      </c>
      <c r="I306" s="19" t="n">
        <v>0.315820464981035</v>
      </c>
      <c r="J306" s="19" t="n">
        <v>0.256956396087366</v>
      </c>
      <c r="K306" s="19" t="n">
        <v>0.344968704177703</v>
      </c>
      <c r="L306" s="19" t="n">
        <v>0.260237347885774</v>
      </c>
      <c r="M306" s="19"/>
      <c r="N306" s="19" t="n">
        <v>0.304635909109968</v>
      </c>
      <c r="O306" s="19" t="n">
        <v>0.317792121410738</v>
      </c>
      <c r="P306" s="19" t="n">
        <v>0.329632292805122</v>
      </c>
      <c r="Q306" s="19" t="n">
        <v>0.312789887212286</v>
      </c>
      <c r="R306" s="19"/>
      <c r="S306" s="19" t="n">
        <v>0.341243049954336</v>
      </c>
      <c r="T306" s="19" t="n">
        <v>0.290583634545678</v>
      </c>
      <c r="U306" s="19" t="n">
        <v>0.336468038407209</v>
      </c>
      <c r="V306" s="19" t="n">
        <v>0.279261379682607</v>
      </c>
      <c r="W306" s="19" t="n">
        <v>0.349295008309681</v>
      </c>
      <c r="X306" s="19" t="n">
        <v>0.364843244035878</v>
      </c>
      <c r="Y306" s="19" t="n">
        <v>0.336110568590222</v>
      </c>
      <c r="Z306" s="19" t="n">
        <v>0.237151810870074</v>
      </c>
      <c r="AA306" s="19" t="n">
        <v>0.285721887349095</v>
      </c>
      <c r="AB306" s="19" t="n">
        <v>0.277942060495664</v>
      </c>
      <c r="AC306" s="19" t="n">
        <v>0.338357308818422</v>
      </c>
      <c r="AD306" s="19" t="n">
        <v>0.359253085897209</v>
      </c>
      <c r="AE306" s="19"/>
      <c r="AF306" s="19" t="n">
        <v>0.284811004767604</v>
      </c>
      <c r="AG306" s="19" t="n">
        <v>0.316342939306888</v>
      </c>
      <c r="AH306" s="19" t="n">
        <v>0.332236537815614</v>
      </c>
      <c r="AI306" s="19"/>
      <c r="AJ306" s="19" t="n">
        <v>0.284112953664483</v>
      </c>
      <c r="AK306" s="19" t="n">
        <v>0.309440888512286</v>
      </c>
      <c r="AL306" s="19" t="n">
        <v>0.359661920917702</v>
      </c>
      <c r="AM306" s="19" t="n">
        <v>0.301138427592883</v>
      </c>
      <c r="AN306" s="19" t="n">
        <v>0.347465876562362</v>
      </c>
      <c r="AO306" s="19"/>
      <c r="AP306" s="19" t="n">
        <v>0.31128334056111</v>
      </c>
      <c r="AQ306" s="19" t="n">
        <v>0.27554438518148</v>
      </c>
      <c r="AR306" s="19" t="n">
        <v>0.361042397352005</v>
      </c>
      <c r="AS306" s="19" t="n">
        <v>0.319804056561402</v>
      </c>
      <c r="AT306" s="19" t="n">
        <v>0.423657304050367</v>
      </c>
      <c r="AU306" s="19"/>
      <c r="AV306" s="19" t="n">
        <v>0.295091552475292</v>
      </c>
      <c r="AW306" s="19" t="n">
        <v>0.307798053385591</v>
      </c>
      <c r="AX306" s="19" t="n">
        <v>0.388321303132927</v>
      </c>
      <c r="AY306" s="19" t="n">
        <v>0.300981623748669</v>
      </c>
      <c r="AZ306" s="19" t="n">
        <v>0.421934696972975</v>
      </c>
      <c r="BA306" s="19" t="n">
        <v>0.243748800336117</v>
      </c>
      <c r="BB306" s="19"/>
      <c r="BC306" s="19" t="n">
        <v>0.313621262715742</v>
      </c>
      <c r="BD306" s="19" t="n">
        <v>0.350593597644626</v>
      </c>
      <c r="BE306" s="19" t="n">
        <v>0.299170912266883</v>
      </c>
      <c r="BF306" s="19" t="n">
        <v>0.343171888100959</v>
      </c>
      <c r="BG306" s="19" t="n">
        <v>0.149471322006653</v>
      </c>
    </row>
    <row r="307">
      <c r="B307" t="s">
        <v>206</v>
      </c>
      <c r="C307" s="19" t="n">
        <v>0.296262105564027</v>
      </c>
      <c r="D307" s="19" t="n">
        <v>0.279240994538628</v>
      </c>
      <c r="E307" s="19" t="n">
        <v>0.31520198566762</v>
      </c>
      <c r="F307" s="19"/>
      <c r="G307" s="19" t="n">
        <v>0.224250522004102</v>
      </c>
      <c r="H307" s="19" t="n">
        <v>0.202779580928324</v>
      </c>
      <c r="I307" s="19" t="n">
        <v>0.249792998814653</v>
      </c>
      <c r="J307" s="19" t="n">
        <v>0.341926116265408</v>
      </c>
      <c r="K307" s="19" t="n">
        <v>0.326578093552776</v>
      </c>
      <c r="L307" s="19" t="n">
        <v>0.400517373249369</v>
      </c>
      <c r="M307" s="19"/>
      <c r="N307" s="19" t="n">
        <v>0.223282512665504</v>
      </c>
      <c r="O307" s="19" t="n">
        <v>0.309230742437929</v>
      </c>
      <c r="P307" s="19" t="n">
        <v>0.32767095592495</v>
      </c>
      <c r="Q307" s="19" t="n">
        <v>0.332416961452665</v>
      </c>
      <c r="R307" s="19"/>
      <c r="S307" s="19" t="n">
        <v>0.232047639776549</v>
      </c>
      <c r="T307" s="19" t="n">
        <v>0.338735001032192</v>
      </c>
      <c r="U307" s="19" t="n">
        <v>0.327996744180228</v>
      </c>
      <c r="V307" s="19" t="n">
        <v>0.278565975432772</v>
      </c>
      <c r="W307" s="19" t="n">
        <v>0.262515998476854</v>
      </c>
      <c r="X307" s="19" t="n">
        <v>0.206413545987267</v>
      </c>
      <c r="Y307" s="19" t="n">
        <v>0.304448064176576</v>
      </c>
      <c r="Z307" s="19" t="n">
        <v>0.410478204113394</v>
      </c>
      <c r="AA307" s="19" t="n">
        <v>0.356201704393766</v>
      </c>
      <c r="AB307" s="19" t="n">
        <v>0.309816311949558</v>
      </c>
      <c r="AC307" s="19" t="n">
        <v>0.312122453605073</v>
      </c>
      <c r="AD307" s="19" t="n">
        <v>0.269437301658091</v>
      </c>
      <c r="AE307" s="19"/>
      <c r="AF307" s="19" t="n">
        <v>0.330974110188263</v>
      </c>
      <c r="AG307" s="19" t="n">
        <v>0.279256020339162</v>
      </c>
      <c r="AH307" s="19" t="n">
        <v>0.319048462842846</v>
      </c>
      <c r="AI307" s="19"/>
      <c r="AJ307" s="19" t="n">
        <v>0.322488695933355</v>
      </c>
      <c r="AK307" s="19" t="n">
        <v>0.271029570459307</v>
      </c>
      <c r="AL307" s="19" t="n">
        <v>0.329328408634844</v>
      </c>
      <c r="AM307" s="19" t="n">
        <v>0.355691564137935</v>
      </c>
      <c r="AN307" s="19" t="n">
        <v>0.29327202487652</v>
      </c>
      <c r="AO307" s="19"/>
      <c r="AP307" s="19" t="n">
        <v>0.345049903171333</v>
      </c>
      <c r="AQ307" s="19" t="n">
        <v>0.283274334939955</v>
      </c>
      <c r="AR307" s="19" t="n">
        <v>0.315861434324542</v>
      </c>
      <c r="AS307" s="19" t="n">
        <v>0.297234291582877</v>
      </c>
      <c r="AT307" s="19" t="n">
        <v>0.225668678036942</v>
      </c>
      <c r="AU307" s="19"/>
      <c r="AV307" s="19" t="n">
        <v>0.249283800721964</v>
      </c>
      <c r="AW307" s="19" t="n">
        <v>0.297383530098937</v>
      </c>
      <c r="AX307" s="19" t="n">
        <v>0.273683188944093</v>
      </c>
      <c r="AY307" s="19" t="n">
        <v>0.324632123165089</v>
      </c>
      <c r="AZ307" s="19" t="n">
        <v>0.242740642663499</v>
      </c>
      <c r="BA307" s="19" t="n">
        <v>0.418472250125553</v>
      </c>
      <c r="BB307" s="19"/>
      <c r="BC307" s="19" t="n">
        <v>0.347416471907048</v>
      </c>
      <c r="BD307" s="19" t="n">
        <v>0.330209374915786</v>
      </c>
      <c r="BE307" s="19" t="n">
        <v>0.256641500884628</v>
      </c>
      <c r="BF307" s="19" t="n">
        <v>0.173013499898529</v>
      </c>
      <c r="BG307" s="19" t="n">
        <v>0.336712037353377</v>
      </c>
    </row>
    <row r="308">
      <c r="B308" t="s">
        <v>207</v>
      </c>
      <c r="C308" s="19" t="n">
        <v>0.0333456093241154</v>
      </c>
      <c r="D308" s="19" t="n">
        <v>0.023586171664856</v>
      </c>
      <c r="E308" s="19" t="n">
        <v>0.0423266493842504</v>
      </c>
      <c r="F308" s="19"/>
      <c r="G308" s="19" t="n">
        <v>0.0333770129982329</v>
      </c>
      <c r="H308" s="19" t="n">
        <v>0.0417676232753138</v>
      </c>
      <c r="I308" s="19" t="n">
        <v>0.0231702567982987</v>
      </c>
      <c r="J308" s="19" t="n">
        <v>0.0407230841194409</v>
      </c>
      <c r="K308" s="19" t="n">
        <v>0.0285746941686654</v>
      </c>
      <c r="L308" s="19" t="n">
        <v>0.032003021933604</v>
      </c>
      <c r="M308" s="19"/>
      <c r="N308" s="19" t="n">
        <v>0.0220941278239926</v>
      </c>
      <c r="O308" s="19" t="n">
        <v>0.0353172639432203</v>
      </c>
      <c r="P308" s="19" t="n">
        <v>0.0292203183163019</v>
      </c>
      <c r="Q308" s="19" t="n">
        <v>0.0471107223301837</v>
      </c>
      <c r="R308" s="19"/>
      <c r="S308" s="19" t="n">
        <v>0.0318687792656894</v>
      </c>
      <c r="T308" s="19" t="n">
        <v>0.0180776847265129</v>
      </c>
      <c r="U308" s="19" t="n">
        <v>0.0130050284799273</v>
      </c>
      <c r="V308" s="19" t="n">
        <v>0.0215820578318782</v>
      </c>
      <c r="W308" s="19" t="n">
        <v>0.0433496737255817</v>
      </c>
      <c r="X308" s="19" t="n">
        <v>0.034441367271298</v>
      </c>
      <c r="Y308" s="19" t="n">
        <v>0.0489250659437778</v>
      </c>
      <c r="Z308" s="19" t="n">
        <v>0.0768680239552477</v>
      </c>
      <c r="AA308" s="19" t="n">
        <v>0.0465470652166691</v>
      </c>
      <c r="AB308" s="19" t="n">
        <v>0.0253267728676005</v>
      </c>
      <c r="AC308" s="19" t="n">
        <v>0.0358380439945467</v>
      </c>
      <c r="AD308" s="19" t="n">
        <v>0.0414867843967686</v>
      </c>
      <c r="AE308" s="19"/>
      <c r="AF308" s="19" t="n">
        <v>0.0320432517505585</v>
      </c>
      <c r="AG308" s="19" t="n">
        <v>0.0295589931843666</v>
      </c>
      <c r="AH308" s="19" t="n">
        <v>0.037979515148626</v>
      </c>
      <c r="AI308" s="19"/>
      <c r="AJ308" s="19" t="n">
        <v>0.0263324383333842</v>
      </c>
      <c r="AK308" s="19" t="n">
        <v>0.0338245501247157</v>
      </c>
      <c r="AL308" s="19" t="n">
        <v>0.0369629238658016</v>
      </c>
      <c r="AM308" s="19" t="n">
        <v>0</v>
      </c>
      <c r="AN308" s="19" t="n">
        <v>0.0490727779364147</v>
      </c>
      <c r="AO308" s="19"/>
      <c r="AP308" s="19" t="n">
        <v>0.029338439154213</v>
      </c>
      <c r="AQ308" s="19" t="n">
        <v>0.0306088539810124</v>
      </c>
      <c r="AR308" s="19" t="n">
        <v>0.0215450458477329</v>
      </c>
      <c r="AS308" s="19" t="n">
        <v>0.019915601309358</v>
      </c>
      <c r="AT308" s="19" t="n">
        <v>0.0665557726063212</v>
      </c>
      <c r="AU308" s="19"/>
      <c r="AV308" s="19" t="n">
        <v>0.0335320513998596</v>
      </c>
      <c r="AW308" s="19" t="n">
        <v>0.0213354358881899</v>
      </c>
      <c r="AX308" s="19" t="n">
        <v>0.0108393017061449</v>
      </c>
      <c r="AY308" s="19" t="n">
        <v>0.0189555008426728</v>
      </c>
      <c r="AZ308" s="19" t="n">
        <v>0.0478804330022576</v>
      </c>
      <c r="BA308" s="19" t="n">
        <v>0.0762790154191531</v>
      </c>
      <c r="BB308" s="19"/>
      <c r="BC308" s="19" t="n">
        <v>0.032473493065578</v>
      </c>
      <c r="BD308" s="19" t="n">
        <v>0.038013293240855</v>
      </c>
      <c r="BE308" s="19" t="n">
        <v>0.0367967682762904</v>
      </c>
      <c r="BF308" s="19" t="n">
        <v>0.0159082884585762</v>
      </c>
      <c r="BG308" s="19" t="n">
        <v>0.0962357099978124</v>
      </c>
    </row>
    <row r="30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c r="AB309" s="19"/>
      <c r="AC309" s="19"/>
      <c r="AD309" s="19"/>
      <c r="AE309" s="19"/>
      <c r="AF309" s="19"/>
      <c r="AG309" s="19"/>
      <c r="AH309" s="19"/>
      <c r="AI309" s="19"/>
      <c r="AJ309" s="19"/>
      <c r="AK309" s="19"/>
      <c r="AL309" s="19"/>
      <c r="AM309" s="19"/>
      <c r="AN309" s="19"/>
      <c r="AO309" s="19"/>
      <c r="AP309" s="19"/>
      <c r="AQ309" s="19"/>
      <c r="AR309" s="19"/>
      <c r="AS309" s="19"/>
      <c r="AT309" s="19"/>
      <c r="AU309" s="19"/>
      <c r="AV309" s="19"/>
      <c r="AW309" s="19"/>
      <c r="AX309" s="19"/>
      <c r="AY309" s="19"/>
      <c r="AZ309" s="19"/>
      <c r="BA309" s="19"/>
      <c r="BB309" s="19"/>
      <c r="BC309" s="19"/>
      <c r="BD309" s="19"/>
      <c r="BE309" s="19"/>
      <c r="BF309" s="19"/>
      <c r="BG309" s="19"/>
    </row>
    <row r="310">
      <c r="B310" s="7" t="s">
        <v>216</v>
      </c>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c r="AB310" s="19"/>
      <c r="AC310" s="19"/>
      <c r="AD310" s="19"/>
      <c r="AE310" s="19"/>
      <c r="AF310" s="19"/>
      <c r="AG310" s="19"/>
      <c r="AH310" s="19"/>
      <c r="AI310" s="19"/>
      <c r="AJ310" s="19"/>
      <c r="AK310" s="19"/>
      <c r="AL310" s="19"/>
      <c r="AM310" s="19"/>
      <c r="AN310" s="19"/>
      <c r="AO310" s="19"/>
      <c r="AP310" s="19"/>
      <c r="AQ310" s="19"/>
      <c r="AR310" s="19"/>
      <c r="AS310" s="19"/>
      <c r="AT310" s="19"/>
      <c r="AU310" s="19"/>
      <c r="AV310" s="19"/>
      <c r="AW310" s="19"/>
      <c r="AX310" s="19"/>
      <c r="AY310" s="19"/>
      <c r="AZ310" s="19"/>
      <c r="BA310" s="19"/>
      <c r="BB310" s="19"/>
      <c r="BC310" s="19"/>
      <c r="BD310" s="19"/>
      <c r="BE310" s="19"/>
      <c r="BF310" s="19"/>
      <c r="BG310" s="19"/>
    </row>
    <row r="311">
      <c r="B311" s="26" t="s">
        <v>79</v>
      </c>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c r="AB311" s="19"/>
      <c r="AC311" s="19"/>
      <c r="AD311" s="19"/>
      <c r="AE311" s="19"/>
      <c r="AF311" s="19"/>
      <c r="AG311" s="19"/>
      <c r="AH311" s="19"/>
      <c r="AI311" s="19"/>
      <c r="AJ311" s="19"/>
      <c r="AK311" s="19"/>
      <c r="AL311" s="19"/>
      <c r="AM311" s="19"/>
      <c r="AN311" s="19"/>
      <c r="AO311" s="19"/>
      <c r="AP311" s="19"/>
      <c r="AQ311" s="19"/>
      <c r="AR311" s="19"/>
      <c r="AS311" s="19"/>
      <c r="AT311" s="19"/>
      <c r="AU311" s="19"/>
      <c r="AV311" s="19"/>
      <c r="AW311" s="19"/>
      <c r="AX311" s="19"/>
      <c r="AY311" s="19"/>
      <c r="AZ311" s="19"/>
      <c r="BA311" s="19"/>
      <c r="BB311" s="19"/>
      <c r="BC311" s="19"/>
      <c r="BD311" s="19"/>
      <c r="BE311" s="19"/>
      <c r="BF311" s="19"/>
      <c r="BG311" s="19"/>
    </row>
    <row r="312">
      <c r="B312" t="s">
        <v>204</v>
      </c>
      <c r="C312" s="19" t="n">
        <v>0.353640208535496</v>
      </c>
      <c r="D312" s="19" t="n">
        <v>0.431713354472715</v>
      </c>
      <c r="E312" s="19" t="n">
        <v>0.277227568474181</v>
      </c>
      <c r="F312" s="19"/>
      <c r="G312" s="19" t="n">
        <v>0.389609502360975</v>
      </c>
      <c r="H312" s="19" t="n">
        <v>0.478374346486529</v>
      </c>
      <c r="I312" s="19" t="n">
        <v>0.402733903438266</v>
      </c>
      <c r="J312" s="19" t="n">
        <v>0.333854742480871</v>
      </c>
      <c r="K312" s="19" t="n">
        <v>0.263123055985649</v>
      </c>
      <c r="L312" s="19" t="n">
        <v>0.265582303059097</v>
      </c>
      <c r="M312" s="19"/>
      <c r="N312" s="19" t="n">
        <v>0.481641460606324</v>
      </c>
      <c r="O312" s="19" t="n">
        <v>0.38363900559001</v>
      </c>
      <c r="P312" s="19" t="n">
        <v>0.311477752926023</v>
      </c>
      <c r="Q312" s="19" t="n">
        <v>0.222275190853633</v>
      </c>
      <c r="R312" s="19"/>
      <c r="S312" s="19" t="n">
        <v>0.507614140257882</v>
      </c>
      <c r="T312" s="19" t="n">
        <v>0.307928109837299</v>
      </c>
      <c r="U312" s="19" t="n">
        <v>0.25431738526654</v>
      </c>
      <c r="V312" s="19" t="n">
        <v>0.388307449958342</v>
      </c>
      <c r="W312" s="19" t="n">
        <v>0.40730663456448</v>
      </c>
      <c r="X312" s="19" t="n">
        <v>0.311557559668948</v>
      </c>
      <c r="Y312" s="19" t="n">
        <v>0.31294921761886</v>
      </c>
      <c r="Z312" s="19" t="n">
        <v>0.364902045938166</v>
      </c>
      <c r="AA312" s="19" t="n">
        <v>0.299547897870089</v>
      </c>
      <c r="AB312" s="19" t="n">
        <v>0.35968374219561</v>
      </c>
      <c r="AC312" s="19" t="n">
        <v>0.341632791389416</v>
      </c>
      <c r="AD312" s="19" t="n">
        <v>0.28660676562513</v>
      </c>
      <c r="AE312" s="19"/>
      <c r="AF312" s="19" t="n">
        <v>0.321389481158472</v>
      </c>
      <c r="AG312" s="19" t="n">
        <v>0.387340660561406</v>
      </c>
      <c r="AH312" s="19" t="n">
        <v>0.311293938117782</v>
      </c>
      <c r="AI312" s="19"/>
      <c r="AJ312" s="19" t="n">
        <v>0.323713350972308</v>
      </c>
      <c r="AK312" s="19" t="n">
        <v>0.398603131285167</v>
      </c>
      <c r="AL312" s="19" t="n">
        <v>0.388948308089891</v>
      </c>
      <c r="AM312" s="19" t="n">
        <v>0.329978193813735</v>
      </c>
      <c r="AN312" s="19" t="n">
        <v>0.300235491633007</v>
      </c>
      <c r="AO312" s="19"/>
      <c r="AP312" s="19" t="n">
        <v>0.296309205593317</v>
      </c>
      <c r="AQ312" s="19" t="n">
        <v>0.40057638225663</v>
      </c>
      <c r="AR312" s="19" t="n">
        <v>0.383923088213948</v>
      </c>
      <c r="AS312" s="19" t="n">
        <v>0.315524183831687</v>
      </c>
      <c r="AT312" s="19" t="n">
        <v>0.376484330330633</v>
      </c>
      <c r="AU312" s="19"/>
      <c r="AV312" s="19" t="n">
        <v>0.439123164555545</v>
      </c>
      <c r="AW312" s="19" t="n">
        <v>0.32528368092051</v>
      </c>
      <c r="AX312" s="19" t="n">
        <v>0.400282477224933</v>
      </c>
      <c r="AY312" s="19" t="n">
        <v>0.325346107427288</v>
      </c>
      <c r="AZ312" s="19" t="n">
        <v>0.350944184409329</v>
      </c>
      <c r="BA312" s="19" t="n">
        <v>0.263981008581842</v>
      </c>
      <c r="BB312" s="19"/>
      <c r="BC312" s="19" t="n">
        <v>0.197140143220772</v>
      </c>
      <c r="BD312" s="19" t="n">
        <v>0.287673202033963</v>
      </c>
      <c r="BE312" s="19" t="n">
        <v>0.466066471833706</v>
      </c>
      <c r="BF312" s="19" t="n">
        <v>0.556222466384674</v>
      </c>
      <c r="BG312" s="19" t="n">
        <v>0.615363136541407</v>
      </c>
    </row>
    <row r="313">
      <c r="B313" t="s">
        <v>205</v>
      </c>
      <c r="C313" s="19" t="n">
        <v>0.408264846516472</v>
      </c>
      <c r="D313" s="19" t="n">
        <v>0.384239040338845</v>
      </c>
      <c r="E313" s="19" t="n">
        <v>0.433080132090977</v>
      </c>
      <c r="F313" s="19"/>
      <c r="G313" s="19" t="n">
        <v>0.383586900941985</v>
      </c>
      <c r="H313" s="19" t="n">
        <v>0.365185305973379</v>
      </c>
      <c r="I313" s="19" t="n">
        <v>0.407589262940984</v>
      </c>
      <c r="J313" s="19" t="n">
        <v>0.387900204788456</v>
      </c>
      <c r="K313" s="19" t="n">
        <v>0.437799878160499</v>
      </c>
      <c r="L313" s="19" t="n">
        <v>0.456830494470567</v>
      </c>
      <c r="M313" s="19"/>
      <c r="N313" s="19" t="n">
        <v>0.376988302217495</v>
      </c>
      <c r="O313" s="19" t="n">
        <v>0.394502577060624</v>
      </c>
      <c r="P313" s="19" t="n">
        <v>0.418180309744318</v>
      </c>
      <c r="Q313" s="19" t="n">
        <v>0.446386484757551</v>
      </c>
      <c r="R313" s="19"/>
      <c r="S313" s="19" t="n">
        <v>0.332978734988273</v>
      </c>
      <c r="T313" s="19" t="n">
        <v>0.416674313045389</v>
      </c>
      <c r="U313" s="19" t="n">
        <v>0.460422138958813</v>
      </c>
      <c r="V313" s="19" t="n">
        <v>0.443427981288903</v>
      </c>
      <c r="W313" s="19" t="n">
        <v>0.408299122567835</v>
      </c>
      <c r="X313" s="19" t="n">
        <v>0.466195064057124</v>
      </c>
      <c r="Y313" s="19" t="n">
        <v>0.402024749462254</v>
      </c>
      <c r="Z313" s="19" t="n">
        <v>0.289075608284495</v>
      </c>
      <c r="AA313" s="19" t="n">
        <v>0.378250093399206</v>
      </c>
      <c r="AB313" s="19" t="n">
        <v>0.392377313295555</v>
      </c>
      <c r="AC313" s="19" t="n">
        <v>0.444665528523172</v>
      </c>
      <c r="AD313" s="19" t="n">
        <v>0.57765767184204</v>
      </c>
      <c r="AE313" s="19"/>
      <c r="AF313" s="19" t="n">
        <v>0.395605268549059</v>
      </c>
      <c r="AG313" s="19" t="n">
        <v>0.425301978794141</v>
      </c>
      <c r="AH313" s="19" t="n">
        <v>0.397051797645906</v>
      </c>
      <c r="AI313" s="19"/>
      <c r="AJ313" s="19" t="n">
        <v>0.439226341232382</v>
      </c>
      <c r="AK313" s="19" t="n">
        <v>0.385383886833563</v>
      </c>
      <c r="AL313" s="19" t="n">
        <v>0.374401721103758</v>
      </c>
      <c r="AM313" s="19" t="n">
        <v>0.39883820831851</v>
      </c>
      <c r="AN313" s="19" t="n">
        <v>0.401552365993169</v>
      </c>
      <c r="AO313" s="19"/>
      <c r="AP313" s="19" t="n">
        <v>0.470549208376939</v>
      </c>
      <c r="AQ313" s="19" t="n">
        <v>0.364659995151401</v>
      </c>
      <c r="AR313" s="19" t="n">
        <v>0.426709167481545</v>
      </c>
      <c r="AS313" s="19" t="n">
        <v>0.394510497206335</v>
      </c>
      <c r="AT313" s="19" t="n">
        <v>0.381602901993708</v>
      </c>
      <c r="AU313" s="19"/>
      <c r="AV313" s="19" t="n">
        <v>0.372734936022926</v>
      </c>
      <c r="AW313" s="19" t="n">
        <v>0.454558487587793</v>
      </c>
      <c r="AX313" s="19" t="n">
        <v>0.387573232717542</v>
      </c>
      <c r="AY313" s="19" t="n">
        <v>0.377216952602734</v>
      </c>
      <c r="AZ313" s="19" t="n">
        <v>0.397534385674094</v>
      </c>
      <c r="BA313" s="19" t="n">
        <v>0.471781839729538</v>
      </c>
      <c r="BB313" s="19"/>
      <c r="BC313" s="19" t="n">
        <v>0.461516156083377</v>
      </c>
      <c r="BD313" s="19" t="n">
        <v>0.412410971565282</v>
      </c>
      <c r="BE313" s="19" t="n">
        <v>0.363732231441003</v>
      </c>
      <c r="BF313" s="19" t="n">
        <v>0.359206238931582</v>
      </c>
      <c r="BG313" s="19" t="n">
        <v>0.270402035257922</v>
      </c>
    </row>
    <row r="314">
      <c r="B314" t="s">
        <v>206</v>
      </c>
      <c r="C314" s="19" t="n">
        <v>0.207533808216436</v>
      </c>
      <c r="D314" s="19" t="n">
        <v>0.169144935085846</v>
      </c>
      <c r="E314" s="19" t="n">
        <v>0.244417931871566</v>
      </c>
      <c r="F314" s="19"/>
      <c r="G314" s="19" t="n">
        <v>0.192427034061801</v>
      </c>
      <c r="H314" s="19" t="n">
        <v>0.12149080282396</v>
      </c>
      <c r="I314" s="19" t="n">
        <v>0.16673723003794</v>
      </c>
      <c r="J314" s="19" t="n">
        <v>0.255338702163505</v>
      </c>
      <c r="K314" s="19" t="n">
        <v>0.25250390977558</v>
      </c>
      <c r="L314" s="19" t="n">
        <v>0.251515252208155</v>
      </c>
      <c r="M314" s="19"/>
      <c r="N314" s="19" t="n">
        <v>0.130627768174689</v>
      </c>
      <c r="O314" s="19" t="n">
        <v>0.194847105686548</v>
      </c>
      <c r="P314" s="19" t="n">
        <v>0.22905575871062</v>
      </c>
      <c r="Q314" s="19" t="n">
        <v>0.285094545424279</v>
      </c>
      <c r="R314" s="19"/>
      <c r="S314" s="19" t="n">
        <v>0.145189817077109</v>
      </c>
      <c r="T314" s="19" t="n">
        <v>0.241931561165545</v>
      </c>
      <c r="U314" s="19" t="n">
        <v>0.257031680280393</v>
      </c>
      <c r="V314" s="19" t="n">
        <v>0.136868937224357</v>
      </c>
      <c r="W314" s="19" t="n">
        <v>0.184394242867686</v>
      </c>
      <c r="X314" s="19" t="n">
        <v>0.175137162536253</v>
      </c>
      <c r="Y314" s="19" t="n">
        <v>0.249817852587779</v>
      </c>
      <c r="Z314" s="19" t="n">
        <v>0.270774028697605</v>
      </c>
      <c r="AA314" s="19" t="n">
        <v>0.278320526285421</v>
      </c>
      <c r="AB314" s="19" t="n">
        <v>0.217022899367843</v>
      </c>
      <c r="AC314" s="19" t="n">
        <v>0.193916500333218</v>
      </c>
      <c r="AD314" s="19" t="n">
        <v>0.11935544447948</v>
      </c>
      <c r="AE314" s="19"/>
      <c r="AF314" s="19" t="n">
        <v>0.254541184432961</v>
      </c>
      <c r="AG314" s="19" t="n">
        <v>0.163521257437469</v>
      </c>
      <c r="AH314" s="19" t="n">
        <v>0.250595098861706</v>
      </c>
      <c r="AI314" s="19"/>
      <c r="AJ314" s="19" t="n">
        <v>0.212959198786709</v>
      </c>
      <c r="AK314" s="19" t="n">
        <v>0.182745294008427</v>
      </c>
      <c r="AL314" s="19" t="n">
        <v>0.189514500016015</v>
      </c>
      <c r="AM314" s="19" t="n">
        <v>0.249000608714524</v>
      </c>
      <c r="AN314" s="19" t="n">
        <v>0.264126376622284</v>
      </c>
      <c r="AO314" s="19"/>
      <c r="AP314" s="19" t="n">
        <v>0.205184127202383</v>
      </c>
      <c r="AQ314" s="19" t="n">
        <v>0.203961284197431</v>
      </c>
      <c r="AR314" s="19" t="n">
        <v>0.159236583168478</v>
      </c>
      <c r="AS314" s="19" t="n">
        <v>0.261890905086744</v>
      </c>
      <c r="AT314" s="19" t="n">
        <v>0.190547035427836</v>
      </c>
      <c r="AU314" s="19"/>
      <c r="AV314" s="19" t="n">
        <v>0.165725578020044</v>
      </c>
      <c r="AW314" s="19" t="n">
        <v>0.192762548702746</v>
      </c>
      <c r="AX314" s="19" t="n">
        <v>0.177232174491737</v>
      </c>
      <c r="AY314" s="19" t="n">
        <v>0.266961559529137</v>
      </c>
      <c r="AZ314" s="19" t="n">
        <v>0.212204824977469</v>
      </c>
      <c r="BA314" s="19" t="n">
        <v>0.214795378016443</v>
      </c>
      <c r="BB314" s="19"/>
      <c r="BC314" s="19" t="n">
        <v>0.311402931972115</v>
      </c>
      <c r="BD314" s="19" t="n">
        <v>0.254558877263479</v>
      </c>
      <c r="BE314" s="19" t="n">
        <v>0.144365171278242</v>
      </c>
      <c r="BF314" s="19" t="n">
        <v>0.0744021890230105</v>
      </c>
      <c r="BG314" s="19" t="n">
        <v>0.0831407025065217</v>
      </c>
    </row>
    <row r="315">
      <c r="B315" t="s">
        <v>207</v>
      </c>
      <c r="C315" s="19" t="n">
        <v>0.0305611367315959</v>
      </c>
      <c r="D315" s="19" t="n">
        <v>0.0149026701025942</v>
      </c>
      <c r="E315" s="19" t="n">
        <v>0.0452743675632766</v>
      </c>
      <c r="F315" s="19"/>
      <c r="G315" s="19" t="n">
        <v>0.0343765626352393</v>
      </c>
      <c r="H315" s="19" t="n">
        <v>0.0349495447161324</v>
      </c>
      <c r="I315" s="19" t="n">
        <v>0.0229396035828096</v>
      </c>
      <c r="J315" s="19" t="n">
        <v>0.0229063505671675</v>
      </c>
      <c r="K315" s="19" t="n">
        <v>0.0465731560782714</v>
      </c>
      <c r="L315" s="19" t="n">
        <v>0.0260719502621811</v>
      </c>
      <c r="M315" s="19"/>
      <c r="N315" s="19" t="n">
        <v>0.0107424690014918</v>
      </c>
      <c r="O315" s="19" t="n">
        <v>0.0270113116628179</v>
      </c>
      <c r="P315" s="19" t="n">
        <v>0.0412861786190386</v>
      </c>
      <c r="Q315" s="19" t="n">
        <v>0.0462437789645368</v>
      </c>
      <c r="R315" s="19"/>
      <c r="S315" s="19" t="n">
        <v>0.0142173076767357</v>
      </c>
      <c r="T315" s="19" t="n">
        <v>0.033466015951767</v>
      </c>
      <c r="U315" s="19" t="n">
        <v>0.0282287954942541</v>
      </c>
      <c r="V315" s="19" t="n">
        <v>0.0313956315283986</v>
      </c>
      <c r="W315" s="19" t="n">
        <v>0</v>
      </c>
      <c r="X315" s="19" t="n">
        <v>0.0471102137376755</v>
      </c>
      <c r="Y315" s="19" t="n">
        <v>0.0352081803311064</v>
      </c>
      <c r="Z315" s="19" t="n">
        <v>0.075248317079735</v>
      </c>
      <c r="AA315" s="19" t="n">
        <v>0.043881482445284</v>
      </c>
      <c r="AB315" s="19" t="n">
        <v>0.0309160451409926</v>
      </c>
      <c r="AC315" s="19" t="n">
        <v>0.0197851797541944</v>
      </c>
      <c r="AD315" s="19" t="n">
        <v>0.0163801180533503</v>
      </c>
      <c r="AE315" s="19"/>
      <c r="AF315" s="19" t="n">
        <v>0.0284640658595071</v>
      </c>
      <c r="AG315" s="19" t="n">
        <v>0.0238361032069845</v>
      </c>
      <c r="AH315" s="19" t="n">
        <v>0.041059165374606</v>
      </c>
      <c r="AI315" s="19"/>
      <c r="AJ315" s="19" t="n">
        <v>0.0241011090086011</v>
      </c>
      <c r="AK315" s="19" t="n">
        <v>0.033267687872843</v>
      </c>
      <c r="AL315" s="19" t="n">
        <v>0.0471354707903353</v>
      </c>
      <c r="AM315" s="19" t="n">
        <v>0.0221829891532309</v>
      </c>
      <c r="AN315" s="19" t="n">
        <v>0.0340857657515402</v>
      </c>
      <c r="AO315" s="19"/>
      <c r="AP315" s="19" t="n">
        <v>0.0279574588273605</v>
      </c>
      <c r="AQ315" s="19" t="n">
        <v>0.030802338394538</v>
      </c>
      <c r="AR315" s="19" t="n">
        <v>0.030131161136029</v>
      </c>
      <c r="AS315" s="19" t="n">
        <v>0.0280744138752348</v>
      </c>
      <c r="AT315" s="19" t="n">
        <v>0.0513657322478227</v>
      </c>
      <c r="AU315" s="19"/>
      <c r="AV315" s="19" t="n">
        <v>0.0224163214014859</v>
      </c>
      <c r="AW315" s="19" t="n">
        <v>0.0273952827889508</v>
      </c>
      <c r="AX315" s="19" t="n">
        <v>0.0349121155657881</v>
      </c>
      <c r="AY315" s="19" t="n">
        <v>0.0304753804408412</v>
      </c>
      <c r="AZ315" s="19" t="n">
        <v>0.0393166049391071</v>
      </c>
      <c r="BA315" s="19" t="n">
        <v>0.0494417736721776</v>
      </c>
      <c r="BB315" s="19"/>
      <c r="BC315" s="19" t="n">
        <v>0.0299407687237366</v>
      </c>
      <c r="BD315" s="19" t="n">
        <v>0.0453569491372756</v>
      </c>
      <c r="BE315" s="19" t="n">
        <v>0.0258361254470489</v>
      </c>
      <c r="BF315" s="19" t="n">
        <v>0.0101691056607338</v>
      </c>
      <c r="BG315" s="19" t="n">
        <v>0.0310941256941502</v>
      </c>
    </row>
    <row r="316">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c r="AB316" s="19"/>
      <c r="AC316" s="19"/>
      <c r="AD316" s="19"/>
      <c r="AE316" s="19"/>
      <c r="AF316" s="19"/>
      <c r="AG316" s="19"/>
      <c r="AH316" s="19"/>
      <c r="AI316" s="19"/>
      <c r="AJ316" s="19"/>
      <c r="AK316" s="19"/>
      <c r="AL316" s="19"/>
      <c r="AM316" s="19"/>
      <c r="AN316" s="19"/>
      <c r="AO316" s="19"/>
      <c r="AP316" s="19"/>
      <c r="AQ316" s="19"/>
      <c r="AR316" s="19"/>
      <c r="AS316" s="19"/>
      <c r="AT316" s="19"/>
      <c r="AU316" s="19"/>
      <c r="AV316" s="19"/>
      <c r="AW316" s="19"/>
      <c r="AX316" s="19"/>
      <c r="AY316" s="19"/>
      <c r="AZ316" s="19"/>
      <c r="BA316" s="19"/>
      <c r="BB316" s="19"/>
      <c r="BC316" s="19"/>
      <c r="BD316" s="19"/>
      <c r="BE316" s="19"/>
      <c r="BF316" s="19"/>
      <c r="BG316" s="19"/>
    </row>
    <row r="317">
      <c r="B317" s="7" t="s">
        <v>217</v>
      </c>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c r="AB317" s="19"/>
      <c r="AC317" s="19"/>
      <c r="AD317" s="19"/>
      <c r="AE317" s="19"/>
      <c r="AF317" s="19"/>
      <c r="AG317" s="19"/>
      <c r="AH317" s="19"/>
      <c r="AI317" s="19"/>
      <c r="AJ317" s="19"/>
      <c r="AK317" s="19"/>
      <c r="AL317" s="19"/>
      <c r="AM317" s="19"/>
      <c r="AN317" s="19"/>
      <c r="AO317" s="19"/>
      <c r="AP317" s="19"/>
      <c r="AQ317" s="19"/>
      <c r="AR317" s="19"/>
      <c r="AS317" s="19"/>
      <c r="AT317" s="19"/>
      <c r="AU317" s="19"/>
      <c r="AV317" s="19"/>
      <c r="AW317" s="19"/>
      <c r="AX317" s="19"/>
      <c r="AY317" s="19"/>
      <c r="AZ317" s="19"/>
      <c r="BA317" s="19"/>
      <c r="BB317" s="19"/>
      <c r="BC317" s="19"/>
      <c r="BD317" s="19"/>
      <c r="BE317" s="19"/>
      <c r="BF317" s="19"/>
      <c r="BG317" s="19"/>
    </row>
    <row r="318">
      <c r="B318" s="26" t="s">
        <v>79</v>
      </c>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c r="AB318" s="19"/>
      <c r="AC318" s="19"/>
      <c r="AD318" s="19"/>
      <c r="AE318" s="19"/>
      <c r="AF318" s="19"/>
      <c r="AG318" s="19"/>
      <c r="AH318" s="19"/>
      <c r="AI318" s="19"/>
      <c r="AJ318" s="19"/>
      <c r="AK318" s="19"/>
      <c r="AL318" s="19"/>
      <c r="AM318" s="19"/>
      <c r="AN318" s="19"/>
      <c r="AO318" s="19"/>
      <c r="AP318" s="19"/>
      <c r="AQ318" s="19"/>
      <c r="AR318" s="19"/>
      <c r="AS318" s="19"/>
      <c r="AT318" s="19"/>
      <c r="AU318" s="19"/>
      <c r="AV318" s="19"/>
      <c r="AW318" s="19"/>
      <c r="AX318" s="19"/>
      <c r="AY318" s="19"/>
      <c r="AZ318" s="19"/>
      <c r="BA318" s="19"/>
      <c r="BB318" s="19"/>
      <c r="BC318" s="19"/>
      <c r="BD318" s="19"/>
      <c r="BE318" s="19"/>
      <c r="BF318" s="19"/>
      <c r="BG318" s="19"/>
    </row>
    <row r="319">
      <c r="B319" t="s">
        <v>204</v>
      </c>
      <c r="C319" s="19" t="n">
        <v>0.101406824610093</v>
      </c>
      <c r="D319" s="19" t="n">
        <v>0.117524358250273</v>
      </c>
      <c r="E319" s="19" t="n">
        <v>0.0856011243332072</v>
      </c>
      <c r="F319" s="19"/>
      <c r="G319" s="19" t="n">
        <v>0.124173721976054</v>
      </c>
      <c r="H319" s="19" t="n">
        <v>0.146351210204698</v>
      </c>
      <c r="I319" s="19" t="n">
        <v>0.150982083598132</v>
      </c>
      <c r="J319" s="19" t="n">
        <v>0.0958163447285401</v>
      </c>
      <c r="K319" s="19" t="n">
        <v>0.0518645764345236</v>
      </c>
      <c r="L319" s="19" t="n">
        <v>0.0473644721453799</v>
      </c>
      <c r="M319" s="19"/>
      <c r="N319" s="19" t="n">
        <v>0.16175131548772</v>
      </c>
      <c r="O319" s="19" t="n">
        <v>0.0914786950334416</v>
      </c>
      <c r="P319" s="19" t="n">
        <v>0.0822362657440028</v>
      </c>
      <c r="Q319" s="19" t="n">
        <v>0.0637537263125535</v>
      </c>
      <c r="R319" s="19"/>
      <c r="S319" s="19" t="n">
        <v>0.15638789150502</v>
      </c>
      <c r="T319" s="19" t="n">
        <v>0.0746329455977242</v>
      </c>
      <c r="U319" s="19" t="n">
        <v>0.0785538062445996</v>
      </c>
      <c r="V319" s="19" t="n">
        <v>0.104763767538644</v>
      </c>
      <c r="W319" s="19" t="n">
        <v>0.0908551475292274</v>
      </c>
      <c r="X319" s="19" t="n">
        <v>0.12685140045837</v>
      </c>
      <c r="Y319" s="19" t="n">
        <v>0.100757024261996</v>
      </c>
      <c r="Z319" s="19" t="n">
        <v>0.0866605324524547</v>
      </c>
      <c r="AA319" s="19" t="n">
        <v>0.0992290582454214</v>
      </c>
      <c r="AB319" s="19" t="n">
        <v>0.106701991649288</v>
      </c>
      <c r="AC319" s="19" t="n">
        <v>0.0463536121885969</v>
      </c>
      <c r="AD319" s="19" t="n">
        <v>0.0646877792383747</v>
      </c>
      <c r="AE319" s="19"/>
      <c r="AF319" s="19" t="n">
        <v>0.0664088646529386</v>
      </c>
      <c r="AG319" s="19" t="n">
        <v>0.133817306024968</v>
      </c>
      <c r="AH319" s="19" t="n">
        <v>0.0784670386244619</v>
      </c>
      <c r="AI319" s="19"/>
      <c r="AJ319" s="19" t="n">
        <v>0.0735879170880367</v>
      </c>
      <c r="AK319" s="19" t="n">
        <v>0.146391912058186</v>
      </c>
      <c r="AL319" s="19" t="n">
        <v>0.0789305672217053</v>
      </c>
      <c r="AM319" s="19" t="n">
        <v>0.0544140969690942</v>
      </c>
      <c r="AN319" s="19" t="n">
        <v>0.0635262304588757</v>
      </c>
      <c r="AO319" s="19"/>
      <c r="AP319" s="19" t="n">
        <v>0.0548200473998924</v>
      </c>
      <c r="AQ319" s="19" t="n">
        <v>0.149379321325882</v>
      </c>
      <c r="AR319" s="19" t="n">
        <v>0.0870418782523451</v>
      </c>
      <c r="AS319" s="19" t="n">
        <v>0.0600442238562028</v>
      </c>
      <c r="AT319" s="19" t="n">
        <v>0.119668905103553</v>
      </c>
      <c r="AU319" s="19"/>
      <c r="AV319" s="19" t="n">
        <v>0.167915498661254</v>
      </c>
      <c r="AW319" s="19" t="n">
        <v>0.0758225302910852</v>
      </c>
      <c r="AX319" s="19" t="n">
        <v>0.0871332996445039</v>
      </c>
      <c r="AY319" s="19" t="n">
        <v>0.0633391266935849</v>
      </c>
      <c r="AZ319" s="19" t="n">
        <v>0.120467823271522</v>
      </c>
      <c r="BA319" s="19" t="n">
        <v>0.0291885103855312</v>
      </c>
      <c r="BB319" s="19"/>
      <c r="BC319" s="19" t="n">
        <v>0.0467912607063325</v>
      </c>
      <c r="BD319" s="19" t="n">
        <v>0.0707573255643379</v>
      </c>
      <c r="BE319" s="19" t="n">
        <v>0.15919629838259</v>
      </c>
      <c r="BF319" s="19" t="n">
        <v>0.15103097832004</v>
      </c>
      <c r="BG319" s="19" t="n">
        <v>0.174499392471133</v>
      </c>
    </row>
    <row r="320">
      <c r="B320" t="s">
        <v>205</v>
      </c>
      <c r="C320" s="19" t="n">
        <v>0.198006325538266</v>
      </c>
      <c r="D320" s="19" t="n">
        <v>0.215899693203742</v>
      </c>
      <c r="E320" s="19" t="n">
        <v>0.181246178858186</v>
      </c>
      <c r="F320" s="19"/>
      <c r="G320" s="19" t="n">
        <v>0.244739089048753</v>
      </c>
      <c r="H320" s="19" t="n">
        <v>0.288034016083578</v>
      </c>
      <c r="I320" s="19" t="n">
        <v>0.235471513597405</v>
      </c>
      <c r="J320" s="19" t="n">
        <v>0.184247520399662</v>
      </c>
      <c r="K320" s="19" t="n">
        <v>0.157753013838664</v>
      </c>
      <c r="L320" s="19" t="n">
        <v>0.101620472501096</v>
      </c>
      <c r="M320" s="19"/>
      <c r="N320" s="19" t="n">
        <v>0.268173130221798</v>
      </c>
      <c r="O320" s="19" t="n">
        <v>0.223441317836442</v>
      </c>
      <c r="P320" s="19" t="n">
        <v>0.168931079094051</v>
      </c>
      <c r="Q320" s="19" t="n">
        <v>0.121895701569003</v>
      </c>
      <c r="R320" s="19"/>
      <c r="S320" s="19" t="n">
        <v>0.264892782876132</v>
      </c>
      <c r="T320" s="19" t="n">
        <v>0.19528829285566</v>
      </c>
      <c r="U320" s="19" t="n">
        <v>0.158224053678675</v>
      </c>
      <c r="V320" s="19" t="n">
        <v>0.158949832551873</v>
      </c>
      <c r="W320" s="19" t="n">
        <v>0.215605038629852</v>
      </c>
      <c r="X320" s="19" t="n">
        <v>0.213445895859061</v>
      </c>
      <c r="Y320" s="19" t="n">
        <v>0.177544874200269</v>
      </c>
      <c r="Z320" s="19" t="n">
        <v>0.125509630589957</v>
      </c>
      <c r="AA320" s="19" t="n">
        <v>0.169973902040785</v>
      </c>
      <c r="AB320" s="19" t="n">
        <v>0.223459895483944</v>
      </c>
      <c r="AC320" s="19" t="n">
        <v>0.170592281407049</v>
      </c>
      <c r="AD320" s="19" t="n">
        <v>0.256075298435825</v>
      </c>
      <c r="AE320" s="19"/>
      <c r="AF320" s="19" t="n">
        <v>0.154451212566241</v>
      </c>
      <c r="AG320" s="19" t="n">
        <v>0.228080085503094</v>
      </c>
      <c r="AH320" s="19" t="n">
        <v>0.19211878580504</v>
      </c>
      <c r="AI320" s="19"/>
      <c r="AJ320" s="19" t="n">
        <v>0.180728447315947</v>
      </c>
      <c r="AK320" s="19" t="n">
        <v>0.242560239840496</v>
      </c>
      <c r="AL320" s="19" t="n">
        <v>0.24153152327732</v>
      </c>
      <c r="AM320" s="19" t="n">
        <v>0.124998909551185</v>
      </c>
      <c r="AN320" s="19" t="n">
        <v>0.174013860714195</v>
      </c>
      <c r="AO320" s="19"/>
      <c r="AP320" s="19" t="n">
        <v>0.172515423620954</v>
      </c>
      <c r="AQ320" s="19" t="n">
        <v>0.239238327744673</v>
      </c>
      <c r="AR320" s="19" t="n">
        <v>0.217713887972802</v>
      </c>
      <c r="AS320" s="19" t="n">
        <v>0.164346026088941</v>
      </c>
      <c r="AT320" s="19" t="n">
        <v>0.177451717876697</v>
      </c>
      <c r="AU320" s="19"/>
      <c r="AV320" s="19" t="n">
        <v>0.248677989182452</v>
      </c>
      <c r="AW320" s="19" t="n">
        <v>0.191802762028427</v>
      </c>
      <c r="AX320" s="19" t="n">
        <v>0.241497250936181</v>
      </c>
      <c r="AY320" s="19" t="n">
        <v>0.146182116675158</v>
      </c>
      <c r="AZ320" s="19" t="n">
        <v>0.203229602482675</v>
      </c>
      <c r="BA320" s="19" t="n">
        <v>0.140196444447067</v>
      </c>
      <c r="BB320" s="19"/>
      <c r="BC320" s="19" t="n">
        <v>0.122724523458809</v>
      </c>
      <c r="BD320" s="19" t="n">
        <v>0.164052170601488</v>
      </c>
      <c r="BE320" s="19" t="n">
        <v>0.245654220730599</v>
      </c>
      <c r="BF320" s="19" t="n">
        <v>0.303319723334008</v>
      </c>
      <c r="BG320" s="19" t="n">
        <v>0.428760386677609</v>
      </c>
    </row>
    <row r="321">
      <c r="B321" t="s">
        <v>206</v>
      </c>
      <c r="C321" s="19" t="n">
        <v>0.635066103076185</v>
      </c>
      <c r="D321" s="19" t="n">
        <v>0.604435323963165</v>
      </c>
      <c r="E321" s="19" t="n">
        <v>0.664619770286471</v>
      </c>
      <c r="F321" s="19"/>
      <c r="G321" s="19" t="n">
        <v>0.541627146208532</v>
      </c>
      <c r="H321" s="19" t="n">
        <v>0.513271727597474</v>
      </c>
      <c r="I321" s="19" t="n">
        <v>0.540381606273143</v>
      </c>
      <c r="J321" s="19" t="n">
        <v>0.667393335960827</v>
      </c>
      <c r="K321" s="19" t="n">
        <v>0.713709127578215</v>
      </c>
      <c r="L321" s="19" t="n">
        <v>0.794031081118555</v>
      </c>
      <c r="M321" s="19"/>
      <c r="N321" s="19" t="n">
        <v>0.523033880173932</v>
      </c>
      <c r="O321" s="19" t="n">
        <v>0.617668524057506</v>
      </c>
      <c r="P321" s="19" t="n">
        <v>0.685010609571668</v>
      </c>
      <c r="Q321" s="19" t="n">
        <v>0.729260919918855</v>
      </c>
      <c r="R321" s="19"/>
      <c r="S321" s="19" t="n">
        <v>0.517992732914724</v>
      </c>
      <c r="T321" s="19" t="n">
        <v>0.67419345203446</v>
      </c>
      <c r="U321" s="19" t="n">
        <v>0.684935475318037</v>
      </c>
      <c r="V321" s="19" t="n">
        <v>0.68020254480079</v>
      </c>
      <c r="W321" s="19" t="n">
        <v>0.6639356414752</v>
      </c>
      <c r="X321" s="19" t="n">
        <v>0.551489491500239</v>
      </c>
      <c r="Y321" s="19" t="n">
        <v>0.656805776041858</v>
      </c>
      <c r="Z321" s="19" t="n">
        <v>0.713597044114199</v>
      </c>
      <c r="AA321" s="19" t="n">
        <v>0.656398145130441</v>
      </c>
      <c r="AB321" s="19" t="n">
        <v>0.598806832299375</v>
      </c>
      <c r="AC321" s="19" t="n">
        <v>0.731141992498436</v>
      </c>
      <c r="AD321" s="19" t="n">
        <v>0.635772653577215</v>
      </c>
      <c r="AE321" s="19"/>
      <c r="AF321" s="19" t="n">
        <v>0.716559156955434</v>
      </c>
      <c r="AG321" s="19" t="n">
        <v>0.582026554529639</v>
      </c>
      <c r="AH321" s="19" t="n">
        <v>0.650604176201442</v>
      </c>
      <c r="AI321" s="19"/>
      <c r="AJ321" s="19" t="n">
        <v>0.679844574917902</v>
      </c>
      <c r="AK321" s="19" t="n">
        <v>0.550448949443439</v>
      </c>
      <c r="AL321" s="19" t="n">
        <v>0.604088737864517</v>
      </c>
      <c r="AM321" s="19" t="n">
        <v>0.820586993479721</v>
      </c>
      <c r="AN321" s="19" t="n">
        <v>0.695481403806125</v>
      </c>
      <c r="AO321" s="19"/>
      <c r="AP321" s="19" t="n">
        <v>0.716100789386115</v>
      </c>
      <c r="AQ321" s="19" t="n">
        <v>0.540792591385999</v>
      </c>
      <c r="AR321" s="19" t="n">
        <v>0.636176963257495</v>
      </c>
      <c r="AS321" s="19" t="n">
        <v>0.701821531790039</v>
      </c>
      <c r="AT321" s="19" t="n">
        <v>0.649173810076025</v>
      </c>
      <c r="AU321" s="19"/>
      <c r="AV321" s="19" t="n">
        <v>0.519090228499415</v>
      </c>
      <c r="AW321" s="19" t="n">
        <v>0.67190907437957</v>
      </c>
      <c r="AX321" s="19" t="n">
        <v>0.613357619969338</v>
      </c>
      <c r="AY321" s="19" t="n">
        <v>0.717754123067531</v>
      </c>
      <c r="AZ321" s="19" t="n">
        <v>0.623387987139092</v>
      </c>
      <c r="BA321" s="19" t="n">
        <v>0.739307597075948</v>
      </c>
      <c r="BB321" s="19"/>
      <c r="BC321" s="19" t="n">
        <v>0.770429830629352</v>
      </c>
      <c r="BD321" s="19" t="n">
        <v>0.677770840028301</v>
      </c>
      <c r="BE321" s="19" t="n">
        <v>0.54846834788588</v>
      </c>
      <c r="BF321" s="19" t="n">
        <v>0.479392757017428</v>
      </c>
      <c r="BG321" s="19" t="n">
        <v>0.289756384356954</v>
      </c>
    </row>
    <row r="322">
      <c r="B322" t="s">
        <v>207</v>
      </c>
      <c r="C322" s="19" t="n">
        <v>0.0655207467754551</v>
      </c>
      <c r="D322" s="19" t="n">
        <v>0.0621406245828193</v>
      </c>
      <c r="E322" s="19" t="n">
        <v>0.0685329265221358</v>
      </c>
      <c r="F322" s="19"/>
      <c r="G322" s="19" t="n">
        <v>0.0894600427666605</v>
      </c>
      <c r="H322" s="19" t="n">
        <v>0.0523430461142502</v>
      </c>
      <c r="I322" s="19" t="n">
        <v>0.0731647965313198</v>
      </c>
      <c r="J322" s="19" t="n">
        <v>0.0525427989109713</v>
      </c>
      <c r="K322" s="19" t="n">
        <v>0.0766732821485977</v>
      </c>
      <c r="L322" s="19" t="n">
        <v>0.0569839742349693</v>
      </c>
      <c r="M322" s="19"/>
      <c r="N322" s="19" t="n">
        <v>0.0470416741165491</v>
      </c>
      <c r="O322" s="19" t="n">
        <v>0.0674114630726098</v>
      </c>
      <c r="P322" s="19" t="n">
        <v>0.0638220455902782</v>
      </c>
      <c r="Q322" s="19" t="n">
        <v>0.0850896521995878</v>
      </c>
      <c r="R322" s="19"/>
      <c r="S322" s="19" t="n">
        <v>0.0607265927041243</v>
      </c>
      <c r="T322" s="19" t="n">
        <v>0.0558853095121557</v>
      </c>
      <c r="U322" s="19" t="n">
        <v>0.078286664758689</v>
      </c>
      <c r="V322" s="19" t="n">
        <v>0.0560838551086927</v>
      </c>
      <c r="W322" s="19" t="n">
        <v>0.0296041723657204</v>
      </c>
      <c r="X322" s="19" t="n">
        <v>0.10821321218233</v>
      </c>
      <c r="Y322" s="19" t="n">
        <v>0.0648923254958769</v>
      </c>
      <c r="Z322" s="19" t="n">
        <v>0.0742327928433894</v>
      </c>
      <c r="AA322" s="19" t="n">
        <v>0.0743988945833529</v>
      </c>
      <c r="AB322" s="19" t="n">
        <v>0.071031280567393</v>
      </c>
      <c r="AC322" s="19" t="n">
        <v>0.0519121139059178</v>
      </c>
      <c r="AD322" s="19" t="n">
        <v>0.0434642687485857</v>
      </c>
      <c r="AE322" s="19"/>
      <c r="AF322" s="19" t="n">
        <v>0.062580765825386</v>
      </c>
      <c r="AG322" s="19" t="n">
        <v>0.0560760539422994</v>
      </c>
      <c r="AH322" s="19" t="n">
        <v>0.0788099993690559</v>
      </c>
      <c r="AI322" s="19"/>
      <c r="AJ322" s="19" t="n">
        <v>0.0658390606781143</v>
      </c>
      <c r="AK322" s="19" t="n">
        <v>0.0605988986578786</v>
      </c>
      <c r="AL322" s="19" t="n">
        <v>0.0754491716364572</v>
      </c>
      <c r="AM322" s="19" t="n">
        <v>0</v>
      </c>
      <c r="AN322" s="19" t="n">
        <v>0.0669785050208043</v>
      </c>
      <c r="AO322" s="19"/>
      <c r="AP322" s="19" t="n">
        <v>0.0565637395930377</v>
      </c>
      <c r="AQ322" s="19" t="n">
        <v>0.0705897595434461</v>
      </c>
      <c r="AR322" s="19" t="n">
        <v>0.0590672705173577</v>
      </c>
      <c r="AS322" s="19" t="n">
        <v>0.0737882182648164</v>
      </c>
      <c r="AT322" s="19" t="n">
        <v>0.053705566943725</v>
      </c>
      <c r="AU322" s="19"/>
      <c r="AV322" s="19" t="n">
        <v>0.0643162836568793</v>
      </c>
      <c r="AW322" s="19" t="n">
        <v>0.0604656333009178</v>
      </c>
      <c r="AX322" s="19" t="n">
        <v>0.0580118294499772</v>
      </c>
      <c r="AY322" s="19" t="n">
        <v>0.0727246335637265</v>
      </c>
      <c r="AZ322" s="19" t="n">
        <v>0.0529145871067106</v>
      </c>
      <c r="BA322" s="19" t="n">
        <v>0.0913074480914541</v>
      </c>
      <c r="BB322" s="19"/>
      <c r="BC322" s="19" t="n">
        <v>0.0600543852055059</v>
      </c>
      <c r="BD322" s="19" t="n">
        <v>0.0874196638058738</v>
      </c>
      <c r="BE322" s="19" t="n">
        <v>0.046681133000931</v>
      </c>
      <c r="BF322" s="19" t="n">
        <v>0.0662565413285237</v>
      </c>
      <c r="BG322" s="19" t="n">
        <v>0.106983836494305</v>
      </c>
    </row>
    <row r="323">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c r="AB323" s="19"/>
      <c r="AC323" s="19"/>
      <c r="AD323" s="19"/>
      <c r="AE323" s="19"/>
      <c r="AF323" s="19"/>
      <c r="AG323" s="19"/>
      <c r="AH323" s="19"/>
      <c r="AI323" s="19"/>
      <c r="AJ323" s="19"/>
      <c r="AK323" s="19"/>
      <c r="AL323" s="19"/>
      <c r="AM323" s="19"/>
      <c r="AN323" s="19"/>
      <c r="AO323" s="19"/>
      <c r="AP323" s="19"/>
      <c r="AQ323" s="19"/>
      <c r="AR323" s="19"/>
      <c r="AS323" s="19"/>
      <c r="AT323" s="19"/>
      <c r="AU323" s="19"/>
      <c r="AV323" s="19"/>
      <c r="AW323" s="19"/>
      <c r="AX323" s="19"/>
      <c r="AY323" s="19"/>
      <c r="AZ323" s="19"/>
      <c r="BA323" s="19"/>
      <c r="BB323" s="19"/>
      <c r="BC323" s="19"/>
      <c r="BD323" s="19"/>
      <c r="BE323" s="19"/>
      <c r="BF323" s="19"/>
      <c r="BG323" s="19"/>
    </row>
    <row r="324">
      <c r="B324" s="7" t="s">
        <v>222</v>
      </c>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c r="AB324" s="19"/>
      <c r="AC324" s="19"/>
      <c r="AD324" s="19"/>
      <c r="AE324" s="19"/>
      <c r="AF324" s="19"/>
      <c r="AG324" s="19"/>
      <c r="AH324" s="19"/>
      <c r="AI324" s="19"/>
      <c r="AJ324" s="19"/>
      <c r="AK324" s="19"/>
      <c r="AL324" s="19"/>
      <c r="AM324" s="19"/>
      <c r="AN324" s="19"/>
      <c r="AO324" s="19"/>
      <c r="AP324" s="19"/>
      <c r="AQ324" s="19"/>
      <c r="AR324" s="19"/>
      <c r="AS324" s="19"/>
      <c r="AT324" s="19"/>
      <c r="AU324" s="19"/>
      <c r="AV324" s="19"/>
      <c r="AW324" s="19"/>
      <c r="AX324" s="19"/>
      <c r="AY324" s="19"/>
      <c r="AZ324" s="19"/>
      <c r="BA324" s="19"/>
      <c r="BB324" s="19"/>
      <c r="BC324" s="19"/>
      <c r="BD324" s="19"/>
      <c r="BE324" s="19"/>
      <c r="BF324" s="19"/>
      <c r="BG324" s="19"/>
    </row>
    <row r="325">
      <c r="B325" s="26" t="s">
        <v>79</v>
      </c>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c r="AB325" s="19"/>
      <c r="AC325" s="19"/>
      <c r="AD325" s="19"/>
      <c r="AE325" s="19"/>
      <c r="AF325" s="19"/>
      <c r="AG325" s="19"/>
      <c r="AH325" s="19"/>
      <c r="AI325" s="19"/>
      <c r="AJ325" s="19"/>
      <c r="AK325" s="19"/>
      <c r="AL325" s="19"/>
      <c r="AM325" s="19"/>
      <c r="AN325" s="19"/>
      <c r="AO325" s="19"/>
      <c r="AP325" s="19"/>
      <c r="AQ325" s="19"/>
      <c r="AR325" s="19"/>
      <c r="AS325" s="19"/>
      <c r="AT325" s="19"/>
      <c r="AU325" s="19"/>
      <c r="AV325" s="19"/>
      <c r="AW325" s="19"/>
      <c r="AX325" s="19"/>
      <c r="AY325" s="19"/>
      <c r="AZ325" s="19"/>
      <c r="BA325" s="19"/>
      <c r="BB325" s="19"/>
      <c r="BC325" s="19"/>
      <c r="BD325" s="19"/>
      <c r="BE325" s="19"/>
      <c r="BF325" s="19"/>
      <c r="BG325" s="19"/>
    </row>
    <row r="326">
      <c r="B326" t="s">
        <v>218</v>
      </c>
      <c r="C326" s="19" t="n">
        <v>0.123896079903264</v>
      </c>
      <c r="D326" s="19" t="n">
        <v>0.159341236238744</v>
      </c>
      <c r="E326" s="19" t="n">
        <v>0.0902986696203114</v>
      </c>
      <c r="F326" s="19"/>
      <c r="G326" s="19" t="n">
        <v>0.218043211705653</v>
      </c>
      <c r="H326" s="19" t="n">
        <v>0.267067320417915</v>
      </c>
      <c r="I326" s="19" t="n">
        <v>0.158879003295337</v>
      </c>
      <c r="J326" s="19" t="n">
        <v>0.0466862194175854</v>
      </c>
      <c r="K326" s="19" t="n">
        <v>0.0352262625234084</v>
      </c>
      <c r="L326" s="19" t="n">
        <v>0.0387068110871372</v>
      </c>
      <c r="M326" s="19"/>
      <c r="N326" s="19" t="n">
        <v>0.21487465036207</v>
      </c>
      <c r="O326" s="19" t="n">
        <v>0.107876404005203</v>
      </c>
      <c r="P326" s="19" t="n">
        <v>0.0702689300576613</v>
      </c>
      <c r="Q326" s="19" t="n">
        <v>0.0879020473340264</v>
      </c>
      <c r="R326" s="19"/>
      <c r="S326" s="19" t="n">
        <v>0.214948344633222</v>
      </c>
      <c r="T326" s="19" t="n">
        <v>0.0906873734063716</v>
      </c>
      <c r="U326" s="19" t="n">
        <v>0.079894538716333</v>
      </c>
      <c r="V326" s="19" t="n">
        <v>0.0990881047220513</v>
      </c>
      <c r="W326" s="19" t="n">
        <v>0.110189764062125</v>
      </c>
      <c r="X326" s="19" t="n">
        <v>0.170448523956088</v>
      </c>
      <c r="Y326" s="19" t="n">
        <v>0.0921773624220765</v>
      </c>
      <c r="Z326" s="19" t="n">
        <v>0.0786462320332673</v>
      </c>
      <c r="AA326" s="19" t="n">
        <v>0.158972122995665</v>
      </c>
      <c r="AB326" s="19" t="n">
        <v>0.0840880204281805</v>
      </c>
      <c r="AC326" s="19" t="n">
        <v>0.0933115388531746</v>
      </c>
      <c r="AD326" s="19" t="n">
        <v>0.112676721209524</v>
      </c>
      <c r="AE326" s="19"/>
      <c r="AF326" s="19" t="n">
        <v>0.0758833154923561</v>
      </c>
      <c r="AG326" s="19" t="n">
        <v>0.152423126258049</v>
      </c>
      <c r="AH326" s="19" t="n">
        <v>0.119984867969003</v>
      </c>
      <c r="AI326" s="19"/>
      <c r="AJ326" s="19" t="n">
        <v>0.0995634989612697</v>
      </c>
      <c r="AK326" s="19" t="n">
        <v>0.178718275810234</v>
      </c>
      <c r="AL326" s="19" t="n">
        <v>0.0803830984628042</v>
      </c>
      <c r="AM326" s="19" t="n">
        <v>0.148940788127462</v>
      </c>
      <c r="AN326" s="19" t="n">
        <v>0.106999513766721</v>
      </c>
      <c r="AO326" s="19"/>
      <c r="AP326" s="19" t="n">
        <v>0.111134012837052</v>
      </c>
      <c r="AQ326" s="19" t="n">
        <v>0.190065424692311</v>
      </c>
      <c r="AR326" s="19" t="n">
        <v>0.0812540345468421</v>
      </c>
      <c r="AS326" s="19" t="n">
        <v>0.0667990702150954</v>
      </c>
      <c r="AT326" s="19" t="n">
        <v>0.0738996112432045</v>
      </c>
      <c r="AU326" s="19"/>
      <c r="AV326" s="19" t="n">
        <v>0.227990369570333</v>
      </c>
      <c r="AW326" s="19" t="n">
        <v>0.128486294944548</v>
      </c>
      <c r="AX326" s="19" t="n">
        <v>0.0796808174307684</v>
      </c>
      <c r="AY326" s="19" t="n">
        <v>0.0474543580613287</v>
      </c>
      <c r="AZ326" s="19" t="n">
        <v>0.105033818338862</v>
      </c>
      <c r="BA326" s="19" t="n">
        <v>0.0545988240698193</v>
      </c>
      <c r="BB326" s="19"/>
      <c r="BC326" s="19" t="n">
        <v>0.0506579169153804</v>
      </c>
      <c r="BD326" s="19" t="n">
        <v>0.0794689878795353</v>
      </c>
      <c r="BE326" s="19" t="n">
        <v>0.159807630714404</v>
      </c>
      <c r="BF326" s="19" t="n">
        <v>0.27594427863788</v>
      </c>
      <c r="BG326" s="19" t="n">
        <v>0.404276914835401</v>
      </c>
    </row>
    <row r="327">
      <c r="B327" t="s">
        <v>219</v>
      </c>
      <c r="C327" s="19" t="n">
        <v>0.369865060140745</v>
      </c>
      <c r="D327" s="19" t="n">
        <v>0.390061628151179</v>
      </c>
      <c r="E327" s="19" t="n">
        <v>0.350115286538578</v>
      </c>
      <c r="F327" s="19"/>
      <c r="G327" s="19" t="n">
        <v>0.438158643379325</v>
      </c>
      <c r="H327" s="19" t="n">
        <v>0.390692082656527</v>
      </c>
      <c r="I327" s="19" t="n">
        <v>0.410346786225512</v>
      </c>
      <c r="J327" s="19" t="n">
        <v>0.441332204268018</v>
      </c>
      <c r="K327" s="19" t="n">
        <v>0.295647152546101</v>
      </c>
      <c r="L327" s="19" t="n">
        <v>0.266515383108677</v>
      </c>
      <c r="M327" s="19"/>
      <c r="N327" s="19" t="n">
        <v>0.385617929968537</v>
      </c>
      <c r="O327" s="19" t="n">
        <v>0.422425879748138</v>
      </c>
      <c r="P327" s="19" t="n">
        <v>0.329640391213288</v>
      </c>
      <c r="Q327" s="19" t="n">
        <v>0.334321928181992</v>
      </c>
      <c r="R327" s="19"/>
      <c r="S327" s="19" t="n">
        <v>0.428920731546177</v>
      </c>
      <c r="T327" s="19" t="n">
        <v>0.39270898165287</v>
      </c>
      <c r="U327" s="19" t="n">
        <v>0.373231620750975</v>
      </c>
      <c r="V327" s="19" t="n">
        <v>0.390416771776458</v>
      </c>
      <c r="W327" s="19" t="n">
        <v>0.41038448647525</v>
      </c>
      <c r="X327" s="19" t="n">
        <v>0.394094286065628</v>
      </c>
      <c r="Y327" s="19" t="n">
        <v>0.303897338522245</v>
      </c>
      <c r="Z327" s="19" t="n">
        <v>0.268620400156241</v>
      </c>
      <c r="AA327" s="19" t="n">
        <v>0.350707236146888</v>
      </c>
      <c r="AB327" s="19" t="n">
        <v>0.333758194405635</v>
      </c>
      <c r="AC327" s="19" t="n">
        <v>0.281287161320043</v>
      </c>
      <c r="AD327" s="19" t="n">
        <v>0.394057606025457</v>
      </c>
      <c r="AE327" s="19"/>
      <c r="AF327" s="19" t="n">
        <v>0.330563490747409</v>
      </c>
      <c r="AG327" s="19" t="n">
        <v>0.370035679242614</v>
      </c>
      <c r="AH327" s="19" t="n">
        <v>0.429730171639797</v>
      </c>
      <c r="AI327" s="19"/>
      <c r="AJ327" s="19" t="n">
        <v>0.350395015804312</v>
      </c>
      <c r="AK327" s="19" t="n">
        <v>0.411093822645297</v>
      </c>
      <c r="AL327" s="19" t="n">
        <v>0.417844604702284</v>
      </c>
      <c r="AM327" s="19" t="n">
        <v>0.263467196625268</v>
      </c>
      <c r="AN327" s="19" t="n">
        <v>0.362420839102511</v>
      </c>
      <c r="AO327" s="19"/>
      <c r="AP327" s="19" t="n">
        <v>0.327282280870181</v>
      </c>
      <c r="AQ327" s="19" t="n">
        <v>0.408366830693253</v>
      </c>
      <c r="AR327" s="19" t="n">
        <v>0.438739152978693</v>
      </c>
      <c r="AS327" s="19" t="n">
        <v>0.33228731416404</v>
      </c>
      <c r="AT327" s="19" t="n">
        <v>0.272308860830095</v>
      </c>
      <c r="AU327" s="19"/>
      <c r="AV327" s="19" t="n">
        <v>0.421841847739158</v>
      </c>
      <c r="AW327" s="19" t="n">
        <v>0.340687711695809</v>
      </c>
      <c r="AX327" s="19" t="n">
        <v>0.41882313805292</v>
      </c>
      <c r="AY327" s="19" t="n">
        <v>0.364401304186521</v>
      </c>
      <c r="AZ327" s="19" t="n">
        <v>0.295469781738282</v>
      </c>
      <c r="BA327" s="19" t="n">
        <v>0.332516085990139</v>
      </c>
      <c r="BB327" s="19"/>
      <c r="BC327" s="19" t="n">
        <v>0.373938121448237</v>
      </c>
      <c r="BD327" s="19" t="n">
        <v>0.356868625774788</v>
      </c>
      <c r="BE327" s="19" t="n">
        <v>0.419906321018484</v>
      </c>
      <c r="BF327" s="19" t="n">
        <v>0.334627181272797</v>
      </c>
      <c r="BG327" s="19" t="n">
        <v>0.288000991483116</v>
      </c>
    </row>
    <row r="328">
      <c r="B328" t="s">
        <v>220</v>
      </c>
      <c r="C328" s="19" t="n">
        <v>0.281161127425519</v>
      </c>
      <c r="D328" s="19" t="n">
        <v>0.252573182054037</v>
      </c>
      <c r="E328" s="19" t="n">
        <v>0.310191637607353</v>
      </c>
      <c r="F328" s="19"/>
      <c r="G328" s="19" t="n">
        <v>0.228016513314583</v>
      </c>
      <c r="H328" s="19" t="n">
        <v>0.201599826004243</v>
      </c>
      <c r="I328" s="19" t="n">
        <v>0.238931635744241</v>
      </c>
      <c r="J328" s="19" t="n">
        <v>0.258639538136072</v>
      </c>
      <c r="K328" s="19" t="n">
        <v>0.336483170545853</v>
      </c>
      <c r="L328" s="19" t="n">
        <v>0.396461269009172</v>
      </c>
      <c r="M328" s="19"/>
      <c r="N328" s="19" t="n">
        <v>0.25281641646282</v>
      </c>
      <c r="O328" s="19" t="n">
        <v>0.262825127467992</v>
      </c>
      <c r="P328" s="19" t="n">
        <v>0.292825163710083</v>
      </c>
      <c r="Q328" s="19" t="n">
        <v>0.321078062632712</v>
      </c>
      <c r="R328" s="19"/>
      <c r="S328" s="19" t="n">
        <v>0.193538574269183</v>
      </c>
      <c r="T328" s="19" t="n">
        <v>0.300023771874884</v>
      </c>
      <c r="U328" s="19" t="n">
        <v>0.290340670283138</v>
      </c>
      <c r="V328" s="19" t="n">
        <v>0.237064715866836</v>
      </c>
      <c r="W328" s="19" t="n">
        <v>0.288258887361703</v>
      </c>
      <c r="X328" s="19" t="n">
        <v>0.273898766176091</v>
      </c>
      <c r="Y328" s="19" t="n">
        <v>0.34144845320143</v>
      </c>
      <c r="Z328" s="19" t="n">
        <v>0.312219238183605</v>
      </c>
      <c r="AA328" s="19" t="n">
        <v>0.288547821198308</v>
      </c>
      <c r="AB328" s="19" t="n">
        <v>0.319737627289395</v>
      </c>
      <c r="AC328" s="19" t="n">
        <v>0.314010489870997</v>
      </c>
      <c r="AD328" s="19" t="n">
        <v>0.322689937703718</v>
      </c>
      <c r="AE328" s="19"/>
      <c r="AF328" s="19" t="n">
        <v>0.311067367912745</v>
      </c>
      <c r="AG328" s="19" t="n">
        <v>0.28505323568731</v>
      </c>
      <c r="AH328" s="19" t="n">
        <v>0.221155802107434</v>
      </c>
      <c r="AI328" s="19"/>
      <c r="AJ328" s="19" t="n">
        <v>0.319495908126167</v>
      </c>
      <c r="AK328" s="19" t="n">
        <v>0.232196807192491</v>
      </c>
      <c r="AL328" s="19" t="n">
        <v>0.322504773134443</v>
      </c>
      <c r="AM328" s="19" t="n">
        <v>0.234438120233251</v>
      </c>
      <c r="AN328" s="19" t="n">
        <v>0.255472183747679</v>
      </c>
      <c r="AO328" s="19"/>
      <c r="AP328" s="19" t="n">
        <v>0.328778396090983</v>
      </c>
      <c r="AQ328" s="19" t="n">
        <v>0.227715357859326</v>
      </c>
      <c r="AR328" s="19" t="n">
        <v>0.309071440815076</v>
      </c>
      <c r="AS328" s="19" t="n">
        <v>0.311361935967521</v>
      </c>
      <c r="AT328" s="19" t="n">
        <v>0.335072425117187</v>
      </c>
      <c r="AU328" s="19"/>
      <c r="AV328" s="19" t="n">
        <v>0.219882077235331</v>
      </c>
      <c r="AW328" s="19" t="n">
        <v>0.322168125283691</v>
      </c>
      <c r="AX328" s="19" t="n">
        <v>0.308946022554216</v>
      </c>
      <c r="AY328" s="19" t="n">
        <v>0.312159556634915</v>
      </c>
      <c r="AZ328" s="19" t="n">
        <v>0.318310061162702</v>
      </c>
      <c r="BA328" s="19" t="n">
        <v>0.279155918652007</v>
      </c>
      <c r="BB328" s="19"/>
      <c r="BC328" s="19" t="n">
        <v>0.322447611186967</v>
      </c>
      <c r="BD328" s="19" t="n">
        <v>0.321090498805108</v>
      </c>
      <c r="BE328" s="19" t="n">
        <v>0.248203032214453</v>
      </c>
      <c r="BF328" s="19" t="n">
        <v>0.237992859240318</v>
      </c>
      <c r="BG328" s="19" t="n">
        <v>0.159068657866564</v>
      </c>
    </row>
    <row r="329">
      <c r="B329" t="s">
        <v>221</v>
      </c>
      <c r="C329" s="19" t="n">
        <v>0.15912323379672</v>
      </c>
      <c r="D329" s="19" t="n">
        <v>0.14511894942782</v>
      </c>
      <c r="E329" s="19" t="n">
        <v>0.170190675996329</v>
      </c>
      <c r="F329" s="19"/>
      <c r="G329" s="19" t="n">
        <v>0.0822541282193021</v>
      </c>
      <c r="H329" s="19" t="n">
        <v>0.0925013559177895</v>
      </c>
      <c r="I329" s="19" t="n">
        <v>0.124480237796378</v>
      </c>
      <c r="J329" s="19" t="n">
        <v>0.18350242559204</v>
      </c>
      <c r="K329" s="19" t="n">
        <v>0.244778991186735</v>
      </c>
      <c r="L329" s="19" t="n">
        <v>0.215273811321351</v>
      </c>
      <c r="M329" s="19"/>
      <c r="N329" s="19" t="n">
        <v>0.110277847164025</v>
      </c>
      <c r="O329" s="19" t="n">
        <v>0.162412373170287</v>
      </c>
      <c r="P329" s="19" t="n">
        <v>0.213729014418786</v>
      </c>
      <c r="Q329" s="19" t="n">
        <v>0.160668656980394</v>
      </c>
      <c r="R329" s="19"/>
      <c r="S329" s="19" t="n">
        <v>0.107956557219905</v>
      </c>
      <c r="T329" s="19" t="n">
        <v>0.158953490189196</v>
      </c>
      <c r="U329" s="19" t="n">
        <v>0.193329384461431</v>
      </c>
      <c r="V329" s="19" t="n">
        <v>0.205669905477169</v>
      </c>
      <c r="W329" s="19" t="n">
        <v>0.122471110438356</v>
      </c>
      <c r="X329" s="19" t="n">
        <v>0.0989184698854165</v>
      </c>
      <c r="Y329" s="19" t="n">
        <v>0.176265120635208</v>
      </c>
      <c r="Z329" s="19" t="n">
        <v>0.213497224737412</v>
      </c>
      <c r="AA329" s="19" t="n">
        <v>0.163659656587266</v>
      </c>
      <c r="AB329" s="19" t="n">
        <v>0.181375689838788</v>
      </c>
      <c r="AC329" s="19" t="n">
        <v>0.249590688068985</v>
      </c>
      <c r="AD329" s="19" t="n">
        <v>0.0814196656674208</v>
      </c>
      <c r="AE329" s="19"/>
      <c r="AF329" s="19" t="n">
        <v>0.221667249694651</v>
      </c>
      <c r="AG329" s="19" t="n">
        <v>0.130106955298611</v>
      </c>
      <c r="AH329" s="19" t="n">
        <v>0.127104872233322</v>
      </c>
      <c r="AI329" s="19"/>
      <c r="AJ329" s="19" t="n">
        <v>0.176130775742483</v>
      </c>
      <c r="AK329" s="19" t="n">
        <v>0.121306476922575</v>
      </c>
      <c r="AL329" s="19" t="n">
        <v>0.158829671023508</v>
      </c>
      <c r="AM329" s="19" t="n">
        <v>0.20945599046876</v>
      </c>
      <c r="AN329" s="19" t="n">
        <v>0.169145020252944</v>
      </c>
      <c r="AO329" s="19"/>
      <c r="AP329" s="19" t="n">
        <v>0.177557194486376</v>
      </c>
      <c r="AQ329" s="19" t="n">
        <v>0.115274343296663</v>
      </c>
      <c r="AR329" s="19" t="n">
        <v>0.142719290393496</v>
      </c>
      <c r="AS329" s="19" t="n">
        <v>0.223280583375954</v>
      </c>
      <c r="AT329" s="19" t="n">
        <v>0.245420589445992</v>
      </c>
      <c r="AU329" s="19"/>
      <c r="AV329" s="19" t="n">
        <v>0.0860881132547575</v>
      </c>
      <c r="AW329" s="19" t="n">
        <v>0.16545188280908</v>
      </c>
      <c r="AX329" s="19" t="n">
        <v>0.166004653161191</v>
      </c>
      <c r="AY329" s="19" t="n">
        <v>0.211697686969958</v>
      </c>
      <c r="AZ329" s="19" t="n">
        <v>0.219036591056051</v>
      </c>
      <c r="BA329" s="19" t="n">
        <v>0.163653163992506</v>
      </c>
      <c r="BB329" s="19"/>
      <c r="BC329" s="19" t="n">
        <v>0.173517672412378</v>
      </c>
      <c r="BD329" s="19" t="n">
        <v>0.192093658223487</v>
      </c>
      <c r="BE329" s="19" t="n">
        <v>0.113299016447707</v>
      </c>
      <c r="BF329" s="19" t="n">
        <v>0.109225748349491</v>
      </c>
      <c r="BG329" s="19" t="n">
        <v>0.0920863260763932</v>
      </c>
    </row>
    <row r="330">
      <c r="B330" t="s">
        <v>100</v>
      </c>
      <c r="C330" s="19" t="n">
        <v>0.065954498733751</v>
      </c>
      <c r="D330" s="19" t="n">
        <v>0.0529050041282199</v>
      </c>
      <c r="E330" s="19" t="n">
        <v>0.0792037302374278</v>
      </c>
      <c r="F330" s="19"/>
      <c r="G330" s="19" t="n">
        <v>0.033527503381137</v>
      </c>
      <c r="H330" s="19" t="n">
        <v>0.0481394150035255</v>
      </c>
      <c r="I330" s="19" t="n">
        <v>0.0673623369385312</v>
      </c>
      <c r="J330" s="19" t="n">
        <v>0.0698396125862848</v>
      </c>
      <c r="K330" s="19" t="n">
        <v>0.0878644231979019</v>
      </c>
      <c r="L330" s="19" t="n">
        <v>0.0830427254736629</v>
      </c>
      <c r="M330" s="19"/>
      <c r="N330" s="19" t="n">
        <v>0.0364131560425469</v>
      </c>
      <c r="O330" s="19" t="n">
        <v>0.0444602156083797</v>
      </c>
      <c r="P330" s="19" t="n">
        <v>0.0935365006001816</v>
      </c>
      <c r="Q330" s="19" t="n">
        <v>0.0960293048708749</v>
      </c>
      <c r="R330" s="19"/>
      <c r="S330" s="19" t="n">
        <v>0.0546357923315132</v>
      </c>
      <c r="T330" s="19" t="n">
        <v>0.0576263828766774</v>
      </c>
      <c r="U330" s="19" t="n">
        <v>0.0632037857881244</v>
      </c>
      <c r="V330" s="19" t="n">
        <v>0.0677605021574852</v>
      </c>
      <c r="W330" s="19" t="n">
        <v>0.0686957516625663</v>
      </c>
      <c r="X330" s="19" t="n">
        <v>0.0626399539167775</v>
      </c>
      <c r="Y330" s="19" t="n">
        <v>0.0862117252190406</v>
      </c>
      <c r="Z330" s="19" t="n">
        <v>0.127016904889475</v>
      </c>
      <c r="AA330" s="19" t="n">
        <v>0.0381131630718726</v>
      </c>
      <c r="AB330" s="19" t="n">
        <v>0.0810404680380018</v>
      </c>
      <c r="AC330" s="19" t="n">
        <v>0.0618001218868005</v>
      </c>
      <c r="AD330" s="19" t="n">
        <v>0.089156069393881</v>
      </c>
      <c r="AE330" s="19"/>
      <c r="AF330" s="19" t="n">
        <v>0.0608185761528391</v>
      </c>
      <c r="AG330" s="19" t="n">
        <v>0.0623810035134158</v>
      </c>
      <c r="AH330" s="19" t="n">
        <v>0.102024286050444</v>
      </c>
      <c r="AI330" s="19"/>
      <c r="AJ330" s="19" t="n">
        <v>0.0544148013657673</v>
      </c>
      <c r="AK330" s="19" t="n">
        <v>0.0566846174294029</v>
      </c>
      <c r="AL330" s="19" t="n">
        <v>0.0204378526769606</v>
      </c>
      <c r="AM330" s="19" t="n">
        <v>0.143697904545259</v>
      </c>
      <c r="AN330" s="19" t="n">
        <v>0.105962443130145</v>
      </c>
      <c r="AO330" s="19"/>
      <c r="AP330" s="19" t="n">
        <v>0.0552481157154068</v>
      </c>
      <c r="AQ330" s="19" t="n">
        <v>0.0585780434584461</v>
      </c>
      <c r="AR330" s="19" t="n">
        <v>0.0282160812658934</v>
      </c>
      <c r="AS330" s="19" t="n">
        <v>0.06627109627739</v>
      </c>
      <c r="AT330" s="19" t="n">
        <v>0.0732985133635213</v>
      </c>
      <c r="AU330" s="19"/>
      <c r="AV330" s="19" t="n">
        <v>0.0441975922004207</v>
      </c>
      <c r="AW330" s="19" t="n">
        <v>0.0432059852668727</v>
      </c>
      <c r="AX330" s="19" t="n">
        <v>0.0265453688009053</v>
      </c>
      <c r="AY330" s="19" t="n">
        <v>0.064287094147277</v>
      </c>
      <c r="AZ330" s="19" t="n">
        <v>0.0621497477041034</v>
      </c>
      <c r="BA330" s="19" t="n">
        <v>0.170076007295528</v>
      </c>
      <c r="BB330" s="19"/>
      <c r="BC330" s="19" t="n">
        <v>0.0794386780370381</v>
      </c>
      <c r="BD330" s="19" t="n">
        <v>0.0504782293170813</v>
      </c>
      <c r="BE330" s="19" t="n">
        <v>0.058783999604952</v>
      </c>
      <c r="BF330" s="19" t="n">
        <v>0.0422099324995143</v>
      </c>
      <c r="BG330" s="19" t="n">
        <v>0.0565671097385254</v>
      </c>
    </row>
    <row r="331">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c r="AB331" s="19"/>
      <c r="AC331" s="19"/>
      <c r="AD331" s="19"/>
      <c r="AE331" s="19"/>
      <c r="AF331" s="19"/>
      <c r="AG331" s="19"/>
      <c r="AH331" s="19"/>
      <c r="AI331" s="19"/>
      <c r="AJ331" s="19"/>
      <c r="AK331" s="19"/>
      <c r="AL331" s="19"/>
      <c r="AM331" s="19"/>
      <c r="AN331" s="19"/>
      <c r="AO331" s="19"/>
      <c r="AP331" s="19"/>
      <c r="AQ331" s="19"/>
      <c r="AR331" s="19"/>
      <c r="AS331" s="19"/>
      <c r="AT331" s="19"/>
      <c r="AU331" s="19"/>
      <c r="AV331" s="19"/>
      <c r="AW331" s="19"/>
      <c r="AX331" s="19"/>
      <c r="AY331" s="19"/>
      <c r="AZ331" s="19"/>
      <c r="BA331" s="19"/>
      <c r="BB331" s="19"/>
      <c r="BC331" s="19"/>
      <c r="BD331" s="19"/>
      <c r="BE331" s="19"/>
      <c r="BF331" s="19"/>
      <c r="BG331" s="19"/>
    </row>
    <row r="332">
      <c r="B332" s="7" t="s">
        <v>223</v>
      </c>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c r="AB332" s="19"/>
      <c r="AC332" s="19"/>
      <c r="AD332" s="19"/>
      <c r="AE332" s="19"/>
      <c r="AF332" s="19"/>
      <c r="AG332" s="19"/>
      <c r="AH332" s="19"/>
      <c r="AI332" s="19"/>
      <c r="AJ332" s="19"/>
      <c r="AK332" s="19"/>
      <c r="AL332" s="19"/>
      <c r="AM332" s="19"/>
      <c r="AN332" s="19"/>
      <c r="AO332" s="19"/>
      <c r="AP332" s="19"/>
      <c r="AQ332" s="19"/>
      <c r="AR332" s="19"/>
      <c r="AS332" s="19"/>
      <c r="AT332" s="19"/>
      <c r="AU332" s="19"/>
      <c r="AV332" s="19"/>
      <c r="AW332" s="19"/>
      <c r="AX332" s="19"/>
      <c r="AY332" s="19"/>
      <c r="AZ332" s="19"/>
      <c r="BA332" s="19"/>
      <c r="BB332" s="19"/>
      <c r="BC332" s="19"/>
      <c r="BD332" s="19"/>
      <c r="BE332" s="19"/>
      <c r="BF332" s="19"/>
      <c r="BG332" s="19"/>
    </row>
    <row r="333">
      <c r="B333" s="26" t="s">
        <v>79</v>
      </c>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c r="AB333" s="19"/>
      <c r="AC333" s="19"/>
      <c r="AD333" s="19"/>
      <c r="AE333" s="19"/>
      <c r="AF333" s="19"/>
      <c r="AG333" s="19"/>
      <c r="AH333" s="19"/>
      <c r="AI333" s="19"/>
      <c r="AJ333" s="19"/>
      <c r="AK333" s="19"/>
      <c r="AL333" s="19"/>
      <c r="AM333" s="19"/>
      <c r="AN333" s="19"/>
      <c r="AO333" s="19"/>
      <c r="AP333" s="19"/>
      <c r="AQ333" s="19"/>
      <c r="AR333" s="19"/>
      <c r="AS333" s="19"/>
      <c r="AT333" s="19"/>
      <c r="AU333" s="19"/>
      <c r="AV333" s="19"/>
      <c r="AW333" s="19"/>
      <c r="AX333" s="19"/>
      <c r="AY333" s="19"/>
      <c r="AZ333" s="19"/>
      <c r="BA333" s="19"/>
      <c r="BB333" s="19"/>
      <c r="BC333" s="19"/>
      <c r="BD333" s="19"/>
      <c r="BE333" s="19"/>
      <c r="BF333" s="19"/>
      <c r="BG333" s="19"/>
    </row>
    <row r="334">
      <c r="B334" t="s">
        <v>218</v>
      </c>
      <c r="C334" s="19" t="n">
        <v>0.130214408784934</v>
      </c>
      <c r="D334" s="19" t="n">
        <v>0.152349509717355</v>
      </c>
      <c r="E334" s="19" t="n">
        <v>0.109650006003244</v>
      </c>
      <c r="F334" s="19"/>
      <c r="G334" s="19" t="n">
        <v>0.206668594950544</v>
      </c>
      <c r="H334" s="19" t="n">
        <v>0.23941288485015</v>
      </c>
      <c r="I334" s="19" t="n">
        <v>0.135669048063248</v>
      </c>
      <c r="J334" s="19" t="n">
        <v>0.0754768427448023</v>
      </c>
      <c r="K334" s="19" t="n">
        <v>0.0622241749835537</v>
      </c>
      <c r="L334" s="19" t="n">
        <v>0.0762534087002611</v>
      </c>
      <c r="M334" s="19"/>
      <c r="N334" s="19" t="n">
        <v>0.197784516862694</v>
      </c>
      <c r="O334" s="19" t="n">
        <v>0.134424091753705</v>
      </c>
      <c r="P334" s="19" t="n">
        <v>0.0994129325936437</v>
      </c>
      <c r="Q334" s="19" t="n">
        <v>0.0803531843605243</v>
      </c>
      <c r="R334" s="19"/>
      <c r="S334" s="19" t="n">
        <v>0.206635187146385</v>
      </c>
      <c r="T334" s="19" t="n">
        <v>0.0844398256074156</v>
      </c>
      <c r="U334" s="19" t="n">
        <v>0.105024056431082</v>
      </c>
      <c r="V334" s="19" t="n">
        <v>0.127197570113601</v>
      </c>
      <c r="W334" s="19" t="n">
        <v>0.137439260621831</v>
      </c>
      <c r="X334" s="19" t="n">
        <v>0.140796184276811</v>
      </c>
      <c r="Y334" s="19" t="n">
        <v>0.12330102375268</v>
      </c>
      <c r="Z334" s="19" t="n">
        <v>0.103654037985168</v>
      </c>
      <c r="AA334" s="19" t="n">
        <v>0.150525197412015</v>
      </c>
      <c r="AB334" s="19" t="n">
        <v>0.109191331544795</v>
      </c>
      <c r="AC334" s="19" t="n">
        <v>0.11446398071439</v>
      </c>
      <c r="AD334" s="19" t="n">
        <v>0.0668532258144974</v>
      </c>
      <c r="AE334" s="19"/>
      <c r="AF334" s="19" t="n">
        <v>0.113325702339798</v>
      </c>
      <c r="AG334" s="19" t="n">
        <v>0.142088693204843</v>
      </c>
      <c r="AH334" s="19" t="n">
        <v>0.107255851921636</v>
      </c>
      <c r="AI334" s="19"/>
      <c r="AJ334" s="19" t="n">
        <v>0.135988314037936</v>
      </c>
      <c r="AK334" s="19" t="n">
        <v>0.18260018342502</v>
      </c>
      <c r="AL334" s="19" t="n">
        <v>0.0697972730150382</v>
      </c>
      <c r="AM334" s="19" t="n">
        <v>0.119619557024331</v>
      </c>
      <c r="AN334" s="19" t="n">
        <v>0.094531820684804</v>
      </c>
      <c r="AO334" s="19"/>
      <c r="AP334" s="19" t="n">
        <v>0.13552498090394</v>
      </c>
      <c r="AQ334" s="19" t="n">
        <v>0.179614927816788</v>
      </c>
      <c r="AR334" s="19" t="n">
        <v>0.0816491048229394</v>
      </c>
      <c r="AS334" s="19" t="n">
        <v>0.0926729159712257</v>
      </c>
      <c r="AT334" s="19" t="n">
        <v>0.10694545183687</v>
      </c>
      <c r="AU334" s="19"/>
      <c r="AV334" s="19" t="n">
        <v>0.193725812834699</v>
      </c>
      <c r="AW334" s="19" t="n">
        <v>0.154385206803436</v>
      </c>
      <c r="AX334" s="19" t="n">
        <v>0.0886917088556721</v>
      </c>
      <c r="AY334" s="19" t="n">
        <v>0.0983888988485521</v>
      </c>
      <c r="AZ334" s="19" t="n">
        <v>0.10552016014213</v>
      </c>
      <c r="BA334" s="19" t="n">
        <v>0.0807278820318595</v>
      </c>
      <c r="BB334" s="19"/>
      <c r="BC334" s="19" t="n">
        <v>0.0858608385638292</v>
      </c>
      <c r="BD334" s="19" t="n">
        <v>0.0808431080545987</v>
      </c>
      <c r="BE334" s="19" t="n">
        <v>0.171906476887155</v>
      </c>
      <c r="BF334" s="19" t="n">
        <v>0.236553350778643</v>
      </c>
      <c r="BG334" s="19" t="n">
        <v>0.309647229577831</v>
      </c>
    </row>
    <row r="335">
      <c r="B335" t="s">
        <v>219</v>
      </c>
      <c r="C335" s="19" t="n">
        <v>0.431735212709779</v>
      </c>
      <c r="D335" s="19" t="n">
        <v>0.462908595299271</v>
      </c>
      <c r="E335" s="19" t="n">
        <v>0.399627215279204</v>
      </c>
      <c r="F335" s="19"/>
      <c r="G335" s="19" t="n">
        <v>0.48595422734477</v>
      </c>
      <c r="H335" s="19" t="n">
        <v>0.449297512998575</v>
      </c>
      <c r="I335" s="19" t="n">
        <v>0.478441059308256</v>
      </c>
      <c r="J335" s="19" t="n">
        <v>0.415848167145708</v>
      </c>
      <c r="K335" s="19" t="n">
        <v>0.345955781714264</v>
      </c>
      <c r="L335" s="19" t="n">
        <v>0.413880634645674</v>
      </c>
      <c r="M335" s="19"/>
      <c r="N335" s="19" t="n">
        <v>0.469172842458681</v>
      </c>
      <c r="O335" s="19" t="n">
        <v>0.444239248831353</v>
      </c>
      <c r="P335" s="19" t="n">
        <v>0.391313061736932</v>
      </c>
      <c r="Q335" s="19" t="n">
        <v>0.412783959682385</v>
      </c>
      <c r="R335" s="19"/>
      <c r="S335" s="19" t="n">
        <v>0.478982287237345</v>
      </c>
      <c r="T335" s="19" t="n">
        <v>0.461131956320912</v>
      </c>
      <c r="U335" s="19" t="n">
        <v>0.40508626543418</v>
      </c>
      <c r="V335" s="19" t="n">
        <v>0.467314975923717</v>
      </c>
      <c r="W335" s="19" t="n">
        <v>0.47255396643066</v>
      </c>
      <c r="X335" s="19" t="n">
        <v>0.412349733550888</v>
      </c>
      <c r="Y335" s="19" t="n">
        <v>0.375598956159926</v>
      </c>
      <c r="Z335" s="19" t="n">
        <v>0.376890505528024</v>
      </c>
      <c r="AA335" s="19" t="n">
        <v>0.429092534253884</v>
      </c>
      <c r="AB335" s="19" t="n">
        <v>0.384028848122106</v>
      </c>
      <c r="AC335" s="19" t="n">
        <v>0.434512391605881</v>
      </c>
      <c r="AD335" s="19" t="n">
        <v>0.381192712274153</v>
      </c>
      <c r="AE335" s="19"/>
      <c r="AF335" s="19" t="n">
        <v>0.393901290085657</v>
      </c>
      <c r="AG335" s="19" t="n">
        <v>0.452313125571433</v>
      </c>
      <c r="AH335" s="19" t="n">
        <v>0.412235533302022</v>
      </c>
      <c r="AI335" s="19"/>
      <c r="AJ335" s="19" t="n">
        <v>0.417903973027902</v>
      </c>
      <c r="AK335" s="19" t="n">
        <v>0.454891380058097</v>
      </c>
      <c r="AL335" s="19" t="n">
        <v>0.503551780597377</v>
      </c>
      <c r="AM335" s="19" t="n">
        <v>0.373731430609533</v>
      </c>
      <c r="AN335" s="19" t="n">
        <v>0.388974846501603</v>
      </c>
      <c r="AO335" s="19"/>
      <c r="AP335" s="19" t="n">
        <v>0.435589373359488</v>
      </c>
      <c r="AQ335" s="19" t="n">
        <v>0.460576749629631</v>
      </c>
      <c r="AR335" s="19" t="n">
        <v>0.574169901413108</v>
      </c>
      <c r="AS335" s="19" t="n">
        <v>0.390405835104979</v>
      </c>
      <c r="AT335" s="19" t="n">
        <v>0.361652779605935</v>
      </c>
      <c r="AU335" s="19"/>
      <c r="AV335" s="19" t="n">
        <v>0.487049218727138</v>
      </c>
      <c r="AW335" s="19" t="n">
        <v>0.450587054211961</v>
      </c>
      <c r="AX335" s="19" t="n">
        <v>0.536999802614295</v>
      </c>
      <c r="AY335" s="19" t="n">
        <v>0.37869027663027</v>
      </c>
      <c r="AZ335" s="19" t="n">
        <v>0.41982684491666</v>
      </c>
      <c r="BA335" s="19" t="n">
        <v>0.326013996047003</v>
      </c>
      <c r="BB335" s="19"/>
      <c r="BC335" s="19" t="n">
        <v>0.386601700697192</v>
      </c>
      <c r="BD335" s="19" t="n">
        <v>0.442744939548099</v>
      </c>
      <c r="BE335" s="19" t="n">
        <v>0.477550358645494</v>
      </c>
      <c r="BF335" s="19" t="n">
        <v>0.449884011226824</v>
      </c>
      <c r="BG335" s="19" t="n">
        <v>0.424860524300427</v>
      </c>
    </row>
    <row r="336">
      <c r="B336" t="s">
        <v>220</v>
      </c>
      <c r="C336" s="19" t="n">
        <v>0.189402198835372</v>
      </c>
      <c r="D336" s="19" t="n">
        <v>0.169141732132937</v>
      </c>
      <c r="E336" s="19" t="n">
        <v>0.210659011544627</v>
      </c>
      <c r="F336" s="19"/>
      <c r="G336" s="19" t="n">
        <v>0.167611403512682</v>
      </c>
      <c r="H336" s="19" t="n">
        <v>0.134023772731503</v>
      </c>
      <c r="I336" s="19" t="n">
        <v>0.165659295090959</v>
      </c>
      <c r="J336" s="19" t="n">
        <v>0.203739708794327</v>
      </c>
      <c r="K336" s="19" t="n">
        <v>0.204282522368595</v>
      </c>
      <c r="L336" s="19" t="n">
        <v>0.246497028254027</v>
      </c>
      <c r="M336" s="19"/>
      <c r="N336" s="19" t="n">
        <v>0.185143544721925</v>
      </c>
      <c r="O336" s="19" t="n">
        <v>0.164609877434914</v>
      </c>
      <c r="P336" s="19" t="n">
        <v>0.216508026750674</v>
      </c>
      <c r="Q336" s="19" t="n">
        <v>0.196327051483881</v>
      </c>
      <c r="R336" s="19"/>
      <c r="S336" s="19" t="n">
        <v>0.156578415997351</v>
      </c>
      <c r="T336" s="19" t="n">
        <v>0.20086948273975</v>
      </c>
      <c r="U336" s="19" t="n">
        <v>0.225956971319986</v>
      </c>
      <c r="V336" s="19" t="n">
        <v>0.185208885705824</v>
      </c>
      <c r="W336" s="19" t="n">
        <v>0.172454644748576</v>
      </c>
      <c r="X336" s="19" t="n">
        <v>0.150857557311252</v>
      </c>
      <c r="Y336" s="19" t="n">
        <v>0.220298765373579</v>
      </c>
      <c r="Z336" s="19" t="n">
        <v>0.208405623950341</v>
      </c>
      <c r="AA336" s="19" t="n">
        <v>0.16841657681321</v>
      </c>
      <c r="AB336" s="19" t="n">
        <v>0.213060886435616</v>
      </c>
      <c r="AC336" s="19" t="n">
        <v>0.181064638901618</v>
      </c>
      <c r="AD336" s="19" t="n">
        <v>0.276221974096743</v>
      </c>
      <c r="AE336" s="19"/>
      <c r="AF336" s="19" t="n">
        <v>0.216982416438236</v>
      </c>
      <c r="AG336" s="19" t="n">
        <v>0.176975962303068</v>
      </c>
      <c r="AH336" s="19" t="n">
        <v>0.180672262057854</v>
      </c>
      <c r="AI336" s="19"/>
      <c r="AJ336" s="19" t="n">
        <v>0.222425933996851</v>
      </c>
      <c r="AK336" s="19" t="n">
        <v>0.148159076677025</v>
      </c>
      <c r="AL336" s="19" t="n">
        <v>0.195466171139285</v>
      </c>
      <c r="AM336" s="19" t="n">
        <v>0.202712118732449</v>
      </c>
      <c r="AN336" s="19" t="n">
        <v>0.185544407083525</v>
      </c>
      <c r="AO336" s="19"/>
      <c r="AP336" s="19" t="n">
        <v>0.209104948190779</v>
      </c>
      <c r="AQ336" s="19" t="n">
        <v>0.1597438107554</v>
      </c>
      <c r="AR336" s="19" t="n">
        <v>0.170501909920458</v>
      </c>
      <c r="AS336" s="19" t="n">
        <v>0.229565029275234</v>
      </c>
      <c r="AT336" s="19" t="n">
        <v>0.134487785918269</v>
      </c>
      <c r="AU336" s="19"/>
      <c r="AV336" s="19" t="n">
        <v>0.156968962799311</v>
      </c>
      <c r="AW336" s="19" t="n">
        <v>0.200540339447532</v>
      </c>
      <c r="AX336" s="19" t="n">
        <v>0.195866779288981</v>
      </c>
      <c r="AY336" s="19" t="n">
        <v>0.232822899979612</v>
      </c>
      <c r="AZ336" s="19" t="n">
        <v>0.141727358778478</v>
      </c>
      <c r="BA336" s="19" t="n">
        <v>0.200010895181443</v>
      </c>
      <c r="BB336" s="19"/>
      <c r="BC336" s="19" t="n">
        <v>0.203685923220885</v>
      </c>
      <c r="BD336" s="19" t="n">
        <v>0.200000569225091</v>
      </c>
      <c r="BE336" s="19" t="n">
        <v>0.158964844512076</v>
      </c>
      <c r="BF336" s="19" t="n">
        <v>0.203423361877614</v>
      </c>
      <c r="BG336" s="19" t="n">
        <v>0.140883013505645</v>
      </c>
    </row>
    <row r="337">
      <c r="B337" t="s">
        <v>221</v>
      </c>
      <c r="C337" s="19" t="n">
        <v>0.0679951638341433</v>
      </c>
      <c r="D337" s="19" t="n">
        <v>0.0563179463976304</v>
      </c>
      <c r="E337" s="19" t="n">
        <v>0.0782657540718644</v>
      </c>
      <c r="F337" s="19"/>
      <c r="G337" s="19" t="n">
        <v>0.0330587048451081</v>
      </c>
      <c r="H337" s="19" t="n">
        <v>0.0539124692485513</v>
      </c>
      <c r="I337" s="19" t="n">
        <v>0.0569270523281657</v>
      </c>
      <c r="J337" s="19" t="n">
        <v>0.0928223480218778</v>
      </c>
      <c r="K337" s="19" t="n">
        <v>0.106892972930626</v>
      </c>
      <c r="L337" s="19" t="n">
        <v>0.0654903801930051</v>
      </c>
      <c r="M337" s="19"/>
      <c r="N337" s="19" t="n">
        <v>0.0341856643809958</v>
      </c>
      <c r="O337" s="19" t="n">
        <v>0.0794956485839386</v>
      </c>
      <c r="P337" s="19" t="n">
        <v>0.0880009238716905</v>
      </c>
      <c r="Q337" s="19" t="n">
        <v>0.0750238803484601</v>
      </c>
      <c r="R337" s="19"/>
      <c r="S337" s="19" t="n">
        <v>0.0416236613611959</v>
      </c>
      <c r="T337" s="19" t="n">
        <v>0.0529315121922443</v>
      </c>
      <c r="U337" s="19" t="n">
        <v>0.0892439755392717</v>
      </c>
      <c r="V337" s="19" t="n">
        <v>0.0579167879294001</v>
      </c>
      <c r="W337" s="19" t="n">
        <v>0.0213829781845927</v>
      </c>
      <c r="X337" s="19" t="n">
        <v>0.0798461188248304</v>
      </c>
      <c r="Y337" s="19" t="n">
        <v>0.0705486760841036</v>
      </c>
      <c r="Z337" s="19" t="n">
        <v>0.120872496394756</v>
      </c>
      <c r="AA337" s="19" t="n">
        <v>0.0965951565541583</v>
      </c>
      <c r="AB337" s="19" t="n">
        <v>0.0997545972296154</v>
      </c>
      <c r="AC337" s="19" t="n">
        <v>0.0517777978752968</v>
      </c>
      <c r="AD337" s="19" t="n">
        <v>0.0534782077750623</v>
      </c>
      <c r="AE337" s="19"/>
      <c r="AF337" s="19" t="n">
        <v>0.0887663943980542</v>
      </c>
      <c r="AG337" s="19" t="n">
        <v>0.0541606966751956</v>
      </c>
      <c r="AH337" s="19" t="n">
        <v>0.076762519585457</v>
      </c>
      <c r="AI337" s="19"/>
      <c r="AJ337" s="19" t="n">
        <v>0.0649494578458523</v>
      </c>
      <c r="AK337" s="19" t="n">
        <v>0.0481887547205803</v>
      </c>
      <c r="AL337" s="19" t="n">
        <v>0.0481087377565016</v>
      </c>
      <c r="AM337" s="19" t="n">
        <v>0.179019852193637</v>
      </c>
      <c r="AN337" s="19" t="n">
        <v>0.0859206982881402</v>
      </c>
      <c r="AO337" s="19"/>
      <c r="AP337" s="19" t="n">
        <v>0.052300836686296</v>
      </c>
      <c r="AQ337" s="19" t="n">
        <v>0.0411793995228319</v>
      </c>
      <c r="AR337" s="19" t="n">
        <v>0.0398732585864788</v>
      </c>
      <c r="AS337" s="19" t="n">
        <v>0.139981276222803</v>
      </c>
      <c r="AT337" s="19" t="n">
        <v>0.0990678417925866</v>
      </c>
      <c r="AU337" s="19"/>
      <c r="AV337" s="19" t="n">
        <v>0.0265015965722795</v>
      </c>
      <c r="AW337" s="19" t="n">
        <v>0.0561676704153399</v>
      </c>
      <c r="AX337" s="19" t="n">
        <v>0.0525310926785229</v>
      </c>
      <c r="AY337" s="19" t="n">
        <v>0.12615461516587</v>
      </c>
      <c r="AZ337" s="19" t="n">
        <v>0.0879066034826159</v>
      </c>
      <c r="BA337" s="19" t="n">
        <v>0.0757914113077396</v>
      </c>
      <c r="BB337" s="19"/>
      <c r="BC337" s="19" t="n">
        <v>0.0856150396588498</v>
      </c>
      <c r="BD337" s="19" t="n">
        <v>0.088840780401441</v>
      </c>
      <c r="BE337" s="19" t="n">
        <v>0.0448930117712636</v>
      </c>
      <c r="BF337" s="19" t="n">
        <v>0.0364746114964819</v>
      </c>
      <c r="BG337" s="19" t="n">
        <v>0.0423193448532886</v>
      </c>
    </row>
    <row r="338">
      <c r="B338" t="s">
        <v>100</v>
      </c>
      <c r="C338" s="19" t="n">
        <v>0.180653015835771</v>
      </c>
      <c r="D338" s="19" t="n">
        <v>0.159282216452807</v>
      </c>
      <c r="E338" s="19" t="n">
        <v>0.201798013101061</v>
      </c>
      <c r="F338" s="19"/>
      <c r="G338" s="19" t="n">
        <v>0.106707069346895</v>
      </c>
      <c r="H338" s="19" t="n">
        <v>0.123353360171221</v>
      </c>
      <c r="I338" s="19" t="n">
        <v>0.163303545209372</v>
      </c>
      <c r="J338" s="19" t="n">
        <v>0.212112933293286</v>
      </c>
      <c r="K338" s="19" t="n">
        <v>0.280644548002961</v>
      </c>
      <c r="L338" s="19" t="n">
        <v>0.197878548207033</v>
      </c>
      <c r="M338" s="19"/>
      <c r="N338" s="19" t="n">
        <v>0.113713431575704</v>
      </c>
      <c r="O338" s="19" t="n">
        <v>0.177231133396089</v>
      </c>
      <c r="P338" s="19" t="n">
        <v>0.20476505504706</v>
      </c>
      <c r="Q338" s="19" t="n">
        <v>0.235511924124749</v>
      </c>
      <c r="R338" s="19"/>
      <c r="S338" s="19" t="n">
        <v>0.116180448257723</v>
      </c>
      <c r="T338" s="19" t="n">
        <v>0.200627223139678</v>
      </c>
      <c r="U338" s="19" t="n">
        <v>0.17468873127548</v>
      </c>
      <c r="V338" s="19" t="n">
        <v>0.162361780327458</v>
      </c>
      <c r="W338" s="19" t="n">
        <v>0.19616915001434</v>
      </c>
      <c r="X338" s="19" t="n">
        <v>0.216150406036218</v>
      </c>
      <c r="Y338" s="19" t="n">
        <v>0.210252578629711</v>
      </c>
      <c r="Z338" s="19" t="n">
        <v>0.190177336141713</v>
      </c>
      <c r="AA338" s="19" t="n">
        <v>0.155370534966733</v>
      </c>
      <c r="AB338" s="19" t="n">
        <v>0.193964336667868</v>
      </c>
      <c r="AC338" s="19" t="n">
        <v>0.218181190902815</v>
      </c>
      <c r="AD338" s="19" t="n">
        <v>0.222253880039544</v>
      </c>
      <c r="AE338" s="19"/>
      <c r="AF338" s="19" t="n">
        <v>0.187024196738255</v>
      </c>
      <c r="AG338" s="19" t="n">
        <v>0.174461522245461</v>
      </c>
      <c r="AH338" s="19" t="n">
        <v>0.223073833133031</v>
      </c>
      <c r="AI338" s="19"/>
      <c r="AJ338" s="19" t="n">
        <v>0.158732321091459</v>
      </c>
      <c r="AK338" s="19" t="n">
        <v>0.166160605119277</v>
      </c>
      <c r="AL338" s="19" t="n">
        <v>0.183076037491798</v>
      </c>
      <c r="AM338" s="19" t="n">
        <v>0.124917041440051</v>
      </c>
      <c r="AN338" s="19" t="n">
        <v>0.245028227441929</v>
      </c>
      <c r="AO338" s="19"/>
      <c r="AP338" s="19" t="n">
        <v>0.167479860859498</v>
      </c>
      <c r="AQ338" s="19" t="n">
        <v>0.158885112275349</v>
      </c>
      <c r="AR338" s="19" t="n">
        <v>0.133805825257016</v>
      </c>
      <c r="AS338" s="19" t="n">
        <v>0.147374943425757</v>
      </c>
      <c r="AT338" s="19" t="n">
        <v>0.297846140846339</v>
      </c>
      <c r="AU338" s="19"/>
      <c r="AV338" s="19" t="n">
        <v>0.135754409066572</v>
      </c>
      <c r="AW338" s="19" t="n">
        <v>0.138319729121732</v>
      </c>
      <c r="AX338" s="19" t="n">
        <v>0.125910616562529</v>
      </c>
      <c r="AY338" s="19" t="n">
        <v>0.163943309375697</v>
      </c>
      <c r="AZ338" s="19" t="n">
        <v>0.245019032680116</v>
      </c>
      <c r="BA338" s="19" t="n">
        <v>0.317455815431955</v>
      </c>
      <c r="BB338" s="19"/>
      <c r="BC338" s="19" t="n">
        <v>0.238236497859244</v>
      </c>
      <c r="BD338" s="19" t="n">
        <v>0.18757060277077</v>
      </c>
      <c r="BE338" s="19" t="n">
        <v>0.146685308184012</v>
      </c>
      <c r="BF338" s="19" t="n">
        <v>0.0736646646204365</v>
      </c>
      <c r="BG338" s="19" t="n">
        <v>0.0822898877628084</v>
      </c>
    </row>
    <row r="33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c r="AB339" s="19"/>
      <c r="AC339" s="19"/>
      <c r="AD339" s="19"/>
      <c r="AE339" s="19"/>
      <c r="AF339" s="19"/>
      <c r="AG339" s="19"/>
      <c r="AH339" s="19"/>
      <c r="AI339" s="19"/>
      <c r="AJ339" s="19"/>
      <c r="AK339" s="19"/>
      <c r="AL339" s="19"/>
      <c r="AM339" s="19"/>
      <c r="AN339" s="19"/>
      <c r="AO339" s="19"/>
      <c r="AP339" s="19"/>
      <c r="AQ339" s="19"/>
      <c r="AR339" s="19"/>
      <c r="AS339" s="19"/>
      <c r="AT339" s="19"/>
      <c r="AU339" s="19"/>
      <c r="AV339" s="19"/>
      <c r="AW339" s="19"/>
      <c r="AX339" s="19"/>
      <c r="AY339" s="19"/>
      <c r="AZ339" s="19"/>
      <c r="BA339" s="19"/>
      <c r="BB339" s="19"/>
      <c r="BC339" s="19"/>
      <c r="BD339" s="19"/>
      <c r="BE339" s="19"/>
      <c r="BF339" s="19"/>
      <c r="BG339" s="19"/>
    </row>
    <row r="340">
      <c r="B340" s="7" t="s">
        <v>241</v>
      </c>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c r="AB340" s="19"/>
      <c r="AC340" s="19"/>
      <c r="AD340" s="19"/>
      <c r="AE340" s="19"/>
      <c r="AF340" s="19"/>
      <c r="AG340" s="19"/>
      <c r="AH340" s="19"/>
      <c r="AI340" s="19"/>
      <c r="AJ340" s="19"/>
      <c r="AK340" s="19"/>
      <c r="AL340" s="19"/>
      <c r="AM340" s="19"/>
      <c r="AN340" s="19"/>
      <c r="AO340" s="19"/>
      <c r="AP340" s="19"/>
      <c r="AQ340" s="19"/>
      <c r="AR340" s="19"/>
      <c r="AS340" s="19"/>
      <c r="AT340" s="19"/>
      <c r="AU340" s="19"/>
      <c r="AV340" s="19"/>
      <c r="AW340" s="19"/>
      <c r="AX340" s="19"/>
      <c r="AY340" s="19"/>
      <c r="AZ340" s="19"/>
      <c r="BA340" s="19"/>
      <c r="BB340" s="19"/>
      <c r="BC340" s="19"/>
      <c r="BD340" s="19"/>
      <c r="BE340" s="19"/>
      <c r="BF340" s="19"/>
      <c r="BG340" s="19"/>
    </row>
    <row r="341">
      <c r="B341" s="26" t="s">
        <v>79</v>
      </c>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c r="AB341" s="19"/>
      <c r="AC341" s="19"/>
      <c r="AD341" s="19"/>
      <c r="AE341" s="19"/>
      <c r="AF341" s="19"/>
      <c r="AG341" s="19"/>
      <c r="AH341" s="19"/>
      <c r="AI341" s="19"/>
      <c r="AJ341" s="19"/>
      <c r="AK341" s="19"/>
      <c r="AL341" s="19"/>
      <c r="AM341" s="19"/>
      <c r="AN341" s="19"/>
      <c r="AO341" s="19"/>
      <c r="AP341" s="19"/>
      <c r="AQ341" s="19"/>
      <c r="AR341" s="19"/>
      <c r="AS341" s="19"/>
      <c r="AT341" s="19"/>
      <c r="AU341" s="19"/>
      <c r="AV341" s="19"/>
      <c r="AW341" s="19"/>
      <c r="AX341" s="19"/>
      <c r="AY341" s="19"/>
      <c r="AZ341" s="19"/>
      <c r="BA341" s="19"/>
      <c r="BB341" s="19"/>
      <c r="BC341" s="19"/>
      <c r="BD341" s="19"/>
      <c r="BE341" s="19"/>
      <c r="BF341" s="19"/>
      <c r="BG341" s="19"/>
    </row>
    <row r="342">
      <c r="B342" t="s">
        <v>238</v>
      </c>
      <c r="C342" s="19" t="n">
        <v>0.314526978490202</v>
      </c>
      <c r="D342" s="19" t="n">
        <v>0.28027749178032</v>
      </c>
      <c r="E342" s="19" t="n">
        <v>0.348730599132746</v>
      </c>
      <c r="F342" s="19"/>
      <c r="G342" s="19" t="n">
        <v>0.421031081849563</v>
      </c>
      <c r="H342" s="19" t="n">
        <v>0.370684665124585</v>
      </c>
      <c r="I342" s="19" t="n">
        <v>0.32150688643526</v>
      </c>
      <c r="J342" s="19" t="n">
        <v>0.244088982663468</v>
      </c>
      <c r="K342" s="19" t="n">
        <v>0.309791757658709</v>
      </c>
      <c r="L342" s="19" t="n">
        <v>0.252360989304083</v>
      </c>
      <c r="M342" s="19"/>
      <c r="N342" s="19" t="n">
        <v>0.314955424429303</v>
      </c>
      <c r="O342" s="19" t="n">
        <v>0.265049229471808</v>
      </c>
      <c r="P342" s="19" t="n">
        <v>0.353150876272522</v>
      </c>
      <c r="Q342" s="19" t="n">
        <v>0.332195784049511</v>
      </c>
      <c r="R342" s="19"/>
      <c r="S342" s="19" t="n">
        <v>0.422013384989735</v>
      </c>
      <c r="T342" s="19" t="n">
        <v>0.283814246277728</v>
      </c>
      <c r="U342" s="19" t="n">
        <v>0.209569296052834</v>
      </c>
      <c r="V342" s="19" t="n">
        <v>0.318453338276175</v>
      </c>
      <c r="W342" s="19" t="n">
        <v>0.297492618913542</v>
      </c>
      <c r="X342" s="19" t="n">
        <v>0.374238353847919</v>
      </c>
      <c r="Y342" s="19" t="n">
        <v>0.340745150976653</v>
      </c>
      <c r="Z342" s="19" t="n">
        <v>0.279203870292647</v>
      </c>
      <c r="AA342" s="19" t="n">
        <v>0.328748122050174</v>
      </c>
      <c r="AB342" s="19" t="n">
        <v>0.206524055194735</v>
      </c>
      <c r="AC342" s="19" t="n">
        <v>0.381716517128907</v>
      </c>
      <c r="AD342" s="19" t="n">
        <v>0.209519448560353</v>
      </c>
      <c r="AE342" s="19"/>
      <c r="AF342" s="19" t="n">
        <v>0.321760872802547</v>
      </c>
      <c r="AG342" s="19" t="n">
        <v>0.284758814150429</v>
      </c>
      <c r="AH342" s="19" t="n">
        <v>0.327712742601208</v>
      </c>
      <c r="AI342" s="19"/>
      <c r="AJ342" s="19" t="n">
        <v>0.314209517700262</v>
      </c>
      <c r="AK342" s="19" t="n">
        <v>0.358417214655321</v>
      </c>
      <c r="AL342" s="19" t="n">
        <v>0.212987922772093</v>
      </c>
      <c r="AM342" s="19" t="n">
        <v>0.326483381453851</v>
      </c>
      <c r="AN342" s="19" t="n">
        <v>0.308030714647061</v>
      </c>
      <c r="AO342" s="19"/>
      <c r="AP342" s="19" t="n">
        <v>0.297165951697815</v>
      </c>
      <c r="AQ342" s="19" t="n">
        <v>0.352382440894502</v>
      </c>
      <c r="AR342" s="19" t="n">
        <v>0.213574230142677</v>
      </c>
      <c r="AS342" s="19" t="n">
        <v>0.38316620839262</v>
      </c>
      <c r="AT342" s="19" t="n">
        <v>0.263249722444801</v>
      </c>
      <c r="AU342" s="19"/>
      <c r="AV342" s="19" t="n">
        <v>0.34879699490669</v>
      </c>
      <c r="AW342" s="19" t="n">
        <v>0.314652749238152</v>
      </c>
      <c r="AX342" s="19" t="n">
        <v>0.21710050785926</v>
      </c>
      <c r="AY342" s="19" t="n">
        <v>0.382412117708922</v>
      </c>
      <c r="AZ342" s="19" t="n">
        <v>0.286517826343703</v>
      </c>
      <c r="BA342" s="19" t="n">
        <v>0.279462165521535</v>
      </c>
      <c r="BB342" s="19"/>
      <c r="BC342" s="19" t="n">
        <v>0.33863163777984</v>
      </c>
      <c r="BD342" s="19" t="n">
        <v>0.277905671448731</v>
      </c>
      <c r="BE342" s="19" t="n">
        <v>0.277736575538431</v>
      </c>
      <c r="BF342" s="19" t="n">
        <v>0.389618200389203</v>
      </c>
      <c r="BG342" s="19" t="n">
        <v>0.440140484545218</v>
      </c>
    </row>
    <row r="343">
      <c r="B343" t="s">
        <v>239</v>
      </c>
      <c r="C343" s="19" t="n">
        <v>0.619787861717735</v>
      </c>
      <c r="D343" s="19" t="n">
        <v>0.667351009438104</v>
      </c>
      <c r="E343" s="19" t="n">
        <v>0.573205324595703</v>
      </c>
      <c r="F343" s="19"/>
      <c r="G343" s="19" t="n">
        <v>0.492909609790454</v>
      </c>
      <c r="H343" s="19" t="n">
        <v>0.563045996450388</v>
      </c>
      <c r="I343" s="19" t="n">
        <v>0.622161017696968</v>
      </c>
      <c r="J343" s="19" t="n">
        <v>0.688254122654463</v>
      </c>
      <c r="K343" s="19" t="n">
        <v>0.623222160745344</v>
      </c>
      <c r="L343" s="19" t="n">
        <v>0.690926141328171</v>
      </c>
      <c r="M343" s="19"/>
      <c r="N343" s="19" t="n">
        <v>0.637883557412461</v>
      </c>
      <c r="O343" s="19" t="n">
        <v>0.68508474522599</v>
      </c>
      <c r="P343" s="19" t="n">
        <v>0.554387516243686</v>
      </c>
      <c r="Q343" s="19" t="n">
        <v>0.589109140882522</v>
      </c>
      <c r="R343" s="19"/>
      <c r="S343" s="19" t="n">
        <v>0.526300305525797</v>
      </c>
      <c r="T343" s="19" t="n">
        <v>0.661309933749728</v>
      </c>
      <c r="U343" s="19" t="n">
        <v>0.7083356364795</v>
      </c>
      <c r="V343" s="19" t="n">
        <v>0.614171121361526</v>
      </c>
      <c r="W343" s="19" t="n">
        <v>0.62489755517934</v>
      </c>
      <c r="X343" s="19" t="n">
        <v>0.530002191992363</v>
      </c>
      <c r="Y343" s="19" t="n">
        <v>0.613629307318974</v>
      </c>
      <c r="Z343" s="19" t="n">
        <v>0.627424554097121</v>
      </c>
      <c r="AA343" s="19" t="n">
        <v>0.604702186925462</v>
      </c>
      <c r="AB343" s="19" t="n">
        <v>0.725165042494879</v>
      </c>
      <c r="AC343" s="19" t="n">
        <v>0.594641861396831</v>
      </c>
      <c r="AD343" s="19" t="n">
        <v>0.703255111979336</v>
      </c>
      <c r="AE343" s="19"/>
      <c r="AF343" s="19" t="n">
        <v>0.628135394130086</v>
      </c>
      <c r="AG343" s="19" t="n">
        <v>0.651731430130366</v>
      </c>
      <c r="AH343" s="19" t="n">
        <v>0.57069406232007</v>
      </c>
      <c r="AI343" s="19"/>
      <c r="AJ343" s="19" t="n">
        <v>0.642617541682376</v>
      </c>
      <c r="AK343" s="19" t="n">
        <v>0.5832198641374</v>
      </c>
      <c r="AL343" s="19" t="n">
        <v>0.719444086278932</v>
      </c>
      <c r="AM343" s="19" t="n">
        <v>0.649526943301313</v>
      </c>
      <c r="AN343" s="19" t="n">
        <v>0.581536910039108</v>
      </c>
      <c r="AO343" s="19"/>
      <c r="AP343" s="19" t="n">
        <v>0.646022243699475</v>
      </c>
      <c r="AQ343" s="19" t="n">
        <v>0.589240349459026</v>
      </c>
      <c r="AR343" s="19" t="n">
        <v>0.764673103269562</v>
      </c>
      <c r="AS343" s="19" t="n">
        <v>0.578186898318124</v>
      </c>
      <c r="AT343" s="19" t="n">
        <v>0.627143782639544</v>
      </c>
      <c r="AU343" s="19"/>
      <c r="AV343" s="19" t="n">
        <v>0.584552803390078</v>
      </c>
      <c r="AW343" s="19" t="n">
        <v>0.630761907366603</v>
      </c>
      <c r="AX343" s="19" t="n">
        <v>0.745569879212653</v>
      </c>
      <c r="AY343" s="19" t="n">
        <v>0.597016982049887</v>
      </c>
      <c r="AZ343" s="19" t="n">
        <v>0.634630915066552</v>
      </c>
      <c r="BA343" s="19" t="n">
        <v>0.569878978185658</v>
      </c>
      <c r="BB343" s="19"/>
      <c r="BC343" s="19" t="n">
        <v>0.580280279030936</v>
      </c>
      <c r="BD343" s="19" t="n">
        <v>0.649840966856581</v>
      </c>
      <c r="BE343" s="19" t="n">
        <v>0.654880875691897</v>
      </c>
      <c r="BF343" s="19" t="n">
        <v>0.57822464755417</v>
      </c>
      <c r="BG343" s="19" t="n">
        <v>0.538760454315086</v>
      </c>
    </row>
    <row r="344">
      <c r="B344" t="s">
        <v>100</v>
      </c>
      <c r="C344" s="19" t="n">
        <v>0.0656851597920632</v>
      </c>
      <c r="D344" s="19" t="n">
        <v>0.0523714987815768</v>
      </c>
      <c r="E344" s="19" t="n">
        <v>0.078064076271551</v>
      </c>
      <c r="F344" s="19"/>
      <c r="G344" s="19" t="n">
        <v>0.0860593083599826</v>
      </c>
      <c r="H344" s="19" t="n">
        <v>0.0662693384250264</v>
      </c>
      <c r="I344" s="19" t="n">
        <v>0.0563320958677722</v>
      </c>
      <c r="J344" s="19" t="n">
        <v>0.0676568946820688</v>
      </c>
      <c r="K344" s="19" t="n">
        <v>0.0669860815959467</v>
      </c>
      <c r="L344" s="19" t="n">
        <v>0.0567128693677465</v>
      </c>
      <c r="M344" s="19"/>
      <c r="N344" s="19" t="n">
        <v>0.0471610181582365</v>
      </c>
      <c r="O344" s="19" t="n">
        <v>0.0498660253022015</v>
      </c>
      <c r="P344" s="19" t="n">
        <v>0.092461607483792</v>
      </c>
      <c r="Q344" s="19" t="n">
        <v>0.0786950750679673</v>
      </c>
      <c r="R344" s="19"/>
      <c r="S344" s="19" t="n">
        <v>0.0516863094844677</v>
      </c>
      <c r="T344" s="19" t="n">
        <v>0.0548758199725442</v>
      </c>
      <c r="U344" s="19" t="n">
        <v>0.0820950674676664</v>
      </c>
      <c r="V344" s="19" t="n">
        <v>0.0673755403622989</v>
      </c>
      <c r="W344" s="19" t="n">
        <v>0.0776098259071171</v>
      </c>
      <c r="X344" s="19" t="n">
        <v>0.0957594541597174</v>
      </c>
      <c r="Y344" s="19" t="n">
        <v>0.0456255417043724</v>
      </c>
      <c r="Z344" s="19" t="n">
        <v>0.0933715756102321</v>
      </c>
      <c r="AA344" s="19" t="n">
        <v>0.0665496910243633</v>
      </c>
      <c r="AB344" s="19" t="n">
        <v>0.0683109023103859</v>
      </c>
      <c r="AC344" s="19" t="n">
        <v>0.0236416214742624</v>
      </c>
      <c r="AD344" s="19" t="n">
        <v>0.087225439460311</v>
      </c>
      <c r="AE344" s="19"/>
      <c r="AF344" s="19" t="n">
        <v>0.0501037330673675</v>
      </c>
      <c r="AG344" s="19" t="n">
        <v>0.0635097557192056</v>
      </c>
      <c r="AH344" s="19" t="n">
        <v>0.101593195078722</v>
      </c>
      <c r="AI344" s="19"/>
      <c r="AJ344" s="19" t="n">
        <v>0.0431729406173625</v>
      </c>
      <c r="AK344" s="19" t="n">
        <v>0.0583629212072794</v>
      </c>
      <c r="AL344" s="19" t="n">
        <v>0.0675679909489745</v>
      </c>
      <c r="AM344" s="19" t="n">
        <v>0.0239896752448358</v>
      </c>
      <c r="AN344" s="19" t="n">
        <v>0.110432375313832</v>
      </c>
      <c r="AO344" s="19"/>
      <c r="AP344" s="19" t="n">
        <v>0.05681180460271</v>
      </c>
      <c r="AQ344" s="19" t="n">
        <v>0.0583772096464715</v>
      </c>
      <c r="AR344" s="19" t="n">
        <v>0.0217526665877609</v>
      </c>
      <c r="AS344" s="19" t="n">
        <v>0.0386468932892563</v>
      </c>
      <c r="AT344" s="19" t="n">
        <v>0.109606494915655</v>
      </c>
      <c r="AU344" s="19"/>
      <c r="AV344" s="19" t="n">
        <v>0.0666502017032322</v>
      </c>
      <c r="AW344" s="19" t="n">
        <v>0.054585343395245</v>
      </c>
      <c r="AX344" s="19" t="n">
        <v>0.0373296129280866</v>
      </c>
      <c r="AY344" s="19" t="n">
        <v>0.020570900241191</v>
      </c>
      <c r="AZ344" s="19" t="n">
        <v>0.0788512585897451</v>
      </c>
      <c r="BA344" s="19" t="n">
        <v>0.150658856292807</v>
      </c>
      <c r="BB344" s="19"/>
      <c r="BC344" s="19" t="n">
        <v>0.0810880831892238</v>
      </c>
      <c r="BD344" s="19" t="n">
        <v>0.0722533616946877</v>
      </c>
      <c r="BE344" s="19" t="n">
        <v>0.0673825487696721</v>
      </c>
      <c r="BF344" s="19" t="n">
        <v>0.0321571520566272</v>
      </c>
      <c r="BG344" s="19" t="n">
        <v>0.0210990611396959</v>
      </c>
    </row>
    <row r="345">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c r="AB345" s="19"/>
      <c r="AC345" s="19"/>
      <c r="AD345" s="19"/>
      <c r="AE345" s="19"/>
      <c r="AF345" s="19"/>
      <c r="AG345" s="19"/>
      <c r="AH345" s="19"/>
      <c r="AI345" s="19"/>
      <c r="AJ345" s="19"/>
      <c r="AK345" s="19"/>
      <c r="AL345" s="19"/>
      <c r="AM345" s="19"/>
      <c r="AN345" s="19"/>
      <c r="AO345" s="19"/>
      <c r="AP345" s="19"/>
      <c r="AQ345" s="19"/>
      <c r="AR345" s="19"/>
      <c r="AS345" s="19"/>
      <c r="AT345" s="19"/>
      <c r="AU345" s="19"/>
      <c r="AV345" s="19"/>
      <c r="AW345" s="19"/>
      <c r="AX345" s="19"/>
      <c r="AY345" s="19"/>
      <c r="AZ345" s="19"/>
      <c r="BA345" s="19"/>
      <c r="BB345" s="19"/>
      <c r="BC345" s="19"/>
      <c r="BD345" s="19"/>
      <c r="BE345" s="19"/>
      <c r="BF345" s="19"/>
      <c r="BG345" s="19"/>
    </row>
    <row r="346">
      <c r="B346" s="7" t="s">
        <v>242</v>
      </c>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c r="AB346" s="19"/>
      <c r="AC346" s="19"/>
      <c r="AD346" s="19"/>
      <c r="AE346" s="19"/>
      <c r="AF346" s="19"/>
      <c r="AG346" s="19"/>
      <c r="AH346" s="19"/>
      <c r="AI346" s="19"/>
      <c r="AJ346" s="19"/>
      <c r="AK346" s="19"/>
      <c r="AL346" s="19"/>
      <c r="AM346" s="19"/>
      <c r="AN346" s="19"/>
      <c r="AO346" s="19"/>
      <c r="AP346" s="19"/>
      <c r="AQ346" s="19"/>
      <c r="AR346" s="19"/>
      <c r="AS346" s="19"/>
      <c r="AT346" s="19"/>
      <c r="AU346" s="19"/>
      <c r="AV346" s="19"/>
      <c r="AW346" s="19"/>
      <c r="AX346" s="19"/>
      <c r="AY346" s="19"/>
      <c r="AZ346" s="19"/>
      <c r="BA346" s="19"/>
      <c r="BB346" s="19"/>
      <c r="BC346" s="19"/>
      <c r="BD346" s="19"/>
      <c r="BE346" s="19"/>
      <c r="BF346" s="19"/>
      <c r="BG346" s="19"/>
    </row>
    <row r="347">
      <c r="B347" s="26" t="s">
        <v>79</v>
      </c>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c r="AB347" s="19"/>
      <c r="AC347" s="19"/>
      <c r="AD347" s="19"/>
      <c r="AE347" s="19"/>
      <c r="AF347" s="19"/>
      <c r="AG347" s="19"/>
      <c r="AH347" s="19"/>
      <c r="AI347" s="19"/>
      <c r="AJ347" s="19"/>
      <c r="AK347" s="19"/>
      <c r="AL347" s="19"/>
      <c r="AM347" s="19"/>
      <c r="AN347" s="19"/>
      <c r="AO347" s="19"/>
      <c r="AP347" s="19"/>
      <c r="AQ347" s="19"/>
      <c r="AR347" s="19"/>
      <c r="AS347" s="19"/>
      <c r="AT347" s="19"/>
      <c r="AU347" s="19"/>
      <c r="AV347" s="19"/>
      <c r="AW347" s="19"/>
      <c r="AX347" s="19"/>
      <c r="AY347" s="19"/>
      <c r="AZ347" s="19"/>
      <c r="BA347" s="19"/>
      <c r="BB347" s="19"/>
      <c r="BC347" s="19"/>
      <c r="BD347" s="19"/>
      <c r="BE347" s="19"/>
      <c r="BF347" s="19"/>
      <c r="BG347" s="19"/>
    </row>
    <row r="348">
      <c r="B348" t="s">
        <v>238</v>
      </c>
      <c r="C348" s="19" t="n">
        <v>0.157150122003049</v>
      </c>
      <c r="D348" s="19" t="n">
        <v>0.149477244552902</v>
      </c>
      <c r="E348" s="19" t="n">
        <v>0.165006076992475</v>
      </c>
      <c r="F348" s="19"/>
      <c r="G348" s="19" t="n">
        <v>0.197605145045457</v>
      </c>
      <c r="H348" s="19" t="n">
        <v>0.239736534406945</v>
      </c>
      <c r="I348" s="19" t="n">
        <v>0.156514290766499</v>
      </c>
      <c r="J348" s="19" t="n">
        <v>0.129807089786608</v>
      </c>
      <c r="K348" s="19" t="n">
        <v>0.129967161195006</v>
      </c>
      <c r="L348" s="19" t="n">
        <v>0.104138578923121</v>
      </c>
      <c r="M348" s="19"/>
      <c r="N348" s="19" t="n">
        <v>0.148206602546323</v>
      </c>
      <c r="O348" s="19" t="n">
        <v>0.140087548138775</v>
      </c>
      <c r="P348" s="19" t="n">
        <v>0.16227642822568</v>
      </c>
      <c r="Q348" s="19" t="n">
        <v>0.180335880349294</v>
      </c>
      <c r="R348" s="19"/>
      <c r="S348" s="19" t="n">
        <v>0.210948133339111</v>
      </c>
      <c r="T348" s="19" t="n">
        <v>0.104946710303434</v>
      </c>
      <c r="U348" s="19" t="n">
        <v>0.0647141527993559</v>
      </c>
      <c r="V348" s="19" t="n">
        <v>0.234581955844573</v>
      </c>
      <c r="W348" s="19" t="n">
        <v>0.10879165557797</v>
      </c>
      <c r="X348" s="19" t="n">
        <v>0.163414713761708</v>
      </c>
      <c r="Y348" s="19" t="n">
        <v>0.184116315912299</v>
      </c>
      <c r="Z348" s="19" t="n">
        <v>0.088496161833535</v>
      </c>
      <c r="AA348" s="19" t="n">
        <v>0.190834823350545</v>
      </c>
      <c r="AB348" s="19" t="n">
        <v>0.147332895358267</v>
      </c>
      <c r="AC348" s="19" t="n">
        <v>0.157600251671974</v>
      </c>
      <c r="AD348" s="19" t="n">
        <v>0.164355614048574</v>
      </c>
      <c r="AE348" s="19"/>
      <c r="AF348" s="19" t="n">
        <v>0.139434099575857</v>
      </c>
      <c r="AG348" s="19" t="n">
        <v>0.163234231879729</v>
      </c>
      <c r="AH348" s="19" t="n">
        <v>0.156948327740671</v>
      </c>
      <c r="AI348" s="19"/>
      <c r="AJ348" s="19" t="n">
        <v>0.132483448045347</v>
      </c>
      <c r="AK348" s="19" t="n">
        <v>0.2243545452136</v>
      </c>
      <c r="AL348" s="19" t="n">
        <v>0.0774391096202209</v>
      </c>
      <c r="AM348" s="19" t="n">
        <v>0.121960659234721</v>
      </c>
      <c r="AN348" s="19" t="n">
        <v>0.127251741082034</v>
      </c>
      <c r="AO348" s="19"/>
      <c r="AP348" s="19" t="n">
        <v>0.10444938405931</v>
      </c>
      <c r="AQ348" s="19" t="n">
        <v>0.206067892859937</v>
      </c>
      <c r="AR348" s="19" t="n">
        <v>0.110624099729369</v>
      </c>
      <c r="AS348" s="19" t="n">
        <v>0.157819647964575</v>
      </c>
      <c r="AT348" s="19" t="n">
        <v>0.123146311355405</v>
      </c>
      <c r="AU348" s="19"/>
      <c r="AV348" s="19" t="n">
        <v>0.215566998459454</v>
      </c>
      <c r="AW348" s="19" t="n">
        <v>0.126890741450501</v>
      </c>
      <c r="AX348" s="19" t="n">
        <v>0.126761463742552</v>
      </c>
      <c r="AY348" s="19" t="n">
        <v>0.146590405883001</v>
      </c>
      <c r="AZ348" s="19" t="n">
        <v>0.175466351835862</v>
      </c>
      <c r="BA348" s="19" t="n">
        <v>0.114913818462032</v>
      </c>
      <c r="BB348" s="19"/>
      <c r="BC348" s="19" t="n">
        <v>0.151318994863486</v>
      </c>
      <c r="BD348" s="19" t="n">
        <v>0.147638268119775</v>
      </c>
      <c r="BE348" s="19" t="n">
        <v>0.132298720757921</v>
      </c>
      <c r="BF348" s="19" t="n">
        <v>0.213602570497066</v>
      </c>
      <c r="BG348" s="19" t="n">
        <v>0.406296165629148</v>
      </c>
    </row>
    <row r="349">
      <c r="B349" t="s">
        <v>239</v>
      </c>
      <c r="C349" s="19" t="n">
        <v>0.792011047191528</v>
      </c>
      <c r="D349" s="19" t="n">
        <v>0.820905609988337</v>
      </c>
      <c r="E349" s="19" t="n">
        <v>0.763053598594352</v>
      </c>
      <c r="F349" s="19"/>
      <c r="G349" s="19" t="n">
        <v>0.752963239751789</v>
      </c>
      <c r="H349" s="19" t="n">
        <v>0.718347607883542</v>
      </c>
      <c r="I349" s="19" t="n">
        <v>0.793022775813907</v>
      </c>
      <c r="J349" s="19" t="n">
        <v>0.819152188857408</v>
      </c>
      <c r="K349" s="19" t="n">
        <v>0.811211528230066</v>
      </c>
      <c r="L349" s="19" t="n">
        <v>0.842081220792112</v>
      </c>
      <c r="M349" s="19"/>
      <c r="N349" s="19" t="n">
        <v>0.816558930443681</v>
      </c>
      <c r="O349" s="19" t="n">
        <v>0.832788833510578</v>
      </c>
      <c r="P349" s="19" t="n">
        <v>0.771107341373242</v>
      </c>
      <c r="Q349" s="19" t="n">
        <v>0.741115846498376</v>
      </c>
      <c r="R349" s="19"/>
      <c r="S349" s="19" t="n">
        <v>0.738532482643718</v>
      </c>
      <c r="T349" s="19" t="n">
        <v>0.856799296968343</v>
      </c>
      <c r="U349" s="19" t="n">
        <v>0.889978859158104</v>
      </c>
      <c r="V349" s="19" t="n">
        <v>0.707219566485044</v>
      </c>
      <c r="W349" s="19" t="n">
        <v>0.819170295973213</v>
      </c>
      <c r="X349" s="19" t="n">
        <v>0.771126984382024</v>
      </c>
      <c r="Y349" s="19" t="n">
        <v>0.770926972485285</v>
      </c>
      <c r="Z349" s="19" t="n">
        <v>0.842712192538695</v>
      </c>
      <c r="AA349" s="19" t="n">
        <v>0.762031781572473</v>
      </c>
      <c r="AB349" s="19" t="n">
        <v>0.802353838163172</v>
      </c>
      <c r="AC349" s="19" t="n">
        <v>0.817521620344715</v>
      </c>
      <c r="AD349" s="19" t="n">
        <v>0.779059081145037</v>
      </c>
      <c r="AE349" s="19"/>
      <c r="AF349" s="19" t="n">
        <v>0.81687753163449</v>
      </c>
      <c r="AG349" s="19" t="n">
        <v>0.787221987433605</v>
      </c>
      <c r="AH349" s="19" t="n">
        <v>0.767048647883515</v>
      </c>
      <c r="AI349" s="19"/>
      <c r="AJ349" s="19" t="n">
        <v>0.82249598557787</v>
      </c>
      <c r="AK349" s="19" t="n">
        <v>0.738364213082961</v>
      </c>
      <c r="AL349" s="19" t="n">
        <v>0.832762139281876</v>
      </c>
      <c r="AM349" s="19" t="n">
        <v>0.878039340765279</v>
      </c>
      <c r="AN349" s="19" t="n">
        <v>0.797380789057169</v>
      </c>
      <c r="AO349" s="19"/>
      <c r="AP349" s="19" t="n">
        <v>0.847669212687838</v>
      </c>
      <c r="AQ349" s="19" t="n">
        <v>0.741494123661708</v>
      </c>
      <c r="AR349" s="19" t="n">
        <v>0.843761392465044</v>
      </c>
      <c r="AS349" s="19" t="n">
        <v>0.815714298180998</v>
      </c>
      <c r="AT349" s="19" t="n">
        <v>0.836026388281962</v>
      </c>
      <c r="AU349" s="19"/>
      <c r="AV349" s="19" t="n">
        <v>0.740868874096037</v>
      </c>
      <c r="AW349" s="19" t="n">
        <v>0.823621530652653</v>
      </c>
      <c r="AX349" s="19" t="n">
        <v>0.820316082858714</v>
      </c>
      <c r="AY349" s="19" t="n">
        <v>0.834747582089489</v>
      </c>
      <c r="AZ349" s="19" t="n">
        <v>0.795162359346879</v>
      </c>
      <c r="BA349" s="19" t="n">
        <v>0.75233244265642</v>
      </c>
      <c r="BB349" s="19"/>
      <c r="BC349" s="19" t="n">
        <v>0.780521539556257</v>
      </c>
      <c r="BD349" s="19" t="n">
        <v>0.798178664204984</v>
      </c>
      <c r="BE349" s="19" t="n">
        <v>0.812828770201815</v>
      </c>
      <c r="BF349" s="19" t="n">
        <v>0.766807576763568</v>
      </c>
      <c r="BG349" s="19" t="n">
        <v>0.593703834370852</v>
      </c>
    </row>
    <row r="350">
      <c r="B350" t="s">
        <v>100</v>
      </c>
      <c r="C350" s="19" t="n">
        <v>0.0508388308054225</v>
      </c>
      <c r="D350" s="19" t="n">
        <v>0.0296171454587615</v>
      </c>
      <c r="E350" s="19" t="n">
        <v>0.0719403244131733</v>
      </c>
      <c r="F350" s="19"/>
      <c r="G350" s="19" t="n">
        <v>0.0494316152027545</v>
      </c>
      <c r="H350" s="19" t="n">
        <v>0.041915857709512</v>
      </c>
      <c r="I350" s="19" t="n">
        <v>0.050462933419594</v>
      </c>
      <c r="J350" s="19" t="n">
        <v>0.0510407213559842</v>
      </c>
      <c r="K350" s="19" t="n">
        <v>0.058821310574928</v>
      </c>
      <c r="L350" s="19" t="n">
        <v>0.0537802002847666</v>
      </c>
      <c r="M350" s="19"/>
      <c r="N350" s="19" t="n">
        <v>0.0352344670099964</v>
      </c>
      <c r="O350" s="19" t="n">
        <v>0.0271236183506471</v>
      </c>
      <c r="P350" s="19" t="n">
        <v>0.0666162304010779</v>
      </c>
      <c r="Q350" s="19" t="n">
        <v>0.0785482731523296</v>
      </c>
      <c r="R350" s="19"/>
      <c r="S350" s="19" t="n">
        <v>0.0505193840171711</v>
      </c>
      <c r="T350" s="19" t="n">
        <v>0.0382539927282238</v>
      </c>
      <c r="U350" s="19" t="n">
        <v>0.0453069880425399</v>
      </c>
      <c r="V350" s="19" t="n">
        <v>0.0581984776703833</v>
      </c>
      <c r="W350" s="19" t="n">
        <v>0.0720380484488173</v>
      </c>
      <c r="X350" s="19" t="n">
        <v>0.0654583018562682</v>
      </c>
      <c r="Y350" s="19" t="n">
        <v>0.0449567116024156</v>
      </c>
      <c r="Z350" s="19" t="n">
        <v>0.0687916456277701</v>
      </c>
      <c r="AA350" s="19" t="n">
        <v>0.0471333950769821</v>
      </c>
      <c r="AB350" s="19" t="n">
        <v>0.0503132664785609</v>
      </c>
      <c r="AC350" s="19" t="n">
        <v>0.0248781279833107</v>
      </c>
      <c r="AD350" s="19" t="n">
        <v>0.0565853048063884</v>
      </c>
      <c r="AE350" s="19"/>
      <c r="AF350" s="19" t="n">
        <v>0.0436883687896524</v>
      </c>
      <c r="AG350" s="19" t="n">
        <v>0.0495437806866665</v>
      </c>
      <c r="AH350" s="19" t="n">
        <v>0.0760030243758135</v>
      </c>
      <c r="AI350" s="19"/>
      <c r="AJ350" s="19" t="n">
        <v>0.0450205663767831</v>
      </c>
      <c r="AK350" s="19" t="n">
        <v>0.0372812417034391</v>
      </c>
      <c r="AL350" s="19" t="n">
        <v>0.0897987510979033</v>
      </c>
      <c r="AM350" s="19" t="n">
        <v>0</v>
      </c>
      <c r="AN350" s="19" t="n">
        <v>0.0753674698607968</v>
      </c>
      <c r="AO350" s="19"/>
      <c r="AP350" s="19" t="n">
        <v>0.0478814032528524</v>
      </c>
      <c r="AQ350" s="19" t="n">
        <v>0.052437983478355</v>
      </c>
      <c r="AR350" s="19" t="n">
        <v>0.0456145078055876</v>
      </c>
      <c r="AS350" s="19" t="n">
        <v>0.0264660538544269</v>
      </c>
      <c r="AT350" s="19" t="n">
        <v>0.0408273003626327</v>
      </c>
      <c r="AU350" s="19"/>
      <c r="AV350" s="19" t="n">
        <v>0.0435641274445084</v>
      </c>
      <c r="AW350" s="19" t="n">
        <v>0.049487727896846</v>
      </c>
      <c r="AX350" s="19" t="n">
        <v>0.0529224533987341</v>
      </c>
      <c r="AY350" s="19" t="n">
        <v>0.0186620120275104</v>
      </c>
      <c r="AZ350" s="19" t="n">
        <v>0.0293712888172591</v>
      </c>
      <c r="BA350" s="19" t="n">
        <v>0.132753738881548</v>
      </c>
      <c r="BB350" s="19"/>
      <c r="BC350" s="19" t="n">
        <v>0.0681594655802572</v>
      </c>
      <c r="BD350" s="19" t="n">
        <v>0.0541830676752402</v>
      </c>
      <c r="BE350" s="19" t="n">
        <v>0.0548725090402645</v>
      </c>
      <c r="BF350" s="19" t="n">
        <v>0.0195898527393659</v>
      </c>
      <c r="BG350" s="19" t="n">
        <v>0</v>
      </c>
    </row>
    <row r="351">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c r="AB351" s="19"/>
      <c r="AC351" s="19"/>
      <c r="AD351" s="19"/>
      <c r="AE351" s="19"/>
      <c r="AF351" s="19"/>
      <c r="AG351" s="19"/>
      <c r="AH351" s="19"/>
      <c r="AI351" s="19"/>
      <c r="AJ351" s="19"/>
      <c r="AK351" s="19"/>
      <c r="AL351" s="19"/>
      <c r="AM351" s="19"/>
      <c r="AN351" s="19"/>
      <c r="AO351" s="19"/>
      <c r="AP351" s="19"/>
      <c r="AQ351" s="19"/>
      <c r="AR351" s="19"/>
      <c r="AS351" s="19"/>
      <c r="AT351" s="19"/>
      <c r="AU351" s="19"/>
      <c r="AV351" s="19"/>
      <c r="AW351" s="19"/>
      <c r="AX351" s="19"/>
      <c r="AY351" s="19"/>
      <c r="AZ351" s="19"/>
      <c r="BA351" s="19"/>
      <c r="BB351" s="19"/>
      <c r="BC351" s="19"/>
      <c r="BD351" s="19"/>
      <c r="BE351" s="19"/>
      <c r="BF351" s="19"/>
      <c r="BG351" s="19"/>
    </row>
    <row r="352">
      <c r="B352" s="7" t="s">
        <v>243</v>
      </c>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c r="AB352" s="19"/>
      <c r="AC352" s="19"/>
      <c r="AD352" s="19"/>
      <c r="AE352" s="19"/>
      <c r="AF352" s="19"/>
      <c r="AG352" s="19"/>
      <c r="AH352" s="19"/>
      <c r="AI352" s="19"/>
      <c r="AJ352" s="19"/>
      <c r="AK352" s="19"/>
      <c r="AL352" s="19"/>
      <c r="AM352" s="19"/>
      <c r="AN352" s="19"/>
      <c r="AO352" s="19"/>
      <c r="AP352" s="19"/>
      <c r="AQ352" s="19"/>
      <c r="AR352" s="19"/>
      <c r="AS352" s="19"/>
      <c r="AT352" s="19"/>
      <c r="AU352" s="19"/>
      <c r="AV352" s="19"/>
      <c r="AW352" s="19"/>
      <c r="AX352" s="19"/>
      <c r="AY352" s="19"/>
      <c r="AZ352" s="19"/>
      <c r="BA352" s="19"/>
      <c r="BB352" s="19"/>
      <c r="BC352" s="19"/>
      <c r="BD352" s="19"/>
      <c r="BE352" s="19"/>
      <c r="BF352" s="19"/>
      <c r="BG352" s="19"/>
    </row>
    <row r="353">
      <c r="B353" s="26" t="s">
        <v>79</v>
      </c>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c r="AB353" s="19"/>
      <c r="AC353" s="19"/>
      <c r="AD353" s="19"/>
      <c r="AE353" s="19"/>
      <c r="AF353" s="19"/>
      <c r="AG353" s="19"/>
      <c r="AH353" s="19"/>
      <c r="AI353" s="19"/>
      <c r="AJ353" s="19"/>
      <c r="AK353" s="19"/>
      <c r="AL353" s="19"/>
      <c r="AM353" s="19"/>
      <c r="AN353" s="19"/>
      <c r="AO353" s="19"/>
      <c r="AP353" s="19"/>
      <c r="AQ353" s="19"/>
      <c r="AR353" s="19"/>
      <c r="AS353" s="19"/>
      <c r="AT353" s="19"/>
      <c r="AU353" s="19"/>
      <c r="AV353" s="19"/>
      <c r="AW353" s="19"/>
      <c r="AX353" s="19"/>
      <c r="AY353" s="19"/>
      <c r="AZ353" s="19"/>
      <c r="BA353" s="19"/>
      <c r="BB353" s="19"/>
      <c r="BC353" s="19"/>
      <c r="BD353" s="19"/>
      <c r="BE353" s="19"/>
      <c r="BF353" s="19"/>
      <c r="BG353" s="19"/>
    </row>
    <row r="354">
      <c r="B354" t="s">
        <v>238</v>
      </c>
      <c r="C354" s="19" t="n">
        <v>0.762681156623754</v>
      </c>
      <c r="D354" s="19" t="n">
        <v>0.721524128529252</v>
      </c>
      <c r="E354" s="19" t="n">
        <v>0.801809959394751</v>
      </c>
      <c r="F354" s="19"/>
      <c r="G354" s="19" t="n">
        <v>0.736009748691497</v>
      </c>
      <c r="H354" s="19" t="n">
        <v>0.809360498345587</v>
      </c>
      <c r="I354" s="19" t="n">
        <v>0.782855290931015</v>
      </c>
      <c r="J354" s="19" t="n">
        <v>0.755739061670498</v>
      </c>
      <c r="K354" s="19" t="n">
        <v>0.748588619685373</v>
      </c>
      <c r="L354" s="19" t="n">
        <v>0.741419915438147</v>
      </c>
      <c r="M354" s="19"/>
      <c r="N354" s="19" t="n">
        <v>0.739084790150711</v>
      </c>
      <c r="O354" s="19" t="n">
        <v>0.760016229629852</v>
      </c>
      <c r="P354" s="19" t="n">
        <v>0.75544106930181</v>
      </c>
      <c r="Q354" s="19" t="n">
        <v>0.798756280280061</v>
      </c>
      <c r="R354" s="19"/>
      <c r="S354" s="19" t="n">
        <v>0.752380589449688</v>
      </c>
      <c r="T354" s="19" t="n">
        <v>0.783284105677912</v>
      </c>
      <c r="U354" s="19" t="n">
        <v>0.721812729484188</v>
      </c>
      <c r="V354" s="19" t="n">
        <v>0.790246527453187</v>
      </c>
      <c r="W354" s="19" t="n">
        <v>0.750412095658668</v>
      </c>
      <c r="X354" s="19" t="n">
        <v>0.760546021808933</v>
      </c>
      <c r="Y354" s="19" t="n">
        <v>0.800381835683291</v>
      </c>
      <c r="Z354" s="19" t="n">
        <v>0.709236319995923</v>
      </c>
      <c r="AA354" s="19" t="n">
        <v>0.788931319317262</v>
      </c>
      <c r="AB354" s="19" t="n">
        <v>0.736218583452578</v>
      </c>
      <c r="AC354" s="19" t="n">
        <v>0.7411063941633</v>
      </c>
      <c r="AD354" s="19" t="n">
        <v>0.772834585241326</v>
      </c>
      <c r="AE354" s="19"/>
      <c r="AF354" s="19" t="n">
        <v>0.731324763128067</v>
      </c>
      <c r="AG354" s="19" t="n">
        <v>0.778434643245138</v>
      </c>
      <c r="AH354" s="19" t="n">
        <v>0.778709088681833</v>
      </c>
      <c r="AI354" s="19"/>
      <c r="AJ354" s="19" t="n">
        <v>0.745178635405611</v>
      </c>
      <c r="AK354" s="19" t="n">
        <v>0.797716384998696</v>
      </c>
      <c r="AL354" s="19" t="n">
        <v>0.66736278955315</v>
      </c>
      <c r="AM354" s="19" t="n">
        <v>0.649326413462149</v>
      </c>
      <c r="AN354" s="19" t="n">
        <v>0.776860387077626</v>
      </c>
      <c r="AO354" s="19"/>
      <c r="AP354" s="19" t="n">
        <v>0.739301961010175</v>
      </c>
      <c r="AQ354" s="19" t="n">
        <v>0.803256620453824</v>
      </c>
      <c r="AR354" s="19" t="n">
        <v>0.721949960865021</v>
      </c>
      <c r="AS354" s="19" t="n">
        <v>0.692308375797689</v>
      </c>
      <c r="AT354" s="19" t="n">
        <v>0.821966471351816</v>
      </c>
      <c r="AU354" s="19"/>
      <c r="AV354" s="19" t="n">
        <v>0.805218397969552</v>
      </c>
      <c r="AW354" s="19" t="n">
        <v>0.735189216113517</v>
      </c>
      <c r="AX354" s="19" t="n">
        <v>0.767822967564593</v>
      </c>
      <c r="AY354" s="19" t="n">
        <v>0.696185149989894</v>
      </c>
      <c r="AZ354" s="19" t="n">
        <v>0.835251035330373</v>
      </c>
      <c r="BA354" s="19" t="n">
        <v>0.738558351768102</v>
      </c>
      <c r="BB354" s="19"/>
      <c r="BC354" s="19" t="n">
        <v>0.792729812343228</v>
      </c>
      <c r="BD354" s="19" t="n">
        <v>0.733222690201481</v>
      </c>
      <c r="BE354" s="19" t="n">
        <v>0.749878001909163</v>
      </c>
      <c r="BF354" s="19" t="n">
        <v>0.841780642181422</v>
      </c>
      <c r="BG354" s="19" t="n">
        <v>0.693796896703464</v>
      </c>
    </row>
    <row r="355">
      <c r="B355" t="s">
        <v>239</v>
      </c>
      <c r="C355" s="19" t="n">
        <v>0.19725516204015</v>
      </c>
      <c r="D355" s="19" t="n">
        <v>0.243675328678622</v>
      </c>
      <c r="E355" s="19" t="n">
        <v>0.15267647330928</v>
      </c>
      <c r="F355" s="19"/>
      <c r="G355" s="19" t="n">
        <v>0.2095759010712</v>
      </c>
      <c r="H355" s="19" t="n">
        <v>0.155622940317676</v>
      </c>
      <c r="I355" s="19" t="n">
        <v>0.182718912127937</v>
      </c>
      <c r="J355" s="19" t="n">
        <v>0.209648527520838</v>
      </c>
      <c r="K355" s="19" t="n">
        <v>0.216903925134963</v>
      </c>
      <c r="L355" s="19" t="n">
        <v>0.211295234160625</v>
      </c>
      <c r="M355" s="19"/>
      <c r="N355" s="19" t="n">
        <v>0.225086243754369</v>
      </c>
      <c r="O355" s="19" t="n">
        <v>0.201759308884567</v>
      </c>
      <c r="P355" s="19" t="n">
        <v>0.194334128972779</v>
      </c>
      <c r="Q355" s="19" t="n">
        <v>0.16355384333057</v>
      </c>
      <c r="R355" s="19"/>
      <c r="S355" s="19" t="n">
        <v>0.197795193854081</v>
      </c>
      <c r="T355" s="19" t="n">
        <v>0.17936336884121</v>
      </c>
      <c r="U355" s="19" t="n">
        <v>0.227334175091456</v>
      </c>
      <c r="V355" s="19" t="n">
        <v>0.187744680057287</v>
      </c>
      <c r="W355" s="19" t="n">
        <v>0.208333272962655</v>
      </c>
      <c r="X355" s="19" t="n">
        <v>0.190642273839066</v>
      </c>
      <c r="Y355" s="19" t="n">
        <v>0.159393405191825</v>
      </c>
      <c r="Z355" s="19" t="n">
        <v>0.244303366063685</v>
      </c>
      <c r="AA355" s="19" t="n">
        <v>0.185390161087265</v>
      </c>
      <c r="AB355" s="19" t="n">
        <v>0.226829036769916</v>
      </c>
      <c r="AC355" s="19" t="n">
        <v>0.209212192317241</v>
      </c>
      <c r="AD355" s="19" t="n">
        <v>0.18765148900941</v>
      </c>
      <c r="AE355" s="19"/>
      <c r="AF355" s="19" t="n">
        <v>0.229887996216104</v>
      </c>
      <c r="AG355" s="19" t="n">
        <v>0.190678163990354</v>
      </c>
      <c r="AH355" s="19" t="n">
        <v>0.153095283824942</v>
      </c>
      <c r="AI355" s="19"/>
      <c r="AJ355" s="19" t="n">
        <v>0.220034354110667</v>
      </c>
      <c r="AK355" s="19" t="n">
        <v>0.174288532783969</v>
      </c>
      <c r="AL355" s="19" t="n">
        <v>0.295172967499319</v>
      </c>
      <c r="AM355" s="19" t="n">
        <v>0.30357413420655</v>
      </c>
      <c r="AN355" s="19" t="n">
        <v>0.163960144257016</v>
      </c>
      <c r="AO355" s="19"/>
      <c r="AP355" s="19" t="n">
        <v>0.22702809398839</v>
      </c>
      <c r="AQ355" s="19" t="n">
        <v>0.163774116233929</v>
      </c>
      <c r="AR355" s="19" t="n">
        <v>0.245710005732101</v>
      </c>
      <c r="AS355" s="19" t="n">
        <v>0.260794725646881</v>
      </c>
      <c r="AT355" s="19" t="n">
        <v>0.125889663008267</v>
      </c>
      <c r="AU355" s="19"/>
      <c r="AV355" s="19" t="n">
        <v>0.161963235328874</v>
      </c>
      <c r="AW355" s="19" t="n">
        <v>0.232777594609709</v>
      </c>
      <c r="AX355" s="19" t="n">
        <v>0.2050666574121</v>
      </c>
      <c r="AY355" s="19" t="n">
        <v>0.265412324877433</v>
      </c>
      <c r="AZ355" s="19" t="n">
        <v>0.127236503053132</v>
      </c>
      <c r="BA355" s="19" t="n">
        <v>0.182141133912408</v>
      </c>
      <c r="BB355" s="19"/>
      <c r="BC355" s="19" t="n">
        <v>0.174156075154666</v>
      </c>
      <c r="BD355" s="19" t="n">
        <v>0.20130442730138</v>
      </c>
      <c r="BE355" s="19" t="n">
        <v>0.221289266987611</v>
      </c>
      <c r="BF355" s="19" t="n">
        <v>0.131488230170103</v>
      </c>
      <c r="BG355" s="19" t="n">
        <v>0.258054207887736</v>
      </c>
    </row>
    <row r="356">
      <c r="B356" t="s">
        <v>100</v>
      </c>
      <c r="C356" s="19" t="n">
        <v>0.0400636813360964</v>
      </c>
      <c r="D356" s="19" t="n">
        <v>0.0348005427921261</v>
      </c>
      <c r="E356" s="19" t="n">
        <v>0.0455135672959699</v>
      </c>
      <c r="F356" s="19"/>
      <c r="G356" s="19" t="n">
        <v>0.0544143502373028</v>
      </c>
      <c r="H356" s="19" t="n">
        <v>0.0350165613367364</v>
      </c>
      <c r="I356" s="19" t="n">
        <v>0.034425796941048</v>
      </c>
      <c r="J356" s="19" t="n">
        <v>0.0346124108086645</v>
      </c>
      <c r="K356" s="19" t="n">
        <v>0.0345074551796635</v>
      </c>
      <c r="L356" s="19" t="n">
        <v>0.0472848504012278</v>
      </c>
      <c r="M356" s="19"/>
      <c r="N356" s="19" t="n">
        <v>0.0358289660949204</v>
      </c>
      <c r="O356" s="19" t="n">
        <v>0.0382244614855814</v>
      </c>
      <c r="P356" s="19" t="n">
        <v>0.0502248017254106</v>
      </c>
      <c r="Q356" s="19" t="n">
        <v>0.0376898763893686</v>
      </c>
      <c r="R356" s="19"/>
      <c r="S356" s="19" t="n">
        <v>0.0498242166962315</v>
      </c>
      <c r="T356" s="19" t="n">
        <v>0.0373525254808783</v>
      </c>
      <c r="U356" s="19" t="n">
        <v>0.0508530954243563</v>
      </c>
      <c r="V356" s="19" t="n">
        <v>0.0220087924895261</v>
      </c>
      <c r="W356" s="19" t="n">
        <v>0.0412546313786767</v>
      </c>
      <c r="X356" s="19" t="n">
        <v>0.0488117043520009</v>
      </c>
      <c r="Y356" s="19" t="n">
        <v>0.0402247591248842</v>
      </c>
      <c r="Z356" s="19" t="n">
        <v>0.0464603139403924</v>
      </c>
      <c r="AA356" s="19" t="n">
        <v>0.0256785195954738</v>
      </c>
      <c r="AB356" s="19" t="n">
        <v>0.036952379777507</v>
      </c>
      <c r="AC356" s="19" t="n">
        <v>0.0496814135194591</v>
      </c>
      <c r="AD356" s="19" t="n">
        <v>0.0395139257492643</v>
      </c>
      <c r="AE356" s="19"/>
      <c r="AF356" s="19" t="n">
        <v>0.0387872406558288</v>
      </c>
      <c r="AG356" s="19" t="n">
        <v>0.0308871927645081</v>
      </c>
      <c r="AH356" s="19" t="n">
        <v>0.0681956274932243</v>
      </c>
      <c r="AI356" s="19"/>
      <c r="AJ356" s="19" t="n">
        <v>0.0347870104837228</v>
      </c>
      <c r="AK356" s="19" t="n">
        <v>0.0279950822173349</v>
      </c>
      <c r="AL356" s="19" t="n">
        <v>0.0374642429475312</v>
      </c>
      <c r="AM356" s="19" t="n">
        <v>0.0470994523313009</v>
      </c>
      <c r="AN356" s="19" t="n">
        <v>0.0591794686653585</v>
      </c>
      <c r="AO356" s="19"/>
      <c r="AP356" s="19" t="n">
        <v>0.0336699450014347</v>
      </c>
      <c r="AQ356" s="19" t="n">
        <v>0.0329692633122478</v>
      </c>
      <c r="AR356" s="19" t="n">
        <v>0.0323400334028784</v>
      </c>
      <c r="AS356" s="19" t="n">
        <v>0.0468968985554309</v>
      </c>
      <c r="AT356" s="19" t="n">
        <v>0.0521438656399173</v>
      </c>
      <c r="AU356" s="19"/>
      <c r="AV356" s="19" t="n">
        <v>0.0328183667015741</v>
      </c>
      <c r="AW356" s="19" t="n">
        <v>0.0320331892767734</v>
      </c>
      <c r="AX356" s="19" t="n">
        <v>0.027110375023307</v>
      </c>
      <c r="AY356" s="19" t="n">
        <v>0.0384025251326722</v>
      </c>
      <c r="AZ356" s="19" t="n">
        <v>0.0375124616164949</v>
      </c>
      <c r="BA356" s="19" t="n">
        <v>0.0793005143194896</v>
      </c>
      <c r="BB356" s="19"/>
      <c r="BC356" s="19" t="n">
        <v>0.0331141125021056</v>
      </c>
      <c r="BD356" s="19" t="n">
        <v>0.0654728824971384</v>
      </c>
      <c r="BE356" s="19" t="n">
        <v>0.0288327311032263</v>
      </c>
      <c r="BF356" s="19" t="n">
        <v>0.0267311276484749</v>
      </c>
      <c r="BG356" s="19" t="n">
        <v>0.0481488954088</v>
      </c>
    </row>
    <row r="357">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c r="AB357" s="19"/>
      <c r="AC357" s="19"/>
      <c r="AD357" s="19"/>
      <c r="AE357" s="19"/>
      <c r="AF357" s="19"/>
      <c r="AG357" s="19"/>
      <c r="AH357" s="19"/>
      <c r="AI357" s="19"/>
      <c r="AJ357" s="19"/>
      <c r="AK357" s="19"/>
      <c r="AL357" s="19"/>
      <c r="AM357" s="19"/>
      <c r="AN357" s="19"/>
      <c r="AO357" s="19"/>
      <c r="AP357" s="19"/>
      <c r="AQ357" s="19"/>
      <c r="AR357" s="19"/>
      <c r="AS357" s="19"/>
      <c r="AT357" s="19"/>
      <c r="AU357" s="19"/>
      <c r="AV357" s="19"/>
      <c r="AW357" s="19"/>
      <c r="AX357" s="19"/>
      <c r="AY357" s="19"/>
      <c r="AZ357" s="19"/>
      <c r="BA357" s="19"/>
      <c r="BB357" s="19"/>
      <c r="BC357" s="19"/>
      <c r="BD357" s="19"/>
      <c r="BE357" s="19"/>
      <c r="BF357" s="19"/>
      <c r="BG357" s="19"/>
    </row>
    <row r="358">
      <c r="B358" s="7" t="s">
        <v>244</v>
      </c>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c r="AB358" s="19"/>
      <c r="AC358" s="19"/>
      <c r="AD358" s="19"/>
      <c r="AE358" s="19"/>
      <c r="AF358" s="19"/>
      <c r="AG358" s="19"/>
      <c r="AH358" s="19"/>
      <c r="AI358" s="19"/>
      <c r="AJ358" s="19"/>
      <c r="AK358" s="19"/>
      <c r="AL358" s="19"/>
      <c r="AM358" s="19"/>
      <c r="AN358" s="19"/>
      <c r="AO358" s="19"/>
      <c r="AP358" s="19"/>
      <c r="AQ358" s="19"/>
      <c r="AR358" s="19"/>
      <c r="AS358" s="19"/>
      <c r="AT358" s="19"/>
      <c r="AU358" s="19"/>
      <c r="AV358" s="19"/>
      <c r="AW358" s="19"/>
      <c r="AX358" s="19"/>
      <c r="AY358" s="19"/>
      <c r="AZ358" s="19"/>
      <c r="BA358" s="19"/>
      <c r="BB358" s="19"/>
      <c r="BC358" s="19"/>
      <c r="BD358" s="19"/>
      <c r="BE358" s="19"/>
      <c r="BF358" s="19"/>
      <c r="BG358" s="19"/>
    </row>
    <row r="359">
      <c r="B359" s="26" t="s">
        <v>79</v>
      </c>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c r="AB359" s="19"/>
      <c r="AC359" s="19"/>
      <c r="AD359" s="19"/>
      <c r="AE359" s="19"/>
      <c r="AF359" s="19"/>
      <c r="AG359" s="19"/>
      <c r="AH359" s="19"/>
      <c r="AI359" s="19"/>
      <c r="AJ359" s="19"/>
      <c r="AK359" s="19"/>
      <c r="AL359" s="19"/>
      <c r="AM359" s="19"/>
      <c r="AN359" s="19"/>
      <c r="AO359" s="19"/>
      <c r="AP359" s="19"/>
      <c r="AQ359" s="19"/>
      <c r="AR359" s="19"/>
      <c r="AS359" s="19"/>
      <c r="AT359" s="19"/>
      <c r="AU359" s="19"/>
      <c r="AV359" s="19"/>
      <c r="AW359" s="19"/>
      <c r="AX359" s="19"/>
      <c r="AY359" s="19"/>
      <c r="AZ359" s="19"/>
      <c r="BA359" s="19"/>
      <c r="BB359" s="19"/>
      <c r="BC359" s="19"/>
      <c r="BD359" s="19"/>
      <c r="BE359" s="19"/>
      <c r="BF359" s="19"/>
      <c r="BG359" s="19"/>
    </row>
    <row r="360">
      <c r="B360" t="s">
        <v>238</v>
      </c>
      <c r="C360" s="19" t="n">
        <v>0.872511529252737</v>
      </c>
      <c r="D360" s="19" t="n">
        <v>0.851979380881414</v>
      </c>
      <c r="E360" s="19" t="n">
        <v>0.891533847783443</v>
      </c>
      <c r="F360" s="19"/>
      <c r="G360" s="19" t="n">
        <v>0.860429576456461</v>
      </c>
      <c r="H360" s="19" t="n">
        <v>0.863720466338158</v>
      </c>
      <c r="I360" s="19" t="n">
        <v>0.860823233507053</v>
      </c>
      <c r="J360" s="19" t="n">
        <v>0.87966523006275</v>
      </c>
      <c r="K360" s="19" t="n">
        <v>0.89021326994712</v>
      </c>
      <c r="L360" s="19" t="n">
        <v>0.879506104211807</v>
      </c>
      <c r="M360" s="19"/>
      <c r="N360" s="19" t="n">
        <v>0.88549897641953</v>
      </c>
      <c r="O360" s="19" t="n">
        <v>0.904744840631703</v>
      </c>
      <c r="P360" s="19" t="n">
        <v>0.838900741139643</v>
      </c>
      <c r="Q360" s="19" t="n">
        <v>0.85428342122021</v>
      </c>
      <c r="R360" s="19"/>
      <c r="S360" s="19" t="n">
        <v>0.85718929893916</v>
      </c>
      <c r="T360" s="19" t="n">
        <v>0.865208093087117</v>
      </c>
      <c r="U360" s="19" t="n">
        <v>0.89558736911659</v>
      </c>
      <c r="V360" s="19" t="n">
        <v>0.895323756113501</v>
      </c>
      <c r="W360" s="19" t="n">
        <v>0.85482537078121</v>
      </c>
      <c r="X360" s="19" t="n">
        <v>0.881355359064178</v>
      </c>
      <c r="Y360" s="19" t="n">
        <v>0.854226231020849</v>
      </c>
      <c r="Z360" s="19" t="n">
        <v>0.86827072783186</v>
      </c>
      <c r="AA360" s="19" t="n">
        <v>0.882806531027608</v>
      </c>
      <c r="AB360" s="19" t="n">
        <v>0.86859781649909</v>
      </c>
      <c r="AC360" s="19" t="n">
        <v>0.879227562498463</v>
      </c>
      <c r="AD360" s="19" t="n">
        <v>0.877771811170205</v>
      </c>
      <c r="AE360" s="19"/>
      <c r="AF360" s="19" t="n">
        <v>0.823223023563175</v>
      </c>
      <c r="AG360" s="19" t="n">
        <v>0.907128960452748</v>
      </c>
      <c r="AH360" s="19" t="n">
        <v>0.857224915773896</v>
      </c>
      <c r="AI360" s="19"/>
      <c r="AJ360" s="19" t="n">
        <v>0.860666599450258</v>
      </c>
      <c r="AK360" s="19" t="n">
        <v>0.867963798656826</v>
      </c>
      <c r="AL360" s="19" t="n">
        <v>0.905965358471068</v>
      </c>
      <c r="AM360" s="19" t="n">
        <v>0.840602588968779</v>
      </c>
      <c r="AN360" s="19" t="n">
        <v>0.867399015701677</v>
      </c>
      <c r="AO360" s="19"/>
      <c r="AP360" s="19" t="n">
        <v>0.880732840923814</v>
      </c>
      <c r="AQ360" s="19" t="n">
        <v>0.881671505054145</v>
      </c>
      <c r="AR360" s="19" t="n">
        <v>0.93483189862482</v>
      </c>
      <c r="AS360" s="19" t="n">
        <v>0.773263471413081</v>
      </c>
      <c r="AT360" s="19" t="n">
        <v>0.936323631698737</v>
      </c>
      <c r="AU360" s="19"/>
      <c r="AV360" s="19" t="n">
        <v>0.899086253366418</v>
      </c>
      <c r="AW360" s="19" t="n">
        <v>0.869463118247661</v>
      </c>
      <c r="AX360" s="19" t="n">
        <v>0.908388723194688</v>
      </c>
      <c r="AY360" s="19" t="n">
        <v>0.786132432128147</v>
      </c>
      <c r="AZ360" s="19" t="n">
        <v>0.930394182903156</v>
      </c>
      <c r="BA360" s="19" t="n">
        <v>0.862608664199681</v>
      </c>
      <c r="BB360" s="19"/>
      <c r="BC360" s="19" t="n">
        <v>0.851536509873437</v>
      </c>
      <c r="BD360" s="19" t="n">
        <v>0.865346025577963</v>
      </c>
      <c r="BE360" s="19" t="n">
        <v>0.895809967134198</v>
      </c>
      <c r="BF360" s="19" t="n">
        <v>0.888477720585151</v>
      </c>
      <c r="BG360" s="19" t="n">
        <v>0.920584755260579</v>
      </c>
    </row>
    <row r="361">
      <c r="B361" t="s">
        <v>239</v>
      </c>
      <c r="C361" s="19" t="n">
        <v>0.0871215100560297</v>
      </c>
      <c r="D361" s="19" t="n">
        <v>0.111297484470269</v>
      </c>
      <c r="E361" s="19" t="n">
        <v>0.0642264569069185</v>
      </c>
      <c r="F361" s="19"/>
      <c r="G361" s="19" t="n">
        <v>0.0898937638496991</v>
      </c>
      <c r="H361" s="19" t="n">
        <v>0.0949254486252111</v>
      </c>
      <c r="I361" s="19" t="n">
        <v>0.103977743640248</v>
      </c>
      <c r="J361" s="19" t="n">
        <v>0.0891793848619647</v>
      </c>
      <c r="K361" s="19" t="n">
        <v>0.0630255817814193</v>
      </c>
      <c r="L361" s="19" t="n">
        <v>0.0797982494508409</v>
      </c>
      <c r="M361" s="19"/>
      <c r="N361" s="19" t="n">
        <v>0.0806880186512756</v>
      </c>
      <c r="O361" s="19" t="n">
        <v>0.0787929502737709</v>
      </c>
      <c r="P361" s="19" t="n">
        <v>0.104985394312563</v>
      </c>
      <c r="Q361" s="19" t="n">
        <v>0.0871892511617283</v>
      </c>
      <c r="R361" s="19"/>
      <c r="S361" s="19" t="n">
        <v>0.0916093349349257</v>
      </c>
      <c r="T361" s="19" t="n">
        <v>0.0945428008427475</v>
      </c>
      <c r="U361" s="19" t="n">
        <v>0.0808562374446755</v>
      </c>
      <c r="V361" s="19" t="n">
        <v>0.0603247367550962</v>
      </c>
      <c r="W361" s="19" t="n">
        <v>0.0961770944297381</v>
      </c>
      <c r="X361" s="19" t="n">
        <v>0.0720023444673077</v>
      </c>
      <c r="Y361" s="19" t="n">
        <v>0.0997905992489225</v>
      </c>
      <c r="Z361" s="19" t="n">
        <v>0.0945927136154032</v>
      </c>
      <c r="AA361" s="19" t="n">
        <v>0.0796236011110115</v>
      </c>
      <c r="AB361" s="19" t="n">
        <v>0.0872408284359779</v>
      </c>
      <c r="AC361" s="19" t="n">
        <v>0.11294440320919</v>
      </c>
      <c r="AD361" s="19" t="n">
        <v>0.0955480921092783</v>
      </c>
      <c r="AE361" s="19"/>
      <c r="AF361" s="19" t="n">
        <v>0.129264497217506</v>
      </c>
      <c r="AG361" s="19" t="n">
        <v>0.0715713731620895</v>
      </c>
      <c r="AH361" s="19" t="n">
        <v>0.0646530858376834</v>
      </c>
      <c r="AI361" s="19"/>
      <c r="AJ361" s="19" t="n">
        <v>0.0999081064452445</v>
      </c>
      <c r="AK361" s="19" t="n">
        <v>0.0977227195168002</v>
      </c>
      <c r="AL361" s="19" t="n">
        <v>0.0803598337771055</v>
      </c>
      <c r="AM361" s="19" t="n">
        <v>0.137801770688342</v>
      </c>
      <c r="AN361" s="19" t="n">
        <v>0.0652160806079158</v>
      </c>
      <c r="AO361" s="19"/>
      <c r="AP361" s="19" t="n">
        <v>0.0772801830511754</v>
      </c>
      <c r="AQ361" s="19" t="n">
        <v>0.0865352954533742</v>
      </c>
      <c r="AR361" s="19" t="n">
        <v>0.0603739604210471</v>
      </c>
      <c r="AS361" s="19" t="n">
        <v>0.172502895202808</v>
      </c>
      <c r="AT361" s="19" t="n">
        <v>0.0354235892436279</v>
      </c>
      <c r="AU361" s="19"/>
      <c r="AV361" s="19" t="n">
        <v>0.0743389064315941</v>
      </c>
      <c r="AW361" s="19" t="n">
        <v>0.0942378366309771</v>
      </c>
      <c r="AX361" s="19" t="n">
        <v>0.0814826738537196</v>
      </c>
      <c r="AY361" s="19" t="n">
        <v>0.15675968651976</v>
      </c>
      <c r="AZ361" s="19" t="n">
        <v>0.0417885769057219</v>
      </c>
      <c r="BA361" s="19" t="n">
        <v>0.0628899404596711</v>
      </c>
      <c r="BB361" s="19"/>
      <c r="BC361" s="19" t="n">
        <v>0.0970163384475384</v>
      </c>
      <c r="BD361" s="19" t="n">
        <v>0.0854153932344598</v>
      </c>
      <c r="BE361" s="19" t="n">
        <v>0.0801552071158784</v>
      </c>
      <c r="BF361" s="19" t="n">
        <v>0.0802526063947778</v>
      </c>
      <c r="BG361" s="19" t="n">
        <v>0.0486488935366355</v>
      </c>
    </row>
    <row r="362">
      <c r="B362" t="s">
        <v>100</v>
      </c>
      <c r="C362" s="19" t="n">
        <v>0.0403669606912335</v>
      </c>
      <c r="D362" s="19" t="n">
        <v>0.036723134648317</v>
      </c>
      <c r="E362" s="19" t="n">
        <v>0.0442396953096387</v>
      </c>
      <c r="F362" s="19"/>
      <c r="G362" s="19" t="n">
        <v>0.0496766596938395</v>
      </c>
      <c r="H362" s="19" t="n">
        <v>0.0413540850366305</v>
      </c>
      <c r="I362" s="19" t="n">
        <v>0.0351990228526988</v>
      </c>
      <c r="J362" s="19" t="n">
        <v>0.0311553850752851</v>
      </c>
      <c r="K362" s="19" t="n">
        <v>0.046761148271461</v>
      </c>
      <c r="L362" s="19" t="n">
        <v>0.0406956463373527</v>
      </c>
      <c r="M362" s="19"/>
      <c r="N362" s="19" t="n">
        <v>0.0338130049291945</v>
      </c>
      <c r="O362" s="19" t="n">
        <v>0.0164622090945258</v>
      </c>
      <c r="P362" s="19" t="n">
        <v>0.0561138645477944</v>
      </c>
      <c r="Q362" s="19" t="n">
        <v>0.0585273276180618</v>
      </c>
      <c r="R362" s="19"/>
      <c r="S362" s="19" t="n">
        <v>0.0512013661259146</v>
      </c>
      <c r="T362" s="19" t="n">
        <v>0.0402491060701355</v>
      </c>
      <c r="U362" s="19" t="n">
        <v>0.0235563934387341</v>
      </c>
      <c r="V362" s="19" t="n">
        <v>0.0443515071314028</v>
      </c>
      <c r="W362" s="19" t="n">
        <v>0.0489975347890514</v>
      </c>
      <c r="X362" s="19" t="n">
        <v>0.0466422964685147</v>
      </c>
      <c r="Y362" s="19" t="n">
        <v>0.0459831697302283</v>
      </c>
      <c r="Z362" s="19" t="n">
        <v>0.0371365585527372</v>
      </c>
      <c r="AA362" s="19" t="n">
        <v>0.0375698678613803</v>
      </c>
      <c r="AB362" s="19" t="n">
        <v>0.0441613550649326</v>
      </c>
      <c r="AC362" s="19" t="n">
        <v>0.00782803429234692</v>
      </c>
      <c r="AD362" s="19" t="n">
        <v>0.0266800967205169</v>
      </c>
      <c r="AE362" s="19"/>
      <c r="AF362" s="19" t="n">
        <v>0.0475124792193187</v>
      </c>
      <c r="AG362" s="19" t="n">
        <v>0.0212996663851621</v>
      </c>
      <c r="AH362" s="19" t="n">
        <v>0.0781219983884208</v>
      </c>
      <c r="AI362" s="19"/>
      <c r="AJ362" s="19" t="n">
        <v>0.0394252941044979</v>
      </c>
      <c r="AK362" s="19" t="n">
        <v>0.0343134818263741</v>
      </c>
      <c r="AL362" s="19" t="n">
        <v>0.0136748077518266</v>
      </c>
      <c r="AM362" s="19" t="n">
        <v>0.0215956403428795</v>
      </c>
      <c r="AN362" s="19" t="n">
        <v>0.0673849036904068</v>
      </c>
      <c r="AO362" s="19"/>
      <c r="AP362" s="19" t="n">
        <v>0.0419869760250104</v>
      </c>
      <c r="AQ362" s="19" t="n">
        <v>0.0317931994924812</v>
      </c>
      <c r="AR362" s="19" t="n">
        <v>0.00479414095413318</v>
      </c>
      <c r="AS362" s="19" t="n">
        <v>0.0542336333841107</v>
      </c>
      <c r="AT362" s="19" t="n">
        <v>0.0282527790576348</v>
      </c>
      <c r="AU362" s="19"/>
      <c r="AV362" s="19" t="n">
        <v>0.0265748402019879</v>
      </c>
      <c r="AW362" s="19" t="n">
        <v>0.036299045121362</v>
      </c>
      <c r="AX362" s="19" t="n">
        <v>0.0101286029515928</v>
      </c>
      <c r="AY362" s="19" t="n">
        <v>0.0571078813520926</v>
      </c>
      <c r="AZ362" s="19" t="n">
        <v>0.0278172401911217</v>
      </c>
      <c r="BA362" s="19" t="n">
        <v>0.0745013953406478</v>
      </c>
      <c r="BB362" s="19"/>
      <c r="BC362" s="19" t="n">
        <v>0.0514471516790245</v>
      </c>
      <c r="BD362" s="19" t="n">
        <v>0.0492385811875774</v>
      </c>
      <c r="BE362" s="19" t="n">
        <v>0.0240348257499239</v>
      </c>
      <c r="BF362" s="19" t="n">
        <v>0.0312696730200715</v>
      </c>
      <c r="BG362" s="19" t="n">
        <v>0.0307663512027854</v>
      </c>
    </row>
    <row r="363">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c r="AB363" s="19"/>
      <c r="AC363" s="19"/>
      <c r="AD363" s="19"/>
      <c r="AE363" s="19"/>
      <c r="AF363" s="19"/>
      <c r="AG363" s="19"/>
      <c r="AH363" s="19"/>
      <c r="AI363" s="19"/>
      <c r="AJ363" s="19"/>
      <c r="AK363" s="19"/>
      <c r="AL363" s="19"/>
      <c r="AM363" s="19"/>
      <c r="AN363" s="19"/>
      <c r="AO363" s="19"/>
      <c r="AP363" s="19"/>
      <c r="AQ363" s="19"/>
      <c r="AR363" s="19"/>
      <c r="AS363" s="19"/>
      <c r="AT363" s="19"/>
      <c r="AU363" s="19"/>
      <c r="AV363" s="19"/>
      <c r="AW363" s="19"/>
      <c r="AX363" s="19"/>
      <c r="AY363" s="19"/>
      <c r="AZ363" s="19"/>
      <c r="BA363" s="19"/>
      <c r="BB363" s="19"/>
      <c r="BC363" s="19"/>
      <c r="BD363" s="19"/>
      <c r="BE363" s="19"/>
      <c r="BF363" s="19"/>
      <c r="BG363" s="19"/>
    </row>
    <row r="364">
      <c r="B364" s="7" t="s">
        <v>245</v>
      </c>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c r="AB364" s="19"/>
      <c r="AC364" s="19"/>
      <c r="AD364" s="19"/>
      <c r="AE364" s="19"/>
      <c r="AF364" s="19"/>
      <c r="AG364" s="19"/>
      <c r="AH364" s="19"/>
      <c r="AI364" s="19"/>
      <c r="AJ364" s="19"/>
      <c r="AK364" s="19"/>
      <c r="AL364" s="19"/>
      <c r="AM364" s="19"/>
      <c r="AN364" s="19"/>
      <c r="AO364" s="19"/>
      <c r="AP364" s="19"/>
      <c r="AQ364" s="19"/>
      <c r="AR364" s="19"/>
      <c r="AS364" s="19"/>
      <c r="AT364" s="19"/>
      <c r="AU364" s="19"/>
      <c r="AV364" s="19"/>
      <c r="AW364" s="19"/>
      <c r="AX364" s="19"/>
      <c r="AY364" s="19"/>
      <c r="AZ364" s="19"/>
      <c r="BA364" s="19"/>
      <c r="BB364" s="19"/>
      <c r="BC364" s="19"/>
      <c r="BD364" s="19"/>
      <c r="BE364" s="19"/>
      <c r="BF364" s="19"/>
      <c r="BG364" s="19"/>
    </row>
    <row r="365">
      <c r="B365" s="26" t="s">
        <v>79</v>
      </c>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c r="AB365" s="19"/>
      <c r="AC365" s="19"/>
      <c r="AD365" s="19"/>
      <c r="AE365" s="19"/>
      <c r="AF365" s="19"/>
      <c r="AG365" s="19"/>
      <c r="AH365" s="19"/>
      <c r="AI365" s="19"/>
      <c r="AJ365" s="19"/>
      <c r="AK365" s="19"/>
      <c r="AL365" s="19"/>
      <c r="AM365" s="19"/>
      <c r="AN365" s="19"/>
      <c r="AO365" s="19"/>
      <c r="AP365" s="19"/>
      <c r="AQ365" s="19"/>
      <c r="AR365" s="19"/>
      <c r="AS365" s="19"/>
      <c r="AT365" s="19"/>
      <c r="AU365" s="19"/>
      <c r="AV365" s="19"/>
      <c r="AW365" s="19"/>
      <c r="AX365" s="19"/>
      <c r="AY365" s="19"/>
      <c r="AZ365" s="19"/>
      <c r="BA365" s="19"/>
      <c r="BB365" s="19"/>
      <c r="BC365" s="19"/>
      <c r="BD365" s="19"/>
      <c r="BE365" s="19"/>
      <c r="BF365" s="19"/>
      <c r="BG365" s="19"/>
    </row>
    <row r="366">
      <c r="B366" t="s">
        <v>238</v>
      </c>
      <c r="C366" s="19" t="n">
        <v>0.871870205895777</v>
      </c>
      <c r="D366" s="19" t="n">
        <v>0.854062784470549</v>
      </c>
      <c r="E366" s="19" t="n">
        <v>0.888229656093735</v>
      </c>
      <c r="F366" s="19"/>
      <c r="G366" s="19" t="n">
        <v>0.853000444094484</v>
      </c>
      <c r="H366" s="19" t="n">
        <v>0.879827154130579</v>
      </c>
      <c r="I366" s="19" t="n">
        <v>0.855092250641359</v>
      </c>
      <c r="J366" s="19" t="n">
        <v>0.884408726598949</v>
      </c>
      <c r="K366" s="19" t="n">
        <v>0.88899001958778</v>
      </c>
      <c r="L366" s="19" t="n">
        <v>0.870003275439402</v>
      </c>
      <c r="M366" s="19"/>
      <c r="N366" s="19" t="n">
        <v>0.881097569653512</v>
      </c>
      <c r="O366" s="19" t="n">
        <v>0.883886580504131</v>
      </c>
      <c r="P366" s="19" t="n">
        <v>0.838566788289964</v>
      </c>
      <c r="Q366" s="19" t="n">
        <v>0.878443139714474</v>
      </c>
      <c r="R366" s="19"/>
      <c r="S366" s="19" t="n">
        <v>0.856248552443004</v>
      </c>
      <c r="T366" s="19" t="n">
        <v>0.864565893181273</v>
      </c>
      <c r="U366" s="19" t="n">
        <v>0.920123807056968</v>
      </c>
      <c r="V366" s="19" t="n">
        <v>0.892650848312044</v>
      </c>
      <c r="W366" s="19" t="n">
        <v>0.872907670356586</v>
      </c>
      <c r="X366" s="19" t="n">
        <v>0.848244480409324</v>
      </c>
      <c r="Y366" s="19" t="n">
        <v>0.873464879282039</v>
      </c>
      <c r="Z366" s="19" t="n">
        <v>0.82794003578175</v>
      </c>
      <c r="AA366" s="19" t="n">
        <v>0.880579719872535</v>
      </c>
      <c r="AB366" s="19" t="n">
        <v>0.859473050649649</v>
      </c>
      <c r="AC366" s="19" t="n">
        <v>0.924271011716479</v>
      </c>
      <c r="AD366" s="19" t="n">
        <v>0.825187417060287</v>
      </c>
      <c r="AE366" s="19"/>
      <c r="AF366" s="19" t="n">
        <v>0.856129861304348</v>
      </c>
      <c r="AG366" s="19" t="n">
        <v>0.896774534771338</v>
      </c>
      <c r="AH366" s="19" t="n">
        <v>0.849787969683093</v>
      </c>
      <c r="AI366" s="19"/>
      <c r="AJ366" s="19" t="n">
        <v>0.880175894048743</v>
      </c>
      <c r="AK366" s="19" t="n">
        <v>0.87798137942126</v>
      </c>
      <c r="AL366" s="19" t="n">
        <v>0.85770147913125</v>
      </c>
      <c r="AM366" s="19" t="n">
        <v>0.952277287095747</v>
      </c>
      <c r="AN366" s="19" t="n">
        <v>0.837475105045149</v>
      </c>
      <c r="AO366" s="19"/>
      <c r="AP366" s="19" t="n">
        <v>0.858537169937225</v>
      </c>
      <c r="AQ366" s="19" t="n">
        <v>0.883208643629839</v>
      </c>
      <c r="AR366" s="19" t="n">
        <v>0.882920649684701</v>
      </c>
      <c r="AS366" s="19" t="n">
        <v>0.862529441482927</v>
      </c>
      <c r="AT366" s="19" t="n">
        <v>0.890466978182575</v>
      </c>
      <c r="AU366" s="19"/>
      <c r="AV366" s="19" t="n">
        <v>0.883630449392058</v>
      </c>
      <c r="AW366" s="19" t="n">
        <v>0.854569303434752</v>
      </c>
      <c r="AX366" s="19" t="n">
        <v>0.883282214181776</v>
      </c>
      <c r="AY366" s="19" t="n">
        <v>0.874669928581467</v>
      </c>
      <c r="AZ366" s="19" t="n">
        <v>0.899648513339192</v>
      </c>
      <c r="BA366" s="19" t="n">
        <v>0.873568762397533</v>
      </c>
      <c r="BB366" s="19"/>
      <c r="BC366" s="19" t="n">
        <v>0.886469239069026</v>
      </c>
      <c r="BD366" s="19" t="n">
        <v>0.871755323504707</v>
      </c>
      <c r="BE366" s="19" t="n">
        <v>0.866694978898828</v>
      </c>
      <c r="BF366" s="19" t="n">
        <v>0.906896459177521</v>
      </c>
      <c r="BG366" s="19" t="n">
        <v>0.853681257468167</v>
      </c>
    </row>
    <row r="367">
      <c r="B367" t="s">
        <v>239</v>
      </c>
      <c r="C367" s="19" t="n">
        <v>0.0916240906700121</v>
      </c>
      <c r="D367" s="19" t="n">
        <v>0.109043020565981</v>
      </c>
      <c r="E367" s="19" t="n">
        <v>0.0753556489525557</v>
      </c>
      <c r="F367" s="19"/>
      <c r="G367" s="19" t="n">
        <v>0.104130312746936</v>
      </c>
      <c r="H367" s="19" t="n">
        <v>0.0825011221359848</v>
      </c>
      <c r="I367" s="19" t="n">
        <v>0.115845510085445</v>
      </c>
      <c r="J367" s="19" t="n">
        <v>0.0731029219851948</v>
      </c>
      <c r="K367" s="19" t="n">
        <v>0.0753555417534445</v>
      </c>
      <c r="L367" s="19" t="n">
        <v>0.0969162729871143</v>
      </c>
      <c r="M367" s="19"/>
      <c r="N367" s="19" t="n">
        <v>0.0866123504861953</v>
      </c>
      <c r="O367" s="19" t="n">
        <v>0.0913870821506386</v>
      </c>
      <c r="P367" s="19" t="n">
        <v>0.112260268408201</v>
      </c>
      <c r="Q367" s="19" t="n">
        <v>0.0793194230072919</v>
      </c>
      <c r="R367" s="19"/>
      <c r="S367" s="19" t="n">
        <v>0.0993039315545354</v>
      </c>
      <c r="T367" s="19" t="n">
        <v>0.101078972782735</v>
      </c>
      <c r="U367" s="19" t="n">
        <v>0.0622261924301071</v>
      </c>
      <c r="V367" s="19" t="n">
        <v>0.100998819330542</v>
      </c>
      <c r="W367" s="19" t="n">
        <v>0.0849356576537435</v>
      </c>
      <c r="X367" s="19" t="n">
        <v>0.108059716402401</v>
      </c>
      <c r="Y367" s="19" t="n">
        <v>0.0681542348348594</v>
      </c>
      <c r="Z367" s="19" t="n">
        <v>0.117836613577569</v>
      </c>
      <c r="AA367" s="19" t="n">
        <v>0.0817718709413221</v>
      </c>
      <c r="AB367" s="19" t="n">
        <v>0.0877435281208574</v>
      </c>
      <c r="AC367" s="19" t="n">
        <v>0.0672666856939476</v>
      </c>
      <c r="AD367" s="19" t="n">
        <v>0.148132486219197</v>
      </c>
      <c r="AE367" s="19"/>
      <c r="AF367" s="19" t="n">
        <v>0.111742720672694</v>
      </c>
      <c r="AG367" s="19" t="n">
        <v>0.0770538832864838</v>
      </c>
      <c r="AH367" s="19" t="n">
        <v>0.0798042156613926</v>
      </c>
      <c r="AI367" s="19"/>
      <c r="AJ367" s="19" t="n">
        <v>0.0866869359058544</v>
      </c>
      <c r="AK367" s="19" t="n">
        <v>0.0949743614551901</v>
      </c>
      <c r="AL367" s="19" t="n">
        <v>0.107412580472473</v>
      </c>
      <c r="AM367" s="19" t="n">
        <v>0.0477227129042525</v>
      </c>
      <c r="AN367" s="19" t="n">
        <v>0.0882611470979929</v>
      </c>
      <c r="AO367" s="19"/>
      <c r="AP367" s="19" t="n">
        <v>0.102733130070312</v>
      </c>
      <c r="AQ367" s="19" t="n">
        <v>0.0793978749285728</v>
      </c>
      <c r="AR367" s="19" t="n">
        <v>0.0949013052921082</v>
      </c>
      <c r="AS367" s="19" t="n">
        <v>0.12275996501706</v>
      </c>
      <c r="AT367" s="19" t="n">
        <v>0.0733742071552844</v>
      </c>
      <c r="AU367" s="19"/>
      <c r="AV367" s="19" t="n">
        <v>0.0819713527679891</v>
      </c>
      <c r="AW367" s="19" t="n">
        <v>0.101150700117444</v>
      </c>
      <c r="AX367" s="19" t="n">
        <v>0.101038455547086</v>
      </c>
      <c r="AY367" s="19" t="n">
        <v>0.110958091216154</v>
      </c>
      <c r="AZ367" s="19" t="n">
        <v>0.0801976971424954</v>
      </c>
      <c r="BA367" s="19" t="n">
        <v>0.038481228914624</v>
      </c>
      <c r="BB367" s="19"/>
      <c r="BC367" s="19" t="n">
        <v>0.0746554116541052</v>
      </c>
      <c r="BD367" s="19" t="n">
        <v>0.0810379474498149</v>
      </c>
      <c r="BE367" s="19" t="n">
        <v>0.0984513448043838</v>
      </c>
      <c r="BF367" s="19" t="n">
        <v>0.0799444432953932</v>
      </c>
      <c r="BG367" s="19" t="n">
        <v>0.11414109639365</v>
      </c>
    </row>
    <row r="368">
      <c r="B368" t="s">
        <v>100</v>
      </c>
      <c r="C368" s="19" t="n">
        <v>0.0365057034342105</v>
      </c>
      <c r="D368" s="19" t="n">
        <v>0.0368941949634705</v>
      </c>
      <c r="E368" s="19" t="n">
        <v>0.0364146949537096</v>
      </c>
      <c r="F368" s="19"/>
      <c r="G368" s="19" t="n">
        <v>0.0428692431585805</v>
      </c>
      <c r="H368" s="19" t="n">
        <v>0.0376717237334361</v>
      </c>
      <c r="I368" s="19" t="n">
        <v>0.0290622392731952</v>
      </c>
      <c r="J368" s="19" t="n">
        <v>0.0424883514158567</v>
      </c>
      <c r="K368" s="19" t="n">
        <v>0.0356544386587753</v>
      </c>
      <c r="L368" s="19" t="n">
        <v>0.0330804515734836</v>
      </c>
      <c r="M368" s="19"/>
      <c r="N368" s="19" t="n">
        <v>0.0322900798602925</v>
      </c>
      <c r="O368" s="19" t="n">
        <v>0.0247263373452307</v>
      </c>
      <c r="P368" s="19" t="n">
        <v>0.0491729433018355</v>
      </c>
      <c r="Q368" s="19" t="n">
        <v>0.0422374372782344</v>
      </c>
      <c r="R368" s="19"/>
      <c r="S368" s="19" t="n">
        <v>0.0444475160024601</v>
      </c>
      <c r="T368" s="19" t="n">
        <v>0.0343551340359918</v>
      </c>
      <c r="U368" s="19" t="n">
        <v>0.0176500005129252</v>
      </c>
      <c r="V368" s="19" t="n">
        <v>0.00635033235741382</v>
      </c>
      <c r="W368" s="19" t="n">
        <v>0.0421566719896707</v>
      </c>
      <c r="X368" s="19" t="n">
        <v>0.0436958031882749</v>
      </c>
      <c r="Y368" s="19" t="n">
        <v>0.0583808858831018</v>
      </c>
      <c r="Z368" s="19" t="n">
        <v>0.0542233506406811</v>
      </c>
      <c r="AA368" s="19" t="n">
        <v>0.0376484091861433</v>
      </c>
      <c r="AB368" s="19" t="n">
        <v>0.0527834212294934</v>
      </c>
      <c r="AC368" s="19" t="n">
        <v>0.00846230258957315</v>
      </c>
      <c r="AD368" s="19" t="n">
        <v>0.0266800967205169</v>
      </c>
      <c r="AE368" s="19"/>
      <c r="AF368" s="19" t="n">
        <v>0.0321274180229574</v>
      </c>
      <c r="AG368" s="19" t="n">
        <v>0.0261715819421787</v>
      </c>
      <c r="AH368" s="19" t="n">
        <v>0.0704078146555139</v>
      </c>
      <c r="AI368" s="19"/>
      <c r="AJ368" s="19" t="n">
        <v>0.0331371700454024</v>
      </c>
      <c r="AK368" s="19" t="n">
        <v>0.0270442591235499</v>
      </c>
      <c r="AL368" s="19" t="n">
        <v>0.034885940396277</v>
      </c>
      <c r="AM368" s="19" t="n">
        <v>0</v>
      </c>
      <c r="AN368" s="19" t="n">
        <v>0.0742637478568586</v>
      </c>
      <c r="AO368" s="19"/>
      <c r="AP368" s="19" t="n">
        <v>0.0387296999924639</v>
      </c>
      <c r="AQ368" s="19" t="n">
        <v>0.0373934814415886</v>
      </c>
      <c r="AR368" s="19" t="n">
        <v>0.0221780450231913</v>
      </c>
      <c r="AS368" s="19" t="n">
        <v>0.0147105935000132</v>
      </c>
      <c r="AT368" s="19" t="n">
        <v>0.0361588146621404</v>
      </c>
      <c r="AU368" s="19"/>
      <c r="AV368" s="19" t="n">
        <v>0.034398197839953</v>
      </c>
      <c r="AW368" s="19" t="n">
        <v>0.0442799964478042</v>
      </c>
      <c r="AX368" s="19" t="n">
        <v>0.0156793302711376</v>
      </c>
      <c r="AY368" s="19" t="n">
        <v>0.0143719802023786</v>
      </c>
      <c r="AZ368" s="19" t="n">
        <v>0.0201537895183128</v>
      </c>
      <c r="BA368" s="19" t="n">
        <v>0.0879500086878428</v>
      </c>
      <c r="BB368" s="19"/>
      <c r="BC368" s="19" t="n">
        <v>0.0388753492768692</v>
      </c>
      <c r="BD368" s="19" t="n">
        <v>0.0472067290454781</v>
      </c>
      <c r="BE368" s="19" t="n">
        <v>0.0348536762967878</v>
      </c>
      <c r="BF368" s="19" t="n">
        <v>0.0131590975270861</v>
      </c>
      <c r="BG368" s="19" t="n">
        <v>0.0321776461381837</v>
      </c>
    </row>
    <row r="36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c r="AB369" s="19"/>
      <c r="AC369" s="19"/>
      <c r="AD369" s="19"/>
      <c r="AE369" s="19"/>
      <c r="AF369" s="19"/>
      <c r="AG369" s="19"/>
      <c r="AH369" s="19"/>
      <c r="AI369" s="19"/>
      <c r="AJ369" s="19"/>
      <c r="AK369" s="19"/>
      <c r="AL369" s="19"/>
      <c r="AM369" s="19"/>
      <c r="AN369" s="19"/>
      <c r="AO369" s="19"/>
      <c r="AP369" s="19"/>
      <c r="AQ369" s="19"/>
      <c r="AR369" s="19"/>
      <c r="AS369" s="19"/>
      <c r="AT369" s="19"/>
      <c r="AU369" s="19"/>
      <c r="AV369" s="19"/>
      <c r="AW369" s="19"/>
      <c r="AX369" s="19"/>
      <c r="AY369" s="19"/>
      <c r="AZ369" s="19"/>
      <c r="BA369" s="19"/>
      <c r="BB369" s="19"/>
      <c r="BC369" s="19"/>
      <c r="BD369" s="19"/>
      <c r="BE369" s="19"/>
      <c r="BF369" s="19"/>
      <c r="BG369" s="19"/>
    </row>
    <row r="370">
      <c r="B370" s="7" t="s">
        <v>246</v>
      </c>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c r="AB370" s="19"/>
      <c r="AC370" s="19"/>
      <c r="AD370" s="19"/>
      <c r="AE370" s="19"/>
      <c r="AF370" s="19"/>
      <c r="AG370" s="19"/>
      <c r="AH370" s="19"/>
      <c r="AI370" s="19"/>
      <c r="AJ370" s="19"/>
      <c r="AK370" s="19"/>
      <c r="AL370" s="19"/>
      <c r="AM370" s="19"/>
      <c r="AN370" s="19"/>
      <c r="AO370" s="19"/>
      <c r="AP370" s="19"/>
      <c r="AQ370" s="19"/>
      <c r="AR370" s="19"/>
      <c r="AS370" s="19"/>
      <c r="AT370" s="19"/>
      <c r="AU370" s="19"/>
      <c r="AV370" s="19"/>
      <c r="AW370" s="19"/>
      <c r="AX370" s="19"/>
      <c r="AY370" s="19"/>
      <c r="AZ370" s="19"/>
      <c r="BA370" s="19"/>
      <c r="BB370" s="19"/>
      <c r="BC370" s="19"/>
      <c r="BD370" s="19"/>
      <c r="BE370" s="19"/>
      <c r="BF370" s="19"/>
      <c r="BG370" s="19"/>
    </row>
    <row r="371">
      <c r="B371" s="26" t="s">
        <v>79</v>
      </c>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c r="AB371" s="19"/>
      <c r="AC371" s="19"/>
      <c r="AD371" s="19"/>
      <c r="AE371" s="19"/>
      <c r="AF371" s="19"/>
      <c r="AG371" s="19"/>
      <c r="AH371" s="19"/>
      <c r="AI371" s="19"/>
      <c r="AJ371" s="19"/>
      <c r="AK371" s="19"/>
      <c r="AL371" s="19"/>
      <c r="AM371" s="19"/>
      <c r="AN371" s="19"/>
      <c r="AO371" s="19"/>
      <c r="AP371" s="19"/>
      <c r="AQ371" s="19"/>
      <c r="AR371" s="19"/>
      <c r="AS371" s="19"/>
      <c r="AT371" s="19"/>
      <c r="AU371" s="19"/>
      <c r="AV371" s="19"/>
      <c r="AW371" s="19"/>
      <c r="AX371" s="19"/>
      <c r="AY371" s="19"/>
      <c r="AZ371" s="19"/>
      <c r="BA371" s="19"/>
      <c r="BB371" s="19"/>
      <c r="BC371" s="19"/>
      <c r="BD371" s="19"/>
      <c r="BE371" s="19"/>
      <c r="BF371" s="19"/>
      <c r="BG371" s="19"/>
    </row>
    <row r="372">
      <c r="B372" t="s">
        <v>238</v>
      </c>
      <c r="C372" s="19" t="n">
        <v>0.792578835270542</v>
      </c>
      <c r="D372" s="19" t="n">
        <v>0.783910086961087</v>
      </c>
      <c r="E372" s="19" t="n">
        <v>0.801068381579733</v>
      </c>
      <c r="F372" s="19"/>
      <c r="G372" s="19" t="n">
        <v>0.752533929331456</v>
      </c>
      <c r="H372" s="19" t="n">
        <v>0.788780572833599</v>
      </c>
      <c r="I372" s="19" t="n">
        <v>0.834945497561277</v>
      </c>
      <c r="J372" s="19" t="n">
        <v>0.811572280306069</v>
      </c>
      <c r="K372" s="19" t="n">
        <v>0.808013778272233</v>
      </c>
      <c r="L372" s="19" t="n">
        <v>0.762267386886068</v>
      </c>
      <c r="M372" s="19"/>
      <c r="N372" s="19" t="n">
        <v>0.816335157394139</v>
      </c>
      <c r="O372" s="19" t="n">
        <v>0.792809831556162</v>
      </c>
      <c r="P372" s="19" t="n">
        <v>0.787204175132489</v>
      </c>
      <c r="Q372" s="19" t="n">
        <v>0.771050884908555</v>
      </c>
      <c r="R372" s="19"/>
      <c r="S372" s="19" t="n">
        <v>0.82104778739881</v>
      </c>
      <c r="T372" s="19" t="n">
        <v>0.776913509033797</v>
      </c>
      <c r="U372" s="19" t="n">
        <v>0.755665799935352</v>
      </c>
      <c r="V372" s="19" t="n">
        <v>0.788179791113337</v>
      </c>
      <c r="W372" s="19" t="n">
        <v>0.8067770847698</v>
      </c>
      <c r="X372" s="19" t="n">
        <v>0.785027198660905</v>
      </c>
      <c r="Y372" s="19" t="n">
        <v>0.823487599654236</v>
      </c>
      <c r="Z372" s="19" t="n">
        <v>0.809139438259709</v>
      </c>
      <c r="AA372" s="19" t="n">
        <v>0.804447880506088</v>
      </c>
      <c r="AB372" s="19" t="n">
        <v>0.775908956769902</v>
      </c>
      <c r="AC372" s="19" t="n">
        <v>0.765416859232251</v>
      </c>
      <c r="AD372" s="19" t="n">
        <v>0.775864994542685</v>
      </c>
      <c r="AE372" s="19"/>
      <c r="AF372" s="19" t="n">
        <v>0.78726650579695</v>
      </c>
      <c r="AG372" s="19" t="n">
        <v>0.80014410247448</v>
      </c>
      <c r="AH372" s="19" t="n">
        <v>0.777356712542325</v>
      </c>
      <c r="AI372" s="19"/>
      <c r="AJ372" s="19" t="n">
        <v>0.782655488288531</v>
      </c>
      <c r="AK372" s="19" t="n">
        <v>0.801980974269331</v>
      </c>
      <c r="AL372" s="19" t="n">
        <v>0.777738189541548</v>
      </c>
      <c r="AM372" s="19" t="n">
        <v>0.839678056607781</v>
      </c>
      <c r="AN372" s="19" t="n">
        <v>0.798212646196166</v>
      </c>
      <c r="AO372" s="19"/>
      <c r="AP372" s="19" t="n">
        <v>0.784249106464266</v>
      </c>
      <c r="AQ372" s="19" t="n">
        <v>0.788972185631223</v>
      </c>
      <c r="AR372" s="19" t="n">
        <v>0.816944818227121</v>
      </c>
      <c r="AS372" s="19" t="n">
        <v>0.815560005613586</v>
      </c>
      <c r="AT372" s="19" t="n">
        <v>0.756319685418703</v>
      </c>
      <c r="AU372" s="19"/>
      <c r="AV372" s="19" t="n">
        <v>0.802768114218216</v>
      </c>
      <c r="AW372" s="19" t="n">
        <v>0.777773635429917</v>
      </c>
      <c r="AX372" s="19" t="n">
        <v>0.810850126308862</v>
      </c>
      <c r="AY372" s="19" t="n">
        <v>0.834589927263709</v>
      </c>
      <c r="AZ372" s="19" t="n">
        <v>0.777503907478295</v>
      </c>
      <c r="BA372" s="19" t="n">
        <v>0.720027508341061</v>
      </c>
      <c r="BB372" s="19"/>
      <c r="BC372" s="19" t="n">
        <v>0.775888988791226</v>
      </c>
      <c r="BD372" s="19" t="n">
        <v>0.748194636437841</v>
      </c>
      <c r="BE372" s="19" t="n">
        <v>0.81730984313845</v>
      </c>
      <c r="BF372" s="19" t="n">
        <v>0.833564999163876</v>
      </c>
      <c r="BG372" s="19" t="n">
        <v>0.828938774629704</v>
      </c>
    </row>
    <row r="373">
      <c r="B373" t="s">
        <v>239</v>
      </c>
      <c r="C373" s="19" t="n">
        <v>0.102276787415613</v>
      </c>
      <c r="D373" s="19" t="n">
        <v>0.131325052022066</v>
      </c>
      <c r="E373" s="19" t="n">
        <v>0.0747486422230219</v>
      </c>
      <c r="F373" s="19"/>
      <c r="G373" s="19" t="n">
        <v>0.16126635207279</v>
      </c>
      <c r="H373" s="19" t="n">
        <v>0.124068436907841</v>
      </c>
      <c r="I373" s="19" t="n">
        <v>0.0911370207755823</v>
      </c>
      <c r="J373" s="19" t="n">
        <v>0.0903696726686584</v>
      </c>
      <c r="K373" s="19" t="n">
        <v>0.0492960860540904</v>
      </c>
      <c r="L373" s="19" t="n">
        <v>0.0995020805485198</v>
      </c>
      <c r="M373" s="19"/>
      <c r="N373" s="19" t="n">
        <v>0.118626306243786</v>
      </c>
      <c r="O373" s="19" t="n">
        <v>0.113010257948702</v>
      </c>
      <c r="P373" s="19" t="n">
        <v>0.0928900321023503</v>
      </c>
      <c r="Q373" s="19" t="n">
        <v>0.081951098235102</v>
      </c>
      <c r="R373" s="19"/>
      <c r="S373" s="19" t="n">
        <v>0.11304935701648</v>
      </c>
      <c r="T373" s="19" t="n">
        <v>0.0993835528558702</v>
      </c>
      <c r="U373" s="19" t="n">
        <v>0.0955870019276345</v>
      </c>
      <c r="V373" s="19" t="n">
        <v>0.115482919537745</v>
      </c>
      <c r="W373" s="19" t="n">
        <v>0.0671027606021859</v>
      </c>
      <c r="X373" s="19" t="n">
        <v>0.105354943564175</v>
      </c>
      <c r="Y373" s="19" t="n">
        <v>0.0907335394386407</v>
      </c>
      <c r="Z373" s="19" t="n">
        <v>0.102401205816685</v>
      </c>
      <c r="AA373" s="19" t="n">
        <v>0.10241825767712</v>
      </c>
      <c r="AB373" s="19" t="n">
        <v>0.105081790894903</v>
      </c>
      <c r="AC373" s="19" t="n">
        <v>0.113969026324906</v>
      </c>
      <c r="AD373" s="19" t="n">
        <v>0.117820190909161</v>
      </c>
      <c r="AE373" s="19"/>
      <c r="AF373" s="19" t="n">
        <v>0.105168285782403</v>
      </c>
      <c r="AG373" s="19" t="n">
        <v>0.104113688920038</v>
      </c>
      <c r="AH373" s="19" t="n">
        <v>0.0742508813059291</v>
      </c>
      <c r="AI373" s="19"/>
      <c r="AJ373" s="19" t="n">
        <v>0.109223260709366</v>
      </c>
      <c r="AK373" s="19" t="n">
        <v>0.111065492436573</v>
      </c>
      <c r="AL373" s="19" t="n">
        <v>0.0990512880187554</v>
      </c>
      <c r="AM373" s="19" t="n">
        <v>0.136332268147383</v>
      </c>
      <c r="AN373" s="19" t="n">
        <v>0.0609476420778604</v>
      </c>
      <c r="AO373" s="19"/>
      <c r="AP373" s="19" t="n">
        <v>0.0987471700571578</v>
      </c>
      <c r="AQ373" s="19" t="n">
        <v>0.113689949449127</v>
      </c>
      <c r="AR373" s="19" t="n">
        <v>0.0929307951623179</v>
      </c>
      <c r="AS373" s="19" t="n">
        <v>0.11296901465249</v>
      </c>
      <c r="AT373" s="19" t="n">
        <v>0.0824476345970162</v>
      </c>
      <c r="AU373" s="19"/>
      <c r="AV373" s="19" t="n">
        <v>0.112575149451138</v>
      </c>
      <c r="AW373" s="19" t="n">
        <v>0.109994390358602</v>
      </c>
      <c r="AX373" s="19" t="n">
        <v>0.117097997072351</v>
      </c>
      <c r="AY373" s="19" t="n">
        <v>0.0954533940032242</v>
      </c>
      <c r="AZ373" s="19" t="n">
        <v>0.0899085384830857</v>
      </c>
      <c r="BA373" s="19" t="n">
        <v>0.066035423632116</v>
      </c>
      <c r="BB373" s="19"/>
      <c r="BC373" s="19" t="n">
        <v>0.0771984270827328</v>
      </c>
      <c r="BD373" s="19" t="n">
        <v>0.127652745293104</v>
      </c>
      <c r="BE373" s="19" t="n">
        <v>0.102528723824427</v>
      </c>
      <c r="BF373" s="19" t="n">
        <v>0.121619835771073</v>
      </c>
      <c r="BG373" s="19" t="n">
        <v>0.062993868431958</v>
      </c>
    </row>
    <row r="374">
      <c r="B374" t="s">
        <v>100</v>
      </c>
      <c r="C374" s="19" t="n">
        <v>0.105144377313845</v>
      </c>
      <c r="D374" s="19" t="n">
        <v>0.084764861016847</v>
      </c>
      <c r="E374" s="19" t="n">
        <v>0.124182976197245</v>
      </c>
      <c r="F374" s="19"/>
      <c r="G374" s="19" t="n">
        <v>0.0861997185957543</v>
      </c>
      <c r="H374" s="19" t="n">
        <v>0.0871509902585605</v>
      </c>
      <c r="I374" s="19" t="n">
        <v>0.0739174816631407</v>
      </c>
      <c r="J374" s="19" t="n">
        <v>0.0980580470252731</v>
      </c>
      <c r="K374" s="19" t="n">
        <v>0.142690135673677</v>
      </c>
      <c r="L374" s="19" t="n">
        <v>0.138230532565412</v>
      </c>
      <c r="M374" s="19"/>
      <c r="N374" s="19" t="n">
        <v>0.0650385363620744</v>
      </c>
      <c r="O374" s="19" t="n">
        <v>0.0941799104951359</v>
      </c>
      <c r="P374" s="19" t="n">
        <v>0.11990579276516</v>
      </c>
      <c r="Q374" s="19" t="n">
        <v>0.146998016856343</v>
      </c>
      <c r="R374" s="19"/>
      <c r="S374" s="19" t="n">
        <v>0.0659028555847097</v>
      </c>
      <c r="T374" s="19" t="n">
        <v>0.123702938110333</v>
      </c>
      <c r="U374" s="19" t="n">
        <v>0.148747198137013</v>
      </c>
      <c r="V374" s="19" t="n">
        <v>0.0963372893489177</v>
      </c>
      <c r="W374" s="19" t="n">
        <v>0.126120154628014</v>
      </c>
      <c r="X374" s="19" t="n">
        <v>0.10961785777492</v>
      </c>
      <c r="Y374" s="19" t="n">
        <v>0.0857788609071236</v>
      </c>
      <c r="Z374" s="19" t="n">
        <v>0.0884593559236053</v>
      </c>
      <c r="AA374" s="19" t="n">
        <v>0.0931338618167922</v>
      </c>
      <c r="AB374" s="19" t="n">
        <v>0.119009252335194</v>
      </c>
      <c r="AC374" s="19" t="n">
        <v>0.120614114442843</v>
      </c>
      <c r="AD374" s="19" t="n">
        <v>0.106314814548154</v>
      </c>
      <c r="AE374" s="19"/>
      <c r="AF374" s="19" t="n">
        <v>0.107565208420647</v>
      </c>
      <c r="AG374" s="19" t="n">
        <v>0.0957422086054818</v>
      </c>
      <c r="AH374" s="19" t="n">
        <v>0.148392406151746</v>
      </c>
      <c r="AI374" s="19"/>
      <c r="AJ374" s="19" t="n">
        <v>0.108121251002102</v>
      </c>
      <c r="AK374" s="19" t="n">
        <v>0.086953533294096</v>
      </c>
      <c r="AL374" s="19" t="n">
        <v>0.123210522439697</v>
      </c>
      <c r="AM374" s="19" t="n">
        <v>0.0239896752448358</v>
      </c>
      <c r="AN374" s="19" t="n">
        <v>0.140839711725973</v>
      </c>
      <c r="AO374" s="19"/>
      <c r="AP374" s="19" t="n">
        <v>0.117003723478577</v>
      </c>
      <c r="AQ374" s="19" t="n">
        <v>0.0973378649196501</v>
      </c>
      <c r="AR374" s="19" t="n">
        <v>0.0901243866105618</v>
      </c>
      <c r="AS374" s="19" t="n">
        <v>0.0714709797339247</v>
      </c>
      <c r="AT374" s="19" t="n">
        <v>0.161232679984281</v>
      </c>
      <c r="AU374" s="19"/>
      <c r="AV374" s="19" t="n">
        <v>0.0846567363306463</v>
      </c>
      <c r="AW374" s="19" t="n">
        <v>0.112231974211481</v>
      </c>
      <c r="AX374" s="19" t="n">
        <v>0.0720518766187869</v>
      </c>
      <c r="AY374" s="19" t="n">
        <v>0.0699566787330671</v>
      </c>
      <c r="AZ374" s="19" t="n">
        <v>0.132587554038619</v>
      </c>
      <c r="BA374" s="19" t="n">
        <v>0.213937068026823</v>
      </c>
      <c r="BB374" s="19"/>
      <c r="BC374" s="19" t="n">
        <v>0.146912584126041</v>
      </c>
      <c r="BD374" s="19" t="n">
        <v>0.124152618269056</v>
      </c>
      <c r="BE374" s="19" t="n">
        <v>0.0801614330371223</v>
      </c>
      <c r="BF374" s="19" t="n">
        <v>0.0448151650650515</v>
      </c>
      <c r="BG374" s="19" t="n">
        <v>0.108067356938338</v>
      </c>
    </row>
    <row r="375">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c r="AB375" s="19"/>
      <c r="AC375" s="19"/>
      <c r="AD375" s="19"/>
      <c r="AE375" s="19"/>
      <c r="AF375" s="19"/>
      <c r="AG375" s="19"/>
      <c r="AH375" s="19"/>
      <c r="AI375" s="19"/>
      <c r="AJ375" s="19"/>
      <c r="AK375" s="19"/>
      <c r="AL375" s="19"/>
      <c r="AM375" s="19"/>
      <c r="AN375" s="19"/>
      <c r="AO375" s="19"/>
      <c r="AP375" s="19"/>
      <c r="AQ375" s="19"/>
      <c r="AR375" s="19"/>
      <c r="AS375" s="19"/>
      <c r="AT375" s="19"/>
      <c r="AU375" s="19"/>
      <c r="AV375" s="19"/>
      <c r="AW375" s="19"/>
      <c r="AX375" s="19"/>
      <c r="AY375" s="19"/>
      <c r="AZ375" s="19"/>
      <c r="BA375" s="19"/>
      <c r="BB375" s="19"/>
      <c r="BC375" s="19"/>
      <c r="BD375" s="19"/>
      <c r="BE375" s="19"/>
      <c r="BF375" s="19"/>
      <c r="BG375" s="19"/>
    </row>
    <row r="376">
      <c r="B376" s="7" t="s">
        <v>247</v>
      </c>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c r="AB376" s="19"/>
      <c r="AC376" s="19"/>
      <c r="AD376" s="19"/>
      <c r="AE376" s="19"/>
      <c r="AF376" s="19"/>
      <c r="AG376" s="19"/>
      <c r="AH376" s="19"/>
      <c r="AI376" s="19"/>
      <c r="AJ376" s="19"/>
      <c r="AK376" s="19"/>
      <c r="AL376" s="19"/>
      <c r="AM376" s="19"/>
      <c r="AN376" s="19"/>
      <c r="AO376" s="19"/>
      <c r="AP376" s="19"/>
      <c r="AQ376" s="19"/>
      <c r="AR376" s="19"/>
      <c r="AS376" s="19"/>
      <c r="AT376" s="19"/>
      <c r="AU376" s="19"/>
      <c r="AV376" s="19"/>
      <c r="AW376" s="19"/>
      <c r="AX376" s="19"/>
      <c r="AY376" s="19"/>
      <c r="AZ376" s="19"/>
      <c r="BA376" s="19"/>
      <c r="BB376" s="19"/>
      <c r="BC376" s="19"/>
      <c r="BD376" s="19"/>
      <c r="BE376" s="19"/>
      <c r="BF376" s="19"/>
      <c r="BG376" s="19"/>
    </row>
    <row r="377">
      <c r="B377" s="26" t="s">
        <v>79</v>
      </c>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c r="AB377" s="19"/>
      <c r="AC377" s="19"/>
      <c r="AD377" s="19"/>
      <c r="AE377" s="19"/>
      <c r="AF377" s="19"/>
      <c r="AG377" s="19"/>
      <c r="AH377" s="19"/>
      <c r="AI377" s="19"/>
      <c r="AJ377" s="19"/>
      <c r="AK377" s="19"/>
      <c r="AL377" s="19"/>
      <c r="AM377" s="19"/>
      <c r="AN377" s="19"/>
      <c r="AO377" s="19"/>
      <c r="AP377" s="19"/>
      <c r="AQ377" s="19"/>
      <c r="AR377" s="19"/>
      <c r="AS377" s="19"/>
      <c r="AT377" s="19"/>
      <c r="AU377" s="19"/>
      <c r="AV377" s="19"/>
      <c r="AW377" s="19"/>
      <c r="AX377" s="19"/>
      <c r="AY377" s="19"/>
      <c r="AZ377" s="19"/>
      <c r="BA377" s="19"/>
      <c r="BB377" s="19"/>
      <c r="BC377" s="19"/>
      <c r="BD377" s="19"/>
      <c r="BE377" s="19"/>
      <c r="BF377" s="19"/>
      <c r="BG377" s="19"/>
    </row>
    <row r="378">
      <c r="B378" t="s">
        <v>238</v>
      </c>
      <c r="C378" s="19" t="n">
        <v>0.940044529489579</v>
      </c>
      <c r="D378" s="19" t="n">
        <v>0.935180304347938</v>
      </c>
      <c r="E378" s="19" t="n">
        <v>0.944316389014139</v>
      </c>
      <c r="F378" s="19"/>
      <c r="G378" s="19" t="n">
        <v>0.886596472702135</v>
      </c>
      <c r="H378" s="19" t="n">
        <v>0.936215608353473</v>
      </c>
      <c r="I378" s="19" t="n">
        <v>0.929243045439701</v>
      </c>
      <c r="J378" s="19" t="n">
        <v>0.945303156655338</v>
      </c>
      <c r="K378" s="19" t="n">
        <v>0.961017663747071</v>
      </c>
      <c r="L378" s="19" t="n">
        <v>0.969294052256693</v>
      </c>
      <c r="M378" s="19"/>
      <c r="N378" s="19" t="n">
        <v>0.932228782843774</v>
      </c>
      <c r="O378" s="19" t="n">
        <v>0.948793771887998</v>
      </c>
      <c r="P378" s="19" t="n">
        <v>0.931232219767521</v>
      </c>
      <c r="Q378" s="19" t="n">
        <v>0.946993567927536</v>
      </c>
      <c r="R378" s="19"/>
      <c r="S378" s="19" t="n">
        <v>0.909487280013627</v>
      </c>
      <c r="T378" s="19" t="n">
        <v>0.949718470078648</v>
      </c>
      <c r="U378" s="19" t="n">
        <v>0.98038808094937</v>
      </c>
      <c r="V378" s="19" t="n">
        <v>0.957764824572062</v>
      </c>
      <c r="W378" s="19" t="n">
        <v>0.931803520630273</v>
      </c>
      <c r="X378" s="19" t="n">
        <v>0.92571559744221</v>
      </c>
      <c r="Y378" s="19" t="n">
        <v>0.924509939567612</v>
      </c>
      <c r="Z378" s="19" t="n">
        <v>0.94237446567389</v>
      </c>
      <c r="AA378" s="19" t="n">
        <v>0.943772585753054</v>
      </c>
      <c r="AB378" s="19" t="n">
        <v>0.956903148436965</v>
      </c>
      <c r="AC378" s="19" t="n">
        <v>0.947770677676991</v>
      </c>
      <c r="AD378" s="19" t="n">
        <v>0.903531184303927</v>
      </c>
      <c r="AE378" s="19"/>
      <c r="AF378" s="19" t="n">
        <v>0.949026407787781</v>
      </c>
      <c r="AG378" s="19" t="n">
        <v>0.944728710986711</v>
      </c>
      <c r="AH378" s="19" t="n">
        <v>0.914240369763946</v>
      </c>
      <c r="AI378" s="19"/>
      <c r="AJ378" s="19" t="n">
        <v>0.953617910400603</v>
      </c>
      <c r="AK378" s="19" t="n">
        <v>0.930704869086175</v>
      </c>
      <c r="AL378" s="19" t="n">
        <v>0.97344740221546</v>
      </c>
      <c r="AM378" s="19" t="n">
        <v>0.948925886990402</v>
      </c>
      <c r="AN378" s="19" t="n">
        <v>0.909623977330914</v>
      </c>
      <c r="AO378" s="19"/>
      <c r="AP378" s="19" t="n">
        <v>0.940452577717392</v>
      </c>
      <c r="AQ378" s="19" t="n">
        <v>0.9318320094559</v>
      </c>
      <c r="AR378" s="19" t="n">
        <v>0.972709350116302</v>
      </c>
      <c r="AS378" s="19" t="n">
        <v>0.937513911894671</v>
      </c>
      <c r="AT378" s="19" t="n">
        <v>0.957320849691765</v>
      </c>
      <c r="AU378" s="19"/>
      <c r="AV378" s="19" t="n">
        <v>0.932411080584563</v>
      </c>
      <c r="AW378" s="19" t="n">
        <v>0.938513319180784</v>
      </c>
      <c r="AX378" s="19" t="n">
        <v>0.963985372783203</v>
      </c>
      <c r="AY378" s="19" t="n">
        <v>0.956327349765568</v>
      </c>
      <c r="AZ378" s="19" t="n">
        <v>0.960802994998585</v>
      </c>
      <c r="BA378" s="19" t="n">
        <v>0.903317624293528</v>
      </c>
      <c r="BB378" s="19"/>
      <c r="BC378" s="19" t="n">
        <v>0.954916334512351</v>
      </c>
      <c r="BD378" s="19" t="n">
        <v>0.929777670802444</v>
      </c>
      <c r="BE378" s="19" t="n">
        <v>0.93327167803678</v>
      </c>
      <c r="BF378" s="19" t="n">
        <v>0.94754869116773</v>
      </c>
      <c r="BG378" s="19" t="n">
        <v>0.823059737725642</v>
      </c>
    </row>
    <row r="379">
      <c r="B379" t="s">
        <v>239</v>
      </c>
      <c r="C379" s="19" t="n">
        <v>0.0365031431766721</v>
      </c>
      <c r="D379" s="19" t="n">
        <v>0.04506763901354</v>
      </c>
      <c r="E379" s="19" t="n">
        <v>0.0284369063036872</v>
      </c>
      <c r="F379" s="19"/>
      <c r="G379" s="19" t="n">
        <v>0.0750952921953433</v>
      </c>
      <c r="H379" s="19" t="n">
        <v>0.0476531711356529</v>
      </c>
      <c r="I379" s="19" t="n">
        <v>0.0428735772090588</v>
      </c>
      <c r="J379" s="19" t="n">
        <v>0.0267879524137243</v>
      </c>
      <c r="K379" s="19" t="n">
        <v>0.0160810847147789</v>
      </c>
      <c r="L379" s="19" t="n">
        <v>0.018093109447303</v>
      </c>
      <c r="M379" s="19"/>
      <c r="N379" s="19" t="n">
        <v>0.0503093333024723</v>
      </c>
      <c r="O379" s="19" t="n">
        <v>0.030598217757925</v>
      </c>
      <c r="P379" s="19" t="n">
        <v>0.0341871640599874</v>
      </c>
      <c r="Q379" s="19" t="n">
        <v>0.0298738923984859</v>
      </c>
      <c r="R379" s="19"/>
      <c r="S379" s="19" t="n">
        <v>0.0490774662007834</v>
      </c>
      <c r="T379" s="19" t="n">
        <v>0.0242504768085433</v>
      </c>
      <c r="U379" s="19" t="n">
        <v>0.0138343345655702</v>
      </c>
      <c r="V379" s="19" t="n">
        <v>0.0232348423620027</v>
      </c>
      <c r="W379" s="19" t="n">
        <v>0.0493126131017716</v>
      </c>
      <c r="X379" s="19" t="n">
        <v>0.0323450891841402</v>
      </c>
      <c r="Y379" s="19" t="n">
        <v>0.0604387254449474</v>
      </c>
      <c r="Z379" s="19" t="n">
        <v>0.0460992169053585</v>
      </c>
      <c r="AA379" s="19" t="n">
        <v>0.039235050000985</v>
      </c>
      <c r="AB379" s="19" t="n">
        <v>0.0280317301550186</v>
      </c>
      <c r="AC379" s="19" t="n">
        <v>0.0285350215564259</v>
      </c>
      <c r="AD379" s="19" t="n">
        <v>0.0658383759762351</v>
      </c>
      <c r="AE379" s="19"/>
      <c r="AF379" s="19" t="n">
        <v>0.0302300767126949</v>
      </c>
      <c r="AG379" s="19" t="n">
        <v>0.0368488346109015</v>
      </c>
      <c r="AH379" s="19" t="n">
        <v>0.0336254384626839</v>
      </c>
      <c r="AI379" s="19"/>
      <c r="AJ379" s="19" t="n">
        <v>0.0320585189992102</v>
      </c>
      <c r="AK379" s="19" t="n">
        <v>0.0417993039963559</v>
      </c>
      <c r="AL379" s="19" t="n">
        <v>0.0154461697104872</v>
      </c>
      <c r="AM379" s="19" t="n">
        <v>0.0314766186783874</v>
      </c>
      <c r="AN379" s="19" t="n">
        <v>0.0463759850410465</v>
      </c>
      <c r="AO379" s="19"/>
      <c r="AP379" s="19" t="n">
        <v>0.0356716289289134</v>
      </c>
      <c r="AQ379" s="19" t="n">
        <v>0.0390151960589487</v>
      </c>
      <c r="AR379" s="19" t="n">
        <v>0.0187162333732311</v>
      </c>
      <c r="AS379" s="19" t="n">
        <v>0.0522119658027739</v>
      </c>
      <c r="AT379" s="19" t="n">
        <v>0.0185670644660497</v>
      </c>
      <c r="AU379" s="19"/>
      <c r="AV379" s="19" t="n">
        <v>0.0419642330540941</v>
      </c>
      <c r="AW379" s="19" t="n">
        <v>0.0389140190725816</v>
      </c>
      <c r="AX379" s="19" t="n">
        <v>0.0314151449527719</v>
      </c>
      <c r="AY379" s="19" t="n">
        <v>0.0299007262514992</v>
      </c>
      <c r="AZ379" s="19" t="n">
        <v>0.0218506942983547</v>
      </c>
      <c r="BA379" s="19" t="n">
        <v>0.0386419676100541</v>
      </c>
      <c r="BB379" s="19"/>
      <c r="BC379" s="19" t="n">
        <v>0.0305166576457751</v>
      </c>
      <c r="BD379" s="19" t="n">
        <v>0.0318807801671136</v>
      </c>
      <c r="BE379" s="19" t="n">
        <v>0.0439492364943063</v>
      </c>
      <c r="BF379" s="19" t="n">
        <v>0.0405791169778373</v>
      </c>
      <c r="BG379" s="19" t="n">
        <v>0.176940262274358</v>
      </c>
    </row>
    <row r="380">
      <c r="B380" t="s">
        <v>100</v>
      </c>
      <c r="C380" s="19" t="n">
        <v>0.023452327333749</v>
      </c>
      <c r="D380" s="19" t="n">
        <v>0.0197520566385225</v>
      </c>
      <c r="E380" s="19" t="n">
        <v>0.0272467046821734</v>
      </c>
      <c r="F380" s="19"/>
      <c r="G380" s="19" t="n">
        <v>0.0383082351025216</v>
      </c>
      <c r="H380" s="19" t="n">
        <v>0.0161312205108742</v>
      </c>
      <c r="I380" s="19" t="n">
        <v>0.02788337735124</v>
      </c>
      <c r="J380" s="19" t="n">
        <v>0.0279088909309378</v>
      </c>
      <c r="K380" s="19" t="n">
        <v>0.0229012515381502</v>
      </c>
      <c r="L380" s="19" t="n">
        <v>0.012612838296004</v>
      </c>
      <c r="M380" s="19"/>
      <c r="N380" s="19" t="n">
        <v>0.0174618838537536</v>
      </c>
      <c r="O380" s="19" t="n">
        <v>0.0206080103540769</v>
      </c>
      <c r="P380" s="19" t="n">
        <v>0.0345806161724919</v>
      </c>
      <c r="Q380" s="19" t="n">
        <v>0.0231325396739785</v>
      </c>
      <c r="R380" s="19"/>
      <c r="S380" s="19" t="n">
        <v>0.0414352537855897</v>
      </c>
      <c r="T380" s="19" t="n">
        <v>0.0260310531128087</v>
      </c>
      <c r="U380" s="19" t="n">
        <v>0.00577758448505938</v>
      </c>
      <c r="V380" s="19" t="n">
        <v>0.0190003330659356</v>
      </c>
      <c r="W380" s="19" t="n">
        <v>0.0188838662679549</v>
      </c>
      <c r="X380" s="19" t="n">
        <v>0.04193931337365</v>
      </c>
      <c r="Y380" s="19" t="n">
        <v>0.0150513349874408</v>
      </c>
      <c r="Z380" s="19" t="n">
        <v>0.0115263174207512</v>
      </c>
      <c r="AA380" s="19" t="n">
        <v>0.0169923642459606</v>
      </c>
      <c r="AB380" s="19" t="n">
        <v>0.0150651214080164</v>
      </c>
      <c r="AC380" s="19" t="n">
        <v>0.0236943007665833</v>
      </c>
      <c r="AD380" s="19" t="n">
        <v>0.0306304397198383</v>
      </c>
      <c r="AE380" s="19"/>
      <c r="AF380" s="19" t="n">
        <v>0.0207435154995236</v>
      </c>
      <c r="AG380" s="19" t="n">
        <v>0.0184224544023881</v>
      </c>
      <c r="AH380" s="19" t="n">
        <v>0.0521341917733704</v>
      </c>
      <c r="AI380" s="19"/>
      <c r="AJ380" s="19" t="n">
        <v>0.0143235706001872</v>
      </c>
      <c r="AK380" s="19" t="n">
        <v>0.0274958269174686</v>
      </c>
      <c r="AL380" s="19" t="n">
        <v>0.011106428074053</v>
      </c>
      <c r="AM380" s="19" t="n">
        <v>0.0195974943312102</v>
      </c>
      <c r="AN380" s="19" t="n">
        <v>0.0440000376280395</v>
      </c>
      <c r="AO380" s="19"/>
      <c r="AP380" s="19" t="n">
        <v>0.0238757933536944</v>
      </c>
      <c r="AQ380" s="19" t="n">
        <v>0.0291527944851511</v>
      </c>
      <c r="AR380" s="19" t="n">
        <v>0.00857441651046735</v>
      </c>
      <c r="AS380" s="19" t="n">
        <v>0.0102741223025548</v>
      </c>
      <c r="AT380" s="19" t="n">
        <v>0.0241120858421854</v>
      </c>
      <c r="AU380" s="19"/>
      <c r="AV380" s="19" t="n">
        <v>0.0256246863613431</v>
      </c>
      <c r="AW380" s="19" t="n">
        <v>0.0225726617466341</v>
      </c>
      <c r="AX380" s="19" t="n">
        <v>0.00459948226402474</v>
      </c>
      <c r="AY380" s="19" t="n">
        <v>0.0137719239829322</v>
      </c>
      <c r="AZ380" s="19" t="n">
        <v>0.0173463107030598</v>
      </c>
      <c r="BA380" s="19" t="n">
        <v>0.0580404080964178</v>
      </c>
      <c r="BB380" s="19"/>
      <c r="BC380" s="19" t="n">
        <v>0.0145670078418737</v>
      </c>
      <c r="BD380" s="19" t="n">
        <v>0.0383415490304429</v>
      </c>
      <c r="BE380" s="19" t="n">
        <v>0.0227790854689142</v>
      </c>
      <c r="BF380" s="19" t="n">
        <v>0.0118721918544326</v>
      </c>
      <c r="BG380" s="19" t="n">
        <v>0</v>
      </c>
    </row>
    <row r="381">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c r="AB381" s="19"/>
      <c r="AC381" s="19"/>
      <c r="AD381" s="19"/>
      <c r="AE381" s="19"/>
      <c r="AF381" s="19"/>
      <c r="AG381" s="19"/>
      <c r="AH381" s="19"/>
      <c r="AI381" s="19"/>
      <c r="AJ381" s="19"/>
      <c r="AK381" s="19"/>
      <c r="AL381" s="19"/>
      <c r="AM381" s="19"/>
      <c r="AN381" s="19"/>
      <c r="AO381" s="19"/>
      <c r="AP381" s="19"/>
      <c r="AQ381" s="19"/>
      <c r="AR381" s="19"/>
      <c r="AS381" s="19"/>
      <c r="AT381" s="19"/>
      <c r="AU381" s="19"/>
      <c r="AV381" s="19"/>
      <c r="AW381" s="19"/>
      <c r="AX381" s="19"/>
      <c r="AY381" s="19"/>
      <c r="AZ381" s="19"/>
      <c r="BA381" s="19"/>
      <c r="BB381" s="19"/>
      <c r="BC381" s="19"/>
      <c r="BD381" s="19"/>
      <c r="BE381" s="19"/>
      <c r="BF381" s="19"/>
      <c r="BG381" s="19"/>
    </row>
    <row r="382">
      <c r="B382" s="7" t="s">
        <v>248</v>
      </c>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c r="AB382" s="19"/>
      <c r="AC382" s="19"/>
      <c r="AD382" s="19"/>
      <c r="AE382" s="19"/>
      <c r="AF382" s="19"/>
      <c r="AG382" s="19"/>
      <c r="AH382" s="19"/>
      <c r="AI382" s="19"/>
      <c r="AJ382" s="19"/>
      <c r="AK382" s="19"/>
      <c r="AL382" s="19"/>
      <c r="AM382" s="19"/>
      <c r="AN382" s="19"/>
      <c r="AO382" s="19"/>
      <c r="AP382" s="19"/>
      <c r="AQ382" s="19"/>
      <c r="AR382" s="19"/>
      <c r="AS382" s="19"/>
      <c r="AT382" s="19"/>
      <c r="AU382" s="19"/>
      <c r="AV382" s="19"/>
      <c r="AW382" s="19"/>
      <c r="AX382" s="19"/>
      <c r="AY382" s="19"/>
      <c r="AZ382" s="19"/>
      <c r="BA382" s="19"/>
      <c r="BB382" s="19"/>
      <c r="BC382" s="19"/>
      <c r="BD382" s="19"/>
      <c r="BE382" s="19"/>
      <c r="BF382" s="19"/>
      <c r="BG382" s="19"/>
    </row>
    <row r="383">
      <c r="B383" s="26" t="s">
        <v>79</v>
      </c>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c r="AB383" s="19"/>
      <c r="AC383" s="19"/>
      <c r="AD383" s="19"/>
      <c r="AE383" s="19"/>
      <c r="AF383" s="19"/>
      <c r="AG383" s="19"/>
      <c r="AH383" s="19"/>
      <c r="AI383" s="19"/>
      <c r="AJ383" s="19"/>
      <c r="AK383" s="19"/>
      <c r="AL383" s="19"/>
      <c r="AM383" s="19"/>
      <c r="AN383" s="19"/>
      <c r="AO383" s="19"/>
      <c r="AP383" s="19"/>
      <c r="AQ383" s="19"/>
      <c r="AR383" s="19"/>
      <c r="AS383" s="19"/>
      <c r="AT383" s="19"/>
      <c r="AU383" s="19"/>
      <c r="AV383" s="19"/>
      <c r="AW383" s="19"/>
      <c r="AX383" s="19"/>
      <c r="AY383" s="19"/>
      <c r="AZ383" s="19"/>
      <c r="BA383" s="19"/>
      <c r="BB383" s="19"/>
      <c r="BC383" s="19"/>
      <c r="BD383" s="19"/>
      <c r="BE383" s="19"/>
      <c r="BF383" s="19"/>
      <c r="BG383" s="19"/>
    </row>
    <row r="384">
      <c r="B384" t="s">
        <v>238</v>
      </c>
      <c r="C384" s="19" t="n">
        <v>0.840059060899891</v>
      </c>
      <c r="D384" s="19" t="n">
        <v>0.840172426114758</v>
      </c>
      <c r="E384" s="19" t="n">
        <v>0.84037251722582</v>
      </c>
      <c r="F384" s="19"/>
      <c r="G384" s="19" t="n">
        <v>0.818270234426871</v>
      </c>
      <c r="H384" s="19" t="n">
        <v>0.860357307380381</v>
      </c>
      <c r="I384" s="19" t="n">
        <v>0.857947056127545</v>
      </c>
      <c r="J384" s="19" t="n">
        <v>0.884068713620824</v>
      </c>
      <c r="K384" s="19" t="n">
        <v>0.831361835892961</v>
      </c>
      <c r="L384" s="19" t="n">
        <v>0.79388147690168</v>
      </c>
      <c r="M384" s="19"/>
      <c r="N384" s="19" t="n">
        <v>0.850623975376194</v>
      </c>
      <c r="O384" s="19" t="n">
        <v>0.863044821820683</v>
      </c>
      <c r="P384" s="19" t="n">
        <v>0.829222507097526</v>
      </c>
      <c r="Q384" s="19" t="n">
        <v>0.813979695559561</v>
      </c>
      <c r="R384" s="19"/>
      <c r="S384" s="19" t="n">
        <v>0.819845191591604</v>
      </c>
      <c r="T384" s="19" t="n">
        <v>0.827284224300481</v>
      </c>
      <c r="U384" s="19" t="n">
        <v>0.874782829612176</v>
      </c>
      <c r="V384" s="19" t="n">
        <v>0.839835018890765</v>
      </c>
      <c r="W384" s="19" t="n">
        <v>0.815376975418648</v>
      </c>
      <c r="X384" s="19" t="n">
        <v>0.832454631546152</v>
      </c>
      <c r="Y384" s="19" t="n">
        <v>0.85381554520989</v>
      </c>
      <c r="Z384" s="19" t="n">
        <v>0.876036414904659</v>
      </c>
      <c r="AA384" s="19" t="n">
        <v>0.864063882527255</v>
      </c>
      <c r="AB384" s="19" t="n">
        <v>0.843965586958692</v>
      </c>
      <c r="AC384" s="19" t="n">
        <v>0.823805035242855</v>
      </c>
      <c r="AD384" s="19" t="n">
        <v>0.821401435014441</v>
      </c>
      <c r="AE384" s="19"/>
      <c r="AF384" s="19" t="n">
        <v>0.82429104276769</v>
      </c>
      <c r="AG384" s="19" t="n">
        <v>0.85867391486119</v>
      </c>
      <c r="AH384" s="19" t="n">
        <v>0.83031142136514</v>
      </c>
      <c r="AI384" s="19"/>
      <c r="AJ384" s="19" t="n">
        <v>0.826595661007934</v>
      </c>
      <c r="AK384" s="19" t="n">
        <v>0.842584289688188</v>
      </c>
      <c r="AL384" s="19" t="n">
        <v>0.801738368994943</v>
      </c>
      <c r="AM384" s="19" t="n">
        <v>0.914337229602471</v>
      </c>
      <c r="AN384" s="19" t="n">
        <v>0.852191882415987</v>
      </c>
      <c r="AO384" s="19"/>
      <c r="AP384" s="19" t="n">
        <v>0.83176173645824</v>
      </c>
      <c r="AQ384" s="19" t="n">
        <v>0.837267106439014</v>
      </c>
      <c r="AR384" s="19" t="n">
        <v>0.826649978419507</v>
      </c>
      <c r="AS384" s="19" t="n">
        <v>0.858285374770669</v>
      </c>
      <c r="AT384" s="19" t="n">
        <v>0.864558499737364</v>
      </c>
      <c r="AU384" s="19"/>
      <c r="AV384" s="19" t="n">
        <v>0.849997830247967</v>
      </c>
      <c r="AW384" s="19" t="n">
        <v>0.821694164105807</v>
      </c>
      <c r="AX384" s="19" t="n">
        <v>0.808622672844822</v>
      </c>
      <c r="AY384" s="19" t="n">
        <v>0.873611890200556</v>
      </c>
      <c r="AZ384" s="19" t="n">
        <v>0.84834104906237</v>
      </c>
      <c r="BA384" s="19" t="n">
        <v>0.815153760782108</v>
      </c>
      <c r="BB384" s="19"/>
      <c r="BC384" s="19" t="n">
        <v>0.853747968289156</v>
      </c>
      <c r="BD384" s="19" t="n">
        <v>0.827523503233851</v>
      </c>
      <c r="BE384" s="19" t="n">
        <v>0.838077340494337</v>
      </c>
      <c r="BF384" s="19" t="n">
        <v>0.847260827548273</v>
      </c>
      <c r="BG384" s="19" t="n">
        <v>0.847493740528254</v>
      </c>
    </row>
    <row r="385">
      <c r="B385" t="s">
        <v>239</v>
      </c>
      <c r="C385" s="19" t="n">
        <v>0.0976847605518463</v>
      </c>
      <c r="D385" s="19" t="n">
        <v>0.108841182412858</v>
      </c>
      <c r="E385" s="19" t="n">
        <v>0.0866889730132728</v>
      </c>
      <c r="F385" s="19"/>
      <c r="G385" s="19" t="n">
        <v>0.116886080240068</v>
      </c>
      <c r="H385" s="19" t="n">
        <v>0.095389508841414</v>
      </c>
      <c r="I385" s="19" t="n">
        <v>0.0858283151414385</v>
      </c>
      <c r="J385" s="19" t="n">
        <v>0.0649654435790329</v>
      </c>
      <c r="K385" s="19" t="n">
        <v>0.0810357849687078</v>
      </c>
      <c r="L385" s="19" t="n">
        <v>0.134019661384381</v>
      </c>
      <c r="M385" s="19"/>
      <c r="N385" s="19" t="n">
        <v>0.106129343547403</v>
      </c>
      <c r="O385" s="19" t="n">
        <v>0.0820919613265912</v>
      </c>
      <c r="P385" s="19" t="n">
        <v>0.0903048389987085</v>
      </c>
      <c r="Q385" s="19" t="n">
        <v>0.111477365120943</v>
      </c>
      <c r="R385" s="19"/>
      <c r="S385" s="19" t="n">
        <v>0.119510197411701</v>
      </c>
      <c r="T385" s="19" t="n">
        <v>0.0896865239637523</v>
      </c>
      <c r="U385" s="19" t="n">
        <v>0.0722237977281805</v>
      </c>
      <c r="V385" s="19" t="n">
        <v>0.0985117301245516</v>
      </c>
      <c r="W385" s="19" t="n">
        <v>0.10293703750995</v>
      </c>
      <c r="X385" s="19" t="n">
        <v>0.0789228433044842</v>
      </c>
      <c r="Y385" s="19" t="n">
        <v>0.0966986914336861</v>
      </c>
      <c r="Z385" s="19" t="n">
        <v>0.092238480939437</v>
      </c>
      <c r="AA385" s="19" t="n">
        <v>0.0886252974095788</v>
      </c>
      <c r="AB385" s="19" t="n">
        <v>0.0974940508753843</v>
      </c>
      <c r="AC385" s="19" t="n">
        <v>0.126267419714618</v>
      </c>
      <c r="AD385" s="19" t="n">
        <v>0.135639914108373</v>
      </c>
      <c r="AE385" s="19"/>
      <c r="AF385" s="19" t="n">
        <v>0.11269422345287</v>
      </c>
      <c r="AG385" s="19" t="n">
        <v>0.0868509678328282</v>
      </c>
      <c r="AH385" s="19" t="n">
        <v>0.0873707943097582</v>
      </c>
      <c r="AI385" s="19"/>
      <c r="AJ385" s="19" t="n">
        <v>0.107830120851852</v>
      </c>
      <c r="AK385" s="19" t="n">
        <v>0.101069062668282</v>
      </c>
      <c r="AL385" s="19" t="n">
        <v>0.109717304707607</v>
      </c>
      <c r="AM385" s="19" t="n">
        <v>0.0594319560455812</v>
      </c>
      <c r="AN385" s="19" t="n">
        <v>0.0830877124598214</v>
      </c>
      <c r="AO385" s="19"/>
      <c r="AP385" s="19" t="n">
        <v>0.0986644457031851</v>
      </c>
      <c r="AQ385" s="19" t="n">
        <v>0.100398269779104</v>
      </c>
      <c r="AR385" s="19" t="n">
        <v>0.122388553797079</v>
      </c>
      <c r="AS385" s="19" t="n">
        <v>0.0863836184088927</v>
      </c>
      <c r="AT385" s="19" t="n">
        <v>0.0731650052141224</v>
      </c>
      <c r="AU385" s="19"/>
      <c r="AV385" s="19" t="n">
        <v>0.0931803486962344</v>
      </c>
      <c r="AW385" s="19" t="n">
        <v>0.0984271798256089</v>
      </c>
      <c r="AX385" s="19" t="n">
        <v>0.138255746162678</v>
      </c>
      <c r="AY385" s="19" t="n">
        <v>0.0900626832594247</v>
      </c>
      <c r="AZ385" s="19" t="n">
        <v>0.0995238592445024</v>
      </c>
      <c r="BA385" s="19" t="n">
        <v>0.0878608417840631</v>
      </c>
      <c r="BB385" s="19"/>
      <c r="BC385" s="19" t="n">
        <v>0.0885918340258546</v>
      </c>
      <c r="BD385" s="19" t="n">
        <v>0.087613971607921</v>
      </c>
      <c r="BE385" s="19" t="n">
        <v>0.106967599166538</v>
      </c>
      <c r="BF385" s="19" t="n">
        <v>0.112280384363976</v>
      </c>
      <c r="BG385" s="19" t="n">
        <v>0.0937602196347434</v>
      </c>
    </row>
    <row r="386">
      <c r="B386" t="s">
        <v>100</v>
      </c>
      <c r="C386" s="19" t="n">
        <v>0.062256178548263</v>
      </c>
      <c r="D386" s="19" t="n">
        <v>0.0509863914723835</v>
      </c>
      <c r="E386" s="19" t="n">
        <v>0.0729385097609076</v>
      </c>
      <c r="F386" s="19"/>
      <c r="G386" s="19" t="n">
        <v>0.0648436853330612</v>
      </c>
      <c r="H386" s="19" t="n">
        <v>0.0442531837782049</v>
      </c>
      <c r="I386" s="19" t="n">
        <v>0.0562246287310163</v>
      </c>
      <c r="J386" s="19" t="n">
        <v>0.0509658428001428</v>
      </c>
      <c r="K386" s="19" t="n">
        <v>0.087602379138331</v>
      </c>
      <c r="L386" s="19" t="n">
        <v>0.0720988617139397</v>
      </c>
      <c r="M386" s="19"/>
      <c r="N386" s="19" t="n">
        <v>0.0432466810764026</v>
      </c>
      <c r="O386" s="19" t="n">
        <v>0.0548632168527259</v>
      </c>
      <c r="P386" s="19" t="n">
        <v>0.0804726539037654</v>
      </c>
      <c r="Q386" s="19" t="n">
        <v>0.0745429393194963</v>
      </c>
      <c r="R386" s="19"/>
      <c r="S386" s="19" t="n">
        <v>0.0606446109966949</v>
      </c>
      <c r="T386" s="19" t="n">
        <v>0.0830292517357665</v>
      </c>
      <c r="U386" s="19" t="n">
        <v>0.0529933726596439</v>
      </c>
      <c r="V386" s="19" t="n">
        <v>0.061653250984683</v>
      </c>
      <c r="W386" s="19" t="n">
        <v>0.0816859870714019</v>
      </c>
      <c r="X386" s="19" t="n">
        <v>0.0886225251493634</v>
      </c>
      <c r="Y386" s="19" t="n">
        <v>0.0494857633564237</v>
      </c>
      <c r="Z386" s="19" t="n">
        <v>0.0317251041559036</v>
      </c>
      <c r="AA386" s="19" t="n">
        <v>0.0473108200631662</v>
      </c>
      <c r="AB386" s="19" t="n">
        <v>0.0585403621659237</v>
      </c>
      <c r="AC386" s="19" t="n">
        <v>0.0499275450425266</v>
      </c>
      <c r="AD386" s="19" t="n">
        <v>0.0429586508771859</v>
      </c>
      <c r="AE386" s="19"/>
      <c r="AF386" s="19" t="n">
        <v>0.06301473377944</v>
      </c>
      <c r="AG386" s="19" t="n">
        <v>0.0544751173059814</v>
      </c>
      <c r="AH386" s="19" t="n">
        <v>0.0823177843251015</v>
      </c>
      <c r="AI386" s="19"/>
      <c r="AJ386" s="19" t="n">
        <v>0.0655742181402144</v>
      </c>
      <c r="AK386" s="19" t="n">
        <v>0.0563466476435291</v>
      </c>
      <c r="AL386" s="19" t="n">
        <v>0.0885443262974496</v>
      </c>
      <c r="AM386" s="19" t="n">
        <v>0.0262308143519477</v>
      </c>
      <c r="AN386" s="19" t="n">
        <v>0.0647204051241913</v>
      </c>
      <c r="AO386" s="19"/>
      <c r="AP386" s="19" t="n">
        <v>0.0695738178385749</v>
      </c>
      <c r="AQ386" s="19" t="n">
        <v>0.0623346237818819</v>
      </c>
      <c r="AR386" s="19" t="n">
        <v>0.0509614677834136</v>
      </c>
      <c r="AS386" s="19" t="n">
        <v>0.0553310068204382</v>
      </c>
      <c r="AT386" s="19" t="n">
        <v>0.062276495048514</v>
      </c>
      <c r="AU386" s="19"/>
      <c r="AV386" s="19" t="n">
        <v>0.0568218210557985</v>
      </c>
      <c r="AW386" s="19" t="n">
        <v>0.0798786560685841</v>
      </c>
      <c r="AX386" s="19" t="n">
        <v>0.0531215809924991</v>
      </c>
      <c r="AY386" s="19" t="n">
        <v>0.0363254265400192</v>
      </c>
      <c r="AZ386" s="19" t="n">
        <v>0.0521350916931279</v>
      </c>
      <c r="BA386" s="19" t="n">
        <v>0.0969853974338291</v>
      </c>
      <c r="BB386" s="19"/>
      <c r="BC386" s="19" t="n">
        <v>0.0576601976849898</v>
      </c>
      <c r="BD386" s="19" t="n">
        <v>0.0848625251582279</v>
      </c>
      <c r="BE386" s="19" t="n">
        <v>0.0549550603391242</v>
      </c>
      <c r="BF386" s="19" t="n">
        <v>0.0404587880877509</v>
      </c>
      <c r="BG386" s="19" t="n">
        <v>0.0587460398370023</v>
      </c>
    </row>
    <row r="387">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c r="AB387" s="19"/>
      <c r="AC387" s="19"/>
      <c r="AD387" s="19"/>
      <c r="AE387" s="19"/>
      <c r="AF387" s="19"/>
      <c r="AG387" s="19"/>
      <c r="AH387" s="19"/>
      <c r="AI387" s="19"/>
      <c r="AJ387" s="19"/>
      <c r="AK387" s="19"/>
      <c r="AL387" s="19"/>
      <c r="AM387" s="19"/>
      <c r="AN387" s="19"/>
      <c r="AO387" s="19"/>
      <c r="AP387" s="19"/>
      <c r="AQ387" s="19"/>
      <c r="AR387" s="19"/>
      <c r="AS387" s="19"/>
      <c r="AT387" s="19"/>
      <c r="AU387" s="19"/>
      <c r="AV387" s="19"/>
      <c r="AW387" s="19"/>
      <c r="AX387" s="19"/>
      <c r="AY387" s="19"/>
      <c r="AZ387" s="19"/>
      <c r="BA387" s="19"/>
      <c r="BB387" s="19"/>
      <c r="BC387" s="19"/>
      <c r="BD387" s="19"/>
      <c r="BE387" s="19"/>
      <c r="BF387" s="19"/>
      <c r="BG387" s="19"/>
    </row>
    <row r="388">
      <c r="B388" s="7" t="s">
        <v>249</v>
      </c>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c r="AB388" s="19"/>
      <c r="AC388" s="19"/>
      <c r="AD388" s="19"/>
      <c r="AE388" s="19"/>
      <c r="AF388" s="19"/>
      <c r="AG388" s="19"/>
      <c r="AH388" s="19"/>
      <c r="AI388" s="19"/>
      <c r="AJ388" s="19"/>
      <c r="AK388" s="19"/>
      <c r="AL388" s="19"/>
      <c r="AM388" s="19"/>
      <c r="AN388" s="19"/>
      <c r="AO388" s="19"/>
      <c r="AP388" s="19"/>
      <c r="AQ388" s="19"/>
      <c r="AR388" s="19"/>
      <c r="AS388" s="19"/>
      <c r="AT388" s="19"/>
      <c r="AU388" s="19"/>
      <c r="AV388" s="19"/>
      <c r="AW388" s="19"/>
      <c r="AX388" s="19"/>
      <c r="AY388" s="19"/>
      <c r="AZ388" s="19"/>
      <c r="BA388" s="19"/>
      <c r="BB388" s="19"/>
      <c r="BC388" s="19"/>
      <c r="BD388" s="19"/>
      <c r="BE388" s="19"/>
      <c r="BF388" s="19"/>
      <c r="BG388" s="19"/>
    </row>
    <row r="389">
      <c r="B389" s="26" t="s">
        <v>79</v>
      </c>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c r="AB389" s="19"/>
      <c r="AC389" s="19"/>
      <c r="AD389" s="19"/>
      <c r="AE389" s="19"/>
      <c r="AF389" s="19"/>
      <c r="AG389" s="19"/>
      <c r="AH389" s="19"/>
      <c r="AI389" s="19"/>
      <c r="AJ389" s="19"/>
      <c r="AK389" s="19"/>
      <c r="AL389" s="19"/>
      <c r="AM389" s="19"/>
      <c r="AN389" s="19"/>
      <c r="AO389" s="19"/>
      <c r="AP389" s="19"/>
      <c r="AQ389" s="19"/>
      <c r="AR389" s="19"/>
      <c r="AS389" s="19"/>
      <c r="AT389" s="19"/>
      <c r="AU389" s="19"/>
      <c r="AV389" s="19"/>
      <c r="AW389" s="19"/>
      <c r="AX389" s="19"/>
      <c r="AY389" s="19"/>
      <c r="AZ389" s="19"/>
      <c r="BA389" s="19"/>
      <c r="BB389" s="19"/>
      <c r="BC389" s="19"/>
      <c r="BD389" s="19"/>
      <c r="BE389" s="19"/>
      <c r="BF389" s="19"/>
      <c r="BG389" s="19"/>
    </row>
    <row r="390">
      <c r="B390" t="s">
        <v>238</v>
      </c>
      <c r="C390" s="19" t="n">
        <v>0.753475314291379</v>
      </c>
      <c r="D390" s="19" t="n">
        <v>0.740393471757733</v>
      </c>
      <c r="E390" s="19" t="n">
        <v>0.767155548675233</v>
      </c>
      <c r="F390" s="19"/>
      <c r="G390" s="19" t="n">
        <v>0.805870654618728</v>
      </c>
      <c r="H390" s="19" t="n">
        <v>0.765490435689869</v>
      </c>
      <c r="I390" s="19" t="n">
        <v>0.781120597971038</v>
      </c>
      <c r="J390" s="19" t="n">
        <v>0.764623475849534</v>
      </c>
      <c r="K390" s="19" t="n">
        <v>0.741771664263696</v>
      </c>
      <c r="L390" s="19" t="n">
        <v>0.685102497616639</v>
      </c>
      <c r="M390" s="19"/>
      <c r="N390" s="19" t="n">
        <v>0.774190262231892</v>
      </c>
      <c r="O390" s="19" t="n">
        <v>0.764711717818473</v>
      </c>
      <c r="P390" s="19" t="n">
        <v>0.710555188255354</v>
      </c>
      <c r="Q390" s="19" t="n">
        <v>0.756696050263122</v>
      </c>
      <c r="R390" s="19"/>
      <c r="S390" s="19" t="n">
        <v>0.714789498185941</v>
      </c>
      <c r="T390" s="19" t="n">
        <v>0.729312956697826</v>
      </c>
      <c r="U390" s="19" t="n">
        <v>0.787515352649273</v>
      </c>
      <c r="V390" s="19" t="n">
        <v>0.76185749930864</v>
      </c>
      <c r="W390" s="19" t="n">
        <v>0.770209886733313</v>
      </c>
      <c r="X390" s="19" t="n">
        <v>0.781372388748502</v>
      </c>
      <c r="Y390" s="19" t="n">
        <v>0.734290849085072</v>
      </c>
      <c r="Z390" s="19" t="n">
        <v>0.804151200792357</v>
      </c>
      <c r="AA390" s="19" t="n">
        <v>0.759036723347407</v>
      </c>
      <c r="AB390" s="19" t="n">
        <v>0.736778009066999</v>
      </c>
      <c r="AC390" s="19" t="n">
        <v>0.835520367954772</v>
      </c>
      <c r="AD390" s="19" t="n">
        <v>0.676115576990454</v>
      </c>
      <c r="AE390" s="19"/>
      <c r="AF390" s="19" t="n">
        <v>0.728613493603869</v>
      </c>
      <c r="AG390" s="19" t="n">
        <v>0.760693648684388</v>
      </c>
      <c r="AH390" s="19" t="n">
        <v>0.739893258784765</v>
      </c>
      <c r="AI390" s="19"/>
      <c r="AJ390" s="19" t="n">
        <v>0.74966166527804</v>
      </c>
      <c r="AK390" s="19" t="n">
        <v>0.762709339242042</v>
      </c>
      <c r="AL390" s="19" t="n">
        <v>0.639986470859928</v>
      </c>
      <c r="AM390" s="19" t="n">
        <v>0.84334443809248</v>
      </c>
      <c r="AN390" s="19" t="n">
        <v>0.736634876795064</v>
      </c>
      <c r="AO390" s="19"/>
      <c r="AP390" s="19" t="n">
        <v>0.746342775322203</v>
      </c>
      <c r="AQ390" s="19" t="n">
        <v>0.756103190329137</v>
      </c>
      <c r="AR390" s="19" t="n">
        <v>0.774751904091342</v>
      </c>
      <c r="AS390" s="19" t="n">
        <v>0.740814135759781</v>
      </c>
      <c r="AT390" s="19" t="n">
        <v>0.774465815151402</v>
      </c>
      <c r="AU390" s="19"/>
      <c r="AV390" s="19" t="n">
        <v>0.759305315995934</v>
      </c>
      <c r="AW390" s="19" t="n">
        <v>0.739387202432563</v>
      </c>
      <c r="AX390" s="19" t="n">
        <v>0.754107670329067</v>
      </c>
      <c r="AY390" s="19" t="n">
        <v>0.755399181293637</v>
      </c>
      <c r="AZ390" s="19" t="n">
        <v>0.798624079105698</v>
      </c>
      <c r="BA390" s="19" t="n">
        <v>0.756795240046821</v>
      </c>
      <c r="BB390" s="19"/>
      <c r="BC390" s="19" t="n">
        <v>0.749683445564136</v>
      </c>
      <c r="BD390" s="19" t="n">
        <v>0.763183771766822</v>
      </c>
      <c r="BE390" s="19" t="n">
        <v>0.739205221807856</v>
      </c>
      <c r="BF390" s="19" t="n">
        <v>0.818034392664955</v>
      </c>
      <c r="BG390" s="19" t="n">
        <v>0.681899429526461</v>
      </c>
    </row>
    <row r="391">
      <c r="B391" t="s">
        <v>239</v>
      </c>
      <c r="C391" s="19" t="n">
        <v>0.176825359214236</v>
      </c>
      <c r="D391" s="19" t="n">
        <v>0.207384808255376</v>
      </c>
      <c r="E391" s="19" t="n">
        <v>0.146672863916479</v>
      </c>
      <c r="F391" s="19"/>
      <c r="G391" s="19" t="n">
        <v>0.13711901371392</v>
      </c>
      <c r="H391" s="19" t="n">
        <v>0.176767651443581</v>
      </c>
      <c r="I391" s="19" t="n">
        <v>0.170264791929545</v>
      </c>
      <c r="J391" s="19" t="n">
        <v>0.151859091320801</v>
      </c>
      <c r="K391" s="19" t="n">
        <v>0.155573431435056</v>
      </c>
      <c r="L391" s="19" t="n">
        <v>0.243256855693529</v>
      </c>
      <c r="M391" s="19"/>
      <c r="N391" s="19" t="n">
        <v>0.171502699537067</v>
      </c>
      <c r="O391" s="19" t="n">
        <v>0.184008354373938</v>
      </c>
      <c r="P391" s="19" t="n">
        <v>0.186388523572664</v>
      </c>
      <c r="Q391" s="19" t="n">
        <v>0.16704023354682</v>
      </c>
      <c r="R391" s="19"/>
      <c r="S391" s="19" t="n">
        <v>0.204393141420102</v>
      </c>
      <c r="T391" s="19" t="n">
        <v>0.206882583264607</v>
      </c>
      <c r="U391" s="19" t="n">
        <v>0.117545749947058</v>
      </c>
      <c r="V391" s="19" t="n">
        <v>0.164803754551808</v>
      </c>
      <c r="W391" s="19" t="n">
        <v>0.144515079334633</v>
      </c>
      <c r="X391" s="19" t="n">
        <v>0.12463654159023</v>
      </c>
      <c r="Y391" s="19" t="n">
        <v>0.215627999392184</v>
      </c>
      <c r="Z391" s="19" t="n">
        <v>0.112417410545165</v>
      </c>
      <c r="AA391" s="19" t="n">
        <v>0.175852245819152</v>
      </c>
      <c r="AB391" s="19" t="n">
        <v>0.222096332637395</v>
      </c>
      <c r="AC391" s="19" t="n">
        <v>0.138759019172005</v>
      </c>
      <c r="AD391" s="19" t="n">
        <v>0.257928267157373</v>
      </c>
      <c r="AE391" s="19"/>
      <c r="AF391" s="19" t="n">
        <v>0.206427865796856</v>
      </c>
      <c r="AG391" s="19" t="n">
        <v>0.176659749114058</v>
      </c>
      <c r="AH391" s="19" t="n">
        <v>0.15519890399547</v>
      </c>
      <c r="AI391" s="19"/>
      <c r="AJ391" s="19" t="n">
        <v>0.183464772845883</v>
      </c>
      <c r="AK391" s="19" t="n">
        <v>0.185213061813042</v>
      </c>
      <c r="AL391" s="19" t="n">
        <v>0.261704029027438</v>
      </c>
      <c r="AM391" s="19" t="n">
        <v>0.11103325064523</v>
      </c>
      <c r="AN391" s="19" t="n">
        <v>0.156448246224705</v>
      </c>
      <c r="AO391" s="19"/>
      <c r="AP391" s="19" t="n">
        <v>0.182973438772864</v>
      </c>
      <c r="AQ391" s="19" t="n">
        <v>0.179948101337742</v>
      </c>
      <c r="AR391" s="19" t="n">
        <v>0.17852505681537</v>
      </c>
      <c r="AS391" s="19" t="n">
        <v>0.192980981170419</v>
      </c>
      <c r="AT391" s="19" t="n">
        <v>0.124934914145962</v>
      </c>
      <c r="AU391" s="19"/>
      <c r="AV391" s="19" t="n">
        <v>0.182164387151398</v>
      </c>
      <c r="AW391" s="19" t="n">
        <v>0.190244640295603</v>
      </c>
      <c r="AX391" s="19" t="n">
        <v>0.186693705092106</v>
      </c>
      <c r="AY391" s="19" t="n">
        <v>0.196260415832398</v>
      </c>
      <c r="AZ391" s="19" t="n">
        <v>0.111985572332205</v>
      </c>
      <c r="BA391" s="19" t="n">
        <v>0.12770172404542</v>
      </c>
      <c r="BB391" s="19"/>
      <c r="BC391" s="19" t="n">
        <v>0.167508054128027</v>
      </c>
      <c r="BD391" s="19" t="n">
        <v>0.163885682189998</v>
      </c>
      <c r="BE391" s="19" t="n">
        <v>0.192124144200625</v>
      </c>
      <c r="BF391" s="19" t="n">
        <v>0.149299961301039</v>
      </c>
      <c r="BG391" s="19" t="n">
        <v>0.211074209489072</v>
      </c>
    </row>
    <row r="392">
      <c r="B392" t="s">
        <v>100</v>
      </c>
      <c r="C392" s="19" t="n">
        <v>0.0696993264943853</v>
      </c>
      <c r="D392" s="19" t="n">
        <v>0.0522217199868911</v>
      </c>
      <c r="E392" s="19" t="n">
        <v>0.0861715874082874</v>
      </c>
      <c r="F392" s="19"/>
      <c r="G392" s="19" t="n">
        <v>0.0570103316673526</v>
      </c>
      <c r="H392" s="19" t="n">
        <v>0.0577419128665494</v>
      </c>
      <c r="I392" s="19" t="n">
        <v>0.0486146100994165</v>
      </c>
      <c r="J392" s="19" t="n">
        <v>0.0835174328296647</v>
      </c>
      <c r="K392" s="19" t="n">
        <v>0.102654904301248</v>
      </c>
      <c r="L392" s="19" t="n">
        <v>0.0716406466898318</v>
      </c>
      <c r="M392" s="19"/>
      <c r="N392" s="19" t="n">
        <v>0.0543070382310406</v>
      </c>
      <c r="O392" s="19" t="n">
        <v>0.0512799278075892</v>
      </c>
      <c r="P392" s="19" t="n">
        <v>0.103056288171983</v>
      </c>
      <c r="Q392" s="19" t="n">
        <v>0.0762637161900584</v>
      </c>
      <c r="R392" s="19"/>
      <c r="S392" s="19" t="n">
        <v>0.0808173603939573</v>
      </c>
      <c r="T392" s="19" t="n">
        <v>0.0638044600375674</v>
      </c>
      <c r="U392" s="19" t="n">
        <v>0.0949388974036693</v>
      </c>
      <c r="V392" s="19" t="n">
        <v>0.0733387461395519</v>
      </c>
      <c r="W392" s="19" t="n">
        <v>0.0852750339320537</v>
      </c>
      <c r="X392" s="19" t="n">
        <v>0.093991069661267</v>
      </c>
      <c r="Y392" s="19" t="n">
        <v>0.0500811515227436</v>
      </c>
      <c r="Z392" s="19" t="n">
        <v>0.0834313886624787</v>
      </c>
      <c r="AA392" s="19" t="n">
        <v>0.0651110308334415</v>
      </c>
      <c r="AB392" s="19" t="n">
        <v>0.0411256582956058</v>
      </c>
      <c r="AC392" s="19" t="n">
        <v>0.0257206128732232</v>
      </c>
      <c r="AD392" s="19" t="n">
        <v>0.0659561558521734</v>
      </c>
      <c r="AE392" s="19"/>
      <c r="AF392" s="19" t="n">
        <v>0.0649586405992742</v>
      </c>
      <c r="AG392" s="19" t="n">
        <v>0.0626466022015548</v>
      </c>
      <c r="AH392" s="19" t="n">
        <v>0.104907837219764</v>
      </c>
      <c r="AI392" s="19"/>
      <c r="AJ392" s="19" t="n">
        <v>0.0668735618760768</v>
      </c>
      <c r="AK392" s="19" t="n">
        <v>0.0520775989449159</v>
      </c>
      <c r="AL392" s="19" t="n">
        <v>0.0983095001126333</v>
      </c>
      <c r="AM392" s="19" t="n">
        <v>0.0456223112622897</v>
      </c>
      <c r="AN392" s="19" t="n">
        <v>0.106916876980232</v>
      </c>
      <c r="AO392" s="19"/>
      <c r="AP392" s="19" t="n">
        <v>0.0706837859049329</v>
      </c>
      <c r="AQ392" s="19" t="n">
        <v>0.0639487083331212</v>
      </c>
      <c r="AR392" s="19" t="n">
        <v>0.046723039093288</v>
      </c>
      <c r="AS392" s="19" t="n">
        <v>0.0662048830698003</v>
      </c>
      <c r="AT392" s="19" t="n">
        <v>0.100599270702636</v>
      </c>
      <c r="AU392" s="19"/>
      <c r="AV392" s="19" t="n">
        <v>0.0585302968526678</v>
      </c>
      <c r="AW392" s="19" t="n">
        <v>0.0703681572718342</v>
      </c>
      <c r="AX392" s="19" t="n">
        <v>0.0591986245788269</v>
      </c>
      <c r="AY392" s="19" t="n">
        <v>0.0483404028739653</v>
      </c>
      <c r="AZ392" s="19" t="n">
        <v>0.0893903485620976</v>
      </c>
      <c r="BA392" s="19" t="n">
        <v>0.11550303590776</v>
      </c>
      <c r="BB392" s="19"/>
      <c r="BC392" s="19" t="n">
        <v>0.0828085003078375</v>
      </c>
      <c r="BD392" s="19" t="n">
        <v>0.0729305460431799</v>
      </c>
      <c r="BE392" s="19" t="n">
        <v>0.0686706339915185</v>
      </c>
      <c r="BF392" s="19" t="n">
        <v>0.0326656460340061</v>
      </c>
      <c r="BG392" s="19" t="n">
        <v>0.107026360984466</v>
      </c>
    </row>
    <row r="393">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c r="AB393" s="19"/>
      <c r="AC393" s="19"/>
      <c r="AD393" s="19"/>
      <c r="AE393" s="19"/>
      <c r="AF393" s="19"/>
      <c r="AG393" s="19"/>
      <c r="AH393" s="19"/>
      <c r="AI393" s="19"/>
      <c r="AJ393" s="19"/>
      <c r="AK393" s="19"/>
      <c r="AL393" s="19"/>
      <c r="AM393" s="19"/>
      <c r="AN393" s="19"/>
      <c r="AO393" s="19"/>
      <c r="AP393" s="19"/>
      <c r="AQ393" s="19"/>
      <c r="AR393" s="19"/>
      <c r="AS393" s="19"/>
      <c r="AT393" s="19"/>
      <c r="AU393" s="19"/>
      <c r="AV393" s="19"/>
      <c r="AW393" s="19"/>
      <c r="AX393" s="19"/>
      <c r="AY393" s="19"/>
      <c r="AZ393" s="19"/>
      <c r="BA393" s="19"/>
      <c r="BB393" s="19"/>
      <c r="BC393" s="19"/>
      <c r="BD393" s="19"/>
      <c r="BE393" s="19"/>
      <c r="BF393" s="19"/>
      <c r="BG393" s="19"/>
    </row>
    <row r="394">
      <c r="B394" s="7" t="s">
        <v>250</v>
      </c>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c r="AB394" s="19"/>
      <c r="AC394" s="19"/>
      <c r="AD394" s="19"/>
      <c r="AE394" s="19"/>
      <c r="AF394" s="19"/>
      <c r="AG394" s="19"/>
      <c r="AH394" s="19"/>
      <c r="AI394" s="19"/>
      <c r="AJ394" s="19"/>
      <c r="AK394" s="19"/>
      <c r="AL394" s="19"/>
      <c r="AM394" s="19"/>
      <c r="AN394" s="19"/>
      <c r="AO394" s="19"/>
      <c r="AP394" s="19"/>
      <c r="AQ394" s="19"/>
      <c r="AR394" s="19"/>
      <c r="AS394" s="19"/>
      <c r="AT394" s="19"/>
      <c r="AU394" s="19"/>
      <c r="AV394" s="19"/>
      <c r="AW394" s="19"/>
      <c r="AX394" s="19"/>
      <c r="AY394" s="19"/>
      <c r="AZ394" s="19"/>
      <c r="BA394" s="19"/>
      <c r="BB394" s="19"/>
      <c r="BC394" s="19"/>
      <c r="BD394" s="19"/>
      <c r="BE394" s="19"/>
      <c r="BF394" s="19"/>
      <c r="BG394" s="19"/>
    </row>
    <row r="395">
      <c r="B395" s="26" t="s">
        <v>79</v>
      </c>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c r="AB395" s="19"/>
      <c r="AC395" s="19"/>
      <c r="AD395" s="19"/>
      <c r="AE395" s="19"/>
      <c r="AF395" s="19"/>
      <c r="AG395" s="19"/>
      <c r="AH395" s="19"/>
      <c r="AI395" s="19"/>
      <c r="AJ395" s="19"/>
      <c r="AK395" s="19"/>
      <c r="AL395" s="19"/>
      <c r="AM395" s="19"/>
      <c r="AN395" s="19"/>
      <c r="AO395" s="19"/>
      <c r="AP395" s="19"/>
      <c r="AQ395" s="19"/>
      <c r="AR395" s="19"/>
      <c r="AS395" s="19"/>
      <c r="AT395" s="19"/>
      <c r="AU395" s="19"/>
      <c r="AV395" s="19"/>
      <c r="AW395" s="19"/>
      <c r="AX395" s="19"/>
      <c r="AY395" s="19"/>
      <c r="AZ395" s="19"/>
      <c r="BA395" s="19"/>
      <c r="BB395" s="19"/>
      <c r="BC395" s="19"/>
      <c r="BD395" s="19"/>
      <c r="BE395" s="19"/>
      <c r="BF395" s="19"/>
      <c r="BG395" s="19"/>
    </row>
    <row r="396">
      <c r="B396" t="s">
        <v>238</v>
      </c>
      <c r="C396" s="19" t="n">
        <v>0.785347736732641</v>
      </c>
      <c r="D396" s="19" t="n">
        <v>0.766350522093403</v>
      </c>
      <c r="E396" s="19" t="n">
        <v>0.803855054583106</v>
      </c>
      <c r="F396" s="19"/>
      <c r="G396" s="19" t="n">
        <v>0.743090929149939</v>
      </c>
      <c r="H396" s="19" t="n">
        <v>0.756016571089711</v>
      </c>
      <c r="I396" s="19" t="n">
        <v>0.782558192917637</v>
      </c>
      <c r="J396" s="19" t="n">
        <v>0.781708924392178</v>
      </c>
      <c r="K396" s="19" t="n">
        <v>0.790543953751817</v>
      </c>
      <c r="L396" s="19" t="n">
        <v>0.839078784506765</v>
      </c>
      <c r="M396" s="19"/>
      <c r="N396" s="19" t="n">
        <v>0.805194339486924</v>
      </c>
      <c r="O396" s="19" t="n">
        <v>0.786766155776706</v>
      </c>
      <c r="P396" s="19" t="n">
        <v>0.803702097250956</v>
      </c>
      <c r="Q396" s="19" t="n">
        <v>0.745932286503555</v>
      </c>
      <c r="R396" s="19"/>
      <c r="S396" s="19" t="n">
        <v>0.783760029833393</v>
      </c>
      <c r="T396" s="19" t="n">
        <v>0.822437288159081</v>
      </c>
      <c r="U396" s="19" t="n">
        <v>0.809863609969486</v>
      </c>
      <c r="V396" s="19" t="n">
        <v>0.81536951347315</v>
      </c>
      <c r="W396" s="19" t="n">
        <v>0.764430766509277</v>
      </c>
      <c r="X396" s="19" t="n">
        <v>0.737024844080388</v>
      </c>
      <c r="Y396" s="19" t="n">
        <v>0.78369192644457</v>
      </c>
      <c r="Z396" s="19" t="n">
        <v>0.770666770644871</v>
      </c>
      <c r="AA396" s="19" t="n">
        <v>0.756457109988533</v>
      </c>
      <c r="AB396" s="19" t="n">
        <v>0.760149139429075</v>
      </c>
      <c r="AC396" s="19" t="n">
        <v>0.809480646906472</v>
      </c>
      <c r="AD396" s="19" t="n">
        <v>0.835892325065709</v>
      </c>
      <c r="AE396" s="19"/>
      <c r="AF396" s="19" t="n">
        <v>0.821304175692865</v>
      </c>
      <c r="AG396" s="19" t="n">
        <v>0.776092803409856</v>
      </c>
      <c r="AH396" s="19" t="n">
        <v>0.725417104880168</v>
      </c>
      <c r="AI396" s="19"/>
      <c r="AJ396" s="19" t="n">
        <v>0.809168681834879</v>
      </c>
      <c r="AK396" s="19" t="n">
        <v>0.77887493542017</v>
      </c>
      <c r="AL396" s="19" t="n">
        <v>0.724805143794666</v>
      </c>
      <c r="AM396" s="19" t="n">
        <v>0.804829845982813</v>
      </c>
      <c r="AN396" s="19" t="n">
        <v>0.763446110584832</v>
      </c>
      <c r="AO396" s="19"/>
      <c r="AP396" s="19" t="n">
        <v>0.792879384704629</v>
      </c>
      <c r="AQ396" s="19" t="n">
        <v>0.782560662144543</v>
      </c>
      <c r="AR396" s="19" t="n">
        <v>0.782574915782737</v>
      </c>
      <c r="AS396" s="19" t="n">
        <v>0.816949688475663</v>
      </c>
      <c r="AT396" s="19" t="n">
        <v>0.770449312227689</v>
      </c>
      <c r="AU396" s="19"/>
      <c r="AV396" s="19" t="n">
        <v>0.779024641901647</v>
      </c>
      <c r="AW396" s="19" t="n">
        <v>0.765591974830636</v>
      </c>
      <c r="AX396" s="19" t="n">
        <v>0.759142620393121</v>
      </c>
      <c r="AY396" s="19" t="n">
        <v>0.856258293748069</v>
      </c>
      <c r="AZ396" s="19" t="n">
        <v>0.781530271507142</v>
      </c>
      <c r="BA396" s="19" t="n">
        <v>0.79660405200757</v>
      </c>
      <c r="BB396" s="19"/>
      <c r="BC396" s="19" t="n">
        <v>0.788794725803688</v>
      </c>
      <c r="BD396" s="19" t="n">
        <v>0.783403389253409</v>
      </c>
      <c r="BE396" s="19" t="n">
        <v>0.768071198120872</v>
      </c>
      <c r="BF396" s="19" t="n">
        <v>0.786159060788721</v>
      </c>
      <c r="BG396" s="19" t="n">
        <v>0.781226537647273</v>
      </c>
    </row>
    <row r="397">
      <c r="B397" t="s">
        <v>239</v>
      </c>
      <c r="C397" s="19" t="n">
        <v>0.143056957697318</v>
      </c>
      <c r="D397" s="19" t="n">
        <v>0.16584805533329</v>
      </c>
      <c r="E397" s="19" t="n">
        <v>0.120284217183435</v>
      </c>
      <c r="F397" s="19"/>
      <c r="G397" s="19" t="n">
        <v>0.195646393588622</v>
      </c>
      <c r="H397" s="19" t="n">
        <v>0.1809554028548</v>
      </c>
      <c r="I397" s="19" t="n">
        <v>0.159985498496775</v>
      </c>
      <c r="J397" s="19" t="n">
        <v>0.134769677129656</v>
      </c>
      <c r="K397" s="19" t="n">
        <v>0.11400234249249</v>
      </c>
      <c r="L397" s="19" t="n">
        <v>0.0896965825637243</v>
      </c>
      <c r="M397" s="19"/>
      <c r="N397" s="19" t="n">
        <v>0.14951782432365</v>
      </c>
      <c r="O397" s="19" t="n">
        <v>0.154563169761938</v>
      </c>
      <c r="P397" s="19" t="n">
        <v>0.119597325461038</v>
      </c>
      <c r="Q397" s="19" t="n">
        <v>0.145030468204007</v>
      </c>
      <c r="R397" s="19"/>
      <c r="S397" s="19" t="n">
        <v>0.151907917609072</v>
      </c>
      <c r="T397" s="19" t="n">
        <v>0.129559393778456</v>
      </c>
      <c r="U397" s="19" t="n">
        <v>0.107113628195307</v>
      </c>
      <c r="V397" s="19" t="n">
        <v>0.132018319435028</v>
      </c>
      <c r="W397" s="19" t="n">
        <v>0.170695643472474</v>
      </c>
      <c r="X397" s="19" t="n">
        <v>0.157993485732132</v>
      </c>
      <c r="Y397" s="19" t="n">
        <v>0.161263562152009</v>
      </c>
      <c r="Z397" s="19" t="n">
        <v>0.137147574348991</v>
      </c>
      <c r="AA397" s="19" t="n">
        <v>0.173636726924447</v>
      </c>
      <c r="AB397" s="19" t="n">
        <v>0.146165724616046</v>
      </c>
      <c r="AC397" s="19" t="n">
        <v>0.108064631694823</v>
      </c>
      <c r="AD397" s="19" t="n">
        <v>0.0758141735151915</v>
      </c>
      <c r="AE397" s="19"/>
      <c r="AF397" s="19" t="n">
        <v>0.119472516287349</v>
      </c>
      <c r="AG397" s="19" t="n">
        <v>0.156080223484105</v>
      </c>
      <c r="AH397" s="19" t="n">
        <v>0.16003745218374</v>
      </c>
      <c r="AI397" s="19"/>
      <c r="AJ397" s="19" t="n">
        <v>0.126620573391745</v>
      </c>
      <c r="AK397" s="19" t="n">
        <v>0.160750545154628</v>
      </c>
      <c r="AL397" s="19" t="n">
        <v>0.205001419768094</v>
      </c>
      <c r="AM397" s="19" t="n">
        <v>0.195170154017187</v>
      </c>
      <c r="AN397" s="19" t="n">
        <v>0.117417970469874</v>
      </c>
      <c r="AO397" s="19"/>
      <c r="AP397" s="19" t="n">
        <v>0.129977021838673</v>
      </c>
      <c r="AQ397" s="19" t="n">
        <v>0.147299447106467</v>
      </c>
      <c r="AR397" s="19" t="n">
        <v>0.172441464043991</v>
      </c>
      <c r="AS397" s="19" t="n">
        <v>0.140187286751608</v>
      </c>
      <c r="AT397" s="19" t="n">
        <v>0.143773822448366</v>
      </c>
      <c r="AU397" s="19"/>
      <c r="AV397" s="19" t="n">
        <v>0.160853947572893</v>
      </c>
      <c r="AW397" s="19" t="n">
        <v>0.164769664452398</v>
      </c>
      <c r="AX397" s="19" t="n">
        <v>0.184658737079026</v>
      </c>
      <c r="AY397" s="19" t="n">
        <v>0.108538278422298</v>
      </c>
      <c r="AZ397" s="19" t="n">
        <v>0.130058101245816</v>
      </c>
      <c r="BA397" s="19" t="n">
        <v>0.0764100696175831</v>
      </c>
      <c r="BB397" s="19"/>
      <c r="BC397" s="19" t="n">
        <v>0.121545002487349</v>
      </c>
      <c r="BD397" s="19" t="n">
        <v>0.14510983583784</v>
      </c>
      <c r="BE397" s="19" t="n">
        <v>0.161148498916512</v>
      </c>
      <c r="BF397" s="19" t="n">
        <v>0.179404191322245</v>
      </c>
      <c r="BG397" s="19" t="n">
        <v>0.218773462352727</v>
      </c>
    </row>
    <row r="398">
      <c r="B398" t="s">
        <v>100</v>
      </c>
      <c r="C398" s="19" t="n">
        <v>0.0715953055700415</v>
      </c>
      <c r="D398" s="19" t="n">
        <v>0.0678014225733074</v>
      </c>
      <c r="E398" s="19" t="n">
        <v>0.0758607282334592</v>
      </c>
      <c r="F398" s="19"/>
      <c r="G398" s="19" t="n">
        <v>0.0612626772614383</v>
      </c>
      <c r="H398" s="19" t="n">
        <v>0.0630280260554892</v>
      </c>
      <c r="I398" s="19" t="n">
        <v>0.0574563085855879</v>
      </c>
      <c r="J398" s="19" t="n">
        <v>0.0835213984781659</v>
      </c>
      <c r="K398" s="19" t="n">
        <v>0.0954537037556937</v>
      </c>
      <c r="L398" s="19" t="n">
        <v>0.0712246329295109</v>
      </c>
      <c r="M398" s="19"/>
      <c r="N398" s="19" t="n">
        <v>0.0452878361894257</v>
      </c>
      <c r="O398" s="19" t="n">
        <v>0.0586706744613566</v>
      </c>
      <c r="P398" s="19" t="n">
        <v>0.0767005772880064</v>
      </c>
      <c r="Q398" s="19" t="n">
        <v>0.109037245292438</v>
      </c>
      <c r="R398" s="19"/>
      <c r="S398" s="19" t="n">
        <v>0.0643320525575352</v>
      </c>
      <c r="T398" s="19" t="n">
        <v>0.0480033180624628</v>
      </c>
      <c r="U398" s="19" t="n">
        <v>0.0830227618352064</v>
      </c>
      <c r="V398" s="19" t="n">
        <v>0.0526121670918223</v>
      </c>
      <c r="W398" s="19" t="n">
        <v>0.0648735900182488</v>
      </c>
      <c r="X398" s="19" t="n">
        <v>0.10498167018748</v>
      </c>
      <c r="Y398" s="19" t="n">
        <v>0.0550445114034218</v>
      </c>
      <c r="Z398" s="19" t="n">
        <v>0.0921856550061384</v>
      </c>
      <c r="AA398" s="19" t="n">
        <v>0.06990616308702</v>
      </c>
      <c r="AB398" s="19" t="n">
        <v>0.093685135954879</v>
      </c>
      <c r="AC398" s="19" t="n">
        <v>0.0824547213987052</v>
      </c>
      <c r="AD398" s="19" t="n">
        <v>0.0882935014190996</v>
      </c>
      <c r="AE398" s="19"/>
      <c r="AF398" s="19" t="n">
        <v>0.0592233080197861</v>
      </c>
      <c r="AG398" s="19" t="n">
        <v>0.0678269731060393</v>
      </c>
      <c r="AH398" s="19" t="n">
        <v>0.114545442936092</v>
      </c>
      <c r="AI398" s="19"/>
      <c r="AJ398" s="19" t="n">
        <v>0.0642107447733757</v>
      </c>
      <c r="AK398" s="19" t="n">
        <v>0.0603745194252025</v>
      </c>
      <c r="AL398" s="19" t="n">
        <v>0.0701934364372406</v>
      </c>
      <c r="AM398" s="19" t="n">
        <v>0</v>
      </c>
      <c r="AN398" s="19" t="n">
        <v>0.119135918945294</v>
      </c>
      <c r="AO398" s="19"/>
      <c r="AP398" s="19" t="n">
        <v>0.0771435934566973</v>
      </c>
      <c r="AQ398" s="19" t="n">
        <v>0.0701398907489902</v>
      </c>
      <c r="AR398" s="19" t="n">
        <v>0.0449836201732721</v>
      </c>
      <c r="AS398" s="19" t="n">
        <v>0.0428630247727294</v>
      </c>
      <c r="AT398" s="19" t="n">
        <v>0.0857768653239454</v>
      </c>
      <c r="AU398" s="19"/>
      <c r="AV398" s="19" t="n">
        <v>0.0601214105254602</v>
      </c>
      <c r="AW398" s="19" t="n">
        <v>0.0696383607169656</v>
      </c>
      <c r="AX398" s="19" t="n">
        <v>0.0561986425278531</v>
      </c>
      <c r="AY398" s="19" t="n">
        <v>0.0352034278296328</v>
      </c>
      <c r="AZ398" s="19" t="n">
        <v>0.0884116272470419</v>
      </c>
      <c r="BA398" s="19" t="n">
        <v>0.126985878374847</v>
      </c>
      <c r="BB398" s="19"/>
      <c r="BC398" s="19" t="n">
        <v>0.0896602717089631</v>
      </c>
      <c r="BD398" s="19" t="n">
        <v>0.0714867749087508</v>
      </c>
      <c r="BE398" s="19" t="n">
        <v>0.0707803029626162</v>
      </c>
      <c r="BF398" s="19" t="n">
        <v>0.0344367478890341</v>
      </c>
      <c r="BG398" s="19" t="n">
        <v>0</v>
      </c>
    </row>
    <row r="39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c r="AB399" s="19"/>
      <c r="AC399" s="19"/>
      <c r="AD399" s="19"/>
      <c r="AE399" s="19"/>
      <c r="AF399" s="19"/>
      <c r="AG399" s="19"/>
      <c r="AH399" s="19"/>
      <c r="AI399" s="19"/>
      <c r="AJ399" s="19"/>
      <c r="AK399" s="19"/>
      <c r="AL399" s="19"/>
      <c r="AM399" s="19"/>
      <c r="AN399" s="19"/>
      <c r="AO399" s="19"/>
      <c r="AP399" s="19"/>
      <c r="AQ399" s="19"/>
      <c r="AR399" s="19"/>
      <c r="AS399" s="19"/>
      <c r="AT399" s="19"/>
      <c r="AU399" s="19"/>
      <c r="AV399" s="19"/>
      <c r="AW399" s="19"/>
      <c r="AX399" s="19"/>
      <c r="AY399" s="19"/>
      <c r="AZ399" s="19"/>
      <c r="BA399" s="19"/>
      <c r="BB399" s="19"/>
      <c r="BC399" s="19"/>
      <c r="BD399" s="19"/>
      <c r="BE399" s="19"/>
      <c r="BF399" s="19"/>
      <c r="BG399" s="19"/>
    </row>
    <row r="400">
      <c r="B400" s="7" t="s">
        <v>251</v>
      </c>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c r="AB400" s="19"/>
      <c r="AC400" s="19"/>
      <c r="AD400" s="19"/>
      <c r="AE400" s="19"/>
      <c r="AF400" s="19"/>
      <c r="AG400" s="19"/>
      <c r="AH400" s="19"/>
      <c r="AI400" s="19"/>
      <c r="AJ400" s="19"/>
      <c r="AK400" s="19"/>
      <c r="AL400" s="19"/>
      <c r="AM400" s="19"/>
      <c r="AN400" s="19"/>
      <c r="AO400" s="19"/>
      <c r="AP400" s="19"/>
      <c r="AQ400" s="19"/>
      <c r="AR400" s="19"/>
      <c r="AS400" s="19"/>
      <c r="AT400" s="19"/>
      <c r="AU400" s="19"/>
      <c r="AV400" s="19"/>
      <c r="AW400" s="19"/>
      <c r="AX400" s="19"/>
      <c r="AY400" s="19"/>
      <c r="AZ400" s="19"/>
      <c r="BA400" s="19"/>
      <c r="BB400" s="19"/>
      <c r="BC400" s="19"/>
      <c r="BD400" s="19"/>
      <c r="BE400" s="19"/>
      <c r="BF400" s="19"/>
      <c r="BG400" s="19"/>
    </row>
    <row r="401">
      <c r="B401" s="26" t="s">
        <v>79</v>
      </c>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c r="AB401" s="19"/>
      <c r="AC401" s="19"/>
      <c r="AD401" s="19"/>
      <c r="AE401" s="19"/>
      <c r="AF401" s="19"/>
      <c r="AG401" s="19"/>
      <c r="AH401" s="19"/>
      <c r="AI401" s="19"/>
      <c r="AJ401" s="19"/>
      <c r="AK401" s="19"/>
      <c r="AL401" s="19"/>
      <c r="AM401" s="19"/>
      <c r="AN401" s="19"/>
      <c r="AO401" s="19"/>
      <c r="AP401" s="19"/>
      <c r="AQ401" s="19"/>
      <c r="AR401" s="19"/>
      <c r="AS401" s="19"/>
      <c r="AT401" s="19"/>
      <c r="AU401" s="19"/>
      <c r="AV401" s="19"/>
      <c r="AW401" s="19"/>
      <c r="AX401" s="19"/>
      <c r="AY401" s="19"/>
      <c r="AZ401" s="19"/>
      <c r="BA401" s="19"/>
      <c r="BB401" s="19"/>
      <c r="BC401" s="19"/>
      <c r="BD401" s="19"/>
      <c r="BE401" s="19"/>
      <c r="BF401" s="19"/>
      <c r="BG401" s="19"/>
    </row>
    <row r="402">
      <c r="B402" t="s">
        <v>238</v>
      </c>
      <c r="C402" s="19" t="n">
        <v>0.556837123219622</v>
      </c>
      <c r="D402" s="19" t="n">
        <v>0.533007165076955</v>
      </c>
      <c r="E402" s="19" t="n">
        <v>0.58068981104329</v>
      </c>
      <c r="F402" s="19"/>
      <c r="G402" s="19" t="n">
        <v>0.569163033108523</v>
      </c>
      <c r="H402" s="19" t="n">
        <v>0.662201495360701</v>
      </c>
      <c r="I402" s="19" t="n">
        <v>0.595252767721182</v>
      </c>
      <c r="J402" s="19" t="n">
        <v>0.571082864084061</v>
      </c>
      <c r="K402" s="19" t="n">
        <v>0.505283248474808</v>
      </c>
      <c r="L402" s="19" t="n">
        <v>0.455193587500859</v>
      </c>
      <c r="M402" s="19"/>
      <c r="N402" s="19" t="n">
        <v>0.560563923235539</v>
      </c>
      <c r="O402" s="19" t="n">
        <v>0.575736374655988</v>
      </c>
      <c r="P402" s="19" t="n">
        <v>0.553241343666802</v>
      </c>
      <c r="Q402" s="19" t="n">
        <v>0.535449325159423</v>
      </c>
      <c r="R402" s="19"/>
      <c r="S402" s="19" t="n">
        <v>0.626940730363314</v>
      </c>
      <c r="T402" s="19" t="n">
        <v>0.547192914490419</v>
      </c>
      <c r="U402" s="19" t="n">
        <v>0.504901211367063</v>
      </c>
      <c r="V402" s="19" t="n">
        <v>0.581971984862893</v>
      </c>
      <c r="W402" s="19" t="n">
        <v>0.511626254212687</v>
      </c>
      <c r="X402" s="19" t="n">
        <v>0.568366455518236</v>
      </c>
      <c r="Y402" s="19" t="n">
        <v>0.551929105066263</v>
      </c>
      <c r="Z402" s="19" t="n">
        <v>0.519933380997133</v>
      </c>
      <c r="AA402" s="19" t="n">
        <v>0.575838217812293</v>
      </c>
      <c r="AB402" s="19" t="n">
        <v>0.491908783378779</v>
      </c>
      <c r="AC402" s="19" t="n">
        <v>0.61133609674127</v>
      </c>
      <c r="AD402" s="19" t="n">
        <v>0.500683602305851</v>
      </c>
      <c r="AE402" s="19"/>
      <c r="AF402" s="19" t="n">
        <v>0.530624984625337</v>
      </c>
      <c r="AG402" s="19" t="n">
        <v>0.570113163591683</v>
      </c>
      <c r="AH402" s="19" t="n">
        <v>0.561048794128262</v>
      </c>
      <c r="AI402" s="19"/>
      <c r="AJ402" s="19" t="n">
        <v>0.544732340868511</v>
      </c>
      <c r="AK402" s="19" t="n">
        <v>0.637878805339899</v>
      </c>
      <c r="AL402" s="19" t="n">
        <v>0.430330146142033</v>
      </c>
      <c r="AM402" s="19" t="n">
        <v>0.595077059244735</v>
      </c>
      <c r="AN402" s="19" t="n">
        <v>0.539522521219588</v>
      </c>
      <c r="AO402" s="19"/>
      <c r="AP402" s="19" t="n">
        <v>0.538359510224835</v>
      </c>
      <c r="AQ402" s="19" t="n">
        <v>0.601168801755362</v>
      </c>
      <c r="AR402" s="19" t="n">
        <v>0.480457523872335</v>
      </c>
      <c r="AS402" s="19" t="n">
        <v>0.587886283554712</v>
      </c>
      <c r="AT402" s="19" t="n">
        <v>0.482680480877348</v>
      </c>
      <c r="AU402" s="19"/>
      <c r="AV402" s="19" t="n">
        <v>0.611286952180041</v>
      </c>
      <c r="AW402" s="19" t="n">
        <v>0.525723094327487</v>
      </c>
      <c r="AX402" s="19" t="n">
        <v>0.527515305355633</v>
      </c>
      <c r="AY402" s="19" t="n">
        <v>0.580426859676957</v>
      </c>
      <c r="AZ402" s="19" t="n">
        <v>0.55916012292888</v>
      </c>
      <c r="BA402" s="19" t="n">
        <v>0.487644081653501</v>
      </c>
      <c r="BB402" s="19"/>
      <c r="BC402" s="19" t="n">
        <v>0.562190081110659</v>
      </c>
      <c r="BD402" s="19" t="n">
        <v>0.535159112797349</v>
      </c>
      <c r="BE402" s="19" t="n">
        <v>0.551111295888739</v>
      </c>
      <c r="BF402" s="19" t="n">
        <v>0.626380787451441</v>
      </c>
      <c r="BG402" s="19" t="n">
        <v>0.667651477578257</v>
      </c>
    </row>
    <row r="403">
      <c r="B403" t="s">
        <v>239</v>
      </c>
      <c r="C403" s="19" t="n">
        <v>0.346852655439987</v>
      </c>
      <c r="D403" s="19" t="n">
        <v>0.399359174149957</v>
      </c>
      <c r="E403" s="19" t="n">
        <v>0.294268024876158</v>
      </c>
      <c r="F403" s="19"/>
      <c r="G403" s="19" t="n">
        <v>0.282631733450065</v>
      </c>
      <c r="H403" s="19" t="n">
        <v>0.284172898518772</v>
      </c>
      <c r="I403" s="19" t="n">
        <v>0.316958085011251</v>
      </c>
      <c r="J403" s="19" t="n">
        <v>0.338763906157203</v>
      </c>
      <c r="K403" s="19" t="n">
        <v>0.380225258463708</v>
      </c>
      <c r="L403" s="19" t="n">
        <v>0.448946889706507</v>
      </c>
      <c r="M403" s="19"/>
      <c r="N403" s="19" t="n">
        <v>0.359831640053851</v>
      </c>
      <c r="O403" s="19" t="n">
        <v>0.34360207150418</v>
      </c>
      <c r="P403" s="19" t="n">
        <v>0.336296719148549</v>
      </c>
      <c r="Q403" s="19" t="n">
        <v>0.34621254059698</v>
      </c>
      <c r="R403" s="19"/>
      <c r="S403" s="19" t="n">
        <v>0.269699559909183</v>
      </c>
      <c r="T403" s="19" t="n">
        <v>0.377557993469671</v>
      </c>
      <c r="U403" s="19" t="n">
        <v>0.398886309769446</v>
      </c>
      <c r="V403" s="19" t="n">
        <v>0.3400578540492</v>
      </c>
      <c r="W403" s="19" t="n">
        <v>0.390223732447875</v>
      </c>
      <c r="X403" s="19" t="n">
        <v>0.312041962146311</v>
      </c>
      <c r="Y403" s="19" t="n">
        <v>0.335200036310511</v>
      </c>
      <c r="Z403" s="19" t="n">
        <v>0.376499325256201</v>
      </c>
      <c r="AA403" s="19" t="n">
        <v>0.343620172500918</v>
      </c>
      <c r="AB403" s="19" t="n">
        <v>0.400178446482398</v>
      </c>
      <c r="AC403" s="19" t="n">
        <v>0.292372038734319</v>
      </c>
      <c r="AD403" s="19" t="n">
        <v>0.394519045449368</v>
      </c>
      <c r="AE403" s="19"/>
      <c r="AF403" s="19" t="n">
        <v>0.381805542976124</v>
      </c>
      <c r="AG403" s="19" t="n">
        <v>0.3532986930733</v>
      </c>
      <c r="AH403" s="19" t="n">
        <v>0.291986980716035</v>
      </c>
      <c r="AI403" s="19"/>
      <c r="AJ403" s="19" t="n">
        <v>0.375985469645674</v>
      </c>
      <c r="AK403" s="19" t="n">
        <v>0.286714584712173</v>
      </c>
      <c r="AL403" s="19" t="n">
        <v>0.464661532373303</v>
      </c>
      <c r="AM403" s="19" t="n">
        <v>0.404922940755265</v>
      </c>
      <c r="AN403" s="19" t="n">
        <v>0.313951426467842</v>
      </c>
      <c r="AO403" s="19"/>
      <c r="AP403" s="19" t="n">
        <v>0.368044304881171</v>
      </c>
      <c r="AQ403" s="19" t="n">
        <v>0.321045489698315</v>
      </c>
      <c r="AR403" s="19" t="n">
        <v>0.466884853845501</v>
      </c>
      <c r="AS403" s="19" t="n">
        <v>0.34861504951392</v>
      </c>
      <c r="AT403" s="19" t="n">
        <v>0.360358761591127</v>
      </c>
      <c r="AU403" s="19"/>
      <c r="AV403" s="19" t="n">
        <v>0.313287113299682</v>
      </c>
      <c r="AW403" s="19" t="n">
        <v>0.378262852012701</v>
      </c>
      <c r="AX403" s="19" t="n">
        <v>0.381874880863058</v>
      </c>
      <c r="AY403" s="19" t="n">
        <v>0.371047668915366</v>
      </c>
      <c r="AZ403" s="19" t="n">
        <v>0.319775203728254</v>
      </c>
      <c r="BA403" s="19" t="n">
        <v>0.338820738126772</v>
      </c>
      <c r="BB403" s="19"/>
      <c r="BC403" s="19" t="n">
        <v>0.333518610146751</v>
      </c>
      <c r="BD403" s="19" t="n">
        <v>0.332808212487774</v>
      </c>
      <c r="BE403" s="19" t="n">
        <v>0.374561199708329</v>
      </c>
      <c r="BF403" s="19" t="n">
        <v>0.321759864250371</v>
      </c>
      <c r="BG403" s="19" t="n">
        <v>0.275781412683217</v>
      </c>
    </row>
    <row r="404">
      <c r="B404" t="s">
        <v>100</v>
      </c>
      <c r="C404" s="19" t="n">
        <v>0.0963102213403911</v>
      </c>
      <c r="D404" s="19" t="n">
        <v>0.0676336607730884</v>
      </c>
      <c r="E404" s="19" t="n">
        <v>0.125042164080553</v>
      </c>
      <c r="F404" s="19"/>
      <c r="G404" s="19" t="n">
        <v>0.148205233441412</v>
      </c>
      <c r="H404" s="19" t="n">
        <v>0.0536256061205269</v>
      </c>
      <c r="I404" s="19" t="n">
        <v>0.0877891472675663</v>
      </c>
      <c r="J404" s="19" t="n">
        <v>0.090153229758736</v>
      </c>
      <c r="K404" s="19" t="n">
        <v>0.114491493061484</v>
      </c>
      <c r="L404" s="19" t="n">
        <v>0.0958595227926339</v>
      </c>
      <c r="M404" s="19"/>
      <c r="N404" s="19" t="n">
        <v>0.0796044367106102</v>
      </c>
      <c r="O404" s="19" t="n">
        <v>0.080661553839832</v>
      </c>
      <c r="P404" s="19" t="n">
        <v>0.110461937184649</v>
      </c>
      <c r="Q404" s="19" t="n">
        <v>0.118338134243597</v>
      </c>
      <c r="R404" s="19"/>
      <c r="S404" s="19" t="n">
        <v>0.103359709727502</v>
      </c>
      <c r="T404" s="19" t="n">
        <v>0.0752490920399098</v>
      </c>
      <c r="U404" s="19" t="n">
        <v>0.0962124788634905</v>
      </c>
      <c r="V404" s="19" t="n">
        <v>0.0779701610879072</v>
      </c>
      <c r="W404" s="19" t="n">
        <v>0.098150013339438</v>
      </c>
      <c r="X404" s="19" t="n">
        <v>0.119591582335453</v>
      </c>
      <c r="Y404" s="19" t="n">
        <v>0.112870858623226</v>
      </c>
      <c r="Z404" s="19" t="n">
        <v>0.103567293746667</v>
      </c>
      <c r="AA404" s="19" t="n">
        <v>0.0805416096867895</v>
      </c>
      <c r="AB404" s="19" t="n">
        <v>0.107912770138823</v>
      </c>
      <c r="AC404" s="19" t="n">
        <v>0.0962918645244109</v>
      </c>
      <c r="AD404" s="19" t="n">
        <v>0.10479735224478</v>
      </c>
      <c r="AE404" s="19"/>
      <c r="AF404" s="19" t="n">
        <v>0.0875694723985398</v>
      </c>
      <c r="AG404" s="19" t="n">
        <v>0.0765881433350175</v>
      </c>
      <c r="AH404" s="19" t="n">
        <v>0.146964225155703</v>
      </c>
      <c r="AI404" s="19"/>
      <c r="AJ404" s="19" t="n">
        <v>0.0792821894858154</v>
      </c>
      <c r="AK404" s="19" t="n">
        <v>0.0754066099479286</v>
      </c>
      <c r="AL404" s="19" t="n">
        <v>0.105008321484664</v>
      </c>
      <c r="AM404" s="19" t="n">
        <v>0</v>
      </c>
      <c r="AN404" s="19" t="n">
        <v>0.14652605231257</v>
      </c>
      <c r="AO404" s="19"/>
      <c r="AP404" s="19" t="n">
        <v>0.0935961848939933</v>
      </c>
      <c r="AQ404" s="19" t="n">
        <v>0.0777857085463231</v>
      </c>
      <c r="AR404" s="19" t="n">
        <v>0.0526576222821638</v>
      </c>
      <c r="AS404" s="19" t="n">
        <v>0.0634986669313684</v>
      </c>
      <c r="AT404" s="19" t="n">
        <v>0.156960757531525</v>
      </c>
      <c r="AU404" s="19"/>
      <c r="AV404" s="19" t="n">
        <v>0.0754259345202774</v>
      </c>
      <c r="AW404" s="19" t="n">
        <v>0.0960140536598121</v>
      </c>
      <c r="AX404" s="19" t="n">
        <v>0.0906098137813095</v>
      </c>
      <c r="AY404" s="19" t="n">
        <v>0.0485254714076762</v>
      </c>
      <c r="AZ404" s="19" t="n">
        <v>0.121064673342865</v>
      </c>
      <c r="BA404" s="19" t="n">
        <v>0.173535180219727</v>
      </c>
      <c r="BB404" s="19"/>
      <c r="BC404" s="19" t="n">
        <v>0.104291308742589</v>
      </c>
      <c r="BD404" s="19" t="n">
        <v>0.132032674714877</v>
      </c>
      <c r="BE404" s="19" t="n">
        <v>0.0743275044029322</v>
      </c>
      <c r="BF404" s="19" t="n">
        <v>0.0518593482981879</v>
      </c>
      <c r="BG404" s="19" t="n">
        <v>0.0565671097385254</v>
      </c>
    </row>
    <row r="405">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c r="AB405" s="19"/>
      <c r="AC405" s="19"/>
      <c r="AD405" s="19"/>
      <c r="AE405" s="19"/>
      <c r="AF405" s="19"/>
      <c r="AG405" s="19"/>
      <c r="AH405" s="19"/>
      <c r="AI405" s="19"/>
      <c r="AJ405" s="19"/>
      <c r="AK405" s="19"/>
      <c r="AL405" s="19"/>
      <c r="AM405" s="19"/>
      <c r="AN405" s="19"/>
      <c r="AO405" s="19"/>
      <c r="AP405" s="19"/>
      <c r="AQ405" s="19"/>
      <c r="AR405" s="19"/>
      <c r="AS405" s="19"/>
      <c r="AT405" s="19"/>
      <c r="AU405" s="19"/>
      <c r="AV405" s="19"/>
      <c r="AW405" s="19"/>
      <c r="AX405" s="19"/>
      <c r="AY405" s="19"/>
      <c r="AZ405" s="19"/>
      <c r="BA405" s="19"/>
      <c r="BB405" s="19"/>
      <c r="BC405" s="19"/>
      <c r="BD405" s="19"/>
      <c r="BE405" s="19"/>
      <c r="BF405" s="19"/>
      <c r="BG405" s="19"/>
    </row>
    <row r="406">
      <c r="B406" s="7" t="s">
        <v>252</v>
      </c>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c r="AB406" s="19"/>
      <c r="AC406" s="19"/>
      <c r="AD406" s="19"/>
      <c r="AE406" s="19"/>
      <c r="AF406" s="19"/>
      <c r="AG406" s="19"/>
      <c r="AH406" s="19"/>
      <c r="AI406" s="19"/>
      <c r="AJ406" s="19"/>
      <c r="AK406" s="19"/>
      <c r="AL406" s="19"/>
      <c r="AM406" s="19"/>
      <c r="AN406" s="19"/>
      <c r="AO406" s="19"/>
      <c r="AP406" s="19"/>
      <c r="AQ406" s="19"/>
      <c r="AR406" s="19"/>
      <c r="AS406" s="19"/>
      <c r="AT406" s="19"/>
      <c r="AU406" s="19"/>
      <c r="AV406" s="19"/>
      <c r="AW406" s="19"/>
      <c r="AX406" s="19"/>
      <c r="AY406" s="19"/>
      <c r="AZ406" s="19"/>
      <c r="BA406" s="19"/>
      <c r="BB406" s="19"/>
      <c r="BC406" s="19"/>
      <c r="BD406" s="19"/>
      <c r="BE406" s="19"/>
      <c r="BF406" s="19"/>
      <c r="BG406" s="19"/>
    </row>
    <row r="407">
      <c r="B407" s="26" t="s">
        <v>79</v>
      </c>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c r="AB407" s="19"/>
      <c r="AC407" s="19"/>
      <c r="AD407" s="19"/>
      <c r="AE407" s="19"/>
      <c r="AF407" s="19"/>
      <c r="AG407" s="19"/>
      <c r="AH407" s="19"/>
      <c r="AI407" s="19"/>
      <c r="AJ407" s="19"/>
      <c r="AK407" s="19"/>
      <c r="AL407" s="19"/>
      <c r="AM407" s="19"/>
      <c r="AN407" s="19"/>
      <c r="AO407" s="19"/>
      <c r="AP407" s="19"/>
      <c r="AQ407" s="19"/>
      <c r="AR407" s="19"/>
      <c r="AS407" s="19"/>
      <c r="AT407" s="19"/>
      <c r="AU407" s="19"/>
      <c r="AV407" s="19"/>
      <c r="AW407" s="19"/>
      <c r="AX407" s="19"/>
      <c r="AY407" s="19"/>
      <c r="AZ407" s="19"/>
      <c r="BA407" s="19"/>
      <c r="BB407" s="19"/>
      <c r="BC407" s="19"/>
      <c r="BD407" s="19"/>
      <c r="BE407" s="19"/>
      <c r="BF407" s="19"/>
      <c r="BG407" s="19"/>
    </row>
    <row r="408">
      <c r="B408" t="s">
        <v>238</v>
      </c>
      <c r="C408" s="19" t="n">
        <v>0.313226494508173</v>
      </c>
      <c r="D408" s="19" t="n">
        <v>0.309783295324444</v>
      </c>
      <c r="E408" s="19" t="n">
        <v>0.315891215414817</v>
      </c>
      <c r="F408" s="19"/>
      <c r="G408" s="19" t="n">
        <v>0.431553879440862</v>
      </c>
      <c r="H408" s="19" t="n">
        <v>0.442441214348917</v>
      </c>
      <c r="I408" s="19" t="n">
        <v>0.29977853611724</v>
      </c>
      <c r="J408" s="19" t="n">
        <v>0.31854552950206</v>
      </c>
      <c r="K408" s="19" t="n">
        <v>0.226091518712558</v>
      </c>
      <c r="L408" s="19" t="n">
        <v>0.194661965419228</v>
      </c>
      <c r="M408" s="19"/>
      <c r="N408" s="19" t="n">
        <v>0.321594646809044</v>
      </c>
      <c r="O408" s="19" t="n">
        <v>0.280820482967804</v>
      </c>
      <c r="P408" s="19" t="n">
        <v>0.299337484787726</v>
      </c>
      <c r="Q408" s="19" t="n">
        <v>0.35073141355288</v>
      </c>
      <c r="R408" s="19"/>
      <c r="S408" s="19" t="n">
        <v>0.439129629874621</v>
      </c>
      <c r="T408" s="19" t="n">
        <v>0.218854502270466</v>
      </c>
      <c r="U408" s="19" t="n">
        <v>0.235651204765278</v>
      </c>
      <c r="V408" s="19" t="n">
        <v>0.334815326193078</v>
      </c>
      <c r="W408" s="19" t="n">
        <v>0.3471838015794</v>
      </c>
      <c r="X408" s="19" t="n">
        <v>0.311460002110204</v>
      </c>
      <c r="Y408" s="19" t="n">
        <v>0.299807518029554</v>
      </c>
      <c r="Z408" s="19" t="n">
        <v>0.305158544440086</v>
      </c>
      <c r="AA408" s="19" t="n">
        <v>0.40634707596328</v>
      </c>
      <c r="AB408" s="19" t="n">
        <v>0.220052317766149</v>
      </c>
      <c r="AC408" s="19" t="n">
        <v>0.278586553654949</v>
      </c>
      <c r="AD408" s="19" t="n">
        <v>0.243399887126324</v>
      </c>
      <c r="AE408" s="19"/>
      <c r="AF408" s="19" t="n">
        <v>0.25994116110338</v>
      </c>
      <c r="AG408" s="19" t="n">
        <v>0.310975745667062</v>
      </c>
      <c r="AH408" s="19" t="n">
        <v>0.37048114362519</v>
      </c>
      <c r="AI408" s="19"/>
      <c r="AJ408" s="19" t="n">
        <v>0.258353256290948</v>
      </c>
      <c r="AK408" s="19" t="n">
        <v>0.411395222576668</v>
      </c>
      <c r="AL408" s="19" t="n">
        <v>0.135947253848561</v>
      </c>
      <c r="AM408" s="19" t="n">
        <v>0.443766152736181</v>
      </c>
      <c r="AN408" s="19" t="n">
        <v>0.326792429496122</v>
      </c>
      <c r="AO408" s="19"/>
      <c r="AP408" s="19" t="n">
        <v>0.251183245443761</v>
      </c>
      <c r="AQ408" s="19" t="n">
        <v>0.37162498301581</v>
      </c>
      <c r="AR408" s="19" t="n">
        <v>0.259123026939745</v>
      </c>
      <c r="AS408" s="19" t="n">
        <v>0.317278647823881</v>
      </c>
      <c r="AT408" s="19" t="n">
        <v>0.180280191340511</v>
      </c>
      <c r="AU408" s="19"/>
      <c r="AV408" s="19" t="n">
        <v>0.391181744200209</v>
      </c>
      <c r="AW408" s="19" t="n">
        <v>0.262397623559921</v>
      </c>
      <c r="AX408" s="19" t="n">
        <v>0.273728851957898</v>
      </c>
      <c r="AY408" s="19" t="n">
        <v>0.328134920172147</v>
      </c>
      <c r="AZ408" s="19" t="n">
        <v>0.230571945313247</v>
      </c>
      <c r="BA408" s="19" t="n">
        <v>0.268974024104739</v>
      </c>
      <c r="BB408" s="19"/>
      <c r="BC408" s="19" t="n">
        <v>0.336315064247578</v>
      </c>
      <c r="BD408" s="19" t="n">
        <v>0.300580408625321</v>
      </c>
      <c r="BE408" s="19" t="n">
        <v>0.301384580404579</v>
      </c>
      <c r="BF408" s="19" t="n">
        <v>0.351684706646981</v>
      </c>
      <c r="BG408" s="19" t="n">
        <v>0.432740952389689</v>
      </c>
    </row>
    <row r="409">
      <c r="B409" t="s">
        <v>239</v>
      </c>
      <c r="C409" s="19" t="n">
        <v>0.585483004808765</v>
      </c>
      <c r="D409" s="19" t="n">
        <v>0.622116223912074</v>
      </c>
      <c r="E409" s="19" t="n">
        <v>0.550770315631257</v>
      </c>
      <c r="F409" s="19"/>
      <c r="G409" s="19" t="n">
        <v>0.458192008533923</v>
      </c>
      <c r="H409" s="19" t="n">
        <v>0.45461422169883</v>
      </c>
      <c r="I409" s="19" t="n">
        <v>0.603092808945751</v>
      </c>
      <c r="J409" s="19" t="n">
        <v>0.59354254135228</v>
      </c>
      <c r="K409" s="19" t="n">
        <v>0.665770295982036</v>
      </c>
      <c r="L409" s="19" t="n">
        <v>0.701776367601128</v>
      </c>
      <c r="M409" s="19"/>
      <c r="N409" s="19" t="n">
        <v>0.603413097410341</v>
      </c>
      <c r="O409" s="19" t="n">
        <v>0.617414444534786</v>
      </c>
      <c r="P409" s="19" t="n">
        <v>0.568761486990727</v>
      </c>
      <c r="Q409" s="19" t="n">
        <v>0.546831197082362</v>
      </c>
      <c r="R409" s="19"/>
      <c r="S409" s="19" t="n">
        <v>0.492551953803309</v>
      </c>
      <c r="T409" s="19" t="n">
        <v>0.68772947782943</v>
      </c>
      <c r="U409" s="19" t="n">
        <v>0.663377069585387</v>
      </c>
      <c r="V409" s="19" t="n">
        <v>0.56616991233033</v>
      </c>
      <c r="W409" s="19" t="n">
        <v>0.530888222187358</v>
      </c>
      <c r="X409" s="19" t="n">
        <v>0.572821580027199</v>
      </c>
      <c r="Y409" s="19" t="n">
        <v>0.588125050082605</v>
      </c>
      <c r="Z409" s="19" t="n">
        <v>0.590668924443086</v>
      </c>
      <c r="AA409" s="19" t="n">
        <v>0.486436362051263</v>
      </c>
      <c r="AB409" s="19" t="n">
        <v>0.670406879030003</v>
      </c>
      <c r="AC409" s="19" t="n">
        <v>0.607618618086834</v>
      </c>
      <c r="AD409" s="19" t="n">
        <v>0.650842959680333</v>
      </c>
      <c r="AE409" s="19"/>
      <c r="AF409" s="19" t="n">
        <v>0.654855176409518</v>
      </c>
      <c r="AG409" s="19" t="n">
        <v>0.586529916682244</v>
      </c>
      <c r="AH409" s="19" t="n">
        <v>0.496527313562643</v>
      </c>
      <c r="AI409" s="19"/>
      <c r="AJ409" s="19" t="n">
        <v>0.64234255363944</v>
      </c>
      <c r="AK409" s="19" t="n">
        <v>0.503805467412642</v>
      </c>
      <c r="AL409" s="19" t="n">
        <v>0.745012871996646</v>
      </c>
      <c r="AM409" s="19" t="n">
        <v>0.530730035275398</v>
      </c>
      <c r="AN409" s="19" t="n">
        <v>0.55643385951436</v>
      </c>
      <c r="AO409" s="19"/>
      <c r="AP409" s="19" t="n">
        <v>0.645882751215782</v>
      </c>
      <c r="AQ409" s="19" t="n">
        <v>0.520211507497269</v>
      </c>
      <c r="AR409" s="19" t="n">
        <v>0.665997093051478</v>
      </c>
      <c r="AS409" s="19" t="n">
        <v>0.640430135280127</v>
      </c>
      <c r="AT409" s="19" t="n">
        <v>0.711149211871474</v>
      </c>
      <c r="AU409" s="19"/>
      <c r="AV409" s="19" t="n">
        <v>0.513575448393123</v>
      </c>
      <c r="AW409" s="19" t="n">
        <v>0.627031379900037</v>
      </c>
      <c r="AX409" s="19" t="n">
        <v>0.647653216731568</v>
      </c>
      <c r="AY409" s="19" t="n">
        <v>0.634049154056857</v>
      </c>
      <c r="AZ409" s="19" t="n">
        <v>0.671739238363587</v>
      </c>
      <c r="BA409" s="19" t="n">
        <v>0.505096735595858</v>
      </c>
      <c r="BB409" s="19"/>
      <c r="BC409" s="19" t="n">
        <v>0.559485000617025</v>
      </c>
      <c r="BD409" s="19" t="n">
        <v>0.582185623747624</v>
      </c>
      <c r="BE409" s="19" t="n">
        <v>0.606021575210879</v>
      </c>
      <c r="BF409" s="19" t="n">
        <v>0.551073828739271</v>
      </c>
      <c r="BG409" s="19" t="n">
        <v>0.402021436128726</v>
      </c>
    </row>
    <row r="410">
      <c r="B410" t="s">
        <v>100</v>
      </c>
      <c r="C410" s="19" t="n">
        <v>0.101290500683061</v>
      </c>
      <c r="D410" s="19" t="n">
        <v>0.0681004807634814</v>
      </c>
      <c r="E410" s="19" t="n">
        <v>0.133338468953927</v>
      </c>
      <c r="F410" s="19"/>
      <c r="G410" s="19" t="n">
        <v>0.110254112025215</v>
      </c>
      <c r="H410" s="19" t="n">
        <v>0.102944563952253</v>
      </c>
      <c r="I410" s="19" t="n">
        <v>0.0971286549370089</v>
      </c>
      <c r="J410" s="19" t="n">
        <v>0.0879119291456603</v>
      </c>
      <c r="K410" s="19" t="n">
        <v>0.108138185305406</v>
      </c>
      <c r="L410" s="19" t="n">
        <v>0.103561666979644</v>
      </c>
      <c r="M410" s="19"/>
      <c r="N410" s="19" t="n">
        <v>0.074992255780615</v>
      </c>
      <c r="O410" s="19" t="n">
        <v>0.10176507249741</v>
      </c>
      <c r="P410" s="19" t="n">
        <v>0.131901028221547</v>
      </c>
      <c r="Q410" s="19" t="n">
        <v>0.102437389364759</v>
      </c>
      <c r="R410" s="19"/>
      <c r="S410" s="19" t="n">
        <v>0.0683184163220703</v>
      </c>
      <c r="T410" s="19" t="n">
        <v>0.0934160199001037</v>
      </c>
      <c r="U410" s="19" t="n">
        <v>0.100971725649334</v>
      </c>
      <c r="V410" s="19" t="n">
        <v>0.0990147614765917</v>
      </c>
      <c r="W410" s="19" t="n">
        <v>0.121927976233242</v>
      </c>
      <c r="X410" s="19" t="n">
        <v>0.115718417862597</v>
      </c>
      <c r="Y410" s="19" t="n">
        <v>0.11206743188784</v>
      </c>
      <c r="Z410" s="19" t="n">
        <v>0.104172531116828</v>
      </c>
      <c r="AA410" s="19" t="n">
        <v>0.107216561985457</v>
      </c>
      <c r="AB410" s="19" t="n">
        <v>0.109540803203848</v>
      </c>
      <c r="AC410" s="19" t="n">
        <v>0.113794828258217</v>
      </c>
      <c r="AD410" s="19" t="n">
        <v>0.105757153193343</v>
      </c>
      <c r="AE410" s="19"/>
      <c r="AF410" s="19" t="n">
        <v>0.0852036624871018</v>
      </c>
      <c r="AG410" s="19" t="n">
        <v>0.102494337650694</v>
      </c>
      <c r="AH410" s="19" t="n">
        <v>0.132991542812167</v>
      </c>
      <c r="AI410" s="19"/>
      <c r="AJ410" s="19" t="n">
        <v>0.0993041900696118</v>
      </c>
      <c r="AK410" s="19" t="n">
        <v>0.0847993100106896</v>
      </c>
      <c r="AL410" s="19" t="n">
        <v>0.119039874154793</v>
      </c>
      <c r="AM410" s="19" t="n">
        <v>0.0255038119884213</v>
      </c>
      <c r="AN410" s="19" t="n">
        <v>0.116773710989517</v>
      </c>
      <c r="AO410" s="19"/>
      <c r="AP410" s="19" t="n">
        <v>0.102934003340456</v>
      </c>
      <c r="AQ410" s="19" t="n">
        <v>0.108163509486921</v>
      </c>
      <c r="AR410" s="19" t="n">
        <v>0.074879880008777</v>
      </c>
      <c r="AS410" s="19" t="n">
        <v>0.0422912168959914</v>
      </c>
      <c r="AT410" s="19" t="n">
        <v>0.108570596788016</v>
      </c>
      <c r="AU410" s="19"/>
      <c r="AV410" s="19" t="n">
        <v>0.0952428074066686</v>
      </c>
      <c r="AW410" s="19" t="n">
        <v>0.110570996540041</v>
      </c>
      <c r="AX410" s="19" t="n">
        <v>0.078617931310534</v>
      </c>
      <c r="AY410" s="19" t="n">
        <v>0.0378159257709951</v>
      </c>
      <c r="AZ410" s="19" t="n">
        <v>0.097688816323166</v>
      </c>
      <c r="BA410" s="19" t="n">
        <v>0.225929240299403</v>
      </c>
      <c r="BB410" s="19"/>
      <c r="BC410" s="19" t="n">
        <v>0.104199935135397</v>
      </c>
      <c r="BD410" s="19" t="n">
        <v>0.117233967627055</v>
      </c>
      <c r="BE410" s="19" t="n">
        <v>0.0925938443845413</v>
      </c>
      <c r="BF410" s="19" t="n">
        <v>0.0972414646137478</v>
      </c>
      <c r="BG410" s="19" t="n">
        <v>0.165237611481585</v>
      </c>
    </row>
    <row r="411">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c r="AB411" s="19"/>
      <c r="AC411" s="19"/>
      <c r="AD411" s="19"/>
      <c r="AE411" s="19"/>
      <c r="AF411" s="19"/>
      <c r="AG411" s="19"/>
      <c r="AH411" s="19"/>
      <c r="AI411" s="19"/>
      <c r="AJ411" s="19"/>
      <c r="AK411" s="19"/>
      <c r="AL411" s="19"/>
      <c r="AM411" s="19"/>
      <c r="AN411" s="19"/>
      <c r="AO411" s="19"/>
      <c r="AP411" s="19"/>
      <c r="AQ411" s="19"/>
      <c r="AR411" s="19"/>
      <c r="AS411" s="19"/>
      <c r="AT411" s="19"/>
      <c r="AU411" s="19"/>
      <c r="AV411" s="19"/>
      <c r="AW411" s="19"/>
      <c r="AX411" s="19"/>
      <c r="AY411" s="19"/>
      <c r="AZ411" s="19"/>
      <c r="BA411" s="19"/>
      <c r="BB411" s="19"/>
      <c r="BC411" s="19"/>
      <c r="BD411" s="19"/>
      <c r="BE411" s="19"/>
      <c r="BF411" s="19"/>
      <c r="BG411" s="19"/>
    </row>
    <row r="412">
      <c r="B412" s="7" t="s">
        <v>253</v>
      </c>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c r="AB412" s="19"/>
      <c r="AC412" s="19"/>
      <c r="AD412" s="19"/>
      <c r="AE412" s="19"/>
      <c r="AF412" s="19"/>
      <c r="AG412" s="19"/>
      <c r="AH412" s="19"/>
      <c r="AI412" s="19"/>
      <c r="AJ412" s="19"/>
      <c r="AK412" s="19"/>
      <c r="AL412" s="19"/>
      <c r="AM412" s="19"/>
      <c r="AN412" s="19"/>
      <c r="AO412" s="19"/>
      <c r="AP412" s="19"/>
      <c r="AQ412" s="19"/>
      <c r="AR412" s="19"/>
      <c r="AS412" s="19"/>
      <c r="AT412" s="19"/>
      <c r="AU412" s="19"/>
      <c r="AV412" s="19"/>
      <c r="AW412" s="19"/>
      <c r="AX412" s="19"/>
      <c r="AY412" s="19"/>
      <c r="AZ412" s="19"/>
      <c r="BA412" s="19"/>
      <c r="BB412" s="19"/>
      <c r="BC412" s="19"/>
      <c r="BD412" s="19"/>
      <c r="BE412" s="19"/>
      <c r="BF412" s="19"/>
      <c r="BG412" s="19"/>
    </row>
    <row r="413">
      <c r="B413" s="26" t="s">
        <v>79</v>
      </c>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c r="AB413" s="19"/>
      <c r="AC413" s="19"/>
      <c r="AD413" s="19"/>
      <c r="AE413" s="19"/>
      <c r="AF413" s="19"/>
      <c r="AG413" s="19"/>
      <c r="AH413" s="19"/>
      <c r="AI413" s="19"/>
      <c r="AJ413" s="19"/>
      <c r="AK413" s="19"/>
      <c r="AL413" s="19"/>
      <c r="AM413" s="19"/>
      <c r="AN413" s="19"/>
      <c r="AO413" s="19"/>
      <c r="AP413" s="19"/>
      <c r="AQ413" s="19"/>
      <c r="AR413" s="19"/>
      <c r="AS413" s="19"/>
      <c r="AT413" s="19"/>
      <c r="AU413" s="19"/>
      <c r="AV413" s="19"/>
      <c r="AW413" s="19"/>
      <c r="AX413" s="19"/>
      <c r="AY413" s="19"/>
      <c r="AZ413" s="19"/>
      <c r="BA413" s="19"/>
      <c r="BB413" s="19"/>
      <c r="BC413" s="19"/>
      <c r="BD413" s="19"/>
      <c r="BE413" s="19"/>
      <c r="BF413" s="19"/>
      <c r="BG413" s="19"/>
    </row>
    <row r="414">
      <c r="B414" t="s">
        <v>238</v>
      </c>
      <c r="C414" s="19" t="n">
        <v>0.619939674619844</v>
      </c>
      <c r="D414" s="19" t="n">
        <v>0.643266327824171</v>
      </c>
      <c r="E414" s="19" t="n">
        <v>0.597255054896385</v>
      </c>
      <c r="F414" s="19"/>
      <c r="G414" s="19" t="n">
        <v>0.538969817208944</v>
      </c>
      <c r="H414" s="19" t="n">
        <v>0.6072358453052</v>
      </c>
      <c r="I414" s="19" t="n">
        <v>0.609559437808347</v>
      </c>
      <c r="J414" s="19" t="n">
        <v>0.640731607070936</v>
      </c>
      <c r="K414" s="19" t="n">
        <v>0.624729399552303</v>
      </c>
      <c r="L414" s="19" t="n">
        <v>0.672749322028771</v>
      </c>
      <c r="M414" s="19"/>
      <c r="N414" s="19" t="n">
        <v>0.667304003115706</v>
      </c>
      <c r="O414" s="19" t="n">
        <v>0.592882983979764</v>
      </c>
      <c r="P414" s="19" t="n">
        <v>0.605130594225444</v>
      </c>
      <c r="Q414" s="19" t="n">
        <v>0.609293027242008</v>
      </c>
      <c r="R414" s="19"/>
      <c r="S414" s="19" t="n">
        <v>0.590589932666598</v>
      </c>
      <c r="T414" s="19" t="n">
        <v>0.591866085790302</v>
      </c>
      <c r="U414" s="19" t="n">
        <v>0.623830605753718</v>
      </c>
      <c r="V414" s="19" t="n">
        <v>0.669638654281414</v>
      </c>
      <c r="W414" s="19" t="n">
        <v>0.564279157416491</v>
      </c>
      <c r="X414" s="19" t="n">
        <v>0.640438367730891</v>
      </c>
      <c r="Y414" s="19" t="n">
        <v>0.634841224846191</v>
      </c>
      <c r="Z414" s="19" t="n">
        <v>0.663948840876068</v>
      </c>
      <c r="AA414" s="19" t="n">
        <v>0.555167090877321</v>
      </c>
      <c r="AB414" s="19" t="n">
        <v>0.671005133268308</v>
      </c>
      <c r="AC414" s="19" t="n">
        <v>0.646621080570612</v>
      </c>
      <c r="AD414" s="19" t="n">
        <v>0.729568704877366</v>
      </c>
      <c r="AE414" s="19"/>
      <c r="AF414" s="19" t="n">
        <v>0.625966634538034</v>
      </c>
      <c r="AG414" s="19" t="n">
        <v>0.668016774165739</v>
      </c>
      <c r="AH414" s="19" t="n">
        <v>0.497529155756884</v>
      </c>
      <c r="AI414" s="19"/>
      <c r="AJ414" s="19" t="n">
        <v>0.643121781079572</v>
      </c>
      <c r="AK414" s="19" t="n">
        <v>0.622593880667877</v>
      </c>
      <c r="AL414" s="19" t="n">
        <v>0.608909686476212</v>
      </c>
      <c r="AM414" s="19" t="n">
        <v>0.793923187210025</v>
      </c>
      <c r="AN414" s="19" t="n">
        <v>0.551248348655902</v>
      </c>
      <c r="AO414" s="19"/>
      <c r="AP414" s="19" t="n">
        <v>0.602053567876763</v>
      </c>
      <c r="AQ414" s="19" t="n">
        <v>0.635378915908979</v>
      </c>
      <c r="AR414" s="19" t="n">
        <v>0.667371015562211</v>
      </c>
      <c r="AS414" s="19" t="n">
        <v>0.664371034494575</v>
      </c>
      <c r="AT414" s="19" t="n">
        <v>0.591825669533893</v>
      </c>
      <c r="AU414" s="19"/>
      <c r="AV414" s="19" t="n">
        <v>0.628773321206626</v>
      </c>
      <c r="AW414" s="19" t="n">
        <v>0.590752777081497</v>
      </c>
      <c r="AX414" s="19" t="n">
        <v>0.645359932678132</v>
      </c>
      <c r="AY414" s="19" t="n">
        <v>0.67377157710109</v>
      </c>
      <c r="AZ414" s="19" t="n">
        <v>0.618001995488935</v>
      </c>
      <c r="BA414" s="19" t="n">
        <v>0.561698534822426</v>
      </c>
      <c r="BB414" s="19"/>
      <c r="BC414" s="19" t="n">
        <v>0.604743616515655</v>
      </c>
      <c r="BD414" s="19" t="n">
        <v>0.600193978183161</v>
      </c>
      <c r="BE414" s="19" t="n">
        <v>0.643234457774615</v>
      </c>
      <c r="BF414" s="19" t="n">
        <v>0.640075927572722</v>
      </c>
      <c r="BG414" s="19" t="n">
        <v>0.624291368493639</v>
      </c>
    </row>
    <row r="415">
      <c r="B415" t="s">
        <v>239</v>
      </c>
      <c r="C415" s="19" t="n">
        <v>0.276280108578172</v>
      </c>
      <c r="D415" s="19" t="n">
        <v>0.281014096283889</v>
      </c>
      <c r="E415" s="19" t="n">
        <v>0.271900527746047</v>
      </c>
      <c r="F415" s="19"/>
      <c r="G415" s="19" t="n">
        <v>0.333272987083892</v>
      </c>
      <c r="H415" s="19" t="n">
        <v>0.311980656231281</v>
      </c>
      <c r="I415" s="19" t="n">
        <v>0.287513248950875</v>
      </c>
      <c r="J415" s="19" t="n">
        <v>0.253572466106679</v>
      </c>
      <c r="K415" s="19" t="n">
        <v>0.25239704903616</v>
      </c>
      <c r="L415" s="19" t="n">
        <v>0.234576538188537</v>
      </c>
      <c r="M415" s="19"/>
      <c r="N415" s="19" t="n">
        <v>0.274095553876965</v>
      </c>
      <c r="O415" s="19" t="n">
        <v>0.296107805934281</v>
      </c>
      <c r="P415" s="19" t="n">
        <v>0.27512787728979</v>
      </c>
      <c r="Q415" s="19" t="n">
        <v>0.259579729391001</v>
      </c>
      <c r="R415" s="19"/>
      <c r="S415" s="19" t="n">
        <v>0.32617491876966</v>
      </c>
      <c r="T415" s="19" t="n">
        <v>0.272489939744642</v>
      </c>
      <c r="U415" s="19" t="n">
        <v>0.248528071393017</v>
      </c>
      <c r="V415" s="19" t="n">
        <v>0.230426228472225</v>
      </c>
      <c r="W415" s="19" t="n">
        <v>0.340223588614305</v>
      </c>
      <c r="X415" s="19" t="n">
        <v>0.24068215823364</v>
      </c>
      <c r="Y415" s="19" t="n">
        <v>0.258842690406354</v>
      </c>
      <c r="Z415" s="19" t="n">
        <v>0.235391308021433</v>
      </c>
      <c r="AA415" s="19" t="n">
        <v>0.338029321842072</v>
      </c>
      <c r="AB415" s="19" t="n">
        <v>0.251219565857156</v>
      </c>
      <c r="AC415" s="19" t="n">
        <v>0.256457971000417</v>
      </c>
      <c r="AD415" s="19" t="n">
        <v>0.210891145955679</v>
      </c>
      <c r="AE415" s="19"/>
      <c r="AF415" s="19" t="n">
        <v>0.279868217541176</v>
      </c>
      <c r="AG415" s="19" t="n">
        <v>0.253363185872098</v>
      </c>
      <c r="AH415" s="19" t="n">
        <v>0.335448532323045</v>
      </c>
      <c r="AI415" s="19"/>
      <c r="AJ415" s="19" t="n">
        <v>0.274746469322641</v>
      </c>
      <c r="AK415" s="19" t="n">
        <v>0.290725768074227</v>
      </c>
      <c r="AL415" s="19" t="n">
        <v>0.273226371242131</v>
      </c>
      <c r="AM415" s="19" t="n">
        <v>0.184481172447095</v>
      </c>
      <c r="AN415" s="19" t="n">
        <v>0.285742295417335</v>
      </c>
      <c r="AO415" s="19"/>
      <c r="AP415" s="19" t="n">
        <v>0.307052050631928</v>
      </c>
      <c r="AQ415" s="19" t="n">
        <v>0.267832449685352</v>
      </c>
      <c r="AR415" s="19" t="n">
        <v>0.247477778946567</v>
      </c>
      <c r="AS415" s="19" t="n">
        <v>0.260782461764348</v>
      </c>
      <c r="AT415" s="19" t="n">
        <v>0.254083447008538</v>
      </c>
      <c r="AU415" s="19"/>
      <c r="AV415" s="19" t="n">
        <v>0.274393752112002</v>
      </c>
      <c r="AW415" s="19" t="n">
        <v>0.3178469054869</v>
      </c>
      <c r="AX415" s="19" t="n">
        <v>0.267704845622923</v>
      </c>
      <c r="AY415" s="19" t="n">
        <v>0.253705567542354</v>
      </c>
      <c r="AZ415" s="19" t="n">
        <v>0.234658473864625</v>
      </c>
      <c r="BA415" s="19" t="n">
        <v>0.263051439088041</v>
      </c>
      <c r="BB415" s="19"/>
      <c r="BC415" s="19" t="n">
        <v>0.254669223031867</v>
      </c>
      <c r="BD415" s="19" t="n">
        <v>0.274815704439138</v>
      </c>
      <c r="BE415" s="19" t="n">
        <v>0.271770194484498</v>
      </c>
      <c r="BF415" s="19" t="n">
        <v>0.315875235184347</v>
      </c>
      <c r="BG415" s="19" t="n">
        <v>0.231007205779059</v>
      </c>
    </row>
    <row r="416">
      <c r="B416" t="s">
        <v>100</v>
      </c>
      <c r="C416" s="19" t="n">
        <v>0.103780216801984</v>
      </c>
      <c r="D416" s="19" t="n">
        <v>0.0757195758919402</v>
      </c>
      <c r="E416" s="19" t="n">
        <v>0.130844417357568</v>
      </c>
      <c r="F416" s="19"/>
      <c r="G416" s="19" t="n">
        <v>0.127757195707163</v>
      </c>
      <c r="H416" s="19" t="n">
        <v>0.0807834984635184</v>
      </c>
      <c r="I416" s="19" t="n">
        <v>0.102927313240778</v>
      </c>
      <c r="J416" s="19" t="n">
        <v>0.105695926822385</v>
      </c>
      <c r="K416" s="19" t="n">
        <v>0.122873551411538</v>
      </c>
      <c r="L416" s="19" t="n">
        <v>0.0926741397826922</v>
      </c>
      <c r="M416" s="19"/>
      <c r="N416" s="19" t="n">
        <v>0.0586004430073288</v>
      </c>
      <c r="O416" s="19" t="n">
        <v>0.111009210085955</v>
      </c>
      <c r="P416" s="19" t="n">
        <v>0.119741528484767</v>
      </c>
      <c r="Q416" s="19" t="n">
        <v>0.131127243366991</v>
      </c>
      <c r="R416" s="19"/>
      <c r="S416" s="19" t="n">
        <v>0.0832351485637421</v>
      </c>
      <c r="T416" s="19" t="n">
        <v>0.135643974465056</v>
      </c>
      <c r="U416" s="19" t="n">
        <v>0.127641322853265</v>
      </c>
      <c r="V416" s="19" t="n">
        <v>0.0999351172463607</v>
      </c>
      <c r="W416" s="19" t="n">
        <v>0.0954972539692044</v>
      </c>
      <c r="X416" s="19" t="n">
        <v>0.11887947403547</v>
      </c>
      <c r="Y416" s="19" t="n">
        <v>0.106316084747455</v>
      </c>
      <c r="Z416" s="19" t="n">
        <v>0.100659851102499</v>
      </c>
      <c r="AA416" s="19" t="n">
        <v>0.106803587280607</v>
      </c>
      <c r="AB416" s="19" t="n">
        <v>0.0777753008745364</v>
      </c>
      <c r="AC416" s="19" t="n">
        <v>0.0969209484289717</v>
      </c>
      <c r="AD416" s="19" t="n">
        <v>0.0595401491669558</v>
      </c>
      <c r="AE416" s="19"/>
      <c r="AF416" s="19" t="n">
        <v>0.0941651479207897</v>
      </c>
      <c r="AG416" s="19" t="n">
        <v>0.0786200399621624</v>
      </c>
      <c r="AH416" s="19" t="n">
        <v>0.16702231192007</v>
      </c>
      <c r="AI416" s="19"/>
      <c r="AJ416" s="19" t="n">
        <v>0.082131749597787</v>
      </c>
      <c r="AK416" s="19" t="n">
        <v>0.0866803512578956</v>
      </c>
      <c r="AL416" s="19" t="n">
        <v>0.117863942281657</v>
      </c>
      <c r="AM416" s="19" t="n">
        <v>0.0215956403428795</v>
      </c>
      <c r="AN416" s="19" t="n">
        <v>0.163009355926763</v>
      </c>
      <c r="AO416" s="19"/>
      <c r="AP416" s="19" t="n">
        <v>0.0908943814913088</v>
      </c>
      <c r="AQ416" s="19" t="n">
        <v>0.0967886344056695</v>
      </c>
      <c r="AR416" s="19" t="n">
        <v>0.0851512054912221</v>
      </c>
      <c r="AS416" s="19" t="n">
        <v>0.0748465037410767</v>
      </c>
      <c r="AT416" s="19" t="n">
        <v>0.154090883457568</v>
      </c>
      <c r="AU416" s="19"/>
      <c r="AV416" s="19" t="n">
        <v>0.0968329266813716</v>
      </c>
      <c r="AW416" s="19" t="n">
        <v>0.0914003174316022</v>
      </c>
      <c r="AX416" s="19" t="n">
        <v>0.0869352216989451</v>
      </c>
      <c r="AY416" s="19" t="n">
        <v>0.0725228553565555</v>
      </c>
      <c r="AZ416" s="19" t="n">
        <v>0.147339530646439</v>
      </c>
      <c r="BA416" s="19" t="n">
        <v>0.175250026089533</v>
      </c>
      <c r="BB416" s="19"/>
      <c r="BC416" s="19" t="n">
        <v>0.140587160452478</v>
      </c>
      <c r="BD416" s="19" t="n">
        <v>0.124990317377701</v>
      </c>
      <c r="BE416" s="19" t="n">
        <v>0.0849953477408871</v>
      </c>
      <c r="BF416" s="19" t="n">
        <v>0.0440488372429307</v>
      </c>
      <c r="BG416" s="19" t="n">
        <v>0.144701425727302</v>
      </c>
    </row>
    <row r="417">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c r="AB417" s="19"/>
      <c r="AC417" s="19"/>
      <c r="AD417" s="19"/>
      <c r="AE417" s="19"/>
      <c r="AF417" s="19"/>
      <c r="AG417" s="19"/>
      <c r="AH417" s="19"/>
      <c r="AI417" s="19"/>
      <c r="AJ417" s="19"/>
      <c r="AK417" s="19"/>
      <c r="AL417" s="19"/>
      <c r="AM417" s="19"/>
      <c r="AN417" s="19"/>
      <c r="AO417" s="19"/>
      <c r="AP417" s="19"/>
      <c r="AQ417" s="19"/>
      <c r="AR417" s="19"/>
      <c r="AS417" s="19"/>
      <c r="AT417" s="19"/>
      <c r="AU417" s="19"/>
      <c r="AV417" s="19"/>
      <c r="AW417" s="19"/>
      <c r="AX417" s="19"/>
      <c r="AY417" s="19"/>
      <c r="AZ417" s="19"/>
      <c r="BA417" s="19"/>
      <c r="BB417" s="19"/>
      <c r="BC417" s="19"/>
      <c r="BD417" s="19"/>
      <c r="BE417" s="19"/>
      <c r="BF417" s="19"/>
      <c r="BG417" s="19"/>
    </row>
    <row r="418">
      <c r="B418" s="7" t="s">
        <v>254</v>
      </c>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c r="AB418" s="19"/>
      <c r="AC418" s="19"/>
      <c r="AD418" s="19"/>
      <c r="AE418" s="19"/>
      <c r="AF418" s="19"/>
      <c r="AG418" s="19"/>
      <c r="AH418" s="19"/>
      <c r="AI418" s="19"/>
      <c r="AJ418" s="19"/>
      <c r="AK418" s="19"/>
      <c r="AL418" s="19"/>
      <c r="AM418" s="19"/>
      <c r="AN418" s="19"/>
      <c r="AO418" s="19"/>
      <c r="AP418" s="19"/>
      <c r="AQ418" s="19"/>
      <c r="AR418" s="19"/>
      <c r="AS418" s="19"/>
      <c r="AT418" s="19"/>
      <c r="AU418" s="19"/>
      <c r="AV418" s="19"/>
      <c r="AW418" s="19"/>
      <c r="AX418" s="19"/>
      <c r="AY418" s="19"/>
      <c r="AZ418" s="19"/>
      <c r="BA418" s="19"/>
      <c r="BB418" s="19"/>
      <c r="BC418" s="19"/>
      <c r="BD418" s="19"/>
      <c r="BE418" s="19"/>
      <c r="BF418" s="19"/>
      <c r="BG418" s="19"/>
    </row>
    <row r="419">
      <c r="B419" s="26" t="s">
        <v>79</v>
      </c>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c r="AB419" s="19"/>
      <c r="AC419" s="19"/>
      <c r="AD419" s="19"/>
      <c r="AE419" s="19"/>
      <c r="AF419" s="19"/>
      <c r="AG419" s="19"/>
      <c r="AH419" s="19"/>
      <c r="AI419" s="19"/>
      <c r="AJ419" s="19"/>
      <c r="AK419" s="19"/>
      <c r="AL419" s="19"/>
      <c r="AM419" s="19"/>
      <c r="AN419" s="19"/>
      <c r="AO419" s="19"/>
      <c r="AP419" s="19"/>
      <c r="AQ419" s="19"/>
      <c r="AR419" s="19"/>
      <c r="AS419" s="19"/>
      <c r="AT419" s="19"/>
      <c r="AU419" s="19"/>
      <c r="AV419" s="19"/>
      <c r="AW419" s="19"/>
      <c r="AX419" s="19"/>
      <c r="AY419" s="19"/>
      <c r="AZ419" s="19"/>
      <c r="BA419" s="19"/>
      <c r="BB419" s="19"/>
      <c r="BC419" s="19"/>
      <c r="BD419" s="19"/>
      <c r="BE419" s="19"/>
      <c r="BF419" s="19"/>
      <c r="BG419" s="19"/>
    </row>
    <row r="420">
      <c r="B420" t="s">
        <v>238</v>
      </c>
      <c r="C420" s="19" t="n">
        <v>0.849283817839852</v>
      </c>
      <c r="D420" s="19" t="n">
        <v>0.860499064988897</v>
      </c>
      <c r="E420" s="19" t="n">
        <v>0.840019377739917</v>
      </c>
      <c r="F420" s="19"/>
      <c r="G420" s="19" t="n">
        <v>0.770364803136014</v>
      </c>
      <c r="H420" s="19" t="n">
        <v>0.847945121870309</v>
      </c>
      <c r="I420" s="19" t="n">
        <v>0.838137064212826</v>
      </c>
      <c r="J420" s="19" t="n">
        <v>0.838693047948197</v>
      </c>
      <c r="K420" s="19" t="n">
        <v>0.879454727706958</v>
      </c>
      <c r="L420" s="19" t="n">
        <v>0.900472953288966</v>
      </c>
      <c r="M420" s="19"/>
      <c r="N420" s="19" t="n">
        <v>0.856174914195269</v>
      </c>
      <c r="O420" s="19" t="n">
        <v>0.85479869044588</v>
      </c>
      <c r="P420" s="19" t="n">
        <v>0.832659606028174</v>
      </c>
      <c r="Q420" s="19" t="n">
        <v>0.850432789690773</v>
      </c>
      <c r="R420" s="19"/>
      <c r="S420" s="19" t="n">
        <v>0.845470048069855</v>
      </c>
      <c r="T420" s="19" t="n">
        <v>0.826759794574144</v>
      </c>
      <c r="U420" s="19" t="n">
        <v>0.846016194553588</v>
      </c>
      <c r="V420" s="19" t="n">
        <v>0.887717361722464</v>
      </c>
      <c r="W420" s="19" t="n">
        <v>0.834924018963208</v>
      </c>
      <c r="X420" s="19" t="n">
        <v>0.848403478952439</v>
      </c>
      <c r="Y420" s="19" t="n">
        <v>0.810607622894095</v>
      </c>
      <c r="Z420" s="19" t="n">
        <v>0.863497830771423</v>
      </c>
      <c r="AA420" s="19" t="n">
        <v>0.84328625888502</v>
      </c>
      <c r="AB420" s="19" t="n">
        <v>0.891979995310921</v>
      </c>
      <c r="AC420" s="19" t="n">
        <v>0.872188538400111</v>
      </c>
      <c r="AD420" s="19" t="n">
        <v>0.833957820271914</v>
      </c>
      <c r="AE420" s="19"/>
      <c r="AF420" s="19" t="n">
        <v>0.856015468268594</v>
      </c>
      <c r="AG420" s="19" t="n">
        <v>0.876296106491706</v>
      </c>
      <c r="AH420" s="19" t="n">
        <v>0.790512088591125</v>
      </c>
      <c r="AI420" s="19"/>
      <c r="AJ420" s="19" t="n">
        <v>0.880672691304455</v>
      </c>
      <c r="AK420" s="19" t="n">
        <v>0.84986400768086</v>
      </c>
      <c r="AL420" s="19" t="n">
        <v>0.860061189633549</v>
      </c>
      <c r="AM420" s="19" t="n">
        <v>0.850823267736379</v>
      </c>
      <c r="AN420" s="19" t="n">
        <v>0.788420946958653</v>
      </c>
      <c r="AO420" s="19"/>
      <c r="AP420" s="19" t="n">
        <v>0.877902617394554</v>
      </c>
      <c r="AQ420" s="19" t="n">
        <v>0.847317646018912</v>
      </c>
      <c r="AR420" s="19" t="n">
        <v>0.904709486055701</v>
      </c>
      <c r="AS420" s="19" t="n">
        <v>0.876176581028299</v>
      </c>
      <c r="AT420" s="19" t="n">
        <v>0.777889360601443</v>
      </c>
      <c r="AU420" s="19"/>
      <c r="AV420" s="19" t="n">
        <v>0.845322540331249</v>
      </c>
      <c r="AW420" s="19" t="n">
        <v>0.86652388178834</v>
      </c>
      <c r="AX420" s="19" t="n">
        <v>0.864266314376768</v>
      </c>
      <c r="AY420" s="19" t="n">
        <v>0.902071651049054</v>
      </c>
      <c r="AZ420" s="19" t="n">
        <v>0.808015426945432</v>
      </c>
      <c r="BA420" s="19" t="n">
        <v>0.825379214457263</v>
      </c>
      <c r="BB420" s="19"/>
      <c r="BC420" s="19" t="n">
        <v>0.855114095015441</v>
      </c>
      <c r="BD420" s="19" t="n">
        <v>0.837635041233537</v>
      </c>
      <c r="BE420" s="19" t="n">
        <v>0.841660524467947</v>
      </c>
      <c r="BF420" s="19" t="n">
        <v>0.860240804588175</v>
      </c>
      <c r="BG420" s="19" t="n">
        <v>0.815674149391089</v>
      </c>
    </row>
    <row r="421">
      <c r="B421" t="s">
        <v>239</v>
      </c>
      <c r="C421" s="19" t="n">
        <v>0.0931509588265823</v>
      </c>
      <c r="D421" s="19" t="n">
        <v>0.10393042738651</v>
      </c>
      <c r="E421" s="19" t="n">
        <v>0.0816326742172399</v>
      </c>
      <c r="F421" s="19"/>
      <c r="G421" s="19" t="n">
        <v>0.157324828315153</v>
      </c>
      <c r="H421" s="19" t="n">
        <v>0.0826805325167526</v>
      </c>
      <c r="I421" s="19" t="n">
        <v>0.116743200460213</v>
      </c>
      <c r="J421" s="19" t="n">
        <v>0.0846155214333261</v>
      </c>
      <c r="K421" s="19" t="n">
        <v>0.065848648786239</v>
      </c>
      <c r="L421" s="19" t="n">
        <v>0.0648338599025697</v>
      </c>
      <c r="M421" s="19"/>
      <c r="N421" s="19" t="n">
        <v>0.103976359289817</v>
      </c>
      <c r="O421" s="19" t="n">
        <v>0.0964324034795739</v>
      </c>
      <c r="P421" s="19" t="n">
        <v>0.0961690861000605</v>
      </c>
      <c r="Q421" s="19" t="n">
        <v>0.0756073725430069</v>
      </c>
      <c r="R421" s="19"/>
      <c r="S421" s="19" t="n">
        <v>0.117776979295125</v>
      </c>
      <c r="T421" s="19" t="n">
        <v>0.116371840279229</v>
      </c>
      <c r="U421" s="19" t="n">
        <v>0.0836392782436645</v>
      </c>
      <c r="V421" s="19" t="n">
        <v>0.0577920922185117</v>
      </c>
      <c r="W421" s="19" t="n">
        <v>0.115219120124046</v>
      </c>
      <c r="X421" s="19" t="n">
        <v>0.081532567465581</v>
      </c>
      <c r="Y421" s="19" t="n">
        <v>0.109267850902938</v>
      </c>
      <c r="Z421" s="19" t="n">
        <v>0.0565669246413719</v>
      </c>
      <c r="AA421" s="19" t="n">
        <v>0.100222299448006</v>
      </c>
      <c r="AB421" s="19" t="n">
        <v>0.0603423074733893</v>
      </c>
      <c r="AC421" s="19" t="n">
        <v>0.0811152381813188</v>
      </c>
      <c r="AD421" s="19" t="n">
        <v>0.0904587745654027</v>
      </c>
      <c r="AE421" s="19"/>
      <c r="AF421" s="19" t="n">
        <v>0.0933071941308072</v>
      </c>
      <c r="AG421" s="19" t="n">
        <v>0.0863597403008197</v>
      </c>
      <c r="AH421" s="19" t="n">
        <v>0.0933971807638816</v>
      </c>
      <c r="AI421" s="19"/>
      <c r="AJ421" s="19" t="n">
        <v>0.0742988972101394</v>
      </c>
      <c r="AK421" s="19" t="n">
        <v>0.110609171358955</v>
      </c>
      <c r="AL421" s="19" t="n">
        <v>0.0926521022790589</v>
      </c>
      <c r="AM421" s="19" t="n">
        <v>0.1236729202752</v>
      </c>
      <c r="AN421" s="19" t="n">
        <v>0.0904457283723487</v>
      </c>
      <c r="AO421" s="19"/>
      <c r="AP421" s="19" t="n">
        <v>0.0784727886914051</v>
      </c>
      <c r="AQ421" s="19" t="n">
        <v>0.100042494213136</v>
      </c>
      <c r="AR421" s="19" t="n">
        <v>0.0734125779783427</v>
      </c>
      <c r="AS421" s="19" t="n">
        <v>0.0908535998099153</v>
      </c>
      <c r="AT421" s="19" t="n">
        <v>0.12289567151911</v>
      </c>
      <c r="AU421" s="19"/>
      <c r="AV421" s="19" t="n">
        <v>0.104405824407273</v>
      </c>
      <c r="AW421" s="19" t="n">
        <v>0.096349415547613</v>
      </c>
      <c r="AX421" s="19" t="n">
        <v>0.0965014370322026</v>
      </c>
      <c r="AY421" s="19" t="n">
        <v>0.0700112288757334</v>
      </c>
      <c r="AZ421" s="19" t="n">
        <v>0.115539449997986</v>
      </c>
      <c r="BA421" s="19" t="n">
        <v>0.0387847606188606</v>
      </c>
      <c r="BB421" s="19"/>
      <c r="BC421" s="19" t="n">
        <v>0.0725961904884614</v>
      </c>
      <c r="BD421" s="19" t="n">
        <v>0.0928625733636968</v>
      </c>
      <c r="BE421" s="19" t="n">
        <v>0.108021713227893</v>
      </c>
      <c r="BF421" s="19" t="n">
        <v>0.110456959042564</v>
      </c>
      <c r="BG421" s="19" t="n">
        <v>0.184325850608911</v>
      </c>
    </row>
    <row r="422">
      <c r="B422" t="s">
        <v>100</v>
      </c>
      <c r="C422" s="19" t="n">
        <v>0.0575652233335654</v>
      </c>
      <c r="D422" s="19" t="n">
        <v>0.0355705076245931</v>
      </c>
      <c r="E422" s="19" t="n">
        <v>0.0783479480428429</v>
      </c>
      <c r="F422" s="19"/>
      <c r="G422" s="19" t="n">
        <v>0.0723103685488322</v>
      </c>
      <c r="H422" s="19" t="n">
        <v>0.0693743456129386</v>
      </c>
      <c r="I422" s="19" t="n">
        <v>0.0451197353269609</v>
      </c>
      <c r="J422" s="19" t="n">
        <v>0.0766914306184765</v>
      </c>
      <c r="K422" s="19" t="n">
        <v>0.0546966235068032</v>
      </c>
      <c r="L422" s="19" t="n">
        <v>0.0346931868084646</v>
      </c>
      <c r="M422" s="19"/>
      <c r="N422" s="19" t="n">
        <v>0.0398487265149145</v>
      </c>
      <c r="O422" s="19" t="n">
        <v>0.0487689060745458</v>
      </c>
      <c r="P422" s="19" t="n">
        <v>0.0711713078717656</v>
      </c>
      <c r="Q422" s="19" t="n">
        <v>0.0739598377662197</v>
      </c>
      <c r="R422" s="19"/>
      <c r="S422" s="19" t="n">
        <v>0.0367529726350194</v>
      </c>
      <c r="T422" s="19" t="n">
        <v>0.056868365146627</v>
      </c>
      <c r="U422" s="19" t="n">
        <v>0.0703445272027473</v>
      </c>
      <c r="V422" s="19" t="n">
        <v>0.0544905460590239</v>
      </c>
      <c r="W422" s="19" t="n">
        <v>0.0498568609127462</v>
      </c>
      <c r="X422" s="19" t="n">
        <v>0.0700639535819802</v>
      </c>
      <c r="Y422" s="19" t="n">
        <v>0.0801245262029676</v>
      </c>
      <c r="Z422" s="19" t="n">
        <v>0.0799352445872049</v>
      </c>
      <c r="AA422" s="19" t="n">
        <v>0.0564914416669748</v>
      </c>
      <c r="AB422" s="19" t="n">
        <v>0.0476776972156901</v>
      </c>
      <c r="AC422" s="19" t="n">
        <v>0.0466962234185698</v>
      </c>
      <c r="AD422" s="19" t="n">
        <v>0.0755834051626828</v>
      </c>
      <c r="AE422" s="19"/>
      <c r="AF422" s="19" t="n">
        <v>0.0506773376005991</v>
      </c>
      <c r="AG422" s="19" t="n">
        <v>0.0373441532074741</v>
      </c>
      <c r="AH422" s="19" t="n">
        <v>0.116090730644993</v>
      </c>
      <c r="AI422" s="19"/>
      <c r="AJ422" s="19" t="n">
        <v>0.0450284114854058</v>
      </c>
      <c r="AK422" s="19" t="n">
        <v>0.0395268209601851</v>
      </c>
      <c r="AL422" s="19" t="n">
        <v>0.0472867080873918</v>
      </c>
      <c r="AM422" s="19" t="n">
        <v>0.0255038119884213</v>
      </c>
      <c r="AN422" s="19" t="n">
        <v>0.121133324668998</v>
      </c>
      <c r="AO422" s="19"/>
      <c r="AP422" s="19" t="n">
        <v>0.0436245939140409</v>
      </c>
      <c r="AQ422" s="19" t="n">
        <v>0.0526398597679511</v>
      </c>
      <c r="AR422" s="19" t="n">
        <v>0.0218779359659566</v>
      </c>
      <c r="AS422" s="19" t="n">
        <v>0.0329698191617859</v>
      </c>
      <c r="AT422" s="19" t="n">
        <v>0.0992149678794475</v>
      </c>
      <c r="AU422" s="19"/>
      <c r="AV422" s="19" t="n">
        <v>0.0502716352614786</v>
      </c>
      <c r="AW422" s="19" t="n">
        <v>0.0371267026640468</v>
      </c>
      <c r="AX422" s="19" t="n">
        <v>0.0392322485910291</v>
      </c>
      <c r="AY422" s="19" t="n">
        <v>0.0279171200752125</v>
      </c>
      <c r="AZ422" s="19" t="n">
        <v>0.0764451230565822</v>
      </c>
      <c r="BA422" s="19" t="n">
        <v>0.135836024923877</v>
      </c>
      <c r="BB422" s="19"/>
      <c r="BC422" s="19" t="n">
        <v>0.0722897144960971</v>
      </c>
      <c r="BD422" s="19" t="n">
        <v>0.0695023854027657</v>
      </c>
      <c r="BE422" s="19" t="n">
        <v>0.0503177623041606</v>
      </c>
      <c r="BF422" s="19" t="n">
        <v>0.0293022363692611</v>
      </c>
      <c r="BG422" s="19" t="n">
        <v>0</v>
      </c>
    </row>
    <row r="423">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c r="AB423" s="19"/>
      <c r="AC423" s="19"/>
      <c r="AD423" s="19"/>
      <c r="AE423" s="19"/>
      <c r="AF423" s="19"/>
      <c r="AG423" s="19"/>
      <c r="AH423" s="19"/>
      <c r="AI423" s="19"/>
      <c r="AJ423" s="19"/>
      <c r="AK423" s="19"/>
      <c r="AL423" s="19"/>
      <c r="AM423" s="19"/>
      <c r="AN423" s="19"/>
      <c r="AO423" s="19"/>
      <c r="AP423" s="19"/>
      <c r="AQ423" s="19"/>
      <c r="AR423" s="19"/>
      <c r="AS423" s="19"/>
      <c r="AT423" s="19"/>
      <c r="AU423" s="19"/>
      <c r="AV423" s="19"/>
      <c r="AW423" s="19"/>
      <c r="AX423" s="19"/>
      <c r="AY423" s="19"/>
      <c r="AZ423" s="19"/>
      <c r="BA423" s="19"/>
      <c r="BB423" s="19"/>
      <c r="BC423" s="19"/>
      <c r="BD423" s="19"/>
      <c r="BE423" s="19"/>
      <c r="BF423" s="19"/>
      <c r="BG423" s="19"/>
    </row>
    <row r="424">
      <c r="B424" s="7" t="s">
        <v>269</v>
      </c>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c r="AB424" s="19"/>
      <c r="AC424" s="19"/>
      <c r="AD424" s="19"/>
      <c r="AE424" s="19"/>
      <c r="AF424" s="19"/>
      <c r="AG424" s="19"/>
      <c r="AH424" s="19"/>
      <c r="AI424" s="19"/>
      <c r="AJ424" s="19"/>
      <c r="AK424" s="19"/>
      <c r="AL424" s="19"/>
      <c r="AM424" s="19"/>
      <c r="AN424" s="19"/>
      <c r="AO424" s="19"/>
      <c r="AP424" s="19"/>
      <c r="AQ424" s="19"/>
      <c r="AR424" s="19"/>
      <c r="AS424" s="19"/>
      <c r="AT424" s="19"/>
      <c r="AU424" s="19"/>
      <c r="AV424" s="19"/>
      <c r="AW424" s="19"/>
      <c r="AX424" s="19"/>
      <c r="AY424" s="19"/>
      <c r="AZ424" s="19"/>
      <c r="BA424" s="19"/>
      <c r="BB424" s="19"/>
      <c r="BC424" s="19"/>
      <c r="BD424" s="19"/>
      <c r="BE424" s="19"/>
      <c r="BF424" s="19"/>
      <c r="BG424" s="19"/>
    </row>
    <row r="425">
      <c r="B425" s="26" t="s">
        <v>79</v>
      </c>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c r="AB425" s="19"/>
      <c r="AC425" s="19"/>
      <c r="AD425" s="19"/>
      <c r="AE425" s="19"/>
      <c r="AF425" s="19"/>
      <c r="AG425" s="19"/>
      <c r="AH425" s="19"/>
      <c r="AI425" s="19"/>
      <c r="AJ425" s="19"/>
      <c r="AK425" s="19"/>
      <c r="AL425" s="19"/>
      <c r="AM425" s="19"/>
      <c r="AN425" s="19"/>
      <c r="AO425" s="19"/>
      <c r="AP425" s="19"/>
      <c r="AQ425" s="19"/>
      <c r="AR425" s="19"/>
      <c r="AS425" s="19"/>
      <c r="AT425" s="19"/>
      <c r="AU425" s="19"/>
      <c r="AV425" s="19"/>
      <c r="AW425" s="19"/>
      <c r="AX425" s="19"/>
      <c r="AY425" s="19"/>
      <c r="AZ425" s="19"/>
      <c r="BA425" s="19"/>
      <c r="BB425" s="19"/>
      <c r="BC425" s="19"/>
      <c r="BD425" s="19"/>
      <c r="BE425" s="19"/>
      <c r="BF425" s="19"/>
      <c r="BG425" s="19"/>
    </row>
    <row r="426">
      <c r="B426" t="s">
        <v>255</v>
      </c>
      <c r="C426" s="19" t="n">
        <v>0.7744494317761</v>
      </c>
      <c r="D426" s="19" t="n">
        <v>0.759331695510916</v>
      </c>
      <c r="E426" s="19" t="n">
        <v>0.788542707514685</v>
      </c>
      <c r="F426" s="19"/>
      <c r="G426" s="19" t="n">
        <v>0.700408423924174</v>
      </c>
      <c r="H426" s="19" t="n">
        <v>0.738328088103181</v>
      </c>
      <c r="I426" s="19" t="n">
        <v>0.746069872260765</v>
      </c>
      <c r="J426" s="19" t="n">
        <v>0.760905710882939</v>
      </c>
      <c r="K426" s="19" t="n">
        <v>0.832156552486217</v>
      </c>
      <c r="L426" s="19" t="n">
        <v>0.848415642755134</v>
      </c>
      <c r="M426" s="19"/>
      <c r="N426" s="19" t="n">
        <v>0.799836659396945</v>
      </c>
      <c r="O426" s="19" t="n">
        <v>0.737341907908035</v>
      </c>
      <c r="P426" s="19" t="n">
        <v>0.755871011334333</v>
      </c>
      <c r="Q426" s="19" t="n">
        <v>0.801553743663848</v>
      </c>
      <c r="R426" s="19"/>
      <c r="S426" s="19" t="n">
        <v>0.758330001442839</v>
      </c>
      <c r="T426" s="19" t="n">
        <v>0.784655177362464</v>
      </c>
      <c r="U426" s="19" t="n">
        <v>0.807127523271102</v>
      </c>
      <c r="V426" s="19" t="n">
        <v>0.761567647360043</v>
      </c>
      <c r="W426" s="19" t="n">
        <v>0.799894177663254</v>
      </c>
      <c r="X426" s="19" t="n">
        <v>0.771874082513943</v>
      </c>
      <c r="Y426" s="19" t="n">
        <v>0.762673978411858</v>
      </c>
      <c r="Z426" s="19" t="n">
        <v>0.73932542030967</v>
      </c>
      <c r="AA426" s="19" t="n">
        <v>0.814001787507469</v>
      </c>
      <c r="AB426" s="19" t="n">
        <v>0.742350349600741</v>
      </c>
      <c r="AC426" s="19" t="n">
        <v>0.753569510510883</v>
      </c>
      <c r="AD426" s="19" t="n">
        <v>0.769735280927573</v>
      </c>
      <c r="AE426" s="19"/>
      <c r="AF426" s="19" t="n">
        <v>0.788984696926285</v>
      </c>
      <c r="AG426" s="19" t="n">
        <v>0.781342506332424</v>
      </c>
      <c r="AH426" s="19" t="n">
        <v>0.741423203854008</v>
      </c>
      <c r="AI426" s="19"/>
      <c r="AJ426" s="19" t="n">
        <v>0.806202445049349</v>
      </c>
      <c r="AK426" s="19" t="n">
        <v>0.755255528667488</v>
      </c>
      <c r="AL426" s="19" t="n">
        <v>0.796004113147532</v>
      </c>
      <c r="AM426" s="19" t="n">
        <v>0.838360480422109</v>
      </c>
      <c r="AN426" s="19" t="n">
        <v>0.763875368692558</v>
      </c>
      <c r="AO426" s="19"/>
      <c r="AP426" s="19" t="n">
        <v>0.78931843487099</v>
      </c>
      <c r="AQ426" s="19" t="n">
        <v>0.767760906015396</v>
      </c>
      <c r="AR426" s="19" t="n">
        <v>0.835690358343797</v>
      </c>
      <c r="AS426" s="19" t="n">
        <v>0.788608691207026</v>
      </c>
      <c r="AT426" s="19" t="n">
        <v>0.712754570714382</v>
      </c>
      <c r="AU426" s="19"/>
      <c r="AV426" s="19" t="n">
        <v>0.756415577152174</v>
      </c>
      <c r="AW426" s="19" t="n">
        <v>0.785750458667625</v>
      </c>
      <c r="AX426" s="19" t="n">
        <v>0.830291823447603</v>
      </c>
      <c r="AY426" s="19" t="n">
        <v>0.798457956082743</v>
      </c>
      <c r="AZ426" s="19" t="n">
        <v>0.723833856551979</v>
      </c>
      <c r="BA426" s="19" t="n">
        <v>0.796368693569684</v>
      </c>
      <c r="BB426" s="19"/>
      <c r="BC426" s="19" t="n">
        <v>0.801934645554466</v>
      </c>
      <c r="BD426" s="19" t="n">
        <v>0.750648275748169</v>
      </c>
      <c r="BE426" s="19" t="n">
        <v>0.774525353207764</v>
      </c>
      <c r="BF426" s="19" t="n">
        <v>0.739381711624022</v>
      </c>
      <c r="BG426" s="19" t="n">
        <v>0.844414392454739</v>
      </c>
    </row>
    <row r="427">
      <c r="B427" t="s">
        <v>256</v>
      </c>
      <c r="C427" s="19" t="n">
        <v>0.571016336722132</v>
      </c>
      <c r="D427" s="19" t="n">
        <v>0.533116449584443</v>
      </c>
      <c r="E427" s="19" t="n">
        <v>0.607383817255993</v>
      </c>
      <c r="F427" s="19"/>
      <c r="G427" s="19" t="n">
        <v>0.541954072266815</v>
      </c>
      <c r="H427" s="19" t="n">
        <v>0.513123723817665</v>
      </c>
      <c r="I427" s="19" t="n">
        <v>0.603412523799179</v>
      </c>
      <c r="J427" s="19" t="n">
        <v>0.568909108360826</v>
      </c>
      <c r="K427" s="19" t="n">
        <v>0.574294297504403</v>
      </c>
      <c r="L427" s="19" t="n">
        <v>0.610534187549417</v>
      </c>
      <c r="M427" s="19"/>
      <c r="N427" s="19" t="n">
        <v>0.604503604061635</v>
      </c>
      <c r="O427" s="19" t="n">
        <v>0.561022299738455</v>
      </c>
      <c r="P427" s="19" t="n">
        <v>0.532216975910092</v>
      </c>
      <c r="Q427" s="19" t="n">
        <v>0.578565275609003</v>
      </c>
      <c r="R427" s="19"/>
      <c r="S427" s="19" t="n">
        <v>0.580478662400599</v>
      </c>
      <c r="T427" s="19" t="n">
        <v>0.57718192475288</v>
      </c>
      <c r="U427" s="19" t="n">
        <v>0.697817655891404</v>
      </c>
      <c r="V427" s="19" t="n">
        <v>0.556560505255691</v>
      </c>
      <c r="W427" s="19" t="n">
        <v>0.521716531917436</v>
      </c>
      <c r="X427" s="19" t="n">
        <v>0.564642735057142</v>
      </c>
      <c r="Y427" s="19" t="n">
        <v>0.533535765825005</v>
      </c>
      <c r="Z427" s="19" t="n">
        <v>0.482895482509639</v>
      </c>
      <c r="AA427" s="19" t="n">
        <v>0.547206450120895</v>
      </c>
      <c r="AB427" s="19" t="n">
        <v>0.59399365917526</v>
      </c>
      <c r="AC427" s="19" t="n">
        <v>0.545763057751562</v>
      </c>
      <c r="AD427" s="19" t="n">
        <v>0.617074403843805</v>
      </c>
      <c r="AE427" s="19"/>
      <c r="AF427" s="19" t="n">
        <v>0.494672534502888</v>
      </c>
      <c r="AG427" s="19" t="n">
        <v>0.637311404435346</v>
      </c>
      <c r="AH427" s="19" t="n">
        <v>0.517882181022171</v>
      </c>
      <c r="AI427" s="19"/>
      <c r="AJ427" s="19" t="n">
        <v>0.54619241036571</v>
      </c>
      <c r="AK427" s="19" t="n">
        <v>0.599577374904462</v>
      </c>
      <c r="AL427" s="19" t="n">
        <v>0.56705118314059</v>
      </c>
      <c r="AM427" s="19" t="n">
        <v>0.394775068323039</v>
      </c>
      <c r="AN427" s="19" t="n">
        <v>0.564121424261614</v>
      </c>
      <c r="AO427" s="19"/>
      <c r="AP427" s="19" t="n">
        <v>0.536036274089651</v>
      </c>
      <c r="AQ427" s="19" t="n">
        <v>0.597766553666792</v>
      </c>
      <c r="AR427" s="19" t="n">
        <v>0.659275276934392</v>
      </c>
      <c r="AS427" s="19" t="n">
        <v>0.420447194171408</v>
      </c>
      <c r="AT427" s="19" t="n">
        <v>0.742368310876422</v>
      </c>
      <c r="AU427" s="19"/>
      <c r="AV427" s="19" t="n">
        <v>0.619126425324625</v>
      </c>
      <c r="AW427" s="19" t="n">
        <v>0.545974628131141</v>
      </c>
      <c r="AX427" s="19" t="n">
        <v>0.649596070918984</v>
      </c>
      <c r="AY427" s="19" t="n">
        <v>0.412879315028092</v>
      </c>
      <c r="AZ427" s="19" t="n">
        <v>0.724399805438156</v>
      </c>
      <c r="BA427" s="19" t="n">
        <v>0.572762600284752</v>
      </c>
      <c r="BB427" s="19"/>
      <c r="BC427" s="19" t="n">
        <v>0.558237772088587</v>
      </c>
      <c r="BD427" s="19" t="n">
        <v>0.548527189780696</v>
      </c>
      <c r="BE427" s="19" t="n">
        <v>0.596823587449356</v>
      </c>
      <c r="BF427" s="19" t="n">
        <v>0.570231410688469</v>
      </c>
      <c r="BG427" s="19" t="n">
        <v>0.738861114440332</v>
      </c>
    </row>
    <row r="428">
      <c r="B428" t="s">
        <v>257</v>
      </c>
      <c r="C428" s="19" t="n">
        <v>0.548219954748195</v>
      </c>
      <c r="D428" s="19" t="n">
        <v>0.549425707571445</v>
      </c>
      <c r="E428" s="19" t="n">
        <v>0.548219267503799</v>
      </c>
      <c r="F428" s="19"/>
      <c r="G428" s="19" t="n">
        <v>0.449710406731131</v>
      </c>
      <c r="H428" s="19" t="n">
        <v>0.513199907199401</v>
      </c>
      <c r="I428" s="19" t="n">
        <v>0.521357294184215</v>
      </c>
      <c r="J428" s="19" t="n">
        <v>0.497658140769253</v>
      </c>
      <c r="K428" s="19" t="n">
        <v>0.601292683824576</v>
      </c>
      <c r="L428" s="19" t="n">
        <v>0.669509017555606</v>
      </c>
      <c r="M428" s="19"/>
      <c r="N428" s="19" t="n">
        <v>0.585291661486338</v>
      </c>
      <c r="O428" s="19" t="n">
        <v>0.51315231924176</v>
      </c>
      <c r="P428" s="19" t="n">
        <v>0.546862904952354</v>
      </c>
      <c r="Q428" s="19" t="n">
        <v>0.545030181949588</v>
      </c>
      <c r="R428" s="19"/>
      <c r="S428" s="19" t="n">
        <v>0.520187481318341</v>
      </c>
      <c r="T428" s="19" t="n">
        <v>0.548499484064246</v>
      </c>
      <c r="U428" s="19" t="n">
        <v>0.642271911645247</v>
      </c>
      <c r="V428" s="19" t="n">
        <v>0.516692604363694</v>
      </c>
      <c r="W428" s="19" t="n">
        <v>0.53238401476244</v>
      </c>
      <c r="X428" s="19" t="n">
        <v>0.495659531973572</v>
      </c>
      <c r="Y428" s="19" t="n">
        <v>0.527319593886388</v>
      </c>
      <c r="Z428" s="19" t="n">
        <v>0.58374475423061</v>
      </c>
      <c r="AA428" s="19" t="n">
        <v>0.505861264778769</v>
      </c>
      <c r="AB428" s="19" t="n">
        <v>0.610091674835228</v>
      </c>
      <c r="AC428" s="19" t="n">
        <v>0.646681341760687</v>
      </c>
      <c r="AD428" s="19" t="n">
        <v>0.529673473970936</v>
      </c>
      <c r="AE428" s="19"/>
      <c r="AF428" s="19" t="n">
        <v>0.574092678468245</v>
      </c>
      <c r="AG428" s="19" t="n">
        <v>0.576165049852457</v>
      </c>
      <c r="AH428" s="19" t="n">
        <v>0.463695363610914</v>
      </c>
      <c r="AI428" s="19"/>
      <c r="AJ428" s="19" t="n">
        <v>0.640492558601965</v>
      </c>
      <c r="AK428" s="19" t="n">
        <v>0.518564072086724</v>
      </c>
      <c r="AL428" s="19" t="n">
        <v>0.516534102330752</v>
      </c>
      <c r="AM428" s="19" t="n">
        <v>0.435844791506193</v>
      </c>
      <c r="AN428" s="19" t="n">
        <v>0.453833506886146</v>
      </c>
      <c r="AO428" s="19"/>
      <c r="AP428" s="19" t="n">
        <v>0.61711912621732</v>
      </c>
      <c r="AQ428" s="19" t="n">
        <v>0.551974009535907</v>
      </c>
      <c r="AR428" s="19" t="n">
        <v>0.576681129634378</v>
      </c>
      <c r="AS428" s="19" t="n">
        <v>0.54000776097181</v>
      </c>
      <c r="AT428" s="19" t="n">
        <v>0.426285584010181</v>
      </c>
      <c r="AU428" s="19"/>
      <c r="AV428" s="19" t="n">
        <v>0.552848281099528</v>
      </c>
      <c r="AW428" s="19" t="n">
        <v>0.60524434845603</v>
      </c>
      <c r="AX428" s="19" t="n">
        <v>0.583298312927857</v>
      </c>
      <c r="AY428" s="19" t="n">
        <v>0.582399179989351</v>
      </c>
      <c r="AZ428" s="19" t="n">
        <v>0.435321015900058</v>
      </c>
      <c r="BA428" s="19" t="n">
        <v>0.496209965145244</v>
      </c>
      <c r="BB428" s="19"/>
      <c r="BC428" s="19" t="n">
        <v>0.560726661886697</v>
      </c>
      <c r="BD428" s="19" t="n">
        <v>0.527694020274619</v>
      </c>
      <c r="BE428" s="19" t="n">
        <v>0.561007770933674</v>
      </c>
      <c r="BF428" s="19" t="n">
        <v>0.494303514357147</v>
      </c>
      <c r="BG428" s="19" t="n">
        <v>0.712152541898369</v>
      </c>
    </row>
    <row r="429">
      <c r="B429" t="s">
        <v>258</v>
      </c>
      <c r="C429" s="19" t="n">
        <v>0.546921261013206</v>
      </c>
      <c r="D429" s="19" t="n">
        <v>0.51297514037406</v>
      </c>
      <c r="E429" s="19" t="n">
        <v>0.58162303522254</v>
      </c>
      <c r="F429" s="19"/>
      <c r="G429" s="19" t="n">
        <v>0.510331910700922</v>
      </c>
      <c r="H429" s="19" t="n">
        <v>0.531494139722413</v>
      </c>
      <c r="I429" s="19" t="n">
        <v>0.514685167133833</v>
      </c>
      <c r="J429" s="19" t="n">
        <v>0.531650957927255</v>
      </c>
      <c r="K429" s="19" t="n">
        <v>0.568268543456315</v>
      </c>
      <c r="L429" s="19" t="n">
        <v>0.608067655436854</v>
      </c>
      <c r="M429" s="19"/>
      <c r="N429" s="19" t="n">
        <v>0.585676374749765</v>
      </c>
      <c r="O429" s="19" t="n">
        <v>0.512745826171759</v>
      </c>
      <c r="P429" s="19" t="n">
        <v>0.542403985945704</v>
      </c>
      <c r="Q429" s="19" t="n">
        <v>0.543764278145835</v>
      </c>
      <c r="R429" s="19"/>
      <c r="S429" s="19" t="n">
        <v>0.536199775438188</v>
      </c>
      <c r="T429" s="19" t="n">
        <v>0.535942150826537</v>
      </c>
      <c r="U429" s="19" t="n">
        <v>0.578451095529423</v>
      </c>
      <c r="V429" s="19" t="n">
        <v>0.502956273539576</v>
      </c>
      <c r="W429" s="19" t="n">
        <v>0.580897936609555</v>
      </c>
      <c r="X429" s="19" t="n">
        <v>0.552129664402236</v>
      </c>
      <c r="Y429" s="19" t="n">
        <v>0.528053317744599</v>
      </c>
      <c r="Z429" s="19" t="n">
        <v>0.561659249385827</v>
      </c>
      <c r="AA429" s="19" t="n">
        <v>0.566364472002031</v>
      </c>
      <c r="AB429" s="19" t="n">
        <v>0.560502363483386</v>
      </c>
      <c r="AC429" s="19" t="n">
        <v>0.534949677591863</v>
      </c>
      <c r="AD429" s="19" t="n">
        <v>0.536097476702421</v>
      </c>
      <c r="AE429" s="19"/>
      <c r="AF429" s="19" t="n">
        <v>0.523569090321188</v>
      </c>
      <c r="AG429" s="19" t="n">
        <v>0.586324004382912</v>
      </c>
      <c r="AH429" s="19" t="n">
        <v>0.506789630654038</v>
      </c>
      <c r="AI429" s="19"/>
      <c r="AJ429" s="19" t="n">
        <v>0.569108865493108</v>
      </c>
      <c r="AK429" s="19" t="n">
        <v>0.563018886858618</v>
      </c>
      <c r="AL429" s="19" t="n">
        <v>0.580315240389453</v>
      </c>
      <c r="AM429" s="19" t="n">
        <v>0.417711559497942</v>
      </c>
      <c r="AN429" s="19" t="n">
        <v>0.519692839800146</v>
      </c>
      <c r="AO429" s="19"/>
      <c r="AP429" s="19" t="n">
        <v>0.58260223148614</v>
      </c>
      <c r="AQ429" s="19" t="n">
        <v>0.593511406731053</v>
      </c>
      <c r="AR429" s="19" t="n">
        <v>0.530609903560024</v>
      </c>
      <c r="AS429" s="19" t="n">
        <v>0.440004177679787</v>
      </c>
      <c r="AT429" s="19" t="n">
        <v>0.440538434441792</v>
      </c>
      <c r="AU429" s="19"/>
      <c r="AV429" s="19" t="n">
        <v>0.581064311251988</v>
      </c>
      <c r="AW429" s="19" t="n">
        <v>0.5766561165294</v>
      </c>
      <c r="AX429" s="19" t="n">
        <v>0.568025552448737</v>
      </c>
      <c r="AY429" s="19" t="n">
        <v>0.466935370578709</v>
      </c>
      <c r="AZ429" s="19" t="n">
        <v>0.498476861654162</v>
      </c>
      <c r="BA429" s="19" t="n">
        <v>0.574761700062204</v>
      </c>
      <c r="BB429" s="19"/>
      <c r="BC429" s="19" t="n">
        <v>0.584336389073311</v>
      </c>
      <c r="BD429" s="19" t="n">
        <v>0.519920883679957</v>
      </c>
      <c r="BE429" s="19" t="n">
        <v>0.538385036212107</v>
      </c>
      <c r="BF429" s="19" t="n">
        <v>0.562920482355029</v>
      </c>
      <c r="BG429" s="19" t="n">
        <v>0.791885608856722</v>
      </c>
    </row>
    <row r="430">
      <c r="B430" t="s">
        <v>259</v>
      </c>
      <c r="C430" s="19" t="n">
        <v>0.451078848235116</v>
      </c>
      <c r="D430" s="19" t="n">
        <v>0.409239946578745</v>
      </c>
      <c r="E430" s="19" t="n">
        <v>0.49228362674911</v>
      </c>
      <c r="F430" s="19"/>
      <c r="G430" s="19" t="n">
        <v>0.405303280523003</v>
      </c>
      <c r="H430" s="19" t="n">
        <v>0.38711469825053</v>
      </c>
      <c r="I430" s="19" t="n">
        <v>0.409507217047123</v>
      </c>
      <c r="J430" s="19" t="n">
        <v>0.463776705870059</v>
      </c>
      <c r="K430" s="19" t="n">
        <v>0.500085343625754</v>
      </c>
      <c r="L430" s="19" t="n">
        <v>0.524019362498036</v>
      </c>
      <c r="M430" s="19"/>
      <c r="N430" s="19" t="n">
        <v>0.473529675042305</v>
      </c>
      <c r="O430" s="19" t="n">
        <v>0.416721067849209</v>
      </c>
      <c r="P430" s="19" t="n">
        <v>0.49673118433485</v>
      </c>
      <c r="Q430" s="19" t="n">
        <v>0.421403932339461</v>
      </c>
      <c r="R430" s="19"/>
      <c r="S430" s="19" t="n">
        <v>0.46469466703316</v>
      </c>
      <c r="T430" s="19" t="n">
        <v>0.451103935765037</v>
      </c>
      <c r="U430" s="19" t="n">
        <v>0.462617723352362</v>
      </c>
      <c r="V430" s="19" t="n">
        <v>0.489446309319983</v>
      </c>
      <c r="W430" s="19" t="n">
        <v>0.411036587972874</v>
      </c>
      <c r="X430" s="19" t="n">
        <v>0.411505469567922</v>
      </c>
      <c r="Y430" s="19" t="n">
        <v>0.469803970590883</v>
      </c>
      <c r="Z430" s="19" t="n">
        <v>0.408170839547732</v>
      </c>
      <c r="AA430" s="19" t="n">
        <v>0.449333919647689</v>
      </c>
      <c r="AB430" s="19" t="n">
        <v>0.450783766194809</v>
      </c>
      <c r="AC430" s="19" t="n">
        <v>0.454451992698985</v>
      </c>
      <c r="AD430" s="19" t="n">
        <v>0.46230725564782</v>
      </c>
      <c r="AE430" s="19"/>
      <c r="AF430" s="19" t="n">
        <v>0.506985314883688</v>
      </c>
      <c r="AG430" s="19" t="n">
        <v>0.434890520784548</v>
      </c>
      <c r="AH430" s="19" t="n">
        <v>0.383173440761799</v>
      </c>
      <c r="AI430" s="19"/>
      <c r="AJ430" s="19" t="n">
        <v>0.510106936883754</v>
      </c>
      <c r="AK430" s="19" t="n">
        <v>0.43021548600314</v>
      </c>
      <c r="AL430" s="19" t="n">
        <v>0.398296829481397</v>
      </c>
      <c r="AM430" s="19" t="n">
        <v>0.259379682517811</v>
      </c>
      <c r="AN430" s="19" t="n">
        <v>0.43301018400053</v>
      </c>
      <c r="AO430" s="19"/>
      <c r="AP430" s="19" t="n">
        <v>0.500426835734103</v>
      </c>
      <c r="AQ430" s="19" t="n">
        <v>0.453653961072819</v>
      </c>
      <c r="AR430" s="19" t="n">
        <v>0.403061543385882</v>
      </c>
      <c r="AS430" s="19" t="n">
        <v>0.457339976837683</v>
      </c>
      <c r="AT430" s="19" t="n">
        <v>0.43367426642576</v>
      </c>
      <c r="AU430" s="19"/>
      <c r="AV430" s="19" t="n">
        <v>0.444968362220201</v>
      </c>
      <c r="AW430" s="19" t="n">
        <v>0.467617407071072</v>
      </c>
      <c r="AX430" s="19" t="n">
        <v>0.423838163503344</v>
      </c>
      <c r="AY430" s="19" t="n">
        <v>0.483501502498259</v>
      </c>
      <c r="AZ430" s="19" t="n">
        <v>0.416273094186745</v>
      </c>
      <c r="BA430" s="19" t="n">
        <v>0.510204892061223</v>
      </c>
      <c r="BB430" s="19"/>
      <c r="BC430" s="19" t="n">
        <v>0.432928283610951</v>
      </c>
      <c r="BD430" s="19" t="n">
        <v>0.433777577721234</v>
      </c>
      <c r="BE430" s="19" t="n">
        <v>0.454290147842814</v>
      </c>
      <c r="BF430" s="19" t="n">
        <v>0.424794953522995</v>
      </c>
      <c r="BG430" s="19" t="n">
        <v>0.640926880766039</v>
      </c>
    </row>
    <row r="431">
      <c r="B431" t="s">
        <v>260</v>
      </c>
      <c r="C431" s="19" t="n">
        <v>0.449913930140639</v>
      </c>
      <c r="D431" s="19" t="n">
        <v>0.432329813287776</v>
      </c>
      <c r="E431" s="19" t="n">
        <v>0.46639322908621</v>
      </c>
      <c r="F431" s="19"/>
      <c r="G431" s="19" t="n">
        <v>0.407438958394576</v>
      </c>
      <c r="H431" s="19" t="n">
        <v>0.467292193701046</v>
      </c>
      <c r="I431" s="19" t="n">
        <v>0.430465882093607</v>
      </c>
      <c r="J431" s="19" t="n">
        <v>0.485725221180276</v>
      </c>
      <c r="K431" s="19" t="n">
        <v>0.442509447346578</v>
      </c>
      <c r="L431" s="19" t="n">
        <v>0.456023388305531</v>
      </c>
      <c r="M431" s="19"/>
      <c r="N431" s="19" t="n">
        <v>0.454779706522107</v>
      </c>
      <c r="O431" s="19" t="n">
        <v>0.42645604919023</v>
      </c>
      <c r="P431" s="19" t="n">
        <v>0.430956394446321</v>
      </c>
      <c r="Q431" s="19" t="n">
        <v>0.484626386692005</v>
      </c>
      <c r="R431" s="19"/>
      <c r="S431" s="19" t="n">
        <v>0.458116465851074</v>
      </c>
      <c r="T431" s="19" t="n">
        <v>0.457077448239195</v>
      </c>
      <c r="U431" s="19" t="n">
        <v>0.487052446685809</v>
      </c>
      <c r="V431" s="19" t="n">
        <v>0.35647124065992</v>
      </c>
      <c r="W431" s="19" t="n">
        <v>0.408551394925491</v>
      </c>
      <c r="X431" s="19" t="n">
        <v>0.460512211245779</v>
      </c>
      <c r="Y431" s="19" t="n">
        <v>0.454046001833291</v>
      </c>
      <c r="Z431" s="19" t="n">
        <v>0.481539993714591</v>
      </c>
      <c r="AA431" s="19" t="n">
        <v>0.48656341833209</v>
      </c>
      <c r="AB431" s="19" t="n">
        <v>0.447171668512766</v>
      </c>
      <c r="AC431" s="19" t="n">
        <v>0.456877381171157</v>
      </c>
      <c r="AD431" s="19" t="n">
        <v>0.435949127919481</v>
      </c>
      <c r="AE431" s="19"/>
      <c r="AF431" s="19" t="n">
        <v>0.438748196626684</v>
      </c>
      <c r="AG431" s="19" t="n">
        <v>0.456127767279107</v>
      </c>
      <c r="AH431" s="19" t="n">
        <v>0.456386238873248</v>
      </c>
      <c r="AI431" s="19"/>
      <c r="AJ431" s="19" t="n">
        <v>0.458390279340329</v>
      </c>
      <c r="AK431" s="19" t="n">
        <v>0.437057964287385</v>
      </c>
      <c r="AL431" s="19" t="n">
        <v>0.439279779440719</v>
      </c>
      <c r="AM431" s="19" t="n">
        <v>0.458647670663106</v>
      </c>
      <c r="AN431" s="19" t="n">
        <v>0.491466409409809</v>
      </c>
      <c r="AO431" s="19"/>
      <c r="AP431" s="19" t="n">
        <v>0.448365905270507</v>
      </c>
      <c r="AQ431" s="19" t="n">
        <v>0.448941243423047</v>
      </c>
      <c r="AR431" s="19" t="n">
        <v>0.480821209774087</v>
      </c>
      <c r="AS431" s="19" t="n">
        <v>0.473053410693536</v>
      </c>
      <c r="AT431" s="19" t="n">
        <v>0.380285876354892</v>
      </c>
      <c r="AU431" s="19"/>
      <c r="AV431" s="19" t="n">
        <v>0.458036352302309</v>
      </c>
      <c r="AW431" s="19" t="n">
        <v>0.46405583009099</v>
      </c>
      <c r="AX431" s="19" t="n">
        <v>0.463186567368486</v>
      </c>
      <c r="AY431" s="19" t="n">
        <v>0.44634042979316</v>
      </c>
      <c r="AZ431" s="19" t="n">
        <v>0.342149671485815</v>
      </c>
      <c r="BA431" s="19" t="n">
        <v>0.519340566188996</v>
      </c>
      <c r="BB431" s="19"/>
      <c r="BC431" s="19" t="n">
        <v>0.462052077680598</v>
      </c>
      <c r="BD431" s="19" t="n">
        <v>0.426479419536401</v>
      </c>
      <c r="BE431" s="19" t="n">
        <v>0.464157382897645</v>
      </c>
      <c r="BF431" s="19" t="n">
        <v>0.433239473010512</v>
      </c>
      <c r="BG431" s="19" t="n">
        <v>0.537544713449687</v>
      </c>
    </row>
    <row r="432">
      <c r="B432" t="s">
        <v>261</v>
      </c>
      <c r="C432" s="19" t="n">
        <v>0.435902222842241</v>
      </c>
      <c r="D432" s="19" t="n">
        <v>0.402305715512312</v>
      </c>
      <c r="E432" s="19" t="n">
        <v>0.467277578094103</v>
      </c>
      <c r="F432" s="19"/>
      <c r="G432" s="19" t="n">
        <v>0.379151998489056</v>
      </c>
      <c r="H432" s="19" t="n">
        <v>0.460733999352183</v>
      </c>
      <c r="I432" s="19" t="n">
        <v>0.447473492194053</v>
      </c>
      <c r="J432" s="19" t="n">
        <v>0.434402956234144</v>
      </c>
      <c r="K432" s="19" t="n">
        <v>0.43713053441682</v>
      </c>
      <c r="L432" s="19" t="n">
        <v>0.444726257281656</v>
      </c>
      <c r="M432" s="19"/>
      <c r="N432" s="19" t="n">
        <v>0.478094058393285</v>
      </c>
      <c r="O432" s="19" t="n">
        <v>0.420420465482633</v>
      </c>
      <c r="P432" s="19" t="n">
        <v>0.43958841775919</v>
      </c>
      <c r="Q432" s="19" t="n">
        <v>0.402175758229836</v>
      </c>
      <c r="R432" s="19"/>
      <c r="S432" s="19" t="n">
        <v>0.476867771976716</v>
      </c>
      <c r="T432" s="19" t="n">
        <v>0.447716817481183</v>
      </c>
      <c r="U432" s="19" t="n">
        <v>0.492718519446296</v>
      </c>
      <c r="V432" s="19" t="n">
        <v>0.404782955670584</v>
      </c>
      <c r="W432" s="19" t="n">
        <v>0.432704708379965</v>
      </c>
      <c r="X432" s="19" t="n">
        <v>0.421742792919894</v>
      </c>
      <c r="Y432" s="19" t="n">
        <v>0.428184761711625</v>
      </c>
      <c r="Z432" s="19" t="n">
        <v>0.369509828479828</v>
      </c>
      <c r="AA432" s="19" t="n">
        <v>0.47554044811361</v>
      </c>
      <c r="AB432" s="19" t="n">
        <v>0.378377992161096</v>
      </c>
      <c r="AC432" s="19" t="n">
        <v>0.395166983357493</v>
      </c>
      <c r="AD432" s="19" t="n">
        <v>0.388889610262044</v>
      </c>
      <c r="AE432" s="19"/>
      <c r="AF432" s="19" t="n">
        <v>0.436072145194511</v>
      </c>
      <c r="AG432" s="19" t="n">
        <v>0.443435599095647</v>
      </c>
      <c r="AH432" s="19" t="n">
        <v>0.420528864520781</v>
      </c>
      <c r="AI432" s="19"/>
      <c r="AJ432" s="19" t="n">
        <v>0.454606630567859</v>
      </c>
      <c r="AK432" s="19" t="n">
        <v>0.435712546946366</v>
      </c>
      <c r="AL432" s="19" t="n">
        <v>0.426890060247552</v>
      </c>
      <c r="AM432" s="19" t="n">
        <v>0.425610804061181</v>
      </c>
      <c r="AN432" s="19" t="n">
        <v>0.399497484411228</v>
      </c>
      <c r="AO432" s="19"/>
      <c r="AP432" s="19" t="n">
        <v>0.468823345419831</v>
      </c>
      <c r="AQ432" s="19" t="n">
        <v>0.442298799407863</v>
      </c>
      <c r="AR432" s="19" t="n">
        <v>0.458644410586037</v>
      </c>
      <c r="AS432" s="19" t="n">
        <v>0.429484598194616</v>
      </c>
      <c r="AT432" s="19" t="n">
        <v>0.33596905384531</v>
      </c>
      <c r="AU432" s="19"/>
      <c r="AV432" s="19" t="n">
        <v>0.448112482980568</v>
      </c>
      <c r="AW432" s="19" t="n">
        <v>0.469038355267637</v>
      </c>
      <c r="AX432" s="19" t="n">
        <v>0.476628592023392</v>
      </c>
      <c r="AY432" s="19" t="n">
        <v>0.444937275333676</v>
      </c>
      <c r="AZ432" s="19" t="n">
        <v>0.359412160404957</v>
      </c>
      <c r="BA432" s="19" t="n">
        <v>0.42321279724637</v>
      </c>
      <c r="BB432" s="19"/>
      <c r="BC432" s="19" t="n">
        <v>0.436307978376993</v>
      </c>
      <c r="BD432" s="19" t="n">
        <v>0.368167409216685</v>
      </c>
      <c r="BE432" s="19" t="n">
        <v>0.494512148185738</v>
      </c>
      <c r="BF432" s="19" t="n">
        <v>0.447212992797035</v>
      </c>
      <c r="BG432" s="19" t="n">
        <v>0.631056946062274</v>
      </c>
    </row>
    <row r="433">
      <c r="B433" t="s">
        <v>262</v>
      </c>
      <c r="C433" s="19" t="n">
        <v>0.424959475036797</v>
      </c>
      <c r="D433" s="19" t="n">
        <v>0.373769496691781</v>
      </c>
      <c r="E433" s="19" t="n">
        <v>0.473409907859713</v>
      </c>
      <c r="F433" s="19"/>
      <c r="G433" s="19" t="n">
        <v>0.352829777528021</v>
      </c>
      <c r="H433" s="19" t="n">
        <v>0.458409407109458</v>
      </c>
      <c r="I433" s="19" t="n">
        <v>0.464763077265574</v>
      </c>
      <c r="J433" s="19" t="n">
        <v>0.403795157751845</v>
      </c>
      <c r="K433" s="19" t="n">
        <v>0.440449693674319</v>
      </c>
      <c r="L433" s="19" t="n">
        <v>0.420485350916807</v>
      </c>
      <c r="M433" s="19"/>
      <c r="N433" s="19" t="n">
        <v>0.419285824081422</v>
      </c>
      <c r="O433" s="19" t="n">
        <v>0.392461010737684</v>
      </c>
      <c r="P433" s="19" t="n">
        <v>0.42758656006378</v>
      </c>
      <c r="Q433" s="19" t="n">
        <v>0.463400038733335</v>
      </c>
      <c r="R433" s="19"/>
      <c r="S433" s="19" t="n">
        <v>0.458584204340782</v>
      </c>
      <c r="T433" s="19" t="n">
        <v>0.435153174164641</v>
      </c>
      <c r="U433" s="19" t="n">
        <v>0.402296902578483</v>
      </c>
      <c r="V433" s="19" t="n">
        <v>0.474767324824111</v>
      </c>
      <c r="W433" s="19" t="n">
        <v>0.385695479444509</v>
      </c>
      <c r="X433" s="19" t="n">
        <v>0.407770510301693</v>
      </c>
      <c r="Y433" s="19" t="n">
        <v>0.415083195848309</v>
      </c>
      <c r="Z433" s="19" t="n">
        <v>0.374491483392476</v>
      </c>
      <c r="AA433" s="19" t="n">
        <v>0.427337997871836</v>
      </c>
      <c r="AB433" s="19" t="n">
        <v>0.372144557418229</v>
      </c>
      <c r="AC433" s="19" t="n">
        <v>0.480237069275506</v>
      </c>
      <c r="AD433" s="19" t="n">
        <v>0.428500762800698</v>
      </c>
      <c r="AE433" s="19"/>
      <c r="AF433" s="19" t="n">
        <v>0.385479419793762</v>
      </c>
      <c r="AG433" s="19" t="n">
        <v>0.469620182543147</v>
      </c>
      <c r="AH433" s="19" t="n">
        <v>0.417349477285521</v>
      </c>
      <c r="AI433" s="19"/>
      <c r="AJ433" s="19" t="n">
        <v>0.413611723203345</v>
      </c>
      <c r="AK433" s="19" t="n">
        <v>0.444901827730653</v>
      </c>
      <c r="AL433" s="19" t="n">
        <v>0.365979908400693</v>
      </c>
      <c r="AM433" s="19" t="n">
        <v>0.335055569805558</v>
      </c>
      <c r="AN433" s="19" t="n">
        <v>0.432090707102603</v>
      </c>
      <c r="AO433" s="19"/>
      <c r="AP433" s="19" t="n">
        <v>0.433680923108842</v>
      </c>
      <c r="AQ433" s="19" t="n">
        <v>0.451324764218399</v>
      </c>
      <c r="AR433" s="19" t="n">
        <v>0.415405020953764</v>
      </c>
      <c r="AS433" s="19" t="n">
        <v>0.31863463090665</v>
      </c>
      <c r="AT433" s="19" t="n">
        <v>0.462260904471113</v>
      </c>
      <c r="AU433" s="19"/>
      <c r="AV433" s="19" t="n">
        <v>0.459594992736196</v>
      </c>
      <c r="AW433" s="19" t="n">
        <v>0.428696990885596</v>
      </c>
      <c r="AX433" s="19" t="n">
        <v>0.448398007612854</v>
      </c>
      <c r="AY433" s="19" t="n">
        <v>0.307059437267135</v>
      </c>
      <c r="AZ433" s="19" t="n">
        <v>0.484809774494745</v>
      </c>
      <c r="BA433" s="19" t="n">
        <v>0.426782823359825</v>
      </c>
      <c r="BB433" s="19"/>
      <c r="BC433" s="19" t="n">
        <v>0.456115257111387</v>
      </c>
      <c r="BD433" s="19" t="n">
        <v>0.394467653264347</v>
      </c>
      <c r="BE433" s="19" t="n">
        <v>0.406881201814329</v>
      </c>
      <c r="BF433" s="19" t="n">
        <v>0.477721914066786</v>
      </c>
      <c r="BG433" s="19" t="n">
        <v>0.475347155392729</v>
      </c>
    </row>
    <row r="434">
      <c r="B434" t="s">
        <v>263</v>
      </c>
      <c r="C434" s="19" t="n">
        <v>0.350226339505659</v>
      </c>
      <c r="D434" s="19" t="n">
        <v>0.333468752772935</v>
      </c>
      <c r="E434" s="19" t="n">
        <v>0.366274951682764</v>
      </c>
      <c r="F434" s="19"/>
      <c r="G434" s="19" t="n">
        <v>0.383976413138433</v>
      </c>
      <c r="H434" s="19" t="n">
        <v>0.375242826403124</v>
      </c>
      <c r="I434" s="19" t="n">
        <v>0.341956980740301</v>
      </c>
      <c r="J434" s="19" t="n">
        <v>0.330143139925804</v>
      </c>
      <c r="K434" s="19" t="n">
        <v>0.351731376960888</v>
      </c>
      <c r="L434" s="19" t="n">
        <v>0.329356652505611</v>
      </c>
      <c r="M434" s="19"/>
      <c r="N434" s="19" t="n">
        <v>0.359578145504084</v>
      </c>
      <c r="O434" s="19" t="n">
        <v>0.33396400943146</v>
      </c>
      <c r="P434" s="19" t="n">
        <v>0.334514785553293</v>
      </c>
      <c r="Q434" s="19" t="n">
        <v>0.369572766869698</v>
      </c>
      <c r="R434" s="19"/>
      <c r="S434" s="19" t="n">
        <v>0.353074824327252</v>
      </c>
      <c r="T434" s="19" t="n">
        <v>0.362599959198805</v>
      </c>
      <c r="U434" s="19" t="n">
        <v>0.383191007506991</v>
      </c>
      <c r="V434" s="19" t="n">
        <v>0.322972433156857</v>
      </c>
      <c r="W434" s="19" t="n">
        <v>0.287746756052735</v>
      </c>
      <c r="X434" s="19" t="n">
        <v>0.407682087215261</v>
      </c>
      <c r="Y434" s="19" t="n">
        <v>0.341143740193843</v>
      </c>
      <c r="Z434" s="19" t="n">
        <v>0.349278780485005</v>
      </c>
      <c r="AA434" s="19" t="n">
        <v>0.3430330187549</v>
      </c>
      <c r="AB434" s="19" t="n">
        <v>0.3286084764552</v>
      </c>
      <c r="AC434" s="19" t="n">
        <v>0.359614028884378</v>
      </c>
      <c r="AD434" s="19" t="n">
        <v>0.351836865159639</v>
      </c>
      <c r="AE434" s="19"/>
      <c r="AF434" s="19" t="n">
        <v>0.343657509759919</v>
      </c>
      <c r="AG434" s="19" t="n">
        <v>0.3337823408019</v>
      </c>
      <c r="AH434" s="19" t="n">
        <v>0.394482465177519</v>
      </c>
      <c r="AI434" s="19"/>
      <c r="AJ434" s="19" t="n">
        <v>0.36456414389617</v>
      </c>
      <c r="AK434" s="19" t="n">
        <v>0.326827674106887</v>
      </c>
      <c r="AL434" s="19" t="n">
        <v>0.32855303275872</v>
      </c>
      <c r="AM434" s="19" t="n">
        <v>0.414659229966044</v>
      </c>
      <c r="AN434" s="19" t="n">
        <v>0.365851783370487</v>
      </c>
      <c r="AO434" s="19"/>
      <c r="AP434" s="19" t="n">
        <v>0.369891056435909</v>
      </c>
      <c r="AQ434" s="19" t="n">
        <v>0.333147151577604</v>
      </c>
      <c r="AR434" s="19" t="n">
        <v>0.370580082156483</v>
      </c>
      <c r="AS434" s="19" t="n">
        <v>0.323852959647145</v>
      </c>
      <c r="AT434" s="19" t="n">
        <v>0.288126817044013</v>
      </c>
      <c r="AU434" s="19"/>
      <c r="AV434" s="19" t="n">
        <v>0.354492597400226</v>
      </c>
      <c r="AW434" s="19" t="n">
        <v>0.368711219820944</v>
      </c>
      <c r="AX434" s="19" t="n">
        <v>0.371366856473244</v>
      </c>
      <c r="AY434" s="19" t="n">
        <v>0.327240490172915</v>
      </c>
      <c r="AZ434" s="19" t="n">
        <v>0.287253927269695</v>
      </c>
      <c r="BA434" s="19" t="n">
        <v>0.34873307763877</v>
      </c>
      <c r="BB434" s="19"/>
      <c r="BC434" s="19" t="n">
        <v>0.363874422006327</v>
      </c>
      <c r="BD434" s="19" t="n">
        <v>0.322283212906509</v>
      </c>
      <c r="BE434" s="19" t="n">
        <v>0.356445070179597</v>
      </c>
      <c r="BF434" s="19" t="n">
        <v>0.39071597056709</v>
      </c>
      <c r="BG434" s="19" t="n">
        <v>0.488669648760181</v>
      </c>
    </row>
    <row r="435">
      <c r="B435" t="s">
        <v>264</v>
      </c>
      <c r="C435" s="19" t="n">
        <v>0.289918855730543</v>
      </c>
      <c r="D435" s="19" t="n">
        <v>0.284698451315079</v>
      </c>
      <c r="E435" s="19" t="n">
        <v>0.295441283179262</v>
      </c>
      <c r="F435" s="19"/>
      <c r="G435" s="19" t="n">
        <v>0.271169635444604</v>
      </c>
      <c r="H435" s="19" t="n">
        <v>0.228381544635224</v>
      </c>
      <c r="I435" s="19" t="n">
        <v>0.263513301419577</v>
      </c>
      <c r="J435" s="19" t="n">
        <v>0.304641172194181</v>
      </c>
      <c r="K435" s="19" t="n">
        <v>0.310584237164743</v>
      </c>
      <c r="L435" s="19" t="n">
        <v>0.347928386986024</v>
      </c>
      <c r="M435" s="19"/>
      <c r="N435" s="19" t="n">
        <v>0.309517122663986</v>
      </c>
      <c r="O435" s="19" t="n">
        <v>0.241871796188745</v>
      </c>
      <c r="P435" s="19" t="n">
        <v>0.313506872068153</v>
      </c>
      <c r="Q435" s="19" t="n">
        <v>0.296619386738378</v>
      </c>
      <c r="R435" s="19"/>
      <c r="S435" s="19" t="n">
        <v>0.298655640766232</v>
      </c>
      <c r="T435" s="19" t="n">
        <v>0.288546078236087</v>
      </c>
      <c r="U435" s="19" t="n">
        <v>0.326302635609007</v>
      </c>
      <c r="V435" s="19" t="n">
        <v>0.298679532890161</v>
      </c>
      <c r="W435" s="19" t="n">
        <v>0.219957383135695</v>
      </c>
      <c r="X435" s="19" t="n">
        <v>0.270819658015126</v>
      </c>
      <c r="Y435" s="19" t="n">
        <v>0.278037797919597</v>
      </c>
      <c r="Z435" s="19" t="n">
        <v>0.270098296484438</v>
      </c>
      <c r="AA435" s="19" t="n">
        <v>0.27003483634651</v>
      </c>
      <c r="AB435" s="19" t="n">
        <v>0.334472312674352</v>
      </c>
      <c r="AC435" s="19" t="n">
        <v>0.326170133356674</v>
      </c>
      <c r="AD435" s="19" t="n">
        <v>0.288871175552921</v>
      </c>
      <c r="AE435" s="19"/>
      <c r="AF435" s="19" t="n">
        <v>0.285468310270888</v>
      </c>
      <c r="AG435" s="19" t="n">
        <v>0.319951108336967</v>
      </c>
      <c r="AH435" s="19" t="n">
        <v>0.207152863468401</v>
      </c>
      <c r="AI435" s="19"/>
      <c r="AJ435" s="19" t="n">
        <v>0.30510927295008</v>
      </c>
      <c r="AK435" s="19" t="n">
        <v>0.29746979825979</v>
      </c>
      <c r="AL435" s="19" t="n">
        <v>0.250769840862076</v>
      </c>
      <c r="AM435" s="19" t="n">
        <v>0.299840622424559</v>
      </c>
      <c r="AN435" s="19" t="n">
        <v>0.249909521199394</v>
      </c>
      <c r="AO435" s="19"/>
      <c r="AP435" s="19" t="n">
        <v>0.293429440521124</v>
      </c>
      <c r="AQ435" s="19" t="n">
        <v>0.299346823357591</v>
      </c>
      <c r="AR435" s="19" t="n">
        <v>0.329316551339322</v>
      </c>
      <c r="AS435" s="19" t="n">
        <v>0.267778160533938</v>
      </c>
      <c r="AT435" s="19" t="n">
        <v>0.295167478637086</v>
      </c>
      <c r="AU435" s="19"/>
      <c r="AV435" s="19" t="n">
        <v>0.324878532575069</v>
      </c>
      <c r="AW435" s="19" t="n">
        <v>0.257019565244629</v>
      </c>
      <c r="AX435" s="19" t="n">
        <v>0.315412718968445</v>
      </c>
      <c r="AY435" s="19" t="n">
        <v>0.291389950853867</v>
      </c>
      <c r="AZ435" s="19" t="n">
        <v>0.262257793896962</v>
      </c>
      <c r="BA435" s="19" t="n">
        <v>0.2352616605181</v>
      </c>
      <c r="BB435" s="19"/>
      <c r="BC435" s="19" t="n">
        <v>0.299096451909062</v>
      </c>
      <c r="BD435" s="19" t="n">
        <v>0.269218367498014</v>
      </c>
      <c r="BE435" s="19" t="n">
        <v>0.280422643811607</v>
      </c>
      <c r="BF435" s="19" t="n">
        <v>0.325417362180126</v>
      </c>
      <c r="BG435" s="19" t="n">
        <v>0.441755617358188</v>
      </c>
    </row>
    <row r="436">
      <c r="B436" t="s">
        <v>265</v>
      </c>
      <c r="C436" s="19" t="n">
        <v>0.254543910249462</v>
      </c>
      <c r="D436" s="19" t="n">
        <v>0.245836751031531</v>
      </c>
      <c r="E436" s="19" t="n">
        <v>0.264161110771952</v>
      </c>
      <c r="F436" s="19"/>
      <c r="G436" s="19" t="n">
        <v>0.290667908027882</v>
      </c>
      <c r="H436" s="19" t="n">
        <v>0.296315417265253</v>
      </c>
      <c r="I436" s="19" t="n">
        <v>0.291663225385272</v>
      </c>
      <c r="J436" s="19" t="n">
        <v>0.255465676273946</v>
      </c>
      <c r="K436" s="19" t="n">
        <v>0.209940381649424</v>
      </c>
      <c r="L436" s="19" t="n">
        <v>0.195662035529449</v>
      </c>
      <c r="M436" s="19"/>
      <c r="N436" s="19" t="n">
        <v>0.268829798912025</v>
      </c>
      <c r="O436" s="19" t="n">
        <v>0.242729040817782</v>
      </c>
      <c r="P436" s="19" t="n">
        <v>0.254984542789507</v>
      </c>
      <c r="Q436" s="19" t="n">
        <v>0.249565797695206</v>
      </c>
      <c r="R436" s="19"/>
      <c r="S436" s="19" t="n">
        <v>0.326973354035679</v>
      </c>
      <c r="T436" s="19" t="n">
        <v>0.208865631849375</v>
      </c>
      <c r="U436" s="19" t="n">
        <v>0.234375979401922</v>
      </c>
      <c r="V436" s="19" t="n">
        <v>0.274564448516402</v>
      </c>
      <c r="W436" s="19" t="n">
        <v>0.251536016045506</v>
      </c>
      <c r="X436" s="19" t="n">
        <v>0.280391074271532</v>
      </c>
      <c r="Y436" s="19" t="n">
        <v>0.270929995831095</v>
      </c>
      <c r="Z436" s="19" t="n">
        <v>0.217139176137803</v>
      </c>
      <c r="AA436" s="19" t="n">
        <v>0.240899975058642</v>
      </c>
      <c r="AB436" s="19" t="n">
        <v>0.207953348298509</v>
      </c>
      <c r="AC436" s="19" t="n">
        <v>0.253653216382293</v>
      </c>
      <c r="AD436" s="19" t="n">
        <v>0.233688363583974</v>
      </c>
      <c r="AE436" s="19"/>
      <c r="AF436" s="19" t="n">
        <v>0.222479064532023</v>
      </c>
      <c r="AG436" s="19" t="n">
        <v>0.269990056575617</v>
      </c>
      <c r="AH436" s="19" t="n">
        <v>0.249389284019823</v>
      </c>
      <c r="AI436" s="19"/>
      <c r="AJ436" s="19" t="n">
        <v>0.24344384707393</v>
      </c>
      <c r="AK436" s="19" t="n">
        <v>0.301053539795197</v>
      </c>
      <c r="AL436" s="19" t="n">
        <v>0.125546147163937</v>
      </c>
      <c r="AM436" s="19" t="n">
        <v>0.17923730970805</v>
      </c>
      <c r="AN436" s="19" t="n">
        <v>0.240239296049062</v>
      </c>
      <c r="AO436" s="19"/>
      <c r="AP436" s="19" t="n">
        <v>0.243993744107797</v>
      </c>
      <c r="AQ436" s="19" t="n">
        <v>0.287675050373759</v>
      </c>
      <c r="AR436" s="19" t="n">
        <v>0.197389974468998</v>
      </c>
      <c r="AS436" s="19" t="n">
        <v>0.233890250959525</v>
      </c>
      <c r="AT436" s="19" t="n">
        <v>0.222493219785543</v>
      </c>
      <c r="AU436" s="19"/>
      <c r="AV436" s="19" t="n">
        <v>0.306319649357152</v>
      </c>
      <c r="AW436" s="19" t="n">
        <v>0.228331450887957</v>
      </c>
      <c r="AX436" s="19" t="n">
        <v>0.240207553214648</v>
      </c>
      <c r="AY436" s="19" t="n">
        <v>0.251904377733572</v>
      </c>
      <c r="AZ436" s="19" t="n">
        <v>0.191741756080031</v>
      </c>
      <c r="BA436" s="19" t="n">
        <v>0.207962828959032</v>
      </c>
      <c r="BB436" s="19"/>
      <c r="BC436" s="19" t="n">
        <v>0.289618494022596</v>
      </c>
      <c r="BD436" s="19" t="n">
        <v>0.222749024674575</v>
      </c>
      <c r="BE436" s="19" t="n">
        <v>0.236227302488367</v>
      </c>
      <c r="BF436" s="19" t="n">
        <v>0.313121918431898</v>
      </c>
      <c r="BG436" s="19" t="n">
        <v>0.497147951273041</v>
      </c>
    </row>
    <row r="437">
      <c r="B437" t="s">
        <v>266</v>
      </c>
      <c r="C437" s="19" t="n">
        <v>0.157245438636797</v>
      </c>
      <c r="D437" s="19" t="n">
        <v>0.139597954224996</v>
      </c>
      <c r="E437" s="19" t="n">
        <v>0.174845370542865</v>
      </c>
      <c r="F437" s="19"/>
      <c r="G437" s="19" t="n">
        <v>0.226131671251621</v>
      </c>
      <c r="H437" s="19" t="n">
        <v>0.165701870521476</v>
      </c>
      <c r="I437" s="19" t="n">
        <v>0.172962405026045</v>
      </c>
      <c r="J437" s="19" t="n">
        <v>0.132603680889618</v>
      </c>
      <c r="K437" s="19" t="n">
        <v>0.132519275038737</v>
      </c>
      <c r="L437" s="19" t="n">
        <v>0.128148301526729</v>
      </c>
      <c r="M437" s="19"/>
      <c r="N437" s="19" t="n">
        <v>0.158899399340916</v>
      </c>
      <c r="O437" s="19" t="n">
        <v>0.130465031621697</v>
      </c>
      <c r="P437" s="19" t="n">
        <v>0.183273897035702</v>
      </c>
      <c r="Q437" s="19" t="n">
        <v>0.160749162282097</v>
      </c>
      <c r="R437" s="19"/>
      <c r="S437" s="19" t="n">
        <v>0.222069234164989</v>
      </c>
      <c r="T437" s="19" t="n">
        <v>0.136553631869637</v>
      </c>
      <c r="U437" s="19" t="n">
        <v>0.0977326488479105</v>
      </c>
      <c r="V437" s="19" t="n">
        <v>0.232646170326041</v>
      </c>
      <c r="W437" s="19" t="n">
        <v>0.120100296748993</v>
      </c>
      <c r="X437" s="19" t="n">
        <v>0.162660582398405</v>
      </c>
      <c r="Y437" s="19" t="n">
        <v>0.148405680354572</v>
      </c>
      <c r="Z437" s="19" t="n">
        <v>0.180436363464851</v>
      </c>
      <c r="AA437" s="19" t="n">
        <v>0.175427817077718</v>
      </c>
      <c r="AB437" s="19" t="n">
        <v>0.0871474595844676</v>
      </c>
      <c r="AC437" s="19" t="n">
        <v>0.160936808151968</v>
      </c>
      <c r="AD437" s="19" t="n">
        <v>0.0767401123175077</v>
      </c>
      <c r="AE437" s="19"/>
      <c r="AF437" s="19" t="n">
        <v>0.161067784247212</v>
      </c>
      <c r="AG437" s="19" t="n">
        <v>0.127397630491303</v>
      </c>
      <c r="AH437" s="19" t="n">
        <v>0.18827047003414</v>
      </c>
      <c r="AI437" s="19"/>
      <c r="AJ437" s="19" t="n">
        <v>0.156787502578232</v>
      </c>
      <c r="AK437" s="19" t="n">
        <v>0.173548174925362</v>
      </c>
      <c r="AL437" s="19" t="n">
        <v>0.0632219650133609</v>
      </c>
      <c r="AM437" s="19" t="n">
        <v>0.185483143040891</v>
      </c>
      <c r="AN437" s="19" t="n">
        <v>0.166172187950438</v>
      </c>
      <c r="AO437" s="19"/>
      <c r="AP437" s="19" t="n">
        <v>0.154993865330903</v>
      </c>
      <c r="AQ437" s="19" t="n">
        <v>0.182082028817307</v>
      </c>
      <c r="AR437" s="19" t="n">
        <v>0.0985186948199206</v>
      </c>
      <c r="AS437" s="19" t="n">
        <v>0.185363969044071</v>
      </c>
      <c r="AT437" s="19" t="n">
        <v>0.144629104278735</v>
      </c>
      <c r="AU437" s="19"/>
      <c r="AV437" s="19" t="n">
        <v>0.174281675698974</v>
      </c>
      <c r="AW437" s="19" t="n">
        <v>0.15723443838053</v>
      </c>
      <c r="AX437" s="19" t="n">
        <v>0.0761887604558072</v>
      </c>
      <c r="AY437" s="19" t="n">
        <v>0.193264155761965</v>
      </c>
      <c r="AZ437" s="19" t="n">
        <v>0.146483188597428</v>
      </c>
      <c r="BA437" s="19" t="n">
        <v>0.167452528623039</v>
      </c>
      <c r="BB437" s="19"/>
      <c r="BC437" s="19" t="n">
        <v>0.196369342671605</v>
      </c>
      <c r="BD437" s="19" t="n">
        <v>0.140731117180789</v>
      </c>
      <c r="BE437" s="19" t="n">
        <v>0.127333631357887</v>
      </c>
      <c r="BF437" s="19" t="n">
        <v>0.193090327025231</v>
      </c>
      <c r="BG437" s="19" t="n">
        <v>0.267189322956939</v>
      </c>
    </row>
    <row r="438">
      <c r="B438" t="s">
        <v>267</v>
      </c>
      <c r="C438" s="19" t="n">
        <v>0.112413367565795</v>
      </c>
      <c r="D438" s="19" t="n">
        <v>0.0972054894311139</v>
      </c>
      <c r="E438" s="19" t="n">
        <v>0.127250567164931</v>
      </c>
      <c r="F438" s="19"/>
      <c r="G438" s="19" t="n">
        <v>0.177879225391278</v>
      </c>
      <c r="H438" s="19" t="n">
        <v>0.179741685798491</v>
      </c>
      <c r="I438" s="19" t="n">
        <v>0.113877151945734</v>
      </c>
      <c r="J438" s="19" t="n">
        <v>0.102754734655713</v>
      </c>
      <c r="K438" s="19" t="n">
        <v>0.0873867874957743</v>
      </c>
      <c r="L438" s="19" t="n">
        <v>0.0375647048248235</v>
      </c>
      <c r="M438" s="19"/>
      <c r="N438" s="19" t="n">
        <v>0.131200780549108</v>
      </c>
      <c r="O438" s="19" t="n">
        <v>0.0977899009003613</v>
      </c>
      <c r="P438" s="19" t="n">
        <v>0.117458328226207</v>
      </c>
      <c r="Q438" s="19" t="n">
        <v>0.103164532545378</v>
      </c>
      <c r="R438" s="19"/>
      <c r="S438" s="19" t="n">
        <v>0.204055516187098</v>
      </c>
      <c r="T438" s="19" t="n">
        <v>0.0920981146180015</v>
      </c>
      <c r="U438" s="19" t="n">
        <v>0.0762053782685373</v>
      </c>
      <c r="V438" s="19" t="n">
        <v>0.0929203191363953</v>
      </c>
      <c r="W438" s="19" t="n">
        <v>0.0593459810007718</v>
      </c>
      <c r="X438" s="19" t="n">
        <v>0.136225019839934</v>
      </c>
      <c r="Y438" s="19" t="n">
        <v>0.122541822011367</v>
      </c>
      <c r="Z438" s="19" t="n">
        <v>0.0983797528047278</v>
      </c>
      <c r="AA438" s="19" t="n">
        <v>0.10748607024042</v>
      </c>
      <c r="AB438" s="19" t="n">
        <v>0.0726238555727811</v>
      </c>
      <c r="AC438" s="19" t="n">
        <v>0.134889279747375</v>
      </c>
      <c r="AD438" s="19" t="n">
        <v>0.0705886025918884</v>
      </c>
      <c r="AE438" s="19"/>
      <c r="AF438" s="19" t="n">
        <v>0.0882091940318901</v>
      </c>
      <c r="AG438" s="19" t="n">
        <v>0.109640690745956</v>
      </c>
      <c r="AH438" s="19" t="n">
        <v>0.141406182378648</v>
      </c>
      <c r="AI438" s="19"/>
      <c r="AJ438" s="19" t="n">
        <v>0.0939427017648104</v>
      </c>
      <c r="AK438" s="19" t="n">
        <v>0.139310332513756</v>
      </c>
      <c r="AL438" s="19" t="n">
        <v>0.0423385882768457</v>
      </c>
      <c r="AM438" s="19" t="n">
        <v>0.131022700118376</v>
      </c>
      <c r="AN438" s="19" t="n">
        <v>0.129033868593371</v>
      </c>
      <c r="AO438" s="19"/>
      <c r="AP438" s="19" t="n">
        <v>0.105205790130915</v>
      </c>
      <c r="AQ438" s="19" t="n">
        <v>0.127864749401989</v>
      </c>
      <c r="AR438" s="19" t="n">
        <v>0.0702085926277692</v>
      </c>
      <c r="AS438" s="19" t="n">
        <v>0.0988606662176645</v>
      </c>
      <c r="AT438" s="19" t="n">
        <v>0.068736990500919</v>
      </c>
      <c r="AU438" s="19"/>
      <c r="AV438" s="19" t="n">
        <v>0.153688523234686</v>
      </c>
      <c r="AW438" s="19" t="n">
        <v>0.110982715775212</v>
      </c>
      <c r="AX438" s="19" t="n">
        <v>0.0692319407966993</v>
      </c>
      <c r="AY438" s="19" t="n">
        <v>0.0986180483702584</v>
      </c>
      <c r="AZ438" s="19" t="n">
        <v>0.0929677558758577</v>
      </c>
      <c r="BA438" s="19" t="n">
        <v>0.0895170433076387</v>
      </c>
      <c r="BB438" s="19"/>
      <c r="BC438" s="19" t="n">
        <v>0.0963995269595462</v>
      </c>
      <c r="BD438" s="19" t="n">
        <v>0.103426150280524</v>
      </c>
      <c r="BE438" s="19" t="n">
        <v>0.116794572265268</v>
      </c>
      <c r="BF438" s="19" t="n">
        <v>0.124412701966375</v>
      </c>
      <c r="BG438" s="19" t="n">
        <v>0.353956657284425</v>
      </c>
    </row>
    <row r="439">
      <c r="B439" t="s">
        <v>268</v>
      </c>
      <c r="C439" s="19" t="n">
        <v>0.0498922645366645</v>
      </c>
      <c r="D439" s="19" t="n">
        <v>0.0386352669931484</v>
      </c>
      <c r="E439" s="19" t="n">
        <v>0.0612663289566462</v>
      </c>
      <c r="F439" s="19"/>
      <c r="G439" s="19" t="n">
        <v>0.074069627838451</v>
      </c>
      <c r="H439" s="19" t="n">
        <v>0.0771833689320278</v>
      </c>
      <c r="I439" s="19" t="n">
        <v>0.052333760130339</v>
      </c>
      <c r="J439" s="19" t="n">
        <v>0.0344210833281654</v>
      </c>
      <c r="K439" s="19" t="n">
        <v>0.054106153098794</v>
      </c>
      <c r="L439" s="19" t="n">
        <v>0.0193268830960129</v>
      </c>
      <c r="M439" s="19"/>
      <c r="N439" s="19" t="n">
        <v>0.0484472444044947</v>
      </c>
      <c r="O439" s="19" t="n">
        <v>0.0378446096513329</v>
      </c>
      <c r="P439" s="19" t="n">
        <v>0.0418024172363127</v>
      </c>
      <c r="Q439" s="19" t="n">
        <v>0.071183972663815</v>
      </c>
      <c r="R439" s="19"/>
      <c r="S439" s="19" t="n">
        <v>0.0782995166710633</v>
      </c>
      <c r="T439" s="19" t="n">
        <v>0.0259974891301286</v>
      </c>
      <c r="U439" s="19" t="n">
        <v>0.0055587904934276</v>
      </c>
      <c r="V439" s="19" t="n">
        <v>0.0684176879553241</v>
      </c>
      <c r="W439" s="19" t="n">
        <v>0.0284347005685717</v>
      </c>
      <c r="X439" s="19" t="n">
        <v>0.0680304179831925</v>
      </c>
      <c r="Y439" s="19" t="n">
        <v>0.0750490663664585</v>
      </c>
      <c r="Z439" s="19" t="n">
        <v>0.0355947907714482</v>
      </c>
      <c r="AA439" s="19" t="n">
        <v>0.0521051805281022</v>
      </c>
      <c r="AB439" s="19" t="n">
        <v>0.0362920398995458</v>
      </c>
      <c r="AC439" s="19" t="n">
        <v>0.0504471153522557</v>
      </c>
      <c r="AD439" s="19" t="n">
        <v>0.0625238303675145</v>
      </c>
      <c r="AE439" s="19"/>
      <c r="AF439" s="19" t="n">
        <v>0.0302391687825502</v>
      </c>
      <c r="AG439" s="19" t="n">
        <v>0.0530778068351852</v>
      </c>
      <c r="AH439" s="19" t="n">
        <v>0.060675181445982</v>
      </c>
      <c r="AI439" s="19"/>
      <c r="AJ439" s="19" t="n">
        <v>0.0393909989571908</v>
      </c>
      <c r="AK439" s="19" t="n">
        <v>0.0728747547854215</v>
      </c>
      <c r="AL439" s="19" t="n">
        <v>0.018381916423451</v>
      </c>
      <c r="AM439" s="19" t="n">
        <v>0.0239896752448358</v>
      </c>
      <c r="AN439" s="19" t="n">
        <v>0.0586785044429428</v>
      </c>
      <c r="AO439" s="19"/>
      <c r="AP439" s="19" t="n">
        <v>0.0397529204791076</v>
      </c>
      <c r="AQ439" s="19" t="n">
        <v>0.0663111701477712</v>
      </c>
      <c r="AR439" s="19" t="n">
        <v>0.0380579624579746</v>
      </c>
      <c r="AS439" s="19" t="n">
        <v>0.0448104602550063</v>
      </c>
      <c r="AT439" s="19" t="n">
        <v>0.0464850989293804</v>
      </c>
      <c r="AU439" s="19"/>
      <c r="AV439" s="19" t="n">
        <v>0.0640512448795841</v>
      </c>
      <c r="AW439" s="19" t="n">
        <v>0.0476545994180156</v>
      </c>
      <c r="AX439" s="19" t="n">
        <v>0.0180907243641068</v>
      </c>
      <c r="AY439" s="19" t="n">
        <v>0.0423497268980247</v>
      </c>
      <c r="AZ439" s="19" t="n">
        <v>0.0691750241357911</v>
      </c>
      <c r="BA439" s="19" t="n">
        <v>0.0470952727724258</v>
      </c>
      <c r="BB439" s="19"/>
      <c r="BC439" s="19" t="n">
        <v>0.0566315280386528</v>
      </c>
      <c r="BD439" s="19" t="n">
        <v>0.0422376884720965</v>
      </c>
      <c r="BE439" s="19" t="n">
        <v>0.0424960897855218</v>
      </c>
      <c r="BF439" s="19" t="n">
        <v>0.0652703465786916</v>
      </c>
      <c r="BG439" s="19" t="n">
        <v>0.146048015443848</v>
      </c>
    </row>
    <row r="440">
      <c r="B440" t="s">
        <v>100</v>
      </c>
      <c r="C440" s="19" t="n">
        <v>0.0286889228458521</v>
      </c>
      <c r="D440" s="19" t="n">
        <v>0.0167683050048322</v>
      </c>
      <c r="E440" s="19" t="n">
        <v>0.0394171970436374</v>
      </c>
      <c r="F440" s="19"/>
      <c r="G440" s="19" t="n">
        <v>0.0160604337628594</v>
      </c>
      <c r="H440" s="19" t="n">
        <v>0.0258505048134375</v>
      </c>
      <c r="I440" s="19" t="n">
        <v>0.0321780346308661</v>
      </c>
      <c r="J440" s="19" t="n">
        <v>0.05322978369239</v>
      </c>
      <c r="K440" s="19" t="n">
        <v>0.0351435614423672</v>
      </c>
      <c r="L440" s="19" t="n">
        <v>0.0123903249400838</v>
      </c>
      <c r="M440" s="19"/>
      <c r="N440" s="19" t="n">
        <v>0.0170167270862774</v>
      </c>
      <c r="O440" s="19" t="n">
        <v>0.0392360991092384</v>
      </c>
      <c r="P440" s="19" t="n">
        <v>0.0320689444982476</v>
      </c>
      <c r="Q440" s="19" t="n">
        <v>0.0273864899798985</v>
      </c>
      <c r="R440" s="19"/>
      <c r="S440" s="19" t="n">
        <v>0.00595351219669499</v>
      </c>
      <c r="T440" s="19" t="n">
        <v>0.0224057571660872</v>
      </c>
      <c r="U440" s="19" t="n">
        <v>0.0386366367233969</v>
      </c>
      <c r="V440" s="19" t="n">
        <v>0.0320754421581366</v>
      </c>
      <c r="W440" s="19" t="n">
        <v>0.0349456707974609</v>
      </c>
      <c r="X440" s="19" t="n">
        <v>0.041646529778137</v>
      </c>
      <c r="Y440" s="19" t="n">
        <v>0.0207756032891796</v>
      </c>
      <c r="Z440" s="19" t="n">
        <v>0.0488450142640368</v>
      </c>
      <c r="AA440" s="19" t="n">
        <v>0.0344977651307713</v>
      </c>
      <c r="AB440" s="19" t="n">
        <v>0.0398420269027953</v>
      </c>
      <c r="AC440" s="19" t="n">
        <v>0.025517818154226</v>
      </c>
      <c r="AD440" s="19" t="n">
        <v>0.0168857359247501</v>
      </c>
      <c r="AE440" s="19"/>
      <c r="AF440" s="19" t="n">
        <v>0.0217875122399082</v>
      </c>
      <c r="AG440" s="19" t="n">
        <v>0.0270199497629931</v>
      </c>
      <c r="AH440" s="19" t="n">
        <v>0.0545175340504194</v>
      </c>
      <c r="AI440" s="19"/>
      <c r="AJ440" s="19" t="n">
        <v>0.0160631111543851</v>
      </c>
      <c r="AK440" s="19" t="n">
        <v>0.0222921117394146</v>
      </c>
      <c r="AL440" s="19" t="n">
        <v>0.0493748806501958</v>
      </c>
      <c r="AM440" s="19" t="n">
        <v>0</v>
      </c>
      <c r="AN440" s="19" t="n">
        <v>0.0580900807774782</v>
      </c>
      <c r="AO440" s="19"/>
      <c r="AP440" s="19" t="n">
        <v>0.0206720611551254</v>
      </c>
      <c r="AQ440" s="19" t="n">
        <v>0.0252900967238046</v>
      </c>
      <c r="AR440" s="19" t="n">
        <v>0.0253527317427258</v>
      </c>
      <c r="AS440" s="19" t="n">
        <v>0.0121402572392726</v>
      </c>
      <c r="AT440" s="19" t="n">
        <v>0.0522498073287225</v>
      </c>
      <c r="AU440" s="19"/>
      <c r="AV440" s="19" t="n">
        <v>0.0235905392566387</v>
      </c>
      <c r="AW440" s="19" t="n">
        <v>0.0190894677912371</v>
      </c>
      <c r="AX440" s="19" t="n">
        <v>0.0264712691673335</v>
      </c>
      <c r="AY440" s="19" t="n">
        <v>0.0101379707082921</v>
      </c>
      <c r="AZ440" s="19" t="n">
        <v>0.037588676401995</v>
      </c>
      <c r="BA440" s="19" t="n">
        <v>0.071192076436164</v>
      </c>
      <c r="BB440" s="19"/>
      <c r="BC440" s="19" t="n">
        <v>0.0285312987849701</v>
      </c>
      <c r="BD440" s="19" t="n">
        <v>0.0477922282459247</v>
      </c>
      <c r="BE440" s="19" t="n">
        <v>0.0213684285562588</v>
      </c>
      <c r="BF440" s="19" t="n">
        <v>0.0114893763222295</v>
      </c>
      <c r="BG440" s="19" t="n">
        <v>0</v>
      </c>
    </row>
    <row r="441">
      <c r="B441" t="s">
        <v>122</v>
      </c>
      <c r="C441" s="19" t="n">
        <v>0.0178771338262257</v>
      </c>
      <c r="D441" s="19" t="n">
        <v>0.0262320597299404</v>
      </c>
      <c r="E441" s="19" t="n">
        <v>0.00986840569843997</v>
      </c>
      <c r="F441" s="19"/>
      <c r="G441" s="19" t="n">
        <v>0.00876793150883344</v>
      </c>
      <c r="H441" s="19" t="n">
        <v>0.0160616777014763</v>
      </c>
      <c r="I441" s="19" t="n">
        <v>0.013279103745613</v>
      </c>
      <c r="J441" s="19" t="n">
        <v>0.0380228165356962</v>
      </c>
      <c r="K441" s="19" t="n">
        <v>0.00667629865921478</v>
      </c>
      <c r="L441" s="19" t="n">
        <v>0.0203979212436543</v>
      </c>
      <c r="M441" s="19"/>
      <c r="N441" s="19" t="n">
        <v>0.00495583719413935</v>
      </c>
      <c r="O441" s="19" t="n">
        <v>0.0227519550064339</v>
      </c>
      <c r="P441" s="19" t="n">
        <v>0.0137927578145071</v>
      </c>
      <c r="Q441" s="19" t="n">
        <v>0.0303562245386466</v>
      </c>
      <c r="R441" s="19"/>
      <c r="S441" s="19" t="n">
        <v>0.0102106751241191</v>
      </c>
      <c r="T441" s="19" t="n">
        <v>0.0319619615504576</v>
      </c>
      <c r="U441" s="19" t="n">
        <v>0.00696696724608941</v>
      </c>
      <c r="V441" s="19" t="n">
        <v>0.0346571490195618</v>
      </c>
      <c r="W441" s="19" t="n">
        <v>0.00851587828562026</v>
      </c>
      <c r="X441" s="19" t="n">
        <v>0</v>
      </c>
      <c r="Y441" s="19" t="n">
        <v>0.00535296951444103</v>
      </c>
      <c r="Z441" s="19" t="n">
        <v>0.0524753819025195</v>
      </c>
      <c r="AA441" s="19" t="n">
        <v>0.0171960031862397</v>
      </c>
      <c r="AB441" s="19" t="n">
        <v>0.0150559847241178</v>
      </c>
      <c r="AC441" s="19" t="n">
        <v>0.0260897013212338</v>
      </c>
      <c r="AD441" s="19" t="n">
        <v>0.0319160086207345</v>
      </c>
      <c r="AE441" s="19"/>
      <c r="AF441" s="19" t="n">
        <v>0.0231355099501338</v>
      </c>
      <c r="AG441" s="19" t="n">
        <v>0.011267042271719</v>
      </c>
      <c r="AH441" s="19" t="n">
        <v>0.0338269060133012</v>
      </c>
      <c r="AI441" s="19"/>
      <c r="AJ441" s="19" t="n">
        <v>0.0162121631086643</v>
      </c>
      <c r="AK441" s="19" t="n">
        <v>0.0087819602598878</v>
      </c>
      <c r="AL441" s="19" t="n">
        <v>0.023700263026894</v>
      </c>
      <c r="AM441" s="19" t="n">
        <v>0</v>
      </c>
      <c r="AN441" s="19" t="n">
        <v>0.0498364058333776</v>
      </c>
      <c r="AO441" s="19"/>
      <c r="AP441" s="19" t="n">
        <v>0.017536134368445</v>
      </c>
      <c r="AQ441" s="19" t="n">
        <v>0.00976741243321775</v>
      </c>
      <c r="AR441" s="19" t="n">
        <v>0.00612969954682038</v>
      </c>
      <c r="AS441" s="19" t="n">
        <v>0.0165119345892369</v>
      </c>
      <c r="AT441" s="19" t="n">
        <v>0.0125365805606049</v>
      </c>
      <c r="AU441" s="19"/>
      <c r="AV441" s="19" t="n">
        <v>0.0120631603752163</v>
      </c>
      <c r="AW441" s="19" t="n">
        <v>0.0229570294692575</v>
      </c>
      <c r="AX441" s="19" t="n">
        <v>0</v>
      </c>
      <c r="AY441" s="19" t="n">
        <v>0.0137654437181326</v>
      </c>
      <c r="AZ441" s="19" t="n">
        <v>0.00749210171217644</v>
      </c>
      <c r="BA441" s="19" t="n">
        <v>0.0224878823574822</v>
      </c>
      <c r="BB441" s="19"/>
      <c r="BC441" s="19" t="n">
        <v>0.0174194989810687</v>
      </c>
      <c r="BD441" s="19" t="n">
        <v>0.0188780509346582</v>
      </c>
      <c r="BE441" s="19" t="n">
        <v>0.0143216271983387</v>
      </c>
      <c r="BF441" s="19" t="n">
        <v>0.0182307790630966</v>
      </c>
      <c r="BG441" s="19" t="n">
        <v>0</v>
      </c>
    </row>
    <row r="442">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c r="AB442" s="19"/>
      <c r="AC442" s="19"/>
      <c r="AD442" s="19"/>
      <c r="AE442" s="19"/>
      <c r="AF442" s="19"/>
      <c r="AG442" s="19"/>
      <c r="AH442" s="19"/>
      <c r="AI442" s="19"/>
      <c r="AJ442" s="19"/>
      <c r="AK442" s="19"/>
      <c r="AL442" s="19"/>
      <c r="AM442" s="19"/>
      <c r="AN442" s="19"/>
      <c r="AO442" s="19"/>
      <c r="AP442" s="19"/>
      <c r="AQ442" s="19"/>
      <c r="AR442" s="19"/>
      <c r="AS442" s="19"/>
      <c r="AT442" s="19"/>
      <c r="AU442" s="19"/>
      <c r="AV442" s="19"/>
      <c r="AW442" s="19"/>
      <c r="AX442" s="19"/>
      <c r="AY442" s="19"/>
      <c r="AZ442" s="19"/>
      <c r="BA442" s="19"/>
      <c r="BB442" s="19"/>
      <c r="BC442" s="19"/>
      <c r="BD442" s="19"/>
      <c r="BE442" s="19"/>
      <c r="BF442" s="19"/>
      <c r="BG442" s="19"/>
    </row>
    <row r="443">
      <c r="B443" s="7" t="s">
        <v>285</v>
      </c>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c r="AB443" s="19"/>
      <c r="AC443" s="19"/>
      <c r="AD443" s="19"/>
      <c r="AE443" s="19"/>
      <c r="AF443" s="19"/>
      <c r="AG443" s="19"/>
      <c r="AH443" s="19"/>
      <c r="AI443" s="19"/>
      <c r="AJ443" s="19"/>
      <c r="AK443" s="19"/>
      <c r="AL443" s="19"/>
      <c r="AM443" s="19"/>
      <c r="AN443" s="19"/>
      <c r="AO443" s="19"/>
      <c r="AP443" s="19"/>
      <c r="AQ443" s="19"/>
      <c r="AR443" s="19"/>
      <c r="AS443" s="19"/>
      <c r="AT443" s="19"/>
      <c r="AU443" s="19"/>
      <c r="AV443" s="19"/>
      <c r="AW443" s="19"/>
      <c r="AX443" s="19"/>
      <c r="AY443" s="19"/>
      <c r="AZ443" s="19"/>
      <c r="BA443" s="19"/>
      <c r="BB443" s="19"/>
      <c r="BC443" s="19"/>
      <c r="BD443" s="19"/>
      <c r="BE443" s="19"/>
      <c r="BF443" s="19"/>
      <c r="BG443" s="19"/>
    </row>
    <row r="444">
      <c r="B444" s="26" t="s">
        <v>79</v>
      </c>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c r="AB444" s="19"/>
      <c r="AC444" s="19"/>
      <c r="AD444" s="19"/>
      <c r="AE444" s="19"/>
      <c r="AF444" s="19"/>
      <c r="AG444" s="19"/>
      <c r="AH444" s="19"/>
      <c r="AI444" s="19"/>
      <c r="AJ444" s="19"/>
      <c r="AK444" s="19"/>
      <c r="AL444" s="19"/>
      <c r="AM444" s="19"/>
      <c r="AN444" s="19"/>
      <c r="AO444" s="19"/>
      <c r="AP444" s="19"/>
      <c r="AQ444" s="19"/>
      <c r="AR444" s="19"/>
      <c r="AS444" s="19"/>
      <c r="AT444" s="19"/>
      <c r="AU444" s="19"/>
      <c r="AV444" s="19"/>
      <c r="AW444" s="19"/>
      <c r="AX444" s="19"/>
      <c r="AY444" s="19"/>
      <c r="AZ444" s="19"/>
      <c r="BA444" s="19"/>
      <c r="BB444" s="19"/>
      <c r="BC444" s="19"/>
      <c r="BD444" s="19"/>
      <c r="BE444" s="19"/>
      <c r="BF444" s="19"/>
      <c r="BG444" s="19"/>
    </row>
    <row r="445">
      <c r="B445" t="s">
        <v>280</v>
      </c>
      <c r="C445" s="19" t="n">
        <v>0.177010699433835</v>
      </c>
      <c r="D445" s="19" t="n">
        <v>0.149466260652747</v>
      </c>
      <c r="E445" s="19" t="n">
        <v>0.202345305888653</v>
      </c>
      <c r="F445" s="19"/>
      <c r="G445" s="19" t="n">
        <v>0.276688503778117</v>
      </c>
      <c r="H445" s="19" t="n">
        <v>0.223722428016036</v>
      </c>
      <c r="I445" s="19" t="n">
        <v>0.163289797825882</v>
      </c>
      <c r="J445" s="19" t="n">
        <v>0.156611842417663</v>
      </c>
      <c r="K445" s="19" t="n">
        <v>0.136211350271222</v>
      </c>
      <c r="L445" s="19" t="n">
        <v>0.127620465213162</v>
      </c>
      <c r="M445" s="19"/>
      <c r="N445" s="19" t="n">
        <v>0.181177197583615</v>
      </c>
      <c r="O445" s="19" t="n">
        <v>0.152856970528029</v>
      </c>
      <c r="P445" s="19" t="n">
        <v>0.171015693032349</v>
      </c>
      <c r="Q445" s="19" t="n">
        <v>0.201267084621604</v>
      </c>
      <c r="R445" s="19"/>
      <c r="S445" s="19" t="n">
        <v>0.218091731932851</v>
      </c>
      <c r="T445" s="19" t="n">
        <v>0.1722680311453</v>
      </c>
      <c r="U445" s="19" t="n">
        <v>0.213746866108197</v>
      </c>
      <c r="V445" s="19" t="n">
        <v>0.167581778330179</v>
      </c>
      <c r="W445" s="19" t="n">
        <v>0.182415706470735</v>
      </c>
      <c r="X445" s="19" t="n">
        <v>0.14456270372611</v>
      </c>
      <c r="Y445" s="19" t="n">
        <v>0.14253135446511</v>
      </c>
      <c r="Z445" s="19" t="n">
        <v>0.163253807035979</v>
      </c>
      <c r="AA445" s="19" t="n">
        <v>0.200540963837559</v>
      </c>
      <c r="AB445" s="19" t="n">
        <v>0.175261102001956</v>
      </c>
      <c r="AC445" s="19" t="n">
        <v>0.206145040623782</v>
      </c>
      <c r="AD445" s="19" t="n">
        <v>0</v>
      </c>
      <c r="AE445" s="19"/>
      <c r="AF445" s="19" t="n">
        <v>0.144757803623226</v>
      </c>
      <c r="AG445" s="19" t="n">
        <v>0.189741111245279</v>
      </c>
      <c r="AH445" s="19" t="n">
        <v>0.149681037749184</v>
      </c>
      <c r="AI445" s="19"/>
      <c r="AJ445" s="19" t="n">
        <v>0.116765761419944</v>
      </c>
      <c r="AK445" s="19" t="n">
        <v>0.242140152777292</v>
      </c>
      <c r="AL445" s="19" t="n">
        <v>0.162091210305958</v>
      </c>
      <c r="AM445" s="19" t="n">
        <v>0.199896832021977</v>
      </c>
      <c r="AN445" s="19" t="n">
        <v>0.138927828982979</v>
      </c>
      <c r="AO445" s="19"/>
      <c r="AP445" s="19" t="n">
        <v>0.123190067761222</v>
      </c>
      <c r="AQ445" s="19" t="n">
        <v>0.233434086688854</v>
      </c>
      <c r="AR445" s="19" t="n">
        <v>0.185212495219797</v>
      </c>
      <c r="AS445" s="19" t="n">
        <v>0.132451984634089</v>
      </c>
      <c r="AT445" s="19" t="n">
        <v>0.266472537175385</v>
      </c>
      <c r="AU445" s="19"/>
      <c r="AV445" s="19" t="n">
        <v>0.241601992983285</v>
      </c>
      <c r="AW445" s="19" t="n">
        <v>0.129271103903469</v>
      </c>
      <c r="AX445" s="19" t="n">
        <v>0.189561123885297</v>
      </c>
      <c r="AY445" s="19" t="n">
        <v>0.102334118153797</v>
      </c>
      <c r="AZ445" s="19" t="n">
        <v>0.290071891847698</v>
      </c>
      <c r="BA445" s="19" t="n">
        <v>0.137828409261217</v>
      </c>
      <c r="BB445" s="19"/>
      <c r="BC445" s="19" t="n">
        <v>0.166601753390206</v>
      </c>
      <c r="BD445" s="19" t="n">
        <v>0.16799183739688</v>
      </c>
      <c r="BE445" s="19" t="n">
        <v>0.191365269196988</v>
      </c>
      <c r="BF445" s="19" t="n">
        <v>0.19727872706309</v>
      </c>
      <c r="BG445" s="19" t="n">
        <v>0.279295185603032</v>
      </c>
    </row>
    <row r="446">
      <c r="B446" t="s">
        <v>281</v>
      </c>
      <c r="C446" s="19" t="n">
        <v>0.378313986289922</v>
      </c>
      <c r="D446" s="19" t="n">
        <v>0.369697600851453</v>
      </c>
      <c r="E446" s="19" t="n">
        <v>0.388394756555905</v>
      </c>
      <c r="F446" s="19"/>
      <c r="G446" s="19" t="n">
        <v>0.359018503226637</v>
      </c>
      <c r="H446" s="19" t="n">
        <v>0.399766326385812</v>
      </c>
      <c r="I446" s="19" t="n">
        <v>0.422960504969643</v>
      </c>
      <c r="J446" s="19" t="n">
        <v>0.372230479382066</v>
      </c>
      <c r="K446" s="19" t="n">
        <v>0.349699131591829</v>
      </c>
      <c r="L446" s="19" t="n">
        <v>0.361752593196903</v>
      </c>
      <c r="M446" s="19"/>
      <c r="N446" s="19" t="n">
        <v>0.404210386882221</v>
      </c>
      <c r="O446" s="19" t="n">
        <v>0.40612709231554</v>
      </c>
      <c r="P446" s="19" t="n">
        <v>0.329654213040398</v>
      </c>
      <c r="Q446" s="19" t="n">
        <v>0.365001521459218</v>
      </c>
      <c r="R446" s="19"/>
      <c r="S446" s="19" t="n">
        <v>0.4064265476643</v>
      </c>
      <c r="T446" s="19" t="n">
        <v>0.369681444652462</v>
      </c>
      <c r="U446" s="19" t="n">
        <v>0.347268785845907</v>
      </c>
      <c r="V446" s="19" t="n">
        <v>0.350312680802584</v>
      </c>
      <c r="W446" s="19" t="n">
        <v>0.37308651308728</v>
      </c>
      <c r="X446" s="19" t="n">
        <v>0.404725661835374</v>
      </c>
      <c r="Y446" s="19" t="n">
        <v>0.319463698656109</v>
      </c>
      <c r="Z446" s="19" t="n">
        <v>0.285919738680394</v>
      </c>
      <c r="AA446" s="19" t="n">
        <v>0.4194624007422</v>
      </c>
      <c r="AB446" s="19" t="n">
        <v>0.3803832988179</v>
      </c>
      <c r="AC446" s="19" t="n">
        <v>0.393050935428034</v>
      </c>
      <c r="AD446" s="19" t="n">
        <v>0.482456103586471</v>
      </c>
      <c r="AE446" s="19"/>
      <c r="AF446" s="19" t="n">
        <v>0.343952080857652</v>
      </c>
      <c r="AG446" s="19" t="n">
        <v>0.409305753884978</v>
      </c>
      <c r="AH446" s="19" t="n">
        <v>0.37587719992195</v>
      </c>
      <c r="AI446" s="19"/>
      <c r="AJ446" s="19" t="n">
        <v>0.34663508664643</v>
      </c>
      <c r="AK446" s="19" t="n">
        <v>0.411060013943159</v>
      </c>
      <c r="AL446" s="19" t="n">
        <v>0.469252093584438</v>
      </c>
      <c r="AM446" s="19" t="n">
        <v>0.132122763181335</v>
      </c>
      <c r="AN446" s="19" t="n">
        <v>0.389062930683065</v>
      </c>
      <c r="AO446" s="19"/>
      <c r="AP446" s="19" t="n">
        <v>0.329322485425922</v>
      </c>
      <c r="AQ446" s="19" t="n">
        <v>0.386783934222707</v>
      </c>
      <c r="AR446" s="19" t="n">
        <v>0.441985074237334</v>
      </c>
      <c r="AS446" s="19" t="n">
        <v>0.292677077693383</v>
      </c>
      <c r="AT446" s="19" t="n">
        <v>0.463320767664187</v>
      </c>
      <c r="AU446" s="19"/>
      <c r="AV446" s="19" t="n">
        <v>0.422651452995434</v>
      </c>
      <c r="AW446" s="19" t="n">
        <v>0.347308230291969</v>
      </c>
      <c r="AX446" s="19" t="n">
        <v>0.448051413954601</v>
      </c>
      <c r="AY446" s="19" t="n">
        <v>0.30585734820736</v>
      </c>
      <c r="AZ446" s="19" t="n">
        <v>0.403976191273254</v>
      </c>
      <c r="BA446" s="19" t="n">
        <v>0.373059547041617</v>
      </c>
      <c r="BB446" s="19"/>
      <c r="BC446" s="19" t="n">
        <v>0.375107750130324</v>
      </c>
      <c r="BD446" s="19" t="n">
        <v>0.379228842067104</v>
      </c>
      <c r="BE446" s="19" t="n">
        <v>0.37931865449213</v>
      </c>
      <c r="BF446" s="19" t="n">
        <v>0.41655394037161</v>
      </c>
      <c r="BG446" s="19" t="n">
        <v>0.472560241339188</v>
      </c>
    </row>
    <row r="447">
      <c r="B447" t="s">
        <v>282</v>
      </c>
      <c r="C447" s="19" t="n">
        <v>0.257811419197618</v>
      </c>
      <c r="D447" s="19" t="n">
        <v>0.273377273994849</v>
      </c>
      <c r="E447" s="19" t="n">
        <v>0.242991611454414</v>
      </c>
      <c r="F447" s="19"/>
      <c r="G447" s="19" t="n">
        <v>0.233959318249666</v>
      </c>
      <c r="H447" s="19" t="n">
        <v>0.195966351442199</v>
      </c>
      <c r="I447" s="19" t="n">
        <v>0.254106704394653</v>
      </c>
      <c r="J447" s="19" t="n">
        <v>0.243077194420626</v>
      </c>
      <c r="K447" s="19" t="n">
        <v>0.29764354602253</v>
      </c>
      <c r="L447" s="19" t="n">
        <v>0.312001045866289</v>
      </c>
      <c r="M447" s="19"/>
      <c r="N447" s="19" t="n">
        <v>0.235865599253281</v>
      </c>
      <c r="O447" s="19" t="n">
        <v>0.277723250226205</v>
      </c>
      <c r="P447" s="19" t="n">
        <v>0.288042806237861</v>
      </c>
      <c r="Q447" s="19" t="n">
        <v>0.23470264211867</v>
      </c>
      <c r="R447" s="19"/>
      <c r="S447" s="19" t="n">
        <v>0.230768744220244</v>
      </c>
      <c r="T447" s="19" t="n">
        <v>0.277435599092768</v>
      </c>
      <c r="U447" s="19" t="n">
        <v>0.266091604091616</v>
      </c>
      <c r="V447" s="19" t="n">
        <v>0.292813408483773</v>
      </c>
      <c r="W447" s="19" t="n">
        <v>0.26814061072634</v>
      </c>
      <c r="X447" s="19" t="n">
        <v>0.237237539595658</v>
      </c>
      <c r="Y447" s="19" t="n">
        <v>0.26151671852878</v>
      </c>
      <c r="Z447" s="19" t="n">
        <v>0.31645658642915</v>
      </c>
      <c r="AA447" s="19" t="n">
        <v>0.215957611300538</v>
      </c>
      <c r="AB447" s="19" t="n">
        <v>0.261680162653162</v>
      </c>
      <c r="AC447" s="19" t="n">
        <v>0.235093433423127</v>
      </c>
      <c r="AD447" s="19" t="n">
        <v>0.302206456669576</v>
      </c>
      <c r="AE447" s="19"/>
      <c r="AF447" s="19" t="n">
        <v>0.287892942918715</v>
      </c>
      <c r="AG447" s="19" t="n">
        <v>0.251267214794771</v>
      </c>
      <c r="AH447" s="19" t="n">
        <v>0.245857156926782</v>
      </c>
      <c r="AI447" s="19"/>
      <c r="AJ447" s="19" t="n">
        <v>0.297726802155102</v>
      </c>
      <c r="AK447" s="19" t="n">
        <v>0.235510804753647</v>
      </c>
      <c r="AL447" s="19" t="n">
        <v>0.22071127122177</v>
      </c>
      <c r="AM447" s="19" t="n">
        <v>0.404341535753094</v>
      </c>
      <c r="AN447" s="19" t="n">
        <v>0.223149964115953</v>
      </c>
      <c r="AO447" s="19"/>
      <c r="AP447" s="19" t="n">
        <v>0.314501202711105</v>
      </c>
      <c r="AQ447" s="19" t="n">
        <v>0.24233098212487</v>
      </c>
      <c r="AR447" s="19" t="n">
        <v>0.252707754912725</v>
      </c>
      <c r="AS447" s="19" t="n">
        <v>0.294217921137157</v>
      </c>
      <c r="AT447" s="19" t="n">
        <v>0.156111726912225</v>
      </c>
      <c r="AU447" s="19"/>
      <c r="AV447" s="19" t="n">
        <v>0.221785664288859</v>
      </c>
      <c r="AW447" s="19" t="n">
        <v>0.307310691574431</v>
      </c>
      <c r="AX447" s="19" t="n">
        <v>0.235972724401476</v>
      </c>
      <c r="AY447" s="19" t="n">
        <v>0.32483085334665</v>
      </c>
      <c r="AZ447" s="19" t="n">
        <v>0.184636364623035</v>
      </c>
      <c r="BA447" s="19" t="n">
        <v>0.243468960227779</v>
      </c>
      <c r="BB447" s="19"/>
      <c r="BC447" s="19" t="n">
        <v>0.261117669355917</v>
      </c>
      <c r="BD447" s="19" t="n">
        <v>0.251678966643976</v>
      </c>
      <c r="BE447" s="19" t="n">
        <v>0.258929497932057</v>
      </c>
      <c r="BF447" s="19" t="n">
        <v>0.196418731430243</v>
      </c>
      <c r="BG447" s="19" t="n">
        <v>0.179163100605022</v>
      </c>
    </row>
    <row r="448">
      <c r="B448" t="s">
        <v>283</v>
      </c>
      <c r="C448" s="19" t="n">
        <v>0.116639697584262</v>
      </c>
      <c r="D448" s="19" t="n">
        <v>0.158059809303062</v>
      </c>
      <c r="E448" s="19" t="n">
        <v>0.0763024047312787</v>
      </c>
      <c r="F448" s="19"/>
      <c r="G448" s="19" t="n">
        <v>0.0707694523316671</v>
      </c>
      <c r="H448" s="19" t="n">
        <v>0.110259989761383</v>
      </c>
      <c r="I448" s="19" t="n">
        <v>0.112635854567657</v>
      </c>
      <c r="J448" s="19" t="n">
        <v>0.136492539341867</v>
      </c>
      <c r="K448" s="19" t="n">
        <v>0.139783584528775</v>
      </c>
      <c r="L448" s="19" t="n">
        <v>0.124092795935931</v>
      </c>
      <c r="M448" s="19"/>
      <c r="N448" s="19" t="n">
        <v>0.124398162699943</v>
      </c>
      <c r="O448" s="19" t="n">
        <v>0.108546119676045</v>
      </c>
      <c r="P448" s="19" t="n">
        <v>0.121640882279271</v>
      </c>
      <c r="Q448" s="19" t="n">
        <v>0.112532280518037</v>
      </c>
      <c r="R448" s="19"/>
      <c r="S448" s="19" t="n">
        <v>0.0917722700727359</v>
      </c>
      <c r="T448" s="19" t="n">
        <v>0.104289181960873</v>
      </c>
      <c r="U448" s="19" t="n">
        <v>0.0960692604554675</v>
      </c>
      <c r="V448" s="19" t="n">
        <v>0.137725222294732</v>
      </c>
      <c r="W448" s="19" t="n">
        <v>0.0901541450165695</v>
      </c>
      <c r="X448" s="19" t="n">
        <v>0.125959756857207</v>
      </c>
      <c r="Y448" s="19" t="n">
        <v>0.191998155053823</v>
      </c>
      <c r="Z448" s="19" t="n">
        <v>0.152728554866478</v>
      </c>
      <c r="AA448" s="19" t="n">
        <v>0.101406722925136</v>
      </c>
      <c r="AB448" s="19" t="n">
        <v>0.117978512074633</v>
      </c>
      <c r="AC448" s="19" t="n">
        <v>0.104133590342514</v>
      </c>
      <c r="AD448" s="19" t="n">
        <v>0.135811285169059</v>
      </c>
      <c r="AE448" s="19"/>
      <c r="AF448" s="19" t="n">
        <v>0.148314636876984</v>
      </c>
      <c r="AG448" s="19" t="n">
        <v>0.0946036303971072</v>
      </c>
      <c r="AH448" s="19" t="n">
        <v>0.126506663530981</v>
      </c>
      <c r="AI448" s="19"/>
      <c r="AJ448" s="19" t="n">
        <v>0.1618715777958</v>
      </c>
      <c r="AK448" s="19" t="n">
        <v>0.0628864470298396</v>
      </c>
      <c r="AL448" s="19" t="n">
        <v>0.0677558777397705</v>
      </c>
      <c r="AM448" s="19" t="n">
        <v>0.194120975385409</v>
      </c>
      <c r="AN448" s="19" t="n">
        <v>0.153126085674645</v>
      </c>
      <c r="AO448" s="19"/>
      <c r="AP448" s="19" t="n">
        <v>0.160110903812752</v>
      </c>
      <c r="AQ448" s="19" t="n">
        <v>0.0787077666768089</v>
      </c>
      <c r="AR448" s="19" t="n">
        <v>0.0749482918895121</v>
      </c>
      <c r="AS448" s="19" t="n">
        <v>0.213902168702367</v>
      </c>
      <c r="AT448" s="19" t="n">
        <v>0.0376911849573629</v>
      </c>
      <c r="AU448" s="19"/>
      <c r="AV448" s="19" t="n">
        <v>0.0613612986041834</v>
      </c>
      <c r="AW448" s="19" t="n">
        <v>0.148547505818381</v>
      </c>
      <c r="AX448" s="19" t="n">
        <v>0.0835863066776247</v>
      </c>
      <c r="AY448" s="19" t="n">
        <v>0.212849573465782</v>
      </c>
      <c r="AZ448" s="19" t="n">
        <v>0.0555909893063125</v>
      </c>
      <c r="BA448" s="19" t="n">
        <v>0.100111118990364</v>
      </c>
      <c r="BB448" s="19"/>
      <c r="BC448" s="19" t="n">
        <v>0.103178884441994</v>
      </c>
      <c r="BD448" s="19" t="n">
        <v>0.119796126149069</v>
      </c>
      <c r="BE448" s="19" t="n">
        <v>0.108087764501475</v>
      </c>
      <c r="BF448" s="19" t="n">
        <v>0.14498636717857</v>
      </c>
      <c r="BG448" s="19" t="n">
        <v>0.0689814724527583</v>
      </c>
    </row>
    <row r="449">
      <c r="B449" t="s">
        <v>207</v>
      </c>
      <c r="C449" s="19" t="n">
        <v>0.0702241974943627</v>
      </c>
      <c r="D449" s="19" t="n">
        <v>0.0493990551978886</v>
      </c>
      <c r="E449" s="19" t="n">
        <v>0.0899659213697493</v>
      </c>
      <c r="F449" s="19"/>
      <c r="G449" s="19" t="n">
        <v>0.0595642224139129</v>
      </c>
      <c r="H449" s="19" t="n">
        <v>0.0702849043945692</v>
      </c>
      <c r="I449" s="19" t="n">
        <v>0.0470071382421643</v>
      </c>
      <c r="J449" s="19" t="n">
        <v>0.0915879444377792</v>
      </c>
      <c r="K449" s="19" t="n">
        <v>0.076662387585644</v>
      </c>
      <c r="L449" s="19" t="n">
        <v>0.074533099787715</v>
      </c>
      <c r="M449" s="19"/>
      <c r="N449" s="19" t="n">
        <v>0.0543486535809397</v>
      </c>
      <c r="O449" s="19" t="n">
        <v>0.0547465672541813</v>
      </c>
      <c r="P449" s="19" t="n">
        <v>0.0896464054101218</v>
      </c>
      <c r="Q449" s="19" t="n">
        <v>0.0864964712824719</v>
      </c>
      <c r="R449" s="19"/>
      <c r="S449" s="19" t="n">
        <v>0.0529407061098688</v>
      </c>
      <c r="T449" s="19" t="n">
        <v>0.0763257431485976</v>
      </c>
      <c r="U449" s="19" t="n">
        <v>0.0768234834988117</v>
      </c>
      <c r="V449" s="19" t="n">
        <v>0.0515669100887325</v>
      </c>
      <c r="W449" s="19" t="n">
        <v>0.0862030246990748</v>
      </c>
      <c r="X449" s="19" t="n">
        <v>0.0875143379856516</v>
      </c>
      <c r="Y449" s="19" t="n">
        <v>0.0844900732961789</v>
      </c>
      <c r="Z449" s="19" t="n">
        <v>0.0816413129879992</v>
      </c>
      <c r="AA449" s="19" t="n">
        <v>0.0626323011945674</v>
      </c>
      <c r="AB449" s="19" t="n">
        <v>0.0646969244523495</v>
      </c>
      <c r="AC449" s="19" t="n">
        <v>0.0615770001825429</v>
      </c>
      <c r="AD449" s="19" t="n">
        <v>0.0795261545748945</v>
      </c>
      <c r="AE449" s="19"/>
      <c r="AF449" s="19" t="n">
        <v>0.0750825357234239</v>
      </c>
      <c r="AG449" s="19" t="n">
        <v>0.0550822896778644</v>
      </c>
      <c r="AH449" s="19" t="n">
        <v>0.102077941871103</v>
      </c>
      <c r="AI449" s="19"/>
      <c r="AJ449" s="19" t="n">
        <v>0.0770007719827246</v>
      </c>
      <c r="AK449" s="19" t="n">
        <v>0.0484025814960621</v>
      </c>
      <c r="AL449" s="19" t="n">
        <v>0.0801895471480642</v>
      </c>
      <c r="AM449" s="19" t="n">
        <v>0.0695178936581851</v>
      </c>
      <c r="AN449" s="19" t="n">
        <v>0.0957331905433588</v>
      </c>
      <c r="AO449" s="19"/>
      <c r="AP449" s="19" t="n">
        <v>0.0728753402889984</v>
      </c>
      <c r="AQ449" s="19" t="n">
        <v>0.0587432302867612</v>
      </c>
      <c r="AR449" s="19" t="n">
        <v>0.0451463837406319</v>
      </c>
      <c r="AS449" s="19" t="n">
        <v>0.0667508478330036</v>
      </c>
      <c r="AT449" s="19" t="n">
        <v>0.0764037832908409</v>
      </c>
      <c r="AU449" s="19"/>
      <c r="AV449" s="19" t="n">
        <v>0.0525995911282384</v>
      </c>
      <c r="AW449" s="19" t="n">
        <v>0.0675624684117501</v>
      </c>
      <c r="AX449" s="19" t="n">
        <v>0.042828431081002</v>
      </c>
      <c r="AY449" s="19" t="n">
        <v>0.0541281068264119</v>
      </c>
      <c r="AZ449" s="19" t="n">
        <v>0.065724562949701</v>
      </c>
      <c r="BA449" s="19" t="n">
        <v>0.145531964479023</v>
      </c>
      <c r="BB449" s="19"/>
      <c r="BC449" s="19" t="n">
        <v>0.0939939426815596</v>
      </c>
      <c r="BD449" s="19" t="n">
        <v>0.0813042277429715</v>
      </c>
      <c r="BE449" s="19" t="n">
        <v>0.062298813877349</v>
      </c>
      <c r="BF449" s="19" t="n">
        <v>0.0447622339564871</v>
      </c>
      <c r="BG449" s="19" t="n">
        <v>0</v>
      </c>
    </row>
    <row r="450">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c r="AB450" s="19"/>
      <c r="AC450" s="19"/>
      <c r="AD450" s="19"/>
      <c r="AE450" s="19"/>
      <c r="AF450" s="19"/>
      <c r="AG450" s="19"/>
      <c r="AH450" s="19"/>
      <c r="AI450" s="19"/>
      <c r="AJ450" s="19"/>
      <c r="AK450" s="19"/>
      <c r="AL450" s="19"/>
      <c r="AM450" s="19"/>
      <c r="AN450" s="19"/>
      <c r="AO450" s="19"/>
      <c r="AP450" s="19"/>
      <c r="AQ450" s="19"/>
      <c r="AR450" s="19"/>
      <c r="AS450" s="19"/>
      <c r="AT450" s="19"/>
      <c r="AU450" s="19"/>
      <c r="AV450" s="19"/>
      <c r="AW450" s="19"/>
      <c r="AX450" s="19"/>
      <c r="AY450" s="19"/>
      <c r="AZ450" s="19"/>
      <c r="BA450" s="19"/>
      <c r="BB450" s="19"/>
      <c r="BC450" s="19"/>
      <c r="BD450" s="19"/>
      <c r="BE450" s="19"/>
      <c r="BF450" s="19"/>
      <c r="BG450" s="19"/>
    </row>
    <row r="451">
      <c r="B451" s="7" t="s">
        <v>286</v>
      </c>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c r="AB451" s="19"/>
      <c r="AC451" s="19"/>
      <c r="AD451" s="19"/>
      <c r="AE451" s="19"/>
      <c r="AF451" s="19"/>
      <c r="AG451" s="19"/>
      <c r="AH451" s="19"/>
      <c r="AI451" s="19"/>
      <c r="AJ451" s="19"/>
      <c r="AK451" s="19"/>
      <c r="AL451" s="19"/>
      <c r="AM451" s="19"/>
      <c r="AN451" s="19"/>
      <c r="AO451" s="19"/>
      <c r="AP451" s="19"/>
      <c r="AQ451" s="19"/>
      <c r="AR451" s="19"/>
      <c r="AS451" s="19"/>
      <c r="AT451" s="19"/>
      <c r="AU451" s="19"/>
      <c r="AV451" s="19"/>
      <c r="AW451" s="19"/>
      <c r="AX451" s="19"/>
      <c r="AY451" s="19"/>
      <c r="AZ451" s="19"/>
      <c r="BA451" s="19"/>
      <c r="BB451" s="19"/>
      <c r="BC451" s="19"/>
      <c r="BD451" s="19"/>
      <c r="BE451" s="19"/>
      <c r="BF451" s="19"/>
      <c r="BG451" s="19"/>
    </row>
    <row r="452">
      <c r="B452" s="26" t="s">
        <v>79</v>
      </c>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c r="AB452" s="19"/>
      <c r="AC452" s="19"/>
      <c r="AD452" s="19"/>
      <c r="AE452" s="19"/>
      <c r="AF452" s="19"/>
      <c r="AG452" s="19"/>
      <c r="AH452" s="19"/>
      <c r="AI452" s="19"/>
      <c r="AJ452" s="19"/>
      <c r="AK452" s="19"/>
      <c r="AL452" s="19"/>
      <c r="AM452" s="19"/>
      <c r="AN452" s="19"/>
      <c r="AO452" s="19"/>
      <c r="AP452" s="19"/>
      <c r="AQ452" s="19"/>
      <c r="AR452" s="19"/>
      <c r="AS452" s="19"/>
      <c r="AT452" s="19"/>
      <c r="AU452" s="19"/>
      <c r="AV452" s="19"/>
      <c r="AW452" s="19"/>
      <c r="AX452" s="19"/>
      <c r="AY452" s="19"/>
      <c r="AZ452" s="19"/>
      <c r="BA452" s="19"/>
      <c r="BB452" s="19"/>
      <c r="BC452" s="19"/>
      <c r="BD452" s="19"/>
      <c r="BE452" s="19"/>
      <c r="BF452" s="19"/>
      <c r="BG452" s="19"/>
    </row>
    <row r="453">
      <c r="B453" t="s">
        <v>280</v>
      </c>
      <c r="C453" s="19" t="n">
        <v>0.291107600332879</v>
      </c>
      <c r="D453" s="19" t="n">
        <v>0.27421561396645</v>
      </c>
      <c r="E453" s="19" t="n">
        <v>0.30716990943548</v>
      </c>
      <c r="F453" s="19"/>
      <c r="G453" s="19" t="n">
        <v>0.253091042295555</v>
      </c>
      <c r="H453" s="19" t="n">
        <v>0.274122678701791</v>
      </c>
      <c r="I453" s="19" t="n">
        <v>0.295009295527235</v>
      </c>
      <c r="J453" s="19" t="n">
        <v>0.313065758273383</v>
      </c>
      <c r="K453" s="19" t="n">
        <v>0.311495006715012</v>
      </c>
      <c r="L453" s="19" t="n">
        <v>0.295628699115022</v>
      </c>
      <c r="M453" s="19"/>
      <c r="N453" s="19" t="n">
        <v>0.263173075971768</v>
      </c>
      <c r="O453" s="19" t="n">
        <v>0.273450240529938</v>
      </c>
      <c r="P453" s="19" t="n">
        <v>0.343075364467844</v>
      </c>
      <c r="Q453" s="19" t="n">
        <v>0.294480696224209</v>
      </c>
      <c r="R453" s="19"/>
      <c r="S453" s="19" t="n">
        <v>0.283554999712988</v>
      </c>
      <c r="T453" s="19" t="n">
        <v>0.302245090206433</v>
      </c>
      <c r="U453" s="19" t="n">
        <v>0.291924337443555</v>
      </c>
      <c r="V453" s="19" t="n">
        <v>0.269240257161641</v>
      </c>
      <c r="W453" s="19" t="n">
        <v>0.292535644749161</v>
      </c>
      <c r="X453" s="19" t="n">
        <v>0.305950710874351</v>
      </c>
      <c r="Y453" s="19" t="n">
        <v>0.318902093852691</v>
      </c>
      <c r="Z453" s="19" t="n">
        <v>0.296693198186438</v>
      </c>
      <c r="AA453" s="19" t="n">
        <v>0.290127306154346</v>
      </c>
      <c r="AB453" s="19" t="n">
        <v>0.292389586072162</v>
      </c>
      <c r="AC453" s="19" t="n">
        <v>0.290191177578985</v>
      </c>
      <c r="AD453" s="19" t="n">
        <v>0.213120812157047</v>
      </c>
      <c r="AE453" s="19"/>
      <c r="AF453" s="19" t="n">
        <v>0.338731400082046</v>
      </c>
      <c r="AG453" s="19" t="n">
        <v>0.263988172324282</v>
      </c>
      <c r="AH453" s="19" t="n">
        <v>0.296251010818372</v>
      </c>
      <c r="AI453" s="19"/>
      <c r="AJ453" s="19" t="n">
        <v>0.294382712978366</v>
      </c>
      <c r="AK453" s="19" t="n">
        <v>0.29179615996376</v>
      </c>
      <c r="AL453" s="19" t="n">
        <v>0.263637458086628</v>
      </c>
      <c r="AM453" s="19" t="n">
        <v>0.607052765436911</v>
      </c>
      <c r="AN453" s="19" t="n">
        <v>0.290813401414906</v>
      </c>
      <c r="AO453" s="19"/>
      <c r="AP453" s="19" t="n">
        <v>0.295155084048602</v>
      </c>
      <c r="AQ453" s="19" t="n">
        <v>0.286570499218598</v>
      </c>
      <c r="AR453" s="19" t="n">
        <v>0.260816727168557</v>
      </c>
      <c r="AS453" s="19" t="n">
        <v>0.387043615340003</v>
      </c>
      <c r="AT453" s="19" t="n">
        <v>0.185703181337327</v>
      </c>
      <c r="AU453" s="19"/>
      <c r="AV453" s="19" t="n">
        <v>0.271325084439402</v>
      </c>
      <c r="AW453" s="19" t="n">
        <v>0.290477341831529</v>
      </c>
      <c r="AX453" s="19" t="n">
        <v>0.264858022263083</v>
      </c>
      <c r="AY453" s="19" t="n">
        <v>0.363654068350229</v>
      </c>
      <c r="AZ453" s="19" t="n">
        <v>0.25617227400658</v>
      </c>
      <c r="BA453" s="19" t="n">
        <v>0.279878628625678</v>
      </c>
      <c r="BB453" s="19"/>
      <c r="BC453" s="19" t="n">
        <v>0.315352723517286</v>
      </c>
      <c r="BD453" s="19" t="n">
        <v>0.258270340428747</v>
      </c>
      <c r="BE453" s="19" t="n">
        <v>0.284388940980704</v>
      </c>
      <c r="BF453" s="19" t="n">
        <v>0.26269942844038</v>
      </c>
      <c r="BG453" s="19" t="n">
        <v>0.368436333584244</v>
      </c>
    </row>
    <row r="454">
      <c r="B454" t="s">
        <v>281</v>
      </c>
      <c r="C454" s="19" t="n">
        <v>0.484959008573684</v>
      </c>
      <c r="D454" s="19" t="n">
        <v>0.493537868827938</v>
      </c>
      <c r="E454" s="19" t="n">
        <v>0.476909115713324</v>
      </c>
      <c r="F454" s="19"/>
      <c r="G454" s="19" t="n">
        <v>0.461369928989368</v>
      </c>
      <c r="H454" s="19" t="n">
        <v>0.480677155561939</v>
      </c>
      <c r="I454" s="19" t="n">
        <v>0.480145229697726</v>
      </c>
      <c r="J454" s="19" t="n">
        <v>0.478485676140556</v>
      </c>
      <c r="K454" s="19" t="n">
        <v>0.475859083160796</v>
      </c>
      <c r="L454" s="19" t="n">
        <v>0.519471581701386</v>
      </c>
      <c r="M454" s="19"/>
      <c r="N454" s="19" t="n">
        <v>0.503173889723026</v>
      </c>
      <c r="O454" s="19" t="n">
        <v>0.508368268980958</v>
      </c>
      <c r="P454" s="19" t="n">
        <v>0.432625689677799</v>
      </c>
      <c r="Q454" s="19" t="n">
        <v>0.485954589457595</v>
      </c>
      <c r="R454" s="19"/>
      <c r="S454" s="19" t="n">
        <v>0.443333282879423</v>
      </c>
      <c r="T454" s="19" t="n">
        <v>0.47962277455413</v>
      </c>
      <c r="U454" s="19" t="n">
        <v>0.472647322446358</v>
      </c>
      <c r="V454" s="19" t="n">
        <v>0.533753915447126</v>
      </c>
      <c r="W454" s="19" t="n">
        <v>0.495740104364982</v>
      </c>
      <c r="X454" s="19" t="n">
        <v>0.45933923998046</v>
      </c>
      <c r="Y454" s="19" t="n">
        <v>0.455566733399941</v>
      </c>
      <c r="Z454" s="19" t="n">
        <v>0.53142896958688</v>
      </c>
      <c r="AA454" s="19" t="n">
        <v>0.520481115716255</v>
      </c>
      <c r="AB454" s="19" t="n">
        <v>0.45312014460542</v>
      </c>
      <c r="AC454" s="19" t="n">
        <v>0.533503010722573</v>
      </c>
      <c r="AD454" s="19" t="n">
        <v>0.542076680806127</v>
      </c>
      <c r="AE454" s="19"/>
      <c r="AF454" s="19" t="n">
        <v>0.472565258489233</v>
      </c>
      <c r="AG454" s="19" t="n">
        <v>0.509356291687457</v>
      </c>
      <c r="AH454" s="19" t="n">
        <v>0.429825877720656</v>
      </c>
      <c r="AI454" s="19"/>
      <c r="AJ454" s="19" t="n">
        <v>0.495385039835346</v>
      </c>
      <c r="AK454" s="19" t="n">
        <v>0.489509366992262</v>
      </c>
      <c r="AL454" s="19" t="n">
        <v>0.50548752126435</v>
      </c>
      <c r="AM454" s="19" t="n">
        <v>0.209764257285383</v>
      </c>
      <c r="AN454" s="19" t="n">
        <v>0.46124863590122</v>
      </c>
      <c r="AO454" s="19"/>
      <c r="AP454" s="19" t="n">
        <v>0.479451050330188</v>
      </c>
      <c r="AQ454" s="19" t="n">
        <v>0.490635367715706</v>
      </c>
      <c r="AR454" s="19" t="n">
        <v>0.548321004369309</v>
      </c>
      <c r="AS454" s="19" t="n">
        <v>0.434146265435891</v>
      </c>
      <c r="AT454" s="19" t="n">
        <v>0.547645788912718</v>
      </c>
      <c r="AU454" s="19"/>
      <c r="AV454" s="19" t="n">
        <v>0.509447369985246</v>
      </c>
      <c r="AW454" s="19" t="n">
        <v>0.47020869044801</v>
      </c>
      <c r="AX454" s="19" t="n">
        <v>0.534707845571921</v>
      </c>
      <c r="AY454" s="19" t="n">
        <v>0.476052540441276</v>
      </c>
      <c r="AZ454" s="19" t="n">
        <v>0.499893541384731</v>
      </c>
      <c r="BA454" s="19" t="n">
        <v>0.472187635319612</v>
      </c>
      <c r="BB454" s="19"/>
      <c r="BC454" s="19" t="n">
        <v>0.504486556142653</v>
      </c>
      <c r="BD454" s="19" t="n">
        <v>0.492162875023206</v>
      </c>
      <c r="BE454" s="19" t="n">
        <v>0.481525543848193</v>
      </c>
      <c r="BF454" s="19" t="n">
        <v>0.498399838079561</v>
      </c>
      <c r="BG454" s="19" t="n">
        <v>0.375720354828147</v>
      </c>
    </row>
    <row r="455">
      <c r="B455" t="s">
        <v>282</v>
      </c>
      <c r="C455" s="19" t="n">
        <v>0.129066008438639</v>
      </c>
      <c r="D455" s="19" t="n">
        <v>0.136667369031776</v>
      </c>
      <c r="E455" s="19" t="n">
        <v>0.121867620758405</v>
      </c>
      <c r="F455" s="19"/>
      <c r="G455" s="19" t="n">
        <v>0.177721696273359</v>
      </c>
      <c r="H455" s="19" t="n">
        <v>0.153886867940784</v>
      </c>
      <c r="I455" s="19" t="n">
        <v>0.138383963976433</v>
      </c>
      <c r="J455" s="19" t="n">
        <v>0.0965235804460378</v>
      </c>
      <c r="K455" s="19" t="n">
        <v>0.12405595285361</v>
      </c>
      <c r="L455" s="19" t="n">
        <v>0.0985729062920386</v>
      </c>
      <c r="M455" s="19"/>
      <c r="N455" s="19" t="n">
        <v>0.142226941922961</v>
      </c>
      <c r="O455" s="19" t="n">
        <v>0.134328261476033</v>
      </c>
      <c r="P455" s="19" t="n">
        <v>0.129544001394588</v>
      </c>
      <c r="Q455" s="19" t="n">
        <v>0.109249723816075</v>
      </c>
      <c r="R455" s="19"/>
      <c r="S455" s="19" t="n">
        <v>0.179666595720605</v>
      </c>
      <c r="T455" s="19" t="n">
        <v>0.11505713637914</v>
      </c>
      <c r="U455" s="19" t="n">
        <v>0.133150562368671</v>
      </c>
      <c r="V455" s="19" t="n">
        <v>0.10618308101035</v>
      </c>
      <c r="W455" s="19" t="n">
        <v>0.126261307242683</v>
      </c>
      <c r="X455" s="19" t="n">
        <v>0.113414853266123</v>
      </c>
      <c r="Y455" s="19" t="n">
        <v>0.146468167709289</v>
      </c>
      <c r="Z455" s="19" t="n">
        <v>0.111224639388619</v>
      </c>
      <c r="AA455" s="19" t="n">
        <v>0.107990874704703</v>
      </c>
      <c r="AB455" s="19" t="n">
        <v>0.143030702257203</v>
      </c>
      <c r="AC455" s="19" t="n">
        <v>0.10674680740806</v>
      </c>
      <c r="AD455" s="19" t="n">
        <v>0.114096344558162</v>
      </c>
      <c r="AE455" s="19"/>
      <c r="AF455" s="19" t="n">
        <v>0.100976634943388</v>
      </c>
      <c r="AG455" s="19" t="n">
        <v>0.143371806058604</v>
      </c>
      <c r="AH455" s="19" t="n">
        <v>0.127921986589968</v>
      </c>
      <c r="AI455" s="19"/>
      <c r="AJ455" s="19" t="n">
        <v>0.112240359206679</v>
      </c>
      <c r="AK455" s="19" t="n">
        <v>0.153872099749977</v>
      </c>
      <c r="AL455" s="19" t="n">
        <v>0.18275118752712</v>
      </c>
      <c r="AM455" s="19" t="n">
        <v>0.0937121392083182</v>
      </c>
      <c r="AN455" s="19" t="n">
        <v>0.106729696745255</v>
      </c>
      <c r="AO455" s="19"/>
      <c r="AP455" s="19" t="n">
        <v>0.113361654957361</v>
      </c>
      <c r="AQ455" s="19" t="n">
        <v>0.164862821679253</v>
      </c>
      <c r="AR455" s="19" t="n">
        <v>0.132553928210068</v>
      </c>
      <c r="AS455" s="19" t="n">
        <v>0.0946744994508252</v>
      </c>
      <c r="AT455" s="19" t="n">
        <v>0.103631367083055</v>
      </c>
      <c r="AU455" s="19"/>
      <c r="AV455" s="19" t="n">
        <v>0.155871813394625</v>
      </c>
      <c r="AW455" s="19" t="n">
        <v>0.125675560700858</v>
      </c>
      <c r="AX455" s="19" t="n">
        <v>0.157369680608204</v>
      </c>
      <c r="AY455" s="19" t="n">
        <v>0.0934118416969839</v>
      </c>
      <c r="AZ455" s="19" t="n">
        <v>0.114603561492844</v>
      </c>
      <c r="BA455" s="19" t="n">
        <v>0.0997329561512687</v>
      </c>
      <c r="BB455" s="19"/>
      <c r="BC455" s="19" t="n">
        <v>0.0886894443548391</v>
      </c>
      <c r="BD455" s="19" t="n">
        <v>0.149860838791461</v>
      </c>
      <c r="BE455" s="19" t="n">
        <v>0.149019612739843</v>
      </c>
      <c r="BF455" s="19" t="n">
        <v>0.122645970280304</v>
      </c>
      <c r="BG455" s="19" t="n">
        <v>0.176036197977662</v>
      </c>
    </row>
    <row r="456">
      <c r="B456" t="s">
        <v>283</v>
      </c>
      <c r="C456" s="19" t="n">
        <v>0.0369875894040923</v>
      </c>
      <c r="D456" s="19" t="n">
        <v>0.0525828835154857</v>
      </c>
      <c r="E456" s="19" t="n">
        <v>0.021199027718916</v>
      </c>
      <c r="F456" s="19"/>
      <c r="G456" s="19" t="n">
        <v>0.0527405436750015</v>
      </c>
      <c r="H456" s="19" t="n">
        <v>0.0489650931995889</v>
      </c>
      <c r="I456" s="19" t="n">
        <v>0.028456497837384</v>
      </c>
      <c r="J456" s="19" t="n">
        <v>0.0401499043319972</v>
      </c>
      <c r="K456" s="19" t="n">
        <v>0.0293799692727374</v>
      </c>
      <c r="L456" s="19" t="n">
        <v>0.02623734641288</v>
      </c>
      <c r="M456" s="19"/>
      <c r="N456" s="19" t="n">
        <v>0.0436955398958894</v>
      </c>
      <c r="O456" s="19" t="n">
        <v>0.0348130934077393</v>
      </c>
      <c r="P456" s="19" t="n">
        <v>0.0266813362960541</v>
      </c>
      <c r="Q456" s="19" t="n">
        <v>0.0411504198269462</v>
      </c>
      <c r="R456" s="19"/>
      <c r="S456" s="19" t="n">
        <v>0.0380290171720278</v>
      </c>
      <c r="T456" s="19" t="n">
        <v>0.0588537863901579</v>
      </c>
      <c r="U456" s="19" t="n">
        <v>0.0342018916661579</v>
      </c>
      <c r="V456" s="19" t="n">
        <v>0.0391140919848876</v>
      </c>
      <c r="W456" s="19" t="n">
        <v>0.0422525587472573</v>
      </c>
      <c r="X456" s="19" t="n">
        <v>0.0355784089430837</v>
      </c>
      <c r="Y456" s="19" t="n">
        <v>0.0553488718593209</v>
      </c>
      <c r="Z456" s="19" t="n">
        <v>0.0220827000835009</v>
      </c>
      <c r="AA456" s="19" t="n">
        <v>0.0244479797013931</v>
      </c>
      <c r="AB456" s="19" t="n">
        <v>0.0144106180951798</v>
      </c>
      <c r="AC456" s="19" t="n">
        <v>0.00775926589192331</v>
      </c>
      <c r="AD456" s="19" t="n">
        <v>0.064028215843024</v>
      </c>
      <c r="AE456" s="19"/>
      <c r="AF456" s="19" t="n">
        <v>0.0391531899057266</v>
      </c>
      <c r="AG456" s="19" t="n">
        <v>0.0308947835856372</v>
      </c>
      <c r="AH456" s="19" t="n">
        <v>0.045398051075127</v>
      </c>
      <c r="AI456" s="19"/>
      <c r="AJ456" s="19" t="n">
        <v>0.0450922632533792</v>
      </c>
      <c r="AK456" s="19" t="n">
        <v>0.0253703823558217</v>
      </c>
      <c r="AL456" s="19" t="n">
        <v>0.00802193868421554</v>
      </c>
      <c r="AM456" s="19" t="n">
        <v>0.0221829891532309</v>
      </c>
      <c r="AN456" s="19" t="n">
        <v>0.0506566859842769</v>
      </c>
      <c r="AO456" s="19"/>
      <c r="AP456" s="19" t="n">
        <v>0.0484512183980685</v>
      </c>
      <c r="AQ456" s="19" t="n">
        <v>0.0237893956282328</v>
      </c>
      <c r="AR456" s="19" t="n">
        <v>0.00523104422966426</v>
      </c>
      <c r="AS456" s="19" t="n">
        <v>0.0473607271839995</v>
      </c>
      <c r="AT456" s="19" t="n">
        <v>0.0303659053989866</v>
      </c>
      <c r="AU456" s="19"/>
      <c r="AV456" s="19" t="n">
        <v>0.0273278935402049</v>
      </c>
      <c r="AW456" s="19" t="n">
        <v>0.0595781593617914</v>
      </c>
      <c r="AX456" s="19" t="n">
        <v>0.00731473039068673</v>
      </c>
      <c r="AY456" s="19" t="n">
        <v>0.0328867220956475</v>
      </c>
      <c r="AZ456" s="19" t="n">
        <v>0.03320024802885</v>
      </c>
      <c r="BA456" s="19" t="n">
        <v>0.0227157754254158</v>
      </c>
      <c r="BB456" s="19"/>
      <c r="BC456" s="19" t="n">
        <v>0.0329468105530443</v>
      </c>
      <c r="BD456" s="19" t="n">
        <v>0.0334887012168682</v>
      </c>
      <c r="BE456" s="19" t="n">
        <v>0.035301058387493</v>
      </c>
      <c r="BF456" s="19" t="n">
        <v>0.0563522308140323</v>
      </c>
      <c r="BG456" s="19" t="n">
        <v>0.0798071136099467</v>
      </c>
    </row>
    <row r="457">
      <c r="B457" t="s">
        <v>207</v>
      </c>
      <c r="C457" s="19" t="n">
        <v>0.0578797932507052</v>
      </c>
      <c r="D457" s="19" t="n">
        <v>0.04299626465835</v>
      </c>
      <c r="E457" s="19" t="n">
        <v>0.0728543263738755</v>
      </c>
      <c r="F457" s="19"/>
      <c r="G457" s="19" t="n">
        <v>0.0550767887667157</v>
      </c>
      <c r="H457" s="19" t="n">
        <v>0.0423482045958973</v>
      </c>
      <c r="I457" s="19" t="n">
        <v>0.0580050129612223</v>
      </c>
      <c r="J457" s="19" t="n">
        <v>0.0717750808080265</v>
      </c>
      <c r="K457" s="19" t="n">
        <v>0.0592099879978454</v>
      </c>
      <c r="L457" s="19" t="n">
        <v>0.0600894664786733</v>
      </c>
      <c r="M457" s="19"/>
      <c r="N457" s="19" t="n">
        <v>0.0477305524863559</v>
      </c>
      <c r="O457" s="19" t="n">
        <v>0.0490401356053321</v>
      </c>
      <c r="P457" s="19" t="n">
        <v>0.0680736081637142</v>
      </c>
      <c r="Q457" s="19" t="n">
        <v>0.0691645706751747</v>
      </c>
      <c r="R457" s="19"/>
      <c r="S457" s="19" t="n">
        <v>0.0554161045149563</v>
      </c>
      <c r="T457" s="19" t="n">
        <v>0.0442212124701395</v>
      </c>
      <c r="U457" s="19" t="n">
        <v>0.0680758860752573</v>
      </c>
      <c r="V457" s="19" t="n">
        <v>0.0517086543959951</v>
      </c>
      <c r="W457" s="19" t="n">
        <v>0.0432103848959175</v>
      </c>
      <c r="X457" s="19" t="n">
        <v>0.0857167869359831</v>
      </c>
      <c r="Y457" s="19" t="n">
        <v>0.023714133178758</v>
      </c>
      <c r="Z457" s="19" t="n">
        <v>0.0385704927545617</v>
      </c>
      <c r="AA457" s="19" t="n">
        <v>0.056952723723303</v>
      </c>
      <c r="AB457" s="19" t="n">
        <v>0.0970489489700351</v>
      </c>
      <c r="AC457" s="19" t="n">
        <v>0.0617997383984579</v>
      </c>
      <c r="AD457" s="19" t="n">
        <v>0.0666779466356397</v>
      </c>
      <c r="AE457" s="19"/>
      <c r="AF457" s="19" t="n">
        <v>0.0485735165796052</v>
      </c>
      <c r="AG457" s="19" t="n">
        <v>0.0523889463440207</v>
      </c>
      <c r="AH457" s="19" t="n">
        <v>0.100603073795876</v>
      </c>
      <c r="AI457" s="19"/>
      <c r="AJ457" s="19" t="n">
        <v>0.0528996247262295</v>
      </c>
      <c r="AK457" s="19" t="n">
        <v>0.0394519909381788</v>
      </c>
      <c r="AL457" s="19" t="n">
        <v>0.0401018944376859</v>
      </c>
      <c r="AM457" s="19" t="n">
        <v>0.067287848916157</v>
      </c>
      <c r="AN457" s="19" t="n">
        <v>0.0905515799543423</v>
      </c>
      <c r="AO457" s="19"/>
      <c r="AP457" s="19" t="n">
        <v>0.0635809922657805</v>
      </c>
      <c r="AQ457" s="19" t="n">
        <v>0.0341419157582104</v>
      </c>
      <c r="AR457" s="19" t="n">
        <v>0.0530772960224016</v>
      </c>
      <c r="AS457" s="19" t="n">
        <v>0.0367748925892815</v>
      </c>
      <c r="AT457" s="19" t="n">
        <v>0.132653757267914</v>
      </c>
      <c r="AU457" s="19"/>
      <c r="AV457" s="19" t="n">
        <v>0.0360278386405225</v>
      </c>
      <c r="AW457" s="19" t="n">
        <v>0.0540602476578106</v>
      </c>
      <c r="AX457" s="19" t="n">
        <v>0.0357497211661056</v>
      </c>
      <c r="AY457" s="19" t="n">
        <v>0.0339948274158633</v>
      </c>
      <c r="AZ457" s="19" t="n">
        <v>0.096130375086995</v>
      </c>
      <c r="BA457" s="19" t="n">
        <v>0.125485004478026</v>
      </c>
      <c r="BB457" s="19"/>
      <c r="BC457" s="19" t="n">
        <v>0.058524465432178</v>
      </c>
      <c r="BD457" s="19" t="n">
        <v>0.0662172445397179</v>
      </c>
      <c r="BE457" s="19" t="n">
        <v>0.0497648440437672</v>
      </c>
      <c r="BF457" s="19" t="n">
        <v>0.0599025323857229</v>
      </c>
      <c r="BG457" s="19" t="n">
        <v>0</v>
      </c>
    </row>
    <row r="458">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c r="AB458" s="19"/>
      <c r="AC458" s="19"/>
      <c r="AD458" s="19"/>
      <c r="AE458" s="19"/>
      <c r="AF458" s="19"/>
      <c r="AG458" s="19"/>
      <c r="AH458" s="19"/>
      <c r="AI458" s="19"/>
      <c r="AJ458" s="19"/>
      <c r="AK458" s="19"/>
      <c r="AL458" s="19"/>
      <c r="AM458" s="19"/>
      <c r="AN458" s="19"/>
      <c r="AO458" s="19"/>
      <c r="AP458" s="19"/>
      <c r="AQ458" s="19"/>
      <c r="AR458" s="19"/>
      <c r="AS458" s="19"/>
      <c r="AT458" s="19"/>
      <c r="AU458" s="19"/>
      <c r="AV458" s="19"/>
      <c r="AW458" s="19"/>
      <c r="AX458" s="19"/>
      <c r="AY458" s="19"/>
      <c r="AZ458" s="19"/>
      <c r="BA458" s="19"/>
      <c r="BB458" s="19"/>
      <c r="BC458" s="19"/>
      <c r="BD458" s="19"/>
      <c r="BE458" s="19"/>
      <c r="BF458" s="19"/>
      <c r="BG458" s="19"/>
    </row>
    <row r="459">
      <c r="B459" s="7" t="s">
        <v>287</v>
      </c>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c r="AB459" s="19"/>
      <c r="AC459" s="19"/>
      <c r="AD459" s="19"/>
      <c r="AE459" s="19"/>
      <c r="AF459" s="19"/>
      <c r="AG459" s="19"/>
      <c r="AH459" s="19"/>
      <c r="AI459" s="19"/>
      <c r="AJ459" s="19"/>
      <c r="AK459" s="19"/>
      <c r="AL459" s="19"/>
      <c r="AM459" s="19"/>
      <c r="AN459" s="19"/>
      <c r="AO459" s="19"/>
      <c r="AP459" s="19"/>
      <c r="AQ459" s="19"/>
      <c r="AR459" s="19"/>
      <c r="AS459" s="19"/>
      <c r="AT459" s="19"/>
      <c r="AU459" s="19"/>
      <c r="AV459" s="19"/>
      <c r="AW459" s="19"/>
      <c r="AX459" s="19"/>
      <c r="AY459" s="19"/>
      <c r="AZ459" s="19"/>
      <c r="BA459" s="19"/>
      <c r="BB459" s="19"/>
      <c r="BC459" s="19"/>
      <c r="BD459" s="19"/>
      <c r="BE459" s="19"/>
      <c r="BF459" s="19"/>
      <c r="BG459" s="19"/>
    </row>
    <row r="460">
      <c r="B460" s="26" t="s">
        <v>79</v>
      </c>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c r="AB460" s="19"/>
      <c r="AC460" s="19"/>
      <c r="AD460" s="19"/>
      <c r="AE460" s="19"/>
      <c r="AF460" s="19"/>
      <c r="AG460" s="19"/>
      <c r="AH460" s="19"/>
      <c r="AI460" s="19"/>
      <c r="AJ460" s="19"/>
      <c r="AK460" s="19"/>
      <c r="AL460" s="19"/>
      <c r="AM460" s="19"/>
      <c r="AN460" s="19"/>
      <c r="AO460" s="19"/>
      <c r="AP460" s="19"/>
      <c r="AQ460" s="19"/>
      <c r="AR460" s="19"/>
      <c r="AS460" s="19"/>
      <c r="AT460" s="19"/>
      <c r="AU460" s="19"/>
      <c r="AV460" s="19"/>
      <c r="AW460" s="19"/>
      <c r="AX460" s="19"/>
      <c r="AY460" s="19"/>
      <c r="AZ460" s="19"/>
      <c r="BA460" s="19"/>
      <c r="BB460" s="19"/>
      <c r="BC460" s="19"/>
      <c r="BD460" s="19"/>
      <c r="BE460" s="19"/>
      <c r="BF460" s="19"/>
      <c r="BG460" s="19"/>
    </row>
    <row r="461">
      <c r="B461" t="s">
        <v>280</v>
      </c>
      <c r="C461" s="19" t="n">
        <v>0.100283491840474</v>
      </c>
      <c r="D461" s="19" t="n">
        <v>0.0979437470303333</v>
      </c>
      <c r="E461" s="19" t="n">
        <v>0.102384096199185</v>
      </c>
      <c r="F461" s="19"/>
      <c r="G461" s="19" t="n">
        <v>0.132833417310408</v>
      </c>
      <c r="H461" s="19" t="n">
        <v>0.0958367353888257</v>
      </c>
      <c r="I461" s="19" t="n">
        <v>0.112213423214008</v>
      </c>
      <c r="J461" s="19" t="n">
        <v>0.110551074862729</v>
      </c>
      <c r="K461" s="19" t="n">
        <v>0.0823044970315496</v>
      </c>
      <c r="L461" s="19" t="n">
        <v>0.0762119194962492</v>
      </c>
      <c r="M461" s="19"/>
      <c r="N461" s="19" t="n">
        <v>0.104571091633278</v>
      </c>
      <c r="O461" s="19" t="n">
        <v>0.0816058314450211</v>
      </c>
      <c r="P461" s="19" t="n">
        <v>0.119426527919126</v>
      </c>
      <c r="Q461" s="19" t="n">
        <v>0.0984616207553819</v>
      </c>
      <c r="R461" s="19"/>
      <c r="S461" s="19" t="n">
        <v>0.139929620370078</v>
      </c>
      <c r="T461" s="19" t="n">
        <v>0.100366178970605</v>
      </c>
      <c r="U461" s="19" t="n">
        <v>0.0931287973821779</v>
      </c>
      <c r="V461" s="19" t="n">
        <v>0.101002827143592</v>
      </c>
      <c r="W461" s="19" t="n">
        <v>0.12541138045002</v>
      </c>
      <c r="X461" s="19" t="n">
        <v>0.0909291503518923</v>
      </c>
      <c r="Y461" s="19" t="n">
        <v>0.0769299345062106</v>
      </c>
      <c r="Z461" s="19" t="n">
        <v>0.0524121170517693</v>
      </c>
      <c r="AA461" s="19" t="n">
        <v>0.0878314232354034</v>
      </c>
      <c r="AB461" s="19" t="n">
        <v>0.0920371634216171</v>
      </c>
      <c r="AC461" s="19" t="n">
        <v>0.101323410153809</v>
      </c>
      <c r="AD461" s="19" t="n">
        <v>0.0951735483050482</v>
      </c>
      <c r="AE461" s="19"/>
      <c r="AF461" s="19" t="n">
        <v>0.109161804655332</v>
      </c>
      <c r="AG461" s="19" t="n">
        <v>0.096315002149556</v>
      </c>
      <c r="AH461" s="19" t="n">
        <v>0.0955882829293268</v>
      </c>
      <c r="AI461" s="19"/>
      <c r="AJ461" s="19" t="n">
        <v>0.0709394405177596</v>
      </c>
      <c r="AK461" s="19" t="n">
        <v>0.125433450359336</v>
      </c>
      <c r="AL461" s="19" t="n">
        <v>0.0922857874465624</v>
      </c>
      <c r="AM461" s="19" t="n">
        <v>0.21646336697862</v>
      </c>
      <c r="AN461" s="19" t="n">
        <v>0.10426145566917</v>
      </c>
      <c r="AO461" s="19"/>
      <c r="AP461" s="19" t="n">
        <v>0.0834429120352242</v>
      </c>
      <c r="AQ461" s="19" t="n">
        <v>0.118523173889652</v>
      </c>
      <c r="AR461" s="19" t="n">
        <v>0.0893993840458147</v>
      </c>
      <c r="AS461" s="19" t="n">
        <v>0.116239175959552</v>
      </c>
      <c r="AT461" s="19" t="n">
        <v>0.0884373136504649</v>
      </c>
      <c r="AU461" s="19"/>
      <c r="AV461" s="19" t="n">
        <v>0.115813257914622</v>
      </c>
      <c r="AW461" s="19" t="n">
        <v>0.0765806722243769</v>
      </c>
      <c r="AX461" s="19" t="n">
        <v>0.0937396521109701</v>
      </c>
      <c r="AY461" s="19" t="n">
        <v>0.111175111573603</v>
      </c>
      <c r="AZ461" s="19" t="n">
        <v>0.111747477337729</v>
      </c>
      <c r="BA461" s="19" t="n">
        <v>0.0697822635783077</v>
      </c>
      <c r="BB461" s="19"/>
      <c r="BC461" s="19" t="n">
        <v>0.116264767785477</v>
      </c>
      <c r="BD461" s="19" t="n">
        <v>0.0741636847955209</v>
      </c>
      <c r="BE461" s="19" t="n">
        <v>0.0900202277555683</v>
      </c>
      <c r="BF461" s="19" t="n">
        <v>0.127432361346523</v>
      </c>
      <c r="BG461" s="19" t="n">
        <v>0.231235350945656</v>
      </c>
    </row>
    <row r="462">
      <c r="B462" t="s">
        <v>281</v>
      </c>
      <c r="C462" s="19" t="n">
        <v>0.341868967726866</v>
      </c>
      <c r="D462" s="19" t="n">
        <v>0.339905048403073</v>
      </c>
      <c r="E462" s="19" t="n">
        <v>0.343245734053699</v>
      </c>
      <c r="F462" s="19"/>
      <c r="G462" s="19" t="n">
        <v>0.320758664933567</v>
      </c>
      <c r="H462" s="19" t="n">
        <v>0.408985131294416</v>
      </c>
      <c r="I462" s="19" t="n">
        <v>0.358225414878893</v>
      </c>
      <c r="J462" s="19" t="n">
        <v>0.35921864698959</v>
      </c>
      <c r="K462" s="19" t="n">
        <v>0.274647444017035</v>
      </c>
      <c r="L462" s="19" t="n">
        <v>0.319505452682896</v>
      </c>
      <c r="M462" s="19"/>
      <c r="N462" s="19" t="n">
        <v>0.354866868459677</v>
      </c>
      <c r="O462" s="19" t="n">
        <v>0.331280910710356</v>
      </c>
      <c r="P462" s="19" t="n">
        <v>0.31109126303531</v>
      </c>
      <c r="Q462" s="19" t="n">
        <v>0.364609138827952</v>
      </c>
      <c r="R462" s="19"/>
      <c r="S462" s="19" t="n">
        <v>0.353782219661874</v>
      </c>
      <c r="T462" s="19" t="n">
        <v>0.359087534522409</v>
      </c>
      <c r="U462" s="19" t="n">
        <v>0.291885581512117</v>
      </c>
      <c r="V462" s="19" t="n">
        <v>0.382618094509456</v>
      </c>
      <c r="W462" s="19" t="n">
        <v>0.324806500216004</v>
      </c>
      <c r="X462" s="19" t="n">
        <v>0.408574301977035</v>
      </c>
      <c r="Y462" s="19" t="n">
        <v>0.339773031526518</v>
      </c>
      <c r="Z462" s="19" t="n">
        <v>0.361290404255798</v>
      </c>
      <c r="AA462" s="19" t="n">
        <v>0.309881031341568</v>
      </c>
      <c r="AB462" s="19" t="n">
        <v>0.293754032795836</v>
      </c>
      <c r="AC462" s="19" t="n">
        <v>0.350139873339075</v>
      </c>
      <c r="AD462" s="19" t="n">
        <v>0.289861969336156</v>
      </c>
      <c r="AE462" s="19"/>
      <c r="AF462" s="19" t="n">
        <v>0.347965298399093</v>
      </c>
      <c r="AG462" s="19" t="n">
        <v>0.338059044037097</v>
      </c>
      <c r="AH462" s="19" t="n">
        <v>0.358540086845291</v>
      </c>
      <c r="AI462" s="19"/>
      <c r="AJ462" s="19" t="n">
        <v>0.350674599675078</v>
      </c>
      <c r="AK462" s="19" t="n">
        <v>0.36172546460404</v>
      </c>
      <c r="AL462" s="19" t="n">
        <v>0.303225941583682</v>
      </c>
      <c r="AM462" s="19" t="n">
        <v>0.257011792928415</v>
      </c>
      <c r="AN462" s="19" t="n">
        <v>0.327646522651111</v>
      </c>
      <c r="AO462" s="19"/>
      <c r="AP462" s="19" t="n">
        <v>0.337783676188594</v>
      </c>
      <c r="AQ462" s="19" t="n">
        <v>0.344704617316379</v>
      </c>
      <c r="AR462" s="19" t="n">
        <v>0.38237986747744</v>
      </c>
      <c r="AS462" s="19" t="n">
        <v>0.376359917030179</v>
      </c>
      <c r="AT462" s="19" t="n">
        <v>0.341332912021464</v>
      </c>
      <c r="AU462" s="19"/>
      <c r="AV462" s="19" t="n">
        <v>0.368310073556522</v>
      </c>
      <c r="AW462" s="19" t="n">
        <v>0.343553459029952</v>
      </c>
      <c r="AX462" s="19" t="n">
        <v>0.367323061321902</v>
      </c>
      <c r="AY462" s="19" t="n">
        <v>0.350398319462061</v>
      </c>
      <c r="AZ462" s="19" t="n">
        <v>0.346894191063754</v>
      </c>
      <c r="BA462" s="19" t="n">
        <v>0.284000594217951</v>
      </c>
      <c r="BB462" s="19"/>
      <c r="BC462" s="19" t="n">
        <v>0.362442322284368</v>
      </c>
      <c r="BD462" s="19" t="n">
        <v>0.296814975471358</v>
      </c>
      <c r="BE462" s="19" t="n">
        <v>0.365061124947749</v>
      </c>
      <c r="BF462" s="19" t="n">
        <v>0.348075848253538</v>
      </c>
      <c r="BG462" s="19" t="n">
        <v>0.265345316229427</v>
      </c>
    </row>
    <row r="463">
      <c r="B463" t="s">
        <v>282</v>
      </c>
      <c r="C463" s="19" t="n">
        <v>0.322294587758666</v>
      </c>
      <c r="D463" s="19" t="n">
        <v>0.325037926854166</v>
      </c>
      <c r="E463" s="19" t="n">
        <v>0.32129273190572</v>
      </c>
      <c r="F463" s="19"/>
      <c r="G463" s="19" t="n">
        <v>0.343571403288447</v>
      </c>
      <c r="H463" s="19" t="n">
        <v>0.270152490058537</v>
      </c>
      <c r="I463" s="19" t="n">
        <v>0.296352798229721</v>
      </c>
      <c r="J463" s="19" t="n">
        <v>0.312431633859156</v>
      </c>
      <c r="K463" s="19" t="n">
        <v>0.326533123639781</v>
      </c>
      <c r="L463" s="19" t="n">
        <v>0.376504548626423</v>
      </c>
      <c r="M463" s="19"/>
      <c r="N463" s="19" t="n">
        <v>0.33809653338577</v>
      </c>
      <c r="O463" s="19" t="n">
        <v>0.327339075891098</v>
      </c>
      <c r="P463" s="19" t="n">
        <v>0.319947646734699</v>
      </c>
      <c r="Q463" s="19" t="n">
        <v>0.302725444015525</v>
      </c>
      <c r="R463" s="19"/>
      <c r="S463" s="19" t="n">
        <v>0.284123703730715</v>
      </c>
      <c r="T463" s="19" t="n">
        <v>0.307548010186604</v>
      </c>
      <c r="U463" s="19" t="n">
        <v>0.380121404732785</v>
      </c>
      <c r="V463" s="19" t="n">
        <v>0.268336835977227</v>
      </c>
      <c r="W463" s="19" t="n">
        <v>0.324282692561685</v>
      </c>
      <c r="X463" s="19" t="n">
        <v>0.314016543722861</v>
      </c>
      <c r="Y463" s="19" t="n">
        <v>0.309559632754564</v>
      </c>
      <c r="Z463" s="19" t="n">
        <v>0.279575437457427</v>
      </c>
      <c r="AA463" s="19" t="n">
        <v>0.37211808854512</v>
      </c>
      <c r="AB463" s="19" t="n">
        <v>0.352322530405974</v>
      </c>
      <c r="AC463" s="19" t="n">
        <v>0.348671937355796</v>
      </c>
      <c r="AD463" s="19" t="n">
        <v>0.366403191223896</v>
      </c>
      <c r="AE463" s="19"/>
      <c r="AF463" s="19" t="n">
        <v>0.320536260514578</v>
      </c>
      <c r="AG463" s="19" t="n">
        <v>0.324794674407215</v>
      </c>
      <c r="AH463" s="19" t="n">
        <v>0.291574281457428</v>
      </c>
      <c r="AI463" s="19"/>
      <c r="AJ463" s="19" t="n">
        <v>0.341980095636662</v>
      </c>
      <c r="AK463" s="19" t="n">
        <v>0.306753329860724</v>
      </c>
      <c r="AL463" s="19" t="n">
        <v>0.3788140918615</v>
      </c>
      <c r="AM463" s="19" t="n">
        <v>0.330379548929669</v>
      </c>
      <c r="AN463" s="19" t="n">
        <v>0.292412747842429</v>
      </c>
      <c r="AO463" s="19"/>
      <c r="AP463" s="19" t="n">
        <v>0.325510516373136</v>
      </c>
      <c r="AQ463" s="19" t="n">
        <v>0.320498414925361</v>
      </c>
      <c r="AR463" s="19" t="n">
        <v>0.371668064774329</v>
      </c>
      <c r="AS463" s="19" t="n">
        <v>0.302080943028321</v>
      </c>
      <c r="AT463" s="19" t="n">
        <v>0.266191406031327</v>
      </c>
      <c r="AU463" s="19"/>
      <c r="AV463" s="19" t="n">
        <v>0.301715611144133</v>
      </c>
      <c r="AW463" s="19" t="n">
        <v>0.337812773845065</v>
      </c>
      <c r="AX463" s="19" t="n">
        <v>0.381170026956009</v>
      </c>
      <c r="AY463" s="19" t="n">
        <v>0.341175471152628</v>
      </c>
      <c r="AZ463" s="19" t="n">
        <v>0.268080070835819</v>
      </c>
      <c r="BA463" s="19" t="n">
        <v>0.313214524511493</v>
      </c>
      <c r="BB463" s="19"/>
      <c r="BC463" s="19" t="n">
        <v>0.317576421873381</v>
      </c>
      <c r="BD463" s="19" t="n">
        <v>0.353486325583231</v>
      </c>
      <c r="BE463" s="19" t="n">
        <v>0.308989865400247</v>
      </c>
      <c r="BF463" s="19" t="n">
        <v>0.289649821232612</v>
      </c>
      <c r="BG463" s="19" t="n">
        <v>0.291541710290608</v>
      </c>
    </row>
    <row r="464">
      <c r="B464" t="s">
        <v>283</v>
      </c>
      <c r="C464" s="19" t="n">
        <v>0.117166036431002</v>
      </c>
      <c r="D464" s="19" t="n">
        <v>0.150607671697915</v>
      </c>
      <c r="E464" s="19" t="n">
        <v>0.0837842726477816</v>
      </c>
      <c r="F464" s="19"/>
      <c r="G464" s="19" t="n">
        <v>0.10908894171977</v>
      </c>
      <c r="H464" s="19" t="n">
        <v>0.13225064780002</v>
      </c>
      <c r="I464" s="19" t="n">
        <v>0.124372655497208</v>
      </c>
      <c r="J464" s="19" t="n">
        <v>0.114620152803496</v>
      </c>
      <c r="K464" s="19" t="n">
        <v>0.132666841465167</v>
      </c>
      <c r="L464" s="19" t="n">
        <v>0.0961306281882176</v>
      </c>
      <c r="M464" s="19"/>
      <c r="N464" s="19" t="n">
        <v>0.1233720081128</v>
      </c>
      <c r="O464" s="19" t="n">
        <v>0.136388586151606</v>
      </c>
      <c r="P464" s="19" t="n">
        <v>0.10579925562947</v>
      </c>
      <c r="Q464" s="19" t="n">
        <v>0.100713259085671</v>
      </c>
      <c r="R464" s="19"/>
      <c r="S464" s="19" t="n">
        <v>0.121212741777306</v>
      </c>
      <c r="T464" s="19" t="n">
        <v>0.124440759783732</v>
      </c>
      <c r="U464" s="19" t="n">
        <v>0.131707127000178</v>
      </c>
      <c r="V464" s="19" t="n">
        <v>0.134042910217946</v>
      </c>
      <c r="W464" s="19" t="n">
        <v>0.10709118973256</v>
      </c>
      <c r="X464" s="19" t="n">
        <v>0.0611806159003563</v>
      </c>
      <c r="Y464" s="19" t="n">
        <v>0.123315790407892</v>
      </c>
      <c r="Z464" s="19" t="n">
        <v>0.158055531835355</v>
      </c>
      <c r="AA464" s="19" t="n">
        <v>0.107428599366679</v>
      </c>
      <c r="AB464" s="19" t="n">
        <v>0.137481013446584</v>
      </c>
      <c r="AC464" s="19" t="n">
        <v>0.0771684129890095</v>
      </c>
      <c r="AD464" s="19" t="n">
        <v>0.140005985928546</v>
      </c>
      <c r="AE464" s="19"/>
      <c r="AF464" s="19" t="n">
        <v>0.123189235468813</v>
      </c>
      <c r="AG464" s="19" t="n">
        <v>0.114670889507192</v>
      </c>
      <c r="AH464" s="19" t="n">
        <v>0.119279914352414</v>
      </c>
      <c r="AI464" s="19"/>
      <c r="AJ464" s="19" t="n">
        <v>0.121210196751898</v>
      </c>
      <c r="AK464" s="19" t="n">
        <v>0.102114363845592</v>
      </c>
      <c r="AL464" s="19" t="n">
        <v>0.108271820952044</v>
      </c>
      <c r="AM464" s="19" t="n">
        <v>0.106674453093908</v>
      </c>
      <c r="AN464" s="19" t="n">
        <v>0.127357205116018</v>
      </c>
      <c r="AO464" s="19"/>
      <c r="AP464" s="19" t="n">
        <v>0.117111643619162</v>
      </c>
      <c r="AQ464" s="19" t="n">
        <v>0.112077874490355</v>
      </c>
      <c r="AR464" s="19" t="n">
        <v>0.0736958305450181</v>
      </c>
      <c r="AS464" s="19" t="n">
        <v>0.127805133665852</v>
      </c>
      <c r="AT464" s="19" t="n">
        <v>0.140751462662396</v>
      </c>
      <c r="AU464" s="19"/>
      <c r="AV464" s="19" t="n">
        <v>0.105285974765522</v>
      </c>
      <c r="AW464" s="19" t="n">
        <v>0.110109883965243</v>
      </c>
      <c r="AX464" s="19" t="n">
        <v>0.0822258354874635</v>
      </c>
      <c r="AY464" s="19" t="n">
        <v>0.133516230237778</v>
      </c>
      <c r="AZ464" s="19" t="n">
        <v>0.137187151046297</v>
      </c>
      <c r="BA464" s="19" t="n">
        <v>0.107003408212264</v>
      </c>
      <c r="BB464" s="19"/>
      <c r="BC464" s="19" t="n">
        <v>0.0826691060329917</v>
      </c>
      <c r="BD464" s="19" t="n">
        <v>0.139372116179406</v>
      </c>
      <c r="BE464" s="19" t="n">
        <v>0.130026224511787</v>
      </c>
      <c r="BF464" s="19" t="n">
        <v>0.139959387304047</v>
      </c>
      <c r="BG464" s="19" t="n">
        <v>0.0851634953455454</v>
      </c>
    </row>
    <row r="465">
      <c r="B465" t="s">
        <v>207</v>
      </c>
      <c r="C465" s="19" t="n">
        <v>0.118386916242991</v>
      </c>
      <c r="D465" s="19" t="n">
        <v>0.0865056060145123</v>
      </c>
      <c r="E465" s="19" t="n">
        <v>0.149293165193614</v>
      </c>
      <c r="F465" s="19"/>
      <c r="G465" s="19" t="n">
        <v>0.0937475727478074</v>
      </c>
      <c r="H465" s="19" t="n">
        <v>0.0927749954582008</v>
      </c>
      <c r="I465" s="19" t="n">
        <v>0.10883570818017</v>
      </c>
      <c r="J465" s="19" t="n">
        <v>0.103178491485029</v>
      </c>
      <c r="K465" s="19" t="n">
        <v>0.183848093846467</v>
      </c>
      <c r="L465" s="19" t="n">
        <v>0.131647451006214</v>
      </c>
      <c r="M465" s="19"/>
      <c r="N465" s="19" t="n">
        <v>0.0790934984084751</v>
      </c>
      <c r="O465" s="19" t="n">
        <v>0.12338559580192</v>
      </c>
      <c r="P465" s="19" t="n">
        <v>0.143735306681394</v>
      </c>
      <c r="Q465" s="19" t="n">
        <v>0.133490537315469</v>
      </c>
      <c r="R465" s="19"/>
      <c r="S465" s="19" t="n">
        <v>0.100951714460027</v>
      </c>
      <c r="T465" s="19" t="n">
        <v>0.108557516536649</v>
      </c>
      <c r="U465" s="19" t="n">
        <v>0.103157089372742</v>
      </c>
      <c r="V465" s="19" t="n">
        <v>0.113999332151778</v>
      </c>
      <c r="W465" s="19" t="n">
        <v>0.118408237039731</v>
      </c>
      <c r="X465" s="19" t="n">
        <v>0.125299388047856</v>
      </c>
      <c r="Y465" s="19" t="n">
        <v>0.150421610804816</v>
      </c>
      <c r="Z465" s="19" t="n">
        <v>0.148666509399651</v>
      </c>
      <c r="AA465" s="19" t="n">
        <v>0.12274085751123</v>
      </c>
      <c r="AB465" s="19" t="n">
        <v>0.124405259929989</v>
      </c>
      <c r="AC465" s="19" t="n">
        <v>0.12269636616231</v>
      </c>
      <c r="AD465" s="19" t="n">
        <v>0.108555305206355</v>
      </c>
      <c r="AE465" s="19"/>
      <c r="AF465" s="19" t="n">
        <v>0.0991474009621832</v>
      </c>
      <c r="AG465" s="19" t="n">
        <v>0.12616038989894</v>
      </c>
      <c r="AH465" s="19" t="n">
        <v>0.135017434415541</v>
      </c>
      <c r="AI465" s="19"/>
      <c r="AJ465" s="19" t="n">
        <v>0.115195667418603</v>
      </c>
      <c r="AK465" s="19" t="n">
        <v>0.103973391330308</v>
      </c>
      <c r="AL465" s="19" t="n">
        <v>0.117402358156211</v>
      </c>
      <c r="AM465" s="19" t="n">
        <v>0.0894708380693879</v>
      </c>
      <c r="AN465" s="19" t="n">
        <v>0.148322068721272</v>
      </c>
      <c r="AO465" s="19"/>
      <c r="AP465" s="19" t="n">
        <v>0.136151251783883</v>
      </c>
      <c r="AQ465" s="19" t="n">
        <v>0.104195919378253</v>
      </c>
      <c r="AR465" s="19" t="n">
        <v>0.0828568531573981</v>
      </c>
      <c r="AS465" s="19" t="n">
        <v>0.0775148303160967</v>
      </c>
      <c r="AT465" s="19" t="n">
        <v>0.163286905634349</v>
      </c>
      <c r="AU465" s="19"/>
      <c r="AV465" s="19" t="n">
        <v>0.1088750826192</v>
      </c>
      <c r="AW465" s="19" t="n">
        <v>0.131943210935363</v>
      </c>
      <c r="AX465" s="19" t="n">
        <v>0.0755414241236546</v>
      </c>
      <c r="AY465" s="19" t="n">
        <v>0.0637348675739304</v>
      </c>
      <c r="AZ465" s="19" t="n">
        <v>0.136091109716401</v>
      </c>
      <c r="BA465" s="19" t="n">
        <v>0.225999209479985</v>
      </c>
      <c r="BB465" s="19"/>
      <c r="BC465" s="19" t="n">
        <v>0.121047382023782</v>
      </c>
      <c r="BD465" s="19" t="n">
        <v>0.136162897970484</v>
      </c>
      <c r="BE465" s="19" t="n">
        <v>0.105902557384648</v>
      </c>
      <c r="BF465" s="19" t="n">
        <v>0.0948825818632805</v>
      </c>
      <c r="BG465" s="19" t="n">
        <v>0.126714127188764</v>
      </c>
    </row>
    <row r="466">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c r="AB466" s="19"/>
      <c r="AC466" s="19"/>
      <c r="AD466" s="19"/>
      <c r="AE466" s="19"/>
      <c r="AF466" s="19"/>
      <c r="AG466" s="19"/>
      <c r="AH466" s="19"/>
      <c r="AI466" s="19"/>
      <c r="AJ466" s="19"/>
      <c r="AK466" s="19"/>
      <c r="AL466" s="19"/>
      <c r="AM466" s="19"/>
      <c r="AN466" s="19"/>
      <c r="AO466" s="19"/>
      <c r="AP466" s="19"/>
      <c r="AQ466" s="19"/>
      <c r="AR466" s="19"/>
      <c r="AS466" s="19"/>
      <c r="AT466" s="19"/>
      <c r="AU466" s="19"/>
      <c r="AV466" s="19"/>
      <c r="AW466" s="19"/>
      <c r="AX466" s="19"/>
      <c r="AY466" s="19"/>
      <c r="AZ466" s="19"/>
      <c r="BA466" s="19"/>
      <c r="BB466" s="19"/>
      <c r="BC466" s="19"/>
      <c r="BD466" s="19"/>
      <c r="BE466" s="19"/>
      <c r="BF466" s="19"/>
      <c r="BG466" s="19"/>
    </row>
    <row r="467">
      <c r="B467" s="7" t="s">
        <v>288</v>
      </c>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c r="AB467" s="19"/>
      <c r="AC467" s="19"/>
      <c r="AD467" s="19"/>
      <c r="AE467" s="19"/>
      <c r="AF467" s="19"/>
      <c r="AG467" s="19"/>
      <c r="AH467" s="19"/>
      <c r="AI467" s="19"/>
      <c r="AJ467" s="19"/>
      <c r="AK467" s="19"/>
      <c r="AL467" s="19"/>
      <c r="AM467" s="19"/>
      <c r="AN467" s="19"/>
      <c r="AO467" s="19"/>
      <c r="AP467" s="19"/>
      <c r="AQ467" s="19"/>
      <c r="AR467" s="19"/>
      <c r="AS467" s="19"/>
      <c r="AT467" s="19"/>
      <c r="AU467" s="19"/>
      <c r="AV467" s="19"/>
      <c r="AW467" s="19"/>
      <c r="AX467" s="19"/>
      <c r="AY467" s="19"/>
      <c r="AZ467" s="19"/>
      <c r="BA467" s="19"/>
      <c r="BB467" s="19"/>
      <c r="BC467" s="19"/>
      <c r="BD467" s="19"/>
      <c r="BE467" s="19"/>
      <c r="BF467" s="19"/>
      <c r="BG467" s="19"/>
    </row>
    <row r="468">
      <c r="B468" s="26" t="s">
        <v>79</v>
      </c>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c r="AB468" s="19"/>
      <c r="AC468" s="19"/>
      <c r="AD468" s="19"/>
      <c r="AE468" s="19"/>
      <c r="AF468" s="19"/>
      <c r="AG468" s="19"/>
      <c r="AH468" s="19"/>
      <c r="AI468" s="19"/>
      <c r="AJ468" s="19"/>
      <c r="AK468" s="19"/>
      <c r="AL468" s="19"/>
      <c r="AM468" s="19"/>
      <c r="AN468" s="19"/>
      <c r="AO468" s="19"/>
      <c r="AP468" s="19"/>
      <c r="AQ468" s="19"/>
      <c r="AR468" s="19"/>
      <c r="AS468" s="19"/>
      <c r="AT468" s="19"/>
      <c r="AU468" s="19"/>
      <c r="AV468" s="19"/>
      <c r="AW468" s="19"/>
      <c r="AX468" s="19"/>
      <c r="AY468" s="19"/>
      <c r="AZ468" s="19"/>
      <c r="BA468" s="19"/>
      <c r="BB468" s="19"/>
      <c r="BC468" s="19"/>
      <c r="BD468" s="19"/>
      <c r="BE468" s="19"/>
      <c r="BF468" s="19"/>
      <c r="BG468" s="19"/>
    </row>
    <row r="469">
      <c r="B469" t="s">
        <v>280</v>
      </c>
      <c r="C469" s="19" t="n">
        <v>0.195451267253448</v>
      </c>
      <c r="D469" s="19" t="n">
        <v>0.160204368142051</v>
      </c>
      <c r="E469" s="19" t="n">
        <v>0.229547065018525</v>
      </c>
      <c r="F469" s="19"/>
      <c r="G469" s="19" t="n">
        <v>0.177746525731964</v>
      </c>
      <c r="H469" s="19" t="n">
        <v>0.226068063308889</v>
      </c>
      <c r="I469" s="19" t="n">
        <v>0.201505472084769</v>
      </c>
      <c r="J469" s="19" t="n">
        <v>0.165793675334127</v>
      </c>
      <c r="K469" s="19" t="n">
        <v>0.16657995285077</v>
      </c>
      <c r="L469" s="19" t="n">
        <v>0.221001993116967</v>
      </c>
      <c r="M469" s="19"/>
      <c r="N469" s="19" t="n">
        <v>0.191792237381114</v>
      </c>
      <c r="O469" s="19" t="n">
        <v>0.178628158694757</v>
      </c>
      <c r="P469" s="19" t="n">
        <v>0.213159341748207</v>
      </c>
      <c r="Q469" s="19" t="n">
        <v>0.201714015379828</v>
      </c>
      <c r="R469" s="19"/>
      <c r="S469" s="19" t="n">
        <v>0.235062518376637</v>
      </c>
      <c r="T469" s="19" t="n">
        <v>0.24175316373968</v>
      </c>
      <c r="U469" s="19" t="n">
        <v>0.167245703790857</v>
      </c>
      <c r="V469" s="19" t="n">
        <v>0.185350847849103</v>
      </c>
      <c r="W469" s="19" t="n">
        <v>0.158519277052169</v>
      </c>
      <c r="X469" s="19" t="n">
        <v>0.189682956070049</v>
      </c>
      <c r="Y469" s="19" t="n">
        <v>0.158617774204663</v>
      </c>
      <c r="Z469" s="19" t="n">
        <v>0.160885013522794</v>
      </c>
      <c r="AA469" s="19" t="n">
        <v>0.195826701294679</v>
      </c>
      <c r="AB469" s="19" t="n">
        <v>0.183165980034249</v>
      </c>
      <c r="AC469" s="19" t="n">
        <v>0.270559060548251</v>
      </c>
      <c r="AD469" s="19" t="n">
        <v>0.072353627085558</v>
      </c>
      <c r="AE469" s="19"/>
      <c r="AF469" s="19" t="n">
        <v>0.220235797879533</v>
      </c>
      <c r="AG469" s="19" t="n">
        <v>0.195041731982643</v>
      </c>
      <c r="AH469" s="19" t="n">
        <v>0.175036911416498</v>
      </c>
      <c r="AI469" s="19"/>
      <c r="AJ469" s="19" t="n">
        <v>0.194678185827602</v>
      </c>
      <c r="AK469" s="19" t="n">
        <v>0.220383717685967</v>
      </c>
      <c r="AL469" s="19" t="n">
        <v>0.159750975134585</v>
      </c>
      <c r="AM469" s="19" t="n">
        <v>0.436815272122256</v>
      </c>
      <c r="AN469" s="19" t="n">
        <v>0.161196487364761</v>
      </c>
      <c r="AO469" s="19"/>
      <c r="AP469" s="19" t="n">
        <v>0.202064907074175</v>
      </c>
      <c r="AQ469" s="19" t="n">
        <v>0.209543737821444</v>
      </c>
      <c r="AR469" s="19" t="n">
        <v>0.149605987225114</v>
      </c>
      <c r="AS469" s="19" t="n">
        <v>0.271481686372271</v>
      </c>
      <c r="AT469" s="19" t="n">
        <v>0.117976999302282</v>
      </c>
      <c r="AU469" s="19"/>
      <c r="AV469" s="19" t="n">
        <v>0.204880329170523</v>
      </c>
      <c r="AW469" s="19" t="n">
        <v>0.191479634836023</v>
      </c>
      <c r="AX469" s="19" t="n">
        <v>0.128992160215435</v>
      </c>
      <c r="AY469" s="19" t="n">
        <v>0.231449364705162</v>
      </c>
      <c r="AZ469" s="19" t="n">
        <v>0.171908319958128</v>
      </c>
      <c r="BA469" s="19" t="n">
        <v>0.197788972917186</v>
      </c>
      <c r="BB469" s="19"/>
      <c r="BC469" s="19" t="n">
        <v>0.186787249864697</v>
      </c>
      <c r="BD469" s="19" t="n">
        <v>0.168120810761094</v>
      </c>
      <c r="BE469" s="19" t="n">
        <v>0.195524846037645</v>
      </c>
      <c r="BF469" s="19" t="n">
        <v>0.201497261586703</v>
      </c>
      <c r="BG469" s="19" t="n">
        <v>0.378115050921472</v>
      </c>
    </row>
    <row r="470">
      <c r="B470" t="s">
        <v>281</v>
      </c>
      <c r="C470" s="19" t="n">
        <v>0.403519934644753</v>
      </c>
      <c r="D470" s="19" t="n">
        <v>0.404965657265476</v>
      </c>
      <c r="E470" s="19" t="n">
        <v>0.401974803297064</v>
      </c>
      <c r="F470" s="19"/>
      <c r="G470" s="19" t="n">
        <v>0.399120793095938</v>
      </c>
      <c r="H470" s="19" t="n">
        <v>0.411460273806018</v>
      </c>
      <c r="I470" s="19" t="n">
        <v>0.476894437992756</v>
      </c>
      <c r="J470" s="19" t="n">
        <v>0.351546122615621</v>
      </c>
      <c r="K470" s="19" t="n">
        <v>0.392688052283575</v>
      </c>
      <c r="L470" s="19" t="n">
        <v>0.389800907528809</v>
      </c>
      <c r="M470" s="19"/>
      <c r="N470" s="19" t="n">
        <v>0.416637858124836</v>
      </c>
      <c r="O470" s="19" t="n">
        <v>0.391408561369228</v>
      </c>
      <c r="P470" s="19" t="n">
        <v>0.411699813787624</v>
      </c>
      <c r="Q470" s="19" t="n">
        <v>0.395592195182308</v>
      </c>
      <c r="R470" s="19"/>
      <c r="S470" s="19" t="n">
        <v>0.43743905528588</v>
      </c>
      <c r="T470" s="19" t="n">
        <v>0.339134856823734</v>
      </c>
      <c r="U470" s="19" t="n">
        <v>0.38732874649881</v>
      </c>
      <c r="V470" s="19" t="n">
        <v>0.419037511511418</v>
      </c>
      <c r="W470" s="19" t="n">
        <v>0.474063448483148</v>
      </c>
      <c r="X470" s="19" t="n">
        <v>0.378039524523981</v>
      </c>
      <c r="Y470" s="19" t="n">
        <v>0.421728065041152</v>
      </c>
      <c r="Z470" s="19" t="n">
        <v>0.366651929866544</v>
      </c>
      <c r="AA470" s="19" t="n">
        <v>0.421713967876502</v>
      </c>
      <c r="AB470" s="19" t="n">
        <v>0.384068604168581</v>
      </c>
      <c r="AC470" s="19" t="n">
        <v>0.377667458218746</v>
      </c>
      <c r="AD470" s="19" t="n">
        <v>0.467235124696702</v>
      </c>
      <c r="AE470" s="19"/>
      <c r="AF470" s="19" t="n">
        <v>0.378116001940986</v>
      </c>
      <c r="AG470" s="19" t="n">
        <v>0.423528280852665</v>
      </c>
      <c r="AH470" s="19" t="n">
        <v>0.384698817237097</v>
      </c>
      <c r="AI470" s="19"/>
      <c r="AJ470" s="19" t="n">
        <v>0.402496987449031</v>
      </c>
      <c r="AK470" s="19" t="n">
        <v>0.422800202503884</v>
      </c>
      <c r="AL470" s="19" t="n">
        <v>0.357798659643472</v>
      </c>
      <c r="AM470" s="19" t="n">
        <v>0.265294892779498</v>
      </c>
      <c r="AN470" s="19" t="n">
        <v>0.378169929740752</v>
      </c>
      <c r="AO470" s="19"/>
      <c r="AP470" s="19" t="n">
        <v>0.396649253414419</v>
      </c>
      <c r="AQ470" s="19" t="n">
        <v>0.406711314542643</v>
      </c>
      <c r="AR470" s="19" t="n">
        <v>0.43422909507039</v>
      </c>
      <c r="AS470" s="19" t="n">
        <v>0.362071858979713</v>
      </c>
      <c r="AT470" s="19" t="n">
        <v>0.454822897448103</v>
      </c>
      <c r="AU470" s="19"/>
      <c r="AV470" s="19" t="n">
        <v>0.420848487582324</v>
      </c>
      <c r="AW470" s="19" t="n">
        <v>0.403461059419086</v>
      </c>
      <c r="AX470" s="19" t="n">
        <v>0.4715434001466</v>
      </c>
      <c r="AY470" s="19" t="n">
        <v>0.39502401389805</v>
      </c>
      <c r="AZ470" s="19" t="n">
        <v>0.400280309493394</v>
      </c>
      <c r="BA470" s="19" t="n">
        <v>0.362705247517703</v>
      </c>
      <c r="BB470" s="19"/>
      <c r="BC470" s="19" t="n">
        <v>0.401052727234342</v>
      </c>
      <c r="BD470" s="19" t="n">
        <v>0.385730388668457</v>
      </c>
      <c r="BE470" s="19" t="n">
        <v>0.423946569546301</v>
      </c>
      <c r="BF470" s="19" t="n">
        <v>0.420306694666677</v>
      </c>
      <c r="BG470" s="19" t="n">
        <v>0.301704628881553</v>
      </c>
    </row>
    <row r="471">
      <c r="B471" t="s">
        <v>282</v>
      </c>
      <c r="C471" s="19" t="n">
        <v>0.225170666603477</v>
      </c>
      <c r="D471" s="19" t="n">
        <v>0.258556939838</v>
      </c>
      <c r="E471" s="19" t="n">
        <v>0.193512368866485</v>
      </c>
      <c r="F471" s="19"/>
      <c r="G471" s="19" t="n">
        <v>0.255421925465878</v>
      </c>
      <c r="H471" s="19" t="n">
        <v>0.201465505800165</v>
      </c>
      <c r="I471" s="19" t="n">
        <v>0.189064159376855</v>
      </c>
      <c r="J471" s="19" t="n">
        <v>0.273284028775619</v>
      </c>
      <c r="K471" s="19" t="n">
        <v>0.220428365846287</v>
      </c>
      <c r="L471" s="19" t="n">
        <v>0.217706450498822</v>
      </c>
      <c r="M471" s="19"/>
      <c r="N471" s="19" t="n">
        <v>0.245160332489421</v>
      </c>
      <c r="O471" s="19" t="n">
        <v>0.258904130176829</v>
      </c>
      <c r="P471" s="19" t="n">
        <v>0.177190088957644</v>
      </c>
      <c r="Q471" s="19" t="n">
        <v>0.209177795086611</v>
      </c>
      <c r="R471" s="19"/>
      <c r="S471" s="19" t="n">
        <v>0.195112478295679</v>
      </c>
      <c r="T471" s="19" t="n">
        <v>0.222962642635045</v>
      </c>
      <c r="U471" s="19" t="n">
        <v>0.265253403457423</v>
      </c>
      <c r="V471" s="19" t="n">
        <v>0.198528103014195</v>
      </c>
      <c r="W471" s="19" t="n">
        <v>0.210035888264436</v>
      </c>
      <c r="X471" s="19" t="n">
        <v>0.223440614516266</v>
      </c>
      <c r="Y471" s="19" t="n">
        <v>0.253175608271896</v>
      </c>
      <c r="Z471" s="19" t="n">
        <v>0.282046839770376</v>
      </c>
      <c r="AA471" s="19" t="n">
        <v>0.216222120359526</v>
      </c>
      <c r="AB471" s="19" t="n">
        <v>0.241705054173641</v>
      </c>
      <c r="AC471" s="19" t="n">
        <v>0.217046884903989</v>
      </c>
      <c r="AD471" s="19" t="n">
        <v>0.235504012389589</v>
      </c>
      <c r="AE471" s="19"/>
      <c r="AF471" s="19" t="n">
        <v>0.226168194268523</v>
      </c>
      <c r="AG471" s="19" t="n">
        <v>0.213973722029236</v>
      </c>
      <c r="AH471" s="19" t="n">
        <v>0.233028942940012</v>
      </c>
      <c r="AI471" s="19"/>
      <c r="AJ471" s="19" t="n">
        <v>0.232494441671479</v>
      </c>
      <c r="AK471" s="19" t="n">
        <v>0.191658472433607</v>
      </c>
      <c r="AL471" s="19" t="n">
        <v>0.281183678186523</v>
      </c>
      <c r="AM471" s="19" t="n">
        <v>0.203603332534748</v>
      </c>
      <c r="AN471" s="19" t="n">
        <v>0.253590249662537</v>
      </c>
      <c r="AO471" s="19"/>
      <c r="AP471" s="19" t="n">
        <v>0.226302865891995</v>
      </c>
      <c r="AQ471" s="19" t="n">
        <v>0.221569314860016</v>
      </c>
      <c r="AR471" s="19" t="n">
        <v>0.252930376857119</v>
      </c>
      <c r="AS471" s="19" t="n">
        <v>0.22115096953725</v>
      </c>
      <c r="AT471" s="19" t="n">
        <v>0.185316221306443</v>
      </c>
      <c r="AU471" s="19"/>
      <c r="AV471" s="19" t="n">
        <v>0.223972309011836</v>
      </c>
      <c r="AW471" s="19" t="n">
        <v>0.225107833066527</v>
      </c>
      <c r="AX471" s="19" t="n">
        <v>0.241091984697584</v>
      </c>
      <c r="AY471" s="19" t="n">
        <v>0.232165842798077</v>
      </c>
      <c r="AZ471" s="19" t="n">
        <v>0.242680003619963</v>
      </c>
      <c r="BA471" s="19" t="n">
        <v>0.19027515786448</v>
      </c>
      <c r="BB471" s="19"/>
      <c r="BC471" s="19" t="n">
        <v>0.23149798646366</v>
      </c>
      <c r="BD471" s="19" t="n">
        <v>0.222824949423917</v>
      </c>
      <c r="BE471" s="19" t="n">
        <v>0.226452445622676</v>
      </c>
      <c r="BF471" s="19" t="n">
        <v>0.228735395868195</v>
      </c>
      <c r="BG471" s="19" t="n">
        <v>0.225185396555505</v>
      </c>
    </row>
    <row r="472">
      <c r="B472" t="s">
        <v>283</v>
      </c>
      <c r="C472" s="19" t="n">
        <v>0.0733613667250506</v>
      </c>
      <c r="D472" s="19" t="n">
        <v>0.0974431560772854</v>
      </c>
      <c r="E472" s="19" t="n">
        <v>0.0504496511643184</v>
      </c>
      <c r="F472" s="19"/>
      <c r="G472" s="19" t="n">
        <v>0.108051799156928</v>
      </c>
      <c r="H472" s="19" t="n">
        <v>0.0819508291877085</v>
      </c>
      <c r="I472" s="19" t="n">
        <v>0.0543386350493736</v>
      </c>
      <c r="J472" s="19" t="n">
        <v>0.0882149997692637</v>
      </c>
      <c r="K472" s="19" t="n">
        <v>0.0779753585941361</v>
      </c>
      <c r="L472" s="19" t="n">
        <v>0.0435278189369869</v>
      </c>
      <c r="M472" s="19"/>
      <c r="N472" s="19" t="n">
        <v>0.0693152752983905</v>
      </c>
      <c r="O472" s="19" t="n">
        <v>0.0883577141072675</v>
      </c>
      <c r="P472" s="19" t="n">
        <v>0.0564965042844827</v>
      </c>
      <c r="Q472" s="19" t="n">
        <v>0.0770940157067729</v>
      </c>
      <c r="R472" s="19"/>
      <c r="S472" s="19" t="n">
        <v>0.0795982665099566</v>
      </c>
      <c r="T472" s="19" t="n">
        <v>0.078342446282925</v>
      </c>
      <c r="U472" s="19" t="n">
        <v>0.0824680452835697</v>
      </c>
      <c r="V472" s="19" t="n">
        <v>0.0670839420075571</v>
      </c>
      <c r="W472" s="19" t="n">
        <v>0.0623989800268776</v>
      </c>
      <c r="X472" s="19" t="n">
        <v>0.0632726464885121</v>
      </c>
      <c r="Y472" s="19" t="n">
        <v>0.0956195183150807</v>
      </c>
      <c r="Z472" s="19" t="n">
        <v>0.0651842948096252</v>
      </c>
      <c r="AA472" s="19" t="n">
        <v>0.0634836597213234</v>
      </c>
      <c r="AB472" s="19" t="n">
        <v>0.0651615239801776</v>
      </c>
      <c r="AC472" s="19" t="n">
        <v>0.0555028532065516</v>
      </c>
      <c r="AD472" s="19" t="n">
        <v>0.115413286025072</v>
      </c>
      <c r="AE472" s="19"/>
      <c r="AF472" s="19" t="n">
        <v>0.06756049657426</v>
      </c>
      <c r="AG472" s="19" t="n">
        <v>0.0700007662586032</v>
      </c>
      <c r="AH472" s="19" t="n">
        <v>0.0785054210316881</v>
      </c>
      <c r="AI472" s="19"/>
      <c r="AJ472" s="19" t="n">
        <v>0.0602299084272963</v>
      </c>
      <c r="AK472" s="19" t="n">
        <v>0.0806849157907206</v>
      </c>
      <c r="AL472" s="19" t="n">
        <v>0.0808314900976864</v>
      </c>
      <c r="AM472" s="19" t="n">
        <v>0.0469515980585439</v>
      </c>
      <c r="AN472" s="19" t="n">
        <v>0.0863702920197896</v>
      </c>
      <c r="AO472" s="19"/>
      <c r="AP472" s="19" t="n">
        <v>0.071151337432572</v>
      </c>
      <c r="AQ472" s="19" t="n">
        <v>0.0733886648796499</v>
      </c>
      <c r="AR472" s="19" t="n">
        <v>0.0490342738451061</v>
      </c>
      <c r="AS472" s="19" t="n">
        <v>0.0639061521634617</v>
      </c>
      <c r="AT472" s="19" t="n">
        <v>0.060413093803399</v>
      </c>
      <c r="AU472" s="19"/>
      <c r="AV472" s="19" t="n">
        <v>0.0704055526535663</v>
      </c>
      <c r="AW472" s="19" t="n">
        <v>0.0792808057048899</v>
      </c>
      <c r="AX472" s="19" t="n">
        <v>0.0609277822998037</v>
      </c>
      <c r="AY472" s="19" t="n">
        <v>0.0635581235202555</v>
      </c>
      <c r="AZ472" s="19" t="n">
        <v>0.055336595394993</v>
      </c>
      <c r="BA472" s="19" t="n">
        <v>0.0585223718421855</v>
      </c>
      <c r="BB472" s="19"/>
      <c r="BC472" s="19" t="n">
        <v>0.060173243759157</v>
      </c>
      <c r="BD472" s="19" t="n">
        <v>0.106839284743818</v>
      </c>
      <c r="BE472" s="19" t="n">
        <v>0.0663243325266952</v>
      </c>
      <c r="BF472" s="19" t="n">
        <v>0.0725402593951247</v>
      </c>
      <c r="BG472" s="19" t="n">
        <v>0.0321776461381837</v>
      </c>
    </row>
    <row r="473">
      <c r="B473" t="s">
        <v>207</v>
      </c>
      <c r="C473" s="19" t="n">
        <v>0.102496764773272</v>
      </c>
      <c r="D473" s="19" t="n">
        <v>0.0788298786771876</v>
      </c>
      <c r="E473" s="19" t="n">
        <v>0.124516111653607</v>
      </c>
      <c r="F473" s="19"/>
      <c r="G473" s="19" t="n">
        <v>0.0596589565492924</v>
      </c>
      <c r="H473" s="19" t="n">
        <v>0.0790553278972198</v>
      </c>
      <c r="I473" s="19" t="n">
        <v>0.0781972954962474</v>
      </c>
      <c r="J473" s="19" t="n">
        <v>0.121161173505369</v>
      </c>
      <c r="K473" s="19" t="n">
        <v>0.142328270425232</v>
      </c>
      <c r="L473" s="19" t="n">
        <v>0.127962829918415</v>
      </c>
      <c r="M473" s="19"/>
      <c r="N473" s="19" t="n">
        <v>0.0770942967062382</v>
      </c>
      <c r="O473" s="19" t="n">
        <v>0.0827014356519189</v>
      </c>
      <c r="P473" s="19" t="n">
        <v>0.141454251222041</v>
      </c>
      <c r="Q473" s="19" t="n">
        <v>0.11642197864448</v>
      </c>
      <c r="R473" s="19"/>
      <c r="S473" s="19" t="n">
        <v>0.0527876815318481</v>
      </c>
      <c r="T473" s="19" t="n">
        <v>0.117806890518616</v>
      </c>
      <c r="U473" s="19" t="n">
        <v>0.097704100969341</v>
      </c>
      <c r="V473" s="19" t="n">
        <v>0.129999595617727</v>
      </c>
      <c r="W473" s="19" t="n">
        <v>0.0949824061733694</v>
      </c>
      <c r="X473" s="19" t="n">
        <v>0.145564258401191</v>
      </c>
      <c r="Y473" s="19" t="n">
        <v>0.0708590341672091</v>
      </c>
      <c r="Z473" s="19" t="n">
        <v>0.125231922030661</v>
      </c>
      <c r="AA473" s="19" t="n">
        <v>0.102753550747969</v>
      </c>
      <c r="AB473" s="19" t="n">
        <v>0.125898837643352</v>
      </c>
      <c r="AC473" s="19" t="n">
        <v>0.0792237431224621</v>
      </c>
      <c r="AD473" s="19" t="n">
        <v>0.109493949803079</v>
      </c>
      <c r="AE473" s="19"/>
      <c r="AF473" s="19" t="n">
        <v>0.107919509336699</v>
      </c>
      <c r="AG473" s="19" t="n">
        <v>0.0974554988768526</v>
      </c>
      <c r="AH473" s="19" t="n">
        <v>0.128729907374704</v>
      </c>
      <c r="AI473" s="19"/>
      <c r="AJ473" s="19" t="n">
        <v>0.110100476624592</v>
      </c>
      <c r="AK473" s="19" t="n">
        <v>0.0844726915858219</v>
      </c>
      <c r="AL473" s="19" t="n">
        <v>0.120435196937733</v>
      </c>
      <c r="AM473" s="19" t="n">
        <v>0.0473349045049543</v>
      </c>
      <c r="AN473" s="19" t="n">
        <v>0.12067304121216</v>
      </c>
      <c r="AO473" s="19"/>
      <c r="AP473" s="19" t="n">
        <v>0.103831636186839</v>
      </c>
      <c r="AQ473" s="19" t="n">
        <v>0.088786967896247</v>
      </c>
      <c r="AR473" s="19" t="n">
        <v>0.114200267002271</v>
      </c>
      <c r="AS473" s="19" t="n">
        <v>0.0813893329473041</v>
      </c>
      <c r="AT473" s="19" t="n">
        <v>0.181470788139773</v>
      </c>
      <c r="AU473" s="19"/>
      <c r="AV473" s="19" t="n">
        <v>0.0798933215817497</v>
      </c>
      <c r="AW473" s="19" t="n">
        <v>0.100670666973473</v>
      </c>
      <c r="AX473" s="19" t="n">
        <v>0.0974446726405776</v>
      </c>
      <c r="AY473" s="19" t="n">
        <v>0.0778026550784548</v>
      </c>
      <c r="AZ473" s="19" t="n">
        <v>0.129794771533522</v>
      </c>
      <c r="BA473" s="19" t="n">
        <v>0.190708249858445</v>
      </c>
      <c r="BB473" s="19"/>
      <c r="BC473" s="19" t="n">
        <v>0.120488792678144</v>
      </c>
      <c r="BD473" s="19" t="n">
        <v>0.116484566402714</v>
      </c>
      <c r="BE473" s="19" t="n">
        <v>0.0877518062666829</v>
      </c>
      <c r="BF473" s="19" t="n">
        <v>0.0769203884832995</v>
      </c>
      <c r="BG473" s="19" t="n">
        <v>0.0628172775032869</v>
      </c>
    </row>
    <row r="474">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c r="AB474" s="19"/>
      <c r="AC474" s="19"/>
      <c r="AD474" s="19"/>
      <c r="AE474" s="19"/>
      <c r="AF474" s="19"/>
      <c r="AG474" s="19"/>
      <c r="AH474" s="19"/>
      <c r="AI474" s="19"/>
      <c r="AJ474" s="19"/>
      <c r="AK474" s="19"/>
      <c r="AL474" s="19"/>
      <c r="AM474" s="19"/>
      <c r="AN474" s="19"/>
      <c r="AO474" s="19"/>
      <c r="AP474" s="19"/>
      <c r="AQ474" s="19"/>
      <c r="AR474" s="19"/>
      <c r="AS474" s="19"/>
      <c r="AT474" s="19"/>
      <c r="AU474" s="19"/>
      <c r="AV474" s="19"/>
      <c r="AW474" s="19"/>
      <c r="AX474" s="19"/>
      <c r="AY474" s="19"/>
      <c r="AZ474" s="19"/>
      <c r="BA474" s="19"/>
      <c r="BB474" s="19"/>
      <c r="BC474" s="19"/>
      <c r="BD474" s="19"/>
      <c r="BE474" s="19"/>
      <c r="BF474" s="19"/>
      <c r="BG474" s="19"/>
    </row>
    <row r="475">
      <c r="B475" s="7" t="s">
        <v>289</v>
      </c>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c r="AB475" s="19"/>
      <c r="AC475" s="19"/>
      <c r="AD475" s="19"/>
      <c r="AE475" s="19"/>
      <c r="AF475" s="19"/>
      <c r="AG475" s="19"/>
      <c r="AH475" s="19"/>
      <c r="AI475" s="19"/>
      <c r="AJ475" s="19"/>
      <c r="AK475" s="19"/>
      <c r="AL475" s="19"/>
      <c r="AM475" s="19"/>
      <c r="AN475" s="19"/>
      <c r="AO475" s="19"/>
      <c r="AP475" s="19"/>
      <c r="AQ475" s="19"/>
      <c r="AR475" s="19"/>
      <c r="AS475" s="19"/>
      <c r="AT475" s="19"/>
      <c r="AU475" s="19"/>
      <c r="AV475" s="19"/>
      <c r="AW475" s="19"/>
      <c r="AX475" s="19"/>
      <c r="AY475" s="19"/>
      <c r="AZ475" s="19"/>
      <c r="BA475" s="19"/>
      <c r="BB475" s="19"/>
      <c r="BC475" s="19"/>
      <c r="BD475" s="19"/>
      <c r="BE475" s="19"/>
      <c r="BF475" s="19"/>
      <c r="BG475" s="19"/>
    </row>
    <row r="476">
      <c r="B476" s="26" t="s">
        <v>79</v>
      </c>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c r="AB476" s="19"/>
      <c r="AC476" s="19"/>
      <c r="AD476" s="19"/>
      <c r="AE476" s="19"/>
      <c r="AF476" s="19"/>
      <c r="AG476" s="19"/>
      <c r="AH476" s="19"/>
      <c r="AI476" s="19"/>
      <c r="AJ476" s="19"/>
      <c r="AK476" s="19"/>
      <c r="AL476" s="19"/>
      <c r="AM476" s="19"/>
      <c r="AN476" s="19"/>
      <c r="AO476" s="19"/>
      <c r="AP476" s="19"/>
      <c r="AQ476" s="19"/>
      <c r="AR476" s="19"/>
      <c r="AS476" s="19"/>
      <c r="AT476" s="19"/>
      <c r="AU476" s="19"/>
      <c r="AV476" s="19"/>
      <c r="AW476" s="19"/>
      <c r="AX476" s="19"/>
      <c r="AY476" s="19"/>
      <c r="AZ476" s="19"/>
      <c r="BA476" s="19"/>
      <c r="BB476" s="19"/>
      <c r="BC476" s="19"/>
      <c r="BD476" s="19"/>
      <c r="BE476" s="19"/>
      <c r="BF476" s="19"/>
      <c r="BG476" s="19"/>
    </row>
    <row r="477">
      <c r="B477" t="s">
        <v>280</v>
      </c>
      <c r="C477" s="19" t="n">
        <v>0.304637287462025</v>
      </c>
      <c r="D477" s="19" t="n">
        <v>0.276928447026848</v>
      </c>
      <c r="E477" s="19" t="n">
        <v>0.331876630016076</v>
      </c>
      <c r="F477" s="19"/>
      <c r="G477" s="19" t="n">
        <v>0.313134872259425</v>
      </c>
      <c r="H477" s="19" t="n">
        <v>0.276612269047059</v>
      </c>
      <c r="I477" s="19" t="n">
        <v>0.355992143728002</v>
      </c>
      <c r="J477" s="19" t="n">
        <v>0.250599789253084</v>
      </c>
      <c r="K477" s="19" t="n">
        <v>0.300895937770508</v>
      </c>
      <c r="L477" s="19" t="n">
        <v>0.326211056090977</v>
      </c>
      <c r="M477" s="19"/>
      <c r="N477" s="19" t="n">
        <v>0.279831202555845</v>
      </c>
      <c r="O477" s="19" t="n">
        <v>0.278601024626292</v>
      </c>
      <c r="P477" s="19" t="n">
        <v>0.324833137640794</v>
      </c>
      <c r="Q477" s="19" t="n">
        <v>0.339309126409706</v>
      </c>
      <c r="R477" s="19"/>
      <c r="S477" s="19" t="n">
        <v>0.318536842820169</v>
      </c>
      <c r="T477" s="19" t="n">
        <v>0.293746062496633</v>
      </c>
      <c r="U477" s="19" t="n">
        <v>0.342667953505618</v>
      </c>
      <c r="V477" s="19" t="n">
        <v>0.278542267370992</v>
      </c>
      <c r="W477" s="19" t="n">
        <v>0.272476970922796</v>
      </c>
      <c r="X477" s="19" t="n">
        <v>0.335890160299247</v>
      </c>
      <c r="Y477" s="19" t="n">
        <v>0.281155306157715</v>
      </c>
      <c r="Z477" s="19" t="n">
        <v>0.251340668767019</v>
      </c>
      <c r="AA477" s="19" t="n">
        <v>0.337108728180985</v>
      </c>
      <c r="AB477" s="19" t="n">
        <v>0.259239187996664</v>
      </c>
      <c r="AC477" s="19" t="n">
        <v>0.383107780134122</v>
      </c>
      <c r="AD477" s="19" t="n">
        <v>0.263965827521483</v>
      </c>
      <c r="AE477" s="19"/>
      <c r="AF477" s="19" t="n">
        <v>0.339308175205251</v>
      </c>
      <c r="AG477" s="19" t="n">
        <v>0.280730689274579</v>
      </c>
      <c r="AH477" s="19" t="n">
        <v>0.278669529940852</v>
      </c>
      <c r="AI477" s="19"/>
      <c r="AJ477" s="19" t="n">
        <v>0.292447409308425</v>
      </c>
      <c r="AK477" s="19" t="n">
        <v>0.322829933300611</v>
      </c>
      <c r="AL477" s="19" t="n">
        <v>0.268433726765549</v>
      </c>
      <c r="AM477" s="19" t="n">
        <v>0.496344312386365</v>
      </c>
      <c r="AN477" s="19" t="n">
        <v>0.275029275389724</v>
      </c>
      <c r="AO477" s="19"/>
      <c r="AP477" s="19" t="n">
        <v>0.296903563119576</v>
      </c>
      <c r="AQ477" s="19" t="n">
        <v>0.298295742058357</v>
      </c>
      <c r="AR477" s="19" t="n">
        <v>0.315721224219513</v>
      </c>
      <c r="AS477" s="19" t="n">
        <v>0.370840604675331</v>
      </c>
      <c r="AT477" s="19" t="n">
        <v>0.282151549656101</v>
      </c>
      <c r="AU477" s="19"/>
      <c r="AV477" s="19" t="n">
        <v>0.290399210769547</v>
      </c>
      <c r="AW477" s="19" t="n">
        <v>0.292254058041105</v>
      </c>
      <c r="AX477" s="19" t="n">
        <v>0.333172916015988</v>
      </c>
      <c r="AY477" s="19" t="n">
        <v>0.347887236341649</v>
      </c>
      <c r="AZ477" s="19" t="n">
        <v>0.294025416337823</v>
      </c>
      <c r="BA477" s="19" t="n">
        <v>0.220375088038132</v>
      </c>
      <c r="BB477" s="19"/>
      <c r="BC477" s="19" t="n">
        <v>0.337163728731825</v>
      </c>
      <c r="BD477" s="19" t="n">
        <v>0.309545802267429</v>
      </c>
      <c r="BE477" s="19" t="n">
        <v>0.280214697480645</v>
      </c>
      <c r="BF477" s="19" t="n">
        <v>0.254032163043197</v>
      </c>
      <c r="BG477" s="19" t="n">
        <v>0.288206732494582</v>
      </c>
    </row>
    <row r="478">
      <c r="B478" t="s">
        <v>281</v>
      </c>
      <c r="C478" s="19" t="n">
        <v>0.491648113354154</v>
      </c>
      <c r="D478" s="19" t="n">
        <v>0.493873413957402</v>
      </c>
      <c r="E478" s="19" t="n">
        <v>0.488527656584763</v>
      </c>
      <c r="F478" s="19"/>
      <c r="G478" s="19" t="n">
        <v>0.484185316432888</v>
      </c>
      <c r="H478" s="19" t="n">
        <v>0.544896788516186</v>
      </c>
      <c r="I478" s="19" t="n">
        <v>0.455714558208141</v>
      </c>
      <c r="J478" s="19" t="n">
        <v>0.521898071778091</v>
      </c>
      <c r="K478" s="19" t="n">
        <v>0.467509228524496</v>
      </c>
      <c r="L478" s="19" t="n">
        <v>0.47443670616613</v>
      </c>
      <c r="M478" s="19"/>
      <c r="N478" s="19" t="n">
        <v>0.53008955843401</v>
      </c>
      <c r="O478" s="19" t="n">
        <v>0.493183324483657</v>
      </c>
      <c r="P478" s="19" t="n">
        <v>0.471516888546095</v>
      </c>
      <c r="Q478" s="19" t="n">
        <v>0.467297160718971</v>
      </c>
      <c r="R478" s="19"/>
      <c r="S478" s="19" t="n">
        <v>0.466607876457639</v>
      </c>
      <c r="T478" s="19" t="n">
        <v>0.510645915767863</v>
      </c>
      <c r="U478" s="19" t="n">
        <v>0.511103456428336</v>
      </c>
      <c r="V478" s="19" t="n">
        <v>0.481383580761905</v>
      </c>
      <c r="W478" s="19" t="n">
        <v>0.57466885035258</v>
      </c>
      <c r="X478" s="19" t="n">
        <v>0.420042380555354</v>
      </c>
      <c r="Y478" s="19" t="n">
        <v>0.53994598486135</v>
      </c>
      <c r="Z478" s="19" t="n">
        <v>0.539981475841738</v>
      </c>
      <c r="AA478" s="19" t="n">
        <v>0.466640720255255</v>
      </c>
      <c r="AB478" s="19" t="n">
        <v>0.486533024734169</v>
      </c>
      <c r="AC478" s="19" t="n">
        <v>0.444573961923563</v>
      </c>
      <c r="AD478" s="19" t="n">
        <v>0.519191883645244</v>
      </c>
      <c r="AE478" s="19"/>
      <c r="AF478" s="19" t="n">
        <v>0.464661817676813</v>
      </c>
      <c r="AG478" s="19" t="n">
        <v>0.526127556867642</v>
      </c>
      <c r="AH478" s="19" t="n">
        <v>0.458880654704355</v>
      </c>
      <c r="AI478" s="19"/>
      <c r="AJ478" s="19" t="n">
        <v>0.520822927964178</v>
      </c>
      <c r="AK478" s="19" t="n">
        <v>0.498046691370179</v>
      </c>
      <c r="AL478" s="19" t="n">
        <v>0.510175734519291</v>
      </c>
      <c r="AM478" s="19" t="n">
        <v>0.38468705057993</v>
      </c>
      <c r="AN478" s="19" t="n">
        <v>0.463892214261519</v>
      </c>
      <c r="AO478" s="19"/>
      <c r="AP478" s="19" t="n">
        <v>0.491288971638872</v>
      </c>
      <c r="AQ478" s="19" t="n">
        <v>0.514981088399955</v>
      </c>
      <c r="AR478" s="19" t="n">
        <v>0.49552024941362</v>
      </c>
      <c r="AS478" s="19" t="n">
        <v>0.468425916967538</v>
      </c>
      <c r="AT478" s="19" t="n">
        <v>0.473568272585136</v>
      </c>
      <c r="AU478" s="19"/>
      <c r="AV478" s="19" t="n">
        <v>0.533636189888583</v>
      </c>
      <c r="AW478" s="19" t="n">
        <v>0.482062367151888</v>
      </c>
      <c r="AX478" s="19" t="n">
        <v>0.497542237274025</v>
      </c>
      <c r="AY478" s="19" t="n">
        <v>0.497103532720803</v>
      </c>
      <c r="AZ478" s="19" t="n">
        <v>0.485853890258948</v>
      </c>
      <c r="BA478" s="19" t="n">
        <v>0.483567494075467</v>
      </c>
      <c r="BB478" s="19"/>
      <c r="BC478" s="19" t="n">
        <v>0.463369489871014</v>
      </c>
      <c r="BD478" s="19" t="n">
        <v>0.485717323264609</v>
      </c>
      <c r="BE478" s="19" t="n">
        <v>0.515151605108179</v>
      </c>
      <c r="BF478" s="19" t="n">
        <v>0.549697945547038</v>
      </c>
      <c r="BG478" s="19" t="n">
        <v>0.490084906999702</v>
      </c>
    </row>
    <row r="479">
      <c r="B479" t="s">
        <v>282</v>
      </c>
      <c r="C479" s="19" t="n">
        <v>0.112385655426705</v>
      </c>
      <c r="D479" s="19" t="n">
        <v>0.142408528240436</v>
      </c>
      <c r="E479" s="19" t="n">
        <v>0.0839865722254904</v>
      </c>
      <c r="F479" s="19"/>
      <c r="G479" s="19" t="n">
        <v>0.101707217783298</v>
      </c>
      <c r="H479" s="19" t="n">
        <v>0.0844084253339267</v>
      </c>
      <c r="I479" s="19" t="n">
        <v>0.0968193210300935</v>
      </c>
      <c r="J479" s="19" t="n">
        <v>0.140092910838466</v>
      </c>
      <c r="K479" s="19" t="n">
        <v>0.132589846475771</v>
      </c>
      <c r="L479" s="19" t="n">
        <v>0.118809824103476</v>
      </c>
      <c r="M479" s="19"/>
      <c r="N479" s="19" t="n">
        <v>0.126977011128526</v>
      </c>
      <c r="O479" s="19" t="n">
        <v>0.125942443028316</v>
      </c>
      <c r="P479" s="19" t="n">
        <v>0.101225344397654</v>
      </c>
      <c r="Q479" s="19" t="n">
        <v>0.0925974415583902</v>
      </c>
      <c r="R479" s="19"/>
      <c r="S479" s="19" t="n">
        <v>0.119079416028221</v>
      </c>
      <c r="T479" s="19" t="n">
        <v>0.11490291385938</v>
      </c>
      <c r="U479" s="19" t="n">
        <v>0.057859826444084</v>
      </c>
      <c r="V479" s="19" t="n">
        <v>0.114897855191893</v>
      </c>
      <c r="W479" s="19" t="n">
        <v>0.0662464540570103</v>
      </c>
      <c r="X479" s="19" t="n">
        <v>0.0926067636516776</v>
      </c>
      <c r="Y479" s="19" t="n">
        <v>0.111545055418085</v>
      </c>
      <c r="Z479" s="19" t="n">
        <v>0.131719775776059</v>
      </c>
      <c r="AA479" s="19" t="n">
        <v>0.134186009654584</v>
      </c>
      <c r="AB479" s="19" t="n">
        <v>0.148340059294089</v>
      </c>
      <c r="AC479" s="19" t="n">
        <v>0.127773392449844</v>
      </c>
      <c r="AD479" s="19" t="n">
        <v>0.138550853013331</v>
      </c>
      <c r="AE479" s="19"/>
      <c r="AF479" s="19" t="n">
        <v>0.119915886280467</v>
      </c>
      <c r="AG479" s="19" t="n">
        <v>0.105106160890025</v>
      </c>
      <c r="AH479" s="19" t="n">
        <v>0.121574299881721</v>
      </c>
      <c r="AI479" s="19"/>
      <c r="AJ479" s="19" t="n">
        <v>0.108239695317836</v>
      </c>
      <c r="AK479" s="19" t="n">
        <v>0.107609423444978</v>
      </c>
      <c r="AL479" s="19" t="n">
        <v>0.124855467329998</v>
      </c>
      <c r="AM479" s="19" t="n">
        <v>0.0712818358920526</v>
      </c>
      <c r="AN479" s="19" t="n">
        <v>0.128949153235325</v>
      </c>
      <c r="AO479" s="19"/>
      <c r="AP479" s="19" t="n">
        <v>0.120458523803</v>
      </c>
      <c r="AQ479" s="19" t="n">
        <v>0.110510135988814</v>
      </c>
      <c r="AR479" s="19" t="n">
        <v>0.121363075880606</v>
      </c>
      <c r="AS479" s="19" t="n">
        <v>0.0959105402054364</v>
      </c>
      <c r="AT479" s="19" t="n">
        <v>0.0745545045414295</v>
      </c>
      <c r="AU479" s="19"/>
      <c r="AV479" s="19" t="n">
        <v>0.0983240661223668</v>
      </c>
      <c r="AW479" s="19" t="n">
        <v>0.134204914469746</v>
      </c>
      <c r="AX479" s="19" t="n">
        <v>0.11149198594032</v>
      </c>
      <c r="AY479" s="19" t="n">
        <v>0.103674636945991</v>
      </c>
      <c r="AZ479" s="19" t="n">
        <v>0.0824809204793108</v>
      </c>
      <c r="BA479" s="19" t="n">
        <v>0.123272604102099</v>
      </c>
      <c r="BB479" s="19"/>
      <c r="BC479" s="19" t="n">
        <v>0.10230009828525</v>
      </c>
      <c r="BD479" s="19" t="n">
        <v>0.117007905092592</v>
      </c>
      <c r="BE479" s="19" t="n">
        <v>0.114300600111295</v>
      </c>
      <c r="BF479" s="19" t="n">
        <v>0.1106493036706</v>
      </c>
      <c r="BG479" s="19" t="n">
        <v>0.176585000908347</v>
      </c>
    </row>
    <row r="480">
      <c r="B480" t="s">
        <v>283</v>
      </c>
      <c r="C480" s="19" t="n">
        <v>0.0284436960107514</v>
      </c>
      <c r="D480" s="19" t="n">
        <v>0.0382212425757814</v>
      </c>
      <c r="E480" s="19" t="n">
        <v>0.0182626119324587</v>
      </c>
      <c r="F480" s="19"/>
      <c r="G480" s="19" t="n">
        <v>0.0408357879030486</v>
      </c>
      <c r="H480" s="19" t="n">
        <v>0.0455533884597141</v>
      </c>
      <c r="I480" s="19" t="n">
        <v>0.0233179629483002</v>
      </c>
      <c r="J480" s="19" t="n">
        <v>0.0245631168668146</v>
      </c>
      <c r="K480" s="19" t="n">
        <v>0.0164739571791542</v>
      </c>
      <c r="L480" s="19" t="n">
        <v>0.0216536765156089</v>
      </c>
      <c r="M480" s="19"/>
      <c r="N480" s="19" t="n">
        <v>0.0256356580228169</v>
      </c>
      <c r="O480" s="19" t="n">
        <v>0.0294883119773509</v>
      </c>
      <c r="P480" s="19" t="n">
        <v>0.024439719121497</v>
      </c>
      <c r="Q480" s="19" t="n">
        <v>0.0339582564878692</v>
      </c>
      <c r="R480" s="19"/>
      <c r="S480" s="19" t="n">
        <v>0.0284869163254945</v>
      </c>
      <c r="T480" s="19" t="n">
        <v>0.0218588763928675</v>
      </c>
      <c r="U480" s="19" t="n">
        <v>0.0257909811353537</v>
      </c>
      <c r="V480" s="19" t="n">
        <v>0.0542723600944747</v>
      </c>
      <c r="W480" s="19" t="n">
        <v>0.023009963159553</v>
      </c>
      <c r="X480" s="19" t="n">
        <v>0.046299853402993</v>
      </c>
      <c r="Y480" s="19" t="n">
        <v>0.0263400713919511</v>
      </c>
      <c r="Z480" s="19" t="n">
        <v>0.0384636016872197</v>
      </c>
      <c r="AA480" s="19" t="n">
        <v>0.0165542642996694</v>
      </c>
      <c r="AB480" s="19" t="n">
        <v>0.0258393591663362</v>
      </c>
      <c r="AC480" s="19" t="n">
        <v>0.0105334536052667</v>
      </c>
      <c r="AD480" s="19" t="n">
        <v>0.0190821795919871</v>
      </c>
      <c r="AE480" s="19"/>
      <c r="AF480" s="19" t="n">
        <v>0.0273264631777192</v>
      </c>
      <c r="AG480" s="19" t="n">
        <v>0.0254505606215403</v>
      </c>
      <c r="AH480" s="19" t="n">
        <v>0.0346547361305369</v>
      </c>
      <c r="AI480" s="19"/>
      <c r="AJ480" s="19" t="n">
        <v>0.0332568437525783</v>
      </c>
      <c r="AK480" s="19" t="n">
        <v>0.0228412809359843</v>
      </c>
      <c r="AL480" s="19" t="n">
        <v>0.0238108194921782</v>
      </c>
      <c r="AM480" s="19" t="n">
        <v>0</v>
      </c>
      <c r="AN480" s="19" t="n">
        <v>0.0305268731335919</v>
      </c>
      <c r="AO480" s="19"/>
      <c r="AP480" s="19" t="n">
        <v>0.0351412042676407</v>
      </c>
      <c r="AQ480" s="19" t="n">
        <v>0.023705173164336</v>
      </c>
      <c r="AR480" s="19" t="n">
        <v>0.0177346624074541</v>
      </c>
      <c r="AS480" s="19" t="n">
        <v>0.0224662066388822</v>
      </c>
      <c r="AT480" s="19" t="n">
        <v>0.052845783302398</v>
      </c>
      <c r="AU480" s="19"/>
      <c r="AV480" s="19" t="n">
        <v>0.0275335369386127</v>
      </c>
      <c r="AW480" s="19" t="n">
        <v>0.0383633768560645</v>
      </c>
      <c r="AX480" s="19" t="n">
        <v>0.0193106584610328</v>
      </c>
      <c r="AY480" s="19" t="n">
        <v>0.0175324552002436</v>
      </c>
      <c r="AZ480" s="19" t="n">
        <v>0.0370304938606973</v>
      </c>
      <c r="BA480" s="19" t="n">
        <v>0.0165630418885066</v>
      </c>
      <c r="BB480" s="19"/>
      <c r="BC480" s="19" t="n">
        <v>0.0224641069211469</v>
      </c>
      <c r="BD480" s="19" t="n">
        <v>0.0342944703188668</v>
      </c>
      <c r="BE480" s="19" t="n">
        <v>0.0286424062833022</v>
      </c>
      <c r="BF480" s="19" t="n">
        <v>0.0334154636239296</v>
      </c>
      <c r="BG480" s="19" t="n">
        <v>0</v>
      </c>
    </row>
    <row r="481">
      <c r="B481" t="s">
        <v>207</v>
      </c>
      <c r="C481" s="19" t="n">
        <v>0.0628852477463652</v>
      </c>
      <c r="D481" s="19" t="n">
        <v>0.0485683681995322</v>
      </c>
      <c r="E481" s="19" t="n">
        <v>0.0773465292412113</v>
      </c>
      <c r="F481" s="19"/>
      <c r="G481" s="19" t="n">
        <v>0.06013680562134</v>
      </c>
      <c r="H481" s="19" t="n">
        <v>0.0485291286431145</v>
      </c>
      <c r="I481" s="19" t="n">
        <v>0.0681560140854631</v>
      </c>
      <c r="J481" s="19" t="n">
        <v>0.0628461112635453</v>
      </c>
      <c r="K481" s="19" t="n">
        <v>0.082531030050071</v>
      </c>
      <c r="L481" s="19" t="n">
        <v>0.0588887371238075</v>
      </c>
      <c r="M481" s="19"/>
      <c r="N481" s="19" t="n">
        <v>0.0374665698588017</v>
      </c>
      <c r="O481" s="19" t="n">
        <v>0.0727848958843837</v>
      </c>
      <c r="P481" s="19" t="n">
        <v>0.077984910293961</v>
      </c>
      <c r="Q481" s="19" t="n">
        <v>0.0668380148250627</v>
      </c>
      <c r="R481" s="19"/>
      <c r="S481" s="19" t="n">
        <v>0.067288948368477</v>
      </c>
      <c r="T481" s="19" t="n">
        <v>0.0588462314832565</v>
      </c>
      <c r="U481" s="19" t="n">
        <v>0.0625777824866088</v>
      </c>
      <c r="V481" s="19" t="n">
        <v>0.0709039365807351</v>
      </c>
      <c r="W481" s="19" t="n">
        <v>0.0635977615080607</v>
      </c>
      <c r="X481" s="19" t="n">
        <v>0.105160842090729</v>
      </c>
      <c r="Y481" s="19" t="n">
        <v>0.041013582170899</v>
      </c>
      <c r="Z481" s="19" t="n">
        <v>0.0384944779279652</v>
      </c>
      <c r="AA481" s="19" t="n">
        <v>0.0455102776095072</v>
      </c>
      <c r="AB481" s="19" t="n">
        <v>0.0800483688087427</v>
      </c>
      <c r="AC481" s="19" t="n">
        <v>0.0340114118872047</v>
      </c>
      <c r="AD481" s="19" t="n">
        <v>0.0592092562279543</v>
      </c>
      <c r="AE481" s="19"/>
      <c r="AF481" s="19" t="n">
        <v>0.0487876576597491</v>
      </c>
      <c r="AG481" s="19" t="n">
        <v>0.062585032346214</v>
      </c>
      <c r="AH481" s="19" t="n">
        <v>0.106220779342536</v>
      </c>
      <c r="AI481" s="19"/>
      <c r="AJ481" s="19" t="n">
        <v>0.0452331236569827</v>
      </c>
      <c r="AK481" s="19" t="n">
        <v>0.0486726709482474</v>
      </c>
      <c r="AL481" s="19" t="n">
        <v>0.0727242518929838</v>
      </c>
      <c r="AM481" s="19" t="n">
        <v>0.0476868011416522</v>
      </c>
      <c r="AN481" s="19" t="n">
        <v>0.10160248397984</v>
      </c>
      <c r="AO481" s="19"/>
      <c r="AP481" s="19" t="n">
        <v>0.0562077371709113</v>
      </c>
      <c r="AQ481" s="19" t="n">
        <v>0.0525078603885387</v>
      </c>
      <c r="AR481" s="19" t="n">
        <v>0.0496607880788074</v>
      </c>
      <c r="AS481" s="19" t="n">
        <v>0.042356731512813</v>
      </c>
      <c r="AT481" s="19" t="n">
        <v>0.116879889914936</v>
      </c>
      <c r="AU481" s="19"/>
      <c r="AV481" s="19" t="n">
        <v>0.0501069962808904</v>
      </c>
      <c r="AW481" s="19" t="n">
        <v>0.0531152834811966</v>
      </c>
      <c r="AX481" s="19" t="n">
        <v>0.0384822023086342</v>
      </c>
      <c r="AY481" s="19" t="n">
        <v>0.0338021387913138</v>
      </c>
      <c r="AZ481" s="19" t="n">
        <v>0.100609279063221</v>
      </c>
      <c r="BA481" s="19" t="n">
        <v>0.156221771895796</v>
      </c>
      <c r="BB481" s="19"/>
      <c r="BC481" s="19" t="n">
        <v>0.0747025761907642</v>
      </c>
      <c r="BD481" s="19" t="n">
        <v>0.0534344990565033</v>
      </c>
      <c r="BE481" s="19" t="n">
        <v>0.0616906910165799</v>
      </c>
      <c r="BF481" s="19" t="n">
        <v>0.0522051241152359</v>
      </c>
      <c r="BG481" s="19" t="n">
        <v>0.0451233595973691</v>
      </c>
    </row>
    <row r="482">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c r="AB482" s="19"/>
      <c r="AC482" s="19"/>
      <c r="AD482" s="19"/>
      <c r="AE482" s="19"/>
      <c r="AF482" s="19"/>
      <c r="AG482" s="19"/>
      <c r="AH482" s="19"/>
      <c r="AI482" s="19"/>
      <c r="AJ482" s="19"/>
      <c r="AK482" s="19"/>
      <c r="AL482" s="19"/>
      <c r="AM482" s="19"/>
      <c r="AN482" s="19"/>
      <c r="AO482" s="19"/>
      <c r="AP482" s="19"/>
      <c r="AQ482" s="19"/>
      <c r="AR482" s="19"/>
      <c r="AS482" s="19"/>
      <c r="AT482" s="19"/>
      <c r="AU482" s="19"/>
      <c r="AV482" s="19"/>
      <c r="AW482" s="19"/>
      <c r="AX482" s="19"/>
      <c r="AY482" s="19"/>
      <c r="AZ482" s="19"/>
      <c r="BA482" s="19"/>
      <c r="BB482" s="19"/>
      <c r="BC482" s="19"/>
      <c r="BD482" s="19"/>
      <c r="BE482" s="19"/>
      <c r="BF482" s="19"/>
      <c r="BG482" s="19"/>
    </row>
    <row r="483">
      <c r="B483" s="7" t="s">
        <v>290</v>
      </c>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c r="AB483" s="19"/>
      <c r="AC483" s="19"/>
      <c r="AD483" s="19"/>
      <c r="AE483" s="19"/>
      <c r="AF483" s="19"/>
      <c r="AG483" s="19"/>
      <c r="AH483" s="19"/>
      <c r="AI483" s="19"/>
      <c r="AJ483" s="19"/>
      <c r="AK483" s="19"/>
      <c r="AL483" s="19"/>
      <c r="AM483" s="19"/>
      <c r="AN483" s="19"/>
      <c r="AO483" s="19"/>
      <c r="AP483" s="19"/>
      <c r="AQ483" s="19"/>
      <c r="AR483" s="19"/>
      <c r="AS483" s="19"/>
      <c r="AT483" s="19"/>
      <c r="AU483" s="19"/>
      <c r="AV483" s="19"/>
      <c r="AW483" s="19"/>
      <c r="AX483" s="19"/>
      <c r="AY483" s="19"/>
      <c r="AZ483" s="19"/>
      <c r="BA483" s="19"/>
      <c r="BB483" s="19"/>
      <c r="BC483" s="19"/>
      <c r="BD483" s="19"/>
      <c r="BE483" s="19"/>
      <c r="BF483" s="19"/>
      <c r="BG483" s="19"/>
    </row>
    <row r="484">
      <c r="B484" s="26" t="s">
        <v>79</v>
      </c>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c r="AB484" s="19"/>
      <c r="AC484" s="19"/>
      <c r="AD484" s="19"/>
      <c r="AE484" s="19"/>
      <c r="AF484" s="19"/>
      <c r="AG484" s="19"/>
      <c r="AH484" s="19"/>
      <c r="AI484" s="19"/>
      <c r="AJ484" s="19"/>
      <c r="AK484" s="19"/>
      <c r="AL484" s="19"/>
      <c r="AM484" s="19"/>
      <c r="AN484" s="19"/>
      <c r="AO484" s="19"/>
      <c r="AP484" s="19"/>
      <c r="AQ484" s="19"/>
      <c r="AR484" s="19"/>
      <c r="AS484" s="19"/>
      <c r="AT484" s="19"/>
      <c r="AU484" s="19"/>
      <c r="AV484" s="19"/>
      <c r="AW484" s="19"/>
      <c r="AX484" s="19"/>
      <c r="AY484" s="19"/>
      <c r="AZ484" s="19"/>
      <c r="BA484" s="19"/>
      <c r="BB484" s="19"/>
      <c r="BC484" s="19"/>
      <c r="BD484" s="19"/>
      <c r="BE484" s="19"/>
      <c r="BF484" s="19"/>
      <c r="BG484" s="19"/>
    </row>
    <row r="485">
      <c r="B485" t="s">
        <v>280</v>
      </c>
      <c r="C485" s="19" t="n">
        <v>0.205421238023305</v>
      </c>
      <c r="D485" s="19" t="n">
        <v>0.18273526674539</v>
      </c>
      <c r="E485" s="19" t="n">
        <v>0.22819766524149</v>
      </c>
      <c r="F485" s="19"/>
      <c r="G485" s="19" t="n">
        <v>0.191145370998643</v>
      </c>
      <c r="H485" s="19" t="n">
        <v>0.241356739705189</v>
      </c>
      <c r="I485" s="19" t="n">
        <v>0.206891999076555</v>
      </c>
      <c r="J485" s="19" t="n">
        <v>0.207992768916169</v>
      </c>
      <c r="K485" s="19" t="n">
        <v>0.180809189734793</v>
      </c>
      <c r="L485" s="19" t="n">
        <v>0.19913738005273</v>
      </c>
      <c r="M485" s="19"/>
      <c r="N485" s="19" t="n">
        <v>0.226526952350108</v>
      </c>
      <c r="O485" s="19" t="n">
        <v>0.190625326777908</v>
      </c>
      <c r="P485" s="19" t="n">
        <v>0.195193110118886</v>
      </c>
      <c r="Q485" s="19" t="n">
        <v>0.20745944515649</v>
      </c>
      <c r="R485" s="19"/>
      <c r="S485" s="19" t="n">
        <v>0.220992578308615</v>
      </c>
      <c r="T485" s="19" t="n">
        <v>0.2357517649018</v>
      </c>
      <c r="U485" s="19" t="n">
        <v>0.179699500552872</v>
      </c>
      <c r="V485" s="19" t="n">
        <v>0.174780428923064</v>
      </c>
      <c r="W485" s="19" t="n">
        <v>0.134189885043574</v>
      </c>
      <c r="X485" s="19" t="n">
        <v>0.196920412190686</v>
      </c>
      <c r="Y485" s="19" t="n">
        <v>0.208640657915986</v>
      </c>
      <c r="Z485" s="19" t="n">
        <v>0.185093499542159</v>
      </c>
      <c r="AA485" s="19" t="n">
        <v>0.250848359259706</v>
      </c>
      <c r="AB485" s="19" t="n">
        <v>0.216088491810909</v>
      </c>
      <c r="AC485" s="19" t="n">
        <v>0.221333325467935</v>
      </c>
      <c r="AD485" s="19" t="n">
        <v>0.146934965938521</v>
      </c>
      <c r="AE485" s="19"/>
      <c r="AF485" s="19" t="n">
        <v>0.218290955102123</v>
      </c>
      <c r="AG485" s="19" t="n">
        <v>0.218517838731607</v>
      </c>
      <c r="AH485" s="19" t="n">
        <v>0.182256927538252</v>
      </c>
      <c r="AI485" s="19"/>
      <c r="AJ485" s="19" t="n">
        <v>0.194963503673732</v>
      </c>
      <c r="AK485" s="19" t="n">
        <v>0.231601267495976</v>
      </c>
      <c r="AL485" s="19" t="n">
        <v>0.19296424766388</v>
      </c>
      <c r="AM485" s="19" t="n">
        <v>0.41935593058078</v>
      </c>
      <c r="AN485" s="19" t="n">
        <v>0.149267883780225</v>
      </c>
      <c r="AO485" s="19"/>
      <c r="AP485" s="19" t="n">
        <v>0.199345563212502</v>
      </c>
      <c r="AQ485" s="19" t="n">
        <v>0.222929570767808</v>
      </c>
      <c r="AR485" s="19" t="n">
        <v>0.192207627064754</v>
      </c>
      <c r="AS485" s="19" t="n">
        <v>0.239389654807108</v>
      </c>
      <c r="AT485" s="19" t="n">
        <v>0.199130214466828</v>
      </c>
      <c r="AU485" s="19"/>
      <c r="AV485" s="19" t="n">
        <v>0.216930733382458</v>
      </c>
      <c r="AW485" s="19" t="n">
        <v>0.20950190776735</v>
      </c>
      <c r="AX485" s="19" t="n">
        <v>0.202140124800995</v>
      </c>
      <c r="AY485" s="19" t="n">
        <v>0.195859981014543</v>
      </c>
      <c r="AZ485" s="19" t="n">
        <v>0.224985336518553</v>
      </c>
      <c r="BA485" s="19" t="n">
        <v>0.14522117440465</v>
      </c>
      <c r="BB485" s="19"/>
      <c r="BC485" s="19" t="n">
        <v>0.190445690637299</v>
      </c>
      <c r="BD485" s="19" t="n">
        <v>0.199162313629667</v>
      </c>
      <c r="BE485" s="19" t="n">
        <v>0.226032148515432</v>
      </c>
      <c r="BF485" s="19" t="n">
        <v>0.180840107462149</v>
      </c>
      <c r="BG485" s="19" t="n">
        <v>0.246954522254815</v>
      </c>
    </row>
    <row r="486">
      <c r="B486" t="s">
        <v>281</v>
      </c>
      <c r="C486" s="19" t="n">
        <v>0.435120801804342</v>
      </c>
      <c r="D486" s="19" t="n">
        <v>0.427719433752071</v>
      </c>
      <c r="E486" s="19" t="n">
        <v>0.439725554524054</v>
      </c>
      <c r="F486" s="19"/>
      <c r="G486" s="19" t="n">
        <v>0.41860144663669</v>
      </c>
      <c r="H486" s="19" t="n">
        <v>0.433092187640451</v>
      </c>
      <c r="I486" s="19" t="n">
        <v>0.46977336610762</v>
      </c>
      <c r="J486" s="19" t="n">
        <v>0.40134125790615</v>
      </c>
      <c r="K486" s="19" t="n">
        <v>0.399157239729769</v>
      </c>
      <c r="L486" s="19" t="n">
        <v>0.47120342610218</v>
      </c>
      <c r="M486" s="19"/>
      <c r="N486" s="19" t="n">
        <v>0.464113157123406</v>
      </c>
      <c r="O486" s="19" t="n">
        <v>0.424461212753022</v>
      </c>
      <c r="P486" s="19" t="n">
        <v>0.412552962907031</v>
      </c>
      <c r="Q486" s="19" t="n">
        <v>0.435659994816914</v>
      </c>
      <c r="R486" s="19"/>
      <c r="S486" s="19" t="n">
        <v>0.446953082379615</v>
      </c>
      <c r="T486" s="19" t="n">
        <v>0.382963105819113</v>
      </c>
      <c r="U486" s="19" t="n">
        <v>0.454304972423003</v>
      </c>
      <c r="V486" s="19" t="n">
        <v>0.43598304885149</v>
      </c>
      <c r="W486" s="19" t="n">
        <v>0.467712206406745</v>
      </c>
      <c r="X486" s="19" t="n">
        <v>0.429560357033351</v>
      </c>
      <c r="Y486" s="19" t="n">
        <v>0.488653465748711</v>
      </c>
      <c r="Z486" s="19" t="n">
        <v>0.429529634539375</v>
      </c>
      <c r="AA486" s="19" t="n">
        <v>0.428856125178704</v>
      </c>
      <c r="AB486" s="19" t="n">
        <v>0.395035201368502</v>
      </c>
      <c r="AC486" s="19" t="n">
        <v>0.505621623716374</v>
      </c>
      <c r="AD486" s="19" t="n">
        <v>0.381632978269117</v>
      </c>
      <c r="AE486" s="19"/>
      <c r="AF486" s="19" t="n">
        <v>0.417585146597017</v>
      </c>
      <c r="AG486" s="19" t="n">
        <v>0.437512581640331</v>
      </c>
      <c r="AH486" s="19" t="n">
        <v>0.453958774482103</v>
      </c>
      <c r="AI486" s="19"/>
      <c r="AJ486" s="19" t="n">
        <v>0.46102198886918</v>
      </c>
      <c r="AK486" s="19" t="n">
        <v>0.414656454083273</v>
      </c>
      <c r="AL486" s="19" t="n">
        <v>0.446041770938121</v>
      </c>
      <c r="AM486" s="19" t="n">
        <v>0.346819093322476</v>
      </c>
      <c r="AN486" s="19" t="n">
        <v>0.452847448035706</v>
      </c>
      <c r="AO486" s="19"/>
      <c r="AP486" s="19" t="n">
        <v>0.467834087537658</v>
      </c>
      <c r="AQ486" s="19" t="n">
        <v>0.428918207272174</v>
      </c>
      <c r="AR486" s="19" t="n">
        <v>0.482006080942738</v>
      </c>
      <c r="AS486" s="19" t="n">
        <v>0.399528206090924</v>
      </c>
      <c r="AT486" s="19" t="n">
        <v>0.442047304033983</v>
      </c>
      <c r="AU486" s="19"/>
      <c r="AV486" s="19" t="n">
        <v>0.437084762648162</v>
      </c>
      <c r="AW486" s="19" t="n">
        <v>0.463189898154507</v>
      </c>
      <c r="AX486" s="19" t="n">
        <v>0.448464253702412</v>
      </c>
      <c r="AY486" s="19" t="n">
        <v>0.449053964883752</v>
      </c>
      <c r="AZ486" s="19" t="n">
        <v>0.43391369354983</v>
      </c>
      <c r="BA486" s="19" t="n">
        <v>0.416589568360205</v>
      </c>
      <c r="BB486" s="19"/>
      <c r="BC486" s="19" t="n">
        <v>0.444090737356823</v>
      </c>
      <c r="BD486" s="19" t="n">
        <v>0.430958610201452</v>
      </c>
      <c r="BE486" s="19" t="n">
        <v>0.411243836359527</v>
      </c>
      <c r="BF486" s="19" t="n">
        <v>0.506668129261279</v>
      </c>
      <c r="BG486" s="19" t="n">
        <v>0.53156105388683</v>
      </c>
    </row>
    <row r="487">
      <c r="B487" t="s">
        <v>282</v>
      </c>
      <c r="C487" s="19" t="n">
        <v>0.224356795019309</v>
      </c>
      <c r="D487" s="19" t="n">
        <v>0.256755512417894</v>
      </c>
      <c r="E487" s="19" t="n">
        <v>0.194523398472052</v>
      </c>
      <c r="F487" s="19"/>
      <c r="G487" s="19" t="n">
        <v>0.280620997943697</v>
      </c>
      <c r="H487" s="19" t="n">
        <v>0.201146641029818</v>
      </c>
      <c r="I487" s="19" t="n">
        <v>0.184371023359883</v>
      </c>
      <c r="J487" s="19" t="n">
        <v>0.23777248611217</v>
      </c>
      <c r="K487" s="19" t="n">
        <v>0.253193010484243</v>
      </c>
      <c r="L487" s="19" t="n">
        <v>0.207751905429485</v>
      </c>
      <c r="M487" s="19"/>
      <c r="N487" s="19" t="n">
        <v>0.21467025505002</v>
      </c>
      <c r="O487" s="19" t="n">
        <v>0.236965220036562</v>
      </c>
      <c r="P487" s="19" t="n">
        <v>0.247356538070945</v>
      </c>
      <c r="Q487" s="19" t="n">
        <v>0.199932080795706</v>
      </c>
      <c r="R487" s="19"/>
      <c r="S487" s="19" t="n">
        <v>0.206510428608807</v>
      </c>
      <c r="T487" s="19" t="n">
        <v>0.236223346369822</v>
      </c>
      <c r="U487" s="19" t="n">
        <v>0.229342751902061</v>
      </c>
      <c r="V487" s="19" t="n">
        <v>0.250599282720223</v>
      </c>
      <c r="W487" s="19" t="n">
        <v>0.287150629839829</v>
      </c>
      <c r="X487" s="19" t="n">
        <v>0.237016874462584</v>
      </c>
      <c r="Y487" s="19" t="n">
        <v>0.178820229252232</v>
      </c>
      <c r="Z487" s="19" t="n">
        <v>0.223437835675941</v>
      </c>
      <c r="AA487" s="19" t="n">
        <v>0.211134978128413</v>
      </c>
      <c r="AB487" s="19" t="n">
        <v>0.221757637113032</v>
      </c>
      <c r="AC487" s="19" t="n">
        <v>0.133893389644032</v>
      </c>
      <c r="AD487" s="19" t="n">
        <v>0.31057056728604</v>
      </c>
      <c r="AE487" s="19"/>
      <c r="AF487" s="19" t="n">
        <v>0.230796432969566</v>
      </c>
      <c r="AG487" s="19" t="n">
        <v>0.218280907575043</v>
      </c>
      <c r="AH487" s="19" t="n">
        <v>0.178526552938712</v>
      </c>
      <c r="AI487" s="19"/>
      <c r="AJ487" s="19" t="n">
        <v>0.222479660861682</v>
      </c>
      <c r="AK487" s="19" t="n">
        <v>0.205958808449514</v>
      </c>
      <c r="AL487" s="19" t="n">
        <v>0.262483091422023</v>
      </c>
      <c r="AM487" s="19" t="n">
        <v>0.137790858488155</v>
      </c>
      <c r="AN487" s="19" t="n">
        <v>0.224209793998954</v>
      </c>
      <c r="AO487" s="19"/>
      <c r="AP487" s="19" t="n">
        <v>0.201699552704706</v>
      </c>
      <c r="AQ487" s="19" t="n">
        <v>0.219105390065103</v>
      </c>
      <c r="AR487" s="19" t="n">
        <v>0.247462153536648</v>
      </c>
      <c r="AS487" s="19" t="n">
        <v>0.250128431258087</v>
      </c>
      <c r="AT487" s="19" t="n">
        <v>0.194074268615238</v>
      </c>
      <c r="AU487" s="19"/>
      <c r="AV487" s="19" t="n">
        <v>0.210696843673956</v>
      </c>
      <c r="AW487" s="19" t="n">
        <v>0.202262720365889</v>
      </c>
      <c r="AX487" s="19" t="n">
        <v>0.26075513076048</v>
      </c>
      <c r="AY487" s="19" t="n">
        <v>0.231686064541941</v>
      </c>
      <c r="AZ487" s="19" t="n">
        <v>0.218559185324743</v>
      </c>
      <c r="BA487" s="19" t="n">
        <v>0.245832667846573</v>
      </c>
      <c r="BB487" s="19"/>
      <c r="BC487" s="19" t="n">
        <v>0.208697928418552</v>
      </c>
      <c r="BD487" s="19" t="n">
        <v>0.233294401363766</v>
      </c>
      <c r="BE487" s="19" t="n">
        <v>0.227699099326483</v>
      </c>
      <c r="BF487" s="19" t="n">
        <v>0.235461629375036</v>
      </c>
      <c r="BG487" s="19" t="n">
        <v>0.0965539506510396</v>
      </c>
    </row>
    <row r="488">
      <c r="B488" t="s">
        <v>283</v>
      </c>
      <c r="C488" s="19" t="n">
        <v>0.0608645873694276</v>
      </c>
      <c r="D488" s="19" t="n">
        <v>0.07895963708116</v>
      </c>
      <c r="E488" s="19" t="n">
        <v>0.042825994038749</v>
      </c>
      <c r="F488" s="19"/>
      <c r="G488" s="19" t="n">
        <v>0.0497570979348793</v>
      </c>
      <c r="H488" s="19" t="n">
        <v>0.0501224190974748</v>
      </c>
      <c r="I488" s="19" t="n">
        <v>0.0652849752317811</v>
      </c>
      <c r="J488" s="19" t="n">
        <v>0.0775531898605492</v>
      </c>
      <c r="K488" s="19" t="n">
        <v>0.0719182759805699</v>
      </c>
      <c r="L488" s="19" t="n">
        <v>0.0524581164441542</v>
      </c>
      <c r="M488" s="19"/>
      <c r="N488" s="19" t="n">
        <v>0.0467401932175812</v>
      </c>
      <c r="O488" s="19" t="n">
        <v>0.0798997352272112</v>
      </c>
      <c r="P488" s="19" t="n">
        <v>0.0622722122694001</v>
      </c>
      <c r="Q488" s="19" t="n">
        <v>0.0551761851472835</v>
      </c>
      <c r="R488" s="19"/>
      <c r="S488" s="19" t="n">
        <v>0.0563962023724422</v>
      </c>
      <c r="T488" s="19" t="n">
        <v>0.0736868041845848</v>
      </c>
      <c r="U488" s="19" t="n">
        <v>0.0630500382368158</v>
      </c>
      <c r="V488" s="19" t="n">
        <v>0.0564932960229654</v>
      </c>
      <c r="W488" s="19" t="n">
        <v>0.0475078108961851</v>
      </c>
      <c r="X488" s="19" t="n">
        <v>0.0446496517978576</v>
      </c>
      <c r="Y488" s="19" t="n">
        <v>0.0774511287043456</v>
      </c>
      <c r="Z488" s="19" t="n">
        <v>0.0914775151768187</v>
      </c>
      <c r="AA488" s="19" t="n">
        <v>0.0323207905619451</v>
      </c>
      <c r="AB488" s="19" t="n">
        <v>0.0781281465642106</v>
      </c>
      <c r="AC488" s="19" t="n">
        <v>0.0525271331478918</v>
      </c>
      <c r="AD488" s="19" t="n">
        <v>0.0954923309426279</v>
      </c>
      <c r="AE488" s="19"/>
      <c r="AF488" s="19" t="n">
        <v>0.0642038310847263</v>
      </c>
      <c r="AG488" s="19" t="n">
        <v>0.0551921324314415</v>
      </c>
      <c r="AH488" s="19" t="n">
        <v>0.0758285356167138</v>
      </c>
      <c r="AI488" s="19"/>
      <c r="AJ488" s="19" t="n">
        <v>0.0591586299317089</v>
      </c>
      <c r="AK488" s="19" t="n">
        <v>0.072886665632027</v>
      </c>
      <c r="AL488" s="19" t="n">
        <v>0.0433313728345759</v>
      </c>
      <c r="AM488" s="19" t="n">
        <v>0.0705303056201674</v>
      </c>
      <c r="AN488" s="19" t="n">
        <v>0.065419139069763</v>
      </c>
      <c r="AO488" s="19"/>
      <c r="AP488" s="19" t="n">
        <v>0.0528462710793381</v>
      </c>
      <c r="AQ488" s="19" t="n">
        <v>0.0659971043973605</v>
      </c>
      <c r="AR488" s="19" t="n">
        <v>0.0251014103712451</v>
      </c>
      <c r="AS488" s="19" t="n">
        <v>0.0572082674769988</v>
      </c>
      <c r="AT488" s="19" t="n">
        <v>0.0484210675017329</v>
      </c>
      <c r="AU488" s="19"/>
      <c r="AV488" s="19" t="n">
        <v>0.0722438395066072</v>
      </c>
      <c r="AW488" s="19" t="n">
        <v>0.0583218889159003</v>
      </c>
      <c r="AX488" s="19" t="n">
        <v>0.0329687753826536</v>
      </c>
      <c r="AY488" s="19" t="n">
        <v>0.0653862343146561</v>
      </c>
      <c r="AZ488" s="19" t="n">
        <v>0.0419515550590328</v>
      </c>
      <c r="BA488" s="19" t="n">
        <v>0.0389397013179326</v>
      </c>
      <c r="BB488" s="19"/>
      <c r="BC488" s="19" t="n">
        <v>0.0649330350206941</v>
      </c>
      <c r="BD488" s="19" t="n">
        <v>0.0620632404830028</v>
      </c>
      <c r="BE488" s="19" t="n">
        <v>0.0554712017331737</v>
      </c>
      <c r="BF488" s="19" t="n">
        <v>0.0428890430856379</v>
      </c>
      <c r="BG488" s="19" t="n">
        <v>0.0526220229383251</v>
      </c>
    </row>
    <row r="489">
      <c r="B489" t="s">
        <v>207</v>
      </c>
      <c r="C489" s="19" t="n">
        <v>0.0742365777836159</v>
      </c>
      <c r="D489" s="19" t="n">
        <v>0.0538301500034846</v>
      </c>
      <c r="E489" s="19" t="n">
        <v>0.0947273877236545</v>
      </c>
      <c r="F489" s="19"/>
      <c r="G489" s="19" t="n">
        <v>0.0598750864860906</v>
      </c>
      <c r="H489" s="19" t="n">
        <v>0.0742820125270683</v>
      </c>
      <c r="I489" s="19" t="n">
        <v>0.0736786362241613</v>
      </c>
      <c r="J489" s="19" t="n">
        <v>0.0753402972049611</v>
      </c>
      <c r="K489" s="19" t="n">
        <v>0.0949222840706246</v>
      </c>
      <c r="L489" s="19" t="n">
        <v>0.0694491719714509</v>
      </c>
      <c r="M489" s="19"/>
      <c r="N489" s="19" t="n">
        <v>0.0479494422588849</v>
      </c>
      <c r="O489" s="19" t="n">
        <v>0.0680485052052963</v>
      </c>
      <c r="P489" s="19" t="n">
        <v>0.082625176633738</v>
      </c>
      <c r="Q489" s="19" t="n">
        <v>0.101772294083606</v>
      </c>
      <c r="R489" s="19"/>
      <c r="S489" s="19" t="n">
        <v>0.0691477083305201</v>
      </c>
      <c r="T489" s="19" t="n">
        <v>0.0713749787246801</v>
      </c>
      <c r="U489" s="19" t="n">
        <v>0.0736027368852478</v>
      </c>
      <c r="V489" s="19" t="n">
        <v>0.0821439434822574</v>
      </c>
      <c r="W489" s="19" t="n">
        <v>0.0634394678136675</v>
      </c>
      <c r="X489" s="19" t="n">
        <v>0.0918527045155213</v>
      </c>
      <c r="Y489" s="19" t="n">
        <v>0.0464345183787258</v>
      </c>
      <c r="Z489" s="19" t="n">
        <v>0.070461515065707</v>
      </c>
      <c r="AA489" s="19" t="n">
        <v>0.0768397468712314</v>
      </c>
      <c r="AB489" s="19" t="n">
        <v>0.0889905231433469</v>
      </c>
      <c r="AC489" s="19" t="n">
        <v>0.0866245280237678</v>
      </c>
      <c r="AD489" s="19" t="n">
        <v>0.0653691575636938</v>
      </c>
      <c r="AE489" s="19"/>
      <c r="AF489" s="19" t="n">
        <v>0.0691236342465674</v>
      </c>
      <c r="AG489" s="19" t="n">
        <v>0.070496539621577</v>
      </c>
      <c r="AH489" s="19" t="n">
        <v>0.109429209424219</v>
      </c>
      <c r="AI489" s="19"/>
      <c r="AJ489" s="19" t="n">
        <v>0.0623762166636964</v>
      </c>
      <c r="AK489" s="19" t="n">
        <v>0.0748968043392094</v>
      </c>
      <c r="AL489" s="19" t="n">
        <v>0.0551795171414002</v>
      </c>
      <c r="AM489" s="19" t="n">
        <v>0.0255038119884213</v>
      </c>
      <c r="AN489" s="19" t="n">
        <v>0.108255735115351</v>
      </c>
      <c r="AO489" s="19"/>
      <c r="AP489" s="19" t="n">
        <v>0.0782745254657959</v>
      </c>
      <c r="AQ489" s="19" t="n">
        <v>0.0630497274975547</v>
      </c>
      <c r="AR489" s="19" t="n">
        <v>0.0532227280846144</v>
      </c>
      <c r="AS489" s="19" t="n">
        <v>0.0537454403668813</v>
      </c>
      <c r="AT489" s="19" t="n">
        <v>0.116327145382218</v>
      </c>
      <c r="AU489" s="19"/>
      <c r="AV489" s="19" t="n">
        <v>0.0630438207888166</v>
      </c>
      <c r="AW489" s="19" t="n">
        <v>0.0667235847963536</v>
      </c>
      <c r="AX489" s="19" t="n">
        <v>0.055671715353459</v>
      </c>
      <c r="AY489" s="19" t="n">
        <v>0.0580137552451078</v>
      </c>
      <c r="AZ489" s="19" t="n">
        <v>0.0805902295478419</v>
      </c>
      <c r="BA489" s="19" t="n">
        <v>0.153416888070639</v>
      </c>
      <c r="BB489" s="19"/>
      <c r="BC489" s="19" t="n">
        <v>0.0918326085666318</v>
      </c>
      <c r="BD489" s="19" t="n">
        <v>0.0745214343221118</v>
      </c>
      <c r="BE489" s="19" t="n">
        <v>0.0795537140653837</v>
      </c>
      <c r="BF489" s="19" t="n">
        <v>0.0341410908158984</v>
      </c>
      <c r="BG489" s="19" t="n">
        <v>0.0723084502689908</v>
      </c>
    </row>
    <row r="490">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c r="AB490" s="19"/>
      <c r="AC490" s="19"/>
      <c r="AD490" s="19"/>
      <c r="AE490" s="19"/>
      <c r="AF490" s="19"/>
      <c r="AG490" s="19"/>
      <c r="AH490" s="19"/>
      <c r="AI490" s="19"/>
      <c r="AJ490" s="19"/>
      <c r="AK490" s="19"/>
      <c r="AL490" s="19"/>
      <c r="AM490" s="19"/>
      <c r="AN490" s="19"/>
      <c r="AO490" s="19"/>
      <c r="AP490" s="19"/>
      <c r="AQ490" s="19"/>
      <c r="AR490" s="19"/>
      <c r="AS490" s="19"/>
      <c r="AT490" s="19"/>
      <c r="AU490" s="19"/>
      <c r="AV490" s="19"/>
      <c r="AW490" s="19"/>
      <c r="AX490" s="19"/>
      <c r="AY490" s="19"/>
      <c r="AZ490" s="19"/>
      <c r="BA490" s="19"/>
      <c r="BB490" s="19"/>
      <c r="BC490" s="19"/>
      <c r="BD490" s="19"/>
      <c r="BE490" s="19"/>
      <c r="BF490" s="19"/>
      <c r="BG490" s="19"/>
    </row>
    <row r="491">
      <c r="B491" s="7" t="s">
        <v>291</v>
      </c>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c r="AB491" s="19"/>
      <c r="AC491" s="19"/>
      <c r="AD491" s="19"/>
      <c r="AE491" s="19"/>
      <c r="AF491" s="19"/>
      <c r="AG491" s="19"/>
      <c r="AH491" s="19"/>
      <c r="AI491" s="19"/>
      <c r="AJ491" s="19"/>
      <c r="AK491" s="19"/>
      <c r="AL491" s="19"/>
      <c r="AM491" s="19"/>
      <c r="AN491" s="19"/>
      <c r="AO491" s="19"/>
      <c r="AP491" s="19"/>
      <c r="AQ491" s="19"/>
      <c r="AR491" s="19"/>
      <c r="AS491" s="19"/>
      <c r="AT491" s="19"/>
      <c r="AU491" s="19"/>
      <c r="AV491" s="19"/>
      <c r="AW491" s="19"/>
      <c r="AX491" s="19"/>
      <c r="AY491" s="19"/>
      <c r="AZ491" s="19"/>
      <c r="BA491" s="19"/>
      <c r="BB491" s="19"/>
      <c r="BC491" s="19"/>
      <c r="BD491" s="19"/>
      <c r="BE491" s="19"/>
      <c r="BF491" s="19"/>
      <c r="BG491" s="19"/>
    </row>
    <row r="492">
      <c r="B492" s="26" t="s">
        <v>79</v>
      </c>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c r="AB492" s="19"/>
      <c r="AC492" s="19"/>
      <c r="AD492" s="19"/>
      <c r="AE492" s="19"/>
      <c r="AF492" s="19"/>
      <c r="AG492" s="19"/>
      <c r="AH492" s="19"/>
      <c r="AI492" s="19"/>
      <c r="AJ492" s="19"/>
      <c r="AK492" s="19"/>
      <c r="AL492" s="19"/>
      <c r="AM492" s="19"/>
      <c r="AN492" s="19"/>
      <c r="AO492" s="19"/>
      <c r="AP492" s="19"/>
      <c r="AQ492" s="19"/>
      <c r="AR492" s="19"/>
      <c r="AS492" s="19"/>
      <c r="AT492" s="19"/>
      <c r="AU492" s="19"/>
      <c r="AV492" s="19"/>
      <c r="AW492" s="19"/>
      <c r="AX492" s="19"/>
      <c r="AY492" s="19"/>
      <c r="AZ492" s="19"/>
      <c r="BA492" s="19"/>
      <c r="BB492" s="19"/>
      <c r="BC492" s="19"/>
      <c r="BD492" s="19"/>
      <c r="BE492" s="19"/>
      <c r="BF492" s="19"/>
      <c r="BG492" s="19"/>
    </row>
    <row r="493">
      <c r="B493" t="s">
        <v>280</v>
      </c>
      <c r="C493" s="19" t="n">
        <v>0.165905417331388</v>
      </c>
      <c r="D493" s="19" t="n">
        <v>0.149537991528682</v>
      </c>
      <c r="E493" s="19" t="n">
        <v>0.182206792906294</v>
      </c>
      <c r="F493" s="19"/>
      <c r="G493" s="19" t="n">
        <v>0.198668497548124</v>
      </c>
      <c r="H493" s="19" t="n">
        <v>0.22334323423992</v>
      </c>
      <c r="I493" s="19" t="n">
        <v>0.154024182769247</v>
      </c>
      <c r="J493" s="19" t="n">
        <v>0.137345331513532</v>
      </c>
      <c r="K493" s="19" t="n">
        <v>0.125879286826714</v>
      </c>
      <c r="L493" s="19" t="n">
        <v>0.157164413269665</v>
      </c>
      <c r="M493" s="19"/>
      <c r="N493" s="19" t="n">
        <v>0.179981113598368</v>
      </c>
      <c r="O493" s="19" t="n">
        <v>0.155545765922146</v>
      </c>
      <c r="P493" s="19" t="n">
        <v>0.164373797448823</v>
      </c>
      <c r="Q493" s="19" t="n">
        <v>0.163185639430306</v>
      </c>
      <c r="R493" s="19"/>
      <c r="S493" s="19" t="n">
        <v>0.196426998066336</v>
      </c>
      <c r="T493" s="19" t="n">
        <v>0.181630553430226</v>
      </c>
      <c r="U493" s="19" t="n">
        <v>0.161852567306659</v>
      </c>
      <c r="V493" s="19" t="n">
        <v>0.211432997598757</v>
      </c>
      <c r="W493" s="19" t="n">
        <v>0.156951156351589</v>
      </c>
      <c r="X493" s="19" t="n">
        <v>0.151098958419232</v>
      </c>
      <c r="Y493" s="19" t="n">
        <v>0.116283723032326</v>
      </c>
      <c r="Z493" s="19" t="n">
        <v>0.171012830054333</v>
      </c>
      <c r="AA493" s="19" t="n">
        <v>0.163495312941731</v>
      </c>
      <c r="AB493" s="19" t="n">
        <v>0.127750912693459</v>
      </c>
      <c r="AC493" s="19" t="n">
        <v>0.218019327693386</v>
      </c>
      <c r="AD493" s="19" t="n">
        <v>0.0558798896847947</v>
      </c>
      <c r="AE493" s="19"/>
      <c r="AF493" s="19" t="n">
        <v>0.17517363730023</v>
      </c>
      <c r="AG493" s="19" t="n">
        <v>0.152669110580006</v>
      </c>
      <c r="AH493" s="19" t="n">
        <v>0.148068381389524</v>
      </c>
      <c r="AI493" s="19"/>
      <c r="AJ493" s="19" t="n">
        <v>0.150268964195151</v>
      </c>
      <c r="AK493" s="19" t="n">
        <v>0.200391905393307</v>
      </c>
      <c r="AL493" s="19" t="n">
        <v>0.123817939663695</v>
      </c>
      <c r="AM493" s="19" t="n">
        <v>0.237112089202203</v>
      </c>
      <c r="AN493" s="19" t="n">
        <v>0.147416283396901</v>
      </c>
      <c r="AO493" s="19"/>
      <c r="AP493" s="19" t="n">
        <v>0.160314023183082</v>
      </c>
      <c r="AQ493" s="19" t="n">
        <v>0.183684524046716</v>
      </c>
      <c r="AR493" s="19" t="n">
        <v>0.15817113769372</v>
      </c>
      <c r="AS493" s="19" t="n">
        <v>0.182991929606566</v>
      </c>
      <c r="AT493" s="19" t="n">
        <v>0.13509472978168</v>
      </c>
      <c r="AU493" s="19"/>
      <c r="AV493" s="19" t="n">
        <v>0.178697905013037</v>
      </c>
      <c r="AW493" s="19" t="n">
        <v>0.16851331754096</v>
      </c>
      <c r="AX493" s="19" t="n">
        <v>0.1506640075194</v>
      </c>
      <c r="AY493" s="19" t="n">
        <v>0.183487887967901</v>
      </c>
      <c r="AZ493" s="19" t="n">
        <v>0.159159482048319</v>
      </c>
      <c r="BA493" s="19" t="n">
        <v>0.137149491123673</v>
      </c>
      <c r="BB493" s="19"/>
      <c r="BC493" s="19" t="n">
        <v>0.156103029590939</v>
      </c>
      <c r="BD493" s="19" t="n">
        <v>0.13454804364588</v>
      </c>
      <c r="BE493" s="19" t="n">
        <v>0.185321456935525</v>
      </c>
      <c r="BF493" s="19" t="n">
        <v>0.171500797135928</v>
      </c>
      <c r="BG493" s="19" t="n">
        <v>0.238607268648162</v>
      </c>
    </row>
    <row r="494">
      <c r="B494" t="s">
        <v>281</v>
      </c>
      <c r="C494" s="19" t="n">
        <v>0.369838973324457</v>
      </c>
      <c r="D494" s="19" t="n">
        <v>0.383625284791988</v>
      </c>
      <c r="E494" s="19" t="n">
        <v>0.35602009031848</v>
      </c>
      <c r="F494" s="19"/>
      <c r="G494" s="19" t="n">
        <v>0.383424140604343</v>
      </c>
      <c r="H494" s="19" t="n">
        <v>0.374415578675459</v>
      </c>
      <c r="I494" s="19" t="n">
        <v>0.412366974163261</v>
      </c>
      <c r="J494" s="19" t="n">
        <v>0.377685491622873</v>
      </c>
      <c r="K494" s="19" t="n">
        <v>0.343211800022292</v>
      </c>
      <c r="L494" s="19" t="n">
        <v>0.334066880298666</v>
      </c>
      <c r="M494" s="19"/>
      <c r="N494" s="19" t="n">
        <v>0.369600871440069</v>
      </c>
      <c r="O494" s="19" t="n">
        <v>0.404527559979425</v>
      </c>
      <c r="P494" s="19" t="n">
        <v>0.363967954134657</v>
      </c>
      <c r="Q494" s="19" t="n">
        <v>0.339921975026258</v>
      </c>
      <c r="R494" s="19"/>
      <c r="S494" s="19" t="n">
        <v>0.425985425315395</v>
      </c>
      <c r="T494" s="19" t="n">
        <v>0.34958197157586</v>
      </c>
      <c r="U494" s="19" t="n">
        <v>0.273966950653909</v>
      </c>
      <c r="V494" s="19" t="n">
        <v>0.380673544536912</v>
      </c>
      <c r="W494" s="19" t="n">
        <v>0.415919551694862</v>
      </c>
      <c r="X494" s="19" t="n">
        <v>0.350964538319371</v>
      </c>
      <c r="Y494" s="19" t="n">
        <v>0.387189367501445</v>
      </c>
      <c r="Z494" s="19" t="n">
        <v>0.340212706730998</v>
      </c>
      <c r="AA494" s="19" t="n">
        <v>0.359978639660437</v>
      </c>
      <c r="AB494" s="19" t="n">
        <v>0.364597455275072</v>
      </c>
      <c r="AC494" s="19" t="n">
        <v>0.352837921652107</v>
      </c>
      <c r="AD494" s="19" t="n">
        <v>0.440800173701582</v>
      </c>
      <c r="AE494" s="19"/>
      <c r="AF494" s="19" t="n">
        <v>0.372127008150753</v>
      </c>
      <c r="AG494" s="19" t="n">
        <v>0.378347216087947</v>
      </c>
      <c r="AH494" s="19" t="n">
        <v>0.346803948388807</v>
      </c>
      <c r="AI494" s="19"/>
      <c r="AJ494" s="19" t="n">
        <v>0.384752956323403</v>
      </c>
      <c r="AK494" s="19" t="n">
        <v>0.387807890234385</v>
      </c>
      <c r="AL494" s="19" t="n">
        <v>0.309541118189697</v>
      </c>
      <c r="AM494" s="19" t="n">
        <v>0.40688159348468</v>
      </c>
      <c r="AN494" s="19" t="n">
        <v>0.31998850150336</v>
      </c>
      <c r="AO494" s="19"/>
      <c r="AP494" s="19" t="n">
        <v>0.357664969546188</v>
      </c>
      <c r="AQ494" s="19" t="n">
        <v>0.374556304731891</v>
      </c>
      <c r="AR494" s="19" t="n">
        <v>0.291069032068786</v>
      </c>
      <c r="AS494" s="19" t="n">
        <v>0.426203299649719</v>
      </c>
      <c r="AT494" s="19" t="n">
        <v>0.394120852413697</v>
      </c>
      <c r="AU494" s="19"/>
      <c r="AV494" s="19" t="n">
        <v>0.377585100910243</v>
      </c>
      <c r="AW494" s="19" t="n">
        <v>0.354481999368013</v>
      </c>
      <c r="AX494" s="19" t="n">
        <v>0.338822272130281</v>
      </c>
      <c r="AY494" s="19" t="n">
        <v>0.412308319244173</v>
      </c>
      <c r="AZ494" s="19" t="n">
        <v>0.392960998048588</v>
      </c>
      <c r="BA494" s="19" t="n">
        <v>0.342197013462155</v>
      </c>
      <c r="BB494" s="19"/>
      <c r="BC494" s="19" t="n">
        <v>0.358551427430714</v>
      </c>
      <c r="BD494" s="19" t="n">
        <v>0.34851040588853</v>
      </c>
      <c r="BE494" s="19" t="n">
        <v>0.353923010477901</v>
      </c>
      <c r="BF494" s="19" t="n">
        <v>0.424469594585098</v>
      </c>
      <c r="BG494" s="19" t="n">
        <v>0.416488560576722</v>
      </c>
    </row>
    <row r="495">
      <c r="B495" t="s">
        <v>282</v>
      </c>
      <c r="C495" s="19" t="n">
        <v>0.27247514182011</v>
      </c>
      <c r="D495" s="19" t="n">
        <v>0.287092601463835</v>
      </c>
      <c r="E495" s="19" t="n">
        <v>0.25929282559701</v>
      </c>
      <c r="F495" s="19"/>
      <c r="G495" s="19" t="n">
        <v>0.268012319175865</v>
      </c>
      <c r="H495" s="19" t="n">
        <v>0.24874842064485</v>
      </c>
      <c r="I495" s="19" t="n">
        <v>0.266675693077943</v>
      </c>
      <c r="J495" s="19" t="n">
        <v>0.260864028812121</v>
      </c>
      <c r="K495" s="19" t="n">
        <v>0.283697233501306</v>
      </c>
      <c r="L495" s="19" t="n">
        <v>0.301239757037048</v>
      </c>
      <c r="M495" s="19"/>
      <c r="N495" s="19" t="n">
        <v>0.291467347078277</v>
      </c>
      <c r="O495" s="19" t="n">
        <v>0.248001903205113</v>
      </c>
      <c r="P495" s="19" t="n">
        <v>0.249496175191168</v>
      </c>
      <c r="Q495" s="19" t="n">
        <v>0.296202591000087</v>
      </c>
      <c r="R495" s="19"/>
      <c r="S495" s="19" t="n">
        <v>0.23358657918938</v>
      </c>
      <c r="T495" s="19" t="n">
        <v>0.278762792318783</v>
      </c>
      <c r="U495" s="19" t="n">
        <v>0.323505532132614</v>
      </c>
      <c r="V495" s="19" t="n">
        <v>0.261882208380691</v>
      </c>
      <c r="W495" s="19" t="n">
        <v>0.21423841621829</v>
      </c>
      <c r="X495" s="19" t="n">
        <v>0.288765580952978</v>
      </c>
      <c r="Y495" s="19" t="n">
        <v>0.269416016438683</v>
      </c>
      <c r="Z495" s="19" t="n">
        <v>0.312585353752617</v>
      </c>
      <c r="AA495" s="19" t="n">
        <v>0.266768275197175</v>
      </c>
      <c r="AB495" s="19" t="n">
        <v>0.297098938247283</v>
      </c>
      <c r="AC495" s="19" t="n">
        <v>0.273893357856884</v>
      </c>
      <c r="AD495" s="19" t="n">
        <v>0.30979660643442</v>
      </c>
      <c r="AE495" s="19"/>
      <c r="AF495" s="19" t="n">
        <v>0.269656023944478</v>
      </c>
      <c r="AG495" s="19" t="n">
        <v>0.27708323779671</v>
      </c>
      <c r="AH495" s="19" t="n">
        <v>0.267887186192891</v>
      </c>
      <c r="AI495" s="19"/>
      <c r="AJ495" s="19" t="n">
        <v>0.275299707999024</v>
      </c>
      <c r="AK495" s="19" t="n">
        <v>0.256631114353823</v>
      </c>
      <c r="AL495" s="19" t="n">
        <v>0.380009926151199</v>
      </c>
      <c r="AM495" s="19" t="n">
        <v>0.238847613075496</v>
      </c>
      <c r="AN495" s="19" t="n">
        <v>0.257234726101037</v>
      </c>
      <c r="AO495" s="19"/>
      <c r="AP495" s="19" t="n">
        <v>0.295648143955785</v>
      </c>
      <c r="AQ495" s="19" t="n">
        <v>0.270890788809938</v>
      </c>
      <c r="AR495" s="19" t="n">
        <v>0.379337178057876</v>
      </c>
      <c r="AS495" s="19" t="n">
        <v>0.226675425722974</v>
      </c>
      <c r="AT495" s="19" t="n">
        <v>0.210500490178339</v>
      </c>
      <c r="AU495" s="19"/>
      <c r="AV495" s="19" t="n">
        <v>0.284671671343851</v>
      </c>
      <c r="AW495" s="19" t="n">
        <v>0.295589503111645</v>
      </c>
      <c r="AX495" s="19" t="n">
        <v>0.369610873431216</v>
      </c>
      <c r="AY495" s="19" t="n">
        <v>0.254173330010337</v>
      </c>
      <c r="AZ495" s="19" t="n">
        <v>0.198374640565338</v>
      </c>
      <c r="BA495" s="19" t="n">
        <v>0.215084464496543</v>
      </c>
      <c r="BB495" s="19"/>
      <c r="BC495" s="19" t="n">
        <v>0.267931001744311</v>
      </c>
      <c r="BD495" s="19" t="n">
        <v>0.300767233418208</v>
      </c>
      <c r="BE495" s="19" t="n">
        <v>0.265439085480999</v>
      </c>
      <c r="BF495" s="19" t="n">
        <v>0.275853030347354</v>
      </c>
      <c r="BG495" s="19" t="n">
        <v>0.27978124333567</v>
      </c>
    </row>
    <row r="496">
      <c r="B496" t="s">
        <v>283</v>
      </c>
      <c r="C496" s="19" t="n">
        <v>0.0800406018523753</v>
      </c>
      <c r="D496" s="19" t="n">
        <v>0.0971958117370675</v>
      </c>
      <c r="E496" s="19" t="n">
        <v>0.0621861634118012</v>
      </c>
      <c r="F496" s="19"/>
      <c r="G496" s="19" t="n">
        <v>0.0834295053682379</v>
      </c>
      <c r="H496" s="19" t="n">
        <v>0.077474281722255</v>
      </c>
      <c r="I496" s="19" t="n">
        <v>0.0800732525034042</v>
      </c>
      <c r="J496" s="19" t="n">
        <v>0.0931356507362156</v>
      </c>
      <c r="K496" s="19" t="n">
        <v>0.0865488433849219</v>
      </c>
      <c r="L496" s="19" t="n">
        <v>0.0648480915797357</v>
      </c>
      <c r="M496" s="19"/>
      <c r="N496" s="19" t="n">
        <v>0.0694907866887653</v>
      </c>
      <c r="O496" s="19" t="n">
        <v>0.0926946711641459</v>
      </c>
      <c r="P496" s="19" t="n">
        <v>0.0786254196535575</v>
      </c>
      <c r="Q496" s="19" t="n">
        <v>0.0796538676622171</v>
      </c>
      <c r="R496" s="19"/>
      <c r="S496" s="19" t="n">
        <v>0.0606117556718189</v>
      </c>
      <c r="T496" s="19" t="n">
        <v>0.0912972416976019</v>
      </c>
      <c r="U496" s="19" t="n">
        <v>0.106327830217971</v>
      </c>
      <c r="V496" s="19" t="n">
        <v>0.045884805920371</v>
      </c>
      <c r="W496" s="19" t="n">
        <v>0.0978059302212808</v>
      </c>
      <c r="X496" s="19" t="n">
        <v>0.0632927125626896</v>
      </c>
      <c r="Y496" s="19" t="n">
        <v>0.0997495781517885</v>
      </c>
      <c r="Z496" s="19" t="n">
        <v>0.0702163623508401</v>
      </c>
      <c r="AA496" s="19" t="n">
        <v>0.090573457861252</v>
      </c>
      <c r="AB496" s="19" t="n">
        <v>0.0782363649577677</v>
      </c>
      <c r="AC496" s="19" t="n">
        <v>0.0666710694324678</v>
      </c>
      <c r="AD496" s="19" t="n">
        <v>0.113067510689112</v>
      </c>
      <c r="AE496" s="19"/>
      <c r="AF496" s="19" t="n">
        <v>0.0779495897252204</v>
      </c>
      <c r="AG496" s="19" t="n">
        <v>0.0734202204249181</v>
      </c>
      <c r="AH496" s="19" t="n">
        <v>0.0954969168932391</v>
      </c>
      <c r="AI496" s="19"/>
      <c r="AJ496" s="19" t="n">
        <v>0.0811100158561696</v>
      </c>
      <c r="AK496" s="19" t="n">
        <v>0.0705411648738837</v>
      </c>
      <c r="AL496" s="19" t="n">
        <v>0.0556950640759631</v>
      </c>
      <c r="AM496" s="19" t="n">
        <v>0.0241606128628432</v>
      </c>
      <c r="AN496" s="19" t="n">
        <v>0.123154343088626</v>
      </c>
      <c r="AO496" s="19"/>
      <c r="AP496" s="19" t="n">
        <v>0.0718188514867475</v>
      </c>
      <c r="AQ496" s="19" t="n">
        <v>0.076144461246858</v>
      </c>
      <c r="AR496" s="19" t="n">
        <v>0.0495375044947368</v>
      </c>
      <c r="AS496" s="19" t="n">
        <v>0.0760204467255357</v>
      </c>
      <c r="AT496" s="19" t="n">
        <v>0.0935840588382908</v>
      </c>
      <c r="AU496" s="19"/>
      <c r="AV496" s="19" t="n">
        <v>0.0830735674226858</v>
      </c>
      <c r="AW496" s="19" t="n">
        <v>0.0750469651965686</v>
      </c>
      <c r="AX496" s="19" t="n">
        <v>0.0527030647086097</v>
      </c>
      <c r="AY496" s="19" t="n">
        <v>0.068187555721525</v>
      </c>
      <c r="AZ496" s="19" t="n">
        <v>0.09601275705981</v>
      </c>
      <c r="BA496" s="19" t="n">
        <v>0.0659461077469931</v>
      </c>
      <c r="BB496" s="19"/>
      <c r="BC496" s="19" t="n">
        <v>0.0908049842930902</v>
      </c>
      <c r="BD496" s="19" t="n">
        <v>0.0792612486658403</v>
      </c>
      <c r="BE496" s="19" t="n">
        <v>0.0876400739616415</v>
      </c>
      <c r="BF496" s="19" t="n">
        <v>0.0571618703169022</v>
      </c>
      <c r="BG496" s="19" t="n">
        <v>0.065122927439446</v>
      </c>
    </row>
    <row r="497">
      <c r="B497" t="s">
        <v>207</v>
      </c>
      <c r="C497" s="19" t="n">
        <v>0.11173986567167</v>
      </c>
      <c r="D497" s="19" t="n">
        <v>0.0825483104784269</v>
      </c>
      <c r="E497" s="19" t="n">
        <v>0.140294127766415</v>
      </c>
      <c r="F497" s="19"/>
      <c r="G497" s="19" t="n">
        <v>0.0664655373034304</v>
      </c>
      <c r="H497" s="19" t="n">
        <v>0.0760184847175161</v>
      </c>
      <c r="I497" s="19" t="n">
        <v>0.0868598974861449</v>
      </c>
      <c r="J497" s="19" t="n">
        <v>0.130969497315259</v>
      </c>
      <c r="K497" s="19" t="n">
        <v>0.160662836264767</v>
      </c>
      <c r="L497" s="19" t="n">
        <v>0.142680857814885</v>
      </c>
      <c r="M497" s="19"/>
      <c r="N497" s="19" t="n">
        <v>0.0894598811945201</v>
      </c>
      <c r="O497" s="19" t="n">
        <v>0.099230099729169</v>
      </c>
      <c r="P497" s="19" t="n">
        <v>0.143536653571794</v>
      </c>
      <c r="Q497" s="19" t="n">
        <v>0.121035926881132</v>
      </c>
      <c r="R497" s="19"/>
      <c r="S497" s="19" t="n">
        <v>0.0833892417570704</v>
      </c>
      <c r="T497" s="19" t="n">
        <v>0.0987274409775288</v>
      </c>
      <c r="U497" s="19" t="n">
        <v>0.134347119688846</v>
      </c>
      <c r="V497" s="19" t="n">
        <v>0.100126443563269</v>
      </c>
      <c r="W497" s="19" t="n">
        <v>0.115084945513978</v>
      </c>
      <c r="X497" s="19" t="n">
        <v>0.145878209745729</v>
      </c>
      <c r="Y497" s="19" t="n">
        <v>0.127361314875757</v>
      </c>
      <c r="Z497" s="19" t="n">
        <v>0.105972747111212</v>
      </c>
      <c r="AA497" s="19" t="n">
        <v>0.119184314339406</v>
      </c>
      <c r="AB497" s="19" t="n">
        <v>0.132316328826418</v>
      </c>
      <c r="AC497" s="19" t="n">
        <v>0.0885783233651548</v>
      </c>
      <c r="AD497" s="19" t="n">
        <v>0.0804558194900915</v>
      </c>
      <c r="AE497" s="19"/>
      <c r="AF497" s="19" t="n">
        <v>0.105093740879318</v>
      </c>
      <c r="AG497" s="19" t="n">
        <v>0.118480215110419</v>
      </c>
      <c r="AH497" s="19" t="n">
        <v>0.141743567135539</v>
      </c>
      <c r="AI497" s="19"/>
      <c r="AJ497" s="19" t="n">
        <v>0.108568355626254</v>
      </c>
      <c r="AK497" s="19" t="n">
        <v>0.0846279251446007</v>
      </c>
      <c r="AL497" s="19" t="n">
        <v>0.130935951919445</v>
      </c>
      <c r="AM497" s="19" t="n">
        <v>0.0929980913747777</v>
      </c>
      <c r="AN497" s="19" t="n">
        <v>0.152206145910075</v>
      </c>
      <c r="AO497" s="19"/>
      <c r="AP497" s="19" t="n">
        <v>0.114554011828198</v>
      </c>
      <c r="AQ497" s="19" t="n">
        <v>0.0947239211645971</v>
      </c>
      <c r="AR497" s="19" t="n">
        <v>0.121885147684881</v>
      </c>
      <c r="AS497" s="19" t="n">
        <v>0.0881088982952053</v>
      </c>
      <c r="AT497" s="19" t="n">
        <v>0.166699868787993</v>
      </c>
      <c r="AU497" s="19"/>
      <c r="AV497" s="19" t="n">
        <v>0.0759717553101833</v>
      </c>
      <c r="AW497" s="19" t="n">
        <v>0.106368214782814</v>
      </c>
      <c r="AX497" s="19" t="n">
        <v>0.0881997822104932</v>
      </c>
      <c r="AY497" s="19" t="n">
        <v>0.0818429070560631</v>
      </c>
      <c r="AZ497" s="19" t="n">
        <v>0.153492122277945</v>
      </c>
      <c r="BA497" s="19" t="n">
        <v>0.239622923170636</v>
      </c>
      <c r="BB497" s="19"/>
      <c r="BC497" s="19" t="n">
        <v>0.126609556940946</v>
      </c>
      <c r="BD497" s="19" t="n">
        <v>0.136913068381541</v>
      </c>
      <c r="BE497" s="19" t="n">
        <v>0.107676373143934</v>
      </c>
      <c r="BF497" s="19" t="n">
        <v>0.0710147076147176</v>
      </c>
      <c r="BG497" s="19" t="n">
        <v>0</v>
      </c>
    </row>
    <row r="498">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c r="AB498" s="19"/>
      <c r="AC498" s="19"/>
      <c r="AD498" s="19"/>
      <c r="AE498" s="19"/>
      <c r="AF498" s="19"/>
      <c r="AG498" s="19"/>
      <c r="AH498" s="19"/>
      <c r="AI498" s="19"/>
      <c r="AJ498" s="19"/>
      <c r="AK498" s="19"/>
      <c r="AL498" s="19"/>
      <c r="AM498" s="19"/>
      <c r="AN498" s="19"/>
      <c r="AO498" s="19"/>
      <c r="AP498" s="19"/>
      <c r="AQ498" s="19"/>
      <c r="AR498" s="19"/>
      <c r="AS498" s="19"/>
      <c r="AT498" s="19"/>
      <c r="AU498" s="19"/>
      <c r="AV498" s="19"/>
      <c r="AW498" s="19"/>
      <c r="AX498" s="19"/>
      <c r="AY498" s="19"/>
      <c r="AZ498" s="19"/>
      <c r="BA498" s="19"/>
      <c r="BB498" s="19"/>
      <c r="BC498" s="19"/>
      <c r="BD498" s="19"/>
      <c r="BE498" s="19"/>
      <c r="BF498" s="19"/>
      <c r="BG498" s="19"/>
    </row>
    <row r="499">
      <c r="B499" s="7" t="s">
        <v>292</v>
      </c>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c r="AB499" s="19"/>
      <c r="AC499" s="19"/>
      <c r="AD499" s="19"/>
      <c r="AE499" s="19"/>
      <c r="AF499" s="19"/>
      <c r="AG499" s="19"/>
      <c r="AH499" s="19"/>
      <c r="AI499" s="19"/>
      <c r="AJ499" s="19"/>
      <c r="AK499" s="19"/>
      <c r="AL499" s="19"/>
      <c r="AM499" s="19"/>
      <c r="AN499" s="19"/>
      <c r="AO499" s="19"/>
      <c r="AP499" s="19"/>
      <c r="AQ499" s="19"/>
      <c r="AR499" s="19"/>
      <c r="AS499" s="19"/>
      <c r="AT499" s="19"/>
      <c r="AU499" s="19"/>
      <c r="AV499" s="19"/>
      <c r="AW499" s="19"/>
      <c r="AX499" s="19"/>
      <c r="AY499" s="19"/>
      <c r="AZ499" s="19"/>
      <c r="BA499" s="19"/>
      <c r="BB499" s="19"/>
      <c r="BC499" s="19"/>
      <c r="BD499" s="19"/>
      <c r="BE499" s="19"/>
      <c r="BF499" s="19"/>
      <c r="BG499" s="19"/>
    </row>
    <row r="500">
      <c r="B500" s="26" t="s">
        <v>79</v>
      </c>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c r="AB500" s="19"/>
      <c r="AC500" s="19"/>
      <c r="AD500" s="19"/>
      <c r="AE500" s="19"/>
      <c r="AF500" s="19"/>
      <c r="AG500" s="19"/>
      <c r="AH500" s="19"/>
      <c r="AI500" s="19"/>
      <c r="AJ500" s="19"/>
      <c r="AK500" s="19"/>
      <c r="AL500" s="19"/>
      <c r="AM500" s="19"/>
      <c r="AN500" s="19"/>
      <c r="AO500" s="19"/>
      <c r="AP500" s="19"/>
      <c r="AQ500" s="19"/>
      <c r="AR500" s="19"/>
      <c r="AS500" s="19"/>
      <c r="AT500" s="19"/>
      <c r="AU500" s="19"/>
      <c r="AV500" s="19"/>
      <c r="AW500" s="19"/>
      <c r="AX500" s="19"/>
      <c r="AY500" s="19"/>
      <c r="AZ500" s="19"/>
      <c r="BA500" s="19"/>
      <c r="BB500" s="19"/>
      <c r="BC500" s="19"/>
      <c r="BD500" s="19"/>
      <c r="BE500" s="19"/>
      <c r="BF500" s="19"/>
      <c r="BG500" s="19"/>
    </row>
    <row r="501">
      <c r="B501" t="s">
        <v>280</v>
      </c>
      <c r="C501" s="19" t="n">
        <v>0.233303991569617</v>
      </c>
      <c r="D501" s="19" t="n">
        <v>0.210674447158155</v>
      </c>
      <c r="E501" s="19" t="n">
        <v>0.256245305438042</v>
      </c>
      <c r="F501" s="19"/>
      <c r="G501" s="19" t="n">
        <v>0.224316909178973</v>
      </c>
      <c r="H501" s="19" t="n">
        <v>0.254629840028554</v>
      </c>
      <c r="I501" s="19" t="n">
        <v>0.262747424090242</v>
      </c>
      <c r="J501" s="19" t="n">
        <v>0.229893597574573</v>
      </c>
      <c r="K501" s="19" t="n">
        <v>0.242922382951648</v>
      </c>
      <c r="L501" s="19" t="n">
        <v>0.194418782161847</v>
      </c>
      <c r="M501" s="19"/>
      <c r="N501" s="19" t="n">
        <v>0.260505080104318</v>
      </c>
      <c r="O501" s="19" t="n">
        <v>0.203699332064909</v>
      </c>
      <c r="P501" s="19" t="n">
        <v>0.238252975256152</v>
      </c>
      <c r="Q501" s="19" t="n">
        <v>0.230890671763006</v>
      </c>
      <c r="R501" s="19"/>
      <c r="S501" s="19" t="n">
        <v>0.230264336269138</v>
      </c>
      <c r="T501" s="19" t="n">
        <v>0.286806224437761</v>
      </c>
      <c r="U501" s="19" t="n">
        <v>0.213012053663478</v>
      </c>
      <c r="V501" s="19" t="n">
        <v>0.251303363162776</v>
      </c>
      <c r="W501" s="19" t="n">
        <v>0.257084912745581</v>
      </c>
      <c r="X501" s="19" t="n">
        <v>0.223863932600039</v>
      </c>
      <c r="Y501" s="19" t="n">
        <v>0.192909966285706</v>
      </c>
      <c r="Z501" s="19" t="n">
        <v>0.189687095232962</v>
      </c>
      <c r="AA501" s="19" t="n">
        <v>0.265024318490221</v>
      </c>
      <c r="AB501" s="19" t="n">
        <v>0.190319212344842</v>
      </c>
      <c r="AC501" s="19" t="n">
        <v>0.218251787391218</v>
      </c>
      <c r="AD501" s="19" t="n">
        <v>0.192369557220245</v>
      </c>
      <c r="AE501" s="19"/>
      <c r="AF501" s="19" t="n">
        <v>0.246463215017167</v>
      </c>
      <c r="AG501" s="19" t="n">
        <v>0.232155250266886</v>
      </c>
      <c r="AH501" s="19" t="n">
        <v>0.222961348102377</v>
      </c>
      <c r="AI501" s="19"/>
      <c r="AJ501" s="19" t="n">
        <v>0.193698017117654</v>
      </c>
      <c r="AK501" s="19" t="n">
        <v>0.286323454967398</v>
      </c>
      <c r="AL501" s="19" t="n">
        <v>0.248038420363198</v>
      </c>
      <c r="AM501" s="19" t="n">
        <v>0.323168111806419</v>
      </c>
      <c r="AN501" s="19" t="n">
        <v>0.213409920386847</v>
      </c>
      <c r="AO501" s="19"/>
      <c r="AP501" s="19" t="n">
        <v>0.211950142226079</v>
      </c>
      <c r="AQ501" s="19" t="n">
        <v>0.270196441430835</v>
      </c>
      <c r="AR501" s="19" t="n">
        <v>0.224450859907769</v>
      </c>
      <c r="AS501" s="19" t="n">
        <v>0.229398679650955</v>
      </c>
      <c r="AT501" s="19" t="n">
        <v>0.148254306389424</v>
      </c>
      <c r="AU501" s="19"/>
      <c r="AV501" s="19" t="n">
        <v>0.289971191897013</v>
      </c>
      <c r="AW501" s="19" t="n">
        <v>0.187584244081847</v>
      </c>
      <c r="AX501" s="19" t="n">
        <v>0.225641306760366</v>
      </c>
      <c r="AY501" s="19" t="n">
        <v>0.224678023301485</v>
      </c>
      <c r="AZ501" s="19" t="n">
        <v>0.189524046222758</v>
      </c>
      <c r="BA501" s="19" t="n">
        <v>0.19860481038179</v>
      </c>
      <c r="BB501" s="19"/>
      <c r="BC501" s="19" t="n">
        <v>0.225918593880567</v>
      </c>
      <c r="BD501" s="19" t="n">
        <v>0.223546817269211</v>
      </c>
      <c r="BE501" s="19" t="n">
        <v>0.227405832872423</v>
      </c>
      <c r="BF501" s="19" t="n">
        <v>0.272978103265501</v>
      </c>
      <c r="BG501" s="19" t="n">
        <v>0.409209161248272</v>
      </c>
    </row>
    <row r="502">
      <c r="B502" t="s">
        <v>281</v>
      </c>
      <c r="C502" s="19" t="n">
        <v>0.531601647030609</v>
      </c>
      <c r="D502" s="19" t="n">
        <v>0.532039483796873</v>
      </c>
      <c r="E502" s="19" t="n">
        <v>0.530628709967315</v>
      </c>
      <c r="F502" s="19"/>
      <c r="G502" s="19" t="n">
        <v>0.471300698811006</v>
      </c>
      <c r="H502" s="19" t="n">
        <v>0.488559857143124</v>
      </c>
      <c r="I502" s="19" t="n">
        <v>0.528360334465429</v>
      </c>
      <c r="J502" s="19" t="n">
        <v>0.545969890765951</v>
      </c>
      <c r="K502" s="19" t="n">
        <v>0.533708821605429</v>
      </c>
      <c r="L502" s="19" t="n">
        <v>0.596371185523671</v>
      </c>
      <c r="M502" s="19"/>
      <c r="N502" s="19" t="n">
        <v>0.512604426107615</v>
      </c>
      <c r="O502" s="19" t="n">
        <v>0.55519181860373</v>
      </c>
      <c r="P502" s="19" t="n">
        <v>0.517880205987455</v>
      </c>
      <c r="Q502" s="19" t="n">
        <v>0.538669862926484</v>
      </c>
      <c r="R502" s="19"/>
      <c r="S502" s="19" t="n">
        <v>0.537993009223034</v>
      </c>
      <c r="T502" s="19" t="n">
        <v>0.475648418140921</v>
      </c>
      <c r="U502" s="19" t="n">
        <v>0.577950979201569</v>
      </c>
      <c r="V502" s="19" t="n">
        <v>0.465303384707861</v>
      </c>
      <c r="W502" s="19" t="n">
        <v>0.536909232877302</v>
      </c>
      <c r="X502" s="19" t="n">
        <v>0.532668893906794</v>
      </c>
      <c r="Y502" s="19" t="n">
        <v>0.584547371167175</v>
      </c>
      <c r="Z502" s="19" t="n">
        <v>0.562662006279486</v>
      </c>
      <c r="AA502" s="19" t="n">
        <v>0.497435425189622</v>
      </c>
      <c r="AB502" s="19" t="n">
        <v>0.543886950099973</v>
      </c>
      <c r="AC502" s="19" t="n">
        <v>0.625922258880349</v>
      </c>
      <c r="AD502" s="19" t="n">
        <v>0.551390815977116</v>
      </c>
      <c r="AE502" s="19"/>
      <c r="AF502" s="19" t="n">
        <v>0.5318721363527</v>
      </c>
      <c r="AG502" s="19" t="n">
        <v>0.556817609165587</v>
      </c>
      <c r="AH502" s="19" t="n">
        <v>0.50533917958766</v>
      </c>
      <c r="AI502" s="19"/>
      <c r="AJ502" s="19" t="n">
        <v>0.577337742778297</v>
      </c>
      <c r="AK502" s="19" t="n">
        <v>0.525878891095824</v>
      </c>
      <c r="AL502" s="19" t="n">
        <v>0.531119572469349</v>
      </c>
      <c r="AM502" s="19" t="n">
        <v>0.371839862853439</v>
      </c>
      <c r="AN502" s="19" t="n">
        <v>0.513865202903293</v>
      </c>
      <c r="AO502" s="19"/>
      <c r="AP502" s="19" t="n">
        <v>0.560957584206243</v>
      </c>
      <c r="AQ502" s="19" t="n">
        <v>0.530974321422159</v>
      </c>
      <c r="AR502" s="19" t="n">
        <v>0.561322412411749</v>
      </c>
      <c r="AS502" s="19" t="n">
        <v>0.493311679318859</v>
      </c>
      <c r="AT502" s="19" t="n">
        <v>0.616687140032593</v>
      </c>
      <c r="AU502" s="19"/>
      <c r="AV502" s="19" t="n">
        <v>0.516282124348992</v>
      </c>
      <c r="AW502" s="19" t="n">
        <v>0.553916638418361</v>
      </c>
      <c r="AX502" s="19" t="n">
        <v>0.563705982838873</v>
      </c>
      <c r="AY502" s="19" t="n">
        <v>0.541013794606844</v>
      </c>
      <c r="AZ502" s="19" t="n">
        <v>0.549122439457112</v>
      </c>
      <c r="BA502" s="19" t="n">
        <v>0.550133607497674</v>
      </c>
      <c r="BB502" s="19"/>
      <c r="BC502" s="19" t="n">
        <v>0.596615780426592</v>
      </c>
      <c r="BD502" s="19" t="n">
        <v>0.520136120077425</v>
      </c>
      <c r="BE502" s="19" t="n">
        <v>0.515660253876604</v>
      </c>
      <c r="BF502" s="19" t="n">
        <v>0.493604029249165</v>
      </c>
      <c r="BG502" s="19" t="n">
        <v>0.42469074496456</v>
      </c>
    </row>
    <row r="503">
      <c r="B503" t="s">
        <v>282</v>
      </c>
      <c r="C503" s="19" t="n">
        <v>0.13886315479377</v>
      </c>
      <c r="D503" s="19" t="n">
        <v>0.163066693285521</v>
      </c>
      <c r="E503" s="19" t="n">
        <v>0.115041342244042</v>
      </c>
      <c r="F503" s="19"/>
      <c r="G503" s="19" t="n">
        <v>0.220519389186391</v>
      </c>
      <c r="H503" s="19" t="n">
        <v>0.153073366131629</v>
      </c>
      <c r="I503" s="19" t="n">
        <v>0.108729848472393</v>
      </c>
      <c r="J503" s="19" t="n">
        <v>0.118498092531045</v>
      </c>
      <c r="K503" s="19" t="n">
        <v>0.125535262560885</v>
      </c>
      <c r="L503" s="19" t="n">
        <v>0.122674145548278</v>
      </c>
      <c r="M503" s="19"/>
      <c r="N503" s="19" t="n">
        <v>0.158288160341313</v>
      </c>
      <c r="O503" s="19" t="n">
        <v>0.138360206515516</v>
      </c>
      <c r="P503" s="19" t="n">
        <v>0.126585376083091</v>
      </c>
      <c r="Q503" s="19" t="n">
        <v>0.129519875047591</v>
      </c>
      <c r="R503" s="19"/>
      <c r="S503" s="19" t="n">
        <v>0.153519510048322</v>
      </c>
      <c r="T503" s="19" t="n">
        <v>0.154556368266252</v>
      </c>
      <c r="U503" s="19" t="n">
        <v>0.097661924570977</v>
      </c>
      <c r="V503" s="19" t="n">
        <v>0.190430182784743</v>
      </c>
      <c r="W503" s="19" t="n">
        <v>0.11049295148473</v>
      </c>
      <c r="X503" s="19" t="n">
        <v>0.165231466880446</v>
      </c>
      <c r="Y503" s="19" t="n">
        <v>0.144779342410503</v>
      </c>
      <c r="Z503" s="19" t="n">
        <v>0.144978868195015</v>
      </c>
      <c r="AA503" s="19" t="n">
        <v>0.0966924558069725</v>
      </c>
      <c r="AB503" s="19" t="n">
        <v>0.153045891823816</v>
      </c>
      <c r="AC503" s="19" t="n">
        <v>0.0947360863138292</v>
      </c>
      <c r="AD503" s="19" t="n">
        <v>0.106625711845978</v>
      </c>
      <c r="AE503" s="19"/>
      <c r="AF503" s="19" t="n">
        <v>0.131553638505385</v>
      </c>
      <c r="AG503" s="19" t="n">
        <v>0.132323148857911</v>
      </c>
      <c r="AH503" s="19" t="n">
        <v>0.116566764762602</v>
      </c>
      <c r="AI503" s="19"/>
      <c r="AJ503" s="19" t="n">
        <v>0.147091902769193</v>
      </c>
      <c r="AK503" s="19" t="n">
        <v>0.122602240829652</v>
      </c>
      <c r="AL503" s="19" t="n">
        <v>0.151481784000107</v>
      </c>
      <c r="AM503" s="19" t="n">
        <v>0.18428002076602</v>
      </c>
      <c r="AN503" s="19" t="n">
        <v>0.109655110807821</v>
      </c>
      <c r="AO503" s="19"/>
      <c r="AP503" s="19" t="n">
        <v>0.129601931171859</v>
      </c>
      <c r="AQ503" s="19" t="n">
        <v>0.131429880507194</v>
      </c>
      <c r="AR503" s="19" t="n">
        <v>0.153393786541107</v>
      </c>
      <c r="AS503" s="19" t="n">
        <v>0.176989905556308</v>
      </c>
      <c r="AT503" s="19" t="n">
        <v>0.108897796524247</v>
      </c>
      <c r="AU503" s="19"/>
      <c r="AV503" s="19" t="n">
        <v>0.134051561683578</v>
      </c>
      <c r="AW503" s="19" t="n">
        <v>0.158110842496781</v>
      </c>
      <c r="AX503" s="19" t="n">
        <v>0.140136321323917</v>
      </c>
      <c r="AY503" s="19" t="n">
        <v>0.163726081775638</v>
      </c>
      <c r="AZ503" s="19" t="n">
        <v>0.138572099635778</v>
      </c>
      <c r="BA503" s="19" t="n">
        <v>0.099267680666273</v>
      </c>
      <c r="BB503" s="19"/>
      <c r="BC503" s="19" t="n">
        <v>0.0932112747759688</v>
      </c>
      <c r="BD503" s="19" t="n">
        <v>0.159466193028185</v>
      </c>
      <c r="BE503" s="19" t="n">
        <v>0.155372364632329</v>
      </c>
      <c r="BF503" s="19" t="n">
        <v>0.135190009665815</v>
      </c>
      <c r="BG503" s="19" t="n">
        <v>0.0887990880516147</v>
      </c>
    </row>
    <row r="504">
      <c r="B504" t="s">
        <v>283</v>
      </c>
      <c r="C504" s="19" t="n">
        <v>0.039192675656328</v>
      </c>
      <c r="D504" s="19" t="n">
        <v>0.0484404205187555</v>
      </c>
      <c r="E504" s="19" t="n">
        <v>0.0296131653162048</v>
      </c>
      <c r="F504" s="19"/>
      <c r="G504" s="19" t="n">
        <v>0.0423092532066022</v>
      </c>
      <c r="H504" s="19" t="n">
        <v>0.045565203580367</v>
      </c>
      <c r="I504" s="19" t="n">
        <v>0.0487972474882451</v>
      </c>
      <c r="J504" s="19" t="n">
        <v>0.0460929632711164</v>
      </c>
      <c r="K504" s="19" t="n">
        <v>0.0399571053418269</v>
      </c>
      <c r="L504" s="19" t="n">
        <v>0.0180463758110534</v>
      </c>
      <c r="M504" s="19"/>
      <c r="N504" s="19" t="n">
        <v>0.0350689266282178</v>
      </c>
      <c r="O504" s="19" t="n">
        <v>0.0468071692930925</v>
      </c>
      <c r="P504" s="19" t="n">
        <v>0.0514151838910789</v>
      </c>
      <c r="Q504" s="19" t="n">
        <v>0.0250565640004717</v>
      </c>
      <c r="R504" s="19"/>
      <c r="S504" s="19" t="n">
        <v>0.0319712125815753</v>
      </c>
      <c r="T504" s="19" t="n">
        <v>0.0415671556385014</v>
      </c>
      <c r="U504" s="19" t="n">
        <v>0.0522396665958637</v>
      </c>
      <c r="V504" s="19" t="n">
        <v>0.026010722554624</v>
      </c>
      <c r="W504" s="19" t="n">
        <v>0.0372511152457882</v>
      </c>
      <c r="X504" s="19" t="n">
        <v>0.0138048682151025</v>
      </c>
      <c r="Y504" s="19" t="n">
        <v>0.0370372085223656</v>
      </c>
      <c r="Z504" s="19" t="n">
        <v>0.05322274384076</v>
      </c>
      <c r="AA504" s="19" t="n">
        <v>0.0659352297859291</v>
      </c>
      <c r="AB504" s="19" t="n">
        <v>0.0502142404082494</v>
      </c>
      <c r="AC504" s="19" t="n">
        <v>0</v>
      </c>
      <c r="AD504" s="19" t="n">
        <v>0.0700005753955916</v>
      </c>
      <c r="AE504" s="19"/>
      <c r="AF504" s="19" t="n">
        <v>0.0404810317326625</v>
      </c>
      <c r="AG504" s="19" t="n">
        <v>0.0283610563844681</v>
      </c>
      <c r="AH504" s="19" t="n">
        <v>0.0614323596176215</v>
      </c>
      <c r="AI504" s="19"/>
      <c r="AJ504" s="19" t="n">
        <v>0.0384816300408081</v>
      </c>
      <c r="AK504" s="19" t="n">
        <v>0.0316274328461814</v>
      </c>
      <c r="AL504" s="19" t="n">
        <v>0.0165400435787564</v>
      </c>
      <c r="AM504" s="19" t="n">
        <v>0.0314766186783874</v>
      </c>
      <c r="AN504" s="19" t="n">
        <v>0.077531762042565</v>
      </c>
      <c r="AO504" s="19"/>
      <c r="AP504" s="19" t="n">
        <v>0.0445159481305827</v>
      </c>
      <c r="AQ504" s="19" t="n">
        <v>0.0292195630712211</v>
      </c>
      <c r="AR504" s="19" t="n">
        <v>0.0186260758239994</v>
      </c>
      <c r="AS504" s="19" t="n">
        <v>0.0558504421981053</v>
      </c>
      <c r="AT504" s="19" t="n">
        <v>0.00825626944876392</v>
      </c>
      <c r="AU504" s="19"/>
      <c r="AV504" s="19" t="n">
        <v>0.0240067709595857</v>
      </c>
      <c r="AW504" s="19" t="n">
        <v>0.0545050374036051</v>
      </c>
      <c r="AX504" s="19" t="n">
        <v>0.0186258762728803</v>
      </c>
      <c r="AY504" s="19" t="n">
        <v>0.0428873264447758</v>
      </c>
      <c r="AZ504" s="19" t="n">
        <v>0.021974962750934</v>
      </c>
      <c r="BA504" s="19" t="n">
        <v>0.048866493887823</v>
      </c>
      <c r="BB504" s="19"/>
      <c r="BC504" s="19" t="n">
        <v>0.0291930110204212</v>
      </c>
      <c r="BD504" s="19" t="n">
        <v>0.0415414013476913</v>
      </c>
      <c r="BE504" s="19" t="n">
        <v>0.0436898348334775</v>
      </c>
      <c r="BF504" s="19" t="n">
        <v>0.0586731344380832</v>
      </c>
      <c r="BG504" s="19" t="n">
        <v>0</v>
      </c>
    </row>
    <row r="505">
      <c r="B505" t="s">
        <v>207</v>
      </c>
      <c r="C505" s="19" t="n">
        <v>0.0570385309496767</v>
      </c>
      <c r="D505" s="19" t="n">
        <v>0.0457789552406952</v>
      </c>
      <c r="E505" s="19" t="n">
        <v>0.0684714770343961</v>
      </c>
      <c r="F505" s="19"/>
      <c r="G505" s="19" t="n">
        <v>0.0415537496170274</v>
      </c>
      <c r="H505" s="19" t="n">
        <v>0.0581717331163262</v>
      </c>
      <c r="I505" s="19" t="n">
        <v>0.0513651454836899</v>
      </c>
      <c r="J505" s="19" t="n">
        <v>0.0595454558573143</v>
      </c>
      <c r="K505" s="19" t="n">
        <v>0.0578764275402113</v>
      </c>
      <c r="L505" s="19" t="n">
        <v>0.06848951095515</v>
      </c>
      <c r="M505" s="19"/>
      <c r="N505" s="19" t="n">
        <v>0.0335334068185358</v>
      </c>
      <c r="O505" s="19" t="n">
        <v>0.0559414735227534</v>
      </c>
      <c r="P505" s="19" t="n">
        <v>0.065866258782223</v>
      </c>
      <c r="Q505" s="19" t="n">
        <v>0.0758630262624471</v>
      </c>
      <c r="R505" s="19"/>
      <c r="S505" s="19" t="n">
        <v>0.0462519318779301</v>
      </c>
      <c r="T505" s="19" t="n">
        <v>0.0414218335165647</v>
      </c>
      <c r="U505" s="19" t="n">
        <v>0.0591353759681125</v>
      </c>
      <c r="V505" s="19" t="n">
        <v>0.0669523467899965</v>
      </c>
      <c r="W505" s="19" t="n">
        <v>0.058261787646598</v>
      </c>
      <c r="X505" s="19" t="n">
        <v>0.0644308383976197</v>
      </c>
      <c r="Y505" s="19" t="n">
        <v>0.0407261116142493</v>
      </c>
      <c r="Z505" s="19" t="n">
        <v>0.0494492864517773</v>
      </c>
      <c r="AA505" s="19" t="n">
        <v>0.0749125707272548</v>
      </c>
      <c r="AB505" s="19" t="n">
        <v>0.0625337053231187</v>
      </c>
      <c r="AC505" s="19" t="n">
        <v>0.0610898674146042</v>
      </c>
      <c r="AD505" s="19" t="n">
        <v>0.0796133395610684</v>
      </c>
      <c r="AE505" s="19"/>
      <c r="AF505" s="19" t="n">
        <v>0.0496299783920851</v>
      </c>
      <c r="AG505" s="19" t="n">
        <v>0.0503429353251472</v>
      </c>
      <c r="AH505" s="19" t="n">
        <v>0.0937003479297383</v>
      </c>
      <c r="AI505" s="19"/>
      <c r="AJ505" s="19" t="n">
        <v>0.0433907072940473</v>
      </c>
      <c r="AK505" s="19" t="n">
        <v>0.0335679802609447</v>
      </c>
      <c r="AL505" s="19" t="n">
        <v>0.05282017958859</v>
      </c>
      <c r="AM505" s="19" t="n">
        <v>0.0892353858957345</v>
      </c>
      <c r="AN505" s="19" t="n">
        <v>0.0855380038594734</v>
      </c>
      <c r="AO505" s="19"/>
      <c r="AP505" s="19" t="n">
        <v>0.0529743942652363</v>
      </c>
      <c r="AQ505" s="19" t="n">
        <v>0.0381797935685907</v>
      </c>
      <c r="AR505" s="19" t="n">
        <v>0.0422068653153747</v>
      </c>
      <c r="AS505" s="19" t="n">
        <v>0.0444492932757723</v>
      </c>
      <c r="AT505" s="19" t="n">
        <v>0.117904487604971</v>
      </c>
      <c r="AU505" s="19"/>
      <c r="AV505" s="19" t="n">
        <v>0.0356883511108314</v>
      </c>
      <c r="AW505" s="19" t="n">
        <v>0.0458832375994058</v>
      </c>
      <c r="AX505" s="19" t="n">
        <v>0.0518905128039643</v>
      </c>
      <c r="AY505" s="19" t="n">
        <v>0.0276947738712568</v>
      </c>
      <c r="AZ505" s="19" t="n">
        <v>0.100806451933418</v>
      </c>
      <c r="BA505" s="19" t="n">
        <v>0.10312740756644</v>
      </c>
      <c r="BB505" s="19"/>
      <c r="BC505" s="19" t="n">
        <v>0.0550613398964512</v>
      </c>
      <c r="BD505" s="19" t="n">
        <v>0.0553094682774874</v>
      </c>
      <c r="BE505" s="19" t="n">
        <v>0.0578717137851668</v>
      </c>
      <c r="BF505" s="19" t="n">
        <v>0.0395547233814358</v>
      </c>
      <c r="BG505" s="19" t="n">
        <v>0.0773010057355528</v>
      </c>
    </row>
    <row r="506">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c r="AB506" s="19"/>
      <c r="AC506" s="19"/>
      <c r="AD506" s="19"/>
      <c r="AE506" s="19"/>
      <c r="AF506" s="19"/>
      <c r="AG506" s="19"/>
      <c r="AH506" s="19"/>
      <c r="AI506" s="19"/>
      <c r="AJ506" s="19"/>
      <c r="AK506" s="19"/>
      <c r="AL506" s="19"/>
      <c r="AM506" s="19"/>
      <c r="AN506" s="19"/>
      <c r="AO506" s="19"/>
      <c r="AP506" s="19"/>
      <c r="AQ506" s="19"/>
      <c r="AR506" s="19"/>
      <c r="AS506" s="19"/>
      <c r="AT506" s="19"/>
      <c r="AU506" s="19"/>
      <c r="AV506" s="19"/>
      <c r="AW506" s="19"/>
      <c r="AX506" s="19"/>
      <c r="AY506" s="19"/>
      <c r="AZ506" s="19"/>
      <c r="BA506" s="19"/>
      <c r="BB506" s="19"/>
      <c r="BC506" s="19"/>
      <c r="BD506" s="19"/>
      <c r="BE506" s="19"/>
      <c r="BF506" s="19"/>
      <c r="BG506" s="19"/>
    </row>
    <row r="507">
      <c r="B507" s="7" t="s">
        <v>293</v>
      </c>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c r="AB507" s="19"/>
      <c r="AC507" s="19"/>
      <c r="AD507" s="19"/>
      <c r="AE507" s="19"/>
      <c r="AF507" s="19"/>
      <c r="AG507" s="19"/>
      <c r="AH507" s="19"/>
      <c r="AI507" s="19"/>
      <c r="AJ507" s="19"/>
      <c r="AK507" s="19"/>
      <c r="AL507" s="19"/>
      <c r="AM507" s="19"/>
      <c r="AN507" s="19"/>
      <c r="AO507" s="19"/>
      <c r="AP507" s="19"/>
      <c r="AQ507" s="19"/>
      <c r="AR507" s="19"/>
      <c r="AS507" s="19"/>
      <c r="AT507" s="19"/>
      <c r="AU507" s="19"/>
      <c r="AV507" s="19"/>
      <c r="AW507" s="19"/>
      <c r="AX507" s="19"/>
      <c r="AY507" s="19"/>
      <c r="AZ507" s="19"/>
      <c r="BA507" s="19"/>
      <c r="BB507" s="19"/>
      <c r="BC507" s="19"/>
      <c r="BD507" s="19"/>
      <c r="BE507" s="19"/>
      <c r="BF507" s="19"/>
      <c r="BG507" s="19"/>
    </row>
    <row r="508">
      <c r="B508" s="26" t="s">
        <v>79</v>
      </c>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c r="AB508" s="19"/>
      <c r="AC508" s="19"/>
      <c r="AD508" s="19"/>
      <c r="AE508" s="19"/>
      <c r="AF508" s="19"/>
      <c r="AG508" s="19"/>
      <c r="AH508" s="19"/>
      <c r="AI508" s="19"/>
      <c r="AJ508" s="19"/>
      <c r="AK508" s="19"/>
      <c r="AL508" s="19"/>
      <c r="AM508" s="19"/>
      <c r="AN508" s="19"/>
      <c r="AO508" s="19"/>
      <c r="AP508" s="19"/>
      <c r="AQ508" s="19"/>
      <c r="AR508" s="19"/>
      <c r="AS508" s="19"/>
      <c r="AT508" s="19"/>
      <c r="AU508" s="19"/>
      <c r="AV508" s="19"/>
      <c r="AW508" s="19"/>
      <c r="AX508" s="19"/>
      <c r="AY508" s="19"/>
      <c r="AZ508" s="19"/>
      <c r="BA508" s="19"/>
      <c r="BB508" s="19"/>
      <c r="BC508" s="19"/>
      <c r="BD508" s="19"/>
      <c r="BE508" s="19"/>
      <c r="BF508" s="19"/>
      <c r="BG508" s="19"/>
    </row>
    <row r="509">
      <c r="B509" t="s">
        <v>280</v>
      </c>
      <c r="C509" s="19" t="n">
        <v>0.272284168215782</v>
      </c>
      <c r="D509" s="19" t="n">
        <v>0.277218899603942</v>
      </c>
      <c r="E509" s="19" t="n">
        <v>0.268310306522696</v>
      </c>
      <c r="F509" s="19"/>
      <c r="G509" s="19" t="n">
        <v>0.336428775854797</v>
      </c>
      <c r="H509" s="19" t="n">
        <v>0.326607539790891</v>
      </c>
      <c r="I509" s="19" t="n">
        <v>0.278480317143355</v>
      </c>
      <c r="J509" s="19" t="n">
        <v>0.278059463018789</v>
      </c>
      <c r="K509" s="19" t="n">
        <v>0.220677358705238</v>
      </c>
      <c r="L509" s="19" t="n">
        <v>0.210393442028338</v>
      </c>
      <c r="M509" s="19"/>
      <c r="N509" s="19" t="n">
        <v>0.298643711805908</v>
      </c>
      <c r="O509" s="19" t="n">
        <v>0.293919641788298</v>
      </c>
      <c r="P509" s="19" t="n">
        <v>0.266028091816735</v>
      </c>
      <c r="Q509" s="19" t="n">
        <v>0.227423819572282</v>
      </c>
      <c r="R509" s="19"/>
      <c r="S509" s="19" t="n">
        <v>0.341996233200404</v>
      </c>
      <c r="T509" s="19" t="n">
        <v>0.267042787972819</v>
      </c>
      <c r="U509" s="19" t="n">
        <v>0.301751981312729</v>
      </c>
      <c r="V509" s="19" t="n">
        <v>0.275274413105275</v>
      </c>
      <c r="W509" s="19" t="n">
        <v>0.280577417498901</v>
      </c>
      <c r="X509" s="19" t="n">
        <v>0.267365814982029</v>
      </c>
      <c r="Y509" s="19" t="n">
        <v>0.232440448707287</v>
      </c>
      <c r="Z509" s="19" t="n">
        <v>0.17652984893947</v>
      </c>
      <c r="AA509" s="19" t="n">
        <v>0.299565055485498</v>
      </c>
      <c r="AB509" s="19" t="n">
        <v>0.239114267184117</v>
      </c>
      <c r="AC509" s="19" t="n">
        <v>0.221322080090213</v>
      </c>
      <c r="AD509" s="19" t="n">
        <v>0.194497718062802</v>
      </c>
      <c r="AE509" s="19"/>
      <c r="AF509" s="19" t="n">
        <v>0.29815458492203</v>
      </c>
      <c r="AG509" s="19" t="n">
        <v>0.259634220281513</v>
      </c>
      <c r="AH509" s="19" t="n">
        <v>0.214907714473316</v>
      </c>
      <c r="AI509" s="19"/>
      <c r="AJ509" s="19" t="n">
        <v>0.271928610297375</v>
      </c>
      <c r="AK509" s="19" t="n">
        <v>0.288812688604132</v>
      </c>
      <c r="AL509" s="19" t="n">
        <v>0.211710603765484</v>
      </c>
      <c r="AM509" s="19" t="n">
        <v>0.465848539265245</v>
      </c>
      <c r="AN509" s="19" t="n">
        <v>0.236687916090912</v>
      </c>
      <c r="AO509" s="19"/>
      <c r="AP509" s="19" t="n">
        <v>0.250204080228525</v>
      </c>
      <c r="AQ509" s="19" t="n">
        <v>0.301412425950064</v>
      </c>
      <c r="AR509" s="19" t="n">
        <v>0.246373048041585</v>
      </c>
      <c r="AS509" s="19" t="n">
        <v>0.330605749936811</v>
      </c>
      <c r="AT509" s="19" t="n">
        <v>0.197360324796123</v>
      </c>
      <c r="AU509" s="19"/>
      <c r="AV509" s="19" t="n">
        <v>0.305579310284022</v>
      </c>
      <c r="AW509" s="19" t="n">
        <v>0.22413581537681</v>
      </c>
      <c r="AX509" s="19" t="n">
        <v>0.246522631414036</v>
      </c>
      <c r="AY509" s="19" t="n">
        <v>0.320273440368249</v>
      </c>
      <c r="AZ509" s="19" t="n">
        <v>0.239479271674374</v>
      </c>
      <c r="BA509" s="19" t="n">
        <v>0.232949249793869</v>
      </c>
      <c r="BB509" s="19"/>
      <c r="BC509" s="19" t="n">
        <v>0.271430599026874</v>
      </c>
      <c r="BD509" s="19" t="n">
        <v>0.23164596077425</v>
      </c>
      <c r="BE509" s="19" t="n">
        <v>0.284539602029694</v>
      </c>
      <c r="BF509" s="19" t="n">
        <v>0.3055199665563</v>
      </c>
      <c r="BG509" s="19" t="n">
        <v>0.33561688785697</v>
      </c>
    </row>
    <row r="510">
      <c r="B510" t="s">
        <v>281</v>
      </c>
      <c r="C510" s="19" t="n">
        <v>0.431973322723943</v>
      </c>
      <c r="D510" s="19" t="n">
        <v>0.444451266163315</v>
      </c>
      <c r="E510" s="19" t="n">
        <v>0.421110513370006</v>
      </c>
      <c r="F510" s="19"/>
      <c r="G510" s="19" t="n">
        <v>0.433111944128861</v>
      </c>
      <c r="H510" s="19" t="n">
        <v>0.403816159706248</v>
      </c>
      <c r="I510" s="19" t="n">
        <v>0.462251874179938</v>
      </c>
      <c r="J510" s="19" t="n">
        <v>0.445987349258304</v>
      </c>
      <c r="K510" s="19" t="n">
        <v>0.412371618843188</v>
      </c>
      <c r="L510" s="19" t="n">
        <v>0.431268466691497</v>
      </c>
      <c r="M510" s="19"/>
      <c r="N510" s="19" t="n">
        <v>0.417051664938464</v>
      </c>
      <c r="O510" s="19" t="n">
        <v>0.432801950008255</v>
      </c>
      <c r="P510" s="19" t="n">
        <v>0.45458375130946</v>
      </c>
      <c r="Q510" s="19" t="n">
        <v>0.426192667332214</v>
      </c>
      <c r="R510" s="19"/>
      <c r="S510" s="19" t="n">
        <v>0.392853630304757</v>
      </c>
      <c r="T510" s="19" t="n">
        <v>0.442877128507775</v>
      </c>
      <c r="U510" s="19" t="n">
        <v>0.339801956869371</v>
      </c>
      <c r="V510" s="19" t="n">
        <v>0.44389192660981</v>
      </c>
      <c r="W510" s="19" t="n">
        <v>0.453611218932435</v>
      </c>
      <c r="X510" s="19" t="n">
        <v>0.484490784452653</v>
      </c>
      <c r="Y510" s="19" t="n">
        <v>0.486944623935176</v>
      </c>
      <c r="Z510" s="19" t="n">
        <v>0.452189492534068</v>
      </c>
      <c r="AA510" s="19" t="n">
        <v>0.39273509692261</v>
      </c>
      <c r="AB510" s="19" t="n">
        <v>0.418999485602792</v>
      </c>
      <c r="AC510" s="19" t="n">
        <v>0.509676906932886</v>
      </c>
      <c r="AD510" s="19" t="n">
        <v>0.449024754801257</v>
      </c>
      <c r="AE510" s="19"/>
      <c r="AF510" s="19" t="n">
        <v>0.408428878251995</v>
      </c>
      <c r="AG510" s="19" t="n">
        <v>0.449335430154798</v>
      </c>
      <c r="AH510" s="19" t="n">
        <v>0.41918387682859</v>
      </c>
      <c r="AI510" s="19"/>
      <c r="AJ510" s="19" t="n">
        <v>0.430699454296494</v>
      </c>
      <c r="AK510" s="19" t="n">
        <v>0.449595262378573</v>
      </c>
      <c r="AL510" s="19" t="n">
        <v>0.47864955329277</v>
      </c>
      <c r="AM510" s="19" t="n">
        <v>0.213697621436243</v>
      </c>
      <c r="AN510" s="19" t="n">
        <v>0.449471975319685</v>
      </c>
      <c r="AO510" s="19"/>
      <c r="AP510" s="19" t="n">
        <v>0.449434660725071</v>
      </c>
      <c r="AQ510" s="19" t="n">
        <v>0.441147965299742</v>
      </c>
      <c r="AR510" s="19" t="n">
        <v>0.399377544502938</v>
      </c>
      <c r="AS510" s="19" t="n">
        <v>0.395353177075868</v>
      </c>
      <c r="AT510" s="19" t="n">
        <v>0.443679516260087</v>
      </c>
      <c r="AU510" s="19"/>
      <c r="AV510" s="19" t="n">
        <v>0.450931085083982</v>
      </c>
      <c r="AW510" s="19" t="n">
        <v>0.483888333817965</v>
      </c>
      <c r="AX510" s="19" t="n">
        <v>0.44844081786037</v>
      </c>
      <c r="AY510" s="19" t="n">
        <v>0.389653026808166</v>
      </c>
      <c r="AZ510" s="19" t="n">
        <v>0.436687673434366</v>
      </c>
      <c r="BA510" s="19" t="n">
        <v>0.383488839946459</v>
      </c>
      <c r="BB510" s="19"/>
      <c r="BC510" s="19" t="n">
        <v>0.438893544075199</v>
      </c>
      <c r="BD510" s="19" t="n">
        <v>0.460387265518659</v>
      </c>
      <c r="BE510" s="19" t="n">
        <v>0.418208817967818</v>
      </c>
      <c r="BF510" s="19" t="n">
        <v>0.42327008590185</v>
      </c>
      <c r="BG510" s="19" t="n">
        <v>0.461570867850011</v>
      </c>
    </row>
    <row r="511">
      <c r="B511" t="s">
        <v>282</v>
      </c>
      <c r="C511" s="19" t="n">
        <v>0.169101528661516</v>
      </c>
      <c r="D511" s="19" t="n">
        <v>0.177953291458701</v>
      </c>
      <c r="E511" s="19" t="n">
        <v>0.159276781055534</v>
      </c>
      <c r="F511" s="19"/>
      <c r="G511" s="19" t="n">
        <v>0.12642807487139</v>
      </c>
      <c r="H511" s="19" t="n">
        <v>0.171053129174498</v>
      </c>
      <c r="I511" s="19" t="n">
        <v>0.148200667350406</v>
      </c>
      <c r="J511" s="19" t="n">
        <v>0.132127857113589</v>
      </c>
      <c r="K511" s="19" t="n">
        <v>0.1991799491247</v>
      </c>
      <c r="L511" s="19" t="n">
        <v>0.222730920841854</v>
      </c>
      <c r="M511" s="19"/>
      <c r="N511" s="19" t="n">
        <v>0.181463041476337</v>
      </c>
      <c r="O511" s="19" t="n">
        <v>0.156441597663352</v>
      </c>
      <c r="P511" s="19" t="n">
        <v>0.14639160835356</v>
      </c>
      <c r="Q511" s="19" t="n">
        <v>0.189236896993893</v>
      </c>
      <c r="R511" s="19"/>
      <c r="S511" s="19" t="n">
        <v>0.14912037659424</v>
      </c>
      <c r="T511" s="19" t="n">
        <v>0.174800088911083</v>
      </c>
      <c r="U511" s="19" t="n">
        <v>0.211334379578721</v>
      </c>
      <c r="V511" s="19" t="n">
        <v>0.140029703018328</v>
      </c>
      <c r="W511" s="19" t="n">
        <v>0.173165293462078</v>
      </c>
      <c r="X511" s="19" t="n">
        <v>0.145963477706748</v>
      </c>
      <c r="Y511" s="19" t="n">
        <v>0.136344835753794</v>
      </c>
      <c r="Z511" s="19" t="n">
        <v>0.223046295678177</v>
      </c>
      <c r="AA511" s="19" t="n">
        <v>0.173987570038681</v>
      </c>
      <c r="AB511" s="19" t="n">
        <v>0.184346914845295</v>
      </c>
      <c r="AC511" s="19" t="n">
        <v>0.168461480077395</v>
      </c>
      <c r="AD511" s="19" t="n">
        <v>0.225932005744625</v>
      </c>
      <c r="AE511" s="19"/>
      <c r="AF511" s="19" t="n">
        <v>0.184542141950616</v>
      </c>
      <c r="AG511" s="19" t="n">
        <v>0.168368461365875</v>
      </c>
      <c r="AH511" s="19" t="n">
        <v>0.164598484319052</v>
      </c>
      <c r="AI511" s="19"/>
      <c r="AJ511" s="19" t="n">
        <v>0.191193532290835</v>
      </c>
      <c r="AK511" s="19" t="n">
        <v>0.156768846891069</v>
      </c>
      <c r="AL511" s="19" t="n">
        <v>0.185766801106977</v>
      </c>
      <c r="AM511" s="19" t="n">
        <v>0.157734742026968</v>
      </c>
      <c r="AN511" s="19" t="n">
        <v>0.124896170016887</v>
      </c>
      <c r="AO511" s="19"/>
      <c r="AP511" s="19" t="n">
        <v>0.185093009952069</v>
      </c>
      <c r="AQ511" s="19" t="n">
        <v>0.142628909103463</v>
      </c>
      <c r="AR511" s="19" t="n">
        <v>0.244912950835588</v>
      </c>
      <c r="AS511" s="19" t="n">
        <v>0.176947079321141</v>
      </c>
      <c r="AT511" s="19" t="n">
        <v>0.180506439689087</v>
      </c>
      <c r="AU511" s="19"/>
      <c r="AV511" s="19" t="n">
        <v>0.143435825445874</v>
      </c>
      <c r="AW511" s="19" t="n">
        <v>0.177170563217141</v>
      </c>
      <c r="AX511" s="19" t="n">
        <v>0.219699213692828</v>
      </c>
      <c r="AY511" s="19" t="n">
        <v>0.192803154255875</v>
      </c>
      <c r="AZ511" s="19" t="n">
        <v>0.173114292221235</v>
      </c>
      <c r="BA511" s="19" t="n">
        <v>0.175903770024706</v>
      </c>
      <c r="BB511" s="19"/>
      <c r="BC511" s="19" t="n">
        <v>0.159553530524894</v>
      </c>
      <c r="BD511" s="19" t="n">
        <v>0.160080835524203</v>
      </c>
      <c r="BE511" s="19" t="n">
        <v>0.173140036540095</v>
      </c>
      <c r="BF511" s="19" t="n">
        <v>0.170994396204334</v>
      </c>
      <c r="BG511" s="19" t="n">
        <v>0.124389462818954</v>
      </c>
    </row>
    <row r="512">
      <c r="B512" t="s">
        <v>283</v>
      </c>
      <c r="C512" s="19" t="n">
        <v>0.050578866299472</v>
      </c>
      <c r="D512" s="19" t="n">
        <v>0.0551490040759119</v>
      </c>
      <c r="E512" s="19" t="n">
        <v>0.0445630352532238</v>
      </c>
      <c r="F512" s="19"/>
      <c r="G512" s="19" t="n">
        <v>0.0649748045999073</v>
      </c>
      <c r="H512" s="19" t="n">
        <v>0.0537808741886045</v>
      </c>
      <c r="I512" s="19" t="n">
        <v>0.0593256820725481</v>
      </c>
      <c r="J512" s="19" t="n">
        <v>0.050807610030816</v>
      </c>
      <c r="K512" s="19" t="n">
        <v>0.0494808416192676</v>
      </c>
      <c r="L512" s="19" t="n">
        <v>0.0318086868920304</v>
      </c>
      <c r="M512" s="19"/>
      <c r="N512" s="19" t="n">
        <v>0.0441992528493662</v>
      </c>
      <c r="O512" s="19" t="n">
        <v>0.0570119665740028</v>
      </c>
      <c r="P512" s="19" t="n">
        <v>0.0356209924030806</v>
      </c>
      <c r="Q512" s="19" t="n">
        <v>0.0640086837445658</v>
      </c>
      <c r="R512" s="19"/>
      <c r="S512" s="19" t="n">
        <v>0.0619020345023003</v>
      </c>
      <c r="T512" s="19" t="n">
        <v>0.0380067076343739</v>
      </c>
      <c r="U512" s="19" t="n">
        <v>0.0386374593452352</v>
      </c>
      <c r="V512" s="19" t="n">
        <v>0.0617543134532493</v>
      </c>
      <c r="W512" s="19" t="n">
        <v>0.00710049990257493</v>
      </c>
      <c r="X512" s="19" t="n">
        <v>0.0130998788456716</v>
      </c>
      <c r="Y512" s="19" t="n">
        <v>0.0690193402596864</v>
      </c>
      <c r="Z512" s="19" t="n">
        <v>0.0777728477825786</v>
      </c>
      <c r="AA512" s="19" t="n">
        <v>0.0735154023274824</v>
      </c>
      <c r="AB512" s="19" t="n">
        <v>0.0695923689727875</v>
      </c>
      <c r="AC512" s="19" t="n">
        <v>0.0351958703033322</v>
      </c>
      <c r="AD512" s="19" t="n">
        <v>0.0638675747556756</v>
      </c>
      <c r="AE512" s="19"/>
      <c r="AF512" s="19" t="n">
        <v>0.0423288330065606</v>
      </c>
      <c r="AG512" s="19" t="n">
        <v>0.0433292533664063</v>
      </c>
      <c r="AH512" s="19" t="n">
        <v>0.0832560846267286</v>
      </c>
      <c r="AI512" s="19"/>
      <c r="AJ512" s="19" t="n">
        <v>0.0357795841348284</v>
      </c>
      <c r="AK512" s="19" t="n">
        <v>0.048345104191417</v>
      </c>
      <c r="AL512" s="19" t="n">
        <v>0.0321269443988748</v>
      </c>
      <c r="AM512" s="19" t="n">
        <v>0.115032296129892</v>
      </c>
      <c r="AN512" s="19" t="n">
        <v>0.0773705029782606</v>
      </c>
      <c r="AO512" s="19"/>
      <c r="AP512" s="19" t="n">
        <v>0.0356940455684641</v>
      </c>
      <c r="AQ512" s="19" t="n">
        <v>0.039586705724149</v>
      </c>
      <c r="AR512" s="19" t="n">
        <v>0.0405129282582705</v>
      </c>
      <c r="AS512" s="19" t="n">
        <v>0.0499334283954346</v>
      </c>
      <c r="AT512" s="19" t="n">
        <v>0.0811985760255608</v>
      </c>
      <c r="AU512" s="19"/>
      <c r="AV512" s="19" t="n">
        <v>0.0373475778530284</v>
      </c>
      <c r="AW512" s="19" t="n">
        <v>0.0365198101076592</v>
      </c>
      <c r="AX512" s="19" t="n">
        <v>0.044579371092071</v>
      </c>
      <c r="AY512" s="19" t="n">
        <v>0.0534178050410613</v>
      </c>
      <c r="AZ512" s="19" t="n">
        <v>0.0807531054902652</v>
      </c>
      <c r="BA512" s="19" t="n">
        <v>0.0476069346425555</v>
      </c>
      <c r="BB512" s="19"/>
      <c r="BC512" s="19" t="n">
        <v>0.0367416789929723</v>
      </c>
      <c r="BD512" s="19" t="n">
        <v>0.0676651208378178</v>
      </c>
      <c r="BE512" s="19" t="n">
        <v>0.0514041730802955</v>
      </c>
      <c r="BF512" s="19" t="n">
        <v>0.0441986606259432</v>
      </c>
      <c r="BG512" s="19" t="n">
        <v>0.0784227814740652</v>
      </c>
    </row>
    <row r="513">
      <c r="B513" t="s">
        <v>207</v>
      </c>
      <c r="C513" s="19" t="n">
        <v>0.076062114099287</v>
      </c>
      <c r="D513" s="19" t="n">
        <v>0.04522753869813</v>
      </c>
      <c r="E513" s="19" t="n">
        <v>0.10673936379854</v>
      </c>
      <c r="F513" s="19"/>
      <c r="G513" s="19" t="n">
        <v>0.039056400545044</v>
      </c>
      <c r="H513" s="19" t="n">
        <v>0.0447422971397574</v>
      </c>
      <c r="I513" s="19" t="n">
        <v>0.0517414592537525</v>
      </c>
      <c r="J513" s="19" t="n">
        <v>0.0930177205785017</v>
      </c>
      <c r="K513" s="19" t="n">
        <v>0.118290231707607</v>
      </c>
      <c r="L513" s="19" t="n">
        <v>0.103798483546281</v>
      </c>
      <c r="M513" s="19"/>
      <c r="N513" s="19" t="n">
        <v>0.0586423289299247</v>
      </c>
      <c r="O513" s="19" t="n">
        <v>0.0598248439660923</v>
      </c>
      <c r="P513" s="19" t="n">
        <v>0.0973755561171646</v>
      </c>
      <c r="Q513" s="19" t="n">
        <v>0.0931379323570455</v>
      </c>
      <c r="R513" s="19"/>
      <c r="S513" s="19" t="n">
        <v>0.054127725398299</v>
      </c>
      <c r="T513" s="19" t="n">
        <v>0.0772732869739494</v>
      </c>
      <c r="U513" s="19" t="n">
        <v>0.108474222893943</v>
      </c>
      <c r="V513" s="19" t="n">
        <v>0.0790496438133368</v>
      </c>
      <c r="W513" s="19" t="n">
        <v>0.0855455702040107</v>
      </c>
      <c r="X513" s="19" t="n">
        <v>0.0890800440128978</v>
      </c>
      <c r="Y513" s="19" t="n">
        <v>0.0752507513440576</v>
      </c>
      <c r="Z513" s="19" t="n">
        <v>0.070461515065707</v>
      </c>
      <c r="AA513" s="19" t="n">
        <v>0.0601968752257291</v>
      </c>
      <c r="AB513" s="19" t="n">
        <v>0.087946963395009</v>
      </c>
      <c r="AC513" s="19" t="n">
        <v>0.0653436625961743</v>
      </c>
      <c r="AD513" s="19" t="n">
        <v>0.0666779466356397</v>
      </c>
      <c r="AE513" s="19"/>
      <c r="AF513" s="19" t="n">
        <v>0.0665455618687986</v>
      </c>
      <c r="AG513" s="19" t="n">
        <v>0.0793326348314085</v>
      </c>
      <c r="AH513" s="19" t="n">
        <v>0.118053839752313</v>
      </c>
      <c r="AI513" s="19"/>
      <c r="AJ513" s="19" t="n">
        <v>0.0703988189804676</v>
      </c>
      <c r="AK513" s="19" t="n">
        <v>0.0564780979348092</v>
      </c>
      <c r="AL513" s="19" t="n">
        <v>0.0917460974358942</v>
      </c>
      <c r="AM513" s="19" t="n">
        <v>0.0476868011416522</v>
      </c>
      <c r="AN513" s="19" t="n">
        <v>0.111573435594256</v>
      </c>
      <c r="AO513" s="19"/>
      <c r="AP513" s="19" t="n">
        <v>0.0795742035258709</v>
      </c>
      <c r="AQ513" s="19" t="n">
        <v>0.0752239939225809</v>
      </c>
      <c r="AR513" s="19" t="n">
        <v>0.0688235283616192</v>
      </c>
      <c r="AS513" s="19" t="n">
        <v>0.0471605652707458</v>
      </c>
      <c r="AT513" s="19" t="n">
        <v>0.0972551432291428</v>
      </c>
      <c r="AU513" s="19"/>
      <c r="AV513" s="19" t="n">
        <v>0.0627062013330936</v>
      </c>
      <c r="AW513" s="19" t="n">
        <v>0.0782854774804245</v>
      </c>
      <c r="AX513" s="19" t="n">
        <v>0.0407579659406948</v>
      </c>
      <c r="AY513" s="19" t="n">
        <v>0.0438525735266494</v>
      </c>
      <c r="AZ513" s="19" t="n">
        <v>0.0699656571797602</v>
      </c>
      <c r="BA513" s="19" t="n">
        <v>0.16005120559241</v>
      </c>
      <c r="BB513" s="19"/>
      <c r="BC513" s="19" t="n">
        <v>0.0933806473800607</v>
      </c>
      <c r="BD513" s="19" t="n">
        <v>0.0802208173450706</v>
      </c>
      <c r="BE513" s="19" t="n">
        <v>0.0727073703820972</v>
      </c>
      <c r="BF513" s="19" t="n">
        <v>0.0560168907115718</v>
      </c>
      <c r="BG513" s="19" t="n">
        <v>0</v>
      </c>
    </row>
    <row r="514">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c r="AB514" s="19"/>
      <c r="AC514" s="19"/>
      <c r="AD514" s="19"/>
      <c r="AE514" s="19"/>
      <c r="AF514" s="19"/>
      <c r="AG514" s="19"/>
      <c r="AH514" s="19"/>
      <c r="AI514" s="19"/>
      <c r="AJ514" s="19"/>
      <c r="AK514" s="19"/>
      <c r="AL514" s="19"/>
      <c r="AM514" s="19"/>
      <c r="AN514" s="19"/>
      <c r="AO514" s="19"/>
      <c r="AP514" s="19"/>
      <c r="AQ514" s="19"/>
      <c r="AR514" s="19"/>
      <c r="AS514" s="19"/>
      <c r="AT514" s="19"/>
      <c r="AU514" s="19"/>
      <c r="AV514" s="19"/>
      <c r="AW514" s="19"/>
      <c r="AX514" s="19"/>
      <c r="AY514" s="19"/>
      <c r="AZ514" s="19"/>
      <c r="BA514" s="19"/>
      <c r="BB514" s="19"/>
      <c r="BC514" s="19"/>
      <c r="BD514" s="19"/>
      <c r="BE514" s="19"/>
      <c r="BF514" s="19"/>
      <c r="BG514" s="19"/>
    </row>
    <row r="515">
      <c r="B515" s="7" t="s">
        <v>294</v>
      </c>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c r="AB515" s="19"/>
      <c r="AC515" s="19"/>
      <c r="AD515" s="19"/>
      <c r="AE515" s="19"/>
      <c r="AF515" s="19"/>
      <c r="AG515" s="19"/>
      <c r="AH515" s="19"/>
      <c r="AI515" s="19"/>
      <c r="AJ515" s="19"/>
      <c r="AK515" s="19"/>
      <c r="AL515" s="19"/>
      <c r="AM515" s="19"/>
      <c r="AN515" s="19"/>
      <c r="AO515" s="19"/>
      <c r="AP515" s="19"/>
      <c r="AQ515" s="19"/>
      <c r="AR515" s="19"/>
      <c r="AS515" s="19"/>
      <c r="AT515" s="19"/>
      <c r="AU515" s="19"/>
      <c r="AV515" s="19"/>
      <c r="AW515" s="19"/>
      <c r="AX515" s="19"/>
      <c r="AY515" s="19"/>
      <c r="AZ515" s="19"/>
      <c r="BA515" s="19"/>
      <c r="BB515" s="19"/>
      <c r="BC515" s="19"/>
      <c r="BD515" s="19"/>
      <c r="BE515" s="19"/>
      <c r="BF515" s="19"/>
      <c r="BG515" s="19"/>
    </row>
    <row r="516">
      <c r="B516" s="26" t="s">
        <v>79</v>
      </c>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c r="AB516" s="19"/>
      <c r="AC516" s="19"/>
      <c r="AD516" s="19"/>
      <c r="AE516" s="19"/>
      <c r="AF516" s="19"/>
      <c r="AG516" s="19"/>
      <c r="AH516" s="19"/>
      <c r="AI516" s="19"/>
      <c r="AJ516" s="19"/>
      <c r="AK516" s="19"/>
      <c r="AL516" s="19"/>
      <c r="AM516" s="19"/>
      <c r="AN516" s="19"/>
      <c r="AO516" s="19"/>
      <c r="AP516" s="19"/>
      <c r="AQ516" s="19"/>
      <c r="AR516" s="19"/>
      <c r="AS516" s="19"/>
      <c r="AT516" s="19"/>
      <c r="AU516" s="19"/>
      <c r="AV516" s="19"/>
      <c r="AW516" s="19"/>
      <c r="AX516" s="19"/>
      <c r="AY516" s="19"/>
      <c r="AZ516" s="19"/>
      <c r="BA516" s="19"/>
      <c r="BB516" s="19"/>
      <c r="BC516" s="19"/>
      <c r="BD516" s="19"/>
      <c r="BE516" s="19"/>
      <c r="BF516" s="19"/>
      <c r="BG516" s="19"/>
    </row>
    <row r="517">
      <c r="B517" t="s">
        <v>280</v>
      </c>
      <c r="C517" s="19" t="n">
        <v>0.155574288790846</v>
      </c>
      <c r="D517" s="19" t="n">
        <v>0.137509692888213</v>
      </c>
      <c r="E517" s="19" t="n">
        <v>0.171439940589802</v>
      </c>
      <c r="F517" s="19"/>
      <c r="G517" s="19" t="n">
        <v>0.197149311303332</v>
      </c>
      <c r="H517" s="19" t="n">
        <v>0.229208403102452</v>
      </c>
      <c r="I517" s="19" t="n">
        <v>0.176841339831648</v>
      </c>
      <c r="J517" s="19" t="n">
        <v>0.1497309889079</v>
      </c>
      <c r="K517" s="19" t="n">
        <v>0.10403437729623</v>
      </c>
      <c r="L517" s="19" t="n">
        <v>0.0902548244640941</v>
      </c>
      <c r="M517" s="19"/>
      <c r="N517" s="19" t="n">
        <v>0.168115832980184</v>
      </c>
      <c r="O517" s="19" t="n">
        <v>0.151834330921966</v>
      </c>
      <c r="P517" s="19" t="n">
        <v>0.14481220903219</v>
      </c>
      <c r="Q517" s="19" t="n">
        <v>0.155715232243966</v>
      </c>
      <c r="R517" s="19"/>
      <c r="S517" s="19" t="n">
        <v>0.204997335901405</v>
      </c>
      <c r="T517" s="19" t="n">
        <v>0.145510876129688</v>
      </c>
      <c r="U517" s="19" t="n">
        <v>0.117502997477888</v>
      </c>
      <c r="V517" s="19" t="n">
        <v>0.143929451256986</v>
      </c>
      <c r="W517" s="19" t="n">
        <v>0.154962819025733</v>
      </c>
      <c r="X517" s="19" t="n">
        <v>0.175055408772767</v>
      </c>
      <c r="Y517" s="19" t="n">
        <v>0.151034168438461</v>
      </c>
      <c r="Z517" s="19" t="n">
        <v>0.133776145910338</v>
      </c>
      <c r="AA517" s="19" t="n">
        <v>0.160553939803823</v>
      </c>
      <c r="AB517" s="19" t="n">
        <v>0.166814432870339</v>
      </c>
      <c r="AC517" s="19" t="n">
        <v>0.140059959509515</v>
      </c>
      <c r="AD517" s="19" t="n">
        <v>0.0620329514285326</v>
      </c>
      <c r="AE517" s="19"/>
      <c r="AF517" s="19" t="n">
        <v>0.134936168538259</v>
      </c>
      <c r="AG517" s="19" t="n">
        <v>0.157135138066713</v>
      </c>
      <c r="AH517" s="19" t="n">
        <v>0.166749978816172</v>
      </c>
      <c r="AI517" s="19"/>
      <c r="AJ517" s="19" t="n">
        <v>0.121638097069552</v>
      </c>
      <c r="AK517" s="19" t="n">
        <v>0.194632919094418</v>
      </c>
      <c r="AL517" s="19" t="n">
        <v>0.131508772785914</v>
      </c>
      <c r="AM517" s="19" t="n">
        <v>0.249868946740749</v>
      </c>
      <c r="AN517" s="19" t="n">
        <v>0.137285274364068</v>
      </c>
      <c r="AO517" s="19"/>
      <c r="AP517" s="19" t="n">
        <v>0.121017285050849</v>
      </c>
      <c r="AQ517" s="19" t="n">
        <v>0.181834765454454</v>
      </c>
      <c r="AR517" s="19" t="n">
        <v>0.160912866135338</v>
      </c>
      <c r="AS517" s="19" t="n">
        <v>0.168082993575452</v>
      </c>
      <c r="AT517" s="19" t="n">
        <v>0.170746872056275</v>
      </c>
      <c r="AU517" s="19"/>
      <c r="AV517" s="19" t="n">
        <v>0.184740782718144</v>
      </c>
      <c r="AW517" s="19" t="n">
        <v>0.127300695808875</v>
      </c>
      <c r="AX517" s="19" t="n">
        <v>0.13751468692015</v>
      </c>
      <c r="AY517" s="19" t="n">
        <v>0.160621981422201</v>
      </c>
      <c r="AZ517" s="19" t="n">
        <v>0.202944889401376</v>
      </c>
      <c r="BA517" s="19" t="n">
        <v>0.111345100288097</v>
      </c>
      <c r="BB517" s="19"/>
      <c r="BC517" s="19" t="n">
        <v>0.145849407900168</v>
      </c>
      <c r="BD517" s="19" t="n">
        <v>0.142741006671986</v>
      </c>
      <c r="BE517" s="19" t="n">
        <v>0.159943444164953</v>
      </c>
      <c r="BF517" s="19" t="n">
        <v>0.169560109081405</v>
      </c>
      <c r="BG517" s="19" t="n">
        <v>0.345549093700708</v>
      </c>
    </row>
    <row r="518">
      <c r="B518" t="s">
        <v>281</v>
      </c>
      <c r="C518" s="19" t="n">
        <v>0.399042014211222</v>
      </c>
      <c r="D518" s="19" t="n">
        <v>0.399421232859508</v>
      </c>
      <c r="E518" s="19" t="n">
        <v>0.400965156593914</v>
      </c>
      <c r="F518" s="19"/>
      <c r="G518" s="19" t="n">
        <v>0.519489729662199</v>
      </c>
      <c r="H518" s="19" t="n">
        <v>0.427470958519862</v>
      </c>
      <c r="I518" s="19" t="n">
        <v>0.427985895480483</v>
      </c>
      <c r="J518" s="19" t="n">
        <v>0.385133730202394</v>
      </c>
      <c r="K518" s="19" t="n">
        <v>0.3087288917244</v>
      </c>
      <c r="L518" s="19" t="n">
        <v>0.343972094424759</v>
      </c>
      <c r="M518" s="19"/>
      <c r="N518" s="19" t="n">
        <v>0.447760855067536</v>
      </c>
      <c r="O518" s="19" t="n">
        <v>0.414880019977778</v>
      </c>
      <c r="P518" s="19" t="n">
        <v>0.384127579258656</v>
      </c>
      <c r="Q518" s="19" t="n">
        <v>0.343977070877654</v>
      </c>
      <c r="R518" s="19"/>
      <c r="S518" s="19" t="n">
        <v>0.406341543267724</v>
      </c>
      <c r="T518" s="19" t="n">
        <v>0.399373646591879</v>
      </c>
      <c r="U518" s="19" t="n">
        <v>0.430178749847723</v>
      </c>
      <c r="V518" s="19" t="n">
        <v>0.391577913135418</v>
      </c>
      <c r="W518" s="19" t="n">
        <v>0.402856568949263</v>
      </c>
      <c r="X518" s="19" t="n">
        <v>0.39542603198528</v>
      </c>
      <c r="Y518" s="19" t="n">
        <v>0.403203204431948</v>
      </c>
      <c r="Z518" s="19" t="n">
        <v>0.418172966113774</v>
      </c>
      <c r="AA518" s="19" t="n">
        <v>0.440296351151707</v>
      </c>
      <c r="AB518" s="19" t="n">
        <v>0.325630919072402</v>
      </c>
      <c r="AC518" s="19" t="n">
        <v>0.378536335991206</v>
      </c>
      <c r="AD518" s="19" t="n">
        <v>0.371574993757134</v>
      </c>
      <c r="AE518" s="19"/>
      <c r="AF518" s="19" t="n">
        <v>0.382750118358354</v>
      </c>
      <c r="AG518" s="19" t="n">
        <v>0.386615913859166</v>
      </c>
      <c r="AH518" s="19" t="n">
        <v>0.386260306431377</v>
      </c>
      <c r="AI518" s="19"/>
      <c r="AJ518" s="19" t="n">
        <v>0.376607253347857</v>
      </c>
      <c r="AK518" s="19" t="n">
        <v>0.437760640439987</v>
      </c>
      <c r="AL518" s="19" t="n">
        <v>0.341759558160831</v>
      </c>
      <c r="AM518" s="19" t="n">
        <v>0.430466542904239</v>
      </c>
      <c r="AN518" s="19" t="n">
        <v>0.40555491307926</v>
      </c>
      <c r="AO518" s="19"/>
      <c r="AP518" s="19" t="n">
        <v>0.344325675182776</v>
      </c>
      <c r="AQ518" s="19" t="n">
        <v>0.423500108078629</v>
      </c>
      <c r="AR518" s="19" t="n">
        <v>0.324259706107458</v>
      </c>
      <c r="AS518" s="19" t="n">
        <v>0.451619261141051</v>
      </c>
      <c r="AT518" s="19" t="n">
        <v>0.388743489780737</v>
      </c>
      <c r="AU518" s="19"/>
      <c r="AV518" s="19" t="n">
        <v>0.432519781019972</v>
      </c>
      <c r="AW518" s="19" t="n">
        <v>0.352543620580309</v>
      </c>
      <c r="AX518" s="19" t="n">
        <v>0.395695206285013</v>
      </c>
      <c r="AY518" s="19" t="n">
        <v>0.435368631901244</v>
      </c>
      <c r="AZ518" s="19" t="n">
        <v>0.441332021638259</v>
      </c>
      <c r="BA518" s="19" t="n">
        <v>0.361896556325648</v>
      </c>
      <c r="BB518" s="19"/>
      <c r="BC518" s="19" t="n">
        <v>0.382069654923164</v>
      </c>
      <c r="BD518" s="19" t="n">
        <v>0.415766366223341</v>
      </c>
      <c r="BE518" s="19" t="n">
        <v>0.376139541982371</v>
      </c>
      <c r="BF518" s="19" t="n">
        <v>0.476699069041414</v>
      </c>
      <c r="BG518" s="19" t="n">
        <v>0.414449078731906</v>
      </c>
    </row>
    <row r="519">
      <c r="B519" t="s">
        <v>282</v>
      </c>
      <c r="C519" s="19" t="n">
        <v>0.290164478871025</v>
      </c>
      <c r="D519" s="19" t="n">
        <v>0.318440945585724</v>
      </c>
      <c r="E519" s="19" t="n">
        <v>0.263563168706222</v>
      </c>
      <c r="F519" s="19"/>
      <c r="G519" s="19" t="n">
        <v>0.155659791453557</v>
      </c>
      <c r="H519" s="19" t="n">
        <v>0.234129869471163</v>
      </c>
      <c r="I519" s="19" t="n">
        <v>0.268424272993243</v>
      </c>
      <c r="J519" s="19" t="n">
        <v>0.27657682465665</v>
      </c>
      <c r="K519" s="19" t="n">
        <v>0.388420093584345</v>
      </c>
      <c r="L519" s="19" t="n">
        <v>0.388061593656164</v>
      </c>
      <c r="M519" s="19"/>
      <c r="N519" s="19" t="n">
        <v>0.273495713699658</v>
      </c>
      <c r="O519" s="19" t="n">
        <v>0.291435695257606</v>
      </c>
      <c r="P519" s="19" t="n">
        <v>0.293230841519828</v>
      </c>
      <c r="Q519" s="19" t="n">
        <v>0.302698190085336</v>
      </c>
      <c r="R519" s="19"/>
      <c r="S519" s="19" t="n">
        <v>0.2467829711784</v>
      </c>
      <c r="T519" s="19" t="n">
        <v>0.271612515660872</v>
      </c>
      <c r="U519" s="19" t="n">
        <v>0.295984908548074</v>
      </c>
      <c r="V519" s="19" t="n">
        <v>0.323416678359217</v>
      </c>
      <c r="W519" s="19" t="n">
        <v>0.284506210618691</v>
      </c>
      <c r="X519" s="19" t="n">
        <v>0.268818837423847</v>
      </c>
      <c r="Y519" s="19" t="n">
        <v>0.313155588122569</v>
      </c>
      <c r="Z519" s="19" t="n">
        <v>0.286943021306959</v>
      </c>
      <c r="AA519" s="19" t="n">
        <v>0.253189369871341</v>
      </c>
      <c r="AB519" s="19" t="n">
        <v>0.34258081367689</v>
      </c>
      <c r="AC519" s="19" t="n">
        <v>0.356615910102661</v>
      </c>
      <c r="AD519" s="19" t="n">
        <v>0.345386826057749</v>
      </c>
      <c r="AE519" s="19"/>
      <c r="AF519" s="19" t="n">
        <v>0.315587545662266</v>
      </c>
      <c r="AG519" s="19" t="n">
        <v>0.315858472801467</v>
      </c>
      <c r="AH519" s="19" t="n">
        <v>0.251965326133853</v>
      </c>
      <c r="AI519" s="19"/>
      <c r="AJ519" s="19" t="n">
        <v>0.352307264813617</v>
      </c>
      <c r="AK519" s="19" t="n">
        <v>0.23194454691691</v>
      </c>
      <c r="AL519" s="19" t="n">
        <v>0.32702036883784</v>
      </c>
      <c r="AM519" s="19" t="n">
        <v>0.230193672285624</v>
      </c>
      <c r="AN519" s="19" t="n">
        <v>0.266152864094794</v>
      </c>
      <c r="AO519" s="19"/>
      <c r="AP519" s="19" t="n">
        <v>0.356049009907173</v>
      </c>
      <c r="AQ519" s="19" t="n">
        <v>0.2629955407426</v>
      </c>
      <c r="AR519" s="19" t="n">
        <v>0.337861848424286</v>
      </c>
      <c r="AS519" s="19" t="n">
        <v>0.277500088501676</v>
      </c>
      <c r="AT519" s="19" t="n">
        <v>0.240850197445641</v>
      </c>
      <c r="AU519" s="19"/>
      <c r="AV519" s="19" t="n">
        <v>0.263289858970807</v>
      </c>
      <c r="AW519" s="19" t="n">
        <v>0.362024046521185</v>
      </c>
      <c r="AX519" s="19" t="n">
        <v>0.289573522466103</v>
      </c>
      <c r="AY519" s="19" t="n">
        <v>0.285830555838061</v>
      </c>
      <c r="AZ519" s="19" t="n">
        <v>0.212313817593735</v>
      </c>
      <c r="BA519" s="19" t="n">
        <v>0.264636083005971</v>
      </c>
      <c r="BB519" s="19"/>
      <c r="BC519" s="19" t="n">
        <v>0.305853474431041</v>
      </c>
      <c r="BD519" s="19" t="n">
        <v>0.260106797184145</v>
      </c>
      <c r="BE519" s="19" t="n">
        <v>0.324341438092884</v>
      </c>
      <c r="BF519" s="19" t="n">
        <v>0.234510804812095</v>
      </c>
      <c r="BG519" s="19" t="n">
        <v>0.119352786343287</v>
      </c>
    </row>
    <row r="520">
      <c r="B520" t="s">
        <v>283</v>
      </c>
      <c r="C520" s="19" t="n">
        <v>0.0718204716224335</v>
      </c>
      <c r="D520" s="19" t="n">
        <v>0.0941994730214101</v>
      </c>
      <c r="E520" s="19" t="n">
        <v>0.0496895525417798</v>
      </c>
      <c r="F520" s="19"/>
      <c r="G520" s="19" t="n">
        <v>0.0678511648660793</v>
      </c>
      <c r="H520" s="19" t="n">
        <v>0.0556613980377748</v>
      </c>
      <c r="I520" s="19" t="n">
        <v>0.063671402129983</v>
      </c>
      <c r="J520" s="19" t="n">
        <v>0.0808639972737413</v>
      </c>
      <c r="K520" s="19" t="n">
        <v>0.0832055447640095</v>
      </c>
      <c r="L520" s="19" t="n">
        <v>0.0792028437338152</v>
      </c>
      <c r="M520" s="19"/>
      <c r="N520" s="19" t="n">
        <v>0.060246119291969</v>
      </c>
      <c r="O520" s="19" t="n">
        <v>0.0613305172619322</v>
      </c>
      <c r="P520" s="19" t="n">
        <v>0.0788684824707349</v>
      </c>
      <c r="Q520" s="19" t="n">
        <v>0.0891487912453504</v>
      </c>
      <c r="R520" s="19"/>
      <c r="S520" s="19" t="n">
        <v>0.0621129102543332</v>
      </c>
      <c r="T520" s="19" t="n">
        <v>0.101413063379076</v>
      </c>
      <c r="U520" s="19" t="n">
        <v>0.0609478499493109</v>
      </c>
      <c r="V520" s="19" t="n">
        <v>0.0553045882420453</v>
      </c>
      <c r="W520" s="19" t="n">
        <v>0.0636203817773023</v>
      </c>
      <c r="X520" s="19" t="n">
        <v>0.0839325657671988</v>
      </c>
      <c r="Y520" s="19" t="n">
        <v>0.0615150975855939</v>
      </c>
      <c r="Z520" s="19" t="n">
        <v>0.068281471483273</v>
      </c>
      <c r="AA520" s="19" t="n">
        <v>0.0667223060747447</v>
      </c>
      <c r="AB520" s="19" t="n">
        <v>0.0834985571892335</v>
      </c>
      <c r="AC520" s="19" t="n">
        <v>0.0440502633859072</v>
      </c>
      <c r="AD520" s="19" t="n">
        <v>0.113130487374105</v>
      </c>
      <c r="AE520" s="19"/>
      <c r="AF520" s="19" t="n">
        <v>0.0850814708283028</v>
      </c>
      <c r="AG520" s="19" t="n">
        <v>0.0643501674553805</v>
      </c>
      <c r="AH520" s="19" t="n">
        <v>0.0808564278856378</v>
      </c>
      <c r="AI520" s="19"/>
      <c r="AJ520" s="19" t="n">
        <v>0.078422209381037</v>
      </c>
      <c r="AK520" s="19" t="n">
        <v>0.0623741612330923</v>
      </c>
      <c r="AL520" s="19" t="n">
        <v>0.0886799852511966</v>
      </c>
      <c r="AM520" s="19" t="n">
        <v>0.0417840369277357</v>
      </c>
      <c r="AN520" s="19" t="n">
        <v>0.0891631728623868</v>
      </c>
      <c r="AO520" s="19"/>
      <c r="AP520" s="19" t="n">
        <v>0.0856186640853062</v>
      </c>
      <c r="AQ520" s="19" t="n">
        <v>0.0647286165814876</v>
      </c>
      <c r="AR520" s="19" t="n">
        <v>0.0931476822240938</v>
      </c>
      <c r="AS520" s="19" t="n">
        <v>0.0752431028723104</v>
      </c>
      <c r="AT520" s="19" t="n">
        <v>0.0495891900371901</v>
      </c>
      <c r="AU520" s="19"/>
      <c r="AV520" s="19" t="n">
        <v>0.0684154456278072</v>
      </c>
      <c r="AW520" s="19" t="n">
        <v>0.0725161538659142</v>
      </c>
      <c r="AX520" s="19" t="n">
        <v>0.0880496314240049</v>
      </c>
      <c r="AY520" s="19" t="n">
        <v>0.0742487427271386</v>
      </c>
      <c r="AZ520" s="19" t="n">
        <v>0.0486404195144415</v>
      </c>
      <c r="BA520" s="19" t="n">
        <v>0.0693470897048199</v>
      </c>
      <c r="BB520" s="19"/>
      <c r="BC520" s="19" t="n">
        <v>0.0739020139348435</v>
      </c>
      <c r="BD520" s="19" t="n">
        <v>0.0808361164388022</v>
      </c>
      <c r="BE520" s="19" t="n">
        <v>0.0655019865114146</v>
      </c>
      <c r="BF520" s="19" t="n">
        <v>0.0667919635795422</v>
      </c>
      <c r="BG520" s="19" t="n">
        <v>0.065122927439446</v>
      </c>
    </row>
    <row r="521">
      <c r="B521" t="s">
        <v>207</v>
      </c>
      <c r="C521" s="19" t="n">
        <v>0.0833987465044737</v>
      </c>
      <c r="D521" s="19" t="n">
        <v>0.0504286556451443</v>
      </c>
      <c r="E521" s="19" t="n">
        <v>0.114342181568282</v>
      </c>
      <c r="F521" s="19"/>
      <c r="G521" s="19" t="n">
        <v>0.0598500027148323</v>
      </c>
      <c r="H521" s="19" t="n">
        <v>0.0535293708687481</v>
      </c>
      <c r="I521" s="19" t="n">
        <v>0.063077089564643</v>
      </c>
      <c r="J521" s="19" t="n">
        <v>0.107694458959314</v>
      </c>
      <c r="K521" s="19" t="n">
        <v>0.115611092631015</v>
      </c>
      <c r="L521" s="19" t="n">
        <v>0.0985086437211679</v>
      </c>
      <c r="M521" s="19"/>
      <c r="N521" s="19" t="n">
        <v>0.0503814789606528</v>
      </c>
      <c r="O521" s="19" t="n">
        <v>0.080519436580718</v>
      </c>
      <c r="P521" s="19" t="n">
        <v>0.0989608877185905</v>
      </c>
      <c r="Q521" s="19" t="n">
        <v>0.108460715547694</v>
      </c>
      <c r="R521" s="19"/>
      <c r="S521" s="19" t="n">
        <v>0.0797652393981378</v>
      </c>
      <c r="T521" s="19" t="n">
        <v>0.0820898982384855</v>
      </c>
      <c r="U521" s="19" t="n">
        <v>0.0953854941770047</v>
      </c>
      <c r="V521" s="19" t="n">
        <v>0.0857713690063341</v>
      </c>
      <c r="W521" s="19" t="n">
        <v>0.0940540196290107</v>
      </c>
      <c r="X521" s="19" t="n">
        <v>0.0767671560509067</v>
      </c>
      <c r="Y521" s="19" t="n">
        <v>0.0710919414214287</v>
      </c>
      <c r="Z521" s="19" t="n">
        <v>0.0928263951856572</v>
      </c>
      <c r="AA521" s="19" t="n">
        <v>0.0792380330983847</v>
      </c>
      <c r="AB521" s="19" t="n">
        <v>0.0814752771911356</v>
      </c>
      <c r="AC521" s="19" t="n">
        <v>0.0807375310107117</v>
      </c>
      <c r="AD521" s="19" t="n">
        <v>0.107874741382479</v>
      </c>
      <c r="AE521" s="19"/>
      <c r="AF521" s="19" t="n">
        <v>0.0816446966128174</v>
      </c>
      <c r="AG521" s="19" t="n">
        <v>0.0760403078172741</v>
      </c>
      <c r="AH521" s="19" t="n">
        <v>0.11416796073296</v>
      </c>
      <c r="AI521" s="19"/>
      <c r="AJ521" s="19" t="n">
        <v>0.0710251753879366</v>
      </c>
      <c r="AK521" s="19" t="n">
        <v>0.0732877323155931</v>
      </c>
      <c r="AL521" s="19" t="n">
        <v>0.111031314964219</v>
      </c>
      <c r="AM521" s="19" t="n">
        <v>0.0476868011416522</v>
      </c>
      <c r="AN521" s="19" t="n">
        <v>0.10184377559949</v>
      </c>
      <c r="AO521" s="19"/>
      <c r="AP521" s="19" t="n">
        <v>0.092989365773896</v>
      </c>
      <c r="AQ521" s="19" t="n">
        <v>0.0669409691428292</v>
      </c>
      <c r="AR521" s="19" t="n">
        <v>0.0838178971088253</v>
      </c>
      <c r="AS521" s="19" t="n">
        <v>0.0275545539095101</v>
      </c>
      <c r="AT521" s="19" t="n">
        <v>0.150070250680157</v>
      </c>
      <c r="AU521" s="19"/>
      <c r="AV521" s="19" t="n">
        <v>0.0510341316632706</v>
      </c>
      <c r="AW521" s="19" t="n">
        <v>0.0856154832237168</v>
      </c>
      <c r="AX521" s="19" t="n">
        <v>0.0891669529047293</v>
      </c>
      <c r="AY521" s="19" t="n">
        <v>0.0439300881113548</v>
      </c>
      <c r="AZ521" s="19" t="n">
        <v>0.0947688518521882</v>
      </c>
      <c r="BA521" s="19" t="n">
        <v>0.192775170675464</v>
      </c>
      <c r="BB521" s="19"/>
      <c r="BC521" s="19" t="n">
        <v>0.092325448810783</v>
      </c>
      <c r="BD521" s="19" t="n">
        <v>0.100549713481726</v>
      </c>
      <c r="BE521" s="19" t="n">
        <v>0.0740735892483774</v>
      </c>
      <c r="BF521" s="19" t="n">
        <v>0.0524380534855427</v>
      </c>
      <c r="BG521" s="19" t="n">
        <v>0.0555261137846536</v>
      </c>
    </row>
    <row r="522">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c r="AB522" s="19"/>
      <c r="AC522" s="19"/>
      <c r="AD522" s="19"/>
      <c r="AE522" s="19"/>
      <c r="AF522" s="19"/>
      <c r="AG522" s="19"/>
      <c r="AH522" s="19"/>
      <c r="AI522" s="19"/>
      <c r="AJ522" s="19"/>
      <c r="AK522" s="19"/>
      <c r="AL522" s="19"/>
      <c r="AM522" s="19"/>
      <c r="AN522" s="19"/>
      <c r="AO522" s="19"/>
      <c r="AP522" s="19"/>
      <c r="AQ522" s="19"/>
      <c r="AR522" s="19"/>
      <c r="AS522" s="19"/>
      <c r="AT522" s="19"/>
      <c r="AU522" s="19"/>
      <c r="AV522" s="19"/>
      <c r="AW522" s="19"/>
      <c r="AX522" s="19"/>
      <c r="AY522" s="19"/>
      <c r="AZ522" s="19"/>
      <c r="BA522" s="19"/>
      <c r="BB522" s="19"/>
      <c r="BC522" s="19"/>
      <c r="BD522" s="19"/>
      <c r="BE522" s="19"/>
      <c r="BF522" s="19"/>
      <c r="BG522" s="19"/>
    </row>
    <row r="523">
      <c r="B523" s="7" t="s">
        <v>298</v>
      </c>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c r="AB523" s="19"/>
      <c r="AC523" s="19"/>
      <c r="AD523" s="19"/>
      <c r="AE523" s="19"/>
      <c r="AF523" s="19"/>
      <c r="AG523" s="19"/>
      <c r="AH523" s="19"/>
      <c r="AI523" s="19"/>
      <c r="AJ523" s="19"/>
      <c r="AK523" s="19"/>
      <c r="AL523" s="19"/>
      <c r="AM523" s="19"/>
      <c r="AN523" s="19"/>
      <c r="AO523" s="19"/>
      <c r="AP523" s="19"/>
      <c r="AQ523" s="19"/>
      <c r="AR523" s="19"/>
      <c r="AS523" s="19"/>
      <c r="AT523" s="19"/>
      <c r="AU523" s="19"/>
      <c r="AV523" s="19"/>
      <c r="AW523" s="19"/>
      <c r="AX523" s="19"/>
      <c r="AY523" s="19"/>
      <c r="AZ523" s="19"/>
      <c r="BA523" s="19"/>
      <c r="BB523" s="19"/>
      <c r="BC523" s="19"/>
      <c r="BD523" s="19"/>
      <c r="BE523" s="19"/>
      <c r="BF523" s="19"/>
      <c r="BG523" s="19"/>
    </row>
    <row r="524">
      <c r="B524" s="26" t="s">
        <v>79</v>
      </c>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c r="AB524" s="19"/>
      <c r="AC524" s="19"/>
      <c r="AD524" s="19"/>
      <c r="AE524" s="19"/>
      <c r="AF524" s="19"/>
      <c r="AG524" s="19"/>
      <c r="AH524" s="19"/>
      <c r="AI524" s="19"/>
      <c r="AJ524" s="19"/>
      <c r="AK524" s="19"/>
      <c r="AL524" s="19"/>
      <c r="AM524" s="19"/>
      <c r="AN524" s="19"/>
      <c r="AO524" s="19"/>
      <c r="AP524" s="19"/>
      <c r="AQ524" s="19"/>
      <c r="AR524" s="19"/>
      <c r="AS524" s="19"/>
      <c r="AT524" s="19"/>
      <c r="AU524" s="19"/>
      <c r="AV524" s="19"/>
      <c r="AW524" s="19"/>
      <c r="AX524" s="19"/>
      <c r="AY524" s="19"/>
      <c r="AZ524" s="19"/>
      <c r="BA524" s="19"/>
      <c r="BB524" s="19"/>
      <c r="BC524" s="19"/>
      <c r="BD524" s="19"/>
      <c r="BE524" s="19"/>
      <c r="BF524" s="19"/>
      <c r="BG524" s="19"/>
    </row>
    <row r="525">
      <c r="B525" t="s">
        <v>295</v>
      </c>
      <c r="C525" s="19" t="n">
        <v>0.617670247858316</v>
      </c>
      <c r="D525" s="19" t="n">
        <v>0.609868222336669</v>
      </c>
      <c r="E525" s="19" t="n">
        <v>0.625331911166665</v>
      </c>
      <c r="F525" s="19"/>
      <c r="G525" s="19" t="n">
        <v>0.65965967599083</v>
      </c>
      <c r="H525" s="19" t="n">
        <v>0.677931744379127</v>
      </c>
      <c r="I525" s="19" t="n">
        <v>0.645182165178341</v>
      </c>
      <c r="J525" s="19" t="n">
        <v>0.548217571012793</v>
      </c>
      <c r="K525" s="19" t="n">
        <v>0.583582979820531</v>
      </c>
      <c r="L525" s="19" t="n">
        <v>0.597590055034677</v>
      </c>
      <c r="M525" s="19"/>
      <c r="N525" s="19" t="n">
        <v>0.638955096522138</v>
      </c>
      <c r="O525" s="19" t="n">
        <v>0.58717096087475</v>
      </c>
      <c r="P525" s="19" t="n">
        <v>0.60587646310644</v>
      </c>
      <c r="Q525" s="19" t="n">
        <v>0.636050490849969</v>
      </c>
      <c r="R525" s="19"/>
      <c r="S525" s="19" t="n">
        <v>0.648827939046358</v>
      </c>
      <c r="T525" s="19" t="n">
        <v>0.625275691226224</v>
      </c>
      <c r="U525" s="19" t="n">
        <v>0.592247356621462</v>
      </c>
      <c r="V525" s="19" t="n">
        <v>0.63971651587291</v>
      </c>
      <c r="W525" s="19" t="n">
        <v>0.636038943110476</v>
      </c>
      <c r="X525" s="19" t="n">
        <v>0.632325542180489</v>
      </c>
      <c r="Y525" s="19" t="n">
        <v>0.652301375834086</v>
      </c>
      <c r="Z525" s="19" t="n">
        <v>0.633835369708202</v>
      </c>
      <c r="AA525" s="19" t="n">
        <v>0.59308303420352</v>
      </c>
      <c r="AB525" s="19" t="n">
        <v>0.579861566292082</v>
      </c>
      <c r="AC525" s="19" t="n">
        <v>0.55508751116629</v>
      </c>
      <c r="AD525" s="19" t="n">
        <v>0.547965629146591</v>
      </c>
      <c r="AE525" s="19"/>
      <c r="AF525" s="19" t="n">
        <v>0.601080316368368</v>
      </c>
      <c r="AG525" s="19" t="n">
        <v>0.617676901198781</v>
      </c>
      <c r="AH525" s="19" t="n">
        <v>0.630674909882127</v>
      </c>
      <c r="AI525" s="19"/>
      <c r="AJ525" s="19" t="n">
        <v>0.629733911232123</v>
      </c>
      <c r="AK525" s="19" t="n">
        <v>0.656929499148087</v>
      </c>
      <c r="AL525" s="19" t="n">
        <v>0.571622638238644</v>
      </c>
      <c r="AM525" s="19" t="n">
        <v>0.598192757997034</v>
      </c>
      <c r="AN525" s="19" t="n">
        <v>0.585867818305742</v>
      </c>
      <c r="AO525" s="19"/>
      <c r="AP525" s="19" t="n">
        <v>0.633606743445004</v>
      </c>
      <c r="AQ525" s="19" t="n">
        <v>0.649293827067167</v>
      </c>
      <c r="AR525" s="19" t="n">
        <v>0.598422870412364</v>
      </c>
      <c r="AS525" s="19" t="n">
        <v>0.658242242775953</v>
      </c>
      <c r="AT525" s="19" t="n">
        <v>0.4591672575439</v>
      </c>
      <c r="AU525" s="19"/>
      <c r="AV525" s="19" t="n">
        <v>0.656101497742706</v>
      </c>
      <c r="AW525" s="19" t="n">
        <v>0.628486145105851</v>
      </c>
      <c r="AX525" s="19" t="n">
        <v>0.627907597212292</v>
      </c>
      <c r="AY525" s="19" t="n">
        <v>0.651384309768225</v>
      </c>
      <c r="AZ525" s="19" t="n">
        <v>0.480770803786515</v>
      </c>
      <c r="BA525" s="19" t="n">
        <v>0.605282774418803</v>
      </c>
      <c r="BB525" s="19"/>
      <c r="BC525" s="19" t="n">
        <v>0.607374834147064</v>
      </c>
      <c r="BD525" s="19" t="n">
        <v>0.571211934363167</v>
      </c>
      <c r="BE525" s="19" t="n">
        <v>0.620207427055243</v>
      </c>
      <c r="BF525" s="19" t="n">
        <v>0.664293939682481</v>
      </c>
      <c r="BG525" s="19" t="n">
        <v>0.587682172306248</v>
      </c>
    </row>
    <row r="526">
      <c r="B526" t="s">
        <v>296</v>
      </c>
      <c r="C526" s="19" t="n">
        <v>0.288076815276639</v>
      </c>
      <c r="D526" s="19" t="n">
        <v>0.321966136932962</v>
      </c>
      <c r="E526" s="19" t="n">
        <v>0.254225110418366</v>
      </c>
      <c r="F526" s="19"/>
      <c r="G526" s="19" t="n">
        <v>0.265828559320364</v>
      </c>
      <c r="H526" s="19" t="n">
        <v>0.243703289779042</v>
      </c>
      <c r="I526" s="19" t="n">
        <v>0.254459116172535</v>
      </c>
      <c r="J526" s="19" t="n">
        <v>0.341566225907716</v>
      </c>
      <c r="K526" s="19" t="n">
        <v>0.299463416565221</v>
      </c>
      <c r="L526" s="19" t="n">
        <v>0.315237638204544</v>
      </c>
      <c r="M526" s="19"/>
      <c r="N526" s="19" t="n">
        <v>0.2915021952186</v>
      </c>
      <c r="O526" s="19" t="n">
        <v>0.331287080781956</v>
      </c>
      <c r="P526" s="19" t="n">
        <v>0.274418004636011</v>
      </c>
      <c r="Q526" s="19" t="n">
        <v>0.252032573389183</v>
      </c>
      <c r="R526" s="19"/>
      <c r="S526" s="19" t="n">
        <v>0.278062230106871</v>
      </c>
      <c r="T526" s="19" t="n">
        <v>0.278139618633371</v>
      </c>
      <c r="U526" s="19" t="n">
        <v>0.311905710257246</v>
      </c>
      <c r="V526" s="19" t="n">
        <v>0.2709350184431</v>
      </c>
      <c r="W526" s="19" t="n">
        <v>0.271684471601346</v>
      </c>
      <c r="X526" s="19" t="n">
        <v>0.295888494416216</v>
      </c>
      <c r="Y526" s="19" t="n">
        <v>0.251232987745577</v>
      </c>
      <c r="Z526" s="19" t="n">
        <v>0.245967829607444</v>
      </c>
      <c r="AA526" s="19" t="n">
        <v>0.320090090942468</v>
      </c>
      <c r="AB526" s="19" t="n">
        <v>0.31264279301108</v>
      </c>
      <c r="AC526" s="19" t="n">
        <v>0.32978352397378</v>
      </c>
      <c r="AD526" s="19" t="n">
        <v>0.273868764546011</v>
      </c>
      <c r="AE526" s="19"/>
      <c r="AF526" s="19" t="n">
        <v>0.31133064935524</v>
      </c>
      <c r="AG526" s="19" t="n">
        <v>0.293257077748215</v>
      </c>
      <c r="AH526" s="19" t="n">
        <v>0.232437172310527</v>
      </c>
      <c r="AI526" s="19"/>
      <c r="AJ526" s="19" t="n">
        <v>0.289986314133809</v>
      </c>
      <c r="AK526" s="19" t="n">
        <v>0.273978191342654</v>
      </c>
      <c r="AL526" s="19" t="n">
        <v>0.370012168605768</v>
      </c>
      <c r="AM526" s="19" t="n">
        <v>0.301274002126932</v>
      </c>
      <c r="AN526" s="19" t="n">
        <v>0.249498622143514</v>
      </c>
      <c r="AO526" s="19"/>
      <c r="AP526" s="19" t="n">
        <v>0.277318379305499</v>
      </c>
      <c r="AQ526" s="19" t="n">
        <v>0.277181672277608</v>
      </c>
      <c r="AR526" s="19" t="n">
        <v>0.325567827725827</v>
      </c>
      <c r="AS526" s="19" t="n">
        <v>0.295924194803315</v>
      </c>
      <c r="AT526" s="19" t="n">
        <v>0.381823838382375</v>
      </c>
      <c r="AU526" s="19"/>
      <c r="AV526" s="19" t="n">
        <v>0.282435673629762</v>
      </c>
      <c r="AW526" s="19" t="n">
        <v>0.284730111700462</v>
      </c>
      <c r="AX526" s="19" t="n">
        <v>0.279292392249113</v>
      </c>
      <c r="AY526" s="19" t="n">
        <v>0.29456622289247</v>
      </c>
      <c r="AZ526" s="19" t="n">
        <v>0.374718791151308</v>
      </c>
      <c r="BA526" s="19" t="n">
        <v>0.226662894310252</v>
      </c>
      <c r="BB526" s="19"/>
      <c r="BC526" s="19" t="n">
        <v>0.268214233073637</v>
      </c>
      <c r="BD526" s="19" t="n">
        <v>0.332407324584902</v>
      </c>
      <c r="BE526" s="19" t="n">
        <v>0.285860920899603</v>
      </c>
      <c r="BF526" s="19" t="n">
        <v>0.283708034621531</v>
      </c>
      <c r="BG526" s="19" t="n">
        <v>0.350414826306655</v>
      </c>
    </row>
    <row r="527">
      <c r="B527" t="s">
        <v>100</v>
      </c>
      <c r="C527" s="19" t="n">
        <v>0.0942529368650449</v>
      </c>
      <c r="D527" s="19" t="n">
        <v>0.0681656407303696</v>
      </c>
      <c r="E527" s="19" t="n">
        <v>0.120442978414969</v>
      </c>
      <c r="F527" s="19"/>
      <c r="G527" s="19" t="n">
        <v>0.0745117646888065</v>
      </c>
      <c r="H527" s="19" t="n">
        <v>0.0783649658418308</v>
      </c>
      <c r="I527" s="19" t="n">
        <v>0.100358718649124</v>
      </c>
      <c r="J527" s="19" t="n">
        <v>0.110216203079491</v>
      </c>
      <c r="K527" s="19" t="n">
        <v>0.116953603614248</v>
      </c>
      <c r="L527" s="19" t="n">
        <v>0.0871723067607787</v>
      </c>
      <c r="M527" s="19"/>
      <c r="N527" s="19" t="n">
        <v>0.0695427082592623</v>
      </c>
      <c r="O527" s="19" t="n">
        <v>0.0815419583432934</v>
      </c>
      <c r="P527" s="19" t="n">
        <v>0.119705532257548</v>
      </c>
      <c r="Q527" s="19" t="n">
        <v>0.111916935760847</v>
      </c>
      <c r="R527" s="19"/>
      <c r="S527" s="19" t="n">
        <v>0.0731098308467701</v>
      </c>
      <c r="T527" s="19" t="n">
        <v>0.0965846901404049</v>
      </c>
      <c r="U527" s="19" t="n">
        <v>0.0958469331212923</v>
      </c>
      <c r="V527" s="19" t="n">
        <v>0.0893484656839902</v>
      </c>
      <c r="W527" s="19" t="n">
        <v>0.0922765852881784</v>
      </c>
      <c r="X527" s="19" t="n">
        <v>0.0717859634032946</v>
      </c>
      <c r="Y527" s="19" t="n">
        <v>0.0964656364203366</v>
      </c>
      <c r="Z527" s="19" t="n">
        <v>0.120196800684353</v>
      </c>
      <c r="AA527" s="19" t="n">
        <v>0.0868268748540123</v>
      </c>
      <c r="AB527" s="19" t="n">
        <v>0.107495640696837</v>
      </c>
      <c r="AC527" s="19" t="n">
        <v>0.11512896485993</v>
      </c>
      <c r="AD527" s="19" t="n">
        <v>0.178165606307398</v>
      </c>
      <c r="AE527" s="19"/>
      <c r="AF527" s="19" t="n">
        <v>0.0875890342763929</v>
      </c>
      <c r="AG527" s="19" t="n">
        <v>0.0890660210530046</v>
      </c>
      <c r="AH527" s="19" t="n">
        <v>0.136887917807345</v>
      </c>
      <c r="AI527" s="19"/>
      <c r="AJ527" s="19" t="n">
        <v>0.0802797746340682</v>
      </c>
      <c r="AK527" s="19" t="n">
        <v>0.0690923095092595</v>
      </c>
      <c r="AL527" s="19" t="n">
        <v>0.0583651931555881</v>
      </c>
      <c r="AM527" s="19" t="n">
        <v>0.100533239876034</v>
      </c>
      <c r="AN527" s="19" t="n">
        <v>0.164633559550744</v>
      </c>
      <c r="AO527" s="19"/>
      <c r="AP527" s="19" t="n">
        <v>0.089074877249497</v>
      </c>
      <c r="AQ527" s="19" t="n">
        <v>0.0735245006552254</v>
      </c>
      <c r="AR527" s="19" t="n">
        <v>0.0760093018618082</v>
      </c>
      <c r="AS527" s="19" t="n">
        <v>0.045833562420732</v>
      </c>
      <c r="AT527" s="19" t="n">
        <v>0.159008904073725</v>
      </c>
      <c r="AU527" s="19"/>
      <c r="AV527" s="19" t="n">
        <v>0.0614628286275319</v>
      </c>
      <c r="AW527" s="19" t="n">
        <v>0.0867837431936872</v>
      </c>
      <c r="AX527" s="19" t="n">
        <v>0.0928000105385952</v>
      </c>
      <c r="AY527" s="19" t="n">
        <v>0.0540494673393054</v>
      </c>
      <c r="AZ527" s="19" t="n">
        <v>0.144510405062176</v>
      </c>
      <c r="BA527" s="19" t="n">
        <v>0.168054331270945</v>
      </c>
      <c r="BB527" s="19"/>
      <c r="BC527" s="19" t="n">
        <v>0.124410932779299</v>
      </c>
      <c r="BD527" s="19" t="n">
        <v>0.096380741051931</v>
      </c>
      <c r="BE527" s="19" t="n">
        <v>0.0939316520451545</v>
      </c>
      <c r="BF527" s="19" t="n">
        <v>0.0519980256959881</v>
      </c>
      <c r="BG527" s="19" t="n">
        <v>0.0619030013870972</v>
      </c>
    </row>
    <row r="528">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c r="AB528" s="19"/>
      <c r="AC528" s="19"/>
      <c r="AD528" s="19"/>
      <c r="AE528" s="19"/>
      <c r="AF528" s="19"/>
      <c r="AG528" s="19"/>
      <c r="AH528" s="19"/>
      <c r="AI528" s="19"/>
      <c r="AJ528" s="19"/>
      <c r="AK528" s="19"/>
      <c r="AL528" s="19"/>
      <c r="AM528" s="19"/>
      <c r="AN528" s="19"/>
      <c r="AO528" s="19"/>
      <c r="AP528" s="19"/>
      <c r="AQ528" s="19"/>
      <c r="AR528" s="19"/>
      <c r="AS528" s="19"/>
      <c r="AT528" s="19"/>
      <c r="AU528" s="19"/>
      <c r="AV528" s="19"/>
      <c r="AW528" s="19"/>
      <c r="AX528" s="19"/>
      <c r="AY528" s="19"/>
      <c r="AZ528" s="19"/>
      <c r="BA528" s="19"/>
      <c r="BB528" s="19"/>
      <c r="BC528" s="19"/>
      <c r="BD528" s="19"/>
      <c r="BE528" s="19"/>
      <c r="BF528" s="19"/>
      <c r="BG528" s="19"/>
    </row>
    <row r="529">
      <c r="B529" s="7" t="s">
        <v>299</v>
      </c>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c r="AB529" s="19"/>
      <c r="AC529" s="19"/>
      <c r="AD529" s="19"/>
      <c r="AE529" s="19"/>
      <c r="AF529" s="19"/>
      <c r="AG529" s="19"/>
      <c r="AH529" s="19"/>
      <c r="AI529" s="19"/>
      <c r="AJ529" s="19"/>
      <c r="AK529" s="19"/>
      <c r="AL529" s="19"/>
      <c r="AM529" s="19"/>
      <c r="AN529" s="19"/>
      <c r="AO529" s="19"/>
      <c r="AP529" s="19"/>
      <c r="AQ529" s="19"/>
      <c r="AR529" s="19"/>
      <c r="AS529" s="19"/>
      <c r="AT529" s="19"/>
      <c r="AU529" s="19"/>
      <c r="AV529" s="19"/>
      <c r="AW529" s="19"/>
      <c r="AX529" s="19"/>
      <c r="AY529" s="19"/>
      <c r="AZ529" s="19"/>
      <c r="BA529" s="19"/>
      <c r="BB529" s="19"/>
      <c r="BC529" s="19"/>
      <c r="BD529" s="19"/>
      <c r="BE529" s="19"/>
      <c r="BF529" s="19"/>
      <c r="BG529" s="19"/>
    </row>
    <row r="530">
      <c r="B530" s="26" t="s">
        <v>79</v>
      </c>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c r="AB530" s="19"/>
      <c r="AC530" s="19"/>
      <c r="AD530" s="19"/>
      <c r="AE530" s="19"/>
      <c r="AF530" s="19"/>
      <c r="AG530" s="19"/>
      <c r="AH530" s="19"/>
      <c r="AI530" s="19"/>
      <c r="AJ530" s="19"/>
      <c r="AK530" s="19"/>
      <c r="AL530" s="19"/>
      <c r="AM530" s="19"/>
      <c r="AN530" s="19"/>
      <c r="AO530" s="19"/>
      <c r="AP530" s="19"/>
      <c r="AQ530" s="19"/>
      <c r="AR530" s="19"/>
      <c r="AS530" s="19"/>
      <c r="AT530" s="19"/>
      <c r="AU530" s="19"/>
      <c r="AV530" s="19"/>
      <c r="AW530" s="19"/>
      <c r="AX530" s="19"/>
      <c r="AY530" s="19"/>
      <c r="AZ530" s="19"/>
      <c r="BA530" s="19"/>
      <c r="BB530" s="19"/>
      <c r="BC530" s="19"/>
      <c r="BD530" s="19"/>
      <c r="BE530" s="19"/>
      <c r="BF530" s="19"/>
      <c r="BG530" s="19"/>
    </row>
    <row r="531">
      <c r="B531" t="s">
        <v>295</v>
      </c>
      <c r="C531" s="19" t="n">
        <v>0.264065235220313</v>
      </c>
      <c r="D531" s="19" t="n">
        <v>0.250086220488739</v>
      </c>
      <c r="E531" s="19" t="n">
        <v>0.278475785638587</v>
      </c>
      <c r="F531" s="19"/>
      <c r="G531" s="19" t="n">
        <v>0.355603832571053</v>
      </c>
      <c r="H531" s="19" t="n">
        <v>0.400303592389165</v>
      </c>
      <c r="I531" s="19" t="n">
        <v>0.265168404392774</v>
      </c>
      <c r="J531" s="19" t="n">
        <v>0.247210261821806</v>
      </c>
      <c r="K531" s="19" t="n">
        <v>0.180686943280473</v>
      </c>
      <c r="L531" s="19" t="n">
        <v>0.1613313846737</v>
      </c>
      <c r="M531" s="19"/>
      <c r="N531" s="19" t="n">
        <v>0.298542457716204</v>
      </c>
      <c r="O531" s="19" t="n">
        <v>0.258595371496498</v>
      </c>
      <c r="P531" s="19" t="n">
        <v>0.216360000123398</v>
      </c>
      <c r="Q531" s="19" t="n">
        <v>0.275047070772678</v>
      </c>
      <c r="R531" s="19"/>
      <c r="S531" s="19" t="n">
        <v>0.320611353230777</v>
      </c>
      <c r="T531" s="19" t="n">
        <v>0.219103714025427</v>
      </c>
      <c r="U531" s="19" t="n">
        <v>0.169456274149162</v>
      </c>
      <c r="V531" s="19" t="n">
        <v>0.341795161597831</v>
      </c>
      <c r="W531" s="19" t="n">
        <v>0.233408696661518</v>
      </c>
      <c r="X531" s="19" t="n">
        <v>0.347295568856499</v>
      </c>
      <c r="Y531" s="19" t="n">
        <v>0.33028144555665</v>
      </c>
      <c r="Z531" s="19" t="n">
        <v>0.214628833095686</v>
      </c>
      <c r="AA531" s="19" t="n">
        <v>0.259507383265069</v>
      </c>
      <c r="AB531" s="19" t="n">
        <v>0.173514064002458</v>
      </c>
      <c r="AC531" s="19" t="n">
        <v>0.236341667709623</v>
      </c>
      <c r="AD531" s="19" t="n">
        <v>0.258974669295134</v>
      </c>
      <c r="AE531" s="19"/>
      <c r="AF531" s="19" t="n">
        <v>0.204709508318125</v>
      </c>
      <c r="AG531" s="19" t="n">
        <v>0.272797927027723</v>
      </c>
      <c r="AH531" s="19" t="n">
        <v>0.320551981360814</v>
      </c>
      <c r="AI531" s="19"/>
      <c r="AJ531" s="19" t="n">
        <v>0.204134782644663</v>
      </c>
      <c r="AK531" s="19" t="n">
        <v>0.36950283388458</v>
      </c>
      <c r="AL531" s="19" t="n">
        <v>0.193432140511281</v>
      </c>
      <c r="AM531" s="19" t="n">
        <v>0.281658250572061</v>
      </c>
      <c r="AN531" s="19" t="n">
        <v>0.252491610282693</v>
      </c>
      <c r="AO531" s="19"/>
      <c r="AP531" s="19" t="n">
        <v>0.20822245909502</v>
      </c>
      <c r="AQ531" s="19" t="n">
        <v>0.346238261465869</v>
      </c>
      <c r="AR531" s="19" t="n">
        <v>0.220237928211485</v>
      </c>
      <c r="AS531" s="19" t="n">
        <v>0.223013470625625</v>
      </c>
      <c r="AT531" s="19" t="n">
        <v>0.170624279050696</v>
      </c>
      <c r="AU531" s="19"/>
      <c r="AV531" s="19" t="n">
        <v>0.36897723518607</v>
      </c>
      <c r="AW531" s="19" t="n">
        <v>0.212628720957676</v>
      </c>
      <c r="AX531" s="19" t="n">
        <v>0.212471115616421</v>
      </c>
      <c r="AY531" s="19" t="n">
        <v>0.213323717796538</v>
      </c>
      <c r="AZ531" s="19" t="n">
        <v>0.246543814188117</v>
      </c>
      <c r="BA531" s="19" t="n">
        <v>0.225159226700186</v>
      </c>
      <c r="BB531" s="19"/>
      <c r="BC531" s="19" t="n">
        <v>0.218742335912782</v>
      </c>
      <c r="BD531" s="19" t="n">
        <v>0.253136374474893</v>
      </c>
      <c r="BE531" s="19" t="n">
        <v>0.280703370543473</v>
      </c>
      <c r="BF531" s="19" t="n">
        <v>0.379554332072398</v>
      </c>
      <c r="BG531" s="19" t="n">
        <v>0.457440211114913</v>
      </c>
    </row>
    <row r="532">
      <c r="B532" t="s">
        <v>296</v>
      </c>
      <c r="C532" s="19" t="n">
        <v>0.61780914470849</v>
      </c>
      <c r="D532" s="19" t="n">
        <v>0.668459713157735</v>
      </c>
      <c r="E532" s="19" t="n">
        <v>0.567821807386137</v>
      </c>
      <c r="F532" s="19"/>
      <c r="G532" s="19" t="n">
        <v>0.548002791083396</v>
      </c>
      <c r="H532" s="19" t="n">
        <v>0.495662356698052</v>
      </c>
      <c r="I532" s="19" t="n">
        <v>0.596164381076782</v>
      </c>
      <c r="J532" s="19" t="n">
        <v>0.637764195411319</v>
      </c>
      <c r="K532" s="19" t="n">
        <v>0.679517974612295</v>
      </c>
      <c r="L532" s="19" t="n">
        <v>0.723344818848655</v>
      </c>
      <c r="M532" s="19"/>
      <c r="N532" s="19" t="n">
        <v>0.629315256334435</v>
      </c>
      <c r="O532" s="19" t="n">
        <v>0.623586532813208</v>
      </c>
      <c r="P532" s="19" t="n">
        <v>0.63865466288777</v>
      </c>
      <c r="Q532" s="19" t="n">
        <v>0.580326448146735</v>
      </c>
      <c r="R532" s="19"/>
      <c r="S532" s="19" t="n">
        <v>0.577968756834257</v>
      </c>
      <c r="T532" s="19" t="n">
        <v>0.6550909065459</v>
      </c>
      <c r="U532" s="19" t="n">
        <v>0.689450022332144</v>
      </c>
      <c r="V532" s="19" t="n">
        <v>0.58712577163361</v>
      </c>
      <c r="W532" s="19" t="n">
        <v>0.636861372665158</v>
      </c>
      <c r="X532" s="19" t="n">
        <v>0.52857518595624</v>
      </c>
      <c r="Y532" s="19" t="n">
        <v>0.57088113212508</v>
      </c>
      <c r="Z532" s="19" t="n">
        <v>0.694207775124114</v>
      </c>
      <c r="AA532" s="19" t="n">
        <v>0.60743220041835</v>
      </c>
      <c r="AB532" s="19" t="n">
        <v>0.708958036810258</v>
      </c>
      <c r="AC532" s="19" t="n">
        <v>0.616222798320761</v>
      </c>
      <c r="AD532" s="19" t="n">
        <v>0.557710128010795</v>
      </c>
      <c r="AE532" s="19"/>
      <c r="AF532" s="19" t="n">
        <v>0.689909915617738</v>
      </c>
      <c r="AG532" s="19" t="n">
        <v>0.6174529317386</v>
      </c>
      <c r="AH532" s="19" t="n">
        <v>0.510033484179963</v>
      </c>
      <c r="AI532" s="19"/>
      <c r="AJ532" s="19" t="n">
        <v>0.683401871532321</v>
      </c>
      <c r="AK532" s="19" t="n">
        <v>0.541782973027984</v>
      </c>
      <c r="AL532" s="19" t="n">
        <v>0.712083148989477</v>
      </c>
      <c r="AM532" s="19" t="n">
        <v>0.623926415535387</v>
      </c>
      <c r="AN532" s="19" t="n">
        <v>0.556311952452667</v>
      </c>
      <c r="AO532" s="19"/>
      <c r="AP532" s="19" t="n">
        <v>0.663306453851658</v>
      </c>
      <c r="AQ532" s="19" t="n">
        <v>0.573970865745044</v>
      </c>
      <c r="AR532" s="19" t="n">
        <v>0.681413803760369</v>
      </c>
      <c r="AS532" s="19" t="n">
        <v>0.679722366673456</v>
      </c>
      <c r="AT532" s="19" t="n">
        <v>0.673743710612217</v>
      </c>
      <c r="AU532" s="19"/>
      <c r="AV532" s="19" t="n">
        <v>0.559369968168685</v>
      </c>
      <c r="AW532" s="19" t="n">
        <v>0.651728465430716</v>
      </c>
      <c r="AX532" s="19" t="n">
        <v>0.705229453493455</v>
      </c>
      <c r="AY532" s="19" t="n">
        <v>0.705122396630734</v>
      </c>
      <c r="AZ532" s="19" t="n">
        <v>0.631613998539206</v>
      </c>
      <c r="BA532" s="19" t="n">
        <v>0.506757778457058</v>
      </c>
      <c r="BB532" s="19"/>
      <c r="BC532" s="19" t="n">
        <v>0.61793977142194</v>
      </c>
      <c r="BD532" s="19" t="n">
        <v>0.640228980183453</v>
      </c>
      <c r="BE532" s="19" t="n">
        <v>0.614148833814736</v>
      </c>
      <c r="BF532" s="19" t="n">
        <v>0.533319564279819</v>
      </c>
      <c r="BG532" s="19" t="n">
        <v>0.509467866630714</v>
      </c>
    </row>
    <row r="533">
      <c r="B533" t="s">
        <v>100</v>
      </c>
      <c r="C533" s="19" t="n">
        <v>0.118125620071196</v>
      </c>
      <c r="D533" s="19" t="n">
        <v>0.0814540663535263</v>
      </c>
      <c r="E533" s="19" t="n">
        <v>0.153702406975276</v>
      </c>
      <c r="F533" s="19"/>
      <c r="G533" s="19" t="n">
        <v>0.0963933763455502</v>
      </c>
      <c r="H533" s="19" t="n">
        <v>0.104034050912783</v>
      </c>
      <c r="I533" s="19" t="n">
        <v>0.138667214530444</v>
      </c>
      <c r="J533" s="19" t="n">
        <v>0.115025542766875</v>
      </c>
      <c r="K533" s="19" t="n">
        <v>0.139795082107232</v>
      </c>
      <c r="L533" s="19" t="n">
        <v>0.115323796477645</v>
      </c>
      <c r="M533" s="19"/>
      <c r="N533" s="19" t="n">
        <v>0.0721422859493609</v>
      </c>
      <c r="O533" s="19" t="n">
        <v>0.117818095690294</v>
      </c>
      <c r="P533" s="19" t="n">
        <v>0.144985336988831</v>
      </c>
      <c r="Q533" s="19" t="n">
        <v>0.144626481080586</v>
      </c>
      <c r="R533" s="19"/>
      <c r="S533" s="19" t="n">
        <v>0.101419889934966</v>
      </c>
      <c r="T533" s="19" t="n">
        <v>0.125805379428673</v>
      </c>
      <c r="U533" s="19" t="n">
        <v>0.141093703518694</v>
      </c>
      <c r="V533" s="19" t="n">
        <v>0.0710790667685588</v>
      </c>
      <c r="W533" s="19" t="n">
        <v>0.129729930673324</v>
      </c>
      <c r="X533" s="19" t="n">
        <v>0.124129245187261</v>
      </c>
      <c r="Y533" s="19" t="n">
        <v>0.0988374223182711</v>
      </c>
      <c r="Z533" s="19" t="n">
        <v>0.0911633917802009</v>
      </c>
      <c r="AA533" s="19" t="n">
        <v>0.133060416316581</v>
      </c>
      <c r="AB533" s="19" t="n">
        <v>0.117527899187285</v>
      </c>
      <c r="AC533" s="19" t="n">
        <v>0.147435533969616</v>
      </c>
      <c r="AD533" s="19" t="n">
        <v>0.183315202694071</v>
      </c>
      <c r="AE533" s="19"/>
      <c r="AF533" s="19" t="n">
        <v>0.105380576064136</v>
      </c>
      <c r="AG533" s="19" t="n">
        <v>0.109749141233677</v>
      </c>
      <c r="AH533" s="19" t="n">
        <v>0.169414534459223</v>
      </c>
      <c r="AI533" s="19"/>
      <c r="AJ533" s="19" t="n">
        <v>0.112463345823017</v>
      </c>
      <c r="AK533" s="19" t="n">
        <v>0.0887141930874356</v>
      </c>
      <c r="AL533" s="19" t="n">
        <v>0.094484710499242</v>
      </c>
      <c r="AM533" s="19" t="n">
        <v>0.0944153338925522</v>
      </c>
      <c r="AN533" s="19" t="n">
        <v>0.19119643726464</v>
      </c>
      <c r="AO533" s="19"/>
      <c r="AP533" s="19" t="n">
        <v>0.128471087053322</v>
      </c>
      <c r="AQ533" s="19" t="n">
        <v>0.0797908727890872</v>
      </c>
      <c r="AR533" s="19" t="n">
        <v>0.0983482680281454</v>
      </c>
      <c r="AS533" s="19" t="n">
        <v>0.0972641627009184</v>
      </c>
      <c r="AT533" s="19" t="n">
        <v>0.155632010337086</v>
      </c>
      <c r="AU533" s="19"/>
      <c r="AV533" s="19" t="n">
        <v>0.0716527966452442</v>
      </c>
      <c r="AW533" s="19" t="n">
        <v>0.135642813611607</v>
      </c>
      <c r="AX533" s="19" t="n">
        <v>0.0822994308901233</v>
      </c>
      <c r="AY533" s="19" t="n">
        <v>0.0815538855727284</v>
      </c>
      <c r="AZ533" s="19" t="n">
        <v>0.121842187272677</v>
      </c>
      <c r="BA533" s="19" t="n">
        <v>0.268082994842756</v>
      </c>
      <c r="BB533" s="19"/>
      <c r="BC533" s="19" t="n">
        <v>0.163317892665278</v>
      </c>
      <c r="BD533" s="19" t="n">
        <v>0.106634645341654</v>
      </c>
      <c r="BE533" s="19" t="n">
        <v>0.105147795641791</v>
      </c>
      <c r="BF533" s="19" t="n">
        <v>0.087126103647783</v>
      </c>
      <c r="BG533" s="19" t="n">
        <v>0.0330919222543733</v>
      </c>
    </row>
    <row r="534">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c r="AB534" s="19"/>
      <c r="AC534" s="19"/>
      <c r="AD534" s="19"/>
      <c r="AE534" s="19"/>
      <c r="AF534" s="19"/>
      <c r="AG534" s="19"/>
      <c r="AH534" s="19"/>
      <c r="AI534" s="19"/>
      <c r="AJ534" s="19"/>
      <c r="AK534" s="19"/>
      <c r="AL534" s="19"/>
      <c r="AM534" s="19"/>
      <c r="AN534" s="19"/>
      <c r="AO534" s="19"/>
      <c r="AP534" s="19"/>
      <c r="AQ534" s="19"/>
      <c r="AR534" s="19"/>
      <c r="AS534" s="19"/>
      <c r="AT534" s="19"/>
      <c r="AU534" s="19"/>
      <c r="AV534" s="19"/>
      <c r="AW534" s="19"/>
      <c r="AX534" s="19"/>
      <c r="AY534" s="19"/>
      <c r="AZ534" s="19"/>
      <c r="BA534" s="19"/>
      <c r="BB534" s="19"/>
      <c r="BC534" s="19"/>
      <c r="BD534" s="19"/>
      <c r="BE534" s="19"/>
      <c r="BF534" s="19"/>
      <c r="BG534" s="19"/>
    </row>
    <row r="535">
      <c r="B535" s="7" t="s">
        <v>300</v>
      </c>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c r="AB535" s="19"/>
      <c r="AC535" s="19"/>
      <c r="AD535" s="19"/>
      <c r="AE535" s="19"/>
      <c r="AF535" s="19"/>
      <c r="AG535" s="19"/>
      <c r="AH535" s="19"/>
      <c r="AI535" s="19"/>
      <c r="AJ535" s="19"/>
      <c r="AK535" s="19"/>
      <c r="AL535" s="19"/>
      <c r="AM535" s="19"/>
      <c r="AN535" s="19"/>
      <c r="AO535" s="19"/>
      <c r="AP535" s="19"/>
      <c r="AQ535" s="19"/>
      <c r="AR535" s="19"/>
      <c r="AS535" s="19"/>
      <c r="AT535" s="19"/>
      <c r="AU535" s="19"/>
      <c r="AV535" s="19"/>
      <c r="AW535" s="19"/>
      <c r="AX535" s="19"/>
      <c r="AY535" s="19"/>
      <c r="AZ535" s="19"/>
      <c r="BA535" s="19"/>
      <c r="BB535" s="19"/>
      <c r="BC535" s="19"/>
      <c r="BD535" s="19"/>
      <c r="BE535" s="19"/>
      <c r="BF535" s="19"/>
      <c r="BG535" s="19"/>
    </row>
    <row r="536">
      <c r="B536" s="26" t="s">
        <v>79</v>
      </c>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c r="AB536" s="19"/>
      <c r="AC536" s="19"/>
      <c r="AD536" s="19"/>
      <c r="AE536" s="19"/>
      <c r="AF536" s="19"/>
      <c r="AG536" s="19"/>
      <c r="AH536" s="19"/>
      <c r="AI536" s="19"/>
      <c r="AJ536" s="19"/>
      <c r="AK536" s="19"/>
      <c r="AL536" s="19"/>
      <c r="AM536" s="19"/>
      <c r="AN536" s="19"/>
      <c r="AO536" s="19"/>
      <c r="AP536" s="19"/>
      <c r="AQ536" s="19"/>
      <c r="AR536" s="19"/>
      <c r="AS536" s="19"/>
      <c r="AT536" s="19"/>
      <c r="AU536" s="19"/>
      <c r="AV536" s="19"/>
      <c r="AW536" s="19"/>
      <c r="AX536" s="19"/>
      <c r="AY536" s="19"/>
      <c r="AZ536" s="19"/>
      <c r="BA536" s="19"/>
      <c r="BB536" s="19"/>
      <c r="BC536" s="19"/>
      <c r="BD536" s="19"/>
      <c r="BE536" s="19"/>
      <c r="BF536" s="19"/>
      <c r="BG536" s="19"/>
    </row>
    <row r="537">
      <c r="B537" t="s">
        <v>295</v>
      </c>
      <c r="C537" s="19" t="n">
        <v>0.633007067538159</v>
      </c>
      <c r="D537" s="19" t="n">
        <v>0.61678981780509</v>
      </c>
      <c r="E537" s="19" t="n">
        <v>0.648455525440182</v>
      </c>
      <c r="F537" s="19"/>
      <c r="G537" s="19" t="n">
        <v>0.692540654593362</v>
      </c>
      <c r="H537" s="19" t="n">
        <v>0.700214622642909</v>
      </c>
      <c r="I537" s="19" t="n">
        <v>0.635066906219185</v>
      </c>
      <c r="J537" s="19" t="n">
        <v>0.622127427565448</v>
      </c>
      <c r="K537" s="19" t="n">
        <v>0.588908894842523</v>
      </c>
      <c r="L537" s="19" t="n">
        <v>0.575555216118536</v>
      </c>
      <c r="M537" s="19"/>
      <c r="N537" s="19" t="n">
        <v>0.662377828192402</v>
      </c>
      <c r="O537" s="19" t="n">
        <v>0.644983248975193</v>
      </c>
      <c r="P537" s="19" t="n">
        <v>0.600794771019115</v>
      </c>
      <c r="Q537" s="19" t="n">
        <v>0.618470978000957</v>
      </c>
      <c r="R537" s="19"/>
      <c r="S537" s="19" t="n">
        <v>0.705381310143063</v>
      </c>
      <c r="T537" s="19" t="n">
        <v>0.633088540526877</v>
      </c>
      <c r="U537" s="19" t="n">
        <v>0.592652298301179</v>
      </c>
      <c r="V537" s="19" t="n">
        <v>0.660634504271625</v>
      </c>
      <c r="W537" s="19" t="n">
        <v>0.644986648429473</v>
      </c>
      <c r="X537" s="19" t="n">
        <v>0.621817439458046</v>
      </c>
      <c r="Y537" s="19" t="n">
        <v>0.639454549894283</v>
      </c>
      <c r="Z537" s="19" t="n">
        <v>0.598849628674001</v>
      </c>
      <c r="AA537" s="19" t="n">
        <v>0.596759160348853</v>
      </c>
      <c r="AB537" s="19" t="n">
        <v>0.600424057471425</v>
      </c>
      <c r="AC537" s="19" t="n">
        <v>0.622629548155941</v>
      </c>
      <c r="AD537" s="19" t="n">
        <v>0.600418414311505</v>
      </c>
      <c r="AE537" s="19"/>
      <c r="AF537" s="19" t="n">
        <v>0.541428661034021</v>
      </c>
      <c r="AG537" s="19" t="n">
        <v>0.683827659634412</v>
      </c>
      <c r="AH537" s="19" t="n">
        <v>0.629597193248761</v>
      </c>
      <c r="AI537" s="19"/>
      <c r="AJ537" s="19" t="n">
        <v>0.583306292770512</v>
      </c>
      <c r="AK537" s="19" t="n">
        <v>0.703635142708147</v>
      </c>
      <c r="AL537" s="19" t="n">
        <v>0.649416413804708</v>
      </c>
      <c r="AM537" s="19" t="n">
        <v>0.434759479382192</v>
      </c>
      <c r="AN537" s="19" t="n">
        <v>0.609769333665104</v>
      </c>
      <c r="AO537" s="19"/>
      <c r="AP537" s="19" t="n">
        <v>0.602830769967703</v>
      </c>
      <c r="AQ537" s="19" t="n">
        <v>0.708413942688282</v>
      </c>
      <c r="AR537" s="19" t="n">
        <v>0.675049559249153</v>
      </c>
      <c r="AS537" s="19" t="n">
        <v>0.479530093149762</v>
      </c>
      <c r="AT537" s="19" t="n">
        <v>0.713285434043809</v>
      </c>
      <c r="AU537" s="19"/>
      <c r="AV537" s="19" t="n">
        <v>0.725979170374059</v>
      </c>
      <c r="AW537" s="19" t="n">
        <v>0.601111787810707</v>
      </c>
      <c r="AX537" s="19" t="n">
        <v>0.754295553317462</v>
      </c>
      <c r="AY537" s="19" t="n">
        <v>0.478094935628912</v>
      </c>
      <c r="AZ537" s="19" t="n">
        <v>0.715699549985872</v>
      </c>
      <c r="BA537" s="19" t="n">
        <v>0.580738438820783</v>
      </c>
      <c r="BB537" s="19"/>
      <c r="BC537" s="19" t="n">
        <v>0.610764890133087</v>
      </c>
      <c r="BD537" s="19" t="n">
        <v>0.619523623234443</v>
      </c>
      <c r="BE537" s="19" t="n">
        <v>0.665071948900572</v>
      </c>
      <c r="BF537" s="19" t="n">
        <v>0.68011418483992</v>
      </c>
      <c r="BG537" s="19" t="n">
        <v>0.681732604302783</v>
      </c>
    </row>
    <row r="538">
      <c r="B538" t="s">
        <v>296</v>
      </c>
      <c r="C538" s="19" t="n">
        <v>0.272495150423621</v>
      </c>
      <c r="D538" s="19" t="n">
        <v>0.318225770396181</v>
      </c>
      <c r="E538" s="19" t="n">
        <v>0.228314517380375</v>
      </c>
      <c r="F538" s="19"/>
      <c r="G538" s="19" t="n">
        <v>0.202546782762306</v>
      </c>
      <c r="H538" s="19" t="n">
        <v>0.216333705469392</v>
      </c>
      <c r="I538" s="19" t="n">
        <v>0.270985614985168</v>
      </c>
      <c r="J538" s="19" t="n">
        <v>0.296867054274517</v>
      </c>
      <c r="K538" s="19" t="n">
        <v>0.303104696236843</v>
      </c>
      <c r="L538" s="19" t="n">
        <v>0.325666781000289</v>
      </c>
      <c r="M538" s="19"/>
      <c r="N538" s="19" t="n">
        <v>0.264535748184129</v>
      </c>
      <c r="O538" s="19" t="n">
        <v>0.287569968415471</v>
      </c>
      <c r="P538" s="19" t="n">
        <v>0.288646888727133</v>
      </c>
      <c r="Q538" s="19" t="n">
        <v>0.251746229994871</v>
      </c>
      <c r="R538" s="19"/>
      <c r="S538" s="19" t="n">
        <v>0.21803206684836</v>
      </c>
      <c r="T538" s="19" t="n">
        <v>0.283092287990948</v>
      </c>
      <c r="U538" s="19" t="n">
        <v>0.325554024516157</v>
      </c>
      <c r="V538" s="19" t="n">
        <v>0.275094960375043</v>
      </c>
      <c r="W538" s="19" t="n">
        <v>0.221996424737278</v>
      </c>
      <c r="X538" s="19" t="n">
        <v>0.268500617224121</v>
      </c>
      <c r="Y538" s="19" t="n">
        <v>0.281424680422579</v>
      </c>
      <c r="Z538" s="19" t="n">
        <v>0.290697961369943</v>
      </c>
      <c r="AA538" s="19" t="n">
        <v>0.280534851728067</v>
      </c>
      <c r="AB538" s="19" t="n">
        <v>0.297638256369624</v>
      </c>
      <c r="AC538" s="19" t="n">
        <v>0.288747693479043</v>
      </c>
      <c r="AD538" s="19" t="n">
        <v>0.281950404414967</v>
      </c>
      <c r="AE538" s="19"/>
      <c r="AF538" s="19" t="n">
        <v>0.366091911516953</v>
      </c>
      <c r="AG538" s="19" t="n">
        <v>0.239967753165755</v>
      </c>
      <c r="AH538" s="19" t="n">
        <v>0.22229173886942</v>
      </c>
      <c r="AI538" s="19"/>
      <c r="AJ538" s="19" t="n">
        <v>0.332212273843862</v>
      </c>
      <c r="AK538" s="19" t="n">
        <v>0.215529591753177</v>
      </c>
      <c r="AL538" s="19" t="n">
        <v>0.288962889717838</v>
      </c>
      <c r="AM538" s="19" t="n">
        <v>0.442253331291694</v>
      </c>
      <c r="AN538" s="19" t="n">
        <v>0.228175234384179</v>
      </c>
      <c r="AO538" s="19"/>
      <c r="AP538" s="19" t="n">
        <v>0.310340885136767</v>
      </c>
      <c r="AQ538" s="19" t="n">
        <v>0.219139470167828</v>
      </c>
      <c r="AR538" s="19" t="n">
        <v>0.255112812755648</v>
      </c>
      <c r="AS538" s="19" t="n">
        <v>0.438676931004693</v>
      </c>
      <c r="AT538" s="19" t="n">
        <v>0.207473814361595</v>
      </c>
      <c r="AU538" s="19"/>
      <c r="AV538" s="19" t="n">
        <v>0.208560060378839</v>
      </c>
      <c r="AW538" s="19" t="n">
        <v>0.306750472135426</v>
      </c>
      <c r="AX538" s="19" t="n">
        <v>0.204983016016668</v>
      </c>
      <c r="AY538" s="19" t="n">
        <v>0.450921379050157</v>
      </c>
      <c r="AZ538" s="19" t="n">
        <v>0.207211593228942</v>
      </c>
      <c r="BA538" s="19" t="n">
        <v>0.228456940963716</v>
      </c>
      <c r="BB538" s="19"/>
      <c r="BC538" s="19" t="n">
        <v>0.272491451337222</v>
      </c>
      <c r="BD538" s="19" t="n">
        <v>0.296104182007986</v>
      </c>
      <c r="BE538" s="19" t="n">
        <v>0.247222082808165</v>
      </c>
      <c r="BF538" s="19" t="n">
        <v>0.257103506120017</v>
      </c>
      <c r="BG538" s="19" t="n">
        <v>0.289464390710256</v>
      </c>
    </row>
    <row r="539">
      <c r="B539" t="s">
        <v>100</v>
      </c>
      <c r="C539" s="19" t="n">
        <v>0.0944977820382195</v>
      </c>
      <c r="D539" s="19" t="n">
        <v>0.0649844117987296</v>
      </c>
      <c r="E539" s="19" t="n">
        <v>0.123229957179443</v>
      </c>
      <c r="F539" s="19"/>
      <c r="G539" s="19" t="n">
        <v>0.104912562644333</v>
      </c>
      <c r="H539" s="19" t="n">
        <v>0.0834516718876982</v>
      </c>
      <c r="I539" s="19" t="n">
        <v>0.0939474787956461</v>
      </c>
      <c r="J539" s="19" t="n">
        <v>0.0810055181600345</v>
      </c>
      <c r="K539" s="19" t="n">
        <v>0.107986408920634</v>
      </c>
      <c r="L539" s="19" t="n">
        <v>0.0987780028811754</v>
      </c>
      <c r="M539" s="19"/>
      <c r="N539" s="19" t="n">
        <v>0.073086423623469</v>
      </c>
      <c r="O539" s="19" t="n">
        <v>0.0674467826093364</v>
      </c>
      <c r="P539" s="19" t="n">
        <v>0.110558340253751</v>
      </c>
      <c r="Q539" s="19" t="n">
        <v>0.129782792004171</v>
      </c>
      <c r="R539" s="19"/>
      <c r="S539" s="19" t="n">
        <v>0.0765866230085766</v>
      </c>
      <c r="T539" s="19" t="n">
        <v>0.0838191714821748</v>
      </c>
      <c r="U539" s="19" t="n">
        <v>0.0817936771826637</v>
      </c>
      <c r="V539" s="19" t="n">
        <v>0.0642705353533316</v>
      </c>
      <c r="W539" s="19" t="n">
        <v>0.133016926833249</v>
      </c>
      <c r="X539" s="19" t="n">
        <v>0.109681943317832</v>
      </c>
      <c r="Y539" s="19" t="n">
        <v>0.0791207696831382</v>
      </c>
      <c r="Z539" s="19" t="n">
        <v>0.110452409956056</v>
      </c>
      <c r="AA539" s="19" t="n">
        <v>0.12270598792308</v>
      </c>
      <c r="AB539" s="19" t="n">
        <v>0.101937686158951</v>
      </c>
      <c r="AC539" s="19" t="n">
        <v>0.0886227583650159</v>
      </c>
      <c r="AD539" s="19" t="n">
        <v>0.117631181273528</v>
      </c>
      <c r="AE539" s="19"/>
      <c r="AF539" s="19" t="n">
        <v>0.0924794274490259</v>
      </c>
      <c r="AG539" s="19" t="n">
        <v>0.0762045871998338</v>
      </c>
      <c r="AH539" s="19" t="n">
        <v>0.148111067881819</v>
      </c>
      <c r="AI539" s="19"/>
      <c r="AJ539" s="19" t="n">
        <v>0.0844814333856259</v>
      </c>
      <c r="AK539" s="19" t="n">
        <v>0.0808352655386757</v>
      </c>
      <c r="AL539" s="19" t="n">
        <v>0.0616206964774545</v>
      </c>
      <c r="AM539" s="19" t="n">
        <v>0.122987189326113</v>
      </c>
      <c r="AN539" s="19" t="n">
        <v>0.162055431950717</v>
      </c>
      <c r="AO539" s="19"/>
      <c r="AP539" s="19" t="n">
        <v>0.0868283448955298</v>
      </c>
      <c r="AQ539" s="19" t="n">
        <v>0.0724465871438895</v>
      </c>
      <c r="AR539" s="19" t="n">
        <v>0.0698376279951998</v>
      </c>
      <c r="AS539" s="19" t="n">
        <v>0.0817929758455446</v>
      </c>
      <c r="AT539" s="19" t="n">
        <v>0.0792407515945961</v>
      </c>
      <c r="AU539" s="19"/>
      <c r="AV539" s="19" t="n">
        <v>0.0654607692471023</v>
      </c>
      <c r="AW539" s="19" t="n">
        <v>0.0921377400538665</v>
      </c>
      <c r="AX539" s="19" t="n">
        <v>0.0407214306658702</v>
      </c>
      <c r="AY539" s="19" t="n">
        <v>0.0709836853209313</v>
      </c>
      <c r="AZ539" s="19" t="n">
        <v>0.0770888567851855</v>
      </c>
      <c r="BA539" s="19" t="n">
        <v>0.190804620215502</v>
      </c>
      <c r="BB539" s="19"/>
      <c r="BC539" s="19" t="n">
        <v>0.116743658529692</v>
      </c>
      <c r="BD539" s="19" t="n">
        <v>0.0843721947575715</v>
      </c>
      <c r="BE539" s="19" t="n">
        <v>0.0877059682912631</v>
      </c>
      <c r="BF539" s="19" t="n">
        <v>0.0627823090400636</v>
      </c>
      <c r="BG539" s="19" t="n">
        <v>0.0288030049869607</v>
      </c>
    </row>
    <row r="540">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c r="AB540" s="19"/>
      <c r="AC540" s="19"/>
      <c r="AD540" s="19"/>
      <c r="AE540" s="19"/>
      <c r="AF540" s="19"/>
      <c r="AG540" s="19"/>
      <c r="AH540" s="19"/>
      <c r="AI540" s="19"/>
      <c r="AJ540" s="19"/>
      <c r="AK540" s="19"/>
      <c r="AL540" s="19"/>
      <c r="AM540" s="19"/>
      <c r="AN540" s="19"/>
      <c r="AO540" s="19"/>
      <c r="AP540" s="19"/>
      <c r="AQ540" s="19"/>
      <c r="AR540" s="19"/>
      <c r="AS540" s="19"/>
      <c r="AT540" s="19"/>
      <c r="AU540" s="19"/>
      <c r="AV540" s="19"/>
      <c r="AW540" s="19"/>
      <c r="AX540" s="19"/>
      <c r="AY540" s="19"/>
      <c r="AZ540" s="19"/>
      <c r="BA540" s="19"/>
      <c r="BB540" s="19"/>
      <c r="BC540" s="19"/>
      <c r="BD540" s="19"/>
      <c r="BE540" s="19"/>
      <c r="BF540" s="19"/>
      <c r="BG540" s="19"/>
    </row>
    <row r="541">
      <c r="B541" s="7" t="s">
        <v>301</v>
      </c>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c r="AB541" s="19"/>
      <c r="AC541" s="19"/>
      <c r="AD541" s="19"/>
      <c r="AE541" s="19"/>
      <c r="AF541" s="19"/>
      <c r="AG541" s="19"/>
      <c r="AH541" s="19"/>
      <c r="AI541" s="19"/>
      <c r="AJ541" s="19"/>
      <c r="AK541" s="19"/>
      <c r="AL541" s="19"/>
      <c r="AM541" s="19"/>
      <c r="AN541" s="19"/>
      <c r="AO541" s="19"/>
      <c r="AP541" s="19"/>
      <c r="AQ541" s="19"/>
      <c r="AR541" s="19"/>
      <c r="AS541" s="19"/>
      <c r="AT541" s="19"/>
      <c r="AU541" s="19"/>
      <c r="AV541" s="19"/>
      <c r="AW541" s="19"/>
      <c r="AX541" s="19"/>
      <c r="AY541" s="19"/>
      <c r="AZ541" s="19"/>
      <c r="BA541" s="19"/>
      <c r="BB541" s="19"/>
      <c r="BC541" s="19"/>
      <c r="BD541" s="19"/>
      <c r="BE541" s="19"/>
      <c r="BF541" s="19"/>
      <c r="BG541" s="19"/>
    </row>
    <row r="542">
      <c r="B542" s="26" t="s">
        <v>79</v>
      </c>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c r="AB542" s="19"/>
      <c r="AC542" s="19"/>
      <c r="AD542" s="19"/>
      <c r="AE542" s="19"/>
      <c r="AF542" s="19"/>
      <c r="AG542" s="19"/>
      <c r="AH542" s="19"/>
      <c r="AI542" s="19"/>
      <c r="AJ542" s="19"/>
      <c r="AK542" s="19"/>
      <c r="AL542" s="19"/>
      <c r="AM542" s="19"/>
      <c r="AN542" s="19"/>
      <c r="AO542" s="19"/>
      <c r="AP542" s="19"/>
      <c r="AQ542" s="19"/>
      <c r="AR542" s="19"/>
      <c r="AS542" s="19"/>
      <c r="AT542" s="19"/>
      <c r="AU542" s="19"/>
      <c r="AV542" s="19"/>
      <c r="AW542" s="19"/>
      <c r="AX542" s="19"/>
      <c r="AY542" s="19"/>
      <c r="AZ542" s="19"/>
      <c r="BA542" s="19"/>
      <c r="BB542" s="19"/>
      <c r="BC542" s="19"/>
      <c r="BD542" s="19"/>
      <c r="BE542" s="19"/>
      <c r="BF542" s="19"/>
      <c r="BG542" s="19"/>
    </row>
    <row r="543">
      <c r="B543" t="s">
        <v>295</v>
      </c>
      <c r="C543" s="19" t="n">
        <v>0.688298582956503</v>
      </c>
      <c r="D543" s="19" t="n">
        <v>0.671724018143332</v>
      </c>
      <c r="E543" s="19" t="n">
        <v>0.703663678932904</v>
      </c>
      <c r="F543" s="19"/>
      <c r="G543" s="19" t="n">
        <v>0.792471294725578</v>
      </c>
      <c r="H543" s="19" t="n">
        <v>0.699373420450745</v>
      </c>
      <c r="I543" s="19" t="n">
        <v>0.725535567390642</v>
      </c>
      <c r="J543" s="19" t="n">
        <v>0.647960116984747</v>
      </c>
      <c r="K543" s="19" t="n">
        <v>0.66065192704139</v>
      </c>
      <c r="L543" s="19" t="n">
        <v>0.630679576024467</v>
      </c>
      <c r="M543" s="19"/>
      <c r="N543" s="19" t="n">
        <v>0.713404007075553</v>
      </c>
      <c r="O543" s="19" t="n">
        <v>0.715118940159492</v>
      </c>
      <c r="P543" s="19" t="n">
        <v>0.640123197425431</v>
      </c>
      <c r="Q543" s="19" t="n">
        <v>0.675073199851139</v>
      </c>
      <c r="R543" s="19"/>
      <c r="S543" s="19" t="n">
        <v>0.753606197344235</v>
      </c>
      <c r="T543" s="19" t="n">
        <v>0.688157683692354</v>
      </c>
      <c r="U543" s="19" t="n">
        <v>0.712037947725776</v>
      </c>
      <c r="V543" s="19" t="n">
        <v>0.68611373568637</v>
      </c>
      <c r="W543" s="19" t="n">
        <v>0.721569568938863</v>
      </c>
      <c r="X543" s="19" t="n">
        <v>0.659458610565128</v>
      </c>
      <c r="Y543" s="19" t="n">
        <v>0.670793201428948</v>
      </c>
      <c r="Z543" s="19" t="n">
        <v>0.573634608291616</v>
      </c>
      <c r="AA543" s="19" t="n">
        <v>0.640676563900964</v>
      </c>
      <c r="AB543" s="19" t="n">
        <v>0.70923119142235</v>
      </c>
      <c r="AC543" s="19" t="n">
        <v>0.678544477154288</v>
      </c>
      <c r="AD543" s="19" t="n">
        <v>0.662050992602103</v>
      </c>
      <c r="AE543" s="19"/>
      <c r="AF543" s="19" t="n">
        <v>0.589204451903978</v>
      </c>
      <c r="AG543" s="19" t="n">
        <v>0.756378027437165</v>
      </c>
      <c r="AH543" s="19" t="n">
        <v>0.629732603915551</v>
      </c>
      <c r="AI543" s="19"/>
      <c r="AJ543" s="19" t="n">
        <v>0.601735457865462</v>
      </c>
      <c r="AK543" s="19" t="n">
        <v>0.773948500613653</v>
      </c>
      <c r="AL543" s="19" t="n">
        <v>0.753724804050492</v>
      </c>
      <c r="AM543" s="19" t="n">
        <v>0.553473709972103</v>
      </c>
      <c r="AN543" s="19" t="n">
        <v>0.617904848138126</v>
      </c>
      <c r="AO543" s="19"/>
      <c r="AP543" s="19" t="n">
        <v>0.585540593224474</v>
      </c>
      <c r="AQ543" s="19" t="n">
        <v>0.785790707047126</v>
      </c>
      <c r="AR543" s="19" t="n">
        <v>0.79757415991167</v>
      </c>
      <c r="AS543" s="19" t="n">
        <v>0.51549751899077</v>
      </c>
      <c r="AT543" s="19" t="n">
        <v>0.880246985184443</v>
      </c>
      <c r="AU543" s="19"/>
      <c r="AV543" s="19" t="n">
        <v>0.80983762712152</v>
      </c>
      <c r="AW543" s="19" t="n">
        <v>0.603997117173827</v>
      </c>
      <c r="AX543" s="19" t="n">
        <v>0.801531987527592</v>
      </c>
      <c r="AY543" s="19" t="n">
        <v>0.503555685085227</v>
      </c>
      <c r="AZ543" s="19" t="n">
        <v>0.89686030177945</v>
      </c>
      <c r="BA543" s="19" t="n">
        <v>0.618341677102794</v>
      </c>
      <c r="BB543" s="19"/>
      <c r="BC543" s="19" t="n">
        <v>0.661940976383552</v>
      </c>
      <c r="BD543" s="19" t="n">
        <v>0.68236011079607</v>
      </c>
      <c r="BE543" s="19" t="n">
        <v>0.702270454120233</v>
      </c>
      <c r="BF543" s="19" t="n">
        <v>0.737216631696304</v>
      </c>
      <c r="BG543" s="19" t="n">
        <v>0.856229847129181</v>
      </c>
    </row>
    <row r="544">
      <c r="B544" t="s">
        <v>296</v>
      </c>
      <c r="C544" s="19" t="n">
        <v>0.225625718629108</v>
      </c>
      <c r="D544" s="19" t="n">
        <v>0.271664224385126</v>
      </c>
      <c r="E544" s="19" t="n">
        <v>0.181643092803807</v>
      </c>
      <c r="F544" s="19"/>
      <c r="G544" s="19" t="n">
        <v>0.153754244516192</v>
      </c>
      <c r="H544" s="19" t="n">
        <v>0.200628994822736</v>
      </c>
      <c r="I544" s="19" t="n">
        <v>0.195087771130117</v>
      </c>
      <c r="J544" s="19" t="n">
        <v>0.269858308851383</v>
      </c>
      <c r="K544" s="19" t="n">
        <v>0.216429422399073</v>
      </c>
      <c r="L544" s="19" t="n">
        <v>0.289110343350074</v>
      </c>
      <c r="M544" s="19"/>
      <c r="N544" s="19" t="n">
        <v>0.214226354410969</v>
      </c>
      <c r="O544" s="19" t="n">
        <v>0.212274636645119</v>
      </c>
      <c r="P544" s="19" t="n">
        <v>0.258656675433657</v>
      </c>
      <c r="Q544" s="19" t="n">
        <v>0.223214215835623</v>
      </c>
      <c r="R544" s="19"/>
      <c r="S544" s="19" t="n">
        <v>0.179477163052254</v>
      </c>
      <c r="T544" s="19" t="n">
        <v>0.235720673208022</v>
      </c>
      <c r="U544" s="19" t="n">
        <v>0.222005397327448</v>
      </c>
      <c r="V544" s="19" t="n">
        <v>0.248475024765153</v>
      </c>
      <c r="W544" s="19" t="n">
        <v>0.199217708719549</v>
      </c>
      <c r="X544" s="19" t="n">
        <v>0.2332081354784</v>
      </c>
      <c r="Y544" s="19" t="n">
        <v>0.24866690069574</v>
      </c>
      <c r="Z544" s="19" t="n">
        <v>0.284706988077977</v>
      </c>
      <c r="AA544" s="19" t="n">
        <v>0.230678914180238</v>
      </c>
      <c r="AB544" s="19" t="n">
        <v>0.22088910914669</v>
      </c>
      <c r="AC544" s="19" t="n">
        <v>0.251777620741964</v>
      </c>
      <c r="AD544" s="19" t="n">
        <v>0.189777518393672</v>
      </c>
      <c r="AE544" s="19"/>
      <c r="AF544" s="19" t="n">
        <v>0.316412338889246</v>
      </c>
      <c r="AG544" s="19" t="n">
        <v>0.179177114528273</v>
      </c>
      <c r="AH544" s="19" t="n">
        <v>0.215920918846542</v>
      </c>
      <c r="AI544" s="19"/>
      <c r="AJ544" s="19" t="n">
        <v>0.306839585682458</v>
      </c>
      <c r="AK544" s="19" t="n">
        <v>0.16490489062206</v>
      </c>
      <c r="AL544" s="19" t="n">
        <v>0.200601146198089</v>
      </c>
      <c r="AM544" s="19" t="n">
        <v>0.371225901843436</v>
      </c>
      <c r="AN544" s="19" t="n">
        <v>0.221699241052946</v>
      </c>
      <c r="AO544" s="19"/>
      <c r="AP544" s="19" t="n">
        <v>0.313990418391464</v>
      </c>
      <c r="AQ544" s="19" t="n">
        <v>0.157309219734595</v>
      </c>
      <c r="AR544" s="19" t="n">
        <v>0.155087239195286</v>
      </c>
      <c r="AS544" s="19" t="n">
        <v>0.406160943433427</v>
      </c>
      <c r="AT544" s="19" t="n">
        <v>0.067980180919642</v>
      </c>
      <c r="AU544" s="19"/>
      <c r="AV544" s="19" t="n">
        <v>0.13804534788338</v>
      </c>
      <c r="AW544" s="19" t="n">
        <v>0.292404090103703</v>
      </c>
      <c r="AX544" s="19" t="n">
        <v>0.151835370803569</v>
      </c>
      <c r="AY544" s="19" t="n">
        <v>0.429372990030107</v>
      </c>
      <c r="AZ544" s="19" t="n">
        <v>0.0647080358378887</v>
      </c>
      <c r="BA544" s="19" t="n">
        <v>0.209740371800403</v>
      </c>
      <c r="BB544" s="19"/>
      <c r="BC544" s="19" t="n">
        <v>0.229603257755868</v>
      </c>
      <c r="BD544" s="19" t="n">
        <v>0.238110011982991</v>
      </c>
      <c r="BE544" s="19" t="n">
        <v>0.216349614866479</v>
      </c>
      <c r="BF544" s="19" t="n">
        <v>0.207816373553613</v>
      </c>
      <c r="BG544" s="19" t="n">
        <v>0.143770152870819</v>
      </c>
    </row>
    <row r="545">
      <c r="B545" t="s">
        <v>100</v>
      </c>
      <c r="C545" s="19" t="n">
        <v>0.0860756984143887</v>
      </c>
      <c r="D545" s="19" t="n">
        <v>0.0566117574715423</v>
      </c>
      <c r="E545" s="19" t="n">
        <v>0.114693228263289</v>
      </c>
      <c r="F545" s="19"/>
      <c r="G545" s="19" t="n">
        <v>0.0537744607582301</v>
      </c>
      <c r="H545" s="19" t="n">
        <v>0.0999975847265187</v>
      </c>
      <c r="I545" s="19" t="n">
        <v>0.0793766614792402</v>
      </c>
      <c r="J545" s="19" t="n">
        <v>0.0821815741638693</v>
      </c>
      <c r="K545" s="19" t="n">
        <v>0.122918650559538</v>
      </c>
      <c r="L545" s="19" t="n">
        <v>0.0802100806254593</v>
      </c>
      <c r="M545" s="19"/>
      <c r="N545" s="19" t="n">
        <v>0.0723696385134784</v>
      </c>
      <c r="O545" s="19" t="n">
        <v>0.0726064231953888</v>
      </c>
      <c r="P545" s="19" t="n">
        <v>0.101220127140912</v>
      </c>
      <c r="Q545" s="19" t="n">
        <v>0.101712584313238</v>
      </c>
      <c r="R545" s="19"/>
      <c r="S545" s="19" t="n">
        <v>0.0669166396035105</v>
      </c>
      <c r="T545" s="19" t="n">
        <v>0.0761216430996238</v>
      </c>
      <c r="U545" s="19" t="n">
        <v>0.065956654946776</v>
      </c>
      <c r="V545" s="19" t="n">
        <v>0.0654112395484771</v>
      </c>
      <c r="W545" s="19" t="n">
        <v>0.0792127223415874</v>
      </c>
      <c r="X545" s="19" t="n">
        <v>0.107333253956471</v>
      </c>
      <c r="Y545" s="19" t="n">
        <v>0.0805398978753121</v>
      </c>
      <c r="Z545" s="19" t="n">
        <v>0.141658403630406</v>
      </c>
      <c r="AA545" s="19" t="n">
        <v>0.128644521918798</v>
      </c>
      <c r="AB545" s="19" t="n">
        <v>0.0698796994309605</v>
      </c>
      <c r="AC545" s="19" t="n">
        <v>0.0696779021037483</v>
      </c>
      <c r="AD545" s="19" t="n">
        <v>0.148171489004226</v>
      </c>
      <c r="AE545" s="19"/>
      <c r="AF545" s="19" t="n">
        <v>0.0943832092067758</v>
      </c>
      <c r="AG545" s="19" t="n">
        <v>0.0644448580345619</v>
      </c>
      <c r="AH545" s="19" t="n">
        <v>0.154346477237907</v>
      </c>
      <c r="AI545" s="19"/>
      <c r="AJ545" s="19" t="n">
        <v>0.0914249564520799</v>
      </c>
      <c r="AK545" s="19" t="n">
        <v>0.0611466087642872</v>
      </c>
      <c r="AL545" s="19" t="n">
        <v>0.0456740497514196</v>
      </c>
      <c r="AM545" s="19" t="n">
        <v>0.0753003881844612</v>
      </c>
      <c r="AN545" s="19" t="n">
        <v>0.160395910808928</v>
      </c>
      <c r="AO545" s="19"/>
      <c r="AP545" s="19" t="n">
        <v>0.100468988384062</v>
      </c>
      <c r="AQ545" s="19" t="n">
        <v>0.0569000732182799</v>
      </c>
      <c r="AR545" s="19" t="n">
        <v>0.0473386008930443</v>
      </c>
      <c r="AS545" s="19" t="n">
        <v>0.0783415375758034</v>
      </c>
      <c r="AT545" s="19" t="n">
        <v>0.0517728338959154</v>
      </c>
      <c r="AU545" s="19"/>
      <c r="AV545" s="19" t="n">
        <v>0.0521170249950991</v>
      </c>
      <c r="AW545" s="19" t="n">
        <v>0.10359879272247</v>
      </c>
      <c r="AX545" s="19" t="n">
        <v>0.0466326416688385</v>
      </c>
      <c r="AY545" s="19" t="n">
        <v>0.0670713248846663</v>
      </c>
      <c r="AZ545" s="19" t="n">
        <v>0.038431662382661</v>
      </c>
      <c r="BA545" s="19" t="n">
        <v>0.171917951096803</v>
      </c>
      <c r="BB545" s="19"/>
      <c r="BC545" s="19" t="n">
        <v>0.10845576586058</v>
      </c>
      <c r="BD545" s="19" t="n">
        <v>0.0795298772209393</v>
      </c>
      <c r="BE545" s="19" t="n">
        <v>0.0813799310132881</v>
      </c>
      <c r="BF545" s="19" t="n">
        <v>0.0549669947500829</v>
      </c>
      <c r="BG545" s="19" t="n">
        <v>0</v>
      </c>
    </row>
    <row r="546">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c r="AB546" s="19"/>
      <c r="AC546" s="19"/>
      <c r="AD546" s="19"/>
      <c r="AE546" s="19"/>
      <c r="AF546" s="19"/>
      <c r="AG546" s="19"/>
      <c r="AH546" s="19"/>
      <c r="AI546" s="19"/>
      <c r="AJ546" s="19"/>
      <c r="AK546" s="19"/>
      <c r="AL546" s="19"/>
      <c r="AM546" s="19"/>
      <c r="AN546" s="19"/>
      <c r="AO546" s="19"/>
      <c r="AP546" s="19"/>
      <c r="AQ546" s="19"/>
      <c r="AR546" s="19"/>
      <c r="AS546" s="19"/>
      <c r="AT546" s="19"/>
      <c r="AU546" s="19"/>
      <c r="AV546" s="19"/>
      <c r="AW546" s="19"/>
      <c r="AX546" s="19"/>
      <c r="AY546" s="19"/>
      <c r="AZ546" s="19"/>
      <c r="BA546" s="19"/>
      <c r="BB546" s="19"/>
      <c r="BC546" s="19"/>
      <c r="BD546" s="19"/>
      <c r="BE546" s="19"/>
      <c r="BF546" s="19"/>
      <c r="BG546" s="19"/>
    </row>
    <row r="547">
      <c r="B547" s="7" t="s">
        <v>302</v>
      </c>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c r="AB547" s="19"/>
      <c r="AC547" s="19"/>
      <c r="AD547" s="19"/>
      <c r="AE547" s="19"/>
      <c r="AF547" s="19"/>
      <c r="AG547" s="19"/>
      <c r="AH547" s="19"/>
      <c r="AI547" s="19"/>
      <c r="AJ547" s="19"/>
      <c r="AK547" s="19"/>
      <c r="AL547" s="19"/>
      <c r="AM547" s="19"/>
      <c r="AN547" s="19"/>
      <c r="AO547" s="19"/>
      <c r="AP547" s="19"/>
      <c r="AQ547" s="19"/>
      <c r="AR547" s="19"/>
      <c r="AS547" s="19"/>
      <c r="AT547" s="19"/>
      <c r="AU547" s="19"/>
      <c r="AV547" s="19"/>
      <c r="AW547" s="19"/>
      <c r="AX547" s="19"/>
      <c r="AY547" s="19"/>
      <c r="AZ547" s="19"/>
      <c r="BA547" s="19"/>
      <c r="BB547" s="19"/>
      <c r="BC547" s="19"/>
      <c r="BD547" s="19"/>
      <c r="BE547" s="19"/>
      <c r="BF547" s="19"/>
      <c r="BG547" s="19"/>
    </row>
    <row r="548">
      <c r="B548" s="26" t="s">
        <v>79</v>
      </c>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c r="AB548" s="19"/>
      <c r="AC548" s="19"/>
      <c r="AD548" s="19"/>
      <c r="AE548" s="19"/>
      <c r="AF548" s="19"/>
      <c r="AG548" s="19"/>
      <c r="AH548" s="19"/>
      <c r="AI548" s="19"/>
      <c r="AJ548" s="19"/>
      <c r="AK548" s="19"/>
      <c r="AL548" s="19"/>
      <c r="AM548" s="19"/>
      <c r="AN548" s="19"/>
      <c r="AO548" s="19"/>
      <c r="AP548" s="19"/>
      <c r="AQ548" s="19"/>
      <c r="AR548" s="19"/>
      <c r="AS548" s="19"/>
      <c r="AT548" s="19"/>
      <c r="AU548" s="19"/>
      <c r="AV548" s="19"/>
      <c r="AW548" s="19"/>
      <c r="AX548" s="19"/>
      <c r="AY548" s="19"/>
      <c r="AZ548" s="19"/>
      <c r="BA548" s="19"/>
      <c r="BB548" s="19"/>
      <c r="BC548" s="19"/>
      <c r="BD548" s="19"/>
      <c r="BE548" s="19"/>
      <c r="BF548" s="19"/>
      <c r="BG548" s="19"/>
    </row>
    <row r="549">
      <c r="B549" t="s">
        <v>295</v>
      </c>
      <c r="C549" s="19" t="n">
        <v>0.678402050629533</v>
      </c>
      <c r="D549" s="19" t="n">
        <v>0.672573895496398</v>
      </c>
      <c r="E549" s="19" t="n">
        <v>0.682404870224959</v>
      </c>
      <c r="F549" s="19"/>
      <c r="G549" s="19" t="n">
        <v>0.74074519311023</v>
      </c>
      <c r="H549" s="19" t="n">
        <v>0.749532611631623</v>
      </c>
      <c r="I549" s="19" t="n">
        <v>0.634836002151755</v>
      </c>
      <c r="J549" s="19" t="n">
        <v>0.638897675656366</v>
      </c>
      <c r="K549" s="19" t="n">
        <v>0.637927871398625</v>
      </c>
      <c r="L549" s="19" t="n">
        <v>0.673683857859649</v>
      </c>
      <c r="M549" s="19"/>
      <c r="N549" s="19" t="n">
        <v>0.73213303143784</v>
      </c>
      <c r="O549" s="19" t="n">
        <v>0.677580448913723</v>
      </c>
      <c r="P549" s="19" t="n">
        <v>0.592420458834963</v>
      </c>
      <c r="Q549" s="19" t="n">
        <v>0.696274360218193</v>
      </c>
      <c r="R549" s="19"/>
      <c r="S549" s="19" t="n">
        <v>0.785147957660345</v>
      </c>
      <c r="T549" s="19" t="n">
        <v>0.624899124516615</v>
      </c>
      <c r="U549" s="19" t="n">
        <v>0.663333844158903</v>
      </c>
      <c r="V549" s="19" t="n">
        <v>0.693850724719157</v>
      </c>
      <c r="W549" s="19" t="n">
        <v>0.652359628439342</v>
      </c>
      <c r="X549" s="19" t="n">
        <v>0.69667083338289</v>
      </c>
      <c r="Y549" s="19" t="n">
        <v>0.677605136473706</v>
      </c>
      <c r="Z549" s="19" t="n">
        <v>0.520716818408972</v>
      </c>
      <c r="AA549" s="19" t="n">
        <v>0.664632451011055</v>
      </c>
      <c r="AB549" s="19" t="n">
        <v>0.644342953666845</v>
      </c>
      <c r="AC549" s="19" t="n">
        <v>0.721484233499011</v>
      </c>
      <c r="AD549" s="19" t="n">
        <v>0.702379782104895</v>
      </c>
      <c r="AE549" s="19"/>
      <c r="AF549" s="19" t="n">
        <v>0.61961323476548</v>
      </c>
      <c r="AG549" s="19" t="n">
        <v>0.721611545765149</v>
      </c>
      <c r="AH549" s="19" t="n">
        <v>0.658628735436265</v>
      </c>
      <c r="AI549" s="19"/>
      <c r="AJ549" s="19" t="n">
        <v>0.638763662592641</v>
      </c>
      <c r="AK549" s="19" t="n">
        <v>0.769092136736262</v>
      </c>
      <c r="AL549" s="19" t="n">
        <v>0.701760033742717</v>
      </c>
      <c r="AM549" s="19" t="n">
        <v>0.469462680768884</v>
      </c>
      <c r="AN549" s="19" t="n">
        <v>0.62430373421061</v>
      </c>
      <c r="AO549" s="19"/>
      <c r="AP549" s="19" t="n">
        <v>0.66496587547971</v>
      </c>
      <c r="AQ549" s="19" t="n">
        <v>0.754534190704819</v>
      </c>
      <c r="AR549" s="19" t="n">
        <v>0.751837357935013</v>
      </c>
      <c r="AS549" s="19" t="n">
        <v>0.531027200685116</v>
      </c>
      <c r="AT549" s="19" t="n">
        <v>0.685241579158221</v>
      </c>
      <c r="AU549" s="19"/>
      <c r="AV549" s="19" t="n">
        <v>0.788269910137706</v>
      </c>
      <c r="AW549" s="19" t="n">
        <v>0.639267864561632</v>
      </c>
      <c r="AX549" s="19" t="n">
        <v>0.773571446050576</v>
      </c>
      <c r="AY549" s="19" t="n">
        <v>0.542715413145964</v>
      </c>
      <c r="AZ549" s="19" t="n">
        <v>0.717116816368082</v>
      </c>
      <c r="BA549" s="19" t="n">
        <v>0.591870674936247</v>
      </c>
      <c r="BB549" s="19"/>
      <c r="BC549" s="19" t="n">
        <v>0.675601645134663</v>
      </c>
      <c r="BD549" s="19" t="n">
        <v>0.623674374882737</v>
      </c>
      <c r="BE549" s="19" t="n">
        <v>0.707376000734005</v>
      </c>
      <c r="BF549" s="19" t="n">
        <v>0.773522716102449</v>
      </c>
      <c r="BG549" s="19" t="n">
        <v>0.70659084517574</v>
      </c>
    </row>
    <row r="550">
      <c r="B550" t="s">
        <v>296</v>
      </c>
      <c r="C550" s="19" t="n">
        <v>0.228107938907285</v>
      </c>
      <c r="D550" s="19" t="n">
        <v>0.255034660703634</v>
      </c>
      <c r="E550" s="19" t="n">
        <v>0.202787305688469</v>
      </c>
      <c r="F550" s="19"/>
      <c r="G550" s="19" t="n">
        <v>0.183748312976546</v>
      </c>
      <c r="H550" s="19" t="n">
        <v>0.182793195016006</v>
      </c>
      <c r="I550" s="19" t="n">
        <v>0.263022784237731</v>
      </c>
      <c r="J550" s="19" t="n">
        <v>0.269426047392131</v>
      </c>
      <c r="K550" s="19" t="n">
        <v>0.245155557468077</v>
      </c>
      <c r="L550" s="19" t="n">
        <v>0.221204538422586</v>
      </c>
      <c r="M550" s="19"/>
      <c r="N550" s="19" t="n">
        <v>0.209833900398234</v>
      </c>
      <c r="O550" s="19" t="n">
        <v>0.236843230528733</v>
      </c>
      <c r="P550" s="19" t="n">
        <v>0.284251719966881</v>
      </c>
      <c r="Q550" s="19" t="n">
        <v>0.189834634860473</v>
      </c>
      <c r="R550" s="19"/>
      <c r="S550" s="19" t="n">
        <v>0.156058166711072</v>
      </c>
      <c r="T550" s="19" t="n">
        <v>0.271290807486161</v>
      </c>
      <c r="U550" s="19" t="n">
        <v>0.23234879435949</v>
      </c>
      <c r="V550" s="19" t="n">
        <v>0.256467174261359</v>
      </c>
      <c r="W550" s="19" t="n">
        <v>0.259808866702681</v>
      </c>
      <c r="X550" s="19" t="n">
        <v>0.176348605759326</v>
      </c>
      <c r="Y550" s="19" t="n">
        <v>0.246430665910762</v>
      </c>
      <c r="Z550" s="19" t="n">
        <v>0.331177676388733</v>
      </c>
      <c r="AA550" s="19" t="n">
        <v>0.218160978987918</v>
      </c>
      <c r="AB550" s="19" t="n">
        <v>0.25343891987314</v>
      </c>
      <c r="AC550" s="19" t="n">
        <v>0.200310106614915</v>
      </c>
      <c r="AD550" s="19" t="n">
        <v>0.184255247928793</v>
      </c>
      <c r="AE550" s="19"/>
      <c r="AF550" s="19" t="n">
        <v>0.286850065824602</v>
      </c>
      <c r="AG550" s="19" t="n">
        <v>0.200389659071016</v>
      </c>
      <c r="AH550" s="19" t="n">
        <v>0.19320270255846</v>
      </c>
      <c r="AI550" s="19"/>
      <c r="AJ550" s="19" t="n">
        <v>0.262695509087767</v>
      </c>
      <c r="AK550" s="19" t="n">
        <v>0.163651362651334</v>
      </c>
      <c r="AL550" s="19" t="n">
        <v>0.219289049337339</v>
      </c>
      <c r="AM550" s="19" t="n">
        <v>0.435283986635452</v>
      </c>
      <c r="AN550" s="19" t="n">
        <v>0.221700284548466</v>
      </c>
      <c r="AO550" s="19"/>
      <c r="AP550" s="19" t="n">
        <v>0.246114886157214</v>
      </c>
      <c r="AQ550" s="19" t="n">
        <v>0.186524991925475</v>
      </c>
      <c r="AR550" s="19" t="n">
        <v>0.18719049205887</v>
      </c>
      <c r="AS550" s="19" t="n">
        <v>0.365651970685251</v>
      </c>
      <c r="AT550" s="19" t="n">
        <v>0.207033811558527</v>
      </c>
      <c r="AU550" s="19"/>
      <c r="AV550" s="19" t="n">
        <v>0.159368108870614</v>
      </c>
      <c r="AW550" s="19" t="n">
        <v>0.271624986819055</v>
      </c>
      <c r="AX550" s="19" t="n">
        <v>0.174330802354816</v>
      </c>
      <c r="AY550" s="19" t="n">
        <v>0.360814235248609</v>
      </c>
      <c r="AZ550" s="19" t="n">
        <v>0.180773628741346</v>
      </c>
      <c r="BA550" s="19" t="n">
        <v>0.219362319089592</v>
      </c>
      <c r="BB550" s="19"/>
      <c r="BC550" s="19" t="n">
        <v>0.218161798674611</v>
      </c>
      <c r="BD550" s="19" t="n">
        <v>0.2703008383282</v>
      </c>
      <c r="BE550" s="19" t="n">
        <v>0.211787717581124</v>
      </c>
      <c r="BF550" s="19" t="n">
        <v>0.176910166597776</v>
      </c>
      <c r="BG550" s="19" t="n">
        <v>0.128412463311633</v>
      </c>
    </row>
    <row r="551">
      <c r="B551" t="s">
        <v>100</v>
      </c>
      <c r="C551" s="19" t="n">
        <v>0.0934900104631821</v>
      </c>
      <c r="D551" s="19" t="n">
        <v>0.0723914437999674</v>
      </c>
      <c r="E551" s="19" t="n">
        <v>0.114807824086572</v>
      </c>
      <c r="F551" s="19"/>
      <c r="G551" s="19" t="n">
        <v>0.075506493913224</v>
      </c>
      <c r="H551" s="19" t="n">
        <v>0.0676741933523717</v>
      </c>
      <c r="I551" s="19" t="n">
        <v>0.102141213610514</v>
      </c>
      <c r="J551" s="19" t="n">
        <v>0.0916762769515031</v>
      </c>
      <c r="K551" s="19" t="n">
        <v>0.116916571133298</v>
      </c>
      <c r="L551" s="19" t="n">
        <v>0.105111603717765</v>
      </c>
      <c r="M551" s="19"/>
      <c r="N551" s="19" t="n">
        <v>0.0580330681639259</v>
      </c>
      <c r="O551" s="19" t="n">
        <v>0.085576320557544</v>
      </c>
      <c r="P551" s="19" t="n">
        <v>0.123327821198155</v>
      </c>
      <c r="Q551" s="19" t="n">
        <v>0.113891004921334</v>
      </c>
      <c r="R551" s="19"/>
      <c r="S551" s="19" t="n">
        <v>0.0587938756285829</v>
      </c>
      <c r="T551" s="19" t="n">
        <v>0.103810067997224</v>
      </c>
      <c r="U551" s="19" t="n">
        <v>0.104317361481607</v>
      </c>
      <c r="V551" s="19" t="n">
        <v>0.049682101019484</v>
      </c>
      <c r="W551" s="19" t="n">
        <v>0.0878315048579773</v>
      </c>
      <c r="X551" s="19" t="n">
        <v>0.126980560857784</v>
      </c>
      <c r="Y551" s="19" t="n">
        <v>0.0759641976155324</v>
      </c>
      <c r="Z551" s="19" t="n">
        <v>0.148105505202296</v>
      </c>
      <c r="AA551" s="19" t="n">
        <v>0.117206570001027</v>
      </c>
      <c r="AB551" s="19" t="n">
        <v>0.102218126460016</v>
      </c>
      <c r="AC551" s="19" t="n">
        <v>0.0782056598860748</v>
      </c>
      <c r="AD551" s="19" t="n">
        <v>0.113364969966312</v>
      </c>
      <c r="AE551" s="19"/>
      <c r="AF551" s="19" t="n">
        <v>0.0935366994099177</v>
      </c>
      <c r="AG551" s="19" t="n">
        <v>0.0779987951638351</v>
      </c>
      <c r="AH551" s="19" t="n">
        <v>0.148168562005275</v>
      </c>
      <c r="AI551" s="19"/>
      <c r="AJ551" s="19" t="n">
        <v>0.0985408283195914</v>
      </c>
      <c r="AK551" s="19" t="n">
        <v>0.0672565006124042</v>
      </c>
      <c r="AL551" s="19" t="n">
        <v>0.0789509169199431</v>
      </c>
      <c r="AM551" s="19" t="n">
        <v>0.095253332595664</v>
      </c>
      <c r="AN551" s="19" t="n">
        <v>0.153995981240924</v>
      </c>
      <c r="AO551" s="19"/>
      <c r="AP551" s="19" t="n">
        <v>0.0889192383630752</v>
      </c>
      <c r="AQ551" s="19" t="n">
        <v>0.0589408173697053</v>
      </c>
      <c r="AR551" s="19" t="n">
        <v>0.060972150006117</v>
      </c>
      <c r="AS551" s="19" t="n">
        <v>0.103320828629632</v>
      </c>
      <c r="AT551" s="19" t="n">
        <v>0.107724609283252</v>
      </c>
      <c r="AU551" s="19"/>
      <c r="AV551" s="19" t="n">
        <v>0.0523619809916802</v>
      </c>
      <c r="AW551" s="19" t="n">
        <v>0.0891071486193128</v>
      </c>
      <c r="AX551" s="19" t="n">
        <v>0.0520977515946083</v>
      </c>
      <c r="AY551" s="19" t="n">
        <v>0.0964703516054273</v>
      </c>
      <c r="AZ551" s="19" t="n">
        <v>0.102109554890571</v>
      </c>
      <c r="BA551" s="19" t="n">
        <v>0.188767005974161</v>
      </c>
      <c r="BB551" s="19"/>
      <c r="BC551" s="19" t="n">
        <v>0.106236556190726</v>
      </c>
      <c r="BD551" s="19" t="n">
        <v>0.106024786789063</v>
      </c>
      <c r="BE551" s="19" t="n">
        <v>0.0808362816848711</v>
      </c>
      <c r="BF551" s="19" t="n">
        <v>0.0495671172997748</v>
      </c>
      <c r="BG551" s="19" t="n">
        <v>0.164996691512627</v>
      </c>
    </row>
    <row r="552">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c r="AB552" s="19"/>
      <c r="AC552" s="19"/>
      <c r="AD552" s="19"/>
      <c r="AE552" s="19"/>
      <c r="AF552" s="19"/>
      <c r="AG552" s="19"/>
      <c r="AH552" s="19"/>
      <c r="AI552" s="19"/>
      <c r="AJ552" s="19"/>
      <c r="AK552" s="19"/>
      <c r="AL552" s="19"/>
      <c r="AM552" s="19"/>
      <c r="AN552" s="19"/>
      <c r="AO552" s="19"/>
      <c r="AP552" s="19"/>
      <c r="AQ552" s="19"/>
      <c r="AR552" s="19"/>
      <c r="AS552" s="19"/>
      <c r="AT552" s="19"/>
      <c r="AU552" s="19"/>
      <c r="AV552" s="19"/>
      <c r="AW552" s="19"/>
      <c r="AX552" s="19"/>
      <c r="AY552" s="19"/>
      <c r="AZ552" s="19"/>
      <c r="BA552" s="19"/>
      <c r="BB552" s="19"/>
      <c r="BC552" s="19"/>
      <c r="BD552" s="19"/>
      <c r="BE552" s="19"/>
      <c r="BF552" s="19"/>
      <c r="BG552" s="19"/>
    </row>
    <row r="553">
      <c r="B553" s="7" t="s">
        <v>303</v>
      </c>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c r="AB553" s="19"/>
      <c r="AC553" s="19"/>
      <c r="AD553" s="19"/>
      <c r="AE553" s="19"/>
      <c r="AF553" s="19"/>
      <c r="AG553" s="19"/>
      <c r="AH553" s="19"/>
      <c r="AI553" s="19"/>
      <c r="AJ553" s="19"/>
      <c r="AK553" s="19"/>
      <c r="AL553" s="19"/>
      <c r="AM553" s="19"/>
      <c r="AN553" s="19"/>
      <c r="AO553" s="19"/>
      <c r="AP553" s="19"/>
      <c r="AQ553" s="19"/>
      <c r="AR553" s="19"/>
      <c r="AS553" s="19"/>
      <c r="AT553" s="19"/>
      <c r="AU553" s="19"/>
      <c r="AV553" s="19"/>
      <c r="AW553" s="19"/>
      <c r="AX553" s="19"/>
      <c r="AY553" s="19"/>
      <c r="AZ553" s="19"/>
      <c r="BA553" s="19"/>
      <c r="BB553" s="19"/>
      <c r="BC553" s="19"/>
      <c r="BD553" s="19"/>
      <c r="BE553" s="19"/>
      <c r="BF553" s="19"/>
      <c r="BG553" s="19"/>
    </row>
    <row r="554">
      <c r="B554" s="26" t="s">
        <v>79</v>
      </c>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c r="AB554" s="19"/>
      <c r="AC554" s="19"/>
      <c r="AD554" s="19"/>
      <c r="AE554" s="19"/>
      <c r="AF554" s="19"/>
      <c r="AG554" s="19"/>
      <c r="AH554" s="19"/>
      <c r="AI554" s="19"/>
      <c r="AJ554" s="19"/>
      <c r="AK554" s="19"/>
      <c r="AL554" s="19"/>
      <c r="AM554" s="19"/>
      <c r="AN554" s="19"/>
      <c r="AO554" s="19"/>
      <c r="AP554" s="19"/>
      <c r="AQ554" s="19"/>
      <c r="AR554" s="19"/>
      <c r="AS554" s="19"/>
      <c r="AT554" s="19"/>
      <c r="AU554" s="19"/>
      <c r="AV554" s="19"/>
      <c r="AW554" s="19"/>
      <c r="AX554" s="19"/>
      <c r="AY554" s="19"/>
      <c r="AZ554" s="19"/>
      <c r="BA554" s="19"/>
      <c r="BB554" s="19"/>
      <c r="BC554" s="19"/>
      <c r="BD554" s="19"/>
      <c r="BE554" s="19"/>
      <c r="BF554" s="19"/>
      <c r="BG554" s="19"/>
    </row>
    <row r="555">
      <c r="B555" t="s">
        <v>295</v>
      </c>
      <c r="C555" s="19" t="n">
        <v>0.452221236648533</v>
      </c>
      <c r="D555" s="19" t="n">
        <v>0.462989975697402</v>
      </c>
      <c r="E555" s="19" t="n">
        <v>0.439830173509376</v>
      </c>
      <c r="F555" s="19"/>
      <c r="G555" s="19" t="n">
        <v>0.5155931641276</v>
      </c>
      <c r="H555" s="19" t="n">
        <v>0.545053856870862</v>
      </c>
      <c r="I555" s="19" t="n">
        <v>0.516277046555471</v>
      </c>
      <c r="J555" s="19" t="n">
        <v>0.399093126171601</v>
      </c>
      <c r="K555" s="19" t="n">
        <v>0.358017777232377</v>
      </c>
      <c r="L555" s="19" t="n">
        <v>0.389000906160213</v>
      </c>
      <c r="M555" s="19"/>
      <c r="N555" s="19" t="n">
        <v>0.530923009858621</v>
      </c>
      <c r="O555" s="19" t="n">
        <v>0.425763534763895</v>
      </c>
      <c r="P555" s="19" t="n">
        <v>0.408388671164373</v>
      </c>
      <c r="Q555" s="19" t="n">
        <v>0.432354899047034</v>
      </c>
      <c r="R555" s="19"/>
      <c r="S555" s="19" t="n">
        <v>0.542286411936778</v>
      </c>
      <c r="T555" s="19" t="n">
        <v>0.452459275621157</v>
      </c>
      <c r="U555" s="19" t="n">
        <v>0.379976133570142</v>
      </c>
      <c r="V555" s="19" t="n">
        <v>0.392086967803041</v>
      </c>
      <c r="W555" s="19" t="n">
        <v>0.454805138139172</v>
      </c>
      <c r="X555" s="19" t="n">
        <v>0.490253561777372</v>
      </c>
      <c r="Y555" s="19" t="n">
        <v>0.460917095167305</v>
      </c>
      <c r="Z555" s="19" t="n">
        <v>0.424783261780601</v>
      </c>
      <c r="AA555" s="19" t="n">
        <v>0.489000767064719</v>
      </c>
      <c r="AB555" s="19" t="n">
        <v>0.349643213768015</v>
      </c>
      <c r="AC555" s="19" t="n">
        <v>0.491217144450613</v>
      </c>
      <c r="AD555" s="19" t="n">
        <v>0.403756042640601</v>
      </c>
      <c r="AE555" s="19"/>
      <c r="AF555" s="19" t="n">
        <v>0.434483646474798</v>
      </c>
      <c r="AG555" s="19" t="n">
        <v>0.460537813825404</v>
      </c>
      <c r="AH555" s="19" t="n">
        <v>0.411232955223127</v>
      </c>
      <c r="AI555" s="19"/>
      <c r="AJ555" s="19" t="n">
        <v>0.411626847373646</v>
      </c>
      <c r="AK555" s="19" t="n">
        <v>0.538730496756254</v>
      </c>
      <c r="AL555" s="19" t="n">
        <v>0.420259484225297</v>
      </c>
      <c r="AM555" s="19" t="n">
        <v>0.625862461358435</v>
      </c>
      <c r="AN555" s="19" t="n">
        <v>0.402859839642708</v>
      </c>
      <c r="AO555" s="19"/>
      <c r="AP555" s="19" t="n">
        <v>0.435371925352793</v>
      </c>
      <c r="AQ555" s="19" t="n">
        <v>0.516576862069793</v>
      </c>
      <c r="AR555" s="19" t="n">
        <v>0.430946746471991</v>
      </c>
      <c r="AS555" s="19" t="n">
        <v>0.467340241571296</v>
      </c>
      <c r="AT555" s="19" t="n">
        <v>0.323743334438083</v>
      </c>
      <c r="AU555" s="19"/>
      <c r="AV555" s="19" t="n">
        <v>0.551339507959203</v>
      </c>
      <c r="AW555" s="19" t="n">
        <v>0.454626471856588</v>
      </c>
      <c r="AX555" s="19" t="n">
        <v>0.413509236116863</v>
      </c>
      <c r="AY555" s="19" t="n">
        <v>0.448016276698755</v>
      </c>
      <c r="AZ555" s="19" t="n">
        <v>0.392499758152082</v>
      </c>
      <c r="BA555" s="19" t="n">
        <v>0.260059843673413</v>
      </c>
      <c r="BB555" s="19"/>
      <c r="BC555" s="19" t="n">
        <v>0.438283883604705</v>
      </c>
      <c r="BD555" s="19" t="n">
        <v>0.401770782290924</v>
      </c>
      <c r="BE555" s="19" t="n">
        <v>0.493753102430292</v>
      </c>
      <c r="BF555" s="19" t="n">
        <v>0.516411774959909</v>
      </c>
      <c r="BG555" s="19" t="n">
        <v>0.697835804060443</v>
      </c>
    </row>
    <row r="556">
      <c r="B556" t="s">
        <v>296</v>
      </c>
      <c r="C556" s="19" t="n">
        <v>0.38402410356659</v>
      </c>
      <c r="D556" s="19" t="n">
        <v>0.428390058063776</v>
      </c>
      <c r="E556" s="19" t="n">
        <v>0.341342907461596</v>
      </c>
      <c r="F556" s="19"/>
      <c r="G556" s="19" t="n">
        <v>0.338984515747478</v>
      </c>
      <c r="H556" s="19" t="n">
        <v>0.3340573310769</v>
      </c>
      <c r="I556" s="19" t="n">
        <v>0.338376003345575</v>
      </c>
      <c r="J556" s="19" t="n">
        <v>0.415441467868069</v>
      </c>
      <c r="K556" s="19" t="n">
        <v>0.436600480108617</v>
      </c>
      <c r="L556" s="19" t="n">
        <v>0.43088961345234</v>
      </c>
      <c r="M556" s="19"/>
      <c r="N556" s="19" t="n">
        <v>0.364426731633654</v>
      </c>
      <c r="O556" s="19" t="n">
        <v>0.396760018524728</v>
      </c>
      <c r="P556" s="19" t="n">
        <v>0.40970318744108</v>
      </c>
      <c r="Q556" s="19" t="n">
        <v>0.370097187255629</v>
      </c>
      <c r="R556" s="19"/>
      <c r="S556" s="19" t="n">
        <v>0.330095269015105</v>
      </c>
      <c r="T556" s="19" t="n">
        <v>0.382939122620325</v>
      </c>
      <c r="U556" s="19" t="n">
        <v>0.448319813383363</v>
      </c>
      <c r="V556" s="19" t="n">
        <v>0.458128163802053</v>
      </c>
      <c r="W556" s="19" t="n">
        <v>0.401139568116871</v>
      </c>
      <c r="X556" s="19" t="n">
        <v>0.338354155983287</v>
      </c>
      <c r="Y556" s="19" t="n">
        <v>0.387382394549189</v>
      </c>
      <c r="Z556" s="19" t="n">
        <v>0.444825011218353</v>
      </c>
      <c r="AA556" s="19" t="n">
        <v>0.317817677381562</v>
      </c>
      <c r="AB556" s="19" t="n">
        <v>0.446073971669055</v>
      </c>
      <c r="AC556" s="19" t="n">
        <v>0.330173630300995</v>
      </c>
      <c r="AD556" s="19" t="n">
        <v>0.401059139774917</v>
      </c>
      <c r="AE556" s="19"/>
      <c r="AF556" s="19" t="n">
        <v>0.412005775547606</v>
      </c>
      <c r="AG556" s="19" t="n">
        <v>0.376784480486428</v>
      </c>
      <c r="AH556" s="19" t="n">
        <v>0.369896399854856</v>
      </c>
      <c r="AI556" s="19"/>
      <c r="AJ556" s="19" t="n">
        <v>0.395783736852138</v>
      </c>
      <c r="AK556" s="19" t="n">
        <v>0.354179449801133</v>
      </c>
      <c r="AL556" s="19" t="n">
        <v>0.403210573346883</v>
      </c>
      <c r="AM556" s="19" t="n">
        <v>0.256451990945914</v>
      </c>
      <c r="AN556" s="19" t="n">
        <v>0.369081085981765</v>
      </c>
      <c r="AO556" s="19"/>
      <c r="AP556" s="19" t="n">
        <v>0.368411679172276</v>
      </c>
      <c r="AQ556" s="19" t="n">
        <v>0.359900805105544</v>
      </c>
      <c r="AR556" s="19" t="n">
        <v>0.408901706481146</v>
      </c>
      <c r="AS556" s="19" t="n">
        <v>0.404962236042829</v>
      </c>
      <c r="AT556" s="19" t="n">
        <v>0.437593816445428</v>
      </c>
      <c r="AU556" s="19"/>
      <c r="AV556" s="19" t="n">
        <v>0.347623606181284</v>
      </c>
      <c r="AW556" s="19" t="n">
        <v>0.368075081550498</v>
      </c>
      <c r="AX556" s="19" t="n">
        <v>0.432432416190547</v>
      </c>
      <c r="AY556" s="19" t="n">
        <v>0.42487058676415</v>
      </c>
      <c r="AZ556" s="19" t="n">
        <v>0.396548688894008</v>
      </c>
      <c r="BA556" s="19" t="n">
        <v>0.412057727392458</v>
      </c>
      <c r="BB556" s="19"/>
      <c r="BC556" s="19" t="n">
        <v>0.367287122670531</v>
      </c>
      <c r="BD556" s="19" t="n">
        <v>0.442465893503076</v>
      </c>
      <c r="BE556" s="19" t="n">
        <v>0.34033508762115</v>
      </c>
      <c r="BF556" s="19" t="n">
        <v>0.377985822709588</v>
      </c>
      <c r="BG556" s="19" t="n">
        <v>0.239493559389381</v>
      </c>
    </row>
    <row r="557">
      <c r="B557" t="s">
        <v>100</v>
      </c>
      <c r="C557" s="19" t="n">
        <v>0.163754659784877</v>
      </c>
      <c r="D557" s="19" t="n">
        <v>0.108619966238822</v>
      </c>
      <c r="E557" s="19" t="n">
        <v>0.218826919029028</v>
      </c>
      <c r="F557" s="19"/>
      <c r="G557" s="19" t="n">
        <v>0.145422320124922</v>
      </c>
      <c r="H557" s="19" t="n">
        <v>0.120888812052239</v>
      </c>
      <c r="I557" s="19" t="n">
        <v>0.145346950098954</v>
      </c>
      <c r="J557" s="19" t="n">
        <v>0.18546540596033</v>
      </c>
      <c r="K557" s="19" t="n">
        <v>0.205381742659007</v>
      </c>
      <c r="L557" s="19" t="n">
        <v>0.180109480387447</v>
      </c>
      <c r="M557" s="19"/>
      <c r="N557" s="19" t="n">
        <v>0.104650258507726</v>
      </c>
      <c r="O557" s="19" t="n">
        <v>0.177476446711377</v>
      </c>
      <c r="P557" s="19" t="n">
        <v>0.181908141394547</v>
      </c>
      <c r="Q557" s="19" t="n">
        <v>0.197547913697337</v>
      </c>
      <c r="R557" s="19"/>
      <c r="S557" s="19" t="n">
        <v>0.127618319048117</v>
      </c>
      <c r="T557" s="19" t="n">
        <v>0.164601601758518</v>
      </c>
      <c r="U557" s="19" t="n">
        <v>0.171704053046496</v>
      </c>
      <c r="V557" s="19" t="n">
        <v>0.149784868394905</v>
      </c>
      <c r="W557" s="19" t="n">
        <v>0.144055293743957</v>
      </c>
      <c r="X557" s="19" t="n">
        <v>0.17139228223934</v>
      </c>
      <c r="Y557" s="19" t="n">
        <v>0.151700510283507</v>
      </c>
      <c r="Z557" s="19" t="n">
        <v>0.130391727001046</v>
      </c>
      <c r="AA557" s="19" t="n">
        <v>0.193181555553719</v>
      </c>
      <c r="AB557" s="19" t="n">
        <v>0.20428281456293</v>
      </c>
      <c r="AC557" s="19" t="n">
        <v>0.178609225248392</v>
      </c>
      <c r="AD557" s="19" t="n">
        <v>0.195184817584482</v>
      </c>
      <c r="AE557" s="19"/>
      <c r="AF557" s="19" t="n">
        <v>0.153510577977596</v>
      </c>
      <c r="AG557" s="19" t="n">
        <v>0.162677705688169</v>
      </c>
      <c r="AH557" s="19" t="n">
        <v>0.218870644922017</v>
      </c>
      <c r="AI557" s="19"/>
      <c r="AJ557" s="19" t="n">
        <v>0.192589415774215</v>
      </c>
      <c r="AK557" s="19" t="n">
        <v>0.107090053442613</v>
      </c>
      <c r="AL557" s="19" t="n">
        <v>0.17652994242782</v>
      </c>
      <c r="AM557" s="19" t="n">
        <v>0.117685547695651</v>
      </c>
      <c r="AN557" s="19" t="n">
        <v>0.228059074375527</v>
      </c>
      <c r="AO557" s="19"/>
      <c r="AP557" s="19" t="n">
        <v>0.196216395474931</v>
      </c>
      <c r="AQ557" s="19" t="n">
        <v>0.123522332824664</v>
      </c>
      <c r="AR557" s="19" t="n">
        <v>0.160151547046863</v>
      </c>
      <c r="AS557" s="19" t="n">
        <v>0.127697522385876</v>
      </c>
      <c r="AT557" s="19" t="n">
        <v>0.238662849116489</v>
      </c>
      <c r="AU557" s="19"/>
      <c r="AV557" s="19" t="n">
        <v>0.101036885859513</v>
      </c>
      <c r="AW557" s="19" t="n">
        <v>0.177298446592914</v>
      </c>
      <c r="AX557" s="19" t="n">
        <v>0.15405834769259</v>
      </c>
      <c r="AY557" s="19" t="n">
        <v>0.127113136537095</v>
      </c>
      <c r="AZ557" s="19" t="n">
        <v>0.210951552953911</v>
      </c>
      <c r="BA557" s="19" t="n">
        <v>0.327882428934129</v>
      </c>
      <c r="BB557" s="19"/>
      <c r="BC557" s="19" t="n">
        <v>0.194428993724764</v>
      </c>
      <c r="BD557" s="19" t="n">
        <v>0.155763324205999</v>
      </c>
      <c r="BE557" s="19" t="n">
        <v>0.165911809948558</v>
      </c>
      <c r="BF557" s="19" t="n">
        <v>0.105602402330502</v>
      </c>
      <c r="BG557" s="19" t="n">
        <v>0.0626706365501758</v>
      </c>
    </row>
    <row r="558">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c r="AB558" s="19"/>
      <c r="AC558" s="19"/>
      <c r="AD558" s="19"/>
      <c r="AE558" s="19"/>
      <c r="AF558" s="19"/>
      <c r="AG558" s="19"/>
      <c r="AH558" s="19"/>
      <c r="AI558" s="19"/>
      <c r="AJ558" s="19"/>
      <c r="AK558" s="19"/>
      <c r="AL558" s="19"/>
      <c r="AM558" s="19"/>
      <c r="AN558" s="19"/>
      <c r="AO558" s="19"/>
      <c r="AP558" s="19"/>
      <c r="AQ558" s="19"/>
      <c r="AR558" s="19"/>
      <c r="AS558" s="19"/>
      <c r="AT558" s="19"/>
      <c r="AU558" s="19"/>
      <c r="AV558" s="19"/>
      <c r="AW558" s="19"/>
      <c r="AX558" s="19"/>
      <c r="AY558" s="19"/>
      <c r="AZ558" s="19"/>
      <c r="BA558" s="19"/>
      <c r="BB558" s="19"/>
      <c r="BC558" s="19"/>
      <c r="BD558" s="19"/>
      <c r="BE558" s="19"/>
      <c r="BF558" s="19"/>
      <c r="BG558" s="19"/>
    </row>
    <row r="559">
      <c r="B559" s="7" t="s">
        <v>304</v>
      </c>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c r="AB559" s="19"/>
      <c r="AC559" s="19"/>
      <c r="AD559" s="19"/>
      <c r="AE559" s="19"/>
      <c r="AF559" s="19"/>
      <c r="AG559" s="19"/>
      <c r="AH559" s="19"/>
      <c r="AI559" s="19"/>
      <c r="AJ559" s="19"/>
      <c r="AK559" s="19"/>
      <c r="AL559" s="19"/>
      <c r="AM559" s="19"/>
      <c r="AN559" s="19"/>
      <c r="AO559" s="19"/>
      <c r="AP559" s="19"/>
      <c r="AQ559" s="19"/>
      <c r="AR559" s="19"/>
      <c r="AS559" s="19"/>
      <c r="AT559" s="19"/>
      <c r="AU559" s="19"/>
      <c r="AV559" s="19"/>
      <c r="AW559" s="19"/>
      <c r="AX559" s="19"/>
      <c r="AY559" s="19"/>
      <c r="AZ559" s="19"/>
      <c r="BA559" s="19"/>
      <c r="BB559" s="19"/>
      <c r="BC559" s="19"/>
      <c r="BD559" s="19"/>
      <c r="BE559" s="19"/>
      <c r="BF559" s="19"/>
      <c r="BG559" s="19"/>
    </row>
    <row r="560">
      <c r="B560" s="26" t="s">
        <v>79</v>
      </c>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c r="AB560" s="19"/>
      <c r="AC560" s="19"/>
      <c r="AD560" s="19"/>
      <c r="AE560" s="19"/>
      <c r="AF560" s="19"/>
      <c r="AG560" s="19"/>
      <c r="AH560" s="19"/>
      <c r="AI560" s="19"/>
      <c r="AJ560" s="19"/>
      <c r="AK560" s="19"/>
      <c r="AL560" s="19"/>
      <c r="AM560" s="19"/>
      <c r="AN560" s="19"/>
      <c r="AO560" s="19"/>
      <c r="AP560" s="19"/>
      <c r="AQ560" s="19"/>
      <c r="AR560" s="19"/>
      <c r="AS560" s="19"/>
      <c r="AT560" s="19"/>
      <c r="AU560" s="19"/>
      <c r="AV560" s="19"/>
      <c r="AW560" s="19"/>
      <c r="AX560" s="19"/>
      <c r="AY560" s="19"/>
      <c r="AZ560" s="19"/>
      <c r="BA560" s="19"/>
      <c r="BB560" s="19"/>
      <c r="BC560" s="19"/>
      <c r="BD560" s="19"/>
      <c r="BE560" s="19"/>
      <c r="BF560" s="19"/>
      <c r="BG560" s="19"/>
    </row>
    <row r="561">
      <c r="B561" t="s">
        <v>295</v>
      </c>
      <c r="C561" s="19" t="n">
        <v>0.630623254667106</v>
      </c>
      <c r="D561" s="19" t="n">
        <v>0.617164016052211</v>
      </c>
      <c r="E561" s="19" t="n">
        <v>0.643014460537864</v>
      </c>
      <c r="F561" s="19"/>
      <c r="G561" s="19" t="n">
        <v>0.67419217933697</v>
      </c>
      <c r="H561" s="19" t="n">
        <v>0.676669239555974</v>
      </c>
      <c r="I561" s="19" t="n">
        <v>0.612044763230798</v>
      </c>
      <c r="J561" s="19" t="n">
        <v>0.596422698588106</v>
      </c>
      <c r="K561" s="19" t="n">
        <v>0.584957803062695</v>
      </c>
      <c r="L561" s="19" t="n">
        <v>0.637682451390959</v>
      </c>
      <c r="M561" s="19"/>
      <c r="N561" s="19" t="n">
        <v>0.67200439783468</v>
      </c>
      <c r="O561" s="19" t="n">
        <v>0.595278366301868</v>
      </c>
      <c r="P561" s="19" t="n">
        <v>0.611296158619074</v>
      </c>
      <c r="Q561" s="19" t="n">
        <v>0.639032790901882</v>
      </c>
      <c r="R561" s="19"/>
      <c r="S561" s="19" t="n">
        <v>0.695979598521729</v>
      </c>
      <c r="T561" s="19" t="n">
        <v>0.660325139945772</v>
      </c>
      <c r="U561" s="19" t="n">
        <v>0.578580777217889</v>
      </c>
      <c r="V561" s="19" t="n">
        <v>0.575743068074658</v>
      </c>
      <c r="W561" s="19" t="n">
        <v>0.627919275150651</v>
      </c>
      <c r="X561" s="19" t="n">
        <v>0.628128209698476</v>
      </c>
      <c r="Y561" s="19" t="n">
        <v>0.655814841301215</v>
      </c>
      <c r="Z561" s="19" t="n">
        <v>0.597926126995509</v>
      </c>
      <c r="AA561" s="19" t="n">
        <v>0.650387771368765</v>
      </c>
      <c r="AB561" s="19" t="n">
        <v>0.526169626629211</v>
      </c>
      <c r="AC561" s="19" t="n">
        <v>0.715503814332473</v>
      </c>
      <c r="AD561" s="19" t="n">
        <v>0.588663354898856</v>
      </c>
      <c r="AE561" s="19"/>
      <c r="AF561" s="19" t="n">
        <v>0.664608752812952</v>
      </c>
      <c r="AG561" s="19" t="n">
        <v>0.59783078919126</v>
      </c>
      <c r="AH561" s="19" t="n">
        <v>0.616876114137104</v>
      </c>
      <c r="AI561" s="19"/>
      <c r="AJ561" s="19" t="n">
        <v>0.67083582284017</v>
      </c>
      <c r="AK561" s="19" t="n">
        <v>0.637250395002866</v>
      </c>
      <c r="AL561" s="19" t="n">
        <v>0.534319574356612</v>
      </c>
      <c r="AM561" s="19" t="n">
        <v>0.760868104943003</v>
      </c>
      <c r="AN561" s="19" t="n">
        <v>0.578052462169998</v>
      </c>
      <c r="AO561" s="19"/>
      <c r="AP561" s="19" t="n">
        <v>0.693802513095434</v>
      </c>
      <c r="AQ561" s="19" t="n">
        <v>0.639955900190799</v>
      </c>
      <c r="AR561" s="19" t="n">
        <v>0.550558295075864</v>
      </c>
      <c r="AS561" s="19" t="n">
        <v>0.682975479629955</v>
      </c>
      <c r="AT561" s="19" t="n">
        <v>0.517849039718978</v>
      </c>
      <c r="AU561" s="19"/>
      <c r="AV561" s="19" t="n">
        <v>0.651805225306098</v>
      </c>
      <c r="AW561" s="19" t="n">
        <v>0.682731890817817</v>
      </c>
      <c r="AX561" s="19" t="n">
        <v>0.597642267421223</v>
      </c>
      <c r="AY561" s="19" t="n">
        <v>0.672383800253095</v>
      </c>
      <c r="AZ561" s="19" t="n">
        <v>0.535746436062948</v>
      </c>
      <c r="BA561" s="19" t="n">
        <v>0.510621847211871</v>
      </c>
      <c r="BB561" s="19"/>
      <c r="BC561" s="19" t="n">
        <v>0.636048880882145</v>
      </c>
      <c r="BD561" s="19" t="n">
        <v>0.610939648184207</v>
      </c>
      <c r="BE561" s="19" t="n">
        <v>0.620511330727403</v>
      </c>
      <c r="BF561" s="19" t="n">
        <v>0.667225043075879</v>
      </c>
      <c r="BG561" s="19" t="n">
        <v>0.701417064591606</v>
      </c>
    </row>
    <row r="562">
      <c r="B562" t="s">
        <v>296</v>
      </c>
      <c r="C562" s="19" t="n">
        <v>0.258514881998114</v>
      </c>
      <c r="D562" s="19" t="n">
        <v>0.299925635194774</v>
      </c>
      <c r="E562" s="19" t="n">
        <v>0.217984195444058</v>
      </c>
      <c r="F562" s="19"/>
      <c r="G562" s="19" t="n">
        <v>0.225394080738176</v>
      </c>
      <c r="H562" s="19" t="n">
        <v>0.226129531369433</v>
      </c>
      <c r="I562" s="19" t="n">
        <v>0.266935777020373</v>
      </c>
      <c r="J562" s="19" t="n">
        <v>0.307376218244375</v>
      </c>
      <c r="K562" s="19" t="n">
        <v>0.279571618557669</v>
      </c>
      <c r="L562" s="19" t="n">
        <v>0.246336847164961</v>
      </c>
      <c r="M562" s="19"/>
      <c r="N562" s="19" t="n">
        <v>0.243227784645718</v>
      </c>
      <c r="O562" s="19" t="n">
        <v>0.296755157979223</v>
      </c>
      <c r="P562" s="19" t="n">
        <v>0.25086954064874</v>
      </c>
      <c r="Q562" s="19" t="n">
        <v>0.242458615964913</v>
      </c>
      <c r="R562" s="19"/>
      <c r="S562" s="19" t="n">
        <v>0.21790837636147</v>
      </c>
      <c r="T562" s="19" t="n">
        <v>0.25285324435348</v>
      </c>
      <c r="U562" s="19" t="n">
        <v>0.307268512587705</v>
      </c>
      <c r="V562" s="19" t="n">
        <v>0.320756040180644</v>
      </c>
      <c r="W562" s="19" t="n">
        <v>0.275732252915753</v>
      </c>
      <c r="X562" s="19" t="n">
        <v>0.251626058477842</v>
      </c>
      <c r="Y562" s="19" t="n">
        <v>0.238537368917184</v>
      </c>
      <c r="Z562" s="19" t="n">
        <v>0.290145512310014</v>
      </c>
      <c r="AA562" s="19" t="n">
        <v>0.230073056787358</v>
      </c>
      <c r="AB562" s="19" t="n">
        <v>0.330998671852832</v>
      </c>
      <c r="AC562" s="19" t="n">
        <v>0.173243477080734</v>
      </c>
      <c r="AD562" s="19" t="n">
        <v>0.176917369859196</v>
      </c>
      <c r="AE562" s="19"/>
      <c r="AF562" s="19" t="n">
        <v>0.243823952909612</v>
      </c>
      <c r="AG562" s="19" t="n">
        <v>0.289976410997072</v>
      </c>
      <c r="AH562" s="19" t="n">
        <v>0.223429230458595</v>
      </c>
      <c r="AI562" s="19"/>
      <c r="AJ562" s="19" t="n">
        <v>0.228273983527661</v>
      </c>
      <c r="AK562" s="19" t="n">
        <v>0.27993278940901</v>
      </c>
      <c r="AL562" s="19" t="n">
        <v>0.34181711282277</v>
      </c>
      <c r="AM562" s="19" t="n">
        <v>0.191399953905381</v>
      </c>
      <c r="AN562" s="19" t="n">
        <v>0.233349277579617</v>
      </c>
      <c r="AO562" s="19"/>
      <c r="AP562" s="19" t="n">
        <v>0.221336819805097</v>
      </c>
      <c r="AQ562" s="19" t="n">
        <v>0.260344087171323</v>
      </c>
      <c r="AR562" s="19" t="n">
        <v>0.334964437046443</v>
      </c>
      <c r="AS562" s="19" t="n">
        <v>0.255366951294437</v>
      </c>
      <c r="AT562" s="19" t="n">
        <v>0.341017421895778</v>
      </c>
      <c r="AU562" s="19"/>
      <c r="AV562" s="19" t="n">
        <v>0.263103307683637</v>
      </c>
      <c r="AW562" s="19" t="n">
        <v>0.224481728021938</v>
      </c>
      <c r="AX562" s="19" t="n">
        <v>0.304763260191472</v>
      </c>
      <c r="AY562" s="19" t="n">
        <v>0.266383122958822</v>
      </c>
      <c r="AZ562" s="19" t="n">
        <v>0.34744410906055</v>
      </c>
      <c r="BA562" s="19" t="n">
        <v>0.24792703393809</v>
      </c>
      <c r="BB562" s="19"/>
      <c r="BC562" s="19" t="n">
        <v>0.245951232201735</v>
      </c>
      <c r="BD562" s="19" t="n">
        <v>0.275286232837551</v>
      </c>
      <c r="BE562" s="19" t="n">
        <v>0.267375862677959</v>
      </c>
      <c r="BF562" s="19" t="n">
        <v>0.243511819504862</v>
      </c>
      <c r="BG562" s="19" t="n">
        <v>0.207565117658814</v>
      </c>
    </row>
    <row r="563">
      <c r="B563" t="s">
        <v>100</v>
      </c>
      <c r="C563" s="19" t="n">
        <v>0.11086186333478</v>
      </c>
      <c r="D563" s="19" t="n">
        <v>0.0829103487530151</v>
      </c>
      <c r="E563" s="19" t="n">
        <v>0.139001344018077</v>
      </c>
      <c r="F563" s="19"/>
      <c r="G563" s="19" t="n">
        <v>0.100413739924854</v>
      </c>
      <c r="H563" s="19" t="n">
        <v>0.0972012290745928</v>
      </c>
      <c r="I563" s="19" t="n">
        <v>0.121019459748829</v>
      </c>
      <c r="J563" s="19" t="n">
        <v>0.0962010831675188</v>
      </c>
      <c r="K563" s="19" t="n">
        <v>0.135470578379636</v>
      </c>
      <c r="L563" s="19" t="n">
        <v>0.11598070144408</v>
      </c>
      <c r="M563" s="19"/>
      <c r="N563" s="19" t="n">
        <v>0.0847678175196016</v>
      </c>
      <c r="O563" s="19" t="n">
        <v>0.10796647571891</v>
      </c>
      <c r="P563" s="19" t="n">
        <v>0.137834300732186</v>
      </c>
      <c r="Q563" s="19" t="n">
        <v>0.118508593133204</v>
      </c>
      <c r="R563" s="19"/>
      <c r="S563" s="19" t="n">
        <v>0.0861120251168008</v>
      </c>
      <c r="T563" s="19" t="n">
        <v>0.0868216157007481</v>
      </c>
      <c r="U563" s="19" t="n">
        <v>0.114150710194406</v>
      </c>
      <c r="V563" s="19" t="n">
        <v>0.103500891744698</v>
      </c>
      <c r="W563" s="19" t="n">
        <v>0.0963484719335953</v>
      </c>
      <c r="X563" s="19" t="n">
        <v>0.120245731823682</v>
      </c>
      <c r="Y563" s="19" t="n">
        <v>0.105647789781601</v>
      </c>
      <c r="Z563" s="19" t="n">
        <v>0.111928360694477</v>
      </c>
      <c r="AA563" s="19" t="n">
        <v>0.119539171843877</v>
      </c>
      <c r="AB563" s="19" t="n">
        <v>0.142831701517957</v>
      </c>
      <c r="AC563" s="19" t="n">
        <v>0.111252708586793</v>
      </c>
      <c r="AD563" s="19" t="n">
        <v>0.234419275241948</v>
      </c>
      <c r="AE563" s="19"/>
      <c r="AF563" s="19" t="n">
        <v>0.0915672942774362</v>
      </c>
      <c r="AG563" s="19" t="n">
        <v>0.112192799811668</v>
      </c>
      <c r="AH563" s="19" t="n">
        <v>0.159694655404302</v>
      </c>
      <c r="AI563" s="19"/>
      <c r="AJ563" s="19" t="n">
        <v>0.100890193632169</v>
      </c>
      <c r="AK563" s="19" t="n">
        <v>0.0828168155881241</v>
      </c>
      <c r="AL563" s="19" t="n">
        <v>0.123863312820618</v>
      </c>
      <c r="AM563" s="19" t="n">
        <v>0.0477319411516157</v>
      </c>
      <c r="AN563" s="19" t="n">
        <v>0.188598260250385</v>
      </c>
      <c r="AO563" s="19"/>
      <c r="AP563" s="19" t="n">
        <v>0.084860667099469</v>
      </c>
      <c r="AQ563" s="19" t="n">
        <v>0.0997000126378777</v>
      </c>
      <c r="AR563" s="19" t="n">
        <v>0.114477267877694</v>
      </c>
      <c r="AS563" s="19" t="n">
        <v>0.0616575690756082</v>
      </c>
      <c r="AT563" s="19" t="n">
        <v>0.141133538385244</v>
      </c>
      <c r="AU563" s="19"/>
      <c r="AV563" s="19" t="n">
        <v>0.0850914670102645</v>
      </c>
      <c r="AW563" s="19" t="n">
        <v>0.0927863811602446</v>
      </c>
      <c r="AX563" s="19" t="n">
        <v>0.0975944723873051</v>
      </c>
      <c r="AY563" s="19" t="n">
        <v>0.0612330767880825</v>
      </c>
      <c r="AZ563" s="19" t="n">
        <v>0.116809454876501</v>
      </c>
      <c r="BA563" s="19" t="n">
        <v>0.24145111885004</v>
      </c>
      <c r="BB563" s="19"/>
      <c r="BC563" s="19" t="n">
        <v>0.11799988691612</v>
      </c>
      <c r="BD563" s="19" t="n">
        <v>0.113774118978242</v>
      </c>
      <c r="BE563" s="19" t="n">
        <v>0.112112806594638</v>
      </c>
      <c r="BF563" s="19" t="n">
        <v>0.0892631374192596</v>
      </c>
      <c r="BG563" s="19" t="n">
        <v>0.0910178177495795</v>
      </c>
    </row>
    <row r="564">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c r="AB564" s="19"/>
      <c r="AC564" s="19"/>
      <c r="AD564" s="19"/>
      <c r="AE564" s="19"/>
      <c r="AF564" s="19"/>
      <c r="AG564" s="19"/>
      <c r="AH564" s="19"/>
      <c r="AI564" s="19"/>
      <c r="AJ564" s="19"/>
      <c r="AK564" s="19"/>
      <c r="AL564" s="19"/>
      <c r="AM564" s="19"/>
      <c r="AN564" s="19"/>
      <c r="AO564" s="19"/>
      <c r="AP564" s="19"/>
      <c r="AQ564" s="19"/>
      <c r="AR564" s="19"/>
      <c r="AS564" s="19"/>
      <c r="AT564" s="19"/>
      <c r="AU564" s="19"/>
      <c r="AV564" s="19"/>
      <c r="AW564" s="19"/>
      <c r="AX564" s="19"/>
      <c r="AY564" s="19"/>
      <c r="AZ564" s="19"/>
      <c r="BA564" s="19"/>
      <c r="BB564" s="19"/>
      <c r="BC564" s="19"/>
      <c r="BD564" s="19"/>
      <c r="BE564" s="19"/>
      <c r="BF564" s="19"/>
      <c r="BG564" s="19"/>
    </row>
    <row r="565">
      <c r="B565" s="7" t="s">
        <v>305</v>
      </c>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c r="AB565" s="19"/>
      <c r="AC565" s="19"/>
      <c r="AD565" s="19"/>
      <c r="AE565" s="19"/>
      <c r="AF565" s="19"/>
      <c r="AG565" s="19"/>
      <c r="AH565" s="19"/>
      <c r="AI565" s="19"/>
      <c r="AJ565" s="19"/>
      <c r="AK565" s="19"/>
      <c r="AL565" s="19"/>
      <c r="AM565" s="19"/>
      <c r="AN565" s="19"/>
      <c r="AO565" s="19"/>
      <c r="AP565" s="19"/>
      <c r="AQ565" s="19"/>
      <c r="AR565" s="19"/>
      <c r="AS565" s="19"/>
      <c r="AT565" s="19"/>
      <c r="AU565" s="19"/>
      <c r="AV565" s="19"/>
      <c r="AW565" s="19"/>
      <c r="AX565" s="19"/>
      <c r="AY565" s="19"/>
      <c r="AZ565" s="19"/>
      <c r="BA565" s="19"/>
      <c r="BB565" s="19"/>
      <c r="BC565" s="19"/>
      <c r="BD565" s="19"/>
      <c r="BE565" s="19"/>
      <c r="BF565" s="19"/>
      <c r="BG565" s="19"/>
    </row>
    <row r="566">
      <c r="B566" s="26" t="s">
        <v>79</v>
      </c>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c r="AB566" s="19"/>
      <c r="AC566" s="19"/>
      <c r="AD566" s="19"/>
      <c r="AE566" s="19"/>
      <c r="AF566" s="19"/>
      <c r="AG566" s="19"/>
      <c r="AH566" s="19"/>
      <c r="AI566" s="19"/>
      <c r="AJ566" s="19"/>
      <c r="AK566" s="19"/>
      <c r="AL566" s="19"/>
      <c r="AM566" s="19"/>
      <c r="AN566" s="19"/>
      <c r="AO566" s="19"/>
      <c r="AP566" s="19"/>
      <c r="AQ566" s="19"/>
      <c r="AR566" s="19"/>
      <c r="AS566" s="19"/>
      <c r="AT566" s="19"/>
      <c r="AU566" s="19"/>
      <c r="AV566" s="19"/>
      <c r="AW566" s="19"/>
      <c r="AX566" s="19"/>
      <c r="AY566" s="19"/>
      <c r="AZ566" s="19"/>
      <c r="BA566" s="19"/>
      <c r="BB566" s="19"/>
      <c r="BC566" s="19"/>
      <c r="BD566" s="19"/>
      <c r="BE566" s="19"/>
      <c r="BF566" s="19"/>
      <c r="BG566" s="19"/>
    </row>
    <row r="567">
      <c r="B567" t="s">
        <v>295</v>
      </c>
      <c r="C567" s="19" t="n">
        <v>0.283328671207608</v>
      </c>
      <c r="D567" s="19" t="n">
        <v>0.287265374720443</v>
      </c>
      <c r="E567" s="19" t="n">
        <v>0.277243876854059</v>
      </c>
      <c r="F567" s="19"/>
      <c r="G567" s="19" t="n">
        <v>0.435091434818052</v>
      </c>
      <c r="H567" s="19" t="n">
        <v>0.434234936683053</v>
      </c>
      <c r="I567" s="19" t="n">
        <v>0.346730192398704</v>
      </c>
      <c r="J567" s="19" t="n">
        <v>0.235280554992857</v>
      </c>
      <c r="K567" s="19" t="n">
        <v>0.13816944320998</v>
      </c>
      <c r="L567" s="19" t="n">
        <v>0.14465532376929</v>
      </c>
      <c r="M567" s="19"/>
      <c r="N567" s="19" t="n">
        <v>0.320714821725241</v>
      </c>
      <c r="O567" s="19" t="n">
        <v>0.29610857393775</v>
      </c>
      <c r="P567" s="19" t="n">
        <v>0.220530082642447</v>
      </c>
      <c r="Q567" s="19" t="n">
        <v>0.285501876194858</v>
      </c>
      <c r="R567" s="19"/>
      <c r="S567" s="19" t="n">
        <v>0.371935033995756</v>
      </c>
      <c r="T567" s="19" t="n">
        <v>0.25772820794504</v>
      </c>
      <c r="U567" s="19" t="n">
        <v>0.186837135072678</v>
      </c>
      <c r="V567" s="19" t="n">
        <v>0.290774652605656</v>
      </c>
      <c r="W567" s="19" t="n">
        <v>0.26697788812385</v>
      </c>
      <c r="X567" s="19" t="n">
        <v>0.352605563575151</v>
      </c>
      <c r="Y567" s="19" t="n">
        <v>0.333690967152758</v>
      </c>
      <c r="Z567" s="19" t="n">
        <v>0.21382660672907</v>
      </c>
      <c r="AA567" s="19" t="n">
        <v>0.322131667062752</v>
      </c>
      <c r="AB567" s="19" t="n">
        <v>0.187882041326175</v>
      </c>
      <c r="AC567" s="19" t="n">
        <v>0.237467319314166</v>
      </c>
      <c r="AD567" s="19" t="n">
        <v>0.223702604074784</v>
      </c>
      <c r="AE567" s="19"/>
      <c r="AF567" s="19" t="n">
        <v>0.234991183668257</v>
      </c>
      <c r="AG567" s="19" t="n">
        <v>0.282216501575852</v>
      </c>
      <c r="AH567" s="19" t="n">
        <v>0.331405499438587</v>
      </c>
      <c r="AI567" s="19"/>
      <c r="AJ567" s="19" t="n">
        <v>0.210880501707283</v>
      </c>
      <c r="AK567" s="19" t="n">
        <v>0.338812672179417</v>
      </c>
      <c r="AL567" s="19" t="n">
        <v>0.263533600341799</v>
      </c>
      <c r="AM567" s="19" t="n">
        <v>0.3191137295696</v>
      </c>
      <c r="AN567" s="19" t="n">
        <v>0.342335272789359</v>
      </c>
      <c r="AO567" s="19"/>
      <c r="AP567" s="19" t="n">
        <v>0.213419494159545</v>
      </c>
      <c r="AQ567" s="19" t="n">
        <v>0.338270765155548</v>
      </c>
      <c r="AR567" s="19" t="n">
        <v>0.2409773083135</v>
      </c>
      <c r="AS567" s="19" t="n">
        <v>0.28562132714026</v>
      </c>
      <c r="AT567" s="19" t="n">
        <v>0.232558682931664</v>
      </c>
      <c r="AU567" s="19"/>
      <c r="AV567" s="19" t="n">
        <v>0.372098656226123</v>
      </c>
      <c r="AW567" s="19" t="n">
        <v>0.229849860952914</v>
      </c>
      <c r="AX567" s="19" t="n">
        <v>0.244536373278074</v>
      </c>
      <c r="AY567" s="19" t="n">
        <v>0.253977457436678</v>
      </c>
      <c r="AZ567" s="19" t="n">
        <v>0.283709520074738</v>
      </c>
      <c r="BA567" s="19" t="n">
        <v>0.216514943895851</v>
      </c>
      <c r="BB567" s="19"/>
      <c r="BC567" s="19" t="n">
        <v>0.23439803027718</v>
      </c>
      <c r="BD567" s="19" t="n">
        <v>0.267749144310409</v>
      </c>
      <c r="BE567" s="19" t="n">
        <v>0.307899512022729</v>
      </c>
      <c r="BF567" s="19" t="n">
        <v>0.388654562772525</v>
      </c>
      <c r="BG567" s="19" t="n">
        <v>0.50526763114187</v>
      </c>
    </row>
    <row r="568">
      <c r="B568" t="s">
        <v>296</v>
      </c>
      <c r="C568" s="19" t="n">
        <v>0.571643525979185</v>
      </c>
      <c r="D568" s="19" t="n">
        <v>0.604413310143254</v>
      </c>
      <c r="E568" s="19" t="n">
        <v>0.541581124881586</v>
      </c>
      <c r="F568" s="19"/>
      <c r="G568" s="19" t="n">
        <v>0.441702030177436</v>
      </c>
      <c r="H568" s="19" t="n">
        <v>0.442151683254609</v>
      </c>
      <c r="I568" s="19" t="n">
        <v>0.515208040930556</v>
      </c>
      <c r="J568" s="19" t="n">
        <v>0.618781573927033</v>
      </c>
      <c r="K568" s="19" t="n">
        <v>0.672857959577164</v>
      </c>
      <c r="L568" s="19" t="n">
        <v>0.703016783410491</v>
      </c>
      <c r="M568" s="19"/>
      <c r="N568" s="19" t="n">
        <v>0.575279105403309</v>
      </c>
      <c r="O568" s="19" t="n">
        <v>0.585738229111364</v>
      </c>
      <c r="P568" s="19" t="n">
        <v>0.598041018015665</v>
      </c>
      <c r="Q568" s="19" t="n">
        <v>0.531011196475906</v>
      </c>
      <c r="R568" s="19"/>
      <c r="S568" s="19" t="n">
        <v>0.514544930020163</v>
      </c>
      <c r="T568" s="19" t="n">
        <v>0.596215451847266</v>
      </c>
      <c r="U568" s="19" t="n">
        <v>0.680968136253508</v>
      </c>
      <c r="V568" s="19" t="n">
        <v>0.605981334105966</v>
      </c>
      <c r="W568" s="19" t="n">
        <v>0.544479013105758</v>
      </c>
      <c r="X568" s="19" t="n">
        <v>0.518590763530599</v>
      </c>
      <c r="Y568" s="19" t="n">
        <v>0.498422951716122</v>
      </c>
      <c r="Z568" s="19" t="n">
        <v>0.625227425728765</v>
      </c>
      <c r="AA568" s="19" t="n">
        <v>0.531069245331928</v>
      </c>
      <c r="AB568" s="19" t="n">
        <v>0.653591177481167</v>
      </c>
      <c r="AC568" s="19" t="n">
        <v>0.555681815196007</v>
      </c>
      <c r="AD568" s="19" t="n">
        <v>0.614303179338419</v>
      </c>
      <c r="AE568" s="19"/>
      <c r="AF568" s="19" t="n">
        <v>0.632494228698064</v>
      </c>
      <c r="AG568" s="19" t="n">
        <v>0.576815758438331</v>
      </c>
      <c r="AH568" s="19" t="n">
        <v>0.47200650424241</v>
      </c>
      <c r="AI568" s="19"/>
      <c r="AJ568" s="19" t="n">
        <v>0.645062313532824</v>
      </c>
      <c r="AK568" s="19" t="n">
        <v>0.515314569248672</v>
      </c>
      <c r="AL568" s="19" t="n">
        <v>0.640447592160669</v>
      </c>
      <c r="AM568" s="19" t="n">
        <v>0.538804445800284</v>
      </c>
      <c r="AN568" s="19" t="n">
        <v>0.473930357427499</v>
      </c>
      <c r="AO568" s="19"/>
      <c r="AP568" s="19" t="n">
        <v>0.634506994842579</v>
      </c>
      <c r="AQ568" s="19" t="n">
        <v>0.536407110821066</v>
      </c>
      <c r="AR568" s="19" t="n">
        <v>0.636897346458056</v>
      </c>
      <c r="AS568" s="19" t="n">
        <v>0.602620848270675</v>
      </c>
      <c r="AT568" s="19" t="n">
        <v>0.626398770166327</v>
      </c>
      <c r="AU568" s="19"/>
      <c r="AV568" s="19" t="n">
        <v>0.512737750197036</v>
      </c>
      <c r="AW568" s="19" t="n">
        <v>0.629375013285228</v>
      </c>
      <c r="AX568" s="19" t="n">
        <v>0.639663964052236</v>
      </c>
      <c r="AY568" s="19" t="n">
        <v>0.622634486567958</v>
      </c>
      <c r="AZ568" s="19" t="n">
        <v>0.61079558593534</v>
      </c>
      <c r="BA568" s="19" t="n">
        <v>0.492769814449763</v>
      </c>
      <c r="BB568" s="19"/>
      <c r="BC568" s="19" t="n">
        <v>0.579809170970394</v>
      </c>
      <c r="BD568" s="19" t="n">
        <v>0.600590018292745</v>
      </c>
      <c r="BE568" s="19" t="n">
        <v>0.546703580548863</v>
      </c>
      <c r="BF568" s="19" t="n">
        <v>0.500642420479498</v>
      </c>
      <c r="BG568" s="19" t="n">
        <v>0.448201387764669</v>
      </c>
    </row>
    <row r="569">
      <c r="B569" t="s">
        <v>100</v>
      </c>
      <c r="C569" s="19" t="n">
        <v>0.145027802813207</v>
      </c>
      <c r="D569" s="19" t="n">
        <v>0.108321315136304</v>
      </c>
      <c r="E569" s="19" t="n">
        <v>0.181174998264355</v>
      </c>
      <c r="F569" s="19"/>
      <c r="G569" s="19" t="n">
        <v>0.123206535004512</v>
      </c>
      <c r="H569" s="19" t="n">
        <v>0.123613380062338</v>
      </c>
      <c r="I569" s="19" t="n">
        <v>0.13806176667074</v>
      </c>
      <c r="J569" s="19" t="n">
        <v>0.14593787108011</v>
      </c>
      <c r="K569" s="19" t="n">
        <v>0.188972597212857</v>
      </c>
      <c r="L569" s="19" t="n">
        <v>0.152327892820219</v>
      </c>
      <c r="M569" s="19"/>
      <c r="N569" s="19" t="n">
        <v>0.10400607287145</v>
      </c>
      <c r="O569" s="19" t="n">
        <v>0.118153196950885</v>
      </c>
      <c r="P569" s="19" t="n">
        <v>0.181428899341889</v>
      </c>
      <c r="Q569" s="19" t="n">
        <v>0.183486927329236</v>
      </c>
      <c r="R569" s="19"/>
      <c r="S569" s="19" t="n">
        <v>0.113520035984082</v>
      </c>
      <c r="T569" s="19" t="n">
        <v>0.146056340207695</v>
      </c>
      <c r="U569" s="19" t="n">
        <v>0.132194728673814</v>
      </c>
      <c r="V569" s="19" t="n">
        <v>0.103244013288378</v>
      </c>
      <c r="W569" s="19" t="n">
        <v>0.188543098770392</v>
      </c>
      <c r="X569" s="19" t="n">
        <v>0.12880367289425</v>
      </c>
      <c r="Y569" s="19" t="n">
        <v>0.16788608113112</v>
      </c>
      <c r="Z569" s="19" t="n">
        <v>0.160945967542166</v>
      </c>
      <c r="AA569" s="19" t="n">
        <v>0.14679908760532</v>
      </c>
      <c r="AB569" s="19" t="n">
        <v>0.158526781192658</v>
      </c>
      <c r="AC569" s="19" t="n">
        <v>0.206850865489827</v>
      </c>
      <c r="AD569" s="19" t="n">
        <v>0.161994216586798</v>
      </c>
      <c r="AE569" s="19"/>
      <c r="AF569" s="19" t="n">
        <v>0.132514587633679</v>
      </c>
      <c r="AG569" s="19" t="n">
        <v>0.140967739985817</v>
      </c>
      <c r="AH569" s="19" t="n">
        <v>0.196587996319003</v>
      </c>
      <c r="AI569" s="19"/>
      <c r="AJ569" s="19" t="n">
        <v>0.144057184759893</v>
      </c>
      <c r="AK569" s="19" t="n">
        <v>0.145872758571911</v>
      </c>
      <c r="AL569" s="19" t="n">
        <v>0.0960188074975318</v>
      </c>
      <c r="AM569" s="19" t="n">
        <v>0.142081824630116</v>
      </c>
      <c r="AN569" s="19" t="n">
        <v>0.183734369783142</v>
      </c>
      <c r="AO569" s="19"/>
      <c r="AP569" s="19" t="n">
        <v>0.152073510997877</v>
      </c>
      <c r="AQ569" s="19" t="n">
        <v>0.125322124023386</v>
      </c>
      <c r="AR569" s="19" t="n">
        <v>0.122125345228445</v>
      </c>
      <c r="AS569" s="19" t="n">
        <v>0.111757824589066</v>
      </c>
      <c r="AT569" s="19" t="n">
        <v>0.141042546902009</v>
      </c>
      <c r="AU569" s="19"/>
      <c r="AV569" s="19" t="n">
        <v>0.115163593576841</v>
      </c>
      <c r="AW569" s="19" t="n">
        <v>0.140775125761858</v>
      </c>
      <c r="AX569" s="19" t="n">
        <v>0.115799662669689</v>
      </c>
      <c r="AY569" s="19" t="n">
        <v>0.123388055995364</v>
      </c>
      <c r="AZ569" s="19" t="n">
        <v>0.105494893989922</v>
      </c>
      <c r="BA569" s="19" t="n">
        <v>0.290715241654387</v>
      </c>
      <c r="BB569" s="19"/>
      <c r="BC569" s="19" t="n">
        <v>0.185792798752426</v>
      </c>
      <c r="BD569" s="19" t="n">
        <v>0.131660837396846</v>
      </c>
      <c r="BE569" s="19" t="n">
        <v>0.145396907428408</v>
      </c>
      <c r="BF569" s="19" t="n">
        <v>0.110703016747977</v>
      </c>
      <c r="BG569" s="19" t="n">
        <v>0.0465309810934609</v>
      </c>
    </row>
    <row r="570">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c r="AB570" s="19"/>
      <c r="AC570" s="19"/>
      <c r="AD570" s="19"/>
      <c r="AE570" s="19"/>
      <c r="AF570" s="19"/>
      <c r="AG570" s="19"/>
      <c r="AH570" s="19"/>
      <c r="AI570" s="19"/>
      <c r="AJ570" s="19"/>
      <c r="AK570" s="19"/>
      <c r="AL570" s="19"/>
      <c r="AM570" s="19"/>
      <c r="AN570" s="19"/>
      <c r="AO570" s="19"/>
      <c r="AP570" s="19"/>
      <c r="AQ570" s="19"/>
      <c r="AR570" s="19"/>
      <c r="AS570" s="19"/>
      <c r="AT570" s="19"/>
      <c r="AU570" s="19"/>
      <c r="AV570" s="19"/>
      <c r="AW570" s="19"/>
      <c r="AX570" s="19"/>
      <c r="AY570" s="19"/>
      <c r="AZ570" s="19"/>
      <c r="BA570" s="19"/>
      <c r="BB570" s="19"/>
      <c r="BC570" s="19"/>
      <c r="BD570" s="19"/>
      <c r="BE570" s="19"/>
      <c r="BF570" s="19"/>
      <c r="BG570" s="19"/>
    </row>
    <row r="571">
      <c r="B571" s="7" t="s">
        <v>306</v>
      </c>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c r="AB571" s="19"/>
      <c r="AC571" s="19"/>
      <c r="AD571" s="19"/>
      <c r="AE571" s="19"/>
      <c r="AF571" s="19"/>
      <c r="AG571" s="19"/>
      <c r="AH571" s="19"/>
      <c r="AI571" s="19"/>
      <c r="AJ571" s="19"/>
      <c r="AK571" s="19"/>
      <c r="AL571" s="19"/>
      <c r="AM571" s="19"/>
      <c r="AN571" s="19"/>
      <c r="AO571" s="19"/>
      <c r="AP571" s="19"/>
      <c r="AQ571" s="19"/>
      <c r="AR571" s="19"/>
      <c r="AS571" s="19"/>
      <c r="AT571" s="19"/>
      <c r="AU571" s="19"/>
      <c r="AV571" s="19"/>
      <c r="AW571" s="19"/>
      <c r="AX571" s="19"/>
      <c r="AY571" s="19"/>
      <c r="AZ571" s="19"/>
      <c r="BA571" s="19"/>
      <c r="BB571" s="19"/>
      <c r="BC571" s="19"/>
      <c r="BD571" s="19"/>
      <c r="BE571" s="19"/>
      <c r="BF571" s="19"/>
      <c r="BG571" s="19"/>
    </row>
    <row r="572">
      <c r="B572" s="26" t="s">
        <v>79</v>
      </c>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c r="AB572" s="19"/>
      <c r="AC572" s="19"/>
      <c r="AD572" s="19"/>
      <c r="AE572" s="19"/>
      <c r="AF572" s="19"/>
      <c r="AG572" s="19"/>
      <c r="AH572" s="19"/>
      <c r="AI572" s="19"/>
      <c r="AJ572" s="19"/>
      <c r="AK572" s="19"/>
      <c r="AL572" s="19"/>
      <c r="AM572" s="19"/>
      <c r="AN572" s="19"/>
      <c r="AO572" s="19"/>
      <c r="AP572" s="19"/>
      <c r="AQ572" s="19"/>
      <c r="AR572" s="19"/>
      <c r="AS572" s="19"/>
      <c r="AT572" s="19"/>
      <c r="AU572" s="19"/>
      <c r="AV572" s="19"/>
      <c r="AW572" s="19"/>
      <c r="AX572" s="19"/>
      <c r="AY572" s="19"/>
      <c r="AZ572" s="19"/>
      <c r="BA572" s="19"/>
      <c r="BB572" s="19"/>
      <c r="BC572" s="19"/>
      <c r="BD572" s="19"/>
      <c r="BE572" s="19"/>
      <c r="BF572" s="19"/>
      <c r="BG572" s="19"/>
    </row>
    <row r="573">
      <c r="B573" t="s">
        <v>295</v>
      </c>
      <c r="C573" s="19" t="n">
        <v>0.264130802023669</v>
      </c>
      <c r="D573" s="19" t="n">
        <v>0.262872973328314</v>
      </c>
      <c r="E573" s="19" t="n">
        <v>0.261209667242703</v>
      </c>
      <c r="F573" s="19"/>
      <c r="G573" s="19" t="n">
        <v>0.437219782583148</v>
      </c>
      <c r="H573" s="19" t="n">
        <v>0.417598185415883</v>
      </c>
      <c r="I573" s="19" t="n">
        <v>0.272608118380543</v>
      </c>
      <c r="J573" s="19" t="n">
        <v>0.207674795169746</v>
      </c>
      <c r="K573" s="19" t="n">
        <v>0.12864429330252</v>
      </c>
      <c r="L573" s="19" t="n">
        <v>0.154028981267717</v>
      </c>
      <c r="M573" s="19"/>
      <c r="N573" s="19" t="n">
        <v>0.30392096936341</v>
      </c>
      <c r="O573" s="19" t="n">
        <v>0.27311579368795</v>
      </c>
      <c r="P573" s="19" t="n">
        <v>0.200808015155182</v>
      </c>
      <c r="Q573" s="19" t="n">
        <v>0.268081858205252</v>
      </c>
      <c r="R573" s="19"/>
      <c r="S573" s="19" t="n">
        <v>0.367504961808558</v>
      </c>
      <c r="T573" s="19" t="n">
        <v>0.205495586321737</v>
      </c>
      <c r="U573" s="19" t="n">
        <v>0.207466331782241</v>
      </c>
      <c r="V573" s="19" t="n">
        <v>0.25665736754757</v>
      </c>
      <c r="W573" s="19" t="n">
        <v>0.26251816626954</v>
      </c>
      <c r="X573" s="19" t="n">
        <v>0.284362768190209</v>
      </c>
      <c r="Y573" s="19" t="n">
        <v>0.264053147906416</v>
      </c>
      <c r="Z573" s="19" t="n">
        <v>0.225576059211432</v>
      </c>
      <c r="AA573" s="19" t="n">
        <v>0.311788615640808</v>
      </c>
      <c r="AB573" s="19" t="n">
        <v>0.1906225785066</v>
      </c>
      <c r="AC573" s="19" t="n">
        <v>0.281638023769874</v>
      </c>
      <c r="AD573" s="19" t="n">
        <v>0.218790168441771</v>
      </c>
      <c r="AE573" s="19"/>
      <c r="AF573" s="19" t="n">
        <v>0.213506173335803</v>
      </c>
      <c r="AG573" s="19" t="n">
        <v>0.274195471340506</v>
      </c>
      <c r="AH573" s="19" t="n">
        <v>0.272682405031218</v>
      </c>
      <c r="AI573" s="19"/>
      <c r="AJ573" s="19" t="n">
        <v>0.21422358552054</v>
      </c>
      <c r="AK573" s="19" t="n">
        <v>0.332690584311777</v>
      </c>
      <c r="AL573" s="19" t="n">
        <v>0.223658028842676</v>
      </c>
      <c r="AM573" s="19" t="n">
        <v>0.323469006572761</v>
      </c>
      <c r="AN573" s="19" t="n">
        <v>0.263741136618922</v>
      </c>
      <c r="AO573" s="19"/>
      <c r="AP573" s="19" t="n">
        <v>0.244620478064522</v>
      </c>
      <c r="AQ573" s="19" t="n">
        <v>0.320744931670795</v>
      </c>
      <c r="AR573" s="19" t="n">
        <v>0.209930671186387</v>
      </c>
      <c r="AS573" s="19" t="n">
        <v>0.229044305687378</v>
      </c>
      <c r="AT573" s="19" t="n">
        <v>0.211292989273507</v>
      </c>
      <c r="AU573" s="19"/>
      <c r="AV573" s="19" t="n">
        <v>0.37416913517472</v>
      </c>
      <c r="AW573" s="19" t="n">
        <v>0.242386389005764</v>
      </c>
      <c r="AX573" s="19" t="n">
        <v>0.22730577911534</v>
      </c>
      <c r="AY573" s="19" t="n">
        <v>0.213811790134063</v>
      </c>
      <c r="AZ573" s="19" t="n">
        <v>0.245616990441441</v>
      </c>
      <c r="BA573" s="19" t="n">
        <v>0.143834657768035</v>
      </c>
      <c r="BB573" s="19"/>
      <c r="BC573" s="19" t="n">
        <v>0.211576561346779</v>
      </c>
      <c r="BD573" s="19" t="n">
        <v>0.255563394049709</v>
      </c>
      <c r="BE573" s="19" t="n">
        <v>0.268950735310276</v>
      </c>
      <c r="BF573" s="19" t="n">
        <v>0.401077783198876</v>
      </c>
      <c r="BG573" s="19" t="n">
        <v>0.44346285339587</v>
      </c>
    </row>
    <row r="574">
      <c r="B574" t="s">
        <v>296</v>
      </c>
      <c r="C574" s="19" t="n">
        <v>0.592242297987535</v>
      </c>
      <c r="D574" s="19" t="n">
        <v>0.639213285178252</v>
      </c>
      <c r="E574" s="19" t="n">
        <v>0.550241812858276</v>
      </c>
      <c r="F574" s="19"/>
      <c r="G574" s="19" t="n">
        <v>0.439337533078419</v>
      </c>
      <c r="H574" s="19" t="n">
        <v>0.470571119749394</v>
      </c>
      <c r="I574" s="19" t="n">
        <v>0.565268125843743</v>
      </c>
      <c r="J574" s="19" t="n">
        <v>0.655043336984588</v>
      </c>
      <c r="K574" s="19" t="n">
        <v>0.695310327459093</v>
      </c>
      <c r="L574" s="19" t="n">
        <v>0.694782569208551</v>
      </c>
      <c r="M574" s="19"/>
      <c r="N574" s="19" t="n">
        <v>0.607066085400286</v>
      </c>
      <c r="O574" s="19" t="n">
        <v>0.598106732185751</v>
      </c>
      <c r="P574" s="19" t="n">
        <v>0.622811428718831</v>
      </c>
      <c r="Q574" s="19" t="n">
        <v>0.544487018964425</v>
      </c>
      <c r="R574" s="19"/>
      <c r="S574" s="19" t="n">
        <v>0.522680570900172</v>
      </c>
      <c r="T574" s="19" t="n">
        <v>0.63535459368751</v>
      </c>
      <c r="U574" s="19" t="n">
        <v>0.642383152385894</v>
      </c>
      <c r="V574" s="19" t="n">
        <v>0.637889770309971</v>
      </c>
      <c r="W574" s="19" t="n">
        <v>0.584037825156767</v>
      </c>
      <c r="X574" s="19" t="n">
        <v>0.553812668928352</v>
      </c>
      <c r="Y574" s="19" t="n">
        <v>0.599294242661354</v>
      </c>
      <c r="Z574" s="19" t="n">
        <v>0.614518043162752</v>
      </c>
      <c r="AA574" s="19" t="n">
        <v>0.538666328251292</v>
      </c>
      <c r="AB574" s="19" t="n">
        <v>0.650365422148769</v>
      </c>
      <c r="AC574" s="19" t="n">
        <v>0.549643128539029</v>
      </c>
      <c r="AD574" s="19" t="n">
        <v>0.639856945141538</v>
      </c>
      <c r="AE574" s="19"/>
      <c r="AF574" s="19" t="n">
        <v>0.656193599250173</v>
      </c>
      <c r="AG574" s="19" t="n">
        <v>0.597976233289102</v>
      </c>
      <c r="AH574" s="19" t="n">
        <v>0.504286405302601</v>
      </c>
      <c r="AI574" s="19"/>
      <c r="AJ574" s="19" t="n">
        <v>0.658661219185502</v>
      </c>
      <c r="AK574" s="19" t="n">
        <v>0.546299442107362</v>
      </c>
      <c r="AL574" s="19" t="n">
        <v>0.624475894755985</v>
      </c>
      <c r="AM574" s="19" t="n">
        <v>0.533736325856421</v>
      </c>
      <c r="AN574" s="19" t="n">
        <v>0.525859868516445</v>
      </c>
      <c r="AO574" s="19"/>
      <c r="AP574" s="19" t="n">
        <v>0.612857414168705</v>
      </c>
      <c r="AQ574" s="19" t="n">
        <v>0.564900343341045</v>
      </c>
      <c r="AR574" s="19" t="n">
        <v>0.664005440619781</v>
      </c>
      <c r="AS574" s="19" t="n">
        <v>0.659920864737379</v>
      </c>
      <c r="AT574" s="19" t="n">
        <v>0.568277105668656</v>
      </c>
      <c r="AU574" s="19"/>
      <c r="AV574" s="19" t="n">
        <v>0.529322074166021</v>
      </c>
      <c r="AW574" s="19" t="n">
        <v>0.615552768224207</v>
      </c>
      <c r="AX574" s="19" t="n">
        <v>0.678088601297188</v>
      </c>
      <c r="AY574" s="19" t="n">
        <v>0.677103977873549</v>
      </c>
      <c r="AZ574" s="19" t="n">
        <v>0.582515338100943</v>
      </c>
      <c r="BA574" s="19" t="n">
        <v>0.546883188035762</v>
      </c>
      <c r="BB574" s="19"/>
      <c r="BC574" s="19" t="n">
        <v>0.595150262470386</v>
      </c>
      <c r="BD574" s="19" t="n">
        <v>0.59709075909685</v>
      </c>
      <c r="BE574" s="19" t="n">
        <v>0.610608993758625</v>
      </c>
      <c r="BF574" s="19" t="n">
        <v>0.49169268118694</v>
      </c>
      <c r="BG574" s="19" t="n">
        <v>0.493866510053954</v>
      </c>
    </row>
    <row r="575">
      <c r="B575" t="s">
        <v>100</v>
      </c>
      <c r="C575" s="19" t="n">
        <v>0.143626899988797</v>
      </c>
      <c r="D575" s="19" t="n">
        <v>0.0979137414934338</v>
      </c>
      <c r="E575" s="19" t="n">
        <v>0.188548519899022</v>
      </c>
      <c r="F575" s="19"/>
      <c r="G575" s="19" t="n">
        <v>0.123442684338433</v>
      </c>
      <c r="H575" s="19" t="n">
        <v>0.111830694834723</v>
      </c>
      <c r="I575" s="19" t="n">
        <v>0.162123755775714</v>
      </c>
      <c r="J575" s="19" t="n">
        <v>0.137281867845666</v>
      </c>
      <c r="K575" s="19" t="n">
        <v>0.176045379238387</v>
      </c>
      <c r="L575" s="19" t="n">
        <v>0.151188449523731</v>
      </c>
      <c r="M575" s="19"/>
      <c r="N575" s="19" t="n">
        <v>0.089012945236304</v>
      </c>
      <c r="O575" s="19" t="n">
        <v>0.128777474126299</v>
      </c>
      <c r="P575" s="19" t="n">
        <v>0.176380556125987</v>
      </c>
      <c r="Q575" s="19" t="n">
        <v>0.187431122830323</v>
      </c>
      <c r="R575" s="19"/>
      <c r="S575" s="19" t="n">
        <v>0.109814467291269</v>
      </c>
      <c r="T575" s="19" t="n">
        <v>0.159149819990753</v>
      </c>
      <c r="U575" s="19" t="n">
        <v>0.150150515831865</v>
      </c>
      <c r="V575" s="19" t="n">
        <v>0.105452862142459</v>
      </c>
      <c r="W575" s="19" t="n">
        <v>0.153444008573693</v>
      </c>
      <c r="X575" s="19" t="n">
        <v>0.161824562881439</v>
      </c>
      <c r="Y575" s="19" t="n">
        <v>0.136652609432231</v>
      </c>
      <c r="Z575" s="19" t="n">
        <v>0.159905897625816</v>
      </c>
      <c r="AA575" s="19" t="n">
        <v>0.1495450561079</v>
      </c>
      <c r="AB575" s="19" t="n">
        <v>0.159011999344631</v>
      </c>
      <c r="AC575" s="19" t="n">
        <v>0.168718847691097</v>
      </c>
      <c r="AD575" s="19" t="n">
        <v>0.141352886416691</v>
      </c>
      <c r="AE575" s="19"/>
      <c r="AF575" s="19" t="n">
        <v>0.130300227414024</v>
      </c>
      <c r="AG575" s="19" t="n">
        <v>0.127828295370392</v>
      </c>
      <c r="AH575" s="19" t="n">
        <v>0.223031189666181</v>
      </c>
      <c r="AI575" s="19"/>
      <c r="AJ575" s="19" t="n">
        <v>0.127115195293958</v>
      </c>
      <c r="AK575" s="19" t="n">
        <v>0.121009973580861</v>
      </c>
      <c r="AL575" s="19" t="n">
        <v>0.151866076401338</v>
      </c>
      <c r="AM575" s="19" t="n">
        <v>0.142794667570818</v>
      </c>
      <c r="AN575" s="19" t="n">
        <v>0.210398994864633</v>
      </c>
      <c r="AO575" s="19"/>
      <c r="AP575" s="19" t="n">
        <v>0.142522107766773</v>
      </c>
      <c r="AQ575" s="19" t="n">
        <v>0.114354724988161</v>
      </c>
      <c r="AR575" s="19" t="n">
        <v>0.126063888193833</v>
      </c>
      <c r="AS575" s="19" t="n">
        <v>0.111034829575243</v>
      </c>
      <c r="AT575" s="19" t="n">
        <v>0.220429905057837</v>
      </c>
      <c r="AU575" s="19"/>
      <c r="AV575" s="19" t="n">
        <v>0.0965087906592586</v>
      </c>
      <c r="AW575" s="19" t="n">
        <v>0.142060842770028</v>
      </c>
      <c r="AX575" s="19" t="n">
        <v>0.0946056195874721</v>
      </c>
      <c r="AY575" s="19" t="n">
        <v>0.109084231992388</v>
      </c>
      <c r="AZ575" s="19" t="n">
        <v>0.171867671457617</v>
      </c>
      <c r="BA575" s="19" t="n">
        <v>0.309282154196203</v>
      </c>
      <c r="BB575" s="19"/>
      <c r="BC575" s="19" t="n">
        <v>0.193273176182835</v>
      </c>
      <c r="BD575" s="19" t="n">
        <v>0.147345846853442</v>
      </c>
      <c r="BE575" s="19" t="n">
        <v>0.120440270931098</v>
      </c>
      <c r="BF575" s="19" t="n">
        <v>0.107229535614184</v>
      </c>
      <c r="BG575" s="19" t="n">
        <v>0.0626706365501758</v>
      </c>
    </row>
    <row r="576">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c r="AB576" s="19"/>
      <c r="AC576" s="19"/>
      <c r="AD576" s="19"/>
      <c r="AE576" s="19"/>
      <c r="AF576" s="19"/>
      <c r="AG576" s="19"/>
      <c r="AH576" s="19"/>
      <c r="AI576" s="19"/>
      <c r="AJ576" s="19"/>
      <c r="AK576" s="19"/>
      <c r="AL576" s="19"/>
      <c r="AM576" s="19"/>
      <c r="AN576" s="19"/>
      <c r="AO576" s="19"/>
      <c r="AP576" s="19"/>
      <c r="AQ576" s="19"/>
      <c r="AR576" s="19"/>
      <c r="AS576" s="19"/>
      <c r="AT576" s="19"/>
      <c r="AU576" s="19"/>
      <c r="AV576" s="19"/>
      <c r="AW576" s="19"/>
      <c r="AX576" s="19"/>
      <c r="AY576" s="19"/>
      <c r="AZ576" s="19"/>
      <c r="BA576" s="19"/>
      <c r="BB576" s="19"/>
      <c r="BC576" s="19"/>
      <c r="BD576" s="19"/>
      <c r="BE576" s="19"/>
      <c r="BF576" s="19"/>
      <c r="BG576" s="19"/>
    </row>
    <row r="577">
      <c r="B577" s="7" t="s">
        <v>307</v>
      </c>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c r="AB577" s="19"/>
      <c r="AC577" s="19"/>
      <c r="AD577" s="19"/>
      <c r="AE577" s="19"/>
      <c r="AF577" s="19"/>
      <c r="AG577" s="19"/>
      <c r="AH577" s="19"/>
      <c r="AI577" s="19"/>
      <c r="AJ577" s="19"/>
      <c r="AK577" s="19"/>
      <c r="AL577" s="19"/>
      <c r="AM577" s="19"/>
      <c r="AN577" s="19"/>
      <c r="AO577" s="19"/>
      <c r="AP577" s="19"/>
      <c r="AQ577" s="19"/>
      <c r="AR577" s="19"/>
      <c r="AS577" s="19"/>
      <c r="AT577" s="19"/>
      <c r="AU577" s="19"/>
      <c r="AV577" s="19"/>
      <c r="AW577" s="19"/>
      <c r="AX577" s="19"/>
      <c r="AY577" s="19"/>
      <c r="AZ577" s="19"/>
      <c r="BA577" s="19"/>
      <c r="BB577" s="19"/>
      <c r="BC577" s="19"/>
      <c r="BD577" s="19"/>
      <c r="BE577" s="19"/>
      <c r="BF577" s="19"/>
      <c r="BG577" s="19"/>
    </row>
    <row r="578">
      <c r="B578" s="26" t="s">
        <v>79</v>
      </c>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c r="AB578" s="19"/>
      <c r="AC578" s="19"/>
      <c r="AD578" s="19"/>
      <c r="AE578" s="19"/>
      <c r="AF578" s="19"/>
      <c r="AG578" s="19"/>
      <c r="AH578" s="19"/>
      <c r="AI578" s="19"/>
      <c r="AJ578" s="19"/>
      <c r="AK578" s="19"/>
      <c r="AL578" s="19"/>
      <c r="AM578" s="19"/>
      <c r="AN578" s="19"/>
      <c r="AO578" s="19"/>
      <c r="AP578" s="19"/>
      <c r="AQ578" s="19"/>
      <c r="AR578" s="19"/>
      <c r="AS578" s="19"/>
      <c r="AT578" s="19"/>
      <c r="AU578" s="19"/>
      <c r="AV578" s="19"/>
      <c r="AW578" s="19"/>
      <c r="AX578" s="19"/>
      <c r="AY578" s="19"/>
      <c r="AZ578" s="19"/>
      <c r="BA578" s="19"/>
      <c r="BB578" s="19"/>
      <c r="BC578" s="19"/>
      <c r="BD578" s="19"/>
      <c r="BE578" s="19"/>
      <c r="BF578" s="19"/>
      <c r="BG578" s="19"/>
    </row>
    <row r="579">
      <c r="B579" t="s">
        <v>295</v>
      </c>
      <c r="C579" s="19" t="n">
        <v>0.566078714623916</v>
      </c>
      <c r="D579" s="19" t="n">
        <v>0.552932252682112</v>
      </c>
      <c r="E579" s="19" t="n">
        <v>0.57827518909096</v>
      </c>
      <c r="F579" s="19"/>
      <c r="G579" s="19" t="n">
        <v>0.573818918758501</v>
      </c>
      <c r="H579" s="19" t="n">
        <v>0.621436611777856</v>
      </c>
      <c r="I579" s="19" t="n">
        <v>0.588278426913603</v>
      </c>
      <c r="J579" s="19" t="n">
        <v>0.521440316451141</v>
      </c>
      <c r="K579" s="19" t="n">
        <v>0.525846511309673</v>
      </c>
      <c r="L579" s="19" t="n">
        <v>0.561231274538711</v>
      </c>
      <c r="M579" s="19"/>
      <c r="N579" s="19" t="n">
        <v>0.613053935557836</v>
      </c>
      <c r="O579" s="19" t="n">
        <v>0.565242582566281</v>
      </c>
      <c r="P579" s="19" t="n">
        <v>0.547144130573412</v>
      </c>
      <c r="Q579" s="19" t="n">
        <v>0.532106333281779</v>
      </c>
      <c r="R579" s="19"/>
      <c r="S579" s="19" t="n">
        <v>0.598524810534137</v>
      </c>
      <c r="T579" s="19" t="n">
        <v>0.57269332327283</v>
      </c>
      <c r="U579" s="19" t="n">
        <v>0.52194130023057</v>
      </c>
      <c r="V579" s="19" t="n">
        <v>0.62778067077624</v>
      </c>
      <c r="W579" s="19" t="n">
        <v>0.50875906545008</v>
      </c>
      <c r="X579" s="19" t="n">
        <v>0.598066087808075</v>
      </c>
      <c r="Y579" s="19" t="n">
        <v>0.589739964927896</v>
      </c>
      <c r="Z579" s="19" t="n">
        <v>0.478087060396632</v>
      </c>
      <c r="AA579" s="19" t="n">
        <v>0.531072892227142</v>
      </c>
      <c r="AB579" s="19" t="n">
        <v>0.542384982880369</v>
      </c>
      <c r="AC579" s="19" t="n">
        <v>0.645851790459833</v>
      </c>
      <c r="AD579" s="19" t="n">
        <v>0.475252298140081</v>
      </c>
      <c r="AE579" s="19"/>
      <c r="AF579" s="19" t="n">
        <v>0.554259545703612</v>
      </c>
      <c r="AG579" s="19" t="n">
        <v>0.589960026066593</v>
      </c>
      <c r="AH579" s="19" t="n">
        <v>0.492858099766746</v>
      </c>
      <c r="AI579" s="19"/>
      <c r="AJ579" s="19" t="n">
        <v>0.541879109280866</v>
      </c>
      <c r="AK579" s="19" t="n">
        <v>0.627767294092651</v>
      </c>
      <c r="AL579" s="19" t="n">
        <v>0.538115023961402</v>
      </c>
      <c r="AM579" s="19" t="n">
        <v>0.602389253619275</v>
      </c>
      <c r="AN579" s="19" t="n">
        <v>0.528636253169305</v>
      </c>
      <c r="AO579" s="19"/>
      <c r="AP579" s="19" t="n">
        <v>0.546581538592174</v>
      </c>
      <c r="AQ579" s="19" t="n">
        <v>0.625523232425358</v>
      </c>
      <c r="AR579" s="19" t="n">
        <v>0.575082178411381</v>
      </c>
      <c r="AS579" s="19" t="n">
        <v>0.537927109549812</v>
      </c>
      <c r="AT579" s="19" t="n">
        <v>0.47104711216422</v>
      </c>
      <c r="AU579" s="19"/>
      <c r="AV579" s="19" t="n">
        <v>0.643202797822939</v>
      </c>
      <c r="AW579" s="19" t="n">
        <v>0.541675539227202</v>
      </c>
      <c r="AX579" s="19" t="n">
        <v>0.624195358976054</v>
      </c>
      <c r="AY579" s="19" t="n">
        <v>0.552987468939637</v>
      </c>
      <c r="AZ579" s="19" t="n">
        <v>0.507922808495004</v>
      </c>
      <c r="BA579" s="19" t="n">
        <v>0.450880250055544</v>
      </c>
      <c r="BB579" s="19"/>
      <c r="BC579" s="19" t="n">
        <v>0.513815218572583</v>
      </c>
      <c r="BD579" s="19" t="n">
        <v>0.537342373502354</v>
      </c>
      <c r="BE579" s="19" t="n">
        <v>0.601064925122943</v>
      </c>
      <c r="BF579" s="19" t="n">
        <v>0.633340169372269</v>
      </c>
      <c r="BG579" s="19" t="n">
        <v>0.697177875700663</v>
      </c>
    </row>
    <row r="580">
      <c r="B580" t="s">
        <v>296</v>
      </c>
      <c r="C580" s="19" t="n">
        <v>0.299910446087069</v>
      </c>
      <c r="D580" s="19" t="n">
        <v>0.34696826811718</v>
      </c>
      <c r="E580" s="19" t="n">
        <v>0.25357842483358</v>
      </c>
      <c r="F580" s="19"/>
      <c r="G580" s="19" t="n">
        <v>0.303288443276082</v>
      </c>
      <c r="H580" s="19" t="n">
        <v>0.287833309129848</v>
      </c>
      <c r="I580" s="19" t="n">
        <v>0.26192390329597</v>
      </c>
      <c r="J580" s="19" t="n">
        <v>0.33559139325062</v>
      </c>
      <c r="K580" s="19" t="n">
        <v>0.317172118039983</v>
      </c>
      <c r="L580" s="19" t="n">
        <v>0.29778845831001</v>
      </c>
      <c r="M580" s="19"/>
      <c r="N580" s="19" t="n">
        <v>0.303581409018882</v>
      </c>
      <c r="O580" s="19" t="n">
        <v>0.305961044533665</v>
      </c>
      <c r="P580" s="19" t="n">
        <v>0.299022651565565</v>
      </c>
      <c r="Q580" s="19" t="n">
        <v>0.291040049920032</v>
      </c>
      <c r="R580" s="19"/>
      <c r="S580" s="19" t="n">
        <v>0.290969736903694</v>
      </c>
      <c r="T580" s="19" t="n">
        <v>0.284147154892173</v>
      </c>
      <c r="U580" s="19" t="n">
        <v>0.343690157807825</v>
      </c>
      <c r="V580" s="19" t="n">
        <v>0.255866351227168</v>
      </c>
      <c r="W580" s="19" t="n">
        <v>0.345358523850937</v>
      </c>
      <c r="X580" s="19" t="n">
        <v>0.245283439287033</v>
      </c>
      <c r="Y580" s="19" t="n">
        <v>0.309342494447229</v>
      </c>
      <c r="Z580" s="19" t="n">
        <v>0.37113140087042</v>
      </c>
      <c r="AA580" s="19" t="n">
        <v>0.304656077573929</v>
      </c>
      <c r="AB580" s="19" t="n">
        <v>0.322153459144426</v>
      </c>
      <c r="AC580" s="19" t="n">
        <v>0.270445301901223</v>
      </c>
      <c r="AD580" s="19" t="n">
        <v>0.328630946371444</v>
      </c>
      <c r="AE580" s="19"/>
      <c r="AF580" s="19" t="n">
        <v>0.310817296045324</v>
      </c>
      <c r="AG580" s="19" t="n">
        <v>0.302244497439325</v>
      </c>
      <c r="AH580" s="19" t="n">
        <v>0.295081762556709</v>
      </c>
      <c r="AI580" s="19"/>
      <c r="AJ580" s="19" t="n">
        <v>0.314774587357989</v>
      </c>
      <c r="AK580" s="19" t="n">
        <v>0.276938831363226</v>
      </c>
      <c r="AL580" s="19" t="n">
        <v>0.32888267201635</v>
      </c>
      <c r="AM580" s="19" t="n">
        <v>0.321118333359164</v>
      </c>
      <c r="AN580" s="19" t="n">
        <v>0.278166621744178</v>
      </c>
      <c r="AO580" s="19"/>
      <c r="AP580" s="19" t="n">
        <v>0.31374616568584</v>
      </c>
      <c r="AQ580" s="19" t="n">
        <v>0.278726153228666</v>
      </c>
      <c r="AR580" s="19" t="n">
        <v>0.292425562866455</v>
      </c>
      <c r="AS580" s="19" t="n">
        <v>0.338847033122027</v>
      </c>
      <c r="AT580" s="19" t="n">
        <v>0.357460970498053</v>
      </c>
      <c r="AU580" s="19"/>
      <c r="AV580" s="19" t="n">
        <v>0.270503311462708</v>
      </c>
      <c r="AW580" s="19" t="n">
        <v>0.318990727821898</v>
      </c>
      <c r="AX580" s="19" t="n">
        <v>0.272904479808481</v>
      </c>
      <c r="AY580" s="19" t="n">
        <v>0.334485023348463</v>
      </c>
      <c r="AZ580" s="19" t="n">
        <v>0.346606531691783</v>
      </c>
      <c r="BA580" s="19" t="n">
        <v>0.257810941295571</v>
      </c>
      <c r="BB580" s="19"/>
      <c r="BC580" s="19" t="n">
        <v>0.293765913737392</v>
      </c>
      <c r="BD580" s="19" t="n">
        <v>0.337616309961561</v>
      </c>
      <c r="BE580" s="19" t="n">
        <v>0.268336694526139</v>
      </c>
      <c r="BF580" s="19" t="n">
        <v>0.302114133163774</v>
      </c>
      <c r="BG580" s="19" t="n">
        <v>0.195028128151792</v>
      </c>
    </row>
    <row r="581">
      <c r="B581" t="s">
        <v>100</v>
      </c>
      <c r="C581" s="19" t="n">
        <v>0.134010839289015</v>
      </c>
      <c r="D581" s="19" t="n">
        <v>0.100099479200708</v>
      </c>
      <c r="E581" s="19" t="n">
        <v>0.16814638607546</v>
      </c>
      <c r="F581" s="19"/>
      <c r="G581" s="19" t="n">
        <v>0.122892637965416</v>
      </c>
      <c r="H581" s="19" t="n">
        <v>0.0907300790922956</v>
      </c>
      <c r="I581" s="19" t="n">
        <v>0.149797669790427</v>
      </c>
      <c r="J581" s="19" t="n">
        <v>0.142968290298239</v>
      </c>
      <c r="K581" s="19" t="n">
        <v>0.156981370650344</v>
      </c>
      <c r="L581" s="19" t="n">
        <v>0.140980267151279</v>
      </c>
      <c r="M581" s="19"/>
      <c r="N581" s="19" t="n">
        <v>0.0833646554232818</v>
      </c>
      <c r="O581" s="19" t="n">
        <v>0.128796372900054</v>
      </c>
      <c r="P581" s="19" t="n">
        <v>0.153833217861022</v>
      </c>
      <c r="Q581" s="19" t="n">
        <v>0.17685361679819</v>
      </c>
      <c r="R581" s="19"/>
      <c r="S581" s="19" t="n">
        <v>0.110505452562169</v>
      </c>
      <c r="T581" s="19" t="n">
        <v>0.143159521834997</v>
      </c>
      <c r="U581" s="19" t="n">
        <v>0.134368541961605</v>
      </c>
      <c r="V581" s="19" t="n">
        <v>0.116352977996592</v>
      </c>
      <c r="W581" s="19" t="n">
        <v>0.145882410698983</v>
      </c>
      <c r="X581" s="19" t="n">
        <v>0.156650472904892</v>
      </c>
      <c r="Y581" s="19" t="n">
        <v>0.100917540624875</v>
      </c>
      <c r="Z581" s="19" t="n">
        <v>0.150781538732948</v>
      </c>
      <c r="AA581" s="19" t="n">
        <v>0.16427103019893</v>
      </c>
      <c r="AB581" s="19" t="n">
        <v>0.135461557975205</v>
      </c>
      <c r="AC581" s="19" t="n">
        <v>0.0837029076389442</v>
      </c>
      <c r="AD581" s="19" t="n">
        <v>0.196116755488475</v>
      </c>
      <c r="AE581" s="19"/>
      <c r="AF581" s="19" t="n">
        <v>0.134923158251064</v>
      </c>
      <c r="AG581" s="19" t="n">
        <v>0.107795476494082</v>
      </c>
      <c r="AH581" s="19" t="n">
        <v>0.212060137676545</v>
      </c>
      <c r="AI581" s="19"/>
      <c r="AJ581" s="19" t="n">
        <v>0.143346303361145</v>
      </c>
      <c r="AK581" s="19" t="n">
        <v>0.095293874544123</v>
      </c>
      <c r="AL581" s="19" t="n">
        <v>0.133002304022248</v>
      </c>
      <c r="AM581" s="19" t="n">
        <v>0.0764924130215612</v>
      </c>
      <c r="AN581" s="19" t="n">
        <v>0.193197125086517</v>
      </c>
      <c r="AO581" s="19"/>
      <c r="AP581" s="19" t="n">
        <v>0.139672295721986</v>
      </c>
      <c r="AQ581" s="19" t="n">
        <v>0.0957506143459761</v>
      </c>
      <c r="AR581" s="19" t="n">
        <v>0.132492258722164</v>
      </c>
      <c r="AS581" s="19" t="n">
        <v>0.123225857328161</v>
      </c>
      <c r="AT581" s="19" t="n">
        <v>0.171491917337727</v>
      </c>
      <c r="AU581" s="19"/>
      <c r="AV581" s="19" t="n">
        <v>0.0862938907143534</v>
      </c>
      <c r="AW581" s="19" t="n">
        <v>0.139333732950901</v>
      </c>
      <c r="AX581" s="19" t="n">
        <v>0.102900161215465</v>
      </c>
      <c r="AY581" s="19" t="n">
        <v>0.1125275077119</v>
      </c>
      <c r="AZ581" s="19" t="n">
        <v>0.145470659813213</v>
      </c>
      <c r="BA581" s="19" t="n">
        <v>0.291308808648885</v>
      </c>
      <c r="BB581" s="19"/>
      <c r="BC581" s="19" t="n">
        <v>0.192418867690025</v>
      </c>
      <c r="BD581" s="19" t="n">
        <v>0.125041316536085</v>
      </c>
      <c r="BE581" s="19" t="n">
        <v>0.130598380350918</v>
      </c>
      <c r="BF581" s="19" t="n">
        <v>0.0645456974639573</v>
      </c>
      <c r="BG581" s="19" t="n">
        <v>0.107793996147545</v>
      </c>
    </row>
    <row r="582">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c r="AB582" s="19"/>
      <c r="AC582" s="19"/>
      <c r="AD582" s="19"/>
      <c r="AE582" s="19"/>
      <c r="AF582" s="19"/>
      <c r="AG582" s="19"/>
      <c r="AH582" s="19"/>
      <c r="AI582" s="19"/>
      <c r="AJ582" s="19"/>
      <c r="AK582" s="19"/>
      <c r="AL582" s="19"/>
      <c r="AM582" s="19"/>
      <c r="AN582" s="19"/>
      <c r="AO582" s="19"/>
      <c r="AP582" s="19"/>
      <c r="AQ582" s="19"/>
      <c r="AR582" s="19"/>
      <c r="AS582" s="19"/>
      <c r="AT582" s="19"/>
      <c r="AU582" s="19"/>
      <c r="AV582" s="19"/>
      <c r="AW582" s="19"/>
      <c r="AX582" s="19"/>
      <c r="AY582" s="19"/>
      <c r="AZ582" s="19"/>
      <c r="BA582" s="19"/>
      <c r="BB582" s="19"/>
      <c r="BC582" s="19"/>
      <c r="BD582" s="19"/>
      <c r="BE582" s="19"/>
      <c r="BF582" s="19"/>
      <c r="BG582" s="19"/>
    </row>
    <row r="583">
      <c r="B583" s="7" t="s">
        <v>308</v>
      </c>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c r="AB583" s="19"/>
      <c r="AC583" s="19"/>
      <c r="AD583" s="19"/>
      <c r="AE583" s="19"/>
      <c r="AF583" s="19"/>
      <c r="AG583" s="19"/>
      <c r="AH583" s="19"/>
      <c r="AI583" s="19"/>
      <c r="AJ583" s="19"/>
      <c r="AK583" s="19"/>
      <c r="AL583" s="19"/>
      <c r="AM583" s="19"/>
      <c r="AN583" s="19"/>
      <c r="AO583" s="19"/>
      <c r="AP583" s="19"/>
      <c r="AQ583" s="19"/>
      <c r="AR583" s="19"/>
      <c r="AS583" s="19"/>
      <c r="AT583" s="19"/>
      <c r="AU583" s="19"/>
      <c r="AV583" s="19"/>
      <c r="AW583" s="19"/>
      <c r="AX583" s="19"/>
      <c r="AY583" s="19"/>
      <c r="AZ583" s="19"/>
      <c r="BA583" s="19"/>
      <c r="BB583" s="19"/>
      <c r="BC583" s="19"/>
      <c r="BD583" s="19"/>
      <c r="BE583" s="19"/>
      <c r="BF583" s="19"/>
      <c r="BG583" s="19"/>
    </row>
    <row r="584">
      <c r="B584" s="26" t="s">
        <v>79</v>
      </c>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c r="AB584" s="19"/>
      <c r="AC584" s="19"/>
      <c r="AD584" s="19"/>
      <c r="AE584" s="19"/>
      <c r="AF584" s="19"/>
      <c r="AG584" s="19"/>
      <c r="AH584" s="19"/>
      <c r="AI584" s="19"/>
      <c r="AJ584" s="19"/>
      <c r="AK584" s="19"/>
      <c r="AL584" s="19"/>
      <c r="AM584" s="19"/>
      <c r="AN584" s="19"/>
      <c r="AO584" s="19"/>
      <c r="AP584" s="19"/>
      <c r="AQ584" s="19"/>
      <c r="AR584" s="19"/>
      <c r="AS584" s="19"/>
      <c r="AT584" s="19"/>
      <c r="AU584" s="19"/>
      <c r="AV584" s="19"/>
      <c r="AW584" s="19"/>
      <c r="AX584" s="19"/>
      <c r="AY584" s="19"/>
      <c r="AZ584" s="19"/>
      <c r="BA584" s="19"/>
      <c r="BB584" s="19"/>
      <c r="BC584" s="19"/>
      <c r="BD584" s="19"/>
      <c r="BE584" s="19"/>
      <c r="BF584" s="19"/>
      <c r="BG584" s="19"/>
    </row>
    <row r="585">
      <c r="B585" t="s">
        <v>295</v>
      </c>
      <c r="C585" s="19" t="n">
        <v>0.550752632520523</v>
      </c>
      <c r="D585" s="19" t="n">
        <v>0.538631522460055</v>
      </c>
      <c r="E585" s="19" t="n">
        <v>0.560755029306647</v>
      </c>
      <c r="F585" s="19"/>
      <c r="G585" s="19" t="n">
        <v>0.6782779579517</v>
      </c>
      <c r="H585" s="19" t="n">
        <v>0.696934455344849</v>
      </c>
      <c r="I585" s="19" t="n">
        <v>0.607466007420347</v>
      </c>
      <c r="J585" s="19" t="n">
        <v>0.543596914981417</v>
      </c>
      <c r="K585" s="19" t="n">
        <v>0.464662627502197</v>
      </c>
      <c r="L585" s="19" t="n">
        <v>0.364709727911571</v>
      </c>
      <c r="M585" s="19"/>
      <c r="N585" s="19" t="n">
        <v>0.61547620132439</v>
      </c>
      <c r="O585" s="19" t="n">
        <v>0.546547736818995</v>
      </c>
      <c r="P585" s="19" t="n">
        <v>0.502644744099608</v>
      </c>
      <c r="Q585" s="19" t="n">
        <v>0.526763418752668</v>
      </c>
      <c r="R585" s="19"/>
      <c r="S585" s="19" t="n">
        <v>0.672289624962106</v>
      </c>
      <c r="T585" s="19" t="n">
        <v>0.499188271664988</v>
      </c>
      <c r="U585" s="19" t="n">
        <v>0.505790401871108</v>
      </c>
      <c r="V585" s="19" t="n">
        <v>0.536885516122318</v>
      </c>
      <c r="W585" s="19" t="n">
        <v>0.526452366057943</v>
      </c>
      <c r="X585" s="19" t="n">
        <v>0.608510193840062</v>
      </c>
      <c r="Y585" s="19" t="n">
        <v>0.576141967660837</v>
      </c>
      <c r="Z585" s="19" t="n">
        <v>0.474407483392682</v>
      </c>
      <c r="AA585" s="19" t="n">
        <v>0.547686766468048</v>
      </c>
      <c r="AB585" s="19" t="n">
        <v>0.4732699756169</v>
      </c>
      <c r="AC585" s="19" t="n">
        <v>0.559714028679372</v>
      </c>
      <c r="AD585" s="19" t="n">
        <v>0.512528514235351</v>
      </c>
      <c r="AE585" s="19"/>
      <c r="AF585" s="19" t="n">
        <v>0.44944448258261</v>
      </c>
      <c r="AG585" s="19" t="n">
        <v>0.582641683106102</v>
      </c>
      <c r="AH585" s="19" t="n">
        <v>0.605234047341929</v>
      </c>
      <c r="AI585" s="19"/>
      <c r="AJ585" s="19" t="n">
        <v>0.47819356312023</v>
      </c>
      <c r="AK585" s="19" t="n">
        <v>0.651472133310138</v>
      </c>
      <c r="AL585" s="19" t="n">
        <v>0.47366049660232</v>
      </c>
      <c r="AM585" s="19" t="n">
        <v>0.484758439594608</v>
      </c>
      <c r="AN585" s="19" t="n">
        <v>0.554704728739985</v>
      </c>
      <c r="AO585" s="19"/>
      <c r="AP585" s="19" t="n">
        <v>0.466202551984384</v>
      </c>
      <c r="AQ585" s="19" t="n">
        <v>0.629236702348929</v>
      </c>
      <c r="AR585" s="19" t="n">
        <v>0.533911833903715</v>
      </c>
      <c r="AS585" s="19" t="n">
        <v>0.4682932799154</v>
      </c>
      <c r="AT585" s="19" t="n">
        <v>0.541755934566577</v>
      </c>
      <c r="AU585" s="19"/>
      <c r="AV585" s="19" t="n">
        <v>0.660299020337204</v>
      </c>
      <c r="AW585" s="19" t="n">
        <v>0.46441225673315</v>
      </c>
      <c r="AX585" s="19" t="n">
        <v>0.585676144251984</v>
      </c>
      <c r="AY585" s="19" t="n">
        <v>0.475022064805511</v>
      </c>
      <c r="AZ585" s="19" t="n">
        <v>0.588880228254277</v>
      </c>
      <c r="BA585" s="19" t="n">
        <v>0.478331390393734</v>
      </c>
      <c r="BB585" s="19"/>
      <c r="BC585" s="19" t="n">
        <v>0.531344487331648</v>
      </c>
      <c r="BD585" s="19" t="n">
        <v>0.530759945415586</v>
      </c>
      <c r="BE585" s="19" t="n">
        <v>0.582446252943769</v>
      </c>
      <c r="BF585" s="19" t="n">
        <v>0.66821292858066</v>
      </c>
      <c r="BG585" s="19" t="n">
        <v>0.608102327607768</v>
      </c>
    </row>
    <row r="586">
      <c r="B586" t="s">
        <v>296</v>
      </c>
      <c r="C586" s="19" t="n">
        <v>0.322641776857019</v>
      </c>
      <c r="D586" s="19" t="n">
        <v>0.375790939267058</v>
      </c>
      <c r="E586" s="19" t="n">
        <v>0.271620330840873</v>
      </c>
      <c r="F586" s="19"/>
      <c r="G586" s="19" t="n">
        <v>0.210078442245657</v>
      </c>
      <c r="H586" s="19" t="n">
        <v>0.215890126757235</v>
      </c>
      <c r="I586" s="19" t="n">
        <v>0.249474048082702</v>
      </c>
      <c r="J586" s="19" t="n">
        <v>0.353925483175334</v>
      </c>
      <c r="K586" s="19" t="n">
        <v>0.395438810995664</v>
      </c>
      <c r="L586" s="19" t="n">
        <v>0.469512511641473</v>
      </c>
      <c r="M586" s="19"/>
      <c r="N586" s="19" t="n">
        <v>0.295765365624471</v>
      </c>
      <c r="O586" s="19" t="n">
        <v>0.351342658738219</v>
      </c>
      <c r="P586" s="19" t="n">
        <v>0.326557374141185</v>
      </c>
      <c r="Q586" s="19" t="n">
        <v>0.318960666402602</v>
      </c>
      <c r="R586" s="19"/>
      <c r="S586" s="19" t="n">
        <v>0.235142670269025</v>
      </c>
      <c r="T586" s="19" t="n">
        <v>0.325535848871161</v>
      </c>
      <c r="U586" s="19" t="n">
        <v>0.360109356403865</v>
      </c>
      <c r="V586" s="19" t="n">
        <v>0.384168801557131</v>
      </c>
      <c r="W586" s="19" t="n">
        <v>0.358111731960364</v>
      </c>
      <c r="X586" s="19" t="n">
        <v>0.247267697160608</v>
      </c>
      <c r="Y586" s="19" t="n">
        <v>0.323231144993803</v>
      </c>
      <c r="Z586" s="19" t="n">
        <v>0.374294790278106</v>
      </c>
      <c r="AA586" s="19" t="n">
        <v>0.313201979273011</v>
      </c>
      <c r="AB586" s="19" t="n">
        <v>0.402335340870148</v>
      </c>
      <c r="AC586" s="19" t="n">
        <v>0.336288977673821</v>
      </c>
      <c r="AD586" s="19" t="n">
        <v>0.280311165800499</v>
      </c>
      <c r="AE586" s="19"/>
      <c r="AF586" s="19" t="n">
        <v>0.420638962428077</v>
      </c>
      <c r="AG586" s="19" t="n">
        <v>0.312491676341313</v>
      </c>
      <c r="AH586" s="19" t="n">
        <v>0.215231080418151</v>
      </c>
      <c r="AI586" s="19"/>
      <c r="AJ586" s="19" t="n">
        <v>0.401781936976143</v>
      </c>
      <c r="AK586" s="19" t="n">
        <v>0.234446378802799</v>
      </c>
      <c r="AL586" s="19" t="n">
        <v>0.43743748204532</v>
      </c>
      <c r="AM586" s="19" t="n">
        <v>0.471417790899318</v>
      </c>
      <c r="AN586" s="19" t="n">
        <v>0.253791924487354</v>
      </c>
      <c r="AO586" s="19"/>
      <c r="AP586" s="19" t="n">
        <v>0.40861556699969</v>
      </c>
      <c r="AQ586" s="19" t="n">
        <v>0.269304384622687</v>
      </c>
      <c r="AR586" s="19" t="n">
        <v>0.386348146333144</v>
      </c>
      <c r="AS586" s="19" t="n">
        <v>0.411951226311431</v>
      </c>
      <c r="AT586" s="19" t="n">
        <v>0.283685888599931</v>
      </c>
      <c r="AU586" s="19"/>
      <c r="AV586" s="19" t="n">
        <v>0.2484063118263</v>
      </c>
      <c r="AW586" s="19" t="n">
        <v>0.417945768474112</v>
      </c>
      <c r="AX586" s="19" t="n">
        <v>0.342460961298419</v>
      </c>
      <c r="AY586" s="19" t="n">
        <v>0.420916182248494</v>
      </c>
      <c r="AZ586" s="19" t="n">
        <v>0.269128361981164</v>
      </c>
      <c r="BA586" s="19" t="n">
        <v>0.247493709085742</v>
      </c>
      <c r="BB586" s="19"/>
      <c r="BC586" s="19" t="n">
        <v>0.304901307233528</v>
      </c>
      <c r="BD586" s="19" t="n">
        <v>0.333958008640557</v>
      </c>
      <c r="BE586" s="19" t="n">
        <v>0.322125903141708</v>
      </c>
      <c r="BF586" s="19" t="n">
        <v>0.233550250742975</v>
      </c>
      <c r="BG586" s="19" t="n">
        <v>0.346774312794863</v>
      </c>
    </row>
    <row r="587">
      <c r="B587" t="s">
        <v>100</v>
      </c>
      <c r="C587" s="19" t="n">
        <v>0.126605590622458</v>
      </c>
      <c r="D587" s="19" t="n">
        <v>0.085577538272888</v>
      </c>
      <c r="E587" s="19" t="n">
        <v>0.167624639852479</v>
      </c>
      <c r="F587" s="19"/>
      <c r="G587" s="19" t="n">
        <v>0.111643599802643</v>
      </c>
      <c r="H587" s="19" t="n">
        <v>0.0871754178979153</v>
      </c>
      <c r="I587" s="19" t="n">
        <v>0.143059944496951</v>
      </c>
      <c r="J587" s="19" t="n">
        <v>0.102477601843249</v>
      </c>
      <c r="K587" s="19" t="n">
        <v>0.139898561502139</v>
      </c>
      <c r="L587" s="19" t="n">
        <v>0.165777760446957</v>
      </c>
      <c r="M587" s="19"/>
      <c r="N587" s="19" t="n">
        <v>0.0887584330511386</v>
      </c>
      <c r="O587" s="19" t="n">
        <v>0.102109604442786</v>
      </c>
      <c r="P587" s="19" t="n">
        <v>0.170797881759207</v>
      </c>
      <c r="Q587" s="19" t="n">
        <v>0.154275914844731</v>
      </c>
      <c r="R587" s="19"/>
      <c r="S587" s="19" t="n">
        <v>0.0925677047688693</v>
      </c>
      <c r="T587" s="19" t="n">
        <v>0.175275879463851</v>
      </c>
      <c r="U587" s="19" t="n">
        <v>0.134100241725027</v>
      </c>
      <c r="V587" s="19" t="n">
        <v>0.0789456823205504</v>
      </c>
      <c r="W587" s="19" t="n">
        <v>0.115435901981693</v>
      </c>
      <c r="X587" s="19" t="n">
        <v>0.14422210899933</v>
      </c>
      <c r="Y587" s="19" t="n">
        <v>0.10062688734536</v>
      </c>
      <c r="Z587" s="19" t="n">
        <v>0.151297726329213</v>
      </c>
      <c r="AA587" s="19" t="n">
        <v>0.139111254258941</v>
      </c>
      <c r="AB587" s="19" t="n">
        <v>0.124394683512952</v>
      </c>
      <c r="AC587" s="19" t="n">
        <v>0.103996993646807</v>
      </c>
      <c r="AD587" s="19" t="n">
        <v>0.20716031996415</v>
      </c>
      <c r="AE587" s="19"/>
      <c r="AF587" s="19" t="n">
        <v>0.129916554989313</v>
      </c>
      <c r="AG587" s="19" t="n">
        <v>0.104866640552585</v>
      </c>
      <c r="AH587" s="19" t="n">
        <v>0.17953487223992</v>
      </c>
      <c r="AI587" s="19"/>
      <c r="AJ587" s="19" t="n">
        <v>0.120024499903627</v>
      </c>
      <c r="AK587" s="19" t="n">
        <v>0.114081487887064</v>
      </c>
      <c r="AL587" s="19" t="n">
        <v>0.0889020213523596</v>
      </c>
      <c r="AM587" s="19" t="n">
        <v>0.0438237695060738</v>
      </c>
      <c r="AN587" s="19" t="n">
        <v>0.191503346772661</v>
      </c>
      <c r="AO587" s="19"/>
      <c r="AP587" s="19" t="n">
        <v>0.125181881015926</v>
      </c>
      <c r="AQ587" s="19" t="n">
        <v>0.101458913028385</v>
      </c>
      <c r="AR587" s="19" t="n">
        <v>0.0797400197631411</v>
      </c>
      <c r="AS587" s="19" t="n">
        <v>0.11975549377317</v>
      </c>
      <c r="AT587" s="19" t="n">
        <v>0.174558176833492</v>
      </c>
      <c r="AU587" s="19"/>
      <c r="AV587" s="19" t="n">
        <v>0.0912946678364964</v>
      </c>
      <c r="AW587" s="19" t="n">
        <v>0.117641974792738</v>
      </c>
      <c r="AX587" s="19" t="n">
        <v>0.0718628944495978</v>
      </c>
      <c r="AY587" s="19" t="n">
        <v>0.104061752945994</v>
      </c>
      <c r="AZ587" s="19" t="n">
        <v>0.141991409764559</v>
      </c>
      <c r="BA587" s="19" t="n">
        <v>0.274174900520523</v>
      </c>
      <c r="BB587" s="19"/>
      <c r="BC587" s="19" t="n">
        <v>0.163754205434824</v>
      </c>
      <c r="BD587" s="19" t="n">
        <v>0.135282045943857</v>
      </c>
      <c r="BE587" s="19" t="n">
        <v>0.0954278439145225</v>
      </c>
      <c r="BF587" s="19" t="n">
        <v>0.0982368206763649</v>
      </c>
      <c r="BG587" s="19" t="n">
        <v>0.0451233595973691</v>
      </c>
    </row>
    <row r="588">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c r="AB588" s="19"/>
      <c r="AC588" s="19"/>
      <c r="AD588" s="19"/>
      <c r="AE588" s="19"/>
      <c r="AF588" s="19"/>
      <c r="AG588" s="19"/>
      <c r="AH588" s="19"/>
      <c r="AI588" s="19"/>
      <c r="AJ588" s="19"/>
      <c r="AK588" s="19"/>
      <c r="AL588" s="19"/>
      <c r="AM588" s="19"/>
      <c r="AN588" s="19"/>
      <c r="AO588" s="19"/>
      <c r="AP588" s="19"/>
      <c r="AQ588" s="19"/>
      <c r="AR588" s="19"/>
      <c r="AS588" s="19"/>
      <c r="AT588" s="19"/>
      <c r="AU588" s="19"/>
      <c r="AV588" s="19"/>
      <c r="AW588" s="19"/>
      <c r="AX588" s="19"/>
      <c r="AY588" s="19"/>
      <c r="AZ588" s="19"/>
      <c r="BA588" s="19"/>
      <c r="BB588" s="19"/>
      <c r="BC588" s="19"/>
      <c r="BD588" s="19"/>
      <c r="BE588" s="19"/>
      <c r="BF588" s="19"/>
      <c r="BG588" s="19"/>
    </row>
    <row r="589">
      <c r="B589" s="7" t="s">
        <v>309</v>
      </c>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c r="AB589" s="19"/>
      <c r="AC589" s="19"/>
      <c r="AD589" s="19"/>
      <c r="AE589" s="19"/>
      <c r="AF589" s="19"/>
      <c r="AG589" s="19"/>
      <c r="AH589" s="19"/>
      <c r="AI589" s="19"/>
      <c r="AJ589" s="19"/>
      <c r="AK589" s="19"/>
      <c r="AL589" s="19"/>
      <c r="AM589" s="19"/>
      <c r="AN589" s="19"/>
      <c r="AO589" s="19"/>
      <c r="AP589" s="19"/>
      <c r="AQ589" s="19"/>
      <c r="AR589" s="19"/>
      <c r="AS589" s="19"/>
      <c r="AT589" s="19"/>
      <c r="AU589" s="19"/>
      <c r="AV589" s="19"/>
      <c r="AW589" s="19"/>
      <c r="AX589" s="19"/>
      <c r="AY589" s="19"/>
      <c r="AZ589" s="19"/>
      <c r="BA589" s="19"/>
      <c r="BB589" s="19"/>
      <c r="BC589" s="19"/>
      <c r="BD589" s="19"/>
      <c r="BE589" s="19"/>
      <c r="BF589" s="19"/>
      <c r="BG589" s="19"/>
    </row>
    <row r="590">
      <c r="B590" s="26" t="s">
        <v>79</v>
      </c>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c r="AB590" s="19"/>
      <c r="AC590" s="19"/>
      <c r="AD590" s="19"/>
      <c r="AE590" s="19"/>
      <c r="AF590" s="19"/>
      <c r="AG590" s="19"/>
      <c r="AH590" s="19"/>
      <c r="AI590" s="19"/>
      <c r="AJ590" s="19"/>
      <c r="AK590" s="19"/>
      <c r="AL590" s="19"/>
      <c r="AM590" s="19"/>
      <c r="AN590" s="19"/>
      <c r="AO590" s="19"/>
      <c r="AP590" s="19"/>
      <c r="AQ590" s="19"/>
      <c r="AR590" s="19"/>
      <c r="AS590" s="19"/>
      <c r="AT590" s="19"/>
      <c r="AU590" s="19"/>
      <c r="AV590" s="19"/>
      <c r="AW590" s="19"/>
      <c r="AX590" s="19"/>
      <c r="AY590" s="19"/>
      <c r="AZ590" s="19"/>
      <c r="BA590" s="19"/>
      <c r="BB590" s="19"/>
      <c r="BC590" s="19"/>
      <c r="BD590" s="19"/>
      <c r="BE590" s="19"/>
      <c r="BF590" s="19"/>
      <c r="BG590" s="19"/>
    </row>
    <row r="591">
      <c r="B591" t="s">
        <v>295</v>
      </c>
      <c r="C591" s="19" t="n">
        <v>0.244038974476882</v>
      </c>
      <c r="D591" s="19" t="n">
        <v>0.25232061686315</v>
      </c>
      <c r="E591" s="19" t="n">
        <v>0.237885601874185</v>
      </c>
      <c r="F591" s="19"/>
      <c r="G591" s="19" t="n">
        <v>0.436461842182518</v>
      </c>
      <c r="H591" s="19" t="n">
        <v>0.415486041042039</v>
      </c>
      <c r="I591" s="19" t="n">
        <v>0.255591143569424</v>
      </c>
      <c r="J591" s="19" t="n">
        <v>0.195480918537617</v>
      </c>
      <c r="K591" s="19" t="n">
        <v>0.122347553184376</v>
      </c>
      <c r="L591" s="19" t="n">
        <v>0.0882755254327512</v>
      </c>
      <c r="M591" s="19"/>
      <c r="N591" s="19" t="n">
        <v>0.276311697722466</v>
      </c>
      <c r="O591" s="19" t="n">
        <v>0.248540571201524</v>
      </c>
      <c r="P591" s="19" t="n">
        <v>0.210568359753524</v>
      </c>
      <c r="Q591" s="19" t="n">
        <v>0.234480126755423</v>
      </c>
      <c r="R591" s="19"/>
      <c r="S591" s="19" t="n">
        <v>0.399918612537974</v>
      </c>
      <c r="T591" s="19" t="n">
        <v>0.210927658738879</v>
      </c>
      <c r="U591" s="19" t="n">
        <v>0.177646604838158</v>
      </c>
      <c r="V591" s="19" t="n">
        <v>0.211814107323599</v>
      </c>
      <c r="W591" s="19" t="n">
        <v>0.204667642450657</v>
      </c>
      <c r="X591" s="19" t="n">
        <v>0.277482456537871</v>
      </c>
      <c r="Y591" s="19" t="n">
        <v>0.261443001516208</v>
      </c>
      <c r="Z591" s="19" t="n">
        <v>0.222870958537802</v>
      </c>
      <c r="AA591" s="19" t="n">
        <v>0.280359478026712</v>
      </c>
      <c r="AB591" s="19" t="n">
        <v>0.145379776180979</v>
      </c>
      <c r="AC591" s="19" t="n">
        <v>0.194505414561794</v>
      </c>
      <c r="AD591" s="19" t="n">
        <v>0.150864119998786</v>
      </c>
      <c r="AE591" s="19"/>
      <c r="AF591" s="19" t="n">
        <v>0.176720472497246</v>
      </c>
      <c r="AG591" s="19" t="n">
        <v>0.219194926378759</v>
      </c>
      <c r="AH591" s="19" t="n">
        <v>0.335651152118818</v>
      </c>
      <c r="AI591" s="19"/>
      <c r="AJ591" s="19" t="n">
        <v>0.181015259884956</v>
      </c>
      <c r="AK591" s="19" t="n">
        <v>0.330885117828941</v>
      </c>
      <c r="AL591" s="19" t="n">
        <v>0.142975984571011</v>
      </c>
      <c r="AM591" s="19" t="n">
        <v>0.317587088321444</v>
      </c>
      <c r="AN591" s="19" t="n">
        <v>0.258742917623041</v>
      </c>
      <c r="AO591" s="19"/>
      <c r="AP591" s="19" t="n">
        <v>0.197511416432872</v>
      </c>
      <c r="AQ591" s="19" t="n">
        <v>0.318275061145881</v>
      </c>
      <c r="AR591" s="19" t="n">
        <v>0.160691508342972</v>
      </c>
      <c r="AS591" s="19" t="n">
        <v>0.203588153098719</v>
      </c>
      <c r="AT591" s="19" t="n">
        <v>0.145280070059112</v>
      </c>
      <c r="AU591" s="19"/>
      <c r="AV591" s="19" t="n">
        <v>0.353449874149452</v>
      </c>
      <c r="AW591" s="19" t="n">
        <v>0.21634251641179</v>
      </c>
      <c r="AX591" s="19" t="n">
        <v>0.173559170866465</v>
      </c>
      <c r="AY591" s="19" t="n">
        <v>0.184462361293509</v>
      </c>
      <c r="AZ591" s="19" t="n">
        <v>0.211108098321002</v>
      </c>
      <c r="BA591" s="19" t="n">
        <v>0.151634016638852</v>
      </c>
      <c r="BB591" s="19"/>
      <c r="BC591" s="19" t="n">
        <v>0.197816987472917</v>
      </c>
      <c r="BD591" s="19" t="n">
        <v>0.249534157120942</v>
      </c>
      <c r="BE591" s="19" t="n">
        <v>0.233134907888419</v>
      </c>
      <c r="BF591" s="19" t="n">
        <v>0.359030721374516</v>
      </c>
      <c r="BG591" s="19" t="n">
        <v>0.540062400265061</v>
      </c>
    </row>
    <row r="592">
      <c r="B592" t="s">
        <v>296</v>
      </c>
      <c r="C592" s="19" t="n">
        <v>0.623665399080023</v>
      </c>
      <c r="D592" s="19" t="n">
        <v>0.657132641672065</v>
      </c>
      <c r="E592" s="19" t="n">
        <v>0.590061437264386</v>
      </c>
      <c r="F592" s="19"/>
      <c r="G592" s="19" t="n">
        <v>0.452621669366475</v>
      </c>
      <c r="H592" s="19" t="n">
        <v>0.468939129049732</v>
      </c>
      <c r="I592" s="19" t="n">
        <v>0.602635735339649</v>
      </c>
      <c r="J592" s="19" t="n">
        <v>0.674023244139203</v>
      </c>
      <c r="K592" s="19" t="n">
        <v>0.724180148507424</v>
      </c>
      <c r="L592" s="19" t="n">
        <v>0.772072740889568</v>
      </c>
      <c r="M592" s="19"/>
      <c r="N592" s="19" t="n">
        <v>0.631434436110566</v>
      </c>
      <c r="O592" s="19" t="n">
        <v>0.635753987528888</v>
      </c>
      <c r="P592" s="19" t="n">
        <v>0.631143702105282</v>
      </c>
      <c r="Q592" s="19" t="n">
        <v>0.595405171709456</v>
      </c>
      <c r="R592" s="19"/>
      <c r="S592" s="19" t="n">
        <v>0.492123975845473</v>
      </c>
      <c r="T592" s="19" t="n">
        <v>0.657269110480255</v>
      </c>
      <c r="U592" s="19" t="n">
        <v>0.719044891850763</v>
      </c>
      <c r="V592" s="19" t="n">
        <v>0.686088780050669</v>
      </c>
      <c r="W592" s="19" t="n">
        <v>0.650377117172469</v>
      </c>
      <c r="X592" s="19" t="n">
        <v>0.580131109627679</v>
      </c>
      <c r="Y592" s="19" t="n">
        <v>0.61390472546685</v>
      </c>
      <c r="Z592" s="19" t="n">
        <v>0.647608219467684</v>
      </c>
      <c r="AA592" s="19" t="n">
        <v>0.548374230746901</v>
      </c>
      <c r="AB592" s="19" t="n">
        <v>0.686137335171623</v>
      </c>
      <c r="AC592" s="19" t="n">
        <v>0.692841259518277</v>
      </c>
      <c r="AD592" s="19" t="n">
        <v>0.687043539256722</v>
      </c>
      <c r="AE592" s="19"/>
      <c r="AF592" s="19" t="n">
        <v>0.706783836017738</v>
      </c>
      <c r="AG592" s="19" t="n">
        <v>0.64574329868175</v>
      </c>
      <c r="AH592" s="19" t="n">
        <v>0.490736286491937</v>
      </c>
      <c r="AI592" s="19"/>
      <c r="AJ592" s="19" t="n">
        <v>0.692114923877358</v>
      </c>
      <c r="AK592" s="19" t="n">
        <v>0.553414435312346</v>
      </c>
      <c r="AL592" s="19" t="n">
        <v>0.774299525882676</v>
      </c>
      <c r="AM592" s="19" t="n">
        <v>0.54586164422157</v>
      </c>
      <c r="AN592" s="19" t="n">
        <v>0.555169084708743</v>
      </c>
      <c r="AO592" s="19"/>
      <c r="AP592" s="19" t="n">
        <v>0.679464622439696</v>
      </c>
      <c r="AQ592" s="19" t="n">
        <v>0.572181225837495</v>
      </c>
      <c r="AR592" s="19" t="n">
        <v>0.740655928260127</v>
      </c>
      <c r="AS592" s="19" t="n">
        <v>0.678520042402103</v>
      </c>
      <c r="AT592" s="19" t="n">
        <v>0.705981269912147</v>
      </c>
      <c r="AU592" s="19"/>
      <c r="AV592" s="19" t="n">
        <v>0.547582978020097</v>
      </c>
      <c r="AW592" s="19" t="n">
        <v>0.660547105973081</v>
      </c>
      <c r="AX592" s="19" t="n">
        <v>0.748833683833266</v>
      </c>
      <c r="AY592" s="19" t="n">
        <v>0.707511267300333</v>
      </c>
      <c r="AZ592" s="19" t="n">
        <v>0.659970068470091</v>
      </c>
      <c r="BA592" s="19" t="n">
        <v>0.558233059218129</v>
      </c>
      <c r="BB592" s="19"/>
      <c r="BC592" s="19" t="n">
        <v>0.61768138276935</v>
      </c>
      <c r="BD592" s="19" t="n">
        <v>0.640929043792308</v>
      </c>
      <c r="BE592" s="19" t="n">
        <v>0.649953211940099</v>
      </c>
      <c r="BF592" s="19" t="n">
        <v>0.536651739525277</v>
      </c>
      <c r="BG592" s="19" t="n">
        <v>0.407499787058726</v>
      </c>
    </row>
    <row r="593">
      <c r="B593" t="s">
        <v>100</v>
      </c>
      <c r="C593" s="19" t="n">
        <v>0.132295626443095</v>
      </c>
      <c r="D593" s="19" t="n">
        <v>0.0905467414647852</v>
      </c>
      <c r="E593" s="19" t="n">
        <v>0.172052960861429</v>
      </c>
      <c r="F593" s="19"/>
      <c r="G593" s="19" t="n">
        <v>0.110916488451007</v>
      </c>
      <c r="H593" s="19" t="n">
        <v>0.11557482990823</v>
      </c>
      <c r="I593" s="19" t="n">
        <v>0.141773121090926</v>
      </c>
      <c r="J593" s="19" t="n">
        <v>0.13049583732318</v>
      </c>
      <c r="K593" s="19" t="n">
        <v>0.153472298308199</v>
      </c>
      <c r="L593" s="19" t="n">
        <v>0.13965173367768</v>
      </c>
      <c r="M593" s="19"/>
      <c r="N593" s="19" t="n">
        <v>0.0922538661669683</v>
      </c>
      <c r="O593" s="19" t="n">
        <v>0.115705441269588</v>
      </c>
      <c r="P593" s="19" t="n">
        <v>0.158287938141194</v>
      </c>
      <c r="Q593" s="19" t="n">
        <v>0.170114701535121</v>
      </c>
      <c r="R593" s="19"/>
      <c r="S593" s="19" t="n">
        <v>0.107957411616554</v>
      </c>
      <c r="T593" s="19" t="n">
        <v>0.131803230780866</v>
      </c>
      <c r="U593" s="19" t="n">
        <v>0.103308503311078</v>
      </c>
      <c r="V593" s="19" t="n">
        <v>0.102097112625732</v>
      </c>
      <c r="W593" s="19" t="n">
        <v>0.144955240376874</v>
      </c>
      <c r="X593" s="19" t="n">
        <v>0.14238643383445</v>
      </c>
      <c r="Y593" s="19" t="n">
        <v>0.124652273016943</v>
      </c>
      <c r="Z593" s="19" t="n">
        <v>0.129520821994515</v>
      </c>
      <c r="AA593" s="19" t="n">
        <v>0.171266291226386</v>
      </c>
      <c r="AB593" s="19" t="n">
        <v>0.168482888647397</v>
      </c>
      <c r="AC593" s="19" t="n">
        <v>0.112653325919929</v>
      </c>
      <c r="AD593" s="19" t="n">
        <v>0.162092340744492</v>
      </c>
      <c r="AE593" s="19"/>
      <c r="AF593" s="19" t="n">
        <v>0.116495691485016</v>
      </c>
      <c r="AG593" s="19" t="n">
        <v>0.135061774939491</v>
      </c>
      <c r="AH593" s="19" t="n">
        <v>0.173612561389245</v>
      </c>
      <c r="AI593" s="19"/>
      <c r="AJ593" s="19" t="n">
        <v>0.126869816237686</v>
      </c>
      <c r="AK593" s="19" t="n">
        <v>0.115700446858713</v>
      </c>
      <c r="AL593" s="19" t="n">
        <v>0.0827244895463127</v>
      </c>
      <c r="AM593" s="19" t="n">
        <v>0.136551267456986</v>
      </c>
      <c r="AN593" s="19" t="n">
        <v>0.186087997668216</v>
      </c>
      <c r="AO593" s="19"/>
      <c r="AP593" s="19" t="n">
        <v>0.123023961127432</v>
      </c>
      <c r="AQ593" s="19" t="n">
        <v>0.109543713016624</v>
      </c>
      <c r="AR593" s="19" t="n">
        <v>0.0986525633969006</v>
      </c>
      <c r="AS593" s="19" t="n">
        <v>0.117891804499178</v>
      </c>
      <c r="AT593" s="19" t="n">
        <v>0.148738660028741</v>
      </c>
      <c r="AU593" s="19"/>
      <c r="AV593" s="19" t="n">
        <v>0.098967147830451</v>
      </c>
      <c r="AW593" s="19" t="n">
        <v>0.123110377615128</v>
      </c>
      <c r="AX593" s="19" t="n">
        <v>0.0776071453002693</v>
      </c>
      <c r="AY593" s="19" t="n">
        <v>0.108026371406158</v>
      </c>
      <c r="AZ593" s="19" t="n">
        <v>0.128921833208907</v>
      </c>
      <c r="BA593" s="19" t="n">
        <v>0.290132924143018</v>
      </c>
      <c r="BB593" s="19"/>
      <c r="BC593" s="19" t="n">
        <v>0.184501629757733</v>
      </c>
      <c r="BD593" s="19" t="n">
        <v>0.10953679908675</v>
      </c>
      <c r="BE593" s="19" t="n">
        <v>0.116911880171482</v>
      </c>
      <c r="BF593" s="19" t="n">
        <v>0.104317539100207</v>
      </c>
      <c r="BG593" s="19" t="n">
        <v>0.0524378126762126</v>
      </c>
    </row>
    <row r="594">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c r="AB594" s="19"/>
      <c r="AC594" s="19"/>
      <c r="AD594" s="19"/>
      <c r="AE594" s="19"/>
      <c r="AF594" s="19"/>
      <c r="AG594" s="19"/>
      <c r="AH594" s="19"/>
      <c r="AI594" s="19"/>
      <c r="AJ594" s="19"/>
      <c r="AK594" s="19"/>
      <c r="AL594" s="19"/>
      <c r="AM594" s="19"/>
      <c r="AN594" s="19"/>
      <c r="AO594" s="19"/>
      <c r="AP594" s="19"/>
      <c r="AQ594" s="19"/>
      <c r="AR594" s="19"/>
      <c r="AS594" s="19"/>
      <c r="AT594" s="19"/>
      <c r="AU594" s="19"/>
      <c r="AV594" s="19"/>
      <c r="AW594" s="19"/>
      <c r="AX594" s="19"/>
      <c r="AY594" s="19"/>
      <c r="AZ594" s="19"/>
      <c r="BA594" s="19"/>
      <c r="BB594" s="19"/>
      <c r="BC594" s="19"/>
      <c r="BD594" s="19"/>
      <c r="BE594" s="19"/>
      <c r="BF594" s="19"/>
      <c r="BG594" s="19"/>
    </row>
    <row r="595">
      <c r="B595" s="7" t="s">
        <v>318</v>
      </c>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c r="AB595" s="19"/>
      <c r="AC595" s="19"/>
      <c r="AD595" s="19"/>
      <c r="AE595" s="19"/>
      <c r="AF595" s="19"/>
      <c r="AG595" s="19"/>
      <c r="AH595" s="19"/>
      <c r="AI595" s="19"/>
      <c r="AJ595" s="19"/>
      <c r="AK595" s="19"/>
      <c r="AL595" s="19"/>
      <c r="AM595" s="19"/>
      <c r="AN595" s="19"/>
      <c r="AO595" s="19"/>
      <c r="AP595" s="19"/>
      <c r="AQ595" s="19"/>
      <c r="AR595" s="19"/>
      <c r="AS595" s="19"/>
      <c r="AT595" s="19"/>
      <c r="AU595" s="19"/>
      <c r="AV595" s="19"/>
      <c r="AW595" s="19"/>
      <c r="AX595" s="19"/>
      <c r="AY595" s="19"/>
      <c r="AZ595" s="19"/>
      <c r="BA595" s="19"/>
      <c r="BB595" s="19"/>
      <c r="BC595" s="19"/>
      <c r="BD595" s="19"/>
      <c r="BE595" s="19"/>
      <c r="BF595" s="19"/>
      <c r="BG595" s="19"/>
    </row>
    <row r="596">
      <c r="B596" s="26" t="s">
        <v>79</v>
      </c>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c r="AB596" s="19"/>
      <c r="AC596" s="19"/>
      <c r="AD596" s="19"/>
      <c r="AE596" s="19"/>
      <c r="AF596" s="19"/>
      <c r="AG596" s="19"/>
      <c r="AH596" s="19"/>
      <c r="AI596" s="19"/>
      <c r="AJ596" s="19"/>
      <c r="AK596" s="19"/>
      <c r="AL596" s="19"/>
      <c r="AM596" s="19"/>
      <c r="AN596" s="19"/>
      <c r="AO596" s="19"/>
      <c r="AP596" s="19"/>
      <c r="AQ596" s="19"/>
      <c r="AR596" s="19"/>
      <c r="AS596" s="19"/>
      <c r="AT596" s="19"/>
      <c r="AU596" s="19"/>
      <c r="AV596" s="19"/>
      <c r="AW596" s="19"/>
      <c r="AX596" s="19"/>
      <c r="AY596" s="19"/>
      <c r="AZ596" s="19"/>
      <c r="BA596" s="19"/>
      <c r="BB596" s="19"/>
      <c r="BC596" s="19"/>
      <c r="BD596" s="19"/>
      <c r="BE596" s="19"/>
      <c r="BF596" s="19"/>
      <c r="BG596" s="19"/>
    </row>
    <row r="597">
      <c r="B597" t="s">
        <v>310</v>
      </c>
      <c r="C597" s="19" t="n">
        <v>0.477060266359606</v>
      </c>
      <c r="D597" s="19" t="n">
        <v>0.455330582373657</v>
      </c>
      <c r="E597" s="19" t="n">
        <v>0.497095703893457</v>
      </c>
      <c r="F597" s="19"/>
      <c r="G597" s="19" t="n">
        <v>0.69931901940291</v>
      </c>
      <c r="H597" s="19" t="n">
        <v>0.659141165786415</v>
      </c>
      <c r="I597" s="19" t="n">
        <v>0.523572398005398</v>
      </c>
      <c r="J597" s="19" t="n">
        <v>0.42319938213697</v>
      </c>
      <c r="K597" s="19" t="n">
        <v>0.381999382748636</v>
      </c>
      <c r="L597" s="19" t="n">
        <v>0.250721273709749</v>
      </c>
      <c r="M597" s="19"/>
      <c r="N597" s="19" t="n">
        <v>0.579440332039754</v>
      </c>
      <c r="O597" s="19" t="n">
        <v>0.497383616208235</v>
      </c>
      <c r="P597" s="19" t="n">
        <v>0.389624858415478</v>
      </c>
      <c r="Q597" s="19" t="n">
        <v>0.421403015878873</v>
      </c>
      <c r="R597" s="19"/>
      <c r="S597" s="19" t="n">
        <v>0.620148040557793</v>
      </c>
      <c r="T597" s="19" t="n">
        <v>0.429592480683838</v>
      </c>
      <c r="U597" s="19" t="n">
        <v>0.476253668065098</v>
      </c>
      <c r="V597" s="19" t="n">
        <v>0.421589976021733</v>
      </c>
      <c r="W597" s="19" t="n">
        <v>0.466959033982972</v>
      </c>
      <c r="X597" s="19" t="n">
        <v>0.553719251364146</v>
      </c>
      <c r="Y597" s="19" t="n">
        <v>0.490939164450515</v>
      </c>
      <c r="Z597" s="19" t="n">
        <v>0.461636443381533</v>
      </c>
      <c r="AA597" s="19" t="n">
        <v>0.434541419298896</v>
      </c>
      <c r="AB597" s="19" t="n">
        <v>0.444487932767105</v>
      </c>
      <c r="AC597" s="19" t="n">
        <v>0.360749684391797</v>
      </c>
      <c r="AD597" s="19" t="n">
        <v>0.406704057930491</v>
      </c>
      <c r="AE597" s="19"/>
      <c r="AF597" s="19" t="n">
        <v>0.392757671365578</v>
      </c>
      <c r="AG597" s="19" t="n">
        <v>0.467736353074477</v>
      </c>
      <c r="AH597" s="19" t="n">
        <v>0.540370184381023</v>
      </c>
      <c r="AI597" s="19"/>
      <c r="AJ597" s="19" t="n">
        <v>0.410132343647986</v>
      </c>
      <c r="AK597" s="19" t="n">
        <v>0.546831077351909</v>
      </c>
      <c r="AL597" s="19" t="n">
        <v>0.470558349739553</v>
      </c>
      <c r="AM597" s="19" t="n">
        <v>0.361229821854296</v>
      </c>
      <c r="AN597" s="19" t="n">
        <v>0.489389437095624</v>
      </c>
      <c r="AO597" s="19"/>
      <c r="AP597" s="19" t="n">
        <v>0.393536479276625</v>
      </c>
      <c r="AQ597" s="19" t="n">
        <v>0.55285808919791</v>
      </c>
      <c r="AR597" s="19" t="n">
        <v>0.432642288061341</v>
      </c>
      <c r="AS597" s="19" t="n">
        <v>0.414871305483617</v>
      </c>
      <c r="AT597" s="19" t="n">
        <v>0.53004359182892</v>
      </c>
      <c r="AU597" s="19"/>
      <c r="AV597" s="19" t="n">
        <v>0.579419428230371</v>
      </c>
      <c r="AW597" s="19" t="n">
        <v>0.433640824399748</v>
      </c>
      <c r="AX597" s="19" t="n">
        <v>0.451450418128</v>
      </c>
      <c r="AY597" s="19" t="n">
        <v>0.401381114388093</v>
      </c>
      <c r="AZ597" s="19" t="n">
        <v>0.583730786115757</v>
      </c>
      <c r="BA597" s="19" t="n">
        <v>0.451489485233216</v>
      </c>
      <c r="BB597" s="19"/>
      <c r="BC597" s="19" t="n">
        <v>0.407034711724018</v>
      </c>
      <c r="BD597" s="19" t="n">
        <v>0.451107706409049</v>
      </c>
      <c r="BE597" s="19" t="n">
        <v>0.55167106916199</v>
      </c>
      <c r="BF597" s="19" t="n">
        <v>0.578593686892031</v>
      </c>
      <c r="BG597" s="19" t="n">
        <v>0.62049983714095</v>
      </c>
    </row>
    <row r="598">
      <c r="B598" t="s">
        <v>311</v>
      </c>
      <c r="C598" s="19" t="n">
        <v>0.446664232503097</v>
      </c>
      <c r="D598" s="19" t="n">
        <v>0.445430115185981</v>
      </c>
      <c r="E598" s="19" t="n">
        <v>0.445159717472164</v>
      </c>
      <c r="F598" s="19"/>
      <c r="G598" s="19" t="n">
        <v>0.565015425707161</v>
      </c>
      <c r="H598" s="19" t="n">
        <v>0.527907905402174</v>
      </c>
      <c r="I598" s="19" t="n">
        <v>0.510540427956336</v>
      </c>
      <c r="J598" s="19" t="n">
        <v>0.438156516666587</v>
      </c>
      <c r="K598" s="19" t="n">
        <v>0.349940992212038</v>
      </c>
      <c r="L598" s="19" t="n">
        <v>0.321785646533925</v>
      </c>
      <c r="M598" s="19"/>
      <c r="N598" s="19" t="n">
        <v>0.543544790208547</v>
      </c>
      <c r="O598" s="19" t="n">
        <v>0.451221115877341</v>
      </c>
      <c r="P598" s="19" t="n">
        <v>0.383243202163949</v>
      </c>
      <c r="Q598" s="19" t="n">
        <v>0.392163730239327</v>
      </c>
      <c r="R598" s="19"/>
      <c r="S598" s="19" t="n">
        <v>0.538751931271434</v>
      </c>
      <c r="T598" s="19" t="n">
        <v>0.421656560093014</v>
      </c>
      <c r="U598" s="19" t="n">
        <v>0.430009342687201</v>
      </c>
      <c r="V598" s="19" t="n">
        <v>0.43439056001548</v>
      </c>
      <c r="W598" s="19" t="n">
        <v>0.518839169887743</v>
      </c>
      <c r="X598" s="19" t="n">
        <v>0.486071039902125</v>
      </c>
      <c r="Y598" s="19" t="n">
        <v>0.397242510004745</v>
      </c>
      <c r="Z598" s="19" t="n">
        <v>0.468168018257958</v>
      </c>
      <c r="AA598" s="19" t="n">
        <v>0.407298255370677</v>
      </c>
      <c r="AB598" s="19" t="n">
        <v>0.385662313940648</v>
      </c>
      <c r="AC598" s="19" t="n">
        <v>0.383260665080457</v>
      </c>
      <c r="AD598" s="19" t="n">
        <v>0.455370011577575</v>
      </c>
      <c r="AE598" s="19"/>
      <c r="AF598" s="19" t="n">
        <v>0.388338228257613</v>
      </c>
      <c r="AG598" s="19" t="n">
        <v>0.464262223647103</v>
      </c>
      <c r="AH598" s="19" t="n">
        <v>0.471142281861776</v>
      </c>
      <c r="AI598" s="19"/>
      <c r="AJ598" s="19" t="n">
        <v>0.41580914202153</v>
      </c>
      <c r="AK598" s="19" t="n">
        <v>0.518074751400318</v>
      </c>
      <c r="AL598" s="19" t="n">
        <v>0.43672503895822</v>
      </c>
      <c r="AM598" s="19" t="n">
        <v>0.452054112312872</v>
      </c>
      <c r="AN598" s="19" t="n">
        <v>0.430902477011613</v>
      </c>
      <c r="AO598" s="19"/>
      <c r="AP598" s="19" t="n">
        <v>0.406222178151204</v>
      </c>
      <c r="AQ598" s="19" t="n">
        <v>0.521899447890818</v>
      </c>
      <c r="AR598" s="19" t="n">
        <v>0.408510357326351</v>
      </c>
      <c r="AS598" s="19" t="n">
        <v>0.408339778208933</v>
      </c>
      <c r="AT598" s="19" t="n">
        <v>0.411202481632398</v>
      </c>
      <c r="AU598" s="19"/>
      <c r="AV598" s="19" t="n">
        <v>0.527113782558472</v>
      </c>
      <c r="AW598" s="19" t="n">
        <v>0.442387453448132</v>
      </c>
      <c r="AX598" s="19" t="n">
        <v>0.441575980503479</v>
      </c>
      <c r="AY598" s="19" t="n">
        <v>0.408814803210793</v>
      </c>
      <c r="AZ598" s="19" t="n">
        <v>0.379325354905972</v>
      </c>
      <c r="BA598" s="19" t="n">
        <v>0.419070160398068</v>
      </c>
      <c r="BB598" s="19"/>
      <c r="BC598" s="19" t="n">
        <v>0.388002049977096</v>
      </c>
      <c r="BD598" s="19" t="n">
        <v>0.441833985627049</v>
      </c>
      <c r="BE598" s="19" t="n">
        <v>0.469010648044477</v>
      </c>
      <c r="BF598" s="19" t="n">
        <v>0.539447027209947</v>
      </c>
      <c r="BG598" s="19" t="n">
        <v>0.677657379623271</v>
      </c>
    </row>
    <row r="599">
      <c r="B599" t="s">
        <v>312</v>
      </c>
      <c r="C599" s="19" t="n">
        <v>0.383054967902519</v>
      </c>
      <c r="D599" s="19" t="n">
        <v>0.414908513593511</v>
      </c>
      <c r="E599" s="19" t="n">
        <v>0.350730550087742</v>
      </c>
      <c r="F599" s="19"/>
      <c r="G599" s="19" t="n">
        <v>0.613801564491895</v>
      </c>
      <c r="H599" s="19" t="n">
        <v>0.521133625907983</v>
      </c>
      <c r="I599" s="19" t="n">
        <v>0.448499132739647</v>
      </c>
      <c r="J599" s="19" t="n">
        <v>0.379209572135778</v>
      </c>
      <c r="K599" s="19" t="n">
        <v>0.251581564010419</v>
      </c>
      <c r="L599" s="19" t="n">
        <v>0.155308529295274</v>
      </c>
      <c r="M599" s="19"/>
      <c r="N599" s="19" t="n">
        <v>0.503685069191503</v>
      </c>
      <c r="O599" s="19" t="n">
        <v>0.408715225909068</v>
      </c>
      <c r="P599" s="19" t="n">
        <v>0.286067879651852</v>
      </c>
      <c r="Q599" s="19" t="n">
        <v>0.310389994023083</v>
      </c>
      <c r="R599" s="19"/>
      <c r="S599" s="19" t="n">
        <v>0.562660238285572</v>
      </c>
      <c r="T599" s="19" t="n">
        <v>0.364654404912497</v>
      </c>
      <c r="U599" s="19" t="n">
        <v>0.301301773327905</v>
      </c>
      <c r="V599" s="19" t="n">
        <v>0.348110838123963</v>
      </c>
      <c r="W599" s="19" t="n">
        <v>0.444857699292215</v>
      </c>
      <c r="X599" s="19" t="n">
        <v>0.390243043537061</v>
      </c>
      <c r="Y599" s="19" t="n">
        <v>0.357608719815236</v>
      </c>
      <c r="Z599" s="19" t="n">
        <v>0.375186861215836</v>
      </c>
      <c r="AA599" s="19" t="n">
        <v>0.403296041176739</v>
      </c>
      <c r="AB599" s="19" t="n">
        <v>0.265437358083672</v>
      </c>
      <c r="AC599" s="19" t="n">
        <v>0.266767312892855</v>
      </c>
      <c r="AD599" s="19" t="n">
        <v>0.331226291509893</v>
      </c>
      <c r="AE599" s="19"/>
      <c r="AF599" s="19" t="n">
        <v>0.3004471740029</v>
      </c>
      <c r="AG599" s="19" t="n">
        <v>0.400803256968763</v>
      </c>
      <c r="AH599" s="19" t="n">
        <v>0.40012480584903</v>
      </c>
      <c r="AI599" s="19"/>
      <c r="AJ599" s="19" t="n">
        <v>0.294041735402152</v>
      </c>
      <c r="AK599" s="19" t="n">
        <v>0.486259255986163</v>
      </c>
      <c r="AL599" s="19" t="n">
        <v>0.392170625916795</v>
      </c>
      <c r="AM599" s="19" t="n">
        <v>0.384274235502958</v>
      </c>
      <c r="AN599" s="19" t="n">
        <v>0.34541704831169</v>
      </c>
      <c r="AO599" s="19"/>
      <c r="AP599" s="19" t="n">
        <v>0.289449609031416</v>
      </c>
      <c r="AQ599" s="19" t="n">
        <v>0.480504583515394</v>
      </c>
      <c r="AR599" s="19" t="n">
        <v>0.419461799687968</v>
      </c>
      <c r="AS599" s="19" t="n">
        <v>0.311265850058814</v>
      </c>
      <c r="AT599" s="19" t="n">
        <v>0.378425958488189</v>
      </c>
      <c r="AU599" s="19"/>
      <c r="AV599" s="19" t="n">
        <v>0.50616609104075</v>
      </c>
      <c r="AW599" s="19" t="n">
        <v>0.324839726134128</v>
      </c>
      <c r="AX599" s="19" t="n">
        <v>0.419665942411505</v>
      </c>
      <c r="AY599" s="19" t="n">
        <v>0.331889232365978</v>
      </c>
      <c r="AZ599" s="19" t="n">
        <v>0.437184763035267</v>
      </c>
      <c r="BA599" s="19" t="n">
        <v>0.285823180791866</v>
      </c>
      <c r="BB599" s="19"/>
      <c r="BC599" s="19" t="n">
        <v>0.258685262051085</v>
      </c>
      <c r="BD599" s="19" t="n">
        <v>0.314211213731144</v>
      </c>
      <c r="BE599" s="19" t="n">
        <v>0.514621803648511</v>
      </c>
      <c r="BF599" s="19" t="n">
        <v>0.522489889818829</v>
      </c>
      <c r="BG599" s="19" t="n">
        <v>0.56149240764812</v>
      </c>
    </row>
    <row r="600">
      <c r="B600" t="s">
        <v>313</v>
      </c>
      <c r="C600" s="19" t="n">
        <v>0.366040973077107</v>
      </c>
      <c r="D600" s="19" t="n">
        <v>0.370805670907352</v>
      </c>
      <c r="E600" s="19" t="n">
        <v>0.360430056711248</v>
      </c>
      <c r="F600" s="19"/>
      <c r="G600" s="19" t="n">
        <v>0.538469903810965</v>
      </c>
      <c r="H600" s="19" t="n">
        <v>0.504595806362028</v>
      </c>
      <c r="I600" s="19" t="n">
        <v>0.44240126568162</v>
      </c>
      <c r="J600" s="19" t="n">
        <v>0.31088173203588</v>
      </c>
      <c r="K600" s="19" t="n">
        <v>0.269715226757951</v>
      </c>
      <c r="L600" s="19" t="n">
        <v>0.185939792187701</v>
      </c>
      <c r="M600" s="19"/>
      <c r="N600" s="19" t="n">
        <v>0.499725742257355</v>
      </c>
      <c r="O600" s="19" t="n">
        <v>0.414669578560871</v>
      </c>
      <c r="P600" s="19" t="n">
        <v>0.237917473487322</v>
      </c>
      <c r="Q600" s="19" t="n">
        <v>0.282754138540444</v>
      </c>
      <c r="R600" s="19"/>
      <c r="S600" s="19" t="n">
        <v>0.491873830361628</v>
      </c>
      <c r="T600" s="19" t="n">
        <v>0.412806646033973</v>
      </c>
      <c r="U600" s="19" t="n">
        <v>0.361729485583901</v>
      </c>
      <c r="V600" s="19" t="n">
        <v>0.30530725068022</v>
      </c>
      <c r="W600" s="19" t="n">
        <v>0.355194218586196</v>
      </c>
      <c r="X600" s="19" t="n">
        <v>0.41660577991685</v>
      </c>
      <c r="Y600" s="19" t="n">
        <v>0.287698706432545</v>
      </c>
      <c r="Z600" s="19" t="n">
        <v>0.32887061446663</v>
      </c>
      <c r="AA600" s="19" t="n">
        <v>0.312856835724761</v>
      </c>
      <c r="AB600" s="19" t="n">
        <v>0.339629515105337</v>
      </c>
      <c r="AC600" s="19" t="n">
        <v>0.237237625755621</v>
      </c>
      <c r="AD600" s="19" t="n">
        <v>0.390834522071715</v>
      </c>
      <c r="AE600" s="19"/>
      <c r="AF600" s="19" t="n">
        <v>0.24951988957355</v>
      </c>
      <c r="AG600" s="19" t="n">
        <v>0.410488423657228</v>
      </c>
      <c r="AH600" s="19" t="n">
        <v>0.382383007579016</v>
      </c>
      <c r="AI600" s="19"/>
      <c r="AJ600" s="19" t="n">
        <v>0.278602178877389</v>
      </c>
      <c r="AK600" s="19" t="n">
        <v>0.44320711409307</v>
      </c>
      <c r="AL600" s="19" t="n">
        <v>0.433982753018587</v>
      </c>
      <c r="AM600" s="19" t="n">
        <v>0.355833657501677</v>
      </c>
      <c r="AN600" s="19" t="n">
        <v>0.363797420141867</v>
      </c>
      <c r="AO600" s="19"/>
      <c r="AP600" s="19" t="n">
        <v>0.29650714091804</v>
      </c>
      <c r="AQ600" s="19" t="n">
        <v>0.408631929514239</v>
      </c>
      <c r="AR600" s="19" t="n">
        <v>0.434170043627607</v>
      </c>
      <c r="AS600" s="19" t="n">
        <v>0.287460293320597</v>
      </c>
      <c r="AT600" s="19" t="n">
        <v>0.450626567099223</v>
      </c>
      <c r="AU600" s="19"/>
      <c r="AV600" s="19" t="n">
        <v>0.451002377035637</v>
      </c>
      <c r="AW600" s="19" t="n">
        <v>0.32333788942864</v>
      </c>
      <c r="AX600" s="19" t="n">
        <v>0.398209139059421</v>
      </c>
      <c r="AY600" s="19" t="n">
        <v>0.291528907637789</v>
      </c>
      <c r="AZ600" s="19" t="n">
        <v>0.433235696207891</v>
      </c>
      <c r="BA600" s="19" t="n">
        <v>0.318264146439911</v>
      </c>
      <c r="BB600" s="19"/>
      <c r="BC600" s="19" t="n">
        <v>0.202284139382458</v>
      </c>
      <c r="BD600" s="19" t="n">
        <v>0.362565947443258</v>
      </c>
      <c r="BE600" s="19" t="n">
        <v>0.496705864949418</v>
      </c>
      <c r="BF600" s="19" t="n">
        <v>0.483891580310962</v>
      </c>
      <c r="BG600" s="19" t="n">
        <v>0.502834941495973</v>
      </c>
    </row>
    <row r="601">
      <c r="B601" t="s">
        <v>314</v>
      </c>
      <c r="C601" s="19" t="n">
        <v>0.260921130051223</v>
      </c>
      <c r="D601" s="19" t="n">
        <v>0.259521143098725</v>
      </c>
      <c r="E601" s="19" t="n">
        <v>0.261586165600065</v>
      </c>
      <c r="F601" s="19"/>
      <c r="G601" s="19" t="n">
        <v>0.321582816479485</v>
      </c>
      <c r="H601" s="19" t="n">
        <v>0.345532412051688</v>
      </c>
      <c r="I601" s="19" t="n">
        <v>0.317897187909545</v>
      </c>
      <c r="J601" s="19" t="n">
        <v>0.254116453564829</v>
      </c>
      <c r="K601" s="19" t="n">
        <v>0.172323190430913</v>
      </c>
      <c r="L601" s="19" t="n">
        <v>0.170650633787423</v>
      </c>
      <c r="M601" s="19"/>
      <c r="N601" s="19" t="n">
        <v>0.338824175400308</v>
      </c>
      <c r="O601" s="19" t="n">
        <v>0.261406925865362</v>
      </c>
      <c r="P601" s="19" t="n">
        <v>0.221178192618982</v>
      </c>
      <c r="Q601" s="19" t="n">
        <v>0.211914723858582</v>
      </c>
      <c r="R601" s="19"/>
      <c r="S601" s="19" t="n">
        <v>0.276265267978528</v>
      </c>
      <c r="T601" s="19" t="n">
        <v>0.22524972968216</v>
      </c>
      <c r="U601" s="19" t="n">
        <v>0.318518794935475</v>
      </c>
      <c r="V601" s="19" t="n">
        <v>0.229574834120151</v>
      </c>
      <c r="W601" s="19" t="n">
        <v>0.340987389186158</v>
      </c>
      <c r="X601" s="19" t="n">
        <v>0.285247416508719</v>
      </c>
      <c r="Y601" s="19" t="n">
        <v>0.243212244846362</v>
      </c>
      <c r="Z601" s="19" t="n">
        <v>0.237366805156306</v>
      </c>
      <c r="AA601" s="19" t="n">
        <v>0.265072224816754</v>
      </c>
      <c r="AB601" s="19" t="n">
        <v>0.258295178015162</v>
      </c>
      <c r="AC601" s="19" t="n">
        <v>0.189652853186964</v>
      </c>
      <c r="AD601" s="19" t="n">
        <v>0.213940557809523</v>
      </c>
      <c r="AE601" s="19"/>
      <c r="AF601" s="19" t="n">
        <v>0.253803070096671</v>
      </c>
      <c r="AG601" s="19" t="n">
        <v>0.279421741218273</v>
      </c>
      <c r="AH601" s="19" t="n">
        <v>0.202552274142759</v>
      </c>
      <c r="AI601" s="19"/>
      <c r="AJ601" s="19" t="n">
        <v>0.263969530652006</v>
      </c>
      <c r="AK601" s="19" t="n">
        <v>0.314430776602121</v>
      </c>
      <c r="AL601" s="19" t="n">
        <v>0.227659145092305</v>
      </c>
      <c r="AM601" s="19" t="n">
        <v>0.358993880454996</v>
      </c>
      <c r="AN601" s="19" t="n">
        <v>0.213196305563793</v>
      </c>
      <c r="AO601" s="19"/>
      <c r="AP601" s="19" t="n">
        <v>0.220114107471267</v>
      </c>
      <c r="AQ601" s="19" t="n">
        <v>0.30354049295622</v>
      </c>
      <c r="AR601" s="19" t="n">
        <v>0.231768544643793</v>
      </c>
      <c r="AS601" s="19" t="n">
        <v>0.305795335999287</v>
      </c>
      <c r="AT601" s="19" t="n">
        <v>0.205170230689792</v>
      </c>
      <c r="AU601" s="19"/>
      <c r="AV601" s="19" t="n">
        <v>0.308307403561153</v>
      </c>
      <c r="AW601" s="19" t="n">
        <v>0.251495078565175</v>
      </c>
      <c r="AX601" s="19" t="n">
        <v>0.227291027549888</v>
      </c>
      <c r="AY601" s="19" t="n">
        <v>0.276694278546574</v>
      </c>
      <c r="AZ601" s="19" t="n">
        <v>0.228759051256425</v>
      </c>
      <c r="BA601" s="19" t="n">
        <v>0.179256067671364</v>
      </c>
      <c r="BB601" s="19"/>
      <c r="BC601" s="19" t="n">
        <v>0.193485501436363</v>
      </c>
      <c r="BD601" s="19" t="n">
        <v>0.257559229612753</v>
      </c>
      <c r="BE601" s="19" t="n">
        <v>0.285196516808589</v>
      </c>
      <c r="BF601" s="19" t="n">
        <v>0.345407485934273</v>
      </c>
      <c r="BG601" s="19" t="n">
        <v>0.374958286854869</v>
      </c>
    </row>
    <row r="602">
      <c r="B602" t="s">
        <v>315</v>
      </c>
      <c r="C602" s="19" t="n">
        <v>0.258582977444481</v>
      </c>
      <c r="D602" s="19" t="n">
        <v>0.243467182505164</v>
      </c>
      <c r="E602" s="19" t="n">
        <v>0.27351060801195</v>
      </c>
      <c r="F602" s="19"/>
      <c r="G602" s="19" t="n">
        <v>0.297121370753804</v>
      </c>
      <c r="H602" s="19" t="n">
        <v>0.366181827071166</v>
      </c>
      <c r="I602" s="19" t="n">
        <v>0.313768857793722</v>
      </c>
      <c r="J602" s="19" t="n">
        <v>0.270344209825041</v>
      </c>
      <c r="K602" s="19" t="n">
        <v>0.201710422324863</v>
      </c>
      <c r="L602" s="19" t="n">
        <v>0.129570743382467</v>
      </c>
      <c r="M602" s="19"/>
      <c r="N602" s="19" t="n">
        <v>0.35356192064913</v>
      </c>
      <c r="O602" s="19" t="n">
        <v>0.260532847017482</v>
      </c>
      <c r="P602" s="19" t="n">
        <v>0.235507723395079</v>
      </c>
      <c r="Q602" s="19" t="n">
        <v>0.175003407392155</v>
      </c>
      <c r="R602" s="19"/>
      <c r="S602" s="19" t="n">
        <v>0.334124023371745</v>
      </c>
      <c r="T602" s="19" t="n">
        <v>0.231290137710785</v>
      </c>
      <c r="U602" s="19" t="n">
        <v>0.23475568160876</v>
      </c>
      <c r="V602" s="19" t="n">
        <v>0.215137970621691</v>
      </c>
      <c r="W602" s="19" t="n">
        <v>0.27686037493373</v>
      </c>
      <c r="X602" s="19" t="n">
        <v>0.281335669413769</v>
      </c>
      <c r="Y602" s="19" t="n">
        <v>0.173424544406623</v>
      </c>
      <c r="Z602" s="19" t="n">
        <v>0.225750438215925</v>
      </c>
      <c r="AA602" s="19" t="n">
        <v>0.280246330026283</v>
      </c>
      <c r="AB602" s="19" t="n">
        <v>0.25621652650255</v>
      </c>
      <c r="AC602" s="19" t="n">
        <v>0.223204389416474</v>
      </c>
      <c r="AD602" s="19" t="n">
        <v>0.364588266054262</v>
      </c>
      <c r="AE602" s="19"/>
      <c r="AF602" s="19" t="n">
        <v>0.20626223871561</v>
      </c>
      <c r="AG602" s="19" t="n">
        <v>0.297104174393312</v>
      </c>
      <c r="AH602" s="19" t="n">
        <v>0.253866381361367</v>
      </c>
      <c r="AI602" s="19"/>
      <c r="AJ602" s="19" t="n">
        <v>0.247959382712811</v>
      </c>
      <c r="AK602" s="19" t="n">
        <v>0.328990344297929</v>
      </c>
      <c r="AL602" s="19" t="n">
        <v>0.253105738983807</v>
      </c>
      <c r="AM602" s="19" t="n">
        <v>0.146686134110511</v>
      </c>
      <c r="AN602" s="19" t="n">
        <v>0.188346469657284</v>
      </c>
      <c r="AO602" s="19"/>
      <c r="AP602" s="19" t="n">
        <v>0.233564946508366</v>
      </c>
      <c r="AQ602" s="19" t="n">
        <v>0.330298815594677</v>
      </c>
      <c r="AR602" s="19" t="n">
        <v>0.213675874160286</v>
      </c>
      <c r="AS602" s="19" t="n">
        <v>0.229229588571055</v>
      </c>
      <c r="AT602" s="19" t="n">
        <v>0.167393215351629</v>
      </c>
      <c r="AU602" s="19"/>
      <c r="AV602" s="19" t="n">
        <v>0.354212557814891</v>
      </c>
      <c r="AW602" s="19" t="n">
        <v>0.24221914159531</v>
      </c>
      <c r="AX602" s="19" t="n">
        <v>0.214124681663172</v>
      </c>
      <c r="AY602" s="19" t="n">
        <v>0.217812135842875</v>
      </c>
      <c r="AZ602" s="19" t="n">
        <v>0.202441608936869</v>
      </c>
      <c r="BA602" s="19" t="n">
        <v>0.259857843468294</v>
      </c>
      <c r="BB602" s="19"/>
      <c r="BC602" s="19" t="n">
        <v>0.184988896122199</v>
      </c>
      <c r="BD602" s="19" t="n">
        <v>0.204915882543294</v>
      </c>
      <c r="BE602" s="19" t="n">
        <v>0.313393762064587</v>
      </c>
      <c r="BF602" s="19" t="n">
        <v>0.371774189872492</v>
      </c>
      <c r="BG602" s="19" t="n">
        <v>0.522341633312575</v>
      </c>
    </row>
    <row r="603">
      <c r="B603" t="s">
        <v>316</v>
      </c>
      <c r="C603" s="19" t="n">
        <v>0.200883941815848</v>
      </c>
      <c r="D603" s="19" t="n">
        <v>0.210466919879342</v>
      </c>
      <c r="E603" s="19" t="n">
        <v>0.192266372174397</v>
      </c>
      <c r="F603" s="19"/>
      <c r="G603" s="19" t="n">
        <v>0.013290959594445</v>
      </c>
      <c r="H603" s="19" t="n">
        <v>0.0708942769440401</v>
      </c>
      <c r="I603" s="19" t="n">
        <v>0.140419508860954</v>
      </c>
      <c r="J603" s="19" t="n">
        <v>0.208739486325843</v>
      </c>
      <c r="K603" s="19" t="n">
        <v>0.276671916738252</v>
      </c>
      <c r="L603" s="19" t="n">
        <v>0.423386321531821</v>
      </c>
      <c r="M603" s="19"/>
      <c r="N603" s="19" t="n">
        <v>0.123420076840878</v>
      </c>
      <c r="O603" s="19" t="n">
        <v>0.174771157793164</v>
      </c>
      <c r="P603" s="19" t="n">
        <v>0.256508368215141</v>
      </c>
      <c r="Q603" s="19" t="n">
        <v>0.263025668125242</v>
      </c>
      <c r="R603" s="19"/>
      <c r="S603" s="19" t="n">
        <v>0.110433896132598</v>
      </c>
      <c r="T603" s="19" t="n">
        <v>0.250128652915206</v>
      </c>
      <c r="U603" s="19" t="n">
        <v>0.177789754175808</v>
      </c>
      <c r="V603" s="19" t="n">
        <v>0.215843941379163</v>
      </c>
      <c r="W603" s="19" t="n">
        <v>0.164358526368257</v>
      </c>
      <c r="X603" s="19" t="n">
        <v>0.120564833900436</v>
      </c>
      <c r="Y603" s="19" t="n">
        <v>0.264279876931612</v>
      </c>
      <c r="Z603" s="19" t="n">
        <v>0.194411410283119</v>
      </c>
      <c r="AA603" s="19" t="n">
        <v>0.204182872744799</v>
      </c>
      <c r="AB603" s="19" t="n">
        <v>0.266867864860055</v>
      </c>
      <c r="AC603" s="19" t="n">
        <v>0.288332535715815</v>
      </c>
      <c r="AD603" s="19" t="n">
        <v>0.237048886648671</v>
      </c>
      <c r="AE603" s="19"/>
      <c r="AF603" s="19" t="n">
        <v>0.290266914755046</v>
      </c>
      <c r="AG603" s="19" t="n">
        <v>0.1811362170266</v>
      </c>
      <c r="AH603" s="19" t="n">
        <v>0.161740204034802</v>
      </c>
      <c r="AI603" s="19"/>
      <c r="AJ603" s="19" t="n">
        <v>0.259062247905903</v>
      </c>
      <c r="AK603" s="19" t="n">
        <v>0.107204121052308</v>
      </c>
      <c r="AL603" s="19" t="n">
        <v>0.22626718013278</v>
      </c>
      <c r="AM603" s="19" t="n">
        <v>0.221797037004426</v>
      </c>
      <c r="AN603" s="19" t="n">
        <v>0.192511093196751</v>
      </c>
      <c r="AO603" s="19"/>
      <c r="AP603" s="19" t="n">
        <v>0.271025055987638</v>
      </c>
      <c r="AQ603" s="19" t="n">
        <v>0.123239564436397</v>
      </c>
      <c r="AR603" s="19" t="n">
        <v>0.231494881661224</v>
      </c>
      <c r="AS603" s="19" t="n">
        <v>0.240275549114435</v>
      </c>
      <c r="AT603" s="19" t="n">
        <v>0.26031948871309</v>
      </c>
      <c r="AU603" s="19"/>
      <c r="AV603" s="19" t="n">
        <v>0.102477327900394</v>
      </c>
      <c r="AW603" s="19" t="n">
        <v>0.24481359983868</v>
      </c>
      <c r="AX603" s="19" t="n">
        <v>0.226351449714283</v>
      </c>
      <c r="AY603" s="19" t="n">
        <v>0.253986598766917</v>
      </c>
      <c r="AZ603" s="19" t="n">
        <v>0.196530320207347</v>
      </c>
      <c r="BA603" s="19" t="n">
        <v>0.207771869124114</v>
      </c>
      <c r="BB603" s="19"/>
      <c r="BC603" s="19" t="n">
        <v>0.288954658246781</v>
      </c>
      <c r="BD603" s="19" t="n">
        <v>0.180725313030044</v>
      </c>
      <c r="BE603" s="19" t="n">
        <v>0.148017328381762</v>
      </c>
      <c r="BF603" s="19" t="n">
        <v>0.117696345480947</v>
      </c>
      <c r="BG603" s="19" t="n">
        <v>0.111414526619813</v>
      </c>
    </row>
    <row r="604">
      <c r="B604" t="s">
        <v>100</v>
      </c>
      <c r="C604" s="19" t="n">
        <v>0.0286951500179556</v>
      </c>
      <c r="D604" s="19" t="n">
        <v>0.024582076742281</v>
      </c>
      <c r="E604" s="19" t="n">
        <v>0.0329335450803888</v>
      </c>
      <c r="F604" s="19"/>
      <c r="G604" s="19" t="n">
        <v>0.0114352427894292</v>
      </c>
      <c r="H604" s="19" t="n">
        <v>0.0126621454753585</v>
      </c>
      <c r="I604" s="19" t="n">
        <v>0.0371388635098646</v>
      </c>
      <c r="J604" s="19" t="n">
        <v>0.0279210044619442</v>
      </c>
      <c r="K604" s="19" t="n">
        <v>0.0384367469230051</v>
      </c>
      <c r="L604" s="19" t="n">
        <v>0.0404403271385466</v>
      </c>
      <c r="M604" s="19"/>
      <c r="N604" s="19" t="n">
        <v>0.011112539810202</v>
      </c>
      <c r="O604" s="19" t="n">
        <v>0.0327358998643947</v>
      </c>
      <c r="P604" s="19" t="n">
        <v>0.050190616596117</v>
      </c>
      <c r="Q604" s="19" t="n">
        <v>0.024607995913354</v>
      </c>
      <c r="R604" s="19"/>
      <c r="S604" s="19" t="n">
        <v>0.00735496699377107</v>
      </c>
      <c r="T604" s="19" t="n">
        <v>0.0280736998758068</v>
      </c>
      <c r="U604" s="19" t="n">
        <v>0.0261616611531258</v>
      </c>
      <c r="V604" s="19" t="n">
        <v>0.0399405882251117</v>
      </c>
      <c r="W604" s="19" t="n">
        <v>0.00670809480048441</v>
      </c>
      <c r="X604" s="19" t="n">
        <v>0.0339267978502792</v>
      </c>
      <c r="Y604" s="19" t="n">
        <v>0.00602348649251396</v>
      </c>
      <c r="Z604" s="19" t="n">
        <v>0.0382159958904743</v>
      </c>
      <c r="AA604" s="19" t="n">
        <v>0.0455714420060974</v>
      </c>
      <c r="AB604" s="19" t="n">
        <v>0.0577869979127498</v>
      </c>
      <c r="AC604" s="19" t="n">
        <v>0.0336385428794538</v>
      </c>
      <c r="AD604" s="19" t="n">
        <v>0.0303827614621553</v>
      </c>
      <c r="AE604" s="19"/>
      <c r="AF604" s="19" t="n">
        <v>0.02659748671976</v>
      </c>
      <c r="AG604" s="19" t="n">
        <v>0.0356027182550002</v>
      </c>
      <c r="AH604" s="19" t="n">
        <v>0.0247117069587861</v>
      </c>
      <c r="AI604" s="19"/>
      <c r="AJ604" s="19" t="n">
        <v>0.0251304274735544</v>
      </c>
      <c r="AK604" s="19" t="n">
        <v>0.0332839813038535</v>
      </c>
      <c r="AL604" s="19" t="n">
        <v>0.0214838641902592</v>
      </c>
      <c r="AM604" s="19" t="n">
        <v>0</v>
      </c>
      <c r="AN604" s="19" t="n">
        <v>0.0343364491488312</v>
      </c>
      <c r="AO604" s="19"/>
      <c r="AP604" s="19" t="n">
        <v>0.0258393430372177</v>
      </c>
      <c r="AQ604" s="19" t="n">
        <v>0.0328882399778039</v>
      </c>
      <c r="AR604" s="19" t="n">
        <v>0.0226194406756708</v>
      </c>
      <c r="AS604" s="19" t="n">
        <v>0.0250781787040145</v>
      </c>
      <c r="AT604" s="19" t="n">
        <v>0.0104221439152701</v>
      </c>
      <c r="AU604" s="19"/>
      <c r="AV604" s="19" t="n">
        <v>0.0332464540409507</v>
      </c>
      <c r="AW604" s="19" t="n">
        <v>0.0248798850521444</v>
      </c>
      <c r="AX604" s="19" t="n">
        <v>0.0161947309565932</v>
      </c>
      <c r="AY604" s="19" t="n">
        <v>0.0230321049713656</v>
      </c>
      <c r="AZ604" s="19" t="n">
        <v>0.00749772324673728</v>
      </c>
      <c r="BA604" s="19" t="n">
        <v>0.0336106555626445</v>
      </c>
      <c r="BB604" s="19"/>
      <c r="BC604" s="19" t="n">
        <v>0.0295155702532572</v>
      </c>
      <c r="BD604" s="19" t="n">
        <v>0.0336398603774595</v>
      </c>
      <c r="BE604" s="19" t="n">
        <v>0.026549255389259</v>
      </c>
      <c r="BF604" s="19" t="n">
        <v>0.0209301237858481</v>
      </c>
      <c r="BG604" s="19" t="n">
        <v>0</v>
      </c>
    </row>
    <row r="605">
      <c r="B605" t="s">
        <v>317</v>
      </c>
      <c r="C605" s="19" t="n">
        <v>0.00346141284434641</v>
      </c>
      <c r="D605" s="19" t="n">
        <v>0.0036611478400783</v>
      </c>
      <c r="E605" s="19" t="n">
        <v>0.00329388538404328</v>
      </c>
      <c r="F605" s="19"/>
      <c r="G605" s="19" t="n">
        <v>0</v>
      </c>
      <c r="H605" s="19" t="n">
        <v>0.00720487675283398</v>
      </c>
      <c r="I605" s="19" t="n">
        <v>0.0103873942524148</v>
      </c>
      <c r="J605" s="19" t="n">
        <v>0</v>
      </c>
      <c r="K605" s="19" t="n">
        <v>0.00334413757184622</v>
      </c>
      <c r="L605" s="19" t="n">
        <v>0</v>
      </c>
      <c r="M605" s="19"/>
      <c r="N605" s="19" t="n">
        <v>0.0041611066047554</v>
      </c>
      <c r="O605" s="19" t="n">
        <v>0.00511158425921114</v>
      </c>
      <c r="P605" s="19" t="n">
        <v>0.00214411909392812</v>
      </c>
      <c r="Q605" s="19" t="n">
        <v>0.00215610783920388</v>
      </c>
      <c r="R605" s="19"/>
      <c r="S605" s="19" t="n">
        <v>0.00460438906934443</v>
      </c>
      <c r="T605" s="19" t="n">
        <v>0.00749678574723092</v>
      </c>
      <c r="U605" s="19" t="n">
        <v>0.00673699097244821</v>
      </c>
      <c r="V605" s="19" t="n">
        <v>0</v>
      </c>
      <c r="W605" s="19" t="n">
        <v>0</v>
      </c>
      <c r="X605" s="19" t="n">
        <v>0.0144830530657294</v>
      </c>
      <c r="Y605" s="19" t="n">
        <v>0</v>
      </c>
      <c r="Z605" s="19" t="n">
        <v>0</v>
      </c>
      <c r="AA605" s="19" t="n">
        <v>0</v>
      </c>
      <c r="AB605" s="19" t="n">
        <v>0</v>
      </c>
      <c r="AC605" s="19" t="n">
        <v>0</v>
      </c>
      <c r="AD605" s="19" t="n">
        <v>0</v>
      </c>
      <c r="AE605" s="19"/>
      <c r="AF605" s="19" t="n">
        <v>0.00299269599615031</v>
      </c>
      <c r="AG605" s="19" t="n">
        <v>0.00602337327839544</v>
      </c>
      <c r="AH605" s="19" t="n">
        <v>0</v>
      </c>
      <c r="AI605" s="19"/>
      <c r="AJ605" s="19" t="n">
        <v>0.00204662033726353</v>
      </c>
      <c r="AK605" s="19" t="n">
        <v>0.00647538432008759</v>
      </c>
      <c r="AL605" s="19" t="n">
        <v>0</v>
      </c>
      <c r="AM605" s="19" t="n">
        <v>0.027096775268733</v>
      </c>
      <c r="AN605" s="19" t="n">
        <v>0</v>
      </c>
      <c r="AO605" s="19"/>
      <c r="AP605" s="19" t="n">
        <v>0</v>
      </c>
      <c r="AQ605" s="19" t="n">
        <v>0.00732060711333459</v>
      </c>
      <c r="AR605" s="19" t="n">
        <v>0.0120785095523389</v>
      </c>
      <c r="AS605" s="19" t="n">
        <v>0</v>
      </c>
      <c r="AT605" s="19" t="n">
        <v>0</v>
      </c>
      <c r="AU605" s="19"/>
      <c r="AV605" s="19" t="n">
        <v>0.00705103100806318</v>
      </c>
      <c r="AW605" s="19" t="n">
        <v>0</v>
      </c>
      <c r="AX605" s="19" t="n">
        <v>0.0111549413140139</v>
      </c>
      <c r="AY605" s="19" t="n">
        <v>0</v>
      </c>
      <c r="AZ605" s="19" t="n">
        <v>0</v>
      </c>
      <c r="BA605" s="19" t="n">
        <v>0.00633563378055704</v>
      </c>
      <c r="BB605" s="19"/>
      <c r="BC605" s="19" t="n">
        <v>0.00244421614528852</v>
      </c>
      <c r="BD605" s="19" t="n">
        <v>0.00276362547449164</v>
      </c>
      <c r="BE605" s="19" t="n">
        <v>0.00232295739859981</v>
      </c>
      <c r="BF605" s="19" t="n">
        <v>0.00573797824888022</v>
      </c>
      <c r="BG605" s="19" t="n">
        <v>0.0324186532853189</v>
      </c>
    </row>
    <row r="606">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c r="AB606" s="19"/>
      <c r="AC606" s="19"/>
      <c r="AD606" s="19"/>
      <c r="AE606" s="19"/>
      <c r="AF606" s="19"/>
      <c r="AG606" s="19"/>
      <c r="AH606" s="19"/>
      <c r="AI606" s="19"/>
      <c r="AJ606" s="19"/>
      <c r="AK606" s="19"/>
      <c r="AL606" s="19"/>
      <c r="AM606" s="19"/>
      <c r="AN606" s="19"/>
      <c r="AO606" s="19"/>
      <c r="AP606" s="19"/>
      <c r="AQ606" s="19"/>
      <c r="AR606" s="19"/>
      <c r="AS606" s="19"/>
      <c r="AT606" s="19"/>
      <c r="AU606" s="19"/>
      <c r="AV606" s="19"/>
      <c r="AW606" s="19"/>
      <c r="AX606" s="19"/>
      <c r="AY606" s="19"/>
      <c r="AZ606" s="19"/>
      <c r="BA606" s="19"/>
      <c r="BB606" s="19"/>
      <c r="BC606" s="19"/>
      <c r="BD606" s="19"/>
      <c r="BE606" s="19"/>
      <c r="BF606" s="19"/>
      <c r="BG606" s="19"/>
    </row>
    <row r="607">
      <c r="B607" s="7" t="s">
        <v>332</v>
      </c>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c r="AB607" s="19"/>
      <c r="AC607" s="19"/>
      <c r="AD607" s="19"/>
      <c r="AE607" s="19"/>
      <c r="AF607" s="19"/>
      <c r="AG607" s="19"/>
      <c r="AH607" s="19"/>
      <c r="AI607" s="19"/>
      <c r="AJ607" s="19"/>
      <c r="AK607" s="19"/>
      <c r="AL607" s="19"/>
      <c r="AM607" s="19"/>
      <c r="AN607" s="19"/>
      <c r="AO607" s="19"/>
      <c r="AP607" s="19"/>
      <c r="AQ607" s="19"/>
      <c r="AR607" s="19"/>
      <c r="AS607" s="19"/>
      <c r="AT607" s="19"/>
      <c r="AU607" s="19"/>
      <c r="AV607" s="19"/>
      <c r="AW607" s="19"/>
      <c r="AX607" s="19"/>
      <c r="AY607" s="19"/>
      <c r="AZ607" s="19"/>
      <c r="BA607" s="19"/>
      <c r="BB607" s="19"/>
      <c r="BC607" s="19"/>
      <c r="BD607" s="19"/>
      <c r="BE607" s="19"/>
      <c r="BF607" s="19"/>
      <c r="BG607" s="19"/>
    </row>
    <row r="608">
      <c r="B608" s="26" t="s">
        <v>331</v>
      </c>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c r="AB608" s="19"/>
      <c r="AC608" s="19"/>
      <c r="AD608" s="19"/>
      <c r="AE608" s="19"/>
      <c r="AF608" s="19"/>
      <c r="AG608" s="19"/>
      <c r="AH608" s="19"/>
      <c r="AI608" s="19"/>
      <c r="AJ608" s="19"/>
      <c r="AK608" s="19"/>
      <c r="AL608" s="19"/>
      <c r="AM608" s="19"/>
      <c r="AN608" s="19"/>
      <c r="AO608" s="19"/>
      <c r="AP608" s="19"/>
      <c r="AQ608" s="19"/>
      <c r="AR608" s="19"/>
      <c r="AS608" s="19"/>
      <c r="AT608" s="19"/>
      <c r="AU608" s="19"/>
      <c r="AV608" s="19"/>
      <c r="AW608" s="19"/>
      <c r="AX608" s="19"/>
      <c r="AY608" s="19"/>
      <c r="AZ608" s="19"/>
      <c r="BA608" s="19"/>
      <c r="BB608" s="19"/>
      <c r="BC608" s="19"/>
      <c r="BD608" s="19"/>
      <c r="BE608" s="19"/>
      <c r="BF608" s="19"/>
      <c r="BG608" s="19"/>
    </row>
    <row r="609">
      <c r="B609" t="s">
        <v>323</v>
      </c>
      <c r="C609" s="19" t="n">
        <v>0.120810870978773</v>
      </c>
      <c r="D609" s="19" t="n">
        <v>0.142598821596562</v>
      </c>
      <c r="E609" s="19" t="n">
        <v>0.100659692011705</v>
      </c>
      <c r="F609" s="19"/>
      <c r="G609" s="19" t="n">
        <v>0.20748113869267</v>
      </c>
      <c r="H609" s="19" t="n">
        <v>0.216554250336142</v>
      </c>
      <c r="I609" s="19" t="n">
        <v>0.1435158281294</v>
      </c>
      <c r="J609" s="19" t="n">
        <v>0.0648531389508651</v>
      </c>
      <c r="K609" s="19" t="n">
        <v>0.0392658331842456</v>
      </c>
      <c r="L609" s="19" t="n">
        <v>0.0783808181814652</v>
      </c>
      <c r="M609" s="19"/>
      <c r="N609" s="19" t="n">
        <v>0.209746578004007</v>
      </c>
      <c r="O609" s="19" t="n">
        <v>0.101218505274529</v>
      </c>
      <c r="P609" s="19" t="n">
        <v>0.0703045430030819</v>
      </c>
      <c r="Q609" s="19" t="n">
        <v>0.0949237979283025</v>
      </c>
      <c r="R609" s="19"/>
      <c r="S609" s="19" t="n">
        <v>0.129117342224179</v>
      </c>
      <c r="T609" s="19" t="n">
        <v>0.109967353065795</v>
      </c>
      <c r="U609" s="19" t="n">
        <v>0.0863407741793247</v>
      </c>
      <c r="V609" s="19" t="n">
        <v>0.0897988189880357</v>
      </c>
      <c r="W609" s="19" t="n">
        <v>0.0824933163576668</v>
      </c>
      <c r="X609" s="19" t="n">
        <v>0.154673957331269</v>
      </c>
      <c r="Y609" s="19" t="n">
        <v>0.159212306219395</v>
      </c>
      <c r="Z609" s="19" t="n">
        <v>0.0969466948698336</v>
      </c>
      <c r="AA609" s="19" t="n">
        <v>0.153952991507591</v>
      </c>
      <c r="AB609" s="19" t="n">
        <v>0.100497353460969</v>
      </c>
      <c r="AC609" s="19" t="n">
        <v>0.124787200155366</v>
      </c>
      <c r="AD609" s="19" t="n">
        <v>0.16428490603518</v>
      </c>
      <c r="AE609" s="19"/>
      <c r="AF609" s="19" t="n">
        <v>0.0998636911992991</v>
      </c>
      <c r="AG609" s="19" t="n">
        <v>0.134760623305905</v>
      </c>
      <c r="AH609" s="19" t="n">
        <v>0.100870483409011</v>
      </c>
      <c r="AI609" s="19"/>
      <c r="AJ609" s="19" t="n">
        <v>0.0965415981203021</v>
      </c>
      <c r="AK609" s="19" t="n">
        <v>0.16525738744572</v>
      </c>
      <c r="AL609" s="19" t="n">
        <v>0.1010656825991</v>
      </c>
      <c r="AM609" s="19" t="n">
        <v>0.10927818886134</v>
      </c>
      <c r="AN609" s="19" t="n">
        <v>0.0863990429363728</v>
      </c>
      <c r="AO609" s="19"/>
      <c r="AP609" s="19" t="n">
        <v>0.083658828401313</v>
      </c>
      <c r="AQ609" s="19" t="n">
        <v>0.165839201352324</v>
      </c>
      <c r="AR609" s="19" t="n">
        <v>0.138948714499316</v>
      </c>
      <c r="AS609" s="19" t="n">
        <v>0.0695200918807889</v>
      </c>
      <c r="AT609" s="19" t="n">
        <v>0.100219647772026</v>
      </c>
      <c r="AU609" s="19"/>
      <c r="AV609" s="19" t="n">
        <v>0.173578329750841</v>
      </c>
      <c r="AW609" s="19" t="n">
        <v>0.118511964944722</v>
      </c>
      <c r="AX609" s="19" t="n">
        <v>0.132285641562289</v>
      </c>
      <c r="AY609" s="19" t="n">
        <v>0.0838414372441356</v>
      </c>
      <c r="AZ609" s="19" t="n">
        <v>0.132165808097217</v>
      </c>
      <c r="BA609" s="19" t="n">
        <v>0.0406087537226654</v>
      </c>
      <c r="BB609" s="19"/>
      <c r="BC609" s="19" t="n">
        <v>0.0798168933536392</v>
      </c>
      <c r="BD609" s="19" t="n">
        <v>0.0733764368657316</v>
      </c>
      <c r="BE609" s="19" t="n">
        <v>0.172333077117104</v>
      </c>
      <c r="BF609" s="19" t="n">
        <v>0.240651237999585</v>
      </c>
      <c r="BG609" s="19" t="n">
        <v>0.178781185738248</v>
      </c>
    </row>
    <row r="610">
      <c r="B610" t="s">
        <v>324</v>
      </c>
      <c r="C610" s="19" t="n">
        <v>0.353067765051443</v>
      </c>
      <c r="D610" s="19" t="n">
        <v>0.388578861298107</v>
      </c>
      <c r="E610" s="19" t="n">
        <v>0.319627334505663</v>
      </c>
      <c r="F610" s="19"/>
      <c r="G610" s="19" t="n">
        <v>0.439654632553797</v>
      </c>
      <c r="H610" s="19" t="n">
        <v>0.373331229397328</v>
      </c>
      <c r="I610" s="19" t="n">
        <v>0.360826781417288</v>
      </c>
      <c r="J610" s="19" t="n">
        <v>0.368747026520406</v>
      </c>
      <c r="K610" s="19" t="n">
        <v>0.316353311284669</v>
      </c>
      <c r="L610" s="19" t="n">
        <v>0.289490659770973</v>
      </c>
      <c r="M610" s="19"/>
      <c r="N610" s="19" t="n">
        <v>0.360156603030108</v>
      </c>
      <c r="O610" s="19" t="n">
        <v>0.394012505548461</v>
      </c>
      <c r="P610" s="19" t="n">
        <v>0.333031058270477</v>
      </c>
      <c r="Q610" s="19" t="n">
        <v>0.321719236826722</v>
      </c>
      <c r="R610" s="19"/>
      <c r="S610" s="19" t="n">
        <v>0.437387113741651</v>
      </c>
      <c r="T610" s="19" t="n">
        <v>0.376721699064079</v>
      </c>
      <c r="U610" s="19" t="n">
        <v>0.331092925604731</v>
      </c>
      <c r="V610" s="19" t="n">
        <v>0.423247745604445</v>
      </c>
      <c r="W610" s="19" t="n">
        <v>0.426697519283389</v>
      </c>
      <c r="X610" s="19" t="n">
        <v>0.286373050552481</v>
      </c>
      <c r="Y610" s="19" t="n">
        <v>0.29103418102936</v>
      </c>
      <c r="Z610" s="19" t="n">
        <v>0.279897987278142</v>
      </c>
      <c r="AA610" s="19" t="n">
        <v>0.303729724890801</v>
      </c>
      <c r="AB610" s="19" t="n">
        <v>0.316486429224235</v>
      </c>
      <c r="AC610" s="19" t="n">
        <v>0.250144460709738</v>
      </c>
      <c r="AD610" s="19" t="n">
        <v>0.487617151597596</v>
      </c>
      <c r="AE610" s="19"/>
      <c r="AF610" s="19" t="n">
        <v>0.324016279930036</v>
      </c>
      <c r="AG610" s="19" t="n">
        <v>0.328761814467057</v>
      </c>
      <c r="AH610" s="19" t="n">
        <v>0.395028594605789</v>
      </c>
      <c r="AI610" s="19"/>
      <c r="AJ610" s="19" t="n">
        <v>0.370603715784347</v>
      </c>
      <c r="AK610" s="19" t="n">
        <v>0.347480998099353</v>
      </c>
      <c r="AL610" s="19" t="n">
        <v>0.405504288549245</v>
      </c>
      <c r="AM610" s="19" t="n">
        <v>0.126881676380343</v>
      </c>
      <c r="AN610" s="19" t="n">
        <v>0.353619169758056</v>
      </c>
      <c r="AO610" s="19"/>
      <c r="AP610" s="19" t="n">
        <v>0.399827009847028</v>
      </c>
      <c r="AQ610" s="19" t="n">
        <v>0.358336105398076</v>
      </c>
      <c r="AR610" s="19" t="n">
        <v>0.392664625869726</v>
      </c>
      <c r="AS610" s="19" t="n">
        <v>0.299931166707621</v>
      </c>
      <c r="AT610" s="19" t="n">
        <v>0.308212862471252</v>
      </c>
      <c r="AU610" s="19"/>
      <c r="AV610" s="19" t="n">
        <v>0.407924361418687</v>
      </c>
      <c r="AW610" s="19" t="n">
        <v>0.408577246325275</v>
      </c>
      <c r="AX610" s="19" t="n">
        <v>0.346420825601847</v>
      </c>
      <c r="AY610" s="19" t="n">
        <v>0.302834144596078</v>
      </c>
      <c r="AZ610" s="19" t="n">
        <v>0.280284948668826</v>
      </c>
      <c r="BA610" s="19" t="n">
        <v>0.238148919970059</v>
      </c>
      <c r="BB610" s="19"/>
      <c r="BC610" s="19" t="n">
        <v>0.298271167919294</v>
      </c>
      <c r="BD610" s="19" t="n">
        <v>0.371672063110776</v>
      </c>
      <c r="BE610" s="19" t="n">
        <v>0.37883247810311</v>
      </c>
      <c r="BF610" s="19" t="n">
        <v>0.371536362987073</v>
      </c>
      <c r="BG610" s="19" t="n">
        <v>0.202950723270138</v>
      </c>
    </row>
    <row r="611">
      <c r="B611" t="s">
        <v>325</v>
      </c>
      <c r="C611" s="19" t="n">
        <v>0.253694658643927</v>
      </c>
      <c r="D611" s="19" t="n">
        <v>0.238720826048077</v>
      </c>
      <c r="E611" s="19" t="n">
        <v>0.268373710417079</v>
      </c>
      <c r="F611" s="19"/>
      <c r="G611" s="19" t="n">
        <v>0.154259252363035</v>
      </c>
      <c r="H611" s="19" t="n">
        <v>0.226264480848855</v>
      </c>
      <c r="I611" s="19" t="n">
        <v>0.228760977208367</v>
      </c>
      <c r="J611" s="19" t="n">
        <v>0.241185789533517</v>
      </c>
      <c r="K611" s="19" t="n">
        <v>0.279433818702101</v>
      </c>
      <c r="L611" s="19" t="n">
        <v>0.35038826355002</v>
      </c>
      <c r="M611" s="19"/>
      <c r="N611" s="19" t="n">
        <v>0.244627457126233</v>
      </c>
      <c r="O611" s="19" t="n">
        <v>0.200895698077822</v>
      </c>
      <c r="P611" s="19" t="n">
        <v>0.283132254527851</v>
      </c>
      <c r="Q611" s="19" t="n">
        <v>0.290957561911276</v>
      </c>
      <c r="R611" s="19"/>
      <c r="S611" s="19" t="n">
        <v>0.206663867080382</v>
      </c>
      <c r="T611" s="19" t="n">
        <v>0.303676158665819</v>
      </c>
      <c r="U611" s="19" t="n">
        <v>0.327600026882344</v>
      </c>
      <c r="V611" s="19" t="n">
        <v>0.203566219292903</v>
      </c>
      <c r="W611" s="19" t="n">
        <v>0.17978861822658</v>
      </c>
      <c r="X611" s="19" t="n">
        <v>0.317160621947774</v>
      </c>
      <c r="Y611" s="19" t="n">
        <v>0.246973510749914</v>
      </c>
      <c r="Z611" s="19" t="n">
        <v>0.324100868439333</v>
      </c>
      <c r="AA611" s="19" t="n">
        <v>0.207230590827258</v>
      </c>
      <c r="AB611" s="19" t="n">
        <v>0.288147292939522</v>
      </c>
      <c r="AC611" s="19" t="n">
        <v>0.277870901352403</v>
      </c>
      <c r="AD611" s="19" t="n">
        <v>0.11578637681987</v>
      </c>
      <c r="AE611" s="19"/>
      <c r="AF611" s="19" t="n">
        <v>0.266869436942185</v>
      </c>
      <c r="AG611" s="19" t="n">
        <v>0.270290681914927</v>
      </c>
      <c r="AH611" s="19" t="n">
        <v>0.259402914831211</v>
      </c>
      <c r="AI611" s="19"/>
      <c r="AJ611" s="19" t="n">
        <v>0.268340308253856</v>
      </c>
      <c r="AK611" s="19" t="n">
        <v>0.212844298207367</v>
      </c>
      <c r="AL611" s="19" t="n">
        <v>0.21366951970838</v>
      </c>
      <c r="AM611" s="19" t="n">
        <v>0.332577593877647</v>
      </c>
      <c r="AN611" s="19" t="n">
        <v>0.317083418479948</v>
      </c>
      <c r="AO611" s="19"/>
      <c r="AP611" s="19" t="n">
        <v>0.277804677681908</v>
      </c>
      <c r="AQ611" s="19" t="n">
        <v>0.20675899037163</v>
      </c>
      <c r="AR611" s="19" t="n">
        <v>0.254979722364825</v>
      </c>
      <c r="AS611" s="19" t="n">
        <v>0.328131652117567</v>
      </c>
      <c r="AT611" s="19" t="n">
        <v>0.139578257292875</v>
      </c>
      <c r="AU611" s="19"/>
      <c r="AV611" s="19" t="n">
        <v>0.205099562134707</v>
      </c>
      <c r="AW611" s="19" t="n">
        <v>0.233243278123266</v>
      </c>
      <c r="AX611" s="19" t="n">
        <v>0.256066713499644</v>
      </c>
      <c r="AY611" s="19" t="n">
        <v>0.340637727475929</v>
      </c>
      <c r="AZ611" s="19" t="n">
        <v>0.164374883015292</v>
      </c>
      <c r="BA611" s="19" t="n">
        <v>0.309411925956956</v>
      </c>
      <c r="BB611" s="19"/>
      <c r="BC611" s="19" t="n">
        <v>0.298513185379544</v>
      </c>
      <c r="BD611" s="19" t="n">
        <v>0.239157870760255</v>
      </c>
      <c r="BE611" s="19" t="n">
        <v>0.221705470808203</v>
      </c>
      <c r="BF611" s="19" t="n">
        <v>0.24507249622956</v>
      </c>
      <c r="BG611" s="19" t="n">
        <v>0.243659868381217</v>
      </c>
    </row>
    <row r="612">
      <c r="B612" t="s">
        <v>326</v>
      </c>
      <c r="C612" s="19" t="n">
        <v>0.12599450227878</v>
      </c>
      <c r="D612" s="19" t="n">
        <v>0.102409287787644</v>
      </c>
      <c r="E612" s="19" t="n">
        <v>0.149650869610017</v>
      </c>
      <c r="F612" s="19"/>
      <c r="G612" s="19" t="n">
        <v>0.0875251107786554</v>
      </c>
      <c r="H612" s="19" t="n">
        <v>0.125349149785708</v>
      </c>
      <c r="I612" s="19" t="n">
        <v>0.147100332756515</v>
      </c>
      <c r="J612" s="19" t="n">
        <v>0.128769585184622</v>
      </c>
      <c r="K612" s="19" t="n">
        <v>0.157395902008285</v>
      </c>
      <c r="L612" s="19" t="n">
        <v>0.10840898043673</v>
      </c>
      <c r="M612" s="19"/>
      <c r="N612" s="19" t="n">
        <v>0.0812410855183813</v>
      </c>
      <c r="O612" s="19" t="n">
        <v>0.176276959584638</v>
      </c>
      <c r="P612" s="19" t="n">
        <v>0.140614323515825</v>
      </c>
      <c r="Q612" s="19" t="n">
        <v>0.107370972640565</v>
      </c>
      <c r="R612" s="19"/>
      <c r="S612" s="19" t="n">
        <v>0.144757714808696</v>
      </c>
      <c r="T612" s="19" t="n">
        <v>0.115001929405992</v>
      </c>
      <c r="U612" s="19" t="n">
        <v>0.0995542425443006</v>
      </c>
      <c r="V612" s="19" t="n">
        <v>0.156924442584827</v>
      </c>
      <c r="W612" s="19" t="n">
        <v>0.113430300682305</v>
      </c>
      <c r="X612" s="19" t="n">
        <v>0.0648787874195759</v>
      </c>
      <c r="Y612" s="19" t="n">
        <v>0.161716348395945</v>
      </c>
      <c r="Z612" s="19" t="n">
        <v>0.074616223172884</v>
      </c>
      <c r="AA612" s="19" t="n">
        <v>0.112921739040152</v>
      </c>
      <c r="AB612" s="19" t="n">
        <v>0.158666344885636</v>
      </c>
      <c r="AC612" s="19" t="n">
        <v>0.171164830728597</v>
      </c>
      <c r="AD612" s="19" t="n">
        <v>0.109527332956664</v>
      </c>
      <c r="AE612" s="19"/>
      <c r="AF612" s="19" t="n">
        <v>0.12498972279412</v>
      </c>
      <c r="AG612" s="19" t="n">
        <v>0.139166837227475</v>
      </c>
      <c r="AH612" s="19" t="n">
        <v>0.105053532100621</v>
      </c>
      <c r="AI612" s="19"/>
      <c r="AJ612" s="19" t="n">
        <v>0.10618619333079</v>
      </c>
      <c r="AK612" s="19" t="n">
        <v>0.139433914717684</v>
      </c>
      <c r="AL612" s="19" t="n">
        <v>0.165257969209255</v>
      </c>
      <c r="AM612" s="19" t="n">
        <v>0.160489723227945</v>
      </c>
      <c r="AN612" s="19" t="n">
        <v>0.0645306045382547</v>
      </c>
      <c r="AO612" s="19"/>
      <c r="AP612" s="19" t="n">
        <v>0.0815085280625907</v>
      </c>
      <c r="AQ612" s="19" t="n">
        <v>0.128853037997299</v>
      </c>
      <c r="AR612" s="19" t="n">
        <v>0.130412383715492</v>
      </c>
      <c r="AS612" s="19" t="n">
        <v>0.126786804743018</v>
      </c>
      <c r="AT612" s="19" t="n">
        <v>0.255084081422159</v>
      </c>
      <c r="AU612" s="19"/>
      <c r="AV612" s="19" t="n">
        <v>0.117508933831688</v>
      </c>
      <c r="AW612" s="19" t="n">
        <v>0.0925962584295492</v>
      </c>
      <c r="AX612" s="19" t="n">
        <v>0.153197968828082</v>
      </c>
      <c r="AY612" s="19" t="n">
        <v>0.0989205613094268</v>
      </c>
      <c r="AZ612" s="19" t="n">
        <v>0.240369327191116</v>
      </c>
      <c r="BA612" s="19" t="n">
        <v>0.142446158682391</v>
      </c>
      <c r="BB612" s="19"/>
      <c r="BC612" s="19" t="n">
        <v>0.117139106574452</v>
      </c>
      <c r="BD612" s="19" t="n">
        <v>0.144929423756591</v>
      </c>
      <c r="BE612" s="19" t="n">
        <v>0.115742545363085</v>
      </c>
      <c r="BF612" s="19" t="n">
        <v>0.108758298822158</v>
      </c>
      <c r="BG612" s="19" t="n">
        <v>0.205345953945161</v>
      </c>
    </row>
    <row r="613">
      <c r="B613" t="s">
        <v>327</v>
      </c>
      <c r="C613" s="19" t="n">
        <v>0.0713890906714791</v>
      </c>
      <c r="D613" s="19" t="n">
        <v>0.0687692649830988</v>
      </c>
      <c r="E613" s="19" t="n">
        <v>0.0726795379126321</v>
      </c>
      <c r="F613" s="19"/>
      <c r="G613" s="19" t="n">
        <v>0.0640813286957235</v>
      </c>
      <c r="H613" s="19" t="n">
        <v>0.0156759066422384</v>
      </c>
      <c r="I613" s="19" t="n">
        <v>0.0645832630302091</v>
      </c>
      <c r="J613" s="19" t="n">
        <v>0.101713438203305</v>
      </c>
      <c r="K613" s="19" t="n">
        <v>0.0915929454511852</v>
      </c>
      <c r="L613" s="19" t="n">
        <v>0.0850221231108818</v>
      </c>
      <c r="M613" s="19"/>
      <c r="N613" s="19" t="n">
        <v>0.0484489975351474</v>
      </c>
      <c r="O613" s="19" t="n">
        <v>0.0469334108064766</v>
      </c>
      <c r="P613" s="19" t="n">
        <v>0.0943214287940168</v>
      </c>
      <c r="Q613" s="19" t="n">
        <v>0.0994354156508734</v>
      </c>
      <c r="R613" s="19"/>
      <c r="S613" s="19" t="n">
        <v>0.0166797464194129</v>
      </c>
      <c r="T613" s="19" t="n">
        <v>0.0450127442715056</v>
      </c>
      <c r="U613" s="19" t="n">
        <v>0.0528215522345032</v>
      </c>
      <c r="V613" s="19" t="n">
        <v>0.0759883169714426</v>
      </c>
      <c r="W613" s="19" t="n">
        <v>0.115102375723742</v>
      </c>
      <c r="X613" s="19" t="n">
        <v>0.0775236497380925</v>
      </c>
      <c r="Y613" s="19" t="n">
        <v>0.0970831876303469</v>
      </c>
      <c r="Z613" s="19" t="n">
        <v>0.110018146026927</v>
      </c>
      <c r="AA613" s="19" t="n">
        <v>0.111872503979507</v>
      </c>
      <c r="AB613" s="19" t="n">
        <v>0.0642618504843745</v>
      </c>
      <c r="AC613" s="19" t="n">
        <v>0.116512932004744</v>
      </c>
      <c r="AD613" s="19" t="n">
        <v>0.0267413304467714</v>
      </c>
      <c r="AE613" s="19"/>
      <c r="AF613" s="19" t="n">
        <v>0.0998871424708544</v>
      </c>
      <c r="AG613" s="19" t="n">
        <v>0.0543260342959996</v>
      </c>
      <c r="AH613" s="19" t="n">
        <v>0.0637662674263174</v>
      </c>
      <c r="AI613" s="19"/>
      <c r="AJ613" s="19" t="n">
        <v>0.0757461403236507</v>
      </c>
      <c r="AK613" s="19" t="n">
        <v>0.0693442514409936</v>
      </c>
      <c r="AL613" s="19" t="n">
        <v>0.0477563836131448</v>
      </c>
      <c r="AM613" s="19" t="n">
        <v>0.103267126877494</v>
      </c>
      <c r="AN613" s="19" t="n">
        <v>0.0779009741576225</v>
      </c>
      <c r="AO613" s="19"/>
      <c r="AP613" s="19" t="n">
        <v>0.076401712461913</v>
      </c>
      <c r="AQ613" s="19" t="n">
        <v>0.0779135316485133</v>
      </c>
      <c r="AR613" s="19" t="n">
        <v>0.0360184731634377</v>
      </c>
      <c r="AS613" s="19" t="n">
        <v>0.102358857887991</v>
      </c>
      <c r="AT613" s="19" t="n">
        <v>0.080068126462011</v>
      </c>
      <c r="AU613" s="19"/>
      <c r="AV613" s="19" t="n">
        <v>0.0548925289139801</v>
      </c>
      <c r="AW613" s="19" t="n">
        <v>0.0665072692504207</v>
      </c>
      <c r="AX613" s="19" t="n">
        <v>0.0502307312642587</v>
      </c>
      <c r="AY613" s="19" t="n">
        <v>0.0992320833950182</v>
      </c>
      <c r="AZ613" s="19" t="n">
        <v>0.072480748106184</v>
      </c>
      <c r="BA613" s="19" t="n">
        <v>0.106913961336921</v>
      </c>
      <c r="BB613" s="19"/>
      <c r="BC613" s="19" t="n">
        <v>0.10831289257501</v>
      </c>
      <c r="BD613" s="19" t="n">
        <v>0.0864297068752596</v>
      </c>
      <c r="BE613" s="19" t="n">
        <v>0.0438552551184666</v>
      </c>
      <c r="BF613" s="19" t="n">
        <v>0.0259897906199123</v>
      </c>
      <c r="BG613" s="19" t="n">
        <v>0.0416740758395868</v>
      </c>
    </row>
    <row r="614">
      <c r="B614" t="s">
        <v>123</v>
      </c>
      <c r="C614" s="19" t="n">
        <v>0.075043112375598</v>
      </c>
      <c r="D614" s="19" t="n">
        <v>0.0589229382865113</v>
      </c>
      <c r="E614" s="19" t="n">
        <v>0.0890088555429035</v>
      </c>
      <c r="F614" s="19"/>
      <c r="G614" s="19" t="n">
        <v>0.0469985369161187</v>
      </c>
      <c r="H614" s="19" t="n">
        <v>0.0428249829897277</v>
      </c>
      <c r="I614" s="19" t="n">
        <v>0.0552128174582206</v>
      </c>
      <c r="J614" s="19" t="n">
        <v>0.0947310216072836</v>
      </c>
      <c r="K614" s="19" t="n">
        <v>0.115958189369514</v>
      </c>
      <c r="L614" s="19" t="n">
        <v>0.0883091549499296</v>
      </c>
      <c r="M614" s="19"/>
      <c r="N614" s="19" t="n">
        <v>0.0557792787861238</v>
      </c>
      <c r="O614" s="19" t="n">
        <v>0.0806629207080734</v>
      </c>
      <c r="P614" s="19" t="n">
        <v>0.0785963918887486</v>
      </c>
      <c r="Q614" s="19" t="n">
        <v>0.0855930150422612</v>
      </c>
      <c r="R614" s="19"/>
      <c r="S614" s="19" t="n">
        <v>0.0653942157256793</v>
      </c>
      <c r="T614" s="19" t="n">
        <v>0.0496201155268104</v>
      </c>
      <c r="U614" s="19" t="n">
        <v>0.102590478554797</v>
      </c>
      <c r="V614" s="19" t="n">
        <v>0.0504744565583456</v>
      </c>
      <c r="W614" s="19" t="n">
        <v>0.0824878697263164</v>
      </c>
      <c r="X614" s="19" t="n">
        <v>0.0993899330108082</v>
      </c>
      <c r="Y614" s="19" t="n">
        <v>0.0439804659750387</v>
      </c>
      <c r="Z614" s="19" t="n">
        <v>0.114420080212881</v>
      </c>
      <c r="AA614" s="19" t="n">
        <v>0.110292449754691</v>
      </c>
      <c r="AB614" s="19" t="n">
        <v>0.0719407290052633</v>
      </c>
      <c r="AC614" s="19" t="n">
        <v>0.0595196750491519</v>
      </c>
      <c r="AD614" s="19" t="n">
        <v>0.0960429021439186</v>
      </c>
      <c r="AE614" s="19"/>
      <c r="AF614" s="19" t="n">
        <v>0.0843737266635057</v>
      </c>
      <c r="AG614" s="19" t="n">
        <v>0.0726940087886368</v>
      </c>
      <c r="AH614" s="19" t="n">
        <v>0.075878207627051</v>
      </c>
      <c r="AI614" s="19"/>
      <c r="AJ614" s="19" t="n">
        <v>0.0825820441870537</v>
      </c>
      <c r="AK614" s="19" t="n">
        <v>0.0656391500888824</v>
      </c>
      <c r="AL614" s="19" t="n">
        <v>0.0667461563208751</v>
      </c>
      <c r="AM614" s="19" t="n">
        <v>0.167505690775231</v>
      </c>
      <c r="AN614" s="19" t="n">
        <v>0.100466790129746</v>
      </c>
      <c r="AO614" s="19"/>
      <c r="AP614" s="19" t="n">
        <v>0.080799243545247</v>
      </c>
      <c r="AQ614" s="19" t="n">
        <v>0.0622991332321579</v>
      </c>
      <c r="AR614" s="19" t="n">
        <v>0.0469760803872037</v>
      </c>
      <c r="AS614" s="19" t="n">
        <v>0.0732714266630146</v>
      </c>
      <c r="AT614" s="19" t="n">
        <v>0.116837024579677</v>
      </c>
      <c r="AU614" s="19"/>
      <c r="AV614" s="19" t="n">
        <v>0.0409962839500973</v>
      </c>
      <c r="AW614" s="19" t="n">
        <v>0.0805639829267669</v>
      </c>
      <c r="AX614" s="19" t="n">
        <v>0.0617981192438803</v>
      </c>
      <c r="AY614" s="19" t="n">
        <v>0.0745340459794133</v>
      </c>
      <c r="AZ614" s="19" t="n">
        <v>0.110324284921365</v>
      </c>
      <c r="BA614" s="19" t="n">
        <v>0.162470280331008</v>
      </c>
      <c r="BB614" s="19"/>
      <c r="BC614" s="19" t="n">
        <v>0.0979467541980607</v>
      </c>
      <c r="BD614" s="19" t="n">
        <v>0.0844344986313864</v>
      </c>
      <c r="BE614" s="19" t="n">
        <v>0.0675311734900317</v>
      </c>
      <c r="BF614" s="19" t="n">
        <v>0.0079918133417113</v>
      </c>
      <c r="BG614" s="19" t="n">
        <v>0.12758819282565</v>
      </c>
    </row>
    <row r="615">
      <c r="B615" t="s">
        <v>328</v>
      </c>
      <c r="C615" s="19" t="n">
        <v>0.473878636030216</v>
      </c>
      <c r="D615" s="19" t="n">
        <v>0.531177682894669</v>
      </c>
      <c r="E615" s="19" t="n">
        <v>0.420287026517368</v>
      </c>
      <c r="F615" s="19"/>
      <c r="G615" s="19" t="n">
        <v>0.647135771246467</v>
      </c>
      <c r="H615" s="19" t="n">
        <v>0.589885479733471</v>
      </c>
      <c r="I615" s="19" t="n">
        <v>0.504342609546688</v>
      </c>
      <c r="J615" s="19" t="n">
        <v>0.433600165471271</v>
      </c>
      <c r="K615" s="19" t="n">
        <v>0.355619144468914</v>
      </c>
      <c r="L615" s="19" t="n">
        <v>0.367871477952438</v>
      </c>
      <c r="M615" s="19"/>
      <c r="N615" s="19" t="n">
        <v>0.569903181034115</v>
      </c>
      <c r="O615" s="19" t="n">
        <v>0.49523101082299</v>
      </c>
      <c r="P615" s="19" t="n">
        <v>0.403335601273559</v>
      </c>
      <c r="Q615" s="19" t="n">
        <v>0.416643034755025</v>
      </c>
      <c r="R615" s="19"/>
      <c r="S615" s="19" t="n">
        <v>0.56650445596583</v>
      </c>
      <c r="T615" s="19" t="n">
        <v>0.486689052129873</v>
      </c>
      <c r="U615" s="19" t="n">
        <v>0.417433699784056</v>
      </c>
      <c r="V615" s="19" t="n">
        <v>0.513046564592481</v>
      </c>
      <c r="W615" s="19" t="n">
        <v>0.509190835641056</v>
      </c>
      <c r="X615" s="19" t="n">
        <v>0.44104700788375</v>
      </c>
      <c r="Y615" s="19" t="n">
        <v>0.450246487248755</v>
      </c>
      <c r="Z615" s="19" t="n">
        <v>0.376844682147976</v>
      </c>
      <c r="AA615" s="19" t="n">
        <v>0.457682716398392</v>
      </c>
      <c r="AB615" s="19" t="n">
        <v>0.416983782685204</v>
      </c>
      <c r="AC615" s="19" t="n">
        <v>0.374931660865104</v>
      </c>
      <c r="AD615" s="19" t="n">
        <v>0.651902057632777</v>
      </c>
      <c r="AE615" s="19"/>
      <c r="AF615" s="19" t="n">
        <v>0.423879971129335</v>
      </c>
      <c r="AG615" s="19" t="n">
        <v>0.463522437772962</v>
      </c>
      <c r="AH615" s="19" t="n">
        <v>0.4958990780148</v>
      </c>
      <c r="AI615" s="19"/>
      <c r="AJ615" s="19" t="n">
        <v>0.46714531390465</v>
      </c>
      <c r="AK615" s="19" t="n">
        <v>0.512738385545073</v>
      </c>
      <c r="AL615" s="19" t="n">
        <v>0.506569971148345</v>
      </c>
      <c r="AM615" s="19" t="n">
        <v>0.236159865241683</v>
      </c>
      <c r="AN615" s="19" t="n">
        <v>0.440018212694429</v>
      </c>
      <c r="AO615" s="19"/>
      <c r="AP615" s="19" t="n">
        <v>0.483485838248341</v>
      </c>
      <c r="AQ615" s="19" t="n">
        <v>0.5241753067504</v>
      </c>
      <c r="AR615" s="19" t="n">
        <v>0.531613340369042</v>
      </c>
      <c r="AS615" s="19" t="n">
        <v>0.36945125858841</v>
      </c>
      <c r="AT615" s="19" t="n">
        <v>0.408432510243278</v>
      </c>
      <c r="AU615" s="19"/>
      <c r="AV615" s="19" t="n">
        <v>0.581502691169528</v>
      </c>
      <c r="AW615" s="19" t="n">
        <v>0.527089211269997</v>
      </c>
      <c r="AX615" s="19" t="n">
        <v>0.478706467164135</v>
      </c>
      <c r="AY615" s="19" t="n">
        <v>0.386675581840213</v>
      </c>
      <c r="AZ615" s="19" t="n">
        <v>0.412450756766043</v>
      </c>
      <c r="BA615" s="19" t="n">
        <v>0.278757673692724</v>
      </c>
      <c r="BB615" s="19"/>
      <c r="BC615" s="19" t="n">
        <v>0.378088061272933</v>
      </c>
      <c r="BD615" s="19" t="n">
        <v>0.445048499976508</v>
      </c>
      <c r="BE615" s="19" t="n">
        <v>0.551165555220214</v>
      </c>
      <c r="BF615" s="19" t="n">
        <v>0.612187600986658</v>
      </c>
      <c r="BG615" s="19" t="n">
        <v>0.381731909008385</v>
      </c>
    </row>
    <row r="616">
      <c r="B616" t="s">
        <v>329</v>
      </c>
      <c r="C616" s="19" t="n">
        <v>0.197383592950259</v>
      </c>
      <c r="D616" s="19" t="n">
        <v>0.171178552770742</v>
      </c>
      <c r="E616" s="19" t="n">
        <v>0.222330407522649</v>
      </c>
      <c r="F616" s="19"/>
      <c r="G616" s="19" t="n">
        <v>0.151606439474379</v>
      </c>
      <c r="H616" s="19" t="n">
        <v>0.141025056427946</v>
      </c>
      <c r="I616" s="19" t="n">
        <v>0.211683595786724</v>
      </c>
      <c r="J616" s="19" t="n">
        <v>0.230483023387928</v>
      </c>
      <c r="K616" s="19" t="n">
        <v>0.248988847459471</v>
      </c>
      <c r="L616" s="19" t="n">
        <v>0.193431103547612</v>
      </c>
      <c r="M616" s="19"/>
      <c r="N616" s="19" t="n">
        <v>0.129690083053529</v>
      </c>
      <c r="O616" s="19" t="n">
        <v>0.223210370391115</v>
      </c>
      <c r="P616" s="19" t="n">
        <v>0.234935752309842</v>
      </c>
      <c r="Q616" s="19" t="n">
        <v>0.206806388291439</v>
      </c>
      <c r="R616" s="19"/>
      <c r="S616" s="19" t="n">
        <v>0.161437461228109</v>
      </c>
      <c r="T616" s="19" t="n">
        <v>0.160014673677497</v>
      </c>
      <c r="U616" s="19" t="n">
        <v>0.152375794778804</v>
      </c>
      <c r="V616" s="19" t="n">
        <v>0.23291275955627</v>
      </c>
      <c r="W616" s="19" t="n">
        <v>0.228532676406047</v>
      </c>
      <c r="X616" s="19" t="n">
        <v>0.142402437157668</v>
      </c>
      <c r="Y616" s="19" t="n">
        <v>0.258799536026292</v>
      </c>
      <c r="Z616" s="19" t="n">
        <v>0.184634369199811</v>
      </c>
      <c r="AA616" s="19" t="n">
        <v>0.224794243019659</v>
      </c>
      <c r="AB616" s="19" t="n">
        <v>0.222928195370011</v>
      </c>
      <c r="AC616" s="19" t="n">
        <v>0.287677762733341</v>
      </c>
      <c r="AD616" s="19" t="n">
        <v>0.136268663403435</v>
      </c>
      <c r="AE616" s="19"/>
      <c r="AF616" s="19" t="n">
        <v>0.224876865264975</v>
      </c>
      <c r="AG616" s="19" t="n">
        <v>0.193492871523474</v>
      </c>
      <c r="AH616" s="19" t="n">
        <v>0.168819799526938</v>
      </c>
      <c r="AI616" s="19"/>
      <c r="AJ616" s="19" t="n">
        <v>0.181932333654441</v>
      </c>
      <c r="AK616" s="19" t="n">
        <v>0.208778166158677</v>
      </c>
      <c r="AL616" s="19" t="n">
        <v>0.2130143528224</v>
      </c>
      <c r="AM616" s="19" t="n">
        <v>0.263756850105439</v>
      </c>
      <c r="AN616" s="19" t="n">
        <v>0.142431578695877</v>
      </c>
      <c r="AO616" s="19"/>
      <c r="AP616" s="19" t="n">
        <v>0.157910240524504</v>
      </c>
      <c r="AQ616" s="19" t="n">
        <v>0.206766569645813</v>
      </c>
      <c r="AR616" s="19" t="n">
        <v>0.166430856878929</v>
      </c>
      <c r="AS616" s="19" t="n">
        <v>0.229145662631009</v>
      </c>
      <c r="AT616" s="19" t="n">
        <v>0.33515220788417</v>
      </c>
      <c r="AU616" s="19"/>
      <c r="AV616" s="19" t="n">
        <v>0.172401462745668</v>
      </c>
      <c r="AW616" s="19" t="n">
        <v>0.15910352767997</v>
      </c>
      <c r="AX616" s="19" t="n">
        <v>0.203428700092341</v>
      </c>
      <c r="AY616" s="19" t="n">
        <v>0.198152644704445</v>
      </c>
      <c r="AZ616" s="19" t="n">
        <v>0.3128500752973</v>
      </c>
      <c r="BA616" s="19" t="n">
        <v>0.249360120019312</v>
      </c>
      <c r="BB616" s="19"/>
      <c r="BC616" s="19" t="n">
        <v>0.225451999149462</v>
      </c>
      <c r="BD616" s="19" t="n">
        <v>0.23135913063185</v>
      </c>
      <c r="BE616" s="19" t="n">
        <v>0.159597800481551</v>
      </c>
      <c r="BF616" s="19" t="n">
        <v>0.134748089442071</v>
      </c>
      <c r="BG616" s="19" t="n">
        <v>0.247020029784748</v>
      </c>
    </row>
    <row r="617">
      <c r="B617" t="s">
        <v>141</v>
      </c>
      <c r="C617" s="19" t="n">
        <v>0.276495043079956</v>
      </c>
      <c r="D617" s="19" t="n">
        <v>0.359999130123927</v>
      </c>
      <c r="E617" s="19" t="n">
        <v>0.197956618994719</v>
      </c>
      <c r="F617" s="19"/>
      <c r="G617" s="19" t="n">
        <v>0.495529331772088</v>
      </c>
      <c r="H617" s="19" t="n">
        <v>0.448860423305525</v>
      </c>
      <c r="I617" s="19" t="n">
        <v>0.292659013759964</v>
      </c>
      <c r="J617" s="19" t="n">
        <v>0.203117142083343</v>
      </c>
      <c r="K617" s="19" t="n">
        <v>0.106630297009444</v>
      </c>
      <c r="L617" s="19" t="n">
        <v>0.174440374404826</v>
      </c>
      <c r="M617" s="19"/>
      <c r="N617" s="19" t="n">
        <v>0.440213097980586</v>
      </c>
      <c r="O617" s="19" t="n">
        <v>0.272020640431875</v>
      </c>
      <c r="P617" s="19" t="n">
        <v>0.168399848963717</v>
      </c>
      <c r="Q617" s="19" t="n">
        <v>0.209836646463586</v>
      </c>
      <c r="R617" s="19"/>
      <c r="S617" s="19" t="n">
        <v>0.405066994737721</v>
      </c>
      <c r="T617" s="19" t="n">
        <v>0.326674378452376</v>
      </c>
      <c r="U617" s="19" t="n">
        <v>0.265057905005252</v>
      </c>
      <c r="V617" s="19" t="n">
        <v>0.280133805036211</v>
      </c>
      <c r="W617" s="19" t="n">
        <v>0.280658159235009</v>
      </c>
      <c r="X617" s="19" t="n">
        <v>0.298644570726081</v>
      </c>
      <c r="Y617" s="19" t="n">
        <v>0.191446951222463</v>
      </c>
      <c r="Z617" s="19" t="n">
        <v>0.192210312948165</v>
      </c>
      <c r="AA617" s="19" t="n">
        <v>0.232888473378734</v>
      </c>
      <c r="AB617" s="19" t="n">
        <v>0.194055587315193</v>
      </c>
      <c r="AC617" s="19" t="n">
        <v>0.0872538981317637</v>
      </c>
      <c r="AD617" s="19" t="n">
        <v>0.515633394229342</v>
      </c>
      <c r="AE617" s="19"/>
      <c r="AF617" s="19" t="n">
        <v>0.19900310586436</v>
      </c>
      <c r="AG617" s="19" t="n">
        <v>0.270029566249488</v>
      </c>
      <c r="AH617" s="19" t="n">
        <v>0.327079278487862</v>
      </c>
      <c r="AI617" s="19"/>
      <c r="AJ617" s="19" t="n">
        <v>0.285212980250209</v>
      </c>
      <c r="AK617" s="19" t="n">
        <v>0.303960219386396</v>
      </c>
      <c r="AL617" s="19" t="n">
        <v>0.293555618325945</v>
      </c>
      <c r="AM617" s="19" t="n">
        <v>-0.0275969848637558</v>
      </c>
      <c r="AN617" s="19" t="n">
        <v>0.297586633998552</v>
      </c>
      <c r="AO617" s="19"/>
      <c r="AP617" s="19" t="n">
        <v>0.325575597723837</v>
      </c>
      <c r="AQ617" s="19" t="n">
        <v>0.317408737104587</v>
      </c>
      <c r="AR617" s="19" t="n">
        <v>0.365182483490113</v>
      </c>
      <c r="AS617" s="19" t="n">
        <v>0.140305595957401</v>
      </c>
      <c r="AT617" s="19" t="n">
        <v>0.0732803023591084</v>
      </c>
      <c r="AU617" s="19"/>
      <c r="AV617" s="19" t="n">
        <v>0.409101228423859</v>
      </c>
      <c r="AW617" s="19" t="n">
        <v>0.367985683590028</v>
      </c>
      <c r="AX617" s="19" t="n">
        <v>0.275277767071795</v>
      </c>
      <c r="AY617" s="19" t="n">
        <v>0.188522937135768</v>
      </c>
      <c r="AZ617" s="19" t="n">
        <v>0.0996006814687431</v>
      </c>
      <c r="BA617" s="19" t="n">
        <v>0.0293975536734116</v>
      </c>
      <c r="BB617" s="19"/>
      <c r="BC617" s="19" t="n">
        <v>0.152636062123471</v>
      </c>
      <c r="BD617" s="19" t="n">
        <v>0.213689369344658</v>
      </c>
      <c r="BE617" s="19" t="n">
        <v>0.391567754738662</v>
      </c>
      <c r="BF617" s="19" t="n">
        <v>0.477439511544587</v>
      </c>
      <c r="BG617" s="19" t="n">
        <v>0.134711879223638</v>
      </c>
    </row>
    <row r="618">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c r="AB618" s="19"/>
      <c r="AC618" s="19"/>
      <c r="AD618" s="19"/>
      <c r="AE618" s="19"/>
      <c r="AF618" s="19"/>
      <c r="AG618" s="19"/>
      <c r="AH618" s="19"/>
      <c r="AI618" s="19"/>
      <c r="AJ618" s="19"/>
      <c r="AK618" s="19"/>
      <c r="AL618" s="19"/>
      <c r="AM618" s="19"/>
      <c r="AN618" s="19"/>
      <c r="AO618" s="19"/>
      <c r="AP618" s="19"/>
      <c r="AQ618" s="19"/>
      <c r="AR618" s="19"/>
      <c r="AS618" s="19"/>
      <c r="AT618" s="19"/>
      <c r="AU618" s="19"/>
      <c r="AV618" s="19"/>
      <c r="AW618" s="19"/>
      <c r="AX618" s="19"/>
      <c r="AY618" s="19"/>
      <c r="AZ618" s="19"/>
      <c r="BA618" s="19"/>
      <c r="BB618" s="19"/>
      <c r="BC618" s="19"/>
      <c r="BD618" s="19"/>
      <c r="BE618" s="19"/>
      <c r="BF618" s="19"/>
      <c r="BG618" s="19"/>
    </row>
    <row r="619">
      <c r="B619" s="7" t="s">
        <v>333</v>
      </c>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c r="AB619" s="19"/>
      <c r="AC619" s="19"/>
      <c r="AD619" s="19"/>
      <c r="AE619" s="19"/>
      <c r="AF619" s="19"/>
      <c r="AG619" s="19"/>
      <c r="AH619" s="19"/>
      <c r="AI619" s="19"/>
      <c r="AJ619" s="19"/>
      <c r="AK619" s="19"/>
      <c r="AL619" s="19"/>
      <c r="AM619" s="19"/>
      <c r="AN619" s="19"/>
      <c r="AO619" s="19"/>
      <c r="AP619" s="19"/>
      <c r="AQ619" s="19"/>
      <c r="AR619" s="19"/>
      <c r="AS619" s="19"/>
      <c r="AT619" s="19"/>
      <c r="AU619" s="19"/>
      <c r="AV619" s="19"/>
      <c r="AW619" s="19"/>
      <c r="AX619" s="19"/>
      <c r="AY619" s="19"/>
      <c r="AZ619" s="19"/>
      <c r="BA619" s="19"/>
      <c r="BB619" s="19"/>
      <c r="BC619" s="19"/>
      <c r="BD619" s="19"/>
      <c r="BE619" s="19"/>
      <c r="BF619" s="19"/>
      <c r="BG619" s="19"/>
    </row>
    <row r="620">
      <c r="B620" s="26" t="s">
        <v>331</v>
      </c>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c r="AB620" s="19"/>
      <c r="AC620" s="19"/>
      <c r="AD620" s="19"/>
      <c r="AE620" s="19"/>
      <c r="AF620" s="19"/>
      <c r="AG620" s="19"/>
      <c r="AH620" s="19"/>
      <c r="AI620" s="19"/>
      <c r="AJ620" s="19"/>
      <c r="AK620" s="19"/>
      <c r="AL620" s="19"/>
      <c r="AM620" s="19"/>
      <c r="AN620" s="19"/>
      <c r="AO620" s="19"/>
      <c r="AP620" s="19"/>
      <c r="AQ620" s="19"/>
      <c r="AR620" s="19"/>
      <c r="AS620" s="19"/>
      <c r="AT620" s="19"/>
      <c r="AU620" s="19"/>
      <c r="AV620" s="19"/>
      <c r="AW620" s="19"/>
      <c r="AX620" s="19"/>
      <c r="AY620" s="19"/>
      <c r="AZ620" s="19"/>
      <c r="BA620" s="19"/>
      <c r="BB620" s="19"/>
      <c r="BC620" s="19"/>
      <c r="BD620" s="19"/>
      <c r="BE620" s="19"/>
      <c r="BF620" s="19"/>
      <c r="BG620" s="19"/>
    </row>
    <row r="621">
      <c r="B621" t="s">
        <v>323</v>
      </c>
      <c r="C621" s="19" t="n">
        <v>0.116703673603906</v>
      </c>
      <c r="D621" s="19" t="n">
        <v>0.139591011410727</v>
      </c>
      <c r="E621" s="19" t="n">
        <v>0.0954624648268799</v>
      </c>
      <c r="F621" s="19"/>
      <c r="G621" s="19" t="n">
        <v>0.252315438590455</v>
      </c>
      <c r="H621" s="19" t="n">
        <v>0.138377078856827</v>
      </c>
      <c r="I621" s="19" t="n">
        <v>0.134161458699405</v>
      </c>
      <c r="J621" s="19" t="n">
        <v>0.0742316901807558</v>
      </c>
      <c r="K621" s="19" t="n">
        <v>0.0454467941672281</v>
      </c>
      <c r="L621" s="19" t="n">
        <v>0.0866653753808021</v>
      </c>
      <c r="M621" s="19"/>
      <c r="N621" s="19" t="n">
        <v>0.142852775002516</v>
      </c>
      <c r="O621" s="19" t="n">
        <v>0.141590049338523</v>
      </c>
      <c r="P621" s="19" t="n">
        <v>0.076016405814533</v>
      </c>
      <c r="Q621" s="19" t="n">
        <v>0.100236744068873</v>
      </c>
      <c r="R621" s="19"/>
      <c r="S621" s="19" t="n">
        <v>0.125280174658845</v>
      </c>
      <c r="T621" s="19" t="n">
        <v>0.12479710136763</v>
      </c>
      <c r="U621" s="19" t="n">
        <v>0.0652838135616747</v>
      </c>
      <c r="V621" s="19" t="n">
        <v>0.081203804456786</v>
      </c>
      <c r="W621" s="19" t="n">
        <v>0.124728733733728</v>
      </c>
      <c r="X621" s="19" t="n">
        <v>0.167186951495269</v>
      </c>
      <c r="Y621" s="19" t="n">
        <v>0.111598327184463</v>
      </c>
      <c r="Z621" s="19" t="n">
        <v>0.0690957802523508</v>
      </c>
      <c r="AA621" s="19" t="n">
        <v>0.112183992639885</v>
      </c>
      <c r="AB621" s="19" t="n">
        <v>0.102333264551226</v>
      </c>
      <c r="AC621" s="19" t="n">
        <v>0.19817587909395</v>
      </c>
      <c r="AD621" s="19" t="n">
        <v>0.121329549663732</v>
      </c>
      <c r="AE621" s="19"/>
      <c r="AF621" s="19" t="n">
        <v>0.0745552773775631</v>
      </c>
      <c r="AG621" s="19" t="n">
        <v>0.123237739919369</v>
      </c>
      <c r="AH621" s="19" t="n">
        <v>0.10757318286557</v>
      </c>
      <c r="AI621" s="19"/>
      <c r="AJ621" s="19" t="n">
        <v>0.0708918932357594</v>
      </c>
      <c r="AK621" s="19" t="n">
        <v>0.190508545033984</v>
      </c>
      <c r="AL621" s="19" t="n">
        <v>0.114881527515979</v>
      </c>
      <c r="AM621" s="19" t="n">
        <v>0.103828748814481</v>
      </c>
      <c r="AN621" s="19" t="n">
        <v>0.0800290890124852</v>
      </c>
      <c r="AO621" s="19"/>
      <c r="AP621" s="19" t="n">
        <v>0.0931720831002396</v>
      </c>
      <c r="AQ621" s="19" t="n">
        <v>0.15373052341411</v>
      </c>
      <c r="AR621" s="19" t="n">
        <v>0.088462436617687</v>
      </c>
      <c r="AS621" s="19" t="n">
        <v>0.0840025813825583</v>
      </c>
      <c r="AT621" s="19" t="n">
        <v>0.142526904092526</v>
      </c>
      <c r="AU621" s="19"/>
      <c r="AV621" s="19" t="n">
        <v>0.176899623519184</v>
      </c>
      <c r="AW621" s="19" t="n">
        <v>0.109120315049256</v>
      </c>
      <c r="AX621" s="19" t="n">
        <v>0.13758119896363</v>
      </c>
      <c r="AY621" s="19" t="n">
        <v>0.0769657099288876</v>
      </c>
      <c r="AZ621" s="19" t="n">
        <v>0.0916073211249795</v>
      </c>
      <c r="BA621" s="19" t="n">
        <v>0.0446754463991567</v>
      </c>
      <c r="BB621" s="19"/>
      <c r="BC621" s="19" t="n">
        <v>0.0797451600438561</v>
      </c>
      <c r="BD621" s="19" t="n">
        <v>0.107696219989221</v>
      </c>
      <c r="BE621" s="19" t="n">
        <v>0.151516660793877</v>
      </c>
      <c r="BF621" s="19" t="n">
        <v>0.136086874028773</v>
      </c>
      <c r="BG621" s="19" t="n">
        <v>0.178781185738248</v>
      </c>
    </row>
    <row r="622">
      <c r="B622" t="s">
        <v>324</v>
      </c>
      <c r="C622" s="19" t="n">
        <v>0.290912393117757</v>
      </c>
      <c r="D622" s="19" t="n">
        <v>0.326559508573281</v>
      </c>
      <c r="E622" s="19" t="n">
        <v>0.256894636186394</v>
      </c>
      <c r="F622" s="19"/>
      <c r="G622" s="19" t="n">
        <v>0.337927156925588</v>
      </c>
      <c r="H622" s="19" t="n">
        <v>0.381366787557384</v>
      </c>
      <c r="I622" s="19" t="n">
        <v>0.303898140211721</v>
      </c>
      <c r="J622" s="19" t="n">
        <v>0.286627153092225</v>
      </c>
      <c r="K622" s="19" t="n">
        <v>0.241728648465001</v>
      </c>
      <c r="L622" s="19" t="n">
        <v>0.21906938184358</v>
      </c>
      <c r="M622" s="19"/>
      <c r="N622" s="19" t="n">
        <v>0.317300224348969</v>
      </c>
      <c r="O622" s="19" t="n">
        <v>0.267251266569824</v>
      </c>
      <c r="P622" s="19" t="n">
        <v>0.290080660714103</v>
      </c>
      <c r="Q622" s="19" t="n">
        <v>0.289154691049227</v>
      </c>
      <c r="R622" s="19"/>
      <c r="S622" s="19" t="n">
        <v>0.363246919051157</v>
      </c>
      <c r="T622" s="19" t="n">
        <v>0.292751401423884</v>
      </c>
      <c r="U622" s="19" t="n">
        <v>0.302127826284987</v>
      </c>
      <c r="V622" s="19" t="n">
        <v>0.370013143997375</v>
      </c>
      <c r="W622" s="19" t="n">
        <v>0.280357311773387</v>
      </c>
      <c r="X622" s="19" t="n">
        <v>0.247935804073371</v>
      </c>
      <c r="Y622" s="19" t="n">
        <v>0.289273774461729</v>
      </c>
      <c r="Z622" s="19" t="n">
        <v>0.321879990445761</v>
      </c>
      <c r="AA622" s="19" t="n">
        <v>0.231135687155073</v>
      </c>
      <c r="AB622" s="19" t="n">
        <v>0.300730850692309</v>
      </c>
      <c r="AC622" s="19" t="n">
        <v>0.111414986806777</v>
      </c>
      <c r="AD622" s="19" t="n">
        <v>0.301907793556723</v>
      </c>
      <c r="AE622" s="19"/>
      <c r="AF622" s="19" t="n">
        <v>0.327826282685205</v>
      </c>
      <c r="AG622" s="19" t="n">
        <v>0.264986258262522</v>
      </c>
      <c r="AH622" s="19" t="n">
        <v>0.25982515501233</v>
      </c>
      <c r="AI622" s="19"/>
      <c r="AJ622" s="19" t="n">
        <v>0.332764429681492</v>
      </c>
      <c r="AK622" s="19" t="n">
        <v>0.293366749889459</v>
      </c>
      <c r="AL622" s="19" t="n">
        <v>0.164822065973151</v>
      </c>
      <c r="AM622" s="19" t="n">
        <v>0.187397903968163</v>
      </c>
      <c r="AN622" s="19" t="n">
        <v>0.252829532411814</v>
      </c>
      <c r="AO622" s="19"/>
      <c r="AP622" s="19" t="n">
        <v>0.31574110058419</v>
      </c>
      <c r="AQ622" s="19" t="n">
        <v>0.305731092141453</v>
      </c>
      <c r="AR622" s="19" t="n">
        <v>0.293639724113703</v>
      </c>
      <c r="AS622" s="19" t="n">
        <v>0.298749033093545</v>
      </c>
      <c r="AT622" s="19" t="n">
        <v>0.208795368980661</v>
      </c>
      <c r="AU622" s="19"/>
      <c r="AV622" s="19" t="n">
        <v>0.327440415227121</v>
      </c>
      <c r="AW622" s="19" t="n">
        <v>0.301197402514789</v>
      </c>
      <c r="AX622" s="19" t="n">
        <v>0.280398751320166</v>
      </c>
      <c r="AY622" s="19" t="n">
        <v>0.269419077218366</v>
      </c>
      <c r="AZ622" s="19" t="n">
        <v>0.279644030459087</v>
      </c>
      <c r="BA622" s="19" t="n">
        <v>0.213453141637694</v>
      </c>
      <c r="BB622" s="19"/>
      <c r="BC622" s="19" t="n">
        <v>0.227515812657943</v>
      </c>
      <c r="BD622" s="19" t="n">
        <v>0.305905433885491</v>
      </c>
      <c r="BE622" s="19" t="n">
        <v>0.292792456216697</v>
      </c>
      <c r="BF622" s="19" t="n">
        <v>0.393229515267675</v>
      </c>
      <c r="BG622" s="19" t="n">
        <v>0.314003465700215</v>
      </c>
    </row>
    <row r="623">
      <c r="B623" t="s">
        <v>325</v>
      </c>
      <c r="C623" s="19" t="n">
        <v>0.26603238413037</v>
      </c>
      <c r="D623" s="19" t="n">
        <v>0.264173152581657</v>
      </c>
      <c r="E623" s="19" t="n">
        <v>0.269735350511118</v>
      </c>
      <c r="F623" s="19"/>
      <c r="G623" s="19" t="n">
        <v>0.223177737312006</v>
      </c>
      <c r="H623" s="19" t="n">
        <v>0.162550032916674</v>
      </c>
      <c r="I623" s="19" t="n">
        <v>0.259822985633134</v>
      </c>
      <c r="J623" s="19" t="n">
        <v>0.300701153215665</v>
      </c>
      <c r="K623" s="19" t="n">
        <v>0.266834758875871</v>
      </c>
      <c r="L623" s="19" t="n">
        <v>0.349033768431759</v>
      </c>
      <c r="M623" s="19"/>
      <c r="N623" s="19" t="n">
        <v>0.223190856132341</v>
      </c>
      <c r="O623" s="19" t="n">
        <v>0.274943167912895</v>
      </c>
      <c r="P623" s="19" t="n">
        <v>0.280774509594419</v>
      </c>
      <c r="Q623" s="19" t="n">
        <v>0.287258804359033</v>
      </c>
      <c r="R623" s="19"/>
      <c r="S623" s="19" t="n">
        <v>0.208781878363194</v>
      </c>
      <c r="T623" s="19" t="n">
        <v>0.278643252868053</v>
      </c>
      <c r="U623" s="19" t="n">
        <v>0.351680259745115</v>
      </c>
      <c r="V623" s="19" t="n">
        <v>0.23807547364415</v>
      </c>
      <c r="W623" s="19" t="n">
        <v>0.225056360825766</v>
      </c>
      <c r="X623" s="19" t="n">
        <v>0.342992900515289</v>
      </c>
      <c r="Y623" s="19" t="n">
        <v>0.23678157508486</v>
      </c>
      <c r="Z623" s="19" t="n">
        <v>0.205804508608848</v>
      </c>
      <c r="AA623" s="19" t="n">
        <v>0.303527499922832</v>
      </c>
      <c r="AB623" s="19" t="n">
        <v>0.256107975077201</v>
      </c>
      <c r="AC623" s="19" t="n">
        <v>0.250230501082904</v>
      </c>
      <c r="AD623" s="19" t="n">
        <v>0.253364596367273</v>
      </c>
      <c r="AE623" s="19"/>
      <c r="AF623" s="19" t="n">
        <v>0.25082261668987</v>
      </c>
      <c r="AG623" s="19" t="n">
        <v>0.28260153863736</v>
      </c>
      <c r="AH623" s="19" t="n">
        <v>0.276291891240554</v>
      </c>
      <c r="AI623" s="19"/>
      <c r="AJ623" s="19" t="n">
        <v>0.261869861576097</v>
      </c>
      <c r="AK623" s="19" t="n">
        <v>0.22974283260183</v>
      </c>
      <c r="AL623" s="19" t="n">
        <v>0.352783965665704</v>
      </c>
      <c r="AM623" s="19" t="n">
        <v>0.347554357560913</v>
      </c>
      <c r="AN623" s="19" t="n">
        <v>0.292952281660137</v>
      </c>
      <c r="AO623" s="19"/>
      <c r="AP623" s="19" t="n">
        <v>0.2532112459311</v>
      </c>
      <c r="AQ623" s="19" t="n">
        <v>0.224957222800535</v>
      </c>
      <c r="AR623" s="19" t="n">
        <v>0.331576683863081</v>
      </c>
      <c r="AS623" s="19" t="n">
        <v>0.31457277477909</v>
      </c>
      <c r="AT623" s="19" t="n">
        <v>0.217757466316518</v>
      </c>
      <c r="AU623" s="19"/>
      <c r="AV623" s="19" t="n">
        <v>0.210275017607981</v>
      </c>
      <c r="AW623" s="19" t="n">
        <v>0.250753560368475</v>
      </c>
      <c r="AX623" s="19" t="n">
        <v>0.263626989965935</v>
      </c>
      <c r="AY623" s="19" t="n">
        <v>0.328486902783677</v>
      </c>
      <c r="AZ623" s="19" t="n">
        <v>0.212125820963377</v>
      </c>
      <c r="BA623" s="19" t="n">
        <v>0.325842437512947</v>
      </c>
      <c r="BB623" s="19"/>
      <c r="BC623" s="19" t="n">
        <v>0.300967570217047</v>
      </c>
      <c r="BD623" s="19" t="n">
        <v>0.267056634374896</v>
      </c>
      <c r="BE623" s="19" t="n">
        <v>0.254392604493026</v>
      </c>
      <c r="BF623" s="19" t="n">
        <v>0.220209998332707</v>
      </c>
      <c r="BG623" s="19" t="n">
        <v>0.276945353094306</v>
      </c>
    </row>
    <row r="624">
      <c r="B624" t="s">
        <v>326</v>
      </c>
      <c r="C624" s="19" t="n">
        <v>0.143452157710563</v>
      </c>
      <c r="D624" s="19" t="n">
        <v>0.124312791821959</v>
      </c>
      <c r="E624" s="19" t="n">
        <v>0.161358342565011</v>
      </c>
      <c r="F624" s="19"/>
      <c r="G624" s="19" t="n">
        <v>0.0498748109045039</v>
      </c>
      <c r="H624" s="19" t="n">
        <v>0.189670611249553</v>
      </c>
      <c r="I624" s="19" t="n">
        <v>0.114351208938458</v>
      </c>
      <c r="J624" s="19" t="n">
        <v>0.143985943946719</v>
      </c>
      <c r="K624" s="19" t="n">
        <v>0.198938887681472</v>
      </c>
      <c r="L624" s="19" t="n">
        <v>0.150313434999483</v>
      </c>
      <c r="M624" s="19"/>
      <c r="N624" s="19" t="n">
        <v>0.138777935634157</v>
      </c>
      <c r="O624" s="19" t="n">
        <v>0.165593497545843</v>
      </c>
      <c r="P624" s="19" t="n">
        <v>0.171806352837304</v>
      </c>
      <c r="Q624" s="19" t="n">
        <v>0.101405691201293</v>
      </c>
      <c r="R624" s="19"/>
      <c r="S624" s="19" t="n">
        <v>0.126421546638081</v>
      </c>
      <c r="T624" s="19" t="n">
        <v>0.168936245846741</v>
      </c>
      <c r="U624" s="19" t="n">
        <v>0.114321185568441</v>
      </c>
      <c r="V624" s="19" t="n">
        <v>0.133204427019351</v>
      </c>
      <c r="W624" s="19" t="n">
        <v>0.120195002425554</v>
      </c>
      <c r="X624" s="19" t="n">
        <v>0.0490032715611765</v>
      </c>
      <c r="Y624" s="19" t="n">
        <v>0.236143158544304</v>
      </c>
      <c r="Z624" s="19" t="n">
        <v>0.142528453324543</v>
      </c>
      <c r="AA624" s="19" t="n">
        <v>0.141438438756905</v>
      </c>
      <c r="AB624" s="19" t="n">
        <v>0.14190279549939</v>
      </c>
      <c r="AC624" s="19" t="n">
        <v>0.22550628163062</v>
      </c>
      <c r="AD624" s="19" t="n">
        <v>0.150056365039877</v>
      </c>
      <c r="AE624" s="19"/>
      <c r="AF624" s="19" t="n">
        <v>0.149701058917305</v>
      </c>
      <c r="AG624" s="19" t="n">
        <v>0.140050821518675</v>
      </c>
      <c r="AH624" s="19" t="n">
        <v>0.170250029809691</v>
      </c>
      <c r="AI624" s="19"/>
      <c r="AJ624" s="19" t="n">
        <v>0.17427348943541</v>
      </c>
      <c r="AK624" s="19" t="n">
        <v>0.118076815920384</v>
      </c>
      <c r="AL624" s="19" t="n">
        <v>0.131721813504832</v>
      </c>
      <c r="AM624" s="19" t="n">
        <v>0.14915044675629</v>
      </c>
      <c r="AN624" s="19" t="n">
        <v>0.116512993849181</v>
      </c>
      <c r="AO624" s="19"/>
      <c r="AP624" s="19" t="n">
        <v>0.169106560409488</v>
      </c>
      <c r="AQ624" s="19" t="n">
        <v>0.124679692591908</v>
      </c>
      <c r="AR624" s="19" t="n">
        <v>0.148387016548714</v>
      </c>
      <c r="AS624" s="19" t="n">
        <v>0.125463508561781</v>
      </c>
      <c r="AT624" s="19" t="n">
        <v>0.208880138511448</v>
      </c>
      <c r="AU624" s="19"/>
      <c r="AV624" s="19" t="n">
        <v>0.12591899669232</v>
      </c>
      <c r="AW624" s="19" t="n">
        <v>0.172496074825213</v>
      </c>
      <c r="AX624" s="19" t="n">
        <v>0.119765621844929</v>
      </c>
      <c r="AY624" s="19" t="n">
        <v>0.14341204889197</v>
      </c>
      <c r="AZ624" s="19" t="n">
        <v>0.204838810663799</v>
      </c>
      <c r="BA624" s="19" t="n">
        <v>0.146612569122436</v>
      </c>
      <c r="BB624" s="19"/>
      <c r="BC624" s="19" t="n">
        <v>0.158649952887076</v>
      </c>
      <c r="BD624" s="19" t="n">
        <v>0.132200950318935</v>
      </c>
      <c r="BE624" s="19" t="n">
        <v>0.128163270274249</v>
      </c>
      <c r="BF624" s="19" t="n">
        <v>0.157158395361772</v>
      </c>
      <c r="BG624" s="19" t="n">
        <v>0.0610077268019942</v>
      </c>
    </row>
    <row r="625">
      <c r="B625" t="s">
        <v>327</v>
      </c>
      <c r="C625" s="19" t="n">
        <v>0.0779615520917312</v>
      </c>
      <c r="D625" s="19" t="n">
        <v>0.0697029039885803</v>
      </c>
      <c r="E625" s="19" t="n">
        <v>0.0847388012714655</v>
      </c>
      <c r="F625" s="19"/>
      <c r="G625" s="19" t="n">
        <v>0.0622099802537972</v>
      </c>
      <c r="H625" s="19" t="n">
        <v>0.0410626853373086</v>
      </c>
      <c r="I625" s="19" t="n">
        <v>0.100770796123797</v>
      </c>
      <c r="J625" s="19" t="n">
        <v>0.08780062458748</v>
      </c>
      <c r="K625" s="19" t="n">
        <v>0.09388652533828</v>
      </c>
      <c r="L625" s="19" t="n">
        <v>0.0780262075940115</v>
      </c>
      <c r="M625" s="19"/>
      <c r="N625" s="19" t="n">
        <v>0.0817383726151034</v>
      </c>
      <c r="O625" s="19" t="n">
        <v>0.05966192470389</v>
      </c>
      <c r="P625" s="19" t="n">
        <v>0.0696923338612471</v>
      </c>
      <c r="Q625" s="19" t="n">
        <v>0.0997923608804111</v>
      </c>
      <c r="R625" s="19"/>
      <c r="S625" s="19" t="n">
        <v>0.0886266537768571</v>
      </c>
      <c r="T625" s="19" t="n">
        <v>0.0474123587564182</v>
      </c>
      <c r="U625" s="19" t="n">
        <v>0.0710993979160722</v>
      </c>
      <c r="V625" s="19" t="n">
        <v>0.0799162953942513</v>
      </c>
      <c r="W625" s="19" t="n">
        <v>0.0962373307971917</v>
      </c>
      <c r="X625" s="19" t="n">
        <v>0.0638565580265587</v>
      </c>
      <c r="Y625" s="19" t="n">
        <v>0.0805977649285339</v>
      </c>
      <c r="Z625" s="19" t="n">
        <v>0.106699948801881</v>
      </c>
      <c r="AA625" s="19" t="n">
        <v>0.0923518645540378</v>
      </c>
      <c r="AB625" s="19" t="n">
        <v>0.0618112848889241</v>
      </c>
      <c r="AC625" s="19" t="n">
        <v>0.129267002318731</v>
      </c>
      <c r="AD625" s="19" t="n">
        <v>0.0528872199270746</v>
      </c>
      <c r="AE625" s="19"/>
      <c r="AF625" s="19" t="n">
        <v>0.0850752877229424</v>
      </c>
      <c r="AG625" s="19" t="n">
        <v>0.0859078302599397</v>
      </c>
      <c r="AH625" s="19" t="n">
        <v>0.0629160375772854</v>
      </c>
      <c r="AI625" s="19"/>
      <c r="AJ625" s="19" t="n">
        <v>0.0712210185698489</v>
      </c>
      <c r="AK625" s="19" t="n">
        <v>0.0725619238777474</v>
      </c>
      <c r="AL625" s="19" t="n">
        <v>0.0962816801133154</v>
      </c>
      <c r="AM625" s="19" t="n">
        <v>0.114754009920842</v>
      </c>
      <c r="AN625" s="19" t="n">
        <v>0.0775378372387285</v>
      </c>
      <c r="AO625" s="19"/>
      <c r="AP625" s="19" t="n">
        <v>0.0727379933769769</v>
      </c>
      <c r="AQ625" s="19" t="n">
        <v>0.092242688416554</v>
      </c>
      <c r="AR625" s="19" t="n">
        <v>0.0587889350490229</v>
      </c>
      <c r="AS625" s="19" t="n">
        <v>0.0896198973897844</v>
      </c>
      <c r="AT625" s="19" t="n">
        <v>0.070200331666671</v>
      </c>
      <c r="AU625" s="19"/>
      <c r="AV625" s="19" t="n">
        <v>0.0790773398353347</v>
      </c>
      <c r="AW625" s="19" t="n">
        <v>0.0747925040654475</v>
      </c>
      <c r="AX625" s="19" t="n">
        <v>0.065361123287492</v>
      </c>
      <c r="AY625" s="19" t="n">
        <v>0.0932995534390182</v>
      </c>
      <c r="AZ625" s="19" t="n">
        <v>0.0654621982411694</v>
      </c>
      <c r="BA625" s="19" t="n">
        <v>0.0911698121796179</v>
      </c>
      <c r="BB625" s="19"/>
      <c r="BC625" s="19" t="n">
        <v>0.104556506727638</v>
      </c>
      <c r="BD625" s="19" t="n">
        <v>0.0698983576952724</v>
      </c>
      <c r="BE625" s="19" t="n">
        <v>0.0723534995104678</v>
      </c>
      <c r="BF625" s="19" t="n">
        <v>0.039351790670307</v>
      </c>
      <c r="BG625" s="19" t="n">
        <v>0</v>
      </c>
    </row>
    <row r="626">
      <c r="B626" t="s">
        <v>123</v>
      </c>
      <c r="C626" s="19" t="n">
        <v>0.104937839345673</v>
      </c>
      <c r="D626" s="19" t="n">
        <v>0.0756606316237962</v>
      </c>
      <c r="E626" s="19" t="n">
        <v>0.131810404639131</v>
      </c>
      <c r="F626" s="19"/>
      <c r="G626" s="19" t="n">
        <v>0.0744948760136509</v>
      </c>
      <c r="H626" s="19" t="n">
        <v>0.0869728040822528</v>
      </c>
      <c r="I626" s="19" t="n">
        <v>0.0869954103934849</v>
      </c>
      <c r="J626" s="19" t="n">
        <v>0.106653434977155</v>
      </c>
      <c r="K626" s="19" t="n">
        <v>0.153164385472148</v>
      </c>
      <c r="L626" s="19" t="n">
        <v>0.116891831750364</v>
      </c>
      <c r="M626" s="19"/>
      <c r="N626" s="19" t="n">
        <v>0.096139836266912</v>
      </c>
      <c r="O626" s="19" t="n">
        <v>0.0909600939290246</v>
      </c>
      <c r="P626" s="19" t="n">
        <v>0.111629737178395</v>
      </c>
      <c r="Q626" s="19" t="n">
        <v>0.122151708441162</v>
      </c>
      <c r="R626" s="19"/>
      <c r="S626" s="19" t="n">
        <v>0.0876428275118658</v>
      </c>
      <c r="T626" s="19" t="n">
        <v>0.0874596397372736</v>
      </c>
      <c r="U626" s="19" t="n">
        <v>0.0954875169237102</v>
      </c>
      <c r="V626" s="19" t="n">
        <v>0.0975868554880865</v>
      </c>
      <c r="W626" s="19" t="n">
        <v>0.153425260444373</v>
      </c>
      <c r="X626" s="19" t="n">
        <v>0.129024514328335</v>
      </c>
      <c r="Y626" s="19" t="n">
        <v>0.0456053997961107</v>
      </c>
      <c r="Z626" s="19" t="n">
        <v>0.153991318566615</v>
      </c>
      <c r="AA626" s="19" t="n">
        <v>0.119362516971266</v>
      </c>
      <c r="AB626" s="19" t="n">
        <v>0.13711382929095</v>
      </c>
      <c r="AC626" s="19" t="n">
        <v>0.0854053490670177</v>
      </c>
      <c r="AD626" s="19" t="n">
        <v>0.12045447544532</v>
      </c>
      <c r="AE626" s="19"/>
      <c r="AF626" s="19" t="n">
        <v>0.112019476607115</v>
      </c>
      <c r="AG626" s="19" t="n">
        <v>0.103215811402134</v>
      </c>
      <c r="AH626" s="19" t="n">
        <v>0.123143703494569</v>
      </c>
      <c r="AI626" s="19"/>
      <c r="AJ626" s="19" t="n">
        <v>0.088979307501393</v>
      </c>
      <c r="AK626" s="19" t="n">
        <v>0.0957431326765961</v>
      </c>
      <c r="AL626" s="19" t="n">
        <v>0.139508947227019</v>
      </c>
      <c r="AM626" s="19" t="n">
        <v>0.0973145329793111</v>
      </c>
      <c r="AN626" s="19" t="n">
        <v>0.180138265827655</v>
      </c>
      <c r="AO626" s="19"/>
      <c r="AP626" s="19" t="n">
        <v>0.0960310165980067</v>
      </c>
      <c r="AQ626" s="19" t="n">
        <v>0.0986587806354411</v>
      </c>
      <c r="AR626" s="19" t="n">
        <v>0.0791452038077923</v>
      </c>
      <c r="AS626" s="19" t="n">
        <v>0.0875922047932413</v>
      </c>
      <c r="AT626" s="19" t="n">
        <v>0.151839790432176</v>
      </c>
      <c r="AU626" s="19"/>
      <c r="AV626" s="19" t="n">
        <v>0.0803886071180593</v>
      </c>
      <c r="AW626" s="19" t="n">
        <v>0.0916401431768195</v>
      </c>
      <c r="AX626" s="19" t="n">
        <v>0.133266314617847</v>
      </c>
      <c r="AY626" s="19" t="n">
        <v>0.0884167077380808</v>
      </c>
      <c r="AZ626" s="19" t="n">
        <v>0.146321818547588</v>
      </c>
      <c r="BA626" s="19" t="n">
        <v>0.178246593148149</v>
      </c>
      <c r="BB626" s="19"/>
      <c r="BC626" s="19" t="n">
        <v>0.12856499746644</v>
      </c>
      <c r="BD626" s="19" t="n">
        <v>0.117242403736183</v>
      </c>
      <c r="BE626" s="19" t="n">
        <v>0.100781508711683</v>
      </c>
      <c r="BF626" s="19" t="n">
        <v>0.053963426338767</v>
      </c>
      <c r="BG626" s="19" t="n">
        <v>0.169262268665237</v>
      </c>
    </row>
    <row r="627">
      <c r="B627" t="s">
        <v>328</v>
      </c>
      <c r="C627" s="19" t="n">
        <v>0.407616066721663</v>
      </c>
      <c r="D627" s="19" t="n">
        <v>0.466150519984008</v>
      </c>
      <c r="E627" s="19" t="n">
        <v>0.352357101013274</v>
      </c>
      <c r="F627" s="19"/>
      <c r="G627" s="19" t="n">
        <v>0.590242595516042</v>
      </c>
      <c r="H627" s="19" t="n">
        <v>0.519743866414212</v>
      </c>
      <c r="I627" s="19" t="n">
        <v>0.438059598911126</v>
      </c>
      <c r="J627" s="19" t="n">
        <v>0.36085884327298</v>
      </c>
      <c r="K627" s="19" t="n">
        <v>0.287175442632229</v>
      </c>
      <c r="L627" s="19" t="n">
        <v>0.305734757224382</v>
      </c>
      <c r="M627" s="19"/>
      <c r="N627" s="19" t="n">
        <v>0.460152999351486</v>
      </c>
      <c r="O627" s="19" t="n">
        <v>0.408841315908347</v>
      </c>
      <c r="P627" s="19" t="n">
        <v>0.366097066528636</v>
      </c>
      <c r="Q627" s="19" t="n">
        <v>0.3893914351181</v>
      </c>
      <c r="R627" s="19"/>
      <c r="S627" s="19" t="n">
        <v>0.488527093710002</v>
      </c>
      <c r="T627" s="19" t="n">
        <v>0.417548502791514</v>
      </c>
      <c r="U627" s="19" t="n">
        <v>0.367411639846662</v>
      </c>
      <c r="V627" s="19" t="n">
        <v>0.451216948454161</v>
      </c>
      <c r="W627" s="19" t="n">
        <v>0.405086045507115</v>
      </c>
      <c r="X627" s="19" t="n">
        <v>0.41512275556864</v>
      </c>
      <c r="Y627" s="19" t="n">
        <v>0.400872101646191</v>
      </c>
      <c r="Z627" s="19" t="n">
        <v>0.390975770698112</v>
      </c>
      <c r="AA627" s="19" t="n">
        <v>0.343319679794959</v>
      </c>
      <c r="AB627" s="19" t="n">
        <v>0.403064115243535</v>
      </c>
      <c r="AC627" s="19" t="n">
        <v>0.309590865900727</v>
      </c>
      <c r="AD627" s="19" t="n">
        <v>0.423237343220456</v>
      </c>
      <c r="AE627" s="19"/>
      <c r="AF627" s="19" t="n">
        <v>0.402381560062768</v>
      </c>
      <c r="AG627" s="19" t="n">
        <v>0.388223998181891</v>
      </c>
      <c r="AH627" s="19" t="n">
        <v>0.367398337877901</v>
      </c>
      <c r="AI627" s="19"/>
      <c r="AJ627" s="19" t="n">
        <v>0.403656322917251</v>
      </c>
      <c r="AK627" s="19" t="n">
        <v>0.483875294923443</v>
      </c>
      <c r="AL627" s="19" t="n">
        <v>0.27970359348913</v>
      </c>
      <c r="AM627" s="19" t="n">
        <v>0.291226652782644</v>
      </c>
      <c r="AN627" s="19" t="n">
        <v>0.332858621424299</v>
      </c>
      <c r="AO627" s="19"/>
      <c r="AP627" s="19" t="n">
        <v>0.408913183684429</v>
      </c>
      <c r="AQ627" s="19" t="n">
        <v>0.459461615555562</v>
      </c>
      <c r="AR627" s="19" t="n">
        <v>0.38210216073139</v>
      </c>
      <c r="AS627" s="19" t="n">
        <v>0.382751614476103</v>
      </c>
      <c r="AT627" s="19" t="n">
        <v>0.351322273073187</v>
      </c>
      <c r="AU627" s="19"/>
      <c r="AV627" s="19" t="n">
        <v>0.504340038746305</v>
      </c>
      <c r="AW627" s="19" t="n">
        <v>0.410317717564045</v>
      </c>
      <c r="AX627" s="19" t="n">
        <v>0.417979950283796</v>
      </c>
      <c r="AY627" s="19" t="n">
        <v>0.346384787147254</v>
      </c>
      <c r="AZ627" s="19" t="n">
        <v>0.371251351584066</v>
      </c>
      <c r="BA627" s="19" t="n">
        <v>0.25812858803685</v>
      </c>
      <c r="BB627" s="19"/>
      <c r="BC627" s="19" t="n">
        <v>0.307260972701799</v>
      </c>
      <c r="BD627" s="19" t="n">
        <v>0.413601653874713</v>
      </c>
      <c r="BE627" s="19" t="n">
        <v>0.444309117010574</v>
      </c>
      <c r="BF627" s="19" t="n">
        <v>0.529316389296447</v>
      </c>
      <c r="BG627" s="19" t="n">
        <v>0.492784651438463</v>
      </c>
    </row>
    <row r="628">
      <c r="B628" t="s">
        <v>329</v>
      </c>
      <c r="C628" s="19" t="n">
        <v>0.221413709802294</v>
      </c>
      <c r="D628" s="19" t="n">
        <v>0.194015695810539</v>
      </c>
      <c r="E628" s="19" t="n">
        <v>0.246097143836477</v>
      </c>
      <c r="F628" s="19"/>
      <c r="G628" s="19" t="n">
        <v>0.112084791158301</v>
      </c>
      <c r="H628" s="19" t="n">
        <v>0.230733296586862</v>
      </c>
      <c r="I628" s="19" t="n">
        <v>0.215122005062255</v>
      </c>
      <c r="J628" s="19" t="n">
        <v>0.231786568534199</v>
      </c>
      <c r="K628" s="19" t="n">
        <v>0.292825413019752</v>
      </c>
      <c r="L628" s="19" t="n">
        <v>0.228339642593495</v>
      </c>
      <c r="M628" s="19"/>
      <c r="N628" s="19" t="n">
        <v>0.220516308249261</v>
      </c>
      <c r="O628" s="19" t="n">
        <v>0.225255422249733</v>
      </c>
      <c r="P628" s="19" t="n">
        <v>0.241498686698551</v>
      </c>
      <c r="Q628" s="19" t="n">
        <v>0.201198052081704</v>
      </c>
      <c r="R628" s="19"/>
      <c r="S628" s="19" t="n">
        <v>0.215048200414938</v>
      </c>
      <c r="T628" s="19" t="n">
        <v>0.21634860460316</v>
      </c>
      <c r="U628" s="19" t="n">
        <v>0.185420583484513</v>
      </c>
      <c r="V628" s="19" t="n">
        <v>0.213120722413603</v>
      </c>
      <c r="W628" s="19" t="n">
        <v>0.216432333222746</v>
      </c>
      <c r="X628" s="19" t="n">
        <v>0.112859829587735</v>
      </c>
      <c r="Y628" s="19" t="n">
        <v>0.316740923472838</v>
      </c>
      <c r="Z628" s="19" t="n">
        <v>0.249228402126424</v>
      </c>
      <c r="AA628" s="19" t="n">
        <v>0.233790303310943</v>
      </c>
      <c r="AB628" s="19" t="n">
        <v>0.203714080388314</v>
      </c>
      <c r="AC628" s="19" t="n">
        <v>0.354773283949351</v>
      </c>
      <c r="AD628" s="19" t="n">
        <v>0.202943584966952</v>
      </c>
      <c r="AE628" s="19"/>
      <c r="AF628" s="19" t="n">
        <v>0.234776346640247</v>
      </c>
      <c r="AG628" s="19" t="n">
        <v>0.225958651778615</v>
      </c>
      <c r="AH628" s="19" t="n">
        <v>0.233166067386976</v>
      </c>
      <c r="AI628" s="19"/>
      <c r="AJ628" s="19" t="n">
        <v>0.245494508005259</v>
      </c>
      <c r="AK628" s="19" t="n">
        <v>0.190638739798131</v>
      </c>
      <c r="AL628" s="19" t="n">
        <v>0.228003493618148</v>
      </c>
      <c r="AM628" s="19" t="n">
        <v>0.263904456677132</v>
      </c>
      <c r="AN628" s="19" t="n">
        <v>0.19405083108791</v>
      </c>
      <c r="AO628" s="19"/>
      <c r="AP628" s="19" t="n">
        <v>0.241844553786464</v>
      </c>
      <c r="AQ628" s="19" t="n">
        <v>0.216922381008462</v>
      </c>
      <c r="AR628" s="19" t="n">
        <v>0.207175951597737</v>
      </c>
      <c r="AS628" s="19" t="n">
        <v>0.215083405951565</v>
      </c>
      <c r="AT628" s="19" t="n">
        <v>0.279080470178119</v>
      </c>
      <c r="AU628" s="19"/>
      <c r="AV628" s="19" t="n">
        <v>0.204996336527655</v>
      </c>
      <c r="AW628" s="19" t="n">
        <v>0.24728857889066</v>
      </c>
      <c r="AX628" s="19" t="n">
        <v>0.185126745132421</v>
      </c>
      <c r="AY628" s="19" t="n">
        <v>0.236711602330988</v>
      </c>
      <c r="AZ628" s="19" t="n">
        <v>0.270301008904968</v>
      </c>
      <c r="BA628" s="19" t="n">
        <v>0.237782381302054</v>
      </c>
      <c r="BB628" s="19"/>
      <c r="BC628" s="19" t="n">
        <v>0.263206459614714</v>
      </c>
      <c r="BD628" s="19" t="n">
        <v>0.202099308014207</v>
      </c>
      <c r="BE628" s="19" t="n">
        <v>0.200516769784717</v>
      </c>
      <c r="BF628" s="19" t="n">
        <v>0.196510186032079</v>
      </c>
      <c r="BG628" s="19" t="n">
        <v>0.0610077268019942</v>
      </c>
    </row>
    <row r="629">
      <c r="B629" t="s">
        <v>141</v>
      </c>
      <c r="C629" s="19" t="n">
        <v>0.186202356919369</v>
      </c>
      <c r="D629" s="19" t="n">
        <v>0.272134824173469</v>
      </c>
      <c r="E629" s="19" t="n">
        <v>0.106259957176797</v>
      </c>
      <c r="F629" s="19"/>
      <c r="G629" s="19" t="n">
        <v>0.478157804357741</v>
      </c>
      <c r="H629" s="19" t="n">
        <v>0.28901056982735</v>
      </c>
      <c r="I629" s="19" t="n">
        <v>0.222937593848871</v>
      </c>
      <c r="J629" s="19" t="n">
        <v>0.129072274738782</v>
      </c>
      <c r="K629" s="19" t="n">
        <v>-0.00564997038752246</v>
      </c>
      <c r="L629" s="19" t="n">
        <v>0.0773951146308874</v>
      </c>
      <c r="M629" s="19"/>
      <c r="N629" s="19" t="n">
        <v>0.239636691102225</v>
      </c>
      <c r="O629" s="19" t="n">
        <v>0.183585893658613</v>
      </c>
      <c r="P629" s="19" t="n">
        <v>0.124598379830085</v>
      </c>
      <c r="Q629" s="19" t="n">
        <v>0.188193383036396</v>
      </c>
      <c r="R629" s="19"/>
      <c r="S629" s="19" t="n">
        <v>0.273478893295064</v>
      </c>
      <c r="T629" s="19" t="n">
        <v>0.201199898188355</v>
      </c>
      <c r="U629" s="19" t="n">
        <v>0.181991056362149</v>
      </c>
      <c r="V629" s="19" t="n">
        <v>0.238096226040558</v>
      </c>
      <c r="W629" s="19" t="n">
        <v>0.188653712284368</v>
      </c>
      <c r="X629" s="19" t="n">
        <v>0.302262925980905</v>
      </c>
      <c r="Y629" s="19" t="n">
        <v>0.0841311781733536</v>
      </c>
      <c r="Z629" s="19" t="n">
        <v>0.141747368571688</v>
      </c>
      <c r="AA629" s="19" t="n">
        <v>0.109529376484016</v>
      </c>
      <c r="AB629" s="19" t="n">
        <v>0.19935003485522</v>
      </c>
      <c r="AC629" s="19" t="n">
        <v>-0.0451824180486248</v>
      </c>
      <c r="AD629" s="19" t="n">
        <v>0.220293758253504</v>
      </c>
      <c r="AE629" s="19"/>
      <c r="AF629" s="19" t="n">
        <v>0.167605213422521</v>
      </c>
      <c r="AG629" s="19" t="n">
        <v>0.162265346403277</v>
      </c>
      <c r="AH629" s="19" t="n">
        <v>0.134232270490925</v>
      </c>
      <c r="AI629" s="19"/>
      <c r="AJ629" s="19" t="n">
        <v>0.158161814911992</v>
      </c>
      <c r="AK629" s="19" t="n">
        <v>0.293236555125312</v>
      </c>
      <c r="AL629" s="19" t="n">
        <v>0.0517000998709818</v>
      </c>
      <c r="AM629" s="19" t="n">
        <v>0.0273221961055121</v>
      </c>
      <c r="AN629" s="19" t="n">
        <v>0.138807790336389</v>
      </c>
      <c r="AO629" s="19"/>
      <c r="AP629" s="19" t="n">
        <v>0.167068629897965</v>
      </c>
      <c r="AQ629" s="19" t="n">
        <v>0.242539234547101</v>
      </c>
      <c r="AR629" s="19" t="n">
        <v>0.174926209133653</v>
      </c>
      <c r="AS629" s="19" t="n">
        <v>0.167668208524538</v>
      </c>
      <c r="AT629" s="19" t="n">
        <v>0.0722418028950682</v>
      </c>
      <c r="AU629" s="19"/>
      <c r="AV629" s="19" t="n">
        <v>0.29934370221865</v>
      </c>
      <c r="AW629" s="19" t="n">
        <v>0.163029138673384</v>
      </c>
      <c r="AX629" s="19" t="n">
        <v>0.232853205151375</v>
      </c>
      <c r="AY629" s="19" t="n">
        <v>0.109673184816266</v>
      </c>
      <c r="AZ629" s="19" t="n">
        <v>0.100950342679098</v>
      </c>
      <c r="BA629" s="19" t="n">
        <v>0.0203462067347964</v>
      </c>
      <c r="BB629" s="19"/>
      <c r="BC629" s="19" t="n">
        <v>0.0440545130870844</v>
      </c>
      <c r="BD629" s="19" t="n">
        <v>0.211502345860505</v>
      </c>
      <c r="BE629" s="19" t="n">
        <v>0.243792347225857</v>
      </c>
      <c r="BF629" s="19" t="n">
        <v>0.332806203264369</v>
      </c>
      <c r="BG629" s="19" t="n">
        <v>0.431776924636469</v>
      </c>
    </row>
    <row r="630">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c r="AB630" s="19"/>
      <c r="AC630" s="19"/>
      <c r="AD630" s="19"/>
      <c r="AE630" s="19"/>
      <c r="AF630" s="19"/>
      <c r="AG630" s="19"/>
      <c r="AH630" s="19"/>
      <c r="AI630" s="19"/>
      <c r="AJ630" s="19"/>
      <c r="AK630" s="19"/>
      <c r="AL630" s="19"/>
      <c r="AM630" s="19"/>
      <c r="AN630" s="19"/>
      <c r="AO630" s="19"/>
      <c r="AP630" s="19"/>
      <c r="AQ630" s="19"/>
      <c r="AR630" s="19"/>
      <c r="AS630" s="19"/>
      <c r="AT630" s="19"/>
      <c r="AU630" s="19"/>
      <c r="AV630" s="19"/>
      <c r="AW630" s="19"/>
      <c r="AX630" s="19"/>
      <c r="AY630" s="19"/>
      <c r="AZ630" s="19"/>
      <c r="BA630" s="19"/>
      <c r="BB630" s="19"/>
      <c r="BC630" s="19"/>
      <c r="BD630" s="19"/>
      <c r="BE630" s="19"/>
      <c r="BF630" s="19"/>
      <c r="BG630" s="19"/>
    </row>
    <row r="631">
      <c r="B631" s="7" t="s">
        <v>334</v>
      </c>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c r="AB631" s="19"/>
      <c r="AC631" s="19"/>
      <c r="AD631" s="19"/>
      <c r="AE631" s="19"/>
      <c r="AF631" s="19"/>
      <c r="AG631" s="19"/>
      <c r="AH631" s="19"/>
      <c r="AI631" s="19"/>
      <c r="AJ631" s="19"/>
      <c r="AK631" s="19"/>
      <c r="AL631" s="19"/>
      <c r="AM631" s="19"/>
      <c r="AN631" s="19"/>
      <c r="AO631" s="19"/>
      <c r="AP631" s="19"/>
      <c r="AQ631" s="19"/>
      <c r="AR631" s="19"/>
      <c r="AS631" s="19"/>
      <c r="AT631" s="19"/>
      <c r="AU631" s="19"/>
      <c r="AV631" s="19"/>
      <c r="AW631" s="19"/>
      <c r="AX631" s="19"/>
      <c r="AY631" s="19"/>
      <c r="AZ631" s="19"/>
      <c r="BA631" s="19"/>
      <c r="BB631" s="19"/>
      <c r="BC631" s="19"/>
      <c r="BD631" s="19"/>
      <c r="BE631" s="19"/>
      <c r="BF631" s="19"/>
      <c r="BG631" s="19"/>
    </row>
    <row r="632">
      <c r="B632" s="26" t="s">
        <v>331</v>
      </c>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c r="AB632" s="19"/>
      <c r="AC632" s="19"/>
      <c r="AD632" s="19"/>
      <c r="AE632" s="19"/>
      <c r="AF632" s="19"/>
      <c r="AG632" s="19"/>
      <c r="AH632" s="19"/>
      <c r="AI632" s="19"/>
      <c r="AJ632" s="19"/>
      <c r="AK632" s="19"/>
      <c r="AL632" s="19"/>
      <c r="AM632" s="19"/>
      <c r="AN632" s="19"/>
      <c r="AO632" s="19"/>
      <c r="AP632" s="19"/>
      <c r="AQ632" s="19"/>
      <c r="AR632" s="19"/>
      <c r="AS632" s="19"/>
      <c r="AT632" s="19"/>
      <c r="AU632" s="19"/>
      <c r="AV632" s="19"/>
      <c r="AW632" s="19"/>
      <c r="AX632" s="19"/>
      <c r="AY632" s="19"/>
      <c r="AZ632" s="19"/>
      <c r="BA632" s="19"/>
      <c r="BB632" s="19"/>
      <c r="BC632" s="19"/>
      <c r="BD632" s="19"/>
      <c r="BE632" s="19"/>
      <c r="BF632" s="19"/>
      <c r="BG632" s="19"/>
    </row>
    <row r="633">
      <c r="B633" t="s">
        <v>323</v>
      </c>
      <c r="C633" s="19" t="n">
        <v>0.101085324702185</v>
      </c>
      <c r="D633" s="19" t="n">
        <v>0.121219795700484</v>
      </c>
      <c r="E633" s="19" t="n">
        <v>0.0823876380372799</v>
      </c>
      <c r="F633" s="19"/>
      <c r="G633" s="19" t="n">
        <v>0.228135899069747</v>
      </c>
      <c r="H633" s="19" t="n">
        <v>0.158736262397447</v>
      </c>
      <c r="I633" s="19" t="n">
        <v>0.0967060654543913</v>
      </c>
      <c r="J633" s="19" t="n">
        <v>0.082704635855842</v>
      </c>
      <c r="K633" s="19" t="n">
        <v>0.0206766443136596</v>
      </c>
      <c r="L633" s="19" t="n">
        <v>0.0529029867002998</v>
      </c>
      <c r="M633" s="19"/>
      <c r="N633" s="19" t="n">
        <v>0.16611396374151</v>
      </c>
      <c r="O633" s="19" t="n">
        <v>0.0751613937126147</v>
      </c>
      <c r="P633" s="19" t="n">
        <v>0.0703122391767922</v>
      </c>
      <c r="Q633" s="19" t="n">
        <v>0.088614449656119</v>
      </c>
      <c r="R633" s="19"/>
      <c r="S633" s="19" t="n">
        <v>0.131162596500147</v>
      </c>
      <c r="T633" s="19" t="n">
        <v>0.0367830728296878</v>
      </c>
      <c r="U633" s="19" t="n">
        <v>0.0613320142350823</v>
      </c>
      <c r="V633" s="19" t="n">
        <v>0.0718550543971975</v>
      </c>
      <c r="W633" s="19" t="n">
        <v>0.100265554769329</v>
      </c>
      <c r="X633" s="19" t="n">
        <v>0.151092303653716</v>
      </c>
      <c r="Y633" s="19" t="n">
        <v>0.154899053596216</v>
      </c>
      <c r="Z633" s="19" t="n">
        <v>0.135388121133091</v>
      </c>
      <c r="AA633" s="19" t="n">
        <v>0.125284984136705</v>
      </c>
      <c r="AB633" s="19" t="n">
        <v>0.0792897628516981</v>
      </c>
      <c r="AC633" s="19" t="n">
        <v>0.112190919909531</v>
      </c>
      <c r="AD633" s="19" t="n">
        <v>0.0904825706617987</v>
      </c>
      <c r="AE633" s="19"/>
      <c r="AF633" s="19" t="n">
        <v>0.0589528590479792</v>
      </c>
      <c r="AG633" s="19" t="n">
        <v>0.118841504754547</v>
      </c>
      <c r="AH633" s="19" t="n">
        <v>0.0615473629617527</v>
      </c>
      <c r="AI633" s="19"/>
      <c r="AJ633" s="19" t="n">
        <v>0.0697792757759877</v>
      </c>
      <c r="AK633" s="19" t="n">
        <v>0.131883961156938</v>
      </c>
      <c r="AL633" s="19" t="n">
        <v>0.114445638602393</v>
      </c>
      <c r="AM633" s="19" t="n">
        <v>0</v>
      </c>
      <c r="AN633" s="19" t="n">
        <v>0.089563336408737</v>
      </c>
      <c r="AO633" s="19"/>
      <c r="AP633" s="19" t="n">
        <v>0.102914808616707</v>
      </c>
      <c r="AQ633" s="19" t="n">
        <v>0.11855410432888</v>
      </c>
      <c r="AR633" s="19" t="n">
        <v>0.0913004023351484</v>
      </c>
      <c r="AS633" s="19" t="n">
        <v>0.039189240742689</v>
      </c>
      <c r="AT633" s="19" t="n">
        <v>0.122134476963521</v>
      </c>
      <c r="AU633" s="19"/>
      <c r="AV633" s="19" t="n">
        <v>0.139289815348572</v>
      </c>
      <c r="AW633" s="19" t="n">
        <v>0.109841611300864</v>
      </c>
      <c r="AX633" s="19" t="n">
        <v>0.123774334362244</v>
      </c>
      <c r="AY633" s="19" t="n">
        <v>0.0438026367950959</v>
      </c>
      <c r="AZ633" s="19" t="n">
        <v>0.100695693125485</v>
      </c>
      <c r="BA633" s="19" t="n">
        <v>0.0624338286004876</v>
      </c>
      <c r="BB633" s="19"/>
      <c r="BC633" s="19" t="n">
        <v>0.0665373732084743</v>
      </c>
      <c r="BD633" s="19" t="n">
        <v>0.0860833030791943</v>
      </c>
      <c r="BE633" s="19" t="n">
        <v>0.124580704249912</v>
      </c>
      <c r="BF633" s="19" t="n">
        <v>0.176265946605392</v>
      </c>
      <c r="BG633" s="19" t="n">
        <v>0.283614084595888</v>
      </c>
    </row>
    <row r="634">
      <c r="B634" t="s">
        <v>324</v>
      </c>
      <c r="C634" s="19" t="n">
        <v>0.295161962252474</v>
      </c>
      <c r="D634" s="19" t="n">
        <v>0.33930525275652</v>
      </c>
      <c r="E634" s="19" t="n">
        <v>0.25297866149351</v>
      </c>
      <c r="F634" s="19"/>
      <c r="G634" s="19" t="n">
        <v>0.32192556342485</v>
      </c>
      <c r="H634" s="19" t="n">
        <v>0.369907229316994</v>
      </c>
      <c r="I634" s="19" t="n">
        <v>0.363795567092704</v>
      </c>
      <c r="J634" s="19" t="n">
        <v>0.250511146289692</v>
      </c>
      <c r="K634" s="19" t="n">
        <v>0.249203102543699</v>
      </c>
      <c r="L634" s="19" t="n">
        <v>0.233787314543655</v>
      </c>
      <c r="M634" s="19"/>
      <c r="N634" s="19" t="n">
        <v>0.311358677592131</v>
      </c>
      <c r="O634" s="19" t="n">
        <v>0.291948549843376</v>
      </c>
      <c r="P634" s="19" t="n">
        <v>0.30747509528287</v>
      </c>
      <c r="Q634" s="19" t="n">
        <v>0.271639149441675</v>
      </c>
      <c r="R634" s="19"/>
      <c r="S634" s="19" t="n">
        <v>0.352174332236872</v>
      </c>
      <c r="T634" s="19" t="n">
        <v>0.358933388243911</v>
      </c>
      <c r="U634" s="19" t="n">
        <v>0.277383408384386</v>
      </c>
      <c r="V634" s="19" t="n">
        <v>0.26402654963341</v>
      </c>
      <c r="W634" s="19" t="n">
        <v>0.311106950366507</v>
      </c>
      <c r="X634" s="19" t="n">
        <v>0.28698060307116</v>
      </c>
      <c r="Y634" s="19" t="n">
        <v>0.215365129706605</v>
      </c>
      <c r="Z634" s="19" t="n">
        <v>0.228328273628478</v>
      </c>
      <c r="AA634" s="19" t="n">
        <v>0.322953070580839</v>
      </c>
      <c r="AB634" s="19" t="n">
        <v>0.269501214662089</v>
      </c>
      <c r="AC634" s="19" t="n">
        <v>0.156275255392287</v>
      </c>
      <c r="AD634" s="19" t="n">
        <v>0.406791446945084</v>
      </c>
      <c r="AE634" s="19"/>
      <c r="AF634" s="19" t="n">
        <v>0.263237347678756</v>
      </c>
      <c r="AG634" s="19" t="n">
        <v>0.30599605484383</v>
      </c>
      <c r="AH634" s="19" t="n">
        <v>0.382880317350382</v>
      </c>
      <c r="AI634" s="19"/>
      <c r="AJ634" s="19" t="n">
        <v>0.306122888025696</v>
      </c>
      <c r="AK634" s="19" t="n">
        <v>0.295548761020028</v>
      </c>
      <c r="AL634" s="19" t="n">
        <v>0.344519900030098</v>
      </c>
      <c r="AM634" s="19" t="n">
        <v>0.275065492986936</v>
      </c>
      <c r="AN634" s="19" t="n">
        <v>0.32859493427237</v>
      </c>
      <c r="AO634" s="19"/>
      <c r="AP634" s="19" t="n">
        <v>0.302227940026627</v>
      </c>
      <c r="AQ634" s="19" t="n">
        <v>0.299465244161016</v>
      </c>
      <c r="AR634" s="19" t="n">
        <v>0.3555294219135</v>
      </c>
      <c r="AS634" s="19" t="n">
        <v>0.293839546247795</v>
      </c>
      <c r="AT634" s="19" t="n">
        <v>0.195542423826618</v>
      </c>
      <c r="AU634" s="19"/>
      <c r="AV634" s="19" t="n">
        <v>0.326505352653049</v>
      </c>
      <c r="AW634" s="19" t="n">
        <v>0.316388371307397</v>
      </c>
      <c r="AX634" s="19" t="n">
        <v>0.371367721251324</v>
      </c>
      <c r="AY634" s="19" t="n">
        <v>0.293812125208167</v>
      </c>
      <c r="AZ634" s="19" t="n">
        <v>0.227003914566548</v>
      </c>
      <c r="BA634" s="19" t="n">
        <v>0.20123651872655</v>
      </c>
      <c r="BB634" s="19"/>
      <c r="BC634" s="19" t="n">
        <v>0.26698117226276</v>
      </c>
      <c r="BD634" s="19" t="n">
        <v>0.316813835071298</v>
      </c>
      <c r="BE634" s="19" t="n">
        <v>0.309143982318622</v>
      </c>
      <c r="BF634" s="19" t="n">
        <v>0.290879930750679</v>
      </c>
      <c r="BG634" s="19" t="n">
        <v>0.209170566842575</v>
      </c>
    </row>
    <row r="635">
      <c r="B635" t="s">
        <v>325</v>
      </c>
      <c r="C635" s="19" t="n">
        <v>0.217386803236344</v>
      </c>
      <c r="D635" s="19" t="n">
        <v>0.199376780870219</v>
      </c>
      <c r="E635" s="19" t="n">
        <v>0.236320880507036</v>
      </c>
      <c r="F635" s="19"/>
      <c r="G635" s="19" t="n">
        <v>0.144593902375263</v>
      </c>
      <c r="H635" s="19" t="n">
        <v>0.175111597632853</v>
      </c>
      <c r="I635" s="19" t="n">
        <v>0.209301044788866</v>
      </c>
      <c r="J635" s="19" t="n">
        <v>0.220002593645353</v>
      </c>
      <c r="K635" s="19" t="n">
        <v>0.210093531241938</v>
      </c>
      <c r="L635" s="19" t="n">
        <v>0.30591311805548</v>
      </c>
      <c r="M635" s="19"/>
      <c r="N635" s="19" t="n">
        <v>0.204776478371545</v>
      </c>
      <c r="O635" s="19" t="n">
        <v>0.229918363602318</v>
      </c>
      <c r="P635" s="19" t="n">
        <v>0.211082534840718</v>
      </c>
      <c r="Q635" s="19" t="n">
        <v>0.222735625387087</v>
      </c>
      <c r="R635" s="19"/>
      <c r="S635" s="19" t="n">
        <v>0.181473628050717</v>
      </c>
      <c r="T635" s="19" t="n">
        <v>0.233902883314424</v>
      </c>
      <c r="U635" s="19" t="n">
        <v>0.321720100662014</v>
      </c>
      <c r="V635" s="19" t="n">
        <v>0.242663309799402</v>
      </c>
      <c r="W635" s="19" t="n">
        <v>0.19937106372967</v>
      </c>
      <c r="X635" s="19" t="n">
        <v>0.231752928123093</v>
      </c>
      <c r="Y635" s="19" t="n">
        <v>0.256321426580158</v>
      </c>
      <c r="Z635" s="19" t="n">
        <v>0.212061377420392</v>
      </c>
      <c r="AA635" s="19" t="n">
        <v>0.16902264286547</v>
      </c>
      <c r="AB635" s="19" t="n">
        <v>0.173362661387734</v>
      </c>
      <c r="AC635" s="19" t="n">
        <v>0.216626209206825</v>
      </c>
      <c r="AD635" s="19" t="n">
        <v>0.148928501779158</v>
      </c>
      <c r="AE635" s="19"/>
      <c r="AF635" s="19" t="n">
        <v>0.239151305784962</v>
      </c>
      <c r="AG635" s="19" t="n">
        <v>0.20305289289394</v>
      </c>
      <c r="AH635" s="19" t="n">
        <v>0.207666536226914</v>
      </c>
      <c r="AI635" s="19"/>
      <c r="AJ635" s="19" t="n">
        <v>0.280247753819061</v>
      </c>
      <c r="AK635" s="19" t="n">
        <v>0.203307419444514</v>
      </c>
      <c r="AL635" s="19" t="n">
        <v>0.221987463782728</v>
      </c>
      <c r="AM635" s="19" t="n">
        <v>0.231430000320882</v>
      </c>
      <c r="AN635" s="19" t="n">
        <v>0.157104865761998</v>
      </c>
      <c r="AO635" s="19"/>
      <c r="AP635" s="19" t="n">
        <v>0.243284829456102</v>
      </c>
      <c r="AQ635" s="19" t="n">
        <v>0.207751385668573</v>
      </c>
      <c r="AR635" s="19" t="n">
        <v>0.251800995781274</v>
      </c>
      <c r="AS635" s="19" t="n">
        <v>0.2594690206938</v>
      </c>
      <c r="AT635" s="19" t="n">
        <v>0.188284909559111</v>
      </c>
      <c r="AU635" s="19"/>
      <c r="AV635" s="19" t="n">
        <v>0.197035187620673</v>
      </c>
      <c r="AW635" s="19" t="n">
        <v>0.220706864938382</v>
      </c>
      <c r="AX635" s="19" t="n">
        <v>0.187780283762802</v>
      </c>
      <c r="AY635" s="19" t="n">
        <v>0.25035460747055</v>
      </c>
      <c r="AZ635" s="19" t="n">
        <v>0.170836834748993</v>
      </c>
      <c r="BA635" s="19" t="n">
        <v>0.283984254537041</v>
      </c>
      <c r="BB635" s="19"/>
      <c r="BC635" s="19" t="n">
        <v>0.238720542757713</v>
      </c>
      <c r="BD635" s="19" t="n">
        <v>0.149952137619969</v>
      </c>
      <c r="BE635" s="19" t="n">
        <v>0.226854462457822</v>
      </c>
      <c r="BF635" s="19" t="n">
        <v>0.259149630600979</v>
      </c>
      <c r="BG635" s="19" t="n">
        <v>0.201094390296899</v>
      </c>
    </row>
    <row r="636">
      <c r="B636" t="s">
        <v>326</v>
      </c>
      <c r="C636" s="19" t="n">
        <v>0.190826734182179</v>
      </c>
      <c r="D636" s="19" t="n">
        <v>0.186322824340534</v>
      </c>
      <c r="E636" s="19" t="n">
        <v>0.19495449069313</v>
      </c>
      <c r="F636" s="19"/>
      <c r="G636" s="19" t="n">
        <v>0.153426999498678</v>
      </c>
      <c r="H636" s="19" t="n">
        <v>0.159824317687337</v>
      </c>
      <c r="I636" s="19" t="n">
        <v>0.174021488239462</v>
      </c>
      <c r="J636" s="19" t="n">
        <v>0.185738184072894</v>
      </c>
      <c r="K636" s="19" t="n">
        <v>0.262913698228354</v>
      </c>
      <c r="L636" s="19" t="n">
        <v>0.204940256685252</v>
      </c>
      <c r="M636" s="19"/>
      <c r="N636" s="19" t="n">
        <v>0.153946961696793</v>
      </c>
      <c r="O636" s="19" t="n">
        <v>0.191915828837795</v>
      </c>
      <c r="P636" s="19" t="n">
        <v>0.204266890631787</v>
      </c>
      <c r="Q636" s="19" t="n">
        <v>0.215117251860889</v>
      </c>
      <c r="R636" s="19"/>
      <c r="S636" s="19" t="n">
        <v>0.176587583221138</v>
      </c>
      <c r="T636" s="19" t="n">
        <v>0.204374326463208</v>
      </c>
      <c r="U636" s="19" t="n">
        <v>0.173618176612601</v>
      </c>
      <c r="V636" s="19" t="n">
        <v>0.232781790366812</v>
      </c>
      <c r="W636" s="19" t="n">
        <v>0.174050175189951</v>
      </c>
      <c r="X636" s="19" t="n">
        <v>0.159205792898867</v>
      </c>
      <c r="Y636" s="19" t="n">
        <v>0.21918426172258</v>
      </c>
      <c r="Z636" s="19" t="n">
        <v>0.170111520977187</v>
      </c>
      <c r="AA636" s="19" t="n">
        <v>0.167220380633312</v>
      </c>
      <c r="AB636" s="19" t="n">
        <v>0.236098549861464</v>
      </c>
      <c r="AC636" s="19" t="n">
        <v>0.23173677680847</v>
      </c>
      <c r="AD636" s="19" t="n">
        <v>0.0530974295408522</v>
      </c>
      <c r="AE636" s="19"/>
      <c r="AF636" s="19" t="n">
        <v>0.238070144629357</v>
      </c>
      <c r="AG636" s="19" t="n">
        <v>0.184384796968192</v>
      </c>
      <c r="AH636" s="19" t="n">
        <v>0.130554127954862</v>
      </c>
      <c r="AI636" s="19"/>
      <c r="AJ636" s="19" t="n">
        <v>0.16516380421488</v>
      </c>
      <c r="AK636" s="19" t="n">
        <v>0.208555169769627</v>
      </c>
      <c r="AL636" s="19" t="n">
        <v>0.174615608145788</v>
      </c>
      <c r="AM636" s="19" t="n">
        <v>0.244268946170797</v>
      </c>
      <c r="AN636" s="19" t="n">
        <v>0.139774698718616</v>
      </c>
      <c r="AO636" s="19"/>
      <c r="AP636" s="19" t="n">
        <v>0.161710795238038</v>
      </c>
      <c r="AQ636" s="19" t="n">
        <v>0.189605184776858</v>
      </c>
      <c r="AR636" s="19" t="n">
        <v>0.156696896906117</v>
      </c>
      <c r="AS636" s="19" t="n">
        <v>0.210749639487354</v>
      </c>
      <c r="AT636" s="19" t="n">
        <v>0.260510514256461</v>
      </c>
      <c r="AU636" s="19"/>
      <c r="AV636" s="19" t="n">
        <v>0.17926462438085</v>
      </c>
      <c r="AW636" s="19" t="n">
        <v>0.171436356110353</v>
      </c>
      <c r="AX636" s="19" t="n">
        <v>0.173130133400306</v>
      </c>
      <c r="AY636" s="19" t="n">
        <v>0.204184386155639</v>
      </c>
      <c r="AZ636" s="19" t="n">
        <v>0.227684173132882</v>
      </c>
      <c r="BA636" s="19" t="n">
        <v>0.22416205076047</v>
      </c>
      <c r="BB636" s="19"/>
      <c r="BC636" s="19" t="n">
        <v>0.171251839489161</v>
      </c>
      <c r="BD636" s="19" t="n">
        <v>0.207609254496074</v>
      </c>
      <c r="BE636" s="19" t="n">
        <v>0.203405725335885</v>
      </c>
      <c r="BF636" s="19" t="n">
        <v>0.200263265784734</v>
      </c>
      <c r="BG636" s="19" t="n">
        <v>0.0714967633707558</v>
      </c>
    </row>
    <row r="637">
      <c r="B637" t="s">
        <v>327</v>
      </c>
      <c r="C637" s="19" t="n">
        <v>0.11551313690828</v>
      </c>
      <c r="D637" s="19" t="n">
        <v>0.0975237803747489</v>
      </c>
      <c r="E637" s="19" t="n">
        <v>0.131946875304747</v>
      </c>
      <c r="F637" s="19"/>
      <c r="G637" s="19" t="n">
        <v>0.088398732028821</v>
      </c>
      <c r="H637" s="19" t="n">
        <v>0.0848053471240844</v>
      </c>
      <c r="I637" s="19" t="n">
        <v>0.100348657287234</v>
      </c>
      <c r="J637" s="19" t="n">
        <v>0.140447308912768</v>
      </c>
      <c r="K637" s="19" t="n">
        <v>0.188053909311505</v>
      </c>
      <c r="L637" s="19" t="n">
        <v>0.0960442552261533</v>
      </c>
      <c r="M637" s="19"/>
      <c r="N637" s="19" t="n">
        <v>0.0996570703590111</v>
      </c>
      <c r="O637" s="19" t="n">
        <v>0.114915546345235</v>
      </c>
      <c r="P637" s="19" t="n">
        <v>0.143195845525959</v>
      </c>
      <c r="Q637" s="19" t="n">
        <v>0.108248741634616</v>
      </c>
      <c r="R637" s="19"/>
      <c r="S637" s="19" t="n">
        <v>0.0778774554757433</v>
      </c>
      <c r="T637" s="19" t="n">
        <v>0.0905592719109147</v>
      </c>
      <c r="U637" s="19" t="n">
        <v>0.0916113406169113</v>
      </c>
      <c r="V637" s="19" t="n">
        <v>0.11182918595891</v>
      </c>
      <c r="W637" s="19" t="n">
        <v>0.162651412817337</v>
      </c>
      <c r="X637" s="19" t="n">
        <v>0.0978435407702709</v>
      </c>
      <c r="Y637" s="19" t="n">
        <v>0.110609285390495</v>
      </c>
      <c r="Z637" s="19" t="n">
        <v>0.138691816577474</v>
      </c>
      <c r="AA637" s="19" t="n">
        <v>0.11209720984129</v>
      </c>
      <c r="AB637" s="19" t="n">
        <v>0.14063731965829</v>
      </c>
      <c r="AC637" s="19" t="n">
        <v>0.215367339942325</v>
      </c>
      <c r="AD637" s="19" t="n">
        <v>0.171286534801643</v>
      </c>
      <c r="AE637" s="19"/>
      <c r="AF637" s="19" t="n">
        <v>0.127269869577894</v>
      </c>
      <c r="AG637" s="19" t="n">
        <v>0.10841199567139</v>
      </c>
      <c r="AH637" s="19" t="n">
        <v>0.111770381836221</v>
      </c>
      <c r="AI637" s="19"/>
      <c r="AJ637" s="19" t="n">
        <v>0.0997200542849535</v>
      </c>
      <c r="AK637" s="19" t="n">
        <v>0.0952564629689361</v>
      </c>
      <c r="AL637" s="19" t="n">
        <v>0.0796432320463222</v>
      </c>
      <c r="AM637" s="19" t="n">
        <v>0.151921027542074</v>
      </c>
      <c r="AN637" s="19" t="n">
        <v>0.126545521577672</v>
      </c>
      <c r="AO637" s="19"/>
      <c r="AP637" s="19" t="n">
        <v>0.089573932298517</v>
      </c>
      <c r="AQ637" s="19" t="n">
        <v>0.115779385466132</v>
      </c>
      <c r="AR637" s="19" t="n">
        <v>0.0984020336798759</v>
      </c>
      <c r="AS637" s="19" t="n">
        <v>0.146130956708982</v>
      </c>
      <c r="AT637" s="19" t="n">
        <v>0.128977156901209</v>
      </c>
      <c r="AU637" s="19"/>
      <c r="AV637" s="19" t="n">
        <v>0.0969900722064498</v>
      </c>
      <c r="AW637" s="19" t="n">
        <v>0.0800969150099449</v>
      </c>
      <c r="AX637" s="19" t="n">
        <v>0.096773767892477</v>
      </c>
      <c r="AY637" s="19" t="n">
        <v>0.161487472854402</v>
      </c>
      <c r="AZ637" s="19" t="n">
        <v>0.163517267046205</v>
      </c>
      <c r="BA637" s="19" t="n">
        <v>0.0893285211326092</v>
      </c>
      <c r="BB637" s="19"/>
      <c r="BC637" s="19" t="n">
        <v>0.145955156987695</v>
      </c>
      <c r="BD637" s="19" t="n">
        <v>0.135368443909081</v>
      </c>
      <c r="BE637" s="19" t="n">
        <v>0.0839820829908502</v>
      </c>
      <c r="BF637" s="19" t="n">
        <v>0.0503175732711807</v>
      </c>
      <c r="BG637" s="19" t="n">
        <v>0.0416740758395868</v>
      </c>
    </row>
    <row r="638">
      <c r="B638" t="s">
        <v>123</v>
      </c>
      <c r="C638" s="19" t="n">
        <v>0.080026038718538</v>
      </c>
      <c r="D638" s="19" t="n">
        <v>0.0562515659574947</v>
      </c>
      <c r="E638" s="19" t="n">
        <v>0.101411453964297</v>
      </c>
      <c r="F638" s="19"/>
      <c r="G638" s="19" t="n">
        <v>0.0635189036026408</v>
      </c>
      <c r="H638" s="19" t="n">
        <v>0.0516152458412845</v>
      </c>
      <c r="I638" s="19" t="n">
        <v>0.0558271771373433</v>
      </c>
      <c r="J638" s="19" t="n">
        <v>0.120596131223451</v>
      </c>
      <c r="K638" s="19" t="n">
        <v>0.069059114360844</v>
      </c>
      <c r="L638" s="19" t="n">
        <v>0.10641206878916</v>
      </c>
      <c r="M638" s="19"/>
      <c r="N638" s="19" t="n">
        <v>0.0641468482390099</v>
      </c>
      <c r="O638" s="19" t="n">
        <v>0.096140317658661</v>
      </c>
      <c r="P638" s="19" t="n">
        <v>0.0636673945418745</v>
      </c>
      <c r="Q638" s="19" t="n">
        <v>0.0936447820196137</v>
      </c>
      <c r="R638" s="19"/>
      <c r="S638" s="19" t="n">
        <v>0.0807244045153822</v>
      </c>
      <c r="T638" s="19" t="n">
        <v>0.075447057237854</v>
      </c>
      <c r="U638" s="19" t="n">
        <v>0.0743349594890051</v>
      </c>
      <c r="V638" s="19" t="n">
        <v>0.0768441098442684</v>
      </c>
      <c r="W638" s="19" t="n">
        <v>0.0525548431272059</v>
      </c>
      <c r="X638" s="19" t="n">
        <v>0.0731248314828935</v>
      </c>
      <c r="Y638" s="19" t="n">
        <v>0.0436208430039461</v>
      </c>
      <c r="Z638" s="19" t="n">
        <v>0.115418890263378</v>
      </c>
      <c r="AA638" s="19" t="n">
        <v>0.103421711942384</v>
      </c>
      <c r="AB638" s="19" t="n">
        <v>0.101110491578724</v>
      </c>
      <c r="AC638" s="19" t="n">
        <v>0.0678034987405616</v>
      </c>
      <c r="AD638" s="19" t="n">
        <v>0.129413516271464</v>
      </c>
      <c r="AE638" s="19"/>
      <c r="AF638" s="19" t="n">
        <v>0.0733184732810525</v>
      </c>
      <c r="AG638" s="19" t="n">
        <v>0.0793127548681022</v>
      </c>
      <c r="AH638" s="19" t="n">
        <v>0.105581273669868</v>
      </c>
      <c r="AI638" s="19"/>
      <c r="AJ638" s="19" t="n">
        <v>0.0789662238794213</v>
      </c>
      <c r="AK638" s="19" t="n">
        <v>0.0654482256399554</v>
      </c>
      <c r="AL638" s="19" t="n">
        <v>0.0647881573926713</v>
      </c>
      <c r="AM638" s="19" t="n">
        <v>0.0973145329793111</v>
      </c>
      <c r="AN638" s="19" t="n">
        <v>0.158416643260607</v>
      </c>
      <c r="AO638" s="19"/>
      <c r="AP638" s="19" t="n">
        <v>0.100287694364009</v>
      </c>
      <c r="AQ638" s="19" t="n">
        <v>0.0688446955985407</v>
      </c>
      <c r="AR638" s="19" t="n">
        <v>0.0462702493840848</v>
      </c>
      <c r="AS638" s="19" t="n">
        <v>0.0506215961193804</v>
      </c>
      <c r="AT638" s="19" t="n">
        <v>0.10455051849308</v>
      </c>
      <c r="AU638" s="19"/>
      <c r="AV638" s="19" t="n">
        <v>0.0609149477904064</v>
      </c>
      <c r="AW638" s="19" t="n">
        <v>0.101529881333059</v>
      </c>
      <c r="AX638" s="19" t="n">
        <v>0.0471737593308467</v>
      </c>
      <c r="AY638" s="19" t="n">
        <v>0.046358771516146</v>
      </c>
      <c r="AZ638" s="19" t="n">
        <v>0.110262117379887</v>
      </c>
      <c r="BA638" s="19" t="n">
        <v>0.138854826242842</v>
      </c>
      <c r="BB638" s="19"/>
      <c r="BC638" s="19" t="n">
        <v>0.110553915294196</v>
      </c>
      <c r="BD638" s="19" t="n">
        <v>0.104173025824384</v>
      </c>
      <c r="BE638" s="19" t="n">
        <v>0.0520330426469093</v>
      </c>
      <c r="BF638" s="19" t="n">
        <v>0.0231236529870353</v>
      </c>
      <c r="BG638" s="19" t="n">
        <v>0.192950119054295</v>
      </c>
    </row>
    <row r="639">
      <c r="B639" t="s">
        <v>328</v>
      </c>
      <c r="C639" s="19" t="n">
        <v>0.396247286954658</v>
      </c>
      <c r="D639" s="19" t="n">
        <v>0.460525048457004</v>
      </c>
      <c r="E639" s="19" t="n">
        <v>0.33536629953079</v>
      </c>
      <c r="F639" s="19"/>
      <c r="G639" s="19" t="n">
        <v>0.550061462494597</v>
      </c>
      <c r="H639" s="19" t="n">
        <v>0.52864349171444</v>
      </c>
      <c r="I639" s="19" t="n">
        <v>0.460501632547095</v>
      </c>
      <c r="J639" s="19" t="n">
        <v>0.333215782145534</v>
      </c>
      <c r="K639" s="19" t="n">
        <v>0.269879746857358</v>
      </c>
      <c r="L639" s="19" t="n">
        <v>0.286690301243955</v>
      </c>
      <c r="M639" s="19"/>
      <c r="N639" s="19" t="n">
        <v>0.477472641333641</v>
      </c>
      <c r="O639" s="19" t="n">
        <v>0.367109943555991</v>
      </c>
      <c r="P639" s="19" t="n">
        <v>0.377787334459662</v>
      </c>
      <c r="Q639" s="19" t="n">
        <v>0.360253599097794</v>
      </c>
      <c r="R639" s="19"/>
      <c r="S639" s="19" t="n">
        <v>0.483336928737019</v>
      </c>
      <c r="T639" s="19" t="n">
        <v>0.395716461073599</v>
      </c>
      <c r="U639" s="19" t="n">
        <v>0.338715422619469</v>
      </c>
      <c r="V639" s="19" t="n">
        <v>0.335881604030607</v>
      </c>
      <c r="W639" s="19" t="n">
        <v>0.411372505135836</v>
      </c>
      <c r="X639" s="19" t="n">
        <v>0.438072906724876</v>
      </c>
      <c r="Y639" s="19" t="n">
        <v>0.370264183302821</v>
      </c>
      <c r="Z639" s="19" t="n">
        <v>0.363716394761569</v>
      </c>
      <c r="AA639" s="19" t="n">
        <v>0.448238054717544</v>
      </c>
      <c r="AB639" s="19" t="n">
        <v>0.348790977513787</v>
      </c>
      <c r="AC639" s="19" t="n">
        <v>0.268466175301818</v>
      </c>
      <c r="AD639" s="19" t="n">
        <v>0.497274017606883</v>
      </c>
      <c r="AE639" s="19"/>
      <c r="AF639" s="19" t="n">
        <v>0.322190206726735</v>
      </c>
      <c r="AG639" s="19" t="n">
        <v>0.424837559598377</v>
      </c>
      <c r="AH639" s="19" t="n">
        <v>0.444427680312134</v>
      </c>
      <c r="AI639" s="19"/>
      <c r="AJ639" s="19" t="n">
        <v>0.375902163801683</v>
      </c>
      <c r="AK639" s="19" t="n">
        <v>0.427432722176967</v>
      </c>
      <c r="AL639" s="19" t="n">
        <v>0.458965538632491</v>
      </c>
      <c r="AM639" s="19" t="n">
        <v>0.275065492986936</v>
      </c>
      <c r="AN639" s="19" t="n">
        <v>0.418158270681107</v>
      </c>
      <c r="AO639" s="19"/>
      <c r="AP639" s="19" t="n">
        <v>0.405142748643334</v>
      </c>
      <c r="AQ639" s="19" t="n">
        <v>0.418019348489896</v>
      </c>
      <c r="AR639" s="19" t="n">
        <v>0.446829824248648</v>
      </c>
      <c r="AS639" s="19" t="n">
        <v>0.333028786990484</v>
      </c>
      <c r="AT639" s="19" t="n">
        <v>0.317676900790139</v>
      </c>
      <c r="AU639" s="19"/>
      <c r="AV639" s="19" t="n">
        <v>0.465795168001621</v>
      </c>
      <c r="AW639" s="19" t="n">
        <v>0.426229982608261</v>
      </c>
      <c r="AX639" s="19" t="n">
        <v>0.495142055613568</v>
      </c>
      <c r="AY639" s="19" t="n">
        <v>0.337614762003263</v>
      </c>
      <c r="AZ639" s="19" t="n">
        <v>0.327699607692033</v>
      </c>
      <c r="BA639" s="19" t="n">
        <v>0.263670347327038</v>
      </c>
      <c r="BB639" s="19"/>
      <c r="BC639" s="19" t="n">
        <v>0.333518545471235</v>
      </c>
      <c r="BD639" s="19" t="n">
        <v>0.402897138150493</v>
      </c>
      <c r="BE639" s="19" t="n">
        <v>0.433724686568534</v>
      </c>
      <c r="BF639" s="19" t="n">
        <v>0.46714587735607</v>
      </c>
      <c r="BG639" s="19" t="n">
        <v>0.492784651438463</v>
      </c>
    </row>
    <row r="640">
      <c r="B640" t="s">
        <v>329</v>
      </c>
      <c r="C640" s="19" t="n">
        <v>0.306339871090459</v>
      </c>
      <c r="D640" s="19" t="n">
        <v>0.283846604715282</v>
      </c>
      <c r="E640" s="19" t="n">
        <v>0.326901365997878</v>
      </c>
      <c r="F640" s="19"/>
      <c r="G640" s="19" t="n">
        <v>0.241825731527499</v>
      </c>
      <c r="H640" s="19" t="n">
        <v>0.244629664811422</v>
      </c>
      <c r="I640" s="19" t="n">
        <v>0.274370145526696</v>
      </c>
      <c r="J640" s="19" t="n">
        <v>0.326185492985662</v>
      </c>
      <c r="K640" s="19" t="n">
        <v>0.450967607539859</v>
      </c>
      <c r="L640" s="19" t="n">
        <v>0.300984511911406</v>
      </c>
      <c r="M640" s="19"/>
      <c r="N640" s="19" t="n">
        <v>0.253604032055804</v>
      </c>
      <c r="O640" s="19" t="n">
        <v>0.306831375183031</v>
      </c>
      <c r="P640" s="19" t="n">
        <v>0.347462736157745</v>
      </c>
      <c r="Q640" s="19" t="n">
        <v>0.323365993495505</v>
      </c>
      <c r="R640" s="19"/>
      <c r="S640" s="19" t="n">
        <v>0.254465038696882</v>
      </c>
      <c r="T640" s="19" t="n">
        <v>0.294933598374123</v>
      </c>
      <c r="U640" s="19" t="n">
        <v>0.265229517229512</v>
      </c>
      <c r="V640" s="19" t="n">
        <v>0.344610976325722</v>
      </c>
      <c r="W640" s="19" t="n">
        <v>0.336701588007289</v>
      </c>
      <c r="X640" s="19" t="n">
        <v>0.257049333669138</v>
      </c>
      <c r="Y640" s="19" t="n">
        <v>0.329793547113075</v>
      </c>
      <c r="Z640" s="19" t="n">
        <v>0.308803337554661</v>
      </c>
      <c r="AA640" s="19" t="n">
        <v>0.279317590474602</v>
      </c>
      <c r="AB640" s="19" t="n">
        <v>0.376735869519755</v>
      </c>
      <c r="AC640" s="19" t="n">
        <v>0.447104116750795</v>
      </c>
      <c r="AD640" s="19" t="n">
        <v>0.224383964342496</v>
      </c>
      <c r="AE640" s="19"/>
      <c r="AF640" s="19" t="n">
        <v>0.365340014207251</v>
      </c>
      <c r="AG640" s="19" t="n">
        <v>0.292796792639581</v>
      </c>
      <c r="AH640" s="19" t="n">
        <v>0.242324509791083</v>
      </c>
      <c r="AI640" s="19"/>
      <c r="AJ640" s="19" t="n">
        <v>0.264883858499834</v>
      </c>
      <c r="AK640" s="19" t="n">
        <v>0.303811632738563</v>
      </c>
      <c r="AL640" s="19" t="n">
        <v>0.25425884019211</v>
      </c>
      <c r="AM640" s="19" t="n">
        <v>0.396189973712871</v>
      </c>
      <c r="AN640" s="19" t="n">
        <v>0.266320220296288</v>
      </c>
      <c r="AO640" s="19"/>
      <c r="AP640" s="19" t="n">
        <v>0.251284727536555</v>
      </c>
      <c r="AQ640" s="19" t="n">
        <v>0.30538457024299</v>
      </c>
      <c r="AR640" s="19" t="n">
        <v>0.255098930585993</v>
      </c>
      <c r="AS640" s="19" t="n">
        <v>0.356880596196336</v>
      </c>
      <c r="AT640" s="19" t="n">
        <v>0.38948767115767</v>
      </c>
      <c r="AU640" s="19"/>
      <c r="AV640" s="19" t="n">
        <v>0.2762546965873</v>
      </c>
      <c r="AW640" s="19" t="n">
        <v>0.251533271120298</v>
      </c>
      <c r="AX640" s="19" t="n">
        <v>0.269903901292783</v>
      </c>
      <c r="AY640" s="19" t="n">
        <v>0.365671859010041</v>
      </c>
      <c r="AZ640" s="19" t="n">
        <v>0.391201440179087</v>
      </c>
      <c r="BA640" s="19" t="n">
        <v>0.313490571893079</v>
      </c>
      <c r="BB640" s="19"/>
      <c r="BC640" s="19" t="n">
        <v>0.317206996476856</v>
      </c>
      <c r="BD640" s="19" t="n">
        <v>0.342977698405154</v>
      </c>
      <c r="BE640" s="19" t="n">
        <v>0.287387808326735</v>
      </c>
      <c r="BF640" s="19" t="n">
        <v>0.250580839055915</v>
      </c>
      <c r="BG640" s="19" t="n">
        <v>0.113170839210343</v>
      </c>
    </row>
    <row r="641">
      <c r="B641" t="s">
        <v>141</v>
      </c>
      <c r="C641" s="19" t="n">
        <v>0.089907415864199</v>
      </c>
      <c r="D641" s="19" t="n">
        <v>0.176678443741721</v>
      </c>
      <c r="E641" s="19" t="n">
        <v>0.00846493353291206</v>
      </c>
      <c r="F641" s="19"/>
      <c r="G641" s="19" t="n">
        <v>0.308235730967098</v>
      </c>
      <c r="H641" s="19" t="n">
        <v>0.284013826903019</v>
      </c>
      <c r="I641" s="19" t="n">
        <v>0.186131487020399</v>
      </c>
      <c r="J641" s="19" t="n">
        <v>0.00703028915987203</v>
      </c>
      <c r="K641" s="19" t="n">
        <v>-0.181087860682501</v>
      </c>
      <c r="L641" s="19" t="n">
        <v>-0.0142942106674508</v>
      </c>
      <c r="M641" s="19"/>
      <c r="N641" s="19" t="n">
        <v>0.223868609277837</v>
      </c>
      <c r="O641" s="19" t="n">
        <v>0.06027856837296</v>
      </c>
      <c r="P641" s="19" t="n">
        <v>0.0303245983019172</v>
      </c>
      <c r="Q641" s="19" t="n">
        <v>0.0368876056022884</v>
      </c>
      <c r="R641" s="19"/>
      <c r="S641" s="19" t="n">
        <v>0.228871890040137</v>
      </c>
      <c r="T641" s="19" t="n">
        <v>0.100782862699476</v>
      </c>
      <c r="U641" s="19" t="n">
        <v>0.0734859053899563</v>
      </c>
      <c r="V641" s="19" t="n">
        <v>-0.00872937229511445</v>
      </c>
      <c r="W641" s="19" t="n">
        <v>0.0746709171285472</v>
      </c>
      <c r="X641" s="19" t="n">
        <v>0.181023573055739</v>
      </c>
      <c r="Y641" s="19" t="n">
        <v>0.0404706361897462</v>
      </c>
      <c r="Z641" s="19" t="n">
        <v>0.0549130572069074</v>
      </c>
      <c r="AA641" s="19" t="n">
        <v>0.168920464242942</v>
      </c>
      <c r="AB641" s="19" t="n">
        <v>-0.0279448920059675</v>
      </c>
      <c r="AC641" s="19" t="n">
        <v>-0.178637941448976</v>
      </c>
      <c r="AD641" s="19" t="n">
        <v>0.272890053264387</v>
      </c>
      <c r="AE641" s="19"/>
      <c r="AF641" s="19" t="n">
        <v>-0.0431498074805156</v>
      </c>
      <c r="AG641" s="19" t="n">
        <v>0.132040766958796</v>
      </c>
      <c r="AH641" s="19" t="n">
        <v>0.202103170521051</v>
      </c>
      <c r="AI641" s="19"/>
      <c r="AJ641" s="19" t="n">
        <v>0.11101830530185</v>
      </c>
      <c r="AK641" s="19" t="n">
        <v>0.123621089438403</v>
      </c>
      <c r="AL641" s="19" t="n">
        <v>0.204706698440381</v>
      </c>
      <c r="AM641" s="19" t="n">
        <v>-0.121124480725935</v>
      </c>
      <c r="AN641" s="19" t="n">
        <v>0.151838050384819</v>
      </c>
      <c r="AO641" s="19"/>
      <c r="AP641" s="19" t="n">
        <v>0.153858021106779</v>
      </c>
      <c r="AQ641" s="19" t="n">
        <v>0.112634778246907</v>
      </c>
      <c r="AR641" s="19" t="n">
        <v>0.191730893662655</v>
      </c>
      <c r="AS641" s="19" t="n">
        <v>-0.0238518092058523</v>
      </c>
      <c r="AT641" s="19" t="n">
        <v>-0.0718107703675306</v>
      </c>
      <c r="AU641" s="19"/>
      <c r="AV641" s="19" t="n">
        <v>0.189540471414321</v>
      </c>
      <c r="AW641" s="19" t="n">
        <v>0.174696711487964</v>
      </c>
      <c r="AX641" s="19" t="n">
        <v>0.225238154320785</v>
      </c>
      <c r="AY641" s="19" t="n">
        <v>-0.0280570970067781</v>
      </c>
      <c r="AZ641" s="19" t="n">
        <v>-0.0635018324870545</v>
      </c>
      <c r="BA641" s="19" t="n">
        <v>-0.0498202245660411</v>
      </c>
      <c r="BB641" s="19"/>
      <c r="BC641" s="19" t="n">
        <v>0.0163115489943789</v>
      </c>
      <c r="BD641" s="19" t="n">
        <v>0.0599194397453385</v>
      </c>
      <c r="BE641" s="19" t="n">
        <v>0.146336878241799</v>
      </c>
      <c r="BF641" s="19" t="n">
        <v>0.216565038300155</v>
      </c>
      <c r="BG641" s="19" t="n">
        <v>0.37961381222812</v>
      </c>
    </row>
    <row r="642">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c r="AB642" s="19"/>
      <c r="AC642" s="19"/>
      <c r="AD642" s="19"/>
      <c r="AE642" s="19"/>
      <c r="AF642" s="19"/>
      <c r="AG642" s="19"/>
      <c r="AH642" s="19"/>
      <c r="AI642" s="19"/>
      <c r="AJ642" s="19"/>
      <c r="AK642" s="19"/>
      <c r="AL642" s="19"/>
      <c r="AM642" s="19"/>
      <c r="AN642" s="19"/>
      <c r="AO642" s="19"/>
      <c r="AP642" s="19"/>
      <c r="AQ642" s="19"/>
      <c r="AR642" s="19"/>
      <c r="AS642" s="19"/>
      <c r="AT642" s="19"/>
      <c r="AU642" s="19"/>
      <c r="AV642" s="19"/>
      <c r="AW642" s="19"/>
      <c r="AX642" s="19"/>
      <c r="AY642" s="19"/>
      <c r="AZ642" s="19"/>
      <c r="BA642" s="19"/>
      <c r="BB642" s="19"/>
      <c r="BC642" s="19"/>
      <c r="BD642" s="19"/>
      <c r="BE642" s="19"/>
      <c r="BF642" s="19"/>
      <c r="BG642" s="19"/>
    </row>
    <row r="643">
      <c r="B643" s="7" t="s">
        <v>335</v>
      </c>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c r="AB643" s="19"/>
      <c r="AC643" s="19"/>
      <c r="AD643" s="19"/>
      <c r="AE643" s="19"/>
      <c r="AF643" s="19"/>
      <c r="AG643" s="19"/>
      <c r="AH643" s="19"/>
      <c r="AI643" s="19"/>
      <c r="AJ643" s="19"/>
      <c r="AK643" s="19"/>
      <c r="AL643" s="19"/>
      <c r="AM643" s="19"/>
      <c r="AN643" s="19"/>
      <c r="AO643" s="19"/>
      <c r="AP643" s="19"/>
      <c r="AQ643" s="19"/>
      <c r="AR643" s="19"/>
      <c r="AS643" s="19"/>
      <c r="AT643" s="19"/>
      <c r="AU643" s="19"/>
      <c r="AV643" s="19"/>
      <c r="AW643" s="19"/>
      <c r="AX643" s="19"/>
      <c r="AY643" s="19"/>
      <c r="AZ643" s="19"/>
      <c r="BA643" s="19"/>
      <c r="BB643" s="19"/>
      <c r="BC643" s="19"/>
      <c r="BD643" s="19"/>
      <c r="BE643" s="19"/>
      <c r="BF643" s="19"/>
      <c r="BG643" s="19"/>
    </row>
    <row r="644">
      <c r="B644" s="26" t="s">
        <v>331</v>
      </c>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c r="AB644" s="19"/>
      <c r="AC644" s="19"/>
      <c r="AD644" s="19"/>
      <c r="AE644" s="19"/>
      <c r="AF644" s="19"/>
      <c r="AG644" s="19"/>
      <c r="AH644" s="19"/>
      <c r="AI644" s="19"/>
      <c r="AJ644" s="19"/>
      <c r="AK644" s="19"/>
      <c r="AL644" s="19"/>
      <c r="AM644" s="19"/>
      <c r="AN644" s="19"/>
      <c r="AO644" s="19"/>
      <c r="AP644" s="19"/>
      <c r="AQ644" s="19"/>
      <c r="AR644" s="19"/>
      <c r="AS644" s="19"/>
      <c r="AT644" s="19"/>
      <c r="AU644" s="19"/>
      <c r="AV644" s="19"/>
      <c r="AW644" s="19"/>
      <c r="AX644" s="19"/>
      <c r="AY644" s="19"/>
      <c r="AZ644" s="19"/>
      <c r="BA644" s="19"/>
      <c r="BB644" s="19"/>
      <c r="BC644" s="19"/>
      <c r="BD644" s="19"/>
      <c r="BE644" s="19"/>
      <c r="BF644" s="19"/>
      <c r="BG644" s="19"/>
    </row>
    <row r="645">
      <c r="B645" t="s">
        <v>323</v>
      </c>
      <c r="C645" s="19" t="n">
        <v>0.106316469555985</v>
      </c>
      <c r="D645" s="19" t="n">
        <v>0.13856433023048</v>
      </c>
      <c r="E645" s="19" t="n">
        <v>0.074252974234099</v>
      </c>
      <c r="F645" s="19"/>
      <c r="G645" s="19" t="n">
        <v>0.240504790046306</v>
      </c>
      <c r="H645" s="19" t="n">
        <v>0.193628599487437</v>
      </c>
      <c r="I645" s="19" t="n">
        <v>0.0969283688718615</v>
      </c>
      <c r="J645" s="19" t="n">
        <v>0.0594764703624741</v>
      </c>
      <c r="K645" s="19" t="n">
        <v>0.0328296404314317</v>
      </c>
      <c r="L645" s="19" t="n">
        <v>0.0536084389333632</v>
      </c>
      <c r="M645" s="19"/>
      <c r="N645" s="19" t="n">
        <v>0.173907896565157</v>
      </c>
      <c r="O645" s="19" t="n">
        <v>0.090877913112457</v>
      </c>
      <c r="P645" s="19" t="n">
        <v>0.0673023490536005</v>
      </c>
      <c r="Q645" s="19" t="n">
        <v>0.0877366893362109</v>
      </c>
      <c r="R645" s="19"/>
      <c r="S645" s="19" t="n">
        <v>0.141733162632432</v>
      </c>
      <c r="T645" s="19" t="n">
        <v>0.0805149426465288</v>
      </c>
      <c r="U645" s="19" t="n">
        <v>0.0807109349080442</v>
      </c>
      <c r="V645" s="19" t="n">
        <v>0.10442291749892</v>
      </c>
      <c r="W645" s="19" t="n">
        <v>0.0831719714877579</v>
      </c>
      <c r="X645" s="19" t="n">
        <v>0.152139058500443</v>
      </c>
      <c r="Y645" s="19" t="n">
        <v>0.122647441226698</v>
      </c>
      <c r="Z645" s="19" t="n">
        <v>0.0703355171378861</v>
      </c>
      <c r="AA645" s="19" t="n">
        <v>0.128368278409881</v>
      </c>
      <c r="AB645" s="19" t="n">
        <v>0.0854541319796973</v>
      </c>
      <c r="AC645" s="19" t="n">
        <v>0.0736797695736967</v>
      </c>
      <c r="AD645" s="19" t="n">
        <v>0.099662940678278</v>
      </c>
      <c r="AE645" s="19"/>
      <c r="AF645" s="19" t="n">
        <v>0.0624893760546869</v>
      </c>
      <c r="AG645" s="19" t="n">
        <v>0.125308330653156</v>
      </c>
      <c r="AH645" s="19" t="n">
        <v>0.0895937862216464</v>
      </c>
      <c r="AI645" s="19"/>
      <c r="AJ645" s="19" t="n">
        <v>0.0997092545263776</v>
      </c>
      <c r="AK645" s="19" t="n">
        <v>0.136062565130977</v>
      </c>
      <c r="AL645" s="19" t="n">
        <v>0.0643051765981889</v>
      </c>
      <c r="AM645" s="19" t="n">
        <v>0</v>
      </c>
      <c r="AN645" s="19" t="n">
        <v>0.0624325744599229</v>
      </c>
      <c r="AO645" s="19"/>
      <c r="AP645" s="19" t="n">
        <v>0.0959336530255403</v>
      </c>
      <c r="AQ645" s="19" t="n">
        <v>0.151573246500284</v>
      </c>
      <c r="AR645" s="19" t="n">
        <v>0.0949777295644526</v>
      </c>
      <c r="AS645" s="19" t="n">
        <v>0.0526942634734729</v>
      </c>
      <c r="AT645" s="19" t="n">
        <v>0.120995273883194</v>
      </c>
      <c r="AU645" s="19"/>
      <c r="AV645" s="19" t="n">
        <v>0.185865320576615</v>
      </c>
      <c r="AW645" s="19" t="n">
        <v>0.11760060648335</v>
      </c>
      <c r="AX645" s="19" t="n">
        <v>0.0748025318761205</v>
      </c>
      <c r="AY645" s="19" t="n">
        <v>0.0373851758645003</v>
      </c>
      <c r="AZ645" s="19" t="n">
        <v>0.117132895074075</v>
      </c>
      <c r="BA645" s="19" t="n">
        <v>0.028215542806161</v>
      </c>
      <c r="BB645" s="19"/>
      <c r="BC645" s="19" t="n">
        <v>0.0651694746301248</v>
      </c>
      <c r="BD645" s="19" t="n">
        <v>0.081045261447712</v>
      </c>
      <c r="BE645" s="19" t="n">
        <v>0.157279217304188</v>
      </c>
      <c r="BF645" s="19" t="n">
        <v>0.169564105025628</v>
      </c>
      <c r="BG645" s="19" t="n">
        <v>0.178781185738248</v>
      </c>
    </row>
    <row r="646">
      <c r="B646" t="s">
        <v>324</v>
      </c>
      <c r="C646" s="19" t="n">
        <v>0.307430252409696</v>
      </c>
      <c r="D646" s="19" t="n">
        <v>0.32639869058079</v>
      </c>
      <c r="E646" s="19" t="n">
        <v>0.291338421940231</v>
      </c>
      <c r="F646" s="19"/>
      <c r="G646" s="19" t="n">
        <v>0.333642703914566</v>
      </c>
      <c r="H646" s="19" t="n">
        <v>0.41271832148629</v>
      </c>
      <c r="I646" s="19" t="n">
        <v>0.411593216576925</v>
      </c>
      <c r="J646" s="19" t="n">
        <v>0.30482819223209</v>
      </c>
      <c r="K646" s="19" t="n">
        <v>0.235401344533122</v>
      </c>
      <c r="L646" s="19" t="n">
        <v>0.176687048872395</v>
      </c>
      <c r="M646" s="19"/>
      <c r="N646" s="19" t="n">
        <v>0.377515204446624</v>
      </c>
      <c r="O646" s="19" t="n">
        <v>0.352424504318239</v>
      </c>
      <c r="P646" s="19" t="n">
        <v>0.239907564906952</v>
      </c>
      <c r="Q646" s="19" t="n">
        <v>0.249646012961084</v>
      </c>
      <c r="R646" s="19"/>
      <c r="S646" s="19" t="n">
        <v>0.406694768672475</v>
      </c>
      <c r="T646" s="19" t="n">
        <v>0.327132915860491</v>
      </c>
      <c r="U646" s="19" t="n">
        <v>0.319471062599624</v>
      </c>
      <c r="V646" s="19" t="n">
        <v>0.317869573324422</v>
      </c>
      <c r="W646" s="19" t="n">
        <v>0.263627439465631</v>
      </c>
      <c r="X646" s="19" t="n">
        <v>0.288676312591419</v>
      </c>
      <c r="Y646" s="19" t="n">
        <v>0.259361388660206</v>
      </c>
      <c r="Z646" s="19" t="n">
        <v>0.317156959282057</v>
      </c>
      <c r="AA646" s="19" t="n">
        <v>0.281131255164691</v>
      </c>
      <c r="AB646" s="19" t="n">
        <v>0.253635676201961</v>
      </c>
      <c r="AC646" s="19" t="n">
        <v>0.217496538792946</v>
      </c>
      <c r="AD646" s="19" t="n">
        <v>0.409545153654207</v>
      </c>
      <c r="AE646" s="19"/>
      <c r="AF646" s="19" t="n">
        <v>0.249657650029932</v>
      </c>
      <c r="AG646" s="19" t="n">
        <v>0.350068793044089</v>
      </c>
      <c r="AH646" s="19" t="n">
        <v>0.346762005077196</v>
      </c>
      <c r="AI646" s="19"/>
      <c r="AJ646" s="19" t="n">
        <v>0.266174327413256</v>
      </c>
      <c r="AK646" s="19" t="n">
        <v>0.370288262233258</v>
      </c>
      <c r="AL646" s="19" t="n">
        <v>0.391021621504781</v>
      </c>
      <c r="AM646" s="19" t="n">
        <v>0.230192692736068</v>
      </c>
      <c r="AN646" s="19" t="n">
        <v>0.33215945472159</v>
      </c>
      <c r="AO646" s="19"/>
      <c r="AP646" s="19" t="n">
        <v>0.293695495104154</v>
      </c>
      <c r="AQ646" s="19" t="n">
        <v>0.326283651950489</v>
      </c>
      <c r="AR646" s="19" t="n">
        <v>0.371881247117092</v>
      </c>
      <c r="AS646" s="19" t="n">
        <v>0.274729508576073</v>
      </c>
      <c r="AT646" s="19" t="n">
        <v>0.222903242747154</v>
      </c>
      <c r="AU646" s="19"/>
      <c r="AV646" s="19" t="n">
        <v>0.376132375273231</v>
      </c>
      <c r="AW646" s="19" t="n">
        <v>0.289056497314905</v>
      </c>
      <c r="AX646" s="19" t="n">
        <v>0.371090048112267</v>
      </c>
      <c r="AY646" s="19" t="n">
        <v>0.268628606743822</v>
      </c>
      <c r="AZ646" s="19" t="n">
        <v>0.228738268532942</v>
      </c>
      <c r="BA646" s="19" t="n">
        <v>0.228210841936887</v>
      </c>
      <c r="BB646" s="19"/>
      <c r="BC646" s="19" t="n">
        <v>0.210732142415136</v>
      </c>
      <c r="BD646" s="19" t="n">
        <v>0.317976015311302</v>
      </c>
      <c r="BE646" s="19" t="n">
        <v>0.349419795306869</v>
      </c>
      <c r="BF646" s="19" t="n">
        <v>0.396050257852134</v>
      </c>
      <c r="BG646" s="19" t="n">
        <v>0.241162001927805</v>
      </c>
    </row>
    <row r="647">
      <c r="B647" t="s">
        <v>325</v>
      </c>
      <c r="C647" s="19" t="n">
        <v>0.276138268792886</v>
      </c>
      <c r="D647" s="19" t="n">
        <v>0.267846094121619</v>
      </c>
      <c r="E647" s="19" t="n">
        <v>0.284532780746473</v>
      </c>
      <c r="F647" s="19"/>
      <c r="G647" s="19" t="n">
        <v>0.232849943924224</v>
      </c>
      <c r="H647" s="19" t="n">
        <v>0.185805580996928</v>
      </c>
      <c r="I647" s="19" t="n">
        <v>0.22012983618943</v>
      </c>
      <c r="J647" s="19" t="n">
        <v>0.278862582173431</v>
      </c>
      <c r="K647" s="19" t="n">
        <v>0.323574379370114</v>
      </c>
      <c r="L647" s="19" t="n">
        <v>0.383714208261368</v>
      </c>
      <c r="M647" s="19"/>
      <c r="N647" s="19" t="n">
        <v>0.217638122573126</v>
      </c>
      <c r="O647" s="19" t="n">
        <v>0.251417581482667</v>
      </c>
      <c r="P647" s="19" t="n">
        <v>0.31807702560393</v>
      </c>
      <c r="Q647" s="19" t="n">
        <v>0.323750350151292</v>
      </c>
      <c r="R647" s="19"/>
      <c r="S647" s="19" t="n">
        <v>0.191989884846465</v>
      </c>
      <c r="T647" s="19" t="n">
        <v>0.318016868517858</v>
      </c>
      <c r="U647" s="19" t="n">
        <v>0.321622939751166</v>
      </c>
      <c r="V647" s="19" t="n">
        <v>0.251924542985578</v>
      </c>
      <c r="W647" s="19" t="n">
        <v>0.36985745927593</v>
      </c>
      <c r="X647" s="19" t="n">
        <v>0.215830787963733</v>
      </c>
      <c r="Y647" s="19" t="n">
        <v>0.309221849551877</v>
      </c>
      <c r="Z647" s="19" t="n">
        <v>0.351078170002632</v>
      </c>
      <c r="AA647" s="19" t="n">
        <v>0.280586142905131</v>
      </c>
      <c r="AB647" s="19" t="n">
        <v>0.257239737388936</v>
      </c>
      <c r="AC647" s="19" t="n">
        <v>0.270648715394319</v>
      </c>
      <c r="AD647" s="19" t="n">
        <v>0.242053466786127</v>
      </c>
      <c r="AE647" s="19"/>
      <c r="AF647" s="19" t="n">
        <v>0.304945504547624</v>
      </c>
      <c r="AG647" s="19" t="n">
        <v>0.244414537299905</v>
      </c>
      <c r="AH647" s="19" t="n">
        <v>0.288784361591199</v>
      </c>
      <c r="AI647" s="19"/>
      <c r="AJ647" s="19" t="n">
        <v>0.310920095257599</v>
      </c>
      <c r="AK647" s="19" t="n">
        <v>0.2293538136651</v>
      </c>
      <c r="AL647" s="19" t="n">
        <v>0.243774092671258</v>
      </c>
      <c r="AM647" s="19" t="n">
        <v>0.274173218466672</v>
      </c>
      <c r="AN647" s="19" t="n">
        <v>0.298924064801009</v>
      </c>
      <c r="AO647" s="19"/>
      <c r="AP647" s="19" t="n">
        <v>0.271519607419121</v>
      </c>
      <c r="AQ647" s="19" t="n">
        <v>0.251575355327826</v>
      </c>
      <c r="AR647" s="19" t="n">
        <v>0.315432016946669</v>
      </c>
      <c r="AS647" s="19" t="n">
        <v>0.306789848583583</v>
      </c>
      <c r="AT647" s="19" t="n">
        <v>0.175497914777575</v>
      </c>
      <c r="AU647" s="19"/>
      <c r="AV647" s="19" t="n">
        <v>0.210156980174978</v>
      </c>
      <c r="AW647" s="19" t="n">
        <v>0.270548336586878</v>
      </c>
      <c r="AX647" s="19" t="n">
        <v>0.301178140232474</v>
      </c>
      <c r="AY647" s="19" t="n">
        <v>0.334952748888764</v>
      </c>
      <c r="AZ647" s="19" t="n">
        <v>0.203687607245276</v>
      </c>
      <c r="BA647" s="19" t="n">
        <v>0.335840346050878</v>
      </c>
      <c r="BB647" s="19"/>
      <c r="BC647" s="19" t="n">
        <v>0.332837472200567</v>
      </c>
      <c r="BD647" s="19" t="n">
        <v>0.26592298737656</v>
      </c>
      <c r="BE647" s="19" t="n">
        <v>0.235010367985046</v>
      </c>
      <c r="BF647" s="19" t="n">
        <v>0.238093883249131</v>
      </c>
      <c r="BG647" s="19" t="n">
        <v>0.278290053495961</v>
      </c>
    </row>
    <row r="648">
      <c r="B648" t="s">
        <v>326</v>
      </c>
      <c r="C648" s="19" t="n">
        <v>0.15817799406794</v>
      </c>
      <c r="D648" s="19" t="n">
        <v>0.138924313231299</v>
      </c>
      <c r="E648" s="19" t="n">
        <v>0.177886833585191</v>
      </c>
      <c r="F648" s="19"/>
      <c r="G648" s="19" t="n">
        <v>0.131477766549697</v>
      </c>
      <c r="H648" s="19" t="n">
        <v>0.120391433049846</v>
      </c>
      <c r="I648" s="19" t="n">
        <v>0.11570944344809</v>
      </c>
      <c r="J648" s="19" t="n">
        <v>0.170091468991856</v>
      </c>
      <c r="K648" s="19" t="n">
        <v>0.212976314741445</v>
      </c>
      <c r="L648" s="19" t="n">
        <v>0.190218384567869</v>
      </c>
      <c r="M648" s="19"/>
      <c r="N648" s="19" t="n">
        <v>0.100417368772941</v>
      </c>
      <c r="O648" s="19" t="n">
        <v>0.183066121664795</v>
      </c>
      <c r="P648" s="19" t="n">
        <v>0.186548770355221</v>
      </c>
      <c r="Q648" s="19" t="n">
        <v>0.166481583796275</v>
      </c>
      <c r="R648" s="19"/>
      <c r="S648" s="19" t="n">
        <v>0.146989411045897</v>
      </c>
      <c r="T648" s="19" t="n">
        <v>0.137963311954994</v>
      </c>
      <c r="U648" s="19" t="n">
        <v>0.152624985258172</v>
      </c>
      <c r="V648" s="19" t="n">
        <v>0.191306251166778</v>
      </c>
      <c r="W648" s="19" t="n">
        <v>0.151270783949973</v>
      </c>
      <c r="X648" s="19" t="n">
        <v>0.19636146611421</v>
      </c>
      <c r="Y648" s="19" t="n">
        <v>0.202481174696489</v>
      </c>
      <c r="Z648" s="19" t="n">
        <v>0.068416229845911</v>
      </c>
      <c r="AA648" s="19" t="n">
        <v>0.118757132580038</v>
      </c>
      <c r="AB648" s="19" t="n">
        <v>0.175569960104292</v>
      </c>
      <c r="AC648" s="19" t="n">
        <v>0.240283578242308</v>
      </c>
      <c r="AD648" s="19" t="n">
        <v>0.0532554596745299</v>
      </c>
      <c r="AE648" s="19"/>
      <c r="AF648" s="19" t="n">
        <v>0.183979782160283</v>
      </c>
      <c r="AG648" s="19" t="n">
        <v>0.138758393132671</v>
      </c>
      <c r="AH648" s="19" t="n">
        <v>0.147495395622024</v>
      </c>
      <c r="AI648" s="19"/>
      <c r="AJ648" s="19" t="n">
        <v>0.162477884497471</v>
      </c>
      <c r="AK648" s="19" t="n">
        <v>0.12837358644621</v>
      </c>
      <c r="AL648" s="19" t="n">
        <v>0.102427004567363</v>
      </c>
      <c r="AM648" s="19" t="n">
        <v>0.346457465042623</v>
      </c>
      <c r="AN648" s="19" t="n">
        <v>0.148707624246534</v>
      </c>
      <c r="AO648" s="19"/>
      <c r="AP648" s="19" t="n">
        <v>0.16040146838125</v>
      </c>
      <c r="AQ648" s="19" t="n">
        <v>0.119201140975788</v>
      </c>
      <c r="AR648" s="19" t="n">
        <v>0.122961489696857</v>
      </c>
      <c r="AS648" s="19" t="n">
        <v>0.209406328355171</v>
      </c>
      <c r="AT648" s="19" t="n">
        <v>0.272225491957275</v>
      </c>
      <c r="AU648" s="19"/>
      <c r="AV648" s="19" t="n">
        <v>0.106207680351318</v>
      </c>
      <c r="AW648" s="19" t="n">
        <v>0.17392566964424</v>
      </c>
      <c r="AX648" s="19" t="n">
        <v>0.131815344214877</v>
      </c>
      <c r="AY648" s="19" t="n">
        <v>0.2007481400526</v>
      </c>
      <c r="AZ648" s="19" t="n">
        <v>0.254725490021642</v>
      </c>
      <c r="BA648" s="19" t="n">
        <v>0.0999112465222729</v>
      </c>
      <c r="BB648" s="19"/>
      <c r="BC648" s="19" t="n">
        <v>0.193227383818313</v>
      </c>
      <c r="BD648" s="19" t="n">
        <v>0.16535507008728</v>
      </c>
      <c r="BE648" s="19" t="n">
        <v>0.134429243090211</v>
      </c>
      <c r="BF648" s="19" t="n">
        <v>0.115855635439632</v>
      </c>
      <c r="BG648" s="19" t="n">
        <v>0.13250449017275</v>
      </c>
    </row>
    <row r="649">
      <c r="B649" t="s">
        <v>327</v>
      </c>
      <c r="C649" s="19" t="n">
        <v>0.0943485727534001</v>
      </c>
      <c r="D649" s="19" t="n">
        <v>0.0878818035923347</v>
      </c>
      <c r="E649" s="19" t="n">
        <v>0.0995148574812975</v>
      </c>
      <c r="F649" s="19"/>
      <c r="G649" s="19" t="n">
        <v>0.0275487778361839</v>
      </c>
      <c r="H649" s="19" t="n">
        <v>0.0443136419220739</v>
      </c>
      <c r="I649" s="19" t="n">
        <v>0.100774804262944</v>
      </c>
      <c r="J649" s="19" t="n">
        <v>0.137547948198014</v>
      </c>
      <c r="K649" s="19" t="n">
        <v>0.118903670675801</v>
      </c>
      <c r="L649" s="19" t="n">
        <v>0.116206580687205</v>
      </c>
      <c r="M649" s="19"/>
      <c r="N649" s="19" t="n">
        <v>0.0822840571628571</v>
      </c>
      <c r="O649" s="19" t="n">
        <v>0.06807884885756</v>
      </c>
      <c r="P649" s="19" t="n">
        <v>0.117998092963287</v>
      </c>
      <c r="Q649" s="19" t="n">
        <v>0.112728247082277</v>
      </c>
      <c r="R649" s="19"/>
      <c r="S649" s="19" t="n">
        <v>0.0725589900518739</v>
      </c>
      <c r="T649" s="19" t="n">
        <v>0.0877746685342879</v>
      </c>
      <c r="U649" s="19" t="n">
        <v>0.0501695198917233</v>
      </c>
      <c r="V649" s="19" t="n">
        <v>0.0962886134203942</v>
      </c>
      <c r="W649" s="19" t="n">
        <v>0.0828116140643707</v>
      </c>
      <c r="X649" s="19" t="n">
        <v>0.0283662940148165</v>
      </c>
      <c r="Y649" s="19" t="n">
        <v>0.0843288137900334</v>
      </c>
      <c r="Z649" s="19" t="n">
        <v>0.103820903513548</v>
      </c>
      <c r="AA649" s="19" t="n">
        <v>0.156375530731703</v>
      </c>
      <c r="AB649" s="19" t="n">
        <v>0.147445238504071</v>
      </c>
      <c r="AC649" s="19" t="n">
        <v>0.129934849816447</v>
      </c>
      <c r="AD649" s="19" t="n">
        <v>0.109159093209208</v>
      </c>
      <c r="AE649" s="19"/>
      <c r="AF649" s="19" t="n">
        <v>0.133479536464392</v>
      </c>
      <c r="AG649" s="19" t="n">
        <v>0.083928358927641</v>
      </c>
      <c r="AH649" s="19" t="n">
        <v>0.0720475564202494</v>
      </c>
      <c r="AI649" s="19"/>
      <c r="AJ649" s="19" t="n">
        <v>0.0994113975660389</v>
      </c>
      <c r="AK649" s="19" t="n">
        <v>0.091993632960173</v>
      </c>
      <c r="AL649" s="19" t="n">
        <v>0.0938599222525293</v>
      </c>
      <c r="AM649" s="19" t="n">
        <v>0.149176623754637</v>
      </c>
      <c r="AN649" s="19" t="n">
        <v>0.0628812072915202</v>
      </c>
      <c r="AO649" s="19"/>
      <c r="AP649" s="19" t="n">
        <v>0.10429268308718</v>
      </c>
      <c r="AQ649" s="19" t="n">
        <v>0.0978430948190581</v>
      </c>
      <c r="AR649" s="19" t="n">
        <v>0.048477267290844</v>
      </c>
      <c r="AS649" s="19" t="n">
        <v>0.111464308624415</v>
      </c>
      <c r="AT649" s="19" t="n">
        <v>0.142147408036428</v>
      </c>
      <c r="AU649" s="19"/>
      <c r="AV649" s="19" t="n">
        <v>0.0855393213364462</v>
      </c>
      <c r="AW649" s="19" t="n">
        <v>0.080965854893624</v>
      </c>
      <c r="AX649" s="19" t="n">
        <v>0.075305701883591</v>
      </c>
      <c r="AY649" s="19" t="n">
        <v>0.116806508199289</v>
      </c>
      <c r="AZ649" s="19" t="n">
        <v>0.131750365504245</v>
      </c>
      <c r="BA649" s="19" t="n">
        <v>0.125725346442854</v>
      </c>
      <c r="BB649" s="19"/>
      <c r="BC649" s="19" t="n">
        <v>0.128657840315133</v>
      </c>
      <c r="BD649" s="19" t="n">
        <v>0.108148397725336</v>
      </c>
      <c r="BE649" s="19" t="n">
        <v>0.0778664565197046</v>
      </c>
      <c r="BF649" s="19" t="n">
        <v>0.0498387247264466</v>
      </c>
      <c r="BG649" s="19" t="n">
        <v>0.105706186400556</v>
      </c>
    </row>
    <row r="650">
      <c r="B650" t="s">
        <v>123</v>
      </c>
      <c r="C650" s="19" t="n">
        <v>0.0575884424200934</v>
      </c>
      <c r="D650" s="19" t="n">
        <v>0.0403847682434774</v>
      </c>
      <c r="E650" s="19" t="n">
        <v>0.072474132012708</v>
      </c>
      <c r="F650" s="19"/>
      <c r="G650" s="19" t="n">
        <v>0.0339760177290236</v>
      </c>
      <c r="H650" s="19" t="n">
        <v>0.0431424230574248</v>
      </c>
      <c r="I650" s="19" t="n">
        <v>0.0548643306507496</v>
      </c>
      <c r="J650" s="19" t="n">
        <v>0.0491933380421343</v>
      </c>
      <c r="K650" s="19" t="n">
        <v>0.0763146502480854</v>
      </c>
      <c r="L650" s="19" t="n">
        <v>0.0795653386777992</v>
      </c>
      <c r="M650" s="19"/>
      <c r="N650" s="19" t="n">
        <v>0.0482373504792945</v>
      </c>
      <c r="O650" s="19" t="n">
        <v>0.0541350305642818</v>
      </c>
      <c r="P650" s="19" t="n">
        <v>0.070166197117009</v>
      </c>
      <c r="Q650" s="19" t="n">
        <v>0.0596571166728607</v>
      </c>
      <c r="R650" s="19"/>
      <c r="S650" s="19" t="n">
        <v>0.0400337827508575</v>
      </c>
      <c r="T650" s="19" t="n">
        <v>0.0485972924858405</v>
      </c>
      <c r="U650" s="19" t="n">
        <v>0.0754005575912702</v>
      </c>
      <c r="V650" s="19" t="n">
        <v>0.0381881016039089</v>
      </c>
      <c r="W650" s="19" t="n">
        <v>0.0492607317563363</v>
      </c>
      <c r="X650" s="19" t="n">
        <v>0.118626080815378</v>
      </c>
      <c r="Y650" s="19" t="n">
        <v>0.0219593320746973</v>
      </c>
      <c r="Z650" s="19" t="n">
        <v>0.0891922202179658</v>
      </c>
      <c r="AA650" s="19" t="n">
        <v>0.0347816602085562</v>
      </c>
      <c r="AB650" s="19" t="n">
        <v>0.0806552558210412</v>
      </c>
      <c r="AC650" s="19" t="n">
        <v>0.0679565481802838</v>
      </c>
      <c r="AD650" s="19" t="n">
        <v>0.0863238859976496</v>
      </c>
      <c r="AE650" s="19"/>
      <c r="AF650" s="19" t="n">
        <v>0.0654481507430826</v>
      </c>
      <c r="AG650" s="19" t="n">
        <v>0.057521586942538</v>
      </c>
      <c r="AH650" s="19" t="n">
        <v>0.0553168950676851</v>
      </c>
      <c r="AI650" s="19"/>
      <c r="AJ650" s="19" t="n">
        <v>0.0613070407392571</v>
      </c>
      <c r="AK650" s="19" t="n">
        <v>0.0439281395642818</v>
      </c>
      <c r="AL650" s="19" t="n">
        <v>0.10461218240588</v>
      </c>
      <c r="AM650" s="19" t="n">
        <v>0</v>
      </c>
      <c r="AN650" s="19" t="n">
        <v>0.0948950744794237</v>
      </c>
      <c r="AO650" s="19"/>
      <c r="AP650" s="19" t="n">
        <v>0.0741570929827537</v>
      </c>
      <c r="AQ650" s="19" t="n">
        <v>0.0535235104265544</v>
      </c>
      <c r="AR650" s="19" t="n">
        <v>0.0462702493840848</v>
      </c>
      <c r="AS650" s="19" t="n">
        <v>0.0449157423872854</v>
      </c>
      <c r="AT650" s="19" t="n">
        <v>0.0662306685983735</v>
      </c>
      <c r="AU650" s="19"/>
      <c r="AV650" s="19" t="n">
        <v>0.0360983222874118</v>
      </c>
      <c r="AW650" s="19" t="n">
        <v>0.0679030350770036</v>
      </c>
      <c r="AX650" s="19" t="n">
        <v>0.0458082336806706</v>
      </c>
      <c r="AY650" s="19" t="n">
        <v>0.0414788202510256</v>
      </c>
      <c r="AZ650" s="19" t="n">
        <v>0.0639653736218196</v>
      </c>
      <c r="BA650" s="19" t="n">
        <v>0.182096676240947</v>
      </c>
      <c r="BB650" s="19"/>
      <c r="BC650" s="19" t="n">
        <v>0.069375686620727</v>
      </c>
      <c r="BD650" s="19" t="n">
        <v>0.0615522680518097</v>
      </c>
      <c r="BE650" s="19" t="n">
        <v>0.0459949197939815</v>
      </c>
      <c r="BF650" s="19" t="n">
        <v>0.0305973937070269</v>
      </c>
      <c r="BG650" s="19" t="n">
        <v>0.0635560822646814</v>
      </c>
    </row>
    <row r="651">
      <c r="B651" t="s">
        <v>328</v>
      </c>
      <c r="C651" s="19" t="n">
        <v>0.413746721965681</v>
      </c>
      <c r="D651" s="19" t="n">
        <v>0.46496302081127</v>
      </c>
      <c r="E651" s="19" t="n">
        <v>0.36559139617433</v>
      </c>
      <c r="F651" s="19"/>
      <c r="G651" s="19" t="n">
        <v>0.574147493960872</v>
      </c>
      <c r="H651" s="19" t="n">
        <v>0.606346920973727</v>
      </c>
      <c r="I651" s="19" t="n">
        <v>0.508521585448787</v>
      </c>
      <c r="J651" s="19" t="n">
        <v>0.364304662594564</v>
      </c>
      <c r="K651" s="19" t="n">
        <v>0.268230984964554</v>
      </c>
      <c r="L651" s="19" t="n">
        <v>0.230295487805758</v>
      </c>
      <c r="M651" s="19"/>
      <c r="N651" s="19" t="n">
        <v>0.551423101011781</v>
      </c>
      <c r="O651" s="19" t="n">
        <v>0.443302417430696</v>
      </c>
      <c r="P651" s="19" t="n">
        <v>0.307209913960553</v>
      </c>
      <c r="Q651" s="19" t="n">
        <v>0.337382702297295</v>
      </c>
      <c r="R651" s="19"/>
      <c r="S651" s="19" t="n">
        <v>0.548427931304906</v>
      </c>
      <c r="T651" s="19" t="n">
        <v>0.40764785850702</v>
      </c>
      <c r="U651" s="19" t="n">
        <v>0.400181997507669</v>
      </c>
      <c r="V651" s="19" t="n">
        <v>0.422292490823341</v>
      </c>
      <c r="W651" s="19" t="n">
        <v>0.346799410953389</v>
      </c>
      <c r="X651" s="19" t="n">
        <v>0.440815371091863</v>
      </c>
      <c r="Y651" s="19" t="n">
        <v>0.382008829886904</v>
      </c>
      <c r="Z651" s="19" t="n">
        <v>0.387492476419943</v>
      </c>
      <c r="AA651" s="19" t="n">
        <v>0.409499533574572</v>
      </c>
      <c r="AB651" s="19" t="n">
        <v>0.339089808181659</v>
      </c>
      <c r="AC651" s="19" t="n">
        <v>0.291176308366643</v>
      </c>
      <c r="AD651" s="19" t="n">
        <v>0.509208094332485</v>
      </c>
      <c r="AE651" s="19"/>
      <c r="AF651" s="19" t="n">
        <v>0.312147026084618</v>
      </c>
      <c r="AG651" s="19" t="n">
        <v>0.475377123697244</v>
      </c>
      <c r="AH651" s="19" t="n">
        <v>0.436355791298842</v>
      </c>
      <c r="AI651" s="19"/>
      <c r="AJ651" s="19" t="n">
        <v>0.365883581939633</v>
      </c>
      <c r="AK651" s="19" t="n">
        <v>0.506350827364235</v>
      </c>
      <c r="AL651" s="19" t="n">
        <v>0.45532679810297</v>
      </c>
      <c r="AM651" s="19" t="n">
        <v>0.230192692736068</v>
      </c>
      <c r="AN651" s="19" t="n">
        <v>0.394592029181513</v>
      </c>
      <c r="AO651" s="19"/>
      <c r="AP651" s="19" t="n">
        <v>0.389629148129695</v>
      </c>
      <c r="AQ651" s="19" t="n">
        <v>0.477856898450774</v>
      </c>
      <c r="AR651" s="19" t="n">
        <v>0.466858976681545</v>
      </c>
      <c r="AS651" s="19" t="n">
        <v>0.327423772049546</v>
      </c>
      <c r="AT651" s="19" t="n">
        <v>0.343898516630349</v>
      </c>
      <c r="AU651" s="19"/>
      <c r="AV651" s="19" t="n">
        <v>0.561997695849846</v>
      </c>
      <c r="AW651" s="19" t="n">
        <v>0.406657103798254</v>
      </c>
      <c r="AX651" s="19" t="n">
        <v>0.445892579988388</v>
      </c>
      <c r="AY651" s="19" t="n">
        <v>0.306013782608323</v>
      </c>
      <c r="AZ651" s="19" t="n">
        <v>0.345871163607018</v>
      </c>
      <c r="BA651" s="19" t="n">
        <v>0.256426384743048</v>
      </c>
      <c r="BB651" s="19"/>
      <c r="BC651" s="19" t="n">
        <v>0.275901617045261</v>
      </c>
      <c r="BD651" s="19" t="n">
        <v>0.399021276759014</v>
      </c>
      <c r="BE651" s="19" t="n">
        <v>0.506699012611057</v>
      </c>
      <c r="BF651" s="19" t="n">
        <v>0.565614362877763</v>
      </c>
      <c r="BG651" s="19" t="n">
        <v>0.419943187666052</v>
      </c>
    </row>
    <row r="652">
      <c r="B652" t="s">
        <v>329</v>
      </c>
      <c r="C652" s="19" t="n">
        <v>0.25252656682134</v>
      </c>
      <c r="D652" s="19" t="n">
        <v>0.226806116823634</v>
      </c>
      <c r="E652" s="19" t="n">
        <v>0.277401691066488</v>
      </c>
      <c r="F652" s="19"/>
      <c r="G652" s="19" t="n">
        <v>0.159026544385881</v>
      </c>
      <c r="H652" s="19" t="n">
        <v>0.16470507497192</v>
      </c>
      <c r="I652" s="19" t="n">
        <v>0.216484247711034</v>
      </c>
      <c r="J652" s="19" t="n">
        <v>0.307639417189871</v>
      </c>
      <c r="K652" s="19" t="n">
        <v>0.331879985417246</v>
      </c>
      <c r="L652" s="19" t="n">
        <v>0.306424965255074</v>
      </c>
      <c r="M652" s="19"/>
      <c r="N652" s="19" t="n">
        <v>0.182701425935798</v>
      </c>
      <c r="O652" s="19" t="n">
        <v>0.251144970522355</v>
      </c>
      <c r="P652" s="19" t="n">
        <v>0.304546863318508</v>
      </c>
      <c r="Q652" s="19" t="n">
        <v>0.279209830878552</v>
      </c>
      <c r="R652" s="19"/>
      <c r="S652" s="19" t="n">
        <v>0.219548401097771</v>
      </c>
      <c r="T652" s="19" t="n">
        <v>0.225737980489281</v>
      </c>
      <c r="U652" s="19" t="n">
        <v>0.202794505149895</v>
      </c>
      <c r="V652" s="19" t="n">
        <v>0.287594864587172</v>
      </c>
      <c r="W652" s="19" t="n">
        <v>0.234082398014344</v>
      </c>
      <c r="X652" s="19" t="n">
        <v>0.224727760129027</v>
      </c>
      <c r="Y652" s="19" t="n">
        <v>0.286809988486522</v>
      </c>
      <c r="Z652" s="19" t="n">
        <v>0.172237133359459</v>
      </c>
      <c r="AA652" s="19" t="n">
        <v>0.275132663311741</v>
      </c>
      <c r="AB652" s="19" t="n">
        <v>0.323015198608364</v>
      </c>
      <c r="AC652" s="19" t="n">
        <v>0.370218428058755</v>
      </c>
      <c r="AD652" s="19" t="n">
        <v>0.162414552883738</v>
      </c>
      <c r="AE652" s="19"/>
      <c r="AF652" s="19" t="n">
        <v>0.317459318624675</v>
      </c>
      <c r="AG652" s="19" t="n">
        <v>0.222686752060312</v>
      </c>
      <c r="AH652" s="19" t="n">
        <v>0.219542952042273</v>
      </c>
      <c r="AI652" s="19"/>
      <c r="AJ652" s="19" t="n">
        <v>0.26188928206351</v>
      </c>
      <c r="AK652" s="19" t="n">
        <v>0.220367219406383</v>
      </c>
      <c r="AL652" s="19" t="n">
        <v>0.196286926819892</v>
      </c>
      <c r="AM652" s="19" t="n">
        <v>0.49563408879726</v>
      </c>
      <c r="AN652" s="19" t="n">
        <v>0.211588831538055</v>
      </c>
      <c r="AO652" s="19"/>
      <c r="AP652" s="19" t="n">
        <v>0.264694151468431</v>
      </c>
      <c r="AQ652" s="19" t="n">
        <v>0.217044235794846</v>
      </c>
      <c r="AR652" s="19" t="n">
        <v>0.171438756987701</v>
      </c>
      <c r="AS652" s="19" t="n">
        <v>0.320870636979585</v>
      </c>
      <c r="AT652" s="19" t="n">
        <v>0.414372899993703</v>
      </c>
      <c r="AU652" s="19"/>
      <c r="AV652" s="19" t="n">
        <v>0.191747001687764</v>
      </c>
      <c r="AW652" s="19" t="n">
        <v>0.254891524537864</v>
      </c>
      <c r="AX652" s="19" t="n">
        <v>0.207121046098468</v>
      </c>
      <c r="AY652" s="19" t="n">
        <v>0.317554648251888</v>
      </c>
      <c r="AZ652" s="19" t="n">
        <v>0.386475855525887</v>
      </c>
      <c r="BA652" s="19" t="n">
        <v>0.225636592965127</v>
      </c>
      <c r="BB652" s="19"/>
      <c r="BC652" s="19" t="n">
        <v>0.321885224133446</v>
      </c>
      <c r="BD652" s="19" t="n">
        <v>0.273503467812616</v>
      </c>
      <c r="BE652" s="19" t="n">
        <v>0.212295699609916</v>
      </c>
      <c r="BF652" s="19" t="n">
        <v>0.165694360166079</v>
      </c>
      <c r="BG652" s="19" t="n">
        <v>0.238210676573306</v>
      </c>
    </row>
    <row r="653">
      <c r="B653" t="s">
        <v>141</v>
      </c>
      <c r="C653" s="19" t="n">
        <v>0.16122015514434</v>
      </c>
      <c r="D653" s="19" t="n">
        <v>0.238156903987636</v>
      </c>
      <c r="E653" s="19" t="n">
        <v>0.0881897051078418</v>
      </c>
      <c r="F653" s="19"/>
      <c r="G653" s="19" t="n">
        <v>0.415120949574991</v>
      </c>
      <c r="H653" s="19" t="n">
        <v>0.441641846001807</v>
      </c>
      <c r="I653" s="19" t="n">
        <v>0.292037337737753</v>
      </c>
      <c r="J653" s="19" t="n">
        <v>0.0566652454046937</v>
      </c>
      <c r="K653" s="19" t="n">
        <v>-0.0636490004526921</v>
      </c>
      <c r="L653" s="19" t="n">
        <v>-0.0761294774493161</v>
      </c>
      <c r="M653" s="19"/>
      <c r="N653" s="19" t="n">
        <v>0.368721675075984</v>
      </c>
      <c r="O653" s="19" t="n">
        <v>0.192157446908341</v>
      </c>
      <c r="P653" s="19" t="n">
        <v>0.00266305064204464</v>
      </c>
      <c r="Q653" s="19" t="n">
        <v>0.0581728714187431</v>
      </c>
      <c r="R653" s="19"/>
      <c r="S653" s="19" t="n">
        <v>0.328879530207136</v>
      </c>
      <c r="T653" s="19" t="n">
        <v>0.181909878017739</v>
      </c>
      <c r="U653" s="19" t="n">
        <v>0.197387492357774</v>
      </c>
      <c r="V653" s="19" t="n">
        <v>0.13469762623617</v>
      </c>
      <c r="W653" s="19" t="n">
        <v>0.112717012939045</v>
      </c>
      <c r="X653" s="19" t="n">
        <v>0.216087610962836</v>
      </c>
      <c r="Y653" s="19" t="n">
        <v>0.0951988414003823</v>
      </c>
      <c r="Z653" s="19" t="n">
        <v>0.215255343060484</v>
      </c>
      <c r="AA653" s="19" t="n">
        <v>0.13436687026283</v>
      </c>
      <c r="AB653" s="19" t="n">
        <v>0.0160746095732948</v>
      </c>
      <c r="AC653" s="19" t="n">
        <v>-0.0790421196921119</v>
      </c>
      <c r="AD653" s="19" t="n">
        <v>0.346793541448747</v>
      </c>
      <c r="AE653" s="19"/>
      <c r="AF653" s="19" t="n">
        <v>-0.00531229254005627</v>
      </c>
      <c r="AG653" s="19" t="n">
        <v>0.252690371636932</v>
      </c>
      <c r="AH653" s="19" t="n">
        <v>0.216812839256569</v>
      </c>
      <c r="AI653" s="19"/>
      <c r="AJ653" s="19" t="n">
        <v>0.103994299876123</v>
      </c>
      <c r="AK653" s="19" t="n">
        <v>0.285983607957852</v>
      </c>
      <c r="AL653" s="19" t="n">
        <v>0.259039871283077</v>
      </c>
      <c r="AM653" s="19" t="n">
        <v>-0.265441396061191</v>
      </c>
      <c r="AN653" s="19" t="n">
        <v>0.183003197643458</v>
      </c>
      <c r="AO653" s="19"/>
      <c r="AP653" s="19" t="n">
        <v>0.124934996661264</v>
      </c>
      <c r="AQ653" s="19" t="n">
        <v>0.260812662655928</v>
      </c>
      <c r="AR653" s="19" t="n">
        <v>0.295420219693844</v>
      </c>
      <c r="AS653" s="19" t="n">
        <v>0.00655313506996097</v>
      </c>
      <c r="AT653" s="19" t="n">
        <v>-0.0704743833633545</v>
      </c>
      <c r="AU653" s="19"/>
      <c r="AV653" s="19" t="n">
        <v>0.370250694162083</v>
      </c>
      <c r="AW653" s="19" t="n">
        <v>0.15176557926039</v>
      </c>
      <c r="AX653" s="19" t="n">
        <v>0.23877153388992</v>
      </c>
      <c r="AY653" s="19" t="n">
        <v>-0.0115408656435657</v>
      </c>
      <c r="AZ653" s="19" t="n">
        <v>-0.0406046919188692</v>
      </c>
      <c r="BA653" s="19" t="n">
        <v>0.0307897917779216</v>
      </c>
      <c r="BB653" s="19"/>
      <c r="BC653" s="19" t="n">
        <v>-0.0459836070881853</v>
      </c>
      <c r="BD653" s="19" t="n">
        <v>0.125517808946398</v>
      </c>
      <c r="BE653" s="19" t="n">
        <v>0.294403313001141</v>
      </c>
      <c r="BF653" s="19" t="n">
        <v>0.399920002711684</v>
      </c>
      <c r="BG653" s="19" t="n">
        <v>0.181732511092746</v>
      </c>
    </row>
    <row r="654">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c r="AB654" s="19"/>
      <c r="AC654" s="19"/>
      <c r="AD654" s="19"/>
      <c r="AE654" s="19"/>
      <c r="AF654" s="19"/>
      <c r="AG654" s="19"/>
      <c r="AH654" s="19"/>
      <c r="AI654" s="19"/>
      <c r="AJ654" s="19"/>
      <c r="AK654" s="19"/>
      <c r="AL654" s="19"/>
      <c r="AM654" s="19"/>
      <c r="AN654" s="19"/>
      <c r="AO654" s="19"/>
      <c r="AP654" s="19"/>
      <c r="AQ654" s="19"/>
      <c r="AR654" s="19"/>
      <c r="AS654" s="19"/>
      <c r="AT654" s="19"/>
      <c r="AU654" s="19"/>
      <c r="AV654" s="19"/>
      <c r="AW654" s="19"/>
      <c r="AX654" s="19"/>
      <c r="AY654" s="19"/>
      <c r="AZ654" s="19"/>
      <c r="BA654" s="19"/>
      <c r="BB654" s="19"/>
      <c r="BC654" s="19"/>
      <c r="BD654" s="19"/>
      <c r="BE654" s="19"/>
      <c r="BF654" s="19"/>
      <c r="BG654" s="19"/>
    </row>
    <row r="655">
      <c r="B655" s="7" t="s">
        <v>338</v>
      </c>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c r="AB655" s="19"/>
      <c r="AC655" s="19"/>
      <c r="AD655" s="19"/>
      <c r="AE655" s="19"/>
      <c r="AF655" s="19"/>
      <c r="AG655" s="19"/>
      <c r="AH655" s="19"/>
      <c r="AI655" s="19"/>
      <c r="AJ655" s="19"/>
      <c r="AK655" s="19"/>
      <c r="AL655" s="19"/>
      <c r="AM655" s="19"/>
      <c r="AN655" s="19"/>
      <c r="AO655" s="19"/>
      <c r="AP655" s="19"/>
      <c r="AQ655" s="19"/>
      <c r="AR655" s="19"/>
      <c r="AS655" s="19"/>
      <c r="AT655" s="19"/>
      <c r="AU655" s="19"/>
      <c r="AV655" s="19"/>
      <c r="AW655" s="19"/>
      <c r="AX655" s="19"/>
      <c r="AY655" s="19"/>
      <c r="AZ655" s="19"/>
      <c r="BA655" s="19"/>
      <c r="BB655" s="19"/>
      <c r="BC655" s="19"/>
      <c r="BD655" s="19"/>
      <c r="BE655" s="19"/>
      <c r="BF655" s="19"/>
      <c r="BG655" s="19"/>
    </row>
    <row r="656">
      <c r="B656" s="26" t="s">
        <v>331</v>
      </c>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c r="AB656" s="19"/>
      <c r="AC656" s="19"/>
      <c r="AD656" s="19"/>
      <c r="AE656" s="19"/>
      <c r="AF656" s="19"/>
      <c r="AG656" s="19"/>
      <c r="AH656" s="19"/>
      <c r="AI656" s="19"/>
      <c r="AJ656" s="19"/>
      <c r="AK656" s="19"/>
      <c r="AL656" s="19"/>
      <c r="AM656" s="19"/>
      <c r="AN656" s="19"/>
      <c r="AO656" s="19"/>
      <c r="AP656" s="19"/>
      <c r="AQ656" s="19"/>
      <c r="AR656" s="19"/>
      <c r="AS656" s="19"/>
      <c r="AT656" s="19"/>
      <c r="AU656" s="19"/>
      <c r="AV656" s="19"/>
      <c r="AW656" s="19"/>
      <c r="AX656" s="19"/>
      <c r="AY656" s="19"/>
      <c r="AZ656" s="19"/>
      <c r="BA656" s="19"/>
      <c r="BB656" s="19"/>
      <c r="BC656" s="19"/>
      <c r="BD656" s="19"/>
      <c r="BE656" s="19"/>
      <c r="BF656" s="19"/>
      <c r="BG656" s="19"/>
    </row>
    <row r="657">
      <c r="B657" t="s">
        <v>336</v>
      </c>
      <c r="C657" s="19" t="n">
        <v>0.812712000492906</v>
      </c>
      <c r="D657" s="19" t="n">
        <v>0.80832731648957</v>
      </c>
      <c r="E657" s="19" t="n">
        <v>0.817184243807033</v>
      </c>
      <c r="F657" s="19"/>
      <c r="G657" s="19" t="n">
        <v>0.693292105835463</v>
      </c>
      <c r="H657" s="19" t="n">
        <v>0.774082629038991</v>
      </c>
      <c r="I657" s="19" t="n">
        <v>0.781798355756807</v>
      </c>
      <c r="J657" s="19" t="n">
        <v>0.817133556910796</v>
      </c>
      <c r="K657" s="19" t="n">
        <v>0.88403945625397</v>
      </c>
      <c r="L657" s="19" t="n">
        <v>0.888731536185815</v>
      </c>
      <c r="M657" s="19"/>
      <c r="N657" s="19" t="n">
        <v>0.833686446998896</v>
      </c>
      <c r="O657" s="19" t="n">
        <v>0.817135628984135</v>
      </c>
      <c r="P657" s="19" t="n">
        <v>0.786242161662203</v>
      </c>
      <c r="Q657" s="19" t="n">
        <v>0.809940208046457</v>
      </c>
      <c r="R657" s="19"/>
      <c r="S657" s="19" t="n">
        <v>0.802166612884667</v>
      </c>
      <c r="T657" s="19" t="n">
        <v>0.828331388088702</v>
      </c>
      <c r="U657" s="19" t="n">
        <v>0.868024269587075</v>
      </c>
      <c r="V657" s="19" t="n">
        <v>0.799466543991363</v>
      </c>
      <c r="W657" s="19" t="n">
        <v>0.901144865926181</v>
      </c>
      <c r="X657" s="19" t="n">
        <v>0.72973587530066</v>
      </c>
      <c r="Y657" s="19" t="n">
        <v>0.791356024065908</v>
      </c>
      <c r="Z657" s="19" t="n">
        <v>0.718145926294423</v>
      </c>
      <c r="AA657" s="19" t="n">
        <v>0.754836305439343</v>
      </c>
      <c r="AB657" s="19" t="n">
        <v>0.899863480686383</v>
      </c>
      <c r="AC657" s="19" t="n">
        <v>0.822787341029241</v>
      </c>
      <c r="AD657" s="19" t="n">
        <v>0.846488133734304</v>
      </c>
      <c r="AE657" s="19"/>
      <c r="AF657" s="19" t="n">
        <v>0.832653643450698</v>
      </c>
      <c r="AG657" s="19" t="n">
        <v>0.855838058931947</v>
      </c>
      <c r="AH657" s="19" t="n">
        <v>0.736237584252427</v>
      </c>
      <c r="AI657" s="19"/>
      <c r="AJ657" s="19" t="n">
        <v>0.81388233676183</v>
      </c>
      <c r="AK657" s="19" t="n">
        <v>0.842200373679297</v>
      </c>
      <c r="AL657" s="19" t="n">
        <v>0.946946368681615</v>
      </c>
      <c r="AM657" s="19" t="n">
        <v>0.724696892147876</v>
      </c>
      <c r="AN657" s="19" t="n">
        <v>0.739036723417562</v>
      </c>
      <c r="AO657" s="19"/>
      <c r="AP657" s="19" t="n">
        <v>0.796349592243624</v>
      </c>
      <c r="AQ657" s="19" t="n">
        <v>0.816650035593457</v>
      </c>
      <c r="AR657" s="19" t="n">
        <v>0.925131804066395</v>
      </c>
      <c r="AS657" s="19" t="n">
        <v>0.809235890848264</v>
      </c>
      <c r="AT657" s="19" t="n">
        <v>0.795945705052427</v>
      </c>
      <c r="AU657" s="19"/>
      <c r="AV657" s="19" t="n">
        <v>0.821451794901821</v>
      </c>
      <c r="AW657" s="19" t="n">
        <v>0.791685163600072</v>
      </c>
      <c r="AX657" s="19" t="n">
        <v>0.899451864528655</v>
      </c>
      <c r="AY657" s="19" t="n">
        <v>0.817082594683723</v>
      </c>
      <c r="AZ657" s="19" t="n">
        <v>0.826417212782834</v>
      </c>
      <c r="BA657" s="19" t="n">
        <v>0.819150958099304</v>
      </c>
      <c r="BB657" s="19"/>
      <c r="BC657" s="19" t="n">
        <v>0.809733910894172</v>
      </c>
      <c r="BD657" s="19" t="n">
        <v>0.824400874667454</v>
      </c>
      <c r="BE657" s="19" t="n">
        <v>0.805707744686968</v>
      </c>
      <c r="BF657" s="19" t="n">
        <v>0.834494445242725</v>
      </c>
      <c r="BG657" s="19" t="n">
        <v>0.653999730931633</v>
      </c>
    </row>
    <row r="658">
      <c r="B658" t="s">
        <v>337</v>
      </c>
      <c r="C658" s="19" t="n">
        <v>0.0997758861727494</v>
      </c>
      <c r="D658" s="19" t="n">
        <v>0.138515270357904</v>
      </c>
      <c r="E658" s="19" t="n">
        <v>0.0631211133583412</v>
      </c>
      <c r="F658" s="19"/>
      <c r="G658" s="19" t="n">
        <v>0.268404542595998</v>
      </c>
      <c r="H658" s="19" t="n">
        <v>0.154615770205343</v>
      </c>
      <c r="I658" s="19" t="n">
        <v>0.0867930358340046</v>
      </c>
      <c r="J658" s="19" t="n">
        <v>0.0797006301339372</v>
      </c>
      <c r="K658" s="19" t="n">
        <v>0.0259375145562366</v>
      </c>
      <c r="L658" s="19" t="n">
        <v>0.0313836666884206</v>
      </c>
      <c r="M658" s="19"/>
      <c r="N658" s="19" t="n">
        <v>0.134786772068951</v>
      </c>
      <c r="O658" s="19" t="n">
        <v>0.114484950992724</v>
      </c>
      <c r="P658" s="19" t="n">
        <v>0.102454238122237</v>
      </c>
      <c r="Q658" s="19" t="n">
        <v>0.0475440274138819</v>
      </c>
      <c r="R658" s="19"/>
      <c r="S658" s="19" t="n">
        <v>0.109989122764819</v>
      </c>
      <c r="T658" s="19" t="n">
        <v>0.109578986565999</v>
      </c>
      <c r="U658" s="19" t="n">
        <v>0.0801576442673477</v>
      </c>
      <c r="V658" s="19" t="n">
        <v>0.103521884994871</v>
      </c>
      <c r="W658" s="19" t="n">
        <v>0.0349703775485193</v>
      </c>
      <c r="X658" s="19" t="n">
        <v>0.167103811184265</v>
      </c>
      <c r="Y658" s="19" t="n">
        <v>0.111235300114357</v>
      </c>
      <c r="Z658" s="19" t="n">
        <v>0.123674986076491</v>
      </c>
      <c r="AA658" s="19" t="n">
        <v>0.126850494462853</v>
      </c>
      <c r="AB658" s="19" t="n">
        <v>0.0210168874654358</v>
      </c>
      <c r="AC658" s="19" t="n">
        <v>0.0862907305679699</v>
      </c>
      <c r="AD658" s="19" t="n">
        <v>0.0915995535694474</v>
      </c>
      <c r="AE658" s="19"/>
      <c r="AF658" s="19" t="n">
        <v>0.0722982718637571</v>
      </c>
      <c r="AG658" s="19" t="n">
        <v>0.0850734310052083</v>
      </c>
      <c r="AH658" s="19" t="n">
        <v>0.105852417930541</v>
      </c>
      <c r="AI658" s="19"/>
      <c r="AJ658" s="19" t="n">
        <v>0.100481629206938</v>
      </c>
      <c r="AK658" s="19" t="n">
        <v>0.109784625383966</v>
      </c>
      <c r="AL658" s="19" t="n">
        <v>0.0208152201170213</v>
      </c>
      <c r="AM658" s="19" t="n">
        <v>0.0550667875409608</v>
      </c>
      <c r="AN658" s="19" t="n">
        <v>0.0783247120489282</v>
      </c>
      <c r="AO658" s="19"/>
      <c r="AP658" s="19" t="n">
        <v>0.10821143810732</v>
      </c>
      <c r="AQ658" s="19" t="n">
        <v>0.113597330858907</v>
      </c>
      <c r="AR658" s="19" t="n">
        <v>0.0546792768853672</v>
      </c>
      <c r="AS658" s="19" t="n">
        <v>0.086543450649301</v>
      </c>
      <c r="AT658" s="19" t="n">
        <v>0.115967671522731</v>
      </c>
      <c r="AU658" s="19"/>
      <c r="AV658" s="19" t="n">
        <v>0.127691829496532</v>
      </c>
      <c r="AW658" s="19" t="n">
        <v>0.122289022485819</v>
      </c>
      <c r="AX658" s="19" t="n">
        <v>0.090475415768311</v>
      </c>
      <c r="AY658" s="19" t="n">
        <v>0.0749990338260332</v>
      </c>
      <c r="AZ658" s="19" t="n">
        <v>0.0926644934665306</v>
      </c>
      <c r="BA658" s="19" t="n">
        <v>0.0127733203785121</v>
      </c>
      <c r="BB658" s="19"/>
      <c r="BC658" s="19" t="n">
        <v>0.0714351742883866</v>
      </c>
      <c r="BD658" s="19" t="n">
        <v>0.0960558920931906</v>
      </c>
      <c r="BE658" s="19" t="n">
        <v>0.119663598840302</v>
      </c>
      <c r="BF658" s="19" t="n">
        <v>0.130223256108145</v>
      </c>
      <c r="BG658" s="19" t="n">
        <v>0.219630616037728</v>
      </c>
    </row>
    <row r="659">
      <c r="B659" t="s">
        <v>100</v>
      </c>
      <c r="C659" s="19" t="n">
        <v>0.0875121133343449</v>
      </c>
      <c r="D659" s="19" t="n">
        <v>0.0531574131525256</v>
      </c>
      <c r="E659" s="19" t="n">
        <v>0.119694642834625</v>
      </c>
      <c r="F659" s="19"/>
      <c r="G659" s="19" t="n">
        <v>0.0383033515685388</v>
      </c>
      <c r="H659" s="19" t="n">
        <v>0.0713016007556658</v>
      </c>
      <c r="I659" s="19" t="n">
        <v>0.131408608409189</v>
      </c>
      <c r="J659" s="19" t="n">
        <v>0.103165812955266</v>
      </c>
      <c r="K659" s="19" t="n">
        <v>0.0900230291897934</v>
      </c>
      <c r="L659" s="19" t="n">
        <v>0.0798847971257644</v>
      </c>
      <c r="M659" s="19"/>
      <c r="N659" s="19" t="n">
        <v>0.031526780932153</v>
      </c>
      <c r="O659" s="19" t="n">
        <v>0.0683794200231403</v>
      </c>
      <c r="P659" s="19" t="n">
        <v>0.11130360021556</v>
      </c>
      <c r="Q659" s="19" t="n">
        <v>0.142515764539661</v>
      </c>
      <c r="R659" s="19"/>
      <c r="S659" s="19" t="n">
        <v>0.0878442643505137</v>
      </c>
      <c r="T659" s="19" t="n">
        <v>0.0620896253452988</v>
      </c>
      <c r="U659" s="19" t="n">
        <v>0.0518180861455775</v>
      </c>
      <c r="V659" s="19" t="n">
        <v>0.0970115710137663</v>
      </c>
      <c r="W659" s="19" t="n">
        <v>0.0638847565252996</v>
      </c>
      <c r="X659" s="19" t="n">
        <v>0.103160313515075</v>
      </c>
      <c r="Y659" s="19" t="n">
        <v>0.0974086758197342</v>
      </c>
      <c r="Z659" s="19" t="n">
        <v>0.158179087629086</v>
      </c>
      <c r="AA659" s="19" t="n">
        <v>0.118313200097804</v>
      </c>
      <c r="AB659" s="19" t="n">
        <v>0.0791196318481814</v>
      </c>
      <c r="AC659" s="19" t="n">
        <v>0.0909219284027891</v>
      </c>
      <c r="AD659" s="19" t="n">
        <v>0.0619123126962486</v>
      </c>
      <c r="AE659" s="19"/>
      <c r="AF659" s="19" t="n">
        <v>0.0950480846855445</v>
      </c>
      <c r="AG659" s="19" t="n">
        <v>0.0590885100628447</v>
      </c>
      <c r="AH659" s="19" t="n">
        <v>0.157909997817032</v>
      </c>
      <c r="AI659" s="19"/>
      <c r="AJ659" s="19" t="n">
        <v>0.0856360340312319</v>
      </c>
      <c r="AK659" s="19" t="n">
        <v>0.0480150009367373</v>
      </c>
      <c r="AL659" s="19" t="n">
        <v>0.0322384112013635</v>
      </c>
      <c r="AM659" s="19" t="n">
        <v>0.220236320311163</v>
      </c>
      <c r="AN659" s="19" t="n">
        <v>0.18263856453351</v>
      </c>
      <c r="AO659" s="19"/>
      <c r="AP659" s="19" t="n">
        <v>0.0954389696490559</v>
      </c>
      <c r="AQ659" s="19" t="n">
        <v>0.0697526335476367</v>
      </c>
      <c r="AR659" s="19" t="n">
        <v>0.0201889190482378</v>
      </c>
      <c r="AS659" s="19" t="n">
        <v>0.104220658502435</v>
      </c>
      <c r="AT659" s="19" t="n">
        <v>0.0880866234248418</v>
      </c>
      <c r="AU659" s="19"/>
      <c r="AV659" s="19" t="n">
        <v>0.0508563756016467</v>
      </c>
      <c r="AW659" s="19" t="n">
        <v>0.0860258139141093</v>
      </c>
      <c r="AX659" s="19" t="n">
        <v>0.0100727197030342</v>
      </c>
      <c r="AY659" s="19" t="n">
        <v>0.107918371490244</v>
      </c>
      <c r="AZ659" s="19" t="n">
        <v>0.0809182937506356</v>
      </c>
      <c r="BA659" s="19" t="n">
        <v>0.168075721522184</v>
      </c>
      <c r="BB659" s="19"/>
      <c r="BC659" s="19" t="n">
        <v>0.118830914817441</v>
      </c>
      <c r="BD659" s="19" t="n">
        <v>0.0795432332393557</v>
      </c>
      <c r="BE659" s="19" t="n">
        <v>0.0746286564727299</v>
      </c>
      <c r="BF659" s="19" t="n">
        <v>0.0352822986491298</v>
      </c>
      <c r="BG659" s="19" t="n">
        <v>0.126369653030639</v>
      </c>
    </row>
    <row r="660">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c r="AB660" s="19"/>
      <c r="AC660" s="19"/>
      <c r="AD660" s="19"/>
      <c r="AE660" s="19"/>
      <c r="AF660" s="19"/>
      <c r="AG660" s="19"/>
      <c r="AH660" s="19"/>
      <c r="AI660" s="19"/>
      <c r="AJ660" s="19"/>
      <c r="AK660" s="19"/>
      <c r="AL660" s="19"/>
      <c r="AM660" s="19"/>
      <c r="AN660" s="19"/>
      <c r="AO660" s="19"/>
      <c r="AP660" s="19"/>
      <c r="AQ660" s="19"/>
      <c r="AR660" s="19"/>
      <c r="AS660" s="19"/>
      <c r="AT660" s="19"/>
      <c r="AU660" s="19"/>
      <c r="AV660" s="19"/>
      <c r="AW660" s="19"/>
      <c r="AX660" s="19"/>
      <c r="AY660" s="19"/>
      <c r="AZ660" s="19"/>
      <c r="BA660" s="19"/>
      <c r="BB660" s="19"/>
      <c r="BC660" s="19"/>
      <c r="BD660" s="19"/>
      <c r="BE660" s="19"/>
      <c r="BF660" s="19"/>
      <c r="BG660" s="19"/>
    </row>
    <row r="661">
      <c r="B661" s="7" t="s">
        <v>341</v>
      </c>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c r="AB661" s="19"/>
      <c r="AC661" s="19"/>
      <c r="AD661" s="19"/>
      <c r="AE661" s="19"/>
      <c r="AF661" s="19"/>
      <c r="AG661" s="19"/>
      <c r="AH661" s="19"/>
      <c r="AI661" s="19"/>
      <c r="AJ661" s="19"/>
      <c r="AK661" s="19"/>
      <c r="AL661" s="19"/>
      <c r="AM661" s="19"/>
      <c r="AN661" s="19"/>
      <c r="AO661" s="19"/>
      <c r="AP661" s="19"/>
      <c r="AQ661" s="19"/>
      <c r="AR661" s="19"/>
      <c r="AS661" s="19"/>
      <c r="AT661" s="19"/>
      <c r="AU661" s="19"/>
      <c r="AV661" s="19"/>
      <c r="AW661" s="19"/>
      <c r="AX661" s="19"/>
      <c r="AY661" s="19"/>
      <c r="AZ661" s="19"/>
      <c r="BA661" s="19"/>
      <c r="BB661" s="19"/>
      <c r="BC661" s="19"/>
      <c r="BD661" s="19"/>
      <c r="BE661" s="19"/>
      <c r="BF661" s="19"/>
      <c r="BG661" s="19"/>
    </row>
    <row r="662">
      <c r="B662" s="26" t="s">
        <v>331</v>
      </c>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c r="AB662" s="19"/>
      <c r="AC662" s="19"/>
      <c r="AD662" s="19"/>
      <c r="AE662" s="19"/>
      <c r="AF662" s="19"/>
      <c r="AG662" s="19"/>
      <c r="AH662" s="19"/>
      <c r="AI662" s="19"/>
      <c r="AJ662" s="19"/>
      <c r="AK662" s="19"/>
      <c r="AL662" s="19"/>
      <c r="AM662" s="19"/>
      <c r="AN662" s="19"/>
      <c r="AO662" s="19"/>
      <c r="AP662" s="19"/>
      <c r="AQ662" s="19"/>
      <c r="AR662" s="19"/>
      <c r="AS662" s="19"/>
      <c r="AT662" s="19"/>
      <c r="AU662" s="19"/>
      <c r="AV662" s="19"/>
      <c r="AW662" s="19"/>
      <c r="AX662" s="19"/>
      <c r="AY662" s="19"/>
      <c r="AZ662" s="19"/>
      <c r="BA662" s="19"/>
      <c r="BB662" s="19"/>
      <c r="BC662" s="19"/>
      <c r="BD662" s="19"/>
      <c r="BE662" s="19"/>
      <c r="BF662" s="19"/>
      <c r="BG662" s="19"/>
    </row>
    <row r="663">
      <c r="B663" t="s">
        <v>134</v>
      </c>
      <c r="C663" s="19" t="n">
        <v>0.619101568147859</v>
      </c>
      <c r="D663" s="19" t="n">
        <v>0.597479413780503</v>
      </c>
      <c r="E663" s="19" t="n">
        <v>0.642654214990491</v>
      </c>
      <c r="F663" s="19"/>
      <c r="G663" s="19" t="n">
        <v>0.419112361863241</v>
      </c>
      <c r="H663" s="19" t="n">
        <v>0.568737744339702</v>
      </c>
      <c r="I663" s="19" t="n">
        <v>0.598286453320046</v>
      </c>
      <c r="J663" s="19" t="n">
        <v>0.614480292256049</v>
      </c>
      <c r="K663" s="19" t="n">
        <v>0.716624837304981</v>
      </c>
      <c r="L663" s="19" t="n">
        <v>0.735474005969698</v>
      </c>
      <c r="M663" s="19"/>
      <c r="N663" s="19" t="n">
        <v>0.666671843664975</v>
      </c>
      <c r="O663" s="19" t="n">
        <v>0.573800883008436</v>
      </c>
      <c r="P663" s="19" t="n">
        <v>0.648239672260429</v>
      </c>
      <c r="Q663" s="19" t="n">
        <v>0.592333954188453</v>
      </c>
      <c r="R663" s="19"/>
      <c r="S663" s="19" t="n">
        <v>0.588106146937329</v>
      </c>
      <c r="T663" s="19" t="n">
        <v>0.572863725991889</v>
      </c>
      <c r="U663" s="19" t="n">
        <v>0.603253136022945</v>
      </c>
      <c r="V663" s="19" t="n">
        <v>0.655630175352442</v>
      </c>
      <c r="W663" s="19" t="n">
        <v>0.616555979951656</v>
      </c>
      <c r="X663" s="19" t="n">
        <v>0.523906877876974</v>
      </c>
      <c r="Y663" s="19" t="n">
        <v>0.63587891252316</v>
      </c>
      <c r="Z663" s="19" t="n">
        <v>0.663768208148413</v>
      </c>
      <c r="AA663" s="19" t="n">
        <v>0.614444851635117</v>
      </c>
      <c r="AB663" s="19" t="n">
        <v>0.698626350035927</v>
      </c>
      <c r="AC663" s="19" t="n">
        <v>0.722178015023849</v>
      </c>
      <c r="AD663" s="19" t="n">
        <v>0.67492932491596</v>
      </c>
      <c r="AE663" s="19"/>
      <c r="AF663" s="19" t="n">
        <v>0.652239119706907</v>
      </c>
      <c r="AG663" s="19" t="n">
        <v>0.671015863235318</v>
      </c>
      <c r="AH663" s="19" t="n">
        <v>0.48875813551775</v>
      </c>
      <c r="AI663" s="19"/>
      <c r="AJ663" s="19" t="n">
        <v>0.638984975862597</v>
      </c>
      <c r="AK663" s="19" t="n">
        <v>0.654690533033903</v>
      </c>
      <c r="AL663" s="19" t="n">
        <v>0.686170290338519</v>
      </c>
      <c r="AM663" s="19" t="n">
        <v>0.635958268644023</v>
      </c>
      <c r="AN663" s="19" t="n">
        <v>0.471488394123929</v>
      </c>
      <c r="AO663" s="19"/>
      <c r="AP663" s="19" t="n">
        <v>0.633361175979861</v>
      </c>
      <c r="AQ663" s="19" t="n">
        <v>0.657434995898488</v>
      </c>
      <c r="AR663" s="19" t="n">
        <v>0.641235842565802</v>
      </c>
      <c r="AS663" s="19" t="n">
        <v>0.601604349264141</v>
      </c>
      <c r="AT663" s="19" t="n">
        <v>0.521929304884433</v>
      </c>
      <c r="AU663" s="19"/>
      <c r="AV663" s="19" t="n">
        <v>0.658694292079754</v>
      </c>
      <c r="AW663" s="19" t="n">
        <v>0.611667560992346</v>
      </c>
      <c r="AX663" s="19" t="n">
        <v>0.598060521549273</v>
      </c>
      <c r="AY663" s="19" t="n">
        <v>0.598579503101028</v>
      </c>
      <c r="AZ663" s="19" t="n">
        <v>0.567590746387283</v>
      </c>
      <c r="BA663" s="19" t="n">
        <v>0.639666793680673</v>
      </c>
      <c r="BB663" s="19"/>
      <c r="BC663" s="19" t="n">
        <v>0.633653368854687</v>
      </c>
      <c r="BD663" s="19" t="n">
        <v>0.585954509931257</v>
      </c>
      <c r="BE663" s="19" t="n">
        <v>0.634895042493913</v>
      </c>
      <c r="BF663" s="19" t="n">
        <v>0.606064016891904</v>
      </c>
      <c r="BG663" s="19" t="n">
        <v>0.578891495164739</v>
      </c>
    </row>
    <row r="664">
      <c r="B664" t="s">
        <v>135</v>
      </c>
      <c r="C664" s="19" t="n">
        <v>0.285605923684605</v>
      </c>
      <c r="D664" s="19" t="n">
        <v>0.314803623283404</v>
      </c>
      <c r="E664" s="19" t="n">
        <v>0.255648076077315</v>
      </c>
      <c r="F664" s="19"/>
      <c r="G664" s="19" t="n">
        <v>0.478850888616726</v>
      </c>
      <c r="H664" s="19" t="n">
        <v>0.299998474593873</v>
      </c>
      <c r="I664" s="19" t="n">
        <v>0.317622977860554</v>
      </c>
      <c r="J664" s="19" t="n">
        <v>0.286822673530459</v>
      </c>
      <c r="K664" s="19" t="n">
        <v>0.18559495148124</v>
      </c>
      <c r="L664" s="19" t="n">
        <v>0.196835335184588</v>
      </c>
      <c r="M664" s="19"/>
      <c r="N664" s="19" t="n">
        <v>0.279896042821494</v>
      </c>
      <c r="O664" s="19" t="n">
        <v>0.336248891783685</v>
      </c>
      <c r="P664" s="19" t="n">
        <v>0.220485025080842</v>
      </c>
      <c r="Q664" s="19" t="n">
        <v>0.295922333035288</v>
      </c>
      <c r="R664" s="19"/>
      <c r="S664" s="19" t="n">
        <v>0.316093180109613</v>
      </c>
      <c r="T664" s="19" t="n">
        <v>0.334346241383426</v>
      </c>
      <c r="U664" s="19" t="n">
        <v>0.359945858956712</v>
      </c>
      <c r="V664" s="19" t="n">
        <v>0.220473950535734</v>
      </c>
      <c r="W664" s="19" t="n">
        <v>0.268620774636437</v>
      </c>
      <c r="X664" s="19" t="n">
        <v>0.412450239867404</v>
      </c>
      <c r="Y664" s="19" t="n">
        <v>0.242526198194806</v>
      </c>
      <c r="Z664" s="19" t="n">
        <v>0.203349965946656</v>
      </c>
      <c r="AA664" s="19" t="n">
        <v>0.28234642327799</v>
      </c>
      <c r="AB664" s="19" t="n">
        <v>0.201988254960563</v>
      </c>
      <c r="AC664" s="19" t="n">
        <v>0.2032987343542</v>
      </c>
      <c r="AD664" s="19" t="n">
        <v>0.233024797816729</v>
      </c>
      <c r="AE664" s="19"/>
      <c r="AF664" s="19" t="n">
        <v>0.262616548888335</v>
      </c>
      <c r="AG664" s="19" t="n">
        <v>0.25377486213738</v>
      </c>
      <c r="AH664" s="19" t="n">
        <v>0.351126395218723</v>
      </c>
      <c r="AI664" s="19"/>
      <c r="AJ664" s="19" t="n">
        <v>0.272855643368152</v>
      </c>
      <c r="AK664" s="19" t="n">
        <v>0.282141908747357</v>
      </c>
      <c r="AL664" s="19" t="n">
        <v>0.285817252221028</v>
      </c>
      <c r="AM664" s="19" t="n">
        <v>0.193094245259014</v>
      </c>
      <c r="AN664" s="19" t="n">
        <v>0.345367563682658</v>
      </c>
      <c r="AO664" s="19"/>
      <c r="AP664" s="19" t="n">
        <v>0.265556606859501</v>
      </c>
      <c r="AQ664" s="19" t="n">
        <v>0.261365342775218</v>
      </c>
      <c r="AR664" s="19" t="n">
        <v>0.318026269019533</v>
      </c>
      <c r="AS664" s="19" t="n">
        <v>0.301950886817099</v>
      </c>
      <c r="AT664" s="19" t="n">
        <v>0.323064655016939</v>
      </c>
      <c r="AU664" s="19"/>
      <c r="AV664" s="19" t="n">
        <v>0.279724228577492</v>
      </c>
      <c r="AW664" s="19" t="n">
        <v>0.279414449735769</v>
      </c>
      <c r="AX664" s="19" t="n">
        <v>0.381843290801053</v>
      </c>
      <c r="AY664" s="19" t="n">
        <v>0.285586002578357</v>
      </c>
      <c r="AZ664" s="19" t="n">
        <v>0.335671112731928</v>
      </c>
      <c r="BA664" s="19" t="n">
        <v>0.213208949449717</v>
      </c>
      <c r="BB664" s="19"/>
      <c r="BC664" s="19" t="n">
        <v>0.244842808652547</v>
      </c>
      <c r="BD664" s="19" t="n">
        <v>0.316057134261893</v>
      </c>
      <c r="BE664" s="19" t="n">
        <v>0.271302941390407</v>
      </c>
      <c r="BF664" s="19" t="n">
        <v>0.331964396323746</v>
      </c>
      <c r="BG664" s="19" t="n">
        <v>0.370147812280351</v>
      </c>
    </row>
    <row r="665">
      <c r="B665" t="s">
        <v>339</v>
      </c>
      <c r="C665" s="19" t="n">
        <v>0.0409882963113999</v>
      </c>
      <c r="D665" s="19" t="n">
        <v>0.0507307471177225</v>
      </c>
      <c r="E665" s="19" t="n">
        <v>0.0318841893130566</v>
      </c>
      <c r="F665" s="19"/>
      <c r="G665" s="19" t="n">
        <v>0.074098733681008</v>
      </c>
      <c r="H665" s="19" t="n">
        <v>0.0669147051159852</v>
      </c>
      <c r="I665" s="19" t="n">
        <v>0.0298353631681682</v>
      </c>
      <c r="J665" s="19" t="n">
        <v>0.0409224179799701</v>
      </c>
      <c r="K665" s="19" t="n">
        <v>0.0267150862070347</v>
      </c>
      <c r="L665" s="19" t="n">
        <v>0.0194781229560639</v>
      </c>
      <c r="M665" s="19"/>
      <c r="N665" s="19" t="n">
        <v>0.0362219450361171</v>
      </c>
      <c r="O665" s="19" t="n">
        <v>0.0416467800350645</v>
      </c>
      <c r="P665" s="19" t="n">
        <v>0.0649100126338659</v>
      </c>
      <c r="Q665" s="19" t="n">
        <v>0.0245766381882579</v>
      </c>
      <c r="R665" s="19"/>
      <c r="S665" s="19" t="n">
        <v>0.0450550213604262</v>
      </c>
      <c r="T665" s="19" t="n">
        <v>0.0453899297238456</v>
      </c>
      <c r="U665" s="19" t="n">
        <v>0.0261185404542618</v>
      </c>
      <c r="V665" s="19" t="n">
        <v>0.0542861774136958</v>
      </c>
      <c r="W665" s="19" t="n">
        <v>0.0625221886843966</v>
      </c>
      <c r="X665" s="19" t="n">
        <v>0</v>
      </c>
      <c r="Y665" s="19" t="n">
        <v>0.0643139640891777</v>
      </c>
      <c r="Z665" s="19" t="n">
        <v>0.0252802425300301</v>
      </c>
      <c r="AA665" s="19" t="n">
        <v>0.0371219585180885</v>
      </c>
      <c r="AB665" s="19" t="n">
        <v>0.0355710431172238</v>
      </c>
      <c r="AC665" s="19" t="n">
        <v>0.0580132508464496</v>
      </c>
      <c r="AD665" s="19" t="n">
        <v>0.0301335645710619</v>
      </c>
      <c r="AE665" s="19"/>
      <c r="AF665" s="19" t="n">
        <v>0.0386923698622221</v>
      </c>
      <c r="AG665" s="19" t="n">
        <v>0.0325301669664478</v>
      </c>
      <c r="AH665" s="19" t="n">
        <v>0.0448001409205275</v>
      </c>
      <c r="AI665" s="19"/>
      <c r="AJ665" s="19" t="n">
        <v>0.0507028883919068</v>
      </c>
      <c r="AK665" s="19" t="n">
        <v>0.0336531917481535</v>
      </c>
      <c r="AL665" s="19" t="n">
        <v>0</v>
      </c>
      <c r="AM665" s="19" t="n">
        <v>0.110412558640385</v>
      </c>
      <c r="AN665" s="19" t="n">
        <v>0.0491002935420853</v>
      </c>
      <c r="AO665" s="19"/>
      <c r="AP665" s="19" t="n">
        <v>0.0455468005321884</v>
      </c>
      <c r="AQ665" s="19" t="n">
        <v>0.0408490647459248</v>
      </c>
      <c r="AR665" s="19" t="n">
        <v>0.0105429204927625</v>
      </c>
      <c r="AS665" s="19" t="n">
        <v>0.0660796850923463</v>
      </c>
      <c r="AT665" s="19" t="n">
        <v>0.0586508796234239</v>
      </c>
      <c r="AU665" s="19"/>
      <c r="AV665" s="19" t="n">
        <v>0.0354550088068327</v>
      </c>
      <c r="AW665" s="19" t="n">
        <v>0.0501234770915467</v>
      </c>
      <c r="AX665" s="19" t="n">
        <v>0</v>
      </c>
      <c r="AY665" s="19" t="n">
        <v>0.0682693067575015</v>
      </c>
      <c r="AZ665" s="19" t="n">
        <v>0.0232640071031176</v>
      </c>
      <c r="BA665" s="19" t="n">
        <v>0.0250587904618878</v>
      </c>
      <c r="BB665" s="19"/>
      <c r="BC665" s="19" t="n">
        <v>0.0351665529968321</v>
      </c>
      <c r="BD665" s="19" t="n">
        <v>0.0472596837239764</v>
      </c>
      <c r="BE665" s="19" t="n">
        <v>0.0416052266696857</v>
      </c>
      <c r="BF665" s="19" t="n">
        <v>0.0539797734426382</v>
      </c>
      <c r="BG665" s="19" t="n">
        <v>0</v>
      </c>
    </row>
    <row r="666">
      <c r="B666" t="s">
        <v>340</v>
      </c>
      <c r="C666" s="19" t="n">
        <v>0.010961818849594</v>
      </c>
      <c r="D666" s="19" t="n">
        <v>0.00862837511366476</v>
      </c>
      <c r="E666" s="19" t="n">
        <v>0.0132915098625137</v>
      </c>
      <c r="F666" s="19"/>
      <c r="G666" s="19" t="n">
        <v>0.0126109531012437</v>
      </c>
      <c r="H666" s="19" t="n">
        <v>0.00866062506965904</v>
      </c>
      <c r="I666" s="19" t="n">
        <v>0.00688932749278511</v>
      </c>
      <c r="J666" s="19" t="n">
        <v>0.0205797262455179</v>
      </c>
      <c r="K666" s="19" t="n">
        <v>0.0139292481887838</v>
      </c>
      <c r="L666" s="19" t="n">
        <v>0.00488452054565985</v>
      </c>
      <c r="M666" s="19"/>
      <c r="N666" s="19" t="n">
        <v>0.00305180938286608</v>
      </c>
      <c r="O666" s="19" t="n">
        <v>0.0167937055594012</v>
      </c>
      <c r="P666" s="19" t="n">
        <v>0.0179049189569174</v>
      </c>
      <c r="Q666" s="19" t="n">
        <v>0.00702361031604334</v>
      </c>
      <c r="R666" s="19"/>
      <c r="S666" s="19" t="n">
        <v>0.00804402890646022</v>
      </c>
      <c r="T666" s="19" t="n">
        <v>0.0133365802264956</v>
      </c>
      <c r="U666" s="19" t="n">
        <v>0</v>
      </c>
      <c r="V666" s="19" t="n">
        <v>0.00822748780495542</v>
      </c>
      <c r="W666" s="19" t="n">
        <v>0.0178521497846412</v>
      </c>
      <c r="X666" s="19" t="n">
        <v>0.0160241322146188</v>
      </c>
      <c r="Y666" s="19" t="n">
        <v>0</v>
      </c>
      <c r="Z666" s="19" t="n">
        <v>0.0213550839956877</v>
      </c>
      <c r="AA666" s="19" t="n">
        <v>0.0153175805387352</v>
      </c>
      <c r="AB666" s="19" t="n">
        <v>0.0241675570548229</v>
      </c>
      <c r="AC666" s="19" t="n">
        <v>0</v>
      </c>
      <c r="AD666" s="19" t="n">
        <v>0</v>
      </c>
      <c r="AE666" s="19"/>
      <c r="AF666" s="19" t="n">
        <v>0.010713184978864</v>
      </c>
      <c r="AG666" s="19" t="n">
        <v>0.0045924099433298</v>
      </c>
      <c r="AH666" s="19" t="n">
        <v>0.0146421598896589</v>
      </c>
      <c r="AI666" s="19"/>
      <c r="AJ666" s="19" t="n">
        <v>0.00336327177449581</v>
      </c>
      <c r="AK666" s="19" t="n">
        <v>0.00961372570201899</v>
      </c>
      <c r="AL666" s="19" t="n">
        <v>0</v>
      </c>
      <c r="AM666" s="19" t="n">
        <v>0.0605349274565779</v>
      </c>
      <c r="AN666" s="19" t="n">
        <v>0.0149896670028892</v>
      </c>
      <c r="AO666" s="19"/>
      <c r="AP666" s="19" t="n">
        <v>0.00602292485053944</v>
      </c>
      <c r="AQ666" s="19" t="n">
        <v>0.00756362705874251</v>
      </c>
      <c r="AR666" s="19" t="n">
        <v>0</v>
      </c>
      <c r="AS666" s="19" t="n">
        <v>0.0136817939335184</v>
      </c>
      <c r="AT666" s="19" t="n">
        <v>0.0183297348221653</v>
      </c>
      <c r="AU666" s="19"/>
      <c r="AV666" s="19" t="n">
        <v>0.00303688284966635</v>
      </c>
      <c r="AW666" s="19" t="n">
        <v>0.0105619070948174</v>
      </c>
      <c r="AX666" s="19" t="n">
        <v>0</v>
      </c>
      <c r="AY666" s="19" t="n">
        <v>0.0111436918356542</v>
      </c>
      <c r="AZ666" s="19" t="n">
        <v>0.0139770551135097</v>
      </c>
      <c r="BA666" s="19" t="n">
        <v>0.0467357758694476</v>
      </c>
      <c r="BB666" s="19"/>
      <c r="BC666" s="19" t="n">
        <v>0.0227544975827496</v>
      </c>
      <c r="BD666" s="19" t="n">
        <v>0.00427780782810079</v>
      </c>
      <c r="BE666" s="19" t="n">
        <v>0.0110223332910328</v>
      </c>
      <c r="BF666" s="19" t="n">
        <v>0</v>
      </c>
      <c r="BG666" s="19" t="n">
        <v>0</v>
      </c>
    </row>
    <row r="667">
      <c r="B667" t="s">
        <v>100</v>
      </c>
      <c r="C667" s="19" t="n">
        <v>0.0433423930065417</v>
      </c>
      <c r="D667" s="19" t="n">
        <v>0.0283578407047056</v>
      </c>
      <c r="E667" s="19" t="n">
        <v>0.0565220097566236</v>
      </c>
      <c r="F667" s="19"/>
      <c r="G667" s="19" t="n">
        <v>0.0153270627377819</v>
      </c>
      <c r="H667" s="19" t="n">
        <v>0.0556884508807799</v>
      </c>
      <c r="I667" s="19" t="n">
        <v>0.0473658781584471</v>
      </c>
      <c r="J667" s="19" t="n">
        <v>0.0371948899880032</v>
      </c>
      <c r="K667" s="19" t="n">
        <v>0.0571358768179609</v>
      </c>
      <c r="L667" s="19" t="n">
        <v>0.0433280153439901</v>
      </c>
      <c r="M667" s="19"/>
      <c r="N667" s="19" t="n">
        <v>0.0141583590945474</v>
      </c>
      <c r="O667" s="19" t="n">
        <v>0.0315097396134137</v>
      </c>
      <c r="P667" s="19" t="n">
        <v>0.0484603710679455</v>
      </c>
      <c r="Q667" s="19" t="n">
        <v>0.0801434642719577</v>
      </c>
      <c r="R667" s="19"/>
      <c r="S667" s="19" t="n">
        <v>0.0427016226861718</v>
      </c>
      <c r="T667" s="19" t="n">
        <v>0.0340635226743444</v>
      </c>
      <c r="U667" s="19" t="n">
        <v>0.0106824645660809</v>
      </c>
      <c r="V667" s="19" t="n">
        <v>0.0613822088931724</v>
      </c>
      <c r="W667" s="19" t="n">
        <v>0.03444890694287</v>
      </c>
      <c r="X667" s="19" t="n">
        <v>0.0476187500410023</v>
      </c>
      <c r="Y667" s="19" t="n">
        <v>0.0572809251928563</v>
      </c>
      <c r="Z667" s="19" t="n">
        <v>0.0862464993792135</v>
      </c>
      <c r="AA667" s="19" t="n">
        <v>0.0507691860300685</v>
      </c>
      <c r="AB667" s="19" t="n">
        <v>0.0396467948314636</v>
      </c>
      <c r="AC667" s="19" t="n">
        <v>0.0165099997755021</v>
      </c>
      <c r="AD667" s="19" t="n">
        <v>0.0619123126962486</v>
      </c>
      <c r="AE667" s="19"/>
      <c r="AF667" s="19" t="n">
        <v>0.0357387765636714</v>
      </c>
      <c r="AG667" s="19" t="n">
        <v>0.0380866977175248</v>
      </c>
      <c r="AH667" s="19" t="n">
        <v>0.100673168453341</v>
      </c>
      <c r="AI667" s="19"/>
      <c r="AJ667" s="19" t="n">
        <v>0.0340932206028484</v>
      </c>
      <c r="AK667" s="19" t="n">
        <v>0.0199006407685678</v>
      </c>
      <c r="AL667" s="19" t="n">
        <v>0.0280124574404532</v>
      </c>
      <c r="AM667" s="19" t="n">
        <v>0</v>
      </c>
      <c r="AN667" s="19" t="n">
        <v>0.119054081648439</v>
      </c>
      <c r="AO667" s="19"/>
      <c r="AP667" s="19" t="n">
        <v>0.0495124917779097</v>
      </c>
      <c r="AQ667" s="19" t="n">
        <v>0.0327869695216269</v>
      </c>
      <c r="AR667" s="19" t="n">
        <v>0.0301949679219031</v>
      </c>
      <c r="AS667" s="19" t="n">
        <v>0.0166832848928951</v>
      </c>
      <c r="AT667" s="19" t="n">
        <v>0.0780254256530393</v>
      </c>
      <c r="AU667" s="19"/>
      <c r="AV667" s="19" t="n">
        <v>0.0230895876862551</v>
      </c>
      <c r="AW667" s="19" t="n">
        <v>0.0482326050855208</v>
      </c>
      <c r="AX667" s="19" t="n">
        <v>0.0200961876496739</v>
      </c>
      <c r="AY667" s="19" t="n">
        <v>0.0364214957274592</v>
      </c>
      <c r="AZ667" s="19" t="n">
        <v>0.0594970786641613</v>
      </c>
      <c r="BA667" s="19" t="n">
        <v>0.0753296905382742</v>
      </c>
      <c r="BB667" s="19"/>
      <c r="BC667" s="19" t="n">
        <v>0.063582771913184</v>
      </c>
      <c r="BD667" s="19" t="n">
        <v>0.0464508642547726</v>
      </c>
      <c r="BE667" s="19" t="n">
        <v>0.0411744561549619</v>
      </c>
      <c r="BF667" s="19" t="n">
        <v>0.0079918133417113</v>
      </c>
      <c r="BG667" s="19" t="n">
        <v>0.0509606925549104</v>
      </c>
    </row>
    <row r="668">
      <c r="B668" t="s">
        <v>139</v>
      </c>
      <c r="C668" s="19" t="n">
        <v>0.904707491832464</v>
      </c>
      <c r="D668" s="19" t="n">
        <v>0.912283037063907</v>
      </c>
      <c r="E668" s="19" t="n">
        <v>0.898302291067806</v>
      </c>
      <c r="F668" s="19"/>
      <c r="G668" s="19" t="n">
        <v>0.897963250479966</v>
      </c>
      <c r="H668" s="19" t="n">
        <v>0.868736218933576</v>
      </c>
      <c r="I668" s="19" t="n">
        <v>0.9159094311806</v>
      </c>
      <c r="J668" s="19" t="n">
        <v>0.901302965786509</v>
      </c>
      <c r="K668" s="19" t="n">
        <v>0.902219788786221</v>
      </c>
      <c r="L668" s="19" t="n">
        <v>0.932309341154286</v>
      </c>
      <c r="M668" s="19"/>
      <c r="N668" s="19" t="n">
        <v>0.94656788648647</v>
      </c>
      <c r="O668" s="19" t="n">
        <v>0.910049774792121</v>
      </c>
      <c r="P668" s="19" t="n">
        <v>0.868724697341271</v>
      </c>
      <c r="Q668" s="19" t="n">
        <v>0.888256287223741</v>
      </c>
      <c r="R668" s="19"/>
      <c r="S668" s="19" t="n">
        <v>0.904199327046942</v>
      </c>
      <c r="T668" s="19" t="n">
        <v>0.907209967375314</v>
      </c>
      <c r="U668" s="19" t="n">
        <v>0.963198994979657</v>
      </c>
      <c r="V668" s="19" t="n">
        <v>0.876104125888176</v>
      </c>
      <c r="W668" s="19" t="n">
        <v>0.885176754588092</v>
      </c>
      <c r="X668" s="19" t="n">
        <v>0.936357117744379</v>
      </c>
      <c r="Y668" s="19" t="n">
        <v>0.878405110717966</v>
      </c>
      <c r="Z668" s="19" t="n">
        <v>0.867118174095069</v>
      </c>
      <c r="AA668" s="19" t="n">
        <v>0.896791274913108</v>
      </c>
      <c r="AB668" s="19" t="n">
        <v>0.90061460499649</v>
      </c>
      <c r="AC668" s="19" t="n">
        <v>0.925476749378048</v>
      </c>
      <c r="AD668" s="19" t="n">
        <v>0.907954122732689</v>
      </c>
      <c r="AE668" s="19"/>
      <c r="AF668" s="19" t="n">
        <v>0.914855668595242</v>
      </c>
      <c r="AG668" s="19" t="n">
        <v>0.924790725372697</v>
      </c>
      <c r="AH668" s="19" t="n">
        <v>0.839884530736473</v>
      </c>
      <c r="AI668" s="19"/>
      <c r="AJ668" s="19" t="n">
        <v>0.911840619230749</v>
      </c>
      <c r="AK668" s="19" t="n">
        <v>0.93683244178126</v>
      </c>
      <c r="AL668" s="19" t="n">
        <v>0.971987542559547</v>
      </c>
      <c r="AM668" s="19" t="n">
        <v>0.829052513903037</v>
      </c>
      <c r="AN668" s="19" t="n">
        <v>0.816855957806586</v>
      </c>
      <c r="AO668" s="19"/>
      <c r="AP668" s="19" t="n">
        <v>0.898917782839362</v>
      </c>
      <c r="AQ668" s="19" t="n">
        <v>0.918800338673706</v>
      </c>
      <c r="AR668" s="19" t="n">
        <v>0.959262111585334</v>
      </c>
      <c r="AS668" s="19" t="n">
        <v>0.90355523608124</v>
      </c>
      <c r="AT668" s="19" t="n">
        <v>0.844993959901371</v>
      </c>
      <c r="AU668" s="19"/>
      <c r="AV668" s="19" t="n">
        <v>0.938418520657246</v>
      </c>
      <c r="AW668" s="19" t="n">
        <v>0.891082010728115</v>
      </c>
      <c r="AX668" s="19" t="n">
        <v>0.979903812350326</v>
      </c>
      <c r="AY668" s="19" t="n">
        <v>0.884165505679385</v>
      </c>
      <c r="AZ668" s="19" t="n">
        <v>0.903261859119211</v>
      </c>
      <c r="BA668" s="19" t="n">
        <v>0.85287574313039</v>
      </c>
      <c r="BB668" s="19"/>
      <c r="BC668" s="19" t="n">
        <v>0.878496177507234</v>
      </c>
      <c r="BD668" s="19" t="n">
        <v>0.90201164419315</v>
      </c>
      <c r="BE668" s="19" t="n">
        <v>0.90619798388432</v>
      </c>
      <c r="BF668" s="19" t="n">
        <v>0.938028413215651</v>
      </c>
      <c r="BG668" s="19" t="n">
        <v>0.94903930744509</v>
      </c>
    </row>
    <row r="669">
      <c r="B669" t="s">
        <v>141</v>
      </c>
      <c r="C669" s="19" t="n">
        <v>-0.861365098825923</v>
      </c>
      <c r="D669" s="19" t="n">
        <v>-0.883925196359202</v>
      </c>
      <c r="E669" s="19" t="n">
        <v>-0.841780281311183</v>
      </c>
      <c r="F669" s="19"/>
      <c r="G669" s="19" t="n">
        <v>-0.882636187742184</v>
      </c>
      <c r="H669" s="19" t="n">
        <v>-0.813047768052796</v>
      </c>
      <c r="I669" s="19" t="n">
        <v>-0.868543553022153</v>
      </c>
      <c r="J669" s="19" t="n">
        <v>-0.864108075798505</v>
      </c>
      <c r="K669" s="19" t="n">
        <v>-0.84508391196826</v>
      </c>
      <c r="L669" s="19" t="n">
        <v>-0.888981325810296</v>
      </c>
      <c r="M669" s="19"/>
      <c r="N669" s="19" t="n">
        <v>-0.932409527391922</v>
      </c>
      <c r="O669" s="19" t="n">
        <v>-0.878540035178707</v>
      </c>
      <c r="P669" s="19" t="n">
        <v>-0.820264326273326</v>
      </c>
      <c r="Q669" s="19" t="n">
        <v>-0.808112822951783</v>
      </c>
      <c r="R669" s="19"/>
      <c r="S669" s="19" t="n">
        <v>-0.86149770436077</v>
      </c>
      <c r="T669" s="19" t="n">
        <v>-0.87314644470097</v>
      </c>
      <c r="U669" s="19" t="n">
        <v>-0.952516530413576</v>
      </c>
      <c r="V669" s="19" t="n">
        <v>-0.814721916995004</v>
      </c>
      <c r="W669" s="19" t="n">
        <v>-0.850727847645222</v>
      </c>
      <c r="X669" s="19" t="n">
        <v>-0.888738367703376</v>
      </c>
      <c r="Y669" s="19" t="n">
        <v>-0.82112418552511</v>
      </c>
      <c r="Z669" s="19" t="n">
        <v>-0.780871674715855</v>
      </c>
      <c r="AA669" s="19" t="n">
        <v>-0.846022088883039</v>
      </c>
      <c r="AB669" s="19" t="n">
        <v>-0.860967810165026</v>
      </c>
      <c r="AC669" s="19" t="n">
        <v>-0.908966749602546</v>
      </c>
      <c r="AD669" s="19" t="n">
        <v>-0.846041810036441</v>
      </c>
      <c r="AE669" s="19"/>
      <c r="AF669" s="19" t="n">
        <v>-0.879116892031571</v>
      </c>
      <c r="AG669" s="19" t="n">
        <v>-0.886704027655173</v>
      </c>
      <c r="AH669" s="19" t="n">
        <v>-0.739211362283132</v>
      </c>
      <c r="AI669" s="19"/>
      <c r="AJ669" s="19" t="n">
        <v>-0.877747398627901</v>
      </c>
      <c r="AK669" s="19" t="n">
        <v>-0.916931801012692</v>
      </c>
      <c r="AL669" s="19" t="n">
        <v>-0.943975085119094</v>
      </c>
      <c r="AM669" s="19" t="n">
        <v>-0.829052513903037</v>
      </c>
      <c r="AN669" s="19" t="n">
        <v>-0.697801876158147</v>
      </c>
      <c r="AO669" s="19"/>
      <c r="AP669" s="19" t="n">
        <v>-0.849405291061453</v>
      </c>
      <c r="AQ669" s="19" t="n">
        <v>-0.886013369152079</v>
      </c>
      <c r="AR669" s="19" t="n">
        <v>-0.929067143663431</v>
      </c>
      <c r="AS669" s="19" t="n">
        <v>-0.886871951188345</v>
      </c>
      <c r="AT669" s="19" t="n">
        <v>-0.766968534248332</v>
      </c>
      <c r="AU669" s="19"/>
      <c r="AV669" s="19" t="n">
        <v>-0.915328932970991</v>
      </c>
      <c r="AW669" s="19" t="n">
        <v>-0.842849405642594</v>
      </c>
      <c r="AX669" s="19" t="n">
        <v>-0.959807624700652</v>
      </c>
      <c r="AY669" s="19" t="n">
        <v>-0.847744009951926</v>
      </c>
      <c r="AZ669" s="19" t="n">
        <v>-0.84376478045505</v>
      </c>
      <c r="BA669" s="19" t="n">
        <v>-0.777546052592116</v>
      </c>
      <c r="BB669" s="19"/>
      <c r="BC669" s="19" t="n">
        <v>-0.81491340559405</v>
      </c>
      <c r="BD669" s="19" t="n">
        <v>-0.855560779938378</v>
      </c>
      <c r="BE669" s="19" t="n">
        <v>-0.865023527729358</v>
      </c>
      <c r="BF669" s="19" t="n">
        <v>-0.930036599873939</v>
      </c>
      <c r="BG669" s="19" t="n">
        <v>-0.898078614890179</v>
      </c>
    </row>
    <row r="670">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c r="AB670" s="19"/>
      <c r="AC670" s="19"/>
      <c r="AD670" s="19"/>
      <c r="AE670" s="19"/>
      <c r="AF670" s="19"/>
      <c r="AG670" s="19"/>
      <c r="AH670" s="19"/>
      <c r="AI670" s="19"/>
      <c r="AJ670" s="19"/>
      <c r="AK670" s="19"/>
      <c r="AL670" s="19"/>
      <c r="AM670" s="19"/>
      <c r="AN670" s="19"/>
      <c r="AO670" s="19"/>
      <c r="AP670" s="19"/>
      <c r="AQ670" s="19"/>
      <c r="AR670" s="19"/>
      <c r="AS670" s="19"/>
      <c r="AT670" s="19"/>
      <c r="AU670" s="19"/>
      <c r="AV670" s="19"/>
      <c r="AW670" s="19"/>
      <c r="AX670" s="19"/>
      <c r="AY670" s="19"/>
      <c r="AZ670" s="19"/>
      <c r="BA670" s="19"/>
      <c r="BB670" s="19"/>
      <c r="BC670" s="19"/>
      <c r="BD670" s="19"/>
      <c r="BE670" s="19"/>
      <c r="BF670" s="19"/>
      <c r="BG670" s="19"/>
    </row>
    <row r="671">
      <c r="B671" s="7" t="s">
        <v>346</v>
      </c>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c r="AB671" s="19"/>
      <c r="AC671" s="19"/>
      <c r="AD671" s="19"/>
      <c r="AE671" s="19"/>
      <c r="AF671" s="19"/>
      <c r="AG671" s="19"/>
      <c r="AH671" s="19"/>
      <c r="AI671" s="19"/>
      <c r="AJ671" s="19"/>
      <c r="AK671" s="19"/>
      <c r="AL671" s="19"/>
      <c r="AM671" s="19"/>
      <c r="AN671" s="19"/>
      <c r="AO671" s="19"/>
      <c r="AP671" s="19"/>
      <c r="AQ671" s="19"/>
      <c r="AR671" s="19"/>
      <c r="AS671" s="19"/>
      <c r="AT671" s="19"/>
      <c r="AU671" s="19"/>
      <c r="AV671" s="19"/>
      <c r="AW671" s="19"/>
      <c r="AX671" s="19"/>
      <c r="AY671" s="19"/>
      <c r="AZ671" s="19"/>
      <c r="BA671" s="19"/>
      <c r="BB671" s="19"/>
      <c r="BC671" s="19"/>
      <c r="BD671" s="19"/>
      <c r="BE671" s="19"/>
      <c r="BF671" s="19"/>
      <c r="BG671" s="19"/>
    </row>
    <row r="672">
      <c r="B672" s="26" t="s">
        <v>331</v>
      </c>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c r="AB672" s="19"/>
      <c r="AC672" s="19"/>
      <c r="AD672" s="19"/>
      <c r="AE672" s="19"/>
      <c r="AF672" s="19"/>
      <c r="AG672" s="19"/>
      <c r="AH672" s="19"/>
      <c r="AI672" s="19"/>
      <c r="AJ672" s="19"/>
      <c r="AK672" s="19"/>
      <c r="AL672" s="19"/>
      <c r="AM672" s="19"/>
      <c r="AN672" s="19"/>
      <c r="AO672" s="19"/>
      <c r="AP672" s="19"/>
      <c r="AQ672" s="19"/>
      <c r="AR672" s="19"/>
      <c r="AS672" s="19"/>
      <c r="AT672" s="19"/>
      <c r="AU672" s="19"/>
      <c r="AV672" s="19"/>
      <c r="AW672" s="19"/>
      <c r="AX672" s="19"/>
      <c r="AY672" s="19"/>
      <c r="AZ672" s="19"/>
      <c r="BA672" s="19"/>
      <c r="BB672" s="19"/>
      <c r="BC672" s="19"/>
      <c r="BD672" s="19"/>
      <c r="BE672" s="19"/>
      <c r="BF672" s="19"/>
      <c r="BG672" s="19"/>
    </row>
    <row r="673">
      <c r="B673" t="s">
        <v>342</v>
      </c>
      <c r="C673" s="19" t="n">
        <v>0.11193250540345</v>
      </c>
      <c r="D673" s="19" t="n">
        <v>0.114673148065308</v>
      </c>
      <c r="E673" s="19" t="n">
        <v>0.108342839889846</v>
      </c>
      <c r="F673" s="19"/>
      <c r="G673" s="19" t="n">
        <v>0.136935798613543</v>
      </c>
      <c r="H673" s="19" t="n">
        <v>0.0822335773300499</v>
      </c>
      <c r="I673" s="19" t="n">
        <v>0.119154072445171</v>
      </c>
      <c r="J673" s="19" t="n">
        <v>0.104734898951218</v>
      </c>
      <c r="K673" s="19" t="n">
        <v>0.117721021716007</v>
      </c>
      <c r="L673" s="19" t="n">
        <v>0.115167058914023</v>
      </c>
      <c r="M673" s="19"/>
      <c r="N673" s="19" t="n">
        <v>0.0913511328241671</v>
      </c>
      <c r="O673" s="19" t="n">
        <v>0.0877988086321402</v>
      </c>
      <c r="P673" s="19" t="n">
        <v>0.116796079455944</v>
      </c>
      <c r="Q673" s="19" t="n">
        <v>0.152788620734933</v>
      </c>
      <c r="R673" s="19"/>
      <c r="S673" s="19" t="n">
        <v>0.14662731972847</v>
      </c>
      <c r="T673" s="19" t="n">
        <v>0.0777487888673015</v>
      </c>
      <c r="U673" s="19" t="n">
        <v>0.100957262839924</v>
      </c>
      <c r="V673" s="19" t="n">
        <v>0.0882107339587679</v>
      </c>
      <c r="W673" s="19" t="n">
        <v>0.0835250669949767</v>
      </c>
      <c r="X673" s="19" t="n">
        <v>0.133630570153893</v>
      </c>
      <c r="Y673" s="19" t="n">
        <v>0.12274359442333</v>
      </c>
      <c r="Z673" s="19" t="n">
        <v>0.141880632688287</v>
      </c>
      <c r="AA673" s="19" t="n">
        <v>0.144423215909132</v>
      </c>
      <c r="AB673" s="19" t="n">
        <v>0.0913955885729607</v>
      </c>
      <c r="AC673" s="19" t="n">
        <v>0.0996734022103843</v>
      </c>
      <c r="AD673" s="19" t="n">
        <v>0.119161146720346</v>
      </c>
      <c r="AE673" s="19"/>
      <c r="AF673" s="19" t="n">
        <v>0.111424645611431</v>
      </c>
      <c r="AG673" s="19" t="n">
        <v>0.124138774671303</v>
      </c>
      <c r="AH673" s="19" t="n">
        <v>0.0989914556740873</v>
      </c>
      <c r="AI673" s="19"/>
      <c r="AJ673" s="19" t="n">
        <v>0.104863767585225</v>
      </c>
      <c r="AK673" s="19" t="n">
        <v>0.121911508073543</v>
      </c>
      <c r="AL673" s="19" t="n">
        <v>0.101803800036519</v>
      </c>
      <c r="AM673" s="19" t="n">
        <v>0.269181627956437</v>
      </c>
      <c r="AN673" s="19" t="n">
        <v>0.0710461692021126</v>
      </c>
      <c r="AO673" s="19"/>
      <c r="AP673" s="19" t="n">
        <v>0.101959512789739</v>
      </c>
      <c r="AQ673" s="19" t="n">
        <v>0.114328102819824</v>
      </c>
      <c r="AR673" s="19" t="n">
        <v>0.109346617562314</v>
      </c>
      <c r="AS673" s="19" t="n">
        <v>0.120730944555217</v>
      </c>
      <c r="AT673" s="19" t="n">
        <v>0.13785781164806</v>
      </c>
      <c r="AU673" s="19"/>
      <c r="AV673" s="19" t="n">
        <v>0.129990635448156</v>
      </c>
      <c r="AW673" s="19" t="n">
        <v>0.11450632946072</v>
      </c>
      <c r="AX673" s="19" t="n">
        <v>0.0817504784695152</v>
      </c>
      <c r="AY673" s="19" t="n">
        <v>0.0994429620343964</v>
      </c>
      <c r="AZ673" s="19" t="n">
        <v>0.15029859974689</v>
      </c>
      <c r="BA673" s="19" t="n">
        <v>0.0614042482920129</v>
      </c>
      <c r="BB673" s="19"/>
      <c r="BC673" s="19" t="n">
        <v>0.115733804546459</v>
      </c>
      <c r="BD673" s="19" t="n">
        <v>0.157184409951015</v>
      </c>
      <c r="BE673" s="19" t="n">
        <v>0.0847695257855119</v>
      </c>
      <c r="BF673" s="19" t="n">
        <v>0.0836029259766648</v>
      </c>
      <c r="BG673" s="19" t="n">
        <v>0.0614159532390613</v>
      </c>
    </row>
    <row r="674">
      <c r="B674" t="s">
        <v>343</v>
      </c>
      <c r="C674" s="19" t="n">
        <v>0.53152754497704</v>
      </c>
      <c r="D674" s="19" t="n">
        <v>0.533770067073423</v>
      </c>
      <c r="E674" s="19" t="n">
        <v>0.531055618612207</v>
      </c>
      <c r="F674" s="19"/>
      <c r="G674" s="19" t="n">
        <v>0.444164632929876</v>
      </c>
      <c r="H674" s="19" t="n">
        <v>0.555514308668373</v>
      </c>
      <c r="I674" s="19" t="n">
        <v>0.536919755898708</v>
      </c>
      <c r="J674" s="19" t="n">
        <v>0.533485974669658</v>
      </c>
      <c r="K674" s="19" t="n">
        <v>0.512310885578843</v>
      </c>
      <c r="L674" s="19" t="n">
        <v>0.57565945607874</v>
      </c>
      <c r="M674" s="19"/>
      <c r="N674" s="19" t="n">
        <v>0.576875925986444</v>
      </c>
      <c r="O674" s="19" t="n">
        <v>0.537187155115022</v>
      </c>
      <c r="P674" s="19" t="n">
        <v>0.559925286345333</v>
      </c>
      <c r="Q674" s="19" t="n">
        <v>0.456046567776474</v>
      </c>
      <c r="R674" s="19"/>
      <c r="S674" s="19" t="n">
        <v>0.57902265337485</v>
      </c>
      <c r="T674" s="19" t="n">
        <v>0.56214601136284</v>
      </c>
      <c r="U674" s="19" t="n">
        <v>0.538053333946136</v>
      </c>
      <c r="V674" s="19" t="n">
        <v>0.556292769523161</v>
      </c>
      <c r="W674" s="19" t="n">
        <v>0.587004007500949</v>
      </c>
      <c r="X674" s="19" t="n">
        <v>0.467918529931177</v>
      </c>
      <c r="Y674" s="19" t="n">
        <v>0.40267012616686</v>
      </c>
      <c r="Z674" s="19" t="n">
        <v>0.342920517667049</v>
      </c>
      <c r="AA674" s="19" t="n">
        <v>0.487574563885978</v>
      </c>
      <c r="AB674" s="19" t="n">
        <v>0.61729875545832</v>
      </c>
      <c r="AC674" s="19" t="n">
        <v>0.604888900911942</v>
      </c>
      <c r="AD674" s="19" t="n">
        <v>0.524167173125657</v>
      </c>
      <c r="AE674" s="19"/>
      <c r="AF674" s="19" t="n">
        <v>0.552382368393126</v>
      </c>
      <c r="AG674" s="19" t="n">
        <v>0.564311757967515</v>
      </c>
      <c r="AH674" s="19" t="n">
        <v>0.434669643283223</v>
      </c>
      <c r="AI674" s="19"/>
      <c r="AJ674" s="19" t="n">
        <v>0.540721230815491</v>
      </c>
      <c r="AK674" s="19" t="n">
        <v>0.565758997892543</v>
      </c>
      <c r="AL674" s="19" t="n">
        <v>0.580836438923812</v>
      </c>
      <c r="AM674" s="19" t="n">
        <v>0.27108753834572</v>
      </c>
      <c r="AN674" s="19" t="n">
        <v>0.440799670541922</v>
      </c>
      <c r="AO674" s="19"/>
      <c r="AP674" s="19" t="n">
        <v>0.522619324927032</v>
      </c>
      <c r="AQ674" s="19" t="n">
        <v>0.552862596807159</v>
      </c>
      <c r="AR674" s="19" t="n">
        <v>0.565957380146834</v>
      </c>
      <c r="AS674" s="19" t="n">
        <v>0.510277682080727</v>
      </c>
      <c r="AT674" s="19" t="n">
        <v>0.545496570643404</v>
      </c>
      <c r="AU674" s="19"/>
      <c r="AV674" s="19" t="n">
        <v>0.563046435263712</v>
      </c>
      <c r="AW674" s="19" t="n">
        <v>0.523688932768162</v>
      </c>
      <c r="AX674" s="19" t="n">
        <v>0.644195904814064</v>
      </c>
      <c r="AY674" s="19" t="n">
        <v>0.501362039886572</v>
      </c>
      <c r="AZ674" s="19" t="n">
        <v>0.560718527782457</v>
      </c>
      <c r="BA674" s="19" t="n">
        <v>0.436263917873972</v>
      </c>
      <c r="BB674" s="19"/>
      <c r="BC674" s="19" t="n">
        <v>0.494886827146094</v>
      </c>
      <c r="BD674" s="19" t="n">
        <v>0.499730180950064</v>
      </c>
      <c r="BE674" s="19" t="n">
        <v>0.548488225571515</v>
      </c>
      <c r="BF674" s="19" t="n">
        <v>0.671127371268257</v>
      </c>
      <c r="BG674" s="19" t="n">
        <v>0.633665508349739</v>
      </c>
    </row>
    <row r="675">
      <c r="B675" t="s">
        <v>344</v>
      </c>
      <c r="C675" s="19" t="n">
        <v>0.284558289819692</v>
      </c>
      <c r="D675" s="19" t="n">
        <v>0.292774967608818</v>
      </c>
      <c r="E675" s="19" t="n">
        <v>0.276956374562</v>
      </c>
      <c r="F675" s="19"/>
      <c r="G675" s="19" t="n">
        <v>0.357646685831952</v>
      </c>
      <c r="H675" s="19" t="n">
        <v>0.306612117414837</v>
      </c>
      <c r="I675" s="19" t="n">
        <v>0.254983897568168</v>
      </c>
      <c r="J675" s="19" t="n">
        <v>0.285286695247188</v>
      </c>
      <c r="K675" s="19" t="n">
        <v>0.265471482761447</v>
      </c>
      <c r="L675" s="19" t="n">
        <v>0.258887389634279</v>
      </c>
      <c r="M675" s="19"/>
      <c r="N675" s="19" t="n">
        <v>0.284793811924113</v>
      </c>
      <c r="O675" s="19" t="n">
        <v>0.319079123636082</v>
      </c>
      <c r="P675" s="19" t="n">
        <v>0.229779826796216</v>
      </c>
      <c r="Q675" s="19" t="n">
        <v>0.29636836879175</v>
      </c>
      <c r="R675" s="19"/>
      <c r="S675" s="19" t="n">
        <v>0.231298307766027</v>
      </c>
      <c r="T675" s="19" t="n">
        <v>0.297109551469445</v>
      </c>
      <c r="U675" s="19" t="n">
        <v>0.30060380015376</v>
      </c>
      <c r="V675" s="19" t="n">
        <v>0.270506759780449</v>
      </c>
      <c r="W675" s="19" t="n">
        <v>0.232881227502343</v>
      </c>
      <c r="X675" s="19" t="n">
        <v>0.31184053588502</v>
      </c>
      <c r="Y675" s="19" t="n">
        <v>0.39602522734612</v>
      </c>
      <c r="Z675" s="19" t="n">
        <v>0.413680219418953</v>
      </c>
      <c r="AA675" s="19" t="n">
        <v>0.277722520941992</v>
      </c>
      <c r="AB675" s="19" t="n">
        <v>0.23798387182259</v>
      </c>
      <c r="AC675" s="19" t="n">
        <v>0.240851069604575</v>
      </c>
      <c r="AD675" s="19" t="n">
        <v>0.260628778010078</v>
      </c>
      <c r="AE675" s="19"/>
      <c r="AF675" s="19" t="n">
        <v>0.264327213613591</v>
      </c>
      <c r="AG675" s="19" t="n">
        <v>0.272218195525964</v>
      </c>
      <c r="AH675" s="19" t="n">
        <v>0.311964044570836</v>
      </c>
      <c r="AI675" s="19"/>
      <c r="AJ675" s="19" t="n">
        <v>0.288891405705105</v>
      </c>
      <c r="AK675" s="19" t="n">
        <v>0.26818432338745</v>
      </c>
      <c r="AL675" s="19" t="n">
        <v>0.285121349838306</v>
      </c>
      <c r="AM675" s="19" t="n">
        <v>0.343850135141841</v>
      </c>
      <c r="AN675" s="19" t="n">
        <v>0.329157360466477</v>
      </c>
      <c r="AO675" s="19"/>
      <c r="AP675" s="19" t="n">
        <v>0.297842528958323</v>
      </c>
      <c r="AQ675" s="19" t="n">
        <v>0.276171085003958</v>
      </c>
      <c r="AR675" s="19" t="n">
        <v>0.304507083242615</v>
      </c>
      <c r="AS675" s="19" t="n">
        <v>0.292891547793006</v>
      </c>
      <c r="AT675" s="19" t="n">
        <v>0.208992297317131</v>
      </c>
      <c r="AU675" s="19"/>
      <c r="AV675" s="19" t="n">
        <v>0.273253513666311</v>
      </c>
      <c r="AW675" s="19" t="n">
        <v>0.300747467817948</v>
      </c>
      <c r="AX675" s="19" t="n">
        <v>0.263980897013387</v>
      </c>
      <c r="AY675" s="19" t="n">
        <v>0.303023673551236</v>
      </c>
      <c r="AZ675" s="19" t="n">
        <v>0.206893502009961</v>
      </c>
      <c r="BA675" s="19" t="n">
        <v>0.344261185173007</v>
      </c>
      <c r="BB675" s="19"/>
      <c r="BC675" s="19" t="n">
        <v>0.270430775703127</v>
      </c>
      <c r="BD675" s="19" t="n">
        <v>0.283759390441313</v>
      </c>
      <c r="BE675" s="19" t="n">
        <v>0.304109297211613</v>
      </c>
      <c r="BF675" s="19" t="n">
        <v>0.215034527322772</v>
      </c>
      <c r="BG675" s="19" t="n">
        <v>0.239556612182555</v>
      </c>
    </row>
    <row r="676">
      <c r="B676" t="s">
        <v>345</v>
      </c>
      <c r="C676" s="19" t="n">
        <v>0.0208416345057997</v>
      </c>
      <c r="D676" s="19" t="n">
        <v>0.024785751530532</v>
      </c>
      <c r="E676" s="19" t="n">
        <v>0.0171864329806631</v>
      </c>
      <c r="F676" s="19"/>
      <c r="G676" s="19" t="n">
        <v>0.0297716125974373</v>
      </c>
      <c r="H676" s="19" t="n">
        <v>0.0215145870394309</v>
      </c>
      <c r="I676" s="19" t="n">
        <v>0.0254150892220182</v>
      </c>
      <c r="J676" s="19" t="n">
        <v>0.0346244131695342</v>
      </c>
      <c r="K676" s="19" t="n">
        <v>0.0199223118714407</v>
      </c>
      <c r="L676" s="19" t="n">
        <v>0</v>
      </c>
      <c r="M676" s="19"/>
      <c r="N676" s="19" t="n">
        <v>0.0205644435793658</v>
      </c>
      <c r="O676" s="19" t="n">
        <v>0.0164510876333234</v>
      </c>
      <c r="P676" s="19" t="n">
        <v>0.0328899554639562</v>
      </c>
      <c r="Q676" s="19" t="n">
        <v>0.0152290228319491</v>
      </c>
      <c r="R676" s="19"/>
      <c r="S676" s="19" t="n">
        <v>0.00804402890646022</v>
      </c>
      <c r="T676" s="19" t="n">
        <v>0.0289321256260696</v>
      </c>
      <c r="U676" s="19" t="n">
        <v>0.0130201929914171</v>
      </c>
      <c r="V676" s="19" t="n">
        <v>0.0230870698437905</v>
      </c>
      <c r="W676" s="19" t="n">
        <v>0.0327049414764317</v>
      </c>
      <c r="X676" s="19" t="n">
        <v>0.0288507828625526</v>
      </c>
      <c r="Y676" s="19" t="n">
        <v>0.0104573743353391</v>
      </c>
      <c r="Z676" s="19" t="n">
        <v>0.058259887668037</v>
      </c>
      <c r="AA676" s="19" t="n">
        <v>0.0243470274214864</v>
      </c>
      <c r="AB676" s="19" t="n">
        <v>0.0130177832594121</v>
      </c>
      <c r="AC676" s="19" t="n">
        <v>0.0181400041487432</v>
      </c>
      <c r="AD676" s="19" t="n">
        <v>0</v>
      </c>
      <c r="AE676" s="19"/>
      <c r="AF676" s="19" t="n">
        <v>0.0183937742659938</v>
      </c>
      <c r="AG676" s="19" t="n">
        <v>0.00749451536239814</v>
      </c>
      <c r="AH676" s="19" t="n">
        <v>0.0473384235978702</v>
      </c>
      <c r="AI676" s="19"/>
      <c r="AJ676" s="19" t="n">
        <v>0.0166417767427362</v>
      </c>
      <c r="AK676" s="19" t="n">
        <v>0.0215188115351925</v>
      </c>
      <c r="AL676" s="19" t="n">
        <v>0</v>
      </c>
      <c r="AM676" s="19" t="n">
        <v>0.115880698556002</v>
      </c>
      <c r="AN676" s="19" t="n">
        <v>0.0282512312084966</v>
      </c>
      <c r="AO676" s="19"/>
      <c r="AP676" s="19" t="n">
        <v>0.0114479662571651</v>
      </c>
      <c r="AQ676" s="19" t="n">
        <v>0.0164698799878078</v>
      </c>
      <c r="AR676" s="19" t="n">
        <v>0</v>
      </c>
      <c r="AS676" s="19" t="n">
        <v>0.0329667345989255</v>
      </c>
      <c r="AT676" s="19" t="n">
        <v>0.0560711147471544</v>
      </c>
      <c r="AU676" s="19"/>
      <c r="AV676" s="19" t="n">
        <v>0.0131216740461165</v>
      </c>
      <c r="AW676" s="19" t="n">
        <v>0.0118723813274587</v>
      </c>
      <c r="AX676" s="19" t="n">
        <v>0</v>
      </c>
      <c r="AY676" s="19" t="n">
        <v>0.0268510937223091</v>
      </c>
      <c r="AZ676" s="19" t="n">
        <v>0.0427561592516441</v>
      </c>
      <c r="BA676" s="19" t="n">
        <v>0.0478770431343263</v>
      </c>
      <c r="BB676" s="19"/>
      <c r="BC676" s="19" t="n">
        <v>0.0348644303083852</v>
      </c>
      <c r="BD676" s="19" t="n">
        <v>0.0140571729519065</v>
      </c>
      <c r="BE676" s="19" t="n">
        <v>0.0220465629702731</v>
      </c>
      <c r="BF676" s="19" t="n">
        <v>0.0136608314642935</v>
      </c>
      <c r="BG676" s="19" t="n">
        <v>0</v>
      </c>
    </row>
    <row r="677">
      <c r="B677" t="s">
        <v>100</v>
      </c>
      <c r="C677" s="19" t="n">
        <v>0.0511400252940186</v>
      </c>
      <c r="D677" s="19" t="n">
        <v>0.0339960657219189</v>
      </c>
      <c r="E677" s="19" t="n">
        <v>0.0664587339552839</v>
      </c>
      <c r="F677" s="19"/>
      <c r="G677" s="19" t="n">
        <v>0.0314812700271928</v>
      </c>
      <c r="H677" s="19" t="n">
        <v>0.0341254095473093</v>
      </c>
      <c r="I677" s="19" t="n">
        <v>0.0635271848659349</v>
      </c>
      <c r="J677" s="19" t="n">
        <v>0.041868017962402</v>
      </c>
      <c r="K677" s="19" t="n">
        <v>0.0845742980722629</v>
      </c>
      <c r="L677" s="19" t="n">
        <v>0.0502860953729583</v>
      </c>
      <c r="M677" s="19"/>
      <c r="N677" s="19" t="n">
        <v>0.0264146856859099</v>
      </c>
      <c r="O677" s="19" t="n">
        <v>0.0394838249834324</v>
      </c>
      <c r="P677" s="19" t="n">
        <v>0.0606088519385503</v>
      </c>
      <c r="Q677" s="19" t="n">
        <v>0.0795674198648937</v>
      </c>
      <c r="R677" s="19"/>
      <c r="S677" s="19" t="n">
        <v>0.0350076902241924</v>
      </c>
      <c r="T677" s="19" t="n">
        <v>0.0340635226743444</v>
      </c>
      <c r="U677" s="19" t="n">
        <v>0.0473654100687616</v>
      </c>
      <c r="V677" s="19" t="n">
        <v>0.0619026668938309</v>
      </c>
      <c r="W677" s="19" t="n">
        <v>0.0638847565252996</v>
      </c>
      <c r="X677" s="19" t="n">
        <v>0.0577595811673574</v>
      </c>
      <c r="Y677" s="19" t="n">
        <v>0.0681036777283508</v>
      </c>
      <c r="Z677" s="19" t="n">
        <v>0.0432587425576736</v>
      </c>
      <c r="AA677" s="19" t="n">
        <v>0.0659326718414123</v>
      </c>
      <c r="AB677" s="19" t="n">
        <v>0.0403040008867171</v>
      </c>
      <c r="AC677" s="19" t="n">
        <v>0.0364466231243553</v>
      </c>
      <c r="AD677" s="19" t="n">
        <v>0.0960429021439186</v>
      </c>
      <c r="AE677" s="19"/>
      <c r="AF677" s="19" t="n">
        <v>0.0534719981158582</v>
      </c>
      <c r="AG677" s="19" t="n">
        <v>0.0318367564728197</v>
      </c>
      <c r="AH677" s="19" t="n">
        <v>0.107036432873984</v>
      </c>
      <c r="AI677" s="19"/>
      <c r="AJ677" s="19" t="n">
        <v>0.0488818191514429</v>
      </c>
      <c r="AK677" s="19" t="n">
        <v>0.0226263591112716</v>
      </c>
      <c r="AL677" s="19" t="n">
        <v>0.0322384112013635</v>
      </c>
      <c r="AM677" s="19" t="n">
        <v>0</v>
      </c>
      <c r="AN677" s="19" t="n">
        <v>0.130745568580993</v>
      </c>
      <c r="AO677" s="19"/>
      <c r="AP677" s="19" t="n">
        <v>0.0661306670677407</v>
      </c>
      <c r="AQ677" s="19" t="n">
        <v>0.0401683353812525</v>
      </c>
      <c r="AR677" s="19" t="n">
        <v>0.0201889190482378</v>
      </c>
      <c r="AS677" s="19" t="n">
        <v>0.0431330909721249</v>
      </c>
      <c r="AT677" s="19" t="n">
        <v>0.05158220564425</v>
      </c>
      <c r="AU677" s="19"/>
      <c r="AV677" s="19" t="n">
        <v>0.0205877415757044</v>
      </c>
      <c r="AW677" s="19" t="n">
        <v>0.0491848886257106</v>
      </c>
      <c r="AX677" s="19" t="n">
        <v>0.0100727197030342</v>
      </c>
      <c r="AY677" s="19" t="n">
        <v>0.0693202308054863</v>
      </c>
      <c r="AZ677" s="19" t="n">
        <v>0.0393332112090483</v>
      </c>
      <c r="BA677" s="19" t="n">
        <v>0.110193605526682</v>
      </c>
      <c r="BB677" s="19"/>
      <c r="BC677" s="19" t="n">
        <v>0.0840841622959347</v>
      </c>
      <c r="BD677" s="19" t="n">
        <v>0.0452688457057015</v>
      </c>
      <c r="BE677" s="19" t="n">
        <v>0.040586388461087</v>
      </c>
      <c r="BF677" s="19" t="n">
        <v>0.0165743439680126</v>
      </c>
      <c r="BG677" s="19" t="n">
        <v>0.0653619262286446</v>
      </c>
    </row>
    <row r="678">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c r="AB678" s="19"/>
      <c r="AC678" s="19"/>
      <c r="AD678" s="19"/>
      <c r="AE678" s="19"/>
      <c r="AF678" s="19"/>
      <c r="AG678" s="19"/>
      <c r="AH678" s="19"/>
      <c r="AI678" s="19"/>
      <c r="AJ678" s="19"/>
      <c r="AK678" s="19"/>
      <c r="AL678" s="19"/>
      <c r="AM678" s="19"/>
      <c r="AN678" s="19"/>
      <c r="AO678" s="19"/>
      <c r="AP678" s="19"/>
      <c r="AQ678" s="19"/>
      <c r="AR678" s="19"/>
      <c r="AS678" s="19"/>
      <c r="AT678" s="19"/>
      <c r="AU678" s="19"/>
      <c r="AV678" s="19"/>
      <c r="AW678" s="19"/>
      <c r="AX678" s="19"/>
      <c r="AY678" s="19"/>
      <c r="AZ678" s="19"/>
      <c r="BA678" s="19"/>
      <c r="BB678" s="19"/>
      <c r="BC678" s="19"/>
      <c r="BD678" s="19"/>
      <c r="BE678" s="19"/>
      <c r="BF678" s="19"/>
      <c r="BG678" s="19"/>
    </row>
    <row r="679">
      <c r="B679" s="7" t="s">
        <v>352</v>
      </c>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c r="AB679" s="19"/>
      <c r="AC679" s="19"/>
      <c r="AD679" s="19"/>
      <c r="AE679" s="19"/>
      <c r="AF679" s="19"/>
      <c r="AG679" s="19"/>
      <c r="AH679" s="19"/>
      <c r="AI679" s="19"/>
      <c r="AJ679" s="19"/>
      <c r="AK679" s="19"/>
      <c r="AL679" s="19"/>
      <c r="AM679" s="19"/>
      <c r="AN679" s="19"/>
      <c r="AO679" s="19"/>
      <c r="AP679" s="19"/>
      <c r="AQ679" s="19"/>
      <c r="AR679" s="19"/>
      <c r="AS679" s="19"/>
      <c r="AT679" s="19"/>
      <c r="AU679" s="19"/>
      <c r="AV679" s="19"/>
      <c r="AW679" s="19"/>
      <c r="AX679" s="19"/>
      <c r="AY679" s="19"/>
      <c r="AZ679" s="19"/>
      <c r="BA679" s="19"/>
      <c r="BB679" s="19"/>
      <c r="BC679" s="19"/>
      <c r="BD679" s="19"/>
      <c r="BE679" s="19"/>
      <c r="BF679" s="19"/>
      <c r="BG679" s="19"/>
    </row>
    <row r="680">
      <c r="B680" s="26" t="s">
        <v>331</v>
      </c>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c r="AB680" s="19"/>
      <c r="AC680" s="19"/>
      <c r="AD680" s="19"/>
      <c r="AE680" s="19"/>
      <c r="AF680" s="19"/>
      <c r="AG680" s="19"/>
      <c r="AH680" s="19"/>
      <c r="AI680" s="19"/>
      <c r="AJ680" s="19"/>
      <c r="AK680" s="19"/>
      <c r="AL680" s="19"/>
      <c r="AM680" s="19"/>
      <c r="AN680" s="19"/>
      <c r="AO680" s="19"/>
      <c r="AP680" s="19"/>
      <c r="AQ680" s="19"/>
      <c r="AR680" s="19"/>
      <c r="AS680" s="19"/>
      <c r="AT680" s="19"/>
      <c r="AU680" s="19"/>
      <c r="AV680" s="19"/>
      <c r="AW680" s="19"/>
      <c r="AX680" s="19"/>
      <c r="AY680" s="19"/>
      <c r="AZ680" s="19"/>
      <c r="BA680" s="19"/>
      <c r="BB680" s="19"/>
      <c r="BC680" s="19"/>
      <c r="BD680" s="19"/>
      <c r="BE680" s="19"/>
      <c r="BF680" s="19"/>
      <c r="BG680" s="19"/>
    </row>
    <row r="681">
      <c r="B681" t="s">
        <v>347</v>
      </c>
      <c r="C681" s="19" t="n">
        <v>0.574517448444043</v>
      </c>
      <c r="D681" s="19" t="n">
        <v>0.68911396577293</v>
      </c>
      <c r="E681" s="19" t="n">
        <v>0.451608057231939</v>
      </c>
      <c r="F681" s="19"/>
      <c r="G681" s="19" t="n">
        <v>0.57406643369364</v>
      </c>
      <c r="H681" s="19" t="n">
        <v>0.592388781278706</v>
      </c>
      <c r="I681" s="19" t="n">
        <v>0.623077067774129</v>
      </c>
      <c r="J681" s="19" t="n">
        <v>0.529733865194441</v>
      </c>
      <c r="K681" s="19" t="n">
        <v>0.527023338154133</v>
      </c>
      <c r="L681" s="19" t="n">
        <v>0.591758328066406</v>
      </c>
      <c r="M681" s="19"/>
      <c r="N681" s="19" t="n">
        <v>0.694469935586183</v>
      </c>
      <c r="O681" s="19" t="n">
        <v>0.532324301247182</v>
      </c>
      <c r="P681" s="19" t="n">
        <v>0.524450529079658</v>
      </c>
      <c r="Q681" s="19" t="n">
        <v>0.544738389926452</v>
      </c>
      <c r="R681" s="19"/>
      <c r="S681" s="19" t="n">
        <v>0.699801426469989</v>
      </c>
      <c r="T681" s="19" t="n">
        <v>0.520374543821285</v>
      </c>
      <c r="U681" s="19" t="n">
        <v>0.629588573006772</v>
      </c>
      <c r="V681" s="19" t="n">
        <v>0.574211474054735</v>
      </c>
      <c r="W681" s="19" t="n">
        <v>0.53166452237407</v>
      </c>
      <c r="X681" s="19" t="n">
        <v>0.622300261986506</v>
      </c>
      <c r="Y681" s="19" t="n">
        <v>0.541675254447018</v>
      </c>
      <c r="Z681" s="19" t="n">
        <v>0.372890048107721</v>
      </c>
      <c r="AA681" s="19" t="n">
        <v>0.599047699576641</v>
      </c>
      <c r="AB681" s="19" t="n">
        <v>0.490197877928296</v>
      </c>
      <c r="AC681" s="19" t="n">
        <v>0.580819933156359</v>
      </c>
      <c r="AD681" s="19" t="n">
        <v>0.59875192597732</v>
      </c>
      <c r="AE681" s="19"/>
      <c r="AF681" s="19" t="n">
        <v>0.557835451569219</v>
      </c>
      <c r="AG681" s="19" t="n">
        <v>0.592378294720127</v>
      </c>
      <c r="AH681" s="19" t="n">
        <v>0.533870882021908</v>
      </c>
      <c r="AI681" s="19"/>
      <c r="AJ681" s="19" t="n">
        <v>0.620278025807492</v>
      </c>
      <c r="AK681" s="19" t="n">
        <v>0.604841947543454</v>
      </c>
      <c r="AL681" s="19" t="n">
        <v>0.670616914475262</v>
      </c>
      <c r="AM681" s="19" t="n">
        <v>0.407703009288831</v>
      </c>
      <c r="AN681" s="19" t="n">
        <v>0.504342634326899</v>
      </c>
      <c r="AO681" s="19"/>
      <c r="AP681" s="19" t="n">
        <v>0.590525819274438</v>
      </c>
      <c r="AQ681" s="19" t="n">
        <v>0.616080121255066</v>
      </c>
      <c r="AR681" s="19" t="n">
        <v>0.612465789476426</v>
      </c>
      <c r="AS681" s="19" t="n">
        <v>0.515949879993236</v>
      </c>
      <c r="AT681" s="19" t="n">
        <v>0.520144109313746</v>
      </c>
      <c r="AU681" s="19"/>
      <c r="AV681" s="19" t="n">
        <v>0.667317101649461</v>
      </c>
      <c r="AW681" s="19" t="n">
        <v>0.586322799178211</v>
      </c>
      <c r="AX681" s="19" t="n">
        <v>0.610302005920655</v>
      </c>
      <c r="AY681" s="19" t="n">
        <v>0.531369478351097</v>
      </c>
      <c r="AZ681" s="19" t="n">
        <v>0.482481108396865</v>
      </c>
      <c r="BA681" s="19" t="n">
        <v>0.399822444030192</v>
      </c>
      <c r="BB681" s="19"/>
      <c r="BC681" s="19" t="n">
        <v>0.521703797617043</v>
      </c>
      <c r="BD681" s="19" t="n">
        <v>0.563543767481892</v>
      </c>
      <c r="BE681" s="19" t="n">
        <v>0.600285744279492</v>
      </c>
      <c r="BF681" s="19" t="n">
        <v>0.724233443987095</v>
      </c>
      <c r="BG681" s="19" t="n">
        <v>0.574011617562367</v>
      </c>
    </row>
    <row r="682">
      <c r="B682" t="s">
        <v>348</v>
      </c>
      <c r="C682" s="19" t="n">
        <v>0.466115760459303</v>
      </c>
      <c r="D682" s="19" t="n">
        <v>0.533976659548612</v>
      </c>
      <c r="E682" s="19" t="n">
        <v>0.393332206573146</v>
      </c>
      <c r="F682" s="19"/>
      <c r="G682" s="19" t="n">
        <v>0.398887052178164</v>
      </c>
      <c r="H682" s="19" t="n">
        <v>0.456301317694452</v>
      </c>
      <c r="I682" s="19" t="n">
        <v>0.460566012310781</v>
      </c>
      <c r="J682" s="19" t="n">
        <v>0.456793155470258</v>
      </c>
      <c r="K682" s="19" t="n">
        <v>0.411853468210791</v>
      </c>
      <c r="L682" s="19" t="n">
        <v>0.559937882820436</v>
      </c>
      <c r="M682" s="19"/>
      <c r="N682" s="19" t="n">
        <v>0.516168470139147</v>
      </c>
      <c r="O682" s="19" t="n">
        <v>0.429657690069757</v>
      </c>
      <c r="P682" s="19" t="n">
        <v>0.465889254846532</v>
      </c>
      <c r="Q682" s="19" t="n">
        <v>0.455208769818115</v>
      </c>
      <c r="R682" s="19"/>
      <c r="S682" s="19" t="n">
        <v>0.504814757414487</v>
      </c>
      <c r="T682" s="19" t="n">
        <v>0.44634043055791</v>
      </c>
      <c r="U682" s="19" t="n">
        <v>0.533133128229297</v>
      </c>
      <c r="V682" s="19" t="n">
        <v>0.426572502752992</v>
      </c>
      <c r="W682" s="19" t="n">
        <v>0.472572346593349</v>
      </c>
      <c r="X682" s="19" t="n">
        <v>0.399264762378453</v>
      </c>
      <c r="Y682" s="19" t="n">
        <v>0.425354627133712</v>
      </c>
      <c r="Z682" s="19" t="n">
        <v>0.464849427015141</v>
      </c>
      <c r="AA682" s="19" t="n">
        <v>0.497792170232279</v>
      </c>
      <c r="AB682" s="19" t="n">
        <v>0.435564699901794</v>
      </c>
      <c r="AC682" s="19" t="n">
        <v>0.53052396996073</v>
      </c>
      <c r="AD682" s="19" t="n">
        <v>0.548168097772663</v>
      </c>
      <c r="AE682" s="19"/>
      <c r="AF682" s="19" t="n">
        <v>0.478182183111793</v>
      </c>
      <c r="AG682" s="19" t="n">
        <v>0.471549521566094</v>
      </c>
      <c r="AH682" s="19" t="n">
        <v>0.432265984854559</v>
      </c>
      <c r="AI682" s="19"/>
      <c r="AJ682" s="19" t="n">
        <v>0.488117212151551</v>
      </c>
      <c r="AK682" s="19" t="n">
        <v>0.54028952638247</v>
      </c>
      <c r="AL682" s="19" t="n">
        <v>0.5083088883735</v>
      </c>
      <c r="AM682" s="19" t="n">
        <v>0.30507617353825</v>
      </c>
      <c r="AN682" s="19" t="n">
        <v>0.368383566543318</v>
      </c>
      <c r="AO682" s="19"/>
      <c r="AP682" s="19" t="n">
        <v>0.473764110375274</v>
      </c>
      <c r="AQ682" s="19" t="n">
        <v>0.539226143742418</v>
      </c>
      <c r="AR682" s="19" t="n">
        <v>0.496161611691661</v>
      </c>
      <c r="AS682" s="19" t="n">
        <v>0.369340943931298</v>
      </c>
      <c r="AT682" s="19" t="n">
        <v>0.358432968887388</v>
      </c>
      <c r="AU682" s="19"/>
      <c r="AV682" s="19" t="n">
        <v>0.578482396214962</v>
      </c>
      <c r="AW682" s="19" t="n">
        <v>0.526950039194969</v>
      </c>
      <c r="AX682" s="19" t="n">
        <v>0.494284873977756</v>
      </c>
      <c r="AY682" s="19" t="n">
        <v>0.394974691143495</v>
      </c>
      <c r="AZ682" s="19" t="n">
        <v>0.348822728526218</v>
      </c>
      <c r="BA682" s="19" t="n">
        <v>0.342407940353392</v>
      </c>
      <c r="BB682" s="19"/>
      <c r="BC682" s="19" t="n">
        <v>0.423225110237874</v>
      </c>
      <c r="BD682" s="19" t="n">
        <v>0.424497281724981</v>
      </c>
      <c r="BE682" s="19" t="n">
        <v>0.465218099232201</v>
      </c>
      <c r="BF682" s="19" t="n">
        <v>0.603700816784563</v>
      </c>
      <c r="BG682" s="19" t="n">
        <v>0.222967904637513</v>
      </c>
    </row>
    <row r="683">
      <c r="B683" t="s">
        <v>70</v>
      </c>
      <c r="C683" s="19" t="n">
        <v>0.45094615652624</v>
      </c>
      <c r="D683" s="19" t="n">
        <v>0.52505605201648</v>
      </c>
      <c r="E683" s="19" t="n">
        <v>0.371460301721803</v>
      </c>
      <c r="F683" s="19"/>
      <c r="G683" s="19" t="n">
        <v>0.652815417897181</v>
      </c>
      <c r="H683" s="19" t="n">
        <v>0.54308577754635</v>
      </c>
      <c r="I683" s="19" t="n">
        <v>0.518773672892548</v>
      </c>
      <c r="J683" s="19" t="n">
        <v>0.351027871563133</v>
      </c>
      <c r="K683" s="19" t="n">
        <v>0.34632061573607</v>
      </c>
      <c r="L683" s="19" t="n">
        <v>0.375698738599883</v>
      </c>
      <c r="M683" s="19"/>
      <c r="N683" s="19" t="n">
        <v>0.587798393737144</v>
      </c>
      <c r="O683" s="19" t="n">
        <v>0.466612503153042</v>
      </c>
      <c r="P683" s="19" t="n">
        <v>0.292406175576725</v>
      </c>
      <c r="Q683" s="19" t="n">
        <v>0.443531567548192</v>
      </c>
      <c r="R683" s="19"/>
      <c r="S683" s="19" t="n">
        <v>0.555416074465259</v>
      </c>
      <c r="T683" s="19" t="n">
        <v>0.500480410413901</v>
      </c>
      <c r="U683" s="19" t="n">
        <v>0.379752766142669</v>
      </c>
      <c r="V683" s="19" t="n">
        <v>0.471553312186594</v>
      </c>
      <c r="W683" s="19" t="n">
        <v>0.400935830774846</v>
      </c>
      <c r="X683" s="19" t="n">
        <v>0.467361538134904</v>
      </c>
      <c r="Y683" s="19" t="n">
        <v>0.494549358399537</v>
      </c>
      <c r="Z683" s="19" t="n">
        <v>0.47492262934323</v>
      </c>
      <c r="AA683" s="19" t="n">
        <v>0.341115345871753</v>
      </c>
      <c r="AB683" s="19" t="n">
        <v>0.399032903053498</v>
      </c>
      <c r="AC683" s="19" t="n">
        <v>0.375367429291103</v>
      </c>
      <c r="AD683" s="19" t="n">
        <v>0.425208710181514</v>
      </c>
      <c r="AE683" s="19"/>
      <c r="AF683" s="19" t="n">
        <v>0.378591156595437</v>
      </c>
      <c r="AG683" s="19" t="n">
        <v>0.450197243636746</v>
      </c>
      <c r="AH683" s="19" t="n">
        <v>0.48927685033621</v>
      </c>
      <c r="AI683" s="19"/>
      <c r="AJ683" s="19" t="n">
        <v>0.473414487879742</v>
      </c>
      <c r="AK683" s="19" t="n">
        <v>0.488972463523247</v>
      </c>
      <c r="AL683" s="19" t="n">
        <v>0.428026173816431</v>
      </c>
      <c r="AM683" s="19" t="n">
        <v>0.10835999950834</v>
      </c>
      <c r="AN683" s="19" t="n">
        <v>0.414078284060508</v>
      </c>
      <c r="AO683" s="19"/>
      <c r="AP683" s="19" t="n">
        <v>0.410571095863021</v>
      </c>
      <c r="AQ683" s="19" t="n">
        <v>0.528935303701914</v>
      </c>
      <c r="AR683" s="19" t="n">
        <v>0.417750147143077</v>
      </c>
      <c r="AS683" s="19" t="n">
        <v>0.431703988815939</v>
      </c>
      <c r="AT683" s="19" t="n">
        <v>0.377633335254615</v>
      </c>
      <c r="AU683" s="19"/>
      <c r="AV683" s="19" t="n">
        <v>0.551782944805274</v>
      </c>
      <c r="AW683" s="19" t="n">
        <v>0.436172995042065</v>
      </c>
      <c r="AX683" s="19" t="n">
        <v>0.422475859682244</v>
      </c>
      <c r="AY683" s="19" t="n">
        <v>0.368881792203898</v>
      </c>
      <c r="AZ683" s="19" t="n">
        <v>0.46628592602658</v>
      </c>
      <c r="BA683" s="19" t="n">
        <v>0.407931794785535</v>
      </c>
      <c r="BB683" s="19"/>
      <c r="BC683" s="19" t="n">
        <v>0.367671199844706</v>
      </c>
      <c r="BD683" s="19" t="n">
        <v>0.399320313565358</v>
      </c>
      <c r="BE683" s="19" t="n">
        <v>0.50544969592348</v>
      </c>
      <c r="BF683" s="19" t="n">
        <v>0.669336109486743</v>
      </c>
      <c r="BG683" s="19" t="n">
        <v>0.490350383833862</v>
      </c>
    </row>
    <row r="684">
      <c r="B684" t="s">
        <v>349</v>
      </c>
      <c r="C684" s="19" t="n">
        <v>0.418271773872911</v>
      </c>
      <c r="D684" s="19" t="n">
        <v>0.501621260750312</v>
      </c>
      <c r="E684" s="19" t="n">
        <v>0.32887608429413</v>
      </c>
      <c r="F684" s="19"/>
      <c r="G684" s="19" t="n">
        <v>0.487043346901081</v>
      </c>
      <c r="H684" s="19" t="n">
        <v>0.526004741180144</v>
      </c>
      <c r="I684" s="19" t="n">
        <v>0.479347516366472</v>
      </c>
      <c r="J684" s="19" t="n">
        <v>0.34802461658453</v>
      </c>
      <c r="K684" s="19" t="n">
        <v>0.332681867645726</v>
      </c>
      <c r="L684" s="19" t="n">
        <v>0.373464287679826</v>
      </c>
      <c r="M684" s="19"/>
      <c r="N684" s="19" t="n">
        <v>0.562229858225959</v>
      </c>
      <c r="O684" s="19" t="n">
        <v>0.438328536757829</v>
      </c>
      <c r="P684" s="19" t="n">
        <v>0.320533307995621</v>
      </c>
      <c r="Q684" s="19" t="n">
        <v>0.33671725657225</v>
      </c>
      <c r="R684" s="19"/>
      <c r="S684" s="19" t="n">
        <v>0.472144805604341</v>
      </c>
      <c r="T684" s="19" t="n">
        <v>0.468128094115856</v>
      </c>
      <c r="U684" s="19" t="n">
        <v>0.342339190214175</v>
      </c>
      <c r="V684" s="19" t="n">
        <v>0.356762181751015</v>
      </c>
      <c r="W684" s="19" t="n">
        <v>0.369819557625874</v>
      </c>
      <c r="X684" s="19" t="n">
        <v>0.415998751850353</v>
      </c>
      <c r="Y684" s="19" t="n">
        <v>0.391264183962536</v>
      </c>
      <c r="Z684" s="19" t="n">
        <v>0.468324935780646</v>
      </c>
      <c r="AA684" s="19" t="n">
        <v>0.410754680159124</v>
      </c>
      <c r="AB684" s="19" t="n">
        <v>0.393243528862659</v>
      </c>
      <c r="AC684" s="19" t="n">
        <v>0.491177318773156</v>
      </c>
      <c r="AD684" s="19" t="n">
        <v>0.429482887048926</v>
      </c>
      <c r="AE684" s="19"/>
      <c r="AF684" s="19" t="n">
        <v>0.373794668371435</v>
      </c>
      <c r="AG684" s="19" t="n">
        <v>0.436297195986014</v>
      </c>
      <c r="AH684" s="19" t="n">
        <v>0.433240358896551</v>
      </c>
      <c r="AI684" s="19"/>
      <c r="AJ684" s="19" t="n">
        <v>0.407765221816321</v>
      </c>
      <c r="AK684" s="19" t="n">
        <v>0.500980833176774</v>
      </c>
      <c r="AL684" s="19" t="n">
        <v>0.527653889095738</v>
      </c>
      <c r="AM684" s="19" t="n">
        <v>0.112021318251178</v>
      </c>
      <c r="AN684" s="19" t="n">
        <v>0.364328872455727</v>
      </c>
      <c r="AO684" s="19"/>
      <c r="AP684" s="19" t="n">
        <v>0.383236597563974</v>
      </c>
      <c r="AQ684" s="19" t="n">
        <v>0.4984860970167</v>
      </c>
      <c r="AR684" s="19" t="n">
        <v>0.454943683138423</v>
      </c>
      <c r="AS684" s="19" t="n">
        <v>0.360913940489929</v>
      </c>
      <c r="AT684" s="19" t="n">
        <v>0.314595354233838</v>
      </c>
      <c r="AU684" s="19"/>
      <c r="AV684" s="19" t="n">
        <v>0.505303706075621</v>
      </c>
      <c r="AW684" s="19" t="n">
        <v>0.408361543231914</v>
      </c>
      <c r="AX684" s="19" t="n">
        <v>0.531335115606853</v>
      </c>
      <c r="AY684" s="19" t="n">
        <v>0.366971087382369</v>
      </c>
      <c r="AZ684" s="19" t="n">
        <v>0.35378521346701</v>
      </c>
      <c r="BA684" s="19" t="n">
        <v>0.302455194125654</v>
      </c>
      <c r="BB684" s="19"/>
      <c r="BC684" s="19" t="n">
        <v>0.267682689188277</v>
      </c>
      <c r="BD684" s="19" t="n">
        <v>0.378308584319198</v>
      </c>
      <c r="BE684" s="19" t="n">
        <v>0.458339441581766</v>
      </c>
      <c r="BF684" s="19" t="n">
        <v>0.698080768192233</v>
      </c>
      <c r="BG684" s="19" t="n">
        <v>0.678241086145581</v>
      </c>
    </row>
    <row r="685">
      <c r="B685" t="s">
        <v>350</v>
      </c>
      <c r="C685" s="19" t="n">
        <v>0.361250528765158</v>
      </c>
      <c r="D685" s="19" t="n">
        <v>0.423670643786848</v>
      </c>
      <c r="E685" s="19" t="n">
        <v>0.294302435441457</v>
      </c>
      <c r="F685" s="19"/>
      <c r="G685" s="19" t="n">
        <v>0.470272418868168</v>
      </c>
      <c r="H685" s="19" t="n">
        <v>0.462909930496424</v>
      </c>
      <c r="I685" s="19" t="n">
        <v>0.435011446388062</v>
      </c>
      <c r="J685" s="19" t="n">
        <v>0.284344921442405</v>
      </c>
      <c r="K685" s="19" t="n">
        <v>0.245274713791052</v>
      </c>
      <c r="L685" s="19" t="n">
        <v>0.314129119276292</v>
      </c>
      <c r="M685" s="19"/>
      <c r="N685" s="19" t="n">
        <v>0.431022451814064</v>
      </c>
      <c r="O685" s="19" t="n">
        <v>0.385003739988819</v>
      </c>
      <c r="P685" s="19" t="n">
        <v>0.271730047569014</v>
      </c>
      <c r="Q685" s="19" t="n">
        <v>0.347549013877246</v>
      </c>
      <c r="R685" s="19"/>
      <c r="S685" s="19" t="n">
        <v>0.352814351923241</v>
      </c>
      <c r="T685" s="19" t="n">
        <v>0.497285276058412</v>
      </c>
      <c r="U685" s="19" t="n">
        <v>0.404277238378457</v>
      </c>
      <c r="V685" s="19" t="n">
        <v>0.392510608498735</v>
      </c>
      <c r="W685" s="19" t="n">
        <v>0.183805821444712</v>
      </c>
      <c r="X685" s="19" t="n">
        <v>0.342996891920983</v>
      </c>
      <c r="Y685" s="19" t="n">
        <v>0.329331559169159</v>
      </c>
      <c r="Z685" s="19" t="n">
        <v>0.265045869784349</v>
      </c>
      <c r="AA685" s="19" t="n">
        <v>0.36109095180613</v>
      </c>
      <c r="AB685" s="19" t="n">
        <v>0.261735881293372</v>
      </c>
      <c r="AC685" s="19" t="n">
        <v>0.423772578958717</v>
      </c>
      <c r="AD685" s="19" t="n">
        <v>0.42516754261299</v>
      </c>
      <c r="AE685" s="19"/>
      <c r="AF685" s="19" t="n">
        <v>0.304528069960704</v>
      </c>
      <c r="AG685" s="19" t="n">
        <v>0.372937088562324</v>
      </c>
      <c r="AH685" s="19" t="n">
        <v>0.393733067089747</v>
      </c>
      <c r="AI685" s="19"/>
      <c r="AJ685" s="19" t="n">
        <v>0.358321381059761</v>
      </c>
      <c r="AK685" s="19" t="n">
        <v>0.396698772334209</v>
      </c>
      <c r="AL685" s="19" t="n">
        <v>0.329528962046434</v>
      </c>
      <c r="AM685" s="19" t="n">
        <v>0.0846948557787319</v>
      </c>
      <c r="AN685" s="19" t="n">
        <v>0.316859016694526</v>
      </c>
      <c r="AO685" s="19"/>
      <c r="AP685" s="19" t="n">
        <v>0.37565914655296</v>
      </c>
      <c r="AQ685" s="19" t="n">
        <v>0.423181410584113</v>
      </c>
      <c r="AR685" s="19" t="n">
        <v>0.335279441632716</v>
      </c>
      <c r="AS685" s="19" t="n">
        <v>0.256568709420311</v>
      </c>
      <c r="AT685" s="19" t="n">
        <v>0.277516182938663</v>
      </c>
      <c r="AU685" s="19"/>
      <c r="AV685" s="19" t="n">
        <v>0.412508111514242</v>
      </c>
      <c r="AW685" s="19" t="n">
        <v>0.443642839540059</v>
      </c>
      <c r="AX685" s="19" t="n">
        <v>0.333114353979837</v>
      </c>
      <c r="AY685" s="19" t="n">
        <v>0.291473196201538</v>
      </c>
      <c r="AZ685" s="19" t="n">
        <v>0.309106859382962</v>
      </c>
      <c r="BA685" s="19" t="n">
        <v>0.196629339385654</v>
      </c>
      <c r="BB685" s="19"/>
      <c r="BC685" s="19" t="n">
        <v>0.262794744775842</v>
      </c>
      <c r="BD685" s="19" t="n">
        <v>0.359853672356663</v>
      </c>
      <c r="BE685" s="19" t="n">
        <v>0.408805866864949</v>
      </c>
      <c r="BF685" s="19" t="n">
        <v>0.561795096350216</v>
      </c>
      <c r="BG685" s="19" t="n">
        <v>0.118659197928924</v>
      </c>
    </row>
    <row r="686">
      <c r="B686" t="s">
        <v>351</v>
      </c>
      <c r="C686" s="19" t="n">
        <v>0.279376565875359</v>
      </c>
      <c r="D686" s="19" t="n">
        <v>0.308171112602569</v>
      </c>
      <c r="E686" s="19" t="n">
        <v>0.248493252045563</v>
      </c>
      <c r="F686" s="19"/>
      <c r="G686" s="19" t="n">
        <v>0.353476214738107</v>
      </c>
      <c r="H686" s="19" t="n">
        <v>0.299076064251938</v>
      </c>
      <c r="I686" s="19" t="n">
        <v>0.311365862706499</v>
      </c>
      <c r="J686" s="19" t="n">
        <v>0.248471876944919</v>
      </c>
      <c r="K686" s="19" t="n">
        <v>0.225964835992416</v>
      </c>
      <c r="L686" s="19" t="n">
        <v>0.260776508696906</v>
      </c>
      <c r="M686" s="19"/>
      <c r="N686" s="19" t="n">
        <v>0.313256888538016</v>
      </c>
      <c r="O686" s="19" t="n">
        <v>0.308468116911843</v>
      </c>
      <c r="P686" s="19" t="n">
        <v>0.224762338359904</v>
      </c>
      <c r="Q686" s="19" t="n">
        <v>0.26315035639524</v>
      </c>
      <c r="R686" s="19"/>
      <c r="S686" s="19" t="n">
        <v>0.297243911113359</v>
      </c>
      <c r="T686" s="19" t="n">
        <v>0.372978274375859</v>
      </c>
      <c r="U686" s="19" t="n">
        <v>0.319881376411953</v>
      </c>
      <c r="V686" s="19" t="n">
        <v>0.202225248306827</v>
      </c>
      <c r="W686" s="19" t="n">
        <v>0.147973021487081</v>
      </c>
      <c r="X686" s="19" t="n">
        <v>0.253924222774894</v>
      </c>
      <c r="Y686" s="19" t="n">
        <v>0.26225863016945</v>
      </c>
      <c r="Z686" s="19" t="n">
        <v>0.325472425375402</v>
      </c>
      <c r="AA686" s="19" t="n">
        <v>0.278612996079598</v>
      </c>
      <c r="AB686" s="19" t="n">
        <v>0.25401451877099</v>
      </c>
      <c r="AC686" s="19" t="n">
        <v>0.272510755244668</v>
      </c>
      <c r="AD686" s="19" t="n">
        <v>0.308427063617697</v>
      </c>
      <c r="AE686" s="19"/>
      <c r="AF686" s="19" t="n">
        <v>0.218125188568332</v>
      </c>
      <c r="AG686" s="19" t="n">
        <v>0.274336948812311</v>
      </c>
      <c r="AH686" s="19" t="n">
        <v>0.355324033074962</v>
      </c>
      <c r="AI686" s="19"/>
      <c r="AJ686" s="19" t="n">
        <v>0.276066952792333</v>
      </c>
      <c r="AK686" s="19" t="n">
        <v>0.251775268931662</v>
      </c>
      <c r="AL686" s="19" t="n">
        <v>0.389378973983657</v>
      </c>
      <c r="AM686" s="19" t="n">
        <v>0.105143370295384</v>
      </c>
      <c r="AN686" s="19" t="n">
        <v>0.297337727357478</v>
      </c>
      <c r="AO686" s="19"/>
      <c r="AP686" s="19" t="n">
        <v>0.285091429901636</v>
      </c>
      <c r="AQ686" s="19" t="n">
        <v>0.281263740548716</v>
      </c>
      <c r="AR686" s="19" t="n">
        <v>0.336937926338487</v>
      </c>
      <c r="AS686" s="19" t="n">
        <v>0.213087105356618</v>
      </c>
      <c r="AT686" s="19" t="n">
        <v>0.248338183140845</v>
      </c>
      <c r="AU686" s="19"/>
      <c r="AV686" s="19" t="n">
        <v>0.300333388986271</v>
      </c>
      <c r="AW686" s="19" t="n">
        <v>0.282785445014648</v>
      </c>
      <c r="AX686" s="19" t="n">
        <v>0.373384476455809</v>
      </c>
      <c r="AY686" s="19" t="n">
        <v>0.226343351448706</v>
      </c>
      <c r="AZ686" s="19" t="n">
        <v>0.259487842461345</v>
      </c>
      <c r="BA686" s="19" t="n">
        <v>0.142127973654928</v>
      </c>
      <c r="BB686" s="19"/>
      <c r="BC686" s="19" t="n">
        <v>0.238285060239421</v>
      </c>
      <c r="BD686" s="19" t="n">
        <v>0.311962747302031</v>
      </c>
      <c r="BE686" s="19" t="n">
        <v>0.286394899353664</v>
      </c>
      <c r="BF686" s="19" t="n">
        <v>0.291926806276594</v>
      </c>
      <c r="BG686" s="19" t="n">
        <v>0.322270633250337</v>
      </c>
    </row>
    <row r="687">
      <c r="B687" t="s">
        <v>100</v>
      </c>
      <c r="C687" s="19" t="n">
        <v>0.164328437114943</v>
      </c>
      <c r="D687" s="19" t="n">
        <v>0.104701969865935</v>
      </c>
      <c r="E687" s="19" t="n">
        <v>0.228280230420067</v>
      </c>
      <c r="F687" s="19"/>
      <c r="G687" s="19" t="n">
        <v>0.0834543256056602</v>
      </c>
      <c r="H687" s="19" t="n">
        <v>0.128464821419766</v>
      </c>
      <c r="I687" s="19" t="n">
        <v>0.101037109859032</v>
      </c>
      <c r="J687" s="19" t="n">
        <v>0.166790003448566</v>
      </c>
      <c r="K687" s="19" t="n">
        <v>0.202532847754151</v>
      </c>
      <c r="L687" s="19" t="n">
        <v>0.258848956385261</v>
      </c>
      <c r="M687" s="19"/>
      <c r="N687" s="19" t="n">
        <v>0.113716026428538</v>
      </c>
      <c r="O687" s="19" t="n">
        <v>0.13862557635855</v>
      </c>
      <c r="P687" s="19" t="n">
        <v>0.221017608729457</v>
      </c>
      <c r="Q687" s="19" t="n">
        <v>0.192609130997436</v>
      </c>
      <c r="R687" s="19"/>
      <c r="S687" s="19" t="n">
        <v>0.0558586689262832</v>
      </c>
      <c r="T687" s="19" t="n">
        <v>0.212570411157735</v>
      </c>
      <c r="U687" s="19" t="n">
        <v>0.115749501846451</v>
      </c>
      <c r="V687" s="19" t="n">
        <v>0.238937787193272</v>
      </c>
      <c r="W687" s="19" t="n">
        <v>0.162323374861843</v>
      </c>
      <c r="X687" s="19" t="n">
        <v>0.143087143424187</v>
      </c>
      <c r="Y687" s="19" t="n">
        <v>0.150168058634731</v>
      </c>
      <c r="Z687" s="19" t="n">
        <v>0.211062287534598</v>
      </c>
      <c r="AA687" s="19" t="n">
        <v>0.155469410163368</v>
      </c>
      <c r="AB687" s="19" t="n">
        <v>0.317814693515547</v>
      </c>
      <c r="AC687" s="19" t="n">
        <v>0.115295502945387</v>
      </c>
      <c r="AD687" s="19" t="n">
        <v>0.0500474988213782</v>
      </c>
      <c r="AE687" s="19"/>
      <c r="AF687" s="19" t="n">
        <v>0.164375584686702</v>
      </c>
      <c r="AG687" s="19" t="n">
        <v>0.167577417793985</v>
      </c>
      <c r="AH687" s="19" t="n">
        <v>0.177607790138047</v>
      </c>
      <c r="AI687" s="19"/>
      <c r="AJ687" s="19" t="n">
        <v>0.188118898763676</v>
      </c>
      <c r="AK687" s="19" t="n">
        <v>0.100277079826236</v>
      </c>
      <c r="AL687" s="19" t="n">
        <v>0.222702356842776</v>
      </c>
      <c r="AM687" s="19" t="n">
        <v>0.108580928431989</v>
      </c>
      <c r="AN687" s="19" t="n">
        <v>0.196726791292266</v>
      </c>
      <c r="AO687" s="19"/>
      <c r="AP687" s="19" t="n">
        <v>0.225646456489329</v>
      </c>
      <c r="AQ687" s="19" t="n">
        <v>0.125365798094692</v>
      </c>
      <c r="AR687" s="19" t="n">
        <v>0.120008604232202</v>
      </c>
      <c r="AS687" s="19" t="n">
        <v>0.141767555372842</v>
      </c>
      <c r="AT687" s="19" t="n">
        <v>0.151338032073342</v>
      </c>
      <c r="AU687" s="19"/>
      <c r="AV687" s="19" t="n">
        <v>0.101584746340014</v>
      </c>
      <c r="AW687" s="19" t="n">
        <v>0.226957153118056</v>
      </c>
      <c r="AX687" s="19" t="n">
        <v>0.144340822833952</v>
      </c>
      <c r="AY687" s="19" t="n">
        <v>0.129238736195712</v>
      </c>
      <c r="AZ687" s="19" t="n">
        <v>0.116507542962567</v>
      </c>
      <c r="BA687" s="19" t="n">
        <v>0.323567723342812</v>
      </c>
      <c r="BB687" s="19"/>
      <c r="BC687" s="19" t="n">
        <v>0.197021367515923</v>
      </c>
      <c r="BD687" s="19" t="n">
        <v>0.192169594607586</v>
      </c>
      <c r="BE687" s="19" t="n">
        <v>0.13875499038862</v>
      </c>
      <c r="BF687" s="19" t="n">
        <v>0.093731733187802</v>
      </c>
      <c r="BG687" s="19" t="n">
        <v>0.0830152854061461</v>
      </c>
    </row>
    <row r="688">
      <c r="B688" t="s">
        <v>122</v>
      </c>
      <c r="C688" s="19" t="n">
        <v>0.0611726987700076</v>
      </c>
      <c r="D688" s="19" t="n">
        <v>0.0337713329051893</v>
      </c>
      <c r="E688" s="19" t="n">
        <v>0.0905617698807746</v>
      </c>
      <c r="F688" s="19"/>
      <c r="G688" s="19" t="n">
        <v>0.0181908931758983</v>
      </c>
      <c r="H688" s="19" t="n">
        <v>0.0254563887102578</v>
      </c>
      <c r="I688" s="19" t="n">
        <v>0.0963871180861061</v>
      </c>
      <c r="J688" s="19" t="n">
        <v>0.0909033655107119</v>
      </c>
      <c r="K688" s="19" t="n">
        <v>0.105558894941938</v>
      </c>
      <c r="L688" s="19" t="n">
        <v>0.0233194626420585</v>
      </c>
      <c r="M688" s="19"/>
      <c r="N688" s="19" t="n">
        <v>0.0329830096904435</v>
      </c>
      <c r="O688" s="19" t="n">
        <v>0.0477877328368172</v>
      </c>
      <c r="P688" s="19" t="n">
        <v>0.093244220256328</v>
      </c>
      <c r="Q688" s="19" t="n">
        <v>0.0753210341453829</v>
      </c>
      <c r="R688" s="19"/>
      <c r="S688" s="19" t="n">
        <v>0.0509076921847527</v>
      </c>
      <c r="T688" s="19" t="n">
        <v>0</v>
      </c>
      <c r="U688" s="19" t="n">
        <v>0.0557454462753709</v>
      </c>
      <c r="V688" s="19" t="n">
        <v>0.0501165846675006</v>
      </c>
      <c r="W688" s="19" t="n">
        <v>0.187595258992307</v>
      </c>
      <c r="X688" s="19" t="n">
        <v>0</v>
      </c>
      <c r="Y688" s="19" t="n">
        <v>0.122437364893019</v>
      </c>
      <c r="Z688" s="19" t="n">
        <v>0.0975818452899214</v>
      </c>
      <c r="AA688" s="19" t="n">
        <v>0.102839617769012</v>
      </c>
      <c r="AB688" s="19" t="n">
        <v>0.0191584024317027</v>
      </c>
      <c r="AC688" s="19" t="n">
        <v>0.0707344892896503</v>
      </c>
      <c r="AD688" s="19" t="n">
        <v>0.114986061927666</v>
      </c>
      <c r="AE688" s="19"/>
      <c r="AF688" s="19" t="n">
        <v>0.0922098281573946</v>
      </c>
      <c r="AG688" s="19" t="n">
        <v>0.0451321023045689</v>
      </c>
      <c r="AH688" s="19" t="n">
        <v>0.0619750505328814</v>
      </c>
      <c r="AI688" s="19"/>
      <c r="AJ688" s="19" t="n">
        <v>0.0454651036028096</v>
      </c>
      <c r="AK688" s="19" t="n">
        <v>0.0448259665838944</v>
      </c>
      <c r="AL688" s="19" t="n">
        <v>0.0347076419042475</v>
      </c>
      <c r="AM688" s="19" t="n">
        <v>0.270212692475457</v>
      </c>
      <c r="AN688" s="19" t="n">
        <v>0.0690182599498614</v>
      </c>
      <c r="AO688" s="19"/>
      <c r="AP688" s="19" t="n">
        <v>0.0110944618104922</v>
      </c>
      <c r="AQ688" s="19" t="n">
        <v>0.0431633581147788</v>
      </c>
      <c r="AR688" s="19" t="n">
        <v>0.0485187529956513</v>
      </c>
      <c r="AS688" s="19" t="n">
        <v>0.116076818978878</v>
      </c>
      <c r="AT688" s="19" t="n">
        <v>0.144122026380037</v>
      </c>
      <c r="AU688" s="19"/>
      <c r="AV688" s="19" t="n">
        <v>0.0307195438511437</v>
      </c>
      <c r="AW688" s="19" t="n">
        <v>0.0115119804316289</v>
      </c>
      <c r="AX688" s="19" t="n">
        <v>0.0432469864972577</v>
      </c>
      <c r="AY688" s="19" t="n">
        <v>0.129909225803704</v>
      </c>
      <c r="AZ688" s="19" t="n">
        <v>0.1109523029359</v>
      </c>
      <c r="BA688" s="19" t="n">
        <v>0.0867785135385732</v>
      </c>
      <c r="BB688" s="19"/>
      <c r="BC688" s="19" t="n">
        <v>0.092749696754422</v>
      </c>
      <c r="BD688" s="19" t="n">
        <v>0.0770175776862524</v>
      </c>
      <c r="BE688" s="19" t="n">
        <v>0.0351597698780721</v>
      </c>
      <c r="BF688" s="19" t="n">
        <v>0.0244878545406806</v>
      </c>
      <c r="BG688" s="19" t="n">
        <v>0.116468672603765</v>
      </c>
    </row>
    <row r="68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c r="AB689" s="19"/>
      <c r="AC689" s="19"/>
      <c r="AD689" s="19"/>
      <c r="AE689" s="19"/>
      <c r="AF689" s="19"/>
      <c r="AG689" s="19"/>
      <c r="AH689" s="19"/>
      <c r="AI689" s="19"/>
      <c r="AJ689" s="19"/>
      <c r="AK689" s="19"/>
      <c r="AL689" s="19"/>
      <c r="AM689" s="19"/>
      <c r="AN689" s="19"/>
      <c r="AO689" s="19"/>
      <c r="AP689" s="19"/>
      <c r="AQ689" s="19"/>
      <c r="AR689" s="19"/>
      <c r="AS689" s="19"/>
      <c r="AT689" s="19"/>
      <c r="AU689" s="19"/>
      <c r="AV689" s="19"/>
      <c r="AW689" s="19"/>
      <c r="AX689" s="19"/>
      <c r="AY689" s="19"/>
      <c r="AZ689" s="19"/>
      <c r="BA689" s="19"/>
      <c r="BB689" s="19"/>
      <c r="BC689" s="19"/>
      <c r="BD689" s="19"/>
      <c r="BE689" s="19"/>
      <c r="BF689" s="19"/>
      <c r="BG689" s="19"/>
    </row>
    <row r="690">
      <c r="B690" s="7" t="s">
        <v>353</v>
      </c>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c r="AB690" s="19"/>
      <c r="AC690" s="19"/>
      <c r="AD690" s="19"/>
      <c r="AE690" s="19"/>
      <c r="AF690" s="19"/>
      <c r="AG690" s="19"/>
      <c r="AH690" s="19"/>
      <c r="AI690" s="19"/>
      <c r="AJ690" s="19"/>
      <c r="AK690" s="19"/>
      <c r="AL690" s="19"/>
      <c r="AM690" s="19"/>
      <c r="AN690" s="19"/>
      <c r="AO690" s="19"/>
      <c r="AP690" s="19"/>
      <c r="AQ690" s="19"/>
      <c r="AR690" s="19"/>
      <c r="AS690" s="19"/>
      <c r="AT690" s="19"/>
      <c r="AU690" s="19"/>
      <c r="AV690" s="19"/>
      <c r="AW690" s="19"/>
      <c r="AX690" s="19"/>
      <c r="AY690" s="19"/>
      <c r="AZ690" s="19"/>
      <c r="BA690" s="19"/>
      <c r="BB690" s="19"/>
      <c r="BC690" s="19"/>
      <c r="BD690" s="19"/>
      <c r="BE690" s="19"/>
      <c r="BF690" s="19"/>
      <c r="BG690" s="19"/>
    </row>
    <row r="691">
      <c r="B691" s="26" t="s">
        <v>331</v>
      </c>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c r="AB691" s="19"/>
      <c r="AC691" s="19"/>
      <c r="AD691" s="19"/>
      <c r="AE691" s="19"/>
      <c r="AF691" s="19"/>
      <c r="AG691" s="19"/>
      <c r="AH691" s="19"/>
      <c r="AI691" s="19"/>
      <c r="AJ691" s="19"/>
      <c r="AK691" s="19"/>
      <c r="AL691" s="19"/>
      <c r="AM691" s="19"/>
      <c r="AN691" s="19"/>
      <c r="AO691" s="19"/>
      <c r="AP691" s="19"/>
      <c r="AQ691" s="19"/>
      <c r="AR691" s="19"/>
      <c r="AS691" s="19"/>
      <c r="AT691" s="19"/>
      <c r="AU691" s="19"/>
      <c r="AV691" s="19"/>
      <c r="AW691" s="19"/>
      <c r="AX691" s="19"/>
      <c r="AY691" s="19"/>
      <c r="AZ691" s="19"/>
      <c r="BA691" s="19"/>
      <c r="BB691" s="19"/>
      <c r="BC691" s="19"/>
      <c r="BD691" s="19"/>
      <c r="BE691" s="19"/>
      <c r="BF691" s="19"/>
      <c r="BG691" s="19"/>
    </row>
    <row r="692">
      <c r="B692" t="s">
        <v>347</v>
      </c>
      <c r="C692" s="19" t="n">
        <v>0.579604718128452</v>
      </c>
      <c r="D692" s="19" t="n">
        <v>0.642238656025194</v>
      </c>
      <c r="E692" s="19" t="n">
        <v>0.525785462675335</v>
      </c>
      <c r="F692" s="19"/>
      <c r="G692" s="19" t="n">
        <v>0.506236409238161</v>
      </c>
      <c r="H692" s="19" t="n">
        <v>0.59043307415535</v>
      </c>
      <c r="I692" s="19" t="n">
        <v>0.556489576162667</v>
      </c>
      <c r="J692" s="19" t="n">
        <v>0.59091114175625</v>
      </c>
      <c r="K692" s="19" t="n">
        <v>0.62065238468976</v>
      </c>
      <c r="L692" s="19" t="n">
        <v>0.600832398285244</v>
      </c>
      <c r="M692" s="19"/>
      <c r="N692" s="19" t="n">
        <v>0.598225694177076</v>
      </c>
      <c r="O692" s="19" t="n">
        <v>0.58852596010833</v>
      </c>
      <c r="P692" s="19" t="n">
        <v>0.517851796581568</v>
      </c>
      <c r="Q692" s="19" t="n">
        <v>0.599942604220721</v>
      </c>
      <c r="R692" s="19"/>
      <c r="S692" s="19" t="n">
        <v>0.5936501781968</v>
      </c>
      <c r="T692" s="19" t="n">
        <v>0.560571919579517</v>
      </c>
      <c r="U692" s="19" t="n">
        <v>0.650526591559009</v>
      </c>
      <c r="V692" s="19" t="n">
        <v>0.628028378223609</v>
      </c>
      <c r="W692" s="19" t="n">
        <v>0.572717180317188</v>
      </c>
      <c r="X692" s="19" t="n">
        <v>0.595672568240856</v>
      </c>
      <c r="Y692" s="19" t="n">
        <v>0.502583674197962</v>
      </c>
      <c r="Z692" s="19" t="n">
        <v>0.470865283968733</v>
      </c>
      <c r="AA692" s="19" t="n">
        <v>0.555210679735104</v>
      </c>
      <c r="AB692" s="19" t="n">
        <v>0.652713281575908</v>
      </c>
      <c r="AC692" s="19" t="n">
        <v>0.482694021392956</v>
      </c>
      <c r="AD692" s="19" t="n">
        <v>0.566255473420054</v>
      </c>
      <c r="AE692" s="19"/>
      <c r="AF692" s="19" t="n">
        <v>0.60462643714789</v>
      </c>
      <c r="AG692" s="19" t="n">
        <v>0.620447313525442</v>
      </c>
      <c r="AH692" s="19" t="n">
        <v>0.508455636190274</v>
      </c>
      <c r="AI692" s="19"/>
      <c r="AJ692" s="19" t="n">
        <v>0.637069832398844</v>
      </c>
      <c r="AK692" s="19" t="n">
        <v>0.532422362213782</v>
      </c>
      <c r="AL692" s="19" t="n">
        <v>0.741345845474655</v>
      </c>
      <c r="AM692" s="19" t="n">
        <v>0.25088659040897</v>
      </c>
      <c r="AN692" s="19" t="n">
        <v>0.546367977744619</v>
      </c>
      <c r="AO692" s="19"/>
      <c r="AP692" s="19" t="n">
        <v>0.596970481341121</v>
      </c>
      <c r="AQ692" s="19" t="n">
        <v>0.55826331619782</v>
      </c>
      <c r="AR692" s="19" t="n">
        <v>0.783870566624496</v>
      </c>
      <c r="AS692" s="19" t="n">
        <v>0.519044221595601</v>
      </c>
      <c r="AT692" s="19" t="n">
        <v>0.417974879636602</v>
      </c>
      <c r="AU692" s="19"/>
      <c r="AV692" s="19" t="n">
        <v>0.592276564196003</v>
      </c>
      <c r="AW692" s="19" t="n">
        <v>0.608569939130934</v>
      </c>
      <c r="AX692" s="19" t="n">
        <v>0.807017970242895</v>
      </c>
      <c r="AY692" s="19" t="n">
        <v>0.565354731290878</v>
      </c>
      <c r="AZ692" s="19" t="n">
        <v>0.435387142951682</v>
      </c>
      <c r="BA692" s="19" t="n">
        <v>0.310020871237975</v>
      </c>
      <c r="BB692" s="19"/>
      <c r="BC692" s="19" t="n">
        <v>0.584302812245694</v>
      </c>
      <c r="BD692" s="19" t="n">
        <v>0.577297862388496</v>
      </c>
      <c r="BE692" s="19" t="n">
        <v>0.545415108855586</v>
      </c>
      <c r="BF692" s="19" t="n">
        <v>0.64491942390265</v>
      </c>
      <c r="BG692" s="19" t="n">
        <v>0.892072087269475</v>
      </c>
    </row>
    <row r="693">
      <c r="B693" t="s">
        <v>70</v>
      </c>
      <c r="C693" s="19" t="n">
        <v>0.476406412135388</v>
      </c>
      <c r="D693" s="19" t="n">
        <v>0.49671338504496</v>
      </c>
      <c r="E693" s="19" t="n">
        <v>0.46197496757418</v>
      </c>
      <c r="F693" s="19"/>
      <c r="G693" s="19" t="n">
        <v>0.538943877108898</v>
      </c>
      <c r="H693" s="19" t="n">
        <v>0.656058871826631</v>
      </c>
      <c r="I693" s="19" t="n">
        <v>0.439398581772525</v>
      </c>
      <c r="J693" s="19" t="n">
        <v>0.432452718648497</v>
      </c>
      <c r="K693" s="19" t="n">
        <v>0.489412517375338</v>
      </c>
      <c r="L693" s="19" t="n">
        <v>0.329748618550153</v>
      </c>
      <c r="M693" s="19"/>
      <c r="N693" s="19" t="n">
        <v>0.61591784486682</v>
      </c>
      <c r="O693" s="19" t="n">
        <v>0.478437300247166</v>
      </c>
      <c r="P693" s="19" t="n">
        <v>0.392107522933979</v>
      </c>
      <c r="Q693" s="19" t="n">
        <v>0.406578707355821</v>
      </c>
      <c r="R693" s="19"/>
      <c r="S693" s="19" t="n">
        <v>0.563638043248247</v>
      </c>
      <c r="T693" s="19" t="n">
        <v>0.435749269999619</v>
      </c>
      <c r="U693" s="19" t="n">
        <v>0.586706761481613</v>
      </c>
      <c r="V693" s="19" t="n">
        <v>0.483435246229422</v>
      </c>
      <c r="W693" s="19" t="n">
        <v>0.396420768634437</v>
      </c>
      <c r="X693" s="19" t="n">
        <v>0.531201113132692</v>
      </c>
      <c r="Y693" s="19" t="n">
        <v>0.408398860019068</v>
      </c>
      <c r="Z693" s="19" t="n">
        <v>0.328376640346151</v>
      </c>
      <c r="AA693" s="19" t="n">
        <v>0.396880834871259</v>
      </c>
      <c r="AB693" s="19" t="n">
        <v>0.597732853577797</v>
      </c>
      <c r="AC693" s="19" t="n">
        <v>0.338718905014684</v>
      </c>
      <c r="AD693" s="19" t="n">
        <v>0.529088006754855</v>
      </c>
      <c r="AE693" s="19"/>
      <c r="AF693" s="19" t="n">
        <v>0.429718444039237</v>
      </c>
      <c r="AG693" s="19" t="n">
        <v>0.53098515463152</v>
      </c>
      <c r="AH693" s="19" t="n">
        <v>0.397740659319169</v>
      </c>
      <c r="AI693" s="19"/>
      <c r="AJ693" s="19" t="n">
        <v>0.428993376361673</v>
      </c>
      <c r="AK693" s="19" t="n">
        <v>0.591335438986278</v>
      </c>
      <c r="AL693" s="19" t="n">
        <v>0.51851147459336</v>
      </c>
      <c r="AM693" s="19" t="n">
        <v>0.390778799790599</v>
      </c>
      <c r="AN693" s="19" t="n">
        <v>0.446577128981445</v>
      </c>
      <c r="AO693" s="19"/>
      <c r="AP693" s="19" t="n">
        <v>0.399716050217967</v>
      </c>
      <c r="AQ693" s="19" t="n">
        <v>0.561964399505352</v>
      </c>
      <c r="AR693" s="19" t="n">
        <v>0.636141151897796</v>
      </c>
      <c r="AS693" s="19" t="n">
        <v>0.379511006444416</v>
      </c>
      <c r="AT693" s="19" t="n">
        <v>0.299176587239204</v>
      </c>
      <c r="AU693" s="19"/>
      <c r="AV693" s="19" t="n">
        <v>0.581669734701543</v>
      </c>
      <c r="AW693" s="19" t="n">
        <v>0.419995128625106</v>
      </c>
      <c r="AX693" s="19" t="n">
        <v>0.572004487533281</v>
      </c>
      <c r="AY693" s="19" t="n">
        <v>0.405117969302556</v>
      </c>
      <c r="AZ693" s="19" t="n">
        <v>0.348350395085162</v>
      </c>
      <c r="BA693" s="19" t="n">
        <v>0.257421359235358</v>
      </c>
      <c r="BB693" s="19"/>
      <c r="BC693" s="19" t="n">
        <v>0.348120457281264</v>
      </c>
      <c r="BD693" s="19" t="n">
        <v>0.464812409647147</v>
      </c>
      <c r="BE693" s="19" t="n">
        <v>0.582660368754371</v>
      </c>
      <c r="BF693" s="19" t="n">
        <v>0.612211539178858</v>
      </c>
      <c r="BG693" s="19" t="n">
        <v>0.72747394893138</v>
      </c>
    </row>
    <row r="694">
      <c r="B694" t="s">
        <v>348</v>
      </c>
      <c r="C694" s="19" t="n">
        <v>0.46428021869702</v>
      </c>
      <c r="D694" s="19" t="n">
        <v>0.505928755114531</v>
      </c>
      <c r="E694" s="19" t="n">
        <v>0.427838545810642</v>
      </c>
      <c r="F694" s="19"/>
      <c r="G694" s="19" t="n">
        <v>0.385527041333357</v>
      </c>
      <c r="H694" s="19" t="n">
        <v>0.548291766573356</v>
      </c>
      <c r="I694" s="19" t="n">
        <v>0.467937917879115</v>
      </c>
      <c r="J694" s="19" t="n">
        <v>0.485083828330678</v>
      </c>
      <c r="K694" s="19" t="n">
        <v>0.417513542157346</v>
      </c>
      <c r="L694" s="19" t="n">
        <v>0.461016305058957</v>
      </c>
      <c r="M694" s="19"/>
      <c r="N694" s="19" t="n">
        <v>0.524940005217618</v>
      </c>
      <c r="O694" s="19" t="n">
        <v>0.450939769046697</v>
      </c>
      <c r="P694" s="19" t="n">
        <v>0.441796855338019</v>
      </c>
      <c r="Q694" s="19" t="n">
        <v>0.435888286014921</v>
      </c>
      <c r="R694" s="19"/>
      <c r="S694" s="19" t="n">
        <v>0.52864751318247</v>
      </c>
      <c r="T694" s="19" t="n">
        <v>0.503131957841591</v>
      </c>
      <c r="U694" s="19" t="n">
        <v>0.52804566643297</v>
      </c>
      <c r="V694" s="19" t="n">
        <v>0.409644381033017</v>
      </c>
      <c r="W694" s="19" t="n">
        <v>0.338453822266913</v>
      </c>
      <c r="X694" s="19" t="n">
        <v>0.47168847730654</v>
      </c>
      <c r="Y694" s="19" t="n">
        <v>0.320716706290055</v>
      </c>
      <c r="Z694" s="19" t="n">
        <v>0.55873239548967</v>
      </c>
      <c r="AA694" s="19" t="n">
        <v>0.464188364589376</v>
      </c>
      <c r="AB694" s="19" t="n">
        <v>0.527665034796225</v>
      </c>
      <c r="AC694" s="19" t="n">
        <v>0.426748765170899</v>
      </c>
      <c r="AD694" s="19" t="n">
        <v>0.453533576755765</v>
      </c>
      <c r="AE694" s="19"/>
      <c r="AF694" s="19" t="n">
        <v>0.429734515340495</v>
      </c>
      <c r="AG694" s="19" t="n">
        <v>0.511437438847636</v>
      </c>
      <c r="AH694" s="19" t="n">
        <v>0.448448013013065</v>
      </c>
      <c r="AI694" s="19"/>
      <c r="AJ694" s="19" t="n">
        <v>0.485414341225353</v>
      </c>
      <c r="AK694" s="19" t="n">
        <v>0.504395290531015</v>
      </c>
      <c r="AL694" s="19" t="n">
        <v>0.39771732488331</v>
      </c>
      <c r="AM694" s="19" t="n">
        <v>0.390778799790599</v>
      </c>
      <c r="AN694" s="19" t="n">
        <v>0.435546674224083</v>
      </c>
      <c r="AO694" s="19"/>
      <c r="AP694" s="19" t="n">
        <v>0.480639791235686</v>
      </c>
      <c r="AQ694" s="19" t="n">
        <v>0.502577508139843</v>
      </c>
      <c r="AR694" s="19" t="n">
        <v>0.568495620059905</v>
      </c>
      <c r="AS694" s="19" t="n">
        <v>0.331761773228832</v>
      </c>
      <c r="AT694" s="19" t="n">
        <v>0.287785499722103</v>
      </c>
      <c r="AU694" s="19"/>
      <c r="AV694" s="19" t="n">
        <v>0.512117516317503</v>
      </c>
      <c r="AW694" s="19" t="n">
        <v>0.497737843034583</v>
      </c>
      <c r="AX694" s="19" t="n">
        <v>0.407161620210493</v>
      </c>
      <c r="AY694" s="19" t="n">
        <v>0.417355872025131</v>
      </c>
      <c r="AZ694" s="19" t="n">
        <v>0.27504062413616</v>
      </c>
      <c r="BA694" s="19" t="n">
        <v>0.355740159696967</v>
      </c>
      <c r="BB694" s="19"/>
      <c r="BC694" s="19" t="n">
        <v>0.409651691760881</v>
      </c>
      <c r="BD694" s="19" t="n">
        <v>0.419510577703974</v>
      </c>
      <c r="BE694" s="19" t="n">
        <v>0.479854570239874</v>
      </c>
      <c r="BF694" s="19" t="n">
        <v>0.585484579604493</v>
      </c>
      <c r="BG694" s="19" t="n">
        <v>0.892072087269475</v>
      </c>
    </row>
    <row r="695">
      <c r="B695" t="s">
        <v>349</v>
      </c>
      <c r="C695" s="19" t="n">
        <v>0.44218009520014</v>
      </c>
      <c r="D695" s="19" t="n">
        <v>0.482740471216131</v>
      </c>
      <c r="E695" s="19" t="n">
        <v>0.40237466304299</v>
      </c>
      <c r="F695" s="19"/>
      <c r="G695" s="19" t="n">
        <v>0.571715381252827</v>
      </c>
      <c r="H695" s="19" t="n">
        <v>0.478988191143785</v>
      </c>
      <c r="I695" s="19" t="n">
        <v>0.488135856524405</v>
      </c>
      <c r="J695" s="19" t="n">
        <v>0.470595651850143</v>
      </c>
      <c r="K695" s="19" t="n">
        <v>0.394325425804346</v>
      </c>
      <c r="L695" s="19" t="n">
        <v>0.292490776934709</v>
      </c>
      <c r="M695" s="19"/>
      <c r="N695" s="19" t="n">
        <v>0.584785612171709</v>
      </c>
      <c r="O695" s="19" t="n">
        <v>0.462330925441086</v>
      </c>
      <c r="P695" s="19" t="n">
        <v>0.336896368044672</v>
      </c>
      <c r="Q695" s="19" t="n">
        <v>0.369117824509358</v>
      </c>
      <c r="R695" s="19"/>
      <c r="S695" s="19" t="n">
        <v>0.559783464661195</v>
      </c>
      <c r="T695" s="19" t="n">
        <v>0.425737458431548</v>
      </c>
      <c r="U695" s="19" t="n">
        <v>0.37419976182098</v>
      </c>
      <c r="V695" s="19" t="n">
        <v>0.494949407022768</v>
      </c>
      <c r="W695" s="19" t="n">
        <v>0.417690884135046</v>
      </c>
      <c r="X695" s="19" t="n">
        <v>0.355292953899518</v>
      </c>
      <c r="Y695" s="19" t="n">
        <v>0.446263282068207</v>
      </c>
      <c r="Z695" s="19" t="n">
        <v>0.52570502680839</v>
      </c>
      <c r="AA695" s="19" t="n">
        <v>0.416608982949565</v>
      </c>
      <c r="AB695" s="19" t="n">
        <v>0.4920416470329</v>
      </c>
      <c r="AC695" s="19" t="n">
        <v>0.21925004723014</v>
      </c>
      <c r="AD695" s="19" t="n">
        <v>0.579110409564346</v>
      </c>
      <c r="AE695" s="19"/>
      <c r="AF695" s="19" t="n">
        <v>0.373598612330799</v>
      </c>
      <c r="AG695" s="19" t="n">
        <v>0.493181360367737</v>
      </c>
      <c r="AH695" s="19" t="n">
        <v>0.430313432157004</v>
      </c>
      <c r="AI695" s="19"/>
      <c r="AJ695" s="19" t="n">
        <v>0.430641669607736</v>
      </c>
      <c r="AK695" s="19" t="n">
        <v>0.465099991558097</v>
      </c>
      <c r="AL695" s="19" t="n">
        <v>0.359592691478547</v>
      </c>
      <c r="AM695" s="19" t="n">
        <v>0.368201745498589</v>
      </c>
      <c r="AN695" s="19" t="n">
        <v>0.452985354038182</v>
      </c>
      <c r="AO695" s="19"/>
      <c r="AP695" s="19" t="n">
        <v>0.462804012354865</v>
      </c>
      <c r="AQ695" s="19" t="n">
        <v>0.476300234189539</v>
      </c>
      <c r="AR695" s="19" t="n">
        <v>0.424945839584319</v>
      </c>
      <c r="AS695" s="19" t="n">
        <v>0.276557439222806</v>
      </c>
      <c r="AT695" s="19" t="n">
        <v>0.488790798287507</v>
      </c>
      <c r="AU695" s="19"/>
      <c r="AV695" s="19" t="n">
        <v>0.488643155685625</v>
      </c>
      <c r="AW695" s="19" t="n">
        <v>0.478385174541079</v>
      </c>
      <c r="AX695" s="19" t="n">
        <v>0.386196570846454</v>
      </c>
      <c r="AY695" s="19" t="n">
        <v>0.375537537821494</v>
      </c>
      <c r="AZ695" s="19" t="n">
        <v>0.455377978903168</v>
      </c>
      <c r="BA695" s="19" t="n">
        <v>0.287017479849947</v>
      </c>
      <c r="BB695" s="19"/>
      <c r="BC695" s="19" t="n">
        <v>0.30838822027582</v>
      </c>
      <c r="BD695" s="19" t="n">
        <v>0.47301263217348</v>
      </c>
      <c r="BE695" s="19" t="n">
        <v>0.531465737988554</v>
      </c>
      <c r="BF695" s="19" t="n">
        <v>0.550611879531962</v>
      </c>
      <c r="BG695" s="19" t="n">
        <v>0.892072087269475</v>
      </c>
    </row>
    <row r="696">
      <c r="B696" t="s">
        <v>350</v>
      </c>
      <c r="C696" s="19" t="n">
        <v>0.381272749551954</v>
      </c>
      <c r="D696" s="19" t="n">
        <v>0.409620174482487</v>
      </c>
      <c r="E696" s="19" t="n">
        <v>0.355263087363084</v>
      </c>
      <c r="F696" s="19"/>
      <c r="G696" s="19" t="n">
        <v>0.458632491853841</v>
      </c>
      <c r="H696" s="19" t="n">
        <v>0.484567122212213</v>
      </c>
      <c r="I696" s="19" t="n">
        <v>0.356396415365386</v>
      </c>
      <c r="J696" s="19" t="n">
        <v>0.362896318292386</v>
      </c>
      <c r="K696" s="19" t="n">
        <v>0.376212692978124</v>
      </c>
      <c r="L696" s="19" t="n">
        <v>0.273888905831006</v>
      </c>
      <c r="M696" s="19"/>
      <c r="N696" s="19" t="n">
        <v>0.444180007086644</v>
      </c>
      <c r="O696" s="19" t="n">
        <v>0.422327045052209</v>
      </c>
      <c r="P696" s="19" t="n">
        <v>0.285671562662891</v>
      </c>
      <c r="Q696" s="19" t="n">
        <v>0.357197116230004</v>
      </c>
      <c r="R696" s="19"/>
      <c r="S696" s="19" t="n">
        <v>0.560867712681612</v>
      </c>
      <c r="T696" s="19" t="n">
        <v>0.338852428800697</v>
      </c>
      <c r="U696" s="19" t="n">
        <v>0.324057780174281</v>
      </c>
      <c r="V696" s="19" t="n">
        <v>0.41162536693782</v>
      </c>
      <c r="W696" s="19" t="n">
        <v>0.349801894438599</v>
      </c>
      <c r="X696" s="19" t="n">
        <v>0.290167449306246</v>
      </c>
      <c r="Y696" s="19" t="n">
        <v>0.324596920051066</v>
      </c>
      <c r="Z696" s="19" t="n">
        <v>0.298677520322514</v>
      </c>
      <c r="AA696" s="19" t="n">
        <v>0.353524191830663</v>
      </c>
      <c r="AB696" s="19" t="n">
        <v>0.417134139326773</v>
      </c>
      <c r="AC696" s="19" t="n">
        <v>0.315981181802396</v>
      </c>
      <c r="AD696" s="19" t="n">
        <v>0.506698349174954</v>
      </c>
      <c r="AE696" s="19"/>
      <c r="AF696" s="19" t="n">
        <v>0.334361786442693</v>
      </c>
      <c r="AG696" s="19" t="n">
        <v>0.405500420305673</v>
      </c>
      <c r="AH696" s="19" t="n">
        <v>0.392545639383665</v>
      </c>
      <c r="AI696" s="19"/>
      <c r="AJ696" s="19" t="n">
        <v>0.326235745536516</v>
      </c>
      <c r="AK696" s="19" t="n">
        <v>0.390436619804925</v>
      </c>
      <c r="AL696" s="19" t="n">
        <v>0.403875962552039</v>
      </c>
      <c r="AM696" s="19" t="n">
        <v>0.531419206810316</v>
      </c>
      <c r="AN696" s="19" t="n">
        <v>0.419106329859388</v>
      </c>
      <c r="AO696" s="19"/>
      <c r="AP696" s="19" t="n">
        <v>0.345252251141928</v>
      </c>
      <c r="AQ696" s="19" t="n">
        <v>0.388073954778988</v>
      </c>
      <c r="AR696" s="19" t="n">
        <v>0.461937788616087</v>
      </c>
      <c r="AS696" s="19" t="n">
        <v>0.274286387870809</v>
      </c>
      <c r="AT696" s="19" t="n">
        <v>0.370908234223578</v>
      </c>
      <c r="AU696" s="19"/>
      <c r="AV696" s="19" t="n">
        <v>0.418578386193315</v>
      </c>
      <c r="AW696" s="19" t="n">
        <v>0.391200476107139</v>
      </c>
      <c r="AX696" s="19" t="n">
        <v>0.466340770355322</v>
      </c>
      <c r="AY696" s="19" t="n">
        <v>0.265991344087328</v>
      </c>
      <c r="AZ696" s="19" t="n">
        <v>0.359460443413831</v>
      </c>
      <c r="BA696" s="19" t="n">
        <v>0.243854990779241</v>
      </c>
      <c r="BB696" s="19"/>
      <c r="BC696" s="19" t="n">
        <v>0.28370852608666</v>
      </c>
      <c r="BD696" s="19" t="n">
        <v>0.375529357537269</v>
      </c>
      <c r="BE696" s="19" t="n">
        <v>0.402413920455037</v>
      </c>
      <c r="BF696" s="19" t="n">
        <v>0.494640045123379</v>
      </c>
      <c r="BG696" s="19" t="n">
        <v>0.892072087269475</v>
      </c>
    </row>
    <row r="697">
      <c r="B697" t="s">
        <v>351</v>
      </c>
      <c r="C697" s="19" t="n">
        <v>0.380908253956184</v>
      </c>
      <c r="D697" s="19" t="n">
        <v>0.393114540630549</v>
      </c>
      <c r="E697" s="19" t="n">
        <v>0.372221048603979</v>
      </c>
      <c r="F697" s="19"/>
      <c r="G697" s="19" t="n">
        <v>0.437291009699709</v>
      </c>
      <c r="H697" s="19" t="n">
        <v>0.411904244609897</v>
      </c>
      <c r="I697" s="19" t="n">
        <v>0.496805705055218</v>
      </c>
      <c r="J697" s="19" t="n">
        <v>0.39015573758569</v>
      </c>
      <c r="K697" s="19" t="n">
        <v>0.32490692886032</v>
      </c>
      <c r="L697" s="19" t="n">
        <v>0.254660742591371</v>
      </c>
      <c r="M697" s="19"/>
      <c r="N697" s="19" t="n">
        <v>0.426813562401495</v>
      </c>
      <c r="O697" s="19" t="n">
        <v>0.386912798892972</v>
      </c>
      <c r="P697" s="19" t="n">
        <v>0.333896617832971</v>
      </c>
      <c r="Q697" s="19" t="n">
        <v>0.367475505613345</v>
      </c>
      <c r="R697" s="19"/>
      <c r="S697" s="19" t="n">
        <v>0.471436131150159</v>
      </c>
      <c r="T697" s="19" t="n">
        <v>0.324716612258725</v>
      </c>
      <c r="U697" s="19" t="n">
        <v>0.416975963272338</v>
      </c>
      <c r="V697" s="19" t="n">
        <v>0.392659700474414</v>
      </c>
      <c r="W697" s="19" t="n">
        <v>0.37080278019382</v>
      </c>
      <c r="X697" s="19" t="n">
        <v>0.395098908066736</v>
      </c>
      <c r="Y697" s="19" t="n">
        <v>0.278981699102804</v>
      </c>
      <c r="Z697" s="19" t="n">
        <v>0.338726902978893</v>
      </c>
      <c r="AA697" s="19" t="n">
        <v>0.406053641970317</v>
      </c>
      <c r="AB697" s="19" t="n">
        <v>0.377574699198859</v>
      </c>
      <c r="AC697" s="19" t="n">
        <v>0.266624929092887</v>
      </c>
      <c r="AD697" s="19" t="n">
        <v>0.574351336671221</v>
      </c>
      <c r="AE697" s="19"/>
      <c r="AF697" s="19" t="n">
        <v>0.325573291349527</v>
      </c>
      <c r="AG697" s="19" t="n">
        <v>0.412811631717759</v>
      </c>
      <c r="AH697" s="19" t="n">
        <v>0.412169159238016</v>
      </c>
      <c r="AI697" s="19"/>
      <c r="AJ697" s="19" t="n">
        <v>0.309103792363191</v>
      </c>
      <c r="AK697" s="19" t="n">
        <v>0.421394146935575</v>
      </c>
      <c r="AL697" s="19" t="n">
        <v>0.354017252089419</v>
      </c>
      <c r="AM697" s="19" t="n">
        <v>0.265729140818595</v>
      </c>
      <c r="AN697" s="19" t="n">
        <v>0.459912843989473</v>
      </c>
      <c r="AO697" s="19"/>
      <c r="AP697" s="19" t="n">
        <v>0.32412746984987</v>
      </c>
      <c r="AQ697" s="19" t="n">
        <v>0.396885267113054</v>
      </c>
      <c r="AR697" s="19" t="n">
        <v>0.423830319531284</v>
      </c>
      <c r="AS697" s="19" t="n">
        <v>0.268345858955654</v>
      </c>
      <c r="AT697" s="19" t="n">
        <v>0.492370859806825</v>
      </c>
      <c r="AU697" s="19"/>
      <c r="AV697" s="19" t="n">
        <v>0.417133172886223</v>
      </c>
      <c r="AW697" s="19" t="n">
        <v>0.350068367354882</v>
      </c>
      <c r="AX697" s="19" t="n">
        <v>0.402484797168602</v>
      </c>
      <c r="AY697" s="19" t="n">
        <v>0.316318520076863</v>
      </c>
      <c r="AZ697" s="19" t="n">
        <v>0.552626315090346</v>
      </c>
      <c r="BA697" s="19" t="n">
        <v>0.24426890571695</v>
      </c>
      <c r="BB697" s="19"/>
      <c r="BC697" s="19" t="n">
        <v>0.282015146809138</v>
      </c>
      <c r="BD697" s="19" t="n">
        <v>0.422035898230224</v>
      </c>
      <c r="BE697" s="19" t="n">
        <v>0.375940925772905</v>
      </c>
      <c r="BF697" s="19" t="n">
        <v>0.497404699009922</v>
      </c>
      <c r="BG697" s="19" t="n">
        <v>0.456359817458928</v>
      </c>
    </row>
    <row r="698">
      <c r="B698" t="s">
        <v>100</v>
      </c>
      <c r="C698" s="19" t="n">
        <v>0.106155618982682</v>
      </c>
      <c r="D698" s="19" t="n">
        <v>0.0747054355824339</v>
      </c>
      <c r="E698" s="19" t="n">
        <v>0.131924443392447</v>
      </c>
      <c r="F698" s="19"/>
      <c r="G698" s="19" t="n">
        <v>0.0402044308427487</v>
      </c>
      <c r="H698" s="19" t="n">
        <v>0.0566287412377323</v>
      </c>
      <c r="I698" s="19" t="n">
        <v>0.0799025473724783</v>
      </c>
      <c r="J698" s="19" t="n">
        <v>0.0995187013992958</v>
      </c>
      <c r="K698" s="19" t="n">
        <v>0.194036922414094</v>
      </c>
      <c r="L698" s="19" t="n">
        <v>0.157843667789062</v>
      </c>
      <c r="M698" s="19"/>
      <c r="N698" s="19" t="n">
        <v>0.0420536240918146</v>
      </c>
      <c r="O698" s="19" t="n">
        <v>0.126083215526755</v>
      </c>
      <c r="P698" s="19" t="n">
        <v>0.104716961902429</v>
      </c>
      <c r="Q698" s="19" t="n">
        <v>0.149635823057578</v>
      </c>
      <c r="R698" s="19"/>
      <c r="S698" s="19" t="n">
        <v>0.069109683149971</v>
      </c>
      <c r="T698" s="19" t="n">
        <v>0.0827174583409492</v>
      </c>
      <c r="U698" s="19" t="n">
        <v>0.0966361210878569</v>
      </c>
      <c r="V698" s="19" t="n">
        <v>0.0740935585526976</v>
      </c>
      <c r="W698" s="19" t="n">
        <v>0.117968608779179</v>
      </c>
      <c r="X698" s="19" t="n">
        <v>0.154842298066837</v>
      </c>
      <c r="Y698" s="19" t="n">
        <v>0.186213893990472</v>
      </c>
      <c r="Z698" s="19" t="n">
        <v>0.138194739867895</v>
      </c>
      <c r="AA698" s="19" t="n">
        <v>0.0838283804268288</v>
      </c>
      <c r="AB698" s="19" t="n">
        <v>0.0950018332599069</v>
      </c>
      <c r="AC698" s="19" t="n">
        <v>0.150057507899616</v>
      </c>
      <c r="AD698" s="19" t="n">
        <v>0.184384771199069</v>
      </c>
      <c r="AE698" s="19"/>
      <c r="AF698" s="19" t="n">
        <v>0.115771741864909</v>
      </c>
      <c r="AG698" s="19" t="n">
        <v>0.0898966229713639</v>
      </c>
      <c r="AH698" s="19" t="n">
        <v>0.173125618495129</v>
      </c>
      <c r="AI698" s="19"/>
      <c r="AJ698" s="19" t="n">
        <v>0.111176099790897</v>
      </c>
      <c r="AK698" s="19" t="n">
        <v>0.0845611170631827</v>
      </c>
      <c r="AL698" s="19" t="n">
        <v>0.0985072596113707</v>
      </c>
      <c r="AM698" s="19" t="n">
        <v>0.10850053929392</v>
      </c>
      <c r="AN698" s="19" t="n">
        <v>0.125162455991825</v>
      </c>
      <c r="AO698" s="19"/>
      <c r="AP698" s="19" t="n">
        <v>0.0922025291112992</v>
      </c>
      <c r="AQ698" s="19" t="n">
        <v>0.0962870297085123</v>
      </c>
      <c r="AR698" s="19" t="n">
        <v>0.0709756235350061</v>
      </c>
      <c r="AS698" s="19" t="n">
        <v>0.0872801145773558</v>
      </c>
      <c r="AT698" s="19" t="n">
        <v>0.202234209705725</v>
      </c>
      <c r="AU698" s="19"/>
      <c r="AV698" s="19" t="n">
        <v>0.0667604376169721</v>
      </c>
      <c r="AW698" s="19" t="n">
        <v>0.0927837851119853</v>
      </c>
      <c r="AX698" s="19" t="n">
        <v>0.082818397600666</v>
      </c>
      <c r="AY698" s="19" t="n">
        <v>0.0781198084335158</v>
      </c>
      <c r="AZ698" s="19" t="n">
        <v>0.186370320047554</v>
      </c>
      <c r="BA698" s="19" t="n">
        <v>0.298809130952566</v>
      </c>
      <c r="BB698" s="19"/>
      <c r="BC698" s="19" t="n">
        <v>0.143736176963824</v>
      </c>
      <c r="BD698" s="19" t="n">
        <v>0.126959393407781</v>
      </c>
      <c r="BE698" s="19" t="n">
        <v>0.0844186019169955</v>
      </c>
      <c r="BF698" s="19" t="n">
        <v>0.0159318285176707</v>
      </c>
      <c r="BG698" s="19" t="n">
        <v>0</v>
      </c>
    </row>
    <row r="699">
      <c r="B699" t="s">
        <v>122</v>
      </c>
      <c r="C699" s="19" t="n">
        <v>0.0910067765989766</v>
      </c>
      <c r="D699" s="19" t="n">
        <v>0.0857698372136129</v>
      </c>
      <c r="E699" s="19" t="n">
        <v>0.096790337485065</v>
      </c>
      <c r="F699" s="19"/>
      <c r="G699" s="19" t="n">
        <v>0.0415224345644404</v>
      </c>
      <c r="H699" s="19" t="n">
        <v>0.0313225002759218</v>
      </c>
      <c r="I699" s="19" t="n">
        <v>0.113525448342055</v>
      </c>
      <c r="J699" s="19" t="n">
        <v>0.139163625362153</v>
      </c>
      <c r="K699" s="19" t="n">
        <v>0.0932683962463941</v>
      </c>
      <c r="L699" s="19" t="n">
        <v>0.119144121493178</v>
      </c>
      <c r="M699" s="19"/>
      <c r="N699" s="19" t="n">
        <v>0.0751286127289351</v>
      </c>
      <c r="O699" s="19" t="n">
        <v>0.0586571229276869</v>
      </c>
      <c r="P699" s="19" t="n">
        <v>0.11623055241421</v>
      </c>
      <c r="Q699" s="19" t="n">
        <v>0.115459216672612</v>
      </c>
      <c r="R699" s="19"/>
      <c r="S699" s="19" t="n">
        <v>0.0464971698588758</v>
      </c>
      <c r="T699" s="19" t="n">
        <v>0.0730011879072854</v>
      </c>
      <c r="U699" s="19" t="n">
        <v>0.0455285697985906</v>
      </c>
      <c r="V699" s="19" t="n">
        <v>0.132348097286907</v>
      </c>
      <c r="W699" s="19" t="n">
        <v>0.0564526859896411</v>
      </c>
      <c r="X699" s="19" t="n">
        <v>0.104723050776768</v>
      </c>
      <c r="Y699" s="19" t="n">
        <v>0.0925981872459174</v>
      </c>
      <c r="Z699" s="19" t="n">
        <v>0.194794187622357</v>
      </c>
      <c r="AA699" s="19" t="n">
        <v>0.124926645548353</v>
      </c>
      <c r="AB699" s="19" t="n">
        <v>0.10804294633762</v>
      </c>
      <c r="AC699" s="19" t="n">
        <v>0.128789348854839</v>
      </c>
      <c r="AD699" s="19" t="n">
        <v>0.0559935812237103</v>
      </c>
      <c r="AE699" s="19"/>
      <c r="AF699" s="19" t="n">
        <v>0.101795097373433</v>
      </c>
      <c r="AG699" s="19" t="n">
        <v>0.0775507790061333</v>
      </c>
      <c r="AH699" s="19" t="n">
        <v>0.116716907151191</v>
      </c>
      <c r="AI699" s="19"/>
      <c r="AJ699" s="19" t="n">
        <v>0.0845541888606759</v>
      </c>
      <c r="AK699" s="19" t="n">
        <v>0.100118358070925</v>
      </c>
      <c r="AL699" s="19" t="n">
        <v>0</v>
      </c>
      <c r="AM699" s="19" t="n">
        <v>0.114969177186195</v>
      </c>
      <c r="AN699" s="19" t="n">
        <v>0.151145511878912</v>
      </c>
      <c r="AO699" s="19"/>
      <c r="AP699" s="19" t="n">
        <v>0.0836118989332122</v>
      </c>
      <c r="AQ699" s="19" t="n">
        <v>0.105495470444292</v>
      </c>
      <c r="AR699" s="19" t="n">
        <v>0.0493008386622727</v>
      </c>
      <c r="AS699" s="19" t="n">
        <v>0.135504204297529</v>
      </c>
      <c r="AT699" s="19" t="n">
        <v>0.0303773025266099</v>
      </c>
      <c r="AU699" s="19"/>
      <c r="AV699" s="19" t="n">
        <v>0.0864213566154676</v>
      </c>
      <c r="AW699" s="19" t="n">
        <v>0.0749216442057248</v>
      </c>
      <c r="AX699" s="19" t="n">
        <v>0.0567505277700698</v>
      </c>
      <c r="AY699" s="19" t="n">
        <v>0.151165645107293</v>
      </c>
      <c r="AZ699" s="19" t="n">
        <v>0.0228170015751075</v>
      </c>
      <c r="BA699" s="19" t="n">
        <v>0.103724836081245</v>
      </c>
      <c r="BB699" s="19"/>
      <c r="BC699" s="19" t="n">
        <v>0.159589893930769</v>
      </c>
      <c r="BD699" s="19" t="n">
        <v>0.0455152441253645</v>
      </c>
      <c r="BE699" s="19" t="n">
        <v>0.0624306818838219</v>
      </c>
      <c r="BF699" s="19" t="n">
        <v>0.0712241329947264</v>
      </c>
      <c r="BG699" s="19" t="n">
        <v>0.107927912730525</v>
      </c>
    </row>
    <row r="700">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c r="AB700" s="19"/>
      <c r="AC700" s="19"/>
      <c r="AD700" s="19"/>
      <c r="AE700" s="19"/>
      <c r="AF700" s="19"/>
      <c r="AG700" s="19"/>
      <c r="AH700" s="19"/>
      <c r="AI700" s="19"/>
      <c r="AJ700" s="19"/>
      <c r="AK700" s="19"/>
      <c r="AL700" s="19"/>
      <c r="AM700" s="19"/>
      <c r="AN700" s="19"/>
      <c r="AO700" s="19"/>
      <c r="AP700" s="19"/>
      <c r="AQ700" s="19"/>
      <c r="AR700" s="19"/>
      <c r="AS700" s="19"/>
      <c r="AT700" s="19"/>
      <c r="AU700" s="19"/>
      <c r="AV700" s="19"/>
      <c r="AW700" s="19"/>
      <c r="AX700" s="19"/>
      <c r="AY700" s="19"/>
      <c r="AZ700" s="19"/>
      <c r="BA700" s="19"/>
      <c r="BB700" s="19"/>
      <c r="BC700" s="19"/>
      <c r="BD700" s="19"/>
      <c r="BE700" s="19"/>
      <c r="BF700" s="19"/>
      <c r="BG700" s="19"/>
    </row>
    <row r="701">
      <c r="B701" s="7" t="s">
        <v>358</v>
      </c>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c r="AB701" s="19"/>
      <c r="AC701" s="19"/>
      <c r="AD701" s="19"/>
      <c r="AE701" s="19"/>
      <c r="AF701" s="19"/>
      <c r="AG701" s="19"/>
      <c r="AH701" s="19"/>
      <c r="AI701" s="19"/>
      <c r="AJ701" s="19"/>
      <c r="AK701" s="19"/>
      <c r="AL701" s="19"/>
      <c r="AM701" s="19"/>
      <c r="AN701" s="19"/>
      <c r="AO701" s="19"/>
      <c r="AP701" s="19"/>
      <c r="AQ701" s="19"/>
      <c r="AR701" s="19"/>
      <c r="AS701" s="19"/>
      <c r="AT701" s="19"/>
      <c r="AU701" s="19"/>
      <c r="AV701" s="19"/>
      <c r="AW701" s="19"/>
      <c r="AX701" s="19"/>
      <c r="AY701" s="19"/>
      <c r="AZ701" s="19"/>
      <c r="BA701" s="19"/>
      <c r="BB701" s="19"/>
      <c r="BC701" s="19"/>
      <c r="BD701" s="19"/>
      <c r="BE701" s="19"/>
      <c r="BF701" s="19"/>
      <c r="BG701" s="19"/>
    </row>
    <row r="702">
      <c r="B702" s="26" t="s">
        <v>331</v>
      </c>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c r="AB702" s="19"/>
      <c r="AC702" s="19"/>
      <c r="AD702" s="19"/>
      <c r="AE702" s="19"/>
      <c r="AF702" s="19"/>
      <c r="AG702" s="19"/>
      <c r="AH702" s="19"/>
      <c r="AI702" s="19"/>
      <c r="AJ702" s="19"/>
      <c r="AK702" s="19"/>
      <c r="AL702" s="19"/>
      <c r="AM702" s="19"/>
      <c r="AN702" s="19"/>
      <c r="AO702" s="19"/>
      <c r="AP702" s="19"/>
      <c r="AQ702" s="19"/>
      <c r="AR702" s="19"/>
      <c r="AS702" s="19"/>
      <c r="AT702" s="19"/>
      <c r="AU702" s="19"/>
      <c r="AV702" s="19"/>
      <c r="AW702" s="19"/>
      <c r="AX702" s="19"/>
      <c r="AY702" s="19"/>
      <c r="AZ702" s="19"/>
      <c r="BA702" s="19"/>
      <c r="BB702" s="19"/>
      <c r="BC702" s="19"/>
      <c r="BD702" s="19"/>
      <c r="BE702" s="19"/>
      <c r="BF702" s="19"/>
      <c r="BG702" s="19"/>
    </row>
    <row r="703">
      <c r="B703" t="s">
        <v>354</v>
      </c>
      <c r="C703" s="19" t="n">
        <v>0.165545521971467</v>
      </c>
      <c r="D703" s="19" t="n">
        <v>0.153311098324532</v>
      </c>
      <c r="E703" s="19" t="n">
        <v>0.17608218746348</v>
      </c>
      <c r="F703" s="19"/>
      <c r="G703" s="19" t="n">
        <v>0.137471639506511</v>
      </c>
      <c r="H703" s="19" t="n">
        <v>0.130367783940433</v>
      </c>
      <c r="I703" s="19" t="n">
        <v>0.190318113966665</v>
      </c>
      <c r="J703" s="19" t="n">
        <v>0.170234525347017</v>
      </c>
      <c r="K703" s="19" t="n">
        <v>0.143792359184527</v>
      </c>
      <c r="L703" s="19" t="n">
        <v>0.207083509060423</v>
      </c>
      <c r="M703" s="19"/>
      <c r="N703" s="19" t="n">
        <v>0.140316750306417</v>
      </c>
      <c r="O703" s="19" t="n">
        <v>0.104281564905202</v>
      </c>
      <c r="P703" s="19" t="n">
        <v>0.183552826949732</v>
      </c>
      <c r="Q703" s="19" t="n">
        <v>0.238457733440003</v>
      </c>
      <c r="R703" s="19"/>
      <c r="S703" s="19" t="n">
        <v>0.200288165616159</v>
      </c>
      <c r="T703" s="19" t="n">
        <v>0.19083842588317</v>
      </c>
      <c r="U703" s="19" t="n">
        <v>0.234450340619525</v>
      </c>
      <c r="V703" s="19" t="n">
        <v>0.124067749977357</v>
      </c>
      <c r="W703" s="19" t="n">
        <v>0.0697199041919859</v>
      </c>
      <c r="X703" s="19" t="n">
        <v>0.127799311127447</v>
      </c>
      <c r="Y703" s="19" t="n">
        <v>0.158278814704725</v>
      </c>
      <c r="Z703" s="19" t="n">
        <v>0.180863659651017</v>
      </c>
      <c r="AA703" s="19" t="n">
        <v>0.165619209288014</v>
      </c>
      <c r="AB703" s="19" t="n">
        <v>0.179559276356922</v>
      </c>
      <c r="AC703" s="19" t="n">
        <v>0.150686894178463</v>
      </c>
      <c r="AD703" s="19" t="n">
        <v>0.0826919978812622</v>
      </c>
      <c r="AE703" s="19"/>
      <c r="AF703" s="19" t="n">
        <v>0.178640305950072</v>
      </c>
      <c r="AG703" s="19" t="n">
        <v>0.190582074669363</v>
      </c>
      <c r="AH703" s="19" t="n">
        <v>0.128206523666904</v>
      </c>
      <c r="AI703" s="19"/>
      <c r="AJ703" s="19" t="n">
        <v>0.182436875036996</v>
      </c>
      <c r="AK703" s="19" t="n">
        <v>0.164260795914027</v>
      </c>
      <c r="AL703" s="19" t="n">
        <v>0.150775792602063</v>
      </c>
      <c r="AM703" s="19" t="n">
        <v>0.104631203843514</v>
      </c>
      <c r="AN703" s="19" t="n">
        <v>0.105467404439552</v>
      </c>
      <c r="AO703" s="19"/>
      <c r="AP703" s="19" t="n">
        <v>0.134680457096576</v>
      </c>
      <c r="AQ703" s="19" t="n">
        <v>0.164744792626982</v>
      </c>
      <c r="AR703" s="19" t="n">
        <v>0.204148337077964</v>
      </c>
      <c r="AS703" s="19" t="n">
        <v>0.227047988824923</v>
      </c>
      <c r="AT703" s="19" t="n">
        <v>0.172130527930143</v>
      </c>
      <c r="AU703" s="19"/>
      <c r="AV703" s="19" t="n">
        <v>0.180723093499161</v>
      </c>
      <c r="AW703" s="19" t="n">
        <v>0.128503287707717</v>
      </c>
      <c r="AX703" s="19" t="n">
        <v>0.105584421041718</v>
      </c>
      <c r="AY703" s="19" t="n">
        <v>0.211288192680735</v>
      </c>
      <c r="AZ703" s="19" t="n">
        <v>0.211161199461266</v>
      </c>
      <c r="BA703" s="19" t="n">
        <v>0.160503391574745</v>
      </c>
      <c r="BB703" s="19"/>
      <c r="BC703" s="19" t="n">
        <v>0.226208675353063</v>
      </c>
      <c r="BD703" s="19" t="n">
        <v>0.195518031899798</v>
      </c>
      <c r="BE703" s="19" t="n">
        <v>0.13525272025794</v>
      </c>
      <c r="BF703" s="19" t="n">
        <v>0.126531558681618</v>
      </c>
      <c r="BG703" s="19" t="n">
        <v>0</v>
      </c>
    </row>
    <row r="704">
      <c r="B704" t="s">
        <v>355</v>
      </c>
      <c r="C704" s="19" t="n">
        <v>0.45242499269486</v>
      </c>
      <c r="D704" s="19" t="n">
        <v>0.446207464495</v>
      </c>
      <c r="E704" s="19" t="n">
        <v>0.457427192299651</v>
      </c>
      <c r="F704" s="19"/>
      <c r="G704" s="19" t="n">
        <v>0.494922420631986</v>
      </c>
      <c r="H704" s="19" t="n">
        <v>0.484401692478076</v>
      </c>
      <c r="I704" s="19" t="n">
        <v>0.457903657210465</v>
      </c>
      <c r="J704" s="19" t="n">
        <v>0.419583559003744</v>
      </c>
      <c r="K704" s="19" t="n">
        <v>0.507669911670553</v>
      </c>
      <c r="L704" s="19" t="n">
        <v>0.374802702334287</v>
      </c>
      <c r="M704" s="19"/>
      <c r="N704" s="19" t="n">
        <v>0.435993876685894</v>
      </c>
      <c r="O704" s="19" t="n">
        <v>0.504861505822323</v>
      </c>
      <c r="P704" s="19" t="n">
        <v>0.478376205337055</v>
      </c>
      <c r="Q704" s="19" t="n">
        <v>0.398512407596919</v>
      </c>
      <c r="R704" s="19"/>
      <c r="S704" s="19" t="n">
        <v>0.408537507356038</v>
      </c>
      <c r="T704" s="19" t="n">
        <v>0.414442521449025</v>
      </c>
      <c r="U704" s="19" t="n">
        <v>0.29510911669766</v>
      </c>
      <c r="V704" s="19" t="n">
        <v>0.495603204068936</v>
      </c>
      <c r="W704" s="19" t="n">
        <v>0.51116253860742</v>
      </c>
      <c r="X704" s="19" t="n">
        <v>0.533511419351645</v>
      </c>
      <c r="Y704" s="19" t="n">
        <v>0.495481960029561</v>
      </c>
      <c r="Z704" s="19" t="n">
        <v>0.475386865777162</v>
      </c>
      <c r="AA704" s="19" t="n">
        <v>0.450466215725728</v>
      </c>
      <c r="AB704" s="19" t="n">
        <v>0.471087026143238</v>
      </c>
      <c r="AC704" s="19" t="n">
        <v>0.575230726687776</v>
      </c>
      <c r="AD704" s="19" t="n">
        <v>0.416765277682501</v>
      </c>
      <c r="AE704" s="19"/>
      <c r="AF704" s="19" t="n">
        <v>0.43346340948866</v>
      </c>
      <c r="AG704" s="19" t="n">
        <v>0.43130351434882</v>
      </c>
      <c r="AH704" s="19" t="n">
        <v>0.458575313009249</v>
      </c>
      <c r="AI704" s="19"/>
      <c r="AJ704" s="19" t="n">
        <v>0.3482212424211</v>
      </c>
      <c r="AK704" s="19" t="n">
        <v>0.556810402182649</v>
      </c>
      <c r="AL704" s="19" t="n">
        <v>0.44185599031478</v>
      </c>
      <c r="AM704" s="19" t="n">
        <v>0.537553463644069</v>
      </c>
      <c r="AN704" s="19" t="n">
        <v>0.448276943805742</v>
      </c>
      <c r="AO704" s="19"/>
      <c r="AP704" s="19" t="n">
        <v>0.372349675677181</v>
      </c>
      <c r="AQ704" s="19" t="n">
        <v>0.514913471607967</v>
      </c>
      <c r="AR704" s="19" t="n">
        <v>0.446055296901891</v>
      </c>
      <c r="AS704" s="19" t="n">
        <v>0.403496908952497</v>
      </c>
      <c r="AT704" s="19" t="n">
        <v>0.495093131622877</v>
      </c>
      <c r="AU704" s="19"/>
      <c r="AV704" s="19" t="n">
        <v>0.506481094124756</v>
      </c>
      <c r="AW704" s="19" t="n">
        <v>0.351365335423738</v>
      </c>
      <c r="AX704" s="19" t="n">
        <v>0.607693969930696</v>
      </c>
      <c r="AY704" s="19" t="n">
        <v>0.382412081221508</v>
      </c>
      <c r="AZ704" s="19" t="n">
        <v>0.526772819067169</v>
      </c>
      <c r="BA704" s="19" t="n">
        <v>0.413535725784417</v>
      </c>
      <c r="BB704" s="19"/>
      <c r="BC704" s="19" t="n">
        <v>0.397278513639348</v>
      </c>
      <c r="BD704" s="19" t="n">
        <v>0.478937918647273</v>
      </c>
      <c r="BE704" s="19" t="n">
        <v>0.49065324532951</v>
      </c>
      <c r="BF704" s="19" t="n">
        <v>0.429420662415233</v>
      </c>
      <c r="BG704" s="19" t="n">
        <v>0.624815230952973</v>
      </c>
    </row>
    <row r="705">
      <c r="B705" t="s">
        <v>356</v>
      </c>
      <c r="C705" s="19" t="n">
        <v>0.264409062113877</v>
      </c>
      <c r="D705" s="19" t="n">
        <v>0.278820892238419</v>
      </c>
      <c r="E705" s="19" t="n">
        <v>0.254447642072803</v>
      </c>
      <c r="F705" s="19"/>
      <c r="G705" s="19" t="n">
        <v>0.21307374269601</v>
      </c>
      <c r="H705" s="19" t="n">
        <v>0.255349328257192</v>
      </c>
      <c r="I705" s="19" t="n">
        <v>0.246418184859975</v>
      </c>
      <c r="J705" s="19" t="n">
        <v>0.261064381346637</v>
      </c>
      <c r="K705" s="19" t="n">
        <v>0.313062027015836</v>
      </c>
      <c r="L705" s="19" t="n">
        <v>0.286683724218758</v>
      </c>
      <c r="M705" s="19"/>
      <c r="N705" s="19" t="n">
        <v>0.286578887301521</v>
      </c>
      <c r="O705" s="19" t="n">
        <v>0.335752095674478</v>
      </c>
      <c r="P705" s="19" t="n">
        <v>0.233633067722407</v>
      </c>
      <c r="Q705" s="19" t="n">
        <v>0.195153923327894</v>
      </c>
      <c r="R705" s="19"/>
      <c r="S705" s="19" t="n">
        <v>0.306571347128169</v>
      </c>
      <c r="T705" s="19" t="n">
        <v>0.295732460771041</v>
      </c>
      <c r="U705" s="19" t="n">
        <v>0.244932421645301</v>
      </c>
      <c r="V705" s="19" t="n">
        <v>0.257875967991013</v>
      </c>
      <c r="W705" s="19" t="n">
        <v>0.269949308286274</v>
      </c>
      <c r="X705" s="19" t="n">
        <v>0.209480075831589</v>
      </c>
      <c r="Y705" s="19" t="n">
        <v>0.240510628367574</v>
      </c>
      <c r="Z705" s="19" t="n">
        <v>0.263009125306872</v>
      </c>
      <c r="AA705" s="19" t="n">
        <v>0.311108601208309</v>
      </c>
      <c r="AB705" s="19" t="n">
        <v>0.265241498693163</v>
      </c>
      <c r="AC705" s="19" t="n">
        <v>0.140028468277256</v>
      </c>
      <c r="AD705" s="19" t="n">
        <v>0.274292018181226</v>
      </c>
      <c r="AE705" s="19"/>
      <c r="AF705" s="19" t="n">
        <v>0.255654833234923</v>
      </c>
      <c r="AG705" s="19" t="n">
        <v>0.303904407167288</v>
      </c>
      <c r="AH705" s="19" t="n">
        <v>0.256139570841067</v>
      </c>
      <c r="AI705" s="19"/>
      <c r="AJ705" s="19" t="n">
        <v>0.337341872771876</v>
      </c>
      <c r="AK705" s="19" t="n">
        <v>0.207922488684557</v>
      </c>
      <c r="AL705" s="19" t="n">
        <v>0.239813117713731</v>
      </c>
      <c r="AM705" s="19" t="n">
        <v>0.237176606701599</v>
      </c>
      <c r="AN705" s="19" t="n">
        <v>0.226231213313054</v>
      </c>
      <c r="AO705" s="19"/>
      <c r="AP705" s="19" t="n">
        <v>0.314530449523003</v>
      </c>
      <c r="AQ705" s="19" t="n">
        <v>0.235031975202474</v>
      </c>
      <c r="AR705" s="19" t="n">
        <v>0.20884434497578</v>
      </c>
      <c r="AS705" s="19" t="n">
        <v>0.267680604878252</v>
      </c>
      <c r="AT705" s="19" t="n">
        <v>0.222477673902523</v>
      </c>
      <c r="AU705" s="19"/>
      <c r="AV705" s="19" t="n">
        <v>0.23214530400475</v>
      </c>
      <c r="AW705" s="19" t="n">
        <v>0.363529900215274</v>
      </c>
      <c r="AX705" s="19" t="n">
        <v>0.206135212062553</v>
      </c>
      <c r="AY705" s="19" t="n">
        <v>0.290116822771332</v>
      </c>
      <c r="AZ705" s="19" t="n">
        <v>0.145861454890578</v>
      </c>
      <c r="BA705" s="19" t="n">
        <v>0.245262690318222</v>
      </c>
      <c r="BB705" s="19"/>
      <c r="BC705" s="19" t="n">
        <v>0.248236294641043</v>
      </c>
      <c r="BD705" s="19" t="n">
        <v>0.225524076138027</v>
      </c>
      <c r="BE705" s="19" t="n">
        <v>0.249308150769442</v>
      </c>
      <c r="BF705" s="19" t="n">
        <v>0.348263701714296</v>
      </c>
      <c r="BG705" s="19" t="n">
        <v>0.375184769047027</v>
      </c>
    </row>
    <row r="706">
      <c r="B706" t="s">
        <v>357</v>
      </c>
      <c r="C706" s="19" t="n">
        <v>0.0660456232684298</v>
      </c>
      <c r="D706" s="19" t="n">
        <v>0.0936872923167357</v>
      </c>
      <c r="E706" s="19" t="n">
        <v>0.0372641561889529</v>
      </c>
      <c r="F706" s="19"/>
      <c r="G706" s="19" t="n">
        <v>0.112281777293925</v>
      </c>
      <c r="H706" s="19" t="n">
        <v>0.0770784873543372</v>
      </c>
      <c r="I706" s="19" t="n">
        <v>0.0706857812442335</v>
      </c>
      <c r="J706" s="19" t="n">
        <v>0.0644359145797026</v>
      </c>
      <c r="K706" s="19" t="n">
        <v>0.0236746855792597</v>
      </c>
      <c r="L706" s="19" t="n">
        <v>0.0569598248029662</v>
      </c>
      <c r="M706" s="19"/>
      <c r="N706" s="19" t="n">
        <v>0.0747594985074102</v>
      </c>
      <c r="O706" s="19" t="n">
        <v>0.0353390701317204</v>
      </c>
      <c r="P706" s="19" t="n">
        <v>0.0618535077789311</v>
      </c>
      <c r="Q706" s="19" t="n">
        <v>0.089849552018914</v>
      </c>
      <c r="R706" s="19"/>
      <c r="S706" s="19" t="n">
        <v>0.0706910782024557</v>
      </c>
      <c r="T706" s="19" t="n">
        <v>0.0552591197267486</v>
      </c>
      <c r="U706" s="19" t="n">
        <v>0.104460741451083</v>
      </c>
      <c r="V706" s="19" t="n">
        <v>0.122453077962694</v>
      </c>
      <c r="W706" s="19" t="n">
        <v>0.0816719316003479</v>
      </c>
      <c r="X706" s="19" t="n">
        <v>0</v>
      </c>
      <c r="Y706" s="19" t="n">
        <v>0.0846420485519725</v>
      </c>
      <c r="Z706" s="19" t="n">
        <v>0.0386205463958744</v>
      </c>
      <c r="AA706" s="19" t="n">
        <v>0.0183951892670936</v>
      </c>
      <c r="AB706" s="19" t="n">
        <v>0.0509932977302743</v>
      </c>
      <c r="AC706" s="19" t="n">
        <v>0.099064629554871</v>
      </c>
      <c r="AD706" s="19" t="n">
        <v>0.082152990154255</v>
      </c>
      <c r="AE706" s="19"/>
      <c r="AF706" s="19" t="n">
        <v>0.0930473381206007</v>
      </c>
      <c r="AG706" s="19" t="n">
        <v>0.0197889656704592</v>
      </c>
      <c r="AH706" s="19" t="n">
        <v>0.0917551231236475</v>
      </c>
      <c r="AI706" s="19"/>
      <c r="AJ706" s="19" t="n">
        <v>0.0879499991745389</v>
      </c>
      <c r="AK706" s="19" t="n">
        <v>0.0445238565890291</v>
      </c>
      <c r="AL706" s="19" t="n">
        <v>0</v>
      </c>
      <c r="AM706" s="19" t="n">
        <v>0</v>
      </c>
      <c r="AN706" s="19" t="n">
        <v>0.10956936741269</v>
      </c>
      <c r="AO706" s="19"/>
      <c r="AP706" s="19" t="n">
        <v>0.116964632230488</v>
      </c>
      <c r="AQ706" s="19" t="n">
        <v>0.0334391096902797</v>
      </c>
      <c r="AR706" s="19" t="n">
        <v>0.025938214768649</v>
      </c>
      <c r="AS706" s="19" t="n">
        <v>0.0762934310396943</v>
      </c>
      <c r="AT706" s="19" t="n">
        <v>0.0381388522455726</v>
      </c>
      <c r="AU706" s="19"/>
      <c r="AV706" s="19" t="n">
        <v>0.0396283162172083</v>
      </c>
      <c r="AW706" s="19" t="n">
        <v>0.113361230162533</v>
      </c>
      <c r="AX706" s="19" t="n">
        <v>0</v>
      </c>
      <c r="AY706" s="19" t="n">
        <v>0.0870924842900644</v>
      </c>
      <c r="AZ706" s="19" t="n">
        <v>0.0633247362686156</v>
      </c>
      <c r="BA706" s="19" t="n">
        <v>0</v>
      </c>
      <c r="BB706" s="19"/>
      <c r="BC706" s="19" t="n">
        <v>0.0569820214293331</v>
      </c>
      <c r="BD706" s="19" t="n">
        <v>0.0617119974266066</v>
      </c>
      <c r="BE706" s="19" t="n">
        <v>0.075883445991331</v>
      </c>
      <c r="BF706" s="19" t="n">
        <v>0.0793603172061789</v>
      </c>
      <c r="BG706" s="19" t="n">
        <v>0</v>
      </c>
    </row>
    <row r="707">
      <c r="B707" t="s">
        <v>100</v>
      </c>
      <c r="C707" s="19" t="n">
        <v>0.0515747999513661</v>
      </c>
      <c r="D707" s="19" t="n">
        <v>0.0279732526253138</v>
      </c>
      <c r="E707" s="19" t="n">
        <v>0.0747788219751122</v>
      </c>
      <c r="F707" s="19"/>
      <c r="G707" s="19" t="n">
        <v>0.042250419871569</v>
      </c>
      <c r="H707" s="19" t="n">
        <v>0.0528027079699614</v>
      </c>
      <c r="I707" s="19" t="n">
        <v>0.0346742627186625</v>
      </c>
      <c r="J707" s="19" t="n">
        <v>0.084681619722899</v>
      </c>
      <c r="K707" s="19" t="n">
        <v>0.0118010165498251</v>
      </c>
      <c r="L707" s="19" t="n">
        <v>0.0744702395835664</v>
      </c>
      <c r="M707" s="19"/>
      <c r="N707" s="19" t="n">
        <v>0.0623509871987577</v>
      </c>
      <c r="O707" s="19" t="n">
        <v>0.0197657634662769</v>
      </c>
      <c r="P707" s="19" t="n">
        <v>0.042584392211875</v>
      </c>
      <c r="Q707" s="19" t="n">
        <v>0.0780263836162693</v>
      </c>
      <c r="R707" s="19"/>
      <c r="S707" s="19" t="n">
        <v>0.0139119016971777</v>
      </c>
      <c r="T707" s="19" t="n">
        <v>0.0437274721700158</v>
      </c>
      <c r="U707" s="19" t="n">
        <v>0.121047379586432</v>
      </c>
      <c r="V707" s="19" t="n">
        <v>0</v>
      </c>
      <c r="W707" s="19" t="n">
        <v>0.0674963173139731</v>
      </c>
      <c r="X707" s="19" t="n">
        <v>0.129209193689319</v>
      </c>
      <c r="Y707" s="19" t="n">
        <v>0.0210865483461679</v>
      </c>
      <c r="Z707" s="19" t="n">
        <v>0.0421198028690737</v>
      </c>
      <c r="AA707" s="19" t="n">
        <v>0.0544107845108549</v>
      </c>
      <c r="AB707" s="19" t="n">
        <v>0.0331189010764022</v>
      </c>
      <c r="AC707" s="19" t="n">
        <v>0.0349892813016341</v>
      </c>
      <c r="AD707" s="19" t="n">
        <v>0.144097716100755</v>
      </c>
      <c r="AE707" s="19"/>
      <c r="AF707" s="19" t="n">
        <v>0.0391941132057444</v>
      </c>
      <c r="AG707" s="19" t="n">
        <v>0.0544210381440692</v>
      </c>
      <c r="AH707" s="19" t="n">
        <v>0.0653234693591325</v>
      </c>
      <c r="AI707" s="19"/>
      <c r="AJ707" s="19" t="n">
        <v>0.0440500105954894</v>
      </c>
      <c r="AK707" s="19" t="n">
        <v>0.0264824566297368</v>
      </c>
      <c r="AL707" s="19" t="n">
        <v>0.167555099369426</v>
      </c>
      <c r="AM707" s="19" t="n">
        <v>0.120638725810818</v>
      </c>
      <c r="AN707" s="19" t="n">
        <v>0.110455071028962</v>
      </c>
      <c r="AO707" s="19"/>
      <c r="AP707" s="19" t="n">
        <v>0.0614747854727517</v>
      </c>
      <c r="AQ707" s="19" t="n">
        <v>0.0518706508722968</v>
      </c>
      <c r="AR707" s="19" t="n">
        <v>0.115013806275716</v>
      </c>
      <c r="AS707" s="19" t="n">
        <v>0.0254810663046342</v>
      </c>
      <c r="AT707" s="19" t="n">
        <v>0.0721598142988853</v>
      </c>
      <c r="AU707" s="19"/>
      <c r="AV707" s="19" t="n">
        <v>0.0410221921541249</v>
      </c>
      <c r="AW707" s="19" t="n">
        <v>0.0432402464907373</v>
      </c>
      <c r="AX707" s="19" t="n">
        <v>0.0805863969650339</v>
      </c>
      <c r="AY707" s="19" t="n">
        <v>0.0290904190363597</v>
      </c>
      <c r="AZ707" s="19" t="n">
        <v>0.0528797903123716</v>
      </c>
      <c r="BA707" s="19" t="n">
        <v>0.180698192322616</v>
      </c>
      <c r="BB707" s="19"/>
      <c r="BC707" s="19" t="n">
        <v>0.0712944949372134</v>
      </c>
      <c r="BD707" s="19" t="n">
        <v>0.0383079758882955</v>
      </c>
      <c r="BE707" s="19" t="n">
        <v>0.0489024376517774</v>
      </c>
      <c r="BF707" s="19" t="n">
        <v>0.016423759982674</v>
      </c>
      <c r="BG707" s="19" t="n">
        <v>0</v>
      </c>
    </row>
    <row r="708">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c r="AB708" s="19"/>
      <c r="AC708" s="19"/>
      <c r="AD708" s="19"/>
      <c r="AE708" s="19"/>
      <c r="AF708" s="19"/>
      <c r="AG708" s="19"/>
      <c r="AH708" s="19"/>
      <c r="AI708" s="19"/>
      <c r="AJ708" s="19"/>
      <c r="AK708" s="19"/>
      <c r="AL708" s="19"/>
      <c r="AM708" s="19"/>
      <c r="AN708" s="19"/>
      <c r="AO708" s="19"/>
      <c r="AP708" s="19"/>
      <c r="AQ708" s="19"/>
      <c r="AR708" s="19"/>
      <c r="AS708" s="19"/>
      <c r="AT708" s="19"/>
      <c r="AU708" s="19"/>
      <c r="AV708" s="19"/>
      <c r="AW708" s="19"/>
      <c r="AX708" s="19"/>
      <c r="AY708" s="19"/>
      <c r="AZ708" s="19"/>
      <c r="BA708" s="19"/>
      <c r="BB708" s="19"/>
      <c r="BC708" s="19"/>
      <c r="BD708" s="19"/>
      <c r="BE708" s="19"/>
      <c r="BF708" s="19"/>
      <c r="BG708" s="19"/>
    </row>
    <row r="709">
      <c r="B709" s="7" t="s">
        <v>359</v>
      </c>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c r="AB709" s="19"/>
      <c r="AC709" s="19"/>
      <c r="AD709" s="19"/>
      <c r="AE709" s="19"/>
      <c r="AF709" s="19"/>
      <c r="AG709" s="19"/>
      <c r="AH709" s="19"/>
      <c r="AI709" s="19"/>
      <c r="AJ709" s="19"/>
      <c r="AK709" s="19"/>
      <c r="AL709" s="19"/>
      <c r="AM709" s="19"/>
      <c r="AN709" s="19"/>
      <c r="AO709" s="19"/>
      <c r="AP709" s="19"/>
      <c r="AQ709" s="19"/>
      <c r="AR709" s="19"/>
      <c r="AS709" s="19"/>
      <c r="AT709" s="19"/>
      <c r="AU709" s="19"/>
      <c r="AV709" s="19"/>
      <c r="AW709" s="19"/>
      <c r="AX709" s="19"/>
      <c r="AY709" s="19"/>
      <c r="AZ709" s="19"/>
      <c r="BA709" s="19"/>
      <c r="BB709" s="19"/>
      <c r="BC709" s="19"/>
      <c r="BD709" s="19"/>
      <c r="BE709" s="19"/>
      <c r="BF709" s="19"/>
      <c r="BG709" s="19"/>
    </row>
    <row r="710">
      <c r="B710" s="26" t="s">
        <v>331</v>
      </c>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c r="AB710" s="19"/>
      <c r="AC710" s="19"/>
      <c r="AD710" s="19"/>
      <c r="AE710" s="19"/>
      <c r="AF710" s="19"/>
      <c r="AG710" s="19"/>
      <c r="AH710" s="19"/>
      <c r="AI710" s="19"/>
      <c r="AJ710" s="19"/>
      <c r="AK710" s="19"/>
      <c r="AL710" s="19"/>
      <c r="AM710" s="19"/>
      <c r="AN710" s="19"/>
      <c r="AO710" s="19"/>
      <c r="AP710" s="19"/>
      <c r="AQ710" s="19"/>
      <c r="AR710" s="19"/>
      <c r="AS710" s="19"/>
      <c r="AT710" s="19"/>
      <c r="AU710" s="19"/>
      <c r="AV710" s="19"/>
      <c r="AW710" s="19"/>
      <c r="AX710" s="19"/>
      <c r="AY710" s="19"/>
      <c r="AZ710" s="19"/>
      <c r="BA710" s="19"/>
      <c r="BB710" s="19"/>
      <c r="BC710" s="19"/>
      <c r="BD710" s="19"/>
      <c r="BE710" s="19"/>
      <c r="BF710" s="19"/>
      <c r="BG710" s="19"/>
    </row>
    <row r="711">
      <c r="B711" t="s">
        <v>354</v>
      </c>
      <c r="C711" s="19" t="n">
        <v>0.132029566104848</v>
      </c>
      <c r="D711" s="19" t="n">
        <v>0.12095525996252</v>
      </c>
      <c r="E711" s="19" t="n">
        <v>0.142854780600298</v>
      </c>
      <c r="F711" s="19"/>
      <c r="G711" s="19" t="n">
        <v>0.168224231391096</v>
      </c>
      <c r="H711" s="19" t="n">
        <v>0.130466865092363</v>
      </c>
      <c r="I711" s="19" t="n">
        <v>0.114511840002696</v>
      </c>
      <c r="J711" s="19" t="n">
        <v>0.134859655624738</v>
      </c>
      <c r="K711" s="19" t="n">
        <v>0.112801918921749</v>
      </c>
      <c r="L711" s="19" t="n">
        <v>0.135331283549066</v>
      </c>
      <c r="M711" s="19"/>
      <c r="N711" s="19" t="n">
        <v>0.0805274707835056</v>
      </c>
      <c r="O711" s="19" t="n">
        <v>0.145647166837291</v>
      </c>
      <c r="P711" s="19" t="n">
        <v>0.144435778027971</v>
      </c>
      <c r="Q711" s="19" t="n">
        <v>0.153268532842008</v>
      </c>
      <c r="R711" s="19"/>
      <c r="S711" s="19" t="n">
        <v>0.134952510001747</v>
      </c>
      <c r="T711" s="19" t="n">
        <v>0.102124962967975</v>
      </c>
      <c r="U711" s="19" t="n">
        <v>0.0334300615775919</v>
      </c>
      <c r="V711" s="19" t="n">
        <v>0.148621319489792</v>
      </c>
      <c r="W711" s="19" t="n">
        <v>0.205027159246086</v>
      </c>
      <c r="X711" s="19" t="n">
        <v>0.136807796835322</v>
      </c>
      <c r="Y711" s="19" t="n">
        <v>0.111450809768151</v>
      </c>
      <c r="Z711" s="19" t="n">
        <v>0.162102826570633</v>
      </c>
      <c r="AA711" s="19" t="n">
        <v>0.140614424709348</v>
      </c>
      <c r="AB711" s="19" t="n">
        <v>0.122460551500641</v>
      </c>
      <c r="AC711" s="19" t="n">
        <v>0.263438995308838</v>
      </c>
      <c r="AD711" s="19" t="n">
        <v>0.0409673496035688</v>
      </c>
      <c r="AE711" s="19"/>
      <c r="AF711" s="19" t="n">
        <v>0.180154854012222</v>
      </c>
      <c r="AG711" s="19" t="n">
        <v>0.089605168000131</v>
      </c>
      <c r="AH711" s="19" t="n">
        <v>0.092168477305511</v>
      </c>
      <c r="AI711" s="19"/>
      <c r="AJ711" s="19" t="n">
        <v>0.124893243019237</v>
      </c>
      <c r="AK711" s="19" t="n">
        <v>0.104861925701388</v>
      </c>
      <c r="AL711" s="19" t="n">
        <v>0.0528777866960064</v>
      </c>
      <c r="AM711" s="19" t="n">
        <v>0.424345118095322</v>
      </c>
      <c r="AN711" s="19" t="n">
        <v>0.0431834219764698</v>
      </c>
      <c r="AO711" s="19"/>
      <c r="AP711" s="19" t="n">
        <v>0.20118298247446</v>
      </c>
      <c r="AQ711" s="19" t="n">
        <v>0.093663930071979</v>
      </c>
      <c r="AR711" s="19" t="n">
        <v>0.0738927887039283</v>
      </c>
      <c r="AS711" s="19" t="n">
        <v>0.14326432458637</v>
      </c>
      <c r="AT711" s="19" t="n">
        <v>0.402611981483534</v>
      </c>
      <c r="AU711" s="19"/>
      <c r="AV711" s="19" t="n">
        <v>0.0881597371163148</v>
      </c>
      <c r="AW711" s="19" t="n">
        <v>0.174916178711942</v>
      </c>
      <c r="AX711" s="19" t="n">
        <v>0.117132653944219</v>
      </c>
      <c r="AY711" s="19" t="n">
        <v>0.150187746575536</v>
      </c>
      <c r="AZ711" s="19" t="n">
        <v>0.316748894721453</v>
      </c>
      <c r="BA711" s="19" t="n">
        <v>0.0813668899971378</v>
      </c>
      <c r="BB711" s="19"/>
      <c r="BC711" s="19" t="n">
        <v>0.129182166849538</v>
      </c>
      <c r="BD711" s="19" t="n">
        <v>0.141260156571294</v>
      </c>
      <c r="BE711" s="19" t="n">
        <v>0.131988812265855</v>
      </c>
      <c r="BF711" s="19" t="n">
        <v>0.104693146692456</v>
      </c>
      <c r="BG711" s="19" t="n">
        <v>0.0836838785655955</v>
      </c>
    </row>
    <row r="712">
      <c r="B712" t="s">
        <v>355</v>
      </c>
      <c r="C712" s="19" t="n">
        <v>0.437277205801862</v>
      </c>
      <c r="D712" s="19" t="n">
        <v>0.42282086231417</v>
      </c>
      <c r="E712" s="19" t="n">
        <v>0.451408386307701</v>
      </c>
      <c r="F712" s="19"/>
      <c r="G712" s="19" t="n">
        <v>0.399588092693228</v>
      </c>
      <c r="H712" s="19" t="n">
        <v>0.397220545499525</v>
      </c>
      <c r="I712" s="19" t="n">
        <v>0.448482309258344</v>
      </c>
      <c r="J712" s="19" t="n">
        <v>0.41280517325053</v>
      </c>
      <c r="K712" s="19" t="n">
        <v>0.47087789854286</v>
      </c>
      <c r="L712" s="19" t="n">
        <v>0.47613794501035</v>
      </c>
      <c r="M712" s="19"/>
      <c r="N712" s="19" t="n">
        <v>0.506578864879842</v>
      </c>
      <c r="O712" s="19" t="n">
        <v>0.422438955655648</v>
      </c>
      <c r="P712" s="19" t="n">
        <v>0.397573721333813</v>
      </c>
      <c r="Q712" s="19" t="n">
        <v>0.426229719612253</v>
      </c>
      <c r="R712" s="19"/>
      <c r="S712" s="19" t="n">
        <v>0.478835273777381</v>
      </c>
      <c r="T712" s="19" t="n">
        <v>0.407822832545633</v>
      </c>
      <c r="U712" s="19" t="n">
        <v>0.451623721304254</v>
      </c>
      <c r="V712" s="19" t="n">
        <v>0.379345261396074</v>
      </c>
      <c r="W712" s="19" t="n">
        <v>0.398454396452263</v>
      </c>
      <c r="X712" s="19" t="n">
        <v>0.38108858394617</v>
      </c>
      <c r="Y712" s="19" t="n">
        <v>0.463481344924451</v>
      </c>
      <c r="Z712" s="19" t="n">
        <v>0.427037122051777</v>
      </c>
      <c r="AA712" s="19" t="n">
        <v>0.390024192689043</v>
      </c>
      <c r="AB712" s="19" t="n">
        <v>0.50394535407537</v>
      </c>
      <c r="AC712" s="19" t="n">
        <v>0.473713405372434</v>
      </c>
      <c r="AD712" s="19" t="n">
        <v>0.629074884637095</v>
      </c>
      <c r="AE712" s="19"/>
      <c r="AF712" s="19" t="n">
        <v>0.468058392577063</v>
      </c>
      <c r="AG712" s="19" t="n">
        <v>0.4201769304688</v>
      </c>
      <c r="AH712" s="19" t="n">
        <v>0.457739967764007</v>
      </c>
      <c r="AI712" s="19"/>
      <c r="AJ712" s="19" t="n">
        <v>0.460041201546998</v>
      </c>
      <c r="AK712" s="19" t="n">
        <v>0.380735455309544</v>
      </c>
      <c r="AL712" s="19" t="n">
        <v>0.606435538242001</v>
      </c>
      <c r="AM712" s="19" t="n">
        <v>0.365721354209991</v>
      </c>
      <c r="AN712" s="19" t="n">
        <v>0.473827558247559</v>
      </c>
      <c r="AO712" s="19"/>
      <c r="AP712" s="19" t="n">
        <v>0.357431680308236</v>
      </c>
      <c r="AQ712" s="19" t="n">
        <v>0.399930491526985</v>
      </c>
      <c r="AR712" s="19" t="n">
        <v>0.448469020307654</v>
      </c>
      <c r="AS712" s="19" t="n">
        <v>0.621372320801445</v>
      </c>
      <c r="AT712" s="19" t="n">
        <v>0.4181431158847</v>
      </c>
      <c r="AU712" s="19"/>
      <c r="AV712" s="19" t="n">
        <v>0.382033837615492</v>
      </c>
      <c r="AW712" s="19" t="n">
        <v>0.380928114919087</v>
      </c>
      <c r="AX712" s="19" t="n">
        <v>0.391365476169967</v>
      </c>
      <c r="AY712" s="19" t="n">
        <v>0.558379731964183</v>
      </c>
      <c r="AZ712" s="19" t="n">
        <v>0.481249369749021</v>
      </c>
      <c r="BA712" s="19" t="n">
        <v>0.419632312284654</v>
      </c>
      <c r="BB712" s="19"/>
      <c r="BC712" s="19" t="n">
        <v>0.472190604380389</v>
      </c>
      <c r="BD712" s="19" t="n">
        <v>0.412423900583094</v>
      </c>
      <c r="BE712" s="19" t="n">
        <v>0.402032323951843</v>
      </c>
      <c r="BF712" s="19" t="n">
        <v>0.509184031750881</v>
      </c>
      <c r="BG712" s="19" t="n">
        <v>0.526628977483162</v>
      </c>
    </row>
    <row r="713">
      <c r="B713" t="s">
        <v>356</v>
      </c>
      <c r="C713" s="19" t="n">
        <v>0.306249780059904</v>
      </c>
      <c r="D713" s="19" t="n">
        <v>0.338137307019471</v>
      </c>
      <c r="E713" s="19" t="n">
        <v>0.275079491408829</v>
      </c>
      <c r="F713" s="19"/>
      <c r="G713" s="19" t="n">
        <v>0.346059567201713</v>
      </c>
      <c r="H713" s="19" t="n">
        <v>0.306314484538765</v>
      </c>
      <c r="I713" s="19" t="n">
        <v>0.277459102117816</v>
      </c>
      <c r="J713" s="19" t="n">
        <v>0.340283777053658</v>
      </c>
      <c r="K713" s="19" t="n">
        <v>0.302693507712831</v>
      </c>
      <c r="L713" s="19" t="n">
        <v>0.281360132713871</v>
      </c>
      <c r="M713" s="19"/>
      <c r="N713" s="19" t="n">
        <v>0.313400803798063</v>
      </c>
      <c r="O713" s="19" t="n">
        <v>0.265234147942139</v>
      </c>
      <c r="P713" s="19" t="n">
        <v>0.352854424944228</v>
      </c>
      <c r="Q713" s="19" t="n">
        <v>0.299845043835789</v>
      </c>
      <c r="R713" s="19"/>
      <c r="S713" s="19" t="n">
        <v>0.263708428890287</v>
      </c>
      <c r="T713" s="19" t="n">
        <v>0.364206875111552</v>
      </c>
      <c r="U713" s="19" t="n">
        <v>0.407542666777538</v>
      </c>
      <c r="V713" s="19" t="n">
        <v>0.28765496402208</v>
      </c>
      <c r="W713" s="19" t="n">
        <v>0.184493326764907</v>
      </c>
      <c r="X713" s="19" t="n">
        <v>0.374862381266496</v>
      </c>
      <c r="Y713" s="19" t="n">
        <v>0.307758929271414</v>
      </c>
      <c r="Z713" s="19" t="n">
        <v>0.363091564607474</v>
      </c>
      <c r="AA713" s="19" t="n">
        <v>0.369898900683409</v>
      </c>
      <c r="AB713" s="19" t="n">
        <v>0.278363569806916</v>
      </c>
      <c r="AC713" s="19" t="n">
        <v>0.173975574878031</v>
      </c>
      <c r="AD713" s="19" t="n">
        <v>0.150548951152372</v>
      </c>
      <c r="AE713" s="19"/>
      <c r="AF713" s="19" t="n">
        <v>0.253626097288912</v>
      </c>
      <c r="AG713" s="19" t="n">
        <v>0.36222065676041</v>
      </c>
      <c r="AH713" s="19" t="n">
        <v>0.268155332822956</v>
      </c>
      <c r="AI713" s="19"/>
      <c r="AJ713" s="19" t="n">
        <v>0.294416708677744</v>
      </c>
      <c r="AK713" s="19" t="n">
        <v>0.399041432667012</v>
      </c>
      <c r="AL713" s="19" t="n">
        <v>0.22067386515889</v>
      </c>
      <c r="AM713" s="19" t="n">
        <v>0.209933527694687</v>
      </c>
      <c r="AN713" s="19" t="n">
        <v>0.30638089479492</v>
      </c>
      <c r="AO713" s="19"/>
      <c r="AP713" s="19" t="n">
        <v>0.33084440206756</v>
      </c>
      <c r="AQ713" s="19" t="n">
        <v>0.391039355446805</v>
      </c>
      <c r="AR713" s="19" t="n">
        <v>0.387938854995974</v>
      </c>
      <c r="AS713" s="19" t="n">
        <v>0.177859634831803</v>
      </c>
      <c r="AT713" s="19" t="n">
        <v>0.142011173679982</v>
      </c>
      <c r="AU713" s="19"/>
      <c r="AV713" s="19" t="n">
        <v>0.407600709992605</v>
      </c>
      <c r="AW713" s="19" t="n">
        <v>0.333630223969176</v>
      </c>
      <c r="AX713" s="19" t="n">
        <v>0.391036617526166</v>
      </c>
      <c r="AY713" s="19" t="n">
        <v>0.237157904681437</v>
      </c>
      <c r="AZ713" s="19" t="n">
        <v>0.172573911330432</v>
      </c>
      <c r="BA713" s="19" t="n">
        <v>0.188324983126929</v>
      </c>
      <c r="BB713" s="19"/>
      <c r="BC713" s="19" t="n">
        <v>0.259490187561759</v>
      </c>
      <c r="BD713" s="19" t="n">
        <v>0.32739722110302</v>
      </c>
      <c r="BE713" s="19" t="n">
        <v>0.324432531685476</v>
      </c>
      <c r="BF713" s="19" t="n">
        <v>0.258765082783432</v>
      </c>
      <c r="BG713" s="19" t="n">
        <v>0.389687143951243</v>
      </c>
    </row>
    <row r="714">
      <c r="B714" t="s">
        <v>357</v>
      </c>
      <c r="C714" s="19" t="n">
        <v>0.0619768488214636</v>
      </c>
      <c r="D714" s="19" t="n">
        <v>0.0722523967388443</v>
      </c>
      <c r="E714" s="19" t="n">
        <v>0.0519324262784785</v>
      </c>
      <c r="F714" s="19"/>
      <c r="G714" s="19" t="n">
        <v>0.0526704910429116</v>
      </c>
      <c r="H714" s="19" t="n">
        <v>0.0676062248796288</v>
      </c>
      <c r="I714" s="19" t="n">
        <v>0.0665067730769592</v>
      </c>
      <c r="J714" s="19" t="n">
        <v>0.0423340925155711</v>
      </c>
      <c r="K714" s="19" t="n">
        <v>0.0807869581860059</v>
      </c>
      <c r="L714" s="19" t="n">
        <v>0.0632944295602968</v>
      </c>
      <c r="M714" s="19"/>
      <c r="N714" s="19" t="n">
        <v>0.0851700841569929</v>
      </c>
      <c r="O714" s="19" t="n">
        <v>0.0580356712418241</v>
      </c>
      <c r="P714" s="19" t="n">
        <v>0.0434355310413594</v>
      </c>
      <c r="Q714" s="19" t="n">
        <v>0.062042473211223</v>
      </c>
      <c r="R714" s="19"/>
      <c r="S714" s="19" t="n">
        <v>0.0637137247632107</v>
      </c>
      <c r="T714" s="19" t="n">
        <v>0.0588454896875951</v>
      </c>
      <c r="U714" s="19" t="n">
        <v>0.0425672968961341</v>
      </c>
      <c r="V714" s="19" t="n">
        <v>0.0737891565033596</v>
      </c>
      <c r="W714" s="19" t="n">
        <v>0.0661881212477947</v>
      </c>
      <c r="X714" s="19" t="n">
        <v>0.0775137920275902</v>
      </c>
      <c r="Y714" s="19" t="n">
        <v>0.0515586823132491</v>
      </c>
      <c r="Z714" s="19" t="n">
        <v>0</v>
      </c>
      <c r="AA714" s="19" t="n">
        <v>0.0470789233065379</v>
      </c>
      <c r="AB714" s="19" t="n">
        <v>0.0709809827174634</v>
      </c>
      <c r="AC714" s="19" t="n">
        <v>0.0552803509876683</v>
      </c>
      <c r="AD714" s="19" t="n">
        <v>0.138117259058847</v>
      </c>
      <c r="AE714" s="19"/>
      <c r="AF714" s="19" t="n">
        <v>0.0606092102295178</v>
      </c>
      <c r="AG714" s="19" t="n">
        <v>0.0584657403574562</v>
      </c>
      <c r="AH714" s="19" t="n">
        <v>0.0717309376459159</v>
      </c>
      <c r="AI714" s="19"/>
      <c r="AJ714" s="19" t="n">
        <v>0.0513274822098102</v>
      </c>
      <c r="AK714" s="19" t="n">
        <v>0.0611040548240181</v>
      </c>
      <c r="AL714" s="19" t="n">
        <v>0.120012809903103</v>
      </c>
      <c r="AM714" s="19" t="n">
        <v>0</v>
      </c>
      <c r="AN714" s="19" t="n">
        <v>0.045443035469667</v>
      </c>
      <c r="AO714" s="19"/>
      <c r="AP714" s="19" t="n">
        <v>0.0418383779616197</v>
      </c>
      <c r="AQ714" s="19" t="n">
        <v>0.0776987376113939</v>
      </c>
      <c r="AR714" s="19" t="n">
        <v>0.0691702560462877</v>
      </c>
      <c r="AS714" s="19" t="n">
        <v>0.017382465606775</v>
      </c>
      <c r="AT714" s="19" t="n">
        <v>0.0372337289517845</v>
      </c>
      <c r="AU714" s="19"/>
      <c r="AV714" s="19" t="n">
        <v>0.0679330730662988</v>
      </c>
      <c r="AW714" s="19" t="n">
        <v>0.0306222812433689</v>
      </c>
      <c r="AX714" s="19" t="n">
        <v>0.0568761399036304</v>
      </c>
      <c r="AY714" s="19" t="n">
        <v>0.0319836942411654</v>
      </c>
      <c r="AZ714" s="19" t="n">
        <v>0.0294278241990942</v>
      </c>
      <c r="BA714" s="19" t="n">
        <v>0.112946866819095</v>
      </c>
      <c r="BB714" s="19"/>
      <c r="BC714" s="19" t="n">
        <v>0.0610220191332106</v>
      </c>
      <c r="BD714" s="19" t="n">
        <v>0.0365775713979695</v>
      </c>
      <c r="BE714" s="19" t="n">
        <v>0.0659688733287203</v>
      </c>
      <c r="BF714" s="19" t="n">
        <v>0.127357738773231</v>
      </c>
      <c r="BG714" s="19" t="n">
        <v>0</v>
      </c>
    </row>
    <row r="715">
      <c r="B715" t="s">
        <v>100</v>
      </c>
      <c r="C715" s="19" t="n">
        <v>0.0624665992119225</v>
      </c>
      <c r="D715" s="19" t="n">
        <v>0.0458341739649958</v>
      </c>
      <c r="E715" s="19" t="n">
        <v>0.0787249154046937</v>
      </c>
      <c r="F715" s="19"/>
      <c r="G715" s="19" t="n">
        <v>0.0334576176710513</v>
      </c>
      <c r="H715" s="19" t="n">
        <v>0.0983918799897179</v>
      </c>
      <c r="I715" s="19" t="n">
        <v>0.0930399755441853</v>
      </c>
      <c r="J715" s="19" t="n">
        <v>0.0697173015555034</v>
      </c>
      <c r="K715" s="19" t="n">
        <v>0.032839716636554</v>
      </c>
      <c r="L715" s="19" t="n">
        <v>0.0438762091664162</v>
      </c>
      <c r="M715" s="19"/>
      <c r="N715" s="19" t="n">
        <v>0.014322776381596</v>
      </c>
      <c r="O715" s="19" t="n">
        <v>0.108644058323098</v>
      </c>
      <c r="P715" s="19" t="n">
        <v>0.0617005446526288</v>
      </c>
      <c r="Q715" s="19" t="n">
        <v>0.0586142304987273</v>
      </c>
      <c r="R715" s="19"/>
      <c r="S715" s="19" t="n">
        <v>0.0587900625673746</v>
      </c>
      <c r="T715" s="19" t="n">
        <v>0.0669998396872452</v>
      </c>
      <c r="U715" s="19" t="n">
        <v>0.0648362534444827</v>
      </c>
      <c r="V715" s="19" t="n">
        <v>0.110589298588695</v>
      </c>
      <c r="W715" s="19" t="n">
        <v>0.14583699628895</v>
      </c>
      <c r="X715" s="19" t="n">
        <v>0.0297274459244226</v>
      </c>
      <c r="Y715" s="19" t="n">
        <v>0.0657502337227348</v>
      </c>
      <c r="Z715" s="19" t="n">
        <v>0.0477684867701161</v>
      </c>
      <c r="AA715" s="19" t="n">
        <v>0.0523835586116623</v>
      </c>
      <c r="AB715" s="19" t="n">
        <v>0.0242495418996104</v>
      </c>
      <c r="AC715" s="19" t="n">
        <v>0.0335916734530286</v>
      </c>
      <c r="AD715" s="19" t="n">
        <v>0.0412915555481176</v>
      </c>
      <c r="AE715" s="19"/>
      <c r="AF715" s="19" t="n">
        <v>0.0375514458922856</v>
      </c>
      <c r="AG715" s="19" t="n">
        <v>0.0695315044132031</v>
      </c>
      <c r="AH715" s="19" t="n">
        <v>0.11020528446161</v>
      </c>
      <c r="AI715" s="19"/>
      <c r="AJ715" s="19" t="n">
        <v>0.0693213645462104</v>
      </c>
      <c r="AK715" s="19" t="n">
        <v>0.054257131498038</v>
      </c>
      <c r="AL715" s="19" t="n">
        <v>0</v>
      </c>
      <c r="AM715" s="19" t="n">
        <v>0</v>
      </c>
      <c r="AN715" s="19" t="n">
        <v>0.131165089511384</v>
      </c>
      <c r="AO715" s="19"/>
      <c r="AP715" s="19" t="n">
        <v>0.0687025571881241</v>
      </c>
      <c r="AQ715" s="19" t="n">
        <v>0.0376674853428372</v>
      </c>
      <c r="AR715" s="19" t="n">
        <v>0.0205290799461561</v>
      </c>
      <c r="AS715" s="19" t="n">
        <v>0.0401212541736076</v>
      </c>
      <c r="AT715" s="19" t="n">
        <v>0</v>
      </c>
      <c r="AU715" s="19"/>
      <c r="AV715" s="19" t="n">
        <v>0.0542726422092896</v>
      </c>
      <c r="AW715" s="19" t="n">
        <v>0.0799032011564262</v>
      </c>
      <c r="AX715" s="19" t="n">
        <v>0.0435891124560165</v>
      </c>
      <c r="AY715" s="19" t="n">
        <v>0.0222909225376787</v>
      </c>
      <c r="AZ715" s="19" t="n">
        <v>0</v>
      </c>
      <c r="BA715" s="19" t="n">
        <v>0.197728947772185</v>
      </c>
      <c r="BB715" s="19"/>
      <c r="BC715" s="19" t="n">
        <v>0.0781150220751033</v>
      </c>
      <c r="BD715" s="19" t="n">
        <v>0.0823411503446228</v>
      </c>
      <c r="BE715" s="19" t="n">
        <v>0.0755774587681056</v>
      </c>
      <c r="BF715" s="19" t="n">
        <v>0</v>
      </c>
      <c r="BG715" s="19" t="n">
        <v>0</v>
      </c>
    </row>
    <row r="716">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c r="AB716" s="19"/>
      <c r="AC716" s="19"/>
      <c r="AD716" s="19"/>
      <c r="AE716" s="19"/>
      <c r="AF716" s="19"/>
      <c r="AG716" s="19"/>
      <c r="AH716" s="19"/>
      <c r="AI716" s="19"/>
      <c r="AJ716" s="19"/>
      <c r="AK716" s="19"/>
      <c r="AL716" s="19"/>
      <c r="AM716" s="19"/>
      <c r="AN716" s="19"/>
      <c r="AO716" s="19"/>
      <c r="AP716" s="19"/>
      <c r="AQ716" s="19"/>
      <c r="AR716" s="19"/>
      <c r="AS716" s="19"/>
      <c r="AT716" s="19"/>
      <c r="AU716" s="19"/>
      <c r="AV716" s="19"/>
      <c r="AW716" s="19"/>
      <c r="AX716" s="19"/>
      <c r="AY716" s="19"/>
      <c r="AZ716" s="19"/>
      <c r="BA716" s="19"/>
      <c r="BB716" s="19"/>
      <c r="BC716" s="19"/>
      <c r="BD716" s="19"/>
      <c r="BE716" s="19"/>
      <c r="BF716" s="19"/>
      <c r="BG716" s="19"/>
    </row>
    <row r="717">
      <c r="B717" s="7" t="s">
        <v>370</v>
      </c>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c r="AB717" s="19"/>
      <c r="AC717" s="19"/>
      <c r="AD717" s="19"/>
      <c r="AE717" s="19"/>
      <c r="AF717" s="19"/>
      <c r="AG717" s="19"/>
      <c r="AH717" s="19"/>
      <c r="AI717" s="19"/>
      <c r="AJ717" s="19"/>
      <c r="AK717" s="19"/>
      <c r="AL717" s="19"/>
      <c r="AM717" s="19"/>
      <c r="AN717" s="19"/>
      <c r="AO717" s="19"/>
      <c r="AP717" s="19"/>
      <c r="AQ717" s="19"/>
      <c r="AR717" s="19"/>
      <c r="AS717" s="19"/>
      <c r="AT717" s="19"/>
      <c r="AU717" s="19"/>
      <c r="AV717" s="19"/>
      <c r="AW717" s="19"/>
      <c r="AX717" s="19"/>
      <c r="AY717" s="19"/>
      <c r="AZ717" s="19"/>
      <c r="BA717" s="19"/>
      <c r="BB717" s="19"/>
      <c r="BC717" s="19"/>
      <c r="BD717" s="19"/>
      <c r="BE717" s="19"/>
      <c r="BF717" s="19"/>
      <c r="BG717" s="19"/>
    </row>
    <row r="718">
      <c r="B718" s="26" t="s">
        <v>371</v>
      </c>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c r="AB718" s="19"/>
      <c r="AC718" s="19"/>
      <c r="AD718" s="19"/>
      <c r="AE718" s="19"/>
      <c r="AF718" s="19"/>
      <c r="AG718" s="19"/>
      <c r="AH718" s="19"/>
      <c r="AI718" s="19"/>
      <c r="AJ718" s="19"/>
      <c r="AK718" s="19"/>
      <c r="AL718" s="19"/>
      <c r="AM718" s="19"/>
      <c r="AN718" s="19"/>
      <c r="AO718" s="19"/>
      <c r="AP718" s="19"/>
      <c r="AQ718" s="19"/>
      <c r="AR718" s="19"/>
      <c r="AS718" s="19"/>
      <c r="AT718" s="19"/>
      <c r="AU718" s="19"/>
      <c r="AV718" s="19"/>
      <c r="AW718" s="19"/>
      <c r="AX718" s="19"/>
      <c r="AY718" s="19"/>
      <c r="AZ718" s="19"/>
      <c r="BA718" s="19"/>
      <c r="BB718" s="19"/>
      <c r="BC718" s="19"/>
      <c r="BD718" s="19"/>
      <c r="BE718" s="19"/>
      <c r="BF718" s="19"/>
      <c r="BG718" s="19"/>
    </row>
    <row r="719">
      <c r="B719" t="s">
        <v>360</v>
      </c>
      <c r="C719" s="19" t="n">
        <v>0.628794291017381</v>
      </c>
      <c r="D719" s="19" t="n">
        <v>0.59393184249899</v>
      </c>
      <c r="E719" s="19" t="n">
        <v>0.662837913117436</v>
      </c>
      <c r="F719" s="19"/>
      <c r="G719" s="19" t="n">
        <v>0.506609982978437</v>
      </c>
      <c r="H719" s="19" t="n">
        <v>0.532239922484548</v>
      </c>
      <c r="I719" s="19" t="n">
        <v>0.572928149601525</v>
      </c>
      <c r="J719" s="19" t="n">
        <v>0.722752852755416</v>
      </c>
      <c r="K719" s="19" t="n">
        <v>0.690798608511676</v>
      </c>
      <c r="L719" s="19" t="n">
        <v>0.70383584606398</v>
      </c>
      <c r="M719" s="19"/>
      <c r="N719" s="19" t="n">
        <v>0.647542846426845</v>
      </c>
      <c r="O719" s="19" t="n">
        <v>0.557072862923179</v>
      </c>
      <c r="P719" s="19" t="n">
        <v>0.619957661591741</v>
      </c>
      <c r="Q719" s="19" t="n">
        <v>0.688462984731634</v>
      </c>
      <c r="R719" s="19"/>
      <c r="S719" s="19" t="n">
        <v>0.55719444970189</v>
      </c>
      <c r="T719" s="19" t="n">
        <v>0.6444604665811</v>
      </c>
      <c r="U719" s="19" t="n">
        <v>0.650171916126844</v>
      </c>
      <c r="V719" s="19" t="n">
        <v>0.639588430333277</v>
      </c>
      <c r="W719" s="19" t="n">
        <v>0.573437156647471</v>
      </c>
      <c r="X719" s="19" t="n">
        <v>0.556695972785585</v>
      </c>
      <c r="Y719" s="19" t="n">
        <v>0.668204038462413</v>
      </c>
      <c r="Z719" s="19" t="n">
        <v>0.748416647662275</v>
      </c>
      <c r="AA719" s="19" t="n">
        <v>0.603309233771868</v>
      </c>
      <c r="AB719" s="19" t="n">
        <v>0.68226205461713</v>
      </c>
      <c r="AC719" s="19" t="n">
        <v>0.688283910328467</v>
      </c>
      <c r="AD719" s="19" t="n">
        <v>0.641470876590041</v>
      </c>
      <c r="AE719" s="19"/>
      <c r="AF719" s="19" t="n">
        <v>0.673907498810645</v>
      </c>
      <c r="AG719" s="19" t="n">
        <v>0.620141821210539</v>
      </c>
      <c r="AH719" s="19" t="n">
        <v>0.574334443516563</v>
      </c>
      <c r="AI719" s="19"/>
      <c r="AJ719" s="19" t="n">
        <v>0.697088957832112</v>
      </c>
      <c r="AK719" s="19" t="n">
        <v>0.588210068897177</v>
      </c>
      <c r="AL719" s="19" t="n">
        <v>0.548871400741546</v>
      </c>
      <c r="AM719" s="19" t="n">
        <v>0.671176054828208</v>
      </c>
      <c r="AN719" s="19" t="n">
        <v>0.588159323709754</v>
      </c>
      <c r="AO719" s="19"/>
      <c r="AP719" s="19" t="n">
        <v>0.698859502240416</v>
      </c>
      <c r="AQ719" s="19" t="n">
        <v>0.603904683189565</v>
      </c>
      <c r="AR719" s="19" t="n">
        <v>0.633393481028333</v>
      </c>
      <c r="AS719" s="19" t="n">
        <v>0.620595509928678</v>
      </c>
      <c r="AT719" s="19" t="n">
        <v>0.60079184987885</v>
      </c>
      <c r="AU719" s="19"/>
      <c r="AV719" s="19" t="n">
        <v>0.567352310099272</v>
      </c>
      <c r="AW719" s="19" t="n">
        <v>0.689925710909181</v>
      </c>
      <c r="AX719" s="19" t="n">
        <v>0.707999780162036</v>
      </c>
      <c r="AY719" s="19" t="n">
        <v>0.629611183021556</v>
      </c>
      <c r="AZ719" s="19" t="n">
        <v>0.594321348963776</v>
      </c>
      <c r="BA719" s="19" t="n">
        <v>0.664600768880146</v>
      </c>
      <c r="BB719" s="19"/>
      <c r="BC719" s="19" t="n">
        <v>0.623666458004726</v>
      </c>
      <c r="BD719" s="19" t="n">
        <v>0.627116105141167</v>
      </c>
      <c r="BE719" s="19" t="n">
        <v>0.612262649519186</v>
      </c>
      <c r="BF719" s="19" t="n">
        <v>0.64537026179048</v>
      </c>
      <c r="BG719" s="19" t="n">
        <v>0.383464547876521</v>
      </c>
    </row>
    <row r="720">
      <c r="B720" t="s">
        <v>361</v>
      </c>
      <c r="C720" s="19" t="n">
        <v>0.627723801768588</v>
      </c>
      <c r="D720" s="19" t="n">
        <v>0.590937068953571</v>
      </c>
      <c r="E720" s="19" t="n">
        <v>0.660027444554738</v>
      </c>
      <c r="F720" s="19"/>
      <c r="G720" s="19" t="n">
        <v>0.556389621222499</v>
      </c>
      <c r="H720" s="19" t="n">
        <v>0.56914318807293</v>
      </c>
      <c r="I720" s="19" t="n">
        <v>0.636811732293751</v>
      </c>
      <c r="J720" s="19" t="n">
        <v>0.747275857933666</v>
      </c>
      <c r="K720" s="19" t="n">
        <v>0.673463106408037</v>
      </c>
      <c r="L720" s="19" t="n">
        <v>0.579425011652421</v>
      </c>
      <c r="M720" s="19"/>
      <c r="N720" s="19" t="n">
        <v>0.59475233402251</v>
      </c>
      <c r="O720" s="19" t="n">
        <v>0.687074239233982</v>
      </c>
      <c r="P720" s="19" t="n">
        <v>0.560271368264296</v>
      </c>
      <c r="Q720" s="19" t="n">
        <v>0.65807085037601</v>
      </c>
      <c r="R720" s="19"/>
      <c r="S720" s="19" t="n">
        <v>0.585907769552008</v>
      </c>
      <c r="T720" s="19" t="n">
        <v>0.710422740649866</v>
      </c>
      <c r="U720" s="19" t="n">
        <v>0.482543570287303</v>
      </c>
      <c r="V720" s="19" t="n">
        <v>0.678698432688534</v>
      </c>
      <c r="W720" s="19" t="n">
        <v>0.484760147186648</v>
      </c>
      <c r="X720" s="19" t="n">
        <v>0.620295627236594</v>
      </c>
      <c r="Y720" s="19" t="n">
        <v>0.606506923201722</v>
      </c>
      <c r="Z720" s="19" t="n">
        <v>0.661938342743317</v>
      </c>
      <c r="AA720" s="19" t="n">
        <v>0.696829129046696</v>
      </c>
      <c r="AB720" s="19" t="n">
        <v>0.675623043402931</v>
      </c>
      <c r="AC720" s="19" t="n">
        <v>0.616244395943968</v>
      </c>
      <c r="AD720" s="19" t="n">
        <v>0.58510405772149</v>
      </c>
      <c r="AE720" s="19"/>
      <c r="AF720" s="19" t="n">
        <v>0.604498342716003</v>
      </c>
      <c r="AG720" s="19" t="n">
        <v>0.676872173174833</v>
      </c>
      <c r="AH720" s="19" t="n">
        <v>0.516923620925465</v>
      </c>
      <c r="AI720" s="19"/>
      <c r="AJ720" s="19" t="n">
        <v>0.633750046012741</v>
      </c>
      <c r="AK720" s="19" t="n">
        <v>0.658751263434411</v>
      </c>
      <c r="AL720" s="19" t="n">
        <v>0.640995798677329</v>
      </c>
      <c r="AM720" s="19" t="n">
        <v>0.620284703826715</v>
      </c>
      <c r="AN720" s="19" t="n">
        <v>0.554634396119699</v>
      </c>
      <c r="AO720" s="19"/>
      <c r="AP720" s="19" t="n">
        <v>0.63311384461304</v>
      </c>
      <c r="AQ720" s="19" t="n">
        <v>0.611951354696111</v>
      </c>
      <c r="AR720" s="19" t="n">
        <v>0.681984803154702</v>
      </c>
      <c r="AS720" s="19" t="n">
        <v>0.607597733812832</v>
      </c>
      <c r="AT720" s="19" t="n">
        <v>0.622313893235758</v>
      </c>
      <c r="AU720" s="19"/>
      <c r="AV720" s="19" t="n">
        <v>0.59740546556304</v>
      </c>
      <c r="AW720" s="19" t="n">
        <v>0.641328259641258</v>
      </c>
      <c r="AX720" s="19" t="n">
        <v>0.658841827630354</v>
      </c>
      <c r="AY720" s="19" t="n">
        <v>0.624668950264215</v>
      </c>
      <c r="AZ720" s="19" t="n">
        <v>0.600256250543714</v>
      </c>
      <c r="BA720" s="19" t="n">
        <v>0.661607143962531</v>
      </c>
      <c r="BB720" s="19"/>
      <c r="BC720" s="19" t="n">
        <v>0.59923578031891</v>
      </c>
      <c r="BD720" s="19" t="n">
        <v>0.65263912221593</v>
      </c>
      <c r="BE720" s="19" t="n">
        <v>0.654958741042411</v>
      </c>
      <c r="BF720" s="19" t="n">
        <v>0.604515691428279</v>
      </c>
      <c r="BG720" s="19" t="n">
        <v>0.557711994684932</v>
      </c>
    </row>
    <row r="721">
      <c r="B721" t="s">
        <v>362</v>
      </c>
      <c r="C721" s="19" t="n">
        <v>0.615430426585862</v>
      </c>
      <c r="D721" s="19" t="n">
        <v>0.567614024447884</v>
      </c>
      <c r="E721" s="19" t="n">
        <v>0.658402272237417</v>
      </c>
      <c r="F721" s="19"/>
      <c r="G721" s="19" t="n">
        <v>0.502814991226386</v>
      </c>
      <c r="H721" s="19" t="n">
        <v>0.483661876675886</v>
      </c>
      <c r="I721" s="19" t="n">
        <v>0.544088628144711</v>
      </c>
      <c r="J721" s="19" t="n">
        <v>0.673379009980365</v>
      </c>
      <c r="K721" s="19" t="n">
        <v>0.687778806989347</v>
      </c>
      <c r="L721" s="19" t="n">
        <v>0.744702605506786</v>
      </c>
      <c r="M721" s="19"/>
      <c r="N721" s="19" t="n">
        <v>0.620976268539834</v>
      </c>
      <c r="O721" s="19" t="n">
        <v>0.678297203511145</v>
      </c>
      <c r="P721" s="19" t="n">
        <v>0.580785871867744</v>
      </c>
      <c r="Q721" s="19" t="n">
        <v>0.577851172974371</v>
      </c>
      <c r="R721" s="19"/>
      <c r="S721" s="19" t="n">
        <v>0.562688710471289</v>
      </c>
      <c r="T721" s="19" t="n">
        <v>0.609702337901213</v>
      </c>
      <c r="U721" s="19" t="n">
        <v>0.731300929746272</v>
      </c>
      <c r="V721" s="19" t="n">
        <v>0.632351956616858</v>
      </c>
      <c r="W721" s="19" t="n">
        <v>0.518704566585097</v>
      </c>
      <c r="X721" s="19" t="n">
        <v>0.616053569868167</v>
      </c>
      <c r="Y721" s="19" t="n">
        <v>0.504581606534079</v>
      </c>
      <c r="Z721" s="19" t="n">
        <v>0.700976456736178</v>
      </c>
      <c r="AA721" s="19" t="n">
        <v>0.603594716664543</v>
      </c>
      <c r="AB721" s="19" t="n">
        <v>0.646184466303386</v>
      </c>
      <c r="AC721" s="19" t="n">
        <v>0.724614379117418</v>
      </c>
      <c r="AD721" s="19" t="n">
        <v>0.67853498756242</v>
      </c>
      <c r="AE721" s="19"/>
      <c r="AF721" s="19" t="n">
        <v>0.585840891390468</v>
      </c>
      <c r="AG721" s="19" t="n">
        <v>0.685791046827519</v>
      </c>
      <c r="AH721" s="19" t="n">
        <v>0.559558436739856</v>
      </c>
      <c r="AI721" s="19"/>
      <c r="AJ721" s="19" t="n">
        <v>0.68220603054507</v>
      </c>
      <c r="AK721" s="19" t="n">
        <v>0.548880073283471</v>
      </c>
      <c r="AL721" s="19" t="n">
        <v>0.706177495458625</v>
      </c>
      <c r="AM721" s="19" t="n">
        <v>0.3692057137799</v>
      </c>
      <c r="AN721" s="19" t="n">
        <v>0.617028281022365</v>
      </c>
      <c r="AO721" s="19"/>
      <c r="AP721" s="19" t="n">
        <v>0.687425251001586</v>
      </c>
      <c r="AQ721" s="19" t="n">
        <v>0.530417768632697</v>
      </c>
      <c r="AR721" s="19" t="n">
        <v>0.833487534538067</v>
      </c>
      <c r="AS721" s="19" t="n">
        <v>0.57341006774973</v>
      </c>
      <c r="AT721" s="19" t="n">
        <v>0.593413247029114</v>
      </c>
      <c r="AU721" s="19"/>
      <c r="AV721" s="19" t="n">
        <v>0.483992238875249</v>
      </c>
      <c r="AW721" s="19" t="n">
        <v>0.698724336728241</v>
      </c>
      <c r="AX721" s="19" t="n">
        <v>0.850040851823965</v>
      </c>
      <c r="AY721" s="19" t="n">
        <v>0.588372038092633</v>
      </c>
      <c r="AZ721" s="19" t="n">
        <v>0.591537987073802</v>
      </c>
      <c r="BA721" s="19" t="n">
        <v>0.732844275686251</v>
      </c>
      <c r="BB721" s="19"/>
      <c r="BC721" s="19" t="n">
        <v>0.56880647806922</v>
      </c>
      <c r="BD721" s="19" t="n">
        <v>0.653289899965551</v>
      </c>
      <c r="BE721" s="19" t="n">
        <v>0.625814006560959</v>
      </c>
      <c r="BF721" s="19" t="n">
        <v>0.603420778062288</v>
      </c>
      <c r="BG721" s="19" t="n">
        <v>0.673184590768185</v>
      </c>
    </row>
    <row r="722">
      <c r="B722" t="s">
        <v>363</v>
      </c>
      <c r="C722" s="19" t="n">
        <v>0.589863439946444</v>
      </c>
      <c r="D722" s="19" t="n">
        <v>0.532754892147974</v>
      </c>
      <c r="E722" s="19" t="n">
        <v>0.640076738890064</v>
      </c>
      <c r="F722" s="19"/>
      <c r="G722" s="19" t="n">
        <v>0.515368141691416</v>
      </c>
      <c r="H722" s="19" t="n">
        <v>0.456661311970473</v>
      </c>
      <c r="I722" s="19" t="n">
        <v>0.551713231566617</v>
      </c>
      <c r="J722" s="19" t="n">
        <v>0.605332728475577</v>
      </c>
      <c r="K722" s="19" t="n">
        <v>0.68951721659726</v>
      </c>
      <c r="L722" s="19" t="n">
        <v>0.681805816517434</v>
      </c>
      <c r="M722" s="19"/>
      <c r="N722" s="19" t="n">
        <v>0.578019044846775</v>
      </c>
      <c r="O722" s="19" t="n">
        <v>0.573037976229313</v>
      </c>
      <c r="P722" s="19" t="n">
        <v>0.579565184356998</v>
      </c>
      <c r="Q722" s="19" t="n">
        <v>0.626326082776798</v>
      </c>
      <c r="R722" s="19"/>
      <c r="S722" s="19" t="n">
        <v>0.491672643414314</v>
      </c>
      <c r="T722" s="19" t="n">
        <v>0.62010795272933</v>
      </c>
      <c r="U722" s="19" t="n">
        <v>0.652661452067919</v>
      </c>
      <c r="V722" s="19" t="n">
        <v>0.632983339931924</v>
      </c>
      <c r="W722" s="19" t="n">
        <v>0.530843474916285</v>
      </c>
      <c r="X722" s="19" t="n">
        <v>0.542749697193925</v>
      </c>
      <c r="Y722" s="19" t="n">
        <v>0.609226261936716</v>
      </c>
      <c r="Z722" s="19" t="n">
        <v>0.693637984896449</v>
      </c>
      <c r="AA722" s="19" t="n">
        <v>0.628528291676564</v>
      </c>
      <c r="AB722" s="19" t="n">
        <v>0.606583340689575</v>
      </c>
      <c r="AC722" s="19" t="n">
        <v>0.518051553585744</v>
      </c>
      <c r="AD722" s="19" t="n">
        <v>0.643270509264142</v>
      </c>
      <c r="AE722" s="19"/>
      <c r="AF722" s="19" t="n">
        <v>0.59829351000028</v>
      </c>
      <c r="AG722" s="19" t="n">
        <v>0.611577394869811</v>
      </c>
      <c r="AH722" s="19" t="n">
        <v>0.585478705439518</v>
      </c>
      <c r="AI722" s="19"/>
      <c r="AJ722" s="19" t="n">
        <v>0.618273544466003</v>
      </c>
      <c r="AK722" s="19" t="n">
        <v>0.593227123657817</v>
      </c>
      <c r="AL722" s="19" t="n">
        <v>0.577043448039507</v>
      </c>
      <c r="AM722" s="19" t="n">
        <v>0.599476387383642</v>
      </c>
      <c r="AN722" s="19" t="n">
        <v>0.591373712816262</v>
      </c>
      <c r="AO722" s="19"/>
      <c r="AP722" s="19" t="n">
        <v>0.663307999690053</v>
      </c>
      <c r="AQ722" s="19" t="n">
        <v>0.561893951449912</v>
      </c>
      <c r="AR722" s="19" t="n">
        <v>0.619993140079757</v>
      </c>
      <c r="AS722" s="19" t="n">
        <v>0.50968378878106</v>
      </c>
      <c r="AT722" s="19" t="n">
        <v>0.504489150614878</v>
      </c>
      <c r="AU722" s="19"/>
      <c r="AV722" s="19" t="n">
        <v>0.583512572622568</v>
      </c>
      <c r="AW722" s="19" t="n">
        <v>0.68723592589871</v>
      </c>
      <c r="AX722" s="19" t="n">
        <v>0.585155200386294</v>
      </c>
      <c r="AY722" s="19" t="n">
        <v>0.54378063942045</v>
      </c>
      <c r="AZ722" s="19" t="n">
        <v>0.517995959860108</v>
      </c>
      <c r="BA722" s="19" t="n">
        <v>0.590150695759117</v>
      </c>
      <c r="BB722" s="19"/>
      <c r="BC722" s="19" t="n">
        <v>0.580510475504293</v>
      </c>
      <c r="BD722" s="19" t="n">
        <v>0.574436469137639</v>
      </c>
      <c r="BE722" s="19" t="n">
        <v>0.577473979920677</v>
      </c>
      <c r="BF722" s="19" t="n">
        <v>0.572205390389075</v>
      </c>
      <c r="BG722" s="19" t="n">
        <v>0.600852678649117</v>
      </c>
    </row>
    <row r="723">
      <c r="B723" t="s">
        <v>364</v>
      </c>
      <c r="C723" s="19" t="n">
        <v>0.54575713649209</v>
      </c>
      <c r="D723" s="19" t="n">
        <v>0.49796558936193</v>
      </c>
      <c r="E723" s="19" t="n">
        <v>0.587212887811269</v>
      </c>
      <c r="F723" s="19"/>
      <c r="G723" s="19" t="n">
        <v>0.378080401939263</v>
      </c>
      <c r="H723" s="19" t="n">
        <v>0.526790382622985</v>
      </c>
      <c r="I723" s="19" t="n">
        <v>0.620642210600762</v>
      </c>
      <c r="J723" s="19" t="n">
        <v>0.617678293698074</v>
      </c>
      <c r="K723" s="19" t="n">
        <v>0.570883850840007</v>
      </c>
      <c r="L723" s="19" t="n">
        <v>0.527141089434703</v>
      </c>
      <c r="M723" s="19"/>
      <c r="N723" s="19" t="n">
        <v>0.564080956914338</v>
      </c>
      <c r="O723" s="19" t="n">
        <v>0.411028331753654</v>
      </c>
      <c r="P723" s="19" t="n">
        <v>0.577234095416343</v>
      </c>
      <c r="Q723" s="19" t="n">
        <v>0.633466695752584</v>
      </c>
      <c r="R723" s="19"/>
      <c r="S723" s="19" t="n">
        <v>0.470360311663334</v>
      </c>
      <c r="T723" s="19" t="n">
        <v>0.547590677638439</v>
      </c>
      <c r="U723" s="19" t="n">
        <v>0.62345954681011</v>
      </c>
      <c r="V723" s="19" t="n">
        <v>0.583422390113472</v>
      </c>
      <c r="W723" s="19" t="n">
        <v>0.552210157459806</v>
      </c>
      <c r="X723" s="19" t="n">
        <v>0.605632729298469</v>
      </c>
      <c r="Y723" s="19" t="n">
        <v>0.434094814453824</v>
      </c>
      <c r="Z723" s="19" t="n">
        <v>0.546188711277235</v>
      </c>
      <c r="AA723" s="19" t="n">
        <v>0.623929313242925</v>
      </c>
      <c r="AB723" s="19" t="n">
        <v>0.512888823354334</v>
      </c>
      <c r="AC723" s="19" t="n">
        <v>0.551438234360448</v>
      </c>
      <c r="AD723" s="19" t="n">
        <v>0.527244888932839</v>
      </c>
      <c r="AE723" s="19"/>
      <c r="AF723" s="19" t="n">
        <v>0.535949349615656</v>
      </c>
      <c r="AG723" s="19" t="n">
        <v>0.572824179506701</v>
      </c>
      <c r="AH723" s="19" t="n">
        <v>0.558859476867331</v>
      </c>
      <c r="AI723" s="19"/>
      <c r="AJ723" s="19" t="n">
        <v>0.527265795942548</v>
      </c>
      <c r="AK723" s="19" t="n">
        <v>0.560574503393908</v>
      </c>
      <c r="AL723" s="19" t="n">
        <v>0.57856349981885</v>
      </c>
      <c r="AM723" s="19" t="n">
        <v>0.684391029562812</v>
      </c>
      <c r="AN723" s="19" t="n">
        <v>0.537662947354022</v>
      </c>
      <c r="AO723" s="19"/>
      <c r="AP723" s="19" t="n">
        <v>0.534016443500211</v>
      </c>
      <c r="AQ723" s="19" t="n">
        <v>0.504308314935149</v>
      </c>
      <c r="AR723" s="19" t="n">
        <v>0.541846343048834</v>
      </c>
      <c r="AS723" s="19" t="n">
        <v>0.533086549557967</v>
      </c>
      <c r="AT723" s="19" t="n">
        <v>0.620679231859241</v>
      </c>
      <c r="AU723" s="19"/>
      <c r="AV723" s="19" t="n">
        <v>0.491678004411033</v>
      </c>
      <c r="AW723" s="19" t="n">
        <v>0.513444232496286</v>
      </c>
      <c r="AX723" s="19" t="n">
        <v>0.644777258177562</v>
      </c>
      <c r="AY723" s="19" t="n">
        <v>0.532207426904459</v>
      </c>
      <c r="AZ723" s="19" t="n">
        <v>0.613794472291078</v>
      </c>
      <c r="BA723" s="19" t="n">
        <v>0.476310339071353</v>
      </c>
      <c r="BB723" s="19"/>
      <c r="BC723" s="19" t="n">
        <v>0.516080032266437</v>
      </c>
      <c r="BD723" s="19" t="n">
        <v>0.522330990947188</v>
      </c>
      <c r="BE723" s="19" t="n">
        <v>0.548234798781807</v>
      </c>
      <c r="BF723" s="19" t="n">
        <v>0.516225489998121</v>
      </c>
      <c r="BG723" s="19" t="n">
        <v>0.439713239499278</v>
      </c>
    </row>
    <row r="724">
      <c r="B724" t="s">
        <v>365</v>
      </c>
      <c r="C724" s="19" t="n">
        <v>0.5227389872239</v>
      </c>
      <c r="D724" s="19" t="n">
        <v>0.494823493783458</v>
      </c>
      <c r="E724" s="19" t="n">
        <v>0.552450831128912</v>
      </c>
      <c r="F724" s="19"/>
      <c r="G724" s="19" t="n">
        <v>0.380517879771671</v>
      </c>
      <c r="H724" s="19" t="n">
        <v>0.463923942074349</v>
      </c>
      <c r="I724" s="19" t="n">
        <v>0.558712326695462</v>
      </c>
      <c r="J724" s="19" t="n">
        <v>0.564804507582497</v>
      </c>
      <c r="K724" s="19" t="n">
        <v>0.569418934832462</v>
      </c>
      <c r="L724" s="19" t="n">
        <v>0.55814468744605</v>
      </c>
      <c r="M724" s="19"/>
      <c r="N724" s="19" t="n">
        <v>0.498858118302468</v>
      </c>
      <c r="O724" s="19" t="n">
        <v>0.498976828192038</v>
      </c>
      <c r="P724" s="19" t="n">
        <v>0.547706361131574</v>
      </c>
      <c r="Q724" s="19" t="n">
        <v>0.54776257502156</v>
      </c>
      <c r="R724" s="19"/>
      <c r="S724" s="19" t="n">
        <v>0.48950688100342</v>
      </c>
      <c r="T724" s="19" t="n">
        <v>0.521890921933423</v>
      </c>
      <c r="U724" s="19" t="n">
        <v>0.696366789027333</v>
      </c>
      <c r="V724" s="19" t="n">
        <v>0.519602401784672</v>
      </c>
      <c r="W724" s="19" t="n">
        <v>0.503881952958969</v>
      </c>
      <c r="X724" s="19" t="n">
        <v>0.470230414186552</v>
      </c>
      <c r="Y724" s="19" t="n">
        <v>0.42640368621684</v>
      </c>
      <c r="Z724" s="19" t="n">
        <v>0.513557132344574</v>
      </c>
      <c r="AA724" s="19" t="n">
        <v>0.502649742943479</v>
      </c>
      <c r="AB724" s="19" t="n">
        <v>0.601543546453966</v>
      </c>
      <c r="AC724" s="19" t="n">
        <v>0.551188383009951</v>
      </c>
      <c r="AD724" s="19" t="n">
        <v>0.520992297951721</v>
      </c>
      <c r="AE724" s="19"/>
      <c r="AF724" s="19" t="n">
        <v>0.500863559656466</v>
      </c>
      <c r="AG724" s="19" t="n">
        <v>0.545668553282241</v>
      </c>
      <c r="AH724" s="19" t="n">
        <v>0.542297752773285</v>
      </c>
      <c r="AI724" s="19"/>
      <c r="AJ724" s="19" t="n">
        <v>0.516510411634307</v>
      </c>
      <c r="AK724" s="19" t="n">
        <v>0.537731475787329</v>
      </c>
      <c r="AL724" s="19" t="n">
        <v>0.477424605730084</v>
      </c>
      <c r="AM724" s="19" t="n">
        <v>0.522779358616673</v>
      </c>
      <c r="AN724" s="19" t="n">
        <v>0.523331023097035</v>
      </c>
      <c r="AO724" s="19"/>
      <c r="AP724" s="19" t="n">
        <v>0.533967814729006</v>
      </c>
      <c r="AQ724" s="19" t="n">
        <v>0.528061357952674</v>
      </c>
      <c r="AR724" s="19" t="n">
        <v>0.620079647920632</v>
      </c>
      <c r="AS724" s="19" t="n">
        <v>0.420404187753376</v>
      </c>
      <c r="AT724" s="19" t="n">
        <v>0.454355193564733</v>
      </c>
      <c r="AU724" s="19"/>
      <c r="AV724" s="19" t="n">
        <v>0.531910472981083</v>
      </c>
      <c r="AW724" s="19" t="n">
        <v>0.548716807856519</v>
      </c>
      <c r="AX724" s="19" t="n">
        <v>0.651218590590689</v>
      </c>
      <c r="AY724" s="19" t="n">
        <v>0.441555448927852</v>
      </c>
      <c r="AZ724" s="19" t="n">
        <v>0.45263102021788</v>
      </c>
      <c r="BA724" s="19" t="n">
        <v>0.577898388130744</v>
      </c>
      <c r="BB724" s="19"/>
      <c r="BC724" s="19" t="n">
        <v>0.518569024705304</v>
      </c>
      <c r="BD724" s="19" t="n">
        <v>0.510951595907853</v>
      </c>
      <c r="BE724" s="19" t="n">
        <v>0.494057254645715</v>
      </c>
      <c r="BF724" s="19" t="n">
        <v>0.56058294879928</v>
      </c>
      <c r="BG724" s="19" t="n">
        <v>0.501408643664324</v>
      </c>
    </row>
    <row r="725">
      <c r="B725" t="s">
        <v>366</v>
      </c>
      <c r="C725" s="19" t="n">
        <v>0.455351327890265</v>
      </c>
      <c r="D725" s="19" t="n">
        <v>0.449806234724854</v>
      </c>
      <c r="E725" s="19" t="n">
        <v>0.464378439460043</v>
      </c>
      <c r="F725" s="19"/>
      <c r="G725" s="19" t="n">
        <v>0.340418918295212</v>
      </c>
      <c r="H725" s="19" t="n">
        <v>0.326448353652271</v>
      </c>
      <c r="I725" s="19" t="n">
        <v>0.523086570138645</v>
      </c>
      <c r="J725" s="19" t="n">
        <v>0.499164437854808</v>
      </c>
      <c r="K725" s="19" t="n">
        <v>0.462774587201676</v>
      </c>
      <c r="L725" s="19" t="n">
        <v>0.526913104310231</v>
      </c>
      <c r="M725" s="19"/>
      <c r="N725" s="19" t="n">
        <v>0.455023080890922</v>
      </c>
      <c r="O725" s="19" t="n">
        <v>0.389261080037057</v>
      </c>
      <c r="P725" s="19" t="n">
        <v>0.484738226392762</v>
      </c>
      <c r="Q725" s="19" t="n">
        <v>0.495527104600528</v>
      </c>
      <c r="R725" s="19"/>
      <c r="S725" s="19" t="n">
        <v>0.565651914589907</v>
      </c>
      <c r="T725" s="19" t="n">
        <v>0.477175545309203</v>
      </c>
      <c r="U725" s="19" t="n">
        <v>0.575608264315338</v>
      </c>
      <c r="V725" s="19" t="n">
        <v>0.48871702338309</v>
      </c>
      <c r="W725" s="19" t="n">
        <v>0.381562611157573</v>
      </c>
      <c r="X725" s="19" t="n">
        <v>0.334939812791225</v>
      </c>
      <c r="Y725" s="19" t="n">
        <v>0.311437536711089</v>
      </c>
      <c r="Z725" s="19" t="n">
        <v>0.536814322462028</v>
      </c>
      <c r="AA725" s="19" t="n">
        <v>0.397262592669449</v>
      </c>
      <c r="AB725" s="19" t="n">
        <v>0.506731818710833</v>
      </c>
      <c r="AC725" s="19" t="n">
        <v>0.463276216388375</v>
      </c>
      <c r="AD725" s="19" t="n">
        <v>0.325384155422933</v>
      </c>
      <c r="AE725" s="19"/>
      <c r="AF725" s="19" t="n">
        <v>0.433998439061399</v>
      </c>
      <c r="AG725" s="19" t="n">
        <v>0.497970668233456</v>
      </c>
      <c r="AH725" s="19" t="n">
        <v>0.480497577616133</v>
      </c>
      <c r="AI725" s="19"/>
      <c r="AJ725" s="19" t="n">
        <v>0.482260584289917</v>
      </c>
      <c r="AK725" s="19" t="n">
        <v>0.432408527213748</v>
      </c>
      <c r="AL725" s="19" t="n">
        <v>0.469431856823986</v>
      </c>
      <c r="AM725" s="19" t="n">
        <v>0.36365526055931</v>
      </c>
      <c r="AN725" s="19" t="n">
        <v>0.485770096468888</v>
      </c>
      <c r="AO725" s="19"/>
      <c r="AP725" s="19" t="n">
        <v>0.520977939801683</v>
      </c>
      <c r="AQ725" s="19" t="n">
        <v>0.401650274124698</v>
      </c>
      <c r="AR725" s="19" t="n">
        <v>0.556586555859175</v>
      </c>
      <c r="AS725" s="19" t="n">
        <v>0.447743367710737</v>
      </c>
      <c r="AT725" s="19" t="n">
        <v>0.450867597438616</v>
      </c>
      <c r="AU725" s="19"/>
      <c r="AV725" s="19" t="n">
        <v>0.421204768262281</v>
      </c>
      <c r="AW725" s="19" t="n">
        <v>0.489105185037743</v>
      </c>
      <c r="AX725" s="19" t="n">
        <v>0.537718150701227</v>
      </c>
      <c r="AY725" s="19" t="n">
        <v>0.45339766552575</v>
      </c>
      <c r="AZ725" s="19" t="n">
        <v>0.481487740016603</v>
      </c>
      <c r="BA725" s="19" t="n">
        <v>0.418424233680682</v>
      </c>
      <c r="BB725" s="19"/>
      <c r="BC725" s="19" t="n">
        <v>0.482944299242577</v>
      </c>
      <c r="BD725" s="19" t="n">
        <v>0.418635371001202</v>
      </c>
      <c r="BE725" s="19" t="n">
        <v>0.412380679051345</v>
      </c>
      <c r="BF725" s="19" t="n">
        <v>0.494999410027191</v>
      </c>
      <c r="BG725" s="19" t="n">
        <v>0.894166689015571</v>
      </c>
    </row>
    <row r="726">
      <c r="B726" t="s">
        <v>367</v>
      </c>
      <c r="C726" s="19" t="n">
        <v>0.451381165790188</v>
      </c>
      <c r="D726" s="19" t="n">
        <v>0.436763887987438</v>
      </c>
      <c r="E726" s="19" t="n">
        <v>0.465670029683114</v>
      </c>
      <c r="F726" s="19"/>
      <c r="G726" s="19" t="n">
        <v>0.391326296544769</v>
      </c>
      <c r="H726" s="19" t="n">
        <v>0.413865421189784</v>
      </c>
      <c r="I726" s="19" t="n">
        <v>0.44860349947733</v>
      </c>
      <c r="J726" s="19" t="n">
        <v>0.494809817429208</v>
      </c>
      <c r="K726" s="19" t="n">
        <v>0.49913279987632</v>
      </c>
      <c r="L726" s="19" t="n">
        <v>0.449482613336019</v>
      </c>
      <c r="M726" s="19"/>
      <c r="N726" s="19" t="n">
        <v>0.476402653021048</v>
      </c>
      <c r="O726" s="19" t="n">
        <v>0.404262240251101</v>
      </c>
      <c r="P726" s="19" t="n">
        <v>0.414736127426603</v>
      </c>
      <c r="Q726" s="19" t="n">
        <v>0.504435125756127</v>
      </c>
      <c r="R726" s="19"/>
      <c r="S726" s="19" t="n">
        <v>0.496956014509432</v>
      </c>
      <c r="T726" s="19" t="n">
        <v>0.475578043082349</v>
      </c>
      <c r="U726" s="19" t="n">
        <v>0.622155861870974</v>
      </c>
      <c r="V726" s="19" t="n">
        <v>0.376174225709983</v>
      </c>
      <c r="W726" s="19" t="n">
        <v>0.37941679124988</v>
      </c>
      <c r="X726" s="19" t="n">
        <v>0.449747013414446</v>
      </c>
      <c r="Y726" s="19" t="n">
        <v>0.311711575793208</v>
      </c>
      <c r="Z726" s="19" t="n">
        <v>0.433007929505532</v>
      </c>
      <c r="AA726" s="19" t="n">
        <v>0.385695891058258</v>
      </c>
      <c r="AB726" s="19" t="n">
        <v>0.500455859578385</v>
      </c>
      <c r="AC726" s="19" t="n">
        <v>0.581159646385598</v>
      </c>
      <c r="AD726" s="19" t="n">
        <v>0.371990991202306</v>
      </c>
      <c r="AE726" s="19"/>
      <c r="AF726" s="19" t="n">
        <v>0.439508848151436</v>
      </c>
      <c r="AG726" s="19" t="n">
        <v>0.45651400691571</v>
      </c>
      <c r="AH726" s="19" t="n">
        <v>0.490927099884381</v>
      </c>
      <c r="AI726" s="19"/>
      <c r="AJ726" s="19" t="n">
        <v>0.430936001404577</v>
      </c>
      <c r="AK726" s="19" t="n">
        <v>0.426084226777096</v>
      </c>
      <c r="AL726" s="19" t="n">
        <v>0.373299938671017</v>
      </c>
      <c r="AM726" s="19" t="n">
        <v>0.612510972276272</v>
      </c>
      <c r="AN726" s="19" t="n">
        <v>0.489110913475094</v>
      </c>
      <c r="AO726" s="19"/>
      <c r="AP726" s="19" t="n">
        <v>0.41471071219221</v>
      </c>
      <c r="AQ726" s="19" t="n">
        <v>0.425270812654689</v>
      </c>
      <c r="AR726" s="19" t="n">
        <v>0.362062428550014</v>
      </c>
      <c r="AS726" s="19" t="n">
        <v>0.476386295083647</v>
      </c>
      <c r="AT726" s="19" t="n">
        <v>0.463583246022478</v>
      </c>
      <c r="AU726" s="19"/>
      <c r="AV726" s="19" t="n">
        <v>0.391625370083119</v>
      </c>
      <c r="AW726" s="19" t="n">
        <v>0.437815259229732</v>
      </c>
      <c r="AX726" s="19" t="n">
        <v>0.496579098455949</v>
      </c>
      <c r="AY726" s="19" t="n">
        <v>0.467354123324282</v>
      </c>
      <c r="AZ726" s="19" t="n">
        <v>0.515664903987336</v>
      </c>
      <c r="BA726" s="19" t="n">
        <v>0.389898954400672</v>
      </c>
      <c r="BB726" s="19"/>
      <c r="BC726" s="19" t="n">
        <v>0.440605704222656</v>
      </c>
      <c r="BD726" s="19" t="n">
        <v>0.441595383712667</v>
      </c>
      <c r="BE726" s="19" t="n">
        <v>0.45346788060209</v>
      </c>
      <c r="BF726" s="19" t="n">
        <v>0.400686943263802</v>
      </c>
      <c r="BG726" s="19" t="n">
        <v>0.336111911991114</v>
      </c>
    </row>
    <row r="727">
      <c r="B727" t="s">
        <v>368</v>
      </c>
      <c r="C727" s="19" t="n">
        <v>0.401966053523557</v>
      </c>
      <c r="D727" s="19" t="n">
        <v>0.413835481460283</v>
      </c>
      <c r="E727" s="19" t="n">
        <v>0.39488263636359</v>
      </c>
      <c r="F727" s="19"/>
      <c r="G727" s="19" t="n">
        <v>0.277980587030383</v>
      </c>
      <c r="H727" s="19" t="n">
        <v>0.362128535264857</v>
      </c>
      <c r="I727" s="19" t="n">
        <v>0.364564574501294</v>
      </c>
      <c r="J727" s="19" t="n">
        <v>0.429852328589432</v>
      </c>
      <c r="K727" s="19" t="n">
        <v>0.468138455233072</v>
      </c>
      <c r="L727" s="19" t="n">
        <v>0.47003730905704</v>
      </c>
      <c r="M727" s="19"/>
      <c r="N727" s="19" t="n">
        <v>0.412752871372734</v>
      </c>
      <c r="O727" s="19" t="n">
        <v>0.339443555797849</v>
      </c>
      <c r="P727" s="19" t="n">
        <v>0.416989233164112</v>
      </c>
      <c r="Q727" s="19" t="n">
        <v>0.440134794870941</v>
      </c>
      <c r="R727" s="19"/>
      <c r="S727" s="19" t="n">
        <v>0.410435882575587</v>
      </c>
      <c r="T727" s="19" t="n">
        <v>0.489932834398748</v>
      </c>
      <c r="U727" s="19" t="n">
        <v>0.568594693985931</v>
      </c>
      <c r="V727" s="19" t="n">
        <v>0.25326203602553</v>
      </c>
      <c r="W727" s="19" t="n">
        <v>0.385178496593705</v>
      </c>
      <c r="X727" s="19" t="n">
        <v>0.22784834638566</v>
      </c>
      <c r="Y727" s="19" t="n">
        <v>0.404516382474213</v>
      </c>
      <c r="Z727" s="19" t="n">
        <v>0.359854056252648</v>
      </c>
      <c r="AA727" s="19" t="n">
        <v>0.392120218147717</v>
      </c>
      <c r="AB727" s="19" t="n">
        <v>0.489128446303959</v>
      </c>
      <c r="AC727" s="19" t="n">
        <v>0.400704483972643</v>
      </c>
      <c r="AD727" s="19" t="n">
        <v>0.399383325392453</v>
      </c>
      <c r="AE727" s="19"/>
      <c r="AF727" s="19" t="n">
        <v>0.398384865229702</v>
      </c>
      <c r="AG727" s="19" t="n">
        <v>0.442115309979138</v>
      </c>
      <c r="AH727" s="19" t="n">
        <v>0.382437673602725</v>
      </c>
      <c r="AI727" s="19"/>
      <c r="AJ727" s="19" t="n">
        <v>0.452599345539017</v>
      </c>
      <c r="AK727" s="19" t="n">
        <v>0.353122671316591</v>
      </c>
      <c r="AL727" s="19" t="n">
        <v>0.422974232270918</v>
      </c>
      <c r="AM727" s="19" t="n">
        <v>0.277617135182437</v>
      </c>
      <c r="AN727" s="19" t="n">
        <v>0.441573352046789</v>
      </c>
      <c r="AO727" s="19"/>
      <c r="AP727" s="19" t="n">
        <v>0.457773478959218</v>
      </c>
      <c r="AQ727" s="19" t="n">
        <v>0.341814046766934</v>
      </c>
      <c r="AR727" s="19" t="n">
        <v>0.436718667585651</v>
      </c>
      <c r="AS727" s="19" t="n">
        <v>0.439978461175139</v>
      </c>
      <c r="AT727" s="19" t="n">
        <v>0.367561638648317</v>
      </c>
      <c r="AU727" s="19"/>
      <c r="AV727" s="19" t="n">
        <v>0.338992723412866</v>
      </c>
      <c r="AW727" s="19" t="n">
        <v>0.467988539671784</v>
      </c>
      <c r="AX727" s="19" t="n">
        <v>0.45547856031736</v>
      </c>
      <c r="AY727" s="19" t="n">
        <v>0.457606542571783</v>
      </c>
      <c r="AZ727" s="19" t="n">
        <v>0.399728677637889</v>
      </c>
      <c r="BA727" s="19" t="n">
        <v>0.303765785369102</v>
      </c>
      <c r="BB727" s="19"/>
      <c r="BC727" s="19" t="n">
        <v>0.403679384835588</v>
      </c>
      <c r="BD727" s="19" t="n">
        <v>0.405745335813876</v>
      </c>
      <c r="BE727" s="19" t="n">
        <v>0.370224176777117</v>
      </c>
      <c r="BF727" s="19" t="n">
        <v>0.360501767100015</v>
      </c>
      <c r="BG727" s="19" t="n">
        <v>0.472401694109833</v>
      </c>
    </row>
    <row r="728">
      <c r="B728" t="s">
        <v>369</v>
      </c>
      <c r="C728" s="19" t="n">
        <v>0.311815482276123</v>
      </c>
      <c r="D728" s="19" t="n">
        <v>0.269986268998695</v>
      </c>
      <c r="E728" s="19" t="n">
        <v>0.346712306852201</v>
      </c>
      <c r="F728" s="19"/>
      <c r="G728" s="19" t="n">
        <v>0.301177499642782</v>
      </c>
      <c r="H728" s="19" t="n">
        <v>0.282061856441853</v>
      </c>
      <c r="I728" s="19" t="n">
        <v>0.360238805601321</v>
      </c>
      <c r="J728" s="19" t="n">
        <v>0.355449209767625</v>
      </c>
      <c r="K728" s="19" t="n">
        <v>0.350038708223757</v>
      </c>
      <c r="L728" s="19" t="n">
        <v>0.236805288595861</v>
      </c>
      <c r="M728" s="19"/>
      <c r="N728" s="19" t="n">
        <v>0.319208283055502</v>
      </c>
      <c r="O728" s="19" t="n">
        <v>0.320241223151535</v>
      </c>
      <c r="P728" s="19" t="n">
        <v>0.25672641310224</v>
      </c>
      <c r="Q728" s="19" t="n">
        <v>0.342950917241877</v>
      </c>
      <c r="R728" s="19"/>
      <c r="S728" s="19" t="n">
        <v>0.345318609919079</v>
      </c>
      <c r="T728" s="19" t="n">
        <v>0.33973793554587</v>
      </c>
      <c r="U728" s="19" t="n">
        <v>0.260318773776254</v>
      </c>
      <c r="V728" s="19" t="n">
        <v>0.293613625473934</v>
      </c>
      <c r="W728" s="19" t="n">
        <v>0.309912178309356</v>
      </c>
      <c r="X728" s="19" t="n">
        <v>0.291260836555159</v>
      </c>
      <c r="Y728" s="19" t="n">
        <v>0.303671194774659</v>
      </c>
      <c r="Z728" s="19" t="n">
        <v>0.265151029823111</v>
      </c>
      <c r="AA728" s="19" t="n">
        <v>0.35718379115141</v>
      </c>
      <c r="AB728" s="19" t="n">
        <v>0.306732881565662</v>
      </c>
      <c r="AC728" s="19" t="n">
        <v>0.352910033601979</v>
      </c>
      <c r="AD728" s="19" t="n">
        <v>0.130789417262618</v>
      </c>
      <c r="AE728" s="19"/>
      <c r="AF728" s="19" t="n">
        <v>0.260731017464207</v>
      </c>
      <c r="AG728" s="19" t="n">
        <v>0.37880534619504</v>
      </c>
      <c r="AH728" s="19" t="n">
        <v>0.283341189000539</v>
      </c>
      <c r="AI728" s="19"/>
      <c r="AJ728" s="19" t="n">
        <v>0.25428521834559</v>
      </c>
      <c r="AK728" s="19" t="n">
        <v>0.359464336172167</v>
      </c>
      <c r="AL728" s="19" t="n">
        <v>0.401510840931853</v>
      </c>
      <c r="AM728" s="19" t="n">
        <v>0.279196379572128</v>
      </c>
      <c r="AN728" s="19" t="n">
        <v>0.229803310598301</v>
      </c>
      <c r="AO728" s="19"/>
      <c r="AP728" s="19" t="n">
        <v>0.291163256706351</v>
      </c>
      <c r="AQ728" s="19" t="n">
        <v>0.319538198302637</v>
      </c>
      <c r="AR728" s="19" t="n">
        <v>0.365766196023542</v>
      </c>
      <c r="AS728" s="19" t="n">
        <v>0.233509264715293</v>
      </c>
      <c r="AT728" s="19" t="n">
        <v>0.509933850854829</v>
      </c>
      <c r="AU728" s="19"/>
      <c r="AV728" s="19" t="n">
        <v>0.330605691340362</v>
      </c>
      <c r="AW728" s="19" t="n">
        <v>0.319876862840254</v>
      </c>
      <c r="AX728" s="19" t="n">
        <v>0.326528252524388</v>
      </c>
      <c r="AY728" s="19" t="n">
        <v>0.248494316673833</v>
      </c>
      <c r="AZ728" s="19" t="n">
        <v>0.452820280315115</v>
      </c>
      <c r="BA728" s="19" t="n">
        <v>0.325760475599658</v>
      </c>
      <c r="BB728" s="19"/>
      <c r="BC728" s="19" t="n">
        <v>0.285016230979576</v>
      </c>
      <c r="BD728" s="19" t="n">
        <v>0.294773823673316</v>
      </c>
      <c r="BE728" s="19" t="n">
        <v>0.309001514050965</v>
      </c>
      <c r="BF728" s="19" t="n">
        <v>0.403627809638761</v>
      </c>
      <c r="BG728" s="19" t="n">
        <v>0.55108320245701</v>
      </c>
    </row>
    <row r="729">
      <c r="B729" t="s">
        <v>100</v>
      </c>
      <c r="C729" s="19" t="n">
        <v>0.0198460930547174</v>
      </c>
      <c r="D729" s="19" t="n">
        <v>0.0146645688640631</v>
      </c>
      <c r="E729" s="19" t="n">
        <v>0.0246748498463101</v>
      </c>
      <c r="F729" s="19"/>
      <c r="G729" s="19" t="n">
        <v>0.0244296497460636</v>
      </c>
      <c r="H729" s="19" t="n">
        <v>0</v>
      </c>
      <c r="I729" s="19" t="n">
        <v>0.021445004278743</v>
      </c>
      <c r="J729" s="19" t="n">
        <v>0.0282300483436835</v>
      </c>
      <c r="K729" s="19" t="n">
        <v>0.0206028378768849</v>
      </c>
      <c r="L729" s="19" t="n">
        <v>0.0231380780633487</v>
      </c>
      <c r="M729" s="19"/>
      <c r="N729" s="19" t="n">
        <v>0</v>
      </c>
      <c r="O729" s="19" t="n">
        <v>0.0199807369995382</v>
      </c>
      <c r="P729" s="19" t="n">
        <v>0.020156749659996</v>
      </c>
      <c r="Q729" s="19" t="n">
        <v>0.0384279798548633</v>
      </c>
      <c r="R729" s="19"/>
      <c r="S729" s="19" t="n">
        <v>0.0117241387262619</v>
      </c>
      <c r="T729" s="19" t="n">
        <v>0</v>
      </c>
      <c r="U729" s="19" t="n">
        <v>0</v>
      </c>
      <c r="V729" s="19" t="n">
        <v>0.0460409343463983</v>
      </c>
      <c r="W729" s="19" t="n">
        <v>0.0239839001267601</v>
      </c>
      <c r="X729" s="19" t="n">
        <v>0</v>
      </c>
      <c r="Y729" s="19" t="n">
        <v>0.0326174925674233</v>
      </c>
      <c r="Z729" s="19" t="n">
        <v>0</v>
      </c>
      <c r="AA729" s="19" t="n">
        <v>0.0439269125129946</v>
      </c>
      <c r="AB729" s="19" t="n">
        <v>0.0174266773309958</v>
      </c>
      <c r="AC729" s="19" t="n">
        <v>0.0510219130482177</v>
      </c>
      <c r="AD729" s="19" t="n">
        <v>0</v>
      </c>
      <c r="AE729" s="19"/>
      <c r="AF729" s="19" t="n">
        <v>0.0183167454040613</v>
      </c>
      <c r="AG729" s="19" t="n">
        <v>0.00877176555561901</v>
      </c>
      <c r="AH729" s="19" t="n">
        <v>0.0458111648487968</v>
      </c>
      <c r="AI729" s="19"/>
      <c r="AJ729" s="19" t="n">
        <v>0.0169537237732275</v>
      </c>
      <c r="AK729" s="19" t="n">
        <v>0</v>
      </c>
      <c r="AL729" s="19" t="n">
        <v>0</v>
      </c>
      <c r="AM729" s="19" t="n">
        <v>0</v>
      </c>
      <c r="AN729" s="19" t="n">
        <v>0.0658053139350599</v>
      </c>
      <c r="AO729" s="19"/>
      <c r="AP729" s="19" t="n">
        <v>0</v>
      </c>
      <c r="AQ729" s="19" t="n">
        <v>0.0211458468106338</v>
      </c>
      <c r="AR729" s="19" t="n">
        <v>0</v>
      </c>
      <c r="AS729" s="19" t="n">
        <v>0.0455222244110692</v>
      </c>
      <c r="AT729" s="19" t="n">
        <v>0.0244586414862971</v>
      </c>
      <c r="AU729" s="19"/>
      <c r="AV729" s="19" t="n">
        <v>0.017135451149805</v>
      </c>
      <c r="AW729" s="19" t="n">
        <v>0</v>
      </c>
      <c r="AX729" s="19" t="n">
        <v>0</v>
      </c>
      <c r="AY729" s="19" t="n">
        <v>0.0448344196118033</v>
      </c>
      <c r="AZ729" s="19" t="n">
        <v>0.0181766195826473</v>
      </c>
      <c r="BA729" s="19" t="n">
        <v>0.0435731330741755</v>
      </c>
      <c r="BB729" s="19"/>
      <c r="BC729" s="19" t="n">
        <v>0.0437963717566022</v>
      </c>
      <c r="BD729" s="19" t="n">
        <v>0.0239688778008235</v>
      </c>
      <c r="BE729" s="19" t="n">
        <v>0.0122940803213363</v>
      </c>
      <c r="BF729" s="19" t="n">
        <v>0</v>
      </c>
      <c r="BG729" s="19" t="n">
        <v>0</v>
      </c>
    </row>
    <row r="730">
      <c r="B730" t="s">
        <v>317</v>
      </c>
      <c r="C730" s="19" t="n">
        <v>0.00513207150822895</v>
      </c>
      <c r="D730" s="19" t="n">
        <v>0.00323737788075667</v>
      </c>
      <c r="E730" s="19" t="n">
        <v>0.00687887914544994</v>
      </c>
      <c r="F730" s="19"/>
      <c r="G730" s="19" t="n">
        <v>0.0244601384208309</v>
      </c>
      <c r="H730" s="19" t="n">
        <v>0</v>
      </c>
      <c r="I730" s="19" t="n">
        <v>0</v>
      </c>
      <c r="J730" s="19" t="n">
        <v>0</v>
      </c>
      <c r="K730" s="19" t="n">
        <v>0.0120068478409078</v>
      </c>
      <c r="L730" s="19" t="n">
        <v>0</v>
      </c>
      <c r="M730" s="19"/>
      <c r="N730" s="19" t="n">
        <v>0.0202744091938179</v>
      </c>
      <c r="O730" s="19" t="n">
        <v>0</v>
      </c>
      <c r="P730" s="19" t="n">
        <v>0</v>
      </c>
      <c r="Q730" s="19" t="n">
        <v>0</v>
      </c>
      <c r="R730" s="19"/>
      <c r="S730" s="19" t="n">
        <v>0</v>
      </c>
      <c r="T730" s="19" t="n">
        <v>0.0132270737295512</v>
      </c>
      <c r="U730" s="19" t="n">
        <v>0</v>
      </c>
      <c r="V730" s="19" t="n">
        <v>0</v>
      </c>
      <c r="W730" s="19" t="n">
        <v>0.0294334312665318</v>
      </c>
      <c r="X730" s="19" t="n">
        <v>0</v>
      </c>
      <c r="Y730" s="19" t="n">
        <v>0.0177425078948257</v>
      </c>
      <c r="Z730" s="19" t="n">
        <v>0</v>
      </c>
      <c r="AA730" s="19" t="n">
        <v>0</v>
      </c>
      <c r="AB730" s="19" t="n">
        <v>0</v>
      </c>
      <c r="AC730" s="19" t="n">
        <v>0</v>
      </c>
      <c r="AD730" s="19" t="n">
        <v>0</v>
      </c>
      <c r="AE730" s="19"/>
      <c r="AF730" s="19" t="n">
        <v>0.00492387551026474</v>
      </c>
      <c r="AG730" s="19" t="n">
        <v>0</v>
      </c>
      <c r="AH730" s="19" t="n">
        <v>0</v>
      </c>
      <c r="AI730" s="19"/>
      <c r="AJ730" s="19" t="n">
        <v>0.00589358004211702</v>
      </c>
      <c r="AK730" s="19" t="n">
        <v>0.00634374442295721</v>
      </c>
      <c r="AL730" s="19" t="n">
        <v>0</v>
      </c>
      <c r="AM730" s="19" t="n">
        <v>0</v>
      </c>
      <c r="AN730" s="19" t="n">
        <v>0</v>
      </c>
      <c r="AO730" s="19"/>
      <c r="AP730" s="19" t="n">
        <v>0</v>
      </c>
      <c r="AQ730" s="19" t="n">
        <v>0.0106247490177207</v>
      </c>
      <c r="AR730" s="19" t="n">
        <v>0</v>
      </c>
      <c r="AS730" s="19" t="n">
        <v>0</v>
      </c>
      <c r="AT730" s="19" t="n">
        <v>0</v>
      </c>
      <c r="AU730" s="19"/>
      <c r="AV730" s="19" t="n">
        <v>0</v>
      </c>
      <c r="AW730" s="19" t="n">
        <v>0</v>
      </c>
      <c r="AX730" s="19" t="n">
        <v>0.0451985600583162</v>
      </c>
      <c r="AY730" s="19" t="n">
        <v>0</v>
      </c>
      <c r="AZ730" s="19" t="n">
        <v>0</v>
      </c>
      <c r="BA730" s="19" t="n">
        <v>0</v>
      </c>
      <c r="BB730" s="19"/>
      <c r="BC730" s="19" t="n">
        <v>0</v>
      </c>
      <c r="BD730" s="19" t="n">
        <v>0.00614681672429545</v>
      </c>
      <c r="BE730" s="19" t="n">
        <v>0.00654320415858547</v>
      </c>
      <c r="BF730" s="19" t="n">
        <v>0.0173789956787523</v>
      </c>
      <c r="BG730" s="19" t="n">
        <v>0</v>
      </c>
    </row>
    <row r="731">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c r="AB731" s="19"/>
      <c r="AC731" s="19"/>
      <c r="AD731" s="19"/>
      <c r="AE731" s="19"/>
      <c r="AF731" s="19"/>
      <c r="AG731" s="19"/>
      <c r="AH731" s="19"/>
      <c r="AI731" s="19"/>
      <c r="AJ731" s="19"/>
      <c r="AK731" s="19"/>
      <c r="AL731" s="19"/>
      <c r="AM731" s="19"/>
      <c r="AN731" s="19"/>
      <c r="AO731" s="19"/>
      <c r="AP731" s="19"/>
      <c r="AQ731" s="19"/>
      <c r="AR731" s="19"/>
      <c r="AS731" s="19"/>
      <c r="AT731" s="19"/>
      <c r="AU731" s="19"/>
      <c r="AV731" s="19"/>
      <c r="AW731" s="19"/>
      <c r="AX731" s="19"/>
      <c r="AY731" s="19"/>
      <c r="AZ731" s="19"/>
      <c r="BA731" s="19"/>
      <c r="BB731" s="19"/>
      <c r="BC731" s="19"/>
      <c r="BD731" s="19"/>
      <c r="BE731" s="19"/>
      <c r="BF731" s="19"/>
      <c r="BG731" s="19"/>
    </row>
    <row r="732">
      <c r="B732" s="7" t="s">
        <v>375</v>
      </c>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c r="AB732" s="19"/>
      <c r="AC732" s="19"/>
      <c r="AD732" s="19"/>
      <c r="AE732" s="19"/>
      <c r="AF732" s="19"/>
      <c r="AG732" s="19"/>
      <c r="AH732" s="19"/>
      <c r="AI732" s="19"/>
      <c r="AJ732" s="19"/>
      <c r="AK732" s="19"/>
      <c r="AL732" s="19"/>
      <c r="AM732" s="19"/>
      <c r="AN732" s="19"/>
      <c r="AO732" s="19"/>
      <c r="AP732" s="19"/>
      <c r="AQ732" s="19"/>
      <c r="AR732" s="19"/>
      <c r="AS732" s="19"/>
      <c r="AT732" s="19"/>
      <c r="AU732" s="19"/>
      <c r="AV732" s="19"/>
      <c r="AW732" s="19"/>
      <c r="AX732" s="19"/>
      <c r="AY732" s="19"/>
      <c r="AZ732" s="19"/>
      <c r="BA732" s="19"/>
      <c r="BB732" s="19"/>
      <c r="BC732" s="19"/>
      <c r="BD732" s="19"/>
      <c r="BE732" s="19"/>
      <c r="BF732" s="19"/>
      <c r="BG732" s="19"/>
    </row>
    <row r="733">
      <c r="B733" s="26" t="s">
        <v>331</v>
      </c>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c r="AB733" s="19"/>
      <c r="AC733" s="19"/>
      <c r="AD733" s="19"/>
      <c r="AE733" s="19"/>
      <c r="AF733" s="19"/>
      <c r="AG733" s="19"/>
      <c r="AH733" s="19"/>
      <c r="AI733" s="19"/>
      <c r="AJ733" s="19"/>
      <c r="AK733" s="19"/>
      <c r="AL733" s="19"/>
      <c r="AM733" s="19"/>
      <c r="AN733" s="19"/>
      <c r="AO733" s="19"/>
      <c r="AP733" s="19"/>
      <c r="AQ733" s="19"/>
      <c r="AR733" s="19"/>
      <c r="AS733" s="19"/>
      <c r="AT733" s="19"/>
      <c r="AU733" s="19"/>
      <c r="AV733" s="19"/>
      <c r="AW733" s="19"/>
      <c r="AX733" s="19"/>
      <c r="AY733" s="19"/>
      <c r="AZ733" s="19"/>
      <c r="BA733" s="19"/>
      <c r="BB733" s="19"/>
      <c r="BC733" s="19"/>
      <c r="BD733" s="19"/>
      <c r="BE733" s="19"/>
      <c r="BF733" s="19"/>
      <c r="BG733" s="19"/>
    </row>
    <row r="734">
      <c r="B734" t="s">
        <v>372</v>
      </c>
      <c r="C734" s="19" t="n">
        <v>0.279867889053131</v>
      </c>
      <c r="D734" s="19" t="n">
        <v>0.328800615856508</v>
      </c>
      <c r="E734" s="19" t="n">
        <v>0.23400933288056</v>
      </c>
      <c r="F734" s="19"/>
      <c r="G734" s="19" t="n">
        <v>0.355906552287728</v>
      </c>
      <c r="H734" s="19" t="n">
        <v>0.390151011754974</v>
      </c>
      <c r="I734" s="19" t="n">
        <v>0.306093783853983</v>
      </c>
      <c r="J734" s="19" t="n">
        <v>0.266180570775453</v>
      </c>
      <c r="K734" s="19" t="n">
        <v>0.207286391148831</v>
      </c>
      <c r="L734" s="19" t="n">
        <v>0.168550137197941</v>
      </c>
      <c r="M734" s="19"/>
      <c r="N734" s="19" t="n">
        <v>0.37050215631276</v>
      </c>
      <c r="O734" s="19" t="n">
        <v>0.290719973251778</v>
      </c>
      <c r="P734" s="19" t="n">
        <v>0.203918360335876</v>
      </c>
      <c r="Q734" s="19" t="n">
        <v>0.228614038609432</v>
      </c>
      <c r="R734" s="19"/>
      <c r="S734" s="19" t="n">
        <v>0.34301503562729</v>
      </c>
      <c r="T734" s="19" t="n">
        <v>0.321546214378727</v>
      </c>
      <c r="U734" s="19" t="n">
        <v>0.19340407116749</v>
      </c>
      <c r="V734" s="19" t="n">
        <v>0.262150598159098</v>
      </c>
      <c r="W734" s="19" t="n">
        <v>0.316685283233296</v>
      </c>
      <c r="X734" s="19" t="n">
        <v>0.350115611720249</v>
      </c>
      <c r="Y734" s="19" t="n">
        <v>0.262982620364848</v>
      </c>
      <c r="Z734" s="19" t="n">
        <v>0.212319805117504</v>
      </c>
      <c r="AA734" s="19" t="n">
        <v>0.258051568657144</v>
      </c>
      <c r="AB734" s="19" t="n">
        <v>0.242564461779768</v>
      </c>
      <c r="AC734" s="19" t="n">
        <v>0.241606262544739</v>
      </c>
      <c r="AD734" s="19" t="n">
        <v>0.159562570160323</v>
      </c>
      <c r="AE734" s="19"/>
      <c r="AF734" s="19" t="n">
        <v>0.255822765914432</v>
      </c>
      <c r="AG734" s="19" t="n">
        <v>0.29489456266504</v>
      </c>
      <c r="AH734" s="19" t="n">
        <v>0.296737101553736</v>
      </c>
      <c r="AI734" s="19"/>
      <c r="AJ734" s="19" t="n">
        <v>0.263079460724759</v>
      </c>
      <c r="AK734" s="19" t="n">
        <v>0.350499446230768</v>
      </c>
      <c r="AL734" s="19" t="n">
        <v>0.300356183354103</v>
      </c>
      <c r="AM734" s="19" t="n">
        <v>0.245569971717552</v>
      </c>
      <c r="AN734" s="19" t="n">
        <v>0.2733831421032</v>
      </c>
      <c r="AO734" s="19"/>
      <c r="AP734" s="19" t="n">
        <v>0.227152024274778</v>
      </c>
      <c r="AQ734" s="19" t="n">
        <v>0.399612810258605</v>
      </c>
      <c r="AR734" s="19" t="n">
        <v>0.240331881597312</v>
      </c>
      <c r="AS734" s="19" t="n">
        <v>0.241527993286915</v>
      </c>
      <c r="AT734" s="19" t="n">
        <v>0.144224107326904</v>
      </c>
      <c r="AU734" s="19"/>
      <c r="AV734" s="19" t="n">
        <v>0.418476878388494</v>
      </c>
      <c r="AW734" s="19" t="n">
        <v>0.274679531340912</v>
      </c>
      <c r="AX734" s="19" t="n">
        <v>0.23595702720899</v>
      </c>
      <c r="AY734" s="19" t="n">
        <v>0.265384500786132</v>
      </c>
      <c r="AZ734" s="19" t="n">
        <v>0.174283925794719</v>
      </c>
      <c r="BA734" s="19" t="n">
        <v>0.180313090447363</v>
      </c>
      <c r="BB734" s="19"/>
      <c r="BC734" s="19" t="n">
        <v>0.268027376043021</v>
      </c>
      <c r="BD734" s="19" t="n">
        <v>0.245356971311275</v>
      </c>
      <c r="BE734" s="19" t="n">
        <v>0.337458111690364</v>
      </c>
      <c r="BF734" s="19" t="n">
        <v>0.335851428432054</v>
      </c>
      <c r="BG734" s="19" t="n">
        <v>0.616973342396841</v>
      </c>
    </row>
    <row r="735">
      <c r="B735" t="s">
        <v>373</v>
      </c>
      <c r="C735" s="19" t="n">
        <v>0.2688748154904</v>
      </c>
      <c r="D735" s="19" t="n">
        <v>0.268140538511599</v>
      </c>
      <c r="E735" s="19" t="n">
        <v>0.265029085400698</v>
      </c>
      <c r="F735" s="19"/>
      <c r="G735" s="19" t="n">
        <v>0.261452586217457</v>
      </c>
      <c r="H735" s="19" t="n">
        <v>0.267342396924882</v>
      </c>
      <c r="I735" s="19" t="n">
        <v>0.250976118087455</v>
      </c>
      <c r="J735" s="19" t="n">
        <v>0.312870352370418</v>
      </c>
      <c r="K735" s="19" t="n">
        <v>0.245149430381744</v>
      </c>
      <c r="L735" s="19" t="n">
        <v>0.270215293029683</v>
      </c>
      <c r="M735" s="19"/>
      <c r="N735" s="19" t="n">
        <v>0.2599716730508</v>
      </c>
      <c r="O735" s="19" t="n">
        <v>0.291012233889589</v>
      </c>
      <c r="P735" s="19" t="n">
        <v>0.294517482844803</v>
      </c>
      <c r="Q735" s="19" t="n">
        <v>0.233517861512355</v>
      </c>
      <c r="R735" s="19"/>
      <c r="S735" s="19" t="n">
        <v>0.258453819479954</v>
      </c>
      <c r="T735" s="19" t="n">
        <v>0.223149791155286</v>
      </c>
      <c r="U735" s="19" t="n">
        <v>0.347751367742733</v>
      </c>
      <c r="V735" s="19" t="n">
        <v>0.2746359325941</v>
      </c>
      <c r="W735" s="19" t="n">
        <v>0.253650196489681</v>
      </c>
      <c r="X735" s="19" t="n">
        <v>0.319986756738592</v>
      </c>
      <c r="Y735" s="19" t="n">
        <v>0.269817819819346</v>
      </c>
      <c r="Z735" s="19" t="n">
        <v>0.144187475655712</v>
      </c>
      <c r="AA735" s="19" t="n">
        <v>0.311181744804046</v>
      </c>
      <c r="AB735" s="19" t="n">
        <v>0.207130685983447</v>
      </c>
      <c r="AC735" s="19" t="n">
        <v>0.291742153451241</v>
      </c>
      <c r="AD735" s="19" t="n">
        <v>0.320655841947299</v>
      </c>
      <c r="AE735" s="19"/>
      <c r="AF735" s="19" t="n">
        <v>0.287660264687987</v>
      </c>
      <c r="AG735" s="19" t="n">
        <v>0.256969394354432</v>
      </c>
      <c r="AH735" s="19" t="n">
        <v>0.212698195250321</v>
      </c>
      <c r="AI735" s="19"/>
      <c r="AJ735" s="19" t="n">
        <v>0.298343631425676</v>
      </c>
      <c r="AK735" s="19" t="n">
        <v>0.250241977416267</v>
      </c>
      <c r="AL735" s="19" t="n">
        <v>0.222650928138912</v>
      </c>
      <c r="AM735" s="19" t="n">
        <v>0.227517153495344</v>
      </c>
      <c r="AN735" s="19" t="n">
        <v>0.26293542687387</v>
      </c>
      <c r="AO735" s="19"/>
      <c r="AP735" s="19" t="n">
        <v>0.302555726778448</v>
      </c>
      <c r="AQ735" s="19" t="n">
        <v>0.244649454853509</v>
      </c>
      <c r="AR735" s="19" t="n">
        <v>0.262604306742423</v>
      </c>
      <c r="AS735" s="19" t="n">
        <v>0.326835767592048</v>
      </c>
      <c r="AT735" s="19" t="n">
        <v>0.297591952839357</v>
      </c>
      <c r="AU735" s="19"/>
      <c r="AV735" s="19" t="n">
        <v>0.256433447890593</v>
      </c>
      <c r="AW735" s="19" t="n">
        <v>0.287511280188515</v>
      </c>
      <c r="AX735" s="19" t="n">
        <v>0.284582712548597</v>
      </c>
      <c r="AY735" s="19" t="n">
        <v>0.284762287939647</v>
      </c>
      <c r="AZ735" s="19" t="n">
        <v>0.346816637118448</v>
      </c>
      <c r="BA735" s="19" t="n">
        <v>0.235098510413668</v>
      </c>
      <c r="BB735" s="19"/>
      <c r="BC735" s="19" t="n">
        <v>0.264078446338391</v>
      </c>
      <c r="BD735" s="19" t="n">
        <v>0.275806084012712</v>
      </c>
      <c r="BE735" s="19" t="n">
        <v>0.226839996655722</v>
      </c>
      <c r="BF735" s="19" t="n">
        <v>0.287785058421627</v>
      </c>
      <c r="BG735" s="19" t="n">
        <v>0.08046545501839</v>
      </c>
    </row>
    <row r="736">
      <c r="B736" t="s">
        <v>374</v>
      </c>
      <c r="C736" s="19" t="n">
        <v>0.324578225109263</v>
      </c>
      <c r="D736" s="19" t="n">
        <v>0.309362109881254</v>
      </c>
      <c r="E736" s="19" t="n">
        <v>0.340656429300752</v>
      </c>
      <c r="F736" s="19"/>
      <c r="G736" s="19" t="n">
        <v>0.341910696563392</v>
      </c>
      <c r="H736" s="19" t="n">
        <v>0.2710246676551</v>
      </c>
      <c r="I736" s="19" t="n">
        <v>0.374227656351232</v>
      </c>
      <c r="J736" s="19" t="n">
        <v>0.283576457590527</v>
      </c>
      <c r="K736" s="19" t="n">
        <v>0.370026474005342</v>
      </c>
      <c r="L736" s="19" t="n">
        <v>0.321382193011406</v>
      </c>
      <c r="M736" s="19"/>
      <c r="N736" s="19" t="n">
        <v>0.319368811202258</v>
      </c>
      <c r="O736" s="19" t="n">
        <v>0.320700415286682</v>
      </c>
      <c r="P736" s="19" t="n">
        <v>0.312647110214381</v>
      </c>
      <c r="Q736" s="19" t="n">
        <v>0.346865522301912</v>
      </c>
      <c r="R736" s="19"/>
      <c r="S736" s="19" t="n">
        <v>0.344553246485577</v>
      </c>
      <c r="T736" s="19" t="n">
        <v>0.354851315549269</v>
      </c>
      <c r="U736" s="19" t="n">
        <v>0.290771057103146</v>
      </c>
      <c r="V736" s="19" t="n">
        <v>0.310793512733554</v>
      </c>
      <c r="W736" s="19" t="n">
        <v>0.350381244765003</v>
      </c>
      <c r="X736" s="19" t="n">
        <v>0.20970369714547</v>
      </c>
      <c r="Y736" s="19" t="n">
        <v>0.294940509696849</v>
      </c>
      <c r="Z736" s="19" t="n">
        <v>0.488156950244481</v>
      </c>
      <c r="AA736" s="19" t="n">
        <v>0.311918471205398</v>
      </c>
      <c r="AB736" s="19" t="n">
        <v>0.322765333234035</v>
      </c>
      <c r="AC736" s="19" t="n">
        <v>0.34745444355451</v>
      </c>
      <c r="AD736" s="19" t="n">
        <v>0.380000898420193</v>
      </c>
      <c r="AE736" s="19"/>
      <c r="AF736" s="19" t="n">
        <v>0.319422326934869</v>
      </c>
      <c r="AG736" s="19" t="n">
        <v>0.330036510919604</v>
      </c>
      <c r="AH736" s="19" t="n">
        <v>0.307617433565402</v>
      </c>
      <c r="AI736" s="19"/>
      <c r="AJ736" s="19" t="n">
        <v>0.296677495309848</v>
      </c>
      <c r="AK736" s="19" t="n">
        <v>0.306960400434616</v>
      </c>
      <c r="AL736" s="19" t="n">
        <v>0.39678588486068</v>
      </c>
      <c r="AM736" s="19" t="n">
        <v>0.388698705729647</v>
      </c>
      <c r="AN736" s="19" t="n">
        <v>0.326710238815211</v>
      </c>
      <c r="AO736" s="19"/>
      <c r="AP736" s="19" t="n">
        <v>0.3145101041027</v>
      </c>
      <c r="AQ736" s="19" t="n">
        <v>0.270598112704384</v>
      </c>
      <c r="AR736" s="19" t="n">
        <v>0.377698482950016</v>
      </c>
      <c r="AS736" s="19" t="n">
        <v>0.322868350998826</v>
      </c>
      <c r="AT736" s="19" t="n">
        <v>0.425148851793859</v>
      </c>
      <c r="AU736" s="19"/>
      <c r="AV736" s="19" t="n">
        <v>0.259581407496833</v>
      </c>
      <c r="AW736" s="19" t="n">
        <v>0.311972796677938</v>
      </c>
      <c r="AX736" s="19" t="n">
        <v>0.370376107515158</v>
      </c>
      <c r="AY736" s="19" t="n">
        <v>0.3195113338999</v>
      </c>
      <c r="AZ736" s="19" t="n">
        <v>0.386397607132051</v>
      </c>
      <c r="BA736" s="19" t="n">
        <v>0.307105435179286</v>
      </c>
      <c r="BB736" s="19"/>
      <c r="BC736" s="19" t="n">
        <v>0.304622079097878</v>
      </c>
      <c r="BD736" s="19" t="n">
        <v>0.340679374076805</v>
      </c>
      <c r="BE736" s="19" t="n">
        <v>0.341628794097771</v>
      </c>
      <c r="BF736" s="19" t="n">
        <v>0.302680191995146</v>
      </c>
      <c r="BG736" s="19" t="n">
        <v>0.252464872934296</v>
      </c>
    </row>
    <row r="737">
      <c r="B737" t="s">
        <v>100</v>
      </c>
      <c r="C737" s="19" t="n">
        <v>0.126679070347205</v>
      </c>
      <c r="D737" s="19" t="n">
        <v>0.0936967357506389</v>
      </c>
      <c r="E737" s="19" t="n">
        <v>0.16030515241799</v>
      </c>
      <c r="F737" s="19"/>
      <c r="G737" s="19" t="n">
        <v>0.0407301649314226</v>
      </c>
      <c r="H737" s="19" t="n">
        <v>0.0714819236650442</v>
      </c>
      <c r="I737" s="19" t="n">
        <v>0.068702441707331</v>
      </c>
      <c r="J737" s="19" t="n">
        <v>0.137372619263603</v>
      </c>
      <c r="K737" s="19" t="n">
        <v>0.177537704464083</v>
      </c>
      <c r="L737" s="19" t="n">
        <v>0.23985237676097</v>
      </c>
      <c r="M737" s="19"/>
      <c r="N737" s="19" t="n">
        <v>0.0501573594341828</v>
      </c>
      <c r="O737" s="19" t="n">
        <v>0.0975673775719511</v>
      </c>
      <c r="P737" s="19" t="n">
        <v>0.188917046604939</v>
      </c>
      <c r="Q737" s="19" t="n">
        <v>0.191002577576302</v>
      </c>
      <c r="R737" s="19"/>
      <c r="S737" s="19" t="n">
        <v>0.0539778984071785</v>
      </c>
      <c r="T737" s="19" t="n">
        <v>0.100452678916718</v>
      </c>
      <c r="U737" s="19" t="n">
        <v>0.168073503986631</v>
      </c>
      <c r="V737" s="19" t="n">
        <v>0.152419956513247</v>
      </c>
      <c r="W737" s="19" t="n">
        <v>0.0792832755120191</v>
      </c>
      <c r="X737" s="19" t="n">
        <v>0.120193934395689</v>
      </c>
      <c r="Y737" s="19" t="n">
        <v>0.172259050118957</v>
      </c>
      <c r="Z737" s="19" t="n">
        <v>0.155335768982303</v>
      </c>
      <c r="AA737" s="19" t="n">
        <v>0.118848215333412</v>
      </c>
      <c r="AB737" s="19" t="n">
        <v>0.227539519002751</v>
      </c>
      <c r="AC737" s="19" t="n">
        <v>0.11919714044951</v>
      </c>
      <c r="AD737" s="19" t="n">
        <v>0.139780689472185</v>
      </c>
      <c r="AE737" s="19"/>
      <c r="AF737" s="19" t="n">
        <v>0.137094642462712</v>
      </c>
      <c r="AG737" s="19" t="n">
        <v>0.118099532060924</v>
      </c>
      <c r="AH737" s="19" t="n">
        <v>0.18294726963054</v>
      </c>
      <c r="AI737" s="19"/>
      <c r="AJ737" s="19" t="n">
        <v>0.141899412539717</v>
      </c>
      <c r="AK737" s="19" t="n">
        <v>0.0922981759183487</v>
      </c>
      <c r="AL737" s="19" t="n">
        <v>0.0802070036463047</v>
      </c>
      <c r="AM737" s="19" t="n">
        <v>0.138214169057457</v>
      </c>
      <c r="AN737" s="19" t="n">
        <v>0.13697119220772</v>
      </c>
      <c r="AO737" s="19"/>
      <c r="AP737" s="19" t="n">
        <v>0.155782144844074</v>
      </c>
      <c r="AQ737" s="19" t="n">
        <v>0.0851396221835029</v>
      </c>
      <c r="AR737" s="19" t="n">
        <v>0.119365328710249</v>
      </c>
      <c r="AS737" s="19" t="n">
        <v>0.108767888122211</v>
      </c>
      <c r="AT737" s="19" t="n">
        <v>0.13303508803988</v>
      </c>
      <c r="AU737" s="19"/>
      <c r="AV737" s="19" t="n">
        <v>0.0655082662240802</v>
      </c>
      <c r="AW737" s="19" t="n">
        <v>0.125836391792635</v>
      </c>
      <c r="AX737" s="19" t="n">
        <v>0.109084152727255</v>
      </c>
      <c r="AY737" s="19" t="n">
        <v>0.130341877374321</v>
      </c>
      <c r="AZ737" s="19" t="n">
        <v>0.0925018299547816</v>
      </c>
      <c r="BA737" s="19" t="n">
        <v>0.277482963959683</v>
      </c>
      <c r="BB737" s="19"/>
      <c r="BC737" s="19" t="n">
        <v>0.16327209852071</v>
      </c>
      <c r="BD737" s="19" t="n">
        <v>0.138157570599207</v>
      </c>
      <c r="BE737" s="19" t="n">
        <v>0.094073097556143</v>
      </c>
      <c r="BF737" s="19" t="n">
        <v>0.0736833211511722</v>
      </c>
      <c r="BG737" s="19" t="n">
        <v>0.0500963296504731</v>
      </c>
    </row>
    <row r="738">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c r="AB738" s="19"/>
      <c r="AC738" s="19"/>
      <c r="AD738" s="19"/>
      <c r="AE738" s="19"/>
      <c r="AF738" s="19"/>
      <c r="AG738" s="19"/>
      <c r="AH738" s="19"/>
      <c r="AI738" s="19"/>
      <c r="AJ738" s="19"/>
      <c r="AK738" s="19"/>
      <c r="AL738" s="19"/>
      <c r="AM738" s="19"/>
      <c r="AN738" s="19"/>
      <c r="AO738" s="19"/>
      <c r="AP738" s="19"/>
      <c r="AQ738" s="19"/>
      <c r="AR738" s="19"/>
      <c r="AS738" s="19"/>
      <c r="AT738" s="19"/>
      <c r="AU738" s="19"/>
      <c r="AV738" s="19"/>
      <c r="AW738" s="19"/>
      <c r="AX738" s="19"/>
      <c r="AY738" s="19"/>
      <c r="AZ738" s="19"/>
      <c r="BA738" s="19"/>
      <c r="BB738" s="19"/>
      <c r="BC738" s="19"/>
      <c r="BD738" s="19"/>
      <c r="BE738" s="19"/>
      <c r="BF738" s="19"/>
      <c r="BG738" s="19"/>
    </row>
    <row r="739">
      <c r="B739" s="7" t="s">
        <v>380</v>
      </c>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c r="AB739" s="19"/>
      <c r="AC739" s="19"/>
      <c r="AD739" s="19"/>
      <c r="AE739" s="19"/>
      <c r="AF739" s="19"/>
      <c r="AG739" s="19"/>
      <c r="AH739" s="19"/>
      <c r="AI739" s="19"/>
      <c r="AJ739" s="19"/>
      <c r="AK739" s="19"/>
      <c r="AL739" s="19"/>
      <c r="AM739" s="19"/>
      <c r="AN739" s="19"/>
      <c r="AO739" s="19"/>
      <c r="AP739" s="19"/>
      <c r="AQ739" s="19"/>
      <c r="AR739" s="19"/>
      <c r="AS739" s="19"/>
      <c r="AT739" s="19"/>
      <c r="AU739" s="19"/>
      <c r="AV739" s="19"/>
      <c r="AW739" s="19"/>
      <c r="AX739" s="19"/>
      <c r="AY739" s="19"/>
      <c r="AZ739" s="19"/>
      <c r="BA739" s="19"/>
      <c r="BB739" s="19"/>
      <c r="BC739" s="19"/>
      <c r="BD739" s="19"/>
      <c r="BE739" s="19"/>
      <c r="BF739" s="19"/>
      <c r="BG739" s="19"/>
    </row>
    <row r="740">
      <c r="B740" s="26" t="s">
        <v>331</v>
      </c>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c r="AB740" s="19"/>
      <c r="AC740" s="19"/>
      <c r="AD740" s="19"/>
      <c r="AE740" s="19"/>
      <c r="AF740" s="19"/>
      <c r="AG740" s="19"/>
      <c r="AH740" s="19"/>
      <c r="AI740" s="19"/>
      <c r="AJ740" s="19"/>
      <c r="AK740" s="19"/>
      <c r="AL740" s="19"/>
      <c r="AM740" s="19"/>
      <c r="AN740" s="19"/>
      <c r="AO740" s="19"/>
      <c r="AP740" s="19"/>
      <c r="AQ740" s="19"/>
      <c r="AR740" s="19"/>
      <c r="AS740" s="19"/>
      <c r="AT740" s="19"/>
      <c r="AU740" s="19"/>
      <c r="AV740" s="19"/>
      <c r="AW740" s="19"/>
      <c r="AX740" s="19"/>
      <c r="AY740" s="19"/>
      <c r="AZ740" s="19"/>
      <c r="BA740" s="19"/>
      <c r="BB740" s="19"/>
      <c r="BC740" s="19"/>
      <c r="BD740" s="19"/>
      <c r="BE740" s="19"/>
      <c r="BF740" s="19"/>
      <c r="BG740" s="19"/>
    </row>
    <row r="741">
      <c r="B741" t="s">
        <v>376</v>
      </c>
      <c r="C741" s="19" t="n">
        <v>0.107097304234567</v>
      </c>
      <c r="D741" s="19" t="n">
        <v>0.126898904391663</v>
      </c>
      <c r="E741" s="19" t="n">
        <v>0.0884866998839414</v>
      </c>
      <c r="F741" s="19"/>
      <c r="G741" s="19" t="n">
        <v>0.230234174404032</v>
      </c>
      <c r="H741" s="19" t="n">
        <v>0.230709019899015</v>
      </c>
      <c r="I741" s="19" t="n">
        <v>0.126315072910183</v>
      </c>
      <c r="J741" s="19" t="n">
        <v>0.0550060317929225</v>
      </c>
      <c r="K741" s="19" t="n">
        <v>0.013489859514976</v>
      </c>
      <c r="L741" s="19" t="n">
        <v>0</v>
      </c>
      <c r="M741" s="19"/>
      <c r="N741" s="19" t="n">
        <v>0.178951800203587</v>
      </c>
      <c r="O741" s="19" t="n">
        <v>0.100872317803621</v>
      </c>
      <c r="P741" s="19" t="n">
        <v>0.0588644357331715</v>
      </c>
      <c r="Q741" s="19" t="n">
        <v>0.0701957772144647</v>
      </c>
      <c r="R741" s="19"/>
      <c r="S741" s="19" t="n">
        <v>0.193631682000463</v>
      </c>
      <c r="T741" s="19" t="n">
        <v>0.0771344326464642</v>
      </c>
      <c r="U741" s="19" t="n">
        <v>0.039463238304148</v>
      </c>
      <c r="V741" s="19" t="n">
        <v>0.16171748106302</v>
      </c>
      <c r="W741" s="19" t="n">
        <v>0.205258019363679</v>
      </c>
      <c r="X741" s="19" t="n">
        <v>0.133933622290196</v>
      </c>
      <c r="Y741" s="19" t="n">
        <v>0.0820360633662096</v>
      </c>
      <c r="Z741" s="19" t="n">
        <v>0.0635927059409055</v>
      </c>
      <c r="AA741" s="19" t="n">
        <v>0.102960272719272</v>
      </c>
      <c r="AB741" s="19" t="n">
        <v>0.0252792927558974</v>
      </c>
      <c r="AC741" s="19" t="n">
        <v>0.0280973030120756</v>
      </c>
      <c r="AD741" s="19" t="n">
        <v>0</v>
      </c>
      <c r="AE741" s="19"/>
      <c r="AF741" s="19" t="n">
        <v>0.0667904982715569</v>
      </c>
      <c r="AG741" s="19" t="n">
        <v>0.114537791823898</v>
      </c>
      <c r="AH741" s="19" t="n">
        <v>0.0984585557110714</v>
      </c>
      <c r="AI741" s="19"/>
      <c r="AJ741" s="19" t="n">
        <v>0.0834091316146792</v>
      </c>
      <c r="AK741" s="19" t="n">
        <v>0.152450213778596</v>
      </c>
      <c r="AL741" s="19" t="n">
        <v>0.0624012126064834</v>
      </c>
      <c r="AM741" s="19" t="n">
        <v>0.167510981025149</v>
      </c>
      <c r="AN741" s="19" t="n">
        <v>0.118567123942838</v>
      </c>
      <c r="AO741" s="19"/>
      <c r="AP741" s="19" t="n">
        <v>0.107002854995017</v>
      </c>
      <c r="AQ741" s="19" t="n">
        <v>0.152645804198452</v>
      </c>
      <c r="AR741" s="19" t="n">
        <v>0.0383342261431378</v>
      </c>
      <c r="AS741" s="19" t="n">
        <v>0.0745205709720289</v>
      </c>
      <c r="AT741" s="19" t="n">
        <v>0.116263082882288</v>
      </c>
      <c r="AU741" s="19"/>
      <c r="AV741" s="19" t="n">
        <v>0.205242264504628</v>
      </c>
      <c r="AW741" s="19" t="n">
        <v>0.119454114158469</v>
      </c>
      <c r="AX741" s="19" t="n">
        <v>0.0208031376798879</v>
      </c>
      <c r="AY741" s="19" t="n">
        <v>0.0715902393544758</v>
      </c>
      <c r="AZ741" s="19" t="n">
        <v>0.0865476527475232</v>
      </c>
      <c r="BA741" s="19" t="n">
        <v>0.0330604231070307</v>
      </c>
      <c r="BB741" s="19"/>
      <c r="BC741" s="19" t="n">
        <v>0.0318736541240563</v>
      </c>
      <c r="BD741" s="19" t="n">
        <v>0.0983957669776403</v>
      </c>
      <c r="BE741" s="19" t="n">
        <v>0.14922075716884</v>
      </c>
      <c r="BF741" s="19" t="n">
        <v>0.194065445655679</v>
      </c>
      <c r="BG741" s="19" t="n">
        <v>0.306899595581024</v>
      </c>
    </row>
    <row r="742">
      <c r="B742" t="s">
        <v>377</v>
      </c>
      <c r="C742" s="19" t="n">
        <v>0.285314760084477</v>
      </c>
      <c r="D742" s="19" t="n">
        <v>0.337289204419348</v>
      </c>
      <c r="E742" s="19" t="n">
        <v>0.234536521655033</v>
      </c>
      <c r="F742" s="19"/>
      <c r="G742" s="19" t="n">
        <v>0.324618990116687</v>
      </c>
      <c r="H742" s="19" t="n">
        <v>0.395815960800195</v>
      </c>
      <c r="I742" s="19" t="n">
        <v>0.371450449937133</v>
      </c>
      <c r="J742" s="19" t="n">
        <v>0.324909076661998</v>
      </c>
      <c r="K742" s="19" t="n">
        <v>0.180202484670588</v>
      </c>
      <c r="L742" s="19" t="n">
        <v>0.130882886868165</v>
      </c>
      <c r="M742" s="19"/>
      <c r="N742" s="19" t="n">
        <v>0.365417130297465</v>
      </c>
      <c r="O742" s="19" t="n">
        <v>0.351636865862577</v>
      </c>
      <c r="P742" s="19" t="n">
        <v>0.197061597294423</v>
      </c>
      <c r="Q742" s="19" t="n">
        <v>0.202188043239609</v>
      </c>
      <c r="R742" s="19"/>
      <c r="S742" s="19" t="n">
        <v>0.363246225628045</v>
      </c>
      <c r="T742" s="19" t="n">
        <v>0.286187120250656</v>
      </c>
      <c r="U742" s="19" t="n">
        <v>0.228696148648147</v>
      </c>
      <c r="V742" s="19" t="n">
        <v>0.309830780442567</v>
      </c>
      <c r="W742" s="19" t="n">
        <v>0.279512701013248</v>
      </c>
      <c r="X742" s="19" t="n">
        <v>0.314472457021277</v>
      </c>
      <c r="Y742" s="19" t="n">
        <v>0.29987479950198</v>
      </c>
      <c r="Z742" s="19" t="n">
        <v>0.206905721226376</v>
      </c>
      <c r="AA742" s="19" t="n">
        <v>0.253705170316569</v>
      </c>
      <c r="AB742" s="19" t="n">
        <v>0.193649141656493</v>
      </c>
      <c r="AC742" s="19" t="n">
        <v>0.316619650709765</v>
      </c>
      <c r="AD742" s="19" t="n">
        <v>0.303700874563955</v>
      </c>
      <c r="AE742" s="19"/>
      <c r="AF742" s="19" t="n">
        <v>0.252520560183311</v>
      </c>
      <c r="AG742" s="19" t="n">
        <v>0.299911542636384</v>
      </c>
      <c r="AH742" s="19" t="n">
        <v>0.294992680022488</v>
      </c>
      <c r="AI742" s="19"/>
      <c r="AJ742" s="19" t="n">
        <v>0.223902523269701</v>
      </c>
      <c r="AK742" s="19" t="n">
        <v>0.36789354258649</v>
      </c>
      <c r="AL742" s="19" t="n">
        <v>0.328453536864628</v>
      </c>
      <c r="AM742" s="19" t="n">
        <v>0.303432364904911</v>
      </c>
      <c r="AN742" s="19" t="n">
        <v>0.250801244202395</v>
      </c>
      <c r="AO742" s="19"/>
      <c r="AP742" s="19" t="n">
        <v>0.229735075795018</v>
      </c>
      <c r="AQ742" s="19" t="n">
        <v>0.365479503933312</v>
      </c>
      <c r="AR742" s="19" t="n">
        <v>0.274856016088745</v>
      </c>
      <c r="AS742" s="19" t="n">
        <v>0.29666389607898</v>
      </c>
      <c r="AT742" s="19" t="n">
        <v>0.230339178209557</v>
      </c>
      <c r="AU742" s="19"/>
      <c r="AV742" s="19" t="n">
        <v>0.376553848717195</v>
      </c>
      <c r="AW742" s="19" t="n">
        <v>0.278046497221416</v>
      </c>
      <c r="AX742" s="19" t="n">
        <v>0.319671038540174</v>
      </c>
      <c r="AY742" s="19" t="n">
        <v>0.232614994324456</v>
      </c>
      <c r="AZ742" s="19" t="n">
        <v>0.305551983311381</v>
      </c>
      <c r="BA742" s="19" t="n">
        <v>0.204272710056623</v>
      </c>
      <c r="BB742" s="19"/>
      <c r="BC742" s="19" t="n">
        <v>0.223873241288446</v>
      </c>
      <c r="BD742" s="19" t="n">
        <v>0.246511637362022</v>
      </c>
      <c r="BE742" s="19" t="n">
        <v>0.372988799737991</v>
      </c>
      <c r="BF742" s="19" t="n">
        <v>0.364777766715726</v>
      </c>
      <c r="BG742" s="19" t="n">
        <v>0.404192315826612</v>
      </c>
    </row>
    <row r="743">
      <c r="B743" t="s">
        <v>378</v>
      </c>
      <c r="C743" s="19" t="n">
        <v>0.346926401851801</v>
      </c>
      <c r="D743" s="19" t="n">
        <v>0.290011442134681</v>
      </c>
      <c r="E743" s="19" t="n">
        <v>0.403413568511609</v>
      </c>
      <c r="F743" s="19"/>
      <c r="G743" s="19" t="n">
        <v>0.257585282877515</v>
      </c>
      <c r="H743" s="19" t="n">
        <v>0.257020614037823</v>
      </c>
      <c r="I743" s="19" t="n">
        <v>0.310447831339331</v>
      </c>
      <c r="J743" s="19" t="n">
        <v>0.388123563794487</v>
      </c>
      <c r="K743" s="19" t="n">
        <v>0.421132106001284</v>
      </c>
      <c r="L743" s="19" t="n">
        <v>0.436165245328429</v>
      </c>
      <c r="M743" s="19"/>
      <c r="N743" s="19" t="n">
        <v>0.292444741933725</v>
      </c>
      <c r="O743" s="19" t="n">
        <v>0.296983246213513</v>
      </c>
      <c r="P743" s="19" t="n">
        <v>0.437677520058386</v>
      </c>
      <c r="Q743" s="19" t="n">
        <v>0.383174002539301</v>
      </c>
      <c r="R743" s="19"/>
      <c r="S743" s="19" t="n">
        <v>0.271098077252632</v>
      </c>
      <c r="T743" s="19" t="n">
        <v>0.348031551691036</v>
      </c>
      <c r="U743" s="19" t="n">
        <v>0.432825717325255</v>
      </c>
      <c r="V743" s="19" t="n">
        <v>0.269837029477991</v>
      </c>
      <c r="W743" s="19" t="n">
        <v>0.34737802794655</v>
      </c>
      <c r="X743" s="19" t="n">
        <v>0.337099267074545</v>
      </c>
      <c r="Y743" s="19" t="n">
        <v>0.323985066734449</v>
      </c>
      <c r="Z743" s="19" t="n">
        <v>0.409673553122724</v>
      </c>
      <c r="AA743" s="19" t="n">
        <v>0.345695059152212</v>
      </c>
      <c r="AB743" s="19" t="n">
        <v>0.416941365319364</v>
      </c>
      <c r="AC743" s="19" t="n">
        <v>0.372816758291713</v>
      </c>
      <c r="AD743" s="19" t="n">
        <v>0.462848578096708</v>
      </c>
      <c r="AE743" s="19"/>
      <c r="AF743" s="19" t="n">
        <v>0.359905655781251</v>
      </c>
      <c r="AG743" s="19" t="n">
        <v>0.357215530296558</v>
      </c>
      <c r="AH743" s="19" t="n">
        <v>0.335619532847515</v>
      </c>
      <c r="AI743" s="19"/>
      <c r="AJ743" s="19" t="n">
        <v>0.409769863396349</v>
      </c>
      <c r="AK743" s="19" t="n">
        <v>0.316531903483571</v>
      </c>
      <c r="AL743" s="19" t="n">
        <v>0.359867097231597</v>
      </c>
      <c r="AM743" s="19" t="n">
        <v>0.280340147728057</v>
      </c>
      <c r="AN743" s="19" t="n">
        <v>0.341516072250649</v>
      </c>
      <c r="AO743" s="19"/>
      <c r="AP743" s="19" t="n">
        <v>0.370243277462198</v>
      </c>
      <c r="AQ743" s="19" t="n">
        <v>0.322306304711614</v>
      </c>
      <c r="AR743" s="19" t="n">
        <v>0.417997171821642</v>
      </c>
      <c r="AS743" s="19" t="n">
        <v>0.325982562811529</v>
      </c>
      <c r="AT743" s="19" t="n">
        <v>0.365972679788458</v>
      </c>
      <c r="AU743" s="19"/>
      <c r="AV743" s="19" t="n">
        <v>0.297908956804878</v>
      </c>
      <c r="AW743" s="19" t="n">
        <v>0.332699718282677</v>
      </c>
      <c r="AX743" s="19" t="n">
        <v>0.416924697650087</v>
      </c>
      <c r="AY743" s="19" t="n">
        <v>0.405704983071479</v>
      </c>
      <c r="AZ743" s="19" t="n">
        <v>0.329978551644743</v>
      </c>
      <c r="BA743" s="19" t="n">
        <v>0.298918788944782</v>
      </c>
      <c r="BB743" s="19"/>
      <c r="BC743" s="19" t="n">
        <v>0.431397912767946</v>
      </c>
      <c r="BD743" s="19" t="n">
        <v>0.352029481184797</v>
      </c>
      <c r="BE743" s="19" t="n">
        <v>0.297941455427455</v>
      </c>
      <c r="BF743" s="19" t="n">
        <v>0.287087530580192</v>
      </c>
      <c r="BG743" s="19" t="n">
        <v>0.101617289161652</v>
      </c>
    </row>
    <row r="744">
      <c r="B744" t="s">
        <v>379</v>
      </c>
      <c r="C744" s="19" t="n">
        <v>0.184877801280788</v>
      </c>
      <c r="D744" s="19" t="n">
        <v>0.161876465302569</v>
      </c>
      <c r="E744" s="19" t="n">
        <v>0.207432397710398</v>
      </c>
      <c r="F744" s="19"/>
      <c r="G744" s="19" t="n">
        <v>0.114367981040922</v>
      </c>
      <c r="H744" s="19" t="n">
        <v>0.0712797581672875</v>
      </c>
      <c r="I744" s="19" t="n">
        <v>0.14781563620395</v>
      </c>
      <c r="J744" s="19" t="n">
        <v>0.175915815093024</v>
      </c>
      <c r="K744" s="19" t="n">
        <v>0.248816455970881</v>
      </c>
      <c r="L744" s="19" t="n">
        <v>0.326803365765879</v>
      </c>
      <c r="M744" s="19"/>
      <c r="N744" s="19" t="n">
        <v>0.122740364357766</v>
      </c>
      <c r="O744" s="19" t="n">
        <v>0.200618497800078</v>
      </c>
      <c r="P744" s="19" t="n">
        <v>0.224237777658277</v>
      </c>
      <c r="Q744" s="19" t="n">
        <v>0.205401669550299</v>
      </c>
      <c r="R744" s="19"/>
      <c r="S744" s="19" t="n">
        <v>0.110411984276014</v>
      </c>
      <c r="T744" s="19" t="n">
        <v>0.223762243054</v>
      </c>
      <c r="U744" s="19" t="n">
        <v>0.212478099559306</v>
      </c>
      <c r="V744" s="19" t="n">
        <v>0.202592922874607</v>
      </c>
      <c r="W744" s="19" t="n">
        <v>0.0865158330967262</v>
      </c>
      <c r="X744" s="19" t="n">
        <v>0.17444832447135</v>
      </c>
      <c r="Y744" s="19" t="n">
        <v>0.222119440557818</v>
      </c>
      <c r="Z744" s="19" t="n">
        <v>0.256283263357737</v>
      </c>
      <c r="AA744" s="19" t="n">
        <v>0.179115270554829</v>
      </c>
      <c r="AB744" s="19" t="n">
        <v>0.259310652076055</v>
      </c>
      <c r="AC744" s="19" t="n">
        <v>0.197446977369839</v>
      </c>
      <c r="AD744" s="19" t="n">
        <v>0.148526094592239</v>
      </c>
      <c r="AE744" s="19"/>
      <c r="AF744" s="19" t="n">
        <v>0.268229500005867</v>
      </c>
      <c r="AG744" s="19" t="n">
        <v>0.158379880939866</v>
      </c>
      <c r="AH744" s="19" t="n">
        <v>0.124762331228112</v>
      </c>
      <c r="AI744" s="19"/>
      <c r="AJ744" s="19" t="n">
        <v>0.217999615183982</v>
      </c>
      <c r="AK744" s="19" t="n">
        <v>0.107804490797651</v>
      </c>
      <c r="AL744" s="19" t="n">
        <v>0.182780302000148</v>
      </c>
      <c r="AM744" s="19" t="n">
        <v>0.203700438428971</v>
      </c>
      <c r="AN744" s="19" t="n">
        <v>0.197753389698083</v>
      </c>
      <c r="AO744" s="19"/>
      <c r="AP744" s="19" t="n">
        <v>0.23455017491411</v>
      </c>
      <c r="AQ744" s="19" t="n">
        <v>0.113803066264912</v>
      </c>
      <c r="AR744" s="19" t="n">
        <v>0.135783032199966</v>
      </c>
      <c r="AS744" s="19" t="n">
        <v>0.236653544530247</v>
      </c>
      <c r="AT744" s="19" t="n">
        <v>0.197253909431309</v>
      </c>
      <c r="AU744" s="19"/>
      <c r="AV744" s="19" t="n">
        <v>0.0808767847890351</v>
      </c>
      <c r="AW744" s="19" t="n">
        <v>0.225944165795098</v>
      </c>
      <c r="AX744" s="19" t="n">
        <v>0.148769953344518</v>
      </c>
      <c r="AY744" s="19" t="n">
        <v>0.220154773468309</v>
      </c>
      <c r="AZ744" s="19" t="n">
        <v>0.217478120660925</v>
      </c>
      <c r="BA744" s="19" t="n">
        <v>0.250819205510537</v>
      </c>
      <c r="BB744" s="19"/>
      <c r="BC744" s="19" t="n">
        <v>0.234415828903344</v>
      </c>
      <c r="BD744" s="19" t="n">
        <v>0.233917057476739</v>
      </c>
      <c r="BE744" s="19" t="n">
        <v>0.113142551887143</v>
      </c>
      <c r="BF744" s="19" t="n">
        <v>0.117995929828343</v>
      </c>
      <c r="BG744" s="19" t="n">
        <v>0.0704647895573316</v>
      </c>
    </row>
    <row r="745">
      <c r="B745" t="s">
        <v>100</v>
      </c>
      <c r="C745" s="19" t="n">
        <v>0.0757837325483666</v>
      </c>
      <c r="D745" s="19" t="n">
        <v>0.0839239837517388</v>
      </c>
      <c r="E745" s="19" t="n">
        <v>0.0661308122390193</v>
      </c>
      <c r="F745" s="19"/>
      <c r="G745" s="19" t="n">
        <v>0.0731935715608443</v>
      </c>
      <c r="H745" s="19" t="n">
        <v>0.0451746470956797</v>
      </c>
      <c r="I745" s="19" t="n">
        <v>0.0439710096094035</v>
      </c>
      <c r="J745" s="19" t="n">
        <v>0.0560455126575686</v>
      </c>
      <c r="K745" s="19" t="n">
        <v>0.136359093842271</v>
      </c>
      <c r="L745" s="19" t="n">
        <v>0.106148502037527</v>
      </c>
      <c r="M745" s="19"/>
      <c r="N745" s="19" t="n">
        <v>0.0404459632074579</v>
      </c>
      <c r="O745" s="19" t="n">
        <v>0.0498890723202115</v>
      </c>
      <c r="P745" s="19" t="n">
        <v>0.0821586692557417</v>
      </c>
      <c r="Q745" s="19" t="n">
        <v>0.139040507456327</v>
      </c>
      <c r="R745" s="19"/>
      <c r="S745" s="19" t="n">
        <v>0.0616120308428455</v>
      </c>
      <c r="T745" s="19" t="n">
        <v>0.0648846523578441</v>
      </c>
      <c r="U745" s="19" t="n">
        <v>0.086536796163144</v>
      </c>
      <c r="V745" s="19" t="n">
        <v>0.0560217861418155</v>
      </c>
      <c r="W745" s="19" t="n">
        <v>0.0813354185797964</v>
      </c>
      <c r="X745" s="19" t="n">
        <v>0.0400463291426318</v>
      </c>
      <c r="Y745" s="19" t="n">
        <v>0.071984629839543</v>
      </c>
      <c r="Z745" s="19" t="n">
        <v>0.063544756352257</v>
      </c>
      <c r="AA745" s="19" t="n">
        <v>0.118524227257118</v>
      </c>
      <c r="AB745" s="19" t="n">
        <v>0.104819548192191</v>
      </c>
      <c r="AC745" s="19" t="n">
        <v>0.0850193106166079</v>
      </c>
      <c r="AD745" s="19" t="n">
        <v>0.0849244527470984</v>
      </c>
      <c r="AE745" s="19"/>
      <c r="AF745" s="19" t="n">
        <v>0.0525537857580134</v>
      </c>
      <c r="AG745" s="19" t="n">
        <v>0.0699552543032946</v>
      </c>
      <c r="AH745" s="19" t="n">
        <v>0.146166900190813</v>
      </c>
      <c r="AI745" s="19"/>
      <c r="AJ745" s="19" t="n">
        <v>0.0649188665352889</v>
      </c>
      <c r="AK745" s="19" t="n">
        <v>0.0553198493536922</v>
      </c>
      <c r="AL745" s="19" t="n">
        <v>0.0664978512971434</v>
      </c>
      <c r="AM745" s="19" t="n">
        <v>0.0450160679129119</v>
      </c>
      <c r="AN745" s="19" t="n">
        <v>0.0913621699060346</v>
      </c>
      <c r="AO745" s="19"/>
      <c r="AP745" s="19" t="n">
        <v>0.0584686168336567</v>
      </c>
      <c r="AQ745" s="19" t="n">
        <v>0.04576532089171</v>
      </c>
      <c r="AR745" s="19" t="n">
        <v>0.13302955374651</v>
      </c>
      <c r="AS745" s="19" t="n">
        <v>0.0661794256072154</v>
      </c>
      <c r="AT745" s="19" t="n">
        <v>0.0901711496883878</v>
      </c>
      <c r="AU745" s="19"/>
      <c r="AV745" s="19" t="n">
        <v>0.039418145184264</v>
      </c>
      <c r="AW745" s="19" t="n">
        <v>0.0438555045423394</v>
      </c>
      <c r="AX745" s="19" t="n">
        <v>0.0938311727853329</v>
      </c>
      <c r="AY745" s="19" t="n">
        <v>0.0699350097812794</v>
      </c>
      <c r="AZ745" s="19" t="n">
        <v>0.0604436916354274</v>
      </c>
      <c r="BA745" s="19" t="n">
        <v>0.212928872381026</v>
      </c>
      <c r="BB745" s="19"/>
      <c r="BC745" s="19" t="n">
        <v>0.0784393629162077</v>
      </c>
      <c r="BD745" s="19" t="n">
        <v>0.0691460569988012</v>
      </c>
      <c r="BE745" s="19" t="n">
        <v>0.0667064357785716</v>
      </c>
      <c r="BF745" s="19" t="n">
        <v>0.0360733272200594</v>
      </c>
      <c r="BG745" s="19" t="n">
        <v>0.11682600987338</v>
      </c>
    </row>
    <row r="746">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c r="AB746" s="19"/>
      <c r="AC746" s="19"/>
      <c r="AD746" s="19"/>
      <c r="AE746" s="19"/>
      <c r="AF746" s="19"/>
      <c r="AG746" s="19"/>
      <c r="AH746" s="19"/>
      <c r="AI746" s="19"/>
      <c r="AJ746" s="19"/>
      <c r="AK746" s="19"/>
      <c r="AL746" s="19"/>
      <c r="AM746" s="19"/>
      <c r="AN746" s="19"/>
      <c r="AO746" s="19"/>
      <c r="AP746" s="19"/>
      <c r="AQ746" s="19"/>
      <c r="AR746" s="19"/>
      <c r="AS746" s="19"/>
      <c r="AT746" s="19"/>
      <c r="AU746" s="19"/>
      <c r="AV746" s="19"/>
      <c r="AW746" s="19"/>
      <c r="AX746" s="19"/>
      <c r="AY746" s="19"/>
      <c r="AZ746" s="19"/>
      <c r="BA746" s="19"/>
      <c r="BB746" s="19"/>
      <c r="BC746" s="19"/>
      <c r="BD746" s="19"/>
      <c r="BE746" s="19"/>
      <c r="BF746" s="19"/>
      <c r="BG746" s="19"/>
    </row>
    <row r="747">
      <c r="B747" s="7" t="s">
        <v>394</v>
      </c>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c r="AB747" s="19"/>
      <c r="AC747" s="19"/>
      <c r="AD747" s="19"/>
      <c r="AE747" s="19"/>
      <c r="AF747" s="19"/>
      <c r="AG747" s="19"/>
      <c r="AH747" s="19"/>
      <c r="AI747" s="19"/>
      <c r="AJ747" s="19"/>
      <c r="AK747" s="19"/>
      <c r="AL747" s="19"/>
      <c r="AM747" s="19"/>
      <c r="AN747" s="19"/>
      <c r="AO747" s="19"/>
      <c r="AP747" s="19"/>
      <c r="AQ747" s="19"/>
      <c r="AR747" s="19"/>
      <c r="AS747" s="19"/>
      <c r="AT747" s="19"/>
      <c r="AU747" s="19"/>
      <c r="AV747" s="19"/>
      <c r="AW747" s="19"/>
      <c r="AX747" s="19"/>
      <c r="AY747" s="19"/>
      <c r="AZ747" s="19"/>
      <c r="BA747" s="19"/>
      <c r="BB747" s="19"/>
      <c r="BC747" s="19"/>
      <c r="BD747" s="19"/>
      <c r="BE747" s="19"/>
      <c r="BF747" s="19"/>
      <c r="BG747" s="19"/>
    </row>
    <row r="748">
      <c r="B748" s="26" t="s">
        <v>331</v>
      </c>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c r="AB748" s="19"/>
      <c r="AC748" s="19"/>
      <c r="AD748" s="19"/>
      <c r="AE748" s="19"/>
      <c r="AF748" s="19"/>
      <c r="AG748" s="19"/>
      <c r="AH748" s="19"/>
      <c r="AI748" s="19"/>
      <c r="AJ748" s="19"/>
      <c r="AK748" s="19"/>
      <c r="AL748" s="19"/>
      <c r="AM748" s="19"/>
      <c r="AN748" s="19"/>
      <c r="AO748" s="19"/>
      <c r="AP748" s="19"/>
      <c r="AQ748" s="19"/>
      <c r="AR748" s="19"/>
      <c r="AS748" s="19"/>
      <c r="AT748" s="19"/>
      <c r="AU748" s="19"/>
      <c r="AV748" s="19"/>
      <c r="AW748" s="19"/>
      <c r="AX748" s="19"/>
      <c r="AY748" s="19"/>
      <c r="AZ748" s="19"/>
      <c r="BA748" s="19"/>
      <c r="BB748" s="19"/>
      <c r="BC748" s="19"/>
      <c r="BD748" s="19"/>
      <c r="BE748" s="19"/>
      <c r="BF748" s="19"/>
      <c r="BG748" s="19"/>
    </row>
    <row r="749">
      <c r="B749" t="s">
        <v>389</v>
      </c>
      <c r="C749" s="19" t="n">
        <v>0.186427887276708</v>
      </c>
      <c r="D749" s="19" t="n">
        <v>0.214621821011807</v>
      </c>
      <c r="E749" s="19" t="n">
        <v>0.158255914220353</v>
      </c>
      <c r="F749" s="19"/>
      <c r="G749" s="19" t="n">
        <v>0.265760315074011</v>
      </c>
      <c r="H749" s="19" t="n">
        <v>0.297726232714919</v>
      </c>
      <c r="I749" s="19" t="n">
        <v>0.218698322285315</v>
      </c>
      <c r="J749" s="19" t="n">
        <v>0.162355745313295</v>
      </c>
      <c r="K749" s="19" t="n">
        <v>0.125843029642196</v>
      </c>
      <c r="L749" s="19" t="n">
        <v>0.0676933230318029</v>
      </c>
      <c r="M749" s="19"/>
      <c r="N749" s="19" t="n">
        <v>0.293084494437678</v>
      </c>
      <c r="O749" s="19" t="n">
        <v>0.203758448868379</v>
      </c>
      <c r="P749" s="19" t="n">
        <v>0.067905210265782</v>
      </c>
      <c r="Q749" s="19" t="n">
        <v>0.151781848120142</v>
      </c>
      <c r="R749" s="19"/>
      <c r="S749" s="19" t="n">
        <v>0.309931022181593</v>
      </c>
      <c r="T749" s="19" t="n">
        <v>0.18137300287927</v>
      </c>
      <c r="U749" s="19" t="n">
        <v>0.182128445763035</v>
      </c>
      <c r="V749" s="19" t="n">
        <v>0.195715397778626</v>
      </c>
      <c r="W749" s="19" t="n">
        <v>0.242866210747836</v>
      </c>
      <c r="X749" s="19" t="n">
        <v>0.18708859239815</v>
      </c>
      <c r="Y749" s="19" t="n">
        <v>0.0935441896835563</v>
      </c>
      <c r="Z749" s="19" t="n">
        <v>0.0654211009039194</v>
      </c>
      <c r="AA749" s="19" t="n">
        <v>0.165001681682675</v>
      </c>
      <c r="AB749" s="19" t="n">
        <v>0.168006326854439</v>
      </c>
      <c r="AC749" s="19" t="n">
        <v>0.0894819619678413</v>
      </c>
      <c r="AD749" s="19" t="n">
        <v>0.122919175225646</v>
      </c>
      <c r="AE749" s="19"/>
      <c r="AF749" s="19" t="n">
        <v>0.136531540823372</v>
      </c>
      <c r="AG749" s="19" t="n">
        <v>0.212318935747015</v>
      </c>
      <c r="AH749" s="19" t="n">
        <v>0.16102935997609</v>
      </c>
      <c r="AI749" s="19"/>
      <c r="AJ749" s="19" t="n">
        <v>0.130155672201061</v>
      </c>
      <c r="AK749" s="19" t="n">
        <v>0.223232072683876</v>
      </c>
      <c r="AL749" s="19" t="n">
        <v>0.253845943891902</v>
      </c>
      <c r="AM749" s="19" t="n">
        <v>0.303786941109259</v>
      </c>
      <c r="AN749" s="19" t="n">
        <v>0.171509959584029</v>
      </c>
      <c r="AO749" s="19"/>
      <c r="AP749" s="19" t="n">
        <v>0.119048406068311</v>
      </c>
      <c r="AQ749" s="19" t="n">
        <v>0.243315644479129</v>
      </c>
      <c r="AR749" s="19" t="n">
        <v>0.218712581543182</v>
      </c>
      <c r="AS749" s="19" t="n">
        <v>0.14146338466187</v>
      </c>
      <c r="AT749" s="19" t="n">
        <v>0.156969250756605</v>
      </c>
      <c r="AU749" s="19"/>
      <c r="AV749" s="19" t="n">
        <v>0.292334253644127</v>
      </c>
      <c r="AW749" s="19" t="n">
        <v>0.157756239642174</v>
      </c>
      <c r="AX749" s="19" t="n">
        <v>0.239760932956246</v>
      </c>
      <c r="AY749" s="19" t="n">
        <v>0.117954904107682</v>
      </c>
      <c r="AZ749" s="19" t="n">
        <v>0.126205267638936</v>
      </c>
      <c r="BA749" s="19" t="n">
        <v>0.113717006505087</v>
      </c>
      <c r="BB749" s="19"/>
      <c r="BC749" s="19" t="n">
        <v>0.0892559340272483</v>
      </c>
      <c r="BD749" s="19" t="n">
        <v>0.167617466632566</v>
      </c>
      <c r="BE749" s="19" t="n">
        <v>0.280479691877295</v>
      </c>
      <c r="BF749" s="19" t="n">
        <v>0.281687874722673</v>
      </c>
      <c r="BG749" s="19" t="n">
        <v>0.391362680044374</v>
      </c>
    </row>
    <row r="750">
      <c r="B750" t="s">
        <v>390</v>
      </c>
      <c r="C750" s="19" t="n">
        <v>0.442420495554129</v>
      </c>
      <c r="D750" s="19" t="n">
        <v>0.460269866933852</v>
      </c>
      <c r="E750" s="19" t="n">
        <v>0.424252721630946</v>
      </c>
      <c r="F750" s="19"/>
      <c r="G750" s="19" t="n">
        <v>0.390398400871971</v>
      </c>
      <c r="H750" s="19" t="n">
        <v>0.463850343995945</v>
      </c>
      <c r="I750" s="19" t="n">
        <v>0.397286756839031</v>
      </c>
      <c r="J750" s="19" t="n">
        <v>0.429690480501142</v>
      </c>
      <c r="K750" s="19" t="n">
        <v>0.519834335692031</v>
      </c>
      <c r="L750" s="19" t="n">
        <v>0.458475076217541</v>
      </c>
      <c r="M750" s="19"/>
      <c r="N750" s="19" t="n">
        <v>0.441625576838686</v>
      </c>
      <c r="O750" s="19" t="n">
        <v>0.463066096577999</v>
      </c>
      <c r="P750" s="19" t="n">
        <v>0.44988208189311</v>
      </c>
      <c r="Q750" s="19" t="n">
        <v>0.416360267506293</v>
      </c>
      <c r="R750" s="19"/>
      <c r="S750" s="19" t="n">
        <v>0.417969117737677</v>
      </c>
      <c r="T750" s="19" t="n">
        <v>0.430374130369175</v>
      </c>
      <c r="U750" s="19" t="n">
        <v>0.402850662388062</v>
      </c>
      <c r="V750" s="19" t="n">
        <v>0.413555941238207</v>
      </c>
      <c r="W750" s="19" t="n">
        <v>0.519596762158657</v>
      </c>
      <c r="X750" s="19" t="n">
        <v>0.428458398201926</v>
      </c>
      <c r="Y750" s="19" t="n">
        <v>0.542408902221661</v>
      </c>
      <c r="Z750" s="19" t="n">
        <v>0.564257220167557</v>
      </c>
      <c r="AA750" s="19" t="n">
        <v>0.447475056185458</v>
      </c>
      <c r="AB750" s="19" t="n">
        <v>0.308746324357063</v>
      </c>
      <c r="AC750" s="19" t="n">
        <v>0.432474021952975</v>
      </c>
      <c r="AD750" s="19" t="n">
        <v>0.611587843597062</v>
      </c>
      <c r="AE750" s="19"/>
      <c r="AF750" s="19" t="n">
        <v>0.46546128922046</v>
      </c>
      <c r="AG750" s="19" t="n">
        <v>0.443802808026954</v>
      </c>
      <c r="AH750" s="19" t="n">
        <v>0.445693899485724</v>
      </c>
      <c r="AI750" s="19"/>
      <c r="AJ750" s="19" t="n">
        <v>0.480006787793291</v>
      </c>
      <c r="AK750" s="19" t="n">
        <v>0.490674911868326</v>
      </c>
      <c r="AL750" s="19" t="n">
        <v>0.376341785141433</v>
      </c>
      <c r="AM750" s="19" t="n">
        <v>0.30238248013231</v>
      </c>
      <c r="AN750" s="19" t="n">
        <v>0.40854001139211</v>
      </c>
      <c r="AO750" s="19"/>
      <c r="AP750" s="19" t="n">
        <v>0.504906444033975</v>
      </c>
      <c r="AQ750" s="19" t="n">
        <v>0.477964029380301</v>
      </c>
      <c r="AR750" s="19" t="n">
        <v>0.405195684062405</v>
      </c>
      <c r="AS750" s="19" t="n">
        <v>0.37895055627337</v>
      </c>
      <c r="AT750" s="19" t="n">
        <v>0.434349830848523</v>
      </c>
      <c r="AU750" s="19"/>
      <c r="AV750" s="19" t="n">
        <v>0.461489925176183</v>
      </c>
      <c r="AW750" s="19" t="n">
        <v>0.489260950783617</v>
      </c>
      <c r="AX750" s="19" t="n">
        <v>0.424851905356775</v>
      </c>
      <c r="AY750" s="19" t="n">
        <v>0.44674875406865</v>
      </c>
      <c r="AZ750" s="19" t="n">
        <v>0.418102306053568</v>
      </c>
      <c r="BA750" s="19" t="n">
        <v>0.406389439118531</v>
      </c>
      <c r="BB750" s="19"/>
      <c r="BC750" s="19" t="n">
        <v>0.488129068553995</v>
      </c>
      <c r="BD750" s="19" t="n">
        <v>0.433954917575669</v>
      </c>
      <c r="BE750" s="19" t="n">
        <v>0.407074362606586</v>
      </c>
      <c r="BF750" s="19" t="n">
        <v>0.44320614016712</v>
      </c>
      <c r="BG750" s="19" t="n">
        <v>0.178950079586125</v>
      </c>
    </row>
    <row r="751">
      <c r="B751" t="s">
        <v>391</v>
      </c>
      <c r="C751" s="19" t="n">
        <v>0.186284160751575</v>
      </c>
      <c r="D751" s="19" t="n">
        <v>0.160444243784464</v>
      </c>
      <c r="E751" s="19" t="n">
        <v>0.213378075319989</v>
      </c>
      <c r="F751" s="19"/>
      <c r="G751" s="19" t="n">
        <v>0.224112203465113</v>
      </c>
      <c r="H751" s="19" t="n">
        <v>0.138814265955547</v>
      </c>
      <c r="I751" s="19" t="n">
        <v>0.209047558818511</v>
      </c>
      <c r="J751" s="19" t="n">
        <v>0.174297060457109</v>
      </c>
      <c r="K751" s="19" t="n">
        <v>0.119937465812522</v>
      </c>
      <c r="L751" s="19" t="n">
        <v>0.23235665468444</v>
      </c>
      <c r="M751" s="19"/>
      <c r="N751" s="19" t="n">
        <v>0.153587907599252</v>
      </c>
      <c r="O751" s="19" t="n">
        <v>0.151923956743179</v>
      </c>
      <c r="P751" s="19" t="n">
        <v>0.234308152363009</v>
      </c>
      <c r="Q751" s="19" t="n">
        <v>0.21431243161131</v>
      </c>
      <c r="R751" s="19"/>
      <c r="S751" s="19" t="n">
        <v>0.177933679815125</v>
      </c>
      <c r="T751" s="19" t="n">
        <v>0.16875265065821</v>
      </c>
      <c r="U751" s="19" t="n">
        <v>0.236435029443439</v>
      </c>
      <c r="V751" s="19" t="n">
        <v>0.221106234356491</v>
      </c>
      <c r="W751" s="19" t="n">
        <v>0.15589529191174</v>
      </c>
      <c r="X751" s="19" t="n">
        <v>0.211463894240594</v>
      </c>
      <c r="Y751" s="19" t="n">
        <v>0.18104074793814</v>
      </c>
      <c r="Z751" s="19" t="n">
        <v>0.101684666181375</v>
      </c>
      <c r="AA751" s="19" t="n">
        <v>0.142892350559953</v>
      </c>
      <c r="AB751" s="19" t="n">
        <v>0.219723664552911</v>
      </c>
      <c r="AC751" s="19" t="n">
        <v>0.250797754935739</v>
      </c>
      <c r="AD751" s="19" t="n">
        <v>0.149456642991065</v>
      </c>
      <c r="AE751" s="19"/>
      <c r="AF751" s="19" t="n">
        <v>0.175063954372738</v>
      </c>
      <c r="AG751" s="19" t="n">
        <v>0.199706115459336</v>
      </c>
      <c r="AH751" s="19" t="n">
        <v>0.171491405802922</v>
      </c>
      <c r="AI751" s="19"/>
      <c r="AJ751" s="19" t="n">
        <v>0.184963878549267</v>
      </c>
      <c r="AK751" s="19" t="n">
        <v>0.17756194943094</v>
      </c>
      <c r="AL751" s="19" t="n">
        <v>0.246299647542777</v>
      </c>
      <c r="AM751" s="19" t="n">
        <v>0.0947130786340879</v>
      </c>
      <c r="AN751" s="19" t="n">
        <v>0.185881937621736</v>
      </c>
      <c r="AO751" s="19"/>
      <c r="AP751" s="19" t="n">
        <v>0.188055715629023</v>
      </c>
      <c r="AQ751" s="19" t="n">
        <v>0.166495069520827</v>
      </c>
      <c r="AR751" s="19" t="n">
        <v>0.22142900112885</v>
      </c>
      <c r="AS751" s="19" t="n">
        <v>0.218928016550478</v>
      </c>
      <c r="AT751" s="19" t="n">
        <v>0.171702000693257</v>
      </c>
      <c r="AU751" s="19"/>
      <c r="AV751" s="19" t="n">
        <v>0.160671556744078</v>
      </c>
      <c r="AW751" s="19" t="n">
        <v>0.179614962796124</v>
      </c>
      <c r="AX751" s="19" t="n">
        <v>0.212562751313075</v>
      </c>
      <c r="AY751" s="19" t="n">
        <v>0.210633252980107</v>
      </c>
      <c r="AZ751" s="19" t="n">
        <v>0.214270165834963</v>
      </c>
      <c r="BA751" s="19" t="n">
        <v>0.194851862577294</v>
      </c>
      <c r="BB751" s="19"/>
      <c r="BC751" s="19" t="n">
        <v>0.204553320898815</v>
      </c>
      <c r="BD751" s="19" t="n">
        <v>0.16888398733905</v>
      </c>
      <c r="BE751" s="19" t="n">
        <v>0.181902915208992</v>
      </c>
      <c r="BF751" s="19" t="n">
        <v>0.160704330742561</v>
      </c>
      <c r="BG751" s="19" t="n">
        <v>0.237430183909254</v>
      </c>
    </row>
    <row r="752">
      <c r="B752" t="s">
        <v>392</v>
      </c>
      <c r="C752" s="19" t="n">
        <v>0.119693403906782</v>
      </c>
      <c r="D752" s="19" t="n">
        <v>0.115112008442391</v>
      </c>
      <c r="E752" s="19" t="n">
        <v>0.122967780651935</v>
      </c>
      <c r="F752" s="19"/>
      <c r="G752" s="19" t="n">
        <v>0.0948242692550329</v>
      </c>
      <c r="H752" s="19" t="n">
        <v>0.0671356320780138</v>
      </c>
      <c r="I752" s="19" t="n">
        <v>0.119466672776939</v>
      </c>
      <c r="J752" s="19" t="n">
        <v>0.143606335481424</v>
      </c>
      <c r="K752" s="19" t="n">
        <v>0.14088884680716</v>
      </c>
      <c r="L752" s="19" t="n">
        <v>0.149765685680479</v>
      </c>
      <c r="M752" s="19"/>
      <c r="N752" s="19" t="n">
        <v>0.0883579218945446</v>
      </c>
      <c r="O752" s="19" t="n">
        <v>0.14003629193508</v>
      </c>
      <c r="P752" s="19" t="n">
        <v>0.144042078803462</v>
      </c>
      <c r="Q752" s="19" t="n">
        <v>0.112827166016972</v>
      </c>
      <c r="R752" s="19"/>
      <c r="S752" s="19" t="n">
        <v>0.0690100672926826</v>
      </c>
      <c r="T752" s="19" t="n">
        <v>0.15501546284051</v>
      </c>
      <c r="U752" s="19" t="n">
        <v>0.104165772116891</v>
      </c>
      <c r="V752" s="19" t="n">
        <v>0.100803023317878</v>
      </c>
      <c r="W752" s="19" t="n">
        <v>0.0684130343856842</v>
      </c>
      <c r="X752" s="19" t="n">
        <v>0.091723689476294</v>
      </c>
      <c r="Y752" s="19" t="n">
        <v>0.131640648517823</v>
      </c>
      <c r="Z752" s="19" t="n">
        <v>0.168731183143386</v>
      </c>
      <c r="AA752" s="19" t="n">
        <v>0.159416115098678</v>
      </c>
      <c r="AB752" s="19" t="n">
        <v>0.171245079950129</v>
      </c>
      <c r="AC752" s="19" t="n">
        <v>0.176026932515369</v>
      </c>
      <c r="AD752" s="19" t="n">
        <v>0.0594738482907704</v>
      </c>
      <c r="AE752" s="19"/>
      <c r="AF752" s="19" t="n">
        <v>0.142566303746912</v>
      </c>
      <c r="AG752" s="19" t="n">
        <v>0.0874541189543241</v>
      </c>
      <c r="AH752" s="19" t="n">
        <v>0.134253046039782</v>
      </c>
      <c r="AI752" s="19"/>
      <c r="AJ752" s="19" t="n">
        <v>0.13570423695534</v>
      </c>
      <c r="AK752" s="19" t="n">
        <v>0.057931456599054</v>
      </c>
      <c r="AL752" s="19" t="n">
        <v>0.0979936696614929</v>
      </c>
      <c r="AM752" s="19" t="n">
        <v>0.200057907123461</v>
      </c>
      <c r="AN752" s="19" t="n">
        <v>0.1693250530785</v>
      </c>
      <c r="AO752" s="19"/>
      <c r="AP752" s="19" t="n">
        <v>0.127369639868177</v>
      </c>
      <c r="AQ752" s="19" t="n">
        <v>0.0645292257827467</v>
      </c>
      <c r="AR752" s="19" t="n">
        <v>0.0968178287768724</v>
      </c>
      <c r="AS752" s="19" t="n">
        <v>0.182847912531701</v>
      </c>
      <c r="AT752" s="19" t="n">
        <v>0.15610618704487</v>
      </c>
      <c r="AU752" s="19"/>
      <c r="AV752" s="19" t="n">
        <v>0.0562706559660697</v>
      </c>
      <c r="AW752" s="19" t="n">
        <v>0.117925479439129</v>
      </c>
      <c r="AX752" s="19" t="n">
        <v>0.0924627827441788</v>
      </c>
      <c r="AY752" s="19" t="n">
        <v>0.155161563093942</v>
      </c>
      <c r="AZ752" s="19" t="n">
        <v>0.173928904505589</v>
      </c>
      <c r="BA752" s="19" t="n">
        <v>0.137648524210062</v>
      </c>
      <c r="BB752" s="19"/>
      <c r="BC752" s="19" t="n">
        <v>0.123359384887834</v>
      </c>
      <c r="BD752" s="19" t="n">
        <v>0.174716533226337</v>
      </c>
      <c r="BE752" s="19" t="n">
        <v>0.0816436331781978</v>
      </c>
      <c r="BF752" s="19" t="n">
        <v>0.0683441971659513</v>
      </c>
      <c r="BG752" s="19" t="n">
        <v>0.192257056460247</v>
      </c>
    </row>
    <row r="753">
      <c r="B753" t="s">
        <v>100</v>
      </c>
      <c r="C753" s="19" t="n">
        <v>0.0651740525108054</v>
      </c>
      <c r="D753" s="19" t="n">
        <v>0.0495520598274855</v>
      </c>
      <c r="E753" s="19" t="n">
        <v>0.0811455081767766</v>
      </c>
      <c r="F753" s="19"/>
      <c r="G753" s="19" t="n">
        <v>0.0249048113338723</v>
      </c>
      <c r="H753" s="19" t="n">
        <v>0.0324735252555759</v>
      </c>
      <c r="I753" s="19" t="n">
        <v>0.0555006892802044</v>
      </c>
      <c r="J753" s="19" t="n">
        <v>0.0900503782470298</v>
      </c>
      <c r="K753" s="19" t="n">
        <v>0.093496322046091</v>
      </c>
      <c r="L753" s="19" t="n">
        <v>0.0917092603857366</v>
      </c>
      <c r="M753" s="19"/>
      <c r="N753" s="19" t="n">
        <v>0.0233440992298393</v>
      </c>
      <c r="O753" s="19" t="n">
        <v>0.0412152058753638</v>
      </c>
      <c r="P753" s="19" t="n">
        <v>0.103862476674638</v>
      </c>
      <c r="Q753" s="19" t="n">
        <v>0.104718286745283</v>
      </c>
      <c r="R753" s="19"/>
      <c r="S753" s="19" t="n">
        <v>0.0251561129729213</v>
      </c>
      <c r="T753" s="19" t="n">
        <v>0.0644847532528344</v>
      </c>
      <c r="U753" s="19" t="n">
        <v>0.074420090288572</v>
      </c>
      <c r="V753" s="19" t="n">
        <v>0.0688194033087972</v>
      </c>
      <c r="W753" s="19" t="n">
        <v>0.0132287007960838</v>
      </c>
      <c r="X753" s="19" t="n">
        <v>0.0812654256830357</v>
      </c>
      <c r="Y753" s="19" t="n">
        <v>0.0513655116388193</v>
      </c>
      <c r="Z753" s="19" t="n">
        <v>0.099905829603763</v>
      </c>
      <c r="AA753" s="19" t="n">
        <v>0.0852147964732361</v>
      </c>
      <c r="AB753" s="19" t="n">
        <v>0.132278604285457</v>
      </c>
      <c r="AC753" s="19" t="n">
        <v>0.0512193286280762</v>
      </c>
      <c r="AD753" s="19" t="n">
        <v>0.0565624898954573</v>
      </c>
      <c r="AE753" s="19"/>
      <c r="AF753" s="19" t="n">
        <v>0.0803769118365185</v>
      </c>
      <c r="AG753" s="19" t="n">
        <v>0.0567180218123706</v>
      </c>
      <c r="AH753" s="19" t="n">
        <v>0.0875322886954829</v>
      </c>
      <c r="AI753" s="19"/>
      <c r="AJ753" s="19" t="n">
        <v>0.0691694245010414</v>
      </c>
      <c r="AK753" s="19" t="n">
        <v>0.0505996094178046</v>
      </c>
      <c r="AL753" s="19" t="n">
        <v>0.0255189537623944</v>
      </c>
      <c r="AM753" s="19" t="n">
        <v>0.0990595930008822</v>
      </c>
      <c r="AN753" s="19" t="n">
        <v>0.0647430383236253</v>
      </c>
      <c r="AO753" s="19"/>
      <c r="AP753" s="19" t="n">
        <v>0.0606197944005146</v>
      </c>
      <c r="AQ753" s="19" t="n">
        <v>0.0476960308369956</v>
      </c>
      <c r="AR753" s="19" t="n">
        <v>0.0578449044886905</v>
      </c>
      <c r="AS753" s="19" t="n">
        <v>0.0778101299825804</v>
      </c>
      <c r="AT753" s="19" t="n">
        <v>0.0808727306567446</v>
      </c>
      <c r="AU753" s="19"/>
      <c r="AV753" s="19" t="n">
        <v>0.0292336084695421</v>
      </c>
      <c r="AW753" s="19" t="n">
        <v>0.0554423673389571</v>
      </c>
      <c r="AX753" s="19" t="n">
        <v>0.0303616276297254</v>
      </c>
      <c r="AY753" s="19" t="n">
        <v>0.0695015257496198</v>
      </c>
      <c r="AZ753" s="19" t="n">
        <v>0.0674933559669446</v>
      </c>
      <c r="BA753" s="19" t="n">
        <v>0.147393167589025</v>
      </c>
      <c r="BB753" s="19"/>
      <c r="BC753" s="19" t="n">
        <v>0.0947022916321075</v>
      </c>
      <c r="BD753" s="19" t="n">
        <v>0.0548270952263771</v>
      </c>
      <c r="BE753" s="19" t="n">
        <v>0.0488993971289296</v>
      </c>
      <c r="BF753" s="19" t="n">
        <v>0.0460574572016937</v>
      </c>
      <c r="BG753" s="19" t="n">
        <v>0</v>
      </c>
    </row>
    <row r="754">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c r="AB754" s="19"/>
      <c r="AC754" s="19"/>
      <c r="AD754" s="19"/>
      <c r="AE754" s="19"/>
      <c r="AF754" s="19"/>
      <c r="AG754" s="19"/>
      <c r="AH754" s="19"/>
      <c r="AI754" s="19"/>
      <c r="AJ754" s="19"/>
      <c r="AK754" s="19"/>
      <c r="AL754" s="19"/>
      <c r="AM754" s="19"/>
      <c r="AN754" s="19"/>
      <c r="AO754" s="19"/>
      <c r="AP754" s="19"/>
      <c r="AQ754" s="19"/>
      <c r="AR754" s="19"/>
      <c r="AS754" s="19"/>
      <c r="AT754" s="19"/>
      <c r="AU754" s="19"/>
      <c r="AV754" s="19"/>
      <c r="AW754" s="19"/>
      <c r="AX754" s="19"/>
      <c r="AY754" s="19"/>
      <c r="AZ754" s="19"/>
      <c r="BA754" s="19"/>
      <c r="BB754" s="19"/>
      <c r="BC754" s="19"/>
      <c r="BD754" s="19"/>
      <c r="BE754" s="19"/>
      <c r="BF754" s="19"/>
      <c r="BG754" s="19"/>
    </row>
    <row r="755">
      <c r="B755" s="7" t="s">
        <v>395</v>
      </c>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c r="AB755" s="19"/>
      <c r="AC755" s="19"/>
      <c r="AD755" s="19"/>
      <c r="AE755" s="19"/>
      <c r="AF755" s="19"/>
      <c r="AG755" s="19"/>
      <c r="AH755" s="19"/>
      <c r="AI755" s="19"/>
      <c r="AJ755" s="19"/>
      <c r="AK755" s="19"/>
      <c r="AL755" s="19"/>
      <c r="AM755" s="19"/>
      <c r="AN755" s="19"/>
      <c r="AO755" s="19"/>
      <c r="AP755" s="19"/>
      <c r="AQ755" s="19"/>
      <c r="AR755" s="19"/>
      <c r="AS755" s="19"/>
      <c r="AT755" s="19"/>
      <c r="AU755" s="19"/>
      <c r="AV755" s="19"/>
      <c r="AW755" s="19"/>
      <c r="AX755" s="19"/>
      <c r="AY755" s="19"/>
      <c r="AZ755" s="19"/>
      <c r="BA755" s="19"/>
      <c r="BB755" s="19"/>
      <c r="BC755" s="19"/>
      <c r="BD755" s="19"/>
      <c r="BE755" s="19"/>
      <c r="BF755" s="19"/>
      <c r="BG755" s="19"/>
    </row>
    <row r="756">
      <c r="B756" s="26" t="s">
        <v>331</v>
      </c>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c r="AB756" s="19"/>
      <c r="AC756" s="19"/>
      <c r="AD756" s="19"/>
      <c r="AE756" s="19"/>
      <c r="AF756" s="19"/>
      <c r="AG756" s="19"/>
      <c r="AH756" s="19"/>
      <c r="AI756" s="19"/>
      <c r="AJ756" s="19"/>
      <c r="AK756" s="19"/>
      <c r="AL756" s="19"/>
      <c r="AM756" s="19"/>
      <c r="AN756" s="19"/>
      <c r="AO756" s="19"/>
      <c r="AP756" s="19"/>
      <c r="AQ756" s="19"/>
      <c r="AR756" s="19"/>
      <c r="AS756" s="19"/>
      <c r="AT756" s="19"/>
      <c r="AU756" s="19"/>
      <c r="AV756" s="19"/>
      <c r="AW756" s="19"/>
      <c r="AX756" s="19"/>
      <c r="AY756" s="19"/>
      <c r="AZ756" s="19"/>
      <c r="BA756" s="19"/>
      <c r="BB756" s="19"/>
      <c r="BC756" s="19"/>
      <c r="BD756" s="19"/>
      <c r="BE756" s="19"/>
      <c r="BF756" s="19"/>
      <c r="BG756" s="19"/>
    </row>
    <row r="757">
      <c r="B757" t="s">
        <v>389</v>
      </c>
      <c r="C757" s="19" t="n">
        <v>0.116760509112365</v>
      </c>
      <c r="D757" s="19" t="n">
        <v>0.142657375686903</v>
      </c>
      <c r="E757" s="19" t="n">
        <v>0.0922205371934623</v>
      </c>
      <c r="F757" s="19"/>
      <c r="G757" s="19" t="n">
        <v>0.21422125278134</v>
      </c>
      <c r="H757" s="19" t="n">
        <v>0.230011953852074</v>
      </c>
      <c r="I757" s="19" t="n">
        <v>0.145652354027772</v>
      </c>
      <c r="J757" s="19" t="n">
        <v>0.0502095126229695</v>
      </c>
      <c r="K757" s="19" t="n">
        <v>0.0287249621508147</v>
      </c>
      <c r="L757" s="19" t="n">
        <v>0.0366189842402857</v>
      </c>
      <c r="M757" s="19"/>
      <c r="N757" s="19" t="n">
        <v>0.189203140365821</v>
      </c>
      <c r="O757" s="19" t="n">
        <v>0.114642536625921</v>
      </c>
      <c r="P757" s="19" t="n">
        <v>0.0649730939142242</v>
      </c>
      <c r="Q757" s="19" t="n">
        <v>0.0821598521576673</v>
      </c>
      <c r="R757" s="19"/>
      <c r="S757" s="19" t="n">
        <v>0.171035348100398</v>
      </c>
      <c r="T757" s="19" t="n">
        <v>0.0968833565391695</v>
      </c>
      <c r="U757" s="19" t="n">
        <v>0.107241947457424</v>
      </c>
      <c r="V757" s="19" t="n">
        <v>0.156552243362282</v>
      </c>
      <c r="W757" s="19" t="n">
        <v>0.150462351235253</v>
      </c>
      <c r="X757" s="19" t="n">
        <v>0.160770832435905</v>
      </c>
      <c r="Y757" s="19" t="n">
        <v>0.0922233631645419</v>
      </c>
      <c r="Z757" s="19" t="n">
        <v>0.0654211009039194</v>
      </c>
      <c r="AA757" s="19" t="n">
        <v>0.123733615759668</v>
      </c>
      <c r="AB757" s="19" t="n">
        <v>0.0401815471499056</v>
      </c>
      <c r="AC757" s="19" t="n">
        <v>0.0326257930446228</v>
      </c>
      <c r="AD757" s="19" t="n">
        <v>0.0896490098750025</v>
      </c>
      <c r="AE757" s="19"/>
      <c r="AF757" s="19" t="n">
        <v>0.0884815557420425</v>
      </c>
      <c r="AG757" s="19" t="n">
        <v>0.119209067983098</v>
      </c>
      <c r="AH757" s="19" t="n">
        <v>0.116765489555581</v>
      </c>
      <c r="AI757" s="19"/>
      <c r="AJ757" s="19" t="n">
        <v>0.0721292207708133</v>
      </c>
      <c r="AK757" s="19" t="n">
        <v>0.151664936826433</v>
      </c>
      <c r="AL757" s="19" t="n">
        <v>0.098159685346446</v>
      </c>
      <c r="AM757" s="19" t="n">
        <v>0.211664123917926</v>
      </c>
      <c r="AN757" s="19" t="n">
        <v>0.116114883218803</v>
      </c>
      <c r="AO757" s="19"/>
      <c r="AP757" s="19" t="n">
        <v>0.0816131998373691</v>
      </c>
      <c r="AQ757" s="19" t="n">
        <v>0.148542788761309</v>
      </c>
      <c r="AR757" s="19" t="n">
        <v>0.10209743916709</v>
      </c>
      <c r="AS757" s="19" t="n">
        <v>0.128425008551734</v>
      </c>
      <c r="AT757" s="19" t="n">
        <v>0.0582740925952796</v>
      </c>
      <c r="AU757" s="19"/>
      <c r="AV757" s="19" t="n">
        <v>0.195642367109268</v>
      </c>
      <c r="AW757" s="19" t="n">
        <v>0.104642193036296</v>
      </c>
      <c r="AX757" s="19" t="n">
        <v>0.0908057443694935</v>
      </c>
      <c r="AY757" s="19" t="n">
        <v>0.109067557524501</v>
      </c>
      <c r="AZ757" s="19" t="n">
        <v>0.0467190007502595</v>
      </c>
      <c r="BA757" s="19" t="n">
        <v>0.0567557595823372</v>
      </c>
      <c r="BB757" s="19"/>
      <c r="BC757" s="19" t="n">
        <v>0.0358836025187324</v>
      </c>
      <c r="BD757" s="19" t="n">
        <v>0.119412510280751</v>
      </c>
      <c r="BE757" s="19" t="n">
        <v>0.174978897272856</v>
      </c>
      <c r="BF757" s="19" t="n">
        <v>0.190188570826401</v>
      </c>
      <c r="BG757" s="19" t="n">
        <v>0.350984136177407</v>
      </c>
    </row>
    <row r="758">
      <c r="B758" t="s">
        <v>390</v>
      </c>
      <c r="C758" s="19" t="n">
        <v>0.402018103347694</v>
      </c>
      <c r="D758" s="19" t="n">
        <v>0.42202240613365</v>
      </c>
      <c r="E758" s="19" t="n">
        <v>0.383781561455052</v>
      </c>
      <c r="F758" s="19"/>
      <c r="G758" s="19" t="n">
        <v>0.328704557541699</v>
      </c>
      <c r="H758" s="19" t="n">
        <v>0.441563056198697</v>
      </c>
      <c r="I758" s="19" t="n">
        <v>0.408332369744329</v>
      </c>
      <c r="J758" s="19" t="n">
        <v>0.43662316978132</v>
      </c>
      <c r="K758" s="19" t="n">
        <v>0.426421301658107</v>
      </c>
      <c r="L758" s="19" t="n">
        <v>0.373192874586759</v>
      </c>
      <c r="M758" s="19"/>
      <c r="N758" s="19" t="n">
        <v>0.412661437364759</v>
      </c>
      <c r="O758" s="19" t="n">
        <v>0.434643137581173</v>
      </c>
      <c r="P758" s="19" t="n">
        <v>0.375559221199584</v>
      </c>
      <c r="Q758" s="19" t="n">
        <v>0.376153820988717</v>
      </c>
      <c r="R758" s="19"/>
      <c r="S758" s="19" t="n">
        <v>0.475647368395342</v>
      </c>
      <c r="T758" s="19" t="n">
        <v>0.438235971256769</v>
      </c>
      <c r="U758" s="19" t="n">
        <v>0.37762187457044</v>
      </c>
      <c r="V758" s="19" t="n">
        <v>0.328457911654155</v>
      </c>
      <c r="W758" s="19" t="n">
        <v>0.451737856571139</v>
      </c>
      <c r="X758" s="19" t="n">
        <v>0.374095119291189</v>
      </c>
      <c r="Y758" s="19" t="n">
        <v>0.397993229128279</v>
      </c>
      <c r="Z758" s="19" t="n">
        <v>0.347806253791254</v>
      </c>
      <c r="AA758" s="19" t="n">
        <v>0.343472659601562</v>
      </c>
      <c r="AB758" s="19" t="n">
        <v>0.46700633000216</v>
      </c>
      <c r="AC758" s="19" t="n">
        <v>0.306146824714205</v>
      </c>
      <c r="AD758" s="19" t="n">
        <v>0.380197569006247</v>
      </c>
      <c r="AE758" s="19"/>
      <c r="AF758" s="19" t="n">
        <v>0.428958365718014</v>
      </c>
      <c r="AG758" s="19" t="n">
        <v>0.409453451877424</v>
      </c>
      <c r="AH758" s="19" t="n">
        <v>0.381052438025869</v>
      </c>
      <c r="AI758" s="19"/>
      <c r="AJ758" s="19" t="n">
        <v>0.404041267035718</v>
      </c>
      <c r="AK758" s="19" t="n">
        <v>0.459950287977063</v>
      </c>
      <c r="AL758" s="19" t="n">
        <v>0.454308023885113</v>
      </c>
      <c r="AM758" s="19" t="n">
        <v>0.408366716222584</v>
      </c>
      <c r="AN758" s="19" t="n">
        <v>0.378297757174328</v>
      </c>
      <c r="AO758" s="19"/>
      <c r="AP758" s="19" t="n">
        <v>0.390408376730539</v>
      </c>
      <c r="AQ758" s="19" t="n">
        <v>0.459094221440014</v>
      </c>
      <c r="AR758" s="19" t="n">
        <v>0.406697364003224</v>
      </c>
      <c r="AS758" s="19" t="n">
        <v>0.363186751604977</v>
      </c>
      <c r="AT758" s="19" t="n">
        <v>0.449470720345715</v>
      </c>
      <c r="AU758" s="19"/>
      <c r="AV758" s="19" t="n">
        <v>0.430522809769257</v>
      </c>
      <c r="AW758" s="19" t="n">
        <v>0.430252403280301</v>
      </c>
      <c r="AX758" s="19" t="n">
        <v>0.50225079473284</v>
      </c>
      <c r="AY758" s="19" t="n">
        <v>0.374079116553282</v>
      </c>
      <c r="AZ758" s="19" t="n">
        <v>0.4601981006714</v>
      </c>
      <c r="BA758" s="19" t="n">
        <v>0.315390686297882</v>
      </c>
      <c r="BB758" s="19"/>
      <c r="BC758" s="19" t="n">
        <v>0.424529511800546</v>
      </c>
      <c r="BD758" s="19" t="n">
        <v>0.345409010950308</v>
      </c>
      <c r="BE758" s="19" t="n">
        <v>0.413740292668088</v>
      </c>
      <c r="BF758" s="19" t="n">
        <v>0.482583691743108</v>
      </c>
      <c r="BG758" s="19" t="n">
        <v>0.295849564779328</v>
      </c>
    </row>
    <row r="759">
      <c r="B759" t="s">
        <v>391</v>
      </c>
      <c r="C759" s="19" t="n">
        <v>0.239462383664448</v>
      </c>
      <c r="D759" s="19" t="n">
        <v>0.215171799162356</v>
      </c>
      <c r="E759" s="19" t="n">
        <v>0.262842071647705</v>
      </c>
      <c r="F759" s="19"/>
      <c r="G759" s="19" t="n">
        <v>0.260005492336274</v>
      </c>
      <c r="H759" s="19" t="n">
        <v>0.201489431464709</v>
      </c>
      <c r="I759" s="19" t="n">
        <v>0.203604811866719</v>
      </c>
      <c r="J759" s="19" t="n">
        <v>0.239679221287824</v>
      </c>
      <c r="K759" s="19" t="n">
        <v>0.260319720928463</v>
      </c>
      <c r="L759" s="19" t="n">
        <v>0.272236792487972</v>
      </c>
      <c r="M759" s="19"/>
      <c r="N759" s="19" t="n">
        <v>0.218492879877415</v>
      </c>
      <c r="O759" s="19" t="n">
        <v>0.239005091198078</v>
      </c>
      <c r="P759" s="19" t="n">
        <v>0.227294461664136</v>
      </c>
      <c r="Q759" s="19" t="n">
        <v>0.276233989809303</v>
      </c>
      <c r="R759" s="19"/>
      <c r="S759" s="19" t="n">
        <v>0.194368174625793</v>
      </c>
      <c r="T759" s="19" t="n">
        <v>0.156796036849991</v>
      </c>
      <c r="U759" s="19" t="n">
        <v>0.247096744268989</v>
      </c>
      <c r="V759" s="19" t="n">
        <v>0.319504258365841</v>
      </c>
      <c r="W759" s="19" t="n">
        <v>0.227761194392876</v>
      </c>
      <c r="X759" s="19" t="n">
        <v>0.212294647766217</v>
      </c>
      <c r="Y759" s="19" t="n">
        <v>0.2981856441108</v>
      </c>
      <c r="Z759" s="19" t="n">
        <v>0.270159588911448</v>
      </c>
      <c r="AA759" s="19" t="n">
        <v>0.257019871809133</v>
      </c>
      <c r="AB759" s="19" t="n">
        <v>0.18384237350319</v>
      </c>
      <c r="AC759" s="19" t="n">
        <v>0.397178379955932</v>
      </c>
      <c r="AD759" s="19" t="n">
        <v>0.31282987043401</v>
      </c>
      <c r="AE759" s="19"/>
      <c r="AF759" s="19" t="n">
        <v>0.213219234830614</v>
      </c>
      <c r="AG759" s="19" t="n">
        <v>0.261582854428362</v>
      </c>
      <c r="AH759" s="19" t="n">
        <v>0.205698131033845</v>
      </c>
      <c r="AI759" s="19"/>
      <c r="AJ759" s="19" t="n">
        <v>0.264368218419144</v>
      </c>
      <c r="AK759" s="19" t="n">
        <v>0.20981127290106</v>
      </c>
      <c r="AL759" s="19" t="n">
        <v>0.233833643077123</v>
      </c>
      <c r="AM759" s="19" t="n">
        <v>0.0811786776709525</v>
      </c>
      <c r="AN759" s="19" t="n">
        <v>0.237408871254315</v>
      </c>
      <c r="AO759" s="19"/>
      <c r="AP759" s="19" t="n">
        <v>0.282253356768836</v>
      </c>
      <c r="AQ759" s="19" t="n">
        <v>0.222277012894529</v>
      </c>
      <c r="AR759" s="19" t="n">
        <v>0.287680283925891</v>
      </c>
      <c r="AS759" s="19" t="n">
        <v>0.211148761146244</v>
      </c>
      <c r="AT759" s="19" t="n">
        <v>0.172198005372674</v>
      </c>
      <c r="AU759" s="19"/>
      <c r="AV759" s="19" t="n">
        <v>0.202190170765542</v>
      </c>
      <c r="AW759" s="19" t="n">
        <v>0.240369076170758</v>
      </c>
      <c r="AX759" s="19" t="n">
        <v>0.236587468060736</v>
      </c>
      <c r="AY759" s="19" t="n">
        <v>0.224347802396553</v>
      </c>
      <c r="AZ759" s="19" t="n">
        <v>0.224645940959254</v>
      </c>
      <c r="BA759" s="19" t="n">
        <v>0.313751570727919</v>
      </c>
      <c r="BB759" s="19"/>
      <c r="BC759" s="19" t="n">
        <v>0.271505642783602</v>
      </c>
      <c r="BD759" s="19" t="n">
        <v>0.248454140235304</v>
      </c>
      <c r="BE759" s="19" t="n">
        <v>0.219675009962861</v>
      </c>
      <c r="BF759" s="19" t="n">
        <v>0.137102755723916</v>
      </c>
      <c r="BG759" s="19" t="n">
        <v>0.177222367435206</v>
      </c>
    </row>
    <row r="760">
      <c r="B760" t="s">
        <v>392</v>
      </c>
      <c r="C760" s="19" t="n">
        <v>0.169036941764111</v>
      </c>
      <c r="D760" s="19" t="n">
        <v>0.160062595946448</v>
      </c>
      <c r="E760" s="19" t="n">
        <v>0.175342559033824</v>
      </c>
      <c r="F760" s="19"/>
      <c r="G760" s="19" t="n">
        <v>0.151192782677966</v>
      </c>
      <c r="H760" s="19" t="n">
        <v>0.0827994868462831</v>
      </c>
      <c r="I760" s="19" t="n">
        <v>0.176513254943864</v>
      </c>
      <c r="J760" s="19" t="n">
        <v>0.17907300884562</v>
      </c>
      <c r="K760" s="19" t="n">
        <v>0.205406820112795</v>
      </c>
      <c r="L760" s="19" t="n">
        <v>0.217687460241967</v>
      </c>
      <c r="M760" s="19"/>
      <c r="N760" s="19" t="n">
        <v>0.137053833622361</v>
      </c>
      <c r="O760" s="19" t="n">
        <v>0.147612246080579</v>
      </c>
      <c r="P760" s="19" t="n">
        <v>0.231128223628498</v>
      </c>
      <c r="Q760" s="19" t="n">
        <v>0.173781075354921</v>
      </c>
      <c r="R760" s="19"/>
      <c r="S760" s="19" t="n">
        <v>0.11462129497267</v>
      </c>
      <c r="T760" s="19" t="n">
        <v>0.23429606478213</v>
      </c>
      <c r="U760" s="19" t="n">
        <v>0.203490652000903</v>
      </c>
      <c r="V760" s="19" t="n">
        <v>0.14102862586998</v>
      </c>
      <c r="W760" s="19" t="n">
        <v>0.128235706761327</v>
      </c>
      <c r="X760" s="19" t="n">
        <v>0.117005712838251</v>
      </c>
      <c r="Y760" s="19" t="n">
        <v>0.161139003123476</v>
      </c>
      <c r="Z760" s="19" t="n">
        <v>0.205166861810467</v>
      </c>
      <c r="AA760" s="19" t="n">
        <v>0.197962587395352</v>
      </c>
      <c r="AB760" s="19" t="n">
        <v>0.196000684667231</v>
      </c>
      <c r="AC760" s="19" t="n">
        <v>0.208424043861056</v>
      </c>
      <c r="AD760" s="19" t="n">
        <v>0.154156172336482</v>
      </c>
      <c r="AE760" s="19"/>
      <c r="AF760" s="19" t="n">
        <v>0.202628965724036</v>
      </c>
      <c r="AG760" s="19" t="n">
        <v>0.136988361296256</v>
      </c>
      <c r="AH760" s="19" t="n">
        <v>0.184163810720224</v>
      </c>
      <c r="AI760" s="19"/>
      <c r="AJ760" s="19" t="n">
        <v>0.188542051919949</v>
      </c>
      <c r="AK760" s="19" t="n">
        <v>0.122738616632031</v>
      </c>
      <c r="AL760" s="19" t="n">
        <v>0.151276840906709</v>
      </c>
      <c r="AM760" s="19" t="n">
        <v>0.199730889187656</v>
      </c>
      <c r="AN760" s="19" t="n">
        <v>0.171244570227802</v>
      </c>
      <c r="AO760" s="19"/>
      <c r="AP760" s="19" t="n">
        <v>0.187158455166604</v>
      </c>
      <c r="AQ760" s="19" t="n">
        <v>0.12341520157703</v>
      </c>
      <c r="AR760" s="19" t="n">
        <v>0.145680008415104</v>
      </c>
      <c r="AS760" s="19" t="n">
        <v>0.237993684611344</v>
      </c>
      <c r="AT760" s="19" t="n">
        <v>0.160036562890329</v>
      </c>
      <c r="AU760" s="19"/>
      <c r="AV760" s="19" t="n">
        <v>0.133737886224525</v>
      </c>
      <c r="AW760" s="19" t="n">
        <v>0.176026382984045</v>
      </c>
      <c r="AX760" s="19" t="n">
        <v>0.138238296320475</v>
      </c>
      <c r="AY760" s="19" t="n">
        <v>0.242044197900795</v>
      </c>
      <c r="AZ760" s="19" t="n">
        <v>0.158381591612269</v>
      </c>
      <c r="BA760" s="19" t="n">
        <v>0.132218393593144</v>
      </c>
      <c r="BB760" s="19"/>
      <c r="BC760" s="19" t="n">
        <v>0.189354604563387</v>
      </c>
      <c r="BD760" s="19" t="n">
        <v>0.221338012290957</v>
      </c>
      <c r="BE760" s="19" t="n">
        <v>0.130875515327177</v>
      </c>
      <c r="BF760" s="19" t="n">
        <v>0.129203736890157</v>
      </c>
      <c r="BG760" s="19" t="n">
        <v>0.175943931608059</v>
      </c>
    </row>
    <row r="761">
      <c r="B761" t="s">
        <v>100</v>
      </c>
      <c r="C761" s="19" t="n">
        <v>0.0727220621113818</v>
      </c>
      <c r="D761" s="19" t="n">
        <v>0.0600858230706422</v>
      </c>
      <c r="E761" s="19" t="n">
        <v>0.0858132706699567</v>
      </c>
      <c r="F761" s="19"/>
      <c r="G761" s="19" t="n">
        <v>0.0458759146627211</v>
      </c>
      <c r="H761" s="19" t="n">
        <v>0.0441360716382371</v>
      </c>
      <c r="I761" s="19" t="n">
        <v>0.0658972094173166</v>
      </c>
      <c r="J761" s="19" t="n">
        <v>0.0944150874622661</v>
      </c>
      <c r="K761" s="19" t="n">
        <v>0.0791271951498205</v>
      </c>
      <c r="L761" s="19" t="n">
        <v>0.100263888443016</v>
      </c>
      <c r="M761" s="19"/>
      <c r="N761" s="19" t="n">
        <v>0.0425887087696446</v>
      </c>
      <c r="O761" s="19" t="n">
        <v>0.0640969885142506</v>
      </c>
      <c r="P761" s="19" t="n">
        <v>0.101044999593558</v>
      </c>
      <c r="Q761" s="19" t="n">
        <v>0.0916712616893916</v>
      </c>
      <c r="R761" s="19"/>
      <c r="S761" s="19" t="n">
        <v>0.0443278139057973</v>
      </c>
      <c r="T761" s="19" t="n">
        <v>0.07378857057194</v>
      </c>
      <c r="U761" s="19" t="n">
        <v>0.0645487817022444</v>
      </c>
      <c r="V761" s="19" t="n">
        <v>0.0544569607477422</v>
      </c>
      <c r="W761" s="19" t="n">
        <v>0.0418028910394044</v>
      </c>
      <c r="X761" s="19" t="n">
        <v>0.135833687668439</v>
      </c>
      <c r="Y761" s="19" t="n">
        <v>0.0504587604729029</v>
      </c>
      <c r="Z761" s="19" t="n">
        <v>0.111446194582911</v>
      </c>
      <c r="AA761" s="19" t="n">
        <v>0.0778112654342851</v>
      </c>
      <c r="AB761" s="19" t="n">
        <v>0.112969064677513</v>
      </c>
      <c r="AC761" s="19" t="n">
        <v>0.0556249584241848</v>
      </c>
      <c r="AD761" s="19" t="n">
        <v>0.0631673783482588</v>
      </c>
      <c r="AE761" s="19"/>
      <c r="AF761" s="19" t="n">
        <v>0.066711877985293</v>
      </c>
      <c r="AG761" s="19" t="n">
        <v>0.0727662644148603</v>
      </c>
      <c r="AH761" s="19" t="n">
        <v>0.112320130664482</v>
      </c>
      <c r="AI761" s="19"/>
      <c r="AJ761" s="19" t="n">
        <v>0.0709192418543767</v>
      </c>
      <c r="AK761" s="19" t="n">
        <v>0.0558348856634127</v>
      </c>
      <c r="AL761" s="19" t="n">
        <v>0.0624218067846076</v>
      </c>
      <c r="AM761" s="19" t="n">
        <v>0.0990595930008822</v>
      </c>
      <c r="AN761" s="19" t="n">
        <v>0.0969339181247534</v>
      </c>
      <c r="AO761" s="19"/>
      <c r="AP761" s="19" t="n">
        <v>0.0585666114966518</v>
      </c>
      <c r="AQ761" s="19" t="n">
        <v>0.0466707753271172</v>
      </c>
      <c r="AR761" s="19" t="n">
        <v>0.0578449044886905</v>
      </c>
      <c r="AS761" s="19" t="n">
        <v>0.0592457940857022</v>
      </c>
      <c r="AT761" s="19" t="n">
        <v>0.160020618796003</v>
      </c>
      <c r="AU761" s="19"/>
      <c r="AV761" s="19" t="n">
        <v>0.0379067661314083</v>
      </c>
      <c r="AW761" s="19" t="n">
        <v>0.0487099445286003</v>
      </c>
      <c r="AX761" s="19" t="n">
        <v>0.0321176965164552</v>
      </c>
      <c r="AY761" s="19" t="n">
        <v>0.050461325624869</v>
      </c>
      <c r="AZ761" s="19" t="n">
        <v>0.110055366006817</v>
      </c>
      <c r="BA761" s="19" t="n">
        <v>0.181883589798718</v>
      </c>
      <c r="BB761" s="19"/>
      <c r="BC761" s="19" t="n">
        <v>0.0787266383337316</v>
      </c>
      <c r="BD761" s="19" t="n">
        <v>0.06538632624268</v>
      </c>
      <c r="BE761" s="19" t="n">
        <v>0.0607302847690183</v>
      </c>
      <c r="BF761" s="19" t="n">
        <v>0.0609212448164179</v>
      </c>
      <c r="BG761" s="19" t="n">
        <v>0</v>
      </c>
    </row>
    <row r="762">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c r="AB762" s="19"/>
      <c r="AC762" s="19"/>
      <c r="AD762" s="19"/>
      <c r="AE762" s="19"/>
      <c r="AF762" s="19"/>
      <c r="AG762" s="19"/>
      <c r="AH762" s="19"/>
      <c r="AI762" s="19"/>
      <c r="AJ762" s="19"/>
      <c r="AK762" s="19"/>
      <c r="AL762" s="19"/>
      <c r="AM762" s="19"/>
      <c r="AN762" s="19"/>
      <c r="AO762" s="19"/>
      <c r="AP762" s="19"/>
      <c r="AQ762" s="19"/>
      <c r="AR762" s="19"/>
      <c r="AS762" s="19"/>
      <c r="AT762" s="19"/>
      <c r="AU762" s="19"/>
      <c r="AV762" s="19"/>
      <c r="AW762" s="19"/>
      <c r="AX762" s="19"/>
      <c r="AY762" s="19"/>
      <c r="AZ762" s="19"/>
      <c r="BA762" s="19"/>
      <c r="BB762" s="19"/>
      <c r="BC762" s="19"/>
      <c r="BD762" s="19"/>
      <c r="BE762" s="19"/>
      <c r="BF762" s="19"/>
      <c r="BG762" s="19"/>
    </row>
    <row r="763">
      <c r="B763" s="7" t="s">
        <v>396</v>
      </c>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c r="AB763" s="19"/>
      <c r="AC763" s="19"/>
      <c r="AD763" s="19"/>
      <c r="AE763" s="19"/>
      <c r="AF763" s="19"/>
      <c r="AG763" s="19"/>
      <c r="AH763" s="19"/>
      <c r="AI763" s="19"/>
      <c r="AJ763" s="19"/>
      <c r="AK763" s="19"/>
      <c r="AL763" s="19"/>
      <c r="AM763" s="19"/>
      <c r="AN763" s="19"/>
      <c r="AO763" s="19"/>
      <c r="AP763" s="19"/>
      <c r="AQ763" s="19"/>
      <c r="AR763" s="19"/>
      <c r="AS763" s="19"/>
      <c r="AT763" s="19"/>
      <c r="AU763" s="19"/>
      <c r="AV763" s="19"/>
      <c r="AW763" s="19"/>
      <c r="AX763" s="19"/>
      <c r="AY763" s="19"/>
      <c r="AZ763" s="19"/>
      <c r="BA763" s="19"/>
      <c r="BB763" s="19"/>
      <c r="BC763" s="19"/>
      <c r="BD763" s="19"/>
      <c r="BE763" s="19"/>
      <c r="BF763" s="19"/>
      <c r="BG763" s="19"/>
    </row>
    <row r="764">
      <c r="B764" s="26" t="s">
        <v>331</v>
      </c>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c r="AB764" s="19"/>
      <c r="AC764" s="19"/>
      <c r="AD764" s="19"/>
      <c r="AE764" s="19"/>
      <c r="AF764" s="19"/>
      <c r="AG764" s="19"/>
      <c r="AH764" s="19"/>
      <c r="AI764" s="19"/>
      <c r="AJ764" s="19"/>
      <c r="AK764" s="19"/>
      <c r="AL764" s="19"/>
      <c r="AM764" s="19"/>
      <c r="AN764" s="19"/>
      <c r="AO764" s="19"/>
      <c r="AP764" s="19"/>
      <c r="AQ764" s="19"/>
      <c r="AR764" s="19"/>
      <c r="AS764" s="19"/>
      <c r="AT764" s="19"/>
      <c r="AU764" s="19"/>
      <c r="AV764" s="19"/>
      <c r="AW764" s="19"/>
      <c r="AX764" s="19"/>
      <c r="AY764" s="19"/>
      <c r="AZ764" s="19"/>
      <c r="BA764" s="19"/>
      <c r="BB764" s="19"/>
      <c r="BC764" s="19"/>
      <c r="BD764" s="19"/>
      <c r="BE764" s="19"/>
      <c r="BF764" s="19"/>
      <c r="BG764" s="19"/>
    </row>
    <row r="765">
      <c r="B765" t="s">
        <v>389</v>
      </c>
      <c r="C765" s="19" t="n">
        <v>0.136557491824122</v>
      </c>
      <c r="D765" s="19" t="n">
        <v>0.153132555895635</v>
      </c>
      <c r="E765" s="19" t="n">
        <v>0.119417269214839</v>
      </c>
      <c r="F765" s="19"/>
      <c r="G765" s="19" t="n">
        <v>0.215940606999054</v>
      </c>
      <c r="H765" s="19" t="n">
        <v>0.28276388517036</v>
      </c>
      <c r="I765" s="19" t="n">
        <v>0.157449361822882</v>
      </c>
      <c r="J765" s="19" t="n">
        <v>0.0971843163739557</v>
      </c>
      <c r="K765" s="19" t="n">
        <v>0.0293244815663557</v>
      </c>
      <c r="L765" s="19" t="n">
        <v>0.0386402032358512</v>
      </c>
      <c r="M765" s="19"/>
      <c r="N765" s="19" t="n">
        <v>0.194531808351189</v>
      </c>
      <c r="O765" s="19" t="n">
        <v>0.125785781241951</v>
      </c>
      <c r="P765" s="19" t="n">
        <v>0.09593353754552</v>
      </c>
      <c r="Q765" s="19" t="n">
        <v>0.118015149423521</v>
      </c>
      <c r="R765" s="19"/>
      <c r="S765" s="19" t="n">
        <v>0.245575705609937</v>
      </c>
      <c r="T765" s="19" t="n">
        <v>0.10393079356677</v>
      </c>
      <c r="U765" s="19" t="n">
        <v>0.0663890896940299</v>
      </c>
      <c r="V765" s="19" t="n">
        <v>0.197632505330607</v>
      </c>
      <c r="W765" s="19" t="n">
        <v>0.161352754125239</v>
      </c>
      <c r="X765" s="19" t="n">
        <v>0.16560512675713</v>
      </c>
      <c r="Y765" s="19" t="n">
        <v>0.0970100733966711</v>
      </c>
      <c r="Z765" s="19" t="n">
        <v>0.0406753083336742</v>
      </c>
      <c r="AA765" s="19" t="n">
        <v>0.135218987596166</v>
      </c>
      <c r="AB765" s="19" t="n">
        <v>0.100418236539974</v>
      </c>
      <c r="AC765" s="19" t="n">
        <v>0.0754177828651702</v>
      </c>
      <c r="AD765" s="19" t="n">
        <v>0.0315874127567883</v>
      </c>
      <c r="AE765" s="19"/>
      <c r="AF765" s="19" t="n">
        <v>0.119845008637112</v>
      </c>
      <c r="AG765" s="19" t="n">
        <v>0.134617345727639</v>
      </c>
      <c r="AH765" s="19" t="n">
        <v>0.163541016399842</v>
      </c>
      <c r="AI765" s="19"/>
      <c r="AJ765" s="19" t="n">
        <v>0.0993267920482822</v>
      </c>
      <c r="AK765" s="19" t="n">
        <v>0.191250314659258</v>
      </c>
      <c r="AL765" s="19" t="n">
        <v>0.129812824959729</v>
      </c>
      <c r="AM765" s="19" t="n">
        <v>0.256060664052039</v>
      </c>
      <c r="AN765" s="19" t="n">
        <v>0.142136841507623</v>
      </c>
      <c r="AO765" s="19"/>
      <c r="AP765" s="19" t="n">
        <v>0.115272319926289</v>
      </c>
      <c r="AQ765" s="19" t="n">
        <v>0.185140644015514</v>
      </c>
      <c r="AR765" s="19" t="n">
        <v>0.106051539572248</v>
      </c>
      <c r="AS765" s="19" t="n">
        <v>0.129963669413423</v>
      </c>
      <c r="AT765" s="19" t="n">
        <v>0.102588868053764</v>
      </c>
      <c r="AU765" s="19"/>
      <c r="AV765" s="19" t="n">
        <v>0.223806158467304</v>
      </c>
      <c r="AW765" s="19" t="n">
        <v>0.127089595059221</v>
      </c>
      <c r="AX765" s="19" t="n">
        <v>0.0988797414972423</v>
      </c>
      <c r="AY765" s="19" t="n">
        <v>0.131011764855914</v>
      </c>
      <c r="AZ765" s="19" t="n">
        <v>0.0919061630161293</v>
      </c>
      <c r="BA765" s="19" t="n">
        <v>0.0624516054430969</v>
      </c>
      <c r="BB765" s="19"/>
      <c r="BC765" s="19" t="n">
        <v>0.088564604906188</v>
      </c>
      <c r="BD765" s="19" t="n">
        <v>0.116110765500757</v>
      </c>
      <c r="BE765" s="19" t="n">
        <v>0.17583052190969</v>
      </c>
      <c r="BF765" s="19" t="n">
        <v>0.216752060595969</v>
      </c>
      <c r="BG765" s="19" t="n">
        <v>0.382754655674904</v>
      </c>
    </row>
    <row r="766">
      <c r="B766" t="s">
        <v>390</v>
      </c>
      <c r="C766" s="19" t="n">
        <v>0.395481871028559</v>
      </c>
      <c r="D766" s="19" t="n">
        <v>0.430685316380837</v>
      </c>
      <c r="E766" s="19" t="n">
        <v>0.359242438275679</v>
      </c>
      <c r="F766" s="19"/>
      <c r="G766" s="19" t="n">
        <v>0.411357997454487</v>
      </c>
      <c r="H766" s="19" t="n">
        <v>0.34614538105721</v>
      </c>
      <c r="I766" s="19" t="n">
        <v>0.428177627333991</v>
      </c>
      <c r="J766" s="19" t="n">
        <v>0.411044239714537</v>
      </c>
      <c r="K766" s="19" t="n">
        <v>0.407233690167794</v>
      </c>
      <c r="L766" s="19" t="n">
        <v>0.380260349695759</v>
      </c>
      <c r="M766" s="19"/>
      <c r="N766" s="19" t="n">
        <v>0.442703861552439</v>
      </c>
      <c r="O766" s="19" t="n">
        <v>0.420753794335873</v>
      </c>
      <c r="P766" s="19" t="n">
        <v>0.338599282258765</v>
      </c>
      <c r="Q766" s="19" t="n">
        <v>0.362450770647472</v>
      </c>
      <c r="R766" s="19"/>
      <c r="S766" s="19" t="n">
        <v>0.442110594384923</v>
      </c>
      <c r="T766" s="19" t="n">
        <v>0.411772943204523</v>
      </c>
      <c r="U766" s="19" t="n">
        <v>0.417199836115569</v>
      </c>
      <c r="V766" s="19" t="n">
        <v>0.341664721914697</v>
      </c>
      <c r="W766" s="19" t="n">
        <v>0.415301261994088</v>
      </c>
      <c r="X766" s="19" t="n">
        <v>0.377524621254415</v>
      </c>
      <c r="Y766" s="19" t="n">
        <v>0.413014831137874</v>
      </c>
      <c r="Z766" s="19" t="n">
        <v>0.349081388176281</v>
      </c>
      <c r="AA766" s="19" t="n">
        <v>0.314104229424834</v>
      </c>
      <c r="AB766" s="19" t="n">
        <v>0.406182371758697</v>
      </c>
      <c r="AC766" s="19" t="n">
        <v>0.402680096890798</v>
      </c>
      <c r="AD766" s="19" t="n">
        <v>0.461154249677807</v>
      </c>
      <c r="AE766" s="19"/>
      <c r="AF766" s="19" t="n">
        <v>0.392463411816537</v>
      </c>
      <c r="AG766" s="19" t="n">
        <v>0.409000065783144</v>
      </c>
      <c r="AH766" s="19" t="n">
        <v>0.365331663164757</v>
      </c>
      <c r="AI766" s="19"/>
      <c r="AJ766" s="19" t="n">
        <v>0.432388992136032</v>
      </c>
      <c r="AK766" s="19" t="n">
        <v>0.43836393733954</v>
      </c>
      <c r="AL766" s="19" t="n">
        <v>0.343944893551042</v>
      </c>
      <c r="AM766" s="19" t="n">
        <v>0.356382730812821</v>
      </c>
      <c r="AN766" s="19" t="n">
        <v>0.297814536561212</v>
      </c>
      <c r="AO766" s="19"/>
      <c r="AP766" s="19" t="n">
        <v>0.402181653670128</v>
      </c>
      <c r="AQ766" s="19" t="n">
        <v>0.438773768821483</v>
      </c>
      <c r="AR766" s="19" t="n">
        <v>0.408273794881924</v>
      </c>
      <c r="AS766" s="19" t="n">
        <v>0.346221642097651</v>
      </c>
      <c r="AT766" s="19" t="n">
        <v>0.457073292143499</v>
      </c>
      <c r="AU766" s="19"/>
      <c r="AV766" s="19" t="n">
        <v>0.433032682205881</v>
      </c>
      <c r="AW766" s="19" t="n">
        <v>0.413111880205237</v>
      </c>
      <c r="AX766" s="19" t="n">
        <v>0.403662326303015</v>
      </c>
      <c r="AY766" s="19" t="n">
        <v>0.380280455137731</v>
      </c>
      <c r="AZ766" s="19" t="n">
        <v>0.427173912065582</v>
      </c>
      <c r="BA766" s="19" t="n">
        <v>0.368108412552988</v>
      </c>
      <c r="BB766" s="19"/>
      <c r="BC766" s="19" t="n">
        <v>0.383543607874337</v>
      </c>
      <c r="BD766" s="19" t="n">
        <v>0.367616209498546</v>
      </c>
      <c r="BE766" s="19" t="n">
        <v>0.446980495716333</v>
      </c>
      <c r="BF766" s="19" t="n">
        <v>0.456722632027001</v>
      </c>
      <c r="BG766" s="19" t="n">
        <v>0.307430405830344</v>
      </c>
    </row>
    <row r="767">
      <c r="B767" t="s">
        <v>391</v>
      </c>
      <c r="C767" s="19" t="n">
        <v>0.232089657979945</v>
      </c>
      <c r="D767" s="19" t="n">
        <v>0.19972440351713</v>
      </c>
      <c r="E767" s="19" t="n">
        <v>0.266014929382017</v>
      </c>
      <c r="F767" s="19"/>
      <c r="G767" s="19" t="n">
        <v>0.234640077630536</v>
      </c>
      <c r="H767" s="19" t="n">
        <v>0.257260992045643</v>
      </c>
      <c r="I767" s="19" t="n">
        <v>0.2051888350181</v>
      </c>
      <c r="J767" s="19" t="n">
        <v>0.205613166945093</v>
      </c>
      <c r="K767" s="19" t="n">
        <v>0.239663404401565</v>
      </c>
      <c r="L767" s="19" t="n">
        <v>0.246422955953903</v>
      </c>
      <c r="M767" s="19"/>
      <c r="N767" s="19" t="n">
        <v>0.18738438505024</v>
      </c>
      <c r="O767" s="19" t="n">
        <v>0.226482993158921</v>
      </c>
      <c r="P767" s="19" t="n">
        <v>0.238333375441559</v>
      </c>
      <c r="Q767" s="19" t="n">
        <v>0.285274999292879</v>
      </c>
      <c r="R767" s="19"/>
      <c r="S767" s="19" t="n">
        <v>0.15082081013184</v>
      </c>
      <c r="T767" s="19" t="n">
        <v>0.226531335911327</v>
      </c>
      <c r="U767" s="19" t="n">
        <v>0.314223206728149</v>
      </c>
      <c r="V767" s="19" t="n">
        <v>0.278375689279261</v>
      </c>
      <c r="W767" s="19" t="n">
        <v>0.288099872203289</v>
      </c>
      <c r="X767" s="19" t="n">
        <v>0.215744436630807</v>
      </c>
      <c r="Y767" s="19" t="n">
        <v>0.204369657366676</v>
      </c>
      <c r="Z767" s="19" t="n">
        <v>0.261890031704895</v>
      </c>
      <c r="AA767" s="19" t="n">
        <v>0.271086195253172</v>
      </c>
      <c r="AB767" s="19" t="n">
        <v>0.172182672799394</v>
      </c>
      <c r="AC767" s="19" t="n">
        <v>0.228049647570154</v>
      </c>
      <c r="AD767" s="19" t="n">
        <v>0.292654278914016</v>
      </c>
      <c r="AE767" s="19"/>
      <c r="AF767" s="19" t="n">
        <v>0.219462836956585</v>
      </c>
      <c r="AG767" s="19" t="n">
        <v>0.243402100100426</v>
      </c>
      <c r="AH767" s="19" t="n">
        <v>0.204647779904218</v>
      </c>
      <c r="AI767" s="19"/>
      <c r="AJ767" s="19" t="n">
        <v>0.215342139296398</v>
      </c>
      <c r="AK767" s="19" t="n">
        <v>0.187301714664778</v>
      </c>
      <c r="AL767" s="19" t="n">
        <v>0.361826860728568</v>
      </c>
      <c r="AM767" s="19" t="n">
        <v>0.0887661229466026</v>
      </c>
      <c r="AN767" s="19" t="n">
        <v>0.279749266451165</v>
      </c>
      <c r="AO767" s="19"/>
      <c r="AP767" s="19" t="n">
        <v>0.211544449911978</v>
      </c>
      <c r="AQ767" s="19" t="n">
        <v>0.209264974549703</v>
      </c>
      <c r="AR767" s="19" t="n">
        <v>0.298781928859769</v>
      </c>
      <c r="AS767" s="19" t="n">
        <v>0.24666802854953</v>
      </c>
      <c r="AT767" s="19" t="n">
        <v>0.130118414367782</v>
      </c>
      <c r="AU767" s="19"/>
      <c r="AV767" s="19" t="n">
        <v>0.206591558393978</v>
      </c>
      <c r="AW767" s="19" t="n">
        <v>0.192826628865955</v>
      </c>
      <c r="AX767" s="19" t="n">
        <v>0.329996174635838</v>
      </c>
      <c r="AY767" s="19" t="n">
        <v>0.237010375834828</v>
      </c>
      <c r="AZ767" s="19" t="n">
        <v>0.20108156920961</v>
      </c>
      <c r="BA767" s="19" t="n">
        <v>0.221047032227016</v>
      </c>
      <c r="BB767" s="19"/>
      <c r="BC767" s="19" t="n">
        <v>0.280259802357553</v>
      </c>
      <c r="BD767" s="19" t="n">
        <v>0.224812768279552</v>
      </c>
      <c r="BE767" s="19" t="n">
        <v>0.204883833242805</v>
      </c>
      <c r="BF767" s="19" t="n">
        <v>0.16602198231444</v>
      </c>
      <c r="BG767" s="19" t="n">
        <v>0.179142332463372</v>
      </c>
    </row>
    <row r="768">
      <c r="B768" t="s">
        <v>392</v>
      </c>
      <c r="C768" s="19" t="n">
        <v>0.167712296651615</v>
      </c>
      <c r="D768" s="19" t="n">
        <v>0.162804465947584</v>
      </c>
      <c r="E768" s="19" t="n">
        <v>0.172270942831191</v>
      </c>
      <c r="F768" s="19"/>
      <c r="G768" s="19" t="n">
        <v>0.106253911518397</v>
      </c>
      <c r="H768" s="19" t="n">
        <v>0.0893722348629837</v>
      </c>
      <c r="I768" s="19" t="n">
        <v>0.156406952008074</v>
      </c>
      <c r="J768" s="19" t="n">
        <v>0.195884404621241</v>
      </c>
      <c r="K768" s="19" t="n">
        <v>0.184109764201842</v>
      </c>
      <c r="L768" s="19" t="n">
        <v>0.253867469697022</v>
      </c>
      <c r="M768" s="19"/>
      <c r="N768" s="19" t="n">
        <v>0.133770913940922</v>
      </c>
      <c r="O768" s="19" t="n">
        <v>0.181126390453006</v>
      </c>
      <c r="P768" s="19" t="n">
        <v>0.233941902231734</v>
      </c>
      <c r="Q768" s="19" t="n">
        <v>0.133725569277538</v>
      </c>
      <c r="R768" s="19"/>
      <c r="S768" s="19" t="n">
        <v>0.11547796657961</v>
      </c>
      <c r="T768" s="19" t="n">
        <v>0.184298314746912</v>
      </c>
      <c r="U768" s="19" t="n">
        <v>0.151298054950102</v>
      </c>
      <c r="V768" s="19" t="n">
        <v>0.102654982351341</v>
      </c>
      <c r="W768" s="19" t="n">
        <v>0.0969816842854691</v>
      </c>
      <c r="X768" s="19" t="n">
        <v>0.134220592491755</v>
      </c>
      <c r="Y768" s="19" t="n">
        <v>0.200990050229913</v>
      </c>
      <c r="Z768" s="19" t="n">
        <v>0.285758116535809</v>
      </c>
      <c r="AA768" s="19" t="n">
        <v>0.215649382847934</v>
      </c>
      <c r="AB768" s="19" t="n">
        <v>0.198667157299545</v>
      </c>
      <c r="AC768" s="19" t="n">
        <v>0.255697929363016</v>
      </c>
      <c r="AD768" s="19" t="n">
        <v>0.214604058651388</v>
      </c>
      <c r="AE768" s="19"/>
      <c r="AF768" s="19" t="n">
        <v>0.200474674247851</v>
      </c>
      <c r="AG768" s="19" t="n">
        <v>0.146988508106975</v>
      </c>
      <c r="AH768" s="19" t="n">
        <v>0.171178868674853</v>
      </c>
      <c r="AI768" s="19"/>
      <c r="AJ768" s="19" t="n">
        <v>0.183907518306248</v>
      </c>
      <c r="AK768" s="19" t="n">
        <v>0.129330110863826</v>
      </c>
      <c r="AL768" s="19" t="n">
        <v>0.121908773111871</v>
      </c>
      <c r="AM768" s="19" t="n">
        <v>0.199730889187656</v>
      </c>
      <c r="AN768" s="19" t="n">
        <v>0.191200111687449</v>
      </c>
      <c r="AO768" s="19"/>
      <c r="AP768" s="19" t="n">
        <v>0.193239268500845</v>
      </c>
      <c r="AQ768" s="19" t="n">
        <v>0.12144679565218</v>
      </c>
      <c r="AR768" s="19" t="n">
        <v>0.119423503846054</v>
      </c>
      <c r="AS768" s="19" t="n">
        <v>0.213643473416432</v>
      </c>
      <c r="AT768" s="19" t="n">
        <v>0.178995259587045</v>
      </c>
      <c r="AU768" s="19"/>
      <c r="AV768" s="19" t="n">
        <v>0.0993902155981788</v>
      </c>
      <c r="AW768" s="19" t="n">
        <v>0.210564964005262</v>
      </c>
      <c r="AX768" s="19" t="n">
        <v>0.116440999892534</v>
      </c>
      <c r="AY768" s="19" t="n">
        <v>0.198143745047808</v>
      </c>
      <c r="AZ768" s="19" t="n">
        <v>0.188852952896006</v>
      </c>
      <c r="BA768" s="19" t="n">
        <v>0.208132333185108</v>
      </c>
      <c r="BB768" s="19"/>
      <c r="BC768" s="19" t="n">
        <v>0.181183187566378</v>
      </c>
      <c r="BD768" s="19" t="n">
        <v>0.220147410854423</v>
      </c>
      <c r="BE768" s="19" t="n">
        <v>0.124693795928484</v>
      </c>
      <c r="BF768" s="19" t="n">
        <v>0.111525364622762</v>
      </c>
      <c r="BG768" s="19" t="n">
        <v>0.0704647895573316</v>
      </c>
    </row>
    <row r="769">
      <c r="B769" t="s">
        <v>100</v>
      </c>
      <c r="C769" s="19" t="n">
        <v>0.0681586825157588</v>
      </c>
      <c r="D769" s="19" t="n">
        <v>0.0536532582588135</v>
      </c>
      <c r="E769" s="19" t="n">
        <v>0.0830544202962735</v>
      </c>
      <c r="F769" s="19"/>
      <c r="G769" s="19" t="n">
        <v>0.031807406397527</v>
      </c>
      <c r="H769" s="19" t="n">
        <v>0.0244575068638029</v>
      </c>
      <c r="I769" s="19" t="n">
        <v>0.0527772238169537</v>
      </c>
      <c r="J769" s="19" t="n">
        <v>0.0902738723451724</v>
      </c>
      <c r="K769" s="19" t="n">
        <v>0.139668659662443</v>
      </c>
      <c r="L769" s="19" t="n">
        <v>0.0808090214174646</v>
      </c>
      <c r="M769" s="19"/>
      <c r="N769" s="19" t="n">
        <v>0.041609031105209</v>
      </c>
      <c r="O769" s="19" t="n">
        <v>0.0458510408102505</v>
      </c>
      <c r="P769" s="19" t="n">
        <v>0.0931919025224227</v>
      </c>
      <c r="Q769" s="19" t="n">
        <v>0.10053351135859</v>
      </c>
      <c r="R769" s="19"/>
      <c r="S769" s="19" t="n">
        <v>0.04601492329369</v>
      </c>
      <c r="T769" s="19" t="n">
        <v>0.0734666125704677</v>
      </c>
      <c r="U769" s="19" t="n">
        <v>0.0508898125121499</v>
      </c>
      <c r="V769" s="19" t="n">
        <v>0.0796721011240946</v>
      </c>
      <c r="W769" s="19" t="n">
        <v>0.0382644273919148</v>
      </c>
      <c r="X769" s="19" t="n">
        <v>0.106905222865892</v>
      </c>
      <c r="Y769" s="19" t="n">
        <v>0.0846153878688657</v>
      </c>
      <c r="Z769" s="19" t="n">
        <v>0.0625951552493404</v>
      </c>
      <c r="AA769" s="19" t="n">
        <v>0.0639412048778935</v>
      </c>
      <c r="AB769" s="19" t="n">
        <v>0.122549561602389</v>
      </c>
      <c r="AC769" s="19" t="n">
        <v>0.0381545433108614</v>
      </c>
      <c r="AD769" s="19" t="n">
        <v>0</v>
      </c>
      <c r="AE769" s="19"/>
      <c r="AF769" s="19" t="n">
        <v>0.0677540683419144</v>
      </c>
      <c r="AG769" s="19" t="n">
        <v>0.0659919802818163</v>
      </c>
      <c r="AH769" s="19" t="n">
        <v>0.0953006718563298</v>
      </c>
      <c r="AI769" s="19"/>
      <c r="AJ769" s="19" t="n">
        <v>0.0690345582130392</v>
      </c>
      <c r="AK769" s="19" t="n">
        <v>0.0537539224725984</v>
      </c>
      <c r="AL769" s="19" t="n">
        <v>0.0425066476487905</v>
      </c>
      <c r="AM769" s="19" t="n">
        <v>0.0990595930008822</v>
      </c>
      <c r="AN769" s="19" t="n">
        <v>0.0890992437925513</v>
      </c>
      <c r="AO769" s="19"/>
      <c r="AP769" s="19" t="n">
        <v>0.0777623079907606</v>
      </c>
      <c r="AQ769" s="19" t="n">
        <v>0.0453738169611205</v>
      </c>
      <c r="AR769" s="19" t="n">
        <v>0.0674692328400042</v>
      </c>
      <c r="AS769" s="19" t="n">
        <v>0.063503186522964</v>
      </c>
      <c r="AT769" s="19" t="n">
        <v>0.13122416584791</v>
      </c>
      <c r="AU769" s="19"/>
      <c r="AV769" s="19" t="n">
        <v>0.037179385334659</v>
      </c>
      <c r="AW769" s="19" t="n">
        <v>0.0564069318643245</v>
      </c>
      <c r="AX769" s="19" t="n">
        <v>0.0510207576713714</v>
      </c>
      <c r="AY769" s="19" t="n">
        <v>0.0535536591237191</v>
      </c>
      <c r="AZ769" s="19" t="n">
        <v>0.0909854028126729</v>
      </c>
      <c r="BA769" s="19" t="n">
        <v>0.140260616591791</v>
      </c>
      <c r="BB769" s="19"/>
      <c r="BC769" s="19" t="n">
        <v>0.0664487972955441</v>
      </c>
      <c r="BD769" s="19" t="n">
        <v>0.0713128458667217</v>
      </c>
      <c r="BE769" s="19" t="n">
        <v>0.0476113532026873</v>
      </c>
      <c r="BF769" s="19" t="n">
        <v>0.0489779604398274</v>
      </c>
      <c r="BG769" s="19" t="n">
        <v>0.0602078164740485</v>
      </c>
    </row>
    <row r="770">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c r="AB770" s="19"/>
      <c r="AC770" s="19"/>
      <c r="AD770" s="19"/>
      <c r="AE770" s="19"/>
      <c r="AF770" s="19"/>
      <c r="AG770" s="19"/>
      <c r="AH770" s="19"/>
      <c r="AI770" s="19"/>
      <c r="AJ770" s="19"/>
      <c r="AK770" s="19"/>
      <c r="AL770" s="19"/>
      <c r="AM770" s="19"/>
      <c r="AN770" s="19"/>
      <c r="AO770" s="19"/>
      <c r="AP770" s="19"/>
      <c r="AQ770" s="19"/>
      <c r="AR770" s="19"/>
      <c r="AS770" s="19"/>
      <c r="AT770" s="19"/>
      <c r="AU770" s="19"/>
      <c r="AV770" s="19"/>
      <c r="AW770" s="19"/>
      <c r="AX770" s="19"/>
      <c r="AY770" s="19"/>
      <c r="AZ770" s="19"/>
      <c r="BA770" s="19"/>
      <c r="BB770" s="19"/>
      <c r="BC770" s="19"/>
      <c r="BD770" s="19"/>
      <c r="BE770" s="19"/>
      <c r="BF770" s="19"/>
      <c r="BG770" s="19"/>
    </row>
    <row r="771">
      <c r="B771" s="7" t="s">
        <v>397</v>
      </c>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c r="AB771" s="19"/>
      <c r="AC771" s="19"/>
      <c r="AD771" s="19"/>
      <c r="AE771" s="19"/>
      <c r="AF771" s="19"/>
      <c r="AG771" s="19"/>
      <c r="AH771" s="19"/>
      <c r="AI771" s="19"/>
      <c r="AJ771" s="19"/>
      <c r="AK771" s="19"/>
      <c r="AL771" s="19"/>
      <c r="AM771" s="19"/>
      <c r="AN771" s="19"/>
      <c r="AO771" s="19"/>
      <c r="AP771" s="19"/>
      <c r="AQ771" s="19"/>
      <c r="AR771" s="19"/>
      <c r="AS771" s="19"/>
      <c r="AT771" s="19"/>
      <c r="AU771" s="19"/>
      <c r="AV771" s="19"/>
      <c r="AW771" s="19"/>
      <c r="AX771" s="19"/>
      <c r="AY771" s="19"/>
      <c r="AZ771" s="19"/>
      <c r="BA771" s="19"/>
      <c r="BB771" s="19"/>
      <c r="BC771" s="19"/>
      <c r="BD771" s="19"/>
      <c r="BE771" s="19"/>
      <c r="BF771" s="19"/>
      <c r="BG771" s="19"/>
    </row>
    <row r="772">
      <c r="B772" s="26" t="s">
        <v>331</v>
      </c>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c r="AB772" s="19"/>
      <c r="AC772" s="19"/>
      <c r="AD772" s="19"/>
      <c r="AE772" s="19"/>
      <c r="AF772" s="19"/>
      <c r="AG772" s="19"/>
      <c r="AH772" s="19"/>
      <c r="AI772" s="19"/>
      <c r="AJ772" s="19"/>
      <c r="AK772" s="19"/>
      <c r="AL772" s="19"/>
      <c r="AM772" s="19"/>
      <c r="AN772" s="19"/>
      <c r="AO772" s="19"/>
      <c r="AP772" s="19"/>
      <c r="AQ772" s="19"/>
      <c r="AR772" s="19"/>
      <c r="AS772" s="19"/>
      <c r="AT772" s="19"/>
      <c r="AU772" s="19"/>
      <c r="AV772" s="19"/>
      <c r="AW772" s="19"/>
      <c r="AX772" s="19"/>
      <c r="AY772" s="19"/>
      <c r="AZ772" s="19"/>
      <c r="BA772" s="19"/>
      <c r="BB772" s="19"/>
      <c r="BC772" s="19"/>
      <c r="BD772" s="19"/>
      <c r="BE772" s="19"/>
      <c r="BF772" s="19"/>
      <c r="BG772" s="19"/>
    </row>
    <row r="773">
      <c r="B773" t="s">
        <v>389</v>
      </c>
      <c r="C773" s="19" t="n">
        <v>0.155685073155937</v>
      </c>
      <c r="D773" s="19" t="n">
        <v>0.168964284763335</v>
      </c>
      <c r="E773" s="19" t="n">
        <v>0.143926880359753</v>
      </c>
      <c r="F773" s="19"/>
      <c r="G773" s="19" t="n">
        <v>0.170430106198298</v>
      </c>
      <c r="H773" s="19" t="n">
        <v>0.238484764550475</v>
      </c>
      <c r="I773" s="19" t="n">
        <v>0.209405906698657</v>
      </c>
      <c r="J773" s="19" t="n">
        <v>0.125676129117538</v>
      </c>
      <c r="K773" s="19" t="n">
        <v>0.106567971458512</v>
      </c>
      <c r="L773" s="19" t="n">
        <v>0.0869563107474444</v>
      </c>
      <c r="M773" s="19"/>
      <c r="N773" s="19" t="n">
        <v>0.213287915412432</v>
      </c>
      <c r="O773" s="19" t="n">
        <v>0.158543725689416</v>
      </c>
      <c r="P773" s="19" t="n">
        <v>0.101184566379889</v>
      </c>
      <c r="Q773" s="19" t="n">
        <v>0.135581435325244</v>
      </c>
      <c r="R773" s="19"/>
      <c r="S773" s="19" t="n">
        <v>0.22400260119981</v>
      </c>
      <c r="T773" s="19" t="n">
        <v>0.112885396038744</v>
      </c>
      <c r="U773" s="19" t="n">
        <v>0.139918169962087</v>
      </c>
      <c r="V773" s="19" t="n">
        <v>0.17515332799724</v>
      </c>
      <c r="W773" s="19" t="n">
        <v>0.235808365264981</v>
      </c>
      <c r="X773" s="19" t="n">
        <v>0.173382065465002</v>
      </c>
      <c r="Y773" s="19" t="n">
        <v>0.13128563338633</v>
      </c>
      <c r="Z773" s="19" t="n">
        <v>0.0406753083336742</v>
      </c>
      <c r="AA773" s="19" t="n">
        <v>0.143684598658895</v>
      </c>
      <c r="AB773" s="19" t="n">
        <v>0.150764113566737</v>
      </c>
      <c r="AC773" s="19" t="n">
        <v>0.0922980223061433</v>
      </c>
      <c r="AD773" s="19" t="n">
        <v>0.0977999335996284</v>
      </c>
      <c r="AE773" s="19"/>
      <c r="AF773" s="19" t="n">
        <v>0.135742612676287</v>
      </c>
      <c r="AG773" s="19" t="n">
        <v>0.166547196966547</v>
      </c>
      <c r="AH773" s="19" t="n">
        <v>0.180543816475398</v>
      </c>
      <c r="AI773" s="19"/>
      <c r="AJ773" s="19" t="n">
        <v>0.125427249784349</v>
      </c>
      <c r="AK773" s="19" t="n">
        <v>0.186025544784533</v>
      </c>
      <c r="AL773" s="19" t="n">
        <v>0.172960772308176</v>
      </c>
      <c r="AM773" s="19" t="n">
        <v>0.34257294998923</v>
      </c>
      <c r="AN773" s="19" t="n">
        <v>0.165597933578373</v>
      </c>
      <c r="AO773" s="19"/>
      <c r="AP773" s="19" t="n">
        <v>0.136956318979331</v>
      </c>
      <c r="AQ773" s="19" t="n">
        <v>0.201366514629337</v>
      </c>
      <c r="AR773" s="19" t="n">
        <v>0.154895910195407</v>
      </c>
      <c r="AS773" s="19" t="n">
        <v>0.184329160858431</v>
      </c>
      <c r="AT773" s="19" t="n">
        <v>0.112759292828819</v>
      </c>
      <c r="AU773" s="19"/>
      <c r="AV773" s="19" t="n">
        <v>0.226037816378714</v>
      </c>
      <c r="AW773" s="19" t="n">
        <v>0.141382705458545</v>
      </c>
      <c r="AX773" s="19" t="n">
        <v>0.162025652734673</v>
      </c>
      <c r="AY773" s="19" t="n">
        <v>0.170637170809501</v>
      </c>
      <c r="AZ773" s="19" t="n">
        <v>0.093012100947053</v>
      </c>
      <c r="BA773" s="19" t="n">
        <v>0.0963019870707022</v>
      </c>
      <c r="BB773" s="19"/>
      <c r="BC773" s="19" t="n">
        <v>0.106496472153138</v>
      </c>
      <c r="BD773" s="19" t="n">
        <v>0.151176095929569</v>
      </c>
      <c r="BE773" s="19" t="n">
        <v>0.212655795285208</v>
      </c>
      <c r="BF773" s="19" t="n">
        <v>0.188490739226453</v>
      </c>
      <c r="BG773" s="19" t="n">
        <v>0.508741589314376</v>
      </c>
    </row>
    <row r="774">
      <c r="B774" t="s">
        <v>390</v>
      </c>
      <c r="C774" s="19" t="n">
        <v>0.400662996122499</v>
      </c>
      <c r="D774" s="19" t="n">
        <v>0.432099631293512</v>
      </c>
      <c r="E774" s="19" t="n">
        <v>0.368493575479195</v>
      </c>
      <c r="F774" s="19"/>
      <c r="G774" s="19" t="n">
        <v>0.395713970596056</v>
      </c>
      <c r="H774" s="19" t="n">
        <v>0.377286051555067</v>
      </c>
      <c r="I774" s="19" t="n">
        <v>0.364905684517186</v>
      </c>
      <c r="J774" s="19" t="n">
        <v>0.378549613977777</v>
      </c>
      <c r="K774" s="19" t="n">
        <v>0.477067241189949</v>
      </c>
      <c r="L774" s="19" t="n">
        <v>0.421673037792803</v>
      </c>
      <c r="M774" s="19"/>
      <c r="N774" s="19" t="n">
        <v>0.446422804916719</v>
      </c>
      <c r="O774" s="19" t="n">
        <v>0.379247513862699</v>
      </c>
      <c r="P774" s="19" t="n">
        <v>0.379298530367389</v>
      </c>
      <c r="Q774" s="19" t="n">
        <v>0.387272552891653</v>
      </c>
      <c r="R774" s="19"/>
      <c r="S774" s="19" t="n">
        <v>0.419194641315078</v>
      </c>
      <c r="T774" s="19" t="n">
        <v>0.407291342653638</v>
      </c>
      <c r="U774" s="19" t="n">
        <v>0.449364643610647</v>
      </c>
      <c r="V774" s="19" t="n">
        <v>0.368037923359367</v>
      </c>
      <c r="W774" s="19" t="n">
        <v>0.338647521509474</v>
      </c>
      <c r="X774" s="19" t="n">
        <v>0.316781662510663</v>
      </c>
      <c r="Y774" s="19" t="n">
        <v>0.445067203570859</v>
      </c>
      <c r="Z774" s="19" t="n">
        <v>0.403354457700469</v>
      </c>
      <c r="AA774" s="19" t="n">
        <v>0.427228350569322</v>
      </c>
      <c r="AB774" s="19" t="n">
        <v>0.364099853263108</v>
      </c>
      <c r="AC774" s="19" t="n">
        <v>0.467957062477552</v>
      </c>
      <c r="AD774" s="19" t="n">
        <v>0.439989171644649</v>
      </c>
      <c r="AE774" s="19"/>
      <c r="AF774" s="19" t="n">
        <v>0.39094972469037</v>
      </c>
      <c r="AG774" s="19" t="n">
        <v>0.428940867399641</v>
      </c>
      <c r="AH774" s="19" t="n">
        <v>0.327241244957362</v>
      </c>
      <c r="AI774" s="19"/>
      <c r="AJ774" s="19" t="n">
        <v>0.448239054185077</v>
      </c>
      <c r="AK774" s="19" t="n">
        <v>0.442855779582581</v>
      </c>
      <c r="AL774" s="19" t="n">
        <v>0.37387769682661</v>
      </c>
      <c r="AM774" s="19" t="n">
        <v>0.164118374350478</v>
      </c>
      <c r="AN774" s="19" t="n">
        <v>0.315078061466612</v>
      </c>
      <c r="AO774" s="19"/>
      <c r="AP774" s="19" t="n">
        <v>0.413563460178255</v>
      </c>
      <c r="AQ774" s="19" t="n">
        <v>0.434785782919453</v>
      </c>
      <c r="AR774" s="19" t="n">
        <v>0.477540355368112</v>
      </c>
      <c r="AS774" s="19" t="n">
        <v>0.322521081494775</v>
      </c>
      <c r="AT774" s="19" t="n">
        <v>0.423769194407456</v>
      </c>
      <c r="AU774" s="19"/>
      <c r="AV774" s="19" t="n">
        <v>0.407308443755632</v>
      </c>
      <c r="AW774" s="19" t="n">
        <v>0.438704635021386</v>
      </c>
      <c r="AX774" s="19" t="n">
        <v>0.467985241713765</v>
      </c>
      <c r="AY774" s="19" t="n">
        <v>0.350326248455314</v>
      </c>
      <c r="AZ774" s="19" t="n">
        <v>0.425722211007943</v>
      </c>
      <c r="BA774" s="19" t="n">
        <v>0.369619350990246</v>
      </c>
      <c r="BB774" s="19"/>
      <c r="BC774" s="19" t="n">
        <v>0.422055556256423</v>
      </c>
      <c r="BD774" s="19" t="n">
        <v>0.381978170410265</v>
      </c>
      <c r="BE774" s="19" t="n">
        <v>0.385093141217256</v>
      </c>
      <c r="BF774" s="19" t="n">
        <v>0.426147801115091</v>
      </c>
      <c r="BG774" s="19" t="n">
        <v>0.0778842951683111</v>
      </c>
    </row>
    <row r="775">
      <c r="B775" t="s">
        <v>391</v>
      </c>
      <c r="C775" s="19" t="n">
        <v>0.235568067145311</v>
      </c>
      <c r="D775" s="19" t="n">
        <v>0.198595988977339</v>
      </c>
      <c r="E775" s="19" t="n">
        <v>0.274067639629559</v>
      </c>
      <c r="F775" s="19"/>
      <c r="G775" s="19" t="n">
        <v>0.281201754633976</v>
      </c>
      <c r="H775" s="19" t="n">
        <v>0.213079591536274</v>
      </c>
      <c r="I775" s="19" t="n">
        <v>0.26569999318249</v>
      </c>
      <c r="J775" s="19" t="n">
        <v>0.231629777673252</v>
      </c>
      <c r="K775" s="19" t="n">
        <v>0.198456349103408</v>
      </c>
      <c r="L775" s="19" t="n">
        <v>0.224602398082502</v>
      </c>
      <c r="M775" s="19"/>
      <c r="N775" s="19" t="n">
        <v>0.182182548138511</v>
      </c>
      <c r="O775" s="19" t="n">
        <v>0.267371385119768</v>
      </c>
      <c r="P775" s="19" t="n">
        <v>0.240626334359096</v>
      </c>
      <c r="Q775" s="19" t="n">
        <v>0.259888483788293</v>
      </c>
      <c r="R775" s="19"/>
      <c r="S775" s="19" t="n">
        <v>0.174579588275898</v>
      </c>
      <c r="T775" s="19" t="n">
        <v>0.25030876006339</v>
      </c>
      <c r="U775" s="19" t="n">
        <v>0.244224386365442</v>
      </c>
      <c r="V775" s="19" t="n">
        <v>0.30337227376201</v>
      </c>
      <c r="W775" s="19" t="n">
        <v>0.297280967943082</v>
      </c>
      <c r="X775" s="19" t="n">
        <v>0.311353297986705</v>
      </c>
      <c r="Y775" s="19" t="n">
        <v>0.23703055881028</v>
      </c>
      <c r="Z775" s="19" t="n">
        <v>0.298426551718444</v>
      </c>
      <c r="AA775" s="19" t="n">
        <v>0.187370860602686</v>
      </c>
      <c r="AB775" s="19" t="n">
        <v>0.143796553752883</v>
      </c>
      <c r="AC775" s="19" t="n">
        <v>0.199034883631102</v>
      </c>
      <c r="AD775" s="19" t="n">
        <v>0.293227781902167</v>
      </c>
      <c r="AE775" s="19"/>
      <c r="AF775" s="19" t="n">
        <v>0.260542801392485</v>
      </c>
      <c r="AG775" s="19" t="n">
        <v>0.215378404278567</v>
      </c>
      <c r="AH775" s="19" t="n">
        <v>0.201810082705984</v>
      </c>
      <c r="AI775" s="19"/>
      <c r="AJ775" s="19" t="n">
        <v>0.229220638196665</v>
      </c>
      <c r="AK775" s="19" t="n">
        <v>0.196017109432145</v>
      </c>
      <c r="AL775" s="19" t="n">
        <v>0.333673511306539</v>
      </c>
      <c r="AM775" s="19" t="n">
        <v>0.194518193471754</v>
      </c>
      <c r="AN775" s="19" t="n">
        <v>0.248727654789972</v>
      </c>
      <c r="AO775" s="19"/>
      <c r="AP775" s="19" t="n">
        <v>0.224508282628447</v>
      </c>
      <c r="AQ775" s="19" t="n">
        <v>0.191476059718228</v>
      </c>
      <c r="AR775" s="19" t="n">
        <v>0.230878210167174</v>
      </c>
      <c r="AS775" s="19" t="n">
        <v>0.288689275244327</v>
      </c>
      <c r="AT775" s="19" t="n">
        <v>0.256999403241938</v>
      </c>
      <c r="AU775" s="19"/>
      <c r="AV775" s="19" t="n">
        <v>0.197746104297098</v>
      </c>
      <c r="AW775" s="19" t="n">
        <v>0.203951790420545</v>
      </c>
      <c r="AX775" s="19" t="n">
        <v>0.232951031882561</v>
      </c>
      <c r="AY775" s="19" t="n">
        <v>0.263540637138894</v>
      </c>
      <c r="AZ775" s="19" t="n">
        <v>0.29932139777751</v>
      </c>
      <c r="BA775" s="19" t="n">
        <v>0.293026681478631</v>
      </c>
      <c r="BB775" s="19"/>
      <c r="BC775" s="19" t="n">
        <v>0.282527998089867</v>
      </c>
      <c r="BD775" s="19" t="n">
        <v>0.248263868366415</v>
      </c>
      <c r="BE775" s="19" t="n">
        <v>0.204549047324364</v>
      </c>
      <c r="BF775" s="19" t="n">
        <v>0.237366622638776</v>
      </c>
      <c r="BG775" s="19" t="n">
        <v>0.226083316086602</v>
      </c>
    </row>
    <row r="776">
      <c r="B776" t="s">
        <v>392</v>
      </c>
      <c r="C776" s="19" t="n">
        <v>0.160798580035249</v>
      </c>
      <c r="D776" s="19" t="n">
        <v>0.154204338766758</v>
      </c>
      <c r="E776" s="19" t="n">
        <v>0.16468541708935</v>
      </c>
      <c r="F776" s="19"/>
      <c r="G776" s="19" t="n">
        <v>0.11375781295234</v>
      </c>
      <c r="H776" s="19" t="n">
        <v>0.140671514956365</v>
      </c>
      <c r="I776" s="19" t="n">
        <v>0.124286013412</v>
      </c>
      <c r="J776" s="19" t="n">
        <v>0.192562107898771</v>
      </c>
      <c r="K776" s="19" t="n">
        <v>0.169978414885954</v>
      </c>
      <c r="L776" s="19" t="n">
        <v>0.209536195491166</v>
      </c>
      <c r="M776" s="19"/>
      <c r="N776" s="19" t="n">
        <v>0.128350946900047</v>
      </c>
      <c r="O776" s="19" t="n">
        <v>0.160246063307778</v>
      </c>
      <c r="P776" s="19" t="n">
        <v>0.216990840735181</v>
      </c>
      <c r="Q776" s="19" t="n">
        <v>0.149038523275002</v>
      </c>
      <c r="R776" s="19"/>
      <c r="S776" s="19" t="n">
        <v>0.140053215551607</v>
      </c>
      <c r="T776" s="19" t="n">
        <v>0.188093770774261</v>
      </c>
      <c r="U776" s="19" t="n">
        <v>0.115602987549673</v>
      </c>
      <c r="V776" s="19" t="n">
        <v>0.100927386957333</v>
      </c>
      <c r="W776" s="19" t="n">
        <v>0.115034444486379</v>
      </c>
      <c r="X776" s="19" t="n">
        <v>0.104319551558231</v>
      </c>
      <c r="Y776" s="19" t="n">
        <v>0.148127429291179</v>
      </c>
      <c r="Z776" s="19" t="n">
        <v>0.235694592230838</v>
      </c>
      <c r="AA776" s="19" t="n">
        <v>0.187849826496763</v>
      </c>
      <c r="AB776" s="19" t="n">
        <v>0.270291913203924</v>
      </c>
      <c r="AC776" s="19" t="n">
        <v>0.221635481370867</v>
      </c>
      <c r="AD776" s="19" t="n">
        <v>0.143582714465736</v>
      </c>
      <c r="AE776" s="19"/>
      <c r="AF776" s="19" t="n">
        <v>0.181047726203325</v>
      </c>
      <c r="AG776" s="19" t="n">
        <v>0.147881825046898</v>
      </c>
      <c r="AH776" s="19" t="n">
        <v>0.169514782657111</v>
      </c>
      <c r="AI776" s="19"/>
      <c r="AJ776" s="19" t="n">
        <v>0.160164288326645</v>
      </c>
      <c r="AK776" s="19" t="n">
        <v>0.127783498386974</v>
      </c>
      <c r="AL776" s="19" t="n">
        <v>0.104130053637169</v>
      </c>
      <c r="AM776" s="19" t="n">
        <v>0.199730889187656</v>
      </c>
      <c r="AN776" s="19" t="n">
        <v>0.188883284908062</v>
      </c>
      <c r="AO776" s="19"/>
      <c r="AP776" s="19" t="n">
        <v>0.176607455757333</v>
      </c>
      <c r="AQ776" s="19" t="n">
        <v>0.138031312976821</v>
      </c>
      <c r="AR776" s="19" t="n">
        <v>0.104583364301579</v>
      </c>
      <c r="AS776" s="19" t="n">
        <v>0.174848151592759</v>
      </c>
      <c r="AT776" s="19" t="n">
        <v>0.143764570266483</v>
      </c>
      <c r="AU776" s="19"/>
      <c r="AV776" s="19" t="n">
        <v>0.136269795758095</v>
      </c>
      <c r="AW776" s="19" t="n">
        <v>0.176406116212107</v>
      </c>
      <c r="AX776" s="19" t="n">
        <v>0.116812871646575</v>
      </c>
      <c r="AY776" s="19" t="n">
        <v>0.183868587106094</v>
      </c>
      <c r="AZ776" s="19" t="n">
        <v>0.139344993014726</v>
      </c>
      <c r="BA776" s="19" t="n">
        <v>0.149486242644892</v>
      </c>
      <c r="BB776" s="19"/>
      <c r="BC776" s="19" t="n">
        <v>0.149645754575294</v>
      </c>
      <c r="BD776" s="19" t="n">
        <v>0.185999675629788</v>
      </c>
      <c r="BE776" s="19" t="n">
        <v>0.149993896312618</v>
      </c>
      <c r="BF776" s="19" t="n">
        <v>0.117364086717888</v>
      </c>
      <c r="BG776" s="19" t="n">
        <v>0.187290799430711</v>
      </c>
    </row>
    <row r="777">
      <c r="B777" t="s">
        <v>100</v>
      </c>
      <c r="C777" s="19" t="n">
        <v>0.0472852835410038</v>
      </c>
      <c r="D777" s="19" t="n">
        <v>0.046135756199057</v>
      </c>
      <c r="E777" s="19" t="n">
        <v>0.0488264874421439</v>
      </c>
      <c r="F777" s="19"/>
      <c r="G777" s="19" t="n">
        <v>0.0388963556193303</v>
      </c>
      <c r="H777" s="19" t="n">
        <v>0.0304780774018179</v>
      </c>
      <c r="I777" s="19" t="n">
        <v>0.0357024021896678</v>
      </c>
      <c r="J777" s="19" t="n">
        <v>0.0715823713326611</v>
      </c>
      <c r="K777" s="19" t="n">
        <v>0.0479300233621767</v>
      </c>
      <c r="L777" s="19" t="n">
        <v>0.0572320578860847</v>
      </c>
      <c r="M777" s="19"/>
      <c r="N777" s="19" t="n">
        <v>0.0297557846322904</v>
      </c>
      <c r="O777" s="19" t="n">
        <v>0.0345913120203392</v>
      </c>
      <c r="P777" s="19" t="n">
        <v>0.0618997281584452</v>
      </c>
      <c r="Q777" s="19" t="n">
        <v>0.0682190047198083</v>
      </c>
      <c r="R777" s="19"/>
      <c r="S777" s="19" t="n">
        <v>0.0421699536576063</v>
      </c>
      <c r="T777" s="19" t="n">
        <v>0.0414207304699678</v>
      </c>
      <c r="U777" s="19" t="n">
        <v>0.0508898125121499</v>
      </c>
      <c r="V777" s="19" t="n">
        <v>0.0525090879240495</v>
      </c>
      <c r="W777" s="19" t="n">
        <v>0.0132287007960838</v>
      </c>
      <c r="X777" s="19" t="n">
        <v>0.0941634224793989</v>
      </c>
      <c r="Y777" s="19" t="n">
        <v>0.0384891749413515</v>
      </c>
      <c r="Z777" s="19" t="n">
        <v>0.0218490900165746</v>
      </c>
      <c r="AA777" s="19" t="n">
        <v>0.0538663636723344</v>
      </c>
      <c r="AB777" s="19" t="n">
        <v>0.0710475662133476</v>
      </c>
      <c r="AC777" s="19" t="n">
        <v>0.0190745502143366</v>
      </c>
      <c r="AD777" s="19" t="n">
        <v>0.02540039838782</v>
      </c>
      <c r="AE777" s="19"/>
      <c r="AF777" s="19" t="n">
        <v>0.0317171350375324</v>
      </c>
      <c r="AG777" s="19" t="n">
        <v>0.0412517063083463</v>
      </c>
      <c r="AH777" s="19" t="n">
        <v>0.120890073204145</v>
      </c>
      <c r="AI777" s="19"/>
      <c r="AJ777" s="19" t="n">
        <v>0.0369487695072643</v>
      </c>
      <c r="AK777" s="19" t="n">
        <v>0.0473180678137669</v>
      </c>
      <c r="AL777" s="19" t="n">
        <v>0.0153579659215059</v>
      </c>
      <c r="AM777" s="19" t="n">
        <v>0.0990595930008822</v>
      </c>
      <c r="AN777" s="19" t="n">
        <v>0.0817130652569813</v>
      </c>
      <c r="AO777" s="19"/>
      <c r="AP777" s="19" t="n">
        <v>0.0483644824566347</v>
      </c>
      <c r="AQ777" s="19" t="n">
        <v>0.0343403297561619</v>
      </c>
      <c r="AR777" s="19" t="n">
        <v>0.0321021599677269</v>
      </c>
      <c r="AS777" s="19" t="n">
        <v>0.0296123308097073</v>
      </c>
      <c r="AT777" s="19" t="n">
        <v>0.0627075392553047</v>
      </c>
      <c r="AU777" s="19"/>
      <c r="AV777" s="19" t="n">
        <v>0.0326378398104618</v>
      </c>
      <c r="AW777" s="19" t="n">
        <v>0.0395547528874176</v>
      </c>
      <c r="AX777" s="19" t="n">
        <v>0.0202252020224261</v>
      </c>
      <c r="AY777" s="19" t="n">
        <v>0.0316273564901977</v>
      </c>
      <c r="AZ777" s="19" t="n">
        <v>0.0425992972527682</v>
      </c>
      <c r="BA777" s="19" t="n">
        <v>0.0915657378155289</v>
      </c>
      <c r="BB777" s="19"/>
      <c r="BC777" s="19" t="n">
        <v>0.0392742189252786</v>
      </c>
      <c r="BD777" s="19" t="n">
        <v>0.0325821896639637</v>
      </c>
      <c r="BE777" s="19" t="n">
        <v>0.0477081198605541</v>
      </c>
      <c r="BF777" s="19" t="n">
        <v>0.0306307503017914</v>
      </c>
      <c r="BG777" s="19" t="n">
        <v>0</v>
      </c>
    </row>
    <row r="778">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c r="AB778" s="19"/>
      <c r="AC778" s="19"/>
      <c r="AD778" s="19"/>
      <c r="AE778" s="19"/>
      <c r="AF778" s="19"/>
      <c r="AG778" s="19"/>
      <c r="AH778" s="19"/>
      <c r="AI778" s="19"/>
      <c r="AJ778" s="19"/>
      <c r="AK778" s="19"/>
      <c r="AL778" s="19"/>
      <c r="AM778" s="19"/>
      <c r="AN778" s="19"/>
      <c r="AO778" s="19"/>
      <c r="AP778" s="19"/>
      <c r="AQ778" s="19"/>
      <c r="AR778" s="19"/>
      <c r="AS778" s="19"/>
      <c r="AT778" s="19"/>
      <c r="AU778" s="19"/>
      <c r="AV778" s="19"/>
      <c r="AW778" s="19"/>
      <c r="AX778" s="19"/>
      <c r="AY778" s="19"/>
      <c r="AZ778" s="19"/>
      <c r="BA778" s="19"/>
      <c r="BB778" s="19"/>
      <c r="BC778" s="19"/>
      <c r="BD778" s="19"/>
      <c r="BE778" s="19"/>
      <c r="BF778" s="19"/>
      <c r="BG778" s="19"/>
    </row>
    <row r="779">
      <c r="B779" s="7" t="s">
        <v>398</v>
      </c>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c r="AB779" s="19"/>
      <c r="AC779" s="19"/>
      <c r="AD779" s="19"/>
      <c r="AE779" s="19"/>
      <c r="AF779" s="19"/>
      <c r="AG779" s="19"/>
      <c r="AH779" s="19"/>
      <c r="AI779" s="19"/>
      <c r="AJ779" s="19"/>
      <c r="AK779" s="19"/>
      <c r="AL779" s="19"/>
      <c r="AM779" s="19"/>
      <c r="AN779" s="19"/>
      <c r="AO779" s="19"/>
      <c r="AP779" s="19"/>
      <c r="AQ779" s="19"/>
      <c r="AR779" s="19"/>
      <c r="AS779" s="19"/>
      <c r="AT779" s="19"/>
      <c r="AU779" s="19"/>
      <c r="AV779" s="19"/>
      <c r="AW779" s="19"/>
      <c r="AX779" s="19"/>
      <c r="AY779" s="19"/>
      <c r="AZ779" s="19"/>
      <c r="BA779" s="19"/>
      <c r="BB779" s="19"/>
      <c r="BC779" s="19"/>
      <c r="BD779" s="19"/>
      <c r="BE779" s="19"/>
      <c r="BF779" s="19"/>
      <c r="BG779" s="19"/>
    </row>
    <row r="780">
      <c r="B780" s="26" t="s">
        <v>331</v>
      </c>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c r="AB780" s="19"/>
      <c r="AC780" s="19"/>
      <c r="AD780" s="19"/>
      <c r="AE780" s="19"/>
      <c r="AF780" s="19"/>
      <c r="AG780" s="19"/>
      <c r="AH780" s="19"/>
      <c r="AI780" s="19"/>
      <c r="AJ780" s="19"/>
      <c r="AK780" s="19"/>
      <c r="AL780" s="19"/>
      <c r="AM780" s="19"/>
      <c r="AN780" s="19"/>
      <c r="AO780" s="19"/>
      <c r="AP780" s="19"/>
      <c r="AQ780" s="19"/>
      <c r="AR780" s="19"/>
      <c r="AS780" s="19"/>
      <c r="AT780" s="19"/>
      <c r="AU780" s="19"/>
      <c r="AV780" s="19"/>
      <c r="AW780" s="19"/>
      <c r="AX780" s="19"/>
      <c r="AY780" s="19"/>
      <c r="AZ780" s="19"/>
      <c r="BA780" s="19"/>
      <c r="BB780" s="19"/>
      <c r="BC780" s="19"/>
      <c r="BD780" s="19"/>
      <c r="BE780" s="19"/>
      <c r="BF780" s="19"/>
      <c r="BG780" s="19"/>
    </row>
    <row r="781">
      <c r="B781" t="s">
        <v>389</v>
      </c>
      <c r="C781" s="19" t="n">
        <v>0.0573543318805602</v>
      </c>
      <c r="D781" s="19" t="n">
        <v>0.0614138463245795</v>
      </c>
      <c r="E781" s="19" t="n">
        <v>0.0538438685496556</v>
      </c>
      <c r="F781" s="19"/>
      <c r="G781" s="19" t="n">
        <v>0.10964152485191</v>
      </c>
      <c r="H781" s="19" t="n">
        <v>0.126040221173474</v>
      </c>
      <c r="I781" s="19" t="n">
        <v>0.0438949843977451</v>
      </c>
      <c r="J781" s="19" t="n">
        <v>0.03037234755681</v>
      </c>
      <c r="K781" s="19" t="n">
        <v>0.0144750012591873</v>
      </c>
      <c r="L781" s="19" t="n">
        <v>0.0212135880037276</v>
      </c>
      <c r="M781" s="19"/>
      <c r="N781" s="19" t="n">
        <v>0.112927190232216</v>
      </c>
      <c r="O781" s="19" t="n">
        <v>0.0303821129189479</v>
      </c>
      <c r="P781" s="19" t="n">
        <v>0.027050875561593</v>
      </c>
      <c r="Q781" s="19" t="n">
        <v>0.0492964234031987</v>
      </c>
      <c r="R781" s="19"/>
      <c r="S781" s="19" t="n">
        <v>0.106135064753728</v>
      </c>
      <c r="T781" s="19" t="n">
        <v>0.0509042916241318</v>
      </c>
      <c r="U781" s="19" t="n">
        <v>0.0110281385455359</v>
      </c>
      <c r="V781" s="19" t="n">
        <v>0.0579129244390482</v>
      </c>
      <c r="W781" s="19" t="n">
        <v>0.100808742741093</v>
      </c>
      <c r="X781" s="19" t="n">
        <v>0.0663590892969679</v>
      </c>
      <c r="Y781" s="19" t="n">
        <v>0.0332758614951869</v>
      </c>
      <c r="Z781" s="19" t="n">
        <v>0.0406753083336742</v>
      </c>
      <c r="AA781" s="19" t="n">
        <v>0.0576804257018988</v>
      </c>
      <c r="AB781" s="19" t="n">
        <v>0.0406376828959035</v>
      </c>
      <c r="AC781" s="19" t="n">
        <v>0.0140331239094046</v>
      </c>
      <c r="AD781" s="19" t="n">
        <v>0.0270547219908442</v>
      </c>
      <c r="AE781" s="19"/>
      <c r="AF781" s="19" t="n">
        <v>0.0409426053602137</v>
      </c>
      <c r="AG781" s="19" t="n">
        <v>0.0723357161945574</v>
      </c>
      <c r="AH781" s="19" t="n">
        <v>0.0526260958767621</v>
      </c>
      <c r="AI781" s="19"/>
      <c r="AJ781" s="19" t="n">
        <v>0.0535975136829893</v>
      </c>
      <c r="AK781" s="19" t="n">
        <v>0.085030655004604</v>
      </c>
      <c r="AL781" s="19" t="n">
        <v>0.0570490046823142</v>
      </c>
      <c r="AM781" s="19" t="n">
        <v>0.0571598902749573</v>
      </c>
      <c r="AN781" s="19" t="n">
        <v>0.0419319784998328</v>
      </c>
      <c r="AO781" s="19"/>
      <c r="AP781" s="19" t="n">
        <v>0.0486719008252434</v>
      </c>
      <c r="AQ781" s="19" t="n">
        <v>0.0863975689857485</v>
      </c>
      <c r="AR781" s="19" t="n">
        <v>0.0249296616821084</v>
      </c>
      <c r="AS781" s="19" t="n">
        <v>0.0362064063895634</v>
      </c>
      <c r="AT781" s="19" t="n">
        <v>0.0622957107270587</v>
      </c>
      <c r="AU781" s="19"/>
      <c r="AV781" s="19" t="n">
        <v>0.105441058150504</v>
      </c>
      <c r="AW781" s="19" t="n">
        <v>0.065110647221232</v>
      </c>
      <c r="AX781" s="19" t="n">
        <v>0.0318387941318763</v>
      </c>
      <c r="AY781" s="19" t="n">
        <v>0.0294920862010188</v>
      </c>
      <c r="AZ781" s="19" t="n">
        <v>0.0423195285662551</v>
      </c>
      <c r="BA781" s="19" t="n">
        <v>0.034677576297283</v>
      </c>
      <c r="BB781" s="19"/>
      <c r="BC781" s="19" t="n">
        <v>0.0189882185733375</v>
      </c>
      <c r="BD781" s="19" t="n">
        <v>0.0353719497166381</v>
      </c>
      <c r="BE781" s="19" t="n">
        <v>0.0791423298162435</v>
      </c>
      <c r="BF781" s="19" t="n">
        <v>0.119877189895443</v>
      </c>
      <c r="BG781" s="19" t="n">
        <v>0.230602983514656</v>
      </c>
    </row>
    <row r="782">
      <c r="B782" t="s">
        <v>390</v>
      </c>
      <c r="C782" s="19" t="n">
        <v>0.153224276621377</v>
      </c>
      <c r="D782" s="19" t="n">
        <v>0.185954973370603</v>
      </c>
      <c r="E782" s="19" t="n">
        <v>0.122257223381753</v>
      </c>
      <c r="F782" s="19"/>
      <c r="G782" s="19" t="n">
        <v>0.27164193901325</v>
      </c>
      <c r="H782" s="19" t="n">
        <v>0.247530851508609</v>
      </c>
      <c r="I782" s="19" t="n">
        <v>0.166870361393807</v>
      </c>
      <c r="J782" s="19" t="n">
        <v>0.133504309982697</v>
      </c>
      <c r="K782" s="19" t="n">
        <v>0.0716610964276272</v>
      </c>
      <c r="L782" s="19" t="n">
        <v>0.0457700166288228</v>
      </c>
      <c r="M782" s="19"/>
      <c r="N782" s="19" t="n">
        <v>0.203482113731504</v>
      </c>
      <c r="O782" s="19" t="n">
        <v>0.141255585538687</v>
      </c>
      <c r="P782" s="19" t="n">
        <v>0.157521916727234</v>
      </c>
      <c r="Q782" s="19" t="n">
        <v>0.104487857103537</v>
      </c>
      <c r="R782" s="19"/>
      <c r="S782" s="19" t="n">
        <v>0.209022047160118</v>
      </c>
      <c r="T782" s="19" t="n">
        <v>0.138582646555303</v>
      </c>
      <c r="U782" s="19" t="n">
        <v>0.0416804855542883</v>
      </c>
      <c r="V782" s="19" t="n">
        <v>0.196561014403845</v>
      </c>
      <c r="W782" s="19" t="n">
        <v>0.175390535604997</v>
      </c>
      <c r="X782" s="19" t="n">
        <v>0.15893476280814</v>
      </c>
      <c r="Y782" s="19" t="n">
        <v>0.244543317542263</v>
      </c>
      <c r="Z782" s="19" t="n">
        <v>0.0672278211331957</v>
      </c>
      <c r="AA782" s="19" t="n">
        <v>0.15884602122954</v>
      </c>
      <c r="AB782" s="19" t="n">
        <v>0.101409369418408</v>
      </c>
      <c r="AC782" s="19" t="n">
        <v>0.0920750065485854</v>
      </c>
      <c r="AD782" s="19" t="n">
        <v>0.155458537363314</v>
      </c>
      <c r="AE782" s="19"/>
      <c r="AF782" s="19" t="n">
        <v>0.130477304027193</v>
      </c>
      <c r="AG782" s="19" t="n">
        <v>0.136831318677228</v>
      </c>
      <c r="AH782" s="19" t="n">
        <v>0.192332082108466</v>
      </c>
      <c r="AI782" s="19"/>
      <c r="AJ782" s="19" t="n">
        <v>0.124294645937519</v>
      </c>
      <c r="AK782" s="19" t="n">
        <v>0.213562427827694</v>
      </c>
      <c r="AL782" s="19" t="n">
        <v>0.130785187764538</v>
      </c>
      <c r="AM782" s="19" t="n">
        <v>0.198369136087897</v>
      </c>
      <c r="AN782" s="19" t="n">
        <v>0.109489945835017</v>
      </c>
      <c r="AO782" s="19"/>
      <c r="AP782" s="19" t="n">
        <v>0.108055174335208</v>
      </c>
      <c r="AQ782" s="19" t="n">
        <v>0.230320488457382</v>
      </c>
      <c r="AR782" s="19" t="n">
        <v>0.15270999501534</v>
      </c>
      <c r="AS782" s="19" t="n">
        <v>0.148053127091658</v>
      </c>
      <c r="AT782" s="19" t="n">
        <v>0.0367354712381726</v>
      </c>
      <c r="AU782" s="19"/>
      <c r="AV782" s="19" t="n">
        <v>0.236284388589142</v>
      </c>
      <c r="AW782" s="19" t="n">
        <v>0.132805067694389</v>
      </c>
      <c r="AX782" s="19" t="n">
        <v>0.201836284959288</v>
      </c>
      <c r="AY782" s="19" t="n">
        <v>0.164519685894345</v>
      </c>
      <c r="AZ782" s="19" t="n">
        <v>0.0570273161374797</v>
      </c>
      <c r="BA782" s="19" t="n">
        <v>0.0742909329171559</v>
      </c>
      <c r="BB782" s="19"/>
      <c r="BC782" s="19" t="n">
        <v>0.111820032471072</v>
      </c>
      <c r="BD782" s="19" t="n">
        <v>0.140990303550761</v>
      </c>
      <c r="BE782" s="19" t="n">
        <v>0.182211008675932</v>
      </c>
      <c r="BF782" s="19" t="n">
        <v>0.19993894376636</v>
      </c>
      <c r="BG782" s="19" t="n">
        <v>0.30003676767243</v>
      </c>
    </row>
    <row r="783">
      <c r="B783" t="s">
        <v>391</v>
      </c>
      <c r="C783" s="19" t="n">
        <v>0.25372017730087</v>
      </c>
      <c r="D783" s="19" t="n">
        <v>0.258062092396855</v>
      </c>
      <c r="E783" s="19" t="n">
        <v>0.251622440010202</v>
      </c>
      <c r="F783" s="19"/>
      <c r="G783" s="19" t="n">
        <v>0.229793177230269</v>
      </c>
      <c r="H783" s="19" t="n">
        <v>0.278355029520321</v>
      </c>
      <c r="I783" s="19" t="n">
        <v>0.283306232717568</v>
      </c>
      <c r="J783" s="19" t="n">
        <v>0.265884653763636</v>
      </c>
      <c r="K783" s="19" t="n">
        <v>0.18062357191405</v>
      </c>
      <c r="L783" s="19" t="n">
        <v>0.262662800703453</v>
      </c>
      <c r="M783" s="19"/>
      <c r="N783" s="19" t="n">
        <v>0.259776436039759</v>
      </c>
      <c r="O783" s="19" t="n">
        <v>0.249038781346757</v>
      </c>
      <c r="P783" s="19" t="n">
        <v>0.249721578701975</v>
      </c>
      <c r="Q783" s="19" t="n">
        <v>0.256355560672854</v>
      </c>
      <c r="R783" s="19"/>
      <c r="S783" s="19" t="n">
        <v>0.2972232388214</v>
      </c>
      <c r="T783" s="19" t="n">
        <v>0.213902310699113</v>
      </c>
      <c r="U783" s="19" t="n">
        <v>0.297468019839981</v>
      </c>
      <c r="V783" s="19" t="n">
        <v>0.249847273809882</v>
      </c>
      <c r="W783" s="19" t="n">
        <v>0.22780469112854</v>
      </c>
      <c r="X783" s="19" t="n">
        <v>0.262226803409079</v>
      </c>
      <c r="Y783" s="19" t="n">
        <v>0.27475423760049</v>
      </c>
      <c r="Z783" s="19" t="n">
        <v>0.194834214469037</v>
      </c>
      <c r="AA783" s="19" t="n">
        <v>0.276009005712607</v>
      </c>
      <c r="AB783" s="19" t="n">
        <v>0.196014768593795</v>
      </c>
      <c r="AC783" s="19" t="n">
        <v>0.267401019400749</v>
      </c>
      <c r="AD783" s="19" t="n">
        <v>0.221905346252518</v>
      </c>
      <c r="AE783" s="19"/>
      <c r="AF783" s="19" t="n">
        <v>0.270275109605786</v>
      </c>
      <c r="AG783" s="19" t="n">
        <v>0.253296146661756</v>
      </c>
      <c r="AH783" s="19" t="n">
        <v>0.233511298617107</v>
      </c>
      <c r="AI783" s="19"/>
      <c r="AJ783" s="19" t="n">
        <v>0.261869268461116</v>
      </c>
      <c r="AK783" s="19" t="n">
        <v>0.262665163715687</v>
      </c>
      <c r="AL783" s="19" t="n">
        <v>0.257906655687807</v>
      </c>
      <c r="AM783" s="19" t="n">
        <v>0.310127398201293</v>
      </c>
      <c r="AN783" s="19" t="n">
        <v>0.248464749736182</v>
      </c>
      <c r="AO783" s="19"/>
      <c r="AP783" s="19" t="n">
        <v>0.253129462989345</v>
      </c>
      <c r="AQ783" s="19" t="n">
        <v>0.239678959435588</v>
      </c>
      <c r="AR783" s="19" t="n">
        <v>0.288655810088536</v>
      </c>
      <c r="AS783" s="19" t="n">
        <v>0.301482854111006</v>
      </c>
      <c r="AT783" s="19" t="n">
        <v>0.206178788527615</v>
      </c>
      <c r="AU783" s="19"/>
      <c r="AV783" s="19" t="n">
        <v>0.270671713544152</v>
      </c>
      <c r="AW783" s="19" t="n">
        <v>0.255733577302583</v>
      </c>
      <c r="AX783" s="19" t="n">
        <v>0.200312088453582</v>
      </c>
      <c r="AY783" s="19" t="n">
        <v>0.287719953868056</v>
      </c>
      <c r="AZ783" s="19" t="n">
        <v>0.275085868345299</v>
      </c>
      <c r="BA783" s="19" t="n">
        <v>0.254187845403649</v>
      </c>
      <c r="BB783" s="19"/>
      <c r="BC783" s="19" t="n">
        <v>0.301172915551918</v>
      </c>
      <c r="BD783" s="19" t="n">
        <v>0.189669004759067</v>
      </c>
      <c r="BE783" s="19" t="n">
        <v>0.267993212220523</v>
      </c>
      <c r="BF783" s="19" t="n">
        <v>0.282555491496211</v>
      </c>
      <c r="BG783" s="19" t="n">
        <v>0.188109590283129</v>
      </c>
    </row>
    <row r="784">
      <c r="B784" t="s">
        <v>392</v>
      </c>
      <c r="C784" s="19" t="n">
        <v>0.494845398952253</v>
      </c>
      <c r="D784" s="19" t="n">
        <v>0.454402351903996</v>
      </c>
      <c r="E784" s="19" t="n">
        <v>0.530389028906939</v>
      </c>
      <c r="F784" s="19"/>
      <c r="G784" s="19" t="n">
        <v>0.383105121612401</v>
      </c>
      <c r="H784" s="19" t="n">
        <v>0.318197654552059</v>
      </c>
      <c r="I784" s="19" t="n">
        <v>0.468488707387803</v>
      </c>
      <c r="J784" s="19" t="n">
        <v>0.498895217076161</v>
      </c>
      <c r="K784" s="19" t="n">
        <v>0.693255456222988</v>
      </c>
      <c r="L784" s="19" t="n">
        <v>0.616009964172734</v>
      </c>
      <c r="M784" s="19"/>
      <c r="N784" s="19" t="n">
        <v>0.406172274034956</v>
      </c>
      <c r="O784" s="19" t="n">
        <v>0.5368549653334</v>
      </c>
      <c r="P784" s="19" t="n">
        <v>0.505789447172265</v>
      </c>
      <c r="Q784" s="19" t="n">
        <v>0.540814873747891</v>
      </c>
      <c r="R784" s="19"/>
      <c r="S784" s="19" t="n">
        <v>0.361810795202324</v>
      </c>
      <c r="T784" s="19" t="n">
        <v>0.571301011022225</v>
      </c>
      <c r="U784" s="19" t="n">
        <v>0.622318941832188</v>
      </c>
      <c r="V784" s="19" t="n">
        <v>0.469341053154046</v>
      </c>
      <c r="W784" s="19" t="n">
        <v>0.482767329729287</v>
      </c>
      <c r="X784" s="19" t="n">
        <v>0.419375385857992</v>
      </c>
      <c r="Y784" s="19" t="n">
        <v>0.396828915719889</v>
      </c>
      <c r="Z784" s="19" t="n">
        <v>0.631946141397661</v>
      </c>
      <c r="AA784" s="19" t="n">
        <v>0.452626306830122</v>
      </c>
      <c r="AB784" s="19" t="n">
        <v>0.590147818946496</v>
      </c>
      <c r="AC784" s="19" t="n">
        <v>0.607416299926924</v>
      </c>
      <c r="AD784" s="19" t="n">
        <v>0.595581394393324</v>
      </c>
      <c r="AE784" s="19"/>
      <c r="AF784" s="19" t="n">
        <v>0.528172706841679</v>
      </c>
      <c r="AG784" s="19" t="n">
        <v>0.49478098812263</v>
      </c>
      <c r="AH784" s="19" t="n">
        <v>0.432341223777361</v>
      </c>
      <c r="AI784" s="19"/>
      <c r="AJ784" s="19" t="n">
        <v>0.532870962506325</v>
      </c>
      <c r="AK784" s="19" t="n">
        <v>0.403180961312962</v>
      </c>
      <c r="AL784" s="19" t="n">
        <v>0.512274927648289</v>
      </c>
      <c r="AM784" s="19" t="n">
        <v>0.33528398243497</v>
      </c>
      <c r="AN784" s="19" t="n">
        <v>0.514861406986678</v>
      </c>
      <c r="AO784" s="19"/>
      <c r="AP784" s="19" t="n">
        <v>0.558648247392379</v>
      </c>
      <c r="AQ784" s="19" t="n">
        <v>0.410776303308164</v>
      </c>
      <c r="AR784" s="19" t="n">
        <v>0.501602373246288</v>
      </c>
      <c r="AS784" s="19" t="n">
        <v>0.493545338289949</v>
      </c>
      <c r="AT784" s="19" t="n">
        <v>0.595094577446979</v>
      </c>
      <c r="AU784" s="19"/>
      <c r="AV784" s="19" t="n">
        <v>0.36143974827201</v>
      </c>
      <c r="AW784" s="19" t="n">
        <v>0.517597236522789</v>
      </c>
      <c r="AX784" s="19" t="n">
        <v>0.545787630432828</v>
      </c>
      <c r="AY784" s="19" t="n">
        <v>0.500438790579121</v>
      </c>
      <c r="AZ784" s="19" t="n">
        <v>0.542346877050043</v>
      </c>
      <c r="BA784" s="19" t="n">
        <v>0.565685168584218</v>
      </c>
      <c r="BB784" s="19"/>
      <c r="BC784" s="19" t="n">
        <v>0.524446787376853</v>
      </c>
      <c r="BD784" s="19" t="n">
        <v>0.608724772874357</v>
      </c>
      <c r="BE784" s="19" t="n">
        <v>0.437209230989955</v>
      </c>
      <c r="BF784" s="19" t="n">
        <v>0.373307244210719</v>
      </c>
      <c r="BG784" s="19" t="n">
        <v>0.281250658529785</v>
      </c>
    </row>
    <row r="785">
      <c r="B785" t="s">
        <v>100</v>
      </c>
      <c r="C785" s="19" t="n">
        <v>0.04085581524494</v>
      </c>
      <c r="D785" s="19" t="n">
        <v>0.0401667360039662</v>
      </c>
      <c r="E785" s="19" t="n">
        <v>0.0418874391514505</v>
      </c>
      <c r="F785" s="19"/>
      <c r="G785" s="19" t="n">
        <v>0.00581823729216963</v>
      </c>
      <c r="H785" s="19" t="n">
        <v>0.0298762432455371</v>
      </c>
      <c r="I785" s="19" t="n">
        <v>0.0374397141030766</v>
      </c>
      <c r="J785" s="19" t="n">
        <v>0.0713434716206958</v>
      </c>
      <c r="K785" s="19" t="n">
        <v>0.0399848741761475</v>
      </c>
      <c r="L785" s="19" t="n">
        <v>0.0543436304912621</v>
      </c>
      <c r="M785" s="19"/>
      <c r="N785" s="19" t="n">
        <v>0.0176419859615656</v>
      </c>
      <c r="O785" s="19" t="n">
        <v>0.0424685548622084</v>
      </c>
      <c r="P785" s="19" t="n">
        <v>0.0599161818369333</v>
      </c>
      <c r="Q785" s="19" t="n">
        <v>0.0490452850725191</v>
      </c>
      <c r="R785" s="19"/>
      <c r="S785" s="19" t="n">
        <v>0.0258088540624299</v>
      </c>
      <c r="T785" s="19" t="n">
        <v>0.0253097400992272</v>
      </c>
      <c r="U785" s="19" t="n">
        <v>0.0275044142280065</v>
      </c>
      <c r="V785" s="19" t="n">
        <v>0.0263377341931801</v>
      </c>
      <c r="W785" s="19" t="n">
        <v>0.0132287007960838</v>
      </c>
      <c r="X785" s="19" t="n">
        <v>0.0931039586278208</v>
      </c>
      <c r="Y785" s="19" t="n">
        <v>0.0505976676421709</v>
      </c>
      <c r="Z785" s="19" t="n">
        <v>0.0653165146664323</v>
      </c>
      <c r="AA785" s="19" t="n">
        <v>0.0548382405258322</v>
      </c>
      <c r="AB785" s="19" t="n">
        <v>0.0717903601453977</v>
      </c>
      <c r="AC785" s="19" t="n">
        <v>0.0190745502143366</v>
      </c>
      <c r="AD785" s="19" t="n">
        <v>0</v>
      </c>
      <c r="AE785" s="19"/>
      <c r="AF785" s="19" t="n">
        <v>0.0301322741651283</v>
      </c>
      <c r="AG785" s="19" t="n">
        <v>0.0427558303438285</v>
      </c>
      <c r="AH785" s="19" t="n">
        <v>0.0891892996203053</v>
      </c>
      <c r="AI785" s="19"/>
      <c r="AJ785" s="19" t="n">
        <v>0.0273676094120507</v>
      </c>
      <c r="AK785" s="19" t="n">
        <v>0.035560792139052</v>
      </c>
      <c r="AL785" s="19" t="n">
        <v>0.0419842242170516</v>
      </c>
      <c r="AM785" s="19" t="n">
        <v>0.0990595930008822</v>
      </c>
      <c r="AN785" s="19" t="n">
        <v>0.0852519189422914</v>
      </c>
      <c r="AO785" s="19"/>
      <c r="AP785" s="19" t="n">
        <v>0.0314952144578246</v>
      </c>
      <c r="AQ785" s="19" t="n">
        <v>0.0328266798131178</v>
      </c>
      <c r="AR785" s="19" t="n">
        <v>0.0321021599677269</v>
      </c>
      <c r="AS785" s="19" t="n">
        <v>0.0207122741178239</v>
      </c>
      <c r="AT785" s="19" t="n">
        <v>0.0996954520601744</v>
      </c>
      <c r="AU785" s="19"/>
      <c r="AV785" s="19" t="n">
        <v>0.0261630914441923</v>
      </c>
      <c r="AW785" s="19" t="n">
        <v>0.0287534712590067</v>
      </c>
      <c r="AX785" s="19" t="n">
        <v>0.0202252020224261</v>
      </c>
      <c r="AY785" s="19" t="n">
        <v>0.0178294834574589</v>
      </c>
      <c r="AZ785" s="19" t="n">
        <v>0.0832204099009227</v>
      </c>
      <c r="BA785" s="19" t="n">
        <v>0.0711584767976941</v>
      </c>
      <c r="BB785" s="19"/>
      <c r="BC785" s="19" t="n">
        <v>0.0435720460268193</v>
      </c>
      <c r="BD785" s="19" t="n">
        <v>0.0252439690991773</v>
      </c>
      <c r="BE785" s="19" t="n">
        <v>0.0334442182973475</v>
      </c>
      <c r="BF785" s="19" t="n">
        <v>0.0243211306312666</v>
      </c>
      <c r="BG785" s="19" t="n">
        <v>0</v>
      </c>
    </row>
    <row r="786">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c r="AB786" s="19"/>
      <c r="AC786" s="19"/>
      <c r="AD786" s="19"/>
      <c r="AE786" s="19"/>
      <c r="AF786" s="19"/>
      <c r="AG786" s="19"/>
      <c r="AH786" s="19"/>
      <c r="AI786" s="19"/>
      <c r="AJ786" s="19"/>
      <c r="AK786" s="19"/>
      <c r="AL786" s="19"/>
      <c r="AM786" s="19"/>
      <c r="AN786" s="19"/>
      <c r="AO786" s="19"/>
      <c r="AP786" s="19"/>
      <c r="AQ786" s="19"/>
      <c r="AR786" s="19"/>
      <c r="AS786" s="19"/>
      <c r="AT786" s="19"/>
      <c r="AU786" s="19"/>
      <c r="AV786" s="19"/>
      <c r="AW786" s="19"/>
      <c r="AX786" s="19"/>
      <c r="AY786" s="19"/>
      <c r="AZ786" s="19"/>
      <c r="BA786" s="19"/>
      <c r="BB786" s="19"/>
      <c r="BC786" s="19"/>
      <c r="BD786" s="19"/>
      <c r="BE786" s="19"/>
      <c r="BF786" s="19"/>
      <c r="BG786" s="19"/>
    </row>
    <row r="787">
      <c r="B787" s="7" t="s">
        <v>399</v>
      </c>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c r="AB787" s="19"/>
      <c r="AC787" s="19"/>
      <c r="AD787" s="19"/>
      <c r="AE787" s="19"/>
      <c r="AF787" s="19"/>
      <c r="AG787" s="19"/>
      <c r="AH787" s="19"/>
      <c r="AI787" s="19"/>
      <c r="AJ787" s="19"/>
      <c r="AK787" s="19"/>
      <c r="AL787" s="19"/>
      <c r="AM787" s="19"/>
      <c r="AN787" s="19"/>
      <c r="AO787" s="19"/>
      <c r="AP787" s="19"/>
      <c r="AQ787" s="19"/>
      <c r="AR787" s="19"/>
      <c r="AS787" s="19"/>
      <c r="AT787" s="19"/>
      <c r="AU787" s="19"/>
      <c r="AV787" s="19"/>
      <c r="AW787" s="19"/>
      <c r="AX787" s="19"/>
      <c r="AY787" s="19"/>
      <c r="AZ787" s="19"/>
      <c r="BA787" s="19"/>
      <c r="BB787" s="19"/>
      <c r="BC787" s="19"/>
      <c r="BD787" s="19"/>
      <c r="BE787" s="19"/>
      <c r="BF787" s="19"/>
      <c r="BG787" s="19"/>
    </row>
    <row r="788">
      <c r="B788" s="26" t="s">
        <v>331</v>
      </c>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c r="AB788" s="19"/>
      <c r="AC788" s="19"/>
      <c r="AD788" s="19"/>
      <c r="AE788" s="19"/>
      <c r="AF788" s="19"/>
      <c r="AG788" s="19"/>
      <c r="AH788" s="19"/>
      <c r="AI788" s="19"/>
      <c r="AJ788" s="19"/>
      <c r="AK788" s="19"/>
      <c r="AL788" s="19"/>
      <c r="AM788" s="19"/>
      <c r="AN788" s="19"/>
      <c r="AO788" s="19"/>
      <c r="AP788" s="19"/>
      <c r="AQ788" s="19"/>
      <c r="AR788" s="19"/>
      <c r="AS788" s="19"/>
      <c r="AT788" s="19"/>
      <c r="AU788" s="19"/>
      <c r="AV788" s="19"/>
      <c r="AW788" s="19"/>
      <c r="AX788" s="19"/>
      <c r="AY788" s="19"/>
      <c r="AZ788" s="19"/>
      <c r="BA788" s="19"/>
      <c r="BB788" s="19"/>
      <c r="BC788" s="19"/>
      <c r="BD788" s="19"/>
      <c r="BE788" s="19"/>
      <c r="BF788" s="19"/>
      <c r="BG788" s="19"/>
    </row>
    <row r="789">
      <c r="B789" t="s">
        <v>389</v>
      </c>
      <c r="C789" s="19" t="n">
        <v>0.0507611225985333</v>
      </c>
      <c r="D789" s="19" t="n">
        <v>0.0635628425916166</v>
      </c>
      <c r="E789" s="19" t="n">
        <v>0.0385702365825242</v>
      </c>
      <c r="F789" s="19"/>
      <c r="G789" s="19" t="n">
        <v>0.0701354467981162</v>
      </c>
      <c r="H789" s="19" t="n">
        <v>0.11192746613934</v>
      </c>
      <c r="I789" s="19" t="n">
        <v>0.0658296807588276</v>
      </c>
      <c r="J789" s="19" t="n">
        <v>0.015558310667078</v>
      </c>
      <c r="K789" s="19" t="n">
        <v>0.023107445742134</v>
      </c>
      <c r="L789" s="19" t="n">
        <v>0.0183599014601086</v>
      </c>
      <c r="M789" s="19"/>
      <c r="N789" s="19" t="n">
        <v>0.0861528108851207</v>
      </c>
      <c r="O789" s="19" t="n">
        <v>0.0403823914637638</v>
      </c>
      <c r="P789" s="19" t="n">
        <v>0.0276102732561551</v>
      </c>
      <c r="Q789" s="19" t="n">
        <v>0.0418883081744537</v>
      </c>
      <c r="R789" s="19"/>
      <c r="S789" s="19" t="n">
        <v>0.0960991875043557</v>
      </c>
      <c r="T789" s="19" t="n">
        <v>0.0248545389814194</v>
      </c>
      <c r="U789" s="19" t="n">
        <v>0.0120294699031958</v>
      </c>
      <c r="V789" s="19" t="n">
        <v>0.0849705044731044</v>
      </c>
      <c r="W789" s="19" t="n">
        <v>0.0694901037525722</v>
      </c>
      <c r="X789" s="19" t="n">
        <v>0.0866994989189448</v>
      </c>
      <c r="Y789" s="19" t="n">
        <v>0.0332758614951869</v>
      </c>
      <c r="Z789" s="19" t="n">
        <v>0.0207951823659173</v>
      </c>
      <c r="AA789" s="19" t="n">
        <v>0.047124040795879</v>
      </c>
      <c r="AB789" s="19" t="n">
        <v>0.0215037015975405</v>
      </c>
      <c r="AC789" s="19" t="n">
        <v>0.0280973030120756</v>
      </c>
      <c r="AD789" s="19" t="n">
        <v>0</v>
      </c>
      <c r="AE789" s="19"/>
      <c r="AF789" s="19" t="n">
        <v>0.0496654736633927</v>
      </c>
      <c r="AG789" s="19" t="n">
        <v>0.0515624276217848</v>
      </c>
      <c r="AH789" s="19" t="n">
        <v>0.0696722533022957</v>
      </c>
      <c r="AI789" s="19"/>
      <c r="AJ789" s="19" t="n">
        <v>0.0346549669226088</v>
      </c>
      <c r="AK789" s="19" t="n">
        <v>0.0759769592474291</v>
      </c>
      <c r="AL789" s="19" t="n">
        <v>0.0396216802268336</v>
      </c>
      <c r="AM789" s="19" t="n">
        <v>0.128977527916904</v>
      </c>
      <c r="AN789" s="19" t="n">
        <v>0.0594068246074231</v>
      </c>
      <c r="AO789" s="19"/>
      <c r="AP789" s="19" t="n">
        <v>0.0384905148220181</v>
      </c>
      <c r="AQ789" s="19" t="n">
        <v>0.0761419112058729</v>
      </c>
      <c r="AR789" s="19" t="n">
        <v>0.0221893311559767</v>
      </c>
      <c r="AS789" s="19" t="n">
        <v>0.0554606499035728</v>
      </c>
      <c r="AT789" s="19" t="n">
        <v>0.0496116187345444</v>
      </c>
      <c r="AU789" s="19"/>
      <c r="AV789" s="19" t="n">
        <v>0.109188967257719</v>
      </c>
      <c r="AW789" s="19" t="n">
        <v>0.0337318704718742</v>
      </c>
      <c r="AX789" s="19" t="n">
        <v>0.0209090471167303</v>
      </c>
      <c r="AY789" s="19" t="n">
        <v>0.0406722662492112</v>
      </c>
      <c r="AZ789" s="19" t="n">
        <v>0.0337028070111215</v>
      </c>
      <c r="BA789" s="19" t="n">
        <v>0.0230361008537422</v>
      </c>
      <c r="BB789" s="19"/>
      <c r="BC789" s="19" t="n">
        <v>0.0374258775048005</v>
      </c>
      <c r="BD789" s="19" t="n">
        <v>0.0363440285471566</v>
      </c>
      <c r="BE789" s="19" t="n">
        <v>0.0544893583752185</v>
      </c>
      <c r="BF789" s="19" t="n">
        <v>0.0892618083319447</v>
      </c>
      <c r="BG789" s="19" t="n">
        <v>0.326044114061632</v>
      </c>
    </row>
    <row r="790">
      <c r="B790" t="s">
        <v>390</v>
      </c>
      <c r="C790" s="19" t="n">
        <v>0.184072706922815</v>
      </c>
      <c r="D790" s="19" t="n">
        <v>0.203282151222168</v>
      </c>
      <c r="E790" s="19" t="n">
        <v>0.166709215205499</v>
      </c>
      <c r="F790" s="19"/>
      <c r="G790" s="19" t="n">
        <v>0.281544227212429</v>
      </c>
      <c r="H790" s="19" t="n">
        <v>0.283524105235786</v>
      </c>
      <c r="I790" s="19" t="n">
        <v>0.207283196673393</v>
      </c>
      <c r="J790" s="19" t="n">
        <v>0.169469912000046</v>
      </c>
      <c r="K790" s="19" t="n">
        <v>0.0954410388428955</v>
      </c>
      <c r="L790" s="19" t="n">
        <v>0.0799107301121507</v>
      </c>
      <c r="M790" s="19"/>
      <c r="N790" s="19" t="n">
        <v>0.254300189740302</v>
      </c>
      <c r="O790" s="19" t="n">
        <v>0.198147925956125</v>
      </c>
      <c r="P790" s="19" t="n">
        <v>0.147947634495322</v>
      </c>
      <c r="Q790" s="19" t="n">
        <v>0.116747258584669</v>
      </c>
      <c r="R790" s="19"/>
      <c r="S790" s="19" t="n">
        <v>0.22821843489918</v>
      </c>
      <c r="T790" s="19" t="n">
        <v>0.147902172950326</v>
      </c>
      <c r="U790" s="19" t="n">
        <v>0.087729396202083</v>
      </c>
      <c r="V790" s="19" t="n">
        <v>0.254878436484873</v>
      </c>
      <c r="W790" s="19" t="n">
        <v>0.243509234671867</v>
      </c>
      <c r="X790" s="19" t="n">
        <v>0.15841555060447</v>
      </c>
      <c r="Y790" s="19" t="n">
        <v>0.263969546443164</v>
      </c>
      <c r="Z790" s="19" t="n">
        <v>0.140080611883879</v>
      </c>
      <c r="AA790" s="19" t="n">
        <v>0.194112662236614</v>
      </c>
      <c r="AB790" s="19" t="n">
        <v>0.172166887972164</v>
      </c>
      <c r="AC790" s="19" t="n">
        <v>0.0957475237203935</v>
      </c>
      <c r="AD790" s="19" t="n">
        <v>0.0966206744179944</v>
      </c>
      <c r="AE790" s="19"/>
      <c r="AF790" s="19" t="n">
        <v>0.166485869937614</v>
      </c>
      <c r="AG790" s="19" t="n">
        <v>0.19865638596431</v>
      </c>
      <c r="AH790" s="19" t="n">
        <v>0.150866259186792</v>
      </c>
      <c r="AI790" s="19"/>
      <c r="AJ790" s="19" t="n">
        <v>0.14759159909752</v>
      </c>
      <c r="AK790" s="19" t="n">
        <v>0.2868921533698</v>
      </c>
      <c r="AL790" s="19" t="n">
        <v>0.153171862084413</v>
      </c>
      <c r="AM790" s="19" t="n">
        <v>0.200647355726741</v>
      </c>
      <c r="AN790" s="19" t="n">
        <v>0.15017396214039</v>
      </c>
      <c r="AO790" s="19"/>
      <c r="AP790" s="19" t="n">
        <v>0.135697982517014</v>
      </c>
      <c r="AQ790" s="19" t="n">
        <v>0.266454495025982</v>
      </c>
      <c r="AR790" s="19" t="n">
        <v>0.167994867973469</v>
      </c>
      <c r="AS790" s="19" t="n">
        <v>0.163451018185232</v>
      </c>
      <c r="AT790" s="19" t="n">
        <v>0.144874645329394</v>
      </c>
      <c r="AU790" s="19"/>
      <c r="AV790" s="19" t="n">
        <v>0.280022804004195</v>
      </c>
      <c r="AW790" s="19" t="n">
        <v>0.162478913705299</v>
      </c>
      <c r="AX790" s="19" t="n">
        <v>0.200159688964289</v>
      </c>
      <c r="AY790" s="19" t="n">
        <v>0.162489742200229</v>
      </c>
      <c r="AZ790" s="19" t="n">
        <v>0.129188287239039</v>
      </c>
      <c r="BA790" s="19" t="n">
        <v>0.12726007215737</v>
      </c>
      <c r="BB790" s="19"/>
      <c r="BC790" s="19" t="n">
        <v>0.140274101861188</v>
      </c>
      <c r="BD790" s="19" t="n">
        <v>0.159417929491871</v>
      </c>
      <c r="BE790" s="19" t="n">
        <v>0.255675505969469</v>
      </c>
      <c r="BF790" s="19" t="n">
        <v>0.242333858679438</v>
      </c>
      <c r="BG790" s="19" t="n">
        <v>0.17497338064855</v>
      </c>
    </row>
    <row r="791">
      <c r="B791" t="s">
        <v>391</v>
      </c>
      <c r="C791" s="19" t="n">
        <v>0.319295587719845</v>
      </c>
      <c r="D791" s="19" t="n">
        <v>0.321188284944031</v>
      </c>
      <c r="E791" s="19" t="n">
        <v>0.318212516635013</v>
      </c>
      <c r="F791" s="19"/>
      <c r="G791" s="19" t="n">
        <v>0.322572351109021</v>
      </c>
      <c r="H791" s="19" t="n">
        <v>0.282419732992403</v>
      </c>
      <c r="I791" s="19" t="n">
        <v>0.320339936699459</v>
      </c>
      <c r="J791" s="19" t="n">
        <v>0.309250372689305</v>
      </c>
      <c r="K791" s="19" t="n">
        <v>0.300832007643887</v>
      </c>
      <c r="L791" s="19" t="n">
        <v>0.366621824557606</v>
      </c>
      <c r="M791" s="19"/>
      <c r="N791" s="19" t="n">
        <v>0.290517206393389</v>
      </c>
      <c r="O791" s="19" t="n">
        <v>0.320651981682145</v>
      </c>
      <c r="P791" s="19" t="n">
        <v>0.309933331084093</v>
      </c>
      <c r="Q791" s="19" t="n">
        <v>0.360986013216262</v>
      </c>
      <c r="R791" s="19"/>
      <c r="S791" s="19" t="n">
        <v>0.258746914998574</v>
      </c>
      <c r="T791" s="19" t="n">
        <v>0.327763229513128</v>
      </c>
      <c r="U791" s="19" t="n">
        <v>0.408002322081378</v>
      </c>
      <c r="V791" s="19" t="n">
        <v>0.321200058603681</v>
      </c>
      <c r="W791" s="19" t="n">
        <v>0.309452324602505</v>
      </c>
      <c r="X791" s="19" t="n">
        <v>0.355980024151648</v>
      </c>
      <c r="Y791" s="19" t="n">
        <v>0.296618652448526</v>
      </c>
      <c r="Z791" s="19" t="n">
        <v>0.310850772695324</v>
      </c>
      <c r="AA791" s="19" t="n">
        <v>0.333317905320235</v>
      </c>
      <c r="AB791" s="19" t="n">
        <v>0.263725017661668</v>
      </c>
      <c r="AC791" s="19" t="n">
        <v>0.398732113404448</v>
      </c>
      <c r="AD791" s="19" t="n">
        <v>0.31189935298277</v>
      </c>
      <c r="AE791" s="19"/>
      <c r="AF791" s="19" t="n">
        <v>0.317778502702462</v>
      </c>
      <c r="AG791" s="19" t="n">
        <v>0.32558004604116</v>
      </c>
      <c r="AH791" s="19" t="n">
        <v>0.277522531350365</v>
      </c>
      <c r="AI791" s="19"/>
      <c r="AJ791" s="19" t="n">
        <v>0.368548595688097</v>
      </c>
      <c r="AK791" s="19" t="n">
        <v>0.268838750923249</v>
      </c>
      <c r="AL791" s="19" t="n">
        <v>0.45154910233206</v>
      </c>
      <c r="AM791" s="19" t="n">
        <v>0.244651425906643</v>
      </c>
      <c r="AN791" s="19" t="n">
        <v>0.218864235574455</v>
      </c>
      <c r="AO791" s="19"/>
      <c r="AP791" s="19" t="n">
        <v>0.376057081681991</v>
      </c>
      <c r="AQ791" s="19" t="n">
        <v>0.286043204691685</v>
      </c>
      <c r="AR791" s="19" t="n">
        <v>0.436453765366201</v>
      </c>
      <c r="AS791" s="19" t="n">
        <v>0.350757074024248</v>
      </c>
      <c r="AT791" s="19" t="n">
        <v>0.335869860209822</v>
      </c>
      <c r="AU791" s="19"/>
      <c r="AV791" s="19" t="n">
        <v>0.265138849436706</v>
      </c>
      <c r="AW791" s="19" t="n">
        <v>0.357046291148468</v>
      </c>
      <c r="AX791" s="19" t="n">
        <v>0.413203764577183</v>
      </c>
      <c r="AY791" s="19" t="n">
        <v>0.332074510146043</v>
      </c>
      <c r="AZ791" s="19" t="n">
        <v>0.374203093273822</v>
      </c>
      <c r="BA791" s="19" t="n">
        <v>0.355083342936248</v>
      </c>
      <c r="BB791" s="19"/>
      <c r="BC791" s="19" t="n">
        <v>0.358449768381064</v>
      </c>
      <c r="BD791" s="19" t="n">
        <v>0.316764991543543</v>
      </c>
      <c r="BE791" s="19" t="n">
        <v>0.293056635507614</v>
      </c>
      <c r="BF791" s="19" t="n">
        <v>0.306127997109118</v>
      </c>
      <c r="BG791" s="19" t="n">
        <v>0.311691705859107</v>
      </c>
    </row>
    <row r="792">
      <c r="B792" t="s">
        <v>392</v>
      </c>
      <c r="C792" s="19" t="n">
        <v>0.36661974769014</v>
      </c>
      <c r="D792" s="19" t="n">
        <v>0.344845275743412</v>
      </c>
      <c r="E792" s="19" t="n">
        <v>0.384609730809184</v>
      </c>
      <c r="F792" s="19"/>
      <c r="G792" s="19" t="n">
        <v>0.272735423038697</v>
      </c>
      <c r="H792" s="19" t="n">
        <v>0.269642442396513</v>
      </c>
      <c r="I792" s="19" t="n">
        <v>0.333764140023496</v>
      </c>
      <c r="J792" s="19" t="n">
        <v>0.399228669974719</v>
      </c>
      <c r="K792" s="19" t="n">
        <v>0.489255815576981</v>
      </c>
      <c r="L792" s="19" t="n">
        <v>0.438471764129959</v>
      </c>
      <c r="M792" s="19"/>
      <c r="N792" s="19" t="n">
        <v>0.327070977003623</v>
      </c>
      <c r="O792" s="19" t="n">
        <v>0.353699685162219</v>
      </c>
      <c r="P792" s="19" t="n">
        <v>0.400376087989624</v>
      </c>
      <c r="Q792" s="19" t="n">
        <v>0.397401460917413</v>
      </c>
      <c r="R792" s="19"/>
      <c r="S792" s="19" t="n">
        <v>0.371275480892122</v>
      </c>
      <c r="T792" s="19" t="n">
        <v>0.416195712295567</v>
      </c>
      <c r="U792" s="19" t="n">
        <v>0.379052695215571</v>
      </c>
      <c r="V792" s="19" t="n">
        <v>0.239763061083051</v>
      </c>
      <c r="W792" s="19" t="n">
        <v>0.301383776663149</v>
      </c>
      <c r="X792" s="19" t="n">
        <v>0.301397076788922</v>
      </c>
      <c r="Y792" s="19" t="n">
        <v>0.353026343681163</v>
      </c>
      <c r="Z792" s="19" t="n">
        <v>0.487007430105511</v>
      </c>
      <c r="AA792" s="19" t="n">
        <v>0.328198641265336</v>
      </c>
      <c r="AB792" s="19" t="n">
        <v>0.438952277782941</v>
      </c>
      <c r="AC792" s="19" t="n">
        <v>0.425224212608954</v>
      </c>
      <c r="AD792" s="19" t="n">
        <v>0.526444165957695</v>
      </c>
      <c r="AE792" s="19"/>
      <c r="AF792" s="19" t="n">
        <v>0.412760586938468</v>
      </c>
      <c r="AG792" s="19" t="n">
        <v>0.345165626538989</v>
      </c>
      <c r="AH792" s="19" t="n">
        <v>0.342396244030187</v>
      </c>
      <c r="AI792" s="19"/>
      <c r="AJ792" s="19" t="n">
        <v>0.389243285873381</v>
      </c>
      <c r="AK792" s="19" t="n">
        <v>0.305881332475706</v>
      </c>
      <c r="AL792" s="19" t="n">
        <v>0.282812939695581</v>
      </c>
      <c r="AM792" s="19" t="n">
        <v>0.32666409744883</v>
      </c>
      <c r="AN792" s="19" t="n">
        <v>0.439107827551095</v>
      </c>
      <c r="AO792" s="19"/>
      <c r="AP792" s="19" t="n">
        <v>0.401651083918761</v>
      </c>
      <c r="AQ792" s="19" t="n">
        <v>0.293316870654555</v>
      </c>
      <c r="AR792" s="19" t="n">
        <v>0.311923800717699</v>
      </c>
      <c r="AS792" s="19" t="n">
        <v>0.404758294673504</v>
      </c>
      <c r="AT792" s="19" t="n">
        <v>0.327755660318568</v>
      </c>
      <c r="AU792" s="19"/>
      <c r="AV792" s="19" t="n">
        <v>0.287031529344554</v>
      </c>
      <c r="AW792" s="19" t="n">
        <v>0.397160816291447</v>
      </c>
      <c r="AX792" s="19" t="n">
        <v>0.31451373058735</v>
      </c>
      <c r="AY792" s="19" t="n">
        <v>0.443209607433942</v>
      </c>
      <c r="AZ792" s="19" t="n">
        <v>0.323324315868222</v>
      </c>
      <c r="BA792" s="19" t="n">
        <v>0.310518046363843</v>
      </c>
      <c r="BB792" s="19"/>
      <c r="BC792" s="19" t="n">
        <v>0.373818534243126</v>
      </c>
      <c r="BD792" s="19" t="n">
        <v>0.410418851830214</v>
      </c>
      <c r="BE792" s="19" t="n">
        <v>0.319008181365775</v>
      </c>
      <c r="BF792" s="19" t="n">
        <v>0.303764161623721</v>
      </c>
      <c r="BG792" s="19" t="n">
        <v>0.187290799430711</v>
      </c>
    </row>
    <row r="793">
      <c r="B793" t="s">
        <v>100</v>
      </c>
      <c r="C793" s="19" t="n">
        <v>0.0792508350686669</v>
      </c>
      <c r="D793" s="19" t="n">
        <v>0.0671214454987717</v>
      </c>
      <c r="E793" s="19" t="n">
        <v>0.0918983007677797</v>
      </c>
      <c r="F793" s="19"/>
      <c r="G793" s="19" t="n">
        <v>0.053012551841737</v>
      </c>
      <c r="H793" s="19" t="n">
        <v>0.0524862532359569</v>
      </c>
      <c r="I793" s="19" t="n">
        <v>0.072783045844824</v>
      </c>
      <c r="J793" s="19" t="n">
        <v>0.106492734668852</v>
      </c>
      <c r="K793" s="19" t="n">
        <v>0.0913636921941025</v>
      </c>
      <c r="L793" s="19" t="n">
        <v>0.0966357797401761</v>
      </c>
      <c r="M793" s="19"/>
      <c r="N793" s="19" t="n">
        <v>0.041958815977565</v>
      </c>
      <c r="O793" s="19" t="n">
        <v>0.0871180157357471</v>
      </c>
      <c r="P793" s="19" t="n">
        <v>0.114132673174806</v>
      </c>
      <c r="Q793" s="19" t="n">
        <v>0.0829769591072031</v>
      </c>
      <c r="R793" s="19"/>
      <c r="S793" s="19" t="n">
        <v>0.0456599817057679</v>
      </c>
      <c r="T793" s="19" t="n">
        <v>0.08328434625956</v>
      </c>
      <c r="U793" s="19" t="n">
        <v>0.113186116597772</v>
      </c>
      <c r="V793" s="19" t="n">
        <v>0.0991879393552902</v>
      </c>
      <c r="W793" s="19" t="n">
        <v>0.0761645603099054</v>
      </c>
      <c r="X793" s="19" t="n">
        <v>0.0975078495360154</v>
      </c>
      <c r="Y793" s="19" t="n">
        <v>0.0531095959319599</v>
      </c>
      <c r="Z793" s="19" t="n">
        <v>0.0412660029493681</v>
      </c>
      <c r="AA793" s="19" t="n">
        <v>0.0972467503819358</v>
      </c>
      <c r="AB793" s="19" t="n">
        <v>0.103652114985686</v>
      </c>
      <c r="AC793" s="19" t="n">
        <v>0.0521988472541292</v>
      </c>
      <c r="AD793" s="19" t="n">
        <v>0.0650358066415407</v>
      </c>
      <c r="AE793" s="19"/>
      <c r="AF793" s="19" t="n">
        <v>0.0533095667580637</v>
      </c>
      <c r="AG793" s="19" t="n">
        <v>0.0790355138337568</v>
      </c>
      <c r="AH793" s="19" t="n">
        <v>0.15954271213036</v>
      </c>
      <c r="AI793" s="19"/>
      <c r="AJ793" s="19" t="n">
        <v>0.0599615524183935</v>
      </c>
      <c r="AK793" s="19" t="n">
        <v>0.0624108039838164</v>
      </c>
      <c r="AL793" s="19" t="n">
        <v>0.0728444156611128</v>
      </c>
      <c r="AM793" s="19" t="n">
        <v>0.0990595930008822</v>
      </c>
      <c r="AN793" s="19" t="n">
        <v>0.132447150126638</v>
      </c>
      <c r="AO793" s="19"/>
      <c r="AP793" s="19" t="n">
        <v>0.0481033370602155</v>
      </c>
      <c r="AQ793" s="19" t="n">
        <v>0.0780435184219045</v>
      </c>
      <c r="AR793" s="19" t="n">
        <v>0.0614382347866537</v>
      </c>
      <c r="AS793" s="19" t="n">
        <v>0.0255729632134429</v>
      </c>
      <c r="AT793" s="19" t="n">
        <v>0.141888215407671</v>
      </c>
      <c r="AU793" s="19"/>
      <c r="AV793" s="19" t="n">
        <v>0.0586178499568266</v>
      </c>
      <c r="AW793" s="19" t="n">
        <v>0.0495821083829109</v>
      </c>
      <c r="AX793" s="19" t="n">
        <v>0.0512137687544484</v>
      </c>
      <c r="AY793" s="19" t="n">
        <v>0.0215538739705748</v>
      </c>
      <c r="AZ793" s="19" t="n">
        <v>0.139581496607795</v>
      </c>
      <c r="BA793" s="19" t="n">
        <v>0.184102437688796</v>
      </c>
      <c r="BB793" s="19"/>
      <c r="BC793" s="19" t="n">
        <v>0.0900317180098219</v>
      </c>
      <c r="BD793" s="19" t="n">
        <v>0.0770541985872161</v>
      </c>
      <c r="BE793" s="19" t="n">
        <v>0.0777703187819226</v>
      </c>
      <c r="BF793" s="19" t="n">
        <v>0.0585121742557788</v>
      </c>
      <c r="BG793" s="19" t="n">
        <v>0</v>
      </c>
    </row>
    <row r="794">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c r="AB794" s="19"/>
      <c r="AC794" s="19"/>
      <c r="AD794" s="19"/>
      <c r="AE794" s="19"/>
      <c r="AF794" s="19"/>
      <c r="AG794" s="19"/>
      <c r="AH794" s="19"/>
      <c r="AI794" s="19"/>
      <c r="AJ794" s="19"/>
      <c r="AK794" s="19"/>
      <c r="AL794" s="19"/>
      <c r="AM794" s="19"/>
      <c r="AN794" s="19"/>
      <c r="AO794" s="19"/>
      <c r="AP794" s="19"/>
      <c r="AQ794" s="19"/>
      <c r="AR794" s="19"/>
      <c r="AS794" s="19"/>
      <c r="AT794" s="19"/>
      <c r="AU794" s="19"/>
      <c r="AV794" s="19"/>
      <c r="AW794" s="19"/>
      <c r="AX794" s="19"/>
      <c r="AY794" s="19"/>
      <c r="AZ794" s="19"/>
      <c r="BA794" s="19"/>
      <c r="BB794" s="19"/>
      <c r="BC794" s="19"/>
      <c r="BD794" s="19"/>
      <c r="BE794" s="19"/>
      <c r="BF794" s="19"/>
      <c r="BG794" s="19"/>
    </row>
    <row r="795">
      <c r="B795" s="7" t="s">
        <v>400</v>
      </c>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c r="AB795" s="19"/>
      <c r="AC795" s="19"/>
      <c r="AD795" s="19"/>
      <c r="AE795" s="19"/>
      <c r="AF795" s="19"/>
      <c r="AG795" s="19"/>
      <c r="AH795" s="19"/>
      <c r="AI795" s="19"/>
      <c r="AJ795" s="19"/>
      <c r="AK795" s="19"/>
      <c r="AL795" s="19"/>
      <c r="AM795" s="19"/>
      <c r="AN795" s="19"/>
      <c r="AO795" s="19"/>
      <c r="AP795" s="19"/>
      <c r="AQ795" s="19"/>
      <c r="AR795" s="19"/>
      <c r="AS795" s="19"/>
      <c r="AT795" s="19"/>
      <c r="AU795" s="19"/>
      <c r="AV795" s="19"/>
      <c r="AW795" s="19"/>
      <c r="AX795" s="19"/>
      <c r="AY795" s="19"/>
      <c r="AZ795" s="19"/>
      <c r="BA795" s="19"/>
      <c r="BB795" s="19"/>
      <c r="BC795" s="19"/>
      <c r="BD795" s="19"/>
      <c r="BE795" s="19"/>
      <c r="BF795" s="19"/>
      <c r="BG795" s="19"/>
    </row>
    <row r="796">
      <c r="B796" s="26" t="s">
        <v>331</v>
      </c>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c r="AB796" s="19"/>
      <c r="AC796" s="19"/>
      <c r="AD796" s="19"/>
      <c r="AE796" s="19"/>
      <c r="AF796" s="19"/>
      <c r="AG796" s="19"/>
      <c r="AH796" s="19"/>
      <c r="AI796" s="19"/>
      <c r="AJ796" s="19"/>
      <c r="AK796" s="19"/>
      <c r="AL796" s="19"/>
      <c r="AM796" s="19"/>
      <c r="AN796" s="19"/>
      <c r="AO796" s="19"/>
      <c r="AP796" s="19"/>
      <c r="AQ796" s="19"/>
      <c r="AR796" s="19"/>
      <c r="AS796" s="19"/>
      <c r="AT796" s="19"/>
      <c r="AU796" s="19"/>
      <c r="AV796" s="19"/>
      <c r="AW796" s="19"/>
      <c r="AX796" s="19"/>
      <c r="AY796" s="19"/>
      <c r="AZ796" s="19"/>
      <c r="BA796" s="19"/>
      <c r="BB796" s="19"/>
      <c r="BC796" s="19"/>
      <c r="BD796" s="19"/>
      <c r="BE796" s="19"/>
      <c r="BF796" s="19"/>
      <c r="BG796" s="19"/>
    </row>
    <row r="797">
      <c r="B797" t="s">
        <v>389</v>
      </c>
      <c r="C797" s="19" t="n">
        <v>0.0702585217095918</v>
      </c>
      <c r="D797" s="19" t="n">
        <v>0.0907394627218284</v>
      </c>
      <c r="E797" s="19" t="n">
        <v>0.0506604984083175</v>
      </c>
      <c r="F797" s="19"/>
      <c r="G797" s="19" t="n">
        <v>0.108972732789984</v>
      </c>
      <c r="H797" s="19" t="n">
        <v>0.105693655651122</v>
      </c>
      <c r="I797" s="19" t="n">
        <v>0.0699322256230894</v>
      </c>
      <c r="J797" s="19" t="n">
        <v>0.0484321687861802</v>
      </c>
      <c r="K797" s="19" t="n">
        <v>0.0448107793132293</v>
      </c>
      <c r="L797" s="19" t="n">
        <v>0.0463012458909759</v>
      </c>
      <c r="M797" s="19"/>
      <c r="N797" s="19" t="n">
        <v>0.102601416554282</v>
      </c>
      <c r="O797" s="19" t="n">
        <v>0.0664722069391482</v>
      </c>
      <c r="P797" s="19" t="n">
        <v>0.0486466004916838</v>
      </c>
      <c r="Q797" s="19" t="n">
        <v>0.0565637615689902</v>
      </c>
      <c r="R797" s="19"/>
      <c r="S797" s="19" t="n">
        <v>0.104229190558821</v>
      </c>
      <c r="T797" s="19" t="n">
        <v>0.051661641094561</v>
      </c>
      <c r="U797" s="19" t="n">
        <v>0.0641957546647033</v>
      </c>
      <c r="V797" s="19" t="n">
        <v>0.0894006902553032</v>
      </c>
      <c r="W797" s="19" t="n">
        <v>0.111531535552378</v>
      </c>
      <c r="X797" s="19" t="n">
        <v>0.0769093932222276</v>
      </c>
      <c r="Y797" s="19" t="n">
        <v>0.0729376139435776</v>
      </c>
      <c r="Z797" s="19" t="n">
        <v>0.0207951823659173</v>
      </c>
      <c r="AA797" s="19" t="n">
        <v>0.060991748290933</v>
      </c>
      <c r="AB797" s="19" t="n">
        <v>0.0403747703288034</v>
      </c>
      <c r="AC797" s="19" t="n">
        <v>0.0490463821847957</v>
      </c>
      <c r="AD797" s="19" t="n">
        <v>0.0296996342665731</v>
      </c>
      <c r="AE797" s="19"/>
      <c r="AF797" s="19" t="n">
        <v>0.0769945064993916</v>
      </c>
      <c r="AG797" s="19" t="n">
        <v>0.0702911858211881</v>
      </c>
      <c r="AH797" s="19" t="n">
        <v>0.0670924883008075</v>
      </c>
      <c r="AI797" s="19"/>
      <c r="AJ797" s="19" t="n">
        <v>0.0567413463334998</v>
      </c>
      <c r="AK797" s="19" t="n">
        <v>0.0983412625689595</v>
      </c>
      <c r="AL797" s="19" t="n">
        <v>0.0924914954155147</v>
      </c>
      <c r="AM797" s="19" t="n">
        <v>0.0718176376419471</v>
      </c>
      <c r="AN797" s="19" t="n">
        <v>0.06442175951779</v>
      </c>
      <c r="AO797" s="19"/>
      <c r="AP797" s="19" t="n">
        <v>0.0637123392822222</v>
      </c>
      <c r="AQ797" s="19" t="n">
        <v>0.0969399839918588</v>
      </c>
      <c r="AR797" s="19" t="n">
        <v>0.0664145754031656</v>
      </c>
      <c r="AS797" s="19" t="n">
        <v>0.0619013762232205</v>
      </c>
      <c r="AT797" s="19" t="n">
        <v>0.0695887657857789</v>
      </c>
      <c r="AU797" s="19"/>
      <c r="AV797" s="19" t="n">
        <v>0.109593209179228</v>
      </c>
      <c r="AW797" s="19" t="n">
        <v>0.0564784519894286</v>
      </c>
      <c r="AX797" s="19" t="n">
        <v>0.0811652710208189</v>
      </c>
      <c r="AY797" s="19" t="n">
        <v>0.0570243972155399</v>
      </c>
      <c r="AZ797" s="19" t="n">
        <v>0.0472739411299876</v>
      </c>
      <c r="BA797" s="19" t="n">
        <v>0.0342649963568846</v>
      </c>
      <c r="BB797" s="19"/>
      <c r="BC797" s="19" t="n">
        <v>0.0669516993151388</v>
      </c>
      <c r="BD797" s="19" t="n">
        <v>0.0496784752156495</v>
      </c>
      <c r="BE797" s="19" t="n">
        <v>0.0722644275812105</v>
      </c>
      <c r="BF797" s="19" t="n">
        <v>0.114237841136837</v>
      </c>
      <c r="BG797" s="19" t="n">
        <v>0.410023421794991</v>
      </c>
    </row>
    <row r="798">
      <c r="B798" t="s">
        <v>390</v>
      </c>
      <c r="C798" s="19" t="n">
        <v>0.278589174450928</v>
      </c>
      <c r="D798" s="19" t="n">
        <v>0.318094789473902</v>
      </c>
      <c r="E798" s="19" t="n">
        <v>0.24005272385048</v>
      </c>
      <c r="F798" s="19"/>
      <c r="G798" s="19" t="n">
        <v>0.238156456131698</v>
      </c>
      <c r="H798" s="19" t="n">
        <v>0.35139033927304</v>
      </c>
      <c r="I798" s="19" t="n">
        <v>0.267467449475658</v>
      </c>
      <c r="J798" s="19" t="n">
        <v>0.310778705332646</v>
      </c>
      <c r="K798" s="19" t="n">
        <v>0.248622064364061</v>
      </c>
      <c r="L798" s="19" t="n">
        <v>0.248382420707394</v>
      </c>
      <c r="M798" s="19"/>
      <c r="N798" s="19" t="n">
        <v>0.328054713805922</v>
      </c>
      <c r="O798" s="19" t="n">
        <v>0.281504654842851</v>
      </c>
      <c r="P798" s="19" t="n">
        <v>0.25469744558928</v>
      </c>
      <c r="Q798" s="19" t="n">
        <v>0.236647477669545</v>
      </c>
      <c r="R798" s="19"/>
      <c r="S798" s="19" t="n">
        <v>0.294686284792036</v>
      </c>
      <c r="T798" s="19" t="n">
        <v>0.302062139193763</v>
      </c>
      <c r="U798" s="19" t="n">
        <v>0.287302092926318</v>
      </c>
      <c r="V798" s="19" t="n">
        <v>0.302262402923543</v>
      </c>
      <c r="W798" s="19" t="n">
        <v>0.190747556011768</v>
      </c>
      <c r="X798" s="19" t="n">
        <v>0.327578091534393</v>
      </c>
      <c r="Y798" s="19" t="n">
        <v>0.301994434346076</v>
      </c>
      <c r="Z798" s="19" t="n">
        <v>0.266536269544932</v>
      </c>
      <c r="AA798" s="19" t="n">
        <v>0.233428023802498</v>
      </c>
      <c r="AB798" s="19" t="n">
        <v>0.251025921368961</v>
      </c>
      <c r="AC798" s="19" t="n">
        <v>0.260547733531025</v>
      </c>
      <c r="AD798" s="19" t="n">
        <v>0.316653993749166</v>
      </c>
      <c r="AE798" s="19"/>
      <c r="AF798" s="19" t="n">
        <v>0.246477253960023</v>
      </c>
      <c r="AG798" s="19" t="n">
        <v>0.327162276385168</v>
      </c>
      <c r="AH798" s="19" t="n">
        <v>0.249561778500347</v>
      </c>
      <c r="AI798" s="19"/>
      <c r="AJ798" s="19" t="n">
        <v>0.261832146406966</v>
      </c>
      <c r="AK798" s="19" t="n">
        <v>0.322269691869742</v>
      </c>
      <c r="AL798" s="19" t="n">
        <v>0.30763042143988</v>
      </c>
      <c r="AM798" s="19" t="n">
        <v>0.390013061814767</v>
      </c>
      <c r="AN798" s="19" t="n">
        <v>0.246584690475504</v>
      </c>
      <c r="AO798" s="19"/>
      <c r="AP798" s="19" t="n">
        <v>0.229459923495682</v>
      </c>
      <c r="AQ798" s="19" t="n">
        <v>0.345137616256709</v>
      </c>
      <c r="AR798" s="19" t="n">
        <v>0.356819992923884</v>
      </c>
      <c r="AS798" s="19" t="n">
        <v>0.275231871728741</v>
      </c>
      <c r="AT798" s="19" t="n">
        <v>0.265899351306564</v>
      </c>
      <c r="AU798" s="19"/>
      <c r="AV798" s="19" t="n">
        <v>0.348841486744954</v>
      </c>
      <c r="AW798" s="19" t="n">
        <v>0.278714719378627</v>
      </c>
      <c r="AX798" s="19" t="n">
        <v>0.373805807802642</v>
      </c>
      <c r="AY798" s="19" t="n">
        <v>0.263367861046838</v>
      </c>
      <c r="AZ798" s="19" t="n">
        <v>0.25689916080407</v>
      </c>
      <c r="BA798" s="19" t="n">
        <v>0.19375147945871</v>
      </c>
      <c r="BB798" s="19"/>
      <c r="BC798" s="19" t="n">
        <v>0.229692055815884</v>
      </c>
      <c r="BD798" s="19" t="n">
        <v>0.251093228054067</v>
      </c>
      <c r="BE798" s="19" t="n">
        <v>0.304935335884515</v>
      </c>
      <c r="BF798" s="19" t="n">
        <v>0.345557999236017</v>
      </c>
      <c r="BG798" s="19" t="n">
        <v>0.137785591139394</v>
      </c>
    </row>
    <row r="799">
      <c r="B799" t="s">
        <v>391</v>
      </c>
      <c r="C799" s="19" t="n">
        <v>0.299116664841931</v>
      </c>
      <c r="D799" s="19" t="n">
        <v>0.282363306032709</v>
      </c>
      <c r="E799" s="19" t="n">
        <v>0.31557515570066</v>
      </c>
      <c r="F799" s="19"/>
      <c r="G799" s="19" t="n">
        <v>0.334294443286382</v>
      </c>
      <c r="H799" s="19" t="n">
        <v>0.300652401250046</v>
      </c>
      <c r="I799" s="19" t="n">
        <v>0.260938973933808</v>
      </c>
      <c r="J799" s="19" t="n">
        <v>0.273760338160504</v>
      </c>
      <c r="K799" s="19" t="n">
        <v>0.254096018269806</v>
      </c>
      <c r="L799" s="19" t="n">
        <v>0.351385246780393</v>
      </c>
      <c r="M799" s="19"/>
      <c r="N799" s="19" t="n">
        <v>0.257528919245743</v>
      </c>
      <c r="O799" s="19" t="n">
        <v>0.30246995274778</v>
      </c>
      <c r="P799" s="19" t="n">
        <v>0.301956812936251</v>
      </c>
      <c r="Q799" s="19" t="n">
        <v>0.342446509025061</v>
      </c>
      <c r="R799" s="19"/>
      <c r="S799" s="19" t="n">
        <v>0.316562469212288</v>
      </c>
      <c r="T799" s="19" t="n">
        <v>0.239410251122775</v>
      </c>
      <c r="U799" s="19" t="n">
        <v>0.297355095048261</v>
      </c>
      <c r="V799" s="19" t="n">
        <v>0.323295389005609</v>
      </c>
      <c r="W799" s="19" t="n">
        <v>0.431775012039396</v>
      </c>
      <c r="X799" s="19" t="n">
        <v>0.303106471104743</v>
      </c>
      <c r="Y799" s="19" t="n">
        <v>0.261566098679837</v>
      </c>
      <c r="Z799" s="19" t="n">
        <v>0.231978885717363</v>
      </c>
      <c r="AA799" s="19" t="n">
        <v>0.313882476133583</v>
      </c>
      <c r="AB799" s="19" t="n">
        <v>0.236131168995409</v>
      </c>
      <c r="AC799" s="19" t="n">
        <v>0.320166421172969</v>
      </c>
      <c r="AD799" s="19" t="n">
        <v>0.325292013357952</v>
      </c>
      <c r="AE799" s="19"/>
      <c r="AF799" s="19" t="n">
        <v>0.305299387119522</v>
      </c>
      <c r="AG799" s="19" t="n">
        <v>0.291596671682905</v>
      </c>
      <c r="AH799" s="19" t="n">
        <v>0.250222973566672</v>
      </c>
      <c r="AI799" s="19"/>
      <c r="AJ799" s="19" t="n">
        <v>0.344576473751783</v>
      </c>
      <c r="AK799" s="19" t="n">
        <v>0.272738538910296</v>
      </c>
      <c r="AL799" s="19" t="n">
        <v>0.382246486963275</v>
      </c>
      <c r="AM799" s="19" t="n">
        <v>0.192575770297177</v>
      </c>
      <c r="AN799" s="19" t="n">
        <v>0.206949502870997</v>
      </c>
      <c r="AO799" s="19"/>
      <c r="AP799" s="19" t="n">
        <v>0.354542948687147</v>
      </c>
      <c r="AQ799" s="19" t="n">
        <v>0.285039727164327</v>
      </c>
      <c r="AR799" s="19" t="n">
        <v>0.369204300628999</v>
      </c>
      <c r="AS799" s="19" t="n">
        <v>0.236049667170779</v>
      </c>
      <c r="AT799" s="19" t="n">
        <v>0.23551022330286</v>
      </c>
      <c r="AU799" s="19"/>
      <c r="AV799" s="19" t="n">
        <v>0.280224736101373</v>
      </c>
      <c r="AW799" s="19" t="n">
        <v>0.341434327869845</v>
      </c>
      <c r="AX799" s="19" t="n">
        <v>0.291042176198634</v>
      </c>
      <c r="AY799" s="19" t="n">
        <v>0.288760049371092</v>
      </c>
      <c r="AZ799" s="19" t="n">
        <v>0.294092226533889</v>
      </c>
      <c r="BA799" s="19" t="n">
        <v>0.391440663179039</v>
      </c>
      <c r="BB799" s="19"/>
      <c r="BC799" s="19" t="n">
        <v>0.36222765159524</v>
      </c>
      <c r="BD799" s="19" t="n">
        <v>0.283038823094394</v>
      </c>
      <c r="BE799" s="19" t="n">
        <v>0.294297678861974</v>
      </c>
      <c r="BF799" s="19" t="n">
        <v>0.258867381473615</v>
      </c>
      <c r="BG799" s="19" t="n">
        <v>0.381726197508283</v>
      </c>
    </row>
    <row r="800">
      <c r="B800" t="s">
        <v>392</v>
      </c>
      <c r="C800" s="19" t="n">
        <v>0.28461048208131</v>
      </c>
      <c r="D800" s="19" t="n">
        <v>0.255639448629072</v>
      </c>
      <c r="E800" s="19" t="n">
        <v>0.31163700634395</v>
      </c>
      <c r="F800" s="19"/>
      <c r="G800" s="19" t="n">
        <v>0.280285841748465</v>
      </c>
      <c r="H800" s="19" t="n">
        <v>0.210871884898051</v>
      </c>
      <c r="I800" s="19" t="n">
        <v>0.34580767119431</v>
      </c>
      <c r="J800" s="19" t="n">
        <v>0.271651385047713</v>
      </c>
      <c r="K800" s="19" t="n">
        <v>0.345640964019693</v>
      </c>
      <c r="L800" s="19" t="n">
        <v>0.272870952539403</v>
      </c>
      <c r="M800" s="19"/>
      <c r="N800" s="19" t="n">
        <v>0.258274965020647</v>
      </c>
      <c r="O800" s="19" t="n">
        <v>0.289488154413812</v>
      </c>
      <c r="P800" s="19" t="n">
        <v>0.298171810365975</v>
      </c>
      <c r="Q800" s="19" t="n">
        <v>0.298892915725832</v>
      </c>
      <c r="R800" s="19"/>
      <c r="S800" s="19" t="n">
        <v>0.238513204829348</v>
      </c>
      <c r="T800" s="19" t="n">
        <v>0.341995457274603</v>
      </c>
      <c r="U800" s="19" t="n">
        <v>0.300280768745432</v>
      </c>
      <c r="V800" s="19" t="n">
        <v>0.170174680638423</v>
      </c>
      <c r="W800" s="19" t="n">
        <v>0.228268628228866</v>
      </c>
      <c r="X800" s="19" t="n">
        <v>0.194854422890542</v>
      </c>
      <c r="Y800" s="19" t="n">
        <v>0.33812288757554</v>
      </c>
      <c r="Z800" s="19" t="n">
        <v>0.389747428859124</v>
      </c>
      <c r="AA800" s="19" t="n">
        <v>0.331368708651931</v>
      </c>
      <c r="AB800" s="19" t="n">
        <v>0.356986622200335</v>
      </c>
      <c r="AC800" s="19" t="n">
        <v>0.294196826559834</v>
      </c>
      <c r="AD800" s="19" t="n">
        <v>0.302953960238489</v>
      </c>
      <c r="AE800" s="19"/>
      <c r="AF800" s="19" t="n">
        <v>0.301722226894336</v>
      </c>
      <c r="AG800" s="19" t="n">
        <v>0.240004973966297</v>
      </c>
      <c r="AH800" s="19" t="n">
        <v>0.355450635197604</v>
      </c>
      <c r="AI800" s="19"/>
      <c r="AJ800" s="19" t="n">
        <v>0.2731762306814</v>
      </c>
      <c r="AK800" s="19" t="n">
        <v>0.231014859587774</v>
      </c>
      <c r="AL800" s="19" t="n">
        <v>0.192153687777723</v>
      </c>
      <c r="AM800" s="19" t="n">
        <v>0.246533937245227</v>
      </c>
      <c r="AN800" s="19" t="n">
        <v>0.409583155499293</v>
      </c>
      <c r="AO800" s="19"/>
      <c r="AP800" s="19" t="n">
        <v>0.288867961142371</v>
      </c>
      <c r="AQ800" s="19" t="n">
        <v>0.214620643843377</v>
      </c>
      <c r="AR800" s="19" t="n">
        <v>0.154392359796664</v>
      </c>
      <c r="AS800" s="19" t="n">
        <v>0.36405524599761</v>
      </c>
      <c r="AT800" s="19" t="n">
        <v>0.328845179036923</v>
      </c>
      <c r="AU800" s="19"/>
      <c r="AV800" s="19" t="n">
        <v>0.214999480836041</v>
      </c>
      <c r="AW800" s="19" t="n">
        <v>0.266589305639761</v>
      </c>
      <c r="AX800" s="19" t="n">
        <v>0.22186904846145</v>
      </c>
      <c r="AY800" s="19" t="n">
        <v>0.344484492911524</v>
      </c>
      <c r="AZ800" s="19" t="n">
        <v>0.333695074728052</v>
      </c>
      <c r="BA800" s="19" t="n">
        <v>0.254999677401533</v>
      </c>
      <c r="BB800" s="19"/>
      <c r="BC800" s="19" t="n">
        <v>0.286272708844425</v>
      </c>
      <c r="BD800" s="19" t="n">
        <v>0.34638888396324</v>
      </c>
      <c r="BE800" s="19" t="n">
        <v>0.262470363900903</v>
      </c>
      <c r="BF800" s="19" t="n">
        <v>0.21355625319106</v>
      </c>
      <c r="BG800" s="19" t="n">
        <v>0.0704647895573316</v>
      </c>
    </row>
    <row r="801">
      <c r="B801" t="s">
        <v>100</v>
      </c>
      <c r="C801" s="19" t="n">
        <v>0.0674251569162398</v>
      </c>
      <c r="D801" s="19" t="n">
        <v>0.0531629931424896</v>
      </c>
      <c r="E801" s="19" t="n">
        <v>0.0820746156965921</v>
      </c>
      <c r="F801" s="19"/>
      <c r="G801" s="19" t="n">
        <v>0.0382905260434711</v>
      </c>
      <c r="H801" s="19" t="n">
        <v>0.0313917189277423</v>
      </c>
      <c r="I801" s="19" t="n">
        <v>0.055853679773134</v>
      </c>
      <c r="J801" s="19" t="n">
        <v>0.0953774026729582</v>
      </c>
      <c r="K801" s="19" t="n">
        <v>0.106830174033211</v>
      </c>
      <c r="L801" s="19" t="n">
        <v>0.0810601340818339</v>
      </c>
      <c r="M801" s="19"/>
      <c r="N801" s="19" t="n">
        <v>0.0535399853734056</v>
      </c>
      <c r="O801" s="19" t="n">
        <v>0.0600650310564093</v>
      </c>
      <c r="P801" s="19" t="n">
        <v>0.0965273306168099</v>
      </c>
      <c r="Q801" s="19" t="n">
        <v>0.0654493360105716</v>
      </c>
      <c r="R801" s="19"/>
      <c r="S801" s="19" t="n">
        <v>0.046008850607508</v>
      </c>
      <c r="T801" s="19" t="n">
        <v>0.0648705113142988</v>
      </c>
      <c r="U801" s="19" t="n">
        <v>0.0508662886152854</v>
      </c>
      <c r="V801" s="19" t="n">
        <v>0.114866837177122</v>
      </c>
      <c r="W801" s="19" t="n">
        <v>0.0376772681675909</v>
      </c>
      <c r="X801" s="19" t="n">
        <v>0.0975516212480947</v>
      </c>
      <c r="Y801" s="19" t="n">
        <v>0.0253789654549689</v>
      </c>
      <c r="Z801" s="19" t="n">
        <v>0.0909422335126637</v>
      </c>
      <c r="AA801" s="19" t="n">
        <v>0.060329043121055</v>
      </c>
      <c r="AB801" s="19" t="n">
        <v>0.115481517106492</v>
      </c>
      <c r="AC801" s="19" t="n">
        <v>0.0760426365513757</v>
      </c>
      <c r="AD801" s="19" t="n">
        <v>0.02540039838782</v>
      </c>
      <c r="AE801" s="19"/>
      <c r="AF801" s="19" t="n">
        <v>0.0695066255267283</v>
      </c>
      <c r="AG801" s="19" t="n">
        <v>0.0709448921444426</v>
      </c>
      <c r="AH801" s="19" t="n">
        <v>0.0776721244345695</v>
      </c>
      <c r="AI801" s="19"/>
      <c r="AJ801" s="19" t="n">
        <v>0.0636738028263514</v>
      </c>
      <c r="AK801" s="19" t="n">
        <v>0.075635647063228</v>
      </c>
      <c r="AL801" s="19" t="n">
        <v>0.0254779084036079</v>
      </c>
      <c r="AM801" s="19" t="n">
        <v>0.0990595930008822</v>
      </c>
      <c r="AN801" s="19" t="n">
        <v>0.0724608916364161</v>
      </c>
      <c r="AO801" s="19"/>
      <c r="AP801" s="19" t="n">
        <v>0.0634168273925778</v>
      </c>
      <c r="AQ801" s="19" t="n">
        <v>0.0582620287437291</v>
      </c>
      <c r="AR801" s="19" t="n">
        <v>0.0531687712472873</v>
      </c>
      <c r="AS801" s="19" t="n">
        <v>0.0627618388796489</v>
      </c>
      <c r="AT801" s="19" t="n">
        <v>0.100156480567875</v>
      </c>
      <c r="AU801" s="19"/>
      <c r="AV801" s="19" t="n">
        <v>0.0463410871384038</v>
      </c>
      <c r="AW801" s="19" t="n">
        <v>0.0567831951223384</v>
      </c>
      <c r="AX801" s="19" t="n">
        <v>0.0321176965164552</v>
      </c>
      <c r="AY801" s="19" t="n">
        <v>0.0463631994550065</v>
      </c>
      <c r="AZ801" s="19" t="n">
        <v>0.068039596804001</v>
      </c>
      <c r="BA801" s="19" t="n">
        <v>0.125543183603833</v>
      </c>
      <c r="BB801" s="19"/>
      <c r="BC801" s="19" t="n">
        <v>0.0548558844293127</v>
      </c>
      <c r="BD801" s="19" t="n">
        <v>0.0698005896726491</v>
      </c>
      <c r="BE801" s="19" t="n">
        <v>0.0660321937713971</v>
      </c>
      <c r="BF801" s="19" t="n">
        <v>0.067780524962471</v>
      </c>
      <c r="BG801" s="19" t="n">
        <v>0</v>
      </c>
    </row>
    <row r="802">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c r="AB802" s="19"/>
      <c r="AC802" s="19"/>
      <c r="AD802" s="19"/>
      <c r="AE802" s="19"/>
      <c r="AF802" s="19"/>
      <c r="AG802" s="19"/>
      <c r="AH802" s="19"/>
      <c r="AI802" s="19"/>
      <c r="AJ802" s="19"/>
      <c r="AK802" s="19"/>
      <c r="AL802" s="19"/>
      <c r="AM802" s="19"/>
      <c r="AN802" s="19"/>
      <c r="AO802" s="19"/>
      <c r="AP802" s="19"/>
      <c r="AQ802" s="19"/>
      <c r="AR802" s="19"/>
      <c r="AS802" s="19"/>
      <c r="AT802" s="19"/>
      <c r="AU802" s="19"/>
      <c r="AV802" s="19"/>
      <c r="AW802" s="19"/>
      <c r="AX802" s="19"/>
      <c r="AY802" s="19"/>
      <c r="AZ802" s="19"/>
      <c r="BA802" s="19"/>
      <c r="BB802" s="19"/>
      <c r="BC802" s="19"/>
      <c r="BD802" s="19"/>
      <c r="BE802" s="19"/>
      <c r="BF802" s="19"/>
      <c r="BG802" s="19"/>
    </row>
    <row r="803">
      <c r="B803" s="7" t="s">
        <v>401</v>
      </c>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c r="AB803" s="19"/>
      <c r="AC803" s="19"/>
      <c r="AD803" s="19"/>
      <c r="AE803" s="19"/>
      <c r="AF803" s="19"/>
      <c r="AG803" s="19"/>
      <c r="AH803" s="19"/>
      <c r="AI803" s="19"/>
      <c r="AJ803" s="19"/>
      <c r="AK803" s="19"/>
      <c r="AL803" s="19"/>
      <c r="AM803" s="19"/>
      <c r="AN803" s="19"/>
      <c r="AO803" s="19"/>
      <c r="AP803" s="19"/>
      <c r="AQ803" s="19"/>
      <c r="AR803" s="19"/>
      <c r="AS803" s="19"/>
      <c r="AT803" s="19"/>
      <c r="AU803" s="19"/>
      <c r="AV803" s="19"/>
      <c r="AW803" s="19"/>
      <c r="AX803" s="19"/>
      <c r="AY803" s="19"/>
      <c r="AZ803" s="19"/>
      <c r="BA803" s="19"/>
      <c r="BB803" s="19"/>
      <c r="BC803" s="19"/>
      <c r="BD803" s="19"/>
      <c r="BE803" s="19"/>
      <c r="BF803" s="19"/>
      <c r="BG803" s="19"/>
    </row>
    <row r="804">
      <c r="B804" s="26" t="s">
        <v>331</v>
      </c>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c r="AB804" s="19"/>
      <c r="AC804" s="19"/>
      <c r="AD804" s="19"/>
      <c r="AE804" s="19"/>
      <c r="AF804" s="19"/>
      <c r="AG804" s="19"/>
      <c r="AH804" s="19"/>
      <c r="AI804" s="19"/>
      <c r="AJ804" s="19"/>
      <c r="AK804" s="19"/>
      <c r="AL804" s="19"/>
      <c r="AM804" s="19"/>
      <c r="AN804" s="19"/>
      <c r="AO804" s="19"/>
      <c r="AP804" s="19"/>
      <c r="AQ804" s="19"/>
      <c r="AR804" s="19"/>
      <c r="AS804" s="19"/>
      <c r="AT804" s="19"/>
      <c r="AU804" s="19"/>
      <c r="AV804" s="19"/>
      <c r="AW804" s="19"/>
      <c r="AX804" s="19"/>
      <c r="AY804" s="19"/>
      <c r="AZ804" s="19"/>
      <c r="BA804" s="19"/>
      <c r="BB804" s="19"/>
      <c r="BC804" s="19"/>
      <c r="BD804" s="19"/>
      <c r="BE804" s="19"/>
      <c r="BF804" s="19"/>
      <c r="BG804" s="19"/>
    </row>
    <row r="805">
      <c r="B805" t="s">
        <v>389</v>
      </c>
      <c r="C805" s="19" t="n">
        <v>0.0902113681630003</v>
      </c>
      <c r="D805" s="19" t="n">
        <v>0.0913353345743422</v>
      </c>
      <c r="E805" s="19" t="n">
        <v>0.0852695712016263</v>
      </c>
      <c r="F805" s="19"/>
      <c r="G805" s="19" t="n">
        <v>0.130670365323007</v>
      </c>
      <c r="H805" s="19" t="n">
        <v>0.14769846274163</v>
      </c>
      <c r="I805" s="19" t="n">
        <v>0.153182043806919</v>
      </c>
      <c r="J805" s="19" t="n">
        <v>0.0456566227739785</v>
      </c>
      <c r="K805" s="19" t="n">
        <v>0.0509929743907358</v>
      </c>
      <c r="L805" s="19" t="n">
        <v>0.0224037403709868</v>
      </c>
      <c r="M805" s="19"/>
      <c r="N805" s="19" t="n">
        <v>0.131014276444266</v>
      </c>
      <c r="O805" s="19" t="n">
        <v>0.0935651445199887</v>
      </c>
      <c r="P805" s="19" t="n">
        <v>0.0558795316190429</v>
      </c>
      <c r="Q805" s="19" t="n">
        <v>0.0706142482072608</v>
      </c>
      <c r="R805" s="19"/>
      <c r="S805" s="19" t="n">
        <v>0.143867482644791</v>
      </c>
      <c r="T805" s="19" t="n">
        <v>0.0525093102381617</v>
      </c>
      <c r="U805" s="19" t="n">
        <v>0.0775322890358535</v>
      </c>
      <c r="V805" s="19" t="n">
        <v>0.141108467087446</v>
      </c>
      <c r="W805" s="19" t="n">
        <v>0.107684557494457</v>
      </c>
      <c r="X805" s="19" t="n">
        <v>0.0500539223950909</v>
      </c>
      <c r="Y805" s="19" t="n">
        <v>0.0936432092595202</v>
      </c>
      <c r="Z805" s="19" t="n">
        <v>0.0609193304499765</v>
      </c>
      <c r="AA805" s="19" t="n">
        <v>0.103684874360238</v>
      </c>
      <c r="AB805" s="19" t="n">
        <v>0.0111586268944915</v>
      </c>
      <c r="AC805" s="19" t="n">
        <v>0.111091537059991</v>
      </c>
      <c r="AD805" s="19" t="n">
        <v>0.123200331987448</v>
      </c>
      <c r="AE805" s="19"/>
      <c r="AF805" s="19" t="n">
        <v>0.0772506948535355</v>
      </c>
      <c r="AG805" s="19" t="n">
        <v>0.11283614862546</v>
      </c>
      <c r="AH805" s="19" t="n">
        <v>0.0658063044293962</v>
      </c>
      <c r="AI805" s="19"/>
      <c r="AJ805" s="19" t="n">
        <v>0.0762912938242924</v>
      </c>
      <c r="AK805" s="19" t="n">
        <v>0.120627291808595</v>
      </c>
      <c r="AL805" s="19" t="n">
        <v>0.0488968693530112</v>
      </c>
      <c r="AM805" s="19" t="n">
        <v>0.179344047872364</v>
      </c>
      <c r="AN805" s="19" t="n">
        <v>0.0748566070108977</v>
      </c>
      <c r="AO805" s="19"/>
      <c r="AP805" s="19" t="n">
        <v>0.0877123185711211</v>
      </c>
      <c r="AQ805" s="19" t="n">
        <v>0.112011678137937</v>
      </c>
      <c r="AR805" s="19" t="n">
        <v>0.0393454188837009</v>
      </c>
      <c r="AS805" s="19" t="n">
        <v>0.0897988174684721</v>
      </c>
      <c r="AT805" s="19" t="n">
        <v>0.0921543247291026</v>
      </c>
      <c r="AU805" s="19"/>
      <c r="AV805" s="19" t="n">
        <v>0.147862916009806</v>
      </c>
      <c r="AW805" s="19" t="n">
        <v>0.0984901049754799</v>
      </c>
      <c r="AX805" s="19" t="n">
        <v>0.0661483620999306</v>
      </c>
      <c r="AY805" s="19" t="n">
        <v>0.0546760741683686</v>
      </c>
      <c r="AZ805" s="19" t="n">
        <v>0.0858168179017937</v>
      </c>
      <c r="BA805" s="19" t="n">
        <v>0.0112679373916749</v>
      </c>
      <c r="BB805" s="19"/>
      <c r="BC805" s="19" t="n">
        <v>0.0595583750924788</v>
      </c>
      <c r="BD805" s="19" t="n">
        <v>0.0931216798965184</v>
      </c>
      <c r="BE805" s="19" t="n">
        <v>0.0767044104002408</v>
      </c>
      <c r="BF805" s="19" t="n">
        <v>0.204076078304819</v>
      </c>
      <c r="BG805" s="19" t="n">
        <v>0.351258929757067</v>
      </c>
    </row>
    <row r="806">
      <c r="B806" t="s">
        <v>390</v>
      </c>
      <c r="C806" s="19" t="n">
        <v>0.327322280618411</v>
      </c>
      <c r="D806" s="19" t="n">
        <v>0.375507756177101</v>
      </c>
      <c r="E806" s="19" t="n">
        <v>0.282609564825286</v>
      </c>
      <c r="F806" s="19"/>
      <c r="G806" s="19" t="n">
        <v>0.388800571991481</v>
      </c>
      <c r="H806" s="19" t="n">
        <v>0.402953853197016</v>
      </c>
      <c r="I806" s="19" t="n">
        <v>0.316244994251011</v>
      </c>
      <c r="J806" s="19" t="n">
        <v>0.294259311196363</v>
      </c>
      <c r="K806" s="19" t="n">
        <v>0.254560635917503</v>
      </c>
      <c r="L806" s="19" t="n">
        <v>0.300421893995125</v>
      </c>
      <c r="M806" s="19"/>
      <c r="N806" s="19" t="n">
        <v>0.378208178360884</v>
      </c>
      <c r="O806" s="19" t="n">
        <v>0.369550756184268</v>
      </c>
      <c r="P806" s="19" t="n">
        <v>0.276440994238368</v>
      </c>
      <c r="Q806" s="19" t="n">
        <v>0.266211481709579</v>
      </c>
      <c r="R806" s="19"/>
      <c r="S806" s="19" t="n">
        <v>0.409285548749772</v>
      </c>
      <c r="T806" s="19" t="n">
        <v>0.32767223034447</v>
      </c>
      <c r="U806" s="19" t="n">
        <v>0.265477757992187</v>
      </c>
      <c r="V806" s="19" t="n">
        <v>0.325679085964914</v>
      </c>
      <c r="W806" s="19" t="n">
        <v>0.288584085201723</v>
      </c>
      <c r="X806" s="19" t="n">
        <v>0.380221540698919</v>
      </c>
      <c r="Y806" s="19" t="n">
        <v>0.346008930060553</v>
      </c>
      <c r="Z806" s="19" t="n">
        <v>0.216413988911216</v>
      </c>
      <c r="AA806" s="19" t="n">
        <v>0.27495342437035</v>
      </c>
      <c r="AB806" s="19" t="n">
        <v>0.386675154186215</v>
      </c>
      <c r="AC806" s="19" t="n">
        <v>0.25171617410997</v>
      </c>
      <c r="AD806" s="19" t="n">
        <v>0.26536185853069</v>
      </c>
      <c r="AE806" s="19"/>
      <c r="AF806" s="19" t="n">
        <v>0.346755224005879</v>
      </c>
      <c r="AG806" s="19" t="n">
        <v>0.301632592030598</v>
      </c>
      <c r="AH806" s="19" t="n">
        <v>0.307258578613022</v>
      </c>
      <c r="AI806" s="19"/>
      <c r="AJ806" s="19" t="n">
        <v>0.328030262031614</v>
      </c>
      <c r="AK806" s="19" t="n">
        <v>0.404359927062552</v>
      </c>
      <c r="AL806" s="19" t="n">
        <v>0.280176801713756</v>
      </c>
      <c r="AM806" s="19" t="n">
        <v>0.218148696151646</v>
      </c>
      <c r="AN806" s="19" t="n">
        <v>0.341875534796126</v>
      </c>
      <c r="AO806" s="19"/>
      <c r="AP806" s="19" t="n">
        <v>0.31104376962922</v>
      </c>
      <c r="AQ806" s="19" t="n">
        <v>0.421079444222004</v>
      </c>
      <c r="AR806" s="19" t="n">
        <v>0.315263838606625</v>
      </c>
      <c r="AS806" s="19" t="n">
        <v>0.313576188710668</v>
      </c>
      <c r="AT806" s="19" t="n">
        <v>0.165396264041983</v>
      </c>
      <c r="AU806" s="19"/>
      <c r="AV806" s="19" t="n">
        <v>0.404696509689232</v>
      </c>
      <c r="AW806" s="19" t="n">
        <v>0.368836410657223</v>
      </c>
      <c r="AX806" s="19" t="n">
        <v>0.331286127011454</v>
      </c>
      <c r="AY806" s="19" t="n">
        <v>0.291391917607063</v>
      </c>
      <c r="AZ806" s="19" t="n">
        <v>0.24559067935193</v>
      </c>
      <c r="BA806" s="19" t="n">
        <v>0.271203165144297</v>
      </c>
      <c r="BB806" s="19"/>
      <c r="BC806" s="19" t="n">
        <v>0.350414458268241</v>
      </c>
      <c r="BD806" s="19" t="n">
        <v>0.284972919865015</v>
      </c>
      <c r="BE806" s="19" t="n">
        <v>0.371686459912802</v>
      </c>
      <c r="BF806" s="19" t="n">
        <v>0.35884073975415</v>
      </c>
      <c r="BG806" s="19" t="n">
        <v>0.234564171009973</v>
      </c>
    </row>
    <row r="807">
      <c r="B807" t="s">
        <v>391</v>
      </c>
      <c r="C807" s="19" t="n">
        <v>0.292488236098768</v>
      </c>
      <c r="D807" s="19" t="n">
        <v>0.27819032163301</v>
      </c>
      <c r="E807" s="19" t="n">
        <v>0.30911142609887</v>
      </c>
      <c r="F807" s="19"/>
      <c r="G807" s="19" t="n">
        <v>0.2525060811853</v>
      </c>
      <c r="H807" s="19" t="n">
        <v>0.268528070728045</v>
      </c>
      <c r="I807" s="19" t="n">
        <v>0.276580209179536</v>
      </c>
      <c r="J807" s="19" t="n">
        <v>0.294875523524411</v>
      </c>
      <c r="K807" s="19" t="n">
        <v>0.361801114666839</v>
      </c>
      <c r="L807" s="19" t="n">
        <v>0.308268834523449</v>
      </c>
      <c r="M807" s="19"/>
      <c r="N807" s="19" t="n">
        <v>0.268621931127561</v>
      </c>
      <c r="O807" s="19" t="n">
        <v>0.275537595859196</v>
      </c>
      <c r="P807" s="19" t="n">
        <v>0.274002049849289</v>
      </c>
      <c r="Q807" s="19" t="n">
        <v>0.356177417850884</v>
      </c>
      <c r="R807" s="19"/>
      <c r="S807" s="19" t="n">
        <v>0.23770166095666</v>
      </c>
      <c r="T807" s="19" t="n">
        <v>0.248475366043412</v>
      </c>
      <c r="U807" s="19" t="n">
        <v>0.381149696191977</v>
      </c>
      <c r="V807" s="19" t="n">
        <v>0.223749300832405</v>
      </c>
      <c r="W807" s="19" t="n">
        <v>0.395495748510494</v>
      </c>
      <c r="X807" s="19" t="n">
        <v>0.308318808124813</v>
      </c>
      <c r="Y807" s="19" t="n">
        <v>0.249331392593749</v>
      </c>
      <c r="Z807" s="19" t="n">
        <v>0.306157319839797</v>
      </c>
      <c r="AA807" s="19" t="n">
        <v>0.325928677563846</v>
      </c>
      <c r="AB807" s="19" t="n">
        <v>0.238343089804252</v>
      </c>
      <c r="AC807" s="19" t="n">
        <v>0.358815579357499</v>
      </c>
      <c r="AD807" s="19" t="n">
        <v>0.407887750204001</v>
      </c>
      <c r="AE807" s="19"/>
      <c r="AF807" s="19" t="n">
        <v>0.268388845617139</v>
      </c>
      <c r="AG807" s="19" t="n">
        <v>0.325515685913501</v>
      </c>
      <c r="AH807" s="19" t="n">
        <v>0.285160624527499</v>
      </c>
      <c r="AI807" s="19"/>
      <c r="AJ807" s="19" t="n">
        <v>0.28092820847969</v>
      </c>
      <c r="AK807" s="19" t="n">
        <v>0.254039868814816</v>
      </c>
      <c r="AL807" s="19" t="n">
        <v>0.447619756915859</v>
      </c>
      <c r="AM807" s="19" t="n">
        <v>0.227181505260148</v>
      </c>
      <c r="AN807" s="19" t="n">
        <v>0.230481650307805</v>
      </c>
      <c r="AO807" s="19"/>
      <c r="AP807" s="19" t="n">
        <v>0.256049123794962</v>
      </c>
      <c r="AQ807" s="19" t="n">
        <v>0.262310817811818</v>
      </c>
      <c r="AR807" s="19" t="n">
        <v>0.405195765954041</v>
      </c>
      <c r="AS807" s="19" t="n">
        <v>0.275477665617993</v>
      </c>
      <c r="AT807" s="19" t="n">
        <v>0.356294597009824</v>
      </c>
      <c r="AU807" s="19"/>
      <c r="AV807" s="19" t="n">
        <v>0.253077887023248</v>
      </c>
      <c r="AW807" s="19" t="n">
        <v>0.23456500796532</v>
      </c>
      <c r="AX807" s="19" t="n">
        <v>0.370005794165076</v>
      </c>
      <c r="AY807" s="19" t="n">
        <v>0.328992737443156</v>
      </c>
      <c r="AZ807" s="19" t="n">
        <v>0.318029332652418</v>
      </c>
      <c r="BA807" s="19" t="n">
        <v>0.3322446948817</v>
      </c>
      <c r="BB807" s="19"/>
      <c r="BC807" s="19" t="n">
        <v>0.319803082740839</v>
      </c>
      <c r="BD807" s="19" t="n">
        <v>0.283053283258599</v>
      </c>
      <c r="BE807" s="19" t="n">
        <v>0.309218832984539</v>
      </c>
      <c r="BF807" s="19" t="n">
        <v>0.221526352592841</v>
      </c>
      <c r="BG807" s="19" t="n">
        <v>0.276982429452723</v>
      </c>
    </row>
    <row r="808">
      <c r="B808" t="s">
        <v>392</v>
      </c>
      <c r="C808" s="19" t="n">
        <v>0.192868375816472</v>
      </c>
      <c r="D808" s="19" t="n">
        <v>0.179527186031228</v>
      </c>
      <c r="E808" s="19" t="n">
        <v>0.203686869605948</v>
      </c>
      <c r="F808" s="19"/>
      <c r="G808" s="19" t="n">
        <v>0.164420495161903</v>
      </c>
      <c r="H808" s="19" t="n">
        <v>0.119974814278688</v>
      </c>
      <c r="I808" s="19" t="n">
        <v>0.187556165876271</v>
      </c>
      <c r="J808" s="19" t="n">
        <v>0.234407217750059</v>
      </c>
      <c r="K808" s="19" t="n">
        <v>0.212704972230338</v>
      </c>
      <c r="L808" s="19" t="n">
        <v>0.233746528792445</v>
      </c>
      <c r="M808" s="19"/>
      <c r="N808" s="19" t="n">
        <v>0.15650763975914</v>
      </c>
      <c r="O808" s="19" t="n">
        <v>0.184336413665281</v>
      </c>
      <c r="P808" s="19" t="n">
        <v>0.252529454648217</v>
      </c>
      <c r="Q808" s="19" t="n">
        <v>0.191188501436986</v>
      </c>
      <c r="R808" s="19"/>
      <c r="S808" s="19" t="n">
        <v>0.139151615689595</v>
      </c>
      <c r="T808" s="19" t="n">
        <v>0.254835280024978</v>
      </c>
      <c r="U808" s="19" t="n">
        <v>0.211105357200061</v>
      </c>
      <c r="V808" s="19" t="n">
        <v>0.198035899202073</v>
      </c>
      <c r="W808" s="19" t="n">
        <v>0.156829144345476</v>
      </c>
      <c r="X808" s="19" t="n">
        <v>0.131540095023339</v>
      </c>
      <c r="Y808" s="19" t="n">
        <v>0.24713894898275</v>
      </c>
      <c r="Z808" s="19" t="n">
        <v>0.234579189579347</v>
      </c>
      <c r="AA808" s="19" t="n">
        <v>0.174055491521319</v>
      </c>
      <c r="AB808" s="19" t="n">
        <v>0.23062333869468</v>
      </c>
      <c r="AC808" s="19" t="n">
        <v>0.185728665199329</v>
      </c>
      <c r="AD808" s="19" t="n">
        <v>0.203550059277861</v>
      </c>
      <c r="AE808" s="19"/>
      <c r="AF808" s="19" t="n">
        <v>0.213120822475232</v>
      </c>
      <c r="AG808" s="19" t="n">
        <v>0.165713432453123</v>
      </c>
      <c r="AH808" s="19" t="n">
        <v>0.204659587778163</v>
      </c>
      <c r="AI808" s="19"/>
      <c r="AJ808" s="19" t="n">
        <v>0.20974311326703</v>
      </c>
      <c r="AK808" s="19" t="n">
        <v>0.156242591566584</v>
      </c>
      <c r="AL808" s="19" t="n">
        <v>0.170565601386827</v>
      </c>
      <c r="AM808" s="19" t="n">
        <v>0.2382643422959</v>
      </c>
      <c r="AN808" s="19" t="n">
        <v>0.206082855559735</v>
      </c>
      <c r="AO808" s="19"/>
      <c r="AP808" s="19" t="n">
        <v>0.225513294006044</v>
      </c>
      <c r="AQ808" s="19" t="n">
        <v>0.136391373695981</v>
      </c>
      <c r="AR808" s="19" t="n">
        <v>0.139278882032942</v>
      </c>
      <c r="AS808" s="19" t="n">
        <v>0.235564536116295</v>
      </c>
      <c r="AT808" s="19" t="n">
        <v>0.27457013146541</v>
      </c>
      <c r="AU808" s="19"/>
      <c r="AV808" s="19" t="n">
        <v>0.13190764424433</v>
      </c>
      <c r="AW808" s="19" t="n">
        <v>0.204610820373267</v>
      </c>
      <c r="AX808" s="19" t="n">
        <v>0.178059592913284</v>
      </c>
      <c r="AY808" s="19" t="n">
        <v>0.238682569540499</v>
      </c>
      <c r="AZ808" s="19" t="n">
        <v>0.26972680263623</v>
      </c>
      <c r="BA808" s="19" t="n">
        <v>0.137610478552873</v>
      </c>
      <c r="BB808" s="19"/>
      <c r="BC808" s="19" t="n">
        <v>0.164078551581275</v>
      </c>
      <c r="BD808" s="19" t="n">
        <v>0.241484035579236</v>
      </c>
      <c r="BE808" s="19" t="n">
        <v>0.16153930494527</v>
      </c>
      <c r="BF808" s="19" t="n">
        <v>0.163677101213453</v>
      </c>
      <c r="BG808" s="19" t="n">
        <v>0.137194469780238</v>
      </c>
    </row>
    <row r="809">
      <c r="B809" t="s">
        <v>100</v>
      </c>
      <c r="C809" s="19" t="n">
        <v>0.097109739303349</v>
      </c>
      <c r="D809" s="19" t="n">
        <v>0.075439401584319</v>
      </c>
      <c r="E809" s="19" t="n">
        <v>0.11932256826827</v>
      </c>
      <c r="F809" s="19"/>
      <c r="G809" s="19" t="n">
        <v>0.0636024863383093</v>
      </c>
      <c r="H809" s="19" t="n">
        <v>0.0608447990546209</v>
      </c>
      <c r="I809" s="19" t="n">
        <v>0.0664365868862624</v>
      </c>
      <c r="J809" s="19" t="n">
        <v>0.130801324755188</v>
      </c>
      <c r="K809" s="19" t="n">
        <v>0.119940302794585</v>
      </c>
      <c r="L809" s="19" t="n">
        <v>0.135159002317994</v>
      </c>
      <c r="M809" s="19"/>
      <c r="N809" s="19" t="n">
        <v>0.0656479743081495</v>
      </c>
      <c r="O809" s="19" t="n">
        <v>0.0770100897712659</v>
      </c>
      <c r="P809" s="19" t="n">
        <v>0.141147969645083</v>
      </c>
      <c r="Q809" s="19" t="n">
        <v>0.115808350795291</v>
      </c>
      <c r="R809" s="19"/>
      <c r="S809" s="19" t="n">
        <v>0.0699936919591817</v>
      </c>
      <c r="T809" s="19" t="n">
        <v>0.116507813348978</v>
      </c>
      <c r="U809" s="19" t="n">
        <v>0.0647348995799221</v>
      </c>
      <c r="V809" s="19" t="n">
        <v>0.111427246913161</v>
      </c>
      <c r="W809" s="19" t="n">
        <v>0.0514064644478488</v>
      </c>
      <c r="X809" s="19" t="n">
        <v>0.129865633757837</v>
      </c>
      <c r="Y809" s="19" t="n">
        <v>0.0638775191034278</v>
      </c>
      <c r="Z809" s="19" t="n">
        <v>0.181930171219664</v>
      </c>
      <c r="AA809" s="19" t="n">
        <v>0.121377532184247</v>
      </c>
      <c r="AB809" s="19" t="n">
        <v>0.133199790420362</v>
      </c>
      <c r="AC809" s="19" t="n">
        <v>0.0926480442732112</v>
      </c>
      <c r="AD809" s="19" t="n">
        <v>0</v>
      </c>
      <c r="AE809" s="19"/>
      <c r="AF809" s="19" t="n">
        <v>0.0944844130482143</v>
      </c>
      <c r="AG809" s="19" t="n">
        <v>0.0943021409773183</v>
      </c>
      <c r="AH809" s="19" t="n">
        <v>0.137114904651919</v>
      </c>
      <c r="AI809" s="19"/>
      <c r="AJ809" s="19" t="n">
        <v>0.105007122397374</v>
      </c>
      <c r="AK809" s="19" t="n">
        <v>0.0647303207474525</v>
      </c>
      <c r="AL809" s="19" t="n">
        <v>0.0527409706305464</v>
      </c>
      <c r="AM809" s="19" t="n">
        <v>0.137061408419942</v>
      </c>
      <c r="AN809" s="19" t="n">
        <v>0.146703352325436</v>
      </c>
      <c r="AO809" s="19"/>
      <c r="AP809" s="19" t="n">
        <v>0.119681493998653</v>
      </c>
      <c r="AQ809" s="19" t="n">
        <v>0.0682066861322598</v>
      </c>
      <c r="AR809" s="19" t="n">
        <v>0.100916094522691</v>
      </c>
      <c r="AS809" s="19" t="n">
        <v>0.0855827920865718</v>
      </c>
      <c r="AT809" s="19" t="n">
        <v>0.11158468275368</v>
      </c>
      <c r="AU809" s="19"/>
      <c r="AV809" s="19" t="n">
        <v>0.0624550430333849</v>
      </c>
      <c r="AW809" s="19" t="n">
        <v>0.0934976560287099</v>
      </c>
      <c r="AX809" s="19" t="n">
        <v>0.0545001238102549</v>
      </c>
      <c r="AY809" s="19" t="n">
        <v>0.086256701240913</v>
      </c>
      <c r="AZ809" s="19" t="n">
        <v>0.0808363674576284</v>
      </c>
      <c r="BA809" s="19" t="n">
        <v>0.247673724029455</v>
      </c>
      <c r="BB809" s="19"/>
      <c r="BC809" s="19" t="n">
        <v>0.106145532317167</v>
      </c>
      <c r="BD809" s="19" t="n">
        <v>0.0973680814006312</v>
      </c>
      <c r="BE809" s="19" t="n">
        <v>0.0808509917571474</v>
      </c>
      <c r="BF809" s="19" t="n">
        <v>0.0518797281347368</v>
      </c>
      <c r="BG809" s="19" t="n">
        <v>0</v>
      </c>
    </row>
    <row r="810">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c r="AB810" s="19"/>
      <c r="AC810" s="19"/>
      <c r="AD810" s="19"/>
      <c r="AE810" s="19"/>
      <c r="AF810" s="19"/>
      <c r="AG810" s="19"/>
      <c r="AH810" s="19"/>
      <c r="AI810" s="19"/>
      <c r="AJ810" s="19"/>
      <c r="AK810" s="19"/>
      <c r="AL810" s="19"/>
      <c r="AM810" s="19"/>
      <c r="AN810" s="19"/>
      <c r="AO810" s="19"/>
      <c r="AP810" s="19"/>
      <c r="AQ810" s="19"/>
      <c r="AR810" s="19"/>
      <c r="AS810" s="19"/>
      <c r="AT810" s="19"/>
      <c r="AU810" s="19"/>
      <c r="AV810" s="19"/>
      <c r="AW810" s="19"/>
      <c r="AX810" s="19"/>
      <c r="AY810" s="19"/>
      <c r="AZ810" s="19"/>
      <c r="BA810" s="19"/>
      <c r="BB810" s="19"/>
      <c r="BC810" s="19"/>
      <c r="BD810" s="19"/>
      <c r="BE810" s="19"/>
      <c r="BF810" s="19"/>
      <c r="BG810" s="19"/>
    </row>
    <row r="811">
      <c r="B811" s="7" t="s">
        <v>338</v>
      </c>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c r="AB811" s="19"/>
      <c r="AC811" s="19"/>
      <c r="AD811" s="19"/>
      <c r="AE811" s="19"/>
      <c r="AF811" s="19"/>
      <c r="AG811" s="19"/>
      <c r="AH811" s="19"/>
      <c r="AI811" s="19"/>
      <c r="AJ811" s="19"/>
      <c r="AK811" s="19"/>
      <c r="AL811" s="19"/>
      <c r="AM811" s="19"/>
      <c r="AN811" s="19"/>
      <c r="AO811" s="19"/>
      <c r="AP811" s="19"/>
      <c r="AQ811" s="19"/>
      <c r="AR811" s="19"/>
      <c r="AS811" s="19"/>
      <c r="AT811" s="19"/>
      <c r="AU811" s="19"/>
      <c r="AV811" s="19"/>
      <c r="AW811" s="19"/>
      <c r="AX811" s="19"/>
      <c r="AY811" s="19"/>
      <c r="AZ811" s="19"/>
      <c r="BA811" s="19"/>
      <c r="BB811" s="19"/>
      <c r="BC811" s="19"/>
      <c r="BD811" s="19"/>
      <c r="BE811" s="19"/>
      <c r="BF811" s="19"/>
      <c r="BG811" s="19"/>
    </row>
    <row r="812">
      <c r="B812" s="26" t="s">
        <v>331</v>
      </c>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c r="AB812" s="19"/>
      <c r="AC812" s="19"/>
      <c r="AD812" s="19"/>
      <c r="AE812" s="19"/>
      <c r="AF812" s="19"/>
      <c r="AG812" s="19"/>
      <c r="AH812" s="19"/>
      <c r="AI812" s="19"/>
      <c r="AJ812" s="19"/>
      <c r="AK812" s="19"/>
      <c r="AL812" s="19"/>
      <c r="AM812" s="19"/>
      <c r="AN812" s="19"/>
      <c r="AO812" s="19"/>
      <c r="AP812" s="19"/>
      <c r="AQ812" s="19"/>
      <c r="AR812" s="19"/>
      <c r="AS812" s="19"/>
      <c r="AT812" s="19"/>
      <c r="AU812" s="19"/>
      <c r="AV812" s="19"/>
      <c r="AW812" s="19"/>
      <c r="AX812" s="19"/>
      <c r="AY812" s="19"/>
      <c r="AZ812" s="19"/>
      <c r="BA812" s="19"/>
      <c r="BB812" s="19"/>
      <c r="BC812" s="19"/>
      <c r="BD812" s="19"/>
      <c r="BE812" s="19"/>
      <c r="BF812" s="19"/>
      <c r="BG812" s="19"/>
    </row>
    <row r="813">
      <c r="B813" t="s">
        <v>402</v>
      </c>
      <c r="C813" s="19" t="n">
        <v>0.78247242598909</v>
      </c>
      <c r="D813" s="19" t="n">
        <v>0.806449220186378</v>
      </c>
      <c r="E813" s="19" t="n">
        <v>0.759223064869763</v>
      </c>
      <c r="F813" s="19"/>
      <c r="G813" s="19" t="n">
        <v>0.678392088593293</v>
      </c>
      <c r="H813" s="19" t="n">
        <v>0.771633232138553</v>
      </c>
      <c r="I813" s="19" t="n">
        <v>0.780424053719549</v>
      </c>
      <c r="J813" s="19" t="n">
        <v>0.809605723365828</v>
      </c>
      <c r="K813" s="19" t="n">
        <v>0.853367002228462</v>
      </c>
      <c r="L813" s="19" t="n">
        <v>0.801163684010351</v>
      </c>
      <c r="M813" s="19"/>
      <c r="N813" s="19" t="n">
        <v>0.832621683322035</v>
      </c>
      <c r="O813" s="19" t="n">
        <v>0.801508732915085</v>
      </c>
      <c r="P813" s="19" t="n">
        <v>0.753138506669348</v>
      </c>
      <c r="Q813" s="19" t="n">
        <v>0.729481395402623</v>
      </c>
      <c r="R813" s="19"/>
      <c r="S813" s="19" t="n">
        <v>0.780703757141391</v>
      </c>
      <c r="T813" s="19" t="n">
        <v>0.788106892315736</v>
      </c>
      <c r="U813" s="19" t="n">
        <v>0.78146730651972</v>
      </c>
      <c r="V813" s="19" t="n">
        <v>0.805388194545286</v>
      </c>
      <c r="W813" s="19" t="n">
        <v>0.725750327199041</v>
      </c>
      <c r="X813" s="19" t="n">
        <v>0.711773160083783</v>
      </c>
      <c r="Y813" s="19" t="n">
        <v>0.757891347191307</v>
      </c>
      <c r="Z813" s="19" t="n">
        <v>0.856270359286013</v>
      </c>
      <c r="AA813" s="19" t="n">
        <v>0.799942146169728</v>
      </c>
      <c r="AB813" s="19" t="n">
        <v>0.773845487984734</v>
      </c>
      <c r="AC813" s="19" t="n">
        <v>0.83402930995417</v>
      </c>
      <c r="AD813" s="19" t="n">
        <v>0.905458148952685</v>
      </c>
      <c r="AE813" s="19"/>
      <c r="AF813" s="19" t="n">
        <v>0.794035913045138</v>
      </c>
      <c r="AG813" s="19" t="n">
        <v>0.809968802677959</v>
      </c>
      <c r="AH813" s="19" t="n">
        <v>0.716753637549866</v>
      </c>
      <c r="AI813" s="19"/>
      <c r="AJ813" s="19" t="n">
        <v>0.805086136553244</v>
      </c>
      <c r="AK813" s="19" t="n">
        <v>0.804866598236139</v>
      </c>
      <c r="AL813" s="19" t="n">
        <v>0.848909208726857</v>
      </c>
      <c r="AM813" s="19" t="n">
        <v>0.747208198158447</v>
      </c>
      <c r="AN813" s="19" t="n">
        <v>0.765644332850398</v>
      </c>
      <c r="AO813" s="19"/>
      <c r="AP813" s="19" t="n">
        <v>0.795062190015103</v>
      </c>
      <c r="AQ813" s="19" t="n">
        <v>0.816524585077166</v>
      </c>
      <c r="AR813" s="19" t="n">
        <v>0.812979162927906</v>
      </c>
      <c r="AS813" s="19" t="n">
        <v>0.768617945201093</v>
      </c>
      <c r="AT813" s="19" t="n">
        <v>0.68734693205958</v>
      </c>
      <c r="AU813" s="19"/>
      <c r="AV813" s="19" t="n">
        <v>0.829630940179549</v>
      </c>
      <c r="AW813" s="19" t="n">
        <v>0.817640245955857</v>
      </c>
      <c r="AX813" s="19" t="n">
        <v>0.837859396916968</v>
      </c>
      <c r="AY813" s="19" t="n">
        <v>0.795396622966478</v>
      </c>
      <c r="AZ813" s="19" t="n">
        <v>0.664949127928774</v>
      </c>
      <c r="BA813" s="19" t="n">
        <v>0.680164537801035</v>
      </c>
      <c r="BB813" s="19"/>
      <c r="BC813" s="19" t="n">
        <v>0.782476295108859</v>
      </c>
      <c r="BD813" s="19" t="n">
        <v>0.728126645461313</v>
      </c>
      <c r="BE813" s="19" t="n">
        <v>0.810823274977482</v>
      </c>
      <c r="BF813" s="19" t="n">
        <v>0.75731588707854</v>
      </c>
      <c r="BG813" s="19" t="n">
        <v>0.806144281992361</v>
      </c>
    </row>
    <row r="814">
      <c r="B814" t="s">
        <v>403</v>
      </c>
      <c r="C814" s="19" t="n">
        <v>0.115333204025426</v>
      </c>
      <c r="D814" s="19" t="n">
        <v>0.102477190700065</v>
      </c>
      <c r="E814" s="19" t="n">
        <v>0.126732416063161</v>
      </c>
      <c r="F814" s="19"/>
      <c r="G814" s="19" t="n">
        <v>0.238045998270377</v>
      </c>
      <c r="H814" s="19" t="n">
        <v>0.153318581248871</v>
      </c>
      <c r="I814" s="19" t="n">
        <v>0.113083245528961</v>
      </c>
      <c r="J814" s="19" t="n">
        <v>0.110183172263346</v>
      </c>
      <c r="K814" s="19" t="n">
        <v>0.0342146839026627</v>
      </c>
      <c r="L814" s="19" t="n">
        <v>0.0532917389317771</v>
      </c>
      <c r="M814" s="19"/>
      <c r="N814" s="19" t="n">
        <v>0.114269041156256</v>
      </c>
      <c r="O814" s="19" t="n">
        <v>0.118614106882108</v>
      </c>
      <c r="P814" s="19" t="n">
        <v>0.10378929035593</v>
      </c>
      <c r="Q814" s="19" t="n">
        <v>0.123940854870291</v>
      </c>
      <c r="R814" s="19"/>
      <c r="S814" s="19" t="n">
        <v>0.170687502628538</v>
      </c>
      <c r="T814" s="19" t="n">
        <v>0.0875185516494552</v>
      </c>
      <c r="U814" s="19" t="n">
        <v>0.12884658684468</v>
      </c>
      <c r="V814" s="19" t="n">
        <v>0.0793127628011508</v>
      </c>
      <c r="W814" s="19" t="n">
        <v>0.171633522756572</v>
      </c>
      <c r="X814" s="19" t="n">
        <v>0.122587624869925</v>
      </c>
      <c r="Y814" s="19" t="n">
        <v>0.101847657580559</v>
      </c>
      <c r="Z814" s="19" t="n">
        <v>0.10051796763687</v>
      </c>
      <c r="AA814" s="19" t="n">
        <v>0.101284982954792</v>
      </c>
      <c r="AB814" s="19" t="n">
        <v>0.0783836281228967</v>
      </c>
      <c r="AC814" s="19" t="n">
        <v>0.13491722909114</v>
      </c>
      <c r="AD814" s="19" t="n">
        <v>0.0295060444057748</v>
      </c>
      <c r="AE814" s="19"/>
      <c r="AF814" s="19" t="n">
        <v>0.0922014473189154</v>
      </c>
      <c r="AG814" s="19" t="n">
        <v>0.106620074727721</v>
      </c>
      <c r="AH814" s="19" t="n">
        <v>0.127882670966932</v>
      </c>
      <c r="AI814" s="19"/>
      <c r="AJ814" s="19" t="n">
        <v>0.077347081584739</v>
      </c>
      <c r="AK814" s="19" t="n">
        <v>0.129713900234283</v>
      </c>
      <c r="AL814" s="19" t="n">
        <v>0.102288014891406</v>
      </c>
      <c r="AM814" s="19" t="n">
        <v>0.103365688885211</v>
      </c>
      <c r="AN814" s="19" t="n">
        <v>0.115914017018174</v>
      </c>
      <c r="AO814" s="19"/>
      <c r="AP814" s="19" t="n">
        <v>0.0939735801997182</v>
      </c>
      <c r="AQ814" s="19" t="n">
        <v>0.116183474797792</v>
      </c>
      <c r="AR814" s="19" t="n">
        <v>0.0943096469736866</v>
      </c>
      <c r="AS814" s="19" t="n">
        <v>0.144902860787904</v>
      </c>
      <c r="AT814" s="19" t="n">
        <v>0.163676861875182</v>
      </c>
      <c r="AU814" s="19"/>
      <c r="AV814" s="19" t="n">
        <v>0.116150621352283</v>
      </c>
      <c r="AW814" s="19" t="n">
        <v>0.0904956093965655</v>
      </c>
      <c r="AX814" s="19" t="n">
        <v>0.114960119581461</v>
      </c>
      <c r="AY814" s="19" t="n">
        <v>0.100599785593025</v>
      </c>
      <c r="AZ814" s="19" t="n">
        <v>0.174424798779797</v>
      </c>
      <c r="BA814" s="19" t="n">
        <v>0.128414693371448</v>
      </c>
      <c r="BB814" s="19"/>
      <c r="BC814" s="19" t="n">
        <v>0.0777634913107268</v>
      </c>
      <c r="BD814" s="19" t="n">
        <v>0.171063235215135</v>
      </c>
      <c r="BE814" s="19" t="n">
        <v>0.097753091517789</v>
      </c>
      <c r="BF814" s="19" t="n">
        <v>0.18019261503972</v>
      </c>
      <c r="BG814" s="19" t="n">
        <v>0.127126037784732</v>
      </c>
    </row>
    <row r="815">
      <c r="B815" t="s">
        <v>100</v>
      </c>
      <c r="C815" s="19" t="n">
        <v>0.102194369985484</v>
      </c>
      <c r="D815" s="19" t="n">
        <v>0.0910735891135569</v>
      </c>
      <c r="E815" s="19" t="n">
        <v>0.114044519067077</v>
      </c>
      <c r="F815" s="19"/>
      <c r="G815" s="19" t="n">
        <v>0.0835619131363301</v>
      </c>
      <c r="H815" s="19" t="n">
        <v>0.0750481866125754</v>
      </c>
      <c r="I815" s="19" t="n">
        <v>0.106492700751491</v>
      </c>
      <c r="J815" s="19" t="n">
        <v>0.0802111043708261</v>
      </c>
      <c r="K815" s="19" t="n">
        <v>0.112418313868876</v>
      </c>
      <c r="L815" s="19" t="n">
        <v>0.145544577057872</v>
      </c>
      <c r="M815" s="19"/>
      <c r="N815" s="19" t="n">
        <v>0.0531092755217098</v>
      </c>
      <c r="O815" s="19" t="n">
        <v>0.0798771602028064</v>
      </c>
      <c r="P815" s="19" t="n">
        <v>0.143072202974721</v>
      </c>
      <c r="Q815" s="19" t="n">
        <v>0.146577749727086</v>
      </c>
      <c r="R815" s="19"/>
      <c r="S815" s="19" t="n">
        <v>0.048608740230071</v>
      </c>
      <c r="T815" s="19" t="n">
        <v>0.124374556034809</v>
      </c>
      <c r="U815" s="19" t="n">
        <v>0.0896861066355996</v>
      </c>
      <c r="V815" s="19" t="n">
        <v>0.115299042653564</v>
      </c>
      <c r="W815" s="19" t="n">
        <v>0.102616150044388</v>
      </c>
      <c r="X815" s="19" t="n">
        <v>0.165639215046292</v>
      </c>
      <c r="Y815" s="19" t="n">
        <v>0.140260995228134</v>
      </c>
      <c r="Z815" s="19" t="n">
        <v>0.0432116730771165</v>
      </c>
      <c r="AA815" s="19" t="n">
        <v>0.0987728708754805</v>
      </c>
      <c r="AB815" s="19" t="n">
        <v>0.14777088389237</v>
      </c>
      <c r="AC815" s="19" t="n">
        <v>0.0310534609546897</v>
      </c>
      <c r="AD815" s="19" t="n">
        <v>0.0650358066415407</v>
      </c>
      <c r="AE815" s="19"/>
      <c r="AF815" s="19" t="n">
        <v>0.113762639635947</v>
      </c>
      <c r="AG815" s="19" t="n">
        <v>0.0834111225943199</v>
      </c>
      <c r="AH815" s="19" t="n">
        <v>0.155363691483202</v>
      </c>
      <c r="AI815" s="19"/>
      <c r="AJ815" s="19" t="n">
        <v>0.117566781862016</v>
      </c>
      <c r="AK815" s="19" t="n">
        <v>0.0654195015295773</v>
      </c>
      <c r="AL815" s="19" t="n">
        <v>0.0488027763817371</v>
      </c>
      <c r="AM815" s="19" t="n">
        <v>0.149426112956341</v>
      </c>
      <c r="AN815" s="19" t="n">
        <v>0.118441650131428</v>
      </c>
      <c r="AO815" s="19"/>
      <c r="AP815" s="19" t="n">
        <v>0.110964229785179</v>
      </c>
      <c r="AQ815" s="19" t="n">
        <v>0.0672919401250421</v>
      </c>
      <c r="AR815" s="19" t="n">
        <v>0.0927111900984074</v>
      </c>
      <c r="AS815" s="19" t="n">
        <v>0.0864791940110029</v>
      </c>
      <c r="AT815" s="19" t="n">
        <v>0.148976206065238</v>
      </c>
      <c r="AU815" s="19"/>
      <c r="AV815" s="19" t="n">
        <v>0.0542184384681684</v>
      </c>
      <c r="AW815" s="19" t="n">
        <v>0.0918641446475773</v>
      </c>
      <c r="AX815" s="19" t="n">
        <v>0.0471804835015712</v>
      </c>
      <c r="AY815" s="19" t="n">
        <v>0.104003591440498</v>
      </c>
      <c r="AZ815" s="19" t="n">
        <v>0.160626073291429</v>
      </c>
      <c r="BA815" s="19" t="n">
        <v>0.191420768827517</v>
      </c>
      <c r="BB815" s="19"/>
      <c r="BC815" s="19" t="n">
        <v>0.139760213580414</v>
      </c>
      <c r="BD815" s="19" t="n">
        <v>0.100810119323552</v>
      </c>
      <c r="BE815" s="19" t="n">
        <v>0.0914236335047285</v>
      </c>
      <c r="BF815" s="19" t="n">
        <v>0.0624914978817395</v>
      </c>
      <c r="BG815" s="19" t="n">
        <v>0.0667296802229067</v>
      </c>
    </row>
    <row r="816">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c r="AB816" s="19"/>
      <c r="AC816" s="19"/>
      <c r="AD816" s="19"/>
      <c r="AE816" s="19"/>
      <c r="AF816" s="19"/>
      <c r="AG816" s="19"/>
      <c r="AH816" s="19"/>
      <c r="AI816" s="19"/>
      <c r="AJ816" s="19"/>
      <c r="AK816" s="19"/>
      <c r="AL816" s="19"/>
      <c r="AM816" s="19"/>
      <c r="AN816" s="19"/>
      <c r="AO816" s="19"/>
      <c r="AP816" s="19"/>
      <c r="AQ816" s="19"/>
      <c r="AR816" s="19"/>
      <c r="AS816" s="19"/>
      <c r="AT816" s="19"/>
      <c r="AU816" s="19"/>
      <c r="AV816" s="19"/>
      <c r="AW816" s="19"/>
      <c r="AX816" s="19"/>
      <c r="AY816" s="19"/>
      <c r="AZ816" s="19"/>
      <c r="BA816" s="19"/>
      <c r="BB816" s="19"/>
      <c r="BC816" s="19"/>
      <c r="BD816" s="19"/>
      <c r="BE816" s="19"/>
      <c r="BF816" s="19"/>
      <c r="BG816" s="19"/>
    </row>
    <row r="817">
      <c r="B817" s="7" t="s">
        <v>410</v>
      </c>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c r="AB817" s="19"/>
      <c r="AC817" s="19"/>
      <c r="AD817" s="19"/>
      <c r="AE817" s="19"/>
      <c r="AF817" s="19"/>
      <c r="AG817" s="19"/>
      <c r="AH817" s="19"/>
      <c r="AI817" s="19"/>
      <c r="AJ817" s="19"/>
      <c r="AK817" s="19"/>
      <c r="AL817" s="19"/>
      <c r="AM817" s="19"/>
      <c r="AN817" s="19"/>
      <c r="AO817" s="19"/>
      <c r="AP817" s="19"/>
      <c r="AQ817" s="19"/>
      <c r="AR817" s="19"/>
      <c r="AS817" s="19"/>
      <c r="AT817" s="19"/>
      <c r="AU817" s="19"/>
      <c r="AV817" s="19"/>
      <c r="AW817" s="19"/>
      <c r="AX817" s="19"/>
      <c r="AY817" s="19"/>
      <c r="AZ817" s="19"/>
      <c r="BA817" s="19"/>
      <c r="BB817" s="19"/>
      <c r="BC817" s="19"/>
      <c r="BD817" s="19"/>
      <c r="BE817" s="19"/>
      <c r="BF817" s="19"/>
      <c r="BG817" s="19"/>
    </row>
    <row r="818">
      <c r="B818" s="26" t="s">
        <v>411</v>
      </c>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c r="AB818" s="19"/>
      <c r="AC818" s="19"/>
      <c r="AD818" s="19"/>
      <c r="AE818" s="19"/>
      <c r="AF818" s="19"/>
      <c r="AG818" s="19"/>
      <c r="AH818" s="19"/>
      <c r="AI818" s="19"/>
      <c r="AJ818" s="19"/>
      <c r="AK818" s="19"/>
      <c r="AL818" s="19"/>
      <c r="AM818" s="19"/>
      <c r="AN818" s="19"/>
      <c r="AO818" s="19"/>
      <c r="AP818" s="19"/>
      <c r="AQ818" s="19"/>
      <c r="AR818" s="19"/>
      <c r="AS818" s="19"/>
      <c r="AT818" s="19"/>
      <c r="AU818" s="19"/>
      <c r="AV818" s="19"/>
      <c r="AW818" s="19"/>
      <c r="AX818" s="19"/>
      <c r="AY818" s="19"/>
      <c r="AZ818" s="19"/>
      <c r="BA818" s="19"/>
      <c r="BB818" s="19"/>
      <c r="BC818" s="19"/>
      <c r="BD818" s="19"/>
      <c r="BE818" s="19"/>
      <c r="BF818" s="19"/>
      <c r="BG818" s="19"/>
    </row>
    <row r="819">
      <c r="B819" t="s">
        <v>404</v>
      </c>
      <c r="C819" s="19" t="n">
        <v>0.744531963988942</v>
      </c>
      <c r="D819" s="19" t="n">
        <v>0.699784657314755</v>
      </c>
      <c r="E819" s="19" t="n">
        <v>0.789285666505996</v>
      </c>
      <c r="F819" s="19"/>
      <c r="G819" s="19" t="n">
        <v>0.638344758941973</v>
      </c>
      <c r="H819" s="19" t="n">
        <v>0.672587324233174</v>
      </c>
      <c r="I819" s="19" t="n">
        <v>0.729796746097424</v>
      </c>
      <c r="J819" s="19" t="n">
        <v>0.802663777405731</v>
      </c>
      <c r="K819" s="19" t="n">
        <v>0.789267308966958</v>
      </c>
      <c r="L819" s="19" t="n">
        <v>0.802154030511419</v>
      </c>
      <c r="M819" s="19"/>
      <c r="N819" s="19" t="n">
        <v>0.752436056067823</v>
      </c>
      <c r="O819" s="19" t="n">
        <v>0.768563421452867</v>
      </c>
      <c r="P819" s="19" t="n">
        <v>0.698611570442415</v>
      </c>
      <c r="Q819" s="19" t="n">
        <v>0.747112818675119</v>
      </c>
      <c r="R819" s="19"/>
      <c r="S819" s="19" t="n">
        <v>0.707006346044515</v>
      </c>
      <c r="T819" s="19" t="n">
        <v>0.804177751562023</v>
      </c>
      <c r="U819" s="19" t="n">
        <v>0.853816265143008</v>
      </c>
      <c r="V819" s="19" t="n">
        <v>0.786856333832894</v>
      </c>
      <c r="W819" s="19" t="n">
        <v>0.773911822253608</v>
      </c>
      <c r="X819" s="19" t="n">
        <v>0.631184382490911</v>
      </c>
      <c r="Y819" s="19" t="n">
        <v>0.68602889282818</v>
      </c>
      <c r="Z819" s="19" t="n">
        <v>0.701635828994403</v>
      </c>
      <c r="AA819" s="19" t="n">
        <v>0.706796001622883</v>
      </c>
      <c r="AB819" s="19" t="n">
        <v>0.745980118387474</v>
      </c>
      <c r="AC819" s="19" t="n">
        <v>0.841919844918081</v>
      </c>
      <c r="AD819" s="19" t="n">
        <v>0.707400565590946</v>
      </c>
      <c r="AE819" s="19"/>
      <c r="AF819" s="19" t="n">
        <v>0.760063987902776</v>
      </c>
      <c r="AG819" s="19" t="n">
        <v>0.752836973532983</v>
      </c>
      <c r="AH819" s="19" t="n">
        <v>0.729110521216786</v>
      </c>
      <c r="AI819" s="19"/>
      <c r="AJ819" s="19" t="n">
        <v>0.778680077407051</v>
      </c>
      <c r="AK819" s="19" t="n">
        <v>0.718400237002606</v>
      </c>
      <c r="AL819" s="19" t="n">
        <v>0.661466044847819</v>
      </c>
      <c r="AM819" s="19" t="n">
        <v>0.819530995816</v>
      </c>
      <c r="AN819" s="19" t="n">
        <v>0.788327087475623</v>
      </c>
      <c r="AO819" s="19"/>
      <c r="AP819" s="19" t="n">
        <v>0.777915860846465</v>
      </c>
      <c r="AQ819" s="19" t="n">
        <v>0.703917105848854</v>
      </c>
      <c r="AR819" s="19" t="n">
        <v>0.750832167617959</v>
      </c>
      <c r="AS819" s="19" t="n">
        <v>0.759611831729956</v>
      </c>
      <c r="AT819" s="19" t="n">
        <v>0.741054976094846</v>
      </c>
      <c r="AU819" s="19"/>
      <c r="AV819" s="19" t="n">
        <v>0.722271944800647</v>
      </c>
      <c r="AW819" s="19" t="n">
        <v>0.79737197006837</v>
      </c>
      <c r="AX819" s="19" t="n">
        <v>0.720971760117599</v>
      </c>
      <c r="AY819" s="19" t="n">
        <v>0.742872806026774</v>
      </c>
      <c r="AZ819" s="19" t="n">
        <v>0.737156120866554</v>
      </c>
      <c r="BA819" s="19" t="n">
        <v>0.716195283725947</v>
      </c>
      <c r="BB819" s="19"/>
      <c r="BC819" s="19" t="n">
        <v>0.724998868444489</v>
      </c>
      <c r="BD819" s="19" t="n">
        <v>0.73594245764959</v>
      </c>
      <c r="BE819" s="19" t="n">
        <v>0.754987662319677</v>
      </c>
      <c r="BF819" s="19" t="n">
        <v>0.746063249874365</v>
      </c>
      <c r="BG819" s="19" t="n">
        <v>0.622079760295188</v>
      </c>
    </row>
    <row r="820">
      <c r="B820" t="s">
        <v>405</v>
      </c>
      <c r="C820" s="19" t="n">
        <v>0.743512617504392</v>
      </c>
      <c r="D820" s="19" t="n">
        <v>0.708924365685978</v>
      </c>
      <c r="E820" s="19" t="n">
        <v>0.777613187870048</v>
      </c>
      <c r="F820" s="19"/>
      <c r="G820" s="19" t="n">
        <v>0.690582340226945</v>
      </c>
      <c r="H820" s="19" t="n">
        <v>0.688876895191525</v>
      </c>
      <c r="I820" s="19" t="n">
        <v>0.711184517294954</v>
      </c>
      <c r="J820" s="19" t="n">
        <v>0.773684518325836</v>
      </c>
      <c r="K820" s="19" t="n">
        <v>0.794441316497871</v>
      </c>
      <c r="L820" s="19" t="n">
        <v>0.786782194286238</v>
      </c>
      <c r="M820" s="19"/>
      <c r="N820" s="19" t="n">
        <v>0.762309904091926</v>
      </c>
      <c r="O820" s="19" t="n">
        <v>0.725735454288331</v>
      </c>
      <c r="P820" s="19" t="n">
        <v>0.757930375356366</v>
      </c>
      <c r="Q820" s="19" t="n">
        <v>0.724647558294478</v>
      </c>
      <c r="R820" s="19"/>
      <c r="S820" s="19" t="n">
        <v>0.683033582367646</v>
      </c>
      <c r="T820" s="19" t="n">
        <v>0.836862901134669</v>
      </c>
      <c r="U820" s="19" t="n">
        <v>0.849793009315361</v>
      </c>
      <c r="V820" s="19" t="n">
        <v>0.735273425920996</v>
      </c>
      <c r="W820" s="19" t="n">
        <v>0.753535712690409</v>
      </c>
      <c r="X820" s="19" t="n">
        <v>0.705888512819347</v>
      </c>
      <c r="Y820" s="19" t="n">
        <v>0.631458350674372</v>
      </c>
      <c r="Z820" s="19" t="n">
        <v>0.741077486749632</v>
      </c>
      <c r="AA820" s="19" t="n">
        <v>0.717566954303109</v>
      </c>
      <c r="AB820" s="19" t="n">
        <v>0.756902145329408</v>
      </c>
      <c r="AC820" s="19" t="n">
        <v>0.795853186711048</v>
      </c>
      <c r="AD820" s="19" t="n">
        <v>0.74004383525352</v>
      </c>
      <c r="AE820" s="19"/>
      <c r="AF820" s="19" t="n">
        <v>0.727649105173189</v>
      </c>
      <c r="AG820" s="19" t="n">
        <v>0.775510265160125</v>
      </c>
      <c r="AH820" s="19" t="n">
        <v>0.695492933956928</v>
      </c>
      <c r="AI820" s="19"/>
      <c r="AJ820" s="19" t="n">
        <v>0.775214241632213</v>
      </c>
      <c r="AK820" s="19" t="n">
        <v>0.70216489118352</v>
      </c>
      <c r="AL820" s="19" t="n">
        <v>0.804693823510969</v>
      </c>
      <c r="AM820" s="19" t="n">
        <v>0.60461932730872</v>
      </c>
      <c r="AN820" s="19" t="n">
        <v>0.764932344772351</v>
      </c>
      <c r="AO820" s="19"/>
      <c r="AP820" s="19" t="n">
        <v>0.71894294984326</v>
      </c>
      <c r="AQ820" s="19" t="n">
        <v>0.749741946857606</v>
      </c>
      <c r="AR820" s="19" t="n">
        <v>0.834642640771519</v>
      </c>
      <c r="AS820" s="19" t="n">
        <v>0.644123910164937</v>
      </c>
      <c r="AT820" s="19" t="n">
        <v>0.84129769328041</v>
      </c>
      <c r="AU820" s="19"/>
      <c r="AV820" s="19" t="n">
        <v>0.719078294067816</v>
      </c>
      <c r="AW820" s="19" t="n">
        <v>0.731664692324246</v>
      </c>
      <c r="AX820" s="19" t="n">
        <v>0.792986905761179</v>
      </c>
      <c r="AY820" s="19" t="n">
        <v>0.635156861920325</v>
      </c>
      <c r="AZ820" s="19" t="n">
        <v>0.82964315313067</v>
      </c>
      <c r="BA820" s="19" t="n">
        <v>0.84027611822804</v>
      </c>
      <c r="BB820" s="19"/>
      <c r="BC820" s="19" t="n">
        <v>0.68068680767484</v>
      </c>
      <c r="BD820" s="19" t="n">
        <v>0.759034591535549</v>
      </c>
      <c r="BE820" s="19" t="n">
        <v>0.761522856513305</v>
      </c>
      <c r="BF820" s="19" t="n">
        <v>0.743994693420472</v>
      </c>
      <c r="BG820" s="19" t="n">
        <v>0.681607346865583</v>
      </c>
    </row>
    <row r="821">
      <c r="B821" t="s">
        <v>406</v>
      </c>
      <c r="C821" s="19" t="n">
        <v>0.711933557552835</v>
      </c>
      <c r="D821" s="19" t="n">
        <v>0.68673011006096</v>
      </c>
      <c r="E821" s="19" t="n">
        <v>0.735937172847524</v>
      </c>
      <c r="F821" s="19"/>
      <c r="G821" s="19" t="n">
        <v>0.679840372989896</v>
      </c>
      <c r="H821" s="19" t="n">
        <v>0.678376208817134</v>
      </c>
      <c r="I821" s="19" t="n">
        <v>0.671824972958403</v>
      </c>
      <c r="J821" s="19" t="n">
        <v>0.721024079484751</v>
      </c>
      <c r="K821" s="19" t="n">
        <v>0.780988303542122</v>
      </c>
      <c r="L821" s="19" t="n">
        <v>0.736187380974584</v>
      </c>
      <c r="M821" s="19"/>
      <c r="N821" s="19" t="n">
        <v>0.65689504030135</v>
      </c>
      <c r="O821" s="19" t="n">
        <v>0.717158813247492</v>
      </c>
      <c r="P821" s="19" t="n">
        <v>0.718056225126783</v>
      </c>
      <c r="Q821" s="19" t="n">
        <v>0.776997282199806</v>
      </c>
      <c r="R821" s="19"/>
      <c r="S821" s="19" t="n">
        <v>0.696650337909934</v>
      </c>
      <c r="T821" s="19" t="n">
        <v>0.739373088052013</v>
      </c>
      <c r="U821" s="19" t="n">
        <v>0.776151917259088</v>
      </c>
      <c r="V821" s="19" t="n">
        <v>0.679836804591808</v>
      </c>
      <c r="W821" s="19" t="n">
        <v>0.668219039828659</v>
      </c>
      <c r="X821" s="19" t="n">
        <v>0.686938649062772</v>
      </c>
      <c r="Y821" s="19" t="n">
        <v>0.712589643200008</v>
      </c>
      <c r="Z821" s="19" t="n">
        <v>0.774304641112429</v>
      </c>
      <c r="AA821" s="19" t="n">
        <v>0.704074750764134</v>
      </c>
      <c r="AB821" s="19" t="n">
        <v>0.720203694047869</v>
      </c>
      <c r="AC821" s="19" t="n">
        <v>0.714756967114828</v>
      </c>
      <c r="AD821" s="19" t="n">
        <v>0.678879830372529</v>
      </c>
      <c r="AE821" s="19"/>
      <c r="AF821" s="19" t="n">
        <v>0.70712683998333</v>
      </c>
      <c r="AG821" s="19" t="n">
        <v>0.716300826016843</v>
      </c>
      <c r="AH821" s="19" t="n">
        <v>0.718810833892057</v>
      </c>
      <c r="AI821" s="19"/>
      <c r="AJ821" s="19" t="n">
        <v>0.70490942693756</v>
      </c>
      <c r="AK821" s="19" t="n">
        <v>0.713490341787719</v>
      </c>
      <c r="AL821" s="19" t="n">
        <v>0.777626505219444</v>
      </c>
      <c r="AM821" s="19" t="n">
        <v>0.696811565959319</v>
      </c>
      <c r="AN821" s="19" t="n">
        <v>0.662811999121393</v>
      </c>
      <c r="AO821" s="19"/>
      <c r="AP821" s="19" t="n">
        <v>0.694792472612807</v>
      </c>
      <c r="AQ821" s="19" t="n">
        <v>0.711873810551825</v>
      </c>
      <c r="AR821" s="19" t="n">
        <v>0.75263032773908</v>
      </c>
      <c r="AS821" s="19" t="n">
        <v>0.706176274913929</v>
      </c>
      <c r="AT821" s="19" t="n">
        <v>0.76591198401817</v>
      </c>
      <c r="AU821" s="19"/>
      <c r="AV821" s="19" t="n">
        <v>0.704731500305411</v>
      </c>
      <c r="AW821" s="19" t="n">
        <v>0.704809065181837</v>
      </c>
      <c r="AX821" s="19" t="n">
        <v>0.738785012125002</v>
      </c>
      <c r="AY821" s="19" t="n">
        <v>0.703964349545577</v>
      </c>
      <c r="AZ821" s="19" t="n">
        <v>0.773456814975712</v>
      </c>
      <c r="BA821" s="19" t="n">
        <v>0.670271060907568</v>
      </c>
      <c r="BB821" s="19"/>
      <c r="BC821" s="19" t="n">
        <v>0.688457279676325</v>
      </c>
      <c r="BD821" s="19" t="n">
        <v>0.789536636706815</v>
      </c>
      <c r="BE821" s="19" t="n">
        <v>0.710357452468098</v>
      </c>
      <c r="BF821" s="19" t="n">
        <v>0.681807064574921</v>
      </c>
      <c r="BG821" s="19" t="n">
        <v>0.557156289257311</v>
      </c>
    </row>
    <row r="822">
      <c r="B822" t="s">
        <v>407</v>
      </c>
      <c r="C822" s="19" t="n">
        <v>0.649744976955707</v>
      </c>
      <c r="D822" s="19" t="n">
        <v>0.592683902743395</v>
      </c>
      <c r="E822" s="19" t="n">
        <v>0.706609822836469</v>
      </c>
      <c r="F822" s="19"/>
      <c r="G822" s="19" t="n">
        <v>0.609947018099019</v>
      </c>
      <c r="H822" s="19" t="n">
        <v>0.633923883412823</v>
      </c>
      <c r="I822" s="19" t="n">
        <v>0.637912445810291</v>
      </c>
      <c r="J822" s="19" t="n">
        <v>0.70581845728208</v>
      </c>
      <c r="K822" s="19" t="n">
        <v>0.688338220370047</v>
      </c>
      <c r="L822" s="19" t="n">
        <v>0.625583945362754</v>
      </c>
      <c r="M822" s="19"/>
      <c r="N822" s="19" t="n">
        <v>0.652877565524312</v>
      </c>
      <c r="O822" s="19" t="n">
        <v>0.648297839680203</v>
      </c>
      <c r="P822" s="19" t="n">
        <v>0.645100472519055</v>
      </c>
      <c r="Q822" s="19" t="n">
        <v>0.649636802884306</v>
      </c>
      <c r="R822" s="19"/>
      <c r="S822" s="19" t="n">
        <v>0.628547110034145</v>
      </c>
      <c r="T822" s="19" t="n">
        <v>0.676389583129671</v>
      </c>
      <c r="U822" s="19" t="n">
        <v>0.598448056006744</v>
      </c>
      <c r="V822" s="19" t="n">
        <v>0.65736661884755</v>
      </c>
      <c r="W822" s="19" t="n">
        <v>0.633907481951566</v>
      </c>
      <c r="X822" s="19" t="n">
        <v>0.546055932786235</v>
      </c>
      <c r="Y822" s="19" t="n">
        <v>0.650991185152734</v>
      </c>
      <c r="Z822" s="19" t="n">
        <v>0.72780758232183</v>
      </c>
      <c r="AA822" s="19" t="n">
        <v>0.642222268711786</v>
      </c>
      <c r="AB822" s="19" t="n">
        <v>0.739671129252244</v>
      </c>
      <c r="AC822" s="19" t="n">
        <v>0.644204101755818</v>
      </c>
      <c r="AD822" s="19" t="n">
        <v>0.73136968723127</v>
      </c>
      <c r="AE822" s="19"/>
      <c r="AF822" s="19" t="n">
        <v>0.636948758294564</v>
      </c>
      <c r="AG822" s="19" t="n">
        <v>0.646511407509935</v>
      </c>
      <c r="AH822" s="19" t="n">
        <v>0.689228388668831</v>
      </c>
      <c r="AI822" s="19"/>
      <c r="AJ822" s="19" t="n">
        <v>0.649108039351071</v>
      </c>
      <c r="AK822" s="19" t="n">
        <v>0.644848812810348</v>
      </c>
      <c r="AL822" s="19" t="n">
        <v>0.640472536642237</v>
      </c>
      <c r="AM822" s="19" t="n">
        <v>0.610726841761077</v>
      </c>
      <c r="AN822" s="19" t="n">
        <v>0.688699863712092</v>
      </c>
      <c r="AO822" s="19"/>
      <c r="AP822" s="19" t="n">
        <v>0.64204415940389</v>
      </c>
      <c r="AQ822" s="19" t="n">
        <v>0.618381262453705</v>
      </c>
      <c r="AR822" s="19" t="n">
        <v>0.657140181750189</v>
      </c>
      <c r="AS822" s="19" t="n">
        <v>0.615756982413383</v>
      </c>
      <c r="AT822" s="19" t="n">
        <v>0.778605923599233</v>
      </c>
      <c r="AU822" s="19"/>
      <c r="AV822" s="19" t="n">
        <v>0.612513915983697</v>
      </c>
      <c r="AW822" s="19" t="n">
        <v>0.637243570021927</v>
      </c>
      <c r="AX822" s="19" t="n">
        <v>0.594838237640877</v>
      </c>
      <c r="AY822" s="19" t="n">
        <v>0.665614453971317</v>
      </c>
      <c r="AZ822" s="19" t="n">
        <v>0.820402179819618</v>
      </c>
      <c r="BA822" s="19" t="n">
        <v>0.648259022898834</v>
      </c>
      <c r="BB822" s="19"/>
      <c r="BC822" s="19" t="n">
        <v>0.59774317718644</v>
      </c>
      <c r="BD822" s="19" t="n">
        <v>0.633585041277471</v>
      </c>
      <c r="BE822" s="19" t="n">
        <v>0.684828084365517</v>
      </c>
      <c r="BF822" s="19" t="n">
        <v>0.624661574987053</v>
      </c>
      <c r="BG822" s="19" t="n">
        <v>0.780785633884828</v>
      </c>
    </row>
    <row r="823">
      <c r="B823" t="s">
        <v>408</v>
      </c>
      <c r="C823" s="19" t="n">
        <v>0.610938110361581</v>
      </c>
      <c r="D823" s="19" t="n">
        <v>0.586258220940401</v>
      </c>
      <c r="E823" s="19" t="n">
        <v>0.633550140512863</v>
      </c>
      <c r="F823" s="19"/>
      <c r="G823" s="19" t="n">
        <v>0.578244892940297</v>
      </c>
      <c r="H823" s="19" t="n">
        <v>0.566499267476233</v>
      </c>
      <c r="I823" s="19" t="n">
        <v>0.587005602451869</v>
      </c>
      <c r="J823" s="19" t="n">
        <v>0.661908812810092</v>
      </c>
      <c r="K823" s="19" t="n">
        <v>0.667845666563442</v>
      </c>
      <c r="L823" s="19" t="n">
        <v>0.60691821952091</v>
      </c>
      <c r="M823" s="19"/>
      <c r="N823" s="19" t="n">
        <v>0.617219989321412</v>
      </c>
      <c r="O823" s="19" t="n">
        <v>0.584098354359688</v>
      </c>
      <c r="P823" s="19" t="n">
        <v>0.578358453062546</v>
      </c>
      <c r="Q823" s="19" t="n">
        <v>0.662283111604441</v>
      </c>
      <c r="R823" s="19"/>
      <c r="S823" s="19" t="n">
        <v>0.585189914742887</v>
      </c>
      <c r="T823" s="19" t="n">
        <v>0.716635873322584</v>
      </c>
      <c r="U823" s="19" t="n">
        <v>0.696833215076</v>
      </c>
      <c r="V823" s="19" t="n">
        <v>0.629354488189335</v>
      </c>
      <c r="W823" s="19" t="n">
        <v>0.539186285535311</v>
      </c>
      <c r="X823" s="19" t="n">
        <v>0.592090462567698</v>
      </c>
      <c r="Y823" s="19" t="n">
        <v>0.562462399838028</v>
      </c>
      <c r="Z823" s="19" t="n">
        <v>0.601828306783392</v>
      </c>
      <c r="AA823" s="19" t="n">
        <v>0.532868987146374</v>
      </c>
      <c r="AB823" s="19" t="n">
        <v>0.635636070831251</v>
      </c>
      <c r="AC823" s="19" t="n">
        <v>0.67684981084021</v>
      </c>
      <c r="AD823" s="19" t="n">
        <v>0.505876632731765</v>
      </c>
      <c r="AE823" s="19"/>
      <c r="AF823" s="19" t="n">
        <v>0.561804600837235</v>
      </c>
      <c r="AG823" s="19" t="n">
        <v>0.669391745498588</v>
      </c>
      <c r="AH823" s="19" t="n">
        <v>0.547322450235584</v>
      </c>
      <c r="AI823" s="19"/>
      <c r="AJ823" s="19" t="n">
        <v>0.601442190557382</v>
      </c>
      <c r="AK823" s="19" t="n">
        <v>0.633897682409275</v>
      </c>
      <c r="AL823" s="19" t="n">
        <v>0.655466809692626</v>
      </c>
      <c r="AM823" s="19" t="n">
        <v>0.377187168919388</v>
      </c>
      <c r="AN823" s="19" t="n">
        <v>0.558597773661436</v>
      </c>
      <c r="AO823" s="19"/>
      <c r="AP823" s="19" t="n">
        <v>0.593599443202314</v>
      </c>
      <c r="AQ823" s="19" t="n">
        <v>0.621657931035116</v>
      </c>
      <c r="AR823" s="19" t="n">
        <v>0.675967821412376</v>
      </c>
      <c r="AS823" s="19" t="n">
        <v>0.494484791558627</v>
      </c>
      <c r="AT823" s="19" t="n">
        <v>0.733254922431575</v>
      </c>
      <c r="AU823" s="19"/>
      <c r="AV823" s="19" t="n">
        <v>0.640158565002182</v>
      </c>
      <c r="AW823" s="19" t="n">
        <v>0.600631638418666</v>
      </c>
      <c r="AX823" s="19" t="n">
        <v>0.601948672246642</v>
      </c>
      <c r="AY823" s="19" t="n">
        <v>0.462154743094769</v>
      </c>
      <c r="AZ823" s="19" t="n">
        <v>0.750572308803502</v>
      </c>
      <c r="BA823" s="19" t="n">
        <v>0.667812455203047</v>
      </c>
      <c r="BB823" s="19"/>
      <c r="BC823" s="19" t="n">
        <v>0.604271643489635</v>
      </c>
      <c r="BD823" s="19" t="n">
        <v>0.549631041625219</v>
      </c>
      <c r="BE823" s="19" t="n">
        <v>0.64933828503279</v>
      </c>
      <c r="BF823" s="19" t="n">
        <v>0.555913652566173</v>
      </c>
      <c r="BG823" s="19" t="n">
        <v>0.782950292451237</v>
      </c>
    </row>
    <row r="824">
      <c r="B824" t="s">
        <v>409</v>
      </c>
      <c r="C824" s="19" t="n">
        <v>0.610766497830462</v>
      </c>
      <c r="D824" s="19" t="n">
        <v>0.560537499711154</v>
      </c>
      <c r="E824" s="19" t="n">
        <v>0.660147366259058</v>
      </c>
      <c r="F824" s="19"/>
      <c r="G824" s="19" t="n">
        <v>0.538933236994005</v>
      </c>
      <c r="H824" s="19" t="n">
        <v>0.614859278180968</v>
      </c>
      <c r="I824" s="19" t="n">
        <v>0.690114939111919</v>
      </c>
      <c r="J824" s="19" t="n">
        <v>0.633084180256165</v>
      </c>
      <c r="K824" s="19" t="n">
        <v>0.640801820620451</v>
      </c>
      <c r="L824" s="19" t="n">
        <v>0.551212619280269</v>
      </c>
      <c r="M824" s="19"/>
      <c r="N824" s="19" t="n">
        <v>0.634604273338163</v>
      </c>
      <c r="O824" s="19" t="n">
        <v>0.613319385567259</v>
      </c>
      <c r="P824" s="19" t="n">
        <v>0.549809619762179</v>
      </c>
      <c r="Q824" s="19" t="n">
        <v>0.630731524633887</v>
      </c>
      <c r="R824" s="19"/>
      <c r="S824" s="19" t="n">
        <v>0.596308421858396</v>
      </c>
      <c r="T824" s="19" t="n">
        <v>0.565094974517394</v>
      </c>
      <c r="U824" s="19" t="n">
        <v>0.680036344832123</v>
      </c>
      <c r="V824" s="19" t="n">
        <v>0.688999848182992</v>
      </c>
      <c r="W824" s="19" t="n">
        <v>0.613971050876879</v>
      </c>
      <c r="X824" s="19" t="n">
        <v>0.565762590771824</v>
      </c>
      <c r="Y824" s="19" t="n">
        <v>0.574141911064111</v>
      </c>
      <c r="Z824" s="19" t="n">
        <v>0.647082753297395</v>
      </c>
      <c r="AA824" s="19" t="n">
        <v>0.583079058099978</v>
      </c>
      <c r="AB824" s="19" t="n">
        <v>0.648415200141655</v>
      </c>
      <c r="AC824" s="19" t="n">
        <v>0.662915394250847</v>
      </c>
      <c r="AD824" s="19" t="n">
        <v>0.523572089939155</v>
      </c>
      <c r="AE824" s="19"/>
      <c r="AF824" s="19" t="n">
        <v>0.558081649010553</v>
      </c>
      <c r="AG824" s="19" t="n">
        <v>0.673004363535795</v>
      </c>
      <c r="AH824" s="19" t="n">
        <v>0.576061400752176</v>
      </c>
      <c r="AI824" s="19"/>
      <c r="AJ824" s="19" t="n">
        <v>0.624762817099392</v>
      </c>
      <c r="AK824" s="19" t="n">
        <v>0.622132951612202</v>
      </c>
      <c r="AL824" s="19" t="n">
        <v>0.585764422164314</v>
      </c>
      <c r="AM824" s="19" t="n">
        <v>0.437648286369978</v>
      </c>
      <c r="AN824" s="19" t="n">
        <v>0.608972280210504</v>
      </c>
      <c r="AO824" s="19"/>
      <c r="AP824" s="19" t="n">
        <v>0.592777372881507</v>
      </c>
      <c r="AQ824" s="19" t="n">
        <v>0.587160497014479</v>
      </c>
      <c r="AR824" s="19" t="n">
        <v>0.646226301570766</v>
      </c>
      <c r="AS824" s="19" t="n">
        <v>0.581219204278605</v>
      </c>
      <c r="AT824" s="19" t="n">
        <v>0.726778709483989</v>
      </c>
      <c r="AU824" s="19"/>
      <c r="AV824" s="19" t="n">
        <v>0.616619289140202</v>
      </c>
      <c r="AW824" s="19" t="n">
        <v>0.627719843296536</v>
      </c>
      <c r="AX824" s="19" t="n">
        <v>0.568834460319114</v>
      </c>
      <c r="AY824" s="19" t="n">
        <v>0.569250664115455</v>
      </c>
      <c r="AZ824" s="19" t="n">
        <v>0.635596099538709</v>
      </c>
      <c r="BA824" s="19" t="n">
        <v>0.710270525757695</v>
      </c>
      <c r="BB824" s="19"/>
      <c r="BC824" s="19" t="n">
        <v>0.584973935266215</v>
      </c>
      <c r="BD824" s="19" t="n">
        <v>0.604928033170914</v>
      </c>
      <c r="BE824" s="19" t="n">
        <v>0.648310079150388</v>
      </c>
      <c r="BF824" s="19" t="n">
        <v>0.639673578143341</v>
      </c>
      <c r="BG824" s="19" t="n">
        <v>0.478846061485006</v>
      </c>
    </row>
    <row r="825">
      <c r="B825" t="s">
        <v>100</v>
      </c>
      <c r="C825" s="19" t="n">
        <v>0.0442798007005078</v>
      </c>
      <c r="D825" s="19" t="n">
        <v>0.0486269980734295</v>
      </c>
      <c r="E825" s="19" t="n">
        <v>0.0400944225758924</v>
      </c>
      <c r="F825" s="19"/>
      <c r="G825" s="19" t="n">
        <v>0.0417439286121741</v>
      </c>
      <c r="H825" s="19" t="n">
        <v>0</v>
      </c>
      <c r="I825" s="19" t="n">
        <v>0.0643237154594034</v>
      </c>
      <c r="J825" s="19" t="n">
        <v>0.0379161261530932</v>
      </c>
      <c r="K825" s="19" t="n">
        <v>0.0486364981104645</v>
      </c>
      <c r="L825" s="19" t="n">
        <v>0.0682730037399986</v>
      </c>
      <c r="M825" s="19"/>
      <c r="N825" s="19" t="n">
        <v>0.0230595396819628</v>
      </c>
      <c r="O825" s="19" t="n">
        <v>0.0554495663120139</v>
      </c>
      <c r="P825" s="19" t="n">
        <v>0.0599625466252803</v>
      </c>
      <c r="Q825" s="19" t="n">
        <v>0.0449026088188451</v>
      </c>
      <c r="R825" s="19"/>
      <c r="S825" s="19" t="n">
        <v>0.0530934597951675</v>
      </c>
      <c r="T825" s="19" t="n">
        <v>0.0420989071033796</v>
      </c>
      <c r="U825" s="19" t="n">
        <v>0.0175758213453599</v>
      </c>
      <c r="V825" s="19" t="n">
        <v>0.0334188170052061</v>
      </c>
      <c r="W825" s="19" t="n">
        <v>0.0343459990372236</v>
      </c>
      <c r="X825" s="19" t="n">
        <v>0.0507520468170108</v>
      </c>
      <c r="Y825" s="19" t="n">
        <v>0.0391613238911414</v>
      </c>
      <c r="Z825" s="19" t="n">
        <v>0.0276273456488366</v>
      </c>
      <c r="AA825" s="19" t="n">
        <v>0.0566697092358015</v>
      </c>
      <c r="AB825" s="19" t="n">
        <v>0.0492968516986428</v>
      </c>
      <c r="AC825" s="19" t="n">
        <v>0.0456447136665374</v>
      </c>
      <c r="AD825" s="19" t="n">
        <v>0.0859846684869282</v>
      </c>
      <c r="AE825" s="19"/>
      <c r="AF825" s="19" t="n">
        <v>0.0388431934555725</v>
      </c>
      <c r="AG825" s="19" t="n">
        <v>0.0372321543332091</v>
      </c>
      <c r="AH825" s="19" t="n">
        <v>0.0850853856162383</v>
      </c>
      <c r="AI825" s="19"/>
      <c r="AJ825" s="19" t="n">
        <v>0.0314318749341998</v>
      </c>
      <c r="AK825" s="19" t="n">
        <v>0.0394425413690157</v>
      </c>
      <c r="AL825" s="19" t="n">
        <v>0.0511202547191503</v>
      </c>
      <c r="AM825" s="19" t="n">
        <v>0</v>
      </c>
      <c r="AN825" s="19" t="n">
        <v>0.0599929333108117</v>
      </c>
      <c r="AO825" s="19"/>
      <c r="AP825" s="19" t="n">
        <v>0.0368098742967111</v>
      </c>
      <c r="AQ825" s="19" t="n">
        <v>0.038604211909359</v>
      </c>
      <c r="AR825" s="19" t="n">
        <v>0.042878420885397</v>
      </c>
      <c r="AS825" s="19" t="n">
        <v>0.0537063062631293</v>
      </c>
      <c r="AT825" s="19" t="n">
        <v>0.0269630947098421</v>
      </c>
      <c r="AU825" s="19"/>
      <c r="AV825" s="19" t="n">
        <v>0.0271614819971475</v>
      </c>
      <c r="AW825" s="19" t="n">
        <v>0.0308779714044213</v>
      </c>
      <c r="AX825" s="19" t="n">
        <v>0.0511195350290082</v>
      </c>
      <c r="AY825" s="19" t="n">
        <v>0.0578882471805116</v>
      </c>
      <c r="AZ825" s="19" t="n">
        <v>0.0189338961624356</v>
      </c>
      <c r="BA825" s="19" t="n">
        <v>0.0857204395211633</v>
      </c>
      <c r="BB825" s="19"/>
      <c r="BC825" s="19" t="n">
        <v>0.064598777631997</v>
      </c>
      <c r="BD825" s="19" t="n">
        <v>0.0564160412061238</v>
      </c>
      <c r="BE825" s="19" t="n">
        <v>0.0337776977436468</v>
      </c>
      <c r="BF825" s="19" t="n">
        <v>0.0389277820349449</v>
      </c>
      <c r="BG825" s="19" t="n">
        <v>0</v>
      </c>
    </row>
    <row r="826">
      <c r="B826" t="s">
        <v>122</v>
      </c>
      <c r="C826" s="19" t="n">
        <v>0.0134613607897542</v>
      </c>
      <c r="D826" s="19" t="n">
        <v>0.0178313155889862</v>
      </c>
      <c r="E826" s="19" t="n">
        <v>0.00899489789949814</v>
      </c>
      <c r="F826" s="19"/>
      <c r="G826" s="19" t="n">
        <v>0.0138864216824672</v>
      </c>
      <c r="H826" s="19" t="n">
        <v>0.0207620562328317</v>
      </c>
      <c r="I826" s="19" t="n">
        <v>0.0172725295807056</v>
      </c>
      <c r="J826" s="19" t="n">
        <v>0.0100584366795416</v>
      </c>
      <c r="K826" s="19" t="n">
        <v>0</v>
      </c>
      <c r="L826" s="19" t="n">
        <v>0.0160023541826148</v>
      </c>
      <c r="M826" s="19"/>
      <c r="N826" s="19" t="n">
        <v>0.0126076074251716</v>
      </c>
      <c r="O826" s="19" t="n">
        <v>0.0233295918225573</v>
      </c>
      <c r="P826" s="19" t="n">
        <v>0.0118744211197138</v>
      </c>
      <c r="Q826" s="19" t="n">
        <v>0.00454675469982308</v>
      </c>
      <c r="R826" s="19"/>
      <c r="S826" s="19" t="n">
        <v>0.0161949107559809</v>
      </c>
      <c r="T826" s="19" t="n">
        <v>0</v>
      </c>
      <c r="U826" s="19" t="n">
        <v>0</v>
      </c>
      <c r="V826" s="19" t="n">
        <v>0.0161251933012613</v>
      </c>
      <c r="W826" s="19" t="n">
        <v>0</v>
      </c>
      <c r="X826" s="19" t="n">
        <v>0.0326188645006116</v>
      </c>
      <c r="Y826" s="19" t="n">
        <v>0.0101853110741289</v>
      </c>
      <c r="Z826" s="19" t="n">
        <v>0.0222159880988557</v>
      </c>
      <c r="AA826" s="19" t="n">
        <v>0.0106938381341035</v>
      </c>
      <c r="AB826" s="19" t="n">
        <v>0.0276391935532624</v>
      </c>
      <c r="AC826" s="19" t="n">
        <v>0.0284678867204245</v>
      </c>
      <c r="AD826" s="19" t="n">
        <v>0</v>
      </c>
      <c r="AE826" s="19"/>
      <c r="AF826" s="19" t="n">
        <v>0.0127182430487829</v>
      </c>
      <c r="AG826" s="19" t="n">
        <v>0.0108230501701291</v>
      </c>
      <c r="AH826" s="19" t="n">
        <v>0.0265596091881752</v>
      </c>
      <c r="AI826" s="19"/>
      <c r="AJ826" s="19" t="n">
        <v>0.0115867502465746</v>
      </c>
      <c r="AK826" s="19" t="n">
        <v>0.0134174072602132</v>
      </c>
      <c r="AL826" s="19" t="n">
        <v>0</v>
      </c>
      <c r="AM826" s="19" t="n">
        <v>0.0764979431647462</v>
      </c>
      <c r="AN826" s="19" t="n">
        <v>0.013147487422381</v>
      </c>
      <c r="AO826" s="19"/>
      <c r="AP826" s="19" t="n">
        <v>0.0113374959181114</v>
      </c>
      <c r="AQ826" s="19" t="n">
        <v>0.0160361685540733</v>
      </c>
      <c r="AR826" s="19" t="n">
        <v>0</v>
      </c>
      <c r="AS826" s="19" t="n">
        <v>0.0361283181613835</v>
      </c>
      <c r="AT826" s="19" t="n">
        <v>0</v>
      </c>
      <c r="AU826" s="19"/>
      <c r="AV826" s="19" t="n">
        <v>0.0185001673071471</v>
      </c>
      <c r="AW826" s="19" t="n">
        <v>0.00666888026454523</v>
      </c>
      <c r="AX826" s="19" t="n">
        <v>0</v>
      </c>
      <c r="AY826" s="19" t="n">
        <v>0.0300528385398084</v>
      </c>
      <c r="AZ826" s="19" t="n">
        <v>0</v>
      </c>
      <c r="BA826" s="19" t="n">
        <v>0.0138846316460636</v>
      </c>
      <c r="BB826" s="19"/>
      <c r="BC826" s="19" t="n">
        <v>0.00680222889362849</v>
      </c>
      <c r="BD826" s="19" t="n">
        <v>0.00677108356011056</v>
      </c>
      <c r="BE826" s="19" t="n">
        <v>0.0110863655690878</v>
      </c>
      <c r="BF826" s="19" t="n">
        <v>0.0291151708368037</v>
      </c>
      <c r="BG826" s="19" t="n">
        <v>0</v>
      </c>
    </row>
    <row r="827">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c r="AB827" s="19"/>
      <c r="AC827" s="19"/>
      <c r="AD827" s="19"/>
      <c r="AE827" s="19"/>
      <c r="AF827" s="19"/>
      <c r="AG827" s="19"/>
      <c r="AH827" s="19"/>
      <c r="AI827" s="19"/>
      <c r="AJ827" s="19"/>
      <c r="AK827" s="19"/>
      <c r="AL827" s="19"/>
      <c r="AM827" s="19"/>
      <c r="AN827" s="19"/>
      <c r="AO827" s="19"/>
      <c r="AP827" s="19"/>
      <c r="AQ827" s="19"/>
      <c r="AR827" s="19"/>
      <c r="AS827" s="19"/>
      <c r="AT827" s="19"/>
      <c r="AU827" s="19"/>
      <c r="AV827" s="19"/>
      <c r="AW827" s="19"/>
      <c r="AX827" s="19"/>
      <c r="AY827" s="19"/>
      <c r="AZ827" s="19"/>
      <c r="BA827" s="19"/>
      <c r="BB827" s="19"/>
      <c r="BC827" s="19"/>
      <c r="BD827" s="19"/>
      <c r="BE827" s="19"/>
      <c r="BF827" s="19"/>
      <c r="BG827" s="19"/>
    </row>
    <row r="828">
      <c r="B828" s="7" t="s">
        <v>419</v>
      </c>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c r="AB828" s="19"/>
      <c r="AC828" s="19"/>
      <c r="AD828" s="19"/>
      <c r="AE828" s="19"/>
      <c r="AF828" s="19"/>
      <c r="AG828" s="19"/>
      <c r="AH828" s="19"/>
      <c r="AI828" s="19"/>
      <c r="AJ828" s="19"/>
      <c r="AK828" s="19"/>
      <c r="AL828" s="19"/>
      <c r="AM828" s="19"/>
      <c r="AN828" s="19"/>
      <c r="AO828" s="19"/>
      <c r="AP828" s="19"/>
      <c r="AQ828" s="19"/>
      <c r="AR828" s="19"/>
      <c r="AS828" s="19"/>
      <c r="AT828" s="19"/>
      <c r="AU828" s="19"/>
      <c r="AV828" s="19"/>
      <c r="AW828" s="19"/>
      <c r="AX828" s="19"/>
      <c r="AY828" s="19"/>
      <c r="AZ828" s="19"/>
      <c r="BA828" s="19"/>
      <c r="BB828" s="19"/>
      <c r="BC828" s="19"/>
      <c r="BD828" s="19"/>
      <c r="BE828" s="19"/>
      <c r="BF828" s="19"/>
      <c r="BG828" s="19"/>
    </row>
    <row r="829">
      <c r="B829" s="26" t="s">
        <v>331</v>
      </c>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c r="AB829" s="19"/>
      <c r="AC829" s="19"/>
      <c r="AD829" s="19"/>
      <c r="AE829" s="19"/>
      <c r="AF829" s="19"/>
      <c r="AG829" s="19"/>
      <c r="AH829" s="19"/>
      <c r="AI829" s="19"/>
      <c r="AJ829" s="19"/>
      <c r="AK829" s="19"/>
      <c r="AL829" s="19"/>
      <c r="AM829" s="19"/>
      <c r="AN829" s="19"/>
      <c r="AO829" s="19"/>
      <c r="AP829" s="19"/>
      <c r="AQ829" s="19"/>
      <c r="AR829" s="19"/>
      <c r="AS829" s="19"/>
      <c r="AT829" s="19"/>
      <c r="AU829" s="19"/>
      <c r="AV829" s="19"/>
      <c r="AW829" s="19"/>
      <c r="AX829" s="19"/>
      <c r="AY829" s="19"/>
      <c r="AZ829" s="19"/>
      <c r="BA829" s="19"/>
      <c r="BB829" s="19"/>
      <c r="BC829" s="19"/>
      <c r="BD829" s="19"/>
      <c r="BE829" s="19"/>
      <c r="BF829" s="19"/>
      <c r="BG829" s="19"/>
    </row>
    <row r="830">
      <c r="B830" t="s">
        <v>412</v>
      </c>
      <c r="C830" s="19" t="n">
        <v>0.584283637628633</v>
      </c>
      <c r="D830" s="19" t="n">
        <v>0.609370826091912</v>
      </c>
      <c r="E830" s="19" t="n">
        <v>0.558231944973864</v>
      </c>
      <c r="F830" s="19"/>
      <c r="G830" s="19" t="n">
        <v>0.481606305276414</v>
      </c>
      <c r="H830" s="19" t="n">
        <v>0.612333596708585</v>
      </c>
      <c r="I830" s="19" t="n">
        <v>0.529167055099088</v>
      </c>
      <c r="J830" s="19" t="n">
        <v>0.637924325877311</v>
      </c>
      <c r="K830" s="19" t="n">
        <v>0.578704745729431</v>
      </c>
      <c r="L830" s="19" t="n">
        <v>0.638768143347449</v>
      </c>
      <c r="M830" s="19"/>
      <c r="N830" s="19" t="n">
        <v>0.594222870878873</v>
      </c>
      <c r="O830" s="19" t="n">
        <v>0.577432861001032</v>
      </c>
      <c r="P830" s="19" t="n">
        <v>0.56338061877686</v>
      </c>
      <c r="Q830" s="19" t="n">
        <v>0.597207574475296</v>
      </c>
      <c r="R830" s="19"/>
      <c r="S830" s="19" t="n">
        <v>0.596741606435902</v>
      </c>
      <c r="T830" s="19" t="n">
        <v>0.612214199769843</v>
      </c>
      <c r="U830" s="19" t="n">
        <v>0.60934926625752</v>
      </c>
      <c r="V830" s="19" t="n">
        <v>0.565995823487638</v>
      </c>
      <c r="W830" s="19" t="n">
        <v>0.643328219678935</v>
      </c>
      <c r="X830" s="19" t="n">
        <v>0.608433137112226</v>
      </c>
      <c r="Y830" s="19" t="n">
        <v>0.586137351032486</v>
      </c>
      <c r="Z830" s="19" t="n">
        <v>0.519905333229266</v>
      </c>
      <c r="AA830" s="19" t="n">
        <v>0.544449794784655</v>
      </c>
      <c r="AB830" s="19" t="n">
        <v>0.532945054079878</v>
      </c>
      <c r="AC830" s="19" t="n">
        <v>0.548279595427184</v>
      </c>
      <c r="AD830" s="19" t="n">
        <v>0.608721776590524</v>
      </c>
      <c r="AE830" s="19"/>
      <c r="AF830" s="19" t="n">
        <v>0.595937452303429</v>
      </c>
      <c r="AG830" s="19" t="n">
        <v>0.62020044594576</v>
      </c>
      <c r="AH830" s="19" t="n">
        <v>0.535358642903726</v>
      </c>
      <c r="AI830" s="19"/>
      <c r="AJ830" s="19" t="n">
        <v>0.617468848283688</v>
      </c>
      <c r="AK830" s="19" t="n">
        <v>0.556378679739058</v>
      </c>
      <c r="AL830" s="19" t="n">
        <v>0.685277422789679</v>
      </c>
      <c r="AM830" s="19" t="n">
        <v>0.501663992870446</v>
      </c>
      <c r="AN830" s="19" t="n">
        <v>0.57284745705711</v>
      </c>
      <c r="AO830" s="19"/>
      <c r="AP830" s="19" t="n">
        <v>0.607085058908113</v>
      </c>
      <c r="AQ830" s="19" t="n">
        <v>0.560585429766075</v>
      </c>
      <c r="AR830" s="19" t="n">
        <v>0.676699384581317</v>
      </c>
      <c r="AS830" s="19" t="n">
        <v>0.558648466881633</v>
      </c>
      <c r="AT830" s="19" t="n">
        <v>0.524063764343356</v>
      </c>
      <c r="AU830" s="19"/>
      <c r="AV830" s="19" t="n">
        <v>0.590330930005963</v>
      </c>
      <c r="AW830" s="19" t="n">
        <v>0.567608790832787</v>
      </c>
      <c r="AX830" s="19" t="n">
        <v>0.686650066114984</v>
      </c>
      <c r="AY830" s="19" t="n">
        <v>0.551779307560189</v>
      </c>
      <c r="AZ830" s="19" t="n">
        <v>0.52523435868029</v>
      </c>
      <c r="BA830" s="19" t="n">
        <v>0.627920053550904</v>
      </c>
      <c r="BB830" s="19"/>
      <c r="BC830" s="19" t="n">
        <v>0.577890697348405</v>
      </c>
      <c r="BD830" s="19" t="n">
        <v>0.610963816682974</v>
      </c>
      <c r="BE830" s="19" t="n">
        <v>0.597973703504492</v>
      </c>
      <c r="BF830" s="19" t="n">
        <v>0.578995651554509</v>
      </c>
      <c r="BG830" s="19" t="n">
        <v>0.619462633879707</v>
      </c>
    </row>
    <row r="831">
      <c r="B831" t="s">
        <v>413</v>
      </c>
      <c r="C831" s="19" t="n">
        <v>0.534934169318246</v>
      </c>
      <c r="D831" s="19" t="n">
        <v>0.539106597130605</v>
      </c>
      <c r="E831" s="19" t="n">
        <v>0.5308156488622</v>
      </c>
      <c r="F831" s="19"/>
      <c r="G831" s="19" t="n">
        <v>0.470043424632543</v>
      </c>
      <c r="H831" s="19" t="n">
        <v>0.529499520817971</v>
      </c>
      <c r="I831" s="19" t="n">
        <v>0.522120348110822</v>
      </c>
      <c r="J831" s="19" t="n">
        <v>0.52540098764003</v>
      </c>
      <c r="K831" s="19" t="n">
        <v>0.573411948878115</v>
      </c>
      <c r="L831" s="19" t="n">
        <v>0.578888822315517</v>
      </c>
      <c r="M831" s="19"/>
      <c r="N831" s="19" t="n">
        <v>0.526238327842718</v>
      </c>
      <c r="O831" s="19" t="n">
        <v>0.547512833462803</v>
      </c>
      <c r="P831" s="19" t="n">
        <v>0.500409017966477</v>
      </c>
      <c r="Q831" s="19" t="n">
        <v>0.564898926720683</v>
      </c>
      <c r="R831" s="19"/>
      <c r="S831" s="19" t="n">
        <v>0.535462468788643</v>
      </c>
      <c r="T831" s="19" t="n">
        <v>0.542421093029617</v>
      </c>
      <c r="U831" s="19" t="n">
        <v>0.558115576620531</v>
      </c>
      <c r="V831" s="19" t="n">
        <v>0.60279566319344</v>
      </c>
      <c r="W831" s="19" t="n">
        <v>0.62025386111911</v>
      </c>
      <c r="X831" s="19" t="n">
        <v>0.460629554647083</v>
      </c>
      <c r="Y831" s="19" t="n">
        <v>0.501325335901258</v>
      </c>
      <c r="Z831" s="19" t="n">
        <v>0.558369931407843</v>
      </c>
      <c r="AA831" s="19" t="n">
        <v>0.482439239887995</v>
      </c>
      <c r="AB831" s="19" t="n">
        <v>0.562017646962824</v>
      </c>
      <c r="AC831" s="19" t="n">
        <v>0.46724715962569</v>
      </c>
      <c r="AD831" s="19" t="n">
        <v>0.534808995967935</v>
      </c>
      <c r="AE831" s="19"/>
      <c r="AF831" s="19" t="n">
        <v>0.554624671504963</v>
      </c>
      <c r="AG831" s="19" t="n">
        <v>0.554463238264625</v>
      </c>
      <c r="AH831" s="19" t="n">
        <v>0.488285818394108</v>
      </c>
      <c r="AI831" s="19"/>
      <c r="AJ831" s="19" t="n">
        <v>0.574747569116526</v>
      </c>
      <c r="AK831" s="19" t="n">
        <v>0.535684984158964</v>
      </c>
      <c r="AL831" s="19" t="n">
        <v>0.508550515419232</v>
      </c>
      <c r="AM831" s="19" t="n">
        <v>0.639724773988192</v>
      </c>
      <c r="AN831" s="19" t="n">
        <v>0.461184658877891</v>
      </c>
      <c r="AO831" s="19"/>
      <c r="AP831" s="19" t="n">
        <v>0.554294118902253</v>
      </c>
      <c r="AQ831" s="19" t="n">
        <v>0.551650228169587</v>
      </c>
      <c r="AR831" s="19" t="n">
        <v>0.525358154295432</v>
      </c>
      <c r="AS831" s="19" t="n">
        <v>0.524501429827221</v>
      </c>
      <c r="AT831" s="19" t="n">
        <v>0.486430888832724</v>
      </c>
      <c r="AU831" s="19"/>
      <c r="AV831" s="19" t="n">
        <v>0.576259297828731</v>
      </c>
      <c r="AW831" s="19" t="n">
        <v>0.566187499838227</v>
      </c>
      <c r="AX831" s="19" t="n">
        <v>0.549530820202919</v>
      </c>
      <c r="AY831" s="19" t="n">
        <v>0.518937110088765</v>
      </c>
      <c r="AZ831" s="19" t="n">
        <v>0.478166799937416</v>
      </c>
      <c r="BA831" s="19" t="n">
        <v>0.438309917270175</v>
      </c>
      <c r="BB831" s="19"/>
      <c r="BC831" s="19" t="n">
        <v>0.514030148539688</v>
      </c>
      <c r="BD831" s="19" t="n">
        <v>0.493727991379669</v>
      </c>
      <c r="BE831" s="19" t="n">
        <v>0.599557498398975</v>
      </c>
      <c r="BF831" s="19" t="n">
        <v>0.499749108928281</v>
      </c>
      <c r="BG831" s="19" t="n">
        <v>0.605392858051237</v>
      </c>
    </row>
    <row r="832">
      <c r="B832" t="s">
        <v>414</v>
      </c>
      <c r="C832" s="19" t="n">
        <v>0.43411492170183</v>
      </c>
      <c r="D832" s="19" t="n">
        <v>0.480296259617993</v>
      </c>
      <c r="E832" s="19" t="n">
        <v>0.392298965181025</v>
      </c>
      <c r="F832" s="19"/>
      <c r="G832" s="19" t="n">
        <v>0.452104760580493</v>
      </c>
      <c r="H832" s="19" t="n">
        <v>0.427432517330764</v>
      </c>
      <c r="I832" s="19" t="n">
        <v>0.450947002996177</v>
      </c>
      <c r="J832" s="19" t="n">
        <v>0.490700545490456</v>
      </c>
      <c r="K832" s="19" t="n">
        <v>0.441443017542171</v>
      </c>
      <c r="L832" s="19" t="n">
        <v>0.364874300366466</v>
      </c>
      <c r="M832" s="19"/>
      <c r="N832" s="19" t="n">
        <v>0.440905733242092</v>
      </c>
      <c r="O832" s="19" t="n">
        <v>0.458520698385324</v>
      </c>
      <c r="P832" s="19" t="n">
        <v>0.399809816784703</v>
      </c>
      <c r="Q832" s="19" t="n">
        <v>0.428717063473249</v>
      </c>
      <c r="R832" s="19"/>
      <c r="S832" s="19" t="n">
        <v>0.433601521393574</v>
      </c>
      <c r="T832" s="19" t="n">
        <v>0.403398434470095</v>
      </c>
      <c r="U832" s="19" t="n">
        <v>0.367157033525022</v>
      </c>
      <c r="V832" s="19" t="n">
        <v>0.540533863837863</v>
      </c>
      <c r="W832" s="19" t="n">
        <v>0.393370917723159</v>
      </c>
      <c r="X832" s="19" t="n">
        <v>0.423971616846219</v>
      </c>
      <c r="Y832" s="19" t="n">
        <v>0.490653393198193</v>
      </c>
      <c r="Z832" s="19" t="n">
        <v>0.472367985455298</v>
      </c>
      <c r="AA832" s="19" t="n">
        <v>0.462895572039526</v>
      </c>
      <c r="AB832" s="19" t="n">
        <v>0.362161825171426</v>
      </c>
      <c r="AC832" s="19" t="n">
        <v>0.522777856429424</v>
      </c>
      <c r="AD832" s="19" t="n">
        <v>0.342370741174796</v>
      </c>
      <c r="AE832" s="19"/>
      <c r="AF832" s="19" t="n">
        <v>0.437553510977417</v>
      </c>
      <c r="AG832" s="19" t="n">
        <v>0.421994861835924</v>
      </c>
      <c r="AH832" s="19" t="n">
        <v>0.469673813947424</v>
      </c>
      <c r="AI832" s="19"/>
      <c r="AJ832" s="19" t="n">
        <v>0.384035537240256</v>
      </c>
      <c r="AK832" s="19" t="n">
        <v>0.472473182298851</v>
      </c>
      <c r="AL832" s="19" t="n">
        <v>0.429747174769343</v>
      </c>
      <c r="AM832" s="19" t="n">
        <v>0.545365336600571</v>
      </c>
      <c r="AN832" s="19" t="n">
        <v>0.438887999511139</v>
      </c>
      <c r="AO832" s="19"/>
      <c r="AP832" s="19" t="n">
        <v>0.367625095607815</v>
      </c>
      <c r="AQ832" s="19" t="n">
        <v>0.44980660567127</v>
      </c>
      <c r="AR832" s="19" t="n">
        <v>0.463306902861734</v>
      </c>
      <c r="AS832" s="19" t="n">
        <v>0.515469151559092</v>
      </c>
      <c r="AT832" s="19" t="n">
        <v>0.519208018415922</v>
      </c>
      <c r="AU832" s="19"/>
      <c r="AV832" s="19" t="n">
        <v>0.454309184615322</v>
      </c>
      <c r="AW832" s="19" t="n">
        <v>0.400776206395908</v>
      </c>
      <c r="AX832" s="19" t="n">
        <v>0.514955535029589</v>
      </c>
      <c r="AY832" s="19" t="n">
        <v>0.449223773180022</v>
      </c>
      <c r="AZ832" s="19" t="n">
        <v>0.464267118634831</v>
      </c>
      <c r="BA832" s="19" t="n">
        <v>0.34392912141074</v>
      </c>
      <c r="BB832" s="19"/>
      <c r="BC832" s="19" t="n">
        <v>0.437093367561606</v>
      </c>
      <c r="BD832" s="19" t="n">
        <v>0.420366723320166</v>
      </c>
      <c r="BE832" s="19" t="n">
        <v>0.421485219338372</v>
      </c>
      <c r="BF832" s="19" t="n">
        <v>0.365248785984237</v>
      </c>
      <c r="BG832" s="19" t="n">
        <v>0.564947210495918</v>
      </c>
    </row>
    <row r="833">
      <c r="B833" t="s">
        <v>415</v>
      </c>
      <c r="C833" s="19" t="n">
        <v>0.303118563348183</v>
      </c>
      <c r="D833" s="19" t="n">
        <v>0.326298226734222</v>
      </c>
      <c r="E833" s="19" t="n">
        <v>0.278253976652308</v>
      </c>
      <c r="F833" s="19"/>
      <c r="G833" s="19" t="n">
        <v>0.271139235510223</v>
      </c>
      <c r="H833" s="19" t="n">
        <v>0.34079632050029</v>
      </c>
      <c r="I833" s="19" t="n">
        <v>0.266291814498253</v>
      </c>
      <c r="J833" s="19" t="n">
        <v>0.245762062898808</v>
      </c>
      <c r="K833" s="19" t="n">
        <v>0.278944203160476</v>
      </c>
      <c r="L833" s="19" t="n">
        <v>0.38323161641848</v>
      </c>
      <c r="M833" s="19"/>
      <c r="N833" s="19" t="n">
        <v>0.326649809284142</v>
      </c>
      <c r="O833" s="19" t="n">
        <v>0.274126246426292</v>
      </c>
      <c r="P833" s="19" t="n">
        <v>0.327188700459951</v>
      </c>
      <c r="Q833" s="19" t="n">
        <v>0.282257840310265</v>
      </c>
      <c r="R833" s="19"/>
      <c r="S833" s="19" t="n">
        <v>0.362232428319696</v>
      </c>
      <c r="T833" s="19" t="n">
        <v>0.344443065490578</v>
      </c>
      <c r="U833" s="19" t="n">
        <v>0.273654469229813</v>
      </c>
      <c r="V833" s="19" t="n">
        <v>0.231530711901077</v>
      </c>
      <c r="W833" s="19" t="n">
        <v>0.331029840281981</v>
      </c>
      <c r="X833" s="19" t="n">
        <v>0.272042211434916</v>
      </c>
      <c r="Y833" s="19" t="n">
        <v>0.222225388614595</v>
      </c>
      <c r="Z833" s="19" t="n">
        <v>0.295165988887415</v>
      </c>
      <c r="AA833" s="19" t="n">
        <v>0.278218829282184</v>
      </c>
      <c r="AB833" s="19" t="n">
        <v>0.317434287438419</v>
      </c>
      <c r="AC833" s="19" t="n">
        <v>0.282311853723224</v>
      </c>
      <c r="AD833" s="19" t="n">
        <v>0.443758508983617</v>
      </c>
      <c r="AE833" s="19"/>
      <c r="AF833" s="19" t="n">
        <v>0.354686373908061</v>
      </c>
      <c r="AG833" s="19" t="n">
        <v>0.303037951244053</v>
      </c>
      <c r="AH833" s="19" t="n">
        <v>0.188821880581632</v>
      </c>
      <c r="AI833" s="19"/>
      <c r="AJ833" s="19" t="n">
        <v>0.324164899303246</v>
      </c>
      <c r="AK833" s="19" t="n">
        <v>0.313955256957987</v>
      </c>
      <c r="AL833" s="19" t="n">
        <v>0.258040790159152</v>
      </c>
      <c r="AM833" s="19" t="n">
        <v>0.379398802578843</v>
      </c>
      <c r="AN833" s="19" t="n">
        <v>0.241253574780672</v>
      </c>
      <c r="AO833" s="19"/>
      <c r="AP833" s="19" t="n">
        <v>0.354516427853035</v>
      </c>
      <c r="AQ833" s="19" t="n">
        <v>0.281323565425638</v>
      </c>
      <c r="AR833" s="19" t="n">
        <v>0.381857882458981</v>
      </c>
      <c r="AS833" s="19" t="n">
        <v>0.282668812167434</v>
      </c>
      <c r="AT833" s="19" t="n">
        <v>0.305677783834398</v>
      </c>
      <c r="AU833" s="19"/>
      <c r="AV833" s="19" t="n">
        <v>0.294633439025901</v>
      </c>
      <c r="AW833" s="19" t="n">
        <v>0.315382178209903</v>
      </c>
      <c r="AX833" s="19" t="n">
        <v>0.349577069826636</v>
      </c>
      <c r="AY833" s="19" t="n">
        <v>0.307829920652935</v>
      </c>
      <c r="AZ833" s="19" t="n">
        <v>0.33766238316439</v>
      </c>
      <c r="BA833" s="19" t="n">
        <v>0.265196263476357</v>
      </c>
      <c r="BB833" s="19"/>
      <c r="BC833" s="19" t="n">
        <v>0.320549096656267</v>
      </c>
      <c r="BD833" s="19" t="n">
        <v>0.317867417527874</v>
      </c>
      <c r="BE833" s="19" t="n">
        <v>0.249496352554262</v>
      </c>
      <c r="BF833" s="19" t="n">
        <v>0.406219006279565</v>
      </c>
      <c r="BG833" s="19" t="n">
        <v>0.101065784417813</v>
      </c>
    </row>
    <row r="834">
      <c r="B834" t="s">
        <v>416</v>
      </c>
      <c r="C834" s="19" t="n">
        <v>0.203997097009884</v>
      </c>
      <c r="D834" s="19" t="n">
        <v>0.218577055204047</v>
      </c>
      <c r="E834" s="19" t="n">
        <v>0.191371910428405</v>
      </c>
      <c r="F834" s="19"/>
      <c r="G834" s="19" t="n">
        <v>0.247314446619769</v>
      </c>
      <c r="H834" s="19" t="n">
        <v>0.25148635830523</v>
      </c>
      <c r="I834" s="19" t="n">
        <v>0.190807555729503</v>
      </c>
      <c r="J834" s="19" t="n">
        <v>0.173978699717143</v>
      </c>
      <c r="K834" s="19" t="n">
        <v>0.147530091719676</v>
      </c>
      <c r="L834" s="19" t="n">
        <v>0.202722883613021</v>
      </c>
      <c r="M834" s="19"/>
      <c r="N834" s="19" t="n">
        <v>0.238093880754177</v>
      </c>
      <c r="O834" s="19" t="n">
        <v>0.184103106382081</v>
      </c>
      <c r="P834" s="19" t="n">
        <v>0.201328609289019</v>
      </c>
      <c r="Q834" s="19" t="n">
        <v>0.188974151162163</v>
      </c>
      <c r="R834" s="19"/>
      <c r="S834" s="19" t="n">
        <v>0.261487605234619</v>
      </c>
      <c r="T834" s="19" t="n">
        <v>0.161013784701623</v>
      </c>
      <c r="U834" s="19" t="n">
        <v>0.128459324368675</v>
      </c>
      <c r="V834" s="19" t="n">
        <v>0.272584992639796</v>
      </c>
      <c r="W834" s="19" t="n">
        <v>0.191090931194964</v>
      </c>
      <c r="X834" s="19" t="n">
        <v>0.237801552399189</v>
      </c>
      <c r="Y834" s="19" t="n">
        <v>0.153689518466007</v>
      </c>
      <c r="Z834" s="19" t="n">
        <v>0.25034411709332</v>
      </c>
      <c r="AA834" s="19" t="n">
        <v>0.18323809122179</v>
      </c>
      <c r="AB834" s="19" t="n">
        <v>0.251899474241793</v>
      </c>
      <c r="AC834" s="19" t="n">
        <v>0.148242407299476</v>
      </c>
      <c r="AD834" s="19" t="n">
        <v>0.115546800578835</v>
      </c>
      <c r="AE834" s="19"/>
      <c r="AF834" s="19" t="n">
        <v>0.19102750970803</v>
      </c>
      <c r="AG834" s="19" t="n">
        <v>0.214651820787557</v>
      </c>
      <c r="AH834" s="19" t="n">
        <v>0.178462312332488</v>
      </c>
      <c r="AI834" s="19"/>
      <c r="AJ834" s="19" t="n">
        <v>0.182673590575501</v>
      </c>
      <c r="AK834" s="19" t="n">
        <v>0.207642090210225</v>
      </c>
      <c r="AL834" s="19" t="n">
        <v>0.240658090381625</v>
      </c>
      <c r="AM834" s="19" t="n">
        <v>0.0884843829925313</v>
      </c>
      <c r="AN834" s="19" t="n">
        <v>0.23913290649414</v>
      </c>
      <c r="AO834" s="19"/>
      <c r="AP834" s="19" t="n">
        <v>0.186286056914369</v>
      </c>
      <c r="AQ834" s="19" t="n">
        <v>0.210037052624162</v>
      </c>
      <c r="AR834" s="19" t="n">
        <v>0.219191397372163</v>
      </c>
      <c r="AS834" s="19" t="n">
        <v>0.253167261633768</v>
      </c>
      <c r="AT834" s="19" t="n">
        <v>0.115222492387091</v>
      </c>
      <c r="AU834" s="19"/>
      <c r="AV834" s="19" t="n">
        <v>0.214803031040361</v>
      </c>
      <c r="AW834" s="19" t="n">
        <v>0.211113313827088</v>
      </c>
      <c r="AX834" s="19" t="n">
        <v>0.218348236211786</v>
      </c>
      <c r="AY834" s="19" t="n">
        <v>0.255326322742117</v>
      </c>
      <c r="AZ834" s="19" t="n">
        <v>0.119050864183202</v>
      </c>
      <c r="BA834" s="19" t="n">
        <v>0.158376592327319</v>
      </c>
      <c r="BB834" s="19"/>
      <c r="BC834" s="19" t="n">
        <v>0.194164495351245</v>
      </c>
      <c r="BD834" s="19" t="n">
        <v>0.165508304290309</v>
      </c>
      <c r="BE834" s="19" t="n">
        <v>0.189817321228814</v>
      </c>
      <c r="BF834" s="19" t="n">
        <v>0.28538279609952</v>
      </c>
      <c r="BG834" s="19" t="n">
        <v>0.458601569832515</v>
      </c>
    </row>
    <row r="835">
      <c r="B835" t="s">
        <v>417</v>
      </c>
      <c r="C835" s="19" t="n">
        <v>0.10512934492731</v>
      </c>
      <c r="D835" s="19" t="n">
        <v>0.1045081657505</v>
      </c>
      <c r="E835" s="19" t="n">
        <v>0.106647576781063</v>
      </c>
      <c r="F835" s="19"/>
      <c r="G835" s="19" t="n">
        <v>0.174901657400971</v>
      </c>
      <c r="H835" s="19" t="n">
        <v>0.142275315719881</v>
      </c>
      <c r="I835" s="19" t="n">
        <v>0.131874865616772</v>
      </c>
      <c r="J835" s="19" t="n">
        <v>0.0634724526752349</v>
      </c>
      <c r="K835" s="19" t="n">
        <v>0.0704126404891344</v>
      </c>
      <c r="L835" s="19" t="n">
        <v>0.0575047935997019</v>
      </c>
      <c r="M835" s="19"/>
      <c r="N835" s="19" t="n">
        <v>0.0780835726400027</v>
      </c>
      <c r="O835" s="19" t="n">
        <v>0.111430800245458</v>
      </c>
      <c r="P835" s="19" t="n">
        <v>0.13851362816658</v>
      </c>
      <c r="Q835" s="19" t="n">
        <v>0.10010173236639</v>
      </c>
      <c r="R835" s="19"/>
      <c r="S835" s="19" t="n">
        <v>0.170793020980734</v>
      </c>
      <c r="T835" s="19" t="n">
        <v>0.0871709723151017</v>
      </c>
      <c r="U835" s="19" t="n">
        <v>0.117761694786064</v>
      </c>
      <c r="V835" s="19" t="n">
        <v>0.0662225209681465</v>
      </c>
      <c r="W835" s="19" t="n">
        <v>0.105689504788553</v>
      </c>
      <c r="X835" s="19" t="n">
        <v>0.0576896421285031</v>
      </c>
      <c r="Y835" s="19" t="n">
        <v>0.151822749113161</v>
      </c>
      <c r="Z835" s="19" t="n">
        <v>0.0540274139647359</v>
      </c>
      <c r="AA835" s="19" t="n">
        <v>0.101982923152109</v>
      </c>
      <c r="AB835" s="19" t="n">
        <v>0.0597603121874873</v>
      </c>
      <c r="AC835" s="19" t="n">
        <v>0.0930494521679947</v>
      </c>
      <c r="AD835" s="19" t="n">
        <v>0.18081460761021</v>
      </c>
      <c r="AE835" s="19"/>
      <c r="AF835" s="19" t="n">
        <v>0.112161540285854</v>
      </c>
      <c r="AG835" s="19" t="n">
        <v>0.098204281808591</v>
      </c>
      <c r="AH835" s="19" t="n">
        <v>0.0800667628669928</v>
      </c>
      <c r="AI835" s="19"/>
      <c r="AJ835" s="19" t="n">
        <v>0.0745009952186729</v>
      </c>
      <c r="AK835" s="19" t="n">
        <v>0.149543228328244</v>
      </c>
      <c r="AL835" s="19" t="n">
        <v>0.0671249745977034</v>
      </c>
      <c r="AM835" s="19" t="n">
        <v>0.156689330060515</v>
      </c>
      <c r="AN835" s="19" t="n">
        <v>0.0750701984327912</v>
      </c>
      <c r="AO835" s="19"/>
      <c r="AP835" s="19" t="n">
        <v>0.0669970725645602</v>
      </c>
      <c r="AQ835" s="19" t="n">
        <v>0.121019086245734</v>
      </c>
      <c r="AR835" s="19" t="n">
        <v>0.0898063520883364</v>
      </c>
      <c r="AS835" s="19" t="n">
        <v>0.151675258940499</v>
      </c>
      <c r="AT835" s="19" t="n">
        <v>0.151118818380275</v>
      </c>
      <c r="AU835" s="19"/>
      <c r="AV835" s="19" t="n">
        <v>0.136763240627543</v>
      </c>
      <c r="AW835" s="19" t="n">
        <v>0.0800800070503247</v>
      </c>
      <c r="AX835" s="19" t="n">
        <v>0.101033402929729</v>
      </c>
      <c r="AY835" s="19" t="n">
        <v>0.124600989103109</v>
      </c>
      <c r="AZ835" s="19" t="n">
        <v>0.120857983813138</v>
      </c>
      <c r="BA835" s="19" t="n">
        <v>0.106785354920361</v>
      </c>
      <c r="BB835" s="19"/>
      <c r="BC835" s="19" t="n">
        <v>0.110058373080314</v>
      </c>
      <c r="BD835" s="19" t="n">
        <v>0.101252215730821</v>
      </c>
      <c r="BE835" s="19" t="n">
        <v>0.0981252767134062</v>
      </c>
      <c r="BF835" s="19" t="n">
        <v>0.117750659805927</v>
      </c>
      <c r="BG835" s="19" t="n">
        <v>0.0602078164740485</v>
      </c>
    </row>
    <row r="836">
      <c r="B836" t="s">
        <v>418</v>
      </c>
      <c r="C836" s="19" t="n">
        <v>0.0859928583491724</v>
      </c>
      <c r="D836" s="19" t="n">
        <v>0.0892643865473106</v>
      </c>
      <c r="E836" s="19" t="n">
        <v>0.0835063571075544</v>
      </c>
      <c r="F836" s="19"/>
      <c r="G836" s="19" t="n">
        <v>0.164441354013174</v>
      </c>
      <c r="H836" s="19" t="n">
        <v>0.118712585768803</v>
      </c>
      <c r="I836" s="19" t="n">
        <v>0.0867056264399762</v>
      </c>
      <c r="J836" s="19" t="n">
        <v>0.0571551128677457</v>
      </c>
      <c r="K836" s="19" t="n">
        <v>0.0726450695276297</v>
      </c>
      <c r="L836" s="19" t="n">
        <v>0.0332963267192377</v>
      </c>
      <c r="M836" s="19"/>
      <c r="N836" s="19" t="n">
        <v>0.100576925219606</v>
      </c>
      <c r="O836" s="19" t="n">
        <v>0.0879574552510959</v>
      </c>
      <c r="P836" s="19" t="n">
        <v>0.0721610185398735</v>
      </c>
      <c r="Q836" s="19" t="n">
        <v>0.0797980722287297</v>
      </c>
      <c r="R836" s="19"/>
      <c r="S836" s="19" t="n">
        <v>0.0737963556627302</v>
      </c>
      <c r="T836" s="19" t="n">
        <v>0.0823157701426981</v>
      </c>
      <c r="U836" s="19" t="n">
        <v>0.0329753933536246</v>
      </c>
      <c r="V836" s="19" t="n">
        <v>0.104477617324116</v>
      </c>
      <c r="W836" s="19" t="n">
        <v>0.114742020820415</v>
      </c>
      <c r="X836" s="19" t="n">
        <v>0.0826776057826981</v>
      </c>
      <c r="Y836" s="19" t="n">
        <v>0.064090424967591</v>
      </c>
      <c r="Z836" s="19" t="n">
        <v>0.100294920601302</v>
      </c>
      <c r="AA836" s="19" t="n">
        <v>0.0917900994220682</v>
      </c>
      <c r="AB836" s="19" t="n">
        <v>0.0847287245927167</v>
      </c>
      <c r="AC836" s="19" t="n">
        <v>0.100943417357602</v>
      </c>
      <c r="AD836" s="19" t="n">
        <v>0.184343082196743</v>
      </c>
      <c r="AE836" s="19"/>
      <c r="AF836" s="19" t="n">
        <v>0.0847011400696867</v>
      </c>
      <c r="AG836" s="19" t="n">
        <v>0.0854878964484176</v>
      </c>
      <c r="AH836" s="19" t="n">
        <v>0.0776501229370491</v>
      </c>
      <c r="AI836" s="19"/>
      <c r="AJ836" s="19" t="n">
        <v>0.072244134122572</v>
      </c>
      <c r="AK836" s="19" t="n">
        <v>0.11528903143457</v>
      </c>
      <c r="AL836" s="19" t="n">
        <v>0.0452763832614953</v>
      </c>
      <c r="AM836" s="19" t="n">
        <v>0.111203415362928</v>
      </c>
      <c r="AN836" s="19" t="n">
        <v>0.0990335582952559</v>
      </c>
      <c r="AO836" s="19"/>
      <c r="AP836" s="19" t="n">
        <v>0.0905229250496952</v>
      </c>
      <c r="AQ836" s="19" t="n">
        <v>0.0927131616780552</v>
      </c>
      <c r="AR836" s="19" t="n">
        <v>0.0471758716615605</v>
      </c>
      <c r="AS836" s="19" t="n">
        <v>0.0905399761836434</v>
      </c>
      <c r="AT836" s="19" t="n">
        <v>0.0789451957466911</v>
      </c>
      <c r="AU836" s="19"/>
      <c r="AV836" s="19" t="n">
        <v>0.106501192643404</v>
      </c>
      <c r="AW836" s="19" t="n">
        <v>0.0948611385531758</v>
      </c>
      <c r="AX836" s="19" t="n">
        <v>0.070851216423707</v>
      </c>
      <c r="AY836" s="19" t="n">
        <v>0.0603048247684487</v>
      </c>
      <c r="AZ836" s="19" t="n">
        <v>0.125379300538488</v>
      </c>
      <c r="BA836" s="19" t="n">
        <v>0.0479480728289454</v>
      </c>
      <c r="BB836" s="19"/>
      <c r="BC836" s="19" t="n">
        <v>0.0812056967032568</v>
      </c>
      <c r="BD836" s="19" t="n">
        <v>0.0889859855621563</v>
      </c>
      <c r="BE836" s="19" t="n">
        <v>0.0861072080049501</v>
      </c>
      <c r="BF836" s="19" t="n">
        <v>0.113458924841352</v>
      </c>
      <c r="BG836" s="19" t="n">
        <v>0.0888457914782941</v>
      </c>
    </row>
    <row r="837">
      <c r="B837" t="s">
        <v>100</v>
      </c>
      <c r="C837" s="19" t="n">
        <v>0.0827703473685868</v>
      </c>
      <c r="D837" s="19" t="n">
        <v>0.0602893027441159</v>
      </c>
      <c r="E837" s="19" t="n">
        <v>0.103383583427151</v>
      </c>
      <c r="F837" s="19"/>
      <c r="G837" s="19" t="n">
        <v>0.0535488597470231</v>
      </c>
      <c r="H837" s="19" t="n">
        <v>0.0402696853324847</v>
      </c>
      <c r="I837" s="19" t="n">
        <v>0.124350388884602</v>
      </c>
      <c r="J837" s="19" t="n">
        <v>0.0641045702396758</v>
      </c>
      <c r="K837" s="19" t="n">
        <v>0.110829238417675</v>
      </c>
      <c r="L837" s="19" t="n">
        <v>0.103070024757564</v>
      </c>
      <c r="M837" s="19"/>
      <c r="N837" s="19" t="n">
        <v>0.0639494720543376</v>
      </c>
      <c r="O837" s="19" t="n">
        <v>0.0821917153427641</v>
      </c>
      <c r="P837" s="19" t="n">
        <v>0.0982301206563869</v>
      </c>
      <c r="Q837" s="19" t="n">
        <v>0.0916270746579462</v>
      </c>
      <c r="R837" s="19"/>
      <c r="S837" s="19" t="n">
        <v>0.0332294895116041</v>
      </c>
      <c r="T837" s="19" t="n">
        <v>0.125485875314282</v>
      </c>
      <c r="U837" s="19" t="n">
        <v>0.129617027293472</v>
      </c>
      <c r="V837" s="19" t="n">
        <v>0.0450257815858595</v>
      </c>
      <c r="W837" s="19" t="n">
        <v>0.0512565529572235</v>
      </c>
      <c r="X837" s="19" t="n">
        <v>0.117017359764272</v>
      </c>
      <c r="Y837" s="19" t="n">
        <v>0.0452000606082072</v>
      </c>
      <c r="Z837" s="19" t="n">
        <v>0.0881511724680419</v>
      </c>
      <c r="AA837" s="19" t="n">
        <v>0.11554580333613</v>
      </c>
      <c r="AB837" s="19" t="n">
        <v>0.0986031634332841</v>
      </c>
      <c r="AC837" s="19" t="n">
        <v>0.069167864262766</v>
      </c>
      <c r="AD837" s="19" t="n">
        <v>0.0631673783482588</v>
      </c>
      <c r="AE837" s="19"/>
      <c r="AF837" s="19" t="n">
        <v>0.0759681389361225</v>
      </c>
      <c r="AG837" s="19" t="n">
        <v>0.0767872250380988</v>
      </c>
      <c r="AH837" s="19" t="n">
        <v>0.132764538242228</v>
      </c>
      <c r="AI837" s="19"/>
      <c r="AJ837" s="19" t="n">
        <v>0.0849115911368504</v>
      </c>
      <c r="AK837" s="19" t="n">
        <v>0.0603281075877475</v>
      </c>
      <c r="AL837" s="19" t="n">
        <v>0.0525733030870116</v>
      </c>
      <c r="AM837" s="19" t="n">
        <v>0.0450160679129119</v>
      </c>
      <c r="AN837" s="19" t="n">
        <v>0.109649033446177</v>
      </c>
      <c r="AO837" s="19"/>
      <c r="AP837" s="19" t="n">
        <v>0.0786941625756979</v>
      </c>
      <c r="AQ837" s="19" t="n">
        <v>0.0680523282221466</v>
      </c>
      <c r="AR837" s="19" t="n">
        <v>0.0880271529178103</v>
      </c>
      <c r="AS837" s="19" t="n">
        <v>0.0701582023003929</v>
      </c>
      <c r="AT837" s="19" t="n">
        <v>0.0765378070021427</v>
      </c>
      <c r="AU837" s="19"/>
      <c r="AV837" s="19" t="n">
        <v>0.0549651202649797</v>
      </c>
      <c r="AW837" s="19" t="n">
        <v>0.081662426848636</v>
      </c>
      <c r="AX837" s="19" t="n">
        <v>0.0409582798466173</v>
      </c>
      <c r="AY837" s="19" t="n">
        <v>0.0867673026663704</v>
      </c>
      <c r="AZ837" s="19" t="n">
        <v>0.0735377623327451</v>
      </c>
      <c r="BA837" s="19" t="n">
        <v>0.164158771140773</v>
      </c>
      <c r="BB837" s="19"/>
      <c r="BC837" s="19" t="n">
        <v>0.0940571135919349</v>
      </c>
      <c r="BD837" s="19" t="n">
        <v>0.102601056882493</v>
      </c>
      <c r="BE837" s="19" t="n">
        <v>0.0684276234059176</v>
      </c>
      <c r="BF837" s="19" t="n">
        <v>0.0720069750998401</v>
      </c>
      <c r="BG837" s="19" t="n">
        <v>0.0390559823307861</v>
      </c>
    </row>
    <row r="838">
      <c r="B838" t="s">
        <v>317</v>
      </c>
      <c r="C838" s="19" t="n">
        <v>0.0009522236955517</v>
      </c>
      <c r="D838" s="19" t="n">
        <v>0.00192585418253294</v>
      </c>
      <c r="E838" s="19" t="n">
        <v>0</v>
      </c>
      <c r="F838" s="19"/>
      <c r="G838" s="19" t="n">
        <v>0</v>
      </c>
      <c r="H838" s="19" t="n">
        <v>0.00537353563457867</v>
      </c>
      <c r="I838" s="19" t="n">
        <v>0</v>
      </c>
      <c r="J838" s="19" t="n">
        <v>0</v>
      </c>
      <c r="K838" s="19" t="n">
        <v>0</v>
      </c>
      <c r="L838" s="19" t="n">
        <v>0</v>
      </c>
      <c r="M838" s="19"/>
      <c r="N838" s="19" t="n">
        <v>0.00339460018366091</v>
      </c>
      <c r="O838" s="19" t="n">
        <v>0</v>
      </c>
      <c r="P838" s="19" t="n">
        <v>0</v>
      </c>
      <c r="Q838" s="19" t="n">
        <v>0</v>
      </c>
      <c r="R838" s="19"/>
      <c r="S838" s="19" t="n">
        <v>0.00628720671044972</v>
      </c>
      <c r="T838" s="19" t="n">
        <v>0</v>
      </c>
      <c r="U838" s="19" t="n">
        <v>0</v>
      </c>
      <c r="V838" s="19" t="n">
        <v>0</v>
      </c>
      <c r="W838" s="19" t="n">
        <v>0</v>
      </c>
      <c r="X838" s="19" t="n">
        <v>0</v>
      </c>
      <c r="Y838" s="19" t="n">
        <v>0</v>
      </c>
      <c r="Z838" s="19" t="n">
        <v>0</v>
      </c>
      <c r="AA838" s="19" t="n">
        <v>0</v>
      </c>
      <c r="AB838" s="19" t="n">
        <v>0</v>
      </c>
      <c r="AC838" s="19" t="n">
        <v>0</v>
      </c>
      <c r="AD838" s="19" t="n">
        <v>0</v>
      </c>
      <c r="AE838" s="19"/>
      <c r="AF838" s="19" t="n">
        <v>0</v>
      </c>
      <c r="AG838" s="19" t="n">
        <v>0.00226644454863742</v>
      </c>
      <c r="AH838" s="19" t="n">
        <v>0</v>
      </c>
      <c r="AI838" s="19"/>
      <c r="AJ838" s="19" t="n">
        <v>0</v>
      </c>
      <c r="AK838" s="19" t="n">
        <v>0.00343113607985396</v>
      </c>
      <c r="AL838" s="19" t="n">
        <v>0</v>
      </c>
      <c r="AM838" s="19" t="n">
        <v>0</v>
      </c>
      <c r="AN838" s="19" t="n">
        <v>0</v>
      </c>
      <c r="AO838" s="19"/>
      <c r="AP838" s="19" t="n">
        <v>0</v>
      </c>
      <c r="AQ838" s="19" t="n">
        <v>0</v>
      </c>
      <c r="AR838" s="19" t="n">
        <v>0</v>
      </c>
      <c r="AS838" s="19" t="n">
        <v>0</v>
      </c>
      <c r="AT838" s="19" t="n">
        <v>0</v>
      </c>
      <c r="AU838" s="19"/>
      <c r="AV838" s="19" t="n">
        <v>0</v>
      </c>
      <c r="AW838" s="19" t="n">
        <v>0</v>
      </c>
      <c r="AX838" s="19" t="n">
        <v>0</v>
      </c>
      <c r="AY838" s="19" t="n">
        <v>0</v>
      </c>
      <c r="AZ838" s="19" t="n">
        <v>0.0120192973432697</v>
      </c>
      <c r="BA838" s="19" t="n">
        <v>0</v>
      </c>
      <c r="BB838" s="19"/>
      <c r="BC838" s="19" t="n">
        <v>0</v>
      </c>
      <c r="BD838" s="19" t="n">
        <v>0</v>
      </c>
      <c r="BE838" s="19" t="n">
        <v>0.00333216267543804</v>
      </c>
      <c r="BF838" s="19" t="n">
        <v>0</v>
      </c>
      <c r="BG838" s="19" t="n">
        <v>0</v>
      </c>
    </row>
    <row r="83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c r="AB839" s="19"/>
      <c r="AC839" s="19"/>
      <c r="AD839" s="19"/>
      <c r="AE839" s="19"/>
      <c r="AF839" s="19"/>
      <c r="AG839" s="19"/>
      <c r="AH839" s="19"/>
      <c r="AI839" s="19"/>
      <c r="AJ839" s="19"/>
      <c r="AK839" s="19"/>
      <c r="AL839" s="19"/>
      <c r="AM839" s="19"/>
      <c r="AN839" s="19"/>
      <c r="AO839" s="19"/>
      <c r="AP839" s="19"/>
      <c r="AQ839" s="19"/>
      <c r="AR839" s="19"/>
      <c r="AS839" s="19"/>
      <c r="AT839" s="19"/>
      <c r="AU839" s="19"/>
      <c r="AV839" s="19"/>
      <c r="AW839" s="19"/>
      <c r="AX839" s="19"/>
      <c r="AY839" s="19"/>
      <c r="AZ839" s="19"/>
      <c r="BA839" s="19"/>
      <c r="BB839" s="19"/>
      <c r="BC839" s="19"/>
      <c r="BD839" s="19"/>
      <c r="BE839" s="19"/>
      <c r="BF839" s="19"/>
      <c r="BG839" s="19"/>
    </row>
    <row r="840">
      <c r="B840" s="7" t="s">
        <v>422</v>
      </c>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c r="AB840" s="19"/>
      <c r="AC840" s="19"/>
      <c r="AD840" s="19"/>
      <c r="AE840" s="19"/>
      <c r="AF840" s="19"/>
      <c r="AG840" s="19"/>
      <c r="AH840" s="19"/>
      <c r="AI840" s="19"/>
      <c r="AJ840" s="19"/>
      <c r="AK840" s="19"/>
      <c r="AL840" s="19"/>
      <c r="AM840" s="19"/>
      <c r="AN840" s="19"/>
      <c r="AO840" s="19"/>
      <c r="AP840" s="19"/>
      <c r="AQ840" s="19"/>
      <c r="AR840" s="19"/>
      <c r="AS840" s="19"/>
      <c r="AT840" s="19"/>
      <c r="AU840" s="19"/>
      <c r="AV840" s="19"/>
      <c r="AW840" s="19"/>
      <c r="AX840" s="19"/>
      <c r="AY840" s="19"/>
      <c r="AZ840" s="19"/>
      <c r="BA840" s="19"/>
      <c r="BB840" s="19"/>
      <c r="BC840" s="19"/>
      <c r="BD840" s="19"/>
      <c r="BE840" s="19"/>
      <c r="BF840" s="19"/>
      <c r="BG840" s="19"/>
    </row>
    <row r="841">
      <c r="B841" s="26" t="s">
        <v>331</v>
      </c>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c r="AB841" s="19"/>
      <c r="AC841" s="19"/>
      <c r="AD841" s="19"/>
      <c r="AE841" s="19"/>
      <c r="AF841" s="19"/>
      <c r="AG841" s="19"/>
      <c r="AH841" s="19"/>
      <c r="AI841" s="19"/>
      <c r="AJ841" s="19"/>
      <c r="AK841" s="19"/>
      <c r="AL841" s="19"/>
      <c r="AM841" s="19"/>
      <c r="AN841" s="19"/>
      <c r="AO841" s="19"/>
      <c r="AP841" s="19"/>
      <c r="AQ841" s="19"/>
      <c r="AR841" s="19"/>
      <c r="AS841" s="19"/>
      <c r="AT841" s="19"/>
      <c r="AU841" s="19"/>
      <c r="AV841" s="19"/>
      <c r="AW841" s="19"/>
      <c r="AX841" s="19"/>
      <c r="AY841" s="19"/>
      <c r="AZ841" s="19"/>
      <c r="BA841" s="19"/>
      <c r="BB841" s="19"/>
      <c r="BC841" s="19"/>
      <c r="BD841" s="19"/>
      <c r="BE841" s="19"/>
      <c r="BF841" s="19"/>
      <c r="BG841" s="19"/>
    </row>
    <row r="842">
      <c r="B842" t="s">
        <v>323</v>
      </c>
      <c r="C842" s="19" t="n">
        <v>0.206841373043158</v>
      </c>
      <c r="D842" s="19" t="n">
        <v>0.220739167865895</v>
      </c>
      <c r="E842" s="19" t="n">
        <v>0.192947462182413</v>
      </c>
      <c r="F842" s="19"/>
      <c r="G842" s="19" t="n">
        <v>0.192488039168453</v>
      </c>
      <c r="H842" s="19" t="n">
        <v>0.34422707859433</v>
      </c>
      <c r="I842" s="19" t="n">
        <v>0.241329758853177</v>
      </c>
      <c r="J842" s="19" t="n">
        <v>0.193763025437381</v>
      </c>
      <c r="K842" s="19" t="n">
        <v>0.169276573827804</v>
      </c>
      <c r="L842" s="19" t="n">
        <v>0.107567344595936</v>
      </c>
      <c r="M842" s="19"/>
      <c r="N842" s="19" t="n">
        <v>0.297361308767803</v>
      </c>
      <c r="O842" s="19" t="n">
        <v>0.19741615412258</v>
      </c>
      <c r="P842" s="19" t="n">
        <v>0.158542297732487</v>
      </c>
      <c r="Q842" s="19" t="n">
        <v>0.152183344088046</v>
      </c>
      <c r="R842" s="19"/>
      <c r="S842" s="19" t="n">
        <v>0.330712467151062</v>
      </c>
      <c r="T842" s="19" t="n">
        <v>0.172514301378994</v>
      </c>
      <c r="U842" s="19" t="n">
        <v>0.200694823827735</v>
      </c>
      <c r="V842" s="19" t="n">
        <v>0.21109910579545</v>
      </c>
      <c r="W842" s="19" t="n">
        <v>0.213979795833408</v>
      </c>
      <c r="X842" s="19" t="n">
        <v>0.269246646356296</v>
      </c>
      <c r="Y842" s="19" t="n">
        <v>0.182244876637673</v>
      </c>
      <c r="Z842" s="19" t="n">
        <v>0.151252226216791</v>
      </c>
      <c r="AA842" s="19" t="n">
        <v>0.164179516619092</v>
      </c>
      <c r="AB842" s="19" t="n">
        <v>0.127235298481104</v>
      </c>
      <c r="AC842" s="19" t="n">
        <v>0.0859598259639134</v>
      </c>
      <c r="AD842" s="19" t="n">
        <v>0.240709914819173</v>
      </c>
      <c r="AE842" s="19"/>
      <c r="AF842" s="19" t="n">
        <v>0.204291281048942</v>
      </c>
      <c r="AG842" s="19" t="n">
        <v>0.231117881092976</v>
      </c>
      <c r="AH842" s="19" t="n">
        <v>0.194419519108798</v>
      </c>
      <c r="AI842" s="19"/>
      <c r="AJ842" s="19" t="n">
        <v>0.21708266753682</v>
      </c>
      <c r="AK842" s="19" t="n">
        <v>0.262139346540846</v>
      </c>
      <c r="AL842" s="19" t="n">
        <v>0.249129913409948</v>
      </c>
      <c r="AM842" s="19" t="n">
        <v>0.247930393465518</v>
      </c>
      <c r="AN842" s="19" t="n">
        <v>0.15711443493026</v>
      </c>
      <c r="AO842" s="19"/>
      <c r="AP842" s="19" t="n">
        <v>0.182694526518527</v>
      </c>
      <c r="AQ842" s="19" t="n">
        <v>0.26198055171651</v>
      </c>
      <c r="AR842" s="19" t="n">
        <v>0.184796236958698</v>
      </c>
      <c r="AS842" s="19" t="n">
        <v>0.167109726745292</v>
      </c>
      <c r="AT842" s="19" t="n">
        <v>0.160185981730704</v>
      </c>
      <c r="AU842" s="19"/>
      <c r="AV842" s="19" t="n">
        <v>0.300365980809898</v>
      </c>
      <c r="AW842" s="19" t="n">
        <v>0.223853156037856</v>
      </c>
      <c r="AX842" s="19" t="n">
        <v>0.165739418903308</v>
      </c>
      <c r="AY842" s="19" t="n">
        <v>0.15680373991269</v>
      </c>
      <c r="AZ842" s="19" t="n">
        <v>0.184297123806585</v>
      </c>
      <c r="BA842" s="19" t="n">
        <v>0.130036707279512</v>
      </c>
      <c r="BB842" s="19"/>
      <c r="BC842" s="19" t="n">
        <v>0.151572756319273</v>
      </c>
      <c r="BD842" s="19" t="n">
        <v>0.13945705270878</v>
      </c>
      <c r="BE842" s="19" t="n">
        <v>0.290523678213451</v>
      </c>
      <c r="BF842" s="19" t="n">
        <v>0.269250642266831</v>
      </c>
      <c r="BG842" s="19" t="n">
        <v>0.386763081535785</v>
      </c>
    </row>
    <row r="843">
      <c r="B843" t="s">
        <v>324</v>
      </c>
      <c r="C843" s="19" t="n">
        <v>0.340682841782644</v>
      </c>
      <c r="D843" s="19" t="n">
        <v>0.339894478850554</v>
      </c>
      <c r="E843" s="19" t="n">
        <v>0.344394809132223</v>
      </c>
      <c r="F843" s="19"/>
      <c r="G843" s="19" t="n">
        <v>0.401442370430998</v>
      </c>
      <c r="H843" s="19" t="n">
        <v>0.345728305916263</v>
      </c>
      <c r="I843" s="19" t="n">
        <v>0.408586820797654</v>
      </c>
      <c r="J843" s="19" t="n">
        <v>0.37031599378997</v>
      </c>
      <c r="K843" s="19" t="n">
        <v>0.256986652601535</v>
      </c>
      <c r="L843" s="19" t="n">
        <v>0.268769259866781</v>
      </c>
      <c r="M843" s="19"/>
      <c r="N843" s="19" t="n">
        <v>0.368266909504947</v>
      </c>
      <c r="O843" s="19" t="n">
        <v>0.376697462947339</v>
      </c>
      <c r="P843" s="19" t="n">
        <v>0.31202662152704</v>
      </c>
      <c r="Q843" s="19" t="n">
        <v>0.297401303018055</v>
      </c>
      <c r="R843" s="19"/>
      <c r="S843" s="19" t="n">
        <v>0.353040463818198</v>
      </c>
      <c r="T843" s="19" t="n">
        <v>0.323568351106244</v>
      </c>
      <c r="U843" s="19" t="n">
        <v>0.290579796641114</v>
      </c>
      <c r="V843" s="19" t="n">
        <v>0.305765841625044</v>
      </c>
      <c r="W843" s="19" t="n">
        <v>0.380327031321608</v>
      </c>
      <c r="X843" s="19" t="n">
        <v>0.285244397356268</v>
      </c>
      <c r="Y843" s="19" t="n">
        <v>0.333981148003376</v>
      </c>
      <c r="Z843" s="19" t="n">
        <v>0.340715984070824</v>
      </c>
      <c r="AA843" s="19" t="n">
        <v>0.373139939960418</v>
      </c>
      <c r="AB843" s="19" t="n">
        <v>0.301172945601082</v>
      </c>
      <c r="AC843" s="19" t="n">
        <v>0.457288525449236</v>
      </c>
      <c r="AD843" s="19" t="n">
        <v>0.473895725811617</v>
      </c>
      <c r="AE843" s="19"/>
      <c r="AF843" s="19" t="n">
        <v>0.29347441120728</v>
      </c>
      <c r="AG843" s="19" t="n">
        <v>0.36301803370627</v>
      </c>
      <c r="AH843" s="19" t="n">
        <v>0.310674892273132</v>
      </c>
      <c r="AI843" s="19"/>
      <c r="AJ843" s="19" t="n">
        <v>0.308581490644191</v>
      </c>
      <c r="AK843" s="19" t="n">
        <v>0.37822444337967</v>
      </c>
      <c r="AL843" s="19" t="n">
        <v>0.345435729373065</v>
      </c>
      <c r="AM843" s="19" t="n">
        <v>0.16946193476104</v>
      </c>
      <c r="AN843" s="19" t="n">
        <v>0.341036640710079</v>
      </c>
      <c r="AO843" s="19"/>
      <c r="AP843" s="19" t="n">
        <v>0.314301652798907</v>
      </c>
      <c r="AQ843" s="19" t="n">
        <v>0.38431661728412</v>
      </c>
      <c r="AR843" s="19" t="n">
        <v>0.443827592663408</v>
      </c>
      <c r="AS843" s="19" t="n">
        <v>0.25780947402324</v>
      </c>
      <c r="AT843" s="19" t="n">
        <v>0.37231351609579</v>
      </c>
      <c r="AU843" s="19"/>
      <c r="AV843" s="19" t="n">
        <v>0.396740856497997</v>
      </c>
      <c r="AW843" s="19" t="n">
        <v>0.329116547386982</v>
      </c>
      <c r="AX843" s="19" t="n">
        <v>0.474946654491087</v>
      </c>
      <c r="AY843" s="19" t="n">
        <v>0.249746699249726</v>
      </c>
      <c r="AZ843" s="19" t="n">
        <v>0.314765470150398</v>
      </c>
      <c r="BA843" s="19" t="n">
        <v>0.277151160520611</v>
      </c>
      <c r="BB843" s="19"/>
      <c r="BC843" s="19" t="n">
        <v>0.300398937448543</v>
      </c>
      <c r="BD843" s="19" t="n">
        <v>0.335535738170228</v>
      </c>
      <c r="BE843" s="19" t="n">
        <v>0.347992910550375</v>
      </c>
      <c r="BF843" s="19" t="n">
        <v>0.407797583971457</v>
      </c>
      <c r="BG843" s="19" t="n">
        <v>0.45392633742859</v>
      </c>
    </row>
    <row r="844">
      <c r="B844" t="s">
        <v>325</v>
      </c>
      <c r="C844" s="19" t="n">
        <v>0.219180702216307</v>
      </c>
      <c r="D844" s="19" t="n">
        <v>0.215769885745501</v>
      </c>
      <c r="E844" s="19" t="n">
        <v>0.221789127542077</v>
      </c>
      <c r="F844" s="19"/>
      <c r="G844" s="19" t="n">
        <v>0.171152254621814</v>
      </c>
      <c r="H844" s="19" t="n">
        <v>0.207323130776467</v>
      </c>
      <c r="I844" s="19" t="n">
        <v>0.133820644069836</v>
      </c>
      <c r="J844" s="19" t="n">
        <v>0.229102266583819</v>
      </c>
      <c r="K844" s="19" t="n">
        <v>0.299090576584511</v>
      </c>
      <c r="L844" s="19" t="n">
        <v>0.273247574219385</v>
      </c>
      <c r="M844" s="19"/>
      <c r="N844" s="19" t="n">
        <v>0.185949858931795</v>
      </c>
      <c r="O844" s="19" t="n">
        <v>0.177595932318325</v>
      </c>
      <c r="P844" s="19" t="n">
        <v>0.251876826380161</v>
      </c>
      <c r="Q844" s="19" t="n">
        <v>0.273642386485989</v>
      </c>
      <c r="R844" s="19"/>
      <c r="S844" s="19" t="n">
        <v>0.194236618215453</v>
      </c>
      <c r="T844" s="19" t="n">
        <v>0.240705256653162</v>
      </c>
      <c r="U844" s="19" t="n">
        <v>0.203168476501341</v>
      </c>
      <c r="V844" s="19" t="n">
        <v>0.248571068838547</v>
      </c>
      <c r="W844" s="19" t="n">
        <v>0.153621153224751</v>
      </c>
      <c r="X844" s="19" t="n">
        <v>0.271875334154165</v>
      </c>
      <c r="Y844" s="19" t="n">
        <v>0.230369067660159</v>
      </c>
      <c r="Z844" s="19" t="n">
        <v>0.27659910763435</v>
      </c>
      <c r="AA844" s="19" t="n">
        <v>0.211065990797927</v>
      </c>
      <c r="AB844" s="19" t="n">
        <v>0.199009963926667</v>
      </c>
      <c r="AC844" s="19" t="n">
        <v>0.21716605066059</v>
      </c>
      <c r="AD844" s="19" t="n">
        <v>0.207688608672474</v>
      </c>
      <c r="AE844" s="19"/>
      <c r="AF844" s="19" t="n">
        <v>0.213833282699163</v>
      </c>
      <c r="AG844" s="19" t="n">
        <v>0.220823524762044</v>
      </c>
      <c r="AH844" s="19" t="n">
        <v>0.263255524527802</v>
      </c>
      <c r="AI844" s="19"/>
      <c r="AJ844" s="19" t="n">
        <v>0.233272106356841</v>
      </c>
      <c r="AK844" s="19" t="n">
        <v>0.179281723761896</v>
      </c>
      <c r="AL844" s="19" t="n">
        <v>0.168486558706016</v>
      </c>
      <c r="AM844" s="19" t="n">
        <v>0.339083148053613</v>
      </c>
      <c r="AN844" s="19" t="n">
        <v>0.268938967397547</v>
      </c>
      <c r="AO844" s="19"/>
      <c r="AP844" s="19" t="n">
        <v>0.259265696844519</v>
      </c>
      <c r="AQ844" s="19" t="n">
        <v>0.191569558340993</v>
      </c>
      <c r="AR844" s="19" t="n">
        <v>0.155980382565849</v>
      </c>
      <c r="AS844" s="19" t="n">
        <v>0.243293402586371</v>
      </c>
      <c r="AT844" s="19" t="n">
        <v>0.181322277732673</v>
      </c>
      <c r="AU844" s="19"/>
      <c r="AV844" s="19" t="n">
        <v>0.149899160157751</v>
      </c>
      <c r="AW844" s="19" t="n">
        <v>0.242241911589454</v>
      </c>
      <c r="AX844" s="19" t="n">
        <v>0.163896641896602</v>
      </c>
      <c r="AY844" s="19" t="n">
        <v>0.266406045661941</v>
      </c>
      <c r="AZ844" s="19" t="n">
        <v>0.220213474899254</v>
      </c>
      <c r="BA844" s="19" t="n">
        <v>0.313096021325852</v>
      </c>
      <c r="BB844" s="19"/>
      <c r="BC844" s="19" t="n">
        <v>0.269450495345817</v>
      </c>
      <c r="BD844" s="19" t="n">
        <v>0.237867032230506</v>
      </c>
      <c r="BE844" s="19" t="n">
        <v>0.18720530726269</v>
      </c>
      <c r="BF844" s="19" t="n">
        <v>0.208272192350626</v>
      </c>
      <c r="BG844" s="19" t="n">
        <v>0</v>
      </c>
    </row>
    <row r="845">
      <c r="B845" t="s">
        <v>326</v>
      </c>
      <c r="C845" s="19" t="n">
        <v>0.079172522770496</v>
      </c>
      <c r="D845" s="19" t="n">
        <v>0.0955886657437379</v>
      </c>
      <c r="E845" s="19" t="n">
        <v>0.0636609430351156</v>
      </c>
      <c r="F845" s="19"/>
      <c r="G845" s="19" t="n">
        <v>0.17114865614686</v>
      </c>
      <c r="H845" s="19" t="n">
        <v>0.0491364331242919</v>
      </c>
      <c r="I845" s="19" t="n">
        <v>0.0696902328528606</v>
      </c>
      <c r="J845" s="19" t="n">
        <v>0.0777260552174968</v>
      </c>
      <c r="K845" s="19" t="n">
        <v>0.0518504868346879</v>
      </c>
      <c r="L845" s="19" t="n">
        <v>0.0652798247459872</v>
      </c>
      <c r="M845" s="19"/>
      <c r="N845" s="19" t="n">
        <v>0.0695405888772912</v>
      </c>
      <c r="O845" s="19" t="n">
        <v>0.0856469146471333</v>
      </c>
      <c r="P845" s="19" t="n">
        <v>0.0801974531932544</v>
      </c>
      <c r="Q845" s="19" t="n">
        <v>0.0828230780230009</v>
      </c>
      <c r="R845" s="19"/>
      <c r="S845" s="19" t="n">
        <v>0.0459610719384605</v>
      </c>
      <c r="T845" s="19" t="n">
        <v>0.088717252358246</v>
      </c>
      <c r="U845" s="19" t="n">
        <v>0.089579873687551</v>
      </c>
      <c r="V845" s="19" t="n">
        <v>0.0768358262553336</v>
      </c>
      <c r="W845" s="19" t="n">
        <v>0.153393366255511</v>
      </c>
      <c r="X845" s="19" t="n">
        <v>0.0895707559464329</v>
      </c>
      <c r="Y845" s="19" t="n">
        <v>0.0910371240921187</v>
      </c>
      <c r="Z845" s="19" t="n">
        <v>0.0191734347938195</v>
      </c>
      <c r="AA845" s="19" t="n">
        <v>0.10006207373235</v>
      </c>
      <c r="AB845" s="19" t="n">
        <v>0.0681741448526698</v>
      </c>
      <c r="AC845" s="19" t="n">
        <v>0.0660216313378678</v>
      </c>
      <c r="AD845" s="19" t="n">
        <v>0</v>
      </c>
      <c r="AE845" s="19"/>
      <c r="AF845" s="19" t="n">
        <v>0.0700056747608679</v>
      </c>
      <c r="AG845" s="19" t="n">
        <v>0.0632996267811412</v>
      </c>
      <c r="AH845" s="19" t="n">
        <v>0.0872226462110392</v>
      </c>
      <c r="AI845" s="19"/>
      <c r="AJ845" s="19" t="n">
        <v>0.0734982528703348</v>
      </c>
      <c r="AK845" s="19" t="n">
        <v>0.0786786861956215</v>
      </c>
      <c r="AL845" s="19" t="n">
        <v>0.109692240351128</v>
      </c>
      <c r="AM845" s="19" t="n">
        <v>0</v>
      </c>
      <c r="AN845" s="19" t="n">
        <v>0.0698065743213694</v>
      </c>
      <c r="AO845" s="19"/>
      <c r="AP845" s="19" t="n">
        <v>0.0800571787991081</v>
      </c>
      <c r="AQ845" s="19" t="n">
        <v>0.0654443726108852</v>
      </c>
      <c r="AR845" s="19" t="n">
        <v>0.0650885798722487</v>
      </c>
      <c r="AS845" s="19" t="n">
        <v>0.140590909315035</v>
      </c>
      <c r="AT845" s="19" t="n">
        <v>0.0620522909124206</v>
      </c>
      <c r="AU845" s="19"/>
      <c r="AV845" s="19" t="n">
        <v>0.0887966932238545</v>
      </c>
      <c r="AW845" s="19" t="n">
        <v>0.0662116660059998</v>
      </c>
      <c r="AX845" s="19" t="n">
        <v>0.0424711454475623</v>
      </c>
      <c r="AY845" s="19" t="n">
        <v>0.124257110925682</v>
      </c>
      <c r="AZ845" s="19" t="n">
        <v>0.0692735952710074</v>
      </c>
      <c r="BA845" s="19" t="n">
        <v>0.0500866547781314</v>
      </c>
      <c r="BB845" s="19"/>
      <c r="BC845" s="19" t="n">
        <v>0.0744487635601086</v>
      </c>
      <c r="BD845" s="19" t="n">
        <v>0.107147978166751</v>
      </c>
      <c r="BE845" s="19" t="n">
        <v>0.0678431104021495</v>
      </c>
      <c r="BF845" s="19" t="n">
        <v>0.0322478162980245</v>
      </c>
      <c r="BG845" s="19" t="n">
        <v>0.0888457914782941</v>
      </c>
    </row>
    <row r="846">
      <c r="B846" t="s">
        <v>327</v>
      </c>
      <c r="C846" s="19" t="n">
        <v>0.0775046993853489</v>
      </c>
      <c r="D846" s="19" t="n">
        <v>0.0698408760689648</v>
      </c>
      <c r="E846" s="19" t="n">
        <v>0.0840050019115834</v>
      </c>
      <c r="F846" s="19"/>
      <c r="G846" s="19" t="n">
        <v>0.0452680341639527</v>
      </c>
      <c r="H846" s="19" t="n">
        <v>0.0351227114766726</v>
      </c>
      <c r="I846" s="19" t="n">
        <v>0.076547603269261</v>
      </c>
      <c r="J846" s="19" t="n">
        <v>0.0622551009827341</v>
      </c>
      <c r="K846" s="19" t="n">
        <v>0.100883550825571</v>
      </c>
      <c r="L846" s="19" t="n">
        <v>0.133984175318465</v>
      </c>
      <c r="M846" s="19"/>
      <c r="N846" s="19" t="n">
        <v>0.0300509608993523</v>
      </c>
      <c r="O846" s="19" t="n">
        <v>0.0997325713144212</v>
      </c>
      <c r="P846" s="19" t="n">
        <v>0.0988859643653254</v>
      </c>
      <c r="Q846" s="19" t="n">
        <v>0.0898196398711395</v>
      </c>
      <c r="R846" s="19"/>
      <c r="S846" s="19" t="n">
        <v>0.0449336122227064</v>
      </c>
      <c r="T846" s="19" t="n">
        <v>0.0912980848771805</v>
      </c>
      <c r="U846" s="19" t="n">
        <v>0.0986575453352544</v>
      </c>
      <c r="V846" s="19" t="n">
        <v>0.0895356481585851</v>
      </c>
      <c r="W846" s="19" t="n">
        <v>0.0260514818814446</v>
      </c>
      <c r="X846" s="19" t="n">
        <v>0.0298227455491571</v>
      </c>
      <c r="Y846" s="19" t="n">
        <v>0.106996682115668</v>
      </c>
      <c r="Z846" s="19" t="n">
        <v>0.148953455446803</v>
      </c>
      <c r="AA846" s="19" t="n">
        <v>0.0602299953473792</v>
      </c>
      <c r="AB846" s="19" t="n">
        <v>0.131631336449001</v>
      </c>
      <c r="AC846" s="19" t="n">
        <v>0.106030649131241</v>
      </c>
      <c r="AD846" s="19" t="n">
        <v>0.0532902395700992</v>
      </c>
      <c r="AE846" s="19"/>
      <c r="AF846" s="19" t="n">
        <v>0.134570513140381</v>
      </c>
      <c r="AG846" s="19" t="n">
        <v>0.044026423653204</v>
      </c>
      <c r="AH846" s="19" t="n">
        <v>0.0533386437086445</v>
      </c>
      <c r="AI846" s="19"/>
      <c r="AJ846" s="19" t="n">
        <v>0.0730382187352674</v>
      </c>
      <c r="AK846" s="19" t="n">
        <v>0.051522967044443</v>
      </c>
      <c r="AL846" s="19" t="n">
        <v>0.0400250161483249</v>
      </c>
      <c r="AM846" s="19" t="n">
        <v>0.198508455806917</v>
      </c>
      <c r="AN846" s="19" t="n">
        <v>0.0834474440546229</v>
      </c>
      <c r="AO846" s="19"/>
      <c r="AP846" s="19" t="n">
        <v>0.0966195940458291</v>
      </c>
      <c r="AQ846" s="19" t="n">
        <v>0.0307215557724375</v>
      </c>
      <c r="AR846" s="19" t="n">
        <v>0.0564669271159467</v>
      </c>
      <c r="AS846" s="19" t="n">
        <v>0.0998684498602275</v>
      </c>
      <c r="AT846" s="19" t="n">
        <v>0.121063568296349</v>
      </c>
      <c r="AU846" s="19"/>
      <c r="AV846" s="19" t="n">
        <v>0.0160604840635523</v>
      </c>
      <c r="AW846" s="19" t="n">
        <v>0.0754671447213546</v>
      </c>
      <c r="AX846" s="19" t="n">
        <v>0.0734676100455427</v>
      </c>
      <c r="AY846" s="19" t="n">
        <v>0.13062639804059</v>
      </c>
      <c r="AZ846" s="19" t="n">
        <v>0.124590856791183</v>
      </c>
      <c r="BA846" s="19" t="n">
        <v>0.058367463342083</v>
      </c>
      <c r="BB846" s="19"/>
      <c r="BC846" s="19" t="n">
        <v>0.117349782475831</v>
      </c>
      <c r="BD846" s="19" t="n">
        <v>0.0762244534775053</v>
      </c>
      <c r="BE846" s="19" t="n">
        <v>0.0558080226998069</v>
      </c>
      <c r="BF846" s="19" t="n">
        <v>0.0198364026485087</v>
      </c>
      <c r="BG846" s="19" t="n">
        <v>0.0704647895573316</v>
      </c>
    </row>
    <row r="847">
      <c r="B847" t="s">
        <v>100</v>
      </c>
      <c r="C847" s="19" t="n">
        <v>0.076617860802046</v>
      </c>
      <c r="D847" s="19" t="n">
        <v>0.0581669257253476</v>
      </c>
      <c r="E847" s="19" t="n">
        <v>0.093202656196588</v>
      </c>
      <c r="F847" s="19"/>
      <c r="G847" s="19" t="n">
        <v>0.0185006454679218</v>
      </c>
      <c r="H847" s="19" t="n">
        <v>0.0184623401119754</v>
      </c>
      <c r="I847" s="19" t="n">
        <v>0.0700249401572116</v>
      </c>
      <c r="J847" s="19" t="n">
        <v>0.0668375579885992</v>
      </c>
      <c r="K847" s="19" t="n">
        <v>0.121912159325892</v>
      </c>
      <c r="L847" s="19" t="n">
        <v>0.151151821253445</v>
      </c>
      <c r="M847" s="19"/>
      <c r="N847" s="19" t="n">
        <v>0.0488303730188121</v>
      </c>
      <c r="O847" s="19" t="n">
        <v>0.0629109646502004</v>
      </c>
      <c r="P847" s="19" t="n">
        <v>0.0984708368017327</v>
      </c>
      <c r="Q847" s="19" t="n">
        <v>0.10413024851377</v>
      </c>
      <c r="R847" s="19"/>
      <c r="S847" s="19" t="n">
        <v>0.031115766654121</v>
      </c>
      <c r="T847" s="19" t="n">
        <v>0.0831967536261745</v>
      </c>
      <c r="U847" s="19" t="n">
        <v>0.117319484007004</v>
      </c>
      <c r="V847" s="19" t="n">
        <v>0.0681925093270406</v>
      </c>
      <c r="W847" s="19" t="n">
        <v>0.072627171483277</v>
      </c>
      <c r="X847" s="19" t="n">
        <v>0.0542401206376809</v>
      </c>
      <c r="Y847" s="19" t="n">
        <v>0.0553711014910058</v>
      </c>
      <c r="Z847" s="19" t="n">
        <v>0.0633057918374123</v>
      </c>
      <c r="AA847" s="19" t="n">
        <v>0.0913224835428329</v>
      </c>
      <c r="AB847" s="19" t="n">
        <v>0.172776310689476</v>
      </c>
      <c r="AC847" s="19" t="n">
        <v>0.0675333174571517</v>
      </c>
      <c r="AD847" s="19" t="n">
        <v>0.0244155111266368</v>
      </c>
      <c r="AE847" s="19"/>
      <c r="AF847" s="19" t="n">
        <v>0.0838248371433655</v>
      </c>
      <c r="AG847" s="19" t="n">
        <v>0.0777145100043647</v>
      </c>
      <c r="AH847" s="19" t="n">
        <v>0.0910887741705846</v>
      </c>
      <c r="AI847" s="19"/>
      <c r="AJ847" s="19" t="n">
        <v>0.0945272638565458</v>
      </c>
      <c r="AK847" s="19" t="n">
        <v>0.050152833077524</v>
      </c>
      <c r="AL847" s="19" t="n">
        <v>0.0872305420115179</v>
      </c>
      <c r="AM847" s="19" t="n">
        <v>0.0450160679129119</v>
      </c>
      <c r="AN847" s="19" t="n">
        <v>0.0796559385861213</v>
      </c>
      <c r="AO847" s="19"/>
      <c r="AP847" s="19" t="n">
        <v>0.0670613509931106</v>
      </c>
      <c r="AQ847" s="19" t="n">
        <v>0.0659673442750541</v>
      </c>
      <c r="AR847" s="19" t="n">
        <v>0.0938402808238498</v>
      </c>
      <c r="AS847" s="19" t="n">
        <v>0.091328037469834</v>
      </c>
      <c r="AT847" s="19" t="n">
        <v>0.103062365232065</v>
      </c>
      <c r="AU847" s="19"/>
      <c r="AV847" s="19" t="n">
        <v>0.0481368252469473</v>
      </c>
      <c r="AW847" s="19" t="n">
        <v>0.0631095742583528</v>
      </c>
      <c r="AX847" s="19" t="n">
        <v>0.0794785292158985</v>
      </c>
      <c r="AY847" s="19" t="n">
        <v>0.0721600062093711</v>
      </c>
      <c r="AZ847" s="19" t="n">
        <v>0.0868594790815737</v>
      </c>
      <c r="BA847" s="19" t="n">
        <v>0.171261992753811</v>
      </c>
      <c r="BB847" s="19"/>
      <c r="BC847" s="19" t="n">
        <v>0.0867792648504271</v>
      </c>
      <c r="BD847" s="19" t="n">
        <v>0.103767745246229</v>
      </c>
      <c r="BE847" s="19" t="n">
        <v>0.0506269708715266</v>
      </c>
      <c r="BF847" s="19" t="n">
        <v>0.0625953624645524</v>
      </c>
      <c r="BG847" s="19" t="n">
        <v>0</v>
      </c>
    </row>
    <row r="848">
      <c r="B848" t="s">
        <v>328</v>
      </c>
      <c r="C848" s="19" t="n">
        <v>0.547524214825802</v>
      </c>
      <c r="D848" s="19" t="n">
        <v>0.560633646716448</v>
      </c>
      <c r="E848" s="19" t="n">
        <v>0.537342271314637</v>
      </c>
      <c r="F848" s="19"/>
      <c r="G848" s="19" t="n">
        <v>0.593930409599451</v>
      </c>
      <c r="H848" s="19" t="n">
        <v>0.689955384510593</v>
      </c>
      <c r="I848" s="19" t="n">
        <v>0.649916579650831</v>
      </c>
      <c r="J848" s="19" t="n">
        <v>0.564079019227351</v>
      </c>
      <c r="K848" s="19" t="n">
        <v>0.426263226429339</v>
      </c>
      <c r="L848" s="19" t="n">
        <v>0.376336604462718</v>
      </c>
      <c r="M848" s="19"/>
      <c r="N848" s="19" t="n">
        <v>0.66562821827275</v>
      </c>
      <c r="O848" s="19" t="n">
        <v>0.57411361706992</v>
      </c>
      <c r="P848" s="19" t="n">
        <v>0.470568919259526</v>
      </c>
      <c r="Q848" s="19" t="n">
        <v>0.449584647106101</v>
      </c>
      <c r="R848" s="19"/>
      <c r="S848" s="19" t="n">
        <v>0.683752930969259</v>
      </c>
      <c r="T848" s="19" t="n">
        <v>0.496082652485237</v>
      </c>
      <c r="U848" s="19" t="n">
        <v>0.491274620468849</v>
      </c>
      <c r="V848" s="19" t="n">
        <v>0.516864947420494</v>
      </c>
      <c r="W848" s="19" t="n">
        <v>0.594306827155016</v>
      </c>
      <c r="X848" s="19" t="n">
        <v>0.554491043712564</v>
      </c>
      <c r="Y848" s="19" t="n">
        <v>0.516226024641049</v>
      </c>
      <c r="Z848" s="19" t="n">
        <v>0.491968210287614</v>
      </c>
      <c r="AA848" s="19" t="n">
        <v>0.53731945657951</v>
      </c>
      <c r="AB848" s="19" t="n">
        <v>0.428408244082186</v>
      </c>
      <c r="AC848" s="19" t="n">
        <v>0.54324835141315</v>
      </c>
      <c r="AD848" s="19" t="n">
        <v>0.71460564063079</v>
      </c>
      <c r="AE848" s="19"/>
      <c r="AF848" s="19" t="n">
        <v>0.497765692256222</v>
      </c>
      <c r="AG848" s="19" t="n">
        <v>0.594135914799246</v>
      </c>
      <c r="AH848" s="19" t="n">
        <v>0.50509441138193</v>
      </c>
      <c r="AI848" s="19"/>
      <c r="AJ848" s="19" t="n">
        <v>0.525664158181011</v>
      </c>
      <c r="AK848" s="19" t="n">
        <v>0.640363789920516</v>
      </c>
      <c r="AL848" s="19" t="n">
        <v>0.594565642783013</v>
      </c>
      <c r="AM848" s="19" t="n">
        <v>0.417392328226558</v>
      </c>
      <c r="AN848" s="19" t="n">
        <v>0.49815107564034</v>
      </c>
      <c r="AO848" s="19"/>
      <c r="AP848" s="19" t="n">
        <v>0.496996179317434</v>
      </c>
      <c r="AQ848" s="19" t="n">
        <v>0.64629716900063</v>
      </c>
      <c r="AR848" s="19" t="n">
        <v>0.628623829622106</v>
      </c>
      <c r="AS848" s="19" t="n">
        <v>0.424919200768532</v>
      </c>
      <c r="AT848" s="19" t="n">
        <v>0.532499497826493</v>
      </c>
      <c r="AU848" s="19"/>
      <c r="AV848" s="19" t="n">
        <v>0.697106837307895</v>
      </c>
      <c r="AW848" s="19" t="n">
        <v>0.552969703424838</v>
      </c>
      <c r="AX848" s="19" t="n">
        <v>0.640686073394394</v>
      </c>
      <c r="AY848" s="19" t="n">
        <v>0.406550439162416</v>
      </c>
      <c r="AZ848" s="19" t="n">
        <v>0.499062593956983</v>
      </c>
      <c r="BA848" s="19" t="n">
        <v>0.407187867800123</v>
      </c>
      <c r="BB848" s="19"/>
      <c r="BC848" s="19" t="n">
        <v>0.451971693767817</v>
      </c>
      <c r="BD848" s="19" t="n">
        <v>0.474992790879009</v>
      </c>
      <c r="BE848" s="19" t="n">
        <v>0.638516588763827</v>
      </c>
      <c r="BF848" s="19" t="n">
        <v>0.677048226238288</v>
      </c>
      <c r="BG848" s="19" t="n">
        <v>0.840689418964374</v>
      </c>
    </row>
    <row r="849">
      <c r="B849" t="s">
        <v>329</v>
      </c>
      <c r="C849" s="19" t="n">
        <v>0.156677222155845</v>
      </c>
      <c r="D849" s="19" t="n">
        <v>0.165429541812703</v>
      </c>
      <c r="E849" s="19" t="n">
        <v>0.147665944946699</v>
      </c>
      <c r="F849" s="19"/>
      <c r="G849" s="19" t="n">
        <v>0.216416690310813</v>
      </c>
      <c r="H849" s="19" t="n">
        <v>0.0842591446009645</v>
      </c>
      <c r="I849" s="19" t="n">
        <v>0.146237836122122</v>
      </c>
      <c r="J849" s="19" t="n">
        <v>0.139981156200231</v>
      </c>
      <c r="K849" s="19" t="n">
        <v>0.152734037660259</v>
      </c>
      <c r="L849" s="19" t="n">
        <v>0.199264000064453</v>
      </c>
      <c r="M849" s="19"/>
      <c r="N849" s="19" t="n">
        <v>0.0995915497766435</v>
      </c>
      <c r="O849" s="19" t="n">
        <v>0.185379485961554</v>
      </c>
      <c r="P849" s="19" t="n">
        <v>0.17908341755858</v>
      </c>
      <c r="Q849" s="19" t="n">
        <v>0.17264271789414</v>
      </c>
      <c r="R849" s="19"/>
      <c r="S849" s="19" t="n">
        <v>0.0908946841611668</v>
      </c>
      <c r="T849" s="19" t="n">
        <v>0.180015337235426</v>
      </c>
      <c r="U849" s="19" t="n">
        <v>0.188237419022805</v>
      </c>
      <c r="V849" s="19" t="n">
        <v>0.166371474413919</v>
      </c>
      <c r="W849" s="19" t="n">
        <v>0.179444848136955</v>
      </c>
      <c r="X849" s="19" t="n">
        <v>0.11939350149559</v>
      </c>
      <c r="Y849" s="19" t="n">
        <v>0.198033806207786</v>
      </c>
      <c r="Z849" s="19" t="n">
        <v>0.168126890240623</v>
      </c>
      <c r="AA849" s="19" t="n">
        <v>0.160292069079729</v>
      </c>
      <c r="AB849" s="19" t="n">
        <v>0.199805481301671</v>
      </c>
      <c r="AC849" s="19" t="n">
        <v>0.172052280469108</v>
      </c>
      <c r="AD849" s="19" t="n">
        <v>0.0532902395700992</v>
      </c>
      <c r="AE849" s="19"/>
      <c r="AF849" s="19" t="n">
        <v>0.204576187901249</v>
      </c>
      <c r="AG849" s="19" t="n">
        <v>0.107326050434345</v>
      </c>
      <c r="AH849" s="19" t="n">
        <v>0.140561289919684</v>
      </c>
      <c r="AI849" s="19"/>
      <c r="AJ849" s="19" t="n">
        <v>0.146536471605602</v>
      </c>
      <c r="AK849" s="19" t="n">
        <v>0.130201653240064</v>
      </c>
      <c r="AL849" s="19" t="n">
        <v>0.149717256499453</v>
      </c>
      <c r="AM849" s="19" t="n">
        <v>0.198508455806917</v>
      </c>
      <c r="AN849" s="19" t="n">
        <v>0.153254018375992</v>
      </c>
      <c r="AO849" s="19"/>
      <c r="AP849" s="19" t="n">
        <v>0.176676772844937</v>
      </c>
      <c r="AQ849" s="19" t="n">
        <v>0.0961659283833226</v>
      </c>
      <c r="AR849" s="19" t="n">
        <v>0.121555506988195</v>
      </c>
      <c r="AS849" s="19" t="n">
        <v>0.240459359175263</v>
      </c>
      <c r="AT849" s="19" t="n">
        <v>0.183115859208769</v>
      </c>
      <c r="AU849" s="19"/>
      <c r="AV849" s="19" t="n">
        <v>0.104857177287407</v>
      </c>
      <c r="AW849" s="19" t="n">
        <v>0.141678810727354</v>
      </c>
      <c r="AX849" s="19" t="n">
        <v>0.115938755493105</v>
      </c>
      <c r="AY849" s="19" t="n">
        <v>0.254883508966272</v>
      </c>
      <c r="AZ849" s="19" t="n">
        <v>0.19386445206219</v>
      </c>
      <c r="BA849" s="19" t="n">
        <v>0.108454118120214</v>
      </c>
      <c r="BB849" s="19"/>
      <c r="BC849" s="19" t="n">
        <v>0.191798546035939</v>
      </c>
      <c r="BD849" s="19" t="n">
        <v>0.183372431644257</v>
      </c>
      <c r="BE849" s="19" t="n">
        <v>0.123651133101956</v>
      </c>
      <c r="BF849" s="19" t="n">
        <v>0.0520842189465332</v>
      </c>
      <c r="BG849" s="19" t="n">
        <v>0.159310581035626</v>
      </c>
    </row>
    <row r="850">
      <c r="B850" t="s">
        <v>141</v>
      </c>
      <c r="C850" s="19" t="n">
        <v>0.390846992669957</v>
      </c>
      <c r="D850" s="19" t="n">
        <v>0.395204104903746</v>
      </c>
      <c r="E850" s="19" t="n">
        <v>0.389676326367938</v>
      </c>
      <c r="F850" s="19"/>
      <c r="G850" s="19" t="n">
        <v>0.377513719288638</v>
      </c>
      <c r="H850" s="19" t="n">
        <v>0.605696239909628</v>
      </c>
      <c r="I850" s="19" t="n">
        <v>0.503678743528709</v>
      </c>
      <c r="J850" s="19" t="n">
        <v>0.42409786302712</v>
      </c>
      <c r="K850" s="19" t="n">
        <v>0.27352918876908</v>
      </c>
      <c r="L850" s="19" t="n">
        <v>0.177072604398265</v>
      </c>
      <c r="M850" s="19"/>
      <c r="N850" s="19" t="n">
        <v>0.566036668496106</v>
      </c>
      <c r="O850" s="19" t="n">
        <v>0.388734131108365</v>
      </c>
      <c r="P850" s="19" t="n">
        <v>0.291485501700946</v>
      </c>
      <c r="Q850" s="19" t="n">
        <v>0.276941929211961</v>
      </c>
      <c r="R850" s="19"/>
      <c r="S850" s="19" t="n">
        <v>0.592858246808093</v>
      </c>
      <c r="T850" s="19" t="n">
        <v>0.316067315249811</v>
      </c>
      <c r="U850" s="19" t="n">
        <v>0.303037201446044</v>
      </c>
      <c r="V850" s="19" t="n">
        <v>0.350493473006575</v>
      </c>
      <c r="W850" s="19" t="n">
        <v>0.414861979018061</v>
      </c>
      <c r="X850" s="19" t="n">
        <v>0.435097542216974</v>
      </c>
      <c r="Y850" s="19" t="n">
        <v>0.318192218433263</v>
      </c>
      <c r="Z850" s="19" t="n">
        <v>0.323841320046992</v>
      </c>
      <c r="AA850" s="19" t="n">
        <v>0.377027387499781</v>
      </c>
      <c r="AB850" s="19" t="n">
        <v>0.228602762780515</v>
      </c>
      <c r="AC850" s="19" t="n">
        <v>0.371196070944041</v>
      </c>
      <c r="AD850" s="19" t="n">
        <v>0.661315401060691</v>
      </c>
      <c r="AE850" s="19"/>
      <c r="AF850" s="19" t="n">
        <v>0.293189504354973</v>
      </c>
      <c r="AG850" s="19" t="n">
        <v>0.486809864364901</v>
      </c>
      <c r="AH850" s="19" t="n">
        <v>0.364533121462246</v>
      </c>
      <c r="AI850" s="19"/>
      <c r="AJ850" s="19" t="n">
        <v>0.379127686575408</v>
      </c>
      <c r="AK850" s="19" t="n">
        <v>0.510162136680451</v>
      </c>
      <c r="AL850" s="19" t="n">
        <v>0.44484838628356</v>
      </c>
      <c r="AM850" s="19" t="n">
        <v>0.218883872419641</v>
      </c>
      <c r="AN850" s="19" t="n">
        <v>0.344897057264347</v>
      </c>
      <c r="AO850" s="19"/>
      <c r="AP850" s="19" t="n">
        <v>0.320319406472496</v>
      </c>
      <c r="AQ850" s="19" t="n">
        <v>0.550131240617307</v>
      </c>
      <c r="AR850" s="19" t="n">
        <v>0.507068322633911</v>
      </c>
      <c r="AS850" s="19" t="n">
        <v>0.184459841593269</v>
      </c>
      <c r="AT850" s="19" t="n">
        <v>0.349383638617724</v>
      </c>
      <c r="AU850" s="19"/>
      <c r="AV850" s="19" t="n">
        <v>0.592249660020488</v>
      </c>
      <c r="AW850" s="19" t="n">
        <v>0.411290892697484</v>
      </c>
      <c r="AX850" s="19" t="n">
        <v>0.524747317901289</v>
      </c>
      <c r="AY850" s="19" t="n">
        <v>0.151666930196144</v>
      </c>
      <c r="AZ850" s="19" t="n">
        <v>0.305198141894793</v>
      </c>
      <c r="BA850" s="19" t="n">
        <v>0.298733749679909</v>
      </c>
      <c r="BB850" s="19"/>
      <c r="BC850" s="19" t="n">
        <v>0.260173147731877</v>
      </c>
      <c r="BD850" s="19" t="n">
        <v>0.291620359234752</v>
      </c>
      <c r="BE850" s="19" t="n">
        <v>0.51486545566187</v>
      </c>
      <c r="BF850" s="19" t="n">
        <v>0.624964007291755</v>
      </c>
      <c r="BG850" s="19" t="n">
        <v>0.681378837928749</v>
      </c>
    </row>
    <row r="851">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c r="AB851" s="19"/>
      <c r="AC851" s="19"/>
      <c r="AD851" s="19"/>
      <c r="AE851" s="19"/>
      <c r="AF851" s="19"/>
      <c r="AG851" s="19"/>
      <c r="AH851" s="19"/>
      <c r="AI851" s="19"/>
      <c r="AJ851" s="19"/>
      <c r="AK851" s="19"/>
      <c r="AL851" s="19"/>
      <c r="AM851" s="19"/>
      <c r="AN851" s="19"/>
      <c r="AO851" s="19"/>
      <c r="AP851" s="19"/>
      <c r="AQ851" s="19"/>
      <c r="AR851" s="19"/>
      <c r="AS851" s="19"/>
      <c r="AT851" s="19"/>
      <c r="AU851" s="19"/>
      <c r="AV851" s="19"/>
      <c r="AW851" s="19"/>
      <c r="AX851" s="19"/>
      <c r="AY851" s="19"/>
      <c r="AZ851" s="19"/>
      <c r="BA851" s="19"/>
      <c r="BB851" s="19"/>
      <c r="BC851" s="19"/>
      <c r="BD851" s="19"/>
      <c r="BE851" s="19"/>
      <c r="BF851" s="19"/>
      <c r="BG851" s="19"/>
    </row>
    <row r="852">
      <c r="B852" s="7" t="s">
        <v>423</v>
      </c>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c r="AB852" s="19"/>
      <c r="AC852" s="19"/>
      <c r="AD852" s="19"/>
      <c r="AE852" s="19"/>
      <c r="AF852" s="19"/>
      <c r="AG852" s="19"/>
      <c r="AH852" s="19"/>
      <c r="AI852" s="19"/>
      <c r="AJ852" s="19"/>
      <c r="AK852" s="19"/>
      <c r="AL852" s="19"/>
      <c r="AM852" s="19"/>
      <c r="AN852" s="19"/>
      <c r="AO852" s="19"/>
      <c r="AP852" s="19"/>
      <c r="AQ852" s="19"/>
      <c r="AR852" s="19"/>
      <c r="AS852" s="19"/>
      <c r="AT852" s="19"/>
      <c r="AU852" s="19"/>
      <c r="AV852" s="19"/>
      <c r="AW852" s="19"/>
      <c r="AX852" s="19"/>
      <c r="AY852" s="19"/>
      <c r="AZ852" s="19"/>
      <c r="BA852" s="19"/>
      <c r="BB852" s="19"/>
      <c r="BC852" s="19"/>
      <c r="BD852" s="19"/>
      <c r="BE852" s="19"/>
      <c r="BF852" s="19"/>
      <c r="BG852" s="19"/>
    </row>
    <row r="853">
      <c r="B853" s="26" t="s">
        <v>331</v>
      </c>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c r="AB853" s="19"/>
      <c r="AC853" s="19"/>
      <c r="AD853" s="19"/>
      <c r="AE853" s="19"/>
      <c r="AF853" s="19"/>
      <c r="AG853" s="19"/>
      <c r="AH853" s="19"/>
      <c r="AI853" s="19"/>
      <c r="AJ853" s="19"/>
      <c r="AK853" s="19"/>
      <c r="AL853" s="19"/>
      <c r="AM853" s="19"/>
      <c r="AN853" s="19"/>
      <c r="AO853" s="19"/>
      <c r="AP853" s="19"/>
      <c r="AQ853" s="19"/>
      <c r="AR853" s="19"/>
      <c r="AS853" s="19"/>
      <c r="AT853" s="19"/>
      <c r="AU853" s="19"/>
      <c r="AV853" s="19"/>
      <c r="AW853" s="19"/>
      <c r="AX853" s="19"/>
      <c r="AY853" s="19"/>
      <c r="AZ853" s="19"/>
      <c r="BA853" s="19"/>
      <c r="BB853" s="19"/>
      <c r="BC853" s="19"/>
      <c r="BD853" s="19"/>
      <c r="BE853" s="19"/>
      <c r="BF853" s="19"/>
      <c r="BG853" s="19"/>
    </row>
    <row r="854">
      <c r="B854" t="s">
        <v>323</v>
      </c>
      <c r="C854" s="19" t="n">
        <v>0.311149211041434</v>
      </c>
      <c r="D854" s="19" t="n">
        <v>0.298196222283433</v>
      </c>
      <c r="E854" s="19" t="n">
        <v>0.321996379024951</v>
      </c>
      <c r="F854" s="19"/>
      <c r="G854" s="19" t="n">
        <v>0.245983008535764</v>
      </c>
      <c r="H854" s="19" t="n">
        <v>0.369225048906392</v>
      </c>
      <c r="I854" s="19" t="n">
        <v>0.308135569405441</v>
      </c>
      <c r="J854" s="19" t="n">
        <v>0.299070934780276</v>
      </c>
      <c r="K854" s="19" t="n">
        <v>0.325301668631984</v>
      </c>
      <c r="L854" s="19" t="n">
        <v>0.311242401313594</v>
      </c>
      <c r="M854" s="19"/>
      <c r="N854" s="19" t="n">
        <v>0.350770385194717</v>
      </c>
      <c r="O854" s="19" t="n">
        <v>0.312822208778217</v>
      </c>
      <c r="P854" s="19" t="n">
        <v>0.247845042891425</v>
      </c>
      <c r="Q854" s="19" t="n">
        <v>0.317618527501432</v>
      </c>
      <c r="R854" s="19"/>
      <c r="S854" s="19" t="n">
        <v>0.382426651632533</v>
      </c>
      <c r="T854" s="19" t="n">
        <v>0.32509122905855</v>
      </c>
      <c r="U854" s="19" t="n">
        <v>0.40601491271464</v>
      </c>
      <c r="V854" s="19" t="n">
        <v>0.311236754455343</v>
      </c>
      <c r="W854" s="19" t="n">
        <v>0.305030533806439</v>
      </c>
      <c r="X854" s="19" t="n">
        <v>0.248847176823632</v>
      </c>
      <c r="Y854" s="19" t="n">
        <v>0.231043227387874</v>
      </c>
      <c r="Z854" s="19" t="n">
        <v>0.249199709858602</v>
      </c>
      <c r="AA854" s="19" t="n">
        <v>0.325125086038153</v>
      </c>
      <c r="AB854" s="19" t="n">
        <v>0.280242465644973</v>
      </c>
      <c r="AC854" s="19" t="n">
        <v>0.239252433195806</v>
      </c>
      <c r="AD854" s="19" t="n">
        <v>0.298148985865622</v>
      </c>
      <c r="AE854" s="19"/>
      <c r="AF854" s="19" t="n">
        <v>0.3227054994304</v>
      </c>
      <c r="AG854" s="19" t="n">
        <v>0.328679105395511</v>
      </c>
      <c r="AH854" s="19" t="n">
        <v>0.275476294169875</v>
      </c>
      <c r="AI854" s="19"/>
      <c r="AJ854" s="19" t="n">
        <v>0.350470748818414</v>
      </c>
      <c r="AK854" s="19" t="n">
        <v>0.315780600766386</v>
      </c>
      <c r="AL854" s="19" t="n">
        <v>0.33244851315</v>
      </c>
      <c r="AM854" s="19" t="n">
        <v>0.261735206779732</v>
      </c>
      <c r="AN854" s="19" t="n">
        <v>0.298941090932432</v>
      </c>
      <c r="AO854" s="19"/>
      <c r="AP854" s="19" t="n">
        <v>0.32343680283476</v>
      </c>
      <c r="AQ854" s="19" t="n">
        <v>0.325458086866205</v>
      </c>
      <c r="AR854" s="19" t="n">
        <v>0.32208194694927</v>
      </c>
      <c r="AS854" s="19" t="n">
        <v>0.248531323507796</v>
      </c>
      <c r="AT854" s="19" t="n">
        <v>0.263371922240591</v>
      </c>
      <c r="AU854" s="19"/>
      <c r="AV854" s="19" t="n">
        <v>0.357126764576917</v>
      </c>
      <c r="AW854" s="19" t="n">
        <v>0.345788193437625</v>
      </c>
      <c r="AX854" s="19" t="n">
        <v>0.329707679201989</v>
      </c>
      <c r="AY854" s="19" t="n">
        <v>0.24938386336925</v>
      </c>
      <c r="AZ854" s="19" t="n">
        <v>0.286200661934054</v>
      </c>
      <c r="BA854" s="19" t="n">
        <v>0.26889569917379</v>
      </c>
      <c r="BB854" s="19"/>
      <c r="BC854" s="19" t="n">
        <v>0.321419502472123</v>
      </c>
      <c r="BD854" s="19" t="n">
        <v>0.264441661146077</v>
      </c>
      <c r="BE854" s="19" t="n">
        <v>0.340911277378015</v>
      </c>
      <c r="BF854" s="19" t="n">
        <v>0.291479150309411</v>
      </c>
      <c r="BG854" s="19" t="n">
        <v>0.386763081535785</v>
      </c>
    </row>
    <row r="855">
      <c r="B855" t="s">
        <v>324</v>
      </c>
      <c r="C855" s="19" t="n">
        <v>0.408781377645629</v>
      </c>
      <c r="D855" s="19" t="n">
        <v>0.413717572240377</v>
      </c>
      <c r="E855" s="19" t="n">
        <v>0.407432961167458</v>
      </c>
      <c r="F855" s="19"/>
      <c r="G855" s="19" t="n">
        <v>0.465222164243367</v>
      </c>
      <c r="H855" s="19" t="n">
        <v>0.379094554651287</v>
      </c>
      <c r="I855" s="19" t="n">
        <v>0.422794360369258</v>
      </c>
      <c r="J855" s="19" t="n">
        <v>0.418990943525831</v>
      </c>
      <c r="K855" s="19" t="n">
        <v>0.444502055175027</v>
      </c>
      <c r="L855" s="19" t="n">
        <v>0.352368404812091</v>
      </c>
      <c r="M855" s="19"/>
      <c r="N855" s="19" t="n">
        <v>0.476594710552792</v>
      </c>
      <c r="O855" s="19" t="n">
        <v>0.410723967565181</v>
      </c>
      <c r="P855" s="19" t="n">
        <v>0.386939173403666</v>
      </c>
      <c r="Q855" s="19" t="n">
        <v>0.349419840061932</v>
      </c>
      <c r="R855" s="19"/>
      <c r="S855" s="19" t="n">
        <v>0.452645277257056</v>
      </c>
      <c r="T855" s="19" t="n">
        <v>0.355955527610701</v>
      </c>
      <c r="U855" s="19" t="n">
        <v>0.350501459330257</v>
      </c>
      <c r="V855" s="19" t="n">
        <v>0.29868274112731</v>
      </c>
      <c r="W855" s="19" t="n">
        <v>0.40177599880001</v>
      </c>
      <c r="X855" s="19" t="n">
        <v>0.437357308400542</v>
      </c>
      <c r="Y855" s="19" t="n">
        <v>0.440404364901009</v>
      </c>
      <c r="Z855" s="19" t="n">
        <v>0.427386486007863</v>
      </c>
      <c r="AA855" s="19" t="n">
        <v>0.417723821795159</v>
      </c>
      <c r="AB855" s="19" t="n">
        <v>0.396677736632345</v>
      </c>
      <c r="AC855" s="19" t="n">
        <v>0.526214885103609</v>
      </c>
      <c r="AD855" s="19" t="n">
        <v>0.49626504621474</v>
      </c>
      <c r="AE855" s="19"/>
      <c r="AF855" s="19" t="n">
        <v>0.360555436473239</v>
      </c>
      <c r="AG855" s="19" t="n">
        <v>0.463011364405207</v>
      </c>
      <c r="AH855" s="19" t="n">
        <v>0.351855480958004</v>
      </c>
      <c r="AI855" s="19"/>
      <c r="AJ855" s="19" t="n">
        <v>0.401923633170323</v>
      </c>
      <c r="AK855" s="19" t="n">
        <v>0.451717798704209</v>
      </c>
      <c r="AL855" s="19" t="n">
        <v>0.515630781606456</v>
      </c>
      <c r="AM855" s="19" t="n">
        <v>0.213592053519957</v>
      </c>
      <c r="AN855" s="19" t="n">
        <v>0.315334760729969</v>
      </c>
      <c r="AO855" s="19"/>
      <c r="AP855" s="19" t="n">
        <v>0.385395211038622</v>
      </c>
      <c r="AQ855" s="19" t="n">
        <v>0.465289133073281</v>
      </c>
      <c r="AR855" s="19" t="n">
        <v>0.453776168028932</v>
      </c>
      <c r="AS855" s="19" t="n">
        <v>0.378046664300612</v>
      </c>
      <c r="AT855" s="19" t="n">
        <v>0.453948686297988</v>
      </c>
      <c r="AU855" s="19"/>
      <c r="AV855" s="19" t="n">
        <v>0.432593747445506</v>
      </c>
      <c r="AW855" s="19" t="n">
        <v>0.417568621852501</v>
      </c>
      <c r="AX855" s="19" t="n">
        <v>0.469055628578111</v>
      </c>
      <c r="AY855" s="19" t="n">
        <v>0.359901688528713</v>
      </c>
      <c r="AZ855" s="19" t="n">
        <v>0.394318891906277</v>
      </c>
      <c r="BA855" s="19" t="n">
        <v>0.378615404841077</v>
      </c>
      <c r="BB855" s="19"/>
      <c r="BC855" s="19" t="n">
        <v>0.329416789648739</v>
      </c>
      <c r="BD855" s="19" t="n">
        <v>0.415071470541014</v>
      </c>
      <c r="BE855" s="19" t="n">
        <v>0.419941213889609</v>
      </c>
      <c r="BF855" s="19" t="n">
        <v>0.524601551721935</v>
      </c>
      <c r="BG855" s="19" t="n">
        <v>0.504022667079063</v>
      </c>
    </row>
    <row r="856">
      <c r="B856" t="s">
        <v>325</v>
      </c>
      <c r="C856" s="19" t="n">
        <v>0.155480606822955</v>
      </c>
      <c r="D856" s="19" t="n">
        <v>0.168963066213357</v>
      </c>
      <c r="E856" s="19" t="n">
        <v>0.143520161817247</v>
      </c>
      <c r="F856" s="19"/>
      <c r="G856" s="19" t="n">
        <v>0.161122354696273</v>
      </c>
      <c r="H856" s="19" t="n">
        <v>0.197050864932266</v>
      </c>
      <c r="I856" s="19" t="n">
        <v>0.146468206440893</v>
      </c>
      <c r="J856" s="19" t="n">
        <v>0.162364663224666</v>
      </c>
      <c r="K856" s="19" t="n">
        <v>0.0952829083228036</v>
      </c>
      <c r="L856" s="19" t="n">
        <v>0.156036560369893</v>
      </c>
      <c r="M856" s="19"/>
      <c r="N856" s="19" t="n">
        <v>0.0943248836627562</v>
      </c>
      <c r="O856" s="19" t="n">
        <v>0.141100897894829</v>
      </c>
      <c r="P856" s="19" t="n">
        <v>0.205572390524704</v>
      </c>
      <c r="Q856" s="19" t="n">
        <v>0.197289408907795</v>
      </c>
      <c r="R856" s="19"/>
      <c r="S856" s="19" t="n">
        <v>0.100687071945582</v>
      </c>
      <c r="T856" s="19" t="n">
        <v>0.14853915600567</v>
      </c>
      <c r="U856" s="19" t="n">
        <v>0.11690616353136</v>
      </c>
      <c r="V856" s="19" t="n">
        <v>0.262099540248264</v>
      </c>
      <c r="W856" s="19" t="n">
        <v>0.159993662966096</v>
      </c>
      <c r="X856" s="19" t="n">
        <v>0.24422835216205</v>
      </c>
      <c r="Y856" s="19" t="n">
        <v>0.183876609946675</v>
      </c>
      <c r="Z856" s="19" t="n">
        <v>0.133437823876338</v>
      </c>
      <c r="AA856" s="19" t="n">
        <v>0.118199080116247</v>
      </c>
      <c r="AB856" s="19" t="n">
        <v>0.161916468553175</v>
      </c>
      <c r="AC856" s="19" t="n">
        <v>0.116650899233172</v>
      </c>
      <c r="AD856" s="19" t="n">
        <v>0.118260398826117</v>
      </c>
      <c r="AE856" s="19"/>
      <c r="AF856" s="19" t="n">
        <v>0.160064788503095</v>
      </c>
      <c r="AG856" s="19" t="n">
        <v>0.12608296304571</v>
      </c>
      <c r="AH856" s="19" t="n">
        <v>0.225176998794434</v>
      </c>
      <c r="AI856" s="19"/>
      <c r="AJ856" s="19" t="n">
        <v>0.138049845658306</v>
      </c>
      <c r="AK856" s="19" t="n">
        <v>0.140184650439289</v>
      </c>
      <c r="AL856" s="19" t="n">
        <v>0.0224252483646725</v>
      </c>
      <c r="AM856" s="19" t="n">
        <v>0.211341881215055</v>
      </c>
      <c r="AN856" s="19" t="n">
        <v>0.251788022742474</v>
      </c>
      <c r="AO856" s="19"/>
      <c r="AP856" s="19" t="n">
        <v>0.160618581962113</v>
      </c>
      <c r="AQ856" s="19" t="n">
        <v>0.13380936742998</v>
      </c>
      <c r="AR856" s="19" t="n">
        <v>0.111196798860467</v>
      </c>
      <c r="AS856" s="19" t="n">
        <v>0.20282329360054</v>
      </c>
      <c r="AT856" s="19" t="n">
        <v>0.109764369719503</v>
      </c>
      <c r="AU856" s="19"/>
      <c r="AV856" s="19" t="n">
        <v>0.143094363682757</v>
      </c>
      <c r="AW856" s="19" t="n">
        <v>0.125195846185917</v>
      </c>
      <c r="AX856" s="19" t="n">
        <v>0.103482790428367</v>
      </c>
      <c r="AY856" s="19" t="n">
        <v>0.225688625096385</v>
      </c>
      <c r="AZ856" s="19" t="n">
        <v>0.126319081096997</v>
      </c>
      <c r="BA856" s="19" t="n">
        <v>0.178593769361216</v>
      </c>
      <c r="BB856" s="19"/>
      <c r="BC856" s="19" t="n">
        <v>0.193978791221724</v>
      </c>
      <c r="BD856" s="19" t="n">
        <v>0.196771098922219</v>
      </c>
      <c r="BE856" s="19" t="n">
        <v>0.129526781787871</v>
      </c>
      <c r="BF856" s="19" t="n">
        <v>0.113208837082633</v>
      </c>
      <c r="BG856" s="19" t="n">
        <v>0</v>
      </c>
    </row>
    <row r="857">
      <c r="B857" t="s">
        <v>326</v>
      </c>
      <c r="C857" s="19" t="n">
        <v>0.0452952686662357</v>
      </c>
      <c r="D857" s="19" t="n">
        <v>0.048986694145819</v>
      </c>
      <c r="E857" s="19" t="n">
        <v>0.0420440373710934</v>
      </c>
      <c r="F857" s="19"/>
      <c r="G857" s="19" t="n">
        <v>0.0813010346754633</v>
      </c>
      <c r="H857" s="19" t="n">
        <v>0.0233837915781562</v>
      </c>
      <c r="I857" s="19" t="n">
        <v>0.0440031527249992</v>
      </c>
      <c r="J857" s="19" t="n">
        <v>0.041860607221142</v>
      </c>
      <c r="K857" s="19" t="n">
        <v>0.028495897593662</v>
      </c>
      <c r="L857" s="19" t="n">
        <v>0.0525462864162241</v>
      </c>
      <c r="M857" s="19"/>
      <c r="N857" s="19" t="n">
        <v>0.0355135560178519</v>
      </c>
      <c r="O857" s="19" t="n">
        <v>0.0432145647612964</v>
      </c>
      <c r="P857" s="19" t="n">
        <v>0.0607513678659703</v>
      </c>
      <c r="Q857" s="19" t="n">
        <v>0.0451219297157748</v>
      </c>
      <c r="R857" s="19"/>
      <c r="S857" s="19" t="n">
        <v>0.0114249364175999</v>
      </c>
      <c r="T857" s="19" t="n">
        <v>0.0804242014102327</v>
      </c>
      <c r="U857" s="19" t="n">
        <v>0.0115347303221922</v>
      </c>
      <c r="V857" s="19" t="n">
        <v>0.0524337259584081</v>
      </c>
      <c r="W857" s="19" t="n">
        <v>0.0703823716372202</v>
      </c>
      <c r="X857" s="19" t="n">
        <v>0.024820941203641</v>
      </c>
      <c r="Y857" s="19" t="n">
        <v>0.0569388977415679</v>
      </c>
      <c r="Z857" s="19" t="n">
        <v>0.0405360178543615</v>
      </c>
      <c r="AA857" s="19" t="n">
        <v>0.0683328398609918</v>
      </c>
      <c r="AB857" s="19" t="n">
        <v>0.0277088841448895</v>
      </c>
      <c r="AC857" s="19" t="n">
        <v>0.0682048215199409</v>
      </c>
      <c r="AD857" s="19" t="n">
        <v>0.0549064427935948</v>
      </c>
      <c r="AE857" s="19"/>
      <c r="AF857" s="19" t="n">
        <v>0.0470823495474591</v>
      </c>
      <c r="AG857" s="19" t="n">
        <v>0.0309650400213209</v>
      </c>
      <c r="AH857" s="19" t="n">
        <v>0.0449299260645158</v>
      </c>
      <c r="AI857" s="19"/>
      <c r="AJ857" s="19" t="n">
        <v>0.0337975914431928</v>
      </c>
      <c r="AK857" s="19" t="n">
        <v>0.0382590569061715</v>
      </c>
      <c r="AL857" s="19" t="n">
        <v>0.0788019485651472</v>
      </c>
      <c r="AM857" s="19" t="n">
        <v>0.0507643075275429</v>
      </c>
      <c r="AN857" s="19" t="n">
        <v>0.0428235080309645</v>
      </c>
      <c r="AO857" s="19"/>
      <c r="AP857" s="19" t="n">
        <v>0.0549348014872252</v>
      </c>
      <c r="AQ857" s="19" t="n">
        <v>0.0327839932174883</v>
      </c>
      <c r="AR857" s="19" t="n">
        <v>0.0293874256384655</v>
      </c>
      <c r="AS857" s="19" t="n">
        <v>0.0602942192677511</v>
      </c>
      <c r="AT857" s="19" t="n">
        <v>0.049815647542472</v>
      </c>
      <c r="AU857" s="19"/>
      <c r="AV857" s="19" t="n">
        <v>0.0419441804793891</v>
      </c>
      <c r="AW857" s="19" t="n">
        <v>0.046921954827275</v>
      </c>
      <c r="AX857" s="19" t="n">
        <v>0.0211367695337697</v>
      </c>
      <c r="AY857" s="19" t="n">
        <v>0.0436297116323303</v>
      </c>
      <c r="AZ857" s="19" t="n">
        <v>0.0757697497774933</v>
      </c>
      <c r="BA857" s="19" t="n">
        <v>0.042676307218619</v>
      </c>
      <c r="BB857" s="19"/>
      <c r="BC857" s="19" t="n">
        <v>0.0383528236472835</v>
      </c>
      <c r="BD857" s="19" t="n">
        <v>0.0475311667734567</v>
      </c>
      <c r="BE857" s="19" t="n">
        <v>0.042954396100768</v>
      </c>
      <c r="BF857" s="19" t="n">
        <v>0.0312898207458462</v>
      </c>
      <c r="BG857" s="19" t="n">
        <v>0.038749461827821</v>
      </c>
    </row>
    <row r="858">
      <c r="B858" t="s">
        <v>327</v>
      </c>
      <c r="C858" s="19" t="n">
        <v>0.0450911603124318</v>
      </c>
      <c r="D858" s="19" t="n">
        <v>0.0480537096106655</v>
      </c>
      <c r="E858" s="19" t="n">
        <v>0.0408300377813323</v>
      </c>
      <c r="F858" s="19"/>
      <c r="G858" s="19" t="n">
        <v>0.0278707923812106</v>
      </c>
      <c r="H858" s="19" t="n">
        <v>0.0171739930719939</v>
      </c>
      <c r="I858" s="19" t="n">
        <v>0.0581554452190295</v>
      </c>
      <c r="J858" s="19" t="n">
        <v>0.0401984993889982</v>
      </c>
      <c r="K858" s="19" t="n">
        <v>0.0580215778499886</v>
      </c>
      <c r="L858" s="19" t="n">
        <v>0.066078176556869</v>
      </c>
      <c r="M858" s="19"/>
      <c r="N858" s="19" t="n">
        <v>0.0224264557418226</v>
      </c>
      <c r="O858" s="19" t="n">
        <v>0.0470841567276107</v>
      </c>
      <c r="P858" s="19" t="n">
        <v>0.0644927225103938</v>
      </c>
      <c r="Q858" s="19" t="n">
        <v>0.0519468330311761</v>
      </c>
      <c r="R858" s="19"/>
      <c r="S858" s="19" t="n">
        <v>0.0383940421369086</v>
      </c>
      <c r="T858" s="19" t="n">
        <v>0.049046394397862</v>
      </c>
      <c r="U858" s="19" t="n">
        <v>0.050952603070522</v>
      </c>
      <c r="V858" s="19" t="n">
        <v>0.0624780256351587</v>
      </c>
      <c r="W858" s="19" t="n">
        <v>0.0260514818814446</v>
      </c>
      <c r="X858" s="19" t="n">
        <v>0.0138872568484115</v>
      </c>
      <c r="Y858" s="19" t="n">
        <v>0.0441206960507924</v>
      </c>
      <c r="Z858" s="19" t="n">
        <v>0.127590872386261</v>
      </c>
      <c r="AA858" s="19" t="n">
        <v>0.0331013210613167</v>
      </c>
      <c r="AB858" s="19" t="n">
        <v>0.0762202775132114</v>
      </c>
      <c r="AC858" s="19" t="n">
        <v>0.0336579643833951</v>
      </c>
      <c r="AD858" s="19" t="n">
        <v>0</v>
      </c>
      <c r="AE858" s="19"/>
      <c r="AF858" s="19" t="n">
        <v>0.0786895958827397</v>
      </c>
      <c r="AG858" s="19" t="n">
        <v>0.0211115634953166</v>
      </c>
      <c r="AH858" s="19" t="n">
        <v>0.0423789791206253</v>
      </c>
      <c r="AI858" s="19"/>
      <c r="AJ858" s="19" t="n">
        <v>0.0502167631126847</v>
      </c>
      <c r="AK858" s="19" t="n">
        <v>0.0305214630923801</v>
      </c>
      <c r="AL858" s="19" t="n">
        <v>0.0143213315017953</v>
      </c>
      <c r="AM858" s="19" t="n">
        <v>0.160390592769845</v>
      </c>
      <c r="AN858" s="19" t="n">
        <v>0.0423714405567051</v>
      </c>
      <c r="AO858" s="19"/>
      <c r="AP858" s="19" t="n">
        <v>0.0661885559820612</v>
      </c>
      <c r="AQ858" s="19" t="n">
        <v>0.0161041438457649</v>
      </c>
      <c r="AR858" s="19" t="n">
        <v>0.0325344795150831</v>
      </c>
      <c r="AS858" s="19" t="n">
        <v>0.0810304958663994</v>
      </c>
      <c r="AT858" s="19" t="n">
        <v>0.0863893577146411</v>
      </c>
      <c r="AU858" s="19"/>
      <c r="AV858" s="19" t="n">
        <v>0.00637086789606681</v>
      </c>
      <c r="AW858" s="19" t="n">
        <v>0.045983402056315</v>
      </c>
      <c r="AX858" s="19" t="n">
        <v>0.039195026654232</v>
      </c>
      <c r="AY858" s="19" t="n">
        <v>0.102792834284479</v>
      </c>
      <c r="AZ858" s="19" t="n">
        <v>0.0848869813370078</v>
      </c>
      <c r="BA858" s="19" t="n">
        <v>0.0338709761391884</v>
      </c>
      <c r="BB858" s="19"/>
      <c r="BC858" s="19" t="n">
        <v>0.0733742484238377</v>
      </c>
      <c r="BD858" s="19" t="n">
        <v>0.0328783118284199</v>
      </c>
      <c r="BE858" s="19" t="n">
        <v>0.0391725153349943</v>
      </c>
      <c r="BF858" s="19" t="n">
        <v>0.021439462519366</v>
      </c>
      <c r="BG858" s="19" t="n">
        <v>0.0704647895573316</v>
      </c>
    </row>
    <row r="859">
      <c r="B859" t="s">
        <v>100</v>
      </c>
      <c r="C859" s="19" t="n">
        <v>0.0342023755113152</v>
      </c>
      <c r="D859" s="19" t="n">
        <v>0.0220827355063494</v>
      </c>
      <c r="E859" s="19" t="n">
        <v>0.0441764228379184</v>
      </c>
      <c r="F859" s="19"/>
      <c r="G859" s="19" t="n">
        <v>0.0185006454679218</v>
      </c>
      <c r="H859" s="19" t="n">
        <v>0.0140717468599039</v>
      </c>
      <c r="I859" s="19" t="n">
        <v>0.0204432658403796</v>
      </c>
      <c r="J859" s="19" t="n">
        <v>0.037514351859086</v>
      </c>
      <c r="K859" s="19" t="n">
        <v>0.0483958924265349</v>
      </c>
      <c r="L859" s="19" t="n">
        <v>0.0617281705313282</v>
      </c>
      <c r="M859" s="19"/>
      <c r="N859" s="19" t="n">
        <v>0.02037000883006</v>
      </c>
      <c r="O859" s="19" t="n">
        <v>0.0450542042728654</v>
      </c>
      <c r="P859" s="19" t="n">
        <v>0.0343993028038411</v>
      </c>
      <c r="Q859" s="19" t="n">
        <v>0.0386034607818901</v>
      </c>
      <c r="R859" s="19"/>
      <c r="S859" s="19" t="n">
        <v>0.0144220206103204</v>
      </c>
      <c r="T859" s="19" t="n">
        <v>0.0409434915169849</v>
      </c>
      <c r="U859" s="19" t="n">
        <v>0.0640901310310299</v>
      </c>
      <c r="V859" s="19" t="n">
        <v>0.0130692125755165</v>
      </c>
      <c r="W859" s="19" t="n">
        <v>0.0367659509087894</v>
      </c>
      <c r="X859" s="19" t="n">
        <v>0.0308589645617245</v>
      </c>
      <c r="Y859" s="19" t="n">
        <v>0.043616203972082</v>
      </c>
      <c r="Z859" s="19" t="n">
        <v>0.0218490900165746</v>
      </c>
      <c r="AA859" s="19" t="n">
        <v>0.0375178511281322</v>
      </c>
      <c r="AB859" s="19" t="n">
        <v>0.0572341675114058</v>
      </c>
      <c r="AC859" s="19" t="n">
        <v>0.0160189965640769</v>
      </c>
      <c r="AD859" s="19" t="n">
        <v>0.0324191262999262</v>
      </c>
      <c r="AE859" s="19"/>
      <c r="AF859" s="19" t="n">
        <v>0.030902330163067</v>
      </c>
      <c r="AG859" s="19" t="n">
        <v>0.0301499636369342</v>
      </c>
      <c r="AH859" s="19" t="n">
        <v>0.0601823208925465</v>
      </c>
      <c r="AI859" s="19"/>
      <c r="AJ859" s="19" t="n">
        <v>0.0255414177970795</v>
      </c>
      <c r="AK859" s="19" t="n">
        <v>0.0235364300915649</v>
      </c>
      <c r="AL859" s="19" t="n">
        <v>0.0363721768119291</v>
      </c>
      <c r="AM859" s="19" t="n">
        <v>0.102175958187869</v>
      </c>
      <c r="AN859" s="19" t="n">
        <v>0.0487411770074555</v>
      </c>
      <c r="AO859" s="19"/>
      <c r="AP859" s="19" t="n">
        <v>0.00942604669521803</v>
      </c>
      <c r="AQ859" s="19" t="n">
        <v>0.0265552755672809</v>
      </c>
      <c r="AR859" s="19" t="n">
        <v>0.0510231810077817</v>
      </c>
      <c r="AS859" s="19" t="n">
        <v>0.0292740034569018</v>
      </c>
      <c r="AT859" s="19" t="n">
        <v>0.0367100164848051</v>
      </c>
      <c r="AU859" s="19"/>
      <c r="AV859" s="19" t="n">
        <v>0.0188700759193635</v>
      </c>
      <c r="AW859" s="19" t="n">
        <v>0.0185419816403673</v>
      </c>
      <c r="AX859" s="19" t="n">
        <v>0.0374221056035308</v>
      </c>
      <c r="AY859" s="19" t="n">
        <v>0.0186032770888427</v>
      </c>
      <c r="AZ859" s="19" t="n">
        <v>0.0325046339481704</v>
      </c>
      <c r="BA859" s="19" t="n">
        <v>0.0973478432661107</v>
      </c>
      <c r="BB859" s="19"/>
      <c r="BC859" s="19" t="n">
        <v>0.0434578445862926</v>
      </c>
      <c r="BD859" s="19" t="n">
        <v>0.0433062907888139</v>
      </c>
      <c r="BE859" s="19" t="n">
        <v>0.0274938155087427</v>
      </c>
      <c r="BF859" s="19" t="n">
        <v>0.0179811776208093</v>
      </c>
      <c r="BG859" s="19" t="n">
        <v>0</v>
      </c>
    </row>
    <row r="860">
      <c r="B860" t="s">
        <v>328</v>
      </c>
      <c r="C860" s="19" t="n">
        <v>0.719930588687063</v>
      </c>
      <c r="D860" s="19" t="n">
        <v>0.711913794523809</v>
      </c>
      <c r="E860" s="19" t="n">
        <v>0.729429340192409</v>
      </c>
      <c r="F860" s="19"/>
      <c r="G860" s="19" t="n">
        <v>0.711205172779131</v>
      </c>
      <c r="H860" s="19" t="n">
        <v>0.74831960355768</v>
      </c>
      <c r="I860" s="19" t="n">
        <v>0.730929929774699</v>
      </c>
      <c r="J860" s="19" t="n">
        <v>0.718061878306107</v>
      </c>
      <c r="K860" s="19" t="n">
        <v>0.769803723807011</v>
      </c>
      <c r="L860" s="19" t="n">
        <v>0.663610806125686</v>
      </c>
      <c r="M860" s="19"/>
      <c r="N860" s="19" t="n">
        <v>0.827365095747509</v>
      </c>
      <c r="O860" s="19" t="n">
        <v>0.723546176343398</v>
      </c>
      <c r="P860" s="19" t="n">
        <v>0.634784216295091</v>
      </c>
      <c r="Q860" s="19" t="n">
        <v>0.667038367563365</v>
      </c>
      <c r="R860" s="19"/>
      <c r="S860" s="19" t="n">
        <v>0.835071928889589</v>
      </c>
      <c r="T860" s="19" t="n">
        <v>0.681046756669251</v>
      </c>
      <c r="U860" s="19" t="n">
        <v>0.756516372044896</v>
      </c>
      <c r="V860" s="19" t="n">
        <v>0.609919495582653</v>
      </c>
      <c r="W860" s="19" t="n">
        <v>0.706806532606449</v>
      </c>
      <c r="X860" s="19" t="n">
        <v>0.686204485224173</v>
      </c>
      <c r="Y860" s="19" t="n">
        <v>0.671447592288883</v>
      </c>
      <c r="Z860" s="19" t="n">
        <v>0.676586195866465</v>
      </c>
      <c r="AA860" s="19" t="n">
        <v>0.742848907833312</v>
      </c>
      <c r="AB860" s="19" t="n">
        <v>0.676920202277318</v>
      </c>
      <c r="AC860" s="19" t="n">
        <v>0.765467318299415</v>
      </c>
      <c r="AD860" s="19" t="n">
        <v>0.794414032080362</v>
      </c>
      <c r="AE860" s="19"/>
      <c r="AF860" s="19" t="n">
        <v>0.683260935903639</v>
      </c>
      <c r="AG860" s="19" t="n">
        <v>0.791690469800718</v>
      </c>
      <c r="AH860" s="19" t="n">
        <v>0.627331775127879</v>
      </c>
      <c r="AI860" s="19"/>
      <c r="AJ860" s="19" t="n">
        <v>0.752394381988737</v>
      </c>
      <c r="AK860" s="19" t="n">
        <v>0.767498399470595</v>
      </c>
      <c r="AL860" s="19" t="n">
        <v>0.848079294756456</v>
      </c>
      <c r="AM860" s="19" t="n">
        <v>0.475327260299688</v>
      </c>
      <c r="AN860" s="19" t="n">
        <v>0.614275851662401</v>
      </c>
      <c r="AO860" s="19"/>
      <c r="AP860" s="19" t="n">
        <v>0.708832013873382</v>
      </c>
      <c r="AQ860" s="19" t="n">
        <v>0.790747219939486</v>
      </c>
      <c r="AR860" s="19" t="n">
        <v>0.775858114978203</v>
      </c>
      <c r="AS860" s="19" t="n">
        <v>0.626577987808407</v>
      </c>
      <c r="AT860" s="19" t="n">
        <v>0.717320608538579</v>
      </c>
      <c r="AU860" s="19"/>
      <c r="AV860" s="19" t="n">
        <v>0.789720512022423</v>
      </c>
      <c r="AW860" s="19" t="n">
        <v>0.763356815290126</v>
      </c>
      <c r="AX860" s="19" t="n">
        <v>0.7987633077801</v>
      </c>
      <c r="AY860" s="19" t="n">
        <v>0.609285551897963</v>
      </c>
      <c r="AZ860" s="19" t="n">
        <v>0.680519553840331</v>
      </c>
      <c r="BA860" s="19" t="n">
        <v>0.647511104014866</v>
      </c>
      <c r="BB860" s="19"/>
      <c r="BC860" s="19" t="n">
        <v>0.650836292120862</v>
      </c>
      <c r="BD860" s="19" t="n">
        <v>0.67951313168709</v>
      </c>
      <c r="BE860" s="19" t="n">
        <v>0.760852491267624</v>
      </c>
      <c r="BF860" s="19" t="n">
        <v>0.816080702031346</v>
      </c>
      <c r="BG860" s="19" t="n">
        <v>0.890785748614847</v>
      </c>
    </row>
    <row r="861">
      <c r="B861" t="s">
        <v>329</v>
      </c>
      <c r="C861" s="19" t="n">
        <v>0.0903864289786675</v>
      </c>
      <c r="D861" s="19" t="n">
        <v>0.0970404037564846</v>
      </c>
      <c r="E861" s="19" t="n">
        <v>0.0828740751524257</v>
      </c>
      <c r="F861" s="19"/>
      <c r="G861" s="19" t="n">
        <v>0.109171827056674</v>
      </c>
      <c r="H861" s="19" t="n">
        <v>0.04055778465015</v>
      </c>
      <c r="I861" s="19" t="n">
        <v>0.102158597944029</v>
      </c>
      <c r="J861" s="19" t="n">
        <v>0.0820591066101402</v>
      </c>
      <c r="K861" s="19" t="n">
        <v>0.0865174754436505</v>
      </c>
      <c r="L861" s="19" t="n">
        <v>0.118624462973093</v>
      </c>
      <c r="M861" s="19"/>
      <c r="N861" s="19" t="n">
        <v>0.0579400117596745</v>
      </c>
      <c r="O861" s="19" t="n">
        <v>0.0902987214889072</v>
      </c>
      <c r="P861" s="19" t="n">
        <v>0.125244090376364</v>
      </c>
      <c r="Q861" s="19" t="n">
        <v>0.0970687627469508</v>
      </c>
      <c r="R861" s="19"/>
      <c r="S861" s="19" t="n">
        <v>0.0498189785545085</v>
      </c>
      <c r="T861" s="19" t="n">
        <v>0.129470595808095</v>
      </c>
      <c r="U861" s="19" t="n">
        <v>0.0624873333927142</v>
      </c>
      <c r="V861" s="19" t="n">
        <v>0.114911751593567</v>
      </c>
      <c r="W861" s="19" t="n">
        <v>0.0964338535186648</v>
      </c>
      <c r="X861" s="19" t="n">
        <v>0.0387081980520525</v>
      </c>
      <c r="Y861" s="19" t="n">
        <v>0.10105959379236</v>
      </c>
      <c r="Z861" s="19" t="n">
        <v>0.168126890240623</v>
      </c>
      <c r="AA861" s="19" t="n">
        <v>0.101434160922308</v>
      </c>
      <c r="AB861" s="19" t="n">
        <v>0.103929161658101</v>
      </c>
      <c r="AC861" s="19" t="n">
        <v>0.101862785903336</v>
      </c>
      <c r="AD861" s="19" t="n">
        <v>0.0549064427935948</v>
      </c>
      <c r="AE861" s="19"/>
      <c r="AF861" s="19" t="n">
        <v>0.125771945430199</v>
      </c>
      <c r="AG861" s="19" t="n">
        <v>0.0520766035166375</v>
      </c>
      <c r="AH861" s="19" t="n">
        <v>0.0873089051851412</v>
      </c>
      <c r="AI861" s="19"/>
      <c r="AJ861" s="19" t="n">
        <v>0.0840143545558776</v>
      </c>
      <c r="AK861" s="19" t="n">
        <v>0.0687805199985515</v>
      </c>
      <c r="AL861" s="19" t="n">
        <v>0.0931232800669425</v>
      </c>
      <c r="AM861" s="19" t="n">
        <v>0.211154900297388</v>
      </c>
      <c r="AN861" s="19" t="n">
        <v>0.0851949485876696</v>
      </c>
      <c r="AO861" s="19"/>
      <c r="AP861" s="19" t="n">
        <v>0.121123357469286</v>
      </c>
      <c r="AQ861" s="19" t="n">
        <v>0.0488881370632532</v>
      </c>
      <c r="AR861" s="19" t="n">
        <v>0.0619219051535486</v>
      </c>
      <c r="AS861" s="19" t="n">
        <v>0.141324715134151</v>
      </c>
      <c r="AT861" s="19" t="n">
        <v>0.136205005257113</v>
      </c>
      <c r="AU861" s="19"/>
      <c r="AV861" s="19" t="n">
        <v>0.0483150483754559</v>
      </c>
      <c r="AW861" s="19" t="n">
        <v>0.0929053568835899</v>
      </c>
      <c r="AX861" s="19" t="n">
        <v>0.0603317961880017</v>
      </c>
      <c r="AY861" s="19" t="n">
        <v>0.146422545916809</v>
      </c>
      <c r="AZ861" s="19" t="n">
        <v>0.160656731114501</v>
      </c>
      <c r="BA861" s="19" t="n">
        <v>0.0765472833578074</v>
      </c>
      <c r="BB861" s="19"/>
      <c r="BC861" s="19" t="n">
        <v>0.111727072071121</v>
      </c>
      <c r="BD861" s="19" t="n">
        <v>0.0804094786018766</v>
      </c>
      <c r="BE861" s="19" t="n">
        <v>0.0821269114357623</v>
      </c>
      <c r="BF861" s="19" t="n">
        <v>0.0527292832652122</v>
      </c>
      <c r="BG861" s="19" t="n">
        <v>0.109214251385153</v>
      </c>
    </row>
    <row r="862">
      <c r="B862" t="s">
        <v>141</v>
      </c>
      <c r="C862" s="19" t="n">
        <v>0.629544159708395</v>
      </c>
      <c r="D862" s="19" t="n">
        <v>0.614873390767325</v>
      </c>
      <c r="E862" s="19" t="n">
        <v>0.646555265039984</v>
      </c>
      <c r="F862" s="19"/>
      <c r="G862" s="19" t="n">
        <v>0.602033345722457</v>
      </c>
      <c r="H862" s="19" t="n">
        <v>0.70776181890753</v>
      </c>
      <c r="I862" s="19" t="n">
        <v>0.62877133183067</v>
      </c>
      <c r="J862" s="19" t="n">
        <v>0.636002771695967</v>
      </c>
      <c r="K862" s="19" t="n">
        <v>0.68328624836336</v>
      </c>
      <c r="L862" s="19" t="n">
        <v>0.544986343152593</v>
      </c>
      <c r="M862" s="19"/>
      <c r="N862" s="19" t="n">
        <v>0.769425083987835</v>
      </c>
      <c r="O862" s="19" t="n">
        <v>0.633247454854491</v>
      </c>
      <c r="P862" s="19" t="n">
        <v>0.509540125918727</v>
      </c>
      <c r="Q862" s="19" t="n">
        <v>0.569969604816414</v>
      </c>
      <c r="R862" s="19"/>
      <c r="S862" s="19" t="n">
        <v>0.785252950335081</v>
      </c>
      <c r="T862" s="19" t="n">
        <v>0.551576160861156</v>
      </c>
      <c r="U862" s="19" t="n">
        <v>0.694029038652182</v>
      </c>
      <c r="V862" s="19" t="n">
        <v>0.495007743989086</v>
      </c>
      <c r="W862" s="19" t="n">
        <v>0.610372679087784</v>
      </c>
      <c r="X862" s="19" t="n">
        <v>0.647496287172121</v>
      </c>
      <c r="Y862" s="19" t="n">
        <v>0.570387998496523</v>
      </c>
      <c r="Z862" s="19" t="n">
        <v>0.508459305625842</v>
      </c>
      <c r="AA862" s="19" t="n">
        <v>0.641414746911004</v>
      </c>
      <c r="AB862" s="19" t="n">
        <v>0.572991040619217</v>
      </c>
      <c r="AC862" s="19" t="n">
        <v>0.663604532396079</v>
      </c>
      <c r="AD862" s="19" t="n">
        <v>0.739507589286767</v>
      </c>
      <c r="AE862" s="19"/>
      <c r="AF862" s="19" t="n">
        <v>0.55748899047344</v>
      </c>
      <c r="AG862" s="19" t="n">
        <v>0.73961386628408</v>
      </c>
      <c r="AH862" s="19" t="n">
        <v>0.540022869942738</v>
      </c>
      <c r="AI862" s="19"/>
      <c r="AJ862" s="19" t="n">
        <v>0.668380027432859</v>
      </c>
      <c r="AK862" s="19" t="n">
        <v>0.698717879472043</v>
      </c>
      <c r="AL862" s="19" t="n">
        <v>0.754956014689513</v>
      </c>
      <c r="AM862" s="19" t="n">
        <v>0.2641723600023</v>
      </c>
      <c r="AN862" s="19" t="n">
        <v>0.529080903074732</v>
      </c>
      <c r="AO862" s="19"/>
      <c r="AP862" s="19" t="n">
        <v>0.587708656404096</v>
      </c>
      <c r="AQ862" s="19" t="n">
        <v>0.741859082876233</v>
      </c>
      <c r="AR862" s="19" t="n">
        <v>0.713936209824654</v>
      </c>
      <c r="AS862" s="19" t="n">
        <v>0.485253272674257</v>
      </c>
      <c r="AT862" s="19" t="n">
        <v>0.581115603281466</v>
      </c>
      <c r="AU862" s="19"/>
      <c r="AV862" s="19" t="n">
        <v>0.741405463646967</v>
      </c>
      <c r="AW862" s="19" t="n">
        <v>0.670451458406536</v>
      </c>
      <c r="AX862" s="19" t="n">
        <v>0.738431511592099</v>
      </c>
      <c r="AY862" s="19" t="n">
        <v>0.462863005981154</v>
      </c>
      <c r="AZ862" s="19" t="n">
        <v>0.51986282272583</v>
      </c>
      <c r="BA862" s="19" t="n">
        <v>0.570963820657059</v>
      </c>
      <c r="BB862" s="19"/>
      <c r="BC862" s="19" t="n">
        <v>0.53910922004974</v>
      </c>
      <c r="BD862" s="19" t="n">
        <v>0.599103653085214</v>
      </c>
      <c r="BE862" s="19" t="n">
        <v>0.678725579831861</v>
      </c>
      <c r="BF862" s="19" t="n">
        <v>0.763351418766134</v>
      </c>
      <c r="BG862" s="19" t="n">
        <v>0.781571497229695</v>
      </c>
    </row>
    <row r="863">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c r="AB863" s="19"/>
      <c r="AC863" s="19"/>
      <c r="AD863" s="19"/>
      <c r="AE863" s="19"/>
      <c r="AF863" s="19"/>
      <c r="AG863" s="19"/>
      <c r="AH863" s="19"/>
      <c r="AI863" s="19"/>
      <c r="AJ863" s="19"/>
      <c r="AK863" s="19"/>
      <c r="AL863" s="19"/>
      <c r="AM863" s="19"/>
      <c r="AN863" s="19"/>
      <c r="AO863" s="19"/>
      <c r="AP863" s="19"/>
      <c r="AQ863" s="19"/>
      <c r="AR863" s="19"/>
      <c r="AS863" s="19"/>
      <c r="AT863" s="19"/>
      <c r="AU863" s="19"/>
      <c r="AV863" s="19"/>
      <c r="AW863" s="19"/>
      <c r="AX863" s="19"/>
      <c r="AY863" s="19"/>
      <c r="AZ863" s="19"/>
      <c r="BA863" s="19"/>
      <c r="BB863" s="19"/>
      <c r="BC863" s="19"/>
      <c r="BD863" s="19"/>
      <c r="BE863" s="19"/>
      <c r="BF863" s="19"/>
      <c r="BG863" s="19"/>
    </row>
    <row r="864">
      <c r="B864" s="7" t="s">
        <v>431</v>
      </c>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c r="AB864" s="19"/>
      <c r="AC864" s="19"/>
      <c r="AD864" s="19"/>
      <c r="AE864" s="19"/>
      <c r="AF864" s="19"/>
      <c r="AG864" s="19"/>
      <c r="AH864" s="19"/>
      <c r="AI864" s="19"/>
      <c r="AJ864" s="19"/>
      <c r="AK864" s="19"/>
      <c r="AL864" s="19"/>
      <c r="AM864" s="19"/>
      <c r="AN864" s="19"/>
      <c r="AO864" s="19"/>
      <c r="AP864" s="19"/>
      <c r="AQ864" s="19"/>
      <c r="AR864" s="19"/>
      <c r="AS864" s="19"/>
      <c r="AT864" s="19"/>
      <c r="AU864" s="19"/>
      <c r="AV864" s="19"/>
      <c r="AW864" s="19"/>
      <c r="AX864" s="19"/>
      <c r="AY864" s="19"/>
      <c r="AZ864" s="19"/>
      <c r="BA864" s="19"/>
      <c r="BB864" s="19"/>
      <c r="BC864" s="19"/>
      <c r="BD864" s="19"/>
      <c r="BE864" s="19"/>
      <c r="BF864" s="19"/>
      <c r="BG864" s="19"/>
    </row>
    <row r="865">
      <c r="B865" s="26" t="s">
        <v>79</v>
      </c>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c r="AB865" s="19"/>
      <c r="AC865" s="19"/>
      <c r="AD865" s="19"/>
      <c r="AE865" s="19"/>
      <c r="AF865" s="19"/>
      <c r="AG865" s="19"/>
      <c r="AH865" s="19"/>
      <c r="AI865" s="19"/>
      <c r="AJ865" s="19"/>
      <c r="AK865" s="19"/>
      <c r="AL865" s="19"/>
      <c r="AM865" s="19"/>
      <c r="AN865" s="19"/>
      <c r="AO865" s="19"/>
      <c r="AP865" s="19"/>
      <c r="AQ865" s="19"/>
      <c r="AR865" s="19"/>
      <c r="AS865" s="19"/>
      <c r="AT865" s="19"/>
      <c r="AU865" s="19"/>
      <c r="AV865" s="19"/>
      <c r="AW865" s="19"/>
      <c r="AX865" s="19"/>
      <c r="AY865" s="19"/>
      <c r="AZ865" s="19"/>
      <c r="BA865" s="19"/>
      <c r="BB865" s="19"/>
      <c r="BC865" s="19"/>
      <c r="BD865" s="19"/>
      <c r="BE865" s="19"/>
      <c r="BF865" s="19"/>
      <c r="BG865" s="19"/>
    </row>
    <row r="866">
      <c r="B866" t="s">
        <v>424</v>
      </c>
      <c r="C866" s="19" t="n">
        <v>0.745322935331876</v>
      </c>
      <c r="D866" s="19" t="n">
        <v>0.76455717695539</v>
      </c>
      <c r="E866" s="19" t="n">
        <v>0.725678152359851</v>
      </c>
      <c r="F866" s="19"/>
      <c r="G866" s="19" t="n">
        <v>0.66096366123092</v>
      </c>
      <c r="H866" s="19" t="n">
        <v>0.699780648519368</v>
      </c>
      <c r="I866" s="19" t="n">
        <v>0.723078646094401</v>
      </c>
      <c r="J866" s="19" t="n">
        <v>0.786889106350112</v>
      </c>
      <c r="K866" s="19" t="n">
        <v>0.798907260507063</v>
      </c>
      <c r="L866" s="19" t="n">
        <v>0.786995938811486</v>
      </c>
      <c r="M866" s="19"/>
      <c r="N866" s="19" t="n">
        <v>0.761997468977043</v>
      </c>
      <c r="O866" s="19" t="n">
        <v>0.748635749996656</v>
      </c>
      <c r="P866" s="19" t="n">
        <v>0.724757657982199</v>
      </c>
      <c r="Q866" s="19" t="n">
        <v>0.743464041134122</v>
      </c>
      <c r="R866" s="19"/>
      <c r="S866" s="19" t="n">
        <v>0.729233855242309</v>
      </c>
      <c r="T866" s="19" t="n">
        <v>0.766510353853406</v>
      </c>
      <c r="U866" s="19" t="n">
        <v>0.781898656212074</v>
      </c>
      <c r="V866" s="19" t="n">
        <v>0.756767926265084</v>
      </c>
      <c r="W866" s="19" t="n">
        <v>0.71669216240058</v>
      </c>
      <c r="X866" s="19" t="n">
        <v>0.740227600080788</v>
      </c>
      <c r="Y866" s="19" t="n">
        <v>0.781475508705133</v>
      </c>
      <c r="Z866" s="19" t="n">
        <v>0.752527702419966</v>
      </c>
      <c r="AA866" s="19" t="n">
        <v>0.674150745315554</v>
      </c>
      <c r="AB866" s="19" t="n">
        <v>0.800164451967777</v>
      </c>
      <c r="AC866" s="19" t="n">
        <v>0.701430625638078</v>
      </c>
      <c r="AD866" s="19" t="n">
        <v>0.742799758646223</v>
      </c>
      <c r="AE866" s="19"/>
      <c r="AF866" s="19" t="n">
        <v>0.744585265951738</v>
      </c>
      <c r="AG866" s="19" t="n">
        <v>0.756694960772717</v>
      </c>
      <c r="AH866" s="19" t="n">
        <v>0.727448407521255</v>
      </c>
      <c r="AI866" s="19"/>
      <c r="AJ866" s="19" t="n">
        <v>0.7415550904317</v>
      </c>
      <c r="AK866" s="19" t="n">
        <v>0.745416828553209</v>
      </c>
      <c r="AL866" s="19" t="n">
        <v>0.82712345501817</v>
      </c>
      <c r="AM866" s="19" t="n">
        <v>0.693178243911127</v>
      </c>
      <c r="AN866" s="19" t="n">
        <v>0.728910915375404</v>
      </c>
      <c r="AO866" s="19"/>
      <c r="AP866" s="19" t="n">
        <v>0.755061062578622</v>
      </c>
      <c r="AQ866" s="19" t="n">
        <v>0.74538802242018</v>
      </c>
      <c r="AR866" s="19" t="n">
        <v>0.839426502002663</v>
      </c>
      <c r="AS866" s="19" t="n">
        <v>0.707579968902468</v>
      </c>
      <c r="AT866" s="19" t="n">
        <v>0.714861907734415</v>
      </c>
      <c r="AU866" s="19"/>
      <c r="AV866" s="19" t="n">
        <v>0.746188261653907</v>
      </c>
      <c r="AW866" s="19" t="n">
        <v>0.745753371611287</v>
      </c>
      <c r="AX866" s="19" t="n">
        <v>0.846991713506894</v>
      </c>
      <c r="AY866" s="19" t="n">
        <v>0.709639922401678</v>
      </c>
      <c r="AZ866" s="19" t="n">
        <v>0.718756927021135</v>
      </c>
      <c r="BA866" s="19" t="n">
        <v>0.728535198985562</v>
      </c>
      <c r="BB866" s="19"/>
      <c r="BC866" s="19" t="n">
        <v>0.737513758122969</v>
      </c>
      <c r="BD866" s="19" t="n">
        <v>0.729563108619409</v>
      </c>
      <c r="BE866" s="19" t="n">
        <v>0.758725585915567</v>
      </c>
      <c r="BF866" s="19" t="n">
        <v>0.732959990245683</v>
      </c>
      <c r="BG866" s="19" t="n">
        <v>0.84642471199964</v>
      </c>
    </row>
    <row r="867">
      <c r="B867" t="s">
        <v>416</v>
      </c>
      <c r="C867" s="19" t="n">
        <v>0.564834587276552</v>
      </c>
      <c r="D867" s="19" t="n">
        <v>0.539782199063335</v>
      </c>
      <c r="E867" s="19" t="n">
        <v>0.588621334054098</v>
      </c>
      <c r="F867" s="19"/>
      <c r="G867" s="19" t="n">
        <v>0.533537790076287</v>
      </c>
      <c r="H867" s="19" t="n">
        <v>0.593559070527311</v>
      </c>
      <c r="I867" s="19" t="n">
        <v>0.574114788450435</v>
      </c>
      <c r="J867" s="19" t="n">
        <v>0.577628528947415</v>
      </c>
      <c r="K867" s="19" t="n">
        <v>0.546549829155689</v>
      </c>
      <c r="L867" s="19" t="n">
        <v>0.556899589217808</v>
      </c>
      <c r="M867" s="19"/>
      <c r="N867" s="19" t="n">
        <v>0.609297426034747</v>
      </c>
      <c r="O867" s="19" t="n">
        <v>0.572417526118857</v>
      </c>
      <c r="P867" s="19" t="n">
        <v>0.523812131756482</v>
      </c>
      <c r="Q867" s="19" t="n">
        <v>0.546210381124822</v>
      </c>
      <c r="R867" s="19"/>
      <c r="S867" s="19" t="n">
        <v>0.620105674545959</v>
      </c>
      <c r="T867" s="19" t="n">
        <v>0.578366288497899</v>
      </c>
      <c r="U867" s="19" t="n">
        <v>0.622284408466005</v>
      </c>
      <c r="V867" s="19" t="n">
        <v>0.566278496977515</v>
      </c>
      <c r="W867" s="19" t="n">
        <v>0.531248914865096</v>
      </c>
      <c r="X867" s="19" t="n">
        <v>0.610141268833549</v>
      </c>
      <c r="Y867" s="19" t="n">
        <v>0.49166207041384</v>
      </c>
      <c r="Z867" s="19" t="n">
        <v>0.468994468461721</v>
      </c>
      <c r="AA867" s="19" t="n">
        <v>0.53194680690944</v>
      </c>
      <c r="AB867" s="19" t="n">
        <v>0.504324581129894</v>
      </c>
      <c r="AC867" s="19" t="n">
        <v>0.581300111604085</v>
      </c>
      <c r="AD867" s="19" t="n">
        <v>0.629903060866335</v>
      </c>
      <c r="AE867" s="19"/>
      <c r="AF867" s="19" t="n">
        <v>0.497830037038013</v>
      </c>
      <c r="AG867" s="19" t="n">
        <v>0.625310507903439</v>
      </c>
      <c r="AH867" s="19" t="n">
        <v>0.535268269570247</v>
      </c>
      <c r="AI867" s="19"/>
      <c r="AJ867" s="19" t="n">
        <v>0.529643855406899</v>
      </c>
      <c r="AK867" s="19" t="n">
        <v>0.601994967463213</v>
      </c>
      <c r="AL867" s="19" t="n">
        <v>0.685841605314446</v>
      </c>
      <c r="AM867" s="19" t="n">
        <v>0.339820293664147</v>
      </c>
      <c r="AN867" s="19" t="n">
        <v>0.540347246125785</v>
      </c>
      <c r="AO867" s="19"/>
      <c r="AP867" s="19" t="n">
        <v>0.527461411089076</v>
      </c>
      <c r="AQ867" s="19" t="n">
        <v>0.580215172363144</v>
      </c>
      <c r="AR867" s="19" t="n">
        <v>0.743410434822438</v>
      </c>
      <c r="AS867" s="19" t="n">
        <v>0.418612945832116</v>
      </c>
      <c r="AT867" s="19" t="n">
        <v>0.670905483126153</v>
      </c>
      <c r="AU867" s="19"/>
      <c r="AV867" s="19" t="n">
        <v>0.603402553812808</v>
      </c>
      <c r="AW867" s="19" t="n">
        <v>0.530551908134631</v>
      </c>
      <c r="AX867" s="19" t="n">
        <v>0.717609277563551</v>
      </c>
      <c r="AY867" s="19" t="n">
        <v>0.421210729271408</v>
      </c>
      <c r="AZ867" s="19" t="n">
        <v>0.619819559808963</v>
      </c>
      <c r="BA867" s="19" t="n">
        <v>0.622648226916407</v>
      </c>
      <c r="BB867" s="19"/>
      <c r="BC867" s="19" t="n">
        <v>0.557445918553747</v>
      </c>
      <c r="BD867" s="19" t="n">
        <v>0.532973824587746</v>
      </c>
      <c r="BE867" s="19" t="n">
        <v>0.612659218635433</v>
      </c>
      <c r="BF867" s="19" t="n">
        <v>0.596879097328143</v>
      </c>
      <c r="BG867" s="19" t="n">
        <v>0.623685302422038</v>
      </c>
    </row>
    <row r="868">
      <c r="B868" t="s">
        <v>417</v>
      </c>
      <c r="C868" s="19" t="n">
        <v>0.396284820514492</v>
      </c>
      <c r="D868" s="19" t="n">
        <v>0.371448773870729</v>
      </c>
      <c r="E868" s="19" t="n">
        <v>0.420978386711437</v>
      </c>
      <c r="F868" s="19"/>
      <c r="G868" s="19" t="n">
        <v>0.402958579768088</v>
      </c>
      <c r="H868" s="19" t="n">
        <v>0.412972471899581</v>
      </c>
      <c r="I868" s="19" t="n">
        <v>0.445529241661466</v>
      </c>
      <c r="J868" s="19" t="n">
        <v>0.405727451543489</v>
      </c>
      <c r="K868" s="19" t="n">
        <v>0.420871020844008</v>
      </c>
      <c r="L868" s="19" t="n">
        <v>0.314130667855928</v>
      </c>
      <c r="M868" s="19"/>
      <c r="N868" s="19" t="n">
        <v>0.379815945403865</v>
      </c>
      <c r="O868" s="19" t="n">
        <v>0.415035651568871</v>
      </c>
      <c r="P868" s="19" t="n">
        <v>0.374127206201042</v>
      </c>
      <c r="Q868" s="19" t="n">
        <v>0.412804494501728</v>
      </c>
      <c r="R868" s="19"/>
      <c r="S868" s="19" t="n">
        <v>0.44378988124416</v>
      </c>
      <c r="T868" s="19" t="n">
        <v>0.364595694415611</v>
      </c>
      <c r="U868" s="19" t="n">
        <v>0.428218386275082</v>
      </c>
      <c r="V868" s="19" t="n">
        <v>0.392022216866926</v>
      </c>
      <c r="W868" s="19" t="n">
        <v>0.317812216966822</v>
      </c>
      <c r="X868" s="19" t="n">
        <v>0.446868064007009</v>
      </c>
      <c r="Y868" s="19" t="n">
        <v>0.382944857968711</v>
      </c>
      <c r="Z868" s="19" t="n">
        <v>0.331324896359049</v>
      </c>
      <c r="AA868" s="19" t="n">
        <v>0.372144375622997</v>
      </c>
      <c r="AB868" s="19" t="n">
        <v>0.430486750284437</v>
      </c>
      <c r="AC868" s="19" t="n">
        <v>0.367055066801335</v>
      </c>
      <c r="AD868" s="19" t="n">
        <v>0.427040213037324</v>
      </c>
      <c r="AE868" s="19"/>
      <c r="AF868" s="19" t="n">
        <v>0.348118991026685</v>
      </c>
      <c r="AG868" s="19" t="n">
        <v>0.418312267554839</v>
      </c>
      <c r="AH868" s="19" t="n">
        <v>0.414972499489934</v>
      </c>
      <c r="AI868" s="19"/>
      <c r="AJ868" s="19" t="n">
        <v>0.343929326273044</v>
      </c>
      <c r="AK868" s="19" t="n">
        <v>0.445111378383946</v>
      </c>
      <c r="AL868" s="19" t="n">
        <v>0.393989784350949</v>
      </c>
      <c r="AM868" s="19" t="n">
        <v>0.310890254240934</v>
      </c>
      <c r="AN868" s="19" t="n">
        <v>0.404819617634776</v>
      </c>
      <c r="AO868" s="19"/>
      <c r="AP868" s="19" t="n">
        <v>0.356913863431521</v>
      </c>
      <c r="AQ868" s="19" t="n">
        <v>0.437155527127222</v>
      </c>
      <c r="AR868" s="19" t="n">
        <v>0.423515098700568</v>
      </c>
      <c r="AS868" s="19" t="n">
        <v>0.316300064633161</v>
      </c>
      <c r="AT868" s="19" t="n">
        <v>0.409767870220408</v>
      </c>
      <c r="AU868" s="19"/>
      <c r="AV868" s="19" t="n">
        <v>0.446725820990625</v>
      </c>
      <c r="AW868" s="19" t="n">
        <v>0.350795367000542</v>
      </c>
      <c r="AX868" s="19" t="n">
        <v>0.470012977377472</v>
      </c>
      <c r="AY868" s="19" t="n">
        <v>0.292391738494169</v>
      </c>
      <c r="AZ868" s="19" t="n">
        <v>0.478980213208052</v>
      </c>
      <c r="BA868" s="19" t="n">
        <v>0.333283087584677</v>
      </c>
      <c r="BB868" s="19"/>
      <c r="BC868" s="19" t="n">
        <v>0.386709784662835</v>
      </c>
      <c r="BD868" s="19" t="n">
        <v>0.397296154697985</v>
      </c>
      <c r="BE868" s="19" t="n">
        <v>0.407005244941371</v>
      </c>
      <c r="BF868" s="19" t="n">
        <v>0.429918910603039</v>
      </c>
      <c r="BG868" s="19" t="n">
        <v>0.524115280245039</v>
      </c>
    </row>
    <row r="869">
      <c r="B869" t="s">
        <v>425</v>
      </c>
      <c r="C869" s="19" t="n">
        <v>0.368411363637089</v>
      </c>
      <c r="D869" s="19" t="n">
        <v>0.373512362025103</v>
      </c>
      <c r="E869" s="19" t="n">
        <v>0.362308982796627</v>
      </c>
      <c r="F869" s="19"/>
      <c r="G869" s="19" t="n">
        <v>0.36468796561516</v>
      </c>
      <c r="H869" s="19" t="n">
        <v>0.321071466067386</v>
      </c>
      <c r="I869" s="19" t="n">
        <v>0.356349493282428</v>
      </c>
      <c r="J869" s="19" t="n">
        <v>0.373811506257106</v>
      </c>
      <c r="K869" s="19" t="n">
        <v>0.423262859263733</v>
      </c>
      <c r="L869" s="19" t="n">
        <v>0.377777133617173</v>
      </c>
      <c r="M869" s="19"/>
      <c r="N869" s="19" t="n">
        <v>0.353675993159183</v>
      </c>
      <c r="O869" s="19" t="n">
        <v>0.399297782477726</v>
      </c>
      <c r="P869" s="19" t="n">
        <v>0.371297881333039</v>
      </c>
      <c r="Q869" s="19" t="n">
        <v>0.350370696216412</v>
      </c>
      <c r="R869" s="19"/>
      <c r="S869" s="19" t="n">
        <v>0.428885478058889</v>
      </c>
      <c r="T869" s="19" t="n">
        <v>0.344399943259128</v>
      </c>
      <c r="U869" s="19" t="n">
        <v>0.328595568403743</v>
      </c>
      <c r="V869" s="19" t="n">
        <v>0.394747466670056</v>
      </c>
      <c r="W869" s="19" t="n">
        <v>0.375996872702466</v>
      </c>
      <c r="X869" s="19" t="n">
        <v>0.411580684671277</v>
      </c>
      <c r="Y869" s="19" t="n">
        <v>0.334747189756439</v>
      </c>
      <c r="Z869" s="19" t="n">
        <v>0.389120519069478</v>
      </c>
      <c r="AA869" s="19" t="n">
        <v>0.341254657735506</v>
      </c>
      <c r="AB869" s="19" t="n">
        <v>0.348980315351162</v>
      </c>
      <c r="AC869" s="19" t="n">
        <v>0.318162513753089</v>
      </c>
      <c r="AD869" s="19" t="n">
        <v>0.373781382555924</v>
      </c>
      <c r="AE869" s="19"/>
      <c r="AF869" s="19" t="n">
        <v>0.3502000227475</v>
      </c>
      <c r="AG869" s="19" t="n">
        <v>0.392649596337783</v>
      </c>
      <c r="AH869" s="19" t="n">
        <v>0.356428884629254</v>
      </c>
      <c r="AI869" s="19"/>
      <c r="AJ869" s="19" t="n">
        <v>0.382632308036911</v>
      </c>
      <c r="AK869" s="19" t="n">
        <v>0.367782071688582</v>
      </c>
      <c r="AL869" s="19" t="n">
        <v>0.33760206065979</v>
      </c>
      <c r="AM869" s="19" t="n">
        <v>0.258120007959987</v>
      </c>
      <c r="AN869" s="19" t="n">
        <v>0.330926293328608</v>
      </c>
      <c r="AO869" s="19"/>
      <c r="AP869" s="19" t="n">
        <v>0.367732368785477</v>
      </c>
      <c r="AQ869" s="19" t="n">
        <v>0.389211758779132</v>
      </c>
      <c r="AR869" s="19" t="n">
        <v>0.394830949261043</v>
      </c>
      <c r="AS869" s="19" t="n">
        <v>0.326245005313354</v>
      </c>
      <c r="AT869" s="19" t="n">
        <v>0.35396640522637</v>
      </c>
      <c r="AU869" s="19"/>
      <c r="AV869" s="19" t="n">
        <v>0.396742152011617</v>
      </c>
      <c r="AW869" s="19" t="n">
        <v>0.36763592586195</v>
      </c>
      <c r="AX869" s="19" t="n">
        <v>0.401352040481919</v>
      </c>
      <c r="AY869" s="19" t="n">
        <v>0.344485241548496</v>
      </c>
      <c r="AZ869" s="19" t="n">
        <v>0.353066121951378</v>
      </c>
      <c r="BA869" s="19" t="n">
        <v>0.287618750374637</v>
      </c>
      <c r="BB869" s="19"/>
      <c r="BC869" s="19" t="n">
        <v>0.381889803999524</v>
      </c>
      <c r="BD869" s="19" t="n">
        <v>0.338110965773793</v>
      </c>
      <c r="BE869" s="19" t="n">
        <v>0.375930576553714</v>
      </c>
      <c r="BF869" s="19" t="n">
        <v>0.377011865995845</v>
      </c>
      <c r="BG869" s="19" t="n">
        <v>0.386567568112356</v>
      </c>
    </row>
    <row r="870">
      <c r="B870" t="s">
        <v>426</v>
      </c>
      <c r="C870" s="19" t="n">
        <v>0.340231968457842</v>
      </c>
      <c r="D870" s="19" t="n">
        <v>0.337171160688465</v>
      </c>
      <c r="E870" s="19" t="n">
        <v>0.34492854216687</v>
      </c>
      <c r="F870" s="19"/>
      <c r="G870" s="19" t="n">
        <v>0.338782000998462</v>
      </c>
      <c r="H870" s="19" t="n">
        <v>0.321556204123634</v>
      </c>
      <c r="I870" s="19" t="n">
        <v>0.328556159420747</v>
      </c>
      <c r="J870" s="19" t="n">
        <v>0.346871614407092</v>
      </c>
      <c r="K870" s="19" t="n">
        <v>0.344982800258381</v>
      </c>
      <c r="L870" s="19" t="n">
        <v>0.357240771097473</v>
      </c>
      <c r="M870" s="19"/>
      <c r="N870" s="19" t="n">
        <v>0.391938189862514</v>
      </c>
      <c r="O870" s="19" t="n">
        <v>0.357733579079334</v>
      </c>
      <c r="P870" s="19" t="n">
        <v>0.28675774375535</v>
      </c>
      <c r="Q870" s="19" t="n">
        <v>0.313984900725409</v>
      </c>
      <c r="R870" s="19"/>
      <c r="S870" s="19" t="n">
        <v>0.315142301869813</v>
      </c>
      <c r="T870" s="19" t="n">
        <v>0.295644199402074</v>
      </c>
      <c r="U870" s="19" t="n">
        <v>0.339654206346043</v>
      </c>
      <c r="V870" s="19" t="n">
        <v>0.316746069621964</v>
      </c>
      <c r="W870" s="19" t="n">
        <v>0.27659734160886</v>
      </c>
      <c r="X870" s="19" t="n">
        <v>0.355708795065421</v>
      </c>
      <c r="Y870" s="19" t="n">
        <v>0.307828476690528</v>
      </c>
      <c r="Z870" s="19" t="n">
        <v>0.264141134393093</v>
      </c>
      <c r="AA870" s="19" t="n">
        <v>0.304394054591861</v>
      </c>
      <c r="AB870" s="19" t="n">
        <v>0.508057756028342</v>
      </c>
      <c r="AC870" s="19" t="n">
        <v>0.410799745558384</v>
      </c>
      <c r="AD870" s="19" t="n">
        <v>0.522565346920379</v>
      </c>
      <c r="AE870" s="19"/>
      <c r="AF870" s="19" t="n">
        <v>0.267641011954249</v>
      </c>
      <c r="AG870" s="19" t="n">
        <v>0.413162089600004</v>
      </c>
      <c r="AH870" s="19" t="n">
        <v>0.28268634388341</v>
      </c>
      <c r="AI870" s="19"/>
      <c r="AJ870" s="19" t="n">
        <v>0.287954936033727</v>
      </c>
      <c r="AK870" s="19" t="n">
        <v>0.388774482086663</v>
      </c>
      <c r="AL870" s="19" t="n">
        <v>0.395762003404989</v>
      </c>
      <c r="AM870" s="19" t="n">
        <v>0.227974554884358</v>
      </c>
      <c r="AN870" s="19" t="n">
        <v>0.281889514045884</v>
      </c>
      <c r="AO870" s="19"/>
      <c r="AP870" s="19" t="n">
        <v>0.278095431580158</v>
      </c>
      <c r="AQ870" s="19" t="n">
        <v>0.399154819450691</v>
      </c>
      <c r="AR870" s="19" t="n">
        <v>0.367277119601236</v>
      </c>
      <c r="AS870" s="19" t="n">
        <v>0.242239791546155</v>
      </c>
      <c r="AT870" s="19" t="n">
        <v>0.30874574892094</v>
      </c>
      <c r="AU870" s="19"/>
      <c r="AV870" s="19" t="n">
        <v>0.407458202389652</v>
      </c>
      <c r="AW870" s="19" t="n">
        <v>0.291481083080851</v>
      </c>
      <c r="AX870" s="19" t="n">
        <v>0.386623336102374</v>
      </c>
      <c r="AY870" s="19" t="n">
        <v>0.230810573205168</v>
      </c>
      <c r="AZ870" s="19" t="n">
        <v>0.314303965635613</v>
      </c>
      <c r="BA870" s="19" t="n">
        <v>0.300850271357909</v>
      </c>
      <c r="BB870" s="19"/>
      <c r="BC870" s="19" t="n">
        <v>0.279205110638445</v>
      </c>
      <c r="BD870" s="19" t="n">
        <v>0.341212985545667</v>
      </c>
      <c r="BE870" s="19" t="n">
        <v>0.372839564585887</v>
      </c>
      <c r="BF870" s="19" t="n">
        <v>0.357105432752585</v>
      </c>
      <c r="BG870" s="19" t="n">
        <v>0.404053287975835</v>
      </c>
    </row>
    <row r="871">
      <c r="B871" t="s">
        <v>427</v>
      </c>
      <c r="C871" s="19" t="n">
        <v>0.247164931800509</v>
      </c>
      <c r="D871" s="19" t="n">
        <v>0.240548781026093</v>
      </c>
      <c r="E871" s="19" t="n">
        <v>0.253711601789259</v>
      </c>
      <c r="F871" s="19"/>
      <c r="G871" s="19" t="n">
        <v>0.26608032495561</v>
      </c>
      <c r="H871" s="19" t="n">
        <v>0.290405151540358</v>
      </c>
      <c r="I871" s="19" t="n">
        <v>0.272420166072574</v>
      </c>
      <c r="J871" s="19" t="n">
        <v>0.269296308469806</v>
      </c>
      <c r="K871" s="19" t="n">
        <v>0.224036631685405</v>
      </c>
      <c r="L871" s="19" t="n">
        <v>0.176620932081005</v>
      </c>
      <c r="M871" s="19"/>
      <c r="N871" s="19" t="n">
        <v>0.295430611058285</v>
      </c>
      <c r="O871" s="19" t="n">
        <v>0.272302719467985</v>
      </c>
      <c r="P871" s="19" t="n">
        <v>0.223907322794483</v>
      </c>
      <c r="Q871" s="19" t="n">
        <v>0.189948166402219</v>
      </c>
      <c r="R871" s="19"/>
      <c r="S871" s="19" t="n">
        <v>0.272525476460539</v>
      </c>
      <c r="T871" s="19" t="n">
        <v>0.259930473841637</v>
      </c>
      <c r="U871" s="19" t="n">
        <v>0.210262529275365</v>
      </c>
      <c r="V871" s="19" t="n">
        <v>0.209818349963264</v>
      </c>
      <c r="W871" s="19" t="n">
        <v>0.262514651600634</v>
      </c>
      <c r="X871" s="19" t="n">
        <v>0.323612976642626</v>
      </c>
      <c r="Y871" s="19" t="n">
        <v>0.206629924865758</v>
      </c>
      <c r="Z871" s="19" t="n">
        <v>0.200057393525212</v>
      </c>
      <c r="AA871" s="19" t="n">
        <v>0.216786535570076</v>
      </c>
      <c r="AB871" s="19" t="n">
        <v>0.231661569403771</v>
      </c>
      <c r="AC871" s="19" t="n">
        <v>0.283697925920226</v>
      </c>
      <c r="AD871" s="19" t="n">
        <v>0.286119033732587</v>
      </c>
      <c r="AE871" s="19"/>
      <c r="AF871" s="19" t="n">
        <v>0.197948233624744</v>
      </c>
      <c r="AG871" s="19" t="n">
        <v>0.28382651720164</v>
      </c>
      <c r="AH871" s="19" t="n">
        <v>0.251550387004257</v>
      </c>
      <c r="AI871" s="19"/>
      <c r="AJ871" s="19" t="n">
        <v>0.241867077185541</v>
      </c>
      <c r="AK871" s="19" t="n">
        <v>0.307194880986853</v>
      </c>
      <c r="AL871" s="19" t="n">
        <v>0.217292607388811</v>
      </c>
      <c r="AM871" s="19" t="n">
        <v>0.12857578312656</v>
      </c>
      <c r="AN871" s="19" t="n">
        <v>0.183461305432718</v>
      </c>
      <c r="AO871" s="19"/>
      <c r="AP871" s="19" t="n">
        <v>0.224994437601328</v>
      </c>
      <c r="AQ871" s="19" t="n">
        <v>0.302520703988569</v>
      </c>
      <c r="AR871" s="19" t="n">
        <v>0.196633807201904</v>
      </c>
      <c r="AS871" s="19" t="n">
        <v>0.190536987069726</v>
      </c>
      <c r="AT871" s="19" t="n">
        <v>0.310439153134327</v>
      </c>
      <c r="AU871" s="19"/>
      <c r="AV871" s="19" t="n">
        <v>0.307589353241677</v>
      </c>
      <c r="AW871" s="19" t="n">
        <v>0.2522608120672</v>
      </c>
      <c r="AX871" s="19" t="n">
        <v>0.205702810416553</v>
      </c>
      <c r="AY871" s="19" t="n">
        <v>0.180864831833865</v>
      </c>
      <c r="AZ871" s="19" t="n">
        <v>0.279848864879455</v>
      </c>
      <c r="BA871" s="19" t="n">
        <v>0.245232861653516</v>
      </c>
      <c r="BB871" s="19"/>
      <c r="BC871" s="19" t="n">
        <v>0.179089039910937</v>
      </c>
      <c r="BD871" s="19" t="n">
        <v>0.222102901425759</v>
      </c>
      <c r="BE871" s="19" t="n">
        <v>0.302203012547239</v>
      </c>
      <c r="BF871" s="19" t="n">
        <v>0.331744305144141</v>
      </c>
      <c r="BG871" s="19" t="n">
        <v>0.385979443589082</v>
      </c>
    </row>
    <row r="872">
      <c r="B872" t="s">
        <v>428</v>
      </c>
      <c r="C872" s="19" t="n">
        <v>0.207886816611735</v>
      </c>
      <c r="D872" s="19" t="n">
        <v>0.191673395687377</v>
      </c>
      <c r="E872" s="19" t="n">
        <v>0.222412224064024</v>
      </c>
      <c r="F872" s="19"/>
      <c r="G872" s="19" t="n">
        <v>0.292092809567914</v>
      </c>
      <c r="H872" s="19" t="n">
        <v>0.243867103622843</v>
      </c>
      <c r="I872" s="19" t="n">
        <v>0.236816247741246</v>
      </c>
      <c r="J872" s="19" t="n">
        <v>0.19714820716667</v>
      </c>
      <c r="K872" s="19" t="n">
        <v>0.191610757514319</v>
      </c>
      <c r="L872" s="19" t="n">
        <v>0.118581858761008</v>
      </c>
      <c r="M872" s="19"/>
      <c r="N872" s="19" t="n">
        <v>0.259772843443282</v>
      </c>
      <c r="O872" s="19" t="n">
        <v>0.223136634388187</v>
      </c>
      <c r="P872" s="19" t="n">
        <v>0.171739572880172</v>
      </c>
      <c r="Q872" s="19" t="n">
        <v>0.16829852099778</v>
      </c>
      <c r="R872" s="19"/>
      <c r="S872" s="19" t="n">
        <v>0.253333741237189</v>
      </c>
      <c r="T872" s="19" t="n">
        <v>0.211472761069133</v>
      </c>
      <c r="U872" s="19" t="n">
        <v>0.183188326622675</v>
      </c>
      <c r="V872" s="19" t="n">
        <v>0.227218682613147</v>
      </c>
      <c r="W872" s="19" t="n">
        <v>0.184779885473311</v>
      </c>
      <c r="X872" s="19" t="n">
        <v>0.201191196866629</v>
      </c>
      <c r="Y872" s="19" t="n">
        <v>0.183747974572894</v>
      </c>
      <c r="Z872" s="19" t="n">
        <v>0.124981957928083</v>
      </c>
      <c r="AA872" s="19" t="n">
        <v>0.193993682285027</v>
      </c>
      <c r="AB872" s="19" t="n">
        <v>0.204510535479239</v>
      </c>
      <c r="AC872" s="19" t="n">
        <v>0.218086154536908</v>
      </c>
      <c r="AD872" s="19" t="n">
        <v>0.280491500626548</v>
      </c>
      <c r="AE872" s="19"/>
      <c r="AF872" s="19" t="n">
        <v>0.147580820331299</v>
      </c>
      <c r="AG872" s="19" t="n">
        <v>0.243358659844222</v>
      </c>
      <c r="AH872" s="19" t="n">
        <v>0.214622912901511</v>
      </c>
      <c r="AI872" s="19"/>
      <c r="AJ872" s="19" t="n">
        <v>0.153001224334463</v>
      </c>
      <c r="AK872" s="19" t="n">
        <v>0.254922930923736</v>
      </c>
      <c r="AL872" s="19" t="n">
        <v>0.288164736454008</v>
      </c>
      <c r="AM872" s="19" t="n">
        <v>0.128157749500355</v>
      </c>
      <c r="AN872" s="19" t="n">
        <v>0.169243520600199</v>
      </c>
      <c r="AO872" s="19"/>
      <c r="AP872" s="19" t="n">
        <v>0.167905894614361</v>
      </c>
      <c r="AQ872" s="19" t="n">
        <v>0.240555245053413</v>
      </c>
      <c r="AR872" s="19" t="n">
        <v>0.229286728739979</v>
      </c>
      <c r="AS872" s="19" t="n">
        <v>0.12877613452426</v>
      </c>
      <c r="AT872" s="19" t="n">
        <v>0.284219962210586</v>
      </c>
      <c r="AU872" s="19"/>
      <c r="AV872" s="19" t="n">
        <v>0.274723456373968</v>
      </c>
      <c r="AW872" s="19" t="n">
        <v>0.16344146277277</v>
      </c>
      <c r="AX872" s="19" t="n">
        <v>0.235623731811583</v>
      </c>
      <c r="AY872" s="19" t="n">
        <v>0.11113274472587</v>
      </c>
      <c r="AZ872" s="19" t="n">
        <v>0.281344953206638</v>
      </c>
      <c r="BA872" s="19" t="n">
        <v>0.178871057053067</v>
      </c>
      <c r="BB872" s="19"/>
      <c r="BC872" s="19" t="n">
        <v>0.148942918116467</v>
      </c>
      <c r="BD872" s="19" t="n">
        <v>0.182191006863269</v>
      </c>
      <c r="BE872" s="19" t="n">
        <v>0.256919482035007</v>
      </c>
      <c r="BF872" s="19" t="n">
        <v>0.279086184645176</v>
      </c>
      <c r="BG872" s="19" t="n">
        <v>0.35696644786434</v>
      </c>
    </row>
    <row r="873">
      <c r="B873" t="s">
        <v>429</v>
      </c>
      <c r="C873" s="19" t="n">
        <v>0.194288560661729</v>
      </c>
      <c r="D873" s="19" t="n">
        <v>0.210111329717743</v>
      </c>
      <c r="E873" s="19" t="n">
        <v>0.178530325579737</v>
      </c>
      <c r="F873" s="19"/>
      <c r="G873" s="19" t="n">
        <v>0.207783036693218</v>
      </c>
      <c r="H873" s="19" t="n">
        <v>0.221920357631439</v>
      </c>
      <c r="I873" s="19" t="n">
        <v>0.222039294274568</v>
      </c>
      <c r="J873" s="19" t="n">
        <v>0.177673815956559</v>
      </c>
      <c r="K873" s="19" t="n">
        <v>0.204631105892332</v>
      </c>
      <c r="L873" s="19" t="n">
        <v>0.146839699948607</v>
      </c>
      <c r="M873" s="19"/>
      <c r="N873" s="19" t="n">
        <v>0.217784559157965</v>
      </c>
      <c r="O873" s="19" t="n">
        <v>0.225484436330816</v>
      </c>
      <c r="P873" s="19" t="n">
        <v>0.159825223789347</v>
      </c>
      <c r="Q873" s="19" t="n">
        <v>0.165216610956684</v>
      </c>
      <c r="R873" s="19"/>
      <c r="S873" s="19" t="n">
        <v>0.214812080038694</v>
      </c>
      <c r="T873" s="19" t="n">
        <v>0.175197583496051</v>
      </c>
      <c r="U873" s="19" t="n">
        <v>0.198132233123268</v>
      </c>
      <c r="V873" s="19" t="n">
        <v>0.206723907174507</v>
      </c>
      <c r="W873" s="19" t="n">
        <v>0.166561057035719</v>
      </c>
      <c r="X873" s="19" t="n">
        <v>0.254629263144487</v>
      </c>
      <c r="Y873" s="19" t="n">
        <v>0.171858199338725</v>
      </c>
      <c r="Z873" s="19" t="n">
        <v>0.110187047488756</v>
      </c>
      <c r="AA873" s="19" t="n">
        <v>0.170377636563586</v>
      </c>
      <c r="AB873" s="19" t="n">
        <v>0.175809655231784</v>
      </c>
      <c r="AC873" s="19" t="n">
        <v>0.236265350226443</v>
      </c>
      <c r="AD873" s="19" t="n">
        <v>0.261577165118084</v>
      </c>
      <c r="AE873" s="19"/>
      <c r="AF873" s="19" t="n">
        <v>0.133334178924424</v>
      </c>
      <c r="AG873" s="19" t="n">
        <v>0.241306906927526</v>
      </c>
      <c r="AH873" s="19" t="n">
        <v>0.194979777307302</v>
      </c>
      <c r="AI873" s="19"/>
      <c r="AJ873" s="19" t="n">
        <v>0.163745305559409</v>
      </c>
      <c r="AK873" s="19" t="n">
        <v>0.213209733291139</v>
      </c>
      <c r="AL873" s="19" t="n">
        <v>0.261084540920356</v>
      </c>
      <c r="AM873" s="19" t="n">
        <v>0.100158936210762</v>
      </c>
      <c r="AN873" s="19" t="n">
        <v>0.179937868841323</v>
      </c>
      <c r="AO873" s="19"/>
      <c r="AP873" s="19" t="n">
        <v>0.147326163132181</v>
      </c>
      <c r="AQ873" s="19" t="n">
        <v>0.22767016326539</v>
      </c>
      <c r="AR873" s="19" t="n">
        <v>0.224674689652003</v>
      </c>
      <c r="AS873" s="19" t="n">
        <v>0.155905691711277</v>
      </c>
      <c r="AT873" s="19" t="n">
        <v>0.241596175346119</v>
      </c>
      <c r="AU873" s="19"/>
      <c r="AV873" s="19" t="n">
        <v>0.227595015734285</v>
      </c>
      <c r="AW873" s="19" t="n">
        <v>0.16222314712557</v>
      </c>
      <c r="AX873" s="19" t="n">
        <v>0.219413105746171</v>
      </c>
      <c r="AY873" s="19" t="n">
        <v>0.147026218283283</v>
      </c>
      <c r="AZ873" s="19" t="n">
        <v>0.21945869792286</v>
      </c>
      <c r="BA873" s="19" t="n">
        <v>0.187611783187265</v>
      </c>
      <c r="BB873" s="19"/>
      <c r="BC873" s="19" t="n">
        <v>0.138910074402636</v>
      </c>
      <c r="BD873" s="19" t="n">
        <v>0.145301241413221</v>
      </c>
      <c r="BE873" s="19" t="n">
        <v>0.252582471461058</v>
      </c>
      <c r="BF873" s="19" t="n">
        <v>0.258113264497376</v>
      </c>
      <c r="BG873" s="19" t="n">
        <v>0.271286461213821</v>
      </c>
    </row>
    <row r="874">
      <c r="B874" t="s">
        <v>100</v>
      </c>
      <c r="C874" s="19" t="n">
        <v>0.0774621886552203</v>
      </c>
      <c r="D874" s="19" t="n">
        <v>0.0481258462404325</v>
      </c>
      <c r="E874" s="19" t="n">
        <v>0.105563174703341</v>
      </c>
      <c r="F874" s="19"/>
      <c r="G874" s="19" t="n">
        <v>0.0423158211503079</v>
      </c>
      <c r="H874" s="19" t="n">
        <v>0.0510810060164295</v>
      </c>
      <c r="I874" s="19" t="n">
        <v>0.0841644408339663</v>
      </c>
      <c r="J874" s="19" t="n">
        <v>0.0845975715316854</v>
      </c>
      <c r="K874" s="19" t="n">
        <v>0.083339874220566</v>
      </c>
      <c r="L874" s="19" t="n">
        <v>0.10715986529245</v>
      </c>
      <c r="M874" s="19"/>
      <c r="N874" s="19" t="n">
        <v>0.053672351367102</v>
      </c>
      <c r="O874" s="19" t="n">
        <v>0.0653336810423533</v>
      </c>
      <c r="P874" s="19" t="n">
        <v>0.0918671982338231</v>
      </c>
      <c r="Q874" s="19" t="n">
        <v>0.103203240835344</v>
      </c>
      <c r="R874" s="19"/>
      <c r="S874" s="19" t="n">
        <v>0.035140131302984</v>
      </c>
      <c r="T874" s="19" t="n">
        <v>0.0899775391744692</v>
      </c>
      <c r="U874" s="19" t="n">
        <v>0.0533138370049544</v>
      </c>
      <c r="V874" s="19" t="n">
        <v>0.0906151828872099</v>
      </c>
      <c r="W874" s="19" t="n">
        <v>0.0914257003737551</v>
      </c>
      <c r="X874" s="19" t="n">
        <v>0.0611402931910999</v>
      </c>
      <c r="Y874" s="19" t="n">
        <v>0.0547725562044518</v>
      </c>
      <c r="Z874" s="19" t="n">
        <v>0.12700943692953</v>
      </c>
      <c r="AA874" s="19" t="n">
        <v>0.130610620474854</v>
      </c>
      <c r="AB874" s="19" t="n">
        <v>0.0745896409714264</v>
      </c>
      <c r="AC874" s="19" t="n">
        <v>0.0871506328029695</v>
      </c>
      <c r="AD874" s="19" t="n">
        <v>0.0549911618496084</v>
      </c>
      <c r="AE874" s="19"/>
      <c r="AF874" s="19" t="n">
        <v>0.0979795112476728</v>
      </c>
      <c r="AG874" s="19" t="n">
        <v>0.0567385420879612</v>
      </c>
      <c r="AH874" s="19" t="n">
        <v>0.108241961000578</v>
      </c>
      <c r="AI874" s="19"/>
      <c r="AJ874" s="19" t="n">
        <v>0.0886569492360022</v>
      </c>
      <c r="AK874" s="19" t="n">
        <v>0.0411020751935884</v>
      </c>
      <c r="AL874" s="19" t="n">
        <v>0.0476459616688694</v>
      </c>
      <c r="AM874" s="19" t="n">
        <v>0.151323504037388</v>
      </c>
      <c r="AN874" s="19" t="n">
        <v>0.119283070295962</v>
      </c>
      <c r="AO874" s="19"/>
      <c r="AP874" s="19" t="n">
        <v>0.0924581436448352</v>
      </c>
      <c r="AQ874" s="19" t="n">
        <v>0.0446520193768793</v>
      </c>
      <c r="AR874" s="19" t="n">
        <v>0.0483738621590207</v>
      </c>
      <c r="AS874" s="19" t="n">
        <v>0.0836314077648207</v>
      </c>
      <c r="AT874" s="19" t="n">
        <v>0.091158479998524</v>
      </c>
      <c r="AU874" s="19"/>
      <c r="AV874" s="19" t="n">
        <v>0.0398381296057562</v>
      </c>
      <c r="AW874" s="19" t="n">
        <v>0.0788233107532068</v>
      </c>
      <c r="AX874" s="19" t="n">
        <v>0.0370659323378763</v>
      </c>
      <c r="AY874" s="19" t="n">
        <v>0.0988234404357327</v>
      </c>
      <c r="AZ874" s="19" t="n">
        <v>0.0769570006545884</v>
      </c>
      <c r="BA874" s="19" t="n">
        <v>0.153471316299846</v>
      </c>
      <c r="BB874" s="19"/>
      <c r="BC874" s="19" t="n">
        <v>0.0849848630578293</v>
      </c>
      <c r="BD874" s="19" t="n">
        <v>0.0917609264465006</v>
      </c>
      <c r="BE874" s="19" t="n">
        <v>0.0606846906601727</v>
      </c>
      <c r="BF874" s="19" t="n">
        <v>0.0448577673036368</v>
      </c>
      <c r="BG874" s="19" t="n">
        <v>0.0288030049869607</v>
      </c>
    </row>
    <row r="875">
      <c r="B875" t="s">
        <v>430</v>
      </c>
      <c r="C875" s="19" t="n">
        <v>0.0149426534769167</v>
      </c>
      <c r="D875" s="19" t="n">
        <v>0.0202317470230985</v>
      </c>
      <c r="E875" s="19" t="n">
        <v>0.00990131734566885</v>
      </c>
      <c r="F875" s="19"/>
      <c r="G875" s="19" t="n">
        <v>0.00675099786279558</v>
      </c>
      <c r="H875" s="19" t="n">
        <v>0.00670722994351657</v>
      </c>
      <c r="I875" s="19" t="n">
        <v>0.0213772030488166</v>
      </c>
      <c r="J875" s="19" t="n">
        <v>0.0206720371821931</v>
      </c>
      <c r="K875" s="19" t="n">
        <v>0.0154729562604304</v>
      </c>
      <c r="L875" s="19" t="n">
        <v>0.0168703746911163</v>
      </c>
      <c r="M875" s="19"/>
      <c r="N875" s="19" t="n">
        <v>0.00935147020059948</v>
      </c>
      <c r="O875" s="19" t="n">
        <v>0.00818139493383429</v>
      </c>
      <c r="P875" s="19" t="n">
        <v>0.0309073853723163</v>
      </c>
      <c r="Q875" s="19" t="n">
        <v>0.0139984998178836</v>
      </c>
      <c r="R875" s="19"/>
      <c r="S875" s="19" t="n">
        <v>0.00272740643263668</v>
      </c>
      <c r="T875" s="19" t="n">
        <v>0.0164747499189964</v>
      </c>
      <c r="U875" s="19" t="n">
        <v>0.0173621983984755</v>
      </c>
      <c r="V875" s="19" t="n">
        <v>0.00603261939743125</v>
      </c>
      <c r="W875" s="19" t="n">
        <v>0.0373803078717999</v>
      </c>
      <c r="X875" s="19" t="n">
        <v>0</v>
      </c>
      <c r="Y875" s="19" t="n">
        <v>0.00536931608511388</v>
      </c>
      <c r="Z875" s="19" t="n">
        <v>0.0221032555578036</v>
      </c>
      <c r="AA875" s="19" t="n">
        <v>0.0201364459132023</v>
      </c>
      <c r="AB875" s="19" t="n">
        <v>0.0205886421559406</v>
      </c>
      <c r="AC875" s="19" t="n">
        <v>0.0326267106586472</v>
      </c>
      <c r="AD875" s="19" t="n">
        <v>0.0286529553680212</v>
      </c>
      <c r="AE875" s="19"/>
      <c r="AF875" s="19" t="n">
        <v>0.0134732778082906</v>
      </c>
      <c r="AG875" s="19" t="n">
        <v>0.0146426796440173</v>
      </c>
      <c r="AH875" s="19" t="n">
        <v>0.0270286554431473</v>
      </c>
      <c r="AI875" s="19"/>
      <c r="AJ875" s="19" t="n">
        <v>0.0169074911209341</v>
      </c>
      <c r="AK875" s="19" t="n">
        <v>0.0057223586649859</v>
      </c>
      <c r="AL875" s="19" t="n">
        <v>0.00607104941942966</v>
      </c>
      <c r="AM875" s="19" t="n">
        <v>0</v>
      </c>
      <c r="AN875" s="19" t="n">
        <v>0.0269810427943975</v>
      </c>
      <c r="AO875" s="19"/>
      <c r="AP875" s="19" t="n">
        <v>0.00418814849782634</v>
      </c>
      <c r="AQ875" s="19" t="n">
        <v>0.0116757239073299</v>
      </c>
      <c r="AR875" s="19" t="n">
        <v>0</v>
      </c>
      <c r="AS875" s="19" t="n">
        <v>0.0391004365494202</v>
      </c>
      <c r="AT875" s="19" t="n">
        <v>0</v>
      </c>
      <c r="AU875" s="19"/>
      <c r="AV875" s="19" t="n">
        <v>0.00597981861792759</v>
      </c>
      <c r="AW875" s="19" t="n">
        <v>0.00966132388843974</v>
      </c>
      <c r="AX875" s="19" t="n">
        <v>0.00501066823932287</v>
      </c>
      <c r="AY875" s="19" t="n">
        <v>0.0285574103160038</v>
      </c>
      <c r="AZ875" s="19" t="n">
        <v>0.0064834535403109</v>
      </c>
      <c r="BA875" s="19" t="n">
        <v>0.025882167811717</v>
      </c>
      <c r="BB875" s="19"/>
      <c r="BC875" s="19" t="n">
        <v>0.0147947607693927</v>
      </c>
      <c r="BD875" s="19" t="n">
        <v>0.0209692129288448</v>
      </c>
      <c r="BE875" s="19" t="n">
        <v>0.0109143186205438</v>
      </c>
      <c r="BF875" s="19" t="n">
        <v>0.00797795972157746</v>
      </c>
      <c r="BG875" s="19" t="n">
        <v>0.0247331871961983</v>
      </c>
    </row>
    <row r="876">
      <c r="B876" t="s">
        <v>317</v>
      </c>
      <c r="C876" s="19" t="n">
        <v>0.00506623742499987</v>
      </c>
      <c r="D876" s="19" t="n">
        <v>0.00589586427709741</v>
      </c>
      <c r="E876" s="19" t="n">
        <v>0.00344251401142272</v>
      </c>
      <c r="F876" s="19"/>
      <c r="G876" s="19" t="n">
        <v>0</v>
      </c>
      <c r="H876" s="19" t="n">
        <v>0.0073653248521533</v>
      </c>
      <c r="I876" s="19" t="n">
        <v>0.00564292519596618</v>
      </c>
      <c r="J876" s="19" t="n">
        <v>0</v>
      </c>
      <c r="K876" s="19" t="n">
        <v>0.00688905066356606</v>
      </c>
      <c r="L876" s="19" t="n">
        <v>0.00899863956938252</v>
      </c>
      <c r="M876" s="19"/>
      <c r="N876" s="19" t="n">
        <v>0.007027098052413</v>
      </c>
      <c r="O876" s="19" t="n">
        <v>0.00225892818108727</v>
      </c>
      <c r="P876" s="19" t="n">
        <v>0.00424850839533618</v>
      </c>
      <c r="Q876" s="19" t="n">
        <v>0.00660090689427366</v>
      </c>
      <c r="R876" s="19"/>
      <c r="S876" s="19" t="n">
        <v>0</v>
      </c>
      <c r="T876" s="19" t="n">
        <v>0.00452743351499127</v>
      </c>
      <c r="U876" s="19" t="n">
        <v>0</v>
      </c>
      <c r="V876" s="19" t="n">
        <v>0.00568238114265232</v>
      </c>
      <c r="W876" s="19" t="n">
        <v>0.00798991384835543</v>
      </c>
      <c r="X876" s="19" t="n">
        <v>0.00820657323701452</v>
      </c>
      <c r="Y876" s="19" t="n">
        <v>0</v>
      </c>
      <c r="Z876" s="19" t="n">
        <v>0</v>
      </c>
      <c r="AA876" s="19" t="n">
        <v>0.00476004754153877</v>
      </c>
      <c r="AB876" s="19" t="n">
        <v>0.0190496750108991</v>
      </c>
      <c r="AC876" s="19" t="n">
        <v>0.00857833208775849</v>
      </c>
      <c r="AD876" s="19" t="n">
        <v>0</v>
      </c>
      <c r="AE876" s="19"/>
      <c r="AF876" s="19" t="n">
        <v>0.0058622872655257</v>
      </c>
      <c r="AG876" s="19" t="n">
        <v>0.00469688425705459</v>
      </c>
      <c r="AH876" s="19" t="n">
        <v>0.00799291141501653</v>
      </c>
      <c r="AI876" s="19"/>
      <c r="AJ876" s="19" t="n">
        <v>0.00496825104908835</v>
      </c>
      <c r="AK876" s="19" t="n">
        <v>0.00362362537706885</v>
      </c>
      <c r="AL876" s="19" t="n">
        <v>0</v>
      </c>
      <c r="AM876" s="19" t="n">
        <v>0.0216458208049353</v>
      </c>
      <c r="AN876" s="19" t="n">
        <v>0.0118781322798798</v>
      </c>
      <c r="AO876" s="19"/>
      <c r="AP876" s="19" t="n">
        <v>0.00305033822867813</v>
      </c>
      <c r="AQ876" s="19" t="n">
        <v>0.00582549265844452</v>
      </c>
      <c r="AR876" s="19" t="n">
        <v>0.0061124523632426</v>
      </c>
      <c r="AS876" s="19" t="n">
        <v>0.00320558380075394</v>
      </c>
      <c r="AT876" s="19" t="n">
        <v>0</v>
      </c>
      <c r="AU876" s="19"/>
      <c r="AV876" s="19" t="n">
        <v>0.00357756995516357</v>
      </c>
      <c r="AW876" s="19" t="n">
        <v>0.00516211882663855</v>
      </c>
      <c r="AX876" s="19" t="n">
        <v>0.0122875208185703</v>
      </c>
      <c r="AY876" s="19" t="n">
        <v>0.0051692104881214</v>
      </c>
      <c r="AZ876" s="19" t="n">
        <v>0</v>
      </c>
      <c r="BA876" s="19" t="n">
        <v>0.00867639519744781</v>
      </c>
      <c r="BB876" s="19"/>
      <c r="BC876" s="19" t="n">
        <v>0.00787107168955001</v>
      </c>
      <c r="BD876" s="19" t="n">
        <v>0.00227966236533028</v>
      </c>
      <c r="BE876" s="19" t="n">
        <v>0.00343051899042695</v>
      </c>
      <c r="BF876" s="19" t="n">
        <v>0.0122843292784456</v>
      </c>
      <c r="BG876" s="19" t="n">
        <v>0</v>
      </c>
    </row>
    <row r="877">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c r="AB877" s="19"/>
      <c r="AC877" s="19"/>
      <c r="AD877" s="19"/>
      <c r="AE877" s="19"/>
      <c r="AF877" s="19"/>
      <c r="AG877" s="19"/>
      <c r="AH877" s="19"/>
      <c r="AI877" s="19"/>
      <c r="AJ877" s="19"/>
      <c r="AK877" s="19"/>
      <c r="AL877" s="19"/>
      <c r="AM877" s="19"/>
      <c r="AN877" s="19"/>
      <c r="AO877" s="19"/>
      <c r="AP877" s="19"/>
      <c r="AQ877" s="19"/>
      <c r="AR877" s="19"/>
      <c r="AS877" s="19"/>
      <c r="AT877" s="19"/>
      <c r="AU877" s="19"/>
      <c r="AV877" s="19"/>
      <c r="AW877" s="19"/>
      <c r="AX877" s="19"/>
      <c r="AY877" s="19"/>
      <c r="AZ877" s="19"/>
      <c r="BA877" s="19"/>
      <c r="BB877" s="19"/>
      <c r="BC877" s="19"/>
      <c r="BD877" s="19"/>
      <c r="BE877" s="19"/>
      <c r="BF877" s="19"/>
      <c r="BG877" s="19"/>
    </row>
    <row r="878">
      <c r="B878" s="7" t="s">
        <v>445</v>
      </c>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c r="AB878" s="19"/>
      <c r="AC878" s="19"/>
      <c r="AD878" s="19"/>
      <c r="AE878" s="19"/>
      <c r="AF878" s="19"/>
      <c r="AG878" s="19"/>
      <c r="AH878" s="19"/>
      <c r="AI878" s="19"/>
      <c r="AJ878" s="19"/>
      <c r="AK878" s="19"/>
      <c r="AL878" s="19"/>
      <c r="AM878" s="19"/>
      <c r="AN878" s="19"/>
      <c r="AO878" s="19"/>
      <c r="AP878" s="19"/>
      <c r="AQ878" s="19"/>
      <c r="AR878" s="19"/>
      <c r="AS878" s="19"/>
      <c r="AT878" s="19"/>
      <c r="AU878" s="19"/>
      <c r="AV878" s="19"/>
      <c r="AW878" s="19"/>
      <c r="AX878" s="19"/>
      <c r="AY878" s="19"/>
      <c r="AZ878" s="19"/>
      <c r="BA878" s="19"/>
      <c r="BB878" s="19"/>
      <c r="BC878" s="19"/>
      <c r="BD878" s="19"/>
      <c r="BE878" s="19"/>
      <c r="BF878" s="19"/>
      <c r="BG878" s="19"/>
    </row>
    <row r="879">
      <c r="B879" s="26" t="s">
        <v>79</v>
      </c>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c r="AB879" s="19"/>
      <c r="AC879" s="19"/>
      <c r="AD879" s="19"/>
      <c r="AE879" s="19"/>
      <c r="AF879" s="19"/>
      <c r="AG879" s="19"/>
      <c r="AH879" s="19"/>
      <c r="AI879" s="19"/>
      <c r="AJ879" s="19"/>
      <c r="AK879" s="19"/>
      <c r="AL879" s="19"/>
      <c r="AM879" s="19"/>
      <c r="AN879" s="19"/>
      <c r="AO879" s="19"/>
      <c r="AP879" s="19"/>
      <c r="AQ879" s="19"/>
      <c r="AR879" s="19"/>
      <c r="AS879" s="19"/>
      <c r="AT879" s="19"/>
      <c r="AU879" s="19"/>
      <c r="AV879" s="19"/>
      <c r="AW879" s="19"/>
      <c r="AX879" s="19"/>
      <c r="AY879" s="19"/>
      <c r="AZ879" s="19"/>
      <c r="BA879" s="19"/>
      <c r="BB879" s="19"/>
      <c r="BC879" s="19"/>
      <c r="BD879" s="19"/>
      <c r="BE879" s="19"/>
      <c r="BF879" s="19"/>
      <c r="BG879" s="19"/>
    </row>
    <row r="880">
      <c r="B880" t="s">
        <v>440</v>
      </c>
      <c r="C880" s="19" t="n">
        <v>0.0755580559968375</v>
      </c>
      <c r="D880" s="19" t="n">
        <v>0.0831864238625776</v>
      </c>
      <c r="E880" s="19" t="n">
        <v>0.0674050165326728</v>
      </c>
      <c r="F880" s="19"/>
      <c r="G880" s="19" t="n">
        <v>0.166046983221913</v>
      </c>
      <c r="H880" s="19" t="n">
        <v>0.162921343192868</v>
      </c>
      <c r="I880" s="19" t="n">
        <v>0.0562908914620473</v>
      </c>
      <c r="J880" s="19" t="n">
        <v>0.0369755983307684</v>
      </c>
      <c r="K880" s="19" t="n">
        <v>0.0265871270239178</v>
      </c>
      <c r="L880" s="19" t="n">
        <v>0.0241053775454991</v>
      </c>
      <c r="M880" s="19"/>
      <c r="N880" s="19" t="n">
        <v>0.107106288672605</v>
      </c>
      <c r="O880" s="19" t="n">
        <v>0.0753378872681747</v>
      </c>
      <c r="P880" s="19" t="n">
        <v>0.0648263843668661</v>
      </c>
      <c r="Q880" s="19" t="n">
        <v>0.0513730918840516</v>
      </c>
      <c r="R880" s="19"/>
      <c r="S880" s="19" t="n">
        <v>0.11864193700416</v>
      </c>
      <c r="T880" s="19" t="n">
        <v>0.0536216420857271</v>
      </c>
      <c r="U880" s="19" t="n">
        <v>0.0256901949655292</v>
      </c>
      <c r="V880" s="19" t="n">
        <v>0.0625728407928593</v>
      </c>
      <c r="W880" s="19" t="n">
        <v>0.0962650368834031</v>
      </c>
      <c r="X880" s="19" t="n">
        <v>0.0839132359253475</v>
      </c>
      <c r="Y880" s="19" t="n">
        <v>0.0942379614668684</v>
      </c>
      <c r="Z880" s="19" t="n">
        <v>0.0708123439030338</v>
      </c>
      <c r="AA880" s="19" t="n">
        <v>0.0795205775573263</v>
      </c>
      <c r="AB880" s="19" t="n">
        <v>0.0508662490217101</v>
      </c>
      <c r="AC880" s="19" t="n">
        <v>0.106577554860803</v>
      </c>
      <c r="AD880" s="19" t="n">
        <v>0.0313970221601018</v>
      </c>
      <c r="AE880" s="19"/>
      <c r="AF880" s="19" t="n">
        <v>0.0472572820534318</v>
      </c>
      <c r="AG880" s="19" t="n">
        <v>0.0856609602730697</v>
      </c>
      <c r="AH880" s="19" t="n">
        <v>0.0692728335493242</v>
      </c>
      <c r="AI880" s="19"/>
      <c r="AJ880" s="19" t="n">
        <v>0.057940972863631</v>
      </c>
      <c r="AK880" s="19" t="n">
        <v>0.119086319866691</v>
      </c>
      <c r="AL880" s="19" t="n">
        <v>0.0718528499300728</v>
      </c>
      <c r="AM880" s="19" t="n">
        <v>0.0562526329751638</v>
      </c>
      <c r="AN880" s="19" t="n">
        <v>0.0400038686826295</v>
      </c>
      <c r="AO880" s="19"/>
      <c r="AP880" s="19" t="n">
        <v>0.0682935543030476</v>
      </c>
      <c r="AQ880" s="19" t="n">
        <v>0.118050612871928</v>
      </c>
      <c r="AR880" s="19" t="n">
        <v>0.0518417789155339</v>
      </c>
      <c r="AS880" s="19" t="n">
        <v>0.0360662941918744</v>
      </c>
      <c r="AT880" s="19" t="n">
        <v>0.0485999758198754</v>
      </c>
      <c r="AU880" s="19"/>
      <c r="AV880" s="19" t="n">
        <v>0.148860793610769</v>
      </c>
      <c r="AW880" s="19" t="n">
        <v>0.065801278089524</v>
      </c>
      <c r="AX880" s="19" t="n">
        <v>0.0602848971258753</v>
      </c>
      <c r="AY880" s="19" t="n">
        <v>0.0350453676432064</v>
      </c>
      <c r="AZ880" s="19" t="n">
        <v>0.0516321698491349</v>
      </c>
      <c r="BA880" s="19" t="n">
        <v>0.0223849868278372</v>
      </c>
      <c r="BB880" s="19"/>
      <c r="BC880" s="19" t="n">
        <v>0.049267879733111</v>
      </c>
      <c r="BD880" s="19" t="n">
        <v>0.0551353493746491</v>
      </c>
      <c r="BE880" s="19" t="n">
        <v>0.0987136507130355</v>
      </c>
      <c r="BF880" s="19" t="n">
        <v>0.127862218594136</v>
      </c>
      <c r="BG880" s="19" t="n">
        <v>0.328506385793403</v>
      </c>
    </row>
    <row r="881">
      <c r="B881" t="s">
        <v>441</v>
      </c>
      <c r="C881" s="19" t="n">
        <v>0.3654718933307</v>
      </c>
      <c r="D881" s="19" t="n">
        <v>0.38431142242382</v>
      </c>
      <c r="E881" s="19" t="n">
        <v>0.349977740285335</v>
      </c>
      <c r="F881" s="19"/>
      <c r="G881" s="19" t="n">
        <v>0.418046734477241</v>
      </c>
      <c r="H881" s="19" t="n">
        <v>0.403131134130281</v>
      </c>
      <c r="I881" s="19" t="n">
        <v>0.39679847559751</v>
      </c>
      <c r="J881" s="19" t="n">
        <v>0.348498524438364</v>
      </c>
      <c r="K881" s="19" t="n">
        <v>0.344171887398156</v>
      </c>
      <c r="L881" s="19" t="n">
        <v>0.302437855025617</v>
      </c>
      <c r="M881" s="19"/>
      <c r="N881" s="19" t="n">
        <v>0.418093365683038</v>
      </c>
      <c r="O881" s="19" t="n">
        <v>0.370620786131161</v>
      </c>
      <c r="P881" s="19" t="n">
        <v>0.311389717378761</v>
      </c>
      <c r="Q881" s="19" t="n">
        <v>0.349678821192487</v>
      </c>
      <c r="R881" s="19"/>
      <c r="S881" s="19" t="n">
        <v>0.435989075736484</v>
      </c>
      <c r="T881" s="19" t="n">
        <v>0.375975517575446</v>
      </c>
      <c r="U881" s="19" t="n">
        <v>0.356392098308572</v>
      </c>
      <c r="V881" s="19" t="n">
        <v>0.376734243709214</v>
      </c>
      <c r="W881" s="19" t="n">
        <v>0.401403939739494</v>
      </c>
      <c r="X881" s="19" t="n">
        <v>0.373163441625619</v>
      </c>
      <c r="Y881" s="19" t="n">
        <v>0.358604291928972</v>
      </c>
      <c r="Z881" s="19" t="n">
        <v>0.310490288859436</v>
      </c>
      <c r="AA881" s="19" t="n">
        <v>0.323617192142189</v>
      </c>
      <c r="AB881" s="19" t="n">
        <v>0.347232605470209</v>
      </c>
      <c r="AC881" s="19" t="n">
        <v>0.305359811473347</v>
      </c>
      <c r="AD881" s="19" t="n">
        <v>0.273105275339734</v>
      </c>
      <c r="AE881" s="19"/>
      <c r="AF881" s="19" t="n">
        <v>0.322473120263453</v>
      </c>
      <c r="AG881" s="19" t="n">
        <v>0.374374679983355</v>
      </c>
      <c r="AH881" s="19" t="n">
        <v>0.40698266607996</v>
      </c>
      <c r="AI881" s="19"/>
      <c r="AJ881" s="19" t="n">
        <v>0.359607061096928</v>
      </c>
      <c r="AK881" s="19" t="n">
        <v>0.405426479261379</v>
      </c>
      <c r="AL881" s="19" t="n">
        <v>0.387069470907457</v>
      </c>
      <c r="AM881" s="19" t="n">
        <v>0.222306223002011</v>
      </c>
      <c r="AN881" s="19" t="n">
        <v>0.390134509788971</v>
      </c>
      <c r="AO881" s="19"/>
      <c r="AP881" s="19" t="n">
        <v>0.353515298097451</v>
      </c>
      <c r="AQ881" s="19" t="n">
        <v>0.451458634976565</v>
      </c>
      <c r="AR881" s="19" t="n">
        <v>0.319400307273278</v>
      </c>
      <c r="AS881" s="19" t="n">
        <v>0.290131047437098</v>
      </c>
      <c r="AT881" s="19" t="n">
        <v>0.347170145294652</v>
      </c>
      <c r="AU881" s="19"/>
      <c r="AV881" s="19" t="n">
        <v>0.471136372962853</v>
      </c>
      <c r="AW881" s="19" t="n">
        <v>0.388159054714561</v>
      </c>
      <c r="AX881" s="19" t="n">
        <v>0.344585468521455</v>
      </c>
      <c r="AY881" s="19" t="n">
        <v>0.285255346723254</v>
      </c>
      <c r="AZ881" s="19" t="n">
        <v>0.340528028065025</v>
      </c>
      <c r="BA881" s="19" t="n">
        <v>0.347373637640595</v>
      </c>
      <c r="BB881" s="19"/>
      <c r="BC881" s="19" t="n">
        <v>0.353148240229986</v>
      </c>
      <c r="BD881" s="19" t="n">
        <v>0.354047224904165</v>
      </c>
      <c r="BE881" s="19" t="n">
        <v>0.388013946130546</v>
      </c>
      <c r="BF881" s="19" t="n">
        <v>0.386293610079434</v>
      </c>
      <c r="BG881" s="19" t="n">
        <v>0.350136404178303</v>
      </c>
    </row>
    <row r="882">
      <c r="B882" t="s">
        <v>442</v>
      </c>
      <c r="C882" s="19" t="n">
        <v>0.352555142006584</v>
      </c>
      <c r="D882" s="19" t="n">
        <v>0.34761837779078</v>
      </c>
      <c r="E882" s="19" t="n">
        <v>0.356743437310284</v>
      </c>
      <c r="F882" s="19"/>
      <c r="G882" s="19" t="n">
        <v>0.237255135058382</v>
      </c>
      <c r="H882" s="19" t="n">
        <v>0.30450634973228</v>
      </c>
      <c r="I882" s="19" t="n">
        <v>0.333218249564577</v>
      </c>
      <c r="J882" s="19" t="n">
        <v>0.384292506084603</v>
      </c>
      <c r="K882" s="19" t="n">
        <v>0.371681198724599</v>
      </c>
      <c r="L882" s="19" t="n">
        <v>0.445720729393323</v>
      </c>
      <c r="M882" s="19"/>
      <c r="N882" s="19" t="n">
        <v>0.328676370269446</v>
      </c>
      <c r="O882" s="19" t="n">
        <v>0.360185668101592</v>
      </c>
      <c r="P882" s="19" t="n">
        <v>0.392574549984709</v>
      </c>
      <c r="Q882" s="19" t="n">
        <v>0.335886167751147</v>
      </c>
      <c r="R882" s="19"/>
      <c r="S882" s="19" t="n">
        <v>0.290516508189815</v>
      </c>
      <c r="T882" s="19" t="n">
        <v>0.366344776859035</v>
      </c>
      <c r="U882" s="19" t="n">
        <v>0.373727743890635</v>
      </c>
      <c r="V882" s="19" t="n">
        <v>0.364521179018089</v>
      </c>
      <c r="W882" s="19" t="n">
        <v>0.269895042043034</v>
      </c>
      <c r="X882" s="19" t="n">
        <v>0.30829575005143</v>
      </c>
      <c r="Y882" s="19" t="n">
        <v>0.344070635778826</v>
      </c>
      <c r="Z882" s="19" t="n">
        <v>0.430263528147346</v>
      </c>
      <c r="AA882" s="19" t="n">
        <v>0.368846519235241</v>
      </c>
      <c r="AB882" s="19" t="n">
        <v>0.402898821196741</v>
      </c>
      <c r="AC882" s="19" t="n">
        <v>0.360714798312047</v>
      </c>
      <c r="AD882" s="19" t="n">
        <v>0.512606949855646</v>
      </c>
      <c r="AE882" s="19"/>
      <c r="AF882" s="19" t="n">
        <v>0.379661276166284</v>
      </c>
      <c r="AG882" s="19" t="n">
        <v>0.369585164679013</v>
      </c>
      <c r="AH882" s="19" t="n">
        <v>0.295202154832229</v>
      </c>
      <c r="AI882" s="19"/>
      <c r="AJ882" s="19" t="n">
        <v>0.378384124596734</v>
      </c>
      <c r="AK882" s="19" t="n">
        <v>0.323533001697584</v>
      </c>
      <c r="AL882" s="19" t="n">
        <v>0.413530411434379</v>
      </c>
      <c r="AM882" s="19" t="n">
        <v>0.297007132548316</v>
      </c>
      <c r="AN882" s="19" t="n">
        <v>0.316001335573109</v>
      </c>
      <c r="AO882" s="19"/>
      <c r="AP882" s="19" t="n">
        <v>0.376292312330727</v>
      </c>
      <c r="AQ882" s="19" t="n">
        <v>0.302781713091613</v>
      </c>
      <c r="AR882" s="19" t="n">
        <v>0.44480210443276</v>
      </c>
      <c r="AS882" s="19" t="n">
        <v>0.39178144414389</v>
      </c>
      <c r="AT882" s="19" t="n">
        <v>0.301339622012196</v>
      </c>
      <c r="AU882" s="19"/>
      <c r="AV882" s="19" t="n">
        <v>0.274556719701627</v>
      </c>
      <c r="AW882" s="19" t="n">
        <v>0.380725610164539</v>
      </c>
      <c r="AX882" s="19" t="n">
        <v>0.451806729202465</v>
      </c>
      <c r="AY882" s="19" t="n">
        <v>0.378079283752434</v>
      </c>
      <c r="AZ882" s="19" t="n">
        <v>0.321290034710948</v>
      </c>
      <c r="BA882" s="19" t="n">
        <v>0.353261614619406</v>
      </c>
      <c r="BB882" s="19"/>
      <c r="BC882" s="19" t="n">
        <v>0.339404438181144</v>
      </c>
      <c r="BD882" s="19" t="n">
        <v>0.343476953866538</v>
      </c>
      <c r="BE882" s="19" t="n">
        <v>0.36386544089105</v>
      </c>
      <c r="BF882" s="19" t="n">
        <v>0.346772137295864</v>
      </c>
      <c r="BG882" s="19" t="n">
        <v>0.239729138602205</v>
      </c>
    </row>
    <row r="883">
      <c r="B883" t="s">
        <v>443</v>
      </c>
      <c r="C883" s="19" t="n">
        <v>0.131425467565772</v>
      </c>
      <c r="D883" s="19" t="n">
        <v>0.13515753356848</v>
      </c>
      <c r="E883" s="19" t="n">
        <v>0.12677599326829</v>
      </c>
      <c r="F883" s="19"/>
      <c r="G883" s="19" t="n">
        <v>0.121587767423437</v>
      </c>
      <c r="H883" s="19" t="n">
        <v>0.0625269640486365</v>
      </c>
      <c r="I883" s="19" t="n">
        <v>0.138927828495177</v>
      </c>
      <c r="J883" s="19" t="n">
        <v>0.143892695121694</v>
      </c>
      <c r="K883" s="19" t="n">
        <v>0.178260225172145</v>
      </c>
      <c r="L883" s="19" t="n">
        <v>0.146124579421687</v>
      </c>
      <c r="M883" s="19"/>
      <c r="N883" s="19" t="n">
        <v>0.0965846480727834</v>
      </c>
      <c r="O883" s="19" t="n">
        <v>0.123906465148496</v>
      </c>
      <c r="P883" s="19" t="n">
        <v>0.143747955634043</v>
      </c>
      <c r="Q883" s="19" t="n">
        <v>0.16621880388948</v>
      </c>
      <c r="R883" s="19"/>
      <c r="S883" s="19" t="n">
        <v>0.0840448738167668</v>
      </c>
      <c r="T883" s="19" t="n">
        <v>0.123437039857006</v>
      </c>
      <c r="U883" s="19" t="n">
        <v>0.172597546330532</v>
      </c>
      <c r="V883" s="19" t="n">
        <v>0.126035523223702</v>
      </c>
      <c r="W883" s="19" t="n">
        <v>0.14489104069939</v>
      </c>
      <c r="X883" s="19" t="n">
        <v>0.147321862487932</v>
      </c>
      <c r="Y883" s="19" t="n">
        <v>0.146834212599819</v>
      </c>
      <c r="Z883" s="19" t="n">
        <v>0.0840854936229404</v>
      </c>
      <c r="AA883" s="19" t="n">
        <v>0.167294137062064</v>
      </c>
      <c r="AB883" s="19" t="n">
        <v>0.126206310452741</v>
      </c>
      <c r="AC883" s="19" t="n">
        <v>0.134524261158409</v>
      </c>
      <c r="AD883" s="19" t="n">
        <v>0.115340589272714</v>
      </c>
      <c r="AE883" s="19"/>
      <c r="AF883" s="19" t="n">
        <v>0.185839040642427</v>
      </c>
      <c r="AG883" s="19" t="n">
        <v>0.095337452889277</v>
      </c>
      <c r="AH883" s="19" t="n">
        <v>0.116127031163279</v>
      </c>
      <c r="AI883" s="19"/>
      <c r="AJ883" s="19" t="n">
        <v>0.137204809480626</v>
      </c>
      <c r="AK883" s="19" t="n">
        <v>0.102373560008985</v>
      </c>
      <c r="AL883" s="19" t="n">
        <v>0.0574843431770852</v>
      </c>
      <c r="AM883" s="19" t="n">
        <v>0.345907673116186</v>
      </c>
      <c r="AN883" s="19" t="n">
        <v>0.143036277836264</v>
      </c>
      <c r="AO883" s="19"/>
      <c r="AP883" s="19" t="n">
        <v>0.119485354335778</v>
      </c>
      <c r="AQ883" s="19" t="n">
        <v>0.0808273348049125</v>
      </c>
      <c r="AR883" s="19" t="n">
        <v>0.0971373434554447</v>
      </c>
      <c r="AS883" s="19" t="n">
        <v>0.234774536778341</v>
      </c>
      <c r="AT883" s="19" t="n">
        <v>0.211757365287863</v>
      </c>
      <c r="AU883" s="19"/>
      <c r="AV883" s="19" t="n">
        <v>0.0542203974195732</v>
      </c>
      <c r="AW883" s="19" t="n">
        <v>0.0900497525094036</v>
      </c>
      <c r="AX883" s="19" t="n">
        <v>0.0939272228844961</v>
      </c>
      <c r="AY883" s="19" t="n">
        <v>0.250845450139226</v>
      </c>
      <c r="AZ883" s="19" t="n">
        <v>0.213742963368808</v>
      </c>
      <c r="BA883" s="19" t="n">
        <v>0.108979827952485</v>
      </c>
      <c r="BB883" s="19"/>
      <c r="BC883" s="19" t="n">
        <v>0.170574424026833</v>
      </c>
      <c r="BD883" s="19" t="n">
        <v>0.160703212964217</v>
      </c>
      <c r="BE883" s="19" t="n">
        <v>0.0855889280511583</v>
      </c>
      <c r="BF883" s="19" t="n">
        <v>0.083527691408642</v>
      </c>
      <c r="BG883" s="19" t="n">
        <v>0.0310941256941502</v>
      </c>
    </row>
    <row r="884">
      <c r="B884" t="s">
        <v>100</v>
      </c>
      <c r="C884" s="19" t="n">
        <v>0.0749894411001066</v>
      </c>
      <c r="D884" s="19" t="n">
        <v>0.0497262423543425</v>
      </c>
      <c r="E884" s="19" t="n">
        <v>0.0990978126034186</v>
      </c>
      <c r="F884" s="19"/>
      <c r="G884" s="19" t="n">
        <v>0.0570633798190267</v>
      </c>
      <c r="H884" s="19" t="n">
        <v>0.0669142088959343</v>
      </c>
      <c r="I884" s="19" t="n">
        <v>0.0747645548806879</v>
      </c>
      <c r="J884" s="19" t="n">
        <v>0.0863406760245713</v>
      </c>
      <c r="K884" s="19" t="n">
        <v>0.0792995616811818</v>
      </c>
      <c r="L884" s="19" t="n">
        <v>0.081611458613873</v>
      </c>
      <c r="M884" s="19"/>
      <c r="N884" s="19" t="n">
        <v>0.0495393273021274</v>
      </c>
      <c r="O884" s="19" t="n">
        <v>0.069949193350576</v>
      </c>
      <c r="P884" s="19" t="n">
        <v>0.0874613926356203</v>
      </c>
      <c r="Q884" s="19" t="n">
        <v>0.0968431152828348</v>
      </c>
      <c r="R884" s="19"/>
      <c r="S884" s="19" t="n">
        <v>0.0708076052527737</v>
      </c>
      <c r="T884" s="19" t="n">
        <v>0.0806210236227869</v>
      </c>
      <c r="U884" s="19" t="n">
        <v>0.0715924165047317</v>
      </c>
      <c r="V884" s="19" t="n">
        <v>0.0701362132561353</v>
      </c>
      <c r="W884" s="19" t="n">
        <v>0.0875449406346793</v>
      </c>
      <c r="X884" s="19" t="n">
        <v>0.0873057099096712</v>
      </c>
      <c r="Y884" s="19" t="n">
        <v>0.0562528982255141</v>
      </c>
      <c r="Z884" s="19" t="n">
        <v>0.104348345467244</v>
      </c>
      <c r="AA884" s="19" t="n">
        <v>0.0607215740031804</v>
      </c>
      <c r="AB884" s="19" t="n">
        <v>0.0727960138585986</v>
      </c>
      <c r="AC884" s="19" t="n">
        <v>0.0928235741953944</v>
      </c>
      <c r="AD884" s="19" t="n">
        <v>0.0675501633718035</v>
      </c>
      <c r="AE884" s="19"/>
      <c r="AF884" s="19" t="n">
        <v>0.0647692808744051</v>
      </c>
      <c r="AG884" s="19" t="n">
        <v>0.0750417421752855</v>
      </c>
      <c r="AH884" s="19" t="n">
        <v>0.112415314375207</v>
      </c>
      <c r="AI884" s="19"/>
      <c r="AJ884" s="19" t="n">
        <v>0.0668630319620806</v>
      </c>
      <c r="AK884" s="19" t="n">
        <v>0.0495806391653616</v>
      </c>
      <c r="AL884" s="19" t="n">
        <v>0.0700629245510056</v>
      </c>
      <c r="AM884" s="19" t="n">
        <v>0.0785263383583231</v>
      </c>
      <c r="AN884" s="19" t="n">
        <v>0.110824008119027</v>
      </c>
      <c r="AO884" s="19"/>
      <c r="AP884" s="19" t="n">
        <v>0.082413480932997</v>
      </c>
      <c r="AQ884" s="19" t="n">
        <v>0.0468817042549811</v>
      </c>
      <c r="AR884" s="19" t="n">
        <v>0.0868184659229835</v>
      </c>
      <c r="AS884" s="19" t="n">
        <v>0.0472466774487958</v>
      </c>
      <c r="AT884" s="19" t="n">
        <v>0.0911328915854134</v>
      </c>
      <c r="AU884" s="19"/>
      <c r="AV884" s="19" t="n">
        <v>0.0512257163051781</v>
      </c>
      <c r="AW884" s="19" t="n">
        <v>0.0752643045219724</v>
      </c>
      <c r="AX884" s="19" t="n">
        <v>0.0493956822657087</v>
      </c>
      <c r="AY884" s="19" t="n">
        <v>0.050774551741879</v>
      </c>
      <c r="AZ884" s="19" t="n">
        <v>0.0728068040060838</v>
      </c>
      <c r="BA884" s="19" t="n">
        <v>0.167999932959677</v>
      </c>
      <c r="BB884" s="19"/>
      <c r="BC884" s="19" t="n">
        <v>0.0876050178289259</v>
      </c>
      <c r="BD884" s="19" t="n">
        <v>0.0866372588904315</v>
      </c>
      <c r="BE884" s="19" t="n">
        <v>0.0638180342142102</v>
      </c>
      <c r="BF884" s="19" t="n">
        <v>0.0555443426219244</v>
      </c>
      <c r="BG884" s="19" t="n">
        <v>0.0505339457319384</v>
      </c>
    </row>
    <row r="885">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c r="AB885" s="19"/>
      <c r="AC885" s="19"/>
      <c r="AD885" s="19"/>
      <c r="AE885" s="19"/>
      <c r="AF885" s="19"/>
      <c r="AG885" s="19"/>
      <c r="AH885" s="19"/>
      <c r="AI885" s="19"/>
      <c r="AJ885" s="19"/>
      <c r="AK885" s="19"/>
      <c r="AL885" s="19"/>
      <c r="AM885" s="19"/>
      <c r="AN885" s="19"/>
      <c r="AO885" s="19"/>
      <c r="AP885" s="19"/>
      <c r="AQ885" s="19"/>
      <c r="AR885" s="19"/>
      <c r="AS885" s="19"/>
      <c r="AT885" s="19"/>
      <c r="AU885" s="19"/>
      <c r="AV885" s="19"/>
      <c r="AW885" s="19"/>
      <c r="AX885" s="19"/>
      <c r="AY885" s="19"/>
      <c r="AZ885" s="19"/>
      <c r="BA885" s="19"/>
      <c r="BB885" s="19"/>
      <c r="BC885" s="19"/>
      <c r="BD885" s="19"/>
      <c r="BE885" s="19"/>
      <c r="BF885" s="19"/>
      <c r="BG885" s="19"/>
    </row>
    <row r="886">
      <c r="B886" s="7" t="s">
        <v>446</v>
      </c>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c r="AB886" s="19"/>
      <c r="AC886" s="19"/>
      <c r="AD886" s="19"/>
      <c r="AE886" s="19"/>
      <c r="AF886" s="19"/>
      <c r="AG886" s="19"/>
      <c r="AH886" s="19"/>
      <c r="AI886" s="19"/>
      <c r="AJ886" s="19"/>
      <c r="AK886" s="19"/>
      <c r="AL886" s="19"/>
      <c r="AM886" s="19"/>
      <c r="AN886" s="19"/>
      <c r="AO886" s="19"/>
      <c r="AP886" s="19"/>
      <c r="AQ886" s="19"/>
      <c r="AR886" s="19"/>
      <c r="AS886" s="19"/>
      <c r="AT886" s="19"/>
      <c r="AU886" s="19"/>
      <c r="AV886" s="19"/>
      <c r="AW886" s="19"/>
      <c r="AX886" s="19"/>
      <c r="AY886" s="19"/>
      <c r="AZ886" s="19"/>
      <c r="BA886" s="19"/>
      <c r="BB886" s="19"/>
      <c r="BC886" s="19"/>
      <c r="BD886" s="19"/>
      <c r="BE886" s="19"/>
      <c r="BF886" s="19"/>
      <c r="BG886" s="19"/>
    </row>
    <row r="887">
      <c r="B887" s="26" t="s">
        <v>79</v>
      </c>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c r="AB887" s="19"/>
      <c r="AC887" s="19"/>
      <c r="AD887" s="19"/>
      <c r="AE887" s="19"/>
      <c r="AF887" s="19"/>
      <c r="AG887" s="19"/>
      <c r="AH887" s="19"/>
      <c r="AI887" s="19"/>
      <c r="AJ887" s="19"/>
      <c r="AK887" s="19"/>
      <c r="AL887" s="19"/>
      <c r="AM887" s="19"/>
      <c r="AN887" s="19"/>
      <c r="AO887" s="19"/>
      <c r="AP887" s="19"/>
      <c r="AQ887" s="19"/>
      <c r="AR887" s="19"/>
      <c r="AS887" s="19"/>
      <c r="AT887" s="19"/>
      <c r="AU887" s="19"/>
      <c r="AV887" s="19"/>
      <c r="AW887" s="19"/>
      <c r="AX887" s="19"/>
      <c r="AY887" s="19"/>
      <c r="AZ887" s="19"/>
      <c r="BA887" s="19"/>
      <c r="BB887" s="19"/>
      <c r="BC887" s="19"/>
      <c r="BD887" s="19"/>
      <c r="BE887" s="19"/>
      <c r="BF887" s="19"/>
      <c r="BG887" s="19"/>
    </row>
    <row r="888">
      <c r="B888" t="s">
        <v>440</v>
      </c>
      <c r="C888" s="19" t="n">
        <v>0.0461025736781811</v>
      </c>
      <c r="D888" s="19" t="n">
        <v>0.0540392366615106</v>
      </c>
      <c r="E888" s="19" t="n">
        <v>0.0374164778200103</v>
      </c>
      <c r="F888" s="19"/>
      <c r="G888" s="19" t="n">
        <v>0.100197073818929</v>
      </c>
      <c r="H888" s="19" t="n">
        <v>0.0774148842307626</v>
      </c>
      <c r="I888" s="19" t="n">
        <v>0.0611351219784083</v>
      </c>
      <c r="J888" s="19" t="n">
        <v>0.0293977407492258</v>
      </c>
      <c r="K888" s="19" t="n">
        <v>0.0106303713306428</v>
      </c>
      <c r="L888" s="19" t="n">
        <v>0.00974139552953894</v>
      </c>
      <c r="M888" s="19"/>
      <c r="N888" s="19" t="n">
        <v>0.0745209124783901</v>
      </c>
      <c r="O888" s="19" t="n">
        <v>0.0503838835961807</v>
      </c>
      <c r="P888" s="19" t="n">
        <v>0.0244282614316773</v>
      </c>
      <c r="Q888" s="19" t="n">
        <v>0.03016675632193</v>
      </c>
      <c r="R888" s="19"/>
      <c r="S888" s="19" t="n">
        <v>0.0822739665971228</v>
      </c>
      <c r="T888" s="19" t="n">
        <v>0.0275741393631432</v>
      </c>
      <c r="U888" s="19" t="n">
        <v>0.00649429830670209</v>
      </c>
      <c r="V888" s="19" t="n">
        <v>0.06584244104245</v>
      </c>
      <c r="W888" s="19" t="n">
        <v>0.0546733709162904</v>
      </c>
      <c r="X888" s="19" t="n">
        <v>0.0673309373755785</v>
      </c>
      <c r="Y888" s="19" t="n">
        <v>0.0177736953070223</v>
      </c>
      <c r="Z888" s="19" t="n">
        <v>0.0411443270896079</v>
      </c>
      <c r="AA888" s="19" t="n">
        <v>0.0525152632873651</v>
      </c>
      <c r="AB888" s="19" t="n">
        <v>0.0191523899546952</v>
      </c>
      <c r="AC888" s="19" t="n">
        <v>0.0731014769470893</v>
      </c>
      <c r="AD888" s="19" t="n">
        <v>0.0140295078973432</v>
      </c>
      <c r="AE888" s="19"/>
      <c r="AF888" s="19" t="n">
        <v>0.028009693761579</v>
      </c>
      <c r="AG888" s="19" t="n">
        <v>0.0582430564775257</v>
      </c>
      <c r="AH888" s="19" t="n">
        <v>0.028917273252803</v>
      </c>
      <c r="AI888" s="19"/>
      <c r="AJ888" s="19" t="n">
        <v>0.0321502837319319</v>
      </c>
      <c r="AK888" s="19" t="n">
        <v>0.0742546066649382</v>
      </c>
      <c r="AL888" s="19" t="n">
        <v>0.0683534835149548</v>
      </c>
      <c r="AM888" s="19" t="n">
        <v>0</v>
      </c>
      <c r="AN888" s="19" t="n">
        <v>0.0184001488290004</v>
      </c>
      <c r="AO888" s="19"/>
      <c r="AP888" s="19" t="n">
        <v>0.0355231519180196</v>
      </c>
      <c r="AQ888" s="19" t="n">
        <v>0.0736657791554143</v>
      </c>
      <c r="AR888" s="19" t="n">
        <v>0.0552257934519768</v>
      </c>
      <c r="AS888" s="19" t="n">
        <v>0.0218110680589679</v>
      </c>
      <c r="AT888" s="19" t="n">
        <v>0.0531509585908015</v>
      </c>
      <c r="AU888" s="19"/>
      <c r="AV888" s="19" t="n">
        <v>0.0837606718270908</v>
      </c>
      <c r="AW888" s="19" t="n">
        <v>0.0415483659386239</v>
      </c>
      <c r="AX888" s="19" t="n">
        <v>0.0653861124973778</v>
      </c>
      <c r="AY888" s="19" t="n">
        <v>0.0131555685776478</v>
      </c>
      <c r="AZ888" s="19" t="n">
        <v>0.0502516552027177</v>
      </c>
      <c r="BA888" s="19" t="n">
        <v>0.00876269193991745</v>
      </c>
      <c r="BB888" s="19"/>
      <c r="BC888" s="19" t="n">
        <v>0.0222058603696443</v>
      </c>
      <c r="BD888" s="19" t="n">
        <v>0.0388491532634028</v>
      </c>
      <c r="BE888" s="19" t="n">
        <v>0.0498696105450642</v>
      </c>
      <c r="BF888" s="19" t="n">
        <v>0.0815571031036374</v>
      </c>
      <c r="BG888" s="19" t="n">
        <v>0.269196209905112</v>
      </c>
    </row>
    <row r="889">
      <c r="B889" t="s">
        <v>441</v>
      </c>
      <c r="C889" s="19" t="n">
        <v>0.225016808173613</v>
      </c>
      <c r="D889" s="19" t="n">
        <v>0.219052087808973</v>
      </c>
      <c r="E889" s="19" t="n">
        <v>0.232609880035016</v>
      </c>
      <c r="F889" s="19"/>
      <c r="G889" s="19" t="n">
        <v>0.32365260588249</v>
      </c>
      <c r="H889" s="19" t="n">
        <v>0.350452676911955</v>
      </c>
      <c r="I889" s="19" t="n">
        <v>0.20930934300829</v>
      </c>
      <c r="J889" s="19" t="n">
        <v>0.184799785582173</v>
      </c>
      <c r="K889" s="19" t="n">
        <v>0.164531137156818</v>
      </c>
      <c r="L889" s="19" t="n">
        <v>0.143454678393707</v>
      </c>
      <c r="M889" s="19"/>
      <c r="N889" s="19" t="n">
        <v>0.25150619279524</v>
      </c>
      <c r="O889" s="19" t="n">
        <v>0.219955624618654</v>
      </c>
      <c r="P889" s="19" t="n">
        <v>0.218543793909261</v>
      </c>
      <c r="Q889" s="19" t="n">
        <v>0.205883292561959</v>
      </c>
      <c r="R889" s="19"/>
      <c r="S889" s="19" t="n">
        <v>0.319622092742111</v>
      </c>
      <c r="T889" s="19" t="n">
        <v>0.199650104348464</v>
      </c>
      <c r="U889" s="19" t="n">
        <v>0.187891970241776</v>
      </c>
      <c r="V889" s="19" t="n">
        <v>0.197777764424529</v>
      </c>
      <c r="W889" s="19" t="n">
        <v>0.308736671069369</v>
      </c>
      <c r="X889" s="19" t="n">
        <v>0.223374915546736</v>
      </c>
      <c r="Y889" s="19" t="n">
        <v>0.237269130656197</v>
      </c>
      <c r="Z889" s="19" t="n">
        <v>0.179418723638782</v>
      </c>
      <c r="AA889" s="19" t="n">
        <v>0.244847024212855</v>
      </c>
      <c r="AB889" s="19" t="n">
        <v>0.189383439839581</v>
      </c>
      <c r="AC889" s="19" t="n">
        <v>0.136464844842373</v>
      </c>
      <c r="AD889" s="19" t="n">
        <v>0.0919784896801733</v>
      </c>
      <c r="AE889" s="19"/>
      <c r="AF889" s="19" t="n">
        <v>0.171159742370592</v>
      </c>
      <c r="AG889" s="19" t="n">
        <v>0.235834769043539</v>
      </c>
      <c r="AH889" s="19" t="n">
        <v>0.272292163167782</v>
      </c>
      <c r="AI889" s="19"/>
      <c r="AJ889" s="19" t="n">
        <v>0.210416442341662</v>
      </c>
      <c r="AK889" s="19" t="n">
        <v>0.273411707914061</v>
      </c>
      <c r="AL889" s="19" t="n">
        <v>0.159041900932733</v>
      </c>
      <c r="AM889" s="19" t="n">
        <v>0.170900551412639</v>
      </c>
      <c r="AN889" s="19" t="n">
        <v>0.260168425057108</v>
      </c>
      <c r="AO889" s="19"/>
      <c r="AP889" s="19" t="n">
        <v>0.22220156768008</v>
      </c>
      <c r="AQ889" s="19" t="n">
        <v>0.28278469376568</v>
      </c>
      <c r="AR889" s="19" t="n">
        <v>0.16064021700197</v>
      </c>
      <c r="AS889" s="19" t="n">
        <v>0.191150938929828</v>
      </c>
      <c r="AT889" s="19" t="n">
        <v>0.174935724322153</v>
      </c>
      <c r="AU889" s="19"/>
      <c r="AV889" s="19" t="n">
        <v>0.308670841242718</v>
      </c>
      <c r="AW889" s="19" t="n">
        <v>0.250386453049454</v>
      </c>
      <c r="AX889" s="19" t="n">
        <v>0.202971329066822</v>
      </c>
      <c r="AY889" s="19" t="n">
        <v>0.166586435226132</v>
      </c>
      <c r="AZ889" s="19" t="n">
        <v>0.20515754132313</v>
      </c>
      <c r="BA889" s="19" t="n">
        <v>0.153697421647832</v>
      </c>
      <c r="BB889" s="19"/>
      <c r="BC889" s="19" t="n">
        <v>0.216400134127164</v>
      </c>
      <c r="BD889" s="19" t="n">
        <v>0.201296977106345</v>
      </c>
      <c r="BE889" s="19" t="n">
        <v>0.253544807312364</v>
      </c>
      <c r="BF889" s="19" t="n">
        <v>0.278612247550554</v>
      </c>
      <c r="BG889" s="19" t="n">
        <v>0.261432554228007</v>
      </c>
    </row>
    <row r="890">
      <c r="B890" t="s">
        <v>442</v>
      </c>
      <c r="C890" s="19" t="n">
        <v>0.435088790296887</v>
      </c>
      <c r="D890" s="19" t="n">
        <v>0.43161317610076</v>
      </c>
      <c r="E890" s="19" t="n">
        <v>0.440054319047323</v>
      </c>
      <c r="F890" s="19"/>
      <c r="G890" s="19" t="n">
        <v>0.381206227353535</v>
      </c>
      <c r="H890" s="19" t="n">
        <v>0.361568445301777</v>
      </c>
      <c r="I890" s="19" t="n">
        <v>0.47073752905538</v>
      </c>
      <c r="J890" s="19" t="n">
        <v>0.48084737217354</v>
      </c>
      <c r="K890" s="19" t="n">
        <v>0.433609293449529</v>
      </c>
      <c r="L890" s="19" t="n">
        <v>0.465670709172012</v>
      </c>
      <c r="M890" s="19"/>
      <c r="N890" s="19" t="n">
        <v>0.442773073464172</v>
      </c>
      <c r="O890" s="19" t="n">
        <v>0.451567508958849</v>
      </c>
      <c r="P890" s="19" t="n">
        <v>0.426911412808481</v>
      </c>
      <c r="Q890" s="19" t="n">
        <v>0.417725446963483</v>
      </c>
      <c r="R890" s="19"/>
      <c r="S890" s="19" t="n">
        <v>0.385249732932438</v>
      </c>
      <c r="T890" s="19" t="n">
        <v>0.477781472014699</v>
      </c>
      <c r="U890" s="19" t="n">
        <v>0.472581416356686</v>
      </c>
      <c r="V890" s="19" t="n">
        <v>0.452971867834391</v>
      </c>
      <c r="W890" s="19" t="n">
        <v>0.374663651977059</v>
      </c>
      <c r="X890" s="19" t="n">
        <v>0.391409533034942</v>
      </c>
      <c r="Y890" s="19" t="n">
        <v>0.426674920704013</v>
      </c>
      <c r="Z890" s="19" t="n">
        <v>0.492764908393262</v>
      </c>
      <c r="AA890" s="19" t="n">
        <v>0.403644448405976</v>
      </c>
      <c r="AB890" s="19" t="n">
        <v>0.463387340748778</v>
      </c>
      <c r="AC890" s="19" t="n">
        <v>0.46774511897536</v>
      </c>
      <c r="AD890" s="19" t="n">
        <v>0.524091821011714</v>
      </c>
      <c r="AE890" s="19"/>
      <c r="AF890" s="19" t="n">
        <v>0.430327989895678</v>
      </c>
      <c r="AG890" s="19" t="n">
        <v>0.451375862353586</v>
      </c>
      <c r="AH890" s="19" t="n">
        <v>0.424672958136677</v>
      </c>
      <c r="AI890" s="19"/>
      <c r="AJ890" s="19" t="n">
        <v>0.432337273911248</v>
      </c>
      <c r="AK890" s="19" t="n">
        <v>0.432828178428427</v>
      </c>
      <c r="AL890" s="19" t="n">
        <v>0.514585966352653</v>
      </c>
      <c r="AM890" s="19" t="n">
        <v>0.421340261108639</v>
      </c>
      <c r="AN890" s="19" t="n">
        <v>0.415682639393998</v>
      </c>
      <c r="AO890" s="19"/>
      <c r="AP890" s="19" t="n">
        <v>0.411965349405052</v>
      </c>
      <c r="AQ890" s="19" t="n">
        <v>0.435588208284446</v>
      </c>
      <c r="AR890" s="19" t="n">
        <v>0.482709804790735</v>
      </c>
      <c r="AS890" s="19" t="n">
        <v>0.417227094728023</v>
      </c>
      <c r="AT890" s="19" t="n">
        <v>0.450935694720529</v>
      </c>
      <c r="AU890" s="19"/>
      <c r="AV890" s="19" t="n">
        <v>0.439676345310427</v>
      </c>
      <c r="AW890" s="19" t="n">
        <v>0.417240729364226</v>
      </c>
      <c r="AX890" s="19" t="n">
        <v>0.448097232463618</v>
      </c>
      <c r="AY890" s="19" t="n">
        <v>0.443724591450761</v>
      </c>
      <c r="AZ890" s="19" t="n">
        <v>0.443336181386457</v>
      </c>
      <c r="BA890" s="19" t="n">
        <v>0.430847090387897</v>
      </c>
      <c r="BB890" s="19"/>
      <c r="BC890" s="19" t="n">
        <v>0.405472343108733</v>
      </c>
      <c r="BD890" s="19" t="n">
        <v>0.429707197043549</v>
      </c>
      <c r="BE890" s="19" t="n">
        <v>0.444784454080039</v>
      </c>
      <c r="BF890" s="19" t="n">
        <v>0.461014034513883</v>
      </c>
      <c r="BG890" s="19" t="n">
        <v>0.26634417606594</v>
      </c>
    </row>
    <row r="891">
      <c r="B891" t="s">
        <v>443</v>
      </c>
      <c r="C891" s="19" t="n">
        <v>0.210755573489507</v>
      </c>
      <c r="D891" s="19" t="n">
        <v>0.22732474481134</v>
      </c>
      <c r="E891" s="19" t="n">
        <v>0.193460209082252</v>
      </c>
      <c r="F891" s="19"/>
      <c r="G891" s="19" t="n">
        <v>0.137685245105489</v>
      </c>
      <c r="H891" s="19" t="n">
        <v>0.139669248311771</v>
      </c>
      <c r="I891" s="19" t="n">
        <v>0.175743506223929</v>
      </c>
      <c r="J891" s="19" t="n">
        <v>0.206674572770933</v>
      </c>
      <c r="K891" s="19" t="n">
        <v>0.285041861585473</v>
      </c>
      <c r="L891" s="19" t="n">
        <v>0.298969169167826</v>
      </c>
      <c r="M891" s="19"/>
      <c r="N891" s="19" t="n">
        <v>0.185332138314515</v>
      </c>
      <c r="O891" s="19" t="n">
        <v>0.196777840642548</v>
      </c>
      <c r="P891" s="19" t="n">
        <v>0.227341282223406</v>
      </c>
      <c r="Q891" s="19" t="n">
        <v>0.238528393483365</v>
      </c>
      <c r="R891" s="19"/>
      <c r="S891" s="19" t="n">
        <v>0.141101149394034</v>
      </c>
      <c r="T891" s="19" t="n">
        <v>0.200662810892977</v>
      </c>
      <c r="U891" s="19" t="n">
        <v>0.263216768729683</v>
      </c>
      <c r="V891" s="19" t="n">
        <v>0.186993953108717</v>
      </c>
      <c r="W891" s="19" t="n">
        <v>0.181675182289134</v>
      </c>
      <c r="X891" s="19" t="n">
        <v>0.238349622389465</v>
      </c>
      <c r="Y891" s="19" t="n">
        <v>0.239846882756302</v>
      </c>
      <c r="Z891" s="19" t="n">
        <v>0.160285820341568</v>
      </c>
      <c r="AA891" s="19" t="n">
        <v>0.217212307186459</v>
      </c>
      <c r="AB891" s="19" t="n">
        <v>0.263888750572842</v>
      </c>
      <c r="AC891" s="19" t="n">
        <v>0.220678013275015</v>
      </c>
      <c r="AD891" s="19" t="n">
        <v>0.286605030559597</v>
      </c>
      <c r="AE891" s="19"/>
      <c r="AF891" s="19" t="n">
        <v>0.294311767897011</v>
      </c>
      <c r="AG891" s="19" t="n">
        <v>0.173004933623415</v>
      </c>
      <c r="AH891" s="19" t="n">
        <v>0.166296859261818</v>
      </c>
      <c r="AI891" s="19"/>
      <c r="AJ891" s="19" t="n">
        <v>0.243406148099788</v>
      </c>
      <c r="AK891" s="19" t="n">
        <v>0.156290849386802</v>
      </c>
      <c r="AL891" s="19" t="n">
        <v>0.191557520562556</v>
      </c>
      <c r="AM891" s="19" t="n">
        <v>0.314345218550594</v>
      </c>
      <c r="AN891" s="19" t="n">
        <v>0.207574075375809</v>
      </c>
      <c r="AO891" s="19"/>
      <c r="AP891" s="19" t="n">
        <v>0.237864733025327</v>
      </c>
      <c r="AQ891" s="19" t="n">
        <v>0.153408827905405</v>
      </c>
      <c r="AR891" s="19" t="n">
        <v>0.20798054777184</v>
      </c>
      <c r="AS891" s="19" t="n">
        <v>0.294462375383474</v>
      </c>
      <c r="AT891" s="19" t="n">
        <v>0.223608793557201</v>
      </c>
      <c r="AU891" s="19"/>
      <c r="AV891" s="19" t="n">
        <v>0.116917300592027</v>
      </c>
      <c r="AW891" s="19" t="n">
        <v>0.206179243935777</v>
      </c>
      <c r="AX891" s="19" t="n">
        <v>0.228641790240156</v>
      </c>
      <c r="AY891" s="19" t="n">
        <v>0.307337349073084</v>
      </c>
      <c r="AZ891" s="19" t="n">
        <v>0.222129928333432</v>
      </c>
      <c r="BA891" s="19" t="n">
        <v>0.205452851421618</v>
      </c>
      <c r="BB891" s="19"/>
      <c r="BC891" s="19" t="n">
        <v>0.25034785599543</v>
      </c>
      <c r="BD891" s="19" t="n">
        <v>0.233553415861118</v>
      </c>
      <c r="BE891" s="19" t="n">
        <v>0.177375709429139</v>
      </c>
      <c r="BF891" s="19" t="n">
        <v>0.135505304082649</v>
      </c>
      <c r="BG891" s="19" t="n">
        <v>0.152493114069002</v>
      </c>
    </row>
    <row r="892">
      <c r="B892" t="s">
        <v>100</v>
      </c>
      <c r="C892" s="19" t="n">
        <v>0.0830362543618125</v>
      </c>
      <c r="D892" s="19" t="n">
        <v>0.0679707546174159</v>
      </c>
      <c r="E892" s="19" t="n">
        <v>0.0964591140153995</v>
      </c>
      <c r="F892" s="19"/>
      <c r="G892" s="19" t="n">
        <v>0.0572588478395567</v>
      </c>
      <c r="H892" s="19" t="n">
        <v>0.0708947452437343</v>
      </c>
      <c r="I892" s="19" t="n">
        <v>0.0830744997339925</v>
      </c>
      <c r="J892" s="19" t="n">
        <v>0.098280528724128</v>
      </c>
      <c r="K892" s="19" t="n">
        <v>0.106187336477538</v>
      </c>
      <c r="L892" s="19" t="n">
        <v>0.0821640477369165</v>
      </c>
      <c r="M892" s="19"/>
      <c r="N892" s="19" t="n">
        <v>0.0458676829476823</v>
      </c>
      <c r="O892" s="19" t="n">
        <v>0.0813151421837679</v>
      </c>
      <c r="P892" s="19" t="n">
        <v>0.102775249627175</v>
      </c>
      <c r="Q892" s="19" t="n">
        <v>0.107696110669263</v>
      </c>
      <c r="R892" s="19"/>
      <c r="S892" s="19" t="n">
        <v>0.0717530583342949</v>
      </c>
      <c r="T892" s="19" t="n">
        <v>0.0943314733807165</v>
      </c>
      <c r="U892" s="19" t="n">
        <v>0.0698155463651529</v>
      </c>
      <c r="V892" s="19" t="n">
        <v>0.096413973589913</v>
      </c>
      <c r="W892" s="19" t="n">
        <v>0.0802511237481467</v>
      </c>
      <c r="X892" s="19" t="n">
        <v>0.0795349916532776</v>
      </c>
      <c r="Y892" s="19" t="n">
        <v>0.0784353705764651</v>
      </c>
      <c r="Z892" s="19" t="n">
        <v>0.12638622053678</v>
      </c>
      <c r="AA892" s="19" t="n">
        <v>0.081780956907345</v>
      </c>
      <c r="AB892" s="19" t="n">
        <v>0.0641880788841035</v>
      </c>
      <c r="AC892" s="19" t="n">
        <v>0.102010545960163</v>
      </c>
      <c r="AD892" s="19" t="n">
        <v>0.083295150851172</v>
      </c>
      <c r="AE892" s="19"/>
      <c r="AF892" s="19" t="n">
        <v>0.0761908060751404</v>
      </c>
      <c r="AG892" s="19" t="n">
        <v>0.0815413785019339</v>
      </c>
      <c r="AH892" s="19" t="n">
        <v>0.107820746180921</v>
      </c>
      <c r="AI892" s="19"/>
      <c r="AJ892" s="19" t="n">
        <v>0.0816898519153698</v>
      </c>
      <c r="AK892" s="19" t="n">
        <v>0.0632146576057716</v>
      </c>
      <c r="AL892" s="19" t="n">
        <v>0.0664611286371037</v>
      </c>
      <c r="AM892" s="19" t="n">
        <v>0.0934139689281283</v>
      </c>
      <c r="AN892" s="19" t="n">
        <v>0.0981747113440844</v>
      </c>
      <c r="AO892" s="19"/>
      <c r="AP892" s="19" t="n">
        <v>0.0924451979715209</v>
      </c>
      <c r="AQ892" s="19" t="n">
        <v>0.0545524908890554</v>
      </c>
      <c r="AR892" s="19" t="n">
        <v>0.0934436369834775</v>
      </c>
      <c r="AS892" s="19" t="n">
        <v>0.0753485228997064</v>
      </c>
      <c r="AT892" s="19" t="n">
        <v>0.097368828809316</v>
      </c>
      <c r="AU892" s="19"/>
      <c r="AV892" s="19" t="n">
        <v>0.0509748410277366</v>
      </c>
      <c r="AW892" s="19" t="n">
        <v>0.0846452077119193</v>
      </c>
      <c r="AX892" s="19" t="n">
        <v>0.0549035357320264</v>
      </c>
      <c r="AY892" s="19" t="n">
        <v>0.0691960556723748</v>
      </c>
      <c r="AZ892" s="19" t="n">
        <v>0.0791246937542632</v>
      </c>
      <c r="BA892" s="19" t="n">
        <v>0.201239944602736</v>
      </c>
      <c r="BB892" s="19"/>
      <c r="BC892" s="19" t="n">
        <v>0.10557380639903</v>
      </c>
      <c r="BD892" s="19" t="n">
        <v>0.0965932567255843</v>
      </c>
      <c r="BE892" s="19" t="n">
        <v>0.0744254186333934</v>
      </c>
      <c r="BF892" s="19" t="n">
        <v>0.0433113107492753</v>
      </c>
      <c r="BG892" s="19" t="n">
        <v>0.0505339457319384</v>
      </c>
    </row>
    <row r="893">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c r="AB893" s="19"/>
      <c r="AC893" s="19"/>
      <c r="AD893" s="19"/>
      <c r="AE893" s="19"/>
      <c r="AF893" s="19"/>
      <c r="AG893" s="19"/>
      <c r="AH893" s="19"/>
      <c r="AI893" s="19"/>
      <c r="AJ893" s="19"/>
      <c r="AK893" s="19"/>
      <c r="AL893" s="19"/>
      <c r="AM893" s="19"/>
      <c r="AN893" s="19"/>
      <c r="AO893" s="19"/>
      <c r="AP893" s="19"/>
      <c r="AQ893" s="19"/>
      <c r="AR893" s="19"/>
      <c r="AS893" s="19"/>
      <c r="AT893" s="19"/>
      <c r="AU893" s="19"/>
      <c r="AV893" s="19"/>
      <c r="AW893" s="19"/>
      <c r="AX893" s="19"/>
      <c r="AY893" s="19"/>
      <c r="AZ893" s="19"/>
      <c r="BA893" s="19"/>
      <c r="BB893" s="19"/>
      <c r="BC893" s="19"/>
      <c r="BD893" s="19"/>
      <c r="BE893" s="19"/>
      <c r="BF893" s="19"/>
      <c r="BG893" s="19"/>
    </row>
    <row r="894">
      <c r="B894" s="7" t="s">
        <v>447</v>
      </c>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c r="AB894" s="19"/>
      <c r="AC894" s="19"/>
      <c r="AD894" s="19"/>
      <c r="AE894" s="19"/>
      <c r="AF894" s="19"/>
      <c r="AG894" s="19"/>
      <c r="AH894" s="19"/>
      <c r="AI894" s="19"/>
      <c r="AJ894" s="19"/>
      <c r="AK894" s="19"/>
      <c r="AL894" s="19"/>
      <c r="AM894" s="19"/>
      <c r="AN894" s="19"/>
      <c r="AO894" s="19"/>
      <c r="AP894" s="19"/>
      <c r="AQ894" s="19"/>
      <c r="AR894" s="19"/>
      <c r="AS894" s="19"/>
      <c r="AT894" s="19"/>
      <c r="AU894" s="19"/>
      <c r="AV894" s="19"/>
      <c r="AW894" s="19"/>
      <c r="AX894" s="19"/>
      <c r="AY894" s="19"/>
      <c r="AZ894" s="19"/>
      <c r="BA894" s="19"/>
      <c r="BB894" s="19"/>
      <c r="BC894" s="19"/>
      <c r="BD894" s="19"/>
      <c r="BE894" s="19"/>
      <c r="BF894" s="19"/>
      <c r="BG894" s="19"/>
    </row>
    <row r="895">
      <c r="B895" s="26" t="s">
        <v>79</v>
      </c>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c r="AB895" s="19"/>
      <c r="AC895" s="19"/>
      <c r="AD895" s="19"/>
      <c r="AE895" s="19"/>
      <c r="AF895" s="19"/>
      <c r="AG895" s="19"/>
      <c r="AH895" s="19"/>
      <c r="AI895" s="19"/>
      <c r="AJ895" s="19"/>
      <c r="AK895" s="19"/>
      <c r="AL895" s="19"/>
      <c r="AM895" s="19"/>
      <c r="AN895" s="19"/>
      <c r="AO895" s="19"/>
      <c r="AP895" s="19"/>
      <c r="AQ895" s="19"/>
      <c r="AR895" s="19"/>
      <c r="AS895" s="19"/>
      <c r="AT895" s="19"/>
      <c r="AU895" s="19"/>
      <c r="AV895" s="19"/>
      <c r="AW895" s="19"/>
      <c r="AX895" s="19"/>
      <c r="AY895" s="19"/>
      <c r="AZ895" s="19"/>
      <c r="BA895" s="19"/>
      <c r="BB895" s="19"/>
      <c r="BC895" s="19"/>
      <c r="BD895" s="19"/>
      <c r="BE895" s="19"/>
      <c r="BF895" s="19"/>
      <c r="BG895" s="19"/>
    </row>
    <row r="896">
      <c r="B896" t="s">
        <v>440</v>
      </c>
      <c r="C896" s="19" t="n">
        <v>0.114419121339626</v>
      </c>
      <c r="D896" s="19" t="n">
        <v>0.110340911939925</v>
      </c>
      <c r="E896" s="19" t="n">
        <v>0.117107819369716</v>
      </c>
      <c r="F896" s="19"/>
      <c r="G896" s="19" t="n">
        <v>0.19193632805675</v>
      </c>
      <c r="H896" s="19" t="n">
        <v>0.204344312560175</v>
      </c>
      <c r="I896" s="19" t="n">
        <v>0.10805131694316</v>
      </c>
      <c r="J896" s="19" t="n">
        <v>0.0818372757187101</v>
      </c>
      <c r="K896" s="19" t="n">
        <v>0.0602411902646332</v>
      </c>
      <c r="L896" s="19" t="n">
        <v>0.0577337062702741</v>
      </c>
      <c r="M896" s="19"/>
      <c r="N896" s="19" t="n">
        <v>0.150280907803198</v>
      </c>
      <c r="O896" s="19" t="n">
        <v>0.108703215396494</v>
      </c>
      <c r="P896" s="19" t="n">
        <v>0.0887405973445026</v>
      </c>
      <c r="Q896" s="19" t="n">
        <v>0.102523807765444</v>
      </c>
      <c r="R896" s="19"/>
      <c r="S896" s="19" t="n">
        <v>0.156448470813081</v>
      </c>
      <c r="T896" s="19" t="n">
        <v>0.11346934698308</v>
      </c>
      <c r="U896" s="19" t="n">
        <v>0.100050345881896</v>
      </c>
      <c r="V896" s="19" t="n">
        <v>0.111506083996009</v>
      </c>
      <c r="W896" s="19" t="n">
        <v>0.12778541426026</v>
      </c>
      <c r="X896" s="19" t="n">
        <v>0.0958963492883028</v>
      </c>
      <c r="Y896" s="19" t="n">
        <v>0.091963110391298</v>
      </c>
      <c r="Z896" s="19" t="n">
        <v>0.0771355349254385</v>
      </c>
      <c r="AA896" s="19" t="n">
        <v>0.10958875406946</v>
      </c>
      <c r="AB896" s="19" t="n">
        <v>0.124500242618676</v>
      </c>
      <c r="AC896" s="19" t="n">
        <v>0.11393310756163</v>
      </c>
      <c r="AD896" s="19" t="n">
        <v>0.090882491789404</v>
      </c>
      <c r="AE896" s="19"/>
      <c r="AF896" s="19" t="n">
        <v>0.0875742902075069</v>
      </c>
      <c r="AG896" s="19" t="n">
        <v>0.126903034561428</v>
      </c>
      <c r="AH896" s="19" t="n">
        <v>0.104724163667524</v>
      </c>
      <c r="AI896" s="19"/>
      <c r="AJ896" s="19" t="n">
        <v>0.0813209397178746</v>
      </c>
      <c r="AK896" s="19" t="n">
        <v>0.163181772815917</v>
      </c>
      <c r="AL896" s="19" t="n">
        <v>0.149843714159517</v>
      </c>
      <c r="AM896" s="19" t="n">
        <v>0.027041641632643</v>
      </c>
      <c r="AN896" s="19" t="n">
        <v>0.0952411202983595</v>
      </c>
      <c r="AO896" s="19"/>
      <c r="AP896" s="19" t="n">
        <v>0.0815048602204493</v>
      </c>
      <c r="AQ896" s="19" t="n">
        <v>0.161638552998704</v>
      </c>
      <c r="AR896" s="19" t="n">
        <v>0.134183301741164</v>
      </c>
      <c r="AS896" s="19" t="n">
        <v>0.0616894434861866</v>
      </c>
      <c r="AT896" s="19" t="n">
        <v>0.0884993516279834</v>
      </c>
      <c r="AU896" s="19"/>
      <c r="AV896" s="19" t="n">
        <v>0.195437010031877</v>
      </c>
      <c r="AW896" s="19" t="n">
        <v>0.0926154475295442</v>
      </c>
      <c r="AX896" s="19" t="n">
        <v>0.147849706380741</v>
      </c>
      <c r="AY896" s="19" t="n">
        <v>0.0500399112836246</v>
      </c>
      <c r="AZ896" s="19" t="n">
        <v>0.0743936596836855</v>
      </c>
      <c r="BA896" s="19" t="n">
        <v>0.0517555471373407</v>
      </c>
      <c r="BB896" s="19"/>
      <c r="BC896" s="19" t="n">
        <v>0.0987874973955593</v>
      </c>
      <c r="BD896" s="19" t="n">
        <v>0.0915230983561845</v>
      </c>
      <c r="BE896" s="19" t="n">
        <v>0.138727934207332</v>
      </c>
      <c r="BF896" s="19" t="n">
        <v>0.145842403118475</v>
      </c>
      <c r="BG896" s="19" t="n">
        <v>0.310897116878224</v>
      </c>
    </row>
    <row r="897">
      <c r="B897" t="s">
        <v>441</v>
      </c>
      <c r="C897" s="19" t="n">
        <v>0.42709373956265</v>
      </c>
      <c r="D897" s="19" t="n">
        <v>0.426376326033844</v>
      </c>
      <c r="E897" s="19" t="n">
        <v>0.430189600920647</v>
      </c>
      <c r="F897" s="19"/>
      <c r="G897" s="19" t="n">
        <v>0.465488996183384</v>
      </c>
      <c r="H897" s="19" t="n">
        <v>0.478406072507</v>
      </c>
      <c r="I897" s="19" t="n">
        <v>0.406073241695913</v>
      </c>
      <c r="J897" s="19" t="n">
        <v>0.428784711571472</v>
      </c>
      <c r="K897" s="19" t="n">
        <v>0.41202951484597</v>
      </c>
      <c r="L897" s="19" t="n">
        <v>0.385691139000407</v>
      </c>
      <c r="M897" s="19"/>
      <c r="N897" s="19" t="n">
        <v>0.467737244057933</v>
      </c>
      <c r="O897" s="19" t="n">
        <v>0.425955079197947</v>
      </c>
      <c r="P897" s="19" t="n">
        <v>0.411970665296916</v>
      </c>
      <c r="Q897" s="19" t="n">
        <v>0.398621040754128</v>
      </c>
      <c r="R897" s="19"/>
      <c r="S897" s="19" t="n">
        <v>0.470193787643667</v>
      </c>
      <c r="T897" s="19" t="n">
        <v>0.441309103056141</v>
      </c>
      <c r="U897" s="19" t="n">
        <v>0.461187984641075</v>
      </c>
      <c r="V897" s="19" t="n">
        <v>0.432959056054406</v>
      </c>
      <c r="W897" s="19" t="n">
        <v>0.449011422627599</v>
      </c>
      <c r="X897" s="19" t="n">
        <v>0.44386811044901</v>
      </c>
      <c r="Y897" s="19" t="n">
        <v>0.430408431196562</v>
      </c>
      <c r="Z897" s="19" t="n">
        <v>0.455311477484216</v>
      </c>
      <c r="AA897" s="19" t="n">
        <v>0.41423426433314</v>
      </c>
      <c r="AB897" s="19" t="n">
        <v>0.320715191643997</v>
      </c>
      <c r="AC897" s="19" t="n">
        <v>0.408283205324163</v>
      </c>
      <c r="AD897" s="19" t="n">
        <v>0.304850920229887</v>
      </c>
      <c r="AE897" s="19"/>
      <c r="AF897" s="19" t="n">
        <v>0.375038587498776</v>
      </c>
      <c r="AG897" s="19" t="n">
        <v>0.456065932504586</v>
      </c>
      <c r="AH897" s="19" t="n">
        <v>0.431328097474509</v>
      </c>
      <c r="AI897" s="19"/>
      <c r="AJ897" s="19" t="n">
        <v>0.425622269449121</v>
      </c>
      <c r="AK897" s="19" t="n">
        <v>0.471766838291174</v>
      </c>
      <c r="AL897" s="19" t="n">
        <v>0.413182243815143</v>
      </c>
      <c r="AM897" s="19" t="n">
        <v>0.326277900267852</v>
      </c>
      <c r="AN897" s="19" t="n">
        <v>0.407161831939099</v>
      </c>
      <c r="AO897" s="19"/>
      <c r="AP897" s="19" t="n">
        <v>0.416465720129612</v>
      </c>
      <c r="AQ897" s="19" t="n">
        <v>0.479876877951158</v>
      </c>
      <c r="AR897" s="19" t="n">
        <v>0.438826409449395</v>
      </c>
      <c r="AS897" s="19" t="n">
        <v>0.344222260605154</v>
      </c>
      <c r="AT897" s="19" t="n">
        <v>0.432754368198741</v>
      </c>
      <c r="AU897" s="19"/>
      <c r="AV897" s="19" t="n">
        <v>0.500160994797875</v>
      </c>
      <c r="AW897" s="19" t="n">
        <v>0.421608451492186</v>
      </c>
      <c r="AX897" s="19" t="n">
        <v>0.461330069913007</v>
      </c>
      <c r="AY897" s="19" t="n">
        <v>0.350829621083341</v>
      </c>
      <c r="AZ897" s="19" t="n">
        <v>0.474083876565371</v>
      </c>
      <c r="BA897" s="19" t="n">
        <v>0.428064450536316</v>
      </c>
      <c r="BB897" s="19"/>
      <c r="BC897" s="19" t="n">
        <v>0.403262525381191</v>
      </c>
      <c r="BD897" s="19" t="n">
        <v>0.423167174247879</v>
      </c>
      <c r="BE897" s="19" t="n">
        <v>0.461483666534349</v>
      </c>
      <c r="BF897" s="19" t="n">
        <v>0.482673677677715</v>
      </c>
      <c r="BG897" s="19" t="n">
        <v>0.358042067373812</v>
      </c>
    </row>
    <row r="898">
      <c r="B898" t="s">
        <v>442</v>
      </c>
      <c r="C898" s="19" t="n">
        <v>0.277847963468275</v>
      </c>
      <c r="D898" s="19" t="n">
        <v>0.294815573466815</v>
      </c>
      <c r="E898" s="19" t="n">
        <v>0.261766164732131</v>
      </c>
      <c r="F898" s="19"/>
      <c r="G898" s="19" t="n">
        <v>0.216601862540287</v>
      </c>
      <c r="H898" s="19" t="n">
        <v>0.19560108365001</v>
      </c>
      <c r="I898" s="19" t="n">
        <v>0.30778054598686</v>
      </c>
      <c r="J898" s="19" t="n">
        <v>0.291559065683616</v>
      </c>
      <c r="K898" s="19" t="n">
        <v>0.313999994270309</v>
      </c>
      <c r="L898" s="19" t="n">
        <v>0.32569719425361</v>
      </c>
      <c r="M898" s="19"/>
      <c r="N898" s="19" t="n">
        <v>0.275592468337892</v>
      </c>
      <c r="O898" s="19" t="n">
        <v>0.282855466250491</v>
      </c>
      <c r="P898" s="19" t="n">
        <v>0.283268987789427</v>
      </c>
      <c r="Q898" s="19" t="n">
        <v>0.270860507442603</v>
      </c>
      <c r="R898" s="19"/>
      <c r="S898" s="19" t="n">
        <v>0.237728154573975</v>
      </c>
      <c r="T898" s="19" t="n">
        <v>0.24133248862923</v>
      </c>
      <c r="U898" s="19" t="n">
        <v>0.239236117915754</v>
      </c>
      <c r="V898" s="19" t="n">
        <v>0.272475698039999</v>
      </c>
      <c r="W898" s="19" t="n">
        <v>0.279866910349498</v>
      </c>
      <c r="X898" s="19" t="n">
        <v>0.286726139385149</v>
      </c>
      <c r="Y898" s="19" t="n">
        <v>0.260651058413864</v>
      </c>
      <c r="Z898" s="19" t="n">
        <v>0.26948533177261</v>
      </c>
      <c r="AA898" s="19" t="n">
        <v>0.2729579431466</v>
      </c>
      <c r="AB898" s="19" t="n">
        <v>0.387924969175187</v>
      </c>
      <c r="AC898" s="19" t="n">
        <v>0.306664346596122</v>
      </c>
      <c r="AD898" s="19" t="n">
        <v>0.408229153106885</v>
      </c>
      <c r="AE898" s="19"/>
      <c r="AF898" s="19" t="n">
        <v>0.310902669363201</v>
      </c>
      <c r="AG898" s="19" t="n">
        <v>0.270653599458803</v>
      </c>
      <c r="AH898" s="19" t="n">
        <v>0.267851325529213</v>
      </c>
      <c r="AI898" s="19"/>
      <c r="AJ898" s="19" t="n">
        <v>0.299675294594864</v>
      </c>
      <c r="AK898" s="19" t="n">
        <v>0.233929319606711</v>
      </c>
      <c r="AL898" s="19" t="n">
        <v>0.337920219919387</v>
      </c>
      <c r="AM898" s="19" t="n">
        <v>0.402344920770513</v>
      </c>
      <c r="AN898" s="19" t="n">
        <v>0.260013076236468</v>
      </c>
      <c r="AO898" s="19"/>
      <c r="AP898" s="19" t="n">
        <v>0.292653215418082</v>
      </c>
      <c r="AQ898" s="19" t="n">
        <v>0.252229892816983</v>
      </c>
      <c r="AR898" s="19" t="n">
        <v>0.289398300217078</v>
      </c>
      <c r="AS898" s="19" t="n">
        <v>0.348881005038642</v>
      </c>
      <c r="AT898" s="19" t="n">
        <v>0.211439306425421</v>
      </c>
      <c r="AU898" s="19"/>
      <c r="AV898" s="19" t="n">
        <v>0.214172516237327</v>
      </c>
      <c r="AW898" s="19" t="n">
        <v>0.315013203780175</v>
      </c>
      <c r="AX898" s="19" t="n">
        <v>0.307201950633169</v>
      </c>
      <c r="AY898" s="19" t="n">
        <v>0.340860793119992</v>
      </c>
      <c r="AZ898" s="19" t="n">
        <v>0.204942480069737</v>
      </c>
      <c r="BA898" s="19" t="n">
        <v>0.244479766926602</v>
      </c>
      <c r="BB898" s="19"/>
      <c r="BC898" s="19" t="n">
        <v>0.265780674286966</v>
      </c>
      <c r="BD898" s="19" t="n">
        <v>0.27702530224548</v>
      </c>
      <c r="BE898" s="19" t="n">
        <v>0.258066761782166</v>
      </c>
      <c r="BF898" s="19" t="n">
        <v>0.278969493093944</v>
      </c>
      <c r="BG898" s="19" t="n">
        <v>0.137342386890859</v>
      </c>
    </row>
    <row r="899">
      <c r="B899" t="s">
        <v>443</v>
      </c>
      <c r="C899" s="19" t="n">
        <v>0.0885941927321071</v>
      </c>
      <c r="D899" s="19" t="n">
        <v>0.0946640206753609</v>
      </c>
      <c r="E899" s="19" t="n">
        <v>0.0822992077596785</v>
      </c>
      <c r="F899" s="19"/>
      <c r="G899" s="19" t="n">
        <v>0.0855833220745716</v>
      </c>
      <c r="H899" s="19" t="n">
        <v>0.0512467359565905</v>
      </c>
      <c r="I899" s="19" t="n">
        <v>0.0808079212222575</v>
      </c>
      <c r="J899" s="19" t="n">
        <v>0.105662076735038</v>
      </c>
      <c r="K899" s="19" t="n">
        <v>0.092340824203322</v>
      </c>
      <c r="L899" s="19" t="n">
        <v>0.110845366177893</v>
      </c>
      <c r="M899" s="19"/>
      <c r="N899" s="19" t="n">
        <v>0.0647362266689331</v>
      </c>
      <c r="O899" s="19" t="n">
        <v>0.0870323647411336</v>
      </c>
      <c r="P899" s="19" t="n">
        <v>0.0885572327144182</v>
      </c>
      <c r="Q899" s="19" t="n">
        <v>0.116134519106004</v>
      </c>
      <c r="R899" s="19"/>
      <c r="S899" s="19" t="n">
        <v>0.0611332294545049</v>
      </c>
      <c r="T899" s="19" t="n">
        <v>0.0838376318293645</v>
      </c>
      <c r="U899" s="19" t="n">
        <v>0.112193978506842</v>
      </c>
      <c r="V899" s="19" t="n">
        <v>0.0867208634565569</v>
      </c>
      <c r="W899" s="19" t="n">
        <v>0.0497397852941346</v>
      </c>
      <c r="X899" s="19" t="n">
        <v>0.0934070179015968</v>
      </c>
      <c r="Y899" s="19" t="n">
        <v>0.143813397402249</v>
      </c>
      <c r="Z899" s="19" t="n">
        <v>0.074488332676493</v>
      </c>
      <c r="AA899" s="19" t="n">
        <v>0.119490468852261</v>
      </c>
      <c r="AB899" s="19" t="n">
        <v>0.0662171366732262</v>
      </c>
      <c r="AC899" s="19" t="n">
        <v>0.103659824707552</v>
      </c>
      <c r="AD899" s="19" t="n">
        <v>0.0565289779539506</v>
      </c>
      <c r="AE899" s="19"/>
      <c r="AF899" s="19" t="n">
        <v>0.1314771795846</v>
      </c>
      <c r="AG899" s="19" t="n">
        <v>0.0527801382804453</v>
      </c>
      <c r="AH899" s="19" t="n">
        <v>0.0893818292638345</v>
      </c>
      <c r="AI899" s="19"/>
      <c r="AJ899" s="19" t="n">
        <v>0.102756778108074</v>
      </c>
      <c r="AK899" s="19" t="n">
        <v>0.05575670895224</v>
      </c>
      <c r="AL899" s="19" t="n">
        <v>0.0142014180763368</v>
      </c>
      <c r="AM899" s="19" t="n">
        <v>0.197285817649056</v>
      </c>
      <c r="AN899" s="19" t="n">
        <v>0.12369496942586</v>
      </c>
      <c r="AO899" s="19"/>
      <c r="AP899" s="19" t="n">
        <v>0.105305245894926</v>
      </c>
      <c r="AQ899" s="19" t="n">
        <v>0.0523906090025872</v>
      </c>
      <c r="AR899" s="19" t="n">
        <v>0.0393436023995133</v>
      </c>
      <c r="AS899" s="19" t="n">
        <v>0.153309175428009</v>
      </c>
      <c r="AT899" s="19" t="n">
        <v>0.138368820316959</v>
      </c>
      <c r="AU899" s="19"/>
      <c r="AV899" s="19" t="n">
        <v>0.0391450279666907</v>
      </c>
      <c r="AW899" s="19" t="n">
        <v>0.0887034624888291</v>
      </c>
      <c r="AX899" s="19" t="n">
        <v>0.0280042619852603</v>
      </c>
      <c r="AY899" s="19" t="n">
        <v>0.16942251252807</v>
      </c>
      <c r="AZ899" s="19" t="n">
        <v>0.138351823923463</v>
      </c>
      <c r="BA899" s="19" t="n">
        <v>0.062182970625047</v>
      </c>
      <c r="BB899" s="19"/>
      <c r="BC899" s="19" t="n">
        <v>0.110594472359496</v>
      </c>
      <c r="BD899" s="19" t="n">
        <v>0.114108902870867</v>
      </c>
      <c r="BE899" s="19" t="n">
        <v>0.066346431036044</v>
      </c>
      <c r="BF899" s="19" t="n">
        <v>0.0478625335649316</v>
      </c>
      <c r="BG899" s="19" t="n">
        <v>0.0595225388916622</v>
      </c>
    </row>
    <row r="900">
      <c r="B900" t="s">
        <v>100</v>
      </c>
      <c r="C900" s="19" t="n">
        <v>0.0920449828973421</v>
      </c>
      <c r="D900" s="19" t="n">
        <v>0.0738031678840554</v>
      </c>
      <c r="E900" s="19" t="n">
        <v>0.108637207217828</v>
      </c>
      <c r="F900" s="19"/>
      <c r="G900" s="19" t="n">
        <v>0.0403894911450083</v>
      </c>
      <c r="H900" s="19" t="n">
        <v>0.0704017953262248</v>
      </c>
      <c r="I900" s="19" t="n">
        <v>0.0972869741518104</v>
      </c>
      <c r="J900" s="19" t="n">
        <v>0.0921568702911638</v>
      </c>
      <c r="K900" s="19" t="n">
        <v>0.121388476415767</v>
      </c>
      <c r="L900" s="19" t="n">
        <v>0.120032594297816</v>
      </c>
      <c r="M900" s="19"/>
      <c r="N900" s="19" t="n">
        <v>0.0416531531320434</v>
      </c>
      <c r="O900" s="19" t="n">
        <v>0.0954538744139348</v>
      </c>
      <c r="P900" s="19" t="n">
        <v>0.127462516854736</v>
      </c>
      <c r="Q900" s="19" t="n">
        <v>0.111860124931821</v>
      </c>
      <c r="R900" s="19"/>
      <c r="S900" s="19" t="n">
        <v>0.0744963575147718</v>
      </c>
      <c r="T900" s="19" t="n">
        <v>0.120051429502184</v>
      </c>
      <c r="U900" s="19" t="n">
        <v>0.087331573054433</v>
      </c>
      <c r="V900" s="19" t="n">
        <v>0.0963382984530288</v>
      </c>
      <c r="W900" s="19" t="n">
        <v>0.0935964674685095</v>
      </c>
      <c r="X900" s="19" t="n">
        <v>0.0801023829759414</v>
      </c>
      <c r="Y900" s="19" t="n">
        <v>0.0731640025960273</v>
      </c>
      <c r="Z900" s="19" t="n">
        <v>0.123579323141243</v>
      </c>
      <c r="AA900" s="19" t="n">
        <v>0.0837285695985397</v>
      </c>
      <c r="AB900" s="19" t="n">
        <v>0.100642459888915</v>
      </c>
      <c r="AC900" s="19" t="n">
        <v>0.0674595158105339</v>
      </c>
      <c r="AD900" s="19" t="n">
        <v>0.139508456919874</v>
      </c>
      <c r="AE900" s="19"/>
      <c r="AF900" s="19" t="n">
        <v>0.0950072733459156</v>
      </c>
      <c r="AG900" s="19" t="n">
        <v>0.0935972951947381</v>
      </c>
      <c r="AH900" s="19" t="n">
        <v>0.106714584064919</v>
      </c>
      <c r="AI900" s="19"/>
      <c r="AJ900" s="19" t="n">
        <v>0.0906247181300664</v>
      </c>
      <c r="AK900" s="19" t="n">
        <v>0.0753653603339578</v>
      </c>
      <c r="AL900" s="19" t="n">
        <v>0.0848524040296161</v>
      </c>
      <c r="AM900" s="19" t="n">
        <v>0.0470497196799357</v>
      </c>
      <c r="AN900" s="19" t="n">
        <v>0.113889002100213</v>
      </c>
      <c r="AO900" s="19"/>
      <c r="AP900" s="19" t="n">
        <v>0.104070958336931</v>
      </c>
      <c r="AQ900" s="19" t="n">
        <v>0.053864067230568</v>
      </c>
      <c r="AR900" s="19" t="n">
        <v>0.0982483861928496</v>
      </c>
      <c r="AS900" s="19" t="n">
        <v>0.091898115442008</v>
      </c>
      <c r="AT900" s="19" t="n">
        <v>0.128938153430896</v>
      </c>
      <c r="AU900" s="19"/>
      <c r="AV900" s="19" t="n">
        <v>0.0510844509662304</v>
      </c>
      <c r="AW900" s="19" t="n">
        <v>0.0820594347092658</v>
      </c>
      <c r="AX900" s="19" t="n">
        <v>0.0556140110878224</v>
      </c>
      <c r="AY900" s="19" t="n">
        <v>0.0888471619849732</v>
      </c>
      <c r="AZ900" s="19" t="n">
        <v>0.108228159757744</v>
      </c>
      <c r="BA900" s="19" t="n">
        <v>0.213517264774694</v>
      </c>
      <c r="BB900" s="19"/>
      <c r="BC900" s="19" t="n">
        <v>0.121574830576788</v>
      </c>
      <c r="BD900" s="19" t="n">
        <v>0.0941755222795899</v>
      </c>
      <c r="BE900" s="19" t="n">
        <v>0.0753752064401088</v>
      </c>
      <c r="BF900" s="19" t="n">
        <v>0.0446518925449348</v>
      </c>
      <c r="BG900" s="19" t="n">
        <v>0.134195889965443</v>
      </c>
    </row>
    <row r="901">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c r="AB901" s="19"/>
      <c r="AC901" s="19"/>
      <c r="AD901" s="19"/>
      <c r="AE901" s="19"/>
      <c r="AF901" s="19"/>
      <c r="AG901" s="19"/>
      <c r="AH901" s="19"/>
      <c r="AI901" s="19"/>
      <c r="AJ901" s="19"/>
      <c r="AK901" s="19"/>
      <c r="AL901" s="19"/>
      <c r="AM901" s="19"/>
      <c r="AN901" s="19"/>
      <c r="AO901" s="19"/>
      <c r="AP901" s="19"/>
      <c r="AQ901" s="19"/>
      <c r="AR901" s="19"/>
      <c r="AS901" s="19"/>
      <c r="AT901" s="19"/>
      <c r="AU901" s="19"/>
      <c r="AV901" s="19"/>
      <c r="AW901" s="19"/>
      <c r="AX901" s="19"/>
      <c r="AY901" s="19"/>
      <c r="AZ901" s="19"/>
      <c r="BA901" s="19"/>
      <c r="BB901" s="19"/>
      <c r="BC901" s="19"/>
      <c r="BD901" s="19"/>
      <c r="BE901" s="19"/>
      <c r="BF901" s="19"/>
      <c r="BG901" s="19"/>
    </row>
    <row r="902">
      <c r="B902" s="7" t="s">
        <v>448</v>
      </c>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c r="AB902" s="19"/>
      <c r="AC902" s="19"/>
      <c r="AD902" s="19"/>
      <c r="AE902" s="19"/>
      <c r="AF902" s="19"/>
      <c r="AG902" s="19"/>
      <c r="AH902" s="19"/>
      <c r="AI902" s="19"/>
      <c r="AJ902" s="19"/>
      <c r="AK902" s="19"/>
      <c r="AL902" s="19"/>
      <c r="AM902" s="19"/>
      <c r="AN902" s="19"/>
      <c r="AO902" s="19"/>
      <c r="AP902" s="19"/>
      <c r="AQ902" s="19"/>
      <c r="AR902" s="19"/>
      <c r="AS902" s="19"/>
      <c r="AT902" s="19"/>
      <c r="AU902" s="19"/>
      <c r="AV902" s="19"/>
      <c r="AW902" s="19"/>
      <c r="AX902" s="19"/>
      <c r="AY902" s="19"/>
      <c r="AZ902" s="19"/>
      <c r="BA902" s="19"/>
      <c r="BB902" s="19"/>
      <c r="BC902" s="19"/>
      <c r="BD902" s="19"/>
      <c r="BE902" s="19"/>
      <c r="BF902" s="19"/>
      <c r="BG902" s="19"/>
    </row>
    <row r="903">
      <c r="B903" s="26" t="s">
        <v>79</v>
      </c>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c r="AB903" s="19"/>
      <c r="AC903" s="19"/>
      <c r="AD903" s="19"/>
      <c r="AE903" s="19"/>
      <c r="AF903" s="19"/>
      <c r="AG903" s="19"/>
      <c r="AH903" s="19"/>
      <c r="AI903" s="19"/>
      <c r="AJ903" s="19"/>
      <c r="AK903" s="19"/>
      <c r="AL903" s="19"/>
      <c r="AM903" s="19"/>
      <c r="AN903" s="19"/>
      <c r="AO903" s="19"/>
      <c r="AP903" s="19"/>
      <c r="AQ903" s="19"/>
      <c r="AR903" s="19"/>
      <c r="AS903" s="19"/>
      <c r="AT903" s="19"/>
      <c r="AU903" s="19"/>
      <c r="AV903" s="19"/>
      <c r="AW903" s="19"/>
      <c r="AX903" s="19"/>
      <c r="AY903" s="19"/>
      <c r="AZ903" s="19"/>
      <c r="BA903" s="19"/>
      <c r="BB903" s="19"/>
      <c r="BC903" s="19"/>
      <c r="BD903" s="19"/>
      <c r="BE903" s="19"/>
      <c r="BF903" s="19"/>
      <c r="BG903" s="19"/>
    </row>
    <row r="904">
      <c r="B904" t="s">
        <v>440</v>
      </c>
      <c r="C904" s="19" t="n">
        <v>0.0456933234242266</v>
      </c>
      <c r="D904" s="19" t="n">
        <v>0.0525569991988161</v>
      </c>
      <c r="E904" s="19" t="n">
        <v>0.0393586242072354</v>
      </c>
      <c r="F904" s="19"/>
      <c r="G904" s="19" t="n">
        <v>0.0834702288926547</v>
      </c>
      <c r="H904" s="19" t="n">
        <v>0.100895708345603</v>
      </c>
      <c r="I904" s="19" t="n">
        <v>0.0467119589866597</v>
      </c>
      <c r="J904" s="19" t="n">
        <v>0.0278027655973822</v>
      </c>
      <c r="K904" s="19" t="n">
        <v>0.0139521221237137</v>
      </c>
      <c r="L904" s="19" t="n">
        <v>0.0107238683865865</v>
      </c>
      <c r="M904" s="19"/>
      <c r="N904" s="19" t="n">
        <v>0.0844201002013533</v>
      </c>
      <c r="O904" s="19" t="n">
        <v>0.0360178534762839</v>
      </c>
      <c r="P904" s="19" t="n">
        <v>0.033503099513177</v>
      </c>
      <c r="Q904" s="19" t="n">
        <v>0.0248267827913826</v>
      </c>
      <c r="R904" s="19"/>
      <c r="S904" s="19" t="n">
        <v>0.0944509993368635</v>
      </c>
      <c r="T904" s="19" t="n">
        <v>0.0355077123566318</v>
      </c>
      <c r="U904" s="19" t="n">
        <v>0.0256423937281655</v>
      </c>
      <c r="V904" s="19" t="n">
        <v>0.0374385492881264</v>
      </c>
      <c r="W904" s="19" t="n">
        <v>0.0532950172355637</v>
      </c>
      <c r="X904" s="19" t="n">
        <v>0.0513850924742422</v>
      </c>
      <c r="Y904" s="19" t="n">
        <v>0.0219372298452941</v>
      </c>
      <c r="Z904" s="19" t="n">
        <v>0.0215243001063722</v>
      </c>
      <c r="AA904" s="19" t="n">
        <v>0.0475298435649605</v>
      </c>
      <c r="AB904" s="19" t="n">
        <v>0.0221476317106092</v>
      </c>
      <c r="AC904" s="19" t="n">
        <v>0.0674212668007469</v>
      </c>
      <c r="AD904" s="19" t="n">
        <v>0.0280590157946864</v>
      </c>
      <c r="AE904" s="19"/>
      <c r="AF904" s="19" t="n">
        <v>0.0278803236378854</v>
      </c>
      <c r="AG904" s="19" t="n">
        <v>0.0557406413208072</v>
      </c>
      <c r="AH904" s="19" t="n">
        <v>0.0327022680469484</v>
      </c>
      <c r="AI904" s="19"/>
      <c r="AJ904" s="19" t="n">
        <v>0.0316454121172557</v>
      </c>
      <c r="AK904" s="19" t="n">
        <v>0.0777605063319754</v>
      </c>
      <c r="AL904" s="19" t="n">
        <v>0.0459617696326612</v>
      </c>
      <c r="AM904" s="19" t="n">
        <v>0.0542149759261536</v>
      </c>
      <c r="AN904" s="19" t="n">
        <v>0.0170341262751086</v>
      </c>
      <c r="AO904" s="19"/>
      <c r="AP904" s="19" t="n">
        <v>0.0296768758550159</v>
      </c>
      <c r="AQ904" s="19" t="n">
        <v>0.0678214173238937</v>
      </c>
      <c r="AR904" s="19" t="n">
        <v>0.0364287601107859</v>
      </c>
      <c r="AS904" s="19" t="n">
        <v>0.023261962317784</v>
      </c>
      <c r="AT904" s="19" t="n">
        <v>0.0698036649077024</v>
      </c>
      <c r="AU904" s="19"/>
      <c r="AV904" s="19" t="n">
        <v>0.0837071322808049</v>
      </c>
      <c r="AW904" s="19" t="n">
        <v>0.0409056481400616</v>
      </c>
      <c r="AX904" s="19" t="n">
        <v>0.0294668425029307</v>
      </c>
      <c r="AY904" s="19" t="n">
        <v>0.0157171702456319</v>
      </c>
      <c r="AZ904" s="19" t="n">
        <v>0.068409969865977</v>
      </c>
      <c r="BA904" s="19" t="n">
        <v>0.00485761797014615</v>
      </c>
      <c r="BB904" s="19"/>
      <c r="BC904" s="19" t="n">
        <v>0.0212399243358268</v>
      </c>
      <c r="BD904" s="19" t="n">
        <v>0.0360384502100096</v>
      </c>
      <c r="BE904" s="19" t="n">
        <v>0.0571934869219471</v>
      </c>
      <c r="BF904" s="19" t="n">
        <v>0.0932462565882573</v>
      </c>
      <c r="BG904" s="19" t="n">
        <v>0.154985904897409</v>
      </c>
    </row>
    <row r="905">
      <c r="B905" t="s">
        <v>441</v>
      </c>
      <c r="C905" s="19" t="n">
        <v>0.266002397588192</v>
      </c>
      <c r="D905" s="19" t="n">
        <v>0.261150638101916</v>
      </c>
      <c r="E905" s="19" t="n">
        <v>0.2696686013881</v>
      </c>
      <c r="F905" s="19"/>
      <c r="G905" s="19" t="n">
        <v>0.401530542855505</v>
      </c>
      <c r="H905" s="19" t="n">
        <v>0.410246910283077</v>
      </c>
      <c r="I905" s="19" t="n">
        <v>0.275538778395895</v>
      </c>
      <c r="J905" s="19" t="n">
        <v>0.231474563369572</v>
      </c>
      <c r="K905" s="19" t="n">
        <v>0.193941762053022</v>
      </c>
      <c r="L905" s="19" t="n">
        <v>0.127214267848189</v>
      </c>
      <c r="M905" s="19"/>
      <c r="N905" s="19" t="n">
        <v>0.308344740689129</v>
      </c>
      <c r="O905" s="19" t="n">
        <v>0.28361280912399</v>
      </c>
      <c r="P905" s="19" t="n">
        <v>0.237115300805938</v>
      </c>
      <c r="Q905" s="19" t="n">
        <v>0.225991073495575</v>
      </c>
      <c r="R905" s="19"/>
      <c r="S905" s="19" t="n">
        <v>0.318287577820872</v>
      </c>
      <c r="T905" s="19" t="n">
        <v>0.234846958113042</v>
      </c>
      <c r="U905" s="19" t="n">
        <v>0.285275982279929</v>
      </c>
      <c r="V905" s="19" t="n">
        <v>0.253829212543284</v>
      </c>
      <c r="W905" s="19" t="n">
        <v>0.312528503557294</v>
      </c>
      <c r="X905" s="19" t="n">
        <v>0.267355668032411</v>
      </c>
      <c r="Y905" s="19" t="n">
        <v>0.258845938219388</v>
      </c>
      <c r="Z905" s="19" t="n">
        <v>0.299460275574421</v>
      </c>
      <c r="AA905" s="19" t="n">
        <v>0.268269950820119</v>
      </c>
      <c r="AB905" s="19" t="n">
        <v>0.242881386195581</v>
      </c>
      <c r="AC905" s="19" t="n">
        <v>0.193481618025467</v>
      </c>
      <c r="AD905" s="19" t="n">
        <v>0.185354746046828</v>
      </c>
      <c r="AE905" s="19"/>
      <c r="AF905" s="19" t="n">
        <v>0.219257379348837</v>
      </c>
      <c r="AG905" s="19" t="n">
        <v>0.280535717912388</v>
      </c>
      <c r="AH905" s="19" t="n">
        <v>0.251466599503155</v>
      </c>
      <c r="AI905" s="19"/>
      <c r="AJ905" s="19" t="n">
        <v>0.227044803314211</v>
      </c>
      <c r="AK905" s="19" t="n">
        <v>0.330123189196023</v>
      </c>
      <c r="AL905" s="19" t="n">
        <v>0.250068978688234</v>
      </c>
      <c r="AM905" s="19" t="n">
        <v>0.151051761024809</v>
      </c>
      <c r="AN905" s="19" t="n">
        <v>0.255250110946539</v>
      </c>
      <c r="AO905" s="19"/>
      <c r="AP905" s="19" t="n">
        <v>0.231506365587238</v>
      </c>
      <c r="AQ905" s="19" t="n">
        <v>0.322734083205913</v>
      </c>
      <c r="AR905" s="19" t="n">
        <v>0.243144419593953</v>
      </c>
      <c r="AS905" s="19" t="n">
        <v>0.209673562802514</v>
      </c>
      <c r="AT905" s="19" t="n">
        <v>0.319901491442779</v>
      </c>
      <c r="AU905" s="19"/>
      <c r="AV905" s="19" t="n">
        <v>0.354653286049065</v>
      </c>
      <c r="AW905" s="19" t="n">
        <v>0.239809647943922</v>
      </c>
      <c r="AX905" s="19" t="n">
        <v>0.250339214750332</v>
      </c>
      <c r="AY905" s="19" t="n">
        <v>0.178484117962245</v>
      </c>
      <c r="AZ905" s="19" t="n">
        <v>0.334063850266554</v>
      </c>
      <c r="BA905" s="19" t="n">
        <v>0.222947388213233</v>
      </c>
      <c r="BB905" s="19"/>
      <c r="BC905" s="19" t="n">
        <v>0.204435252630046</v>
      </c>
      <c r="BD905" s="19" t="n">
        <v>0.236089637200173</v>
      </c>
      <c r="BE905" s="19" t="n">
        <v>0.334535500601011</v>
      </c>
      <c r="BF905" s="19" t="n">
        <v>0.334464407137751</v>
      </c>
      <c r="BG905" s="19" t="n">
        <v>0.380237731592797</v>
      </c>
    </row>
    <row r="906">
      <c r="B906" t="s">
        <v>442</v>
      </c>
      <c r="C906" s="19" t="n">
        <v>0.391396225759603</v>
      </c>
      <c r="D906" s="19" t="n">
        <v>0.402652005911476</v>
      </c>
      <c r="E906" s="19" t="n">
        <v>0.38263603294067</v>
      </c>
      <c r="F906" s="19"/>
      <c r="G906" s="19" t="n">
        <v>0.309270842672817</v>
      </c>
      <c r="H906" s="19" t="n">
        <v>0.307035588567942</v>
      </c>
      <c r="I906" s="19" t="n">
        <v>0.417982896083622</v>
      </c>
      <c r="J906" s="19" t="n">
        <v>0.408812274811252</v>
      </c>
      <c r="K906" s="19" t="n">
        <v>0.42386408203105</v>
      </c>
      <c r="L906" s="19" t="n">
        <v>0.45711522159351</v>
      </c>
      <c r="M906" s="19"/>
      <c r="N906" s="19" t="n">
        <v>0.385626271596286</v>
      </c>
      <c r="O906" s="19" t="n">
        <v>0.395992130933775</v>
      </c>
      <c r="P906" s="19" t="n">
        <v>0.377865094125912</v>
      </c>
      <c r="Q906" s="19" t="n">
        <v>0.405503210169696</v>
      </c>
      <c r="R906" s="19"/>
      <c r="S906" s="19" t="n">
        <v>0.380031738584399</v>
      </c>
      <c r="T906" s="19" t="n">
        <v>0.406346007840838</v>
      </c>
      <c r="U906" s="19" t="n">
        <v>0.384813125867294</v>
      </c>
      <c r="V906" s="19" t="n">
        <v>0.404281367442318</v>
      </c>
      <c r="W906" s="19" t="n">
        <v>0.370359119804188</v>
      </c>
      <c r="X906" s="19" t="n">
        <v>0.382951349365486</v>
      </c>
      <c r="Y906" s="19" t="n">
        <v>0.354458738895298</v>
      </c>
      <c r="Z906" s="19" t="n">
        <v>0.351434222625657</v>
      </c>
      <c r="AA906" s="19" t="n">
        <v>0.379368723684339</v>
      </c>
      <c r="AB906" s="19" t="n">
        <v>0.437956200760168</v>
      </c>
      <c r="AC906" s="19" t="n">
        <v>0.433734648770979</v>
      </c>
      <c r="AD906" s="19" t="n">
        <v>0.418446583052567</v>
      </c>
      <c r="AE906" s="19"/>
      <c r="AF906" s="19" t="n">
        <v>0.387414074669648</v>
      </c>
      <c r="AG906" s="19" t="n">
        <v>0.403525976781762</v>
      </c>
      <c r="AH906" s="19" t="n">
        <v>0.399482017187994</v>
      </c>
      <c r="AI906" s="19"/>
      <c r="AJ906" s="19" t="n">
        <v>0.39951791706722</v>
      </c>
      <c r="AK906" s="19" t="n">
        <v>0.379952388652094</v>
      </c>
      <c r="AL906" s="19" t="n">
        <v>0.436138363829886</v>
      </c>
      <c r="AM906" s="19" t="n">
        <v>0.461981162073835</v>
      </c>
      <c r="AN906" s="19" t="n">
        <v>0.386536465290831</v>
      </c>
      <c r="AO906" s="19"/>
      <c r="AP906" s="19" t="n">
        <v>0.39229045586286</v>
      </c>
      <c r="AQ906" s="19" t="n">
        <v>0.397088387531987</v>
      </c>
      <c r="AR906" s="19" t="n">
        <v>0.427092462831348</v>
      </c>
      <c r="AS906" s="19" t="n">
        <v>0.412918688352429</v>
      </c>
      <c r="AT906" s="19" t="n">
        <v>0.306115795624163</v>
      </c>
      <c r="AU906" s="19"/>
      <c r="AV906" s="19" t="n">
        <v>0.380945060382967</v>
      </c>
      <c r="AW906" s="19" t="n">
        <v>0.391220322486039</v>
      </c>
      <c r="AX906" s="19" t="n">
        <v>0.47329565933027</v>
      </c>
      <c r="AY906" s="19" t="n">
        <v>0.423161547900762</v>
      </c>
      <c r="AZ906" s="19" t="n">
        <v>0.331913715565266</v>
      </c>
      <c r="BA906" s="19" t="n">
        <v>0.361912533212098</v>
      </c>
      <c r="BB906" s="19"/>
      <c r="BC906" s="19" t="n">
        <v>0.393109899390609</v>
      </c>
      <c r="BD906" s="19" t="n">
        <v>0.379273931255436</v>
      </c>
      <c r="BE906" s="19" t="n">
        <v>0.390063290747016</v>
      </c>
      <c r="BF906" s="19" t="n">
        <v>0.364478143734095</v>
      </c>
      <c r="BG906" s="19" t="n">
        <v>0.306893929755149</v>
      </c>
    </row>
    <row r="907">
      <c r="B907" t="s">
        <v>443</v>
      </c>
      <c r="C907" s="19" t="n">
        <v>0.163755858912278</v>
      </c>
      <c r="D907" s="19" t="n">
        <v>0.184815806422497</v>
      </c>
      <c r="E907" s="19" t="n">
        <v>0.142577312134962</v>
      </c>
      <c r="F907" s="19"/>
      <c r="G907" s="19" t="n">
        <v>0.124714034045535</v>
      </c>
      <c r="H907" s="19" t="n">
        <v>0.0772395846176179</v>
      </c>
      <c r="I907" s="19" t="n">
        <v>0.136152550104192</v>
      </c>
      <c r="J907" s="19" t="n">
        <v>0.188446635477289</v>
      </c>
      <c r="K907" s="19" t="n">
        <v>0.196140577610161</v>
      </c>
      <c r="L907" s="19" t="n">
        <v>0.240588004494882</v>
      </c>
      <c r="M907" s="19"/>
      <c r="N907" s="19" t="n">
        <v>0.14954531660416</v>
      </c>
      <c r="O907" s="19" t="n">
        <v>0.154897203383021</v>
      </c>
      <c r="P907" s="19" t="n">
        <v>0.193488004867448</v>
      </c>
      <c r="Q907" s="19" t="n">
        <v>0.16247820109822</v>
      </c>
      <c r="R907" s="19"/>
      <c r="S907" s="19" t="n">
        <v>0.11280345743362</v>
      </c>
      <c r="T907" s="19" t="n">
        <v>0.167606703698827</v>
      </c>
      <c r="U907" s="19" t="n">
        <v>0.189198660312101</v>
      </c>
      <c r="V907" s="19" t="n">
        <v>0.164512170007932</v>
      </c>
      <c r="W907" s="19" t="n">
        <v>0.123196945150897</v>
      </c>
      <c r="X907" s="19" t="n">
        <v>0.152867595506562</v>
      </c>
      <c r="Y907" s="19" t="n">
        <v>0.226839909499314</v>
      </c>
      <c r="Z907" s="19" t="n">
        <v>0.146218391500211</v>
      </c>
      <c r="AA907" s="19" t="n">
        <v>0.170363337824446</v>
      </c>
      <c r="AB907" s="19" t="n">
        <v>0.193180380993071</v>
      </c>
      <c r="AC907" s="19" t="n">
        <v>0.163331462008998</v>
      </c>
      <c r="AD907" s="19" t="n">
        <v>0.185910647063055</v>
      </c>
      <c r="AE907" s="19"/>
      <c r="AF907" s="19" t="n">
        <v>0.22998424568931</v>
      </c>
      <c r="AG907" s="19" t="n">
        <v>0.126708855959245</v>
      </c>
      <c r="AH907" s="19" t="n">
        <v>0.153990998376453</v>
      </c>
      <c r="AI907" s="19"/>
      <c r="AJ907" s="19" t="n">
        <v>0.196310196960947</v>
      </c>
      <c r="AK907" s="19" t="n">
        <v>0.114435165324292</v>
      </c>
      <c r="AL907" s="19" t="n">
        <v>0.120426648792581</v>
      </c>
      <c r="AM907" s="19" t="n">
        <v>0.239338132047074</v>
      </c>
      <c r="AN907" s="19" t="n">
        <v>0.173367112624158</v>
      </c>
      <c r="AO907" s="19"/>
      <c r="AP907" s="19" t="n">
        <v>0.205851058268649</v>
      </c>
      <c r="AQ907" s="19" t="n">
        <v>0.116009059941746</v>
      </c>
      <c r="AR907" s="19" t="n">
        <v>0.139728593662204</v>
      </c>
      <c r="AS907" s="19" t="n">
        <v>0.216212609360134</v>
      </c>
      <c r="AT907" s="19" t="n">
        <v>0.167346467342119</v>
      </c>
      <c r="AU907" s="19"/>
      <c r="AV907" s="19" t="n">
        <v>0.0971231280087519</v>
      </c>
      <c r="AW907" s="19" t="n">
        <v>0.2020579466322</v>
      </c>
      <c r="AX907" s="19" t="n">
        <v>0.123042296311209</v>
      </c>
      <c r="AY907" s="19" t="n">
        <v>0.239305010909162</v>
      </c>
      <c r="AZ907" s="19" t="n">
        <v>0.141228649678976</v>
      </c>
      <c r="BA907" s="19" t="n">
        <v>0.149168107491865</v>
      </c>
      <c r="BB907" s="19"/>
      <c r="BC907" s="19" t="n">
        <v>0.195051293456695</v>
      </c>
      <c r="BD907" s="19" t="n">
        <v>0.183669635778667</v>
      </c>
      <c r="BE907" s="19" t="n">
        <v>0.117484152172113</v>
      </c>
      <c r="BF907" s="19" t="n">
        <v>0.14681998282909</v>
      </c>
      <c r="BG907" s="19" t="n">
        <v>0.0540717807448268</v>
      </c>
    </row>
    <row r="908">
      <c r="B908" t="s">
        <v>100</v>
      </c>
      <c r="C908" s="19" t="n">
        <v>0.1331521943157</v>
      </c>
      <c r="D908" s="19" t="n">
        <v>0.0988245503652955</v>
      </c>
      <c r="E908" s="19" t="n">
        <v>0.165759429329032</v>
      </c>
      <c r="F908" s="19"/>
      <c r="G908" s="19" t="n">
        <v>0.0810143515334887</v>
      </c>
      <c r="H908" s="19" t="n">
        <v>0.10458220818576</v>
      </c>
      <c r="I908" s="19" t="n">
        <v>0.123613816429632</v>
      </c>
      <c r="J908" s="19" t="n">
        <v>0.143463760744505</v>
      </c>
      <c r="K908" s="19" t="n">
        <v>0.172101456182053</v>
      </c>
      <c r="L908" s="19" t="n">
        <v>0.164358637676833</v>
      </c>
      <c r="M908" s="19"/>
      <c r="N908" s="19" t="n">
        <v>0.0720635709090716</v>
      </c>
      <c r="O908" s="19" t="n">
        <v>0.12948000308293</v>
      </c>
      <c r="P908" s="19" t="n">
        <v>0.158028500687525</v>
      </c>
      <c r="Q908" s="19" t="n">
        <v>0.181200732445126</v>
      </c>
      <c r="R908" s="19"/>
      <c r="S908" s="19" t="n">
        <v>0.0944262268242463</v>
      </c>
      <c r="T908" s="19" t="n">
        <v>0.155692617990662</v>
      </c>
      <c r="U908" s="19" t="n">
        <v>0.11506983781251</v>
      </c>
      <c r="V908" s="19" t="n">
        <v>0.139938700718339</v>
      </c>
      <c r="W908" s="19" t="n">
        <v>0.140620414252058</v>
      </c>
      <c r="X908" s="19" t="n">
        <v>0.145440294621299</v>
      </c>
      <c r="Y908" s="19" t="n">
        <v>0.137918183540706</v>
      </c>
      <c r="Z908" s="19" t="n">
        <v>0.181362810193338</v>
      </c>
      <c r="AA908" s="19" t="n">
        <v>0.134468144106136</v>
      </c>
      <c r="AB908" s="19" t="n">
        <v>0.103834400340571</v>
      </c>
      <c r="AC908" s="19" t="n">
        <v>0.142031004393809</v>
      </c>
      <c r="AD908" s="19" t="n">
        <v>0.182229008042863</v>
      </c>
      <c r="AE908" s="19"/>
      <c r="AF908" s="19" t="n">
        <v>0.13546397665432</v>
      </c>
      <c r="AG908" s="19" t="n">
        <v>0.133488808025798</v>
      </c>
      <c r="AH908" s="19" t="n">
        <v>0.16235811688545</v>
      </c>
      <c r="AI908" s="19"/>
      <c r="AJ908" s="19" t="n">
        <v>0.145481670540366</v>
      </c>
      <c r="AK908" s="19" t="n">
        <v>0.0977287504956147</v>
      </c>
      <c r="AL908" s="19" t="n">
        <v>0.147404239056637</v>
      </c>
      <c r="AM908" s="19" t="n">
        <v>0.0934139689281283</v>
      </c>
      <c r="AN908" s="19" t="n">
        <v>0.167812184863364</v>
      </c>
      <c r="AO908" s="19"/>
      <c r="AP908" s="19" t="n">
        <v>0.140675244426236</v>
      </c>
      <c r="AQ908" s="19" t="n">
        <v>0.0963470519964608</v>
      </c>
      <c r="AR908" s="19" t="n">
        <v>0.15360576380171</v>
      </c>
      <c r="AS908" s="19" t="n">
        <v>0.137933177167139</v>
      </c>
      <c r="AT908" s="19" t="n">
        <v>0.136832580683236</v>
      </c>
      <c r="AU908" s="19"/>
      <c r="AV908" s="19" t="n">
        <v>0.0835713932784103</v>
      </c>
      <c r="AW908" s="19" t="n">
        <v>0.126006434797777</v>
      </c>
      <c r="AX908" s="19" t="n">
        <v>0.123855987105258</v>
      </c>
      <c r="AY908" s="19" t="n">
        <v>0.143332152982199</v>
      </c>
      <c r="AZ908" s="19" t="n">
        <v>0.124383814623226</v>
      </c>
      <c r="BA908" s="19" t="n">
        <v>0.261114353112657</v>
      </c>
      <c r="BB908" s="19"/>
      <c r="BC908" s="19" t="n">
        <v>0.186163630186823</v>
      </c>
      <c r="BD908" s="19" t="n">
        <v>0.164928345555713</v>
      </c>
      <c r="BE908" s="19" t="n">
        <v>0.100723569557913</v>
      </c>
      <c r="BF908" s="19" t="n">
        <v>0.0609912097108068</v>
      </c>
      <c r="BG908" s="19" t="n">
        <v>0.103810653009818</v>
      </c>
    </row>
    <row r="90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c r="AB909" s="19"/>
      <c r="AC909" s="19"/>
      <c r="AD909" s="19"/>
      <c r="AE909" s="19"/>
      <c r="AF909" s="19"/>
      <c r="AG909" s="19"/>
      <c r="AH909" s="19"/>
      <c r="AI909" s="19"/>
      <c r="AJ909" s="19"/>
      <c r="AK909" s="19"/>
      <c r="AL909" s="19"/>
      <c r="AM909" s="19"/>
      <c r="AN909" s="19"/>
      <c r="AO909" s="19"/>
      <c r="AP909" s="19"/>
      <c r="AQ909" s="19"/>
      <c r="AR909" s="19"/>
      <c r="AS909" s="19"/>
      <c r="AT909" s="19"/>
      <c r="AU909" s="19"/>
      <c r="AV909" s="19"/>
      <c r="AW909" s="19"/>
      <c r="AX909" s="19"/>
      <c r="AY909" s="19"/>
      <c r="AZ909" s="19"/>
      <c r="BA909" s="19"/>
      <c r="BB909" s="19"/>
      <c r="BC909" s="19"/>
      <c r="BD909" s="19"/>
      <c r="BE909" s="19"/>
      <c r="BF909" s="19"/>
      <c r="BG909" s="19"/>
    </row>
    <row r="910">
      <c r="B910" s="7" t="s">
        <v>449</v>
      </c>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c r="AB910" s="19"/>
      <c r="AC910" s="19"/>
      <c r="AD910" s="19"/>
      <c r="AE910" s="19"/>
      <c r="AF910" s="19"/>
      <c r="AG910" s="19"/>
      <c r="AH910" s="19"/>
      <c r="AI910" s="19"/>
      <c r="AJ910" s="19"/>
      <c r="AK910" s="19"/>
      <c r="AL910" s="19"/>
      <c r="AM910" s="19"/>
      <c r="AN910" s="19"/>
      <c r="AO910" s="19"/>
      <c r="AP910" s="19"/>
      <c r="AQ910" s="19"/>
      <c r="AR910" s="19"/>
      <c r="AS910" s="19"/>
      <c r="AT910" s="19"/>
      <c r="AU910" s="19"/>
      <c r="AV910" s="19"/>
      <c r="AW910" s="19"/>
      <c r="AX910" s="19"/>
      <c r="AY910" s="19"/>
      <c r="AZ910" s="19"/>
      <c r="BA910" s="19"/>
      <c r="BB910" s="19"/>
      <c r="BC910" s="19"/>
      <c r="BD910" s="19"/>
      <c r="BE910" s="19"/>
      <c r="BF910" s="19"/>
      <c r="BG910" s="19"/>
    </row>
    <row r="911">
      <c r="B911" s="26" t="s">
        <v>79</v>
      </c>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c r="AB911" s="19"/>
      <c r="AC911" s="19"/>
      <c r="AD911" s="19"/>
      <c r="AE911" s="19"/>
      <c r="AF911" s="19"/>
      <c r="AG911" s="19"/>
      <c r="AH911" s="19"/>
      <c r="AI911" s="19"/>
      <c r="AJ911" s="19"/>
      <c r="AK911" s="19"/>
      <c r="AL911" s="19"/>
      <c r="AM911" s="19"/>
      <c r="AN911" s="19"/>
      <c r="AO911" s="19"/>
      <c r="AP911" s="19"/>
      <c r="AQ911" s="19"/>
      <c r="AR911" s="19"/>
      <c r="AS911" s="19"/>
      <c r="AT911" s="19"/>
      <c r="AU911" s="19"/>
      <c r="AV911" s="19"/>
      <c r="AW911" s="19"/>
      <c r="AX911" s="19"/>
      <c r="AY911" s="19"/>
      <c r="AZ911" s="19"/>
      <c r="BA911" s="19"/>
      <c r="BB911" s="19"/>
      <c r="BC911" s="19"/>
      <c r="BD911" s="19"/>
      <c r="BE911" s="19"/>
      <c r="BF911" s="19"/>
      <c r="BG911" s="19"/>
    </row>
    <row r="912">
      <c r="B912" t="s">
        <v>440</v>
      </c>
      <c r="C912" s="19" t="n">
        <v>0.0536506474438195</v>
      </c>
      <c r="D912" s="19" t="n">
        <v>0.0631695631378277</v>
      </c>
      <c r="E912" s="19" t="n">
        <v>0.0447886829770969</v>
      </c>
      <c r="F912" s="19"/>
      <c r="G912" s="19" t="n">
        <v>0.103575012873409</v>
      </c>
      <c r="H912" s="19" t="n">
        <v>0.113747379598297</v>
      </c>
      <c r="I912" s="19" t="n">
        <v>0.0552924917178113</v>
      </c>
      <c r="J912" s="19" t="n">
        <v>0.0380909929021335</v>
      </c>
      <c r="K912" s="19" t="n">
        <v>0.0135780970741517</v>
      </c>
      <c r="L912" s="19" t="n">
        <v>0.00980461344646768</v>
      </c>
      <c r="M912" s="19"/>
      <c r="N912" s="19" t="n">
        <v>0.0849191929514223</v>
      </c>
      <c r="O912" s="19" t="n">
        <v>0.0557598025696136</v>
      </c>
      <c r="P912" s="19" t="n">
        <v>0.0313451722496141</v>
      </c>
      <c r="Q912" s="19" t="n">
        <v>0.037471782408773</v>
      </c>
      <c r="R912" s="19"/>
      <c r="S912" s="19" t="n">
        <v>0.0978434164901301</v>
      </c>
      <c r="T912" s="19" t="n">
        <v>0.0281786573038541</v>
      </c>
      <c r="U912" s="19" t="n">
        <v>0.0352787651720276</v>
      </c>
      <c r="V912" s="19" t="n">
        <v>0.0407506797945449</v>
      </c>
      <c r="W912" s="19" t="n">
        <v>0.0874003047216477</v>
      </c>
      <c r="X912" s="19" t="n">
        <v>0.0956751367869575</v>
      </c>
      <c r="Y912" s="19" t="n">
        <v>0.0417836373788014</v>
      </c>
      <c r="Z912" s="19" t="n">
        <v>0.0500296175999008</v>
      </c>
      <c r="AA912" s="19" t="n">
        <v>0.0634949260200207</v>
      </c>
      <c r="AB912" s="19" t="n">
        <v>0.00979018146361582</v>
      </c>
      <c r="AC912" s="19" t="n">
        <v>0.0367348687986163</v>
      </c>
      <c r="AD912" s="19" t="n">
        <v>0</v>
      </c>
      <c r="AE912" s="19"/>
      <c r="AF912" s="19" t="n">
        <v>0.0439896951040284</v>
      </c>
      <c r="AG912" s="19" t="n">
        <v>0.0615044815799353</v>
      </c>
      <c r="AH912" s="19" t="n">
        <v>0.0427885373336522</v>
      </c>
      <c r="AI912" s="19"/>
      <c r="AJ912" s="19" t="n">
        <v>0.0538690419967308</v>
      </c>
      <c r="AK912" s="19" t="n">
        <v>0.0883678850020477</v>
      </c>
      <c r="AL912" s="19" t="n">
        <v>0.0172652435014412</v>
      </c>
      <c r="AM912" s="19" t="n">
        <v>0.0323838834096207</v>
      </c>
      <c r="AN912" s="19" t="n">
        <v>0.0328276812885018</v>
      </c>
      <c r="AO912" s="19"/>
      <c r="AP912" s="19" t="n">
        <v>0.0544325978467033</v>
      </c>
      <c r="AQ912" s="19" t="n">
        <v>0.0771469410015028</v>
      </c>
      <c r="AR912" s="19" t="n">
        <v>0.0361889175134435</v>
      </c>
      <c r="AS912" s="19" t="n">
        <v>0.0431171034351228</v>
      </c>
      <c r="AT912" s="19" t="n">
        <v>0.0385378251647228</v>
      </c>
      <c r="AU912" s="19"/>
      <c r="AV912" s="19" t="n">
        <v>0.0918350508652958</v>
      </c>
      <c r="AW912" s="19" t="n">
        <v>0.0531571023093328</v>
      </c>
      <c r="AX912" s="19" t="n">
        <v>0.0490276363251635</v>
      </c>
      <c r="AY912" s="19" t="n">
        <v>0.046019111219714</v>
      </c>
      <c r="AZ912" s="19" t="n">
        <v>0.0327481388073795</v>
      </c>
      <c r="BA912" s="19" t="n">
        <v>0.0135885800109471</v>
      </c>
      <c r="BB912" s="19"/>
      <c r="BC912" s="19" t="n">
        <v>0.0230451025919442</v>
      </c>
      <c r="BD912" s="19" t="n">
        <v>0.0310245545527715</v>
      </c>
      <c r="BE912" s="19" t="n">
        <v>0.0804440722370947</v>
      </c>
      <c r="BF912" s="19" t="n">
        <v>0.0979352921136129</v>
      </c>
      <c r="BG912" s="19" t="n">
        <v>0.172381034612265</v>
      </c>
    </row>
    <row r="913">
      <c r="B913" t="s">
        <v>441</v>
      </c>
      <c r="C913" s="19" t="n">
        <v>0.219579366195711</v>
      </c>
      <c r="D913" s="19" t="n">
        <v>0.247861836534736</v>
      </c>
      <c r="E913" s="19" t="n">
        <v>0.192415453447062</v>
      </c>
      <c r="F913" s="19"/>
      <c r="G913" s="19" t="n">
        <v>0.308241197509676</v>
      </c>
      <c r="H913" s="19" t="n">
        <v>0.326865805560313</v>
      </c>
      <c r="I913" s="19" t="n">
        <v>0.249305359231201</v>
      </c>
      <c r="J913" s="19" t="n">
        <v>0.193540221806989</v>
      </c>
      <c r="K913" s="19" t="n">
        <v>0.11665739133427</v>
      </c>
      <c r="L913" s="19" t="n">
        <v>0.139555197596663</v>
      </c>
      <c r="M913" s="19"/>
      <c r="N913" s="19" t="n">
        <v>0.293352794256729</v>
      </c>
      <c r="O913" s="19" t="n">
        <v>0.209092968780881</v>
      </c>
      <c r="P913" s="19" t="n">
        <v>0.197003473647942</v>
      </c>
      <c r="Q913" s="19" t="n">
        <v>0.171263882520152</v>
      </c>
      <c r="R913" s="19"/>
      <c r="S913" s="19" t="n">
        <v>0.298422860820974</v>
      </c>
      <c r="T913" s="19" t="n">
        <v>0.189329448370106</v>
      </c>
      <c r="U913" s="19" t="n">
        <v>0.167839662430293</v>
      </c>
      <c r="V913" s="19" t="n">
        <v>0.22067021299364</v>
      </c>
      <c r="W913" s="19" t="n">
        <v>0.234774999255586</v>
      </c>
      <c r="X913" s="19" t="n">
        <v>0.216640954257671</v>
      </c>
      <c r="Y913" s="19" t="n">
        <v>0.230772954661336</v>
      </c>
      <c r="Z913" s="19" t="n">
        <v>0.144456074029283</v>
      </c>
      <c r="AA913" s="19" t="n">
        <v>0.206132145072301</v>
      </c>
      <c r="AB913" s="19" t="n">
        <v>0.208010903860732</v>
      </c>
      <c r="AC913" s="19" t="n">
        <v>0.239437144098924</v>
      </c>
      <c r="AD913" s="19" t="n">
        <v>0.210223778099808</v>
      </c>
      <c r="AE913" s="19"/>
      <c r="AF913" s="19" t="n">
        <v>0.184535574002668</v>
      </c>
      <c r="AG913" s="19" t="n">
        <v>0.226781461536191</v>
      </c>
      <c r="AH913" s="19" t="n">
        <v>0.223198120706432</v>
      </c>
      <c r="AI913" s="19"/>
      <c r="AJ913" s="19" t="n">
        <v>0.212597696708835</v>
      </c>
      <c r="AK913" s="19" t="n">
        <v>0.250894874280977</v>
      </c>
      <c r="AL913" s="19" t="n">
        <v>0.188249958808133</v>
      </c>
      <c r="AM913" s="19" t="n">
        <v>0.197942902374467</v>
      </c>
      <c r="AN913" s="19" t="n">
        <v>0.219341286100265</v>
      </c>
      <c r="AO913" s="19"/>
      <c r="AP913" s="19" t="n">
        <v>0.211383147059624</v>
      </c>
      <c r="AQ913" s="19" t="n">
        <v>0.26466747075666</v>
      </c>
      <c r="AR913" s="19" t="n">
        <v>0.192479989718854</v>
      </c>
      <c r="AS913" s="19" t="n">
        <v>0.210583114218731</v>
      </c>
      <c r="AT913" s="19" t="n">
        <v>0.167275179350082</v>
      </c>
      <c r="AU913" s="19"/>
      <c r="AV913" s="19" t="n">
        <v>0.288862206756841</v>
      </c>
      <c r="AW913" s="19" t="n">
        <v>0.230061481270398</v>
      </c>
      <c r="AX913" s="19" t="n">
        <v>0.198386213451314</v>
      </c>
      <c r="AY913" s="19" t="n">
        <v>0.199804076640814</v>
      </c>
      <c r="AZ913" s="19" t="n">
        <v>0.19639106046609</v>
      </c>
      <c r="BA913" s="19" t="n">
        <v>0.136504620733481</v>
      </c>
      <c r="BB913" s="19"/>
      <c r="BC913" s="19" t="n">
        <v>0.164645286785173</v>
      </c>
      <c r="BD913" s="19" t="n">
        <v>0.208695107683444</v>
      </c>
      <c r="BE913" s="19" t="n">
        <v>0.251452002918874</v>
      </c>
      <c r="BF913" s="19" t="n">
        <v>0.302479401023135</v>
      </c>
      <c r="BG913" s="19" t="n">
        <v>0.404845144151084</v>
      </c>
    </row>
    <row r="914">
      <c r="B914" t="s">
        <v>442</v>
      </c>
      <c r="C914" s="19" t="n">
        <v>0.412305216987395</v>
      </c>
      <c r="D914" s="19" t="n">
        <v>0.390101638249441</v>
      </c>
      <c r="E914" s="19" t="n">
        <v>0.435374896351167</v>
      </c>
      <c r="F914" s="19"/>
      <c r="G914" s="19" t="n">
        <v>0.333244354662307</v>
      </c>
      <c r="H914" s="19" t="n">
        <v>0.352690629135244</v>
      </c>
      <c r="I914" s="19" t="n">
        <v>0.399048931437938</v>
      </c>
      <c r="J914" s="19" t="n">
        <v>0.419397955919421</v>
      </c>
      <c r="K914" s="19" t="n">
        <v>0.459117970005409</v>
      </c>
      <c r="L914" s="19" t="n">
        <v>0.486997096217809</v>
      </c>
      <c r="M914" s="19"/>
      <c r="N914" s="19" t="n">
        <v>0.40683502551469</v>
      </c>
      <c r="O914" s="19" t="n">
        <v>0.415707177367074</v>
      </c>
      <c r="P914" s="19" t="n">
        <v>0.435453059614026</v>
      </c>
      <c r="Q914" s="19" t="n">
        <v>0.393153283141771</v>
      </c>
      <c r="R914" s="19"/>
      <c r="S914" s="19" t="n">
        <v>0.334911506502899</v>
      </c>
      <c r="T914" s="19" t="n">
        <v>0.451405377972994</v>
      </c>
      <c r="U914" s="19" t="n">
        <v>0.444693004195815</v>
      </c>
      <c r="V914" s="19" t="n">
        <v>0.447278105262892</v>
      </c>
      <c r="W914" s="19" t="n">
        <v>0.392728659120913</v>
      </c>
      <c r="X914" s="19" t="n">
        <v>0.38661480184298</v>
      </c>
      <c r="Y914" s="19" t="n">
        <v>0.376761434833266</v>
      </c>
      <c r="Z914" s="19" t="n">
        <v>0.445481894632687</v>
      </c>
      <c r="AA914" s="19" t="n">
        <v>0.422912344320021</v>
      </c>
      <c r="AB914" s="19" t="n">
        <v>0.443835510339098</v>
      </c>
      <c r="AC914" s="19" t="n">
        <v>0.423618866797457</v>
      </c>
      <c r="AD914" s="19" t="n">
        <v>0.435151104678327</v>
      </c>
      <c r="AE914" s="19"/>
      <c r="AF914" s="19" t="n">
        <v>0.424130738298544</v>
      </c>
      <c r="AG914" s="19" t="n">
        <v>0.425662266973791</v>
      </c>
      <c r="AH914" s="19" t="n">
        <v>0.386062840640095</v>
      </c>
      <c r="AI914" s="19"/>
      <c r="AJ914" s="19" t="n">
        <v>0.434953761958124</v>
      </c>
      <c r="AK914" s="19" t="n">
        <v>0.423020824368492</v>
      </c>
      <c r="AL914" s="19" t="n">
        <v>0.46145702822522</v>
      </c>
      <c r="AM914" s="19" t="n">
        <v>0.399562224693691</v>
      </c>
      <c r="AN914" s="19" t="n">
        <v>0.342346314956563</v>
      </c>
      <c r="AO914" s="19"/>
      <c r="AP914" s="19" t="n">
        <v>0.427158716541054</v>
      </c>
      <c r="AQ914" s="19" t="n">
        <v>0.424096249082427</v>
      </c>
      <c r="AR914" s="19" t="n">
        <v>0.44398581412391</v>
      </c>
      <c r="AS914" s="19" t="n">
        <v>0.398761239383899</v>
      </c>
      <c r="AT914" s="19" t="n">
        <v>0.351076290980992</v>
      </c>
      <c r="AU914" s="19"/>
      <c r="AV914" s="19" t="n">
        <v>0.404801972978309</v>
      </c>
      <c r="AW914" s="19" t="n">
        <v>0.44889976003639</v>
      </c>
      <c r="AX914" s="19" t="n">
        <v>0.454317693393605</v>
      </c>
      <c r="AY914" s="19" t="n">
        <v>0.397354506480778</v>
      </c>
      <c r="AZ914" s="19" t="n">
        <v>0.364834507208631</v>
      </c>
      <c r="BA914" s="19" t="n">
        <v>0.367758671550466</v>
      </c>
      <c r="BB914" s="19"/>
      <c r="BC914" s="19" t="n">
        <v>0.427511916233859</v>
      </c>
      <c r="BD914" s="19" t="n">
        <v>0.401419832676091</v>
      </c>
      <c r="BE914" s="19" t="n">
        <v>0.405190894101823</v>
      </c>
      <c r="BF914" s="19" t="n">
        <v>0.394278636657748</v>
      </c>
      <c r="BG914" s="19" t="n">
        <v>0.220661037551901</v>
      </c>
    </row>
    <row r="915">
      <c r="B915" t="s">
        <v>443</v>
      </c>
      <c r="C915" s="19" t="n">
        <v>0.186798650476173</v>
      </c>
      <c r="D915" s="19" t="n">
        <v>0.210220574249105</v>
      </c>
      <c r="E915" s="19" t="n">
        <v>0.162614032005474</v>
      </c>
      <c r="F915" s="19"/>
      <c r="G915" s="19" t="n">
        <v>0.132959383849669</v>
      </c>
      <c r="H915" s="19" t="n">
        <v>0.127356079745155</v>
      </c>
      <c r="I915" s="19" t="n">
        <v>0.184924308678026</v>
      </c>
      <c r="J915" s="19" t="n">
        <v>0.199853982076129</v>
      </c>
      <c r="K915" s="19" t="n">
        <v>0.241962787771987</v>
      </c>
      <c r="L915" s="19" t="n">
        <v>0.224798029248398</v>
      </c>
      <c r="M915" s="19"/>
      <c r="N915" s="19" t="n">
        <v>0.150967506682766</v>
      </c>
      <c r="O915" s="19" t="n">
        <v>0.190578446850225</v>
      </c>
      <c r="P915" s="19" t="n">
        <v>0.187512364767928</v>
      </c>
      <c r="Q915" s="19" t="n">
        <v>0.221222076650962</v>
      </c>
      <c r="R915" s="19"/>
      <c r="S915" s="19" t="n">
        <v>0.153001294617815</v>
      </c>
      <c r="T915" s="19" t="n">
        <v>0.179657972745564</v>
      </c>
      <c r="U915" s="19" t="n">
        <v>0.26371932313934</v>
      </c>
      <c r="V915" s="19" t="n">
        <v>0.167892329733214</v>
      </c>
      <c r="W915" s="19" t="n">
        <v>0.116616578711877</v>
      </c>
      <c r="X915" s="19" t="n">
        <v>0.172776540406856</v>
      </c>
      <c r="Y915" s="19" t="n">
        <v>0.220341021645687</v>
      </c>
      <c r="Z915" s="19" t="n">
        <v>0.167951721877878</v>
      </c>
      <c r="AA915" s="19" t="n">
        <v>0.224624384622861</v>
      </c>
      <c r="AB915" s="19" t="n">
        <v>0.209393025108941</v>
      </c>
      <c r="AC915" s="19" t="n">
        <v>0.159056582666536</v>
      </c>
      <c r="AD915" s="19" t="n">
        <v>0.208950972403066</v>
      </c>
      <c r="AE915" s="19"/>
      <c r="AF915" s="19" t="n">
        <v>0.226156470053688</v>
      </c>
      <c r="AG915" s="19" t="n">
        <v>0.169079586616653</v>
      </c>
      <c r="AH915" s="19" t="n">
        <v>0.175971067274603</v>
      </c>
      <c r="AI915" s="19"/>
      <c r="AJ915" s="19" t="n">
        <v>0.176536885700351</v>
      </c>
      <c r="AK915" s="19" t="n">
        <v>0.147803621809079</v>
      </c>
      <c r="AL915" s="19" t="n">
        <v>0.198061534331716</v>
      </c>
      <c r="AM915" s="19" t="n">
        <v>0.301465629499405</v>
      </c>
      <c r="AN915" s="19" t="n">
        <v>0.227143459720645</v>
      </c>
      <c r="AO915" s="19"/>
      <c r="AP915" s="19" t="n">
        <v>0.184354856113493</v>
      </c>
      <c r="AQ915" s="19" t="n">
        <v>0.143351924358881</v>
      </c>
      <c r="AR915" s="19" t="n">
        <v>0.195769820807578</v>
      </c>
      <c r="AS915" s="19" t="n">
        <v>0.230842734545035</v>
      </c>
      <c r="AT915" s="19" t="n">
        <v>0.233932317192627</v>
      </c>
      <c r="AU915" s="19"/>
      <c r="AV915" s="19" t="n">
        <v>0.124825895310373</v>
      </c>
      <c r="AW915" s="19" t="n">
        <v>0.159023933511057</v>
      </c>
      <c r="AX915" s="19" t="n">
        <v>0.172490018911801</v>
      </c>
      <c r="AY915" s="19" t="n">
        <v>0.241772616388816</v>
      </c>
      <c r="AZ915" s="19" t="n">
        <v>0.238241319284693</v>
      </c>
      <c r="BA915" s="19" t="n">
        <v>0.23151819084195</v>
      </c>
      <c r="BB915" s="19"/>
      <c r="BC915" s="19" t="n">
        <v>0.207062394099049</v>
      </c>
      <c r="BD915" s="19" t="n">
        <v>0.217294510555238</v>
      </c>
      <c r="BE915" s="19" t="n">
        <v>0.159571697437895</v>
      </c>
      <c r="BF915" s="19" t="n">
        <v>0.142590726356803</v>
      </c>
      <c r="BG915" s="19" t="n">
        <v>0.123035317871131</v>
      </c>
    </row>
    <row r="916">
      <c r="B916" t="s">
        <v>100</v>
      </c>
      <c r="C916" s="19" t="n">
        <v>0.127666118896901</v>
      </c>
      <c r="D916" s="19" t="n">
        <v>0.08864638782889</v>
      </c>
      <c r="E916" s="19" t="n">
        <v>0.1648069352192</v>
      </c>
      <c r="F916" s="19"/>
      <c r="G916" s="19" t="n">
        <v>0.12198005110494</v>
      </c>
      <c r="H916" s="19" t="n">
        <v>0.0793401059609918</v>
      </c>
      <c r="I916" s="19" t="n">
        <v>0.111428908935024</v>
      </c>
      <c r="J916" s="19" t="n">
        <v>0.149116847295329</v>
      </c>
      <c r="K916" s="19" t="n">
        <v>0.168683753814182</v>
      </c>
      <c r="L916" s="19" t="n">
        <v>0.138845063490662</v>
      </c>
      <c r="M916" s="19"/>
      <c r="N916" s="19" t="n">
        <v>0.0639254805943925</v>
      </c>
      <c r="O916" s="19" t="n">
        <v>0.128861604432207</v>
      </c>
      <c r="P916" s="19" t="n">
        <v>0.14868592972049</v>
      </c>
      <c r="Q916" s="19" t="n">
        <v>0.176888975278342</v>
      </c>
      <c r="R916" s="19"/>
      <c r="S916" s="19" t="n">
        <v>0.115820921568182</v>
      </c>
      <c r="T916" s="19" t="n">
        <v>0.151428543607482</v>
      </c>
      <c r="U916" s="19" t="n">
        <v>0.0884692450625246</v>
      </c>
      <c r="V916" s="19" t="n">
        <v>0.123408672215709</v>
      </c>
      <c r="W916" s="19" t="n">
        <v>0.168479458189976</v>
      </c>
      <c r="X916" s="19" t="n">
        <v>0.128292566705536</v>
      </c>
      <c r="Y916" s="19" t="n">
        <v>0.13034095148091</v>
      </c>
      <c r="Z916" s="19" t="n">
        <v>0.192080691860252</v>
      </c>
      <c r="AA916" s="19" t="n">
        <v>0.0828361999647965</v>
      </c>
      <c r="AB916" s="19" t="n">
        <v>0.128970379227614</v>
      </c>
      <c r="AC916" s="19" t="n">
        <v>0.141152537638467</v>
      </c>
      <c r="AD916" s="19" t="n">
        <v>0.145674144818799</v>
      </c>
      <c r="AE916" s="19"/>
      <c r="AF916" s="19" t="n">
        <v>0.121187522541073</v>
      </c>
      <c r="AG916" s="19" t="n">
        <v>0.116972203293431</v>
      </c>
      <c r="AH916" s="19" t="n">
        <v>0.171979434045217</v>
      </c>
      <c r="AI916" s="19"/>
      <c r="AJ916" s="19" t="n">
        <v>0.122042613635959</v>
      </c>
      <c r="AK916" s="19" t="n">
        <v>0.0899127945394053</v>
      </c>
      <c r="AL916" s="19" t="n">
        <v>0.13496623513349</v>
      </c>
      <c r="AM916" s="19" t="n">
        <v>0.0686453600228153</v>
      </c>
      <c r="AN916" s="19" t="n">
        <v>0.178341257934026</v>
      </c>
      <c r="AO916" s="19"/>
      <c r="AP916" s="19" t="n">
        <v>0.122670682439126</v>
      </c>
      <c r="AQ916" s="19" t="n">
        <v>0.0907374148005297</v>
      </c>
      <c r="AR916" s="19" t="n">
        <v>0.131575457836215</v>
      </c>
      <c r="AS916" s="19" t="n">
        <v>0.116695808417212</v>
      </c>
      <c r="AT916" s="19" t="n">
        <v>0.209178387311576</v>
      </c>
      <c r="AU916" s="19"/>
      <c r="AV916" s="19" t="n">
        <v>0.0896748740891814</v>
      </c>
      <c r="AW916" s="19" t="n">
        <v>0.108857722872821</v>
      </c>
      <c r="AX916" s="19" t="n">
        <v>0.125778437918115</v>
      </c>
      <c r="AY916" s="19" t="n">
        <v>0.115049689269878</v>
      </c>
      <c r="AZ916" s="19" t="n">
        <v>0.167784974233205</v>
      </c>
      <c r="BA916" s="19" t="n">
        <v>0.250629936863155</v>
      </c>
      <c r="BB916" s="19"/>
      <c r="BC916" s="19" t="n">
        <v>0.177735300289975</v>
      </c>
      <c r="BD916" s="19" t="n">
        <v>0.141565994532455</v>
      </c>
      <c r="BE916" s="19" t="n">
        <v>0.103341333304313</v>
      </c>
      <c r="BF916" s="19" t="n">
        <v>0.0627159438487012</v>
      </c>
      <c r="BG916" s="19" t="n">
        <v>0.0790774658136196</v>
      </c>
    </row>
    <row r="917">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c r="AB917" s="19"/>
      <c r="AC917" s="19"/>
      <c r="AD917" s="19"/>
      <c r="AE917" s="19"/>
      <c r="AF917" s="19"/>
      <c r="AG917" s="19"/>
      <c r="AH917" s="19"/>
      <c r="AI917" s="19"/>
      <c r="AJ917" s="19"/>
      <c r="AK917" s="19"/>
      <c r="AL917" s="19"/>
      <c r="AM917" s="19"/>
      <c r="AN917" s="19"/>
      <c r="AO917" s="19"/>
      <c r="AP917" s="19"/>
      <c r="AQ917" s="19"/>
      <c r="AR917" s="19"/>
      <c r="AS917" s="19"/>
      <c r="AT917" s="19"/>
      <c r="AU917" s="19"/>
      <c r="AV917" s="19"/>
      <c r="AW917" s="19"/>
      <c r="AX917" s="19"/>
      <c r="AY917" s="19"/>
      <c r="AZ917" s="19"/>
      <c r="BA917" s="19"/>
      <c r="BB917" s="19"/>
      <c r="BC917" s="19"/>
      <c r="BD917" s="19"/>
      <c r="BE917" s="19"/>
      <c r="BF917" s="19"/>
      <c r="BG917" s="19"/>
    </row>
    <row r="918">
      <c r="B918" s="7" t="s">
        <v>450</v>
      </c>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c r="AB918" s="19"/>
      <c r="AC918" s="19"/>
      <c r="AD918" s="19"/>
      <c r="AE918" s="19"/>
      <c r="AF918" s="19"/>
      <c r="AG918" s="19"/>
      <c r="AH918" s="19"/>
      <c r="AI918" s="19"/>
      <c r="AJ918" s="19"/>
      <c r="AK918" s="19"/>
      <c r="AL918" s="19"/>
      <c r="AM918" s="19"/>
      <c r="AN918" s="19"/>
      <c r="AO918" s="19"/>
      <c r="AP918" s="19"/>
      <c r="AQ918" s="19"/>
      <c r="AR918" s="19"/>
      <c r="AS918" s="19"/>
      <c r="AT918" s="19"/>
      <c r="AU918" s="19"/>
      <c r="AV918" s="19"/>
      <c r="AW918" s="19"/>
      <c r="AX918" s="19"/>
      <c r="AY918" s="19"/>
      <c r="AZ918" s="19"/>
      <c r="BA918" s="19"/>
      <c r="BB918" s="19"/>
      <c r="BC918" s="19"/>
      <c r="BD918" s="19"/>
      <c r="BE918" s="19"/>
      <c r="BF918" s="19"/>
      <c r="BG918" s="19"/>
    </row>
    <row r="919">
      <c r="B919" s="26" t="s">
        <v>79</v>
      </c>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c r="AB919" s="19"/>
      <c r="AC919" s="19"/>
      <c r="AD919" s="19"/>
      <c r="AE919" s="19"/>
      <c r="AF919" s="19"/>
      <c r="AG919" s="19"/>
      <c r="AH919" s="19"/>
      <c r="AI919" s="19"/>
      <c r="AJ919" s="19"/>
      <c r="AK919" s="19"/>
      <c r="AL919" s="19"/>
      <c r="AM919" s="19"/>
      <c r="AN919" s="19"/>
      <c r="AO919" s="19"/>
      <c r="AP919" s="19"/>
      <c r="AQ919" s="19"/>
      <c r="AR919" s="19"/>
      <c r="AS919" s="19"/>
      <c r="AT919" s="19"/>
      <c r="AU919" s="19"/>
      <c r="AV919" s="19"/>
      <c r="AW919" s="19"/>
      <c r="AX919" s="19"/>
      <c r="AY919" s="19"/>
      <c r="AZ919" s="19"/>
      <c r="BA919" s="19"/>
      <c r="BB919" s="19"/>
      <c r="BC919" s="19"/>
      <c r="BD919" s="19"/>
      <c r="BE919" s="19"/>
      <c r="BF919" s="19"/>
      <c r="BG919" s="19"/>
    </row>
    <row r="920">
      <c r="B920" t="s">
        <v>440</v>
      </c>
      <c r="C920" s="19" t="n">
        <v>0.0492465181922409</v>
      </c>
      <c r="D920" s="19" t="n">
        <v>0.0536403824861076</v>
      </c>
      <c r="E920" s="19" t="n">
        <v>0.0453490000088229</v>
      </c>
      <c r="F920" s="19"/>
      <c r="G920" s="19" t="n">
        <v>0.103698969100774</v>
      </c>
      <c r="H920" s="19" t="n">
        <v>0.0973097170365387</v>
      </c>
      <c r="I920" s="19" t="n">
        <v>0.0494666583206398</v>
      </c>
      <c r="J920" s="19" t="n">
        <v>0.0343924107349695</v>
      </c>
      <c r="K920" s="19" t="n">
        <v>0.0144145739908303</v>
      </c>
      <c r="L920" s="19" t="n">
        <v>0.00917842377688218</v>
      </c>
      <c r="M920" s="19"/>
      <c r="N920" s="19" t="n">
        <v>0.0818992869343239</v>
      </c>
      <c r="O920" s="19" t="n">
        <v>0.0456061268038766</v>
      </c>
      <c r="P920" s="19" t="n">
        <v>0.0330087565937402</v>
      </c>
      <c r="Q920" s="19" t="n">
        <v>0.0322136378396266</v>
      </c>
      <c r="R920" s="19"/>
      <c r="S920" s="19" t="n">
        <v>0.0843175671380121</v>
      </c>
      <c r="T920" s="19" t="n">
        <v>0.0351153755667001</v>
      </c>
      <c r="U920" s="19" t="n">
        <v>0.018324313638169</v>
      </c>
      <c r="V920" s="19" t="n">
        <v>0.0229431724961122</v>
      </c>
      <c r="W920" s="19" t="n">
        <v>0.08983372191481</v>
      </c>
      <c r="X920" s="19" t="n">
        <v>0.0525156735447958</v>
      </c>
      <c r="Y920" s="19" t="n">
        <v>0.0388343925123037</v>
      </c>
      <c r="Z920" s="19" t="n">
        <v>0.0531582070402369</v>
      </c>
      <c r="AA920" s="19" t="n">
        <v>0.0613415096927151</v>
      </c>
      <c r="AB920" s="19" t="n">
        <v>0.0248372539262083</v>
      </c>
      <c r="AC920" s="19" t="n">
        <v>0.0623466932930126</v>
      </c>
      <c r="AD920" s="19" t="n">
        <v>0.0326420045096786</v>
      </c>
      <c r="AE920" s="19"/>
      <c r="AF920" s="19" t="n">
        <v>0.0285833083393045</v>
      </c>
      <c r="AG920" s="19" t="n">
        <v>0.071119633205018</v>
      </c>
      <c r="AH920" s="19" t="n">
        <v>0.024402756678117</v>
      </c>
      <c r="AI920" s="19"/>
      <c r="AJ920" s="19" t="n">
        <v>0.0398083914691482</v>
      </c>
      <c r="AK920" s="19" t="n">
        <v>0.0841700610938544</v>
      </c>
      <c r="AL920" s="19" t="n">
        <v>0.0325935403001209</v>
      </c>
      <c r="AM920" s="19" t="n">
        <v>0.0323838834096207</v>
      </c>
      <c r="AN920" s="19" t="n">
        <v>0.0198949344919014</v>
      </c>
      <c r="AO920" s="19"/>
      <c r="AP920" s="19" t="n">
        <v>0.0376373295565233</v>
      </c>
      <c r="AQ920" s="19" t="n">
        <v>0.0793346503467373</v>
      </c>
      <c r="AR920" s="19" t="n">
        <v>0.0299280623579907</v>
      </c>
      <c r="AS920" s="19" t="n">
        <v>0.0389160863841661</v>
      </c>
      <c r="AT920" s="19" t="n">
        <v>0.0438181206780139</v>
      </c>
      <c r="AU920" s="19"/>
      <c r="AV920" s="19" t="n">
        <v>0.084406843603586</v>
      </c>
      <c r="AW920" s="19" t="n">
        <v>0.0438715669463873</v>
      </c>
      <c r="AX920" s="19" t="n">
        <v>0.0425503023218602</v>
      </c>
      <c r="AY920" s="19" t="n">
        <v>0.0223099998308744</v>
      </c>
      <c r="AZ920" s="19" t="n">
        <v>0.0625445278195484</v>
      </c>
      <c r="BA920" s="19" t="n">
        <v>0.00898609721100171</v>
      </c>
      <c r="BB920" s="19"/>
      <c r="BC920" s="19" t="n">
        <v>0.0249152888984371</v>
      </c>
      <c r="BD920" s="19" t="n">
        <v>0.0333846364010121</v>
      </c>
      <c r="BE920" s="19" t="n">
        <v>0.0587680704760492</v>
      </c>
      <c r="BF920" s="19" t="n">
        <v>0.111428182693515</v>
      </c>
      <c r="BG920" s="19" t="n">
        <v>0.201130866282138</v>
      </c>
    </row>
    <row r="921">
      <c r="B921" t="s">
        <v>441</v>
      </c>
      <c r="C921" s="19" t="n">
        <v>0.218285861754175</v>
      </c>
      <c r="D921" s="19" t="n">
        <v>0.230767471846946</v>
      </c>
      <c r="E921" s="19" t="n">
        <v>0.206524550162744</v>
      </c>
      <c r="F921" s="19"/>
      <c r="G921" s="19" t="n">
        <v>0.248575993466385</v>
      </c>
      <c r="H921" s="19" t="n">
        <v>0.303365997673857</v>
      </c>
      <c r="I921" s="19" t="n">
        <v>0.238030181572204</v>
      </c>
      <c r="J921" s="19" t="n">
        <v>0.194038862790041</v>
      </c>
      <c r="K921" s="19" t="n">
        <v>0.175206262104562</v>
      </c>
      <c r="L921" s="19" t="n">
        <v>0.161685912362265</v>
      </c>
      <c r="M921" s="19"/>
      <c r="N921" s="19" t="n">
        <v>0.263919403368286</v>
      </c>
      <c r="O921" s="19" t="n">
        <v>0.207673609325508</v>
      </c>
      <c r="P921" s="19" t="n">
        <v>0.206675385496377</v>
      </c>
      <c r="Q921" s="19" t="n">
        <v>0.190784758042537</v>
      </c>
      <c r="R921" s="19"/>
      <c r="S921" s="19" t="n">
        <v>0.264733889281707</v>
      </c>
      <c r="T921" s="19" t="n">
        <v>0.166907703073624</v>
      </c>
      <c r="U921" s="19" t="n">
        <v>0.186161503599635</v>
      </c>
      <c r="V921" s="19" t="n">
        <v>0.204687766394462</v>
      </c>
      <c r="W921" s="19" t="n">
        <v>0.205351438224674</v>
      </c>
      <c r="X921" s="19" t="n">
        <v>0.218862703889658</v>
      </c>
      <c r="Y921" s="19" t="n">
        <v>0.267759034842419</v>
      </c>
      <c r="Z921" s="19" t="n">
        <v>0.173703381092047</v>
      </c>
      <c r="AA921" s="19" t="n">
        <v>0.245534738446586</v>
      </c>
      <c r="AB921" s="19" t="n">
        <v>0.214530856513166</v>
      </c>
      <c r="AC921" s="19" t="n">
        <v>0.235063429541382</v>
      </c>
      <c r="AD921" s="19" t="n">
        <v>0.188620984780001</v>
      </c>
      <c r="AE921" s="19"/>
      <c r="AF921" s="19" t="n">
        <v>0.190747734872906</v>
      </c>
      <c r="AG921" s="19" t="n">
        <v>0.238247638422685</v>
      </c>
      <c r="AH921" s="19" t="n">
        <v>0.218810340506906</v>
      </c>
      <c r="AI921" s="19"/>
      <c r="AJ921" s="19" t="n">
        <v>0.206336087461233</v>
      </c>
      <c r="AK921" s="19" t="n">
        <v>0.26938360772383</v>
      </c>
      <c r="AL921" s="19" t="n">
        <v>0.188388946530918</v>
      </c>
      <c r="AM921" s="19" t="n">
        <v>0.104631978592644</v>
      </c>
      <c r="AN921" s="19" t="n">
        <v>0.190721872111786</v>
      </c>
      <c r="AO921" s="19"/>
      <c r="AP921" s="19" t="n">
        <v>0.196240053358428</v>
      </c>
      <c r="AQ921" s="19" t="n">
        <v>0.270448333872786</v>
      </c>
      <c r="AR921" s="19" t="n">
        <v>0.197604803196445</v>
      </c>
      <c r="AS921" s="19" t="n">
        <v>0.193067249792877</v>
      </c>
      <c r="AT921" s="19" t="n">
        <v>0.195128390386584</v>
      </c>
      <c r="AU921" s="19"/>
      <c r="AV921" s="19" t="n">
        <v>0.288387779846412</v>
      </c>
      <c r="AW921" s="19" t="n">
        <v>0.205771189871612</v>
      </c>
      <c r="AX921" s="19" t="n">
        <v>0.20972534881516</v>
      </c>
      <c r="AY921" s="19" t="n">
        <v>0.166102462750501</v>
      </c>
      <c r="AZ921" s="19" t="n">
        <v>0.219052527932148</v>
      </c>
      <c r="BA921" s="19" t="n">
        <v>0.186636009014383</v>
      </c>
      <c r="BB921" s="19"/>
      <c r="BC921" s="19" t="n">
        <v>0.169649742848018</v>
      </c>
      <c r="BD921" s="19" t="n">
        <v>0.189646460869372</v>
      </c>
      <c r="BE921" s="19" t="n">
        <v>0.259489685883412</v>
      </c>
      <c r="BF921" s="19" t="n">
        <v>0.282623804377296</v>
      </c>
      <c r="BG921" s="19" t="n">
        <v>0.24772800998986</v>
      </c>
    </row>
    <row r="922">
      <c r="B922" t="s">
        <v>442</v>
      </c>
      <c r="C922" s="19" t="n">
        <v>0.400996979229633</v>
      </c>
      <c r="D922" s="19" t="n">
        <v>0.405478426223558</v>
      </c>
      <c r="E922" s="19" t="n">
        <v>0.397931963616106</v>
      </c>
      <c r="F922" s="19"/>
      <c r="G922" s="19" t="n">
        <v>0.389853994311162</v>
      </c>
      <c r="H922" s="19" t="n">
        <v>0.356683201628209</v>
      </c>
      <c r="I922" s="19" t="n">
        <v>0.436401182402031</v>
      </c>
      <c r="J922" s="19" t="n">
        <v>0.423354284535923</v>
      </c>
      <c r="K922" s="19" t="n">
        <v>0.371867600084593</v>
      </c>
      <c r="L922" s="19" t="n">
        <v>0.417082988615528</v>
      </c>
      <c r="M922" s="19"/>
      <c r="N922" s="19" t="n">
        <v>0.397359659198239</v>
      </c>
      <c r="O922" s="19" t="n">
        <v>0.444997079781786</v>
      </c>
      <c r="P922" s="19" t="n">
        <v>0.390308196383815</v>
      </c>
      <c r="Q922" s="19" t="n">
        <v>0.367368378564269</v>
      </c>
      <c r="R922" s="19"/>
      <c r="S922" s="19" t="n">
        <v>0.380084774213855</v>
      </c>
      <c r="T922" s="19" t="n">
        <v>0.414451457351301</v>
      </c>
      <c r="U922" s="19" t="n">
        <v>0.423421168596868</v>
      </c>
      <c r="V922" s="19" t="n">
        <v>0.460117133850288</v>
      </c>
      <c r="W922" s="19" t="n">
        <v>0.382902313776741</v>
      </c>
      <c r="X922" s="19" t="n">
        <v>0.417444504535643</v>
      </c>
      <c r="Y922" s="19" t="n">
        <v>0.365716250329185</v>
      </c>
      <c r="Z922" s="19" t="n">
        <v>0.398884821799913</v>
      </c>
      <c r="AA922" s="19" t="n">
        <v>0.367018747991881</v>
      </c>
      <c r="AB922" s="19" t="n">
        <v>0.391722767860507</v>
      </c>
      <c r="AC922" s="19" t="n">
        <v>0.383550871975354</v>
      </c>
      <c r="AD922" s="19" t="n">
        <v>0.475172326991801</v>
      </c>
      <c r="AE922" s="19"/>
      <c r="AF922" s="19" t="n">
        <v>0.389006298860544</v>
      </c>
      <c r="AG922" s="19" t="n">
        <v>0.414932811419688</v>
      </c>
      <c r="AH922" s="19" t="n">
        <v>0.363295990787191</v>
      </c>
      <c r="AI922" s="19"/>
      <c r="AJ922" s="19" t="n">
        <v>0.384076559786987</v>
      </c>
      <c r="AK922" s="19" t="n">
        <v>0.391980225261688</v>
      </c>
      <c r="AL922" s="19" t="n">
        <v>0.486082472318685</v>
      </c>
      <c r="AM922" s="19" t="n">
        <v>0.452393156909072</v>
      </c>
      <c r="AN922" s="19" t="n">
        <v>0.38089143621991</v>
      </c>
      <c r="AO922" s="19"/>
      <c r="AP922" s="19" t="n">
        <v>0.382981283101441</v>
      </c>
      <c r="AQ922" s="19" t="n">
        <v>0.415056247095899</v>
      </c>
      <c r="AR922" s="19" t="n">
        <v>0.410307736362775</v>
      </c>
      <c r="AS922" s="19" t="n">
        <v>0.364956202214178</v>
      </c>
      <c r="AT922" s="19" t="n">
        <v>0.426640714242309</v>
      </c>
      <c r="AU922" s="19"/>
      <c r="AV922" s="19" t="n">
        <v>0.4192261735983</v>
      </c>
      <c r="AW922" s="19" t="n">
        <v>0.41875663200422</v>
      </c>
      <c r="AX922" s="19" t="n">
        <v>0.431694451513784</v>
      </c>
      <c r="AY922" s="19" t="n">
        <v>0.370930340732552</v>
      </c>
      <c r="AZ922" s="19" t="n">
        <v>0.377868397630215</v>
      </c>
      <c r="BA922" s="19" t="n">
        <v>0.32118387083797</v>
      </c>
      <c r="BB922" s="19"/>
      <c r="BC922" s="19" t="n">
        <v>0.370211830402898</v>
      </c>
      <c r="BD922" s="19" t="n">
        <v>0.409501205711501</v>
      </c>
      <c r="BE922" s="19" t="n">
        <v>0.423738989153523</v>
      </c>
      <c r="BF922" s="19" t="n">
        <v>0.37955595352345</v>
      </c>
      <c r="BG922" s="19" t="n">
        <v>0.361860095759596</v>
      </c>
    </row>
    <row r="923">
      <c r="B923" t="s">
        <v>443</v>
      </c>
      <c r="C923" s="19" t="n">
        <v>0.197085938826526</v>
      </c>
      <c r="D923" s="19" t="n">
        <v>0.198552950804092</v>
      </c>
      <c r="E923" s="19" t="n">
        <v>0.194414016371801</v>
      </c>
      <c r="F923" s="19"/>
      <c r="G923" s="19" t="n">
        <v>0.154717172181332</v>
      </c>
      <c r="H923" s="19" t="n">
        <v>0.1449790838924</v>
      </c>
      <c r="I923" s="19" t="n">
        <v>0.160194540763138</v>
      </c>
      <c r="J923" s="19" t="n">
        <v>0.183612534913773</v>
      </c>
      <c r="K923" s="19" t="n">
        <v>0.281223307154304</v>
      </c>
      <c r="L923" s="19" t="n">
        <v>0.251900392130855</v>
      </c>
      <c r="M923" s="19"/>
      <c r="N923" s="19" t="n">
        <v>0.177496062913094</v>
      </c>
      <c r="O923" s="19" t="n">
        <v>0.168606478299591</v>
      </c>
      <c r="P923" s="19" t="n">
        <v>0.223367688214339</v>
      </c>
      <c r="Q923" s="19" t="n">
        <v>0.225103877812769</v>
      </c>
      <c r="R923" s="19"/>
      <c r="S923" s="19" t="n">
        <v>0.174191942332586</v>
      </c>
      <c r="T923" s="19" t="n">
        <v>0.216652143751192</v>
      </c>
      <c r="U923" s="19" t="n">
        <v>0.276230032921947</v>
      </c>
      <c r="V923" s="19" t="n">
        <v>0.175150255868057</v>
      </c>
      <c r="W923" s="19" t="n">
        <v>0.164096963842603</v>
      </c>
      <c r="X923" s="19" t="n">
        <v>0.157841536561802</v>
      </c>
      <c r="Y923" s="19" t="n">
        <v>0.203918188519636</v>
      </c>
      <c r="Z923" s="19" t="n">
        <v>0.171897087846689</v>
      </c>
      <c r="AA923" s="19" t="n">
        <v>0.215333417723272</v>
      </c>
      <c r="AB923" s="19" t="n">
        <v>0.218889134478513</v>
      </c>
      <c r="AC923" s="19" t="n">
        <v>0.186363503942704</v>
      </c>
      <c r="AD923" s="19" t="n">
        <v>0.169663984174386</v>
      </c>
      <c r="AE923" s="19"/>
      <c r="AF923" s="19" t="n">
        <v>0.259530504729851</v>
      </c>
      <c r="AG923" s="19" t="n">
        <v>0.148331350222496</v>
      </c>
      <c r="AH923" s="19" t="n">
        <v>0.219827106461346</v>
      </c>
      <c r="AI923" s="19"/>
      <c r="AJ923" s="19" t="n">
        <v>0.227852566236468</v>
      </c>
      <c r="AK923" s="19" t="n">
        <v>0.158272307974477</v>
      </c>
      <c r="AL923" s="19" t="n">
        <v>0.177312718782188</v>
      </c>
      <c r="AM923" s="19" t="n">
        <v>0.338772652503414</v>
      </c>
      <c r="AN923" s="19" t="n">
        <v>0.228922184389445</v>
      </c>
      <c r="AO923" s="19"/>
      <c r="AP923" s="19" t="n">
        <v>0.229175986421167</v>
      </c>
      <c r="AQ923" s="19" t="n">
        <v>0.133555369313374</v>
      </c>
      <c r="AR923" s="19" t="n">
        <v>0.223240548687304</v>
      </c>
      <c r="AS923" s="19" t="n">
        <v>0.266848441245417</v>
      </c>
      <c r="AT923" s="19" t="n">
        <v>0.157264868411282</v>
      </c>
      <c r="AU923" s="19"/>
      <c r="AV923" s="19" t="n">
        <v>0.121881723696723</v>
      </c>
      <c r="AW923" s="19" t="n">
        <v>0.205779842288889</v>
      </c>
      <c r="AX923" s="19" t="n">
        <v>0.198251298498936</v>
      </c>
      <c r="AY923" s="19" t="n">
        <v>0.291499640966866</v>
      </c>
      <c r="AZ923" s="19" t="n">
        <v>0.181037981295988</v>
      </c>
      <c r="BA923" s="19" t="n">
        <v>0.191329441091708</v>
      </c>
      <c r="BB923" s="19"/>
      <c r="BC923" s="19" t="n">
        <v>0.231595697797632</v>
      </c>
      <c r="BD923" s="19" t="n">
        <v>0.22602443331248</v>
      </c>
      <c r="BE923" s="19" t="n">
        <v>0.149179464825776</v>
      </c>
      <c r="BF923" s="19" t="n">
        <v>0.172601484105571</v>
      </c>
      <c r="BG923" s="19" t="n">
        <v>0.123035317871131</v>
      </c>
    </row>
    <row r="924">
      <c r="B924" t="s">
        <v>100</v>
      </c>
      <c r="C924" s="19" t="n">
        <v>0.134384701997425</v>
      </c>
      <c r="D924" s="19" t="n">
        <v>0.111560768639296</v>
      </c>
      <c r="E924" s="19" t="n">
        <v>0.155780469840526</v>
      </c>
      <c r="F924" s="19"/>
      <c r="G924" s="19" t="n">
        <v>0.103153870940347</v>
      </c>
      <c r="H924" s="19" t="n">
        <v>0.0976619997689955</v>
      </c>
      <c r="I924" s="19" t="n">
        <v>0.115907436941987</v>
      </c>
      <c r="J924" s="19" t="n">
        <v>0.164601907025293</v>
      </c>
      <c r="K924" s="19" t="n">
        <v>0.157288256665711</v>
      </c>
      <c r="L924" s="19" t="n">
        <v>0.160152283114469</v>
      </c>
      <c r="M924" s="19"/>
      <c r="N924" s="19" t="n">
        <v>0.0793255875860577</v>
      </c>
      <c r="O924" s="19" t="n">
        <v>0.133116705789239</v>
      </c>
      <c r="P924" s="19" t="n">
        <v>0.146639973311729</v>
      </c>
      <c r="Q924" s="19" t="n">
        <v>0.184529347740799</v>
      </c>
      <c r="R924" s="19"/>
      <c r="S924" s="19" t="n">
        <v>0.0966718270338391</v>
      </c>
      <c r="T924" s="19" t="n">
        <v>0.166873320257183</v>
      </c>
      <c r="U924" s="19" t="n">
        <v>0.0958629812433821</v>
      </c>
      <c r="V924" s="19" t="n">
        <v>0.137101671391081</v>
      </c>
      <c r="W924" s="19" t="n">
        <v>0.157815562241171</v>
      </c>
      <c r="X924" s="19" t="n">
        <v>0.153335581468102</v>
      </c>
      <c r="Y924" s="19" t="n">
        <v>0.123772133796456</v>
      </c>
      <c r="Z924" s="19" t="n">
        <v>0.202356502221114</v>
      </c>
      <c r="AA924" s="19" t="n">
        <v>0.110771586145547</v>
      </c>
      <c r="AB924" s="19" t="n">
        <v>0.150019987221606</v>
      </c>
      <c r="AC924" s="19" t="n">
        <v>0.132675501247546</v>
      </c>
      <c r="AD924" s="19" t="n">
        <v>0.133900699544134</v>
      </c>
      <c r="AE924" s="19"/>
      <c r="AF924" s="19" t="n">
        <v>0.132132153197394</v>
      </c>
      <c r="AG924" s="19" t="n">
        <v>0.127368566730113</v>
      </c>
      <c r="AH924" s="19" t="n">
        <v>0.17366380556644</v>
      </c>
      <c r="AI924" s="19"/>
      <c r="AJ924" s="19" t="n">
        <v>0.141926395046164</v>
      </c>
      <c r="AK924" s="19" t="n">
        <v>0.0961937979461512</v>
      </c>
      <c r="AL924" s="19" t="n">
        <v>0.115622322068088</v>
      </c>
      <c r="AM924" s="19" t="n">
        <v>0.0718183285852487</v>
      </c>
      <c r="AN924" s="19" t="n">
        <v>0.179569572786957</v>
      </c>
      <c r="AO924" s="19"/>
      <c r="AP924" s="19" t="n">
        <v>0.15396534756244</v>
      </c>
      <c r="AQ924" s="19" t="n">
        <v>0.101605399371204</v>
      </c>
      <c r="AR924" s="19" t="n">
        <v>0.138918849395485</v>
      </c>
      <c r="AS924" s="19" t="n">
        <v>0.136212020363362</v>
      </c>
      <c r="AT924" s="19" t="n">
        <v>0.177147906281811</v>
      </c>
      <c r="AU924" s="19"/>
      <c r="AV924" s="19" t="n">
        <v>0.0860974792549801</v>
      </c>
      <c r="AW924" s="19" t="n">
        <v>0.125820768888893</v>
      </c>
      <c r="AX924" s="19" t="n">
        <v>0.117778598850259</v>
      </c>
      <c r="AY924" s="19" t="n">
        <v>0.149157555719207</v>
      </c>
      <c r="AZ924" s="19" t="n">
        <v>0.1594965653221</v>
      </c>
      <c r="BA924" s="19" t="n">
        <v>0.291864581844937</v>
      </c>
      <c r="BB924" s="19"/>
      <c r="BC924" s="19" t="n">
        <v>0.203627440053015</v>
      </c>
      <c r="BD924" s="19" t="n">
        <v>0.141443263705635</v>
      </c>
      <c r="BE924" s="19" t="n">
        <v>0.10882378966124</v>
      </c>
      <c r="BF924" s="19" t="n">
        <v>0.0537905753001696</v>
      </c>
      <c r="BG924" s="19" t="n">
        <v>0.0662457100972752</v>
      </c>
    </row>
    <row r="925">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c r="AB925" s="19"/>
      <c r="AC925" s="19"/>
      <c r="AD925" s="19"/>
      <c r="AE925" s="19"/>
      <c r="AF925" s="19"/>
      <c r="AG925" s="19"/>
      <c r="AH925" s="19"/>
      <c r="AI925" s="19"/>
      <c r="AJ925" s="19"/>
      <c r="AK925" s="19"/>
      <c r="AL925" s="19"/>
      <c r="AM925" s="19"/>
      <c r="AN925" s="19"/>
      <c r="AO925" s="19"/>
      <c r="AP925" s="19"/>
      <c r="AQ925" s="19"/>
      <c r="AR925" s="19"/>
      <c r="AS925" s="19"/>
      <c r="AT925" s="19"/>
      <c r="AU925" s="19"/>
      <c r="AV925" s="19"/>
      <c r="AW925" s="19"/>
      <c r="AX925" s="19"/>
      <c r="AY925" s="19"/>
      <c r="AZ925" s="19"/>
      <c r="BA925" s="19"/>
      <c r="BB925" s="19"/>
      <c r="BC925" s="19"/>
      <c r="BD925" s="19"/>
      <c r="BE925" s="19"/>
      <c r="BF925" s="19"/>
      <c r="BG925" s="19"/>
    </row>
    <row r="926">
      <c r="B926" s="7" t="s">
        <v>451</v>
      </c>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c r="AB926" s="19"/>
      <c r="AC926" s="19"/>
      <c r="AD926" s="19"/>
      <c r="AE926" s="19"/>
      <c r="AF926" s="19"/>
      <c r="AG926" s="19"/>
      <c r="AH926" s="19"/>
      <c r="AI926" s="19"/>
      <c r="AJ926" s="19"/>
      <c r="AK926" s="19"/>
      <c r="AL926" s="19"/>
      <c r="AM926" s="19"/>
      <c r="AN926" s="19"/>
      <c r="AO926" s="19"/>
      <c r="AP926" s="19"/>
      <c r="AQ926" s="19"/>
      <c r="AR926" s="19"/>
      <c r="AS926" s="19"/>
      <c r="AT926" s="19"/>
      <c r="AU926" s="19"/>
      <c r="AV926" s="19"/>
      <c r="AW926" s="19"/>
      <c r="AX926" s="19"/>
      <c r="AY926" s="19"/>
      <c r="AZ926" s="19"/>
      <c r="BA926" s="19"/>
      <c r="BB926" s="19"/>
      <c r="BC926" s="19"/>
      <c r="BD926" s="19"/>
      <c r="BE926" s="19"/>
      <c r="BF926" s="19"/>
      <c r="BG926" s="19"/>
    </row>
    <row r="927">
      <c r="B927" s="26" t="s">
        <v>79</v>
      </c>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c r="AB927" s="19"/>
      <c r="AC927" s="19"/>
      <c r="AD927" s="19"/>
      <c r="AE927" s="19"/>
      <c r="AF927" s="19"/>
      <c r="AG927" s="19"/>
      <c r="AH927" s="19"/>
      <c r="AI927" s="19"/>
      <c r="AJ927" s="19"/>
      <c r="AK927" s="19"/>
      <c r="AL927" s="19"/>
      <c r="AM927" s="19"/>
      <c r="AN927" s="19"/>
      <c r="AO927" s="19"/>
      <c r="AP927" s="19"/>
      <c r="AQ927" s="19"/>
      <c r="AR927" s="19"/>
      <c r="AS927" s="19"/>
      <c r="AT927" s="19"/>
      <c r="AU927" s="19"/>
      <c r="AV927" s="19"/>
      <c r="AW927" s="19"/>
      <c r="AX927" s="19"/>
      <c r="AY927" s="19"/>
      <c r="AZ927" s="19"/>
      <c r="BA927" s="19"/>
      <c r="BB927" s="19"/>
      <c r="BC927" s="19"/>
      <c r="BD927" s="19"/>
      <c r="BE927" s="19"/>
      <c r="BF927" s="19"/>
      <c r="BG927" s="19"/>
    </row>
    <row r="928">
      <c r="B928" t="s">
        <v>440</v>
      </c>
      <c r="C928" s="19" t="n">
        <v>0.0402305429781184</v>
      </c>
      <c r="D928" s="19" t="n">
        <v>0.0501022548672506</v>
      </c>
      <c r="E928" s="19" t="n">
        <v>0.0309185944309157</v>
      </c>
      <c r="F928" s="19"/>
      <c r="G928" s="19" t="n">
        <v>0.0787411060002102</v>
      </c>
      <c r="H928" s="19" t="n">
        <v>0.0794307348954781</v>
      </c>
      <c r="I928" s="19" t="n">
        <v>0.0441245920610034</v>
      </c>
      <c r="J928" s="19" t="n">
        <v>0.0278800104051204</v>
      </c>
      <c r="K928" s="19" t="n">
        <v>0.0136449960166717</v>
      </c>
      <c r="L928" s="19" t="n">
        <v>0.00744447804399453</v>
      </c>
      <c r="M928" s="19"/>
      <c r="N928" s="19" t="n">
        <v>0.065642405925992</v>
      </c>
      <c r="O928" s="19" t="n">
        <v>0.038965207141703</v>
      </c>
      <c r="P928" s="19" t="n">
        <v>0.0232332918356615</v>
      </c>
      <c r="Q928" s="19" t="n">
        <v>0.0291799594247222</v>
      </c>
      <c r="R928" s="19"/>
      <c r="S928" s="19" t="n">
        <v>0.0788711106791142</v>
      </c>
      <c r="T928" s="19" t="n">
        <v>0.0321301947813786</v>
      </c>
      <c r="U928" s="19" t="n">
        <v>0.0158820201250302</v>
      </c>
      <c r="V928" s="19" t="n">
        <v>0.0368551521757055</v>
      </c>
      <c r="W928" s="19" t="n">
        <v>0.044872764831088</v>
      </c>
      <c r="X928" s="19" t="n">
        <v>0.0697557234161212</v>
      </c>
      <c r="Y928" s="19" t="n">
        <v>0.0374369116768207</v>
      </c>
      <c r="Z928" s="19" t="n">
        <v>0.020163893388174</v>
      </c>
      <c r="AA928" s="19" t="n">
        <v>0.040418229548619</v>
      </c>
      <c r="AB928" s="19" t="n">
        <v>0.0128078347736874</v>
      </c>
      <c r="AC928" s="19" t="n">
        <v>0.0213635260619535</v>
      </c>
      <c r="AD928" s="19" t="n">
        <v>0.0173675142627586</v>
      </c>
      <c r="AE928" s="19"/>
      <c r="AF928" s="19" t="n">
        <v>0.0315435999551264</v>
      </c>
      <c r="AG928" s="19" t="n">
        <v>0.0465975635210862</v>
      </c>
      <c r="AH928" s="19" t="n">
        <v>0.0190694936391873</v>
      </c>
      <c r="AI928" s="19"/>
      <c r="AJ928" s="19" t="n">
        <v>0.0276355868510904</v>
      </c>
      <c r="AK928" s="19" t="n">
        <v>0.0733003854131601</v>
      </c>
      <c r="AL928" s="19" t="n">
        <v>0.0338387688143916</v>
      </c>
      <c r="AM928" s="19" t="n">
        <v>0.0488727341491759</v>
      </c>
      <c r="AN928" s="19" t="n">
        <v>0.0173189415040328</v>
      </c>
      <c r="AO928" s="19"/>
      <c r="AP928" s="19" t="n">
        <v>0.0245103803458259</v>
      </c>
      <c r="AQ928" s="19" t="n">
        <v>0.0616047750851148</v>
      </c>
      <c r="AR928" s="19" t="n">
        <v>0.0195746038643155</v>
      </c>
      <c r="AS928" s="19" t="n">
        <v>0.0393536782478099</v>
      </c>
      <c r="AT928" s="19" t="n">
        <v>0.0600996364653722</v>
      </c>
      <c r="AU928" s="19"/>
      <c r="AV928" s="19" t="n">
        <v>0.0712603085385277</v>
      </c>
      <c r="AW928" s="19" t="n">
        <v>0.0316157530193794</v>
      </c>
      <c r="AX928" s="19" t="n">
        <v>0.0203750604230603</v>
      </c>
      <c r="AY928" s="19" t="n">
        <v>0.0311471761062908</v>
      </c>
      <c r="AZ928" s="19" t="n">
        <v>0.0448834522769508</v>
      </c>
      <c r="BA928" s="19" t="n">
        <v>0.0106592461915013</v>
      </c>
      <c r="BB928" s="19"/>
      <c r="BC928" s="19" t="n">
        <v>0.020428262633885</v>
      </c>
      <c r="BD928" s="19" t="n">
        <v>0.0361971818715719</v>
      </c>
      <c r="BE928" s="19" t="n">
        <v>0.0413123913670889</v>
      </c>
      <c r="BF928" s="19" t="n">
        <v>0.0787166734172889</v>
      </c>
      <c r="BG928" s="19" t="n">
        <v>0.145195943940643</v>
      </c>
    </row>
    <row r="929">
      <c r="B929" t="s">
        <v>441</v>
      </c>
      <c r="C929" s="19" t="n">
        <v>0.157348240289836</v>
      </c>
      <c r="D929" s="19" t="n">
        <v>0.17217652066185</v>
      </c>
      <c r="E929" s="19" t="n">
        <v>0.144125228943358</v>
      </c>
      <c r="F929" s="19"/>
      <c r="G929" s="19" t="n">
        <v>0.250317403263405</v>
      </c>
      <c r="H929" s="19" t="n">
        <v>0.265437582477138</v>
      </c>
      <c r="I929" s="19" t="n">
        <v>0.173781120754551</v>
      </c>
      <c r="J929" s="19" t="n">
        <v>0.123346189968628</v>
      </c>
      <c r="K929" s="19" t="n">
        <v>0.0602514664114596</v>
      </c>
      <c r="L929" s="19" t="n">
        <v>0.0871175562905165</v>
      </c>
      <c r="M929" s="19"/>
      <c r="N929" s="19" t="n">
        <v>0.188436473753929</v>
      </c>
      <c r="O929" s="19" t="n">
        <v>0.142594409027049</v>
      </c>
      <c r="P929" s="19" t="n">
        <v>0.163252576060174</v>
      </c>
      <c r="Q929" s="19" t="n">
        <v>0.134314568406533</v>
      </c>
      <c r="R929" s="19"/>
      <c r="S929" s="19" t="n">
        <v>0.226580361787475</v>
      </c>
      <c r="T929" s="19" t="n">
        <v>0.154098985404487</v>
      </c>
      <c r="U929" s="19" t="n">
        <v>0.115169878670216</v>
      </c>
      <c r="V929" s="19" t="n">
        <v>0.176847471463663</v>
      </c>
      <c r="W929" s="19" t="n">
        <v>0.221286115344271</v>
      </c>
      <c r="X929" s="19" t="n">
        <v>0.155044933599422</v>
      </c>
      <c r="Y929" s="19" t="n">
        <v>0.145807260689252</v>
      </c>
      <c r="Z929" s="19" t="n">
        <v>0.130337199376798</v>
      </c>
      <c r="AA929" s="19" t="n">
        <v>0.148784731497794</v>
      </c>
      <c r="AB929" s="19" t="n">
        <v>0.100286993431774</v>
      </c>
      <c r="AC929" s="19" t="n">
        <v>0.120400866670314</v>
      </c>
      <c r="AD929" s="19" t="n">
        <v>0.0898854656643347</v>
      </c>
      <c r="AE929" s="19"/>
      <c r="AF929" s="19" t="n">
        <v>0.137915404458362</v>
      </c>
      <c r="AG929" s="19" t="n">
        <v>0.153832834390181</v>
      </c>
      <c r="AH929" s="19" t="n">
        <v>0.16332200558827</v>
      </c>
      <c r="AI929" s="19"/>
      <c r="AJ929" s="19" t="n">
        <v>0.149169852645339</v>
      </c>
      <c r="AK929" s="19" t="n">
        <v>0.189039378233383</v>
      </c>
      <c r="AL929" s="19" t="n">
        <v>0.109448379212479</v>
      </c>
      <c r="AM929" s="19" t="n">
        <v>0.144230256823526</v>
      </c>
      <c r="AN929" s="19" t="n">
        <v>0.168625535664439</v>
      </c>
      <c r="AO929" s="19"/>
      <c r="AP929" s="19" t="n">
        <v>0.142079003843366</v>
      </c>
      <c r="AQ929" s="19" t="n">
        <v>0.192302652008156</v>
      </c>
      <c r="AR929" s="19" t="n">
        <v>0.111578121724587</v>
      </c>
      <c r="AS929" s="19" t="n">
        <v>0.171580311269665</v>
      </c>
      <c r="AT929" s="19" t="n">
        <v>0.125934855336504</v>
      </c>
      <c r="AU929" s="19"/>
      <c r="AV929" s="19" t="n">
        <v>0.206807353358676</v>
      </c>
      <c r="AW929" s="19" t="n">
        <v>0.16412391567764</v>
      </c>
      <c r="AX929" s="19" t="n">
        <v>0.129968289399784</v>
      </c>
      <c r="AY929" s="19" t="n">
        <v>0.149277697100635</v>
      </c>
      <c r="AZ929" s="19" t="n">
        <v>0.163434931590272</v>
      </c>
      <c r="BA929" s="19" t="n">
        <v>0.0720950756010948</v>
      </c>
      <c r="BB929" s="19"/>
      <c r="BC929" s="19" t="n">
        <v>0.126714020246078</v>
      </c>
      <c r="BD929" s="19" t="n">
        <v>0.133328191924538</v>
      </c>
      <c r="BE929" s="19" t="n">
        <v>0.174009472253851</v>
      </c>
      <c r="BF929" s="19" t="n">
        <v>0.221106347158526</v>
      </c>
      <c r="BG929" s="19" t="n">
        <v>0.273284261176223</v>
      </c>
    </row>
    <row r="930">
      <c r="B930" t="s">
        <v>442</v>
      </c>
      <c r="C930" s="19" t="n">
        <v>0.426401209945428</v>
      </c>
      <c r="D930" s="19" t="n">
        <v>0.412112545834314</v>
      </c>
      <c r="E930" s="19" t="n">
        <v>0.440537715571299</v>
      </c>
      <c r="F930" s="19"/>
      <c r="G930" s="19" t="n">
        <v>0.364994134223369</v>
      </c>
      <c r="H930" s="19" t="n">
        <v>0.352054199001314</v>
      </c>
      <c r="I930" s="19" t="n">
        <v>0.445569098580585</v>
      </c>
      <c r="J930" s="19" t="n">
        <v>0.471393507414898</v>
      </c>
      <c r="K930" s="19" t="n">
        <v>0.436171700498817</v>
      </c>
      <c r="L930" s="19" t="n">
        <v>0.469122374587986</v>
      </c>
      <c r="M930" s="19"/>
      <c r="N930" s="19" t="n">
        <v>0.418112978657876</v>
      </c>
      <c r="O930" s="19" t="n">
        <v>0.42360601702418</v>
      </c>
      <c r="P930" s="19" t="n">
        <v>0.427379062487262</v>
      </c>
      <c r="Q930" s="19" t="n">
        <v>0.436238779810479</v>
      </c>
      <c r="R930" s="19"/>
      <c r="S930" s="19" t="n">
        <v>0.402263606951864</v>
      </c>
      <c r="T930" s="19" t="n">
        <v>0.414728160837254</v>
      </c>
      <c r="U930" s="19" t="n">
        <v>0.446593214982404</v>
      </c>
      <c r="V930" s="19" t="n">
        <v>0.407397834502238</v>
      </c>
      <c r="W930" s="19" t="n">
        <v>0.407701963302179</v>
      </c>
      <c r="X930" s="19" t="n">
        <v>0.421390173008139</v>
      </c>
      <c r="Y930" s="19" t="n">
        <v>0.412987439470203</v>
      </c>
      <c r="Z930" s="19" t="n">
        <v>0.526083830605813</v>
      </c>
      <c r="AA930" s="19" t="n">
        <v>0.425517055784733</v>
      </c>
      <c r="AB930" s="19" t="n">
        <v>0.486305915723288</v>
      </c>
      <c r="AC930" s="19" t="n">
        <v>0.426125494502901</v>
      </c>
      <c r="AD930" s="19" t="n">
        <v>0.37897648579243</v>
      </c>
      <c r="AE930" s="19"/>
      <c r="AF930" s="19" t="n">
        <v>0.43435021516225</v>
      </c>
      <c r="AG930" s="19" t="n">
        <v>0.440606507330746</v>
      </c>
      <c r="AH930" s="19" t="n">
        <v>0.397811784287571</v>
      </c>
      <c r="AI930" s="19"/>
      <c r="AJ930" s="19" t="n">
        <v>0.452085104760571</v>
      </c>
      <c r="AK930" s="19" t="n">
        <v>0.413506571173391</v>
      </c>
      <c r="AL930" s="19" t="n">
        <v>0.48716148916261</v>
      </c>
      <c r="AM930" s="19" t="n">
        <v>0.472796034754917</v>
      </c>
      <c r="AN930" s="19" t="n">
        <v>0.359264311419813</v>
      </c>
      <c r="AO930" s="19"/>
      <c r="AP930" s="19" t="n">
        <v>0.459542215260404</v>
      </c>
      <c r="AQ930" s="19" t="n">
        <v>0.430299584477955</v>
      </c>
      <c r="AR930" s="19" t="n">
        <v>0.460304593548298</v>
      </c>
      <c r="AS930" s="19" t="n">
        <v>0.445960690850853</v>
      </c>
      <c r="AT930" s="19" t="n">
        <v>0.367602132421739</v>
      </c>
      <c r="AU930" s="19"/>
      <c r="AV930" s="19" t="n">
        <v>0.412610820252257</v>
      </c>
      <c r="AW930" s="19" t="n">
        <v>0.44393120013736</v>
      </c>
      <c r="AX930" s="19" t="n">
        <v>0.468694511377426</v>
      </c>
      <c r="AY930" s="19" t="n">
        <v>0.464432039463922</v>
      </c>
      <c r="AZ930" s="19" t="n">
        <v>0.388208468434949</v>
      </c>
      <c r="BA930" s="19" t="n">
        <v>0.428107777893152</v>
      </c>
      <c r="BB930" s="19"/>
      <c r="BC930" s="19" t="n">
        <v>0.431443270443718</v>
      </c>
      <c r="BD930" s="19" t="n">
        <v>0.431422073687962</v>
      </c>
      <c r="BE930" s="19" t="n">
        <v>0.423105562906466</v>
      </c>
      <c r="BF930" s="19" t="n">
        <v>0.400651417340581</v>
      </c>
      <c r="BG930" s="19" t="n">
        <v>0.271635497184685</v>
      </c>
    </row>
    <row r="931">
      <c r="B931" t="s">
        <v>443</v>
      </c>
      <c r="C931" s="19" t="n">
        <v>0.295044026660007</v>
      </c>
      <c r="D931" s="19" t="n">
        <v>0.306020912166576</v>
      </c>
      <c r="E931" s="19" t="n">
        <v>0.283066708624037</v>
      </c>
      <c r="F931" s="19"/>
      <c r="G931" s="19" t="n">
        <v>0.247108124727363</v>
      </c>
      <c r="H931" s="19" t="n">
        <v>0.22190339545441</v>
      </c>
      <c r="I931" s="19" t="n">
        <v>0.252292898271136</v>
      </c>
      <c r="J931" s="19" t="n">
        <v>0.275555122052907</v>
      </c>
      <c r="K931" s="19" t="n">
        <v>0.39990940330525</v>
      </c>
      <c r="L931" s="19" t="n">
        <v>0.366305446080592</v>
      </c>
      <c r="M931" s="19"/>
      <c r="N931" s="19" t="n">
        <v>0.276530031747535</v>
      </c>
      <c r="O931" s="19" t="n">
        <v>0.308428681678403</v>
      </c>
      <c r="P931" s="19" t="n">
        <v>0.291467171441115</v>
      </c>
      <c r="Q931" s="19" t="n">
        <v>0.304806302408216</v>
      </c>
      <c r="R931" s="19"/>
      <c r="S931" s="19" t="n">
        <v>0.21905271055212</v>
      </c>
      <c r="T931" s="19" t="n">
        <v>0.322130550846074</v>
      </c>
      <c r="U931" s="19" t="n">
        <v>0.367619304391318</v>
      </c>
      <c r="V931" s="19" t="n">
        <v>0.292951758395182</v>
      </c>
      <c r="W931" s="19" t="n">
        <v>0.233219109861817</v>
      </c>
      <c r="X931" s="19" t="n">
        <v>0.252330035485212</v>
      </c>
      <c r="Y931" s="19" t="n">
        <v>0.335308715950902</v>
      </c>
      <c r="Z931" s="19" t="n">
        <v>0.243957702292093</v>
      </c>
      <c r="AA931" s="19" t="n">
        <v>0.311697467983275</v>
      </c>
      <c r="AB931" s="19" t="n">
        <v>0.309318349056466</v>
      </c>
      <c r="AC931" s="19" t="n">
        <v>0.312658894121899</v>
      </c>
      <c r="AD931" s="19" t="n">
        <v>0.446220370908673</v>
      </c>
      <c r="AE931" s="19"/>
      <c r="AF931" s="19" t="n">
        <v>0.318264312521079</v>
      </c>
      <c r="AG931" s="19" t="n">
        <v>0.286776786448</v>
      </c>
      <c r="AH931" s="19" t="n">
        <v>0.285637245503998</v>
      </c>
      <c r="AI931" s="19"/>
      <c r="AJ931" s="19" t="n">
        <v>0.283800289524954</v>
      </c>
      <c r="AK931" s="19" t="n">
        <v>0.271078615216308</v>
      </c>
      <c r="AL931" s="19" t="n">
        <v>0.29893266516828</v>
      </c>
      <c r="AM931" s="19" t="n">
        <v>0.287051254592445</v>
      </c>
      <c r="AN931" s="19" t="n">
        <v>0.336393233218372</v>
      </c>
      <c r="AO931" s="19"/>
      <c r="AP931" s="19" t="n">
        <v>0.295571348676288</v>
      </c>
      <c r="AQ931" s="19" t="n">
        <v>0.261299035490293</v>
      </c>
      <c r="AR931" s="19" t="n">
        <v>0.328519566888054</v>
      </c>
      <c r="AS931" s="19" t="n">
        <v>0.258872490939449</v>
      </c>
      <c r="AT931" s="19" t="n">
        <v>0.328596390793763</v>
      </c>
      <c r="AU931" s="19"/>
      <c r="AV931" s="19" t="n">
        <v>0.258410693089766</v>
      </c>
      <c r="AW931" s="19" t="n">
        <v>0.287740861630612</v>
      </c>
      <c r="AX931" s="19" t="n">
        <v>0.326754597877423</v>
      </c>
      <c r="AY931" s="19" t="n">
        <v>0.274635643705595</v>
      </c>
      <c r="AZ931" s="19" t="n">
        <v>0.311505692788868</v>
      </c>
      <c r="BA931" s="19" t="n">
        <v>0.299775021690976</v>
      </c>
      <c r="BB931" s="19"/>
      <c r="BC931" s="19" t="n">
        <v>0.318775785835495</v>
      </c>
      <c r="BD931" s="19" t="n">
        <v>0.309142104732876</v>
      </c>
      <c r="BE931" s="19" t="n">
        <v>0.284155783150499</v>
      </c>
      <c r="BF931" s="19" t="n">
        <v>0.250972840354558</v>
      </c>
      <c r="BG931" s="19" t="n">
        <v>0.284083539162709</v>
      </c>
    </row>
    <row r="932">
      <c r="B932" t="s">
        <v>100</v>
      </c>
      <c r="C932" s="19" t="n">
        <v>0.0809759801266108</v>
      </c>
      <c r="D932" s="19" t="n">
        <v>0.0595877664700096</v>
      </c>
      <c r="E932" s="19" t="n">
        <v>0.101351752430391</v>
      </c>
      <c r="F932" s="19"/>
      <c r="G932" s="19" t="n">
        <v>0.0588392317856529</v>
      </c>
      <c r="H932" s="19" t="n">
        <v>0.0811740881716603</v>
      </c>
      <c r="I932" s="19" t="n">
        <v>0.0842322903327243</v>
      </c>
      <c r="J932" s="19" t="n">
        <v>0.101825170158446</v>
      </c>
      <c r="K932" s="19" t="n">
        <v>0.0900224337678019</v>
      </c>
      <c r="L932" s="19" t="n">
        <v>0.0700101449969115</v>
      </c>
      <c r="M932" s="19"/>
      <c r="N932" s="19" t="n">
        <v>0.0512781099146676</v>
      </c>
      <c r="O932" s="19" t="n">
        <v>0.0864056851286645</v>
      </c>
      <c r="P932" s="19" t="n">
        <v>0.0946678981757872</v>
      </c>
      <c r="Q932" s="19" t="n">
        <v>0.09546038995005</v>
      </c>
      <c r="R932" s="19"/>
      <c r="S932" s="19" t="n">
        <v>0.0732322100294266</v>
      </c>
      <c r="T932" s="19" t="n">
        <v>0.0769121081308068</v>
      </c>
      <c r="U932" s="19" t="n">
        <v>0.0547355818310321</v>
      </c>
      <c r="V932" s="19" t="n">
        <v>0.0859477834632111</v>
      </c>
      <c r="W932" s="19" t="n">
        <v>0.0929200466606451</v>
      </c>
      <c r="X932" s="19" t="n">
        <v>0.101479134491106</v>
      </c>
      <c r="Y932" s="19" t="n">
        <v>0.0684596722128231</v>
      </c>
      <c r="Z932" s="19" t="n">
        <v>0.0794573743371222</v>
      </c>
      <c r="AA932" s="19" t="n">
        <v>0.0735825151855788</v>
      </c>
      <c r="AB932" s="19" t="n">
        <v>0.0912809070147842</v>
      </c>
      <c r="AC932" s="19" t="n">
        <v>0.119451218642933</v>
      </c>
      <c r="AD932" s="19" t="n">
        <v>0.0675501633718035</v>
      </c>
      <c r="AE932" s="19"/>
      <c r="AF932" s="19" t="n">
        <v>0.0779264679031828</v>
      </c>
      <c r="AG932" s="19" t="n">
        <v>0.0721863083099868</v>
      </c>
      <c r="AH932" s="19" t="n">
        <v>0.134159470980974</v>
      </c>
      <c r="AI932" s="19"/>
      <c r="AJ932" s="19" t="n">
        <v>0.0873091662180456</v>
      </c>
      <c r="AK932" s="19" t="n">
        <v>0.0530750499637575</v>
      </c>
      <c r="AL932" s="19" t="n">
        <v>0.0706186976422393</v>
      </c>
      <c r="AM932" s="19" t="n">
        <v>0.0470497196799357</v>
      </c>
      <c r="AN932" s="19" t="n">
        <v>0.118397978193343</v>
      </c>
      <c r="AO932" s="19"/>
      <c r="AP932" s="19" t="n">
        <v>0.0782970518741158</v>
      </c>
      <c r="AQ932" s="19" t="n">
        <v>0.0544939529384806</v>
      </c>
      <c r="AR932" s="19" t="n">
        <v>0.0800231139747452</v>
      </c>
      <c r="AS932" s="19" t="n">
        <v>0.0842328286922226</v>
      </c>
      <c r="AT932" s="19" t="n">
        <v>0.117766984982622</v>
      </c>
      <c r="AU932" s="19"/>
      <c r="AV932" s="19" t="n">
        <v>0.0509108247607725</v>
      </c>
      <c r="AW932" s="19" t="n">
        <v>0.0725882695350089</v>
      </c>
      <c r="AX932" s="19" t="n">
        <v>0.0542075409223066</v>
      </c>
      <c r="AY932" s="19" t="n">
        <v>0.0805074436235572</v>
      </c>
      <c r="AZ932" s="19" t="n">
        <v>0.0919674549089599</v>
      </c>
      <c r="BA932" s="19" t="n">
        <v>0.189362878623276</v>
      </c>
      <c r="BB932" s="19"/>
      <c r="BC932" s="19" t="n">
        <v>0.102638660840824</v>
      </c>
      <c r="BD932" s="19" t="n">
        <v>0.0899104477830522</v>
      </c>
      <c r="BE932" s="19" t="n">
        <v>0.0774167903220959</v>
      </c>
      <c r="BF932" s="19" t="n">
        <v>0.048552721729047</v>
      </c>
      <c r="BG932" s="19" t="n">
        <v>0.0258007585357401</v>
      </c>
    </row>
    <row r="933">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c r="AB933" s="19"/>
      <c r="AC933" s="19"/>
      <c r="AD933" s="19"/>
      <c r="AE933" s="19"/>
      <c r="AF933" s="19"/>
      <c r="AG933" s="19"/>
      <c r="AH933" s="19"/>
      <c r="AI933" s="19"/>
      <c r="AJ933" s="19"/>
      <c r="AK933" s="19"/>
      <c r="AL933" s="19"/>
      <c r="AM933" s="19"/>
      <c r="AN933" s="19"/>
      <c r="AO933" s="19"/>
      <c r="AP933" s="19"/>
      <c r="AQ933" s="19"/>
      <c r="AR933" s="19"/>
      <c r="AS933" s="19"/>
      <c r="AT933" s="19"/>
      <c r="AU933" s="19"/>
      <c r="AV933" s="19"/>
      <c r="AW933" s="19"/>
      <c r="AX933" s="19"/>
      <c r="AY933" s="19"/>
      <c r="AZ933" s="19"/>
      <c r="BA933" s="19"/>
      <c r="BB933" s="19"/>
      <c r="BC933" s="19"/>
      <c r="BD933" s="19"/>
      <c r="BE933" s="19"/>
      <c r="BF933" s="19"/>
      <c r="BG933" s="19"/>
    </row>
    <row r="934">
      <c r="B934" s="7" t="s">
        <v>452</v>
      </c>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c r="AB934" s="19"/>
      <c r="AC934" s="19"/>
      <c r="AD934" s="19"/>
      <c r="AE934" s="19"/>
      <c r="AF934" s="19"/>
      <c r="AG934" s="19"/>
      <c r="AH934" s="19"/>
      <c r="AI934" s="19"/>
      <c r="AJ934" s="19"/>
      <c r="AK934" s="19"/>
      <c r="AL934" s="19"/>
      <c r="AM934" s="19"/>
      <c r="AN934" s="19"/>
      <c r="AO934" s="19"/>
      <c r="AP934" s="19"/>
      <c r="AQ934" s="19"/>
      <c r="AR934" s="19"/>
      <c r="AS934" s="19"/>
      <c r="AT934" s="19"/>
      <c r="AU934" s="19"/>
      <c r="AV934" s="19"/>
      <c r="AW934" s="19"/>
      <c r="AX934" s="19"/>
      <c r="AY934" s="19"/>
      <c r="AZ934" s="19"/>
      <c r="BA934" s="19"/>
      <c r="BB934" s="19"/>
      <c r="BC934" s="19"/>
      <c r="BD934" s="19"/>
      <c r="BE934" s="19"/>
      <c r="BF934" s="19"/>
      <c r="BG934" s="19"/>
    </row>
    <row r="935">
      <c r="B935" s="26" t="s">
        <v>79</v>
      </c>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c r="AB935" s="19"/>
      <c r="AC935" s="19"/>
      <c r="AD935" s="19"/>
      <c r="AE935" s="19"/>
      <c r="AF935" s="19"/>
      <c r="AG935" s="19"/>
      <c r="AH935" s="19"/>
      <c r="AI935" s="19"/>
      <c r="AJ935" s="19"/>
      <c r="AK935" s="19"/>
      <c r="AL935" s="19"/>
      <c r="AM935" s="19"/>
      <c r="AN935" s="19"/>
      <c r="AO935" s="19"/>
      <c r="AP935" s="19"/>
      <c r="AQ935" s="19"/>
      <c r="AR935" s="19"/>
      <c r="AS935" s="19"/>
      <c r="AT935" s="19"/>
      <c r="AU935" s="19"/>
      <c r="AV935" s="19"/>
      <c r="AW935" s="19"/>
      <c r="AX935" s="19"/>
      <c r="AY935" s="19"/>
      <c r="AZ935" s="19"/>
      <c r="BA935" s="19"/>
      <c r="BB935" s="19"/>
      <c r="BC935" s="19"/>
      <c r="BD935" s="19"/>
      <c r="BE935" s="19"/>
      <c r="BF935" s="19"/>
      <c r="BG935" s="19"/>
    </row>
    <row r="936">
      <c r="B936" t="s">
        <v>440</v>
      </c>
      <c r="C936" s="19" t="n">
        <v>0.0523367902087683</v>
      </c>
      <c r="D936" s="19" t="n">
        <v>0.0607797773986796</v>
      </c>
      <c r="E936" s="19" t="n">
        <v>0.0445139671381583</v>
      </c>
      <c r="F936" s="19"/>
      <c r="G936" s="19" t="n">
        <v>0.114327176285822</v>
      </c>
      <c r="H936" s="19" t="n">
        <v>0.104372022592487</v>
      </c>
      <c r="I936" s="19" t="n">
        <v>0.0677999659904118</v>
      </c>
      <c r="J936" s="19" t="n">
        <v>0.023817009236245</v>
      </c>
      <c r="K936" s="19" t="n">
        <v>0.00416235248665626</v>
      </c>
      <c r="L936" s="19" t="n">
        <v>0.0116688254850723</v>
      </c>
      <c r="M936" s="19"/>
      <c r="N936" s="19" t="n">
        <v>0.0932540826139108</v>
      </c>
      <c r="O936" s="19" t="n">
        <v>0.0501174079530629</v>
      </c>
      <c r="P936" s="19" t="n">
        <v>0.0336499807688114</v>
      </c>
      <c r="Q936" s="19" t="n">
        <v>0.0270792772839498</v>
      </c>
      <c r="R936" s="19"/>
      <c r="S936" s="19" t="n">
        <v>0.105695143983729</v>
      </c>
      <c r="T936" s="19" t="n">
        <v>0.0348126747619323</v>
      </c>
      <c r="U936" s="19" t="n">
        <v>0.024201771400587</v>
      </c>
      <c r="V936" s="19" t="n">
        <v>0.0372512006029859</v>
      </c>
      <c r="W936" s="19" t="n">
        <v>0.0391352871510958</v>
      </c>
      <c r="X936" s="19" t="n">
        <v>0.066342357035245</v>
      </c>
      <c r="Y936" s="19" t="n">
        <v>0.0351265240728052</v>
      </c>
      <c r="Z936" s="19" t="n">
        <v>0.063623512086418</v>
      </c>
      <c r="AA936" s="19" t="n">
        <v>0.0669100927672819</v>
      </c>
      <c r="AB936" s="19" t="n">
        <v>0.0236210744485283</v>
      </c>
      <c r="AC936" s="19" t="n">
        <v>0.0737873293184426</v>
      </c>
      <c r="AD936" s="19" t="n">
        <v>0.0154146174998898</v>
      </c>
      <c r="AE936" s="19"/>
      <c r="AF936" s="19" t="n">
        <v>0.030225648719635</v>
      </c>
      <c r="AG936" s="19" t="n">
        <v>0.0668273383874775</v>
      </c>
      <c r="AH936" s="19" t="n">
        <v>0.0403914897909309</v>
      </c>
      <c r="AI936" s="19"/>
      <c r="AJ936" s="19" t="n">
        <v>0.0369820864488129</v>
      </c>
      <c r="AK936" s="19" t="n">
        <v>0.102722429930567</v>
      </c>
      <c r="AL936" s="19" t="n">
        <v>0.0289755903190922</v>
      </c>
      <c r="AM936" s="19" t="n">
        <v>0</v>
      </c>
      <c r="AN936" s="19" t="n">
        <v>0.0156981743880217</v>
      </c>
      <c r="AO936" s="19"/>
      <c r="AP936" s="19" t="n">
        <v>0.038672617820463</v>
      </c>
      <c r="AQ936" s="19" t="n">
        <v>0.0932140183613619</v>
      </c>
      <c r="AR936" s="19" t="n">
        <v>0.040900922828392</v>
      </c>
      <c r="AS936" s="19" t="n">
        <v>0.0220249666442432</v>
      </c>
      <c r="AT936" s="19" t="n">
        <v>0.0466817741368225</v>
      </c>
      <c r="AU936" s="19"/>
      <c r="AV936" s="19" t="n">
        <v>0.115028205630774</v>
      </c>
      <c r="AW936" s="19" t="n">
        <v>0.0462603211108732</v>
      </c>
      <c r="AX936" s="19" t="n">
        <v>0.028135622040013</v>
      </c>
      <c r="AY936" s="19" t="n">
        <v>0.0124833081035041</v>
      </c>
      <c r="AZ936" s="19" t="n">
        <v>0.0453214425987594</v>
      </c>
      <c r="BA936" s="19" t="n">
        <v>0.0159766477730055</v>
      </c>
      <c r="BB936" s="19"/>
      <c r="BC936" s="19" t="n">
        <v>0.0144831234349936</v>
      </c>
      <c r="BD936" s="19" t="n">
        <v>0.0447004319039224</v>
      </c>
      <c r="BE936" s="19" t="n">
        <v>0.0708377818890415</v>
      </c>
      <c r="BF936" s="19" t="n">
        <v>0.118503105092966</v>
      </c>
      <c r="BG936" s="19" t="n">
        <v>0.239607961851336</v>
      </c>
    </row>
    <row r="937">
      <c r="B937" t="s">
        <v>441</v>
      </c>
      <c r="C937" s="19" t="n">
        <v>0.231832674112819</v>
      </c>
      <c r="D937" s="19" t="n">
        <v>0.244144277620654</v>
      </c>
      <c r="E937" s="19" t="n">
        <v>0.22034404557779</v>
      </c>
      <c r="F937" s="19"/>
      <c r="G937" s="19" t="n">
        <v>0.378042508944553</v>
      </c>
      <c r="H937" s="19" t="n">
        <v>0.329278129902587</v>
      </c>
      <c r="I937" s="19" t="n">
        <v>0.20157747443124</v>
      </c>
      <c r="J937" s="19" t="n">
        <v>0.214900953759847</v>
      </c>
      <c r="K937" s="19" t="n">
        <v>0.187009849982935</v>
      </c>
      <c r="L937" s="19" t="n">
        <v>0.123560154733426</v>
      </c>
      <c r="M937" s="19"/>
      <c r="N937" s="19" t="n">
        <v>0.270532076976883</v>
      </c>
      <c r="O937" s="19" t="n">
        <v>0.218644908545018</v>
      </c>
      <c r="P937" s="19" t="n">
        <v>0.230065941112032</v>
      </c>
      <c r="Q937" s="19" t="n">
        <v>0.205858228188562</v>
      </c>
      <c r="R937" s="19"/>
      <c r="S937" s="19" t="n">
        <v>0.336015760181881</v>
      </c>
      <c r="T937" s="19" t="n">
        <v>0.19970237346665</v>
      </c>
      <c r="U937" s="19" t="n">
        <v>0.206510089195959</v>
      </c>
      <c r="V937" s="19" t="n">
        <v>0.185436950911515</v>
      </c>
      <c r="W937" s="19" t="n">
        <v>0.260004488960444</v>
      </c>
      <c r="X937" s="19" t="n">
        <v>0.270308391153594</v>
      </c>
      <c r="Y937" s="19" t="n">
        <v>0.260575684027179</v>
      </c>
      <c r="Z937" s="19" t="n">
        <v>0.19210478142357</v>
      </c>
      <c r="AA937" s="19" t="n">
        <v>0.18957031883961</v>
      </c>
      <c r="AB937" s="19" t="n">
        <v>0.221440587449471</v>
      </c>
      <c r="AC937" s="19" t="n">
        <v>0.192471510084128</v>
      </c>
      <c r="AD937" s="19" t="n">
        <v>0.136490849333259</v>
      </c>
      <c r="AE937" s="19"/>
      <c r="AF937" s="19" t="n">
        <v>0.1676745051675</v>
      </c>
      <c r="AG937" s="19" t="n">
        <v>0.258000071615198</v>
      </c>
      <c r="AH937" s="19" t="n">
        <v>0.237691065965377</v>
      </c>
      <c r="AI937" s="19"/>
      <c r="AJ937" s="19" t="n">
        <v>0.190237886123531</v>
      </c>
      <c r="AK937" s="19" t="n">
        <v>0.291582891133094</v>
      </c>
      <c r="AL937" s="19" t="n">
        <v>0.214235581844005</v>
      </c>
      <c r="AM937" s="19" t="n">
        <v>0.228377568042044</v>
      </c>
      <c r="AN937" s="19" t="n">
        <v>0.264446439075192</v>
      </c>
      <c r="AO937" s="19"/>
      <c r="AP937" s="19" t="n">
        <v>0.190996080158321</v>
      </c>
      <c r="AQ937" s="19" t="n">
        <v>0.296321567385542</v>
      </c>
      <c r="AR937" s="19" t="n">
        <v>0.192078292336497</v>
      </c>
      <c r="AS937" s="19" t="n">
        <v>0.200557625857542</v>
      </c>
      <c r="AT937" s="19" t="n">
        <v>0.204239570588583</v>
      </c>
      <c r="AU937" s="19"/>
      <c r="AV937" s="19" t="n">
        <v>0.332661460365552</v>
      </c>
      <c r="AW937" s="19" t="n">
        <v>0.218976556463215</v>
      </c>
      <c r="AX937" s="19" t="n">
        <v>0.182793338894728</v>
      </c>
      <c r="AY937" s="19" t="n">
        <v>0.180473059554148</v>
      </c>
      <c r="AZ937" s="19" t="n">
        <v>0.228632605569311</v>
      </c>
      <c r="BA937" s="19" t="n">
        <v>0.170388979202264</v>
      </c>
      <c r="BB937" s="19"/>
      <c r="BC937" s="19" t="n">
        <v>0.202643783773329</v>
      </c>
      <c r="BD937" s="19" t="n">
        <v>0.222404425548562</v>
      </c>
      <c r="BE937" s="19" t="n">
        <v>0.280197351106898</v>
      </c>
      <c r="BF937" s="19" t="n">
        <v>0.28565199441551</v>
      </c>
      <c r="BG937" s="19" t="n">
        <v>0.284772766278538</v>
      </c>
    </row>
    <row r="938">
      <c r="B938" t="s">
        <v>442</v>
      </c>
      <c r="C938" s="19" t="n">
        <v>0.395423331984427</v>
      </c>
      <c r="D938" s="19" t="n">
        <v>0.389788388874177</v>
      </c>
      <c r="E938" s="19" t="n">
        <v>0.401343698810138</v>
      </c>
      <c r="F938" s="19"/>
      <c r="G938" s="19" t="n">
        <v>0.298344382431279</v>
      </c>
      <c r="H938" s="19" t="n">
        <v>0.335118401310547</v>
      </c>
      <c r="I938" s="19" t="n">
        <v>0.401179114419662</v>
      </c>
      <c r="J938" s="19" t="n">
        <v>0.414780390954903</v>
      </c>
      <c r="K938" s="19" t="n">
        <v>0.403082146744641</v>
      </c>
      <c r="L938" s="19" t="n">
        <v>0.483689247147566</v>
      </c>
      <c r="M938" s="19"/>
      <c r="N938" s="19" t="n">
        <v>0.380023037206662</v>
      </c>
      <c r="O938" s="19" t="n">
        <v>0.435443114263725</v>
      </c>
      <c r="P938" s="19" t="n">
        <v>0.387178976556817</v>
      </c>
      <c r="Q938" s="19" t="n">
        <v>0.376449260549963</v>
      </c>
      <c r="R938" s="19"/>
      <c r="S938" s="19" t="n">
        <v>0.332341331392965</v>
      </c>
      <c r="T938" s="19" t="n">
        <v>0.384885846346343</v>
      </c>
      <c r="U938" s="19" t="n">
        <v>0.385992591564719</v>
      </c>
      <c r="V938" s="19" t="n">
        <v>0.443371479247693</v>
      </c>
      <c r="W938" s="19" t="n">
        <v>0.393690009118452</v>
      </c>
      <c r="X938" s="19" t="n">
        <v>0.35784741630231</v>
      </c>
      <c r="Y938" s="19" t="n">
        <v>0.387948110026585</v>
      </c>
      <c r="Z938" s="19" t="n">
        <v>0.41565416249974</v>
      </c>
      <c r="AA938" s="19" t="n">
        <v>0.405625378182843</v>
      </c>
      <c r="AB938" s="19" t="n">
        <v>0.456428359939743</v>
      </c>
      <c r="AC938" s="19" t="n">
        <v>0.460420127568081</v>
      </c>
      <c r="AD938" s="19" t="n">
        <v>0.398003292369009</v>
      </c>
      <c r="AE938" s="19"/>
      <c r="AF938" s="19" t="n">
        <v>0.417004757673074</v>
      </c>
      <c r="AG938" s="19" t="n">
        <v>0.405391028218996</v>
      </c>
      <c r="AH938" s="19" t="n">
        <v>0.354854004702573</v>
      </c>
      <c r="AI938" s="19"/>
      <c r="AJ938" s="19" t="n">
        <v>0.425938512118676</v>
      </c>
      <c r="AK938" s="19" t="n">
        <v>0.359672957046681</v>
      </c>
      <c r="AL938" s="19" t="n">
        <v>0.488042772450566</v>
      </c>
      <c r="AM938" s="19" t="n">
        <v>0.241403377203967</v>
      </c>
      <c r="AN938" s="19" t="n">
        <v>0.324289456641236</v>
      </c>
      <c r="AO938" s="19"/>
      <c r="AP938" s="19" t="n">
        <v>0.393444871899194</v>
      </c>
      <c r="AQ938" s="19" t="n">
        <v>0.381404494816249</v>
      </c>
      <c r="AR938" s="19" t="n">
        <v>0.477330915331097</v>
      </c>
      <c r="AS938" s="19" t="n">
        <v>0.388516814059825</v>
      </c>
      <c r="AT938" s="19" t="n">
        <v>0.368614662868353</v>
      </c>
      <c r="AU938" s="19"/>
      <c r="AV938" s="19" t="n">
        <v>0.362182123429969</v>
      </c>
      <c r="AW938" s="19" t="n">
        <v>0.392134558069766</v>
      </c>
      <c r="AX938" s="19" t="n">
        <v>0.519925004857278</v>
      </c>
      <c r="AY938" s="19" t="n">
        <v>0.402969739891548</v>
      </c>
      <c r="AZ938" s="19" t="n">
        <v>0.370922904899839</v>
      </c>
      <c r="BA938" s="19" t="n">
        <v>0.365163672472375</v>
      </c>
      <c r="BB938" s="19"/>
      <c r="BC938" s="19" t="n">
        <v>0.371536101939954</v>
      </c>
      <c r="BD938" s="19" t="n">
        <v>0.387658860534156</v>
      </c>
      <c r="BE938" s="19" t="n">
        <v>0.394162131376128</v>
      </c>
      <c r="BF938" s="19" t="n">
        <v>0.384732093829075</v>
      </c>
      <c r="BG938" s="19" t="n">
        <v>0.231187143332086</v>
      </c>
    </row>
    <row r="939">
      <c r="B939" t="s">
        <v>443</v>
      </c>
      <c r="C939" s="19" t="n">
        <v>0.176232741231264</v>
      </c>
      <c r="D939" s="19" t="n">
        <v>0.205487613305104</v>
      </c>
      <c r="E939" s="19" t="n">
        <v>0.147129519369628</v>
      </c>
      <c r="F939" s="19"/>
      <c r="G939" s="19" t="n">
        <v>0.112040043746152</v>
      </c>
      <c r="H939" s="19" t="n">
        <v>0.0873737798001243</v>
      </c>
      <c r="I939" s="19" t="n">
        <v>0.184638604572617</v>
      </c>
      <c r="J939" s="19" t="n">
        <v>0.200554893890595</v>
      </c>
      <c r="K939" s="19" t="n">
        <v>0.224017402546495</v>
      </c>
      <c r="L939" s="19" t="n">
        <v>0.232476305430989</v>
      </c>
      <c r="M939" s="19"/>
      <c r="N939" s="19" t="n">
        <v>0.158579954246555</v>
      </c>
      <c r="O939" s="19" t="n">
        <v>0.160907494413287</v>
      </c>
      <c r="P939" s="19" t="n">
        <v>0.190283908700331</v>
      </c>
      <c r="Q939" s="19" t="n">
        <v>0.19919204809293</v>
      </c>
      <c r="R939" s="19"/>
      <c r="S939" s="19" t="n">
        <v>0.121519049799638</v>
      </c>
      <c r="T939" s="19" t="n">
        <v>0.1639172746375</v>
      </c>
      <c r="U939" s="19" t="n">
        <v>0.233298583932443</v>
      </c>
      <c r="V939" s="19" t="n">
        <v>0.185405254455965</v>
      </c>
      <c r="W939" s="19" t="n">
        <v>0.136083592764829</v>
      </c>
      <c r="X939" s="19" t="n">
        <v>0.165452658837224</v>
      </c>
      <c r="Y939" s="19" t="n">
        <v>0.191733128611647</v>
      </c>
      <c r="Z939" s="19" t="n">
        <v>0.150620449342025</v>
      </c>
      <c r="AA939" s="19" t="n">
        <v>0.209700834734653</v>
      </c>
      <c r="AB939" s="19" t="n">
        <v>0.168245274899015</v>
      </c>
      <c r="AC939" s="19" t="n">
        <v>0.168286523319843</v>
      </c>
      <c r="AD939" s="19" t="n">
        <v>0.339833278746223</v>
      </c>
      <c r="AE939" s="19"/>
      <c r="AF939" s="19" t="n">
        <v>0.236218058345544</v>
      </c>
      <c r="AG939" s="19" t="n">
        <v>0.151324995284327</v>
      </c>
      <c r="AH939" s="19" t="n">
        <v>0.148610871231739</v>
      </c>
      <c r="AI939" s="19"/>
      <c r="AJ939" s="19" t="n">
        <v>0.206549434228896</v>
      </c>
      <c r="AK939" s="19" t="n">
        <v>0.128186361788749</v>
      </c>
      <c r="AL939" s="19" t="n">
        <v>0.137487691427451</v>
      </c>
      <c r="AM939" s="19" t="n">
        <v>0.409699124958847</v>
      </c>
      <c r="AN939" s="19" t="n">
        <v>0.192751437652011</v>
      </c>
      <c r="AO939" s="19"/>
      <c r="AP939" s="19" t="n">
        <v>0.227679391083995</v>
      </c>
      <c r="AQ939" s="19" t="n">
        <v>0.114901667928735</v>
      </c>
      <c r="AR939" s="19" t="n">
        <v>0.141321509222917</v>
      </c>
      <c r="AS939" s="19" t="n">
        <v>0.242784372322873</v>
      </c>
      <c r="AT939" s="19" t="n">
        <v>0.227446611586122</v>
      </c>
      <c r="AU939" s="19"/>
      <c r="AV939" s="19" t="n">
        <v>0.0788456187774343</v>
      </c>
      <c r="AW939" s="19" t="n">
        <v>0.211994241819286</v>
      </c>
      <c r="AX939" s="19" t="n">
        <v>0.145388671358393</v>
      </c>
      <c r="AY939" s="19" t="n">
        <v>0.269762877965604</v>
      </c>
      <c r="AZ939" s="19" t="n">
        <v>0.215997023601698</v>
      </c>
      <c r="BA939" s="19" t="n">
        <v>0.149468976490702</v>
      </c>
      <c r="BB939" s="19"/>
      <c r="BC939" s="19" t="n">
        <v>0.21849115178126</v>
      </c>
      <c r="BD939" s="19" t="n">
        <v>0.187610661611828</v>
      </c>
      <c r="BE939" s="19" t="n">
        <v>0.136908747572825</v>
      </c>
      <c r="BF939" s="19" t="n">
        <v>0.127071461588712</v>
      </c>
      <c r="BG939" s="19" t="n">
        <v>0.186453723864116</v>
      </c>
    </row>
    <row r="940">
      <c r="B940" t="s">
        <v>100</v>
      </c>
      <c r="C940" s="19" t="n">
        <v>0.144174462462721</v>
      </c>
      <c r="D940" s="19" t="n">
        <v>0.0997999428013854</v>
      </c>
      <c r="E940" s="19" t="n">
        <v>0.186668769104286</v>
      </c>
      <c r="F940" s="19"/>
      <c r="G940" s="19" t="n">
        <v>0.0972458885921942</v>
      </c>
      <c r="H940" s="19" t="n">
        <v>0.143857666394255</v>
      </c>
      <c r="I940" s="19" t="n">
        <v>0.14480484058607</v>
      </c>
      <c r="J940" s="19" t="n">
        <v>0.14594675215841</v>
      </c>
      <c r="K940" s="19" t="n">
        <v>0.181728248239273</v>
      </c>
      <c r="L940" s="19" t="n">
        <v>0.148605467202947</v>
      </c>
      <c r="M940" s="19"/>
      <c r="N940" s="19" t="n">
        <v>0.097610848955989</v>
      </c>
      <c r="O940" s="19" t="n">
        <v>0.134887074824907</v>
      </c>
      <c r="P940" s="19" t="n">
        <v>0.158821192862009</v>
      </c>
      <c r="Q940" s="19" t="n">
        <v>0.191421185884596</v>
      </c>
      <c r="R940" s="19"/>
      <c r="S940" s="19" t="n">
        <v>0.104428714641788</v>
      </c>
      <c r="T940" s="19" t="n">
        <v>0.216681830787575</v>
      </c>
      <c r="U940" s="19" t="n">
        <v>0.149996963906291</v>
      </c>
      <c r="V940" s="19" t="n">
        <v>0.148535114781841</v>
      </c>
      <c r="W940" s="19" t="n">
        <v>0.171086622005179</v>
      </c>
      <c r="X940" s="19" t="n">
        <v>0.140049176671626</v>
      </c>
      <c r="Y940" s="19" t="n">
        <v>0.124616553261785</v>
      </c>
      <c r="Z940" s="19" t="n">
        <v>0.177997094648247</v>
      </c>
      <c r="AA940" s="19" t="n">
        <v>0.128193375475612</v>
      </c>
      <c r="AB940" s="19" t="n">
        <v>0.130264703263244</v>
      </c>
      <c r="AC940" s="19" t="n">
        <v>0.105034509709506</v>
      </c>
      <c r="AD940" s="19" t="n">
        <v>0.11025796205162</v>
      </c>
      <c r="AE940" s="19"/>
      <c r="AF940" s="19" t="n">
        <v>0.148877030094247</v>
      </c>
      <c r="AG940" s="19" t="n">
        <v>0.118456566494002</v>
      </c>
      <c r="AH940" s="19" t="n">
        <v>0.21845256830938</v>
      </c>
      <c r="AI940" s="19"/>
      <c r="AJ940" s="19" t="n">
        <v>0.140292081080085</v>
      </c>
      <c r="AK940" s="19" t="n">
        <v>0.11783536010091</v>
      </c>
      <c r="AL940" s="19" t="n">
        <v>0.131258363958887</v>
      </c>
      <c r="AM940" s="19" t="n">
        <v>0.120519929795142</v>
      </c>
      <c r="AN940" s="19" t="n">
        <v>0.20281449224354</v>
      </c>
      <c r="AO940" s="19"/>
      <c r="AP940" s="19" t="n">
        <v>0.149207039038028</v>
      </c>
      <c r="AQ940" s="19" t="n">
        <v>0.114158251508113</v>
      </c>
      <c r="AR940" s="19" t="n">
        <v>0.148368360281097</v>
      </c>
      <c r="AS940" s="19" t="n">
        <v>0.146116221115517</v>
      </c>
      <c r="AT940" s="19" t="n">
        <v>0.15301738082012</v>
      </c>
      <c r="AU940" s="19"/>
      <c r="AV940" s="19" t="n">
        <v>0.111282591796271</v>
      </c>
      <c r="AW940" s="19" t="n">
        <v>0.13063432253686</v>
      </c>
      <c r="AX940" s="19" t="n">
        <v>0.123757362849588</v>
      </c>
      <c r="AY940" s="19" t="n">
        <v>0.134311014485196</v>
      </c>
      <c r="AZ940" s="19" t="n">
        <v>0.139126023330393</v>
      </c>
      <c r="BA940" s="19" t="n">
        <v>0.299001724061653</v>
      </c>
      <c r="BB940" s="19"/>
      <c r="BC940" s="19" t="n">
        <v>0.192845839070463</v>
      </c>
      <c r="BD940" s="19" t="n">
        <v>0.157625620401532</v>
      </c>
      <c r="BE940" s="19" t="n">
        <v>0.117893988055107</v>
      </c>
      <c r="BF940" s="19" t="n">
        <v>0.0840413450737371</v>
      </c>
      <c r="BG940" s="19" t="n">
        <v>0.0579784046739238</v>
      </c>
    </row>
    <row r="941">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c r="AB941" s="19"/>
      <c r="AC941" s="19"/>
      <c r="AD941" s="19"/>
      <c r="AE941" s="19"/>
      <c r="AF941" s="19"/>
      <c r="AG941" s="19"/>
      <c r="AH941" s="19"/>
      <c r="AI941" s="19"/>
      <c r="AJ941" s="19"/>
      <c r="AK941" s="19"/>
      <c r="AL941" s="19"/>
      <c r="AM941" s="19"/>
      <c r="AN941" s="19"/>
      <c r="AO941" s="19"/>
      <c r="AP941" s="19"/>
      <c r="AQ941" s="19"/>
      <c r="AR941" s="19"/>
      <c r="AS941" s="19"/>
      <c r="AT941" s="19"/>
      <c r="AU941" s="19"/>
      <c r="AV941" s="19"/>
      <c r="AW941" s="19"/>
      <c r="AX941" s="19"/>
      <c r="AY941" s="19"/>
      <c r="AZ941" s="19"/>
      <c r="BA941" s="19"/>
      <c r="BB941" s="19"/>
      <c r="BC941" s="19"/>
      <c r="BD941" s="19"/>
      <c r="BE941" s="19"/>
      <c r="BF941" s="19"/>
      <c r="BG941" s="19"/>
    </row>
    <row r="942">
      <c r="B942" s="7" t="s">
        <v>454</v>
      </c>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c r="AB942" s="19"/>
      <c r="AC942" s="19"/>
      <c r="AD942" s="19"/>
      <c r="AE942" s="19"/>
      <c r="AF942" s="19"/>
      <c r="AG942" s="19"/>
      <c r="AH942" s="19"/>
      <c r="AI942" s="19"/>
      <c r="AJ942" s="19"/>
      <c r="AK942" s="19"/>
      <c r="AL942" s="19"/>
      <c r="AM942" s="19"/>
      <c r="AN942" s="19"/>
      <c r="AO942" s="19"/>
      <c r="AP942" s="19"/>
      <c r="AQ942" s="19"/>
      <c r="AR942" s="19"/>
      <c r="AS942" s="19"/>
      <c r="AT942" s="19"/>
      <c r="AU942" s="19"/>
      <c r="AV942" s="19"/>
      <c r="AW942" s="19"/>
      <c r="AX942" s="19"/>
      <c r="AY942" s="19"/>
      <c r="AZ942" s="19"/>
      <c r="BA942" s="19"/>
      <c r="BB942" s="19"/>
      <c r="BC942" s="19"/>
      <c r="BD942" s="19"/>
      <c r="BE942" s="19"/>
      <c r="BF942" s="19"/>
      <c r="BG942" s="19"/>
    </row>
    <row r="943">
      <c r="B943" s="26" t="s">
        <v>331</v>
      </c>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c r="AB943" s="19"/>
      <c r="AC943" s="19"/>
      <c r="AD943" s="19"/>
      <c r="AE943" s="19"/>
      <c r="AF943" s="19"/>
      <c r="AG943" s="19"/>
      <c r="AH943" s="19"/>
      <c r="AI943" s="19"/>
      <c r="AJ943" s="19"/>
      <c r="AK943" s="19"/>
      <c r="AL943" s="19"/>
      <c r="AM943" s="19"/>
      <c r="AN943" s="19"/>
      <c r="AO943" s="19"/>
      <c r="AP943" s="19"/>
      <c r="AQ943" s="19"/>
      <c r="AR943" s="19"/>
      <c r="AS943" s="19"/>
      <c r="AT943" s="19"/>
      <c r="AU943" s="19"/>
      <c r="AV943" s="19"/>
      <c r="AW943" s="19"/>
      <c r="AX943" s="19"/>
      <c r="AY943" s="19"/>
      <c r="AZ943" s="19"/>
      <c r="BA943" s="19"/>
      <c r="BB943" s="19"/>
      <c r="BC943" s="19"/>
      <c r="BD943" s="19"/>
      <c r="BE943" s="19"/>
      <c r="BF943" s="19"/>
      <c r="BG943" s="19"/>
    </row>
    <row r="944">
      <c r="B944" t="s">
        <v>134</v>
      </c>
      <c r="C944" s="19" t="n">
        <v>0.379205149010616</v>
      </c>
      <c r="D944" s="19" t="n">
        <v>0.355838651334433</v>
      </c>
      <c r="E944" s="19" t="n">
        <v>0.402718694222745</v>
      </c>
      <c r="F944" s="19"/>
      <c r="G944" s="19" t="n">
        <v>0.370980944863177</v>
      </c>
      <c r="H944" s="19" t="n">
        <v>0.433129639587273</v>
      </c>
      <c r="I944" s="19" t="n">
        <v>0.346104929045075</v>
      </c>
      <c r="J944" s="19" t="n">
        <v>0.375830196343879</v>
      </c>
      <c r="K944" s="19" t="n">
        <v>0.410095562665917</v>
      </c>
      <c r="L944" s="19" t="n">
        <v>0.350496089521266</v>
      </c>
      <c r="M944" s="19"/>
      <c r="N944" s="19" t="n">
        <v>0.427915063555007</v>
      </c>
      <c r="O944" s="19" t="n">
        <v>0.315958452615174</v>
      </c>
      <c r="P944" s="19" t="n">
        <v>0.36122100139332</v>
      </c>
      <c r="Q944" s="19" t="n">
        <v>0.409873366292988</v>
      </c>
      <c r="R944" s="19"/>
      <c r="S944" s="19" t="n">
        <v>0.473114267540473</v>
      </c>
      <c r="T944" s="19" t="n">
        <v>0.422255552179838</v>
      </c>
      <c r="U944" s="19" t="n">
        <v>0.318258567866205</v>
      </c>
      <c r="V944" s="19" t="n">
        <v>0.400915456107108</v>
      </c>
      <c r="W944" s="19" t="n">
        <v>0.325945043344582</v>
      </c>
      <c r="X944" s="19" t="n">
        <v>0.285822775289018</v>
      </c>
      <c r="Y944" s="19" t="n">
        <v>0.388598753939398</v>
      </c>
      <c r="Z944" s="19" t="n">
        <v>0.471117337382345</v>
      </c>
      <c r="AA944" s="19" t="n">
        <v>0.386107098633044</v>
      </c>
      <c r="AB944" s="19" t="n">
        <v>0.349195168419659</v>
      </c>
      <c r="AC944" s="19" t="n">
        <v>0.289104058145963</v>
      </c>
      <c r="AD944" s="19" t="n">
        <v>0.329667652874704</v>
      </c>
      <c r="AE944" s="19"/>
      <c r="AF944" s="19" t="n">
        <v>0.364672626214794</v>
      </c>
      <c r="AG944" s="19" t="n">
        <v>0.40502055761075</v>
      </c>
      <c r="AH944" s="19" t="n">
        <v>0.358635048105195</v>
      </c>
      <c r="AI944" s="19"/>
      <c r="AJ944" s="19" t="n">
        <v>0.366419109437867</v>
      </c>
      <c r="AK944" s="19" t="n">
        <v>0.430306493820404</v>
      </c>
      <c r="AL944" s="19" t="n">
        <v>0.360778669368945</v>
      </c>
      <c r="AM944" s="19" t="n">
        <v>0.480120828279291</v>
      </c>
      <c r="AN944" s="19" t="n">
        <v>0.320570296830972</v>
      </c>
      <c r="AO944" s="19"/>
      <c r="AP944" s="19" t="n">
        <v>0.363563932352807</v>
      </c>
      <c r="AQ944" s="19" t="n">
        <v>0.438876758415263</v>
      </c>
      <c r="AR944" s="19" t="n">
        <v>0.334845566849356</v>
      </c>
      <c r="AS944" s="19" t="n">
        <v>0.378890689701236</v>
      </c>
      <c r="AT944" s="19" t="n">
        <v>0.247380384490367</v>
      </c>
      <c r="AU944" s="19"/>
      <c r="AV944" s="19" t="n">
        <v>0.398140590246157</v>
      </c>
      <c r="AW944" s="19" t="n">
        <v>0.351991821094045</v>
      </c>
      <c r="AX944" s="19" t="n">
        <v>0.354255095722619</v>
      </c>
      <c r="AY944" s="19" t="n">
        <v>0.421529019684781</v>
      </c>
      <c r="AZ944" s="19" t="n">
        <v>0.338792503650808</v>
      </c>
      <c r="BA944" s="19" t="n">
        <v>0.320220519883589</v>
      </c>
      <c r="BB944" s="19"/>
      <c r="BC944" s="19" t="n">
        <v>0.361922037468413</v>
      </c>
      <c r="BD944" s="19" t="n">
        <v>0.360666092985179</v>
      </c>
      <c r="BE944" s="19" t="n">
        <v>0.361528491777706</v>
      </c>
      <c r="BF944" s="19" t="n">
        <v>0.405510015716317</v>
      </c>
      <c r="BG944" s="19" t="n">
        <v>0.506849548969248</v>
      </c>
    </row>
    <row r="945">
      <c r="B945" t="s">
        <v>135</v>
      </c>
      <c r="C945" s="19" t="n">
        <v>0.427429977070936</v>
      </c>
      <c r="D945" s="19" t="n">
        <v>0.418084679433487</v>
      </c>
      <c r="E945" s="19" t="n">
        <v>0.43408481978516</v>
      </c>
      <c r="F945" s="19"/>
      <c r="G945" s="19" t="n">
        <v>0.389168923460351</v>
      </c>
      <c r="H945" s="19" t="n">
        <v>0.409246128210338</v>
      </c>
      <c r="I945" s="19" t="n">
        <v>0.429010055488902</v>
      </c>
      <c r="J945" s="19" t="n">
        <v>0.424066725420339</v>
      </c>
      <c r="K945" s="19" t="n">
        <v>0.404826969173959</v>
      </c>
      <c r="L945" s="19" t="n">
        <v>0.483447855540052</v>
      </c>
      <c r="M945" s="19"/>
      <c r="N945" s="19" t="n">
        <v>0.41136294775985</v>
      </c>
      <c r="O945" s="19" t="n">
        <v>0.448562717634294</v>
      </c>
      <c r="P945" s="19" t="n">
        <v>0.444943926114501</v>
      </c>
      <c r="Q945" s="19" t="n">
        <v>0.407106699869725</v>
      </c>
      <c r="R945" s="19"/>
      <c r="S945" s="19" t="n">
        <v>0.36482710408345</v>
      </c>
      <c r="T945" s="19" t="n">
        <v>0.437644949317024</v>
      </c>
      <c r="U945" s="19" t="n">
        <v>0.43870838138315</v>
      </c>
      <c r="V945" s="19" t="n">
        <v>0.438710434163444</v>
      </c>
      <c r="W945" s="19" t="n">
        <v>0.49977614195276</v>
      </c>
      <c r="X945" s="19" t="n">
        <v>0.425268856580359</v>
      </c>
      <c r="Y945" s="19" t="n">
        <v>0.477988042890103</v>
      </c>
      <c r="Z945" s="19" t="n">
        <v>0.366269991807327</v>
      </c>
      <c r="AA945" s="19" t="n">
        <v>0.410556273103576</v>
      </c>
      <c r="AB945" s="19" t="n">
        <v>0.37234925670039</v>
      </c>
      <c r="AC945" s="19" t="n">
        <v>0.570312132408671</v>
      </c>
      <c r="AD945" s="19" t="n">
        <v>0.357238561657845</v>
      </c>
      <c r="AE945" s="19"/>
      <c r="AF945" s="19" t="n">
        <v>0.436225674847831</v>
      </c>
      <c r="AG945" s="19" t="n">
        <v>0.42474306968841</v>
      </c>
      <c r="AH945" s="19" t="n">
        <v>0.43718863726166</v>
      </c>
      <c r="AI945" s="19"/>
      <c r="AJ945" s="19" t="n">
        <v>0.46340132499826</v>
      </c>
      <c r="AK945" s="19" t="n">
        <v>0.370318947270668</v>
      </c>
      <c r="AL945" s="19" t="n">
        <v>0.51496399322544</v>
      </c>
      <c r="AM945" s="19" t="n">
        <v>0.271590941967388</v>
      </c>
      <c r="AN945" s="19" t="n">
        <v>0.480242544873723</v>
      </c>
      <c r="AO945" s="19"/>
      <c r="AP945" s="19" t="n">
        <v>0.470594772878841</v>
      </c>
      <c r="AQ945" s="19" t="n">
        <v>0.366272566085104</v>
      </c>
      <c r="AR945" s="19" t="n">
        <v>0.492339131904886</v>
      </c>
      <c r="AS945" s="19" t="n">
        <v>0.447822746436588</v>
      </c>
      <c r="AT945" s="19" t="n">
        <v>0.544730675132032</v>
      </c>
      <c r="AU945" s="19"/>
      <c r="AV945" s="19" t="n">
        <v>0.407062067161639</v>
      </c>
      <c r="AW945" s="19" t="n">
        <v>0.47079194019695</v>
      </c>
      <c r="AX945" s="19" t="n">
        <v>0.458399591072999</v>
      </c>
      <c r="AY945" s="19" t="n">
        <v>0.430401928446984</v>
      </c>
      <c r="AZ945" s="19" t="n">
        <v>0.442327300713134</v>
      </c>
      <c r="BA945" s="19" t="n">
        <v>0.480454120858306</v>
      </c>
      <c r="BB945" s="19"/>
      <c r="BC945" s="19" t="n">
        <v>0.474158796725712</v>
      </c>
      <c r="BD945" s="19" t="n">
        <v>0.434887534617644</v>
      </c>
      <c r="BE945" s="19" t="n">
        <v>0.414196732112888</v>
      </c>
      <c r="BF945" s="19" t="n">
        <v>0.435277007559676</v>
      </c>
      <c r="BG945" s="19" t="n">
        <v>0.387444264630196</v>
      </c>
    </row>
    <row r="946">
      <c r="B946" t="s">
        <v>339</v>
      </c>
      <c r="C946" s="19" t="n">
        <v>0.12913633065643</v>
      </c>
      <c r="D946" s="19" t="n">
        <v>0.17444796922692</v>
      </c>
      <c r="E946" s="19" t="n">
        <v>0.086352201521272</v>
      </c>
      <c r="F946" s="19"/>
      <c r="G946" s="19" t="n">
        <v>0.165606689772488</v>
      </c>
      <c r="H946" s="19" t="n">
        <v>0.0804565795196333</v>
      </c>
      <c r="I946" s="19" t="n">
        <v>0.135760783639448</v>
      </c>
      <c r="J946" s="19" t="n">
        <v>0.126387221600763</v>
      </c>
      <c r="K946" s="19" t="n">
        <v>0.132714583604483</v>
      </c>
      <c r="L946" s="19" t="n">
        <v>0.138252950300948</v>
      </c>
      <c r="M946" s="19"/>
      <c r="N946" s="19" t="n">
        <v>0.12029251103734</v>
      </c>
      <c r="O946" s="19" t="n">
        <v>0.156763036429197</v>
      </c>
      <c r="P946" s="19" t="n">
        <v>0.127661489209457</v>
      </c>
      <c r="Q946" s="19" t="n">
        <v>0.111295996687219</v>
      </c>
      <c r="R946" s="19"/>
      <c r="S946" s="19" t="n">
        <v>0.112802554291175</v>
      </c>
      <c r="T946" s="19" t="n">
        <v>0.100578025457111</v>
      </c>
      <c r="U946" s="19" t="n">
        <v>0.179566117562693</v>
      </c>
      <c r="V946" s="19" t="n">
        <v>0.0861249691926067</v>
      </c>
      <c r="W946" s="19" t="n">
        <v>0.139829907759788</v>
      </c>
      <c r="X946" s="19" t="n">
        <v>0.195783327866666</v>
      </c>
      <c r="Y946" s="19" t="n">
        <v>0.0763996868201051</v>
      </c>
      <c r="Z946" s="19" t="n">
        <v>0.0986816882306327</v>
      </c>
      <c r="AA946" s="19" t="n">
        <v>0.114639373540211</v>
      </c>
      <c r="AB946" s="19" t="n">
        <v>0.211221195386078</v>
      </c>
      <c r="AC946" s="19" t="n">
        <v>0.0667967395036862</v>
      </c>
      <c r="AD946" s="19" t="n">
        <v>0.215782686111656</v>
      </c>
      <c r="AE946" s="19"/>
      <c r="AF946" s="19" t="n">
        <v>0.139831824886398</v>
      </c>
      <c r="AG946" s="19" t="n">
        <v>0.116437786686951</v>
      </c>
      <c r="AH946" s="19" t="n">
        <v>0.110325750480107</v>
      </c>
      <c r="AI946" s="19"/>
      <c r="AJ946" s="19" t="n">
        <v>0.119343667479967</v>
      </c>
      <c r="AK946" s="19" t="n">
        <v>0.154649002331246</v>
      </c>
      <c r="AL946" s="19" t="n">
        <v>0.0924486635905813</v>
      </c>
      <c r="AM946" s="19" t="n">
        <v>0.185774172924701</v>
      </c>
      <c r="AN946" s="19" t="n">
        <v>0.0977350729893348</v>
      </c>
      <c r="AO946" s="19"/>
      <c r="AP946" s="19" t="n">
        <v>0.108549596707563</v>
      </c>
      <c r="AQ946" s="19" t="n">
        <v>0.145653260205076</v>
      </c>
      <c r="AR946" s="19" t="n">
        <v>0.0840309524432001</v>
      </c>
      <c r="AS946" s="19" t="n">
        <v>0.131095648190074</v>
      </c>
      <c r="AT946" s="19" t="n">
        <v>0.133984327008071</v>
      </c>
      <c r="AU946" s="19"/>
      <c r="AV946" s="19" t="n">
        <v>0.151275488889493</v>
      </c>
      <c r="AW946" s="19" t="n">
        <v>0.120814908917446</v>
      </c>
      <c r="AX946" s="19" t="n">
        <v>0.123729238274422</v>
      </c>
      <c r="AY946" s="19" t="n">
        <v>0.107446534085245</v>
      </c>
      <c r="AZ946" s="19" t="n">
        <v>0.11625324822853</v>
      </c>
      <c r="BA946" s="19" t="n">
        <v>0.0617436343543647</v>
      </c>
      <c r="BB946" s="19"/>
      <c r="BC946" s="19" t="n">
        <v>0.0998247481886541</v>
      </c>
      <c r="BD946" s="19" t="n">
        <v>0.143025714178389</v>
      </c>
      <c r="BE946" s="19" t="n">
        <v>0.151451934935675</v>
      </c>
      <c r="BF946" s="19" t="n">
        <v>0.0953940021710009</v>
      </c>
      <c r="BG946" s="19" t="n">
        <v>0.064032110560969</v>
      </c>
    </row>
    <row r="947">
      <c r="B947" t="s">
        <v>340</v>
      </c>
      <c r="C947" s="19" t="n">
        <v>0.0193695586689416</v>
      </c>
      <c r="D947" s="19" t="n">
        <v>0.0241722630031667</v>
      </c>
      <c r="E947" s="19" t="n">
        <v>0.0148755341119856</v>
      </c>
      <c r="F947" s="19"/>
      <c r="G947" s="19" t="n">
        <v>0.0539216879170691</v>
      </c>
      <c r="H947" s="19" t="n">
        <v>0.0165667303318009</v>
      </c>
      <c r="I947" s="19" t="n">
        <v>0.0115999884556595</v>
      </c>
      <c r="J947" s="19" t="n">
        <v>0.0218270351783964</v>
      </c>
      <c r="K947" s="19" t="n">
        <v>0.00545628968915649</v>
      </c>
      <c r="L947" s="19" t="n">
        <v>0.0141206517003428</v>
      </c>
      <c r="M947" s="19"/>
      <c r="N947" s="19" t="n">
        <v>0.011884989253661</v>
      </c>
      <c r="O947" s="19" t="n">
        <v>0.0250709165488943</v>
      </c>
      <c r="P947" s="19" t="n">
        <v>0.025847927632957</v>
      </c>
      <c r="Q947" s="19" t="n">
        <v>0.0155361283303311</v>
      </c>
      <c r="R947" s="19"/>
      <c r="S947" s="19" t="n">
        <v>0.017735084226588</v>
      </c>
      <c r="T947" s="19" t="n">
        <v>0.0217321112832846</v>
      </c>
      <c r="U947" s="19" t="n">
        <v>0.0254475560538327</v>
      </c>
      <c r="V947" s="19" t="n">
        <v>0.0134206740014167</v>
      </c>
      <c r="W947" s="19" t="n">
        <v>0</v>
      </c>
      <c r="X947" s="19" t="n">
        <v>0.0299102113645441</v>
      </c>
      <c r="Y947" s="19" t="n">
        <v>0.0236479154342573</v>
      </c>
      <c r="Z947" s="19" t="n">
        <v>0.0213550839956877</v>
      </c>
      <c r="AA947" s="19" t="n">
        <v>0.0246827976249148</v>
      </c>
      <c r="AB947" s="19" t="n">
        <v>0.0184624390391396</v>
      </c>
      <c r="AC947" s="19" t="n">
        <v>0</v>
      </c>
      <c r="AD947" s="19" t="n">
        <v>0.0308738309045765</v>
      </c>
      <c r="AE947" s="19"/>
      <c r="AF947" s="19" t="n">
        <v>0.015874957058327</v>
      </c>
      <c r="AG947" s="19" t="n">
        <v>0.0176269660018678</v>
      </c>
      <c r="AH947" s="19" t="n">
        <v>0.00691266729071625</v>
      </c>
      <c r="AI947" s="19"/>
      <c r="AJ947" s="19" t="n">
        <v>0.0145970094228525</v>
      </c>
      <c r="AK947" s="19" t="n">
        <v>0.0197153731528877</v>
      </c>
      <c r="AL947" s="19" t="n">
        <v>0</v>
      </c>
      <c r="AM947" s="19" t="n">
        <v>0</v>
      </c>
      <c r="AN947" s="19" t="n">
        <v>0.012861778239818</v>
      </c>
      <c r="AO947" s="19"/>
      <c r="AP947" s="19" t="n">
        <v>0.00564387992059587</v>
      </c>
      <c r="AQ947" s="19" t="n">
        <v>0.024654005679304</v>
      </c>
      <c r="AR947" s="19" t="n">
        <v>0.0404472654672813</v>
      </c>
      <c r="AS947" s="19" t="n">
        <v>0.00615038911899702</v>
      </c>
      <c r="AT947" s="19" t="n">
        <v>0.0177210138441858</v>
      </c>
      <c r="AU947" s="19"/>
      <c r="AV947" s="19" t="n">
        <v>0.0222120186991123</v>
      </c>
      <c r="AW947" s="19" t="n">
        <v>0.0112315851940863</v>
      </c>
      <c r="AX947" s="19" t="n">
        <v>0.0281083801574468</v>
      </c>
      <c r="AY947" s="19" t="n">
        <v>0.00967125374304504</v>
      </c>
      <c r="AZ947" s="19" t="n">
        <v>0.04214918394891</v>
      </c>
      <c r="BA947" s="19" t="n">
        <v>0.0165563350777921</v>
      </c>
      <c r="BB947" s="19"/>
      <c r="BC947" s="19" t="n">
        <v>0.0141058422613752</v>
      </c>
      <c r="BD947" s="19" t="n">
        <v>0.0209015934839574</v>
      </c>
      <c r="BE947" s="19" t="n">
        <v>0.0228004311444743</v>
      </c>
      <c r="BF947" s="19" t="n">
        <v>0.0214837482109051</v>
      </c>
      <c r="BG947" s="19" t="n">
        <v>0</v>
      </c>
    </row>
    <row r="948">
      <c r="B948" t="s">
        <v>100</v>
      </c>
      <c r="C948" s="19" t="n">
        <v>0.0448589845930766</v>
      </c>
      <c r="D948" s="19" t="n">
        <v>0.0274564370019922</v>
      </c>
      <c r="E948" s="19" t="n">
        <v>0.0619687503588378</v>
      </c>
      <c r="F948" s="19"/>
      <c r="G948" s="19" t="n">
        <v>0.0203217539869146</v>
      </c>
      <c r="H948" s="19" t="n">
        <v>0.0606009223509553</v>
      </c>
      <c r="I948" s="19" t="n">
        <v>0.0775242433709151</v>
      </c>
      <c r="J948" s="19" t="n">
        <v>0.0518888214566232</v>
      </c>
      <c r="K948" s="19" t="n">
        <v>0.0469065948664839</v>
      </c>
      <c r="L948" s="19" t="n">
        <v>0.0136824529373916</v>
      </c>
      <c r="M948" s="19"/>
      <c r="N948" s="19" t="n">
        <v>0.0285444883941416</v>
      </c>
      <c r="O948" s="19" t="n">
        <v>0.053644876772441</v>
      </c>
      <c r="P948" s="19" t="n">
        <v>0.0403256556497655</v>
      </c>
      <c r="Q948" s="19" t="n">
        <v>0.0561878088197368</v>
      </c>
      <c r="R948" s="19"/>
      <c r="S948" s="19" t="n">
        <v>0.031520989858313</v>
      </c>
      <c r="T948" s="19" t="n">
        <v>0.0177893617627422</v>
      </c>
      <c r="U948" s="19" t="n">
        <v>0.0380193771341197</v>
      </c>
      <c r="V948" s="19" t="n">
        <v>0.0608284665354246</v>
      </c>
      <c r="W948" s="19" t="n">
        <v>0.03444890694287</v>
      </c>
      <c r="X948" s="19" t="n">
        <v>0.0632148288994136</v>
      </c>
      <c r="Y948" s="19" t="n">
        <v>0.0333656009161368</v>
      </c>
      <c r="Z948" s="19" t="n">
        <v>0.0425758985840071</v>
      </c>
      <c r="AA948" s="19" t="n">
        <v>0.0640144570982541</v>
      </c>
      <c r="AB948" s="19" t="n">
        <v>0.0487719404547327</v>
      </c>
      <c r="AC948" s="19" t="n">
        <v>0.0737870699416801</v>
      </c>
      <c r="AD948" s="19" t="n">
        <v>0.0664372684512183</v>
      </c>
      <c r="AE948" s="19"/>
      <c r="AF948" s="19" t="n">
        <v>0.0433949169926514</v>
      </c>
      <c r="AG948" s="19" t="n">
        <v>0.0361716200120207</v>
      </c>
      <c r="AH948" s="19" t="n">
        <v>0.0869378968623217</v>
      </c>
      <c r="AI948" s="19"/>
      <c r="AJ948" s="19" t="n">
        <v>0.0362388886610542</v>
      </c>
      <c r="AK948" s="19" t="n">
        <v>0.0250101834247941</v>
      </c>
      <c r="AL948" s="19" t="n">
        <v>0.0318086738150338</v>
      </c>
      <c r="AM948" s="19" t="n">
        <v>0.0625140568286209</v>
      </c>
      <c r="AN948" s="19" t="n">
        <v>0.088590307066152</v>
      </c>
      <c r="AO948" s="19"/>
      <c r="AP948" s="19" t="n">
        <v>0.0516478181401935</v>
      </c>
      <c r="AQ948" s="19" t="n">
        <v>0.0245434096152532</v>
      </c>
      <c r="AR948" s="19" t="n">
        <v>0.0483370833352767</v>
      </c>
      <c r="AS948" s="19" t="n">
        <v>0.0360405265531043</v>
      </c>
      <c r="AT948" s="19" t="n">
        <v>0.0561835995253441</v>
      </c>
      <c r="AU948" s="19"/>
      <c r="AV948" s="19" t="n">
        <v>0.0213098350035992</v>
      </c>
      <c r="AW948" s="19" t="n">
        <v>0.0451697445974731</v>
      </c>
      <c r="AX948" s="19" t="n">
        <v>0.0355076947725134</v>
      </c>
      <c r="AY948" s="19" t="n">
        <v>0.0309512640399454</v>
      </c>
      <c r="AZ948" s="19" t="n">
        <v>0.060477763458618</v>
      </c>
      <c r="BA948" s="19" t="n">
        <v>0.121025389825949</v>
      </c>
      <c r="BB948" s="19"/>
      <c r="BC948" s="19" t="n">
        <v>0.0499885753558456</v>
      </c>
      <c r="BD948" s="19" t="n">
        <v>0.0405190647348313</v>
      </c>
      <c r="BE948" s="19" t="n">
        <v>0.0500224100292567</v>
      </c>
      <c r="BF948" s="19" t="n">
        <v>0.0423352263421002</v>
      </c>
      <c r="BG948" s="19" t="n">
        <v>0.0416740758395868</v>
      </c>
    </row>
    <row r="949">
      <c r="B949" t="s">
        <v>139</v>
      </c>
      <c r="C949" s="19" t="n">
        <v>0.806635126081552</v>
      </c>
      <c r="D949" s="19" t="n">
        <v>0.773923330767921</v>
      </c>
      <c r="E949" s="19" t="n">
        <v>0.836803514007905</v>
      </c>
      <c r="F949" s="19"/>
      <c r="G949" s="19" t="n">
        <v>0.760149868323529</v>
      </c>
      <c r="H949" s="19" t="n">
        <v>0.84237576779761</v>
      </c>
      <c r="I949" s="19" t="n">
        <v>0.775114984533977</v>
      </c>
      <c r="J949" s="19" t="n">
        <v>0.799896921764217</v>
      </c>
      <c r="K949" s="19" t="n">
        <v>0.814922531839877</v>
      </c>
      <c r="L949" s="19" t="n">
        <v>0.833943945061318</v>
      </c>
      <c r="M949" s="19"/>
      <c r="N949" s="19" t="n">
        <v>0.839278011314857</v>
      </c>
      <c r="O949" s="19" t="n">
        <v>0.764521170249467</v>
      </c>
      <c r="P949" s="19" t="n">
        <v>0.806164927507821</v>
      </c>
      <c r="Q949" s="19" t="n">
        <v>0.816980066162713</v>
      </c>
      <c r="R949" s="19"/>
      <c r="S949" s="19" t="n">
        <v>0.837941371623923</v>
      </c>
      <c r="T949" s="19" t="n">
        <v>0.859900501496862</v>
      </c>
      <c r="U949" s="19" t="n">
        <v>0.756966949249355</v>
      </c>
      <c r="V949" s="19" t="n">
        <v>0.839625890270552</v>
      </c>
      <c r="W949" s="19" t="n">
        <v>0.825721185297342</v>
      </c>
      <c r="X949" s="19" t="n">
        <v>0.711091631869376</v>
      </c>
      <c r="Y949" s="19" t="n">
        <v>0.866586796829501</v>
      </c>
      <c r="Z949" s="19" t="n">
        <v>0.837387329189673</v>
      </c>
      <c r="AA949" s="19" t="n">
        <v>0.79666337173662</v>
      </c>
      <c r="AB949" s="19" t="n">
        <v>0.721544425120049</v>
      </c>
      <c r="AC949" s="19" t="n">
        <v>0.859416190554634</v>
      </c>
      <c r="AD949" s="19" t="n">
        <v>0.686906214532549</v>
      </c>
      <c r="AE949" s="19"/>
      <c r="AF949" s="19" t="n">
        <v>0.800898301062624</v>
      </c>
      <c r="AG949" s="19" t="n">
        <v>0.829763627299161</v>
      </c>
      <c r="AH949" s="19" t="n">
        <v>0.795823685366855</v>
      </c>
      <c r="AI949" s="19"/>
      <c r="AJ949" s="19" t="n">
        <v>0.829820434436126</v>
      </c>
      <c r="AK949" s="19" t="n">
        <v>0.800625441091072</v>
      </c>
      <c r="AL949" s="19" t="n">
        <v>0.875742662594385</v>
      </c>
      <c r="AM949" s="19" t="n">
        <v>0.751711770246678</v>
      </c>
      <c r="AN949" s="19" t="n">
        <v>0.800812841704695</v>
      </c>
      <c r="AO949" s="19"/>
      <c r="AP949" s="19" t="n">
        <v>0.834158705231648</v>
      </c>
      <c r="AQ949" s="19" t="n">
        <v>0.805149324500367</v>
      </c>
      <c r="AR949" s="19" t="n">
        <v>0.827184698754242</v>
      </c>
      <c r="AS949" s="19" t="n">
        <v>0.826713436137825</v>
      </c>
      <c r="AT949" s="19" t="n">
        <v>0.792111059622399</v>
      </c>
      <c r="AU949" s="19"/>
      <c r="AV949" s="19" t="n">
        <v>0.805202657407795</v>
      </c>
      <c r="AW949" s="19" t="n">
        <v>0.822783761290995</v>
      </c>
      <c r="AX949" s="19" t="n">
        <v>0.812654686795618</v>
      </c>
      <c r="AY949" s="19" t="n">
        <v>0.851930948131765</v>
      </c>
      <c r="AZ949" s="19" t="n">
        <v>0.781119804363942</v>
      </c>
      <c r="BA949" s="19" t="n">
        <v>0.800674640741895</v>
      </c>
      <c r="BB949" s="19"/>
      <c r="BC949" s="19" t="n">
        <v>0.836080834194125</v>
      </c>
      <c r="BD949" s="19" t="n">
        <v>0.795553627602822</v>
      </c>
      <c r="BE949" s="19" t="n">
        <v>0.775725223890594</v>
      </c>
      <c r="BF949" s="19" t="n">
        <v>0.840787023275994</v>
      </c>
      <c r="BG949" s="19" t="n">
        <v>0.894293813599444</v>
      </c>
    </row>
    <row r="950">
      <c r="B950" t="s">
        <v>141</v>
      </c>
      <c r="C950" s="19" t="n">
        <v>-0.761776141488475</v>
      </c>
      <c r="D950" s="19" t="n">
        <v>-0.746466893765929</v>
      </c>
      <c r="E950" s="19" t="n">
        <v>-0.774834763649067</v>
      </c>
      <c r="F950" s="19"/>
      <c r="G950" s="19" t="n">
        <v>-0.739828114336614</v>
      </c>
      <c r="H950" s="19" t="n">
        <v>-0.781774845446655</v>
      </c>
      <c r="I950" s="19" t="n">
        <v>-0.697590741163062</v>
      </c>
      <c r="J950" s="19" t="n">
        <v>-0.748008100307594</v>
      </c>
      <c r="K950" s="19" t="n">
        <v>-0.768015936973393</v>
      </c>
      <c r="L950" s="19" t="n">
        <v>-0.820261492123926</v>
      </c>
      <c r="M950" s="19"/>
      <c r="N950" s="19" t="n">
        <v>-0.810733522920716</v>
      </c>
      <c r="O950" s="19" t="n">
        <v>-0.710876293477026</v>
      </c>
      <c r="P950" s="19" t="n">
        <v>-0.765839271858055</v>
      </c>
      <c r="Q950" s="19" t="n">
        <v>-0.760792257342976</v>
      </c>
      <c r="R950" s="19"/>
      <c r="S950" s="19" t="n">
        <v>-0.80642038176561</v>
      </c>
      <c r="T950" s="19" t="n">
        <v>-0.84211113973412</v>
      </c>
      <c r="U950" s="19" t="n">
        <v>-0.718947572115235</v>
      </c>
      <c r="V950" s="19" t="n">
        <v>-0.778797423735127</v>
      </c>
      <c r="W950" s="19" t="n">
        <v>-0.791272278354472</v>
      </c>
      <c r="X950" s="19" t="n">
        <v>-0.647876802969963</v>
      </c>
      <c r="Y950" s="19" t="n">
        <v>-0.833221195913364</v>
      </c>
      <c r="Z950" s="19" t="n">
        <v>-0.794811430605665</v>
      </c>
      <c r="AA950" s="19" t="n">
        <v>-0.732648914638366</v>
      </c>
      <c r="AB950" s="19" t="n">
        <v>-0.672772484665317</v>
      </c>
      <c r="AC950" s="19" t="n">
        <v>-0.785629120612953</v>
      </c>
      <c r="AD950" s="19" t="n">
        <v>-0.620468946081331</v>
      </c>
      <c r="AE950" s="19"/>
      <c r="AF950" s="19" t="n">
        <v>-0.757503384069973</v>
      </c>
      <c r="AG950" s="19" t="n">
        <v>-0.79359200728714</v>
      </c>
      <c r="AH950" s="19" t="n">
        <v>-0.708885788504533</v>
      </c>
      <c r="AI950" s="19"/>
      <c r="AJ950" s="19" t="n">
        <v>-0.793581545775072</v>
      </c>
      <c r="AK950" s="19" t="n">
        <v>-0.775615257666278</v>
      </c>
      <c r="AL950" s="19" t="n">
        <v>-0.843933988779351</v>
      </c>
      <c r="AM950" s="19" t="n">
        <v>-0.689197713418058</v>
      </c>
      <c r="AN950" s="19" t="n">
        <v>-0.712222534638543</v>
      </c>
      <c r="AO950" s="19"/>
      <c r="AP950" s="19" t="n">
        <v>-0.782510887091454</v>
      </c>
      <c r="AQ950" s="19" t="n">
        <v>-0.780605914885114</v>
      </c>
      <c r="AR950" s="19" t="n">
        <v>-0.778847615418965</v>
      </c>
      <c r="AS950" s="19" t="n">
        <v>-0.79067290958472</v>
      </c>
      <c r="AT950" s="19" t="n">
        <v>-0.735927460097055</v>
      </c>
      <c r="AU950" s="19"/>
      <c r="AV950" s="19" t="n">
        <v>-0.783892822404196</v>
      </c>
      <c r="AW950" s="19" t="n">
        <v>-0.777614016693521</v>
      </c>
      <c r="AX950" s="19" t="n">
        <v>-0.777146992023105</v>
      </c>
      <c r="AY950" s="19" t="n">
        <v>-0.82097968409182</v>
      </c>
      <c r="AZ950" s="19" t="n">
        <v>-0.720642040905324</v>
      </c>
      <c r="BA950" s="19" t="n">
        <v>-0.679649250915946</v>
      </c>
      <c r="BB950" s="19"/>
      <c r="BC950" s="19" t="n">
        <v>-0.786092258838279</v>
      </c>
      <c r="BD950" s="19" t="n">
        <v>-0.755034562867991</v>
      </c>
      <c r="BE950" s="19" t="n">
        <v>-0.725702813861337</v>
      </c>
      <c r="BF950" s="19" t="n">
        <v>-0.798451796933894</v>
      </c>
      <c r="BG950" s="19" t="n">
        <v>-0.852619737759858</v>
      </c>
    </row>
    <row r="951">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c r="AB951" s="19"/>
      <c r="AC951" s="19"/>
      <c r="AD951" s="19"/>
      <c r="AE951" s="19"/>
      <c r="AF951" s="19"/>
      <c r="AG951" s="19"/>
      <c r="AH951" s="19"/>
      <c r="AI951" s="19"/>
      <c r="AJ951" s="19"/>
      <c r="AK951" s="19"/>
      <c r="AL951" s="19"/>
      <c r="AM951" s="19"/>
      <c r="AN951" s="19"/>
      <c r="AO951" s="19"/>
      <c r="AP951" s="19"/>
      <c r="AQ951" s="19"/>
      <c r="AR951" s="19"/>
      <c r="AS951" s="19"/>
      <c r="AT951" s="19"/>
      <c r="AU951" s="19"/>
      <c r="AV951" s="19"/>
      <c r="AW951" s="19"/>
      <c r="AX951" s="19"/>
      <c r="AY951" s="19"/>
      <c r="AZ951" s="19"/>
      <c r="BA951" s="19"/>
      <c r="BB951" s="19"/>
      <c r="BC951" s="19"/>
      <c r="BD951" s="19"/>
      <c r="BE951" s="19"/>
      <c r="BF951" s="19"/>
      <c r="BG951" s="19"/>
    </row>
    <row r="952">
      <c r="B952" s="7" t="s">
        <v>455</v>
      </c>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c r="AB952" s="19"/>
      <c r="AC952" s="19"/>
      <c r="AD952" s="19"/>
      <c r="AE952" s="19"/>
      <c r="AF952" s="19"/>
      <c r="AG952" s="19"/>
      <c r="AH952" s="19"/>
      <c r="AI952" s="19"/>
      <c r="AJ952" s="19"/>
      <c r="AK952" s="19"/>
      <c r="AL952" s="19"/>
      <c r="AM952" s="19"/>
      <c r="AN952" s="19"/>
      <c r="AO952" s="19"/>
      <c r="AP952" s="19"/>
      <c r="AQ952" s="19"/>
      <c r="AR952" s="19"/>
      <c r="AS952" s="19"/>
      <c r="AT952" s="19"/>
      <c r="AU952" s="19"/>
      <c r="AV952" s="19"/>
      <c r="AW952" s="19"/>
      <c r="AX952" s="19"/>
      <c r="AY952" s="19"/>
      <c r="AZ952" s="19"/>
      <c r="BA952" s="19"/>
      <c r="BB952" s="19"/>
      <c r="BC952" s="19"/>
      <c r="BD952" s="19"/>
      <c r="BE952" s="19"/>
      <c r="BF952" s="19"/>
      <c r="BG952" s="19"/>
    </row>
    <row r="953">
      <c r="B953" s="26" t="s">
        <v>331</v>
      </c>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c r="AB953" s="19"/>
      <c r="AC953" s="19"/>
      <c r="AD953" s="19"/>
      <c r="AE953" s="19"/>
      <c r="AF953" s="19"/>
      <c r="AG953" s="19"/>
      <c r="AH953" s="19"/>
      <c r="AI953" s="19"/>
      <c r="AJ953" s="19"/>
      <c r="AK953" s="19"/>
      <c r="AL953" s="19"/>
      <c r="AM953" s="19"/>
      <c r="AN953" s="19"/>
      <c r="AO953" s="19"/>
      <c r="AP953" s="19"/>
      <c r="AQ953" s="19"/>
      <c r="AR953" s="19"/>
      <c r="AS953" s="19"/>
      <c r="AT953" s="19"/>
      <c r="AU953" s="19"/>
      <c r="AV953" s="19"/>
      <c r="AW953" s="19"/>
      <c r="AX953" s="19"/>
      <c r="AY953" s="19"/>
      <c r="AZ953" s="19"/>
      <c r="BA953" s="19"/>
      <c r="BB953" s="19"/>
      <c r="BC953" s="19"/>
      <c r="BD953" s="19"/>
      <c r="BE953" s="19"/>
      <c r="BF953" s="19"/>
      <c r="BG953" s="19"/>
    </row>
    <row r="954">
      <c r="B954" t="s">
        <v>134</v>
      </c>
      <c r="C954" s="19" t="n">
        <v>0.186639934635412</v>
      </c>
      <c r="D954" s="19" t="n">
        <v>0.172176676609875</v>
      </c>
      <c r="E954" s="19" t="n">
        <v>0.201931856659061</v>
      </c>
      <c r="F954" s="19"/>
      <c r="G954" s="19" t="n">
        <v>0.278890454083886</v>
      </c>
      <c r="H954" s="19" t="n">
        <v>0.290474931518043</v>
      </c>
      <c r="I954" s="19" t="n">
        <v>0.193603541338189</v>
      </c>
      <c r="J954" s="19" t="n">
        <v>0.158175291238879</v>
      </c>
      <c r="K954" s="19" t="n">
        <v>0.166239353549698</v>
      </c>
      <c r="L954" s="19" t="n">
        <v>0.0804579064634893</v>
      </c>
      <c r="M954" s="19"/>
      <c r="N954" s="19" t="n">
        <v>0.247538624631964</v>
      </c>
      <c r="O954" s="19" t="n">
        <v>0.154797621175468</v>
      </c>
      <c r="P954" s="19" t="n">
        <v>0.142654788209365</v>
      </c>
      <c r="Q954" s="19" t="n">
        <v>0.195624501806306</v>
      </c>
      <c r="R954" s="19"/>
      <c r="S954" s="19" t="n">
        <v>0.282983421375774</v>
      </c>
      <c r="T954" s="19" t="n">
        <v>0.175330989694572</v>
      </c>
      <c r="U954" s="19" t="n">
        <v>0.104505169566412</v>
      </c>
      <c r="V954" s="19" t="n">
        <v>0.206328063942174</v>
      </c>
      <c r="W954" s="19" t="n">
        <v>0.200396421040484</v>
      </c>
      <c r="X954" s="19" t="n">
        <v>0.206158607158086</v>
      </c>
      <c r="Y954" s="19" t="n">
        <v>0.15578015794934</v>
      </c>
      <c r="Z954" s="19" t="n">
        <v>0.168276915964163</v>
      </c>
      <c r="AA954" s="19" t="n">
        <v>0.224934142280655</v>
      </c>
      <c r="AB954" s="19" t="n">
        <v>0.0895874463711985</v>
      </c>
      <c r="AC954" s="19" t="n">
        <v>0.173103117417856</v>
      </c>
      <c r="AD954" s="19" t="n">
        <v>0.175578433424501</v>
      </c>
      <c r="AE954" s="19"/>
      <c r="AF954" s="19" t="n">
        <v>0.128482028258019</v>
      </c>
      <c r="AG954" s="19" t="n">
        <v>0.212231869245857</v>
      </c>
      <c r="AH954" s="19" t="n">
        <v>0.208743452834763</v>
      </c>
      <c r="AI954" s="19"/>
      <c r="AJ954" s="19" t="n">
        <v>0.14550617591638</v>
      </c>
      <c r="AK954" s="19" t="n">
        <v>0.269460464948649</v>
      </c>
      <c r="AL954" s="19" t="n">
        <v>0.186033160054224</v>
      </c>
      <c r="AM954" s="19" t="n">
        <v>0.220092435534378</v>
      </c>
      <c r="AN954" s="19" t="n">
        <v>0.140860928453404</v>
      </c>
      <c r="AO954" s="19"/>
      <c r="AP954" s="19" t="n">
        <v>0.148477832528314</v>
      </c>
      <c r="AQ954" s="19" t="n">
        <v>0.241594560046973</v>
      </c>
      <c r="AR954" s="19" t="n">
        <v>0.154877009142267</v>
      </c>
      <c r="AS954" s="19" t="n">
        <v>0.121090412537763</v>
      </c>
      <c r="AT954" s="19" t="n">
        <v>0.189008095152379</v>
      </c>
      <c r="AU954" s="19"/>
      <c r="AV954" s="19" t="n">
        <v>0.251684294155581</v>
      </c>
      <c r="AW954" s="19" t="n">
        <v>0.140930900789757</v>
      </c>
      <c r="AX954" s="19" t="n">
        <v>0.183292189721751</v>
      </c>
      <c r="AY954" s="19" t="n">
        <v>0.120149462639745</v>
      </c>
      <c r="AZ954" s="19" t="n">
        <v>0.238947768605313</v>
      </c>
      <c r="BA954" s="19" t="n">
        <v>0.182671666971163</v>
      </c>
      <c r="BB954" s="19"/>
      <c r="BC954" s="19" t="n">
        <v>0.117899383464907</v>
      </c>
      <c r="BD954" s="19" t="n">
        <v>0.235606307616197</v>
      </c>
      <c r="BE954" s="19" t="n">
        <v>0.172731279916219</v>
      </c>
      <c r="BF954" s="19" t="n">
        <v>0.282687383940879</v>
      </c>
      <c r="BG954" s="19" t="n">
        <v>0.417723578029253</v>
      </c>
    </row>
    <row r="955">
      <c r="B955" t="s">
        <v>135</v>
      </c>
      <c r="C955" s="19" t="n">
        <v>0.377970067752178</v>
      </c>
      <c r="D955" s="19" t="n">
        <v>0.344199750338139</v>
      </c>
      <c r="E955" s="19" t="n">
        <v>0.407800772110549</v>
      </c>
      <c r="F955" s="19"/>
      <c r="G955" s="19" t="n">
        <v>0.379035787271609</v>
      </c>
      <c r="H955" s="19" t="n">
        <v>0.410814929111374</v>
      </c>
      <c r="I955" s="19" t="n">
        <v>0.391210639662382</v>
      </c>
      <c r="J955" s="19" t="n">
        <v>0.382472523172783</v>
      </c>
      <c r="K955" s="19" t="n">
        <v>0.37246052415874</v>
      </c>
      <c r="L955" s="19" t="n">
        <v>0.340970103816768</v>
      </c>
      <c r="M955" s="19"/>
      <c r="N955" s="19" t="n">
        <v>0.389377298818984</v>
      </c>
      <c r="O955" s="19" t="n">
        <v>0.377165241654143</v>
      </c>
      <c r="P955" s="19" t="n">
        <v>0.37726820089068</v>
      </c>
      <c r="Q955" s="19" t="n">
        <v>0.367966907911849</v>
      </c>
      <c r="R955" s="19"/>
      <c r="S955" s="19" t="n">
        <v>0.40420820844524</v>
      </c>
      <c r="T955" s="19" t="n">
        <v>0.391233235296746</v>
      </c>
      <c r="U955" s="19" t="n">
        <v>0.436124333193229</v>
      </c>
      <c r="V955" s="19" t="n">
        <v>0.371655330406337</v>
      </c>
      <c r="W955" s="19" t="n">
        <v>0.408648722998679</v>
      </c>
      <c r="X955" s="19" t="n">
        <v>0.310676141058886</v>
      </c>
      <c r="Y955" s="19" t="n">
        <v>0.445004995887671</v>
      </c>
      <c r="Z955" s="19" t="n">
        <v>0.340944065931304</v>
      </c>
      <c r="AA955" s="19" t="n">
        <v>0.337339546482889</v>
      </c>
      <c r="AB955" s="19" t="n">
        <v>0.379059710861714</v>
      </c>
      <c r="AC955" s="19" t="n">
        <v>0.352025291064314</v>
      </c>
      <c r="AD955" s="19" t="n">
        <v>0.251848365486401</v>
      </c>
      <c r="AE955" s="19"/>
      <c r="AF955" s="19" t="n">
        <v>0.363111917498862</v>
      </c>
      <c r="AG955" s="19" t="n">
        <v>0.390841017173402</v>
      </c>
      <c r="AH955" s="19" t="n">
        <v>0.341975185007489</v>
      </c>
      <c r="AI955" s="19"/>
      <c r="AJ955" s="19" t="n">
        <v>0.351542973412297</v>
      </c>
      <c r="AK955" s="19" t="n">
        <v>0.399860047850568</v>
      </c>
      <c r="AL955" s="19" t="n">
        <v>0.431416613700913</v>
      </c>
      <c r="AM955" s="19" t="n">
        <v>0.386398022665755</v>
      </c>
      <c r="AN955" s="19" t="n">
        <v>0.347496108900288</v>
      </c>
      <c r="AO955" s="19"/>
      <c r="AP955" s="19" t="n">
        <v>0.346922899550043</v>
      </c>
      <c r="AQ955" s="19" t="n">
        <v>0.388271597428971</v>
      </c>
      <c r="AR955" s="19" t="n">
        <v>0.403279449074009</v>
      </c>
      <c r="AS955" s="19" t="n">
        <v>0.412588088992849</v>
      </c>
      <c r="AT955" s="19" t="n">
        <v>0.47772957025351</v>
      </c>
      <c r="AU955" s="19"/>
      <c r="AV955" s="19" t="n">
        <v>0.391374860883218</v>
      </c>
      <c r="AW955" s="19" t="n">
        <v>0.369997940092307</v>
      </c>
      <c r="AX955" s="19" t="n">
        <v>0.428106429532235</v>
      </c>
      <c r="AY955" s="19" t="n">
        <v>0.383839047702591</v>
      </c>
      <c r="AZ955" s="19" t="n">
        <v>0.4097665158202</v>
      </c>
      <c r="BA955" s="19" t="n">
        <v>0.252225177097246</v>
      </c>
      <c r="BB955" s="19"/>
      <c r="BC955" s="19" t="n">
        <v>0.354205766281667</v>
      </c>
      <c r="BD955" s="19" t="n">
        <v>0.374750462944077</v>
      </c>
      <c r="BE955" s="19" t="n">
        <v>0.421165077539828</v>
      </c>
      <c r="BF955" s="19" t="n">
        <v>0.357212943702856</v>
      </c>
      <c r="BG955" s="19" t="n">
        <v>0.414232693100521</v>
      </c>
    </row>
    <row r="956">
      <c r="B956" t="s">
        <v>339</v>
      </c>
      <c r="C956" s="19" t="n">
        <v>0.284857534632976</v>
      </c>
      <c r="D956" s="19" t="n">
        <v>0.325148933556112</v>
      </c>
      <c r="E956" s="19" t="n">
        <v>0.246316097285982</v>
      </c>
      <c r="F956" s="19"/>
      <c r="G956" s="19" t="n">
        <v>0.168057371442135</v>
      </c>
      <c r="H956" s="19" t="n">
        <v>0.213411713818335</v>
      </c>
      <c r="I956" s="19" t="n">
        <v>0.242483163884178</v>
      </c>
      <c r="J956" s="19" t="n">
        <v>0.305684340190398</v>
      </c>
      <c r="K956" s="19" t="n">
        <v>0.301181181975138</v>
      </c>
      <c r="L956" s="19" t="n">
        <v>0.419975562652062</v>
      </c>
      <c r="M956" s="19"/>
      <c r="N956" s="19" t="n">
        <v>0.240120739020126</v>
      </c>
      <c r="O956" s="19" t="n">
        <v>0.311378839974042</v>
      </c>
      <c r="P956" s="19" t="n">
        <v>0.313455983430549</v>
      </c>
      <c r="Q956" s="19" t="n">
        <v>0.278275077648371</v>
      </c>
      <c r="R956" s="19"/>
      <c r="S956" s="19" t="n">
        <v>0.197796836484464</v>
      </c>
      <c r="T956" s="19" t="n">
        <v>0.294847012666587</v>
      </c>
      <c r="U956" s="19" t="n">
        <v>0.327698434858204</v>
      </c>
      <c r="V956" s="19" t="n">
        <v>0.283091389753388</v>
      </c>
      <c r="W956" s="19" t="n">
        <v>0.271079650611101</v>
      </c>
      <c r="X956" s="19" t="n">
        <v>0.294439571957831</v>
      </c>
      <c r="Y956" s="19" t="n">
        <v>0.216903009401046</v>
      </c>
      <c r="Z956" s="19" t="n">
        <v>0.309311269789056</v>
      </c>
      <c r="AA956" s="19" t="n">
        <v>0.246437323559143</v>
      </c>
      <c r="AB956" s="19" t="n">
        <v>0.385041210144588</v>
      </c>
      <c r="AC956" s="19" t="n">
        <v>0.351064952817076</v>
      </c>
      <c r="AD956" s="19" t="n">
        <v>0.392039918416785</v>
      </c>
      <c r="AE956" s="19"/>
      <c r="AF956" s="19" t="n">
        <v>0.341884812750373</v>
      </c>
      <c r="AG956" s="19" t="n">
        <v>0.286034948841906</v>
      </c>
      <c r="AH956" s="19" t="n">
        <v>0.21926666383766</v>
      </c>
      <c r="AI956" s="19"/>
      <c r="AJ956" s="19" t="n">
        <v>0.33579476961558</v>
      </c>
      <c r="AK956" s="19" t="n">
        <v>0.222215791043851</v>
      </c>
      <c r="AL956" s="19" t="n">
        <v>0.285526026005543</v>
      </c>
      <c r="AM956" s="19" t="n">
        <v>0.282233523697726</v>
      </c>
      <c r="AN956" s="19" t="n">
        <v>0.305142769425586</v>
      </c>
      <c r="AO956" s="19"/>
      <c r="AP956" s="19" t="n">
        <v>0.309768369884238</v>
      </c>
      <c r="AQ956" s="19" t="n">
        <v>0.243096322972065</v>
      </c>
      <c r="AR956" s="19" t="n">
        <v>0.28750172718899</v>
      </c>
      <c r="AS956" s="19" t="n">
        <v>0.328647389013456</v>
      </c>
      <c r="AT956" s="19" t="n">
        <v>0.208821148590517</v>
      </c>
      <c r="AU956" s="19"/>
      <c r="AV956" s="19" t="n">
        <v>0.228766113525537</v>
      </c>
      <c r="AW956" s="19" t="n">
        <v>0.311186373590514</v>
      </c>
      <c r="AX956" s="19" t="n">
        <v>0.273345650746755</v>
      </c>
      <c r="AY956" s="19" t="n">
        <v>0.336003993777765</v>
      </c>
      <c r="AZ956" s="19" t="n">
        <v>0.222046049407427</v>
      </c>
      <c r="BA956" s="19" t="n">
        <v>0.378761524752659</v>
      </c>
      <c r="BB956" s="19"/>
      <c r="BC956" s="19" t="n">
        <v>0.366998905544891</v>
      </c>
      <c r="BD956" s="19" t="n">
        <v>0.22360329058685</v>
      </c>
      <c r="BE956" s="19" t="n">
        <v>0.260115237594292</v>
      </c>
      <c r="BF956" s="19" t="n">
        <v>0.256479290110528</v>
      </c>
      <c r="BG956" s="19" t="n">
        <v>0.126369653030639</v>
      </c>
    </row>
    <row r="957">
      <c r="B957" t="s">
        <v>340</v>
      </c>
      <c r="C957" s="19" t="n">
        <v>0.0903898814690405</v>
      </c>
      <c r="D957" s="19" t="n">
        <v>0.130336494368497</v>
      </c>
      <c r="E957" s="19" t="n">
        <v>0.0525031589070949</v>
      </c>
      <c r="F957" s="19"/>
      <c r="G957" s="19" t="n">
        <v>0.127439371144805</v>
      </c>
      <c r="H957" s="19" t="n">
        <v>0.0236624092968408</v>
      </c>
      <c r="I957" s="19" t="n">
        <v>0.0912562288597692</v>
      </c>
      <c r="J957" s="19" t="n">
        <v>0.0953684947275242</v>
      </c>
      <c r="K957" s="19" t="n">
        <v>0.108547243744386</v>
      </c>
      <c r="L957" s="19" t="n">
        <v>0.100994291382305</v>
      </c>
      <c r="M957" s="19"/>
      <c r="N957" s="19" t="n">
        <v>0.0791658312876987</v>
      </c>
      <c r="O957" s="19" t="n">
        <v>0.103142113956419</v>
      </c>
      <c r="P957" s="19" t="n">
        <v>0.110067050075879</v>
      </c>
      <c r="Q957" s="19" t="n">
        <v>0.0718442604674108</v>
      </c>
      <c r="R957" s="19"/>
      <c r="S957" s="19" t="n">
        <v>0.0789730554862724</v>
      </c>
      <c r="T957" s="19" t="n">
        <v>0.0992101760265186</v>
      </c>
      <c r="U957" s="19" t="n">
        <v>0.0785175446051387</v>
      </c>
      <c r="V957" s="19" t="n">
        <v>0.104435194761622</v>
      </c>
      <c r="W957" s="19" t="n">
        <v>0.0675025020150622</v>
      </c>
      <c r="X957" s="19" t="n">
        <v>0.070583200768877</v>
      </c>
      <c r="Y957" s="19" t="n">
        <v>0.135937521476179</v>
      </c>
      <c r="Z957" s="19" t="n">
        <v>0.117144887541431</v>
      </c>
      <c r="AA957" s="19" t="n">
        <v>0.0916391559657048</v>
      </c>
      <c r="AB957" s="19" t="n">
        <v>0.0911208714151413</v>
      </c>
      <c r="AC957" s="19" t="n">
        <v>0.0699561921079266</v>
      </c>
      <c r="AD957" s="19" t="n">
        <v>0.0595069227685045</v>
      </c>
      <c r="AE957" s="19"/>
      <c r="AF957" s="19" t="n">
        <v>0.118890349729241</v>
      </c>
      <c r="AG957" s="19" t="n">
        <v>0.0548796157049304</v>
      </c>
      <c r="AH957" s="19" t="n">
        <v>0.131578220987026</v>
      </c>
      <c r="AI957" s="19"/>
      <c r="AJ957" s="19" t="n">
        <v>0.124836460808487</v>
      </c>
      <c r="AK957" s="19" t="n">
        <v>0.0708837576695261</v>
      </c>
      <c r="AL957" s="19" t="n">
        <v>0.0486280723717708</v>
      </c>
      <c r="AM957" s="19" t="n">
        <v>0.0487619612735199</v>
      </c>
      <c r="AN957" s="19" t="n">
        <v>0.0635249583289595</v>
      </c>
      <c r="AO957" s="19"/>
      <c r="AP957" s="19" t="n">
        <v>0.130727500092006</v>
      </c>
      <c r="AQ957" s="19" t="n">
        <v>0.0779178222349006</v>
      </c>
      <c r="AR957" s="19" t="n">
        <v>0.105372509846152</v>
      </c>
      <c r="AS957" s="19" t="n">
        <v>0.110686314046749</v>
      </c>
      <c r="AT957" s="19" t="n">
        <v>0.0335701275567617</v>
      </c>
      <c r="AU957" s="19"/>
      <c r="AV957" s="19" t="n">
        <v>0.0848857687286133</v>
      </c>
      <c r="AW957" s="19" t="n">
        <v>0.114633767959077</v>
      </c>
      <c r="AX957" s="19" t="n">
        <v>0.0797480352267452</v>
      </c>
      <c r="AY957" s="19" t="n">
        <v>0.133909653128318</v>
      </c>
      <c r="AZ957" s="19" t="n">
        <v>0.0413496783624742</v>
      </c>
      <c r="BA957" s="19" t="n">
        <v>0.0462474235052127</v>
      </c>
      <c r="BB957" s="19"/>
      <c r="BC957" s="19" t="n">
        <v>0.0784555228233706</v>
      </c>
      <c r="BD957" s="19" t="n">
        <v>0.112494541000349</v>
      </c>
      <c r="BE957" s="19" t="n">
        <v>0.0931098624332226</v>
      </c>
      <c r="BF957" s="19" t="n">
        <v>0.0730229885387096</v>
      </c>
      <c r="BG957" s="19" t="n">
        <v>0</v>
      </c>
    </row>
    <row r="958">
      <c r="B958" t="s">
        <v>100</v>
      </c>
      <c r="C958" s="19" t="n">
        <v>0.0601425815103946</v>
      </c>
      <c r="D958" s="19" t="n">
        <v>0.0281381451273768</v>
      </c>
      <c r="E958" s="19" t="n">
        <v>0.0914481150373135</v>
      </c>
      <c r="F958" s="19"/>
      <c r="G958" s="19" t="n">
        <v>0.0465770160575658</v>
      </c>
      <c r="H958" s="19" t="n">
        <v>0.0616360162554067</v>
      </c>
      <c r="I958" s="19" t="n">
        <v>0.0814464262554816</v>
      </c>
      <c r="J958" s="19" t="n">
        <v>0.0582993506704159</v>
      </c>
      <c r="K958" s="19" t="n">
        <v>0.0515716965720386</v>
      </c>
      <c r="L958" s="19" t="n">
        <v>0.0576021356853757</v>
      </c>
      <c r="M958" s="19"/>
      <c r="N958" s="19" t="n">
        <v>0.0437975062412277</v>
      </c>
      <c r="O958" s="19" t="n">
        <v>0.0535161832399285</v>
      </c>
      <c r="P958" s="19" t="n">
        <v>0.0565539773935266</v>
      </c>
      <c r="Q958" s="19" t="n">
        <v>0.0862892521660636</v>
      </c>
      <c r="R958" s="19"/>
      <c r="S958" s="19" t="n">
        <v>0.03603847820825</v>
      </c>
      <c r="T958" s="19" t="n">
        <v>0.0393785863155752</v>
      </c>
      <c r="U958" s="19" t="n">
        <v>0.0531545177770166</v>
      </c>
      <c r="V958" s="19" t="n">
        <v>0.0344900211364794</v>
      </c>
      <c r="W958" s="19" t="n">
        <v>0.0523727033346739</v>
      </c>
      <c r="X958" s="19" t="n">
        <v>0.118142479056319</v>
      </c>
      <c r="Y958" s="19" t="n">
        <v>0.0463743152857643</v>
      </c>
      <c r="Z958" s="19" t="n">
        <v>0.0643228607740472</v>
      </c>
      <c r="AA958" s="19" t="n">
        <v>0.099649831711608</v>
      </c>
      <c r="AB958" s="19" t="n">
        <v>0.0551907612073589</v>
      </c>
      <c r="AC958" s="19" t="n">
        <v>0.053850446592827</v>
      </c>
      <c r="AD958" s="19" t="n">
        <v>0.121026359903808</v>
      </c>
      <c r="AE958" s="19"/>
      <c r="AF958" s="19" t="n">
        <v>0.0476308917635051</v>
      </c>
      <c r="AG958" s="19" t="n">
        <v>0.0560125490339052</v>
      </c>
      <c r="AH958" s="19" t="n">
        <v>0.0984364773330619</v>
      </c>
      <c r="AI958" s="19"/>
      <c r="AJ958" s="19" t="n">
        <v>0.042319620247256</v>
      </c>
      <c r="AK958" s="19" t="n">
        <v>0.0375799384874065</v>
      </c>
      <c r="AL958" s="19" t="n">
        <v>0.0483961278675494</v>
      </c>
      <c r="AM958" s="19" t="n">
        <v>0.0625140568286209</v>
      </c>
      <c r="AN958" s="19" t="n">
        <v>0.142975234891762</v>
      </c>
      <c r="AO958" s="19"/>
      <c r="AP958" s="19" t="n">
        <v>0.0641033979453979</v>
      </c>
      <c r="AQ958" s="19" t="n">
        <v>0.0491196973170906</v>
      </c>
      <c r="AR958" s="19" t="n">
        <v>0.0489693047485818</v>
      </c>
      <c r="AS958" s="19" t="n">
        <v>0.0269877954091835</v>
      </c>
      <c r="AT958" s="19" t="n">
        <v>0.0908710584468324</v>
      </c>
      <c r="AU958" s="19"/>
      <c r="AV958" s="19" t="n">
        <v>0.0432889627070513</v>
      </c>
      <c r="AW958" s="19" t="n">
        <v>0.0632510175683443</v>
      </c>
      <c r="AX958" s="19" t="n">
        <v>0.0355076947725134</v>
      </c>
      <c r="AY958" s="19" t="n">
        <v>0.0260978427515823</v>
      </c>
      <c r="AZ958" s="19" t="n">
        <v>0.0878899878045859</v>
      </c>
      <c r="BA958" s="19" t="n">
        <v>0.14009420767372</v>
      </c>
      <c r="BB958" s="19"/>
      <c r="BC958" s="19" t="n">
        <v>0.0824404218851639</v>
      </c>
      <c r="BD958" s="19" t="n">
        <v>0.0535453978525275</v>
      </c>
      <c r="BE958" s="19" t="n">
        <v>0.0528785425164379</v>
      </c>
      <c r="BF958" s="19" t="n">
        <v>0.0305973937070269</v>
      </c>
      <c r="BG958" s="19" t="n">
        <v>0.0416740758395868</v>
      </c>
    </row>
    <row r="959">
      <c r="B959" t="s">
        <v>139</v>
      </c>
      <c r="C959" s="19" t="n">
        <v>0.564610002387589</v>
      </c>
      <c r="D959" s="19" t="n">
        <v>0.516376426948014</v>
      </c>
      <c r="E959" s="19" t="n">
        <v>0.60973262876961</v>
      </c>
      <c r="F959" s="19"/>
      <c r="G959" s="19" t="n">
        <v>0.657926241355495</v>
      </c>
      <c r="H959" s="19" t="n">
        <v>0.701289860629418</v>
      </c>
      <c r="I959" s="19" t="n">
        <v>0.584814181000572</v>
      </c>
      <c r="J959" s="19" t="n">
        <v>0.540647814411662</v>
      </c>
      <c r="K959" s="19" t="n">
        <v>0.538699877708438</v>
      </c>
      <c r="L959" s="19" t="n">
        <v>0.421428010280258</v>
      </c>
      <c r="M959" s="19"/>
      <c r="N959" s="19" t="n">
        <v>0.636915923450948</v>
      </c>
      <c r="O959" s="19" t="n">
        <v>0.531962862829611</v>
      </c>
      <c r="P959" s="19" t="n">
        <v>0.519922989100045</v>
      </c>
      <c r="Q959" s="19" t="n">
        <v>0.563591409718155</v>
      </c>
      <c r="R959" s="19"/>
      <c r="S959" s="19" t="n">
        <v>0.687191629821014</v>
      </c>
      <c r="T959" s="19" t="n">
        <v>0.566564224991319</v>
      </c>
      <c r="U959" s="19" t="n">
        <v>0.540629502759641</v>
      </c>
      <c r="V959" s="19" t="n">
        <v>0.577983394348511</v>
      </c>
      <c r="W959" s="19" t="n">
        <v>0.609045144039163</v>
      </c>
      <c r="X959" s="19" t="n">
        <v>0.516834748216973</v>
      </c>
      <c r="Y959" s="19" t="n">
        <v>0.600785153837011</v>
      </c>
      <c r="Z959" s="19" t="n">
        <v>0.509220981895466</v>
      </c>
      <c r="AA959" s="19" t="n">
        <v>0.562273688763544</v>
      </c>
      <c r="AB959" s="19" t="n">
        <v>0.468647157232912</v>
      </c>
      <c r="AC959" s="19" t="n">
        <v>0.525128408482171</v>
      </c>
      <c r="AD959" s="19" t="n">
        <v>0.427426798910902</v>
      </c>
      <c r="AE959" s="19"/>
      <c r="AF959" s="19" t="n">
        <v>0.491593945756881</v>
      </c>
      <c r="AG959" s="19" t="n">
        <v>0.603072886419258</v>
      </c>
      <c r="AH959" s="19" t="n">
        <v>0.550718637842252</v>
      </c>
      <c r="AI959" s="19"/>
      <c r="AJ959" s="19" t="n">
        <v>0.497049149328677</v>
      </c>
      <c r="AK959" s="19" t="n">
        <v>0.669320512799216</v>
      </c>
      <c r="AL959" s="19" t="n">
        <v>0.617449773755137</v>
      </c>
      <c r="AM959" s="19" t="n">
        <v>0.606490458200133</v>
      </c>
      <c r="AN959" s="19" t="n">
        <v>0.488357037353692</v>
      </c>
      <c r="AO959" s="19"/>
      <c r="AP959" s="19" t="n">
        <v>0.495400732078358</v>
      </c>
      <c r="AQ959" s="19" t="n">
        <v>0.629866157475944</v>
      </c>
      <c r="AR959" s="19" t="n">
        <v>0.558156458216276</v>
      </c>
      <c r="AS959" s="19" t="n">
        <v>0.533678501530612</v>
      </c>
      <c r="AT959" s="19" t="n">
        <v>0.666737665405889</v>
      </c>
      <c r="AU959" s="19"/>
      <c r="AV959" s="19" t="n">
        <v>0.643059155038799</v>
      </c>
      <c r="AW959" s="19" t="n">
        <v>0.510928840882065</v>
      </c>
      <c r="AX959" s="19" t="n">
        <v>0.611398619253986</v>
      </c>
      <c r="AY959" s="19" t="n">
        <v>0.503988510342335</v>
      </c>
      <c r="AZ959" s="19" t="n">
        <v>0.648714284425513</v>
      </c>
      <c r="BA959" s="19" t="n">
        <v>0.434896844068409</v>
      </c>
      <c r="BB959" s="19"/>
      <c r="BC959" s="19" t="n">
        <v>0.472105149746575</v>
      </c>
      <c r="BD959" s="19" t="n">
        <v>0.610356770560274</v>
      </c>
      <c r="BE959" s="19" t="n">
        <v>0.593896357456048</v>
      </c>
      <c r="BF959" s="19" t="n">
        <v>0.639900327643736</v>
      </c>
      <c r="BG959" s="19" t="n">
        <v>0.831956271129775</v>
      </c>
    </row>
    <row r="960">
      <c r="B960" t="s">
        <v>141</v>
      </c>
      <c r="C960" s="19" t="n">
        <v>-0.504467420877195</v>
      </c>
      <c r="D960" s="19" t="n">
        <v>-0.488238281820637</v>
      </c>
      <c r="E960" s="19" t="n">
        <v>-0.518284513732296</v>
      </c>
      <c r="F960" s="19"/>
      <c r="G960" s="19" t="n">
        <v>-0.611349225297929</v>
      </c>
      <c r="H960" s="19" t="n">
        <v>-0.639653844374011</v>
      </c>
      <c r="I960" s="19" t="n">
        <v>-0.50336775474509</v>
      </c>
      <c r="J960" s="19" t="n">
        <v>-0.482348463741246</v>
      </c>
      <c r="K960" s="19" t="n">
        <v>-0.4871281811364</v>
      </c>
      <c r="L960" s="19" t="n">
        <v>-0.363825874594882</v>
      </c>
      <c r="M960" s="19"/>
      <c r="N960" s="19" t="n">
        <v>-0.59311841720972</v>
      </c>
      <c r="O960" s="19" t="n">
        <v>-0.478446679589682</v>
      </c>
      <c r="P960" s="19" t="n">
        <v>-0.463369011706518</v>
      </c>
      <c r="Q960" s="19" t="n">
        <v>-0.477302157552091</v>
      </c>
      <c r="R960" s="19"/>
      <c r="S960" s="19" t="n">
        <v>-0.651153151612764</v>
      </c>
      <c r="T960" s="19" t="n">
        <v>-0.527185638675744</v>
      </c>
      <c r="U960" s="19" t="n">
        <v>-0.487474984982624</v>
      </c>
      <c r="V960" s="19" t="n">
        <v>-0.543493373212032</v>
      </c>
      <c r="W960" s="19" t="n">
        <v>-0.556672440704489</v>
      </c>
      <c r="X960" s="19" t="n">
        <v>-0.398692269160653</v>
      </c>
      <c r="Y960" s="19" t="n">
        <v>-0.554410838551247</v>
      </c>
      <c r="Z960" s="19" t="n">
        <v>-0.444898121121419</v>
      </c>
      <c r="AA960" s="19" t="n">
        <v>-0.462623857051936</v>
      </c>
      <c r="AB960" s="19" t="n">
        <v>-0.413456396025553</v>
      </c>
      <c r="AC960" s="19" t="n">
        <v>-0.471277961889344</v>
      </c>
      <c r="AD960" s="19" t="n">
        <v>-0.306400439007094</v>
      </c>
      <c r="AE960" s="19"/>
      <c r="AF960" s="19" t="n">
        <v>-0.443963053993376</v>
      </c>
      <c r="AG960" s="19" t="n">
        <v>-0.547060337385353</v>
      </c>
      <c r="AH960" s="19" t="n">
        <v>-0.45228216050919</v>
      </c>
      <c r="AI960" s="19"/>
      <c r="AJ960" s="19" t="n">
        <v>-0.454729529081421</v>
      </c>
      <c r="AK960" s="19" t="n">
        <v>-0.63174057431181</v>
      </c>
      <c r="AL960" s="19" t="n">
        <v>-0.569053645887587</v>
      </c>
      <c r="AM960" s="19" t="n">
        <v>-0.543976401371512</v>
      </c>
      <c r="AN960" s="19" t="n">
        <v>-0.34538180246193</v>
      </c>
      <c r="AO960" s="19"/>
      <c r="AP960" s="19" t="n">
        <v>-0.43129733413296</v>
      </c>
      <c r="AQ960" s="19" t="n">
        <v>-0.580746460158853</v>
      </c>
      <c r="AR960" s="19" t="n">
        <v>-0.509187153467694</v>
      </c>
      <c r="AS960" s="19" t="n">
        <v>-0.506690706121428</v>
      </c>
      <c r="AT960" s="19" t="n">
        <v>-0.575866606959056</v>
      </c>
      <c r="AU960" s="19"/>
      <c r="AV960" s="19" t="n">
        <v>-0.599770192331747</v>
      </c>
      <c r="AW960" s="19" t="n">
        <v>-0.44767782331372</v>
      </c>
      <c r="AX960" s="19" t="n">
        <v>-0.575890924481473</v>
      </c>
      <c r="AY960" s="19" t="n">
        <v>-0.477890667590753</v>
      </c>
      <c r="AZ960" s="19" t="n">
        <v>-0.560824296620927</v>
      </c>
      <c r="BA960" s="19" t="n">
        <v>-0.294802636394689</v>
      </c>
      <c r="BB960" s="19"/>
      <c r="BC960" s="19" t="n">
        <v>-0.389664727861411</v>
      </c>
      <c r="BD960" s="19" t="n">
        <v>-0.556811372707746</v>
      </c>
      <c r="BE960" s="19" t="n">
        <v>-0.54101781493961</v>
      </c>
      <c r="BF960" s="19" t="n">
        <v>-0.609302933936709</v>
      </c>
      <c r="BG960" s="19" t="n">
        <v>-0.790282195290188</v>
      </c>
    </row>
    <row r="961">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c r="AB961" s="19"/>
      <c r="AC961" s="19"/>
      <c r="AD961" s="19"/>
      <c r="AE961" s="19"/>
      <c r="AF961" s="19"/>
      <c r="AG961" s="19"/>
      <c r="AH961" s="19"/>
      <c r="AI961" s="19"/>
      <c r="AJ961" s="19"/>
      <c r="AK961" s="19"/>
      <c r="AL961" s="19"/>
      <c r="AM961" s="19"/>
      <c r="AN961" s="19"/>
      <c r="AO961" s="19"/>
      <c r="AP961" s="19"/>
      <c r="AQ961" s="19"/>
      <c r="AR961" s="19"/>
      <c r="AS961" s="19"/>
      <c r="AT961" s="19"/>
      <c r="AU961" s="19"/>
      <c r="AV961" s="19"/>
      <c r="AW961" s="19"/>
      <c r="AX961" s="19"/>
      <c r="AY961" s="19"/>
      <c r="AZ961" s="19"/>
      <c r="BA961" s="19"/>
      <c r="BB961" s="19"/>
      <c r="BC961" s="19"/>
      <c r="BD961" s="19"/>
      <c r="BE961" s="19"/>
      <c r="BF961" s="19"/>
      <c r="BG961" s="19"/>
    </row>
    <row r="962">
      <c r="B962" s="7" t="s">
        <v>456</v>
      </c>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c r="AB962" s="19"/>
      <c r="AC962" s="19"/>
      <c r="AD962" s="19"/>
      <c r="AE962" s="19"/>
      <c r="AF962" s="19"/>
      <c r="AG962" s="19"/>
      <c r="AH962" s="19"/>
      <c r="AI962" s="19"/>
      <c r="AJ962" s="19"/>
      <c r="AK962" s="19"/>
      <c r="AL962" s="19"/>
      <c r="AM962" s="19"/>
      <c r="AN962" s="19"/>
      <c r="AO962" s="19"/>
      <c r="AP962" s="19"/>
      <c r="AQ962" s="19"/>
      <c r="AR962" s="19"/>
      <c r="AS962" s="19"/>
      <c r="AT962" s="19"/>
      <c r="AU962" s="19"/>
      <c r="AV962" s="19"/>
      <c r="AW962" s="19"/>
      <c r="AX962" s="19"/>
      <c r="AY962" s="19"/>
      <c r="AZ962" s="19"/>
      <c r="BA962" s="19"/>
      <c r="BB962" s="19"/>
      <c r="BC962" s="19"/>
      <c r="BD962" s="19"/>
      <c r="BE962" s="19"/>
      <c r="BF962" s="19"/>
      <c r="BG962" s="19"/>
    </row>
    <row r="963">
      <c r="B963" s="26" t="s">
        <v>331</v>
      </c>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c r="AB963" s="19"/>
      <c r="AC963" s="19"/>
      <c r="AD963" s="19"/>
      <c r="AE963" s="19"/>
      <c r="AF963" s="19"/>
      <c r="AG963" s="19"/>
      <c r="AH963" s="19"/>
      <c r="AI963" s="19"/>
      <c r="AJ963" s="19"/>
      <c r="AK963" s="19"/>
      <c r="AL963" s="19"/>
      <c r="AM963" s="19"/>
      <c r="AN963" s="19"/>
      <c r="AO963" s="19"/>
      <c r="AP963" s="19"/>
      <c r="AQ963" s="19"/>
      <c r="AR963" s="19"/>
      <c r="AS963" s="19"/>
      <c r="AT963" s="19"/>
      <c r="AU963" s="19"/>
      <c r="AV963" s="19"/>
      <c r="AW963" s="19"/>
      <c r="AX963" s="19"/>
      <c r="AY963" s="19"/>
      <c r="AZ963" s="19"/>
      <c r="BA963" s="19"/>
      <c r="BB963" s="19"/>
      <c r="BC963" s="19"/>
      <c r="BD963" s="19"/>
      <c r="BE963" s="19"/>
      <c r="BF963" s="19"/>
      <c r="BG963" s="19"/>
    </row>
    <row r="964">
      <c r="B964" t="s">
        <v>134</v>
      </c>
      <c r="C964" s="19" t="n">
        <v>0.450292987545891</v>
      </c>
      <c r="D964" s="19" t="n">
        <v>0.423384676427579</v>
      </c>
      <c r="E964" s="19" t="n">
        <v>0.475609862004187</v>
      </c>
      <c r="F964" s="19"/>
      <c r="G964" s="19" t="n">
        <v>0.420155413299471</v>
      </c>
      <c r="H964" s="19" t="n">
        <v>0.459503167375673</v>
      </c>
      <c r="I964" s="19" t="n">
        <v>0.49971280914279</v>
      </c>
      <c r="J964" s="19" t="n">
        <v>0.435102521829534</v>
      </c>
      <c r="K964" s="19" t="n">
        <v>0.395589459553444</v>
      </c>
      <c r="L964" s="19" t="n">
        <v>0.473251459534196</v>
      </c>
      <c r="M964" s="19"/>
      <c r="N964" s="19" t="n">
        <v>0.514122336222435</v>
      </c>
      <c r="O964" s="19" t="n">
        <v>0.417721841070198</v>
      </c>
      <c r="P964" s="19" t="n">
        <v>0.388923798333398</v>
      </c>
      <c r="Q964" s="19" t="n">
        <v>0.47199096808533</v>
      </c>
      <c r="R964" s="19"/>
      <c r="S964" s="19" t="n">
        <v>0.584345126627888</v>
      </c>
      <c r="T964" s="19" t="n">
        <v>0.443554241347947</v>
      </c>
      <c r="U964" s="19" t="n">
        <v>0.380721486541054</v>
      </c>
      <c r="V964" s="19" t="n">
        <v>0.551922796328401</v>
      </c>
      <c r="W964" s="19" t="n">
        <v>0.464748703479082</v>
      </c>
      <c r="X964" s="19" t="n">
        <v>0.326756392767242</v>
      </c>
      <c r="Y964" s="19" t="n">
        <v>0.449356966826344</v>
      </c>
      <c r="Z964" s="19" t="n">
        <v>0.407711944267761</v>
      </c>
      <c r="AA964" s="19" t="n">
        <v>0.447730339949502</v>
      </c>
      <c r="AB964" s="19" t="n">
        <v>0.398043383496324</v>
      </c>
      <c r="AC964" s="19" t="n">
        <v>0.388984387228133</v>
      </c>
      <c r="AD964" s="19" t="n">
        <v>0.421421509389355</v>
      </c>
      <c r="AE964" s="19"/>
      <c r="AF964" s="19" t="n">
        <v>0.37774570256119</v>
      </c>
      <c r="AG964" s="19" t="n">
        <v>0.513424796666246</v>
      </c>
      <c r="AH964" s="19" t="n">
        <v>0.490614710665494</v>
      </c>
      <c r="AI964" s="19"/>
      <c r="AJ964" s="19" t="n">
        <v>0.399424233207798</v>
      </c>
      <c r="AK964" s="19" t="n">
        <v>0.507055354946321</v>
      </c>
      <c r="AL964" s="19" t="n">
        <v>0.53411762161134</v>
      </c>
      <c r="AM964" s="19" t="n">
        <v>0.489708488474455</v>
      </c>
      <c r="AN964" s="19" t="n">
        <v>0.394946349350869</v>
      </c>
      <c r="AO964" s="19"/>
      <c r="AP964" s="19" t="n">
        <v>0.444599465894409</v>
      </c>
      <c r="AQ964" s="19" t="n">
        <v>0.518993926106141</v>
      </c>
      <c r="AR964" s="19" t="n">
        <v>0.455863732679601</v>
      </c>
      <c r="AS964" s="19" t="n">
        <v>0.330747491204311</v>
      </c>
      <c r="AT964" s="19" t="n">
        <v>0.448639450962244</v>
      </c>
      <c r="AU964" s="19"/>
      <c r="AV964" s="19" t="n">
        <v>0.544962143861784</v>
      </c>
      <c r="AW964" s="19" t="n">
        <v>0.406273117201171</v>
      </c>
      <c r="AX964" s="19" t="n">
        <v>0.475670591714682</v>
      </c>
      <c r="AY964" s="19" t="n">
        <v>0.349392738615819</v>
      </c>
      <c r="AZ964" s="19" t="n">
        <v>0.501577689873316</v>
      </c>
      <c r="BA964" s="19" t="n">
        <v>0.459118187912928</v>
      </c>
      <c r="BB964" s="19"/>
      <c r="BC964" s="19" t="n">
        <v>0.419787373930317</v>
      </c>
      <c r="BD964" s="19" t="n">
        <v>0.43010912528085</v>
      </c>
      <c r="BE964" s="19" t="n">
        <v>0.456654504657442</v>
      </c>
      <c r="BF964" s="19" t="n">
        <v>0.524319252852898</v>
      </c>
      <c r="BG964" s="19" t="n">
        <v>0.717984679134917</v>
      </c>
    </row>
    <row r="965">
      <c r="B965" t="s">
        <v>135</v>
      </c>
      <c r="C965" s="19" t="n">
        <v>0.408705730963097</v>
      </c>
      <c r="D965" s="19" t="n">
        <v>0.431273020845432</v>
      </c>
      <c r="E965" s="19" t="n">
        <v>0.389869071121867</v>
      </c>
      <c r="F965" s="19"/>
      <c r="G965" s="19" t="n">
        <v>0.413854214517005</v>
      </c>
      <c r="H965" s="19" t="n">
        <v>0.378216964774995</v>
      </c>
      <c r="I965" s="19" t="n">
        <v>0.365837857970971</v>
      </c>
      <c r="J965" s="19" t="n">
        <v>0.407848350020404</v>
      </c>
      <c r="K965" s="19" t="n">
        <v>0.440782436479416</v>
      </c>
      <c r="L965" s="19" t="n">
        <v>0.442343395729782</v>
      </c>
      <c r="M965" s="19"/>
      <c r="N965" s="19" t="n">
        <v>0.372273778156982</v>
      </c>
      <c r="O965" s="19" t="n">
        <v>0.419115143561293</v>
      </c>
      <c r="P965" s="19" t="n">
        <v>0.475361987157206</v>
      </c>
      <c r="Q965" s="19" t="n">
        <v>0.377474104157232</v>
      </c>
      <c r="R965" s="19"/>
      <c r="S965" s="19" t="n">
        <v>0.331540255059696</v>
      </c>
      <c r="T965" s="19" t="n">
        <v>0.425949975506131</v>
      </c>
      <c r="U965" s="19" t="n">
        <v>0.468377105463407</v>
      </c>
      <c r="V965" s="19" t="n">
        <v>0.340253844419939</v>
      </c>
      <c r="W965" s="19" t="n">
        <v>0.405851330333709</v>
      </c>
      <c r="X965" s="19" t="n">
        <v>0.502037577188812</v>
      </c>
      <c r="Y965" s="19" t="n">
        <v>0.406578272116886</v>
      </c>
      <c r="Z965" s="19" t="n">
        <v>0.416175933190419</v>
      </c>
      <c r="AA965" s="19" t="n">
        <v>0.404156242109632</v>
      </c>
      <c r="AB965" s="19" t="n">
        <v>0.459375020082757</v>
      </c>
      <c r="AC965" s="19" t="n">
        <v>0.396201383206063</v>
      </c>
      <c r="AD965" s="19" t="n">
        <v>0.334640842122883</v>
      </c>
      <c r="AE965" s="19"/>
      <c r="AF965" s="19" t="n">
        <v>0.453858259394882</v>
      </c>
      <c r="AG965" s="19" t="n">
        <v>0.393077767173226</v>
      </c>
      <c r="AH965" s="19" t="n">
        <v>0.342486460298916</v>
      </c>
      <c r="AI965" s="19"/>
      <c r="AJ965" s="19" t="n">
        <v>0.445777526036712</v>
      </c>
      <c r="AK965" s="19" t="n">
        <v>0.40434986126259</v>
      </c>
      <c r="AL965" s="19" t="n">
        <v>0.363582652038524</v>
      </c>
      <c r="AM965" s="19" t="n">
        <v>0.338213182695873</v>
      </c>
      <c r="AN965" s="19" t="n">
        <v>0.414572761147517</v>
      </c>
      <c r="AO965" s="19"/>
      <c r="AP965" s="19" t="n">
        <v>0.415327514836456</v>
      </c>
      <c r="AQ965" s="19" t="n">
        <v>0.384225332499969</v>
      </c>
      <c r="AR965" s="19" t="n">
        <v>0.445723950434929</v>
      </c>
      <c r="AS965" s="19" t="n">
        <v>0.446532562926901</v>
      </c>
      <c r="AT965" s="19" t="n">
        <v>0.433899698196212</v>
      </c>
      <c r="AU965" s="19"/>
      <c r="AV965" s="19" t="n">
        <v>0.370204145735261</v>
      </c>
      <c r="AW965" s="19" t="n">
        <v>0.450243191695247</v>
      </c>
      <c r="AX965" s="19" t="n">
        <v>0.445766872222277</v>
      </c>
      <c r="AY965" s="19" t="n">
        <v>0.445388656163255</v>
      </c>
      <c r="AZ965" s="19" t="n">
        <v>0.400296410754071</v>
      </c>
      <c r="BA965" s="19" t="n">
        <v>0.35937258797243</v>
      </c>
      <c r="BB965" s="19"/>
      <c r="BC965" s="19" t="n">
        <v>0.444063913522117</v>
      </c>
      <c r="BD965" s="19" t="n">
        <v>0.433525236261402</v>
      </c>
      <c r="BE965" s="19" t="n">
        <v>0.410924033877553</v>
      </c>
      <c r="BF965" s="19" t="n">
        <v>0.332370111623861</v>
      </c>
      <c r="BG965" s="19" t="n">
        <v>0.221007594063089</v>
      </c>
    </row>
    <row r="966">
      <c r="B966" t="s">
        <v>339</v>
      </c>
      <c r="C966" s="19" t="n">
        <v>0.0739142058685701</v>
      </c>
      <c r="D966" s="19" t="n">
        <v>0.0968145007309819</v>
      </c>
      <c r="E966" s="19" t="n">
        <v>0.050635507141033</v>
      </c>
      <c r="F966" s="19"/>
      <c r="G966" s="19" t="n">
        <v>0.0757020308556928</v>
      </c>
      <c r="H966" s="19" t="n">
        <v>0.078099790002466</v>
      </c>
      <c r="I966" s="19" t="n">
        <v>0.0756215549962113</v>
      </c>
      <c r="J966" s="19" t="n">
        <v>0.0795304476576857</v>
      </c>
      <c r="K966" s="19" t="n">
        <v>0.087351789458025</v>
      </c>
      <c r="L966" s="19" t="n">
        <v>0.05375725174372</v>
      </c>
      <c r="M966" s="19"/>
      <c r="N966" s="19" t="n">
        <v>0.0581980246804193</v>
      </c>
      <c r="O966" s="19" t="n">
        <v>0.0879633413885725</v>
      </c>
      <c r="P966" s="19" t="n">
        <v>0.0660780893245195</v>
      </c>
      <c r="Q966" s="19" t="n">
        <v>0.0821502580943081</v>
      </c>
      <c r="R966" s="19"/>
      <c r="S966" s="19" t="n">
        <v>0.0394053778257544</v>
      </c>
      <c r="T966" s="19" t="n">
        <v>0.0743913983107721</v>
      </c>
      <c r="U966" s="19" t="n">
        <v>0.0726960053954359</v>
      </c>
      <c r="V966" s="19" t="n">
        <v>0.0712781295876389</v>
      </c>
      <c r="W966" s="19" t="n">
        <v>0.0790439728324664</v>
      </c>
      <c r="X966" s="19" t="n">
        <v>0.0635880127205517</v>
      </c>
      <c r="Y966" s="19" t="n">
        <v>0.11025990684723</v>
      </c>
      <c r="Z966" s="19" t="n">
        <v>0.0689223974044513</v>
      </c>
      <c r="AA966" s="19" t="n">
        <v>0.0534052503187237</v>
      </c>
      <c r="AB966" s="19" t="n">
        <v>0.101933426775792</v>
      </c>
      <c r="AC966" s="19" t="n">
        <v>0.0881500117824773</v>
      </c>
      <c r="AD966" s="19" t="n">
        <v>0.124613160109469</v>
      </c>
      <c r="AE966" s="19"/>
      <c r="AF966" s="19" t="n">
        <v>0.089341987480868</v>
      </c>
      <c r="AG966" s="19" t="n">
        <v>0.0604038096051489</v>
      </c>
      <c r="AH966" s="19" t="n">
        <v>0.0710716602197634</v>
      </c>
      <c r="AI966" s="19"/>
      <c r="AJ966" s="19" t="n">
        <v>0.101159414321962</v>
      </c>
      <c r="AK966" s="19" t="n">
        <v>0.0441911850464164</v>
      </c>
      <c r="AL966" s="19" t="n">
        <v>0.052293196533045</v>
      </c>
      <c r="AM966" s="19" t="n">
        <v>0.109564272001051</v>
      </c>
      <c r="AN966" s="19" t="n">
        <v>0.076939991890126</v>
      </c>
      <c r="AO966" s="19"/>
      <c r="AP966" s="19" t="n">
        <v>0.0842539092276006</v>
      </c>
      <c r="AQ966" s="19" t="n">
        <v>0.0548198343978789</v>
      </c>
      <c r="AR966" s="19" t="n">
        <v>0.0357651329403195</v>
      </c>
      <c r="AS966" s="19" t="n">
        <v>0.129563053344129</v>
      </c>
      <c r="AT966" s="19" t="n">
        <v>0.0622905529612215</v>
      </c>
      <c r="AU966" s="19"/>
      <c r="AV966" s="19" t="n">
        <v>0.0460581180669976</v>
      </c>
      <c r="AW966" s="19" t="n">
        <v>0.100160808521522</v>
      </c>
      <c r="AX966" s="19" t="n">
        <v>0.0107935647285435</v>
      </c>
      <c r="AY966" s="19" t="n">
        <v>0.115528120037204</v>
      </c>
      <c r="AZ966" s="19" t="n">
        <v>0.0560566440569532</v>
      </c>
      <c r="BA966" s="19" t="n">
        <v>0.0341232700452634</v>
      </c>
      <c r="BB966" s="19"/>
      <c r="BC966" s="19" t="n">
        <v>0.0572364764046554</v>
      </c>
      <c r="BD966" s="19" t="n">
        <v>0.0735709923887181</v>
      </c>
      <c r="BE966" s="19" t="n">
        <v>0.068898390686613</v>
      </c>
      <c r="BF966" s="19" t="n">
        <v>0.0785528337995579</v>
      </c>
      <c r="BG966" s="19" t="n">
        <v>0.0610077268019942</v>
      </c>
    </row>
    <row r="967">
      <c r="B967" t="s">
        <v>340</v>
      </c>
      <c r="C967" s="19" t="n">
        <v>0.0234777960403458</v>
      </c>
      <c r="D967" s="19" t="n">
        <v>0.023185476576029</v>
      </c>
      <c r="E967" s="19" t="n">
        <v>0.0239282980428437</v>
      </c>
      <c r="F967" s="19"/>
      <c r="G967" s="19" t="n">
        <v>0.045599003858011</v>
      </c>
      <c r="H967" s="19" t="n">
        <v>0.021186090481529</v>
      </c>
      <c r="I967" s="19" t="n">
        <v>0</v>
      </c>
      <c r="J967" s="19" t="n">
        <v>0.0353148190990479</v>
      </c>
      <c r="K967" s="19" t="n">
        <v>0.0333156789036299</v>
      </c>
      <c r="L967" s="19" t="n">
        <v>0.0137505451042444</v>
      </c>
      <c r="M967" s="19"/>
      <c r="N967" s="19" t="n">
        <v>0.0254398555239725</v>
      </c>
      <c r="O967" s="19" t="n">
        <v>0.0251347931884998</v>
      </c>
      <c r="P967" s="19" t="n">
        <v>0.0311676725590361</v>
      </c>
      <c r="Q967" s="19" t="n">
        <v>0.0132413679496588</v>
      </c>
      <c r="R967" s="19"/>
      <c r="S967" s="19" t="n">
        <v>0.0157285206567627</v>
      </c>
      <c r="T967" s="19" t="n">
        <v>0.0280502997670321</v>
      </c>
      <c r="U967" s="19" t="n">
        <v>0.0270912249888513</v>
      </c>
      <c r="V967" s="19" t="n">
        <v>0.0134206740014167</v>
      </c>
      <c r="W967" s="19" t="n">
        <v>0</v>
      </c>
      <c r="X967" s="19" t="n">
        <v>0.0573171955263149</v>
      </c>
      <c r="Y967" s="19" t="n">
        <v>0</v>
      </c>
      <c r="Z967" s="19" t="n">
        <v>0.0213550839956877</v>
      </c>
      <c r="AA967" s="19" t="n">
        <v>0.0241531636421473</v>
      </c>
      <c r="AB967" s="19" t="n">
        <v>0.0114939425538204</v>
      </c>
      <c r="AC967" s="19" t="n">
        <v>0.0728137711904995</v>
      </c>
      <c r="AD967" s="19" t="n">
        <v>0.0267413304467714</v>
      </c>
      <c r="AE967" s="19"/>
      <c r="AF967" s="19" t="n">
        <v>0.0385571913565454</v>
      </c>
      <c r="AG967" s="19" t="n">
        <v>0.00471307062570944</v>
      </c>
      <c r="AH967" s="19" t="n">
        <v>0.00545205490935106</v>
      </c>
      <c r="AI967" s="19"/>
      <c r="AJ967" s="19" t="n">
        <v>0.0240436898986664</v>
      </c>
      <c r="AK967" s="19" t="n">
        <v>0.0187587360309534</v>
      </c>
      <c r="AL967" s="19" t="n">
        <v>0</v>
      </c>
      <c r="AM967" s="19" t="n">
        <v>0</v>
      </c>
      <c r="AN967" s="19" t="n">
        <v>0.0214094449690063</v>
      </c>
      <c r="AO967" s="19"/>
      <c r="AP967" s="19" t="n">
        <v>0.0208939789995099</v>
      </c>
      <c r="AQ967" s="19" t="n">
        <v>0.0147584909148937</v>
      </c>
      <c r="AR967" s="19" t="n">
        <v>0.0162140236671415</v>
      </c>
      <c r="AS967" s="19" t="n">
        <v>0.0573022767474088</v>
      </c>
      <c r="AT967" s="19" t="n">
        <v>0</v>
      </c>
      <c r="AU967" s="19"/>
      <c r="AV967" s="19" t="n">
        <v>0.0175760000583884</v>
      </c>
      <c r="AW967" s="19" t="n">
        <v>0.0108495237107576</v>
      </c>
      <c r="AX967" s="19" t="n">
        <v>0.0322612765619834</v>
      </c>
      <c r="AY967" s="19" t="n">
        <v>0.0506536519523748</v>
      </c>
      <c r="AZ967" s="19" t="n">
        <v>0</v>
      </c>
      <c r="BA967" s="19" t="n">
        <v>0.0264737903401486</v>
      </c>
      <c r="BB967" s="19"/>
      <c r="BC967" s="19" t="n">
        <v>0.0222024591979367</v>
      </c>
      <c r="BD967" s="19" t="n">
        <v>0.0193531127071753</v>
      </c>
      <c r="BE967" s="19" t="n">
        <v>0.0193278315908935</v>
      </c>
      <c r="BF967" s="19" t="n">
        <v>0.0334510097840591</v>
      </c>
      <c r="BG967" s="19" t="n">
        <v>0</v>
      </c>
    </row>
    <row r="968">
      <c r="B968" t="s">
        <v>100</v>
      </c>
      <c r="C968" s="19" t="n">
        <v>0.0436092795820965</v>
      </c>
      <c r="D968" s="19" t="n">
        <v>0.025342325419979</v>
      </c>
      <c r="E968" s="19" t="n">
        <v>0.0599572616900688</v>
      </c>
      <c r="F968" s="19"/>
      <c r="G968" s="19" t="n">
        <v>0.0446893374698196</v>
      </c>
      <c r="H968" s="19" t="n">
        <v>0.0629939873653368</v>
      </c>
      <c r="I968" s="19" t="n">
        <v>0.058827777890028</v>
      </c>
      <c r="J968" s="19" t="n">
        <v>0.0422038613933285</v>
      </c>
      <c r="K968" s="19" t="n">
        <v>0.0429606356054851</v>
      </c>
      <c r="L968" s="19" t="n">
        <v>0.016897347888058</v>
      </c>
      <c r="M968" s="19"/>
      <c r="N968" s="19" t="n">
        <v>0.029966005416191</v>
      </c>
      <c r="O968" s="19" t="n">
        <v>0.0500648807914368</v>
      </c>
      <c r="P968" s="19" t="n">
        <v>0.0384684526258401</v>
      </c>
      <c r="Q968" s="19" t="n">
        <v>0.0551433017134705</v>
      </c>
      <c r="R968" s="19"/>
      <c r="S968" s="19" t="n">
        <v>0.0289807198298993</v>
      </c>
      <c r="T968" s="19" t="n">
        <v>0.028054085068118</v>
      </c>
      <c r="U968" s="19" t="n">
        <v>0.0511141776112519</v>
      </c>
      <c r="V968" s="19" t="n">
        <v>0.0231245556626044</v>
      </c>
      <c r="W968" s="19" t="n">
        <v>0.0503559933547432</v>
      </c>
      <c r="X968" s="19" t="n">
        <v>0.0503008217970786</v>
      </c>
      <c r="Y968" s="19" t="n">
        <v>0.0338048542095401</v>
      </c>
      <c r="Z968" s="19" t="n">
        <v>0.0858346411416807</v>
      </c>
      <c r="AA968" s="19" t="n">
        <v>0.0705550039799954</v>
      </c>
      <c r="AB968" s="19" t="n">
        <v>0.0291542270913064</v>
      </c>
      <c r="AC968" s="19" t="n">
        <v>0.053850446592827</v>
      </c>
      <c r="AD968" s="19" t="n">
        <v>0.0925831579315214</v>
      </c>
      <c r="AE968" s="19"/>
      <c r="AF968" s="19" t="n">
        <v>0.0404968592065147</v>
      </c>
      <c r="AG968" s="19" t="n">
        <v>0.0283805559296697</v>
      </c>
      <c r="AH968" s="19" t="n">
        <v>0.0903751139064761</v>
      </c>
      <c r="AI968" s="19"/>
      <c r="AJ968" s="19" t="n">
        <v>0.0295951365348613</v>
      </c>
      <c r="AK968" s="19" t="n">
        <v>0.02564486271372</v>
      </c>
      <c r="AL968" s="19" t="n">
        <v>0.0500065298170912</v>
      </c>
      <c r="AM968" s="19" t="n">
        <v>0.0625140568286209</v>
      </c>
      <c r="AN968" s="19" t="n">
        <v>0.0921314526424817</v>
      </c>
      <c r="AO968" s="19"/>
      <c r="AP968" s="19" t="n">
        <v>0.0349251310420239</v>
      </c>
      <c r="AQ968" s="19" t="n">
        <v>0.0272024160811175</v>
      </c>
      <c r="AR968" s="19" t="n">
        <v>0.0464331602780087</v>
      </c>
      <c r="AS968" s="19" t="n">
        <v>0.0358546157772497</v>
      </c>
      <c r="AT968" s="19" t="n">
        <v>0.0551702978803223</v>
      </c>
      <c r="AU968" s="19"/>
      <c r="AV968" s="19" t="n">
        <v>0.0211995922775684</v>
      </c>
      <c r="AW968" s="19" t="n">
        <v>0.0324733588713024</v>
      </c>
      <c r="AX968" s="19" t="n">
        <v>0.0355076947725134</v>
      </c>
      <c r="AY968" s="19" t="n">
        <v>0.0390368332313472</v>
      </c>
      <c r="AZ968" s="19" t="n">
        <v>0.0420692553156599</v>
      </c>
      <c r="BA968" s="19" t="n">
        <v>0.12091216372923</v>
      </c>
      <c r="BB968" s="19"/>
      <c r="BC968" s="19" t="n">
        <v>0.0567097769449732</v>
      </c>
      <c r="BD968" s="19" t="n">
        <v>0.0434415333618544</v>
      </c>
      <c r="BE968" s="19" t="n">
        <v>0.0441952391874991</v>
      </c>
      <c r="BF968" s="19" t="n">
        <v>0.0313067919396239</v>
      </c>
      <c r="BG968" s="19" t="n">
        <v>0</v>
      </c>
    </row>
    <row r="969">
      <c r="B969" t="s">
        <v>139</v>
      </c>
      <c r="C969" s="19" t="n">
        <v>0.858998718508988</v>
      </c>
      <c r="D969" s="19" t="n">
        <v>0.85465769727301</v>
      </c>
      <c r="E969" s="19" t="n">
        <v>0.865478933126054</v>
      </c>
      <c r="F969" s="19"/>
      <c r="G969" s="19" t="n">
        <v>0.834009627816477</v>
      </c>
      <c r="H969" s="19" t="n">
        <v>0.837720132150668</v>
      </c>
      <c r="I969" s="19" t="n">
        <v>0.865550667113761</v>
      </c>
      <c r="J969" s="19" t="n">
        <v>0.842950871849938</v>
      </c>
      <c r="K969" s="19" t="n">
        <v>0.83637189603286</v>
      </c>
      <c r="L969" s="19" t="n">
        <v>0.915594855263978</v>
      </c>
      <c r="M969" s="19"/>
      <c r="N969" s="19" t="n">
        <v>0.886396114379417</v>
      </c>
      <c r="O969" s="19" t="n">
        <v>0.836836984631491</v>
      </c>
      <c r="P969" s="19" t="n">
        <v>0.864285785490604</v>
      </c>
      <c r="Q969" s="19" t="n">
        <v>0.849465072242563</v>
      </c>
      <c r="R969" s="19"/>
      <c r="S969" s="19" t="n">
        <v>0.915885381687583</v>
      </c>
      <c r="T969" s="19" t="n">
        <v>0.869504216854078</v>
      </c>
      <c r="U969" s="19" t="n">
        <v>0.849098592004461</v>
      </c>
      <c r="V969" s="19" t="n">
        <v>0.89217664074834</v>
      </c>
      <c r="W969" s="19" t="n">
        <v>0.87060003381279</v>
      </c>
      <c r="X969" s="19" t="n">
        <v>0.828793969956055</v>
      </c>
      <c r="Y969" s="19" t="n">
        <v>0.85593523894323</v>
      </c>
      <c r="Z969" s="19" t="n">
        <v>0.82388787745818</v>
      </c>
      <c r="AA969" s="19" t="n">
        <v>0.851886582059134</v>
      </c>
      <c r="AB969" s="19" t="n">
        <v>0.857418403579081</v>
      </c>
      <c r="AC969" s="19" t="n">
        <v>0.785185770434196</v>
      </c>
      <c r="AD969" s="19" t="n">
        <v>0.756062351512238</v>
      </c>
      <c r="AE969" s="19"/>
      <c r="AF969" s="19" t="n">
        <v>0.831603961956072</v>
      </c>
      <c r="AG969" s="19" t="n">
        <v>0.906502563839472</v>
      </c>
      <c r="AH969" s="19" t="n">
        <v>0.833101170964409</v>
      </c>
      <c r="AI969" s="19"/>
      <c r="AJ969" s="19" t="n">
        <v>0.84520175924451</v>
      </c>
      <c r="AK969" s="19" t="n">
        <v>0.91140521620891</v>
      </c>
      <c r="AL969" s="19" t="n">
        <v>0.897700273649864</v>
      </c>
      <c r="AM969" s="19" t="n">
        <v>0.827921671170328</v>
      </c>
      <c r="AN969" s="19" t="n">
        <v>0.809519110498386</v>
      </c>
      <c r="AO969" s="19"/>
      <c r="AP969" s="19" t="n">
        <v>0.859926980730865</v>
      </c>
      <c r="AQ969" s="19" t="n">
        <v>0.90321925860611</v>
      </c>
      <c r="AR969" s="19" t="n">
        <v>0.90158768311453</v>
      </c>
      <c r="AS969" s="19" t="n">
        <v>0.777280054131212</v>
      </c>
      <c r="AT969" s="19" t="n">
        <v>0.882539149158456</v>
      </c>
      <c r="AU969" s="19"/>
      <c r="AV969" s="19" t="n">
        <v>0.915166289597046</v>
      </c>
      <c r="AW969" s="19" t="n">
        <v>0.856516308896418</v>
      </c>
      <c r="AX969" s="19" t="n">
        <v>0.92143746393696</v>
      </c>
      <c r="AY969" s="19" t="n">
        <v>0.794781394779075</v>
      </c>
      <c r="AZ969" s="19" t="n">
        <v>0.901874100627387</v>
      </c>
      <c r="BA969" s="19" t="n">
        <v>0.818490775885358</v>
      </c>
      <c r="BB969" s="19"/>
      <c r="BC969" s="19" t="n">
        <v>0.863851287452435</v>
      </c>
      <c r="BD969" s="19" t="n">
        <v>0.863634361542252</v>
      </c>
      <c r="BE969" s="19" t="n">
        <v>0.867578538534994</v>
      </c>
      <c r="BF969" s="19" t="n">
        <v>0.856689364476759</v>
      </c>
      <c r="BG969" s="19" t="n">
        <v>0.938992273198006</v>
      </c>
    </row>
    <row r="970">
      <c r="B970" t="s">
        <v>141</v>
      </c>
      <c r="C970" s="19" t="n">
        <v>-0.815389438926891</v>
      </c>
      <c r="D970" s="19" t="n">
        <v>-0.829315371853031</v>
      </c>
      <c r="E970" s="19" t="n">
        <v>-0.805521671435986</v>
      </c>
      <c r="F970" s="19"/>
      <c r="G970" s="19" t="n">
        <v>-0.789320290346657</v>
      </c>
      <c r="H970" s="19" t="n">
        <v>-0.774726144785331</v>
      </c>
      <c r="I970" s="19" t="n">
        <v>-0.806722889223733</v>
      </c>
      <c r="J970" s="19" t="n">
        <v>-0.800747010456609</v>
      </c>
      <c r="K970" s="19" t="n">
        <v>-0.793411260427375</v>
      </c>
      <c r="L970" s="19" t="n">
        <v>-0.89869750737592</v>
      </c>
      <c r="M970" s="19"/>
      <c r="N970" s="19" t="n">
        <v>-0.856430108963226</v>
      </c>
      <c r="O970" s="19" t="n">
        <v>-0.786772103840054</v>
      </c>
      <c r="P970" s="19" t="n">
        <v>-0.825817332864764</v>
      </c>
      <c r="Q970" s="19" t="n">
        <v>-0.794321770529092</v>
      </c>
      <c r="R970" s="19"/>
      <c r="S970" s="19" t="n">
        <v>-0.886904661857684</v>
      </c>
      <c r="T970" s="19" t="n">
        <v>-0.84145013178596</v>
      </c>
      <c r="U970" s="19" t="n">
        <v>-0.797984414393209</v>
      </c>
      <c r="V970" s="19" t="n">
        <v>-0.869052085085736</v>
      </c>
      <c r="W970" s="19" t="n">
        <v>-0.820244040458047</v>
      </c>
      <c r="X970" s="19" t="n">
        <v>-0.778493148158976</v>
      </c>
      <c r="Y970" s="19" t="n">
        <v>-0.822130384733689</v>
      </c>
      <c r="Z970" s="19" t="n">
        <v>-0.738053236316499</v>
      </c>
      <c r="AA970" s="19" t="n">
        <v>-0.781331578079138</v>
      </c>
      <c r="AB970" s="19" t="n">
        <v>-0.828264176487775</v>
      </c>
      <c r="AC970" s="19" t="n">
        <v>-0.731335323841369</v>
      </c>
      <c r="AD970" s="19" t="n">
        <v>-0.663479193580717</v>
      </c>
      <c r="AE970" s="19"/>
      <c r="AF970" s="19" t="n">
        <v>-0.791107102749557</v>
      </c>
      <c r="AG970" s="19" t="n">
        <v>-0.878122007909802</v>
      </c>
      <c r="AH970" s="19" t="n">
        <v>-0.742726057057933</v>
      </c>
      <c r="AI970" s="19"/>
      <c r="AJ970" s="19" t="n">
        <v>-0.815606622709649</v>
      </c>
      <c r="AK970" s="19" t="n">
        <v>-0.88576035349519</v>
      </c>
      <c r="AL970" s="19" t="n">
        <v>-0.847693743832773</v>
      </c>
      <c r="AM970" s="19" t="n">
        <v>-0.765407614341708</v>
      </c>
      <c r="AN970" s="19" t="n">
        <v>-0.717387657855904</v>
      </c>
      <c r="AO970" s="19"/>
      <c r="AP970" s="19" t="n">
        <v>-0.825001849688842</v>
      </c>
      <c r="AQ970" s="19" t="n">
        <v>-0.876016842524992</v>
      </c>
      <c r="AR970" s="19" t="n">
        <v>-0.855154522836522</v>
      </c>
      <c r="AS970" s="19" t="n">
        <v>-0.741425438353962</v>
      </c>
      <c r="AT970" s="19" t="n">
        <v>-0.827368851278134</v>
      </c>
      <c r="AU970" s="19"/>
      <c r="AV970" s="19" t="n">
        <v>-0.893966697319477</v>
      </c>
      <c r="AW970" s="19" t="n">
        <v>-0.824042950025116</v>
      </c>
      <c r="AX970" s="19" t="n">
        <v>-0.885929769164446</v>
      </c>
      <c r="AY970" s="19" t="n">
        <v>-0.755744561547727</v>
      </c>
      <c r="AZ970" s="19" t="n">
        <v>-0.859804845311727</v>
      </c>
      <c r="BA970" s="19" t="n">
        <v>-0.697578612156127</v>
      </c>
      <c r="BB970" s="19"/>
      <c r="BC970" s="19" t="n">
        <v>-0.807141510507461</v>
      </c>
      <c r="BD970" s="19" t="n">
        <v>-0.820192828180398</v>
      </c>
      <c r="BE970" s="19" t="n">
        <v>-0.823383299347495</v>
      </c>
      <c r="BF970" s="19" t="n">
        <v>-0.825382572537135</v>
      </c>
      <c r="BG970" s="19" t="n">
        <v>-0.938992273198006</v>
      </c>
    </row>
    <row r="971">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c r="AB971" s="19"/>
      <c r="AC971" s="19"/>
      <c r="AD971" s="19"/>
      <c r="AE971" s="19"/>
      <c r="AF971" s="19"/>
      <c r="AG971" s="19"/>
      <c r="AH971" s="19"/>
      <c r="AI971" s="19"/>
      <c r="AJ971" s="19"/>
      <c r="AK971" s="19"/>
      <c r="AL971" s="19"/>
      <c r="AM971" s="19"/>
      <c r="AN971" s="19"/>
      <c r="AO971" s="19"/>
      <c r="AP971" s="19"/>
      <c r="AQ971" s="19"/>
      <c r="AR971" s="19"/>
      <c r="AS971" s="19"/>
      <c r="AT971" s="19"/>
      <c r="AU971" s="19"/>
      <c r="AV971" s="19"/>
      <c r="AW971" s="19"/>
      <c r="AX971" s="19"/>
      <c r="AY971" s="19"/>
      <c r="AZ971" s="19"/>
      <c r="BA971" s="19"/>
      <c r="BB971" s="19"/>
      <c r="BC971" s="19"/>
      <c r="BD971" s="19"/>
      <c r="BE971" s="19"/>
      <c r="BF971" s="19"/>
      <c r="BG971" s="19"/>
    </row>
    <row r="972">
      <c r="B972" s="7" t="s">
        <v>457</v>
      </c>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c r="AB972" s="19"/>
      <c r="AC972" s="19"/>
      <c r="AD972" s="19"/>
      <c r="AE972" s="19"/>
      <c r="AF972" s="19"/>
      <c r="AG972" s="19"/>
      <c r="AH972" s="19"/>
      <c r="AI972" s="19"/>
      <c r="AJ972" s="19"/>
      <c r="AK972" s="19"/>
      <c r="AL972" s="19"/>
      <c r="AM972" s="19"/>
      <c r="AN972" s="19"/>
      <c r="AO972" s="19"/>
      <c r="AP972" s="19"/>
      <c r="AQ972" s="19"/>
      <c r="AR972" s="19"/>
      <c r="AS972" s="19"/>
      <c r="AT972" s="19"/>
      <c r="AU972" s="19"/>
      <c r="AV972" s="19"/>
      <c r="AW972" s="19"/>
      <c r="AX972" s="19"/>
      <c r="AY972" s="19"/>
      <c r="AZ972" s="19"/>
      <c r="BA972" s="19"/>
      <c r="BB972" s="19"/>
      <c r="BC972" s="19"/>
      <c r="BD972" s="19"/>
      <c r="BE972" s="19"/>
      <c r="BF972" s="19"/>
      <c r="BG972" s="19"/>
    </row>
    <row r="973">
      <c r="B973" s="26" t="s">
        <v>331</v>
      </c>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c r="AB973" s="19"/>
      <c r="AC973" s="19"/>
      <c r="AD973" s="19"/>
      <c r="AE973" s="19"/>
      <c r="AF973" s="19"/>
      <c r="AG973" s="19"/>
      <c r="AH973" s="19"/>
      <c r="AI973" s="19"/>
      <c r="AJ973" s="19"/>
      <c r="AK973" s="19"/>
      <c r="AL973" s="19"/>
      <c r="AM973" s="19"/>
      <c r="AN973" s="19"/>
      <c r="AO973" s="19"/>
      <c r="AP973" s="19"/>
      <c r="AQ973" s="19"/>
      <c r="AR973" s="19"/>
      <c r="AS973" s="19"/>
      <c r="AT973" s="19"/>
      <c r="AU973" s="19"/>
      <c r="AV973" s="19"/>
      <c r="AW973" s="19"/>
      <c r="AX973" s="19"/>
      <c r="AY973" s="19"/>
      <c r="AZ973" s="19"/>
      <c r="BA973" s="19"/>
      <c r="BB973" s="19"/>
      <c r="BC973" s="19"/>
      <c r="BD973" s="19"/>
      <c r="BE973" s="19"/>
      <c r="BF973" s="19"/>
      <c r="BG973" s="19"/>
    </row>
    <row r="974">
      <c r="B974" t="s">
        <v>134</v>
      </c>
      <c r="C974" s="19" t="n">
        <v>0.461050250932845</v>
      </c>
      <c r="D974" s="19" t="n">
        <v>0.434331829268181</v>
      </c>
      <c r="E974" s="19" t="n">
        <v>0.486261152711949</v>
      </c>
      <c r="F974" s="19"/>
      <c r="G974" s="19" t="n">
        <v>0.51704837311342</v>
      </c>
      <c r="H974" s="19" t="n">
        <v>0.482348188149025</v>
      </c>
      <c r="I974" s="19" t="n">
        <v>0.46699323292956</v>
      </c>
      <c r="J974" s="19" t="n">
        <v>0.397300847017203</v>
      </c>
      <c r="K974" s="19" t="n">
        <v>0.435409019137669</v>
      </c>
      <c r="L974" s="19" t="n">
        <v>0.476134646561481</v>
      </c>
      <c r="M974" s="19"/>
      <c r="N974" s="19" t="n">
        <v>0.508071251303119</v>
      </c>
      <c r="O974" s="19" t="n">
        <v>0.433243124007014</v>
      </c>
      <c r="P974" s="19" t="n">
        <v>0.446580493546284</v>
      </c>
      <c r="Q974" s="19" t="n">
        <v>0.454529626741836</v>
      </c>
      <c r="R974" s="19"/>
      <c r="S974" s="19" t="n">
        <v>0.563213487142689</v>
      </c>
      <c r="T974" s="19" t="n">
        <v>0.504482811196259</v>
      </c>
      <c r="U974" s="19" t="n">
        <v>0.360200897485939</v>
      </c>
      <c r="V974" s="19" t="n">
        <v>0.511927953484017</v>
      </c>
      <c r="W974" s="19" t="n">
        <v>0.427014337770002</v>
      </c>
      <c r="X974" s="19" t="n">
        <v>0.292750675460968</v>
      </c>
      <c r="Y974" s="19" t="n">
        <v>0.439917390129536</v>
      </c>
      <c r="Z974" s="19" t="n">
        <v>0.432654926470059</v>
      </c>
      <c r="AA974" s="19" t="n">
        <v>0.50638036914516</v>
      </c>
      <c r="AB974" s="19" t="n">
        <v>0.410249821713433</v>
      </c>
      <c r="AC974" s="19" t="n">
        <v>0.480555865338271</v>
      </c>
      <c r="AD974" s="19" t="n">
        <v>0.533981102318962</v>
      </c>
      <c r="AE974" s="19"/>
      <c r="AF974" s="19" t="n">
        <v>0.379844120924397</v>
      </c>
      <c r="AG974" s="19" t="n">
        <v>0.517056369640256</v>
      </c>
      <c r="AH974" s="19" t="n">
        <v>0.478286640398345</v>
      </c>
      <c r="AI974" s="19"/>
      <c r="AJ974" s="19" t="n">
        <v>0.378044353762008</v>
      </c>
      <c r="AK974" s="19" t="n">
        <v>0.566663956428088</v>
      </c>
      <c r="AL974" s="19" t="n">
        <v>0.51115200723559</v>
      </c>
      <c r="AM974" s="19" t="n">
        <v>0.441688475708599</v>
      </c>
      <c r="AN974" s="19" t="n">
        <v>0.410802853815555</v>
      </c>
      <c r="AO974" s="19"/>
      <c r="AP974" s="19" t="n">
        <v>0.392552859713014</v>
      </c>
      <c r="AQ974" s="19" t="n">
        <v>0.55512878543128</v>
      </c>
      <c r="AR974" s="19" t="n">
        <v>0.440371284151912</v>
      </c>
      <c r="AS974" s="19" t="n">
        <v>0.336932463795998</v>
      </c>
      <c r="AT974" s="19" t="n">
        <v>0.521791440195214</v>
      </c>
      <c r="AU974" s="19"/>
      <c r="AV974" s="19" t="n">
        <v>0.597254527390495</v>
      </c>
      <c r="AW974" s="19" t="n">
        <v>0.361194419241927</v>
      </c>
      <c r="AX974" s="19" t="n">
        <v>0.483426679262957</v>
      </c>
      <c r="AY974" s="19" t="n">
        <v>0.343266713076227</v>
      </c>
      <c r="AZ974" s="19" t="n">
        <v>0.590289768034999</v>
      </c>
      <c r="BA974" s="19" t="n">
        <v>0.43167710049213</v>
      </c>
      <c r="BB974" s="19"/>
      <c r="BC974" s="19" t="n">
        <v>0.408426975899216</v>
      </c>
      <c r="BD974" s="19" t="n">
        <v>0.4456898242581</v>
      </c>
      <c r="BE974" s="19" t="n">
        <v>0.468786696838472</v>
      </c>
      <c r="BF974" s="19" t="n">
        <v>0.529132913770819</v>
      </c>
      <c r="BG974" s="19" t="n">
        <v>0.822669654414451</v>
      </c>
    </row>
    <row r="975">
      <c r="B975" t="s">
        <v>135</v>
      </c>
      <c r="C975" s="19" t="n">
        <v>0.365052126786623</v>
      </c>
      <c r="D975" s="19" t="n">
        <v>0.381990143334718</v>
      </c>
      <c r="E975" s="19" t="n">
        <v>0.349614691305788</v>
      </c>
      <c r="F975" s="19"/>
      <c r="G975" s="19" t="n">
        <v>0.289506953986819</v>
      </c>
      <c r="H975" s="19" t="n">
        <v>0.364687481147751</v>
      </c>
      <c r="I975" s="19" t="n">
        <v>0.377432801806225</v>
      </c>
      <c r="J975" s="19" t="n">
        <v>0.380110291599022</v>
      </c>
      <c r="K975" s="19" t="n">
        <v>0.358301113330127</v>
      </c>
      <c r="L975" s="19" t="n">
        <v>0.394947623241372</v>
      </c>
      <c r="M975" s="19"/>
      <c r="N975" s="19" t="n">
        <v>0.345370994837549</v>
      </c>
      <c r="O975" s="19" t="n">
        <v>0.3969870942535</v>
      </c>
      <c r="P975" s="19" t="n">
        <v>0.365079693059078</v>
      </c>
      <c r="Q975" s="19" t="n">
        <v>0.352412285650906</v>
      </c>
      <c r="R975" s="19"/>
      <c r="S975" s="19" t="n">
        <v>0.354232456603182</v>
      </c>
      <c r="T975" s="19" t="n">
        <v>0.338566321930473</v>
      </c>
      <c r="U975" s="19" t="n">
        <v>0.411044089409871</v>
      </c>
      <c r="V975" s="19" t="n">
        <v>0.328264238718714</v>
      </c>
      <c r="W975" s="19" t="n">
        <v>0.429121798405552</v>
      </c>
      <c r="X975" s="19" t="n">
        <v>0.459534954686665</v>
      </c>
      <c r="Y975" s="19" t="n">
        <v>0.395324635042452</v>
      </c>
      <c r="Z975" s="19" t="n">
        <v>0.327807022141018</v>
      </c>
      <c r="AA975" s="19" t="n">
        <v>0.335051691282179</v>
      </c>
      <c r="AB975" s="19" t="n">
        <v>0.37935210149302</v>
      </c>
      <c r="AC975" s="19" t="n">
        <v>0.287414132377989</v>
      </c>
      <c r="AD975" s="19" t="n">
        <v>0.28051541385247</v>
      </c>
      <c r="AE975" s="19"/>
      <c r="AF975" s="19" t="n">
        <v>0.380964781556874</v>
      </c>
      <c r="AG975" s="19" t="n">
        <v>0.383242162268669</v>
      </c>
      <c r="AH975" s="19" t="n">
        <v>0.340340897008305</v>
      </c>
      <c r="AI975" s="19"/>
      <c r="AJ975" s="19" t="n">
        <v>0.41297096183563</v>
      </c>
      <c r="AK975" s="19" t="n">
        <v>0.324910000757084</v>
      </c>
      <c r="AL975" s="19" t="n">
        <v>0.36840004858508</v>
      </c>
      <c r="AM975" s="19" t="n">
        <v>0.267264868412751</v>
      </c>
      <c r="AN975" s="19" t="n">
        <v>0.347360601288138</v>
      </c>
      <c r="AO975" s="19"/>
      <c r="AP975" s="19" t="n">
        <v>0.443271476702367</v>
      </c>
      <c r="AQ975" s="19" t="n">
        <v>0.31047013992772</v>
      </c>
      <c r="AR975" s="19" t="n">
        <v>0.446367142475716</v>
      </c>
      <c r="AS975" s="19" t="n">
        <v>0.335219421117257</v>
      </c>
      <c r="AT975" s="19" t="n">
        <v>0.410223318969848</v>
      </c>
      <c r="AU975" s="19"/>
      <c r="AV975" s="19" t="n">
        <v>0.295085006341129</v>
      </c>
      <c r="AW975" s="19" t="n">
        <v>0.470208378553777</v>
      </c>
      <c r="AX975" s="19" t="n">
        <v>0.423744658744359</v>
      </c>
      <c r="AY975" s="19" t="n">
        <v>0.318944538192326</v>
      </c>
      <c r="AZ975" s="19" t="n">
        <v>0.333395045554024</v>
      </c>
      <c r="BA975" s="19" t="n">
        <v>0.369096846570856</v>
      </c>
      <c r="BB975" s="19"/>
      <c r="BC975" s="19" t="n">
        <v>0.422885387995018</v>
      </c>
      <c r="BD975" s="19" t="n">
        <v>0.386814223303039</v>
      </c>
      <c r="BE975" s="19" t="n">
        <v>0.378393953985653</v>
      </c>
      <c r="BF975" s="19" t="n">
        <v>0.315936663938611</v>
      </c>
      <c r="BG975" s="19" t="n">
        <v>0.177330345585549</v>
      </c>
    </row>
    <row r="976">
      <c r="B976" t="s">
        <v>339</v>
      </c>
      <c r="C976" s="19" t="n">
        <v>0.0858087137140594</v>
      </c>
      <c r="D976" s="19" t="n">
        <v>0.10045878357327</v>
      </c>
      <c r="E976" s="19" t="n">
        <v>0.0722920438221461</v>
      </c>
      <c r="F976" s="19"/>
      <c r="G976" s="19" t="n">
        <v>0.11278757880944</v>
      </c>
      <c r="H976" s="19" t="n">
        <v>0.0724742334778092</v>
      </c>
      <c r="I976" s="19" t="n">
        <v>0.0613169156311652</v>
      </c>
      <c r="J976" s="19" t="n">
        <v>0.0813056689556829</v>
      </c>
      <c r="K976" s="19" t="n">
        <v>0.11927772246895</v>
      </c>
      <c r="L976" s="19" t="n">
        <v>0.0791826849670785</v>
      </c>
      <c r="M976" s="19"/>
      <c r="N976" s="19" t="n">
        <v>0.0820841818254786</v>
      </c>
      <c r="O976" s="19" t="n">
        <v>0.101047481426194</v>
      </c>
      <c r="P976" s="19" t="n">
        <v>0.0695543496910175</v>
      </c>
      <c r="Q976" s="19" t="n">
        <v>0.0880561890864631</v>
      </c>
      <c r="R976" s="19"/>
      <c r="S976" s="19" t="n">
        <v>0.0496416337907714</v>
      </c>
      <c r="T976" s="19" t="n">
        <v>0.0820956938963853</v>
      </c>
      <c r="U976" s="19" t="n">
        <v>0.0650287773518834</v>
      </c>
      <c r="V976" s="19" t="n">
        <v>0.0869523369771042</v>
      </c>
      <c r="W976" s="19" t="n">
        <v>0.0469190508981777</v>
      </c>
      <c r="X976" s="19" t="n">
        <v>0.0957334352110444</v>
      </c>
      <c r="Y976" s="19" t="n">
        <v>0.0775376031922474</v>
      </c>
      <c r="Z976" s="19" t="n">
        <v>0.0958998292902683</v>
      </c>
      <c r="AA976" s="19" t="n">
        <v>0.077118616443437</v>
      </c>
      <c r="AB976" s="19" t="n">
        <v>0.124868241466373</v>
      </c>
      <c r="AC976" s="19" t="n">
        <v>0.16271307517714</v>
      </c>
      <c r="AD976" s="19" t="n">
        <v>0.157721760579989</v>
      </c>
      <c r="AE976" s="19"/>
      <c r="AF976" s="19" t="n">
        <v>0.10848202011253</v>
      </c>
      <c r="AG976" s="19" t="n">
        <v>0.0607271700922631</v>
      </c>
      <c r="AH976" s="19" t="n">
        <v>0.0689502885660735</v>
      </c>
      <c r="AI976" s="19"/>
      <c r="AJ976" s="19" t="n">
        <v>0.114081497860624</v>
      </c>
      <c r="AK976" s="19" t="n">
        <v>0.0575606410541828</v>
      </c>
      <c r="AL976" s="19" t="n">
        <v>0.0370840640581707</v>
      </c>
      <c r="AM976" s="19" t="n">
        <v>0.0487771692530584</v>
      </c>
      <c r="AN976" s="19" t="n">
        <v>0.0895594268165761</v>
      </c>
      <c r="AO976" s="19"/>
      <c r="AP976" s="19" t="n">
        <v>0.0671384299202615</v>
      </c>
      <c r="AQ976" s="19" t="n">
        <v>0.077812841247806</v>
      </c>
      <c r="AR976" s="19" t="n">
        <v>0.0265673207937992</v>
      </c>
      <c r="AS976" s="19" t="n">
        <v>0.183875027951796</v>
      </c>
      <c r="AT976" s="19" t="n">
        <v>0.0238210069819626</v>
      </c>
      <c r="AU976" s="19"/>
      <c r="AV976" s="19" t="n">
        <v>0.0621280752208665</v>
      </c>
      <c r="AW976" s="19" t="n">
        <v>0.0764085859682216</v>
      </c>
      <c r="AX976" s="19" t="n">
        <v>0.0287071212697617</v>
      </c>
      <c r="AY976" s="19" t="n">
        <v>0.183709219310497</v>
      </c>
      <c r="AZ976" s="19" t="n">
        <v>0.0426384345868042</v>
      </c>
      <c r="BA976" s="19" t="n">
        <v>0.0591535838349659</v>
      </c>
      <c r="BB976" s="19"/>
      <c r="BC976" s="19" t="n">
        <v>0.0760129654933552</v>
      </c>
      <c r="BD976" s="19" t="n">
        <v>0.0833496382303274</v>
      </c>
      <c r="BE976" s="19" t="n">
        <v>0.0772837264746521</v>
      </c>
      <c r="BF976" s="19" t="n">
        <v>0.0966375905716696</v>
      </c>
      <c r="BG976" s="19" t="n">
        <v>0</v>
      </c>
    </row>
    <row r="977">
      <c r="B977" t="s">
        <v>340</v>
      </c>
      <c r="C977" s="19" t="n">
        <v>0.0365794775480374</v>
      </c>
      <c r="D977" s="19" t="n">
        <v>0.0528385813407304</v>
      </c>
      <c r="E977" s="19" t="n">
        <v>0.0211572769894882</v>
      </c>
      <c r="F977" s="19"/>
      <c r="G977" s="19" t="n">
        <v>0.0337776032358943</v>
      </c>
      <c r="H977" s="19" t="n">
        <v>0.0270424111240004</v>
      </c>
      <c r="I977" s="19" t="n">
        <v>0.0279519712892369</v>
      </c>
      <c r="J977" s="19" t="n">
        <v>0.0702269421638912</v>
      </c>
      <c r="K977" s="19" t="n">
        <v>0.0262938782549113</v>
      </c>
      <c r="L977" s="19" t="n">
        <v>0.0320694812503922</v>
      </c>
      <c r="M977" s="19"/>
      <c r="N977" s="19" t="n">
        <v>0.019759054602773</v>
      </c>
      <c r="O977" s="19" t="n">
        <v>0.03197279168859</v>
      </c>
      <c r="P977" s="19" t="n">
        <v>0.0546021306935592</v>
      </c>
      <c r="Q977" s="19" t="n">
        <v>0.0426228365506025</v>
      </c>
      <c r="R977" s="19"/>
      <c r="S977" s="19" t="n">
        <v>0.00866661816321653</v>
      </c>
      <c r="T977" s="19" t="n">
        <v>0.0546677450403393</v>
      </c>
      <c r="U977" s="19" t="n">
        <v>0.0777675466871426</v>
      </c>
      <c r="V977" s="19" t="n">
        <v>0.0373495262896872</v>
      </c>
      <c r="W977" s="19" t="n">
        <v>0.0320511182270839</v>
      </c>
      <c r="X977" s="19" t="n">
        <v>0.0451725011449789</v>
      </c>
      <c r="Y977" s="19" t="n">
        <v>0.0431419150916886</v>
      </c>
      <c r="Z977" s="19" t="n">
        <v>0.0213550839956877</v>
      </c>
      <c r="AA977" s="19" t="n">
        <v>0.0315561904072732</v>
      </c>
      <c r="AB977" s="19" t="n">
        <v>0.0368753043176323</v>
      </c>
      <c r="AC977" s="19" t="n">
        <v>0.015466480513773</v>
      </c>
      <c r="AD977" s="19" t="n">
        <v>0</v>
      </c>
      <c r="AE977" s="19"/>
      <c r="AF977" s="19" t="n">
        <v>0.0684881562354592</v>
      </c>
      <c r="AG977" s="19" t="n">
        <v>0.010768286142647</v>
      </c>
      <c r="AH977" s="19" t="n">
        <v>0.028771806976266</v>
      </c>
      <c r="AI977" s="19"/>
      <c r="AJ977" s="19" t="n">
        <v>0.0513431920877511</v>
      </c>
      <c r="AK977" s="19" t="n">
        <v>0.0150377626184207</v>
      </c>
      <c r="AL977" s="19" t="n">
        <v>0.0161123477530718</v>
      </c>
      <c r="AM977" s="19" t="n">
        <v>0.17975542979697</v>
      </c>
      <c r="AN977" s="19" t="n">
        <v>0.0443380477943395</v>
      </c>
      <c r="AO977" s="19"/>
      <c r="AP977" s="19" t="n">
        <v>0.0549609483565333</v>
      </c>
      <c r="AQ977" s="19" t="n">
        <v>0.0241157642255199</v>
      </c>
      <c r="AR977" s="19" t="n">
        <v>0.0162140236671415</v>
      </c>
      <c r="AS977" s="19" t="n">
        <v>0.0864803351052315</v>
      </c>
      <c r="AT977" s="19" t="n">
        <v>0</v>
      </c>
      <c r="AU977" s="19"/>
      <c r="AV977" s="19" t="n">
        <v>0.0128072078940283</v>
      </c>
      <c r="AW977" s="19" t="n">
        <v>0.0458043833306236</v>
      </c>
      <c r="AX977" s="19" t="n">
        <v>0.0162422499195845</v>
      </c>
      <c r="AY977" s="19" t="n">
        <v>0.10226693399953</v>
      </c>
      <c r="AZ977" s="19" t="n">
        <v>0</v>
      </c>
      <c r="BA977" s="19" t="n">
        <v>0.0110587225272352</v>
      </c>
      <c r="BB977" s="19"/>
      <c r="BC977" s="19" t="n">
        <v>0.0256197710378204</v>
      </c>
      <c r="BD977" s="19" t="n">
        <v>0.0283649957888676</v>
      </c>
      <c r="BE977" s="19" t="n">
        <v>0.0280919276836203</v>
      </c>
      <c r="BF977" s="19" t="n">
        <v>0.0218101532132672</v>
      </c>
      <c r="BG977" s="19" t="n">
        <v>0</v>
      </c>
    </row>
    <row r="978">
      <c r="B978" t="s">
        <v>100</v>
      </c>
      <c r="C978" s="19" t="n">
        <v>0.0515094310184361</v>
      </c>
      <c r="D978" s="19" t="n">
        <v>0.0303806624831005</v>
      </c>
      <c r="E978" s="19" t="n">
        <v>0.0706748351706292</v>
      </c>
      <c r="F978" s="19"/>
      <c r="G978" s="19" t="n">
        <v>0.0468794908544263</v>
      </c>
      <c r="H978" s="19" t="n">
        <v>0.0534476861014148</v>
      </c>
      <c r="I978" s="19" t="n">
        <v>0.0663050783438127</v>
      </c>
      <c r="J978" s="19" t="n">
        <v>0.0710562502642009</v>
      </c>
      <c r="K978" s="19" t="n">
        <v>0.0607182668083425</v>
      </c>
      <c r="L978" s="19" t="n">
        <v>0.0176655639796765</v>
      </c>
      <c r="M978" s="19"/>
      <c r="N978" s="19" t="n">
        <v>0.0447145174310806</v>
      </c>
      <c r="O978" s="19" t="n">
        <v>0.0367495086247014</v>
      </c>
      <c r="P978" s="19" t="n">
        <v>0.064183333010062</v>
      </c>
      <c r="Q978" s="19" t="n">
        <v>0.0623790619701921</v>
      </c>
      <c r="R978" s="19"/>
      <c r="S978" s="19" t="n">
        <v>0.0242458043001413</v>
      </c>
      <c r="T978" s="19" t="n">
        <v>0.0201874279365431</v>
      </c>
      <c r="U978" s="19" t="n">
        <v>0.0859586890651638</v>
      </c>
      <c r="V978" s="19" t="n">
        <v>0.0355059445304784</v>
      </c>
      <c r="W978" s="19" t="n">
        <v>0.0648936946991842</v>
      </c>
      <c r="X978" s="19" t="n">
        <v>0.106808433496343</v>
      </c>
      <c r="Y978" s="19" t="n">
        <v>0.0440784565440761</v>
      </c>
      <c r="Z978" s="19" t="n">
        <v>0.122283138102966</v>
      </c>
      <c r="AA978" s="19" t="n">
        <v>0.049893132721951</v>
      </c>
      <c r="AB978" s="19" t="n">
        <v>0.0486545310095417</v>
      </c>
      <c r="AC978" s="19" t="n">
        <v>0.053850446592827</v>
      </c>
      <c r="AD978" s="19" t="n">
        <v>0.0277817232485786</v>
      </c>
      <c r="AE978" s="19"/>
      <c r="AF978" s="19" t="n">
        <v>0.06222092117074</v>
      </c>
      <c r="AG978" s="19" t="n">
        <v>0.0282060118561652</v>
      </c>
      <c r="AH978" s="19" t="n">
        <v>0.0836503670510102</v>
      </c>
      <c r="AI978" s="19"/>
      <c r="AJ978" s="19" t="n">
        <v>0.0435599944539875</v>
      </c>
      <c r="AK978" s="19" t="n">
        <v>0.0358276391422243</v>
      </c>
      <c r="AL978" s="19" t="n">
        <v>0.0672515323680884</v>
      </c>
      <c r="AM978" s="19" t="n">
        <v>0.0625140568286209</v>
      </c>
      <c r="AN978" s="19" t="n">
        <v>0.107939070285391</v>
      </c>
      <c r="AO978" s="19"/>
      <c r="AP978" s="19" t="n">
        <v>0.0420762853078244</v>
      </c>
      <c r="AQ978" s="19" t="n">
        <v>0.0324724691676739</v>
      </c>
      <c r="AR978" s="19" t="n">
        <v>0.0704802289114316</v>
      </c>
      <c r="AS978" s="19" t="n">
        <v>0.0574927520297178</v>
      </c>
      <c r="AT978" s="19" t="n">
        <v>0.0441642338529752</v>
      </c>
      <c r="AU978" s="19"/>
      <c r="AV978" s="19" t="n">
        <v>0.0327251831534817</v>
      </c>
      <c r="AW978" s="19" t="n">
        <v>0.046384232905451</v>
      </c>
      <c r="AX978" s="19" t="n">
        <v>0.0478792908033377</v>
      </c>
      <c r="AY978" s="19" t="n">
        <v>0.0518125954214203</v>
      </c>
      <c r="AZ978" s="19" t="n">
        <v>0.0336767518241732</v>
      </c>
      <c r="BA978" s="19" t="n">
        <v>0.129013746574813</v>
      </c>
      <c r="BB978" s="19"/>
      <c r="BC978" s="19" t="n">
        <v>0.0670548995745906</v>
      </c>
      <c r="BD978" s="19" t="n">
        <v>0.0557813184196657</v>
      </c>
      <c r="BE978" s="19" t="n">
        <v>0.0474436950176031</v>
      </c>
      <c r="BF978" s="19" t="n">
        <v>0.0364826785056338</v>
      </c>
      <c r="BG978" s="19" t="n">
        <v>0</v>
      </c>
    </row>
    <row r="979">
      <c r="B979" t="s">
        <v>139</v>
      </c>
      <c r="C979" s="19" t="n">
        <v>0.826102377719467</v>
      </c>
      <c r="D979" s="19" t="n">
        <v>0.816321972602899</v>
      </c>
      <c r="E979" s="19" t="n">
        <v>0.835875844017736</v>
      </c>
      <c r="F979" s="19"/>
      <c r="G979" s="19" t="n">
        <v>0.806555327100239</v>
      </c>
      <c r="H979" s="19" t="n">
        <v>0.847035669296776</v>
      </c>
      <c r="I979" s="19" t="n">
        <v>0.844426034735785</v>
      </c>
      <c r="J979" s="19" t="n">
        <v>0.777411138616225</v>
      </c>
      <c r="K979" s="19" t="n">
        <v>0.793710132467796</v>
      </c>
      <c r="L979" s="19" t="n">
        <v>0.871082269802853</v>
      </c>
      <c r="M979" s="19"/>
      <c r="N979" s="19" t="n">
        <v>0.853442246140668</v>
      </c>
      <c r="O979" s="19" t="n">
        <v>0.830230218260514</v>
      </c>
      <c r="P979" s="19" t="n">
        <v>0.811660186605361</v>
      </c>
      <c r="Q979" s="19" t="n">
        <v>0.806941912392742</v>
      </c>
      <c r="R979" s="19"/>
      <c r="S979" s="19" t="n">
        <v>0.917445943745871</v>
      </c>
      <c r="T979" s="19" t="n">
        <v>0.843049133126732</v>
      </c>
      <c r="U979" s="19" t="n">
        <v>0.77124498689581</v>
      </c>
      <c r="V979" s="19" t="n">
        <v>0.84019219220273</v>
      </c>
      <c r="W979" s="19" t="n">
        <v>0.856136136175554</v>
      </c>
      <c r="X979" s="19" t="n">
        <v>0.752285630147633</v>
      </c>
      <c r="Y979" s="19" t="n">
        <v>0.835242025171988</v>
      </c>
      <c r="Z979" s="19" t="n">
        <v>0.760461948611078</v>
      </c>
      <c r="AA979" s="19" t="n">
        <v>0.841432060427339</v>
      </c>
      <c r="AB979" s="19" t="n">
        <v>0.789601923206453</v>
      </c>
      <c r="AC979" s="19" t="n">
        <v>0.76796999771626</v>
      </c>
      <c r="AD979" s="19" t="n">
        <v>0.814496516171432</v>
      </c>
      <c r="AE979" s="19"/>
      <c r="AF979" s="19" t="n">
        <v>0.760808902481271</v>
      </c>
      <c r="AG979" s="19" t="n">
        <v>0.900298531908925</v>
      </c>
      <c r="AH979" s="19" t="n">
        <v>0.81862753740665</v>
      </c>
      <c r="AI979" s="19"/>
      <c r="AJ979" s="19" t="n">
        <v>0.791015315597637</v>
      </c>
      <c r="AK979" s="19" t="n">
        <v>0.891573957185172</v>
      </c>
      <c r="AL979" s="19" t="n">
        <v>0.879552055820669</v>
      </c>
      <c r="AM979" s="19" t="n">
        <v>0.70895334412135</v>
      </c>
      <c r="AN979" s="19" t="n">
        <v>0.758163455103693</v>
      </c>
      <c r="AO979" s="19"/>
      <c r="AP979" s="19" t="n">
        <v>0.835824336415381</v>
      </c>
      <c r="AQ979" s="19" t="n">
        <v>0.865598925359</v>
      </c>
      <c r="AR979" s="19" t="n">
        <v>0.886738426627628</v>
      </c>
      <c r="AS979" s="19" t="n">
        <v>0.672151884913255</v>
      </c>
      <c r="AT979" s="19" t="n">
        <v>0.932014759165062</v>
      </c>
      <c r="AU979" s="19"/>
      <c r="AV979" s="19" t="n">
        <v>0.892339533731624</v>
      </c>
      <c r="AW979" s="19" t="n">
        <v>0.831402797795704</v>
      </c>
      <c r="AX979" s="19" t="n">
        <v>0.907171338007316</v>
      </c>
      <c r="AY979" s="19" t="n">
        <v>0.662211251268553</v>
      </c>
      <c r="AZ979" s="19" t="n">
        <v>0.923684813589023</v>
      </c>
      <c r="BA979" s="19" t="n">
        <v>0.800773947062986</v>
      </c>
      <c r="BB979" s="19"/>
      <c r="BC979" s="19" t="n">
        <v>0.831312363894234</v>
      </c>
      <c r="BD979" s="19" t="n">
        <v>0.832504047561139</v>
      </c>
      <c r="BE979" s="19" t="n">
        <v>0.847180650824125</v>
      </c>
      <c r="BF979" s="19" t="n">
        <v>0.845069577709429</v>
      </c>
      <c r="BG979" s="19" t="n">
        <v>1</v>
      </c>
    </row>
    <row r="980">
      <c r="B980" t="s">
        <v>141</v>
      </c>
      <c r="C980" s="19" t="n">
        <v>-0.774592946701031</v>
      </c>
      <c r="D980" s="19" t="n">
        <v>-0.785941310119798</v>
      </c>
      <c r="E980" s="19" t="n">
        <v>-0.765201008847107</v>
      </c>
      <c r="F980" s="19"/>
      <c r="G980" s="19" t="n">
        <v>-0.759675836245813</v>
      </c>
      <c r="H980" s="19" t="n">
        <v>-0.793587983195361</v>
      </c>
      <c r="I980" s="19" t="n">
        <v>-0.778120956391973</v>
      </c>
      <c r="J980" s="19" t="n">
        <v>-0.706354888352024</v>
      </c>
      <c r="K980" s="19" t="n">
        <v>-0.732991865659454</v>
      </c>
      <c r="L980" s="19" t="n">
        <v>-0.853416705823176</v>
      </c>
      <c r="M980" s="19"/>
      <c r="N980" s="19" t="n">
        <v>-0.808727728709587</v>
      </c>
      <c r="O980" s="19" t="n">
        <v>-0.793480709635813</v>
      </c>
      <c r="P980" s="19" t="n">
        <v>-0.747476853595299</v>
      </c>
      <c r="Q980" s="19" t="n">
        <v>-0.74456285042255</v>
      </c>
      <c r="R980" s="19"/>
      <c r="S980" s="19" t="n">
        <v>-0.893200139445729</v>
      </c>
      <c r="T980" s="19" t="n">
        <v>-0.822861705190189</v>
      </c>
      <c r="U980" s="19" t="n">
        <v>-0.685286297830646</v>
      </c>
      <c r="V980" s="19" t="n">
        <v>-0.804686247672252</v>
      </c>
      <c r="W980" s="19" t="n">
        <v>-0.79124244147637</v>
      </c>
      <c r="X980" s="19" t="n">
        <v>-0.64547719665129</v>
      </c>
      <c r="Y980" s="19" t="n">
        <v>-0.791163568627912</v>
      </c>
      <c r="Z980" s="19" t="n">
        <v>-0.638178810508111</v>
      </c>
      <c r="AA980" s="19" t="n">
        <v>-0.791538927705388</v>
      </c>
      <c r="AB980" s="19" t="n">
        <v>-0.740947392196911</v>
      </c>
      <c r="AC980" s="19" t="n">
        <v>-0.714119551123433</v>
      </c>
      <c r="AD980" s="19" t="n">
        <v>-0.786714792922854</v>
      </c>
      <c r="AE980" s="19"/>
      <c r="AF980" s="19" t="n">
        <v>-0.698587981310531</v>
      </c>
      <c r="AG980" s="19" t="n">
        <v>-0.87209252005276</v>
      </c>
      <c r="AH980" s="19" t="n">
        <v>-0.73497717035564</v>
      </c>
      <c r="AI980" s="19"/>
      <c r="AJ980" s="19" t="n">
        <v>-0.74745532114365</v>
      </c>
      <c r="AK980" s="19" t="n">
        <v>-0.855746318042948</v>
      </c>
      <c r="AL980" s="19" t="n">
        <v>-0.812300523452581</v>
      </c>
      <c r="AM980" s="19" t="n">
        <v>-0.646439287292729</v>
      </c>
      <c r="AN980" s="19" t="n">
        <v>-0.650224384818301</v>
      </c>
      <c r="AO980" s="19"/>
      <c r="AP980" s="19" t="n">
        <v>-0.793748051107556</v>
      </c>
      <c r="AQ980" s="19" t="n">
        <v>-0.833126456191326</v>
      </c>
      <c r="AR980" s="19" t="n">
        <v>-0.816258197716196</v>
      </c>
      <c r="AS980" s="19" t="n">
        <v>-0.614659132883537</v>
      </c>
      <c r="AT980" s="19" t="n">
        <v>-0.887850525312087</v>
      </c>
      <c r="AU980" s="19"/>
      <c r="AV980" s="19" t="n">
        <v>-0.859614350578142</v>
      </c>
      <c r="AW980" s="19" t="n">
        <v>-0.785018564890253</v>
      </c>
      <c r="AX980" s="19" t="n">
        <v>-0.859292047203978</v>
      </c>
      <c r="AY980" s="19" t="n">
        <v>-0.610398655847132</v>
      </c>
      <c r="AZ980" s="19" t="n">
        <v>-0.890008061764849</v>
      </c>
      <c r="BA980" s="19" t="n">
        <v>-0.671760200488173</v>
      </c>
      <c r="BB980" s="19"/>
      <c r="BC980" s="19" t="n">
        <v>-0.764257464319643</v>
      </c>
      <c r="BD980" s="19" t="n">
        <v>-0.776722729141474</v>
      </c>
      <c r="BE980" s="19" t="n">
        <v>-0.799736955806521</v>
      </c>
      <c r="BF980" s="19" t="n">
        <v>-0.808586899203796</v>
      </c>
      <c r="BG980" s="19" t="n">
        <v>-1</v>
      </c>
    </row>
    <row r="981">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c r="AB981" s="19"/>
      <c r="AC981" s="19"/>
      <c r="AD981" s="19"/>
      <c r="AE981" s="19"/>
      <c r="AF981" s="19"/>
      <c r="AG981" s="19"/>
      <c r="AH981" s="19"/>
      <c r="AI981" s="19"/>
      <c r="AJ981" s="19"/>
      <c r="AK981" s="19"/>
      <c r="AL981" s="19"/>
      <c r="AM981" s="19"/>
      <c r="AN981" s="19"/>
      <c r="AO981" s="19"/>
      <c r="AP981" s="19"/>
      <c r="AQ981" s="19"/>
      <c r="AR981" s="19"/>
      <c r="AS981" s="19"/>
      <c r="AT981" s="19"/>
      <c r="AU981" s="19"/>
      <c r="AV981" s="19"/>
      <c r="AW981" s="19"/>
      <c r="AX981" s="19"/>
      <c r="AY981" s="19"/>
      <c r="AZ981" s="19"/>
      <c r="BA981" s="19"/>
      <c r="BB981" s="19"/>
      <c r="BC981" s="19"/>
      <c r="BD981" s="19"/>
      <c r="BE981" s="19"/>
      <c r="BF981" s="19"/>
      <c r="BG981" s="19"/>
    </row>
    <row r="982">
      <c r="B982" s="7" t="s">
        <v>458</v>
      </c>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c r="AB982" s="19"/>
      <c r="AC982" s="19"/>
      <c r="AD982" s="19"/>
      <c r="AE982" s="19"/>
      <c r="AF982" s="19"/>
      <c r="AG982" s="19"/>
      <c r="AH982" s="19"/>
      <c r="AI982" s="19"/>
      <c r="AJ982" s="19"/>
      <c r="AK982" s="19"/>
      <c r="AL982" s="19"/>
      <c r="AM982" s="19"/>
      <c r="AN982" s="19"/>
      <c r="AO982" s="19"/>
      <c r="AP982" s="19"/>
      <c r="AQ982" s="19"/>
      <c r="AR982" s="19"/>
      <c r="AS982" s="19"/>
      <c r="AT982" s="19"/>
      <c r="AU982" s="19"/>
      <c r="AV982" s="19"/>
      <c r="AW982" s="19"/>
      <c r="AX982" s="19"/>
      <c r="AY982" s="19"/>
      <c r="AZ982" s="19"/>
      <c r="BA982" s="19"/>
      <c r="BB982" s="19"/>
      <c r="BC982" s="19"/>
      <c r="BD982" s="19"/>
      <c r="BE982" s="19"/>
      <c r="BF982" s="19"/>
      <c r="BG982" s="19"/>
    </row>
    <row r="983">
      <c r="B983" s="26" t="s">
        <v>331</v>
      </c>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c r="AB983" s="19"/>
      <c r="AC983" s="19"/>
      <c r="AD983" s="19"/>
      <c r="AE983" s="19"/>
      <c r="AF983" s="19"/>
      <c r="AG983" s="19"/>
      <c r="AH983" s="19"/>
      <c r="AI983" s="19"/>
      <c r="AJ983" s="19"/>
      <c r="AK983" s="19"/>
      <c r="AL983" s="19"/>
      <c r="AM983" s="19"/>
      <c r="AN983" s="19"/>
      <c r="AO983" s="19"/>
      <c r="AP983" s="19"/>
      <c r="AQ983" s="19"/>
      <c r="AR983" s="19"/>
      <c r="AS983" s="19"/>
      <c r="AT983" s="19"/>
      <c r="AU983" s="19"/>
      <c r="AV983" s="19"/>
      <c r="AW983" s="19"/>
      <c r="AX983" s="19"/>
      <c r="AY983" s="19"/>
      <c r="AZ983" s="19"/>
      <c r="BA983" s="19"/>
      <c r="BB983" s="19"/>
      <c r="BC983" s="19"/>
      <c r="BD983" s="19"/>
      <c r="BE983" s="19"/>
      <c r="BF983" s="19"/>
      <c r="BG983" s="19"/>
    </row>
    <row r="984">
      <c r="B984" t="s">
        <v>134</v>
      </c>
      <c r="C984" s="19" t="n">
        <v>0.477832742910869</v>
      </c>
      <c r="D984" s="19" t="n">
        <v>0.448736647551918</v>
      </c>
      <c r="E984" s="19" t="n">
        <v>0.50758137241093</v>
      </c>
      <c r="F984" s="19"/>
      <c r="G984" s="19" t="n">
        <v>0.429599129239643</v>
      </c>
      <c r="H984" s="19" t="n">
        <v>0.52475480962374</v>
      </c>
      <c r="I984" s="19" t="n">
        <v>0.467294767248464</v>
      </c>
      <c r="J984" s="19" t="n">
        <v>0.436505964907125</v>
      </c>
      <c r="K984" s="19" t="n">
        <v>0.437075176868534</v>
      </c>
      <c r="L984" s="19" t="n">
        <v>0.544410527738229</v>
      </c>
      <c r="M984" s="19"/>
      <c r="N984" s="19" t="n">
        <v>0.532835623747412</v>
      </c>
      <c r="O984" s="19" t="n">
        <v>0.438872759092497</v>
      </c>
      <c r="P984" s="19" t="n">
        <v>0.424627660140388</v>
      </c>
      <c r="Q984" s="19" t="n">
        <v>0.507830328847059</v>
      </c>
      <c r="R984" s="19"/>
      <c r="S984" s="19" t="n">
        <v>0.604132849164239</v>
      </c>
      <c r="T984" s="19" t="n">
        <v>0.439653122145415</v>
      </c>
      <c r="U984" s="19" t="n">
        <v>0.418089154989447</v>
      </c>
      <c r="V984" s="19" t="n">
        <v>0.463737138995669</v>
      </c>
      <c r="W984" s="19" t="n">
        <v>0.541013906786449</v>
      </c>
      <c r="X984" s="19" t="n">
        <v>0.35899099428422</v>
      </c>
      <c r="Y984" s="19" t="n">
        <v>0.507935813915542</v>
      </c>
      <c r="Z984" s="19" t="n">
        <v>0.378256932382433</v>
      </c>
      <c r="AA984" s="19" t="n">
        <v>0.462290374764186</v>
      </c>
      <c r="AB984" s="19" t="n">
        <v>0.466788555730636</v>
      </c>
      <c r="AC984" s="19" t="n">
        <v>0.582121734966056</v>
      </c>
      <c r="AD984" s="19" t="n">
        <v>0.481279140952022</v>
      </c>
      <c r="AE984" s="19"/>
      <c r="AF984" s="19" t="n">
        <v>0.437094915492219</v>
      </c>
      <c r="AG984" s="19" t="n">
        <v>0.533062467047774</v>
      </c>
      <c r="AH984" s="19" t="n">
        <v>0.476388275645762</v>
      </c>
      <c r="AI984" s="19"/>
      <c r="AJ984" s="19" t="n">
        <v>0.429370884882027</v>
      </c>
      <c r="AK984" s="19" t="n">
        <v>0.582470025858591</v>
      </c>
      <c r="AL984" s="19" t="n">
        <v>0.528288530880341</v>
      </c>
      <c r="AM984" s="19" t="n">
        <v>0.60874680078291</v>
      </c>
      <c r="AN984" s="19" t="n">
        <v>0.423756313606167</v>
      </c>
      <c r="AO984" s="19"/>
      <c r="AP984" s="19" t="n">
        <v>0.470173493631122</v>
      </c>
      <c r="AQ984" s="19" t="n">
        <v>0.565050807008354</v>
      </c>
      <c r="AR984" s="19" t="n">
        <v>0.42565880810695</v>
      </c>
      <c r="AS984" s="19" t="n">
        <v>0.390998241994107</v>
      </c>
      <c r="AT984" s="19" t="n">
        <v>0.410795609629733</v>
      </c>
      <c r="AU984" s="19"/>
      <c r="AV984" s="19" t="n">
        <v>0.578419391787918</v>
      </c>
      <c r="AW984" s="19" t="n">
        <v>0.443165069220448</v>
      </c>
      <c r="AX984" s="19" t="n">
        <v>0.473401968733237</v>
      </c>
      <c r="AY984" s="19" t="n">
        <v>0.417972562899016</v>
      </c>
      <c r="AZ984" s="19" t="n">
        <v>0.476083763898482</v>
      </c>
      <c r="BA984" s="19" t="n">
        <v>0.392857750426693</v>
      </c>
      <c r="BB984" s="19"/>
      <c r="BC984" s="19" t="n">
        <v>0.491602866513066</v>
      </c>
      <c r="BD984" s="19" t="n">
        <v>0.434464587563007</v>
      </c>
      <c r="BE984" s="19" t="n">
        <v>0.477463323512584</v>
      </c>
      <c r="BF984" s="19" t="n">
        <v>0.561343245729668</v>
      </c>
      <c r="BG984" s="19" t="n">
        <v>0.716963468013895</v>
      </c>
    </row>
    <row r="985">
      <c r="B985" t="s">
        <v>135</v>
      </c>
      <c r="C985" s="19" t="n">
        <v>0.377518129507139</v>
      </c>
      <c r="D985" s="19" t="n">
        <v>0.403602034807045</v>
      </c>
      <c r="E985" s="19" t="n">
        <v>0.351223768189785</v>
      </c>
      <c r="F985" s="19"/>
      <c r="G985" s="19" t="n">
        <v>0.417553014622464</v>
      </c>
      <c r="H985" s="19" t="n">
        <v>0.34083424398482</v>
      </c>
      <c r="I985" s="19" t="n">
        <v>0.375030838542694</v>
      </c>
      <c r="J985" s="19" t="n">
        <v>0.394252482803339</v>
      </c>
      <c r="K985" s="19" t="n">
        <v>0.404970384704172</v>
      </c>
      <c r="L985" s="19" t="n">
        <v>0.349112016819367</v>
      </c>
      <c r="M985" s="19"/>
      <c r="N985" s="19" t="n">
        <v>0.355348044126723</v>
      </c>
      <c r="O985" s="19" t="n">
        <v>0.382074771317281</v>
      </c>
      <c r="P985" s="19" t="n">
        <v>0.432929858195482</v>
      </c>
      <c r="Q985" s="19" t="n">
        <v>0.34757626691006</v>
      </c>
      <c r="R985" s="19"/>
      <c r="S985" s="19" t="n">
        <v>0.295066121904019</v>
      </c>
      <c r="T985" s="19" t="n">
        <v>0.409057418681505</v>
      </c>
      <c r="U985" s="19" t="n">
        <v>0.444447133653437</v>
      </c>
      <c r="V985" s="19" t="n">
        <v>0.401146645621239</v>
      </c>
      <c r="W985" s="19" t="n">
        <v>0.290986177146683</v>
      </c>
      <c r="X985" s="19" t="n">
        <v>0.491651428151323</v>
      </c>
      <c r="Y985" s="19" t="n">
        <v>0.361346207949317</v>
      </c>
      <c r="Z985" s="19" t="n">
        <v>0.421270675740308</v>
      </c>
      <c r="AA985" s="19" t="n">
        <v>0.383512847000025</v>
      </c>
      <c r="AB985" s="19" t="n">
        <v>0.414096530039981</v>
      </c>
      <c r="AC985" s="19" t="n">
        <v>0.226106949194742</v>
      </c>
      <c r="AD985" s="19" t="n">
        <v>0.298086567754152</v>
      </c>
      <c r="AE985" s="19"/>
      <c r="AF985" s="19" t="n">
        <v>0.362564136598364</v>
      </c>
      <c r="AG985" s="19" t="n">
        <v>0.377020310218358</v>
      </c>
      <c r="AH985" s="19" t="n">
        <v>0.354340066442557</v>
      </c>
      <c r="AI985" s="19"/>
      <c r="AJ985" s="19" t="n">
        <v>0.423748126890005</v>
      </c>
      <c r="AK985" s="19" t="n">
        <v>0.327771806480517</v>
      </c>
      <c r="AL985" s="19" t="n">
        <v>0.363677860126673</v>
      </c>
      <c r="AM985" s="19" t="n">
        <v>0.170250094562668</v>
      </c>
      <c r="AN985" s="19" t="n">
        <v>0.343550149401761</v>
      </c>
      <c r="AO985" s="19"/>
      <c r="AP985" s="19" t="n">
        <v>0.399209167876898</v>
      </c>
      <c r="AQ985" s="19" t="n">
        <v>0.339287642685403</v>
      </c>
      <c r="AR985" s="19" t="n">
        <v>0.428708384308112</v>
      </c>
      <c r="AS985" s="19" t="n">
        <v>0.391241542843147</v>
      </c>
      <c r="AT985" s="19" t="n">
        <v>0.464401520541471</v>
      </c>
      <c r="AU985" s="19"/>
      <c r="AV985" s="19" t="n">
        <v>0.340111929095475</v>
      </c>
      <c r="AW985" s="19" t="n">
        <v>0.415015916531854</v>
      </c>
      <c r="AX985" s="19" t="n">
        <v>0.39028204188227</v>
      </c>
      <c r="AY985" s="19" t="n">
        <v>0.365232288929058</v>
      </c>
      <c r="AZ985" s="19" t="n">
        <v>0.428878769424274</v>
      </c>
      <c r="BA985" s="19" t="n">
        <v>0.446305929661726</v>
      </c>
      <c r="BB985" s="19"/>
      <c r="BC985" s="19" t="n">
        <v>0.385708580277837</v>
      </c>
      <c r="BD985" s="19" t="n">
        <v>0.415008517408631</v>
      </c>
      <c r="BE985" s="19" t="n">
        <v>0.382679381765713</v>
      </c>
      <c r="BF985" s="19" t="n">
        <v>0.29187090417162</v>
      </c>
      <c r="BG985" s="19" t="n">
        <v>0.241362456146518</v>
      </c>
    </row>
    <row r="986">
      <c r="B986" t="s">
        <v>339</v>
      </c>
      <c r="C986" s="19" t="n">
        <v>0.0795814114607435</v>
      </c>
      <c r="D986" s="19" t="n">
        <v>0.0935951479415924</v>
      </c>
      <c r="E986" s="19" t="n">
        <v>0.0666339005852007</v>
      </c>
      <c r="F986" s="19"/>
      <c r="G986" s="19" t="n">
        <v>0.0971215109264734</v>
      </c>
      <c r="H986" s="19" t="n">
        <v>0.0474810001498151</v>
      </c>
      <c r="I986" s="19" t="n">
        <v>0.0852137424587236</v>
      </c>
      <c r="J986" s="19" t="n">
        <v>0.0817697044871666</v>
      </c>
      <c r="K986" s="19" t="n">
        <v>0.09518950647787</v>
      </c>
      <c r="L986" s="19" t="n">
        <v>0.0757818203935206</v>
      </c>
      <c r="M986" s="19"/>
      <c r="N986" s="19" t="n">
        <v>0.0762085412638348</v>
      </c>
      <c r="O986" s="19" t="n">
        <v>0.102440780429505</v>
      </c>
      <c r="P986" s="19" t="n">
        <v>0.0672806237054651</v>
      </c>
      <c r="Q986" s="19" t="n">
        <v>0.0703738304390495</v>
      </c>
      <c r="R986" s="19"/>
      <c r="S986" s="19" t="n">
        <v>0.0623710854539323</v>
      </c>
      <c r="T986" s="19" t="n">
        <v>0.084540527323743</v>
      </c>
      <c r="U986" s="19" t="n">
        <v>0.0728099215901403</v>
      </c>
      <c r="V986" s="19" t="n">
        <v>0.100168503728685</v>
      </c>
      <c r="W986" s="19" t="n">
        <v>0.0852154342113263</v>
      </c>
      <c r="X986" s="19" t="n">
        <v>0.0516031139497679</v>
      </c>
      <c r="Y986" s="19" t="n">
        <v>0.0836705322463229</v>
      </c>
      <c r="Z986" s="19" t="n">
        <v>0.0781248252575812</v>
      </c>
      <c r="AA986" s="19" t="n">
        <v>0.0768608119401158</v>
      </c>
      <c r="AB986" s="19" t="n">
        <v>0.0654489613248444</v>
      </c>
      <c r="AC986" s="19" t="n">
        <v>0.120319018919919</v>
      </c>
      <c r="AD986" s="19" t="n">
        <v>0.127455692395836</v>
      </c>
      <c r="AE986" s="19"/>
      <c r="AF986" s="19" t="n">
        <v>0.117208035208484</v>
      </c>
      <c r="AG986" s="19" t="n">
        <v>0.0576770109863618</v>
      </c>
      <c r="AH986" s="19" t="n">
        <v>0.0507947415749239</v>
      </c>
      <c r="AI986" s="19"/>
      <c r="AJ986" s="19" t="n">
        <v>0.0931253373232226</v>
      </c>
      <c r="AK986" s="19" t="n">
        <v>0.0570214046867334</v>
      </c>
      <c r="AL986" s="19" t="n">
        <v>0.0767480512426821</v>
      </c>
      <c r="AM986" s="19" t="n">
        <v>0.158489047825802</v>
      </c>
      <c r="AN986" s="19" t="n">
        <v>0.095084630435812</v>
      </c>
      <c r="AO986" s="19"/>
      <c r="AP986" s="19" t="n">
        <v>0.0781852962575134</v>
      </c>
      <c r="AQ986" s="19" t="n">
        <v>0.0666407160564987</v>
      </c>
      <c r="AR986" s="19" t="n">
        <v>0.0856730036332497</v>
      </c>
      <c r="AS986" s="19" t="n">
        <v>0.132287747441208</v>
      </c>
      <c r="AT986" s="19" t="n">
        <v>0.0521395792148738</v>
      </c>
      <c r="AU986" s="19"/>
      <c r="AV986" s="19" t="n">
        <v>0.0557398138999508</v>
      </c>
      <c r="AW986" s="19" t="n">
        <v>0.0848319233995109</v>
      </c>
      <c r="AX986" s="19" t="n">
        <v>0.101183579023272</v>
      </c>
      <c r="AY986" s="19" t="n">
        <v>0.136648250402974</v>
      </c>
      <c r="AZ986" s="19" t="n">
        <v>0.0396292009552751</v>
      </c>
      <c r="BA986" s="19" t="n">
        <v>0.022062676604133</v>
      </c>
      <c r="BB986" s="19"/>
      <c r="BC986" s="19" t="n">
        <v>0.0499746352998448</v>
      </c>
      <c r="BD986" s="19" t="n">
        <v>0.0763084629681344</v>
      </c>
      <c r="BE986" s="19" t="n">
        <v>0.0850546794735968</v>
      </c>
      <c r="BF986" s="19" t="n">
        <v>0.106737066791641</v>
      </c>
      <c r="BG986" s="19" t="n">
        <v>0</v>
      </c>
    </row>
    <row r="987">
      <c r="B987" t="s">
        <v>340</v>
      </c>
      <c r="C987" s="19" t="n">
        <v>0.0240371829579712</v>
      </c>
      <c r="D987" s="19" t="n">
        <v>0.0299023095565862</v>
      </c>
      <c r="E987" s="19" t="n">
        <v>0.018551767858429</v>
      </c>
      <c r="F987" s="19"/>
      <c r="G987" s="19" t="n">
        <v>0.0173494355801373</v>
      </c>
      <c r="H987" s="19" t="n">
        <v>0.0300006612974648</v>
      </c>
      <c r="I987" s="19" t="n">
        <v>0.0208590824090353</v>
      </c>
      <c r="J987" s="19" t="n">
        <v>0.0371672177308843</v>
      </c>
      <c r="K987" s="19" t="n">
        <v>0.0198042963439397</v>
      </c>
      <c r="L987" s="19" t="n">
        <v>0.0182734910242713</v>
      </c>
      <c r="M987" s="19"/>
      <c r="N987" s="19" t="n">
        <v>0.0109835883580725</v>
      </c>
      <c r="O987" s="19" t="n">
        <v>0.0350913167083724</v>
      </c>
      <c r="P987" s="19" t="n">
        <v>0.0328939341690772</v>
      </c>
      <c r="Q987" s="19" t="n">
        <v>0.0183218781862217</v>
      </c>
      <c r="R987" s="19"/>
      <c r="S987" s="19" t="n">
        <v>0.0237065968374449</v>
      </c>
      <c r="T987" s="19" t="n">
        <v>0.0358094820765225</v>
      </c>
      <c r="U987" s="19" t="n">
        <v>0.0270108361243514</v>
      </c>
      <c r="V987" s="19" t="n">
        <v>0</v>
      </c>
      <c r="W987" s="19" t="n">
        <v>0.0304117785208683</v>
      </c>
      <c r="X987" s="19" t="n">
        <v>0.04745364181761</v>
      </c>
      <c r="Y987" s="19" t="n">
        <v>0.0257709907917932</v>
      </c>
      <c r="Z987" s="19" t="n">
        <v>0.0213550839956877</v>
      </c>
      <c r="AA987" s="19" t="n">
        <v>0.00764782866822666</v>
      </c>
      <c r="AB987" s="19" t="n">
        <v>0.0245117258132325</v>
      </c>
      <c r="AC987" s="19" t="n">
        <v>0.0176018503264561</v>
      </c>
      <c r="AD987" s="19" t="n">
        <v>0.0267413304467714</v>
      </c>
      <c r="AE987" s="19"/>
      <c r="AF987" s="19" t="n">
        <v>0.0419301058800733</v>
      </c>
      <c r="AG987" s="19" t="n">
        <v>0.0085355533157668</v>
      </c>
      <c r="AH987" s="19" t="n">
        <v>0.0291296045767299</v>
      </c>
      <c r="AI987" s="19"/>
      <c r="AJ987" s="19" t="n">
        <v>0.0286295756949273</v>
      </c>
      <c r="AK987" s="19" t="n">
        <v>0.0110431499467491</v>
      </c>
      <c r="AL987" s="19" t="n">
        <v>0</v>
      </c>
      <c r="AM987" s="19" t="n">
        <v>0</v>
      </c>
      <c r="AN987" s="19" t="n">
        <v>0.0467205514263118</v>
      </c>
      <c r="AO987" s="19"/>
      <c r="AP987" s="19" t="n">
        <v>0.0169829572211073</v>
      </c>
      <c r="AQ987" s="19" t="n">
        <v>0.00959111040274691</v>
      </c>
      <c r="AR987" s="19" t="n">
        <v>0.0139012759048498</v>
      </c>
      <c r="AS987" s="19" t="n">
        <v>0.0555414147410318</v>
      </c>
      <c r="AT987" s="19" t="n">
        <v>0.0168122108680293</v>
      </c>
      <c r="AU987" s="19"/>
      <c r="AV987" s="19" t="n">
        <v>0.0065053669917489</v>
      </c>
      <c r="AW987" s="19" t="n">
        <v>0.018311948392732</v>
      </c>
      <c r="AX987" s="19" t="n">
        <v>0</v>
      </c>
      <c r="AY987" s="19" t="n">
        <v>0.0516517995458183</v>
      </c>
      <c r="AZ987" s="19" t="n">
        <v>0.0128198907492233</v>
      </c>
      <c r="BA987" s="19" t="n">
        <v>0.0311935554244354</v>
      </c>
      <c r="BB987" s="19"/>
      <c r="BC987" s="19" t="n">
        <v>0.0184972845502039</v>
      </c>
      <c r="BD987" s="19" t="n">
        <v>0.0295103739216789</v>
      </c>
      <c r="BE987" s="19" t="n">
        <v>0.0233995268136895</v>
      </c>
      <c r="BF987" s="19" t="n">
        <v>0.0128580336603357</v>
      </c>
      <c r="BG987" s="19" t="n">
        <v>0</v>
      </c>
    </row>
    <row r="988">
      <c r="B988" t="s">
        <v>100</v>
      </c>
      <c r="C988" s="19" t="n">
        <v>0.0410305331632769</v>
      </c>
      <c r="D988" s="19" t="n">
        <v>0.0241638601428579</v>
      </c>
      <c r="E988" s="19" t="n">
        <v>0.0560091909556558</v>
      </c>
      <c r="F988" s="19"/>
      <c r="G988" s="19" t="n">
        <v>0.0383769096312827</v>
      </c>
      <c r="H988" s="19" t="n">
        <v>0.05692928494416</v>
      </c>
      <c r="I988" s="19" t="n">
        <v>0.0516015693410834</v>
      </c>
      <c r="J988" s="19" t="n">
        <v>0.0503046300714853</v>
      </c>
      <c r="K988" s="19" t="n">
        <v>0.0429606356054851</v>
      </c>
      <c r="L988" s="19" t="n">
        <v>0.0124221440246126</v>
      </c>
      <c r="M988" s="19"/>
      <c r="N988" s="19" t="n">
        <v>0.0246242025039578</v>
      </c>
      <c r="O988" s="19" t="n">
        <v>0.0415203724523446</v>
      </c>
      <c r="P988" s="19" t="n">
        <v>0.0422679237895879</v>
      </c>
      <c r="Q988" s="19" t="n">
        <v>0.0558976956176098</v>
      </c>
      <c r="R988" s="19"/>
      <c r="S988" s="19" t="n">
        <v>0.0147233466403642</v>
      </c>
      <c r="T988" s="19" t="n">
        <v>0.0309394497728139</v>
      </c>
      <c r="U988" s="19" t="n">
        <v>0.0376429536426241</v>
      </c>
      <c r="V988" s="19" t="n">
        <v>0.0349477116544075</v>
      </c>
      <c r="W988" s="19" t="n">
        <v>0.0523727033346739</v>
      </c>
      <c r="X988" s="19" t="n">
        <v>0.0503008217970786</v>
      </c>
      <c r="Y988" s="19" t="n">
        <v>0.0212764550970246</v>
      </c>
      <c r="Z988" s="19" t="n">
        <v>0.10099248262399</v>
      </c>
      <c r="AA988" s="19" t="n">
        <v>0.0696881376274461</v>
      </c>
      <c r="AB988" s="19" t="n">
        <v>0.0291542270913064</v>
      </c>
      <c r="AC988" s="19" t="n">
        <v>0.053850446592827</v>
      </c>
      <c r="AD988" s="19" t="n">
        <v>0.0664372684512183</v>
      </c>
      <c r="AE988" s="19"/>
      <c r="AF988" s="19" t="n">
        <v>0.0412028068208595</v>
      </c>
      <c r="AG988" s="19" t="n">
        <v>0.0237046584317389</v>
      </c>
      <c r="AH988" s="19" t="n">
        <v>0.089347311760028</v>
      </c>
      <c r="AI988" s="19"/>
      <c r="AJ988" s="19" t="n">
        <v>0.0251260752098184</v>
      </c>
      <c r="AK988" s="19" t="n">
        <v>0.02169361302741</v>
      </c>
      <c r="AL988" s="19" t="n">
        <v>0.0312855577503032</v>
      </c>
      <c r="AM988" s="19" t="n">
        <v>0.0625140568286209</v>
      </c>
      <c r="AN988" s="19" t="n">
        <v>0.0908883551299474</v>
      </c>
      <c r="AO988" s="19"/>
      <c r="AP988" s="19" t="n">
        <v>0.0354490850133599</v>
      </c>
      <c r="AQ988" s="19" t="n">
        <v>0.0194297238469977</v>
      </c>
      <c r="AR988" s="19" t="n">
        <v>0.0460585280468384</v>
      </c>
      <c r="AS988" s="19" t="n">
        <v>0.0299310529805059</v>
      </c>
      <c r="AT988" s="19" t="n">
        <v>0.055851079745893</v>
      </c>
      <c r="AU988" s="19"/>
      <c r="AV988" s="19" t="n">
        <v>0.0192234982249073</v>
      </c>
      <c r="AW988" s="19" t="n">
        <v>0.0386751424554545</v>
      </c>
      <c r="AX988" s="19" t="n">
        <v>0.0351324103612213</v>
      </c>
      <c r="AY988" s="19" t="n">
        <v>0.0284950982231343</v>
      </c>
      <c r="AZ988" s="19" t="n">
        <v>0.0425883749727458</v>
      </c>
      <c r="BA988" s="19" t="n">
        <v>0.107580087883012</v>
      </c>
      <c r="BB988" s="19"/>
      <c r="BC988" s="19" t="n">
        <v>0.0542166333590479</v>
      </c>
      <c r="BD988" s="19" t="n">
        <v>0.0447080581385485</v>
      </c>
      <c r="BE988" s="19" t="n">
        <v>0.0314030884344167</v>
      </c>
      <c r="BF988" s="19" t="n">
        <v>0.0271907496467355</v>
      </c>
      <c r="BG988" s="19" t="n">
        <v>0.0416740758395868</v>
      </c>
    </row>
    <row r="989">
      <c r="B989" t="s">
        <v>139</v>
      </c>
      <c r="C989" s="19" t="n">
        <v>0.855350872418008</v>
      </c>
      <c r="D989" s="19" t="n">
        <v>0.852338682358964</v>
      </c>
      <c r="E989" s="19" t="n">
        <v>0.858805140600714</v>
      </c>
      <c r="F989" s="19"/>
      <c r="G989" s="19" t="n">
        <v>0.847152143862107</v>
      </c>
      <c r="H989" s="19" t="n">
        <v>0.86558905360856</v>
      </c>
      <c r="I989" s="19" t="n">
        <v>0.842325605791158</v>
      </c>
      <c r="J989" s="19" t="n">
        <v>0.830758447710464</v>
      </c>
      <c r="K989" s="19" t="n">
        <v>0.842045561572705</v>
      </c>
      <c r="L989" s="19" t="n">
        <v>0.893522544557596</v>
      </c>
      <c r="M989" s="19"/>
      <c r="N989" s="19" t="n">
        <v>0.888183667874135</v>
      </c>
      <c r="O989" s="19" t="n">
        <v>0.820947530409778</v>
      </c>
      <c r="P989" s="19" t="n">
        <v>0.85755751833587</v>
      </c>
      <c r="Q989" s="19" t="n">
        <v>0.855406595757119</v>
      </c>
      <c r="R989" s="19"/>
      <c r="S989" s="19" t="n">
        <v>0.899198971068259</v>
      </c>
      <c r="T989" s="19" t="n">
        <v>0.84871054082692</v>
      </c>
      <c r="U989" s="19" t="n">
        <v>0.862536288642884</v>
      </c>
      <c r="V989" s="19" t="n">
        <v>0.864883784616908</v>
      </c>
      <c r="W989" s="19" t="n">
        <v>0.832000083933132</v>
      </c>
      <c r="X989" s="19" t="n">
        <v>0.850642422435544</v>
      </c>
      <c r="Y989" s="19" t="n">
        <v>0.869282021864859</v>
      </c>
      <c r="Z989" s="19" t="n">
        <v>0.799527608122741</v>
      </c>
      <c r="AA989" s="19" t="n">
        <v>0.845803221764211</v>
      </c>
      <c r="AB989" s="19" t="n">
        <v>0.880885085770617</v>
      </c>
      <c r="AC989" s="19" t="n">
        <v>0.808228684160798</v>
      </c>
      <c r="AD989" s="19" t="n">
        <v>0.779365708706174</v>
      </c>
      <c r="AE989" s="19"/>
      <c r="AF989" s="19" t="n">
        <v>0.799659052090583</v>
      </c>
      <c r="AG989" s="19" t="n">
        <v>0.910082777266133</v>
      </c>
      <c r="AH989" s="19" t="n">
        <v>0.830728342088318</v>
      </c>
      <c r="AI989" s="19"/>
      <c r="AJ989" s="19" t="n">
        <v>0.853119011772032</v>
      </c>
      <c r="AK989" s="19" t="n">
        <v>0.910241832339107</v>
      </c>
      <c r="AL989" s="19" t="n">
        <v>0.891966391007015</v>
      </c>
      <c r="AM989" s="19" t="n">
        <v>0.778996895345577</v>
      </c>
      <c r="AN989" s="19" t="n">
        <v>0.767306463007929</v>
      </c>
      <c r="AO989" s="19"/>
      <c r="AP989" s="19" t="n">
        <v>0.869382661508019</v>
      </c>
      <c r="AQ989" s="19" t="n">
        <v>0.904338449693757</v>
      </c>
      <c r="AR989" s="19" t="n">
        <v>0.854367192415062</v>
      </c>
      <c r="AS989" s="19" t="n">
        <v>0.782239784837254</v>
      </c>
      <c r="AT989" s="19" t="n">
        <v>0.875197130171204</v>
      </c>
      <c r="AU989" s="19"/>
      <c r="AV989" s="19" t="n">
        <v>0.918531320883393</v>
      </c>
      <c r="AW989" s="19" t="n">
        <v>0.858180985752303</v>
      </c>
      <c r="AX989" s="19" t="n">
        <v>0.863684010615506</v>
      </c>
      <c r="AY989" s="19" t="n">
        <v>0.783204851828074</v>
      </c>
      <c r="AZ989" s="19" t="n">
        <v>0.904962533322756</v>
      </c>
      <c r="BA989" s="19" t="n">
        <v>0.839163680088419</v>
      </c>
      <c r="BB989" s="19"/>
      <c r="BC989" s="19" t="n">
        <v>0.877311446790903</v>
      </c>
      <c r="BD989" s="19" t="n">
        <v>0.849473104971638</v>
      </c>
      <c r="BE989" s="19" t="n">
        <v>0.860142705278297</v>
      </c>
      <c r="BF989" s="19" t="n">
        <v>0.853214149901288</v>
      </c>
      <c r="BG989" s="19" t="n">
        <v>0.958325924160413</v>
      </c>
    </row>
    <row r="990">
      <c r="B990" t="s">
        <v>141</v>
      </c>
      <c r="C990" s="19" t="n">
        <v>-0.814320339254731</v>
      </c>
      <c r="D990" s="19" t="n">
        <v>-0.828174822216106</v>
      </c>
      <c r="E990" s="19" t="n">
        <v>-0.802795949645059</v>
      </c>
      <c r="F990" s="19"/>
      <c r="G990" s="19" t="n">
        <v>-0.808775234230824</v>
      </c>
      <c r="H990" s="19" t="n">
        <v>-0.8086597686644</v>
      </c>
      <c r="I990" s="19" t="n">
        <v>-0.790724036450074</v>
      </c>
      <c r="J990" s="19" t="n">
        <v>-0.780453817638978</v>
      </c>
      <c r="K990" s="19" t="n">
        <v>-0.79908492596722</v>
      </c>
      <c r="L990" s="19" t="n">
        <v>-0.881100400532983</v>
      </c>
      <c r="M990" s="19"/>
      <c r="N990" s="19" t="n">
        <v>-0.863559465370177</v>
      </c>
      <c r="O990" s="19" t="n">
        <v>-0.779427157957434</v>
      </c>
      <c r="P990" s="19" t="n">
        <v>-0.815289594546282</v>
      </c>
      <c r="Q990" s="19" t="n">
        <v>-0.799508900139509</v>
      </c>
      <c r="R990" s="19"/>
      <c r="S990" s="19" t="n">
        <v>-0.884475624427894</v>
      </c>
      <c r="T990" s="19" t="n">
        <v>-0.817771091054107</v>
      </c>
      <c r="U990" s="19" t="n">
        <v>-0.82489333500026</v>
      </c>
      <c r="V990" s="19" t="n">
        <v>-0.8299360729625</v>
      </c>
      <c r="W990" s="19" t="n">
        <v>-0.779627380598458</v>
      </c>
      <c r="X990" s="19" t="n">
        <v>-0.800341600638465</v>
      </c>
      <c r="Y990" s="19" t="n">
        <v>-0.848005566767835</v>
      </c>
      <c r="Z990" s="19" t="n">
        <v>-0.698535125498752</v>
      </c>
      <c r="AA990" s="19" t="n">
        <v>-0.776115084136765</v>
      </c>
      <c r="AB990" s="19" t="n">
        <v>-0.85173085867931</v>
      </c>
      <c r="AC990" s="19" t="n">
        <v>-0.754378237567971</v>
      </c>
      <c r="AD990" s="19" t="n">
        <v>-0.712928440254956</v>
      </c>
      <c r="AE990" s="19"/>
      <c r="AF990" s="19" t="n">
        <v>-0.758456245269723</v>
      </c>
      <c r="AG990" s="19" t="n">
        <v>-0.886378118834394</v>
      </c>
      <c r="AH990" s="19" t="n">
        <v>-0.74138103032829</v>
      </c>
      <c r="AI990" s="19"/>
      <c r="AJ990" s="19" t="n">
        <v>-0.827992936562213</v>
      </c>
      <c r="AK990" s="19" t="n">
        <v>-0.888548219311698</v>
      </c>
      <c r="AL990" s="19" t="n">
        <v>-0.860680833256711</v>
      </c>
      <c r="AM990" s="19" t="n">
        <v>-0.716482838516956</v>
      </c>
      <c r="AN990" s="19" t="n">
        <v>-0.676418107877981</v>
      </c>
      <c r="AO990" s="19"/>
      <c r="AP990" s="19" t="n">
        <v>-0.833933576494659</v>
      </c>
      <c r="AQ990" s="19" t="n">
        <v>-0.884908725846759</v>
      </c>
      <c r="AR990" s="19" t="n">
        <v>-0.808308664368224</v>
      </c>
      <c r="AS990" s="19" t="n">
        <v>-0.752308731856748</v>
      </c>
      <c r="AT990" s="19" t="n">
        <v>-0.819346050425311</v>
      </c>
      <c r="AU990" s="19"/>
      <c r="AV990" s="19" t="n">
        <v>-0.899307822658486</v>
      </c>
      <c r="AW990" s="19" t="n">
        <v>-0.819505843296848</v>
      </c>
      <c r="AX990" s="19" t="n">
        <v>-0.828551600254285</v>
      </c>
      <c r="AY990" s="19" t="n">
        <v>-0.754709753604939</v>
      </c>
      <c r="AZ990" s="19" t="n">
        <v>-0.86237415835001</v>
      </c>
      <c r="BA990" s="19" t="n">
        <v>-0.731583592205407</v>
      </c>
      <c r="BB990" s="19"/>
      <c r="BC990" s="19" t="n">
        <v>-0.823094813431856</v>
      </c>
      <c r="BD990" s="19" t="n">
        <v>-0.80476504683309</v>
      </c>
      <c r="BE990" s="19" t="n">
        <v>-0.82873961684388</v>
      </c>
      <c r="BF990" s="19" t="n">
        <v>-0.826023400254552</v>
      </c>
      <c r="BG990" s="19" t="n">
        <v>-0.916651848320827</v>
      </c>
    </row>
    <row r="991">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c r="AB991" s="19"/>
      <c r="AC991" s="19"/>
      <c r="AD991" s="19"/>
      <c r="AE991" s="19"/>
      <c r="AF991" s="19"/>
      <c r="AG991" s="19"/>
      <c r="AH991" s="19"/>
      <c r="AI991" s="19"/>
      <c r="AJ991" s="19"/>
      <c r="AK991" s="19"/>
      <c r="AL991" s="19"/>
      <c r="AM991" s="19"/>
      <c r="AN991" s="19"/>
      <c r="AO991" s="19"/>
      <c r="AP991" s="19"/>
      <c r="AQ991" s="19"/>
      <c r="AR991" s="19"/>
      <c r="AS991" s="19"/>
      <c r="AT991" s="19"/>
      <c r="AU991" s="19"/>
      <c r="AV991" s="19"/>
      <c r="AW991" s="19"/>
      <c r="AX991" s="19"/>
      <c r="AY991" s="19"/>
      <c r="AZ991" s="19"/>
      <c r="BA991" s="19"/>
      <c r="BB991" s="19"/>
      <c r="BC991" s="19"/>
      <c r="BD991" s="19"/>
      <c r="BE991" s="19"/>
      <c r="BF991" s="19"/>
      <c r="BG991" s="19"/>
    </row>
    <row r="992">
      <c r="B992" s="7" t="s">
        <v>459</v>
      </c>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c r="AB992" s="19"/>
      <c r="AC992" s="19"/>
      <c r="AD992" s="19"/>
      <c r="AE992" s="19"/>
      <c r="AF992" s="19"/>
      <c r="AG992" s="19"/>
      <c r="AH992" s="19"/>
      <c r="AI992" s="19"/>
      <c r="AJ992" s="19"/>
      <c r="AK992" s="19"/>
      <c r="AL992" s="19"/>
      <c r="AM992" s="19"/>
      <c r="AN992" s="19"/>
      <c r="AO992" s="19"/>
      <c r="AP992" s="19"/>
      <c r="AQ992" s="19"/>
      <c r="AR992" s="19"/>
      <c r="AS992" s="19"/>
      <c r="AT992" s="19"/>
      <c r="AU992" s="19"/>
      <c r="AV992" s="19"/>
      <c r="AW992" s="19"/>
      <c r="AX992" s="19"/>
      <c r="AY992" s="19"/>
      <c r="AZ992" s="19"/>
      <c r="BA992" s="19"/>
      <c r="BB992" s="19"/>
      <c r="BC992" s="19"/>
      <c r="BD992" s="19"/>
      <c r="BE992" s="19"/>
      <c r="BF992" s="19"/>
      <c r="BG992" s="19"/>
    </row>
    <row r="993">
      <c r="B993" s="26" t="s">
        <v>331</v>
      </c>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c r="AB993" s="19"/>
      <c r="AC993" s="19"/>
      <c r="AD993" s="19"/>
      <c r="AE993" s="19"/>
      <c r="AF993" s="19"/>
      <c r="AG993" s="19"/>
      <c r="AH993" s="19"/>
      <c r="AI993" s="19"/>
      <c r="AJ993" s="19"/>
      <c r="AK993" s="19"/>
      <c r="AL993" s="19"/>
      <c r="AM993" s="19"/>
      <c r="AN993" s="19"/>
      <c r="AO993" s="19"/>
      <c r="AP993" s="19"/>
      <c r="AQ993" s="19"/>
      <c r="AR993" s="19"/>
      <c r="AS993" s="19"/>
      <c r="AT993" s="19"/>
      <c r="AU993" s="19"/>
      <c r="AV993" s="19"/>
      <c r="AW993" s="19"/>
      <c r="AX993" s="19"/>
      <c r="AY993" s="19"/>
      <c r="AZ993" s="19"/>
      <c r="BA993" s="19"/>
      <c r="BB993" s="19"/>
      <c r="BC993" s="19"/>
      <c r="BD993" s="19"/>
      <c r="BE993" s="19"/>
      <c r="BF993" s="19"/>
      <c r="BG993" s="19"/>
    </row>
    <row r="994">
      <c r="B994" t="s">
        <v>134</v>
      </c>
      <c r="C994" s="19" t="n">
        <v>0.353401583728611</v>
      </c>
      <c r="D994" s="19" t="n">
        <v>0.348859135016471</v>
      </c>
      <c r="E994" s="19" t="n">
        <v>0.360320062721788</v>
      </c>
      <c r="F994" s="19"/>
      <c r="G994" s="19" t="n">
        <v>0.334561745599333</v>
      </c>
      <c r="H994" s="19" t="n">
        <v>0.406460775827871</v>
      </c>
      <c r="I994" s="19" t="n">
        <v>0.371363304459151</v>
      </c>
      <c r="J994" s="19" t="n">
        <v>0.31991041384871</v>
      </c>
      <c r="K994" s="19" t="n">
        <v>0.334034402095723</v>
      </c>
      <c r="L994" s="19" t="n">
        <v>0.351143823360116</v>
      </c>
      <c r="M994" s="19"/>
      <c r="N994" s="19" t="n">
        <v>0.362234144243876</v>
      </c>
      <c r="O994" s="19" t="n">
        <v>0.348402376817527</v>
      </c>
      <c r="P994" s="19" t="n">
        <v>0.338979393890193</v>
      </c>
      <c r="Q994" s="19" t="n">
        <v>0.361988098174144</v>
      </c>
      <c r="R994" s="19"/>
      <c r="S994" s="19" t="n">
        <v>0.41391731520002</v>
      </c>
      <c r="T994" s="19" t="n">
        <v>0.390861728658263</v>
      </c>
      <c r="U994" s="19" t="n">
        <v>0.280285206324697</v>
      </c>
      <c r="V994" s="19" t="n">
        <v>0.378395243355011</v>
      </c>
      <c r="W994" s="19" t="n">
        <v>0.430397912335498</v>
      </c>
      <c r="X994" s="19" t="n">
        <v>0.261228672468809</v>
      </c>
      <c r="Y994" s="19" t="n">
        <v>0.357104219611413</v>
      </c>
      <c r="Z994" s="19" t="n">
        <v>0.272056410937359</v>
      </c>
      <c r="AA994" s="19" t="n">
        <v>0.358730882454089</v>
      </c>
      <c r="AB994" s="19" t="n">
        <v>0.287286576630151</v>
      </c>
      <c r="AC994" s="19" t="n">
        <v>0.379072405980646</v>
      </c>
      <c r="AD994" s="19" t="n">
        <v>0.365103600573203</v>
      </c>
      <c r="AE994" s="19"/>
      <c r="AF994" s="19" t="n">
        <v>0.338496446056454</v>
      </c>
      <c r="AG994" s="19" t="n">
        <v>0.360820685182511</v>
      </c>
      <c r="AH994" s="19" t="n">
        <v>0.369454272073225</v>
      </c>
      <c r="AI994" s="19"/>
      <c r="AJ994" s="19" t="n">
        <v>0.294057293064125</v>
      </c>
      <c r="AK994" s="19" t="n">
        <v>0.447997511414132</v>
      </c>
      <c r="AL994" s="19" t="n">
        <v>0.364975625206475</v>
      </c>
      <c r="AM994" s="19" t="n">
        <v>0.484009989301943</v>
      </c>
      <c r="AN994" s="19" t="n">
        <v>0.324953963886686</v>
      </c>
      <c r="AO994" s="19"/>
      <c r="AP994" s="19" t="n">
        <v>0.322717575063338</v>
      </c>
      <c r="AQ994" s="19" t="n">
        <v>0.42609884736688</v>
      </c>
      <c r="AR994" s="19" t="n">
        <v>0.280378079920025</v>
      </c>
      <c r="AS994" s="19" t="n">
        <v>0.314116630002342</v>
      </c>
      <c r="AT994" s="19" t="n">
        <v>0.294128658308142</v>
      </c>
      <c r="AU994" s="19"/>
      <c r="AV994" s="19" t="n">
        <v>0.426213785777136</v>
      </c>
      <c r="AW994" s="19" t="n">
        <v>0.292633271833907</v>
      </c>
      <c r="AX994" s="19" t="n">
        <v>0.372781074027697</v>
      </c>
      <c r="AY994" s="19" t="n">
        <v>0.353443530543238</v>
      </c>
      <c r="AZ994" s="19" t="n">
        <v>0.383644148408371</v>
      </c>
      <c r="BA994" s="19" t="n">
        <v>0.242471477377114</v>
      </c>
      <c r="BB994" s="19"/>
      <c r="BC994" s="19" t="n">
        <v>0.325395498952369</v>
      </c>
      <c r="BD994" s="19" t="n">
        <v>0.358781408968271</v>
      </c>
      <c r="BE994" s="19" t="n">
        <v>0.344943305548487</v>
      </c>
      <c r="BF994" s="19" t="n">
        <v>0.366717626970034</v>
      </c>
      <c r="BG994" s="19" t="n">
        <v>0.581483236084979</v>
      </c>
    </row>
    <row r="995">
      <c r="B995" t="s">
        <v>135</v>
      </c>
      <c r="C995" s="19" t="n">
        <v>0.372181235978508</v>
      </c>
      <c r="D995" s="19" t="n">
        <v>0.387425731788455</v>
      </c>
      <c r="E995" s="19" t="n">
        <v>0.354555855119029</v>
      </c>
      <c r="F995" s="19"/>
      <c r="G995" s="19" t="n">
        <v>0.428593456836382</v>
      </c>
      <c r="H995" s="19" t="n">
        <v>0.319062676338965</v>
      </c>
      <c r="I995" s="19" t="n">
        <v>0.370326144281225</v>
      </c>
      <c r="J995" s="19" t="n">
        <v>0.357780338328283</v>
      </c>
      <c r="K995" s="19" t="n">
        <v>0.326612732130132</v>
      </c>
      <c r="L995" s="19" t="n">
        <v>0.424259415121642</v>
      </c>
      <c r="M995" s="19"/>
      <c r="N995" s="19" t="n">
        <v>0.378246852235812</v>
      </c>
      <c r="O995" s="19" t="n">
        <v>0.373952152515854</v>
      </c>
      <c r="P995" s="19" t="n">
        <v>0.37970114185392</v>
      </c>
      <c r="Q995" s="19" t="n">
        <v>0.35786728276313</v>
      </c>
      <c r="R995" s="19"/>
      <c r="S995" s="19" t="n">
        <v>0.371706634415982</v>
      </c>
      <c r="T995" s="19" t="n">
        <v>0.31997720389597</v>
      </c>
      <c r="U995" s="19" t="n">
        <v>0.377492640066354</v>
      </c>
      <c r="V995" s="19" t="n">
        <v>0.313348600316712</v>
      </c>
      <c r="W995" s="19" t="n">
        <v>0.271007832802702</v>
      </c>
      <c r="X995" s="19" t="n">
        <v>0.491556527470988</v>
      </c>
      <c r="Y995" s="19" t="n">
        <v>0.460915164973903</v>
      </c>
      <c r="Z995" s="19" t="n">
        <v>0.417749903481533</v>
      </c>
      <c r="AA995" s="19" t="n">
        <v>0.327773546364068</v>
      </c>
      <c r="AB995" s="19" t="n">
        <v>0.427437990435433</v>
      </c>
      <c r="AC995" s="19" t="n">
        <v>0.344489902748261</v>
      </c>
      <c r="AD995" s="19" t="n">
        <v>0.401179480054329</v>
      </c>
      <c r="AE995" s="19"/>
      <c r="AF995" s="19" t="n">
        <v>0.359445946756011</v>
      </c>
      <c r="AG995" s="19" t="n">
        <v>0.38289645062742</v>
      </c>
      <c r="AH995" s="19" t="n">
        <v>0.340119763220602</v>
      </c>
      <c r="AI995" s="19"/>
      <c r="AJ995" s="19" t="n">
        <v>0.41203370454281</v>
      </c>
      <c r="AK995" s="19" t="n">
        <v>0.34583088715199</v>
      </c>
      <c r="AL995" s="19" t="n">
        <v>0.304392268632445</v>
      </c>
      <c r="AM995" s="19" t="n">
        <v>0.334437641560982</v>
      </c>
      <c r="AN995" s="19" t="n">
        <v>0.311250519790457</v>
      </c>
      <c r="AO995" s="19"/>
      <c r="AP995" s="19" t="n">
        <v>0.376055327094251</v>
      </c>
      <c r="AQ995" s="19" t="n">
        <v>0.347048168000619</v>
      </c>
      <c r="AR995" s="19" t="n">
        <v>0.45494362573017</v>
      </c>
      <c r="AS995" s="19" t="n">
        <v>0.40869281000338</v>
      </c>
      <c r="AT995" s="19" t="n">
        <v>0.304391941684805</v>
      </c>
      <c r="AU995" s="19"/>
      <c r="AV995" s="19" t="n">
        <v>0.330352086342801</v>
      </c>
      <c r="AW995" s="19" t="n">
        <v>0.421555878689307</v>
      </c>
      <c r="AX995" s="19" t="n">
        <v>0.368555686794621</v>
      </c>
      <c r="AY995" s="19" t="n">
        <v>0.353776566196822</v>
      </c>
      <c r="AZ995" s="19" t="n">
        <v>0.280120800699787</v>
      </c>
      <c r="BA995" s="19" t="n">
        <v>0.466382795070461</v>
      </c>
      <c r="BB995" s="19"/>
      <c r="BC995" s="19" t="n">
        <v>0.410986011671283</v>
      </c>
      <c r="BD995" s="19" t="n">
        <v>0.350152436322887</v>
      </c>
      <c r="BE995" s="19" t="n">
        <v>0.371614376038881</v>
      </c>
      <c r="BF995" s="19" t="n">
        <v>0.404255597434743</v>
      </c>
      <c r="BG995" s="19" t="n">
        <v>0.261849884959555</v>
      </c>
    </row>
    <row r="996">
      <c r="B996" t="s">
        <v>339</v>
      </c>
      <c r="C996" s="19" t="n">
        <v>0.150303797243177</v>
      </c>
      <c r="D996" s="19" t="n">
        <v>0.16263778131365</v>
      </c>
      <c r="E996" s="19" t="n">
        <v>0.139484301643462</v>
      </c>
      <c r="F996" s="19"/>
      <c r="G996" s="19" t="n">
        <v>0.137913588237057</v>
      </c>
      <c r="H996" s="19" t="n">
        <v>0.146001166854977</v>
      </c>
      <c r="I996" s="19" t="n">
        <v>0.133888082824252</v>
      </c>
      <c r="J996" s="19" t="n">
        <v>0.191580963866788</v>
      </c>
      <c r="K996" s="19" t="n">
        <v>0.1769509246895</v>
      </c>
      <c r="L996" s="19" t="n">
        <v>0.121294734942767</v>
      </c>
      <c r="M996" s="19"/>
      <c r="N996" s="19" t="n">
        <v>0.15602375160723</v>
      </c>
      <c r="O996" s="19" t="n">
        <v>0.16156287658367</v>
      </c>
      <c r="P996" s="19" t="n">
        <v>0.153269650483628</v>
      </c>
      <c r="Q996" s="19" t="n">
        <v>0.130639551425198</v>
      </c>
      <c r="R996" s="19"/>
      <c r="S996" s="19" t="n">
        <v>0.136103989670828</v>
      </c>
      <c r="T996" s="19" t="n">
        <v>0.186399638205697</v>
      </c>
      <c r="U996" s="19" t="n">
        <v>0.153406159030137</v>
      </c>
      <c r="V996" s="19" t="n">
        <v>0.185838412677692</v>
      </c>
      <c r="W996" s="19" t="n">
        <v>0.195686365483506</v>
      </c>
      <c r="X996" s="19" t="n">
        <v>0.085155544038589</v>
      </c>
      <c r="Y996" s="19" t="n">
        <v>0.0930351061823793</v>
      </c>
      <c r="Z996" s="19" t="n">
        <v>0.156485444969848</v>
      </c>
      <c r="AA996" s="19" t="n">
        <v>0.155918320914518</v>
      </c>
      <c r="AB996" s="19" t="n">
        <v>0.158481892211978</v>
      </c>
      <c r="AC996" s="19" t="n">
        <v>0.163971318811038</v>
      </c>
      <c r="AD996" s="19" t="n">
        <v>0.0955155052480892</v>
      </c>
      <c r="AE996" s="19"/>
      <c r="AF996" s="19" t="n">
        <v>0.157880790816021</v>
      </c>
      <c r="AG996" s="19" t="n">
        <v>0.153355751295194</v>
      </c>
      <c r="AH996" s="19" t="n">
        <v>0.149888057599727</v>
      </c>
      <c r="AI996" s="19"/>
      <c r="AJ996" s="19" t="n">
        <v>0.161504751905726</v>
      </c>
      <c r="AK996" s="19" t="n">
        <v>0.140886494613855</v>
      </c>
      <c r="AL996" s="19" t="n">
        <v>0.194618960321363</v>
      </c>
      <c r="AM996" s="19" t="n">
        <v>0.0605349274565779</v>
      </c>
      <c r="AN996" s="19" t="n">
        <v>0.137009083537492</v>
      </c>
      <c r="AO996" s="19"/>
      <c r="AP996" s="19" t="n">
        <v>0.164012938034257</v>
      </c>
      <c r="AQ996" s="19" t="n">
        <v>0.132485021223159</v>
      </c>
      <c r="AR996" s="19" t="n">
        <v>0.153344957443409</v>
      </c>
      <c r="AS996" s="19" t="n">
        <v>0.185097173269577</v>
      </c>
      <c r="AT996" s="19" t="n">
        <v>0.164793084563118</v>
      </c>
      <c r="AU996" s="19"/>
      <c r="AV996" s="19" t="n">
        <v>0.155823292320115</v>
      </c>
      <c r="AW996" s="19" t="n">
        <v>0.168638259387043</v>
      </c>
      <c r="AX996" s="19" t="n">
        <v>0.16853909398908</v>
      </c>
      <c r="AY996" s="19" t="n">
        <v>0.186646217249711</v>
      </c>
      <c r="AZ996" s="19" t="n">
        <v>0.155753570517505</v>
      </c>
      <c r="BA996" s="19" t="n">
        <v>0.0500455034792962</v>
      </c>
      <c r="BB996" s="19"/>
      <c r="BC996" s="19" t="n">
        <v>0.142158668617325</v>
      </c>
      <c r="BD996" s="19" t="n">
        <v>0.164378163932298</v>
      </c>
      <c r="BE996" s="19" t="n">
        <v>0.148113216584087</v>
      </c>
      <c r="BF996" s="19" t="n">
        <v>0.146657104084306</v>
      </c>
      <c r="BG996" s="19" t="n">
        <v>0.114992803115879</v>
      </c>
    </row>
    <row r="997">
      <c r="B997" t="s">
        <v>340</v>
      </c>
      <c r="C997" s="19" t="n">
        <v>0.0266871913809165</v>
      </c>
      <c r="D997" s="19" t="n">
        <v>0.0356654997154036</v>
      </c>
      <c r="E997" s="19" t="n">
        <v>0.0182175889199176</v>
      </c>
      <c r="F997" s="19"/>
      <c r="G997" s="19" t="n">
        <v>0.042266937444185</v>
      </c>
      <c r="H997" s="19" t="n">
        <v>0.0393039813615094</v>
      </c>
      <c r="I997" s="19" t="n">
        <v>0.0185883294625375</v>
      </c>
      <c r="J997" s="19" t="n">
        <v>0.0316498309348232</v>
      </c>
      <c r="K997" s="19" t="n">
        <v>0.0119630739389156</v>
      </c>
      <c r="L997" s="19" t="n">
        <v>0.0201631861274283</v>
      </c>
      <c r="M997" s="19"/>
      <c r="N997" s="19" t="n">
        <v>0.0205451277015915</v>
      </c>
      <c r="O997" s="19" t="n">
        <v>0.0298790363558038</v>
      </c>
      <c r="P997" s="19" t="n">
        <v>0.0358744214734065</v>
      </c>
      <c r="Q997" s="19" t="n">
        <v>0.0217261728972213</v>
      </c>
      <c r="R997" s="19"/>
      <c r="S997" s="19" t="n">
        <v>0.0137707087259765</v>
      </c>
      <c r="T997" s="19" t="n">
        <v>0.0210917057307278</v>
      </c>
      <c r="U997" s="19" t="n">
        <v>0.042754465687606</v>
      </c>
      <c r="V997" s="19" t="n">
        <v>0.0367967863445792</v>
      </c>
      <c r="W997" s="19" t="n">
        <v>0</v>
      </c>
      <c r="X997" s="19" t="n">
        <v>0.0160595934936658</v>
      </c>
      <c r="Y997" s="19" t="n">
        <v>0.0224861805845583</v>
      </c>
      <c r="Z997" s="19" t="n">
        <v>0.0248359818005625</v>
      </c>
      <c r="AA997" s="19" t="n">
        <v>0.0454807969324621</v>
      </c>
      <c r="AB997" s="19" t="n">
        <v>0.0415413643314826</v>
      </c>
      <c r="AC997" s="19" t="n">
        <v>0.0193396512591872</v>
      </c>
      <c r="AD997" s="19" t="n">
        <v>0.0331086004705206</v>
      </c>
      <c r="AE997" s="19"/>
      <c r="AF997" s="19" t="n">
        <v>0.0391075999871968</v>
      </c>
      <c r="AG997" s="19" t="n">
        <v>0.0161628596753354</v>
      </c>
      <c r="AH997" s="19" t="n">
        <v>0.00825265670294904</v>
      </c>
      <c r="AI997" s="19"/>
      <c r="AJ997" s="19" t="n">
        <v>0.0340099975354627</v>
      </c>
      <c r="AK997" s="19" t="n">
        <v>0.024517740402037</v>
      </c>
      <c r="AL997" s="19" t="n">
        <v>0</v>
      </c>
      <c r="AM997" s="19" t="n">
        <v>0</v>
      </c>
      <c r="AN997" s="19" t="n">
        <v>0.0223107163312375</v>
      </c>
      <c r="AO997" s="19"/>
      <c r="AP997" s="19" t="n">
        <v>0.0246550272499873</v>
      </c>
      <c r="AQ997" s="19" t="n">
        <v>0.0243728984847919</v>
      </c>
      <c r="AR997" s="19" t="n">
        <v>0.0162140236671415</v>
      </c>
      <c r="AS997" s="19" t="n">
        <v>0.0312508070834319</v>
      </c>
      <c r="AT997" s="19" t="n">
        <v>0.0473779530117737</v>
      </c>
      <c r="AU997" s="19"/>
      <c r="AV997" s="19" t="n">
        <v>0.0246962267608803</v>
      </c>
      <c r="AW997" s="19" t="n">
        <v>0.0201095979563682</v>
      </c>
      <c r="AX997" s="19" t="n">
        <v>0.0162422499195845</v>
      </c>
      <c r="AY997" s="19" t="n">
        <v>0.042728473588975</v>
      </c>
      <c r="AZ997" s="19" t="n">
        <v>0.0361273235448044</v>
      </c>
      <c r="BA997" s="19" t="n">
        <v>0.0128442546958668</v>
      </c>
      <c r="BB997" s="19"/>
      <c r="BC997" s="19" t="n">
        <v>0.0163145042613432</v>
      </c>
      <c r="BD997" s="19" t="n">
        <v>0.0202025262468989</v>
      </c>
      <c r="BE997" s="19" t="n">
        <v>0.0287806108152907</v>
      </c>
      <c r="BF997" s="19" t="n">
        <v>0.0324224917694934</v>
      </c>
      <c r="BG997" s="19" t="n">
        <v>0</v>
      </c>
    </row>
    <row r="998">
      <c r="B998" t="s">
        <v>100</v>
      </c>
      <c r="C998" s="19" t="n">
        <v>0.0974261916687866</v>
      </c>
      <c r="D998" s="19" t="n">
        <v>0.0654118521660199</v>
      </c>
      <c r="E998" s="19" t="n">
        <v>0.127422191595803</v>
      </c>
      <c r="F998" s="19"/>
      <c r="G998" s="19" t="n">
        <v>0.0566642718830437</v>
      </c>
      <c r="H998" s="19" t="n">
        <v>0.0891713996166778</v>
      </c>
      <c r="I998" s="19" t="n">
        <v>0.105834138972835</v>
      </c>
      <c r="J998" s="19" t="n">
        <v>0.0990784530213956</v>
      </c>
      <c r="K998" s="19" t="n">
        <v>0.150438867145729</v>
      </c>
      <c r="L998" s="19" t="n">
        <v>0.0831388404480461</v>
      </c>
      <c r="M998" s="19"/>
      <c r="N998" s="19" t="n">
        <v>0.0829501242114908</v>
      </c>
      <c r="O998" s="19" t="n">
        <v>0.0862035577271447</v>
      </c>
      <c r="P998" s="19" t="n">
        <v>0.092175392298852</v>
      </c>
      <c r="Q998" s="19" t="n">
        <v>0.127778894740306</v>
      </c>
      <c r="R998" s="19"/>
      <c r="S998" s="19" t="n">
        <v>0.0645013519871933</v>
      </c>
      <c r="T998" s="19" t="n">
        <v>0.0816697235093428</v>
      </c>
      <c r="U998" s="19" t="n">
        <v>0.146061528891206</v>
      </c>
      <c r="V998" s="19" t="n">
        <v>0.0856209573060057</v>
      </c>
      <c r="W998" s="19" t="n">
        <v>0.102907889378294</v>
      </c>
      <c r="X998" s="19" t="n">
        <v>0.145999662527948</v>
      </c>
      <c r="Y998" s="19" t="n">
        <v>0.0664593286477463</v>
      </c>
      <c r="Z998" s="19" t="n">
        <v>0.128872258810697</v>
      </c>
      <c r="AA998" s="19" t="n">
        <v>0.112096453334863</v>
      </c>
      <c r="AB998" s="19" t="n">
        <v>0.0852521763909547</v>
      </c>
      <c r="AC998" s="19" t="n">
        <v>0.0931267212008674</v>
      </c>
      <c r="AD998" s="19" t="n">
        <v>0.105092813653858</v>
      </c>
      <c r="AE998" s="19"/>
      <c r="AF998" s="19" t="n">
        <v>0.105069216384317</v>
      </c>
      <c r="AG998" s="19" t="n">
        <v>0.0867642532195388</v>
      </c>
      <c r="AH998" s="19" t="n">
        <v>0.132285250403497</v>
      </c>
      <c r="AI998" s="19"/>
      <c r="AJ998" s="19" t="n">
        <v>0.098394252951877</v>
      </c>
      <c r="AK998" s="19" t="n">
        <v>0.0407673664179862</v>
      </c>
      <c r="AL998" s="19" t="n">
        <v>0.136013145839718</v>
      </c>
      <c r="AM998" s="19" t="n">
        <v>0.121017441680497</v>
      </c>
      <c r="AN998" s="19" t="n">
        <v>0.204475716454127</v>
      </c>
      <c r="AO998" s="19"/>
      <c r="AP998" s="19" t="n">
        <v>0.112559132558166</v>
      </c>
      <c r="AQ998" s="19" t="n">
        <v>0.0699950649245499</v>
      </c>
      <c r="AR998" s="19" t="n">
        <v>0.0951193132392545</v>
      </c>
      <c r="AS998" s="19" t="n">
        <v>0.0608425796412691</v>
      </c>
      <c r="AT998" s="19" t="n">
        <v>0.189308362432161</v>
      </c>
      <c r="AU998" s="19"/>
      <c r="AV998" s="19" t="n">
        <v>0.0629146087990676</v>
      </c>
      <c r="AW998" s="19" t="n">
        <v>0.0970629921333748</v>
      </c>
      <c r="AX998" s="19" t="n">
        <v>0.0738818952690179</v>
      </c>
      <c r="AY998" s="19" t="n">
        <v>0.0634052124212536</v>
      </c>
      <c r="AZ998" s="19" t="n">
        <v>0.144354156829533</v>
      </c>
      <c r="BA998" s="19" t="n">
        <v>0.228255969377262</v>
      </c>
      <c r="BB998" s="19"/>
      <c r="BC998" s="19" t="n">
        <v>0.105145316497681</v>
      </c>
      <c r="BD998" s="19" t="n">
        <v>0.106485464529646</v>
      </c>
      <c r="BE998" s="19" t="n">
        <v>0.106548491013254</v>
      </c>
      <c r="BF998" s="19" t="n">
        <v>0.0499471797414238</v>
      </c>
      <c r="BG998" s="19" t="n">
        <v>0.0416740758395868</v>
      </c>
    </row>
    <row r="999">
      <c r="B999" t="s">
        <v>139</v>
      </c>
      <c r="C999" s="19" t="n">
        <v>0.72558281970712</v>
      </c>
      <c r="D999" s="19" t="n">
        <v>0.736284866804926</v>
      </c>
      <c r="E999" s="19" t="n">
        <v>0.714875917840817</v>
      </c>
      <c r="F999" s="19"/>
      <c r="G999" s="19" t="n">
        <v>0.763155202435715</v>
      </c>
      <c r="H999" s="19" t="n">
        <v>0.725523452166836</v>
      </c>
      <c r="I999" s="19" t="n">
        <v>0.741689448740376</v>
      </c>
      <c r="J999" s="19" t="n">
        <v>0.677690752176993</v>
      </c>
      <c r="K999" s="19" t="n">
        <v>0.660647134225855</v>
      </c>
      <c r="L999" s="19" t="n">
        <v>0.775403238481759</v>
      </c>
      <c r="M999" s="19"/>
      <c r="N999" s="19" t="n">
        <v>0.740480996479687</v>
      </c>
      <c r="O999" s="19" t="n">
        <v>0.722354529333381</v>
      </c>
      <c r="P999" s="19" t="n">
        <v>0.718680535744113</v>
      </c>
      <c r="Q999" s="19" t="n">
        <v>0.719855380937275</v>
      </c>
      <c r="R999" s="19"/>
      <c r="S999" s="19" t="n">
        <v>0.785623949616002</v>
      </c>
      <c r="T999" s="19" t="n">
        <v>0.710838932554233</v>
      </c>
      <c r="U999" s="19" t="n">
        <v>0.65777784639105</v>
      </c>
      <c r="V999" s="19" t="n">
        <v>0.691743843671723</v>
      </c>
      <c r="W999" s="19" t="n">
        <v>0.7014057451382</v>
      </c>
      <c r="X999" s="19" t="n">
        <v>0.752785199939797</v>
      </c>
      <c r="Y999" s="19" t="n">
        <v>0.818019384585316</v>
      </c>
      <c r="Z999" s="19" t="n">
        <v>0.689806314418892</v>
      </c>
      <c r="AA999" s="19" t="n">
        <v>0.686504428818157</v>
      </c>
      <c r="AB999" s="19" t="n">
        <v>0.714724567065584</v>
      </c>
      <c r="AC999" s="19" t="n">
        <v>0.723562308728907</v>
      </c>
      <c r="AD999" s="19" t="n">
        <v>0.766283080627532</v>
      </c>
      <c r="AE999" s="19"/>
      <c r="AF999" s="19" t="n">
        <v>0.697942392812465</v>
      </c>
      <c r="AG999" s="19" t="n">
        <v>0.743717135809932</v>
      </c>
      <c r="AH999" s="19" t="n">
        <v>0.709574035293827</v>
      </c>
      <c r="AI999" s="19"/>
      <c r="AJ999" s="19" t="n">
        <v>0.706090997606935</v>
      </c>
      <c r="AK999" s="19" t="n">
        <v>0.793828398566122</v>
      </c>
      <c r="AL999" s="19" t="n">
        <v>0.66936789383892</v>
      </c>
      <c r="AM999" s="19" t="n">
        <v>0.818447630862925</v>
      </c>
      <c r="AN999" s="19" t="n">
        <v>0.636204483677143</v>
      </c>
      <c r="AO999" s="19"/>
      <c r="AP999" s="19" t="n">
        <v>0.69877290215759</v>
      </c>
      <c r="AQ999" s="19" t="n">
        <v>0.773147015367499</v>
      </c>
      <c r="AR999" s="19" t="n">
        <v>0.735321705650195</v>
      </c>
      <c r="AS999" s="19" t="n">
        <v>0.722809440005722</v>
      </c>
      <c r="AT999" s="19" t="n">
        <v>0.598520599992947</v>
      </c>
      <c r="AU999" s="19"/>
      <c r="AV999" s="19" t="n">
        <v>0.756565872119938</v>
      </c>
      <c r="AW999" s="19" t="n">
        <v>0.714189150523214</v>
      </c>
      <c r="AX999" s="19" t="n">
        <v>0.741336760822317</v>
      </c>
      <c r="AY999" s="19" t="n">
        <v>0.70722009674006</v>
      </c>
      <c r="AZ999" s="19" t="n">
        <v>0.663764949108158</v>
      </c>
      <c r="BA999" s="19" t="n">
        <v>0.708854272447575</v>
      </c>
      <c r="BB999" s="19"/>
      <c r="BC999" s="19" t="n">
        <v>0.736381510623651</v>
      </c>
      <c r="BD999" s="19" t="n">
        <v>0.708933845291158</v>
      </c>
      <c r="BE999" s="19" t="n">
        <v>0.716557681587368</v>
      </c>
      <c r="BF999" s="19" t="n">
        <v>0.770973224404776</v>
      </c>
      <c r="BG999" s="19" t="n">
        <v>0.843333121044534</v>
      </c>
    </row>
    <row r="1000">
      <c r="B1000" t="s">
        <v>141</v>
      </c>
      <c r="C1000" s="19" t="n">
        <v>-0.628156628038333</v>
      </c>
      <c r="D1000" s="19" t="n">
        <v>-0.670873014638907</v>
      </c>
      <c r="E1000" s="19" t="n">
        <v>-0.587453726245014</v>
      </c>
      <c r="F1000" s="19"/>
      <c r="G1000" s="19" t="n">
        <v>-0.706490930552671</v>
      </c>
      <c r="H1000" s="19" t="n">
        <v>-0.636352052550158</v>
      </c>
      <c r="I1000" s="19" t="n">
        <v>-0.635855309767542</v>
      </c>
      <c r="J1000" s="19" t="n">
        <v>-0.578612299155597</v>
      </c>
      <c r="K1000" s="19" t="n">
        <v>-0.510208267080125</v>
      </c>
      <c r="L1000" s="19" t="n">
        <v>-0.692264398033712</v>
      </c>
      <c r="M1000" s="19"/>
      <c r="N1000" s="19" t="n">
        <v>-0.657530872268197</v>
      </c>
      <c r="O1000" s="19" t="n">
        <v>-0.636150971606237</v>
      </c>
      <c r="P1000" s="19" t="n">
        <v>-0.626505143445261</v>
      </c>
      <c r="Q1000" s="19" t="n">
        <v>-0.592076486196969</v>
      </c>
      <c r="R1000" s="19"/>
      <c r="S1000" s="19" t="n">
        <v>-0.721122597628808</v>
      </c>
      <c r="T1000" s="19" t="n">
        <v>-0.62916920904489</v>
      </c>
      <c r="U1000" s="19" t="n">
        <v>-0.511716317499844</v>
      </c>
      <c r="V1000" s="19" t="n">
        <v>-0.606122886365717</v>
      </c>
      <c r="W1000" s="19" t="n">
        <v>-0.598497855759907</v>
      </c>
      <c r="X1000" s="19" t="n">
        <v>-0.606785537411848</v>
      </c>
      <c r="Y1000" s="19" t="n">
        <v>-0.75156005593757</v>
      </c>
      <c r="Z1000" s="19" t="n">
        <v>-0.560934055608195</v>
      </c>
      <c r="AA1000" s="19" t="n">
        <v>-0.574407975483294</v>
      </c>
      <c r="AB1000" s="19" t="n">
        <v>-0.62947239067463</v>
      </c>
      <c r="AC1000" s="19" t="n">
        <v>-0.63043558752804</v>
      </c>
      <c r="AD1000" s="19" t="n">
        <v>-0.661190266973674</v>
      </c>
      <c r="AE1000" s="19"/>
      <c r="AF1000" s="19" t="n">
        <v>-0.592873176428148</v>
      </c>
      <c r="AG1000" s="19" t="n">
        <v>-0.656952882590393</v>
      </c>
      <c r="AH1000" s="19" t="n">
        <v>-0.57728878489033</v>
      </c>
      <c r="AI1000" s="19"/>
      <c r="AJ1000" s="19" t="n">
        <v>-0.607696744655058</v>
      </c>
      <c r="AK1000" s="19" t="n">
        <v>-0.753061032148135</v>
      </c>
      <c r="AL1000" s="19" t="n">
        <v>-0.533354747999202</v>
      </c>
      <c r="AM1000" s="19" t="n">
        <v>-0.697430189182427</v>
      </c>
      <c r="AN1000" s="19" t="n">
        <v>-0.431728767223016</v>
      </c>
      <c r="AO1000" s="19"/>
      <c r="AP1000" s="19" t="n">
        <v>-0.586213769599423</v>
      </c>
      <c r="AQ1000" s="19" t="n">
        <v>-0.703151950442949</v>
      </c>
      <c r="AR1000" s="19" t="n">
        <v>-0.640202392410941</v>
      </c>
      <c r="AS1000" s="19" t="n">
        <v>-0.661966860364453</v>
      </c>
      <c r="AT1000" s="19" t="n">
        <v>-0.409212237560785</v>
      </c>
      <c r="AU1000" s="19"/>
      <c r="AV1000" s="19" t="n">
        <v>-0.69365126332087</v>
      </c>
      <c r="AW1000" s="19" t="n">
        <v>-0.617126158389839</v>
      </c>
      <c r="AX1000" s="19" t="n">
        <v>-0.667454865553299</v>
      </c>
      <c r="AY1000" s="19" t="n">
        <v>-0.643814884318807</v>
      </c>
      <c r="AZ1000" s="19" t="n">
        <v>-0.519410792278625</v>
      </c>
      <c r="BA1000" s="19" t="n">
        <v>-0.480598303070312</v>
      </c>
      <c r="BB1000" s="19"/>
      <c r="BC1000" s="19" t="n">
        <v>-0.631236194125971</v>
      </c>
      <c r="BD1000" s="19" t="n">
        <v>-0.602448380761512</v>
      </c>
      <c r="BE1000" s="19" t="n">
        <v>-0.610009190574114</v>
      </c>
      <c r="BF1000" s="19" t="n">
        <v>-0.721026044663353</v>
      </c>
      <c r="BG1000" s="19" t="n">
        <v>-0.801659045204947</v>
      </c>
    </row>
    <row r="1001">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c r="AB1001" s="19"/>
      <c r="AC1001" s="19"/>
      <c r="AD1001" s="19"/>
      <c r="AE1001" s="19"/>
      <c r="AF1001" s="19"/>
      <c r="AG1001" s="19"/>
      <c r="AH1001" s="19"/>
      <c r="AI1001" s="19"/>
      <c r="AJ1001" s="19"/>
      <c r="AK1001" s="19"/>
      <c r="AL1001" s="19"/>
      <c r="AM1001" s="19"/>
      <c r="AN1001" s="19"/>
      <c r="AO1001" s="19"/>
      <c r="AP1001" s="19"/>
      <c r="AQ1001" s="19"/>
      <c r="AR1001" s="19"/>
      <c r="AS1001" s="19"/>
      <c r="AT1001" s="19"/>
      <c r="AU1001" s="19"/>
      <c r="AV1001" s="19"/>
      <c r="AW1001" s="19"/>
      <c r="AX1001" s="19"/>
      <c r="AY1001" s="19"/>
      <c r="AZ1001" s="19"/>
      <c r="BA1001" s="19"/>
      <c r="BB1001" s="19"/>
      <c r="BC1001" s="19"/>
      <c r="BD1001" s="19"/>
      <c r="BE1001" s="19"/>
      <c r="BF1001" s="19"/>
      <c r="BG1001" s="19"/>
    </row>
    <row r="1002">
      <c r="B1002" s="7" t="s">
        <v>460</v>
      </c>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c r="AB1002" s="19"/>
      <c r="AC1002" s="19"/>
      <c r="AD1002" s="19"/>
      <c r="AE1002" s="19"/>
      <c r="AF1002" s="19"/>
      <c r="AG1002" s="19"/>
      <c r="AH1002" s="19"/>
      <c r="AI1002" s="19"/>
      <c r="AJ1002" s="19"/>
      <c r="AK1002" s="19"/>
      <c r="AL1002" s="19"/>
      <c r="AM1002" s="19"/>
      <c r="AN1002" s="19"/>
      <c r="AO1002" s="19"/>
      <c r="AP1002" s="19"/>
      <c r="AQ1002" s="19"/>
      <c r="AR1002" s="19"/>
      <c r="AS1002" s="19"/>
      <c r="AT1002" s="19"/>
      <c r="AU1002" s="19"/>
      <c r="AV1002" s="19"/>
      <c r="AW1002" s="19"/>
      <c r="AX1002" s="19"/>
      <c r="AY1002" s="19"/>
      <c r="AZ1002" s="19"/>
      <c r="BA1002" s="19"/>
      <c r="BB1002" s="19"/>
      <c r="BC1002" s="19"/>
      <c r="BD1002" s="19"/>
      <c r="BE1002" s="19"/>
      <c r="BF1002" s="19"/>
      <c r="BG1002" s="19"/>
    </row>
    <row r="1003">
      <c r="B1003" s="26" t="s">
        <v>331</v>
      </c>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c r="AB1003" s="19"/>
      <c r="AC1003" s="19"/>
      <c r="AD1003" s="19"/>
      <c r="AE1003" s="19"/>
      <c r="AF1003" s="19"/>
      <c r="AG1003" s="19"/>
      <c r="AH1003" s="19"/>
      <c r="AI1003" s="19"/>
      <c r="AJ1003" s="19"/>
      <c r="AK1003" s="19"/>
      <c r="AL1003" s="19"/>
      <c r="AM1003" s="19"/>
      <c r="AN1003" s="19"/>
      <c r="AO1003" s="19"/>
      <c r="AP1003" s="19"/>
      <c r="AQ1003" s="19"/>
      <c r="AR1003" s="19"/>
      <c r="AS1003" s="19"/>
      <c r="AT1003" s="19"/>
      <c r="AU1003" s="19"/>
      <c r="AV1003" s="19"/>
      <c r="AW1003" s="19"/>
      <c r="AX1003" s="19"/>
      <c r="AY1003" s="19"/>
      <c r="AZ1003" s="19"/>
      <c r="BA1003" s="19"/>
      <c r="BB1003" s="19"/>
      <c r="BC1003" s="19"/>
      <c r="BD1003" s="19"/>
      <c r="BE1003" s="19"/>
      <c r="BF1003" s="19"/>
      <c r="BG1003" s="19"/>
    </row>
    <row r="1004">
      <c r="B1004" t="s">
        <v>134</v>
      </c>
      <c r="C1004" s="19" t="n">
        <v>0.504392097490298</v>
      </c>
      <c r="D1004" s="19" t="n">
        <v>0.498432251670637</v>
      </c>
      <c r="E1004" s="19" t="n">
        <v>0.513761618311263</v>
      </c>
      <c r="F1004" s="19"/>
      <c r="G1004" s="19" t="n">
        <v>0.450789869855766</v>
      </c>
      <c r="H1004" s="19" t="n">
        <v>0.513632797393707</v>
      </c>
      <c r="I1004" s="19" t="n">
        <v>0.475218379086224</v>
      </c>
      <c r="J1004" s="19" t="n">
        <v>0.442521247941949</v>
      </c>
      <c r="K1004" s="19" t="n">
        <v>0.519780405871458</v>
      </c>
      <c r="L1004" s="19" t="n">
        <v>0.596004436899025</v>
      </c>
      <c r="M1004" s="19"/>
      <c r="N1004" s="19" t="n">
        <v>0.470409562678502</v>
      </c>
      <c r="O1004" s="19" t="n">
        <v>0.499803498385788</v>
      </c>
      <c r="P1004" s="19" t="n">
        <v>0.493088426911643</v>
      </c>
      <c r="Q1004" s="19" t="n">
        <v>0.552750034739082</v>
      </c>
      <c r="R1004" s="19"/>
      <c r="S1004" s="19" t="n">
        <v>0.561631960801674</v>
      </c>
      <c r="T1004" s="19" t="n">
        <v>0.517026127793048</v>
      </c>
      <c r="U1004" s="19" t="n">
        <v>0.488292259595237</v>
      </c>
      <c r="V1004" s="19" t="n">
        <v>0.462684146342751</v>
      </c>
      <c r="W1004" s="19" t="n">
        <v>0.546807110583333</v>
      </c>
      <c r="X1004" s="19" t="n">
        <v>0.406467324147544</v>
      </c>
      <c r="Y1004" s="19" t="n">
        <v>0.561646675313344</v>
      </c>
      <c r="Z1004" s="19" t="n">
        <v>0.442924626691477</v>
      </c>
      <c r="AA1004" s="19" t="n">
        <v>0.49758850468819</v>
      </c>
      <c r="AB1004" s="19" t="n">
        <v>0.48447275541845</v>
      </c>
      <c r="AC1004" s="19" t="n">
        <v>0.515536050602652</v>
      </c>
      <c r="AD1004" s="19" t="n">
        <v>0.556751850646332</v>
      </c>
      <c r="AE1004" s="19"/>
      <c r="AF1004" s="19" t="n">
        <v>0.517013977611799</v>
      </c>
      <c r="AG1004" s="19" t="n">
        <v>0.501433643354885</v>
      </c>
      <c r="AH1004" s="19" t="n">
        <v>0.521753943359638</v>
      </c>
      <c r="AI1004" s="19"/>
      <c r="AJ1004" s="19" t="n">
        <v>0.511554120062998</v>
      </c>
      <c r="AK1004" s="19" t="n">
        <v>0.538902492470667</v>
      </c>
      <c r="AL1004" s="19" t="n">
        <v>0.515731477300268</v>
      </c>
      <c r="AM1004" s="19" t="n">
        <v>0.706448745860719</v>
      </c>
      <c r="AN1004" s="19" t="n">
        <v>0.435340583760117</v>
      </c>
      <c r="AO1004" s="19"/>
      <c r="AP1004" s="19" t="n">
        <v>0.548756518202204</v>
      </c>
      <c r="AQ1004" s="19" t="n">
        <v>0.526132899792124</v>
      </c>
      <c r="AR1004" s="19" t="n">
        <v>0.417674969262211</v>
      </c>
      <c r="AS1004" s="19" t="n">
        <v>0.484390373387301</v>
      </c>
      <c r="AT1004" s="19" t="n">
        <v>0.415246335033389</v>
      </c>
      <c r="AU1004" s="19"/>
      <c r="AV1004" s="19" t="n">
        <v>0.544955474032479</v>
      </c>
      <c r="AW1004" s="19" t="n">
        <v>0.510657247980662</v>
      </c>
      <c r="AX1004" s="19" t="n">
        <v>0.423471398339549</v>
      </c>
      <c r="AY1004" s="19" t="n">
        <v>0.511450491408183</v>
      </c>
      <c r="AZ1004" s="19" t="n">
        <v>0.451778122976543</v>
      </c>
      <c r="BA1004" s="19" t="n">
        <v>0.473925151617796</v>
      </c>
      <c r="BB1004" s="19"/>
      <c r="BC1004" s="19" t="n">
        <v>0.58832931870851</v>
      </c>
      <c r="BD1004" s="19" t="n">
        <v>0.492530857615843</v>
      </c>
      <c r="BE1004" s="19" t="n">
        <v>0.444185070535254</v>
      </c>
      <c r="BF1004" s="19" t="n">
        <v>0.459439627982861</v>
      </c>
      <c r="BG1004" s="19" t="n">
        <v>0.486302727042824</v>
      </c>
    </row>
    <row r="1005">
      <c r="B1005" t="s">
        <v>135</v>
      </c>
      <c r="C1005" s="19" t="n">
        <v>0.316063916331547</v>
      </c>
      <c r="D1005" s="19" t="n">
        <v>0.339738247146436</v>
      </c>
      <c r="E1005" s="19" t="n">
        <v>0.289903712702137</v>
      </c>
      <c r="F1005" s="19"/>
      <c r="G1005" s="19" t="n">
        <v>0.372079654795161</v>
      </c>
      <c r="H1005" s="19" t="n">
        <v>0.300356671156303</v>
      </c>
      <c r="I1005" s="19" t="n">
        <v>0.32800505647301</v>
      </c>
      <c r="J1005" s="19" t="n">
        <v>0.329291542707223</v>
      </c>
      <c r="K1005" s="19" t="n">
        <v>0.269413425150515</v>
      </c>
      <c r="L1005" s="19" t="n">
        <v>0.30547511729972</v>
      </c>
      <c r="M1005" s="19"/>
      <c r="N1005" s="19" t="n">
        <v>0.362628072215969</v>
      </c>
      <c r="O1005" s="19" t="n">
        <v>0.297696552252583</v>
      </c>
      <c r="P1005" s="19" t="n">
        <v>0.321092015435721</v>
      </c>
      <c r="Q1005" s="19" t="n">
        <v>0.283724831982746</v>
      </c>
      <c r="R1005" s="19"/>
      <c r="S1005" s="19" t="n">
        <v>0.292431884282694</v>
      </c>
      <c r="T1005" s="19" t="n">
        <v>0.296724178054646</v>
      </c>
      <c r="U1005" s="19" t="n">
        <v>0.35629852424333</v>
      </c>
      <c r="V1005" s="19" t="n">
        <v>0.350305185191877</v>
      </c>
      <c r="W1005" s="19" t="n">
        <v>0.271335924013492</v>
      </c>
      <c r="X1005" s="19" t="n">
        <v>0.388014051957497</v>
      </c>
      <c r="Y1005" s="19" t="n">
        <v>0.334312584531275</v>
      </c>
      <c r="Z1005" s="19" t="n">
        <v>0.317537321919601</v>
      </c>
      <c r="AA1005" s="19" t="n">
        <v>0.276212408788299</v>
      </c>
      <c r="AB1005" s="19" t="n">
        <v>0.331763377962253</v>
      </c>
      <c r="AC1005" s="19" t="n">
        <v>0.262754152004725</v>
      </c>
      <c r="AD1005" s="19" t="n">
        <v>0.316975884957542</v>
      </c>
      <c r="AE1005" s="19"/>
      <c r="AF1005" s="19" t="n">
        <v>0.285663524606994</v>
      </c>
      <c r="AG1005" s="19" t="n">
        <v>0.345204978618102</v>
      </c>
      <c r="AH1005" s="19" t="n">
        <v>0.266611043206284</v>
      </c>
      <c r="AI1005" s="19"/>
      <c r="AJ1005" s="19" t="n">
        <v>0.326430567166161</v>
      </c>
      <c r="AK1005" s="19" t="n">
        <v>0.295305404096042</v>
      </c>
      <c r="AL1005" s="19" t="n">
        <v>0.319398121074472</v>
      </c>
      <c r="AM1005" s="19" t="n">
        <v>0.17052096972284</v>
      </c>
      <c r="AN1005" s="19" t="n">
        <v>0.313626821952413</v>
      </c>
      <c r="AO1005" s="19"/>
      <c r="AP1005" s="19" t="n">
        <v>0.316419514074307</v>
      </c>
      <c r="AQ1005" s="19" t="n">
        <v>0.29931043542892</v>
      </c>
      <c r="AR1005" s="19" t="n">
        <v>0.344567059011885</v>
      </c>
      <c r="AS1005" s="19" t="n">
        <v>0.321497535991089</v>
      </c>
      <c r="AT1005" s="19" t="n">
        <v>0.420875556363987</v>
      </c>
      <c r="AU1005" s="19"/>
      <c r="AV1005" s="19" t="n">
        <v>0.28120743288115</v>
      </c>
      <c r="AW1005" s="19" t="n">
        <v>0.348428414197802</v>
      </c>
      <c r="AX1005" s="19" t="n">
        <v>0.335706562394917</v>
      </c>
      <c r="AY1005" s="19" t="n">
        <v>0.29962252660891</v>
      </c>
      <c r="AZ1005" s="19" t="n">
        <v>0.38193371944566</v>
      </c>
      <c r="BA1005" s="19" t="n">
        <v>0.294154871439367</v>
      </c>
      <c r="BB1005" s="19"/>
      <c r="BC1005" s="19" t="n">
        <v>0.272898218480561</v>
      </c>
      <c r="BD1005" s="19" t="n">
        <v>0.316263722078648</v>
      </c>
      <c r="BE1005" s="19" t="n">
        <v>0.344264428339389</v>
      </c>
      <c r="BF1005" s="19" t="n">
        <v>0.353999050033641</v>
      </c>
      <c r="BG1005" s="19" t="n">
        <v>0.40799108655662</v>
      </c>
    </row>
    <row r="1006">
      <c r="B1006" t="s">
        <v>339</v>
      </c>
      <c r="C1006" s="19" t="n">
        <v>0.106533448898359</v>
      </c>
      <c r="D1006" s="19" t="n">
        <v>0.113138307507112</v>
      </c>
      <c r="E1006" s="19" t="n">
        <v>0.100926539320931</v>
      </c>
      <c r="F1006" s="19"/>
      <c r="G1006" s="19" t="n">
        <v>0.121010787919195</v>
      </c>
      <c r="H1006" s="19" t="n">
        <v>0.11583119738173</v>
      </c>
      <c r="I1006" s="19" t="n">
        <v>0.0958282642862286</v>
      </c>
      <c r="J1006" s="19" t="n">
        <v>0.143837000245738</v>
      </c>
      <c r="K1006" s="19" t="n">
        <v>0.108737578174391</v>
      </c>
      <c r="L1006" s="19" t="n">
        <v>0.0661602877023934</v>
      </c>
      <c r="M1006" s="19"/>
      <c r="N1006" s="19" t="n">
        <v>0.118833431851555</v>
      </c>
      <c r="O1006" s="19" t="n">
        <v>0.115866193485927</v>
      </c>
      <c r="P1006" s="19" t="n">
        <v>0.0980835017149675</v>
      </c>
      <c r="Q1006" s="19" t="n">
        <v>0.0920224279731653</v>
      </c>
      <c r="R1006" s="19"/>
      <c r="S1006" s="19" t="n">
        <v>0.10853805474312</v>
      </c>
      <c r="T1006" s="19" t="n">
        <v>0.141150042862229</v>
      </c>
      <c r="U1006" s="19" t="n">
        <v>0.0514913709523053</v>
      </c>
      <c r="V1006" s="19" t="n">
        <v>0.101710495249529</v>
      </c>
      <c r="W1006" s="19" t="n">
        <v>0.0636964440110462</v>
      </c>
      <c r="X1006" s="19" t="n">
        <v>0.110150583484754</v>
      </c>
      <c r="Y1006" s="19" t="n">
        <v>0.0680319645540253</v>
      </c>
      <c r="Z1006" s="19" t="n">
        <v>0.117254913285956</v>
      </c>
      <c r="AA1006" s="19" t="n">
        <v>0.122716784716992</v>
      </c>
      <c r="AB1006" s="19" t="n">
        <v>0.120961091409779</v>
      </c>
      <c r="AC1006" s="19" t="n">
        <v>0.165326550919415</v>
      </c>
      <c r="AD1006" s="19" t="n">
        <v>0.0653819406770273</v>
      </c>
      <c r="AE1006" s="19"/>
      <c r="AF1006" s="19" t="n">
        <v>0.114664520572217</v>
      </c>
      <c r="AG1006" s="19" t="n">
        <v>0.0994165550587068</v>
      </c>
      <c r="AH1006" s="19" t="n">
        <v>0.105092010573183</v>
      </c>
      <c r="AI1006" s="19"/>
      <c r="AJ1006" s="19" t="n">
        <v>0.102001139896428</v>
      </c>
      <c r="AK1006" s="19" t="n">
        <v>0.118289214774358</v>
      </c>
      <c r="AL1006" s="19" t="n">
        <v>0.114863871808168</v>
      </c>
      <c r="AM1006" s="19" t="n">
        <v>0</v>
      </c>
      <c r="AN1006" s="19" t="n">
        <v>0.111463834158082</v>
      </c>
      <c r="AO1006" s="19"/>
      <c r="AP1006" s="19" t="n">
        <v>0.0828261290215432</v>
      </c>
      <c r="AQ1006" s="19" t="n">
        <v>0.118806020290798</v>
      </c>
      <c r="AR1006" s="19" t="n">
        <v>0.151376188393596</v>
      </c>
      <c r="AS1006" s="19" t="n">
        <v>0.122431493377563</v>
      </c>
      <c r="AT1006" s="19" t="n">
        <v>0.0893761537164905</v>
      </c>
      <c r="AU1006" s="19"/>
      <c r="AV1006" s="19" t="n">
        <v>0.119962321477738</v>
      </c>
      <c r="AW1006" s="19" t="n">
        <v>0.0893814764908364</v>
      </c>
      <c r="AX1006" s="19" t="n">
        <v>0.175005370334335</v>
      </c>
      <c r="AY1006" s="19" t="n">
        <v>0.112722998370278</v>
      </c>
      <c r="AZ1006" s="19" t="n">
        <v>0.109477846920793</v>
      </c>
      <c r="BA1006" s="19" t="n">
        <v>0.0507995463139766</v>
      </c>
      <c r="BB1006" s="19"/>
      <c r="BC1006" s="19" t="n">
        <v>0.0617898042079825</v>
      </c>
      <c r="BD1006" s="19" t="n">
        <v>0.119065892375496</v>
      </c>
      <c r="BE1006" s="19" t="n">
        <v>0.133347826950428</v>
      </c>
      <c r="BF1006" s="19" t="n">
        <v>0.127751289249996</v>
      </c>
      <c r="BG1006" s="19" t="n">
        <v>0.064032110560969</v>
      </c>
    </row>
    <row r="1007">
      <c r="B1007" t="s">
        <v>340</v>
      </c>
      <c r="C1007" s="19" t="n">
        <v>0.02522067859899</v>
      </c>
      <c r="D1007" s="19" t="n">
        <v>0.0265590878746885</v>
      </c>
      <c r="E1007" s="19" t="n">
        <v>0.024110567263658</v>
      </c>
      <c r="F1007" s="19"/>
      <c r="G1007" s="19" t="n">
        <v>0.0242364926564683</v>
      </c>
      <c r="H1007" s="19" t="n">
        <v>0.0150503977818612</v>
      </c>
      <c r="I1007" s="19" t="n">
        <v>0.0449472661535274</v>
      </c>
      <c r="J1007" s="19" t="n">
        <v>0.030828387935914</v>
      </c>
      <c r="K1007" s="19" t="n">
        <v>0.0352418479803203</v>
      </c>
      <c r="L1007" s="19" t="n">
        <v>0.00552271552854919</v>
      </c>
      <c r="M1007" s="19"/>
      <c r="N1007" s="19" t="n">
        <v>0.0176354504454499</v>
      </c>
      <c r="O1007" s="19" t="n">
        <v>0.0381170544741395</v>
      </c>
      <c r="P1007" s="19" t="n">
        <v>0.0313048022330754</v>
      </c>
      <c r="Q1007" s="19" t="n">
        <v>0.0145446702091292</v>
      </c>
      <c r="R1007" s="19"/>
      <c r="S1007" s="19" t="n">
        <v>0.00780720244007216</v>
      </c>
      <c r="T1007" s="19" t="n">
        <v>0.0130762048818066</v>
      </c>
      <c r="U1007" s="19" t="n">
        <v>0.0410507675681919</v>
      </c>
      <c r="V1007" s="19" t="n">
        <v>0.0377176758251408</v>
      </c>
      <c r="W1007" s="19" t="n">
        <v>0.0483626136704502</v>
      </c>
      <c r="X1007" s="19" t="n">
        <v>0.0320837257082846</v>
      </c>
      <c r="Y1007" s="19" t="n">
        <v>0.0250059228388679</v>
      </c>
      <c r="Z1007" s="19" t="n">
        <v>0.0151578414823091</v>
      </c>
      <c r="AA1007" s="19" t="n">
        <v>0.0253799854822185</v>
      </c>
      <c r="AB1007" s="19" t="n">
        <v>0.0340301375152885</v>
      </c>
      <c r="AC1007" s="19" t="n">
        <v>0.0199366233488532</v>
      </c>
      <c r="AD1007" s="19" t="n">
        <v>0</v>
      </c>
      <c r="AE1007" s="19"/>
      <c r="AF1007" s="19" t="n">
        <v>0.0422129007446446</v>
      </c>
      <c r="AG1007" s="19" t="n">
        <v>0.0130659660470863</v>
      </c>
      <c r="AH1007" s="19" t="n">
        <v>0.0153296165031641</v>
      </c>
      <c r="AI1007" s="19"/>
      <c r="AJ1007" s="19" t="n">
        <v>0.0271730973727392</v>
      </c>
      <c r="AK1007" s="19" t="n">
        <v>0.0188494286806503</v>
      </c>
      <c r="AL1007" s="19" t="n">
        <v>0</v>
      </c>
      <c r="AM1007" s="19" t="n">
        <v>0.0605162275878201</v>
      </c>
      <c r="AN1007" s="19" t="n">
        <v>0.0316273444687078</v>
      </c>
      <c r="AO1007" s="19"/>
      <c r="AP1007" s="19" t="n">
        <v>0.00627307292472398</v>
      </c>
      <c r="AQ1007" s="19" t="n">
        <v>0.0215083802543735</v>
      </c>
      <c r="AR1007" s="19" t="n">
        <v>0.0162140236671415</v>
      </c>
      <c r="AS1007" s="19" t="n">
        <v>0.052208907634504</v>
      </c>
      <c r="AT1007" s="19" t="n">
        <v>0.0186508751402407</v>
      </c>
      <c r="AU1007" s="19"/>
      <c r="AV1007" s="19" t="n">
        <v>0.017660974547807</v>
      </c>
      <c r="AW1007" s="19" t="n">
        <v>0.00650563708734436</v>
      </c>
      <c r="AX1007" s="19" t="n">
        <v>0.0162422499195845</v>
      </c>
      <c r="AY1007" s="19" t="n">
        <v>0.0562279379910397</v>
      </c>
      <c r="AZ1007" s="19" t="n">
        <v>0.0142219356842576</v>
      </c>
      <c r="BA1007" s="19" t="n">
        <v>0.0268047281958828</v>
      </c>
      <c r="BB1007" s="19"/>
      <c r="BC1007" s="19" t="n">
        <v>0.0190659481571718</v>
      </c>
      <c r="BD1007" s="19" t="n">
        <v>0.0304068617221344</v>
      </c>
      <c r="BE1007" s="19" t="n">
        <v>0.0313051933647244</v>
      </c>
      <c r="BF1007" s="19" t="n">
        <v>0.0180339202263456</v>
      </c>
      <c r="BG1007" s="19" t="n">
        <v>0</v>
      </c>
    </row>
    <row r="1008">
      <c r="B1008" t="s">
        <v>100</v>
      </c>
      <c r="C1008" s="19" t="n">
        <v>0.0477898586808064</v>
      </c>
      <c r="D1008" s="19" t="n">
        <v>0.022132105801126</v>
      </c>
      <c r="E1008" s="19" t="n">
        <v>0.0712975624020095</v>
      </c>
      <c r="F1008" s="19"/>
      <c r="G1008" s="19" t="n">
        <v>0.0318831947734094</v>
      </c>
      <c r="H1008" s="19" t="n">
        <v>0.0551289362863988</v>
      </c>
      <c r="I1008" s="19" t="n">
        <v>0.0560010340010099</v>
      </c>
      <c r="J1008" s="19" t="n">
        <v>0.053521821169176</v>
      </c>
      <c r="K1008" s="19" t="n">
        <v>0.0668267428233153</v>
      </c>
      <c r="L1008" s="19" t="n">
        <v>0.0268374425703127</v>
      </c>
      <c r="M1008" s="19"/>
      <c r="N1008" s="19" t="n">
        <v>0.0304934828085235</v>
      </c>
      <c r="O1008" s="19" t="n">
        <v>0.0485167014015627</v>
      </c>
      <c r="P1008" s="19" t="n">
        <v>0.0564312537045934</v>
      </c>
      <c r="Q1008" s="19" t="n">
        <v>0.0569580350958768</v>
      </c>
      <c r="R1008" s="19"/>
      <c r="S1008" s="19" t="n">
        <v>0.0295908977324402</v>
      </c>
      <c r="T1008" s="19" t="n">
        <v>0.0320234464082702</v>
      </c>
      <c r="U1008" s="19" t="n">
        <v>0.0628670776409359</v>
      </c>
      <c r="V1008" s="19" t="n">
        <v>0.047582497390703</v>
      </c>
      <c r="W1008" s="19" t="n">
        <v>0.0697979077216781</v>
      </c>
      <c r="X1008" s="19" t="n">
        <v>0.0632843147019201</v>
      </c>
      <c r="Y1008" s="19" t="n">
        <v>0.0110028527624886</v>
      </c>
      <c r="Z1008" s="19" t="n">
        <v>0.107125296620657</v>
      </c>
      <c r="AA1008" s="19" t="n">
        <v>0.0781023163243004</v>
      </c>
      <c r="AB1008" s="19" t="n">
        <v>0.028772637694229</v>
      </c>
      <c r="AC1008" s="19" t="n">
        <v>0.0364466231243553</v>
      </c>
      <c r="AD1008" s="19" t="n">
        <v>0.0608903237190992</v>
      </c>
      <c r="AE1008" s="19"/>
      <c r="AF1008" s="19" t="n">
        <v>0.0404450764643449</v>
      </c>
      <c r="AG1008" s="19" t="n">
        <v>0.04087885692122</v>
      </c>
      <c r="AH1008" s="19" t="n">
        <v>0.0912133863577318</v>
      </c>
      <c r="AI1008" s="19"/>
      <c r="AJ1008" s="19" t="n">
        <v>0.0328410755016736</v>
      </c>
      <c r="AK1008" s="19" t="n">
        <v>0.0286534599782827</v>
      </c>
      <c r="AL1008" s="19" t="n">
        <v>0.0500065298170912</v>
      </c>
      <c r="AM1008" s="19" t="n">
        <v>0.0625140568286209</v>
      </c>
      <c r="AN1008" s="19" t="n">
        <v>0.107941415660681</v>
      </c>
      <c r="AO1008" s="19"/>
      <c r="AP1008" s="19" t="n">
        <v>0.0457247657772214</v>
      </c>
      <c r="AQ1008" s="19" t="n">
        <v>0.0342422642337853</v>
      </c>
      <c r="AR1008" s="19" t="n">
        <v>0.0701677596651658</v>
      </c>
      <c r="AS1008" s="19" t="n">
        <v>0.0194716896095427</v>
      </c>
      <c r="AT1008" s="19" t="n">
        <v>0.055851079745893</v>
      </c>
      <c r="AU1008" s="19"/>
      <c r="AV1008" s="19" t="n">
        <v>0.0362137970608259</v>
      </c>
      <c r="AW1008" s="19" t="n">
        <v>0.0450272242433552</v>
      </c>
      <c r="AX1008" s="19" t="n">
        <v>0.049574419011614</v>
      </c>
      <c r="AY1008" s="19" t="n">
        <v>0.0199760456215893</v>
      </c>
      <c r="AZ1008" s="19" t="n">
        <v>0.0425883749727458</v>
      </c>
      <c r="BA1008" s="19" t="n">
        <v>0.154315702432978</v>
      </c>
      <c r="BB1008" s="19"/>
      <c r="BC1008" s="19" t="n">
        <v>0.0579167104457745</v>
      </c>
      <c r="BD1008" s="19" t="n">
        <v>0.0417326662078788</v>
      </c>
      <c r="BE1008" s="19" t="n">
        <v>0.0468974808102042</v>
      </c>
      <c r="BF1008" s="19" t="n">
        <v>0.0407761125071556</v>
      </c>
      <c r="BG1008" s="19" t="n">
        <v>0.0416740758395868</v>
      </c>
    </row>
    <row r="1009">
      <c r="B1009" t="s">
        <v>139</v>
      </c>
      <c r="C1009" s="19" t="n">
        <v>0.820456013821845</v>
      </c>
      <c r="D1009" s="19" t="n">
        <v>0.838170498817074</v>
      </c>
      <c r="E1009" s="19" t="n">
        <v>0.803665331013401</v>
      </c>
      <c r="F1009" s="19"/>
      <c r="G1009" s="19" t="n">
        <v>0.822869524650927</v>
      </c>
      <c r="H1009" s="19" t="n">
        <v>0.81398946855001</v>
      </c>
      <c r="I1009" s="19" t="n">
        <v>0.803223435559234</v>
      </c>
      <c r="J1009" s="19" t="n">
        <v>0.771812790649172</v>
      </c>
      <c r="K1009" s="19" t="n">
        <v>0.789193831021973</v>
      </c>
      <c r="L1009" s="19" t="n">
        <v>0.901479554198745</v>
      </c>
      <c r="M1009" s="19"/>
      <c r="N1009" s="19" t="n">
        <v>0.833037634894471</v>
      </c>
      <c r="O1009" s="19" t="n">
        <v>0.79750005063837</v>
      </c>
      <c r="P1009" s="19" t="n">
        <v>0.814180442347364</v>
      </c>
      <c r="Q1009" s="19" t="n">
        <v>0.836474866721829</v>
      </c>
      <c r="R1009" s="19"/>
      <c r="S1009" s="19" t="n">
        <v>0.854063845084367</v>
      </c>
      <c r="T1009" s="19" t="n">
        <v>0.813750305847694</v>
      </c>
      <c r="U1009" s="19" t="n">
        <v>0.844590783838567</v>
      </c>
      <c r="V1009" s="19" t="n">
        <v>0.812989331534628</v>
      </c>
      <c r="W1009" s="19" t="n">
        <v>0.818143034596825</v>
      </c>
      <c r="X1009" s="19" t="n">
        <v>0.794481376105042</v>
      </c>
      <c r="Y1009" s="19" t="n">
        <v>0.895959259844618</v>
      </c>
      <c r="Z1009" s="19" t="n">
        <v>0.760461948611078</v>
      </c>
      <c r="AA1009" s="19" t="n">
        <v>0.773800913476489</v>
      </c>
      <c r="AB1009" s="19" t="n">
        <v>0.816236133380703</v>
      </c>
      <c r="AC1009" s="19" t="n">
        <v>0.778290202607377</v>
      </c>
      <c r="AD1009" s="19" t="n">
        <v>0.873727735603873</v>
      </c>
      <c r="AE1009" s="19"/>
      <c r="AF1009" s="19" t="n">
        <v>0.802677502218793</v>
      </c>
      <c r="AG1009" s="19" t="n">
        <v>0.846638621972987</v>
      </c>
      <c r="AH1009" s="19" t="n">
        <v>0.788364986565921</v>
      </c>
      <c r="AI1009" s="19"/>
      <c r="AJ1009" s="19" t="n">
        <v>0.837984687229159</v>
      </c>
      <c r="AK1009" s="19" t="n">
        <v>0.83420789656671</v>
      </c>
      <c r="AL1009" s="19" t="n">
        <v>0.83512959837474</v>
      </c>
      <c r="AM1009" s="19" t="n">
        <v>0.876969715583559</v>
      </c>
      <c r="AN1009" s="19" t="n">
        <v>0.74896740571253</v>
      </c>
      <c r="AO1009" s="19"/>
      <c r="AP1009" s="19" t="n">
        <v>0.865176032276511</v>
      </c>
      <c r="AQ1009" s="19" t="n">
        <v>0.825443335221044</v>
      </c>
      <c r="AR1009" s="19" t="n">
        <v>0.762242028274096</v>
      </c>
      <c r="AS1009" s="19" t="n">
        <v>0.80588790937839</v>
      </c>
      <c r="AT1009" s="19" t="n">
        <v>0.836121891397376</v>
      </c>
      <c r="AU1009" s="19"/>
      <c r="AV1009" s="19" t="n">
        <v>0.826162906913629</v>
      </c>
      <c r="AW1009" s="19" t="n">
        <v>0.859085662178464</v>
      </c>
      <c r="AX1009" s="19" t="n">
        <v>0.759177960734467</v>
      </c>
      <c r="AY1009" s="19" t="n">
        <v>0.811073018017093</v>
      </c>
      <c r="AZ1009" s="19" t="n">
        <v>0.833711842422203</v>
      </c>
      <c r="BA1009" s="19" t="n">
        <v>0.768080023057162</v>
      </c>
      <c r="BB1009" s="19"/>
      <c r="BC1009" s="19" t="n">
        <v>0.861227537189071</v>
      </c>
      <c r="BD1009" s="19" t="n">
        <v>0.808794579694491</v>
      </c>
      <c r="BE1009" s="19" t="n">
        <v>0.788449498874643</v>
      </c>
      <c r="BF1009" s="19" t="n">
        <v>0.813438678016503</v>
      </c>
      <c r="BG1009" s="19" t="n">
        <v>0.894293813599444</v>
      </c>
    </row>
    <row r="1010">
      <c r="B1010" t="s">
        <v>141</v>
      </c>
      <c r="C1010" s="19" t="n">
        <v>-0.772666155141038</v>
      </c>
      <c r="D1010" s="19" t="n">
        <v>-0.816038393015948</v>
      </c>
      <c r="E1010" s="19" t="n">
        <v>-0.732367768611391</v>
      </c>
      <c r="F1010" s="19"/>
      <c r="G1010" s="19" t="n">
        <v>-0.790986329877518</v>
      </c>
      <c r="H1010" s="19" t="n">
        <v>-0.758860532263612</v>
      </c>
      <c r="I1010" s="19" t="n">
        <v>-0.747222401558224</v>
      </c>
      <c r="J1010" s="19" t="n">
        <v>-0.718290969479996</v>
      </c>
      <c r="K1010" s="19" t="n">
        <v>-0.722367088198658</v>
      </c>
      <c r="L1010" s="19" t="n">
        <v>-0.874642111628432</v>
      </c>
      <c r="M1010" s="19"/>
      <c r="N1010" s="19" t="n">
        <v>-0.802544152085948</v>
      </c>
      <c r="O1010" s="19" t="n">
        <v>-0.748983349236808</v>
      </c>
      <c r="P1010" s="19" t="n">
        <v>-0.75774918864277</v>
      </c>
      <c r="Q1010" s="19" t="n">
        <v>-0.779516831625952</v>
      </c>
      <c r="R1010" s="19"/>
      <c r="S1010" s="19" t="n">
        <v>-0.824472947351927</v>
      </c>
      <c r="T1010" s="19" t="n">
        <v>-0.781726859439424</v>
      </c>
      <c r="U1010" s="19" t="n">
        <v>-0.781723706197631</v>
      </c>
      <c r="V1010" s="19" t="n">
        <v>-0.765406834143925</v>
      </c>
      <c r="W1010" s="19" t="n">
        <v>-0.748345126875147</v>
      </c>
      <c r="X1010" s="19" t="n">
        <v>-0.731197061403121</v>
      </c>
      <c r="Y1010" s="19" t="n">
        <v>-0.884956407082129</v>
      </c>
      <c r="Z1010" s="19" t="n">
        <v>-0.653336651990421</v>
      </c>
      <c r="AA1010" s="19" t="n">
        <v>-0.695698597152188</v>
      </c>
      <c r="AB1010" s="19" t="n">
        <v>-0.787463495686474</v>
      </c>
      <c r="AC1010" s="19" t="n">
        <v>-0.741843579483021</v>
      </c>
      <c r="AD1010" s="19" t="n">
        <v>-0.812837411884774</v>
      </c>
      <c r="AE1010" s="19"/>
      <c r="AF1010" s="19" t="n">
        <v>-0.762232425754449</v>
      </c>
      <c r="AG1010" s="19" t="n">
        <v>-0.805759765051767</v>
      </c>
      <c r="AH1010" s="19" t="n">
        <v>-0.697151600208189</v>
      </c>
      <c r="AI1010" s="19"/>
      <c r="AJ1010" s="19" t="n">
        <v>-0.805143611727486</v>
      </c>
      <c r="AK1010" s="19" t="n">
        <v>-0.805554436588427</v>
      </c>
      <c r="AL1010" s="19" t="n">
        <v>-0.785123068557649</v>
      </c>
      <c r="AM1010" s="19" t="n">
        <v>-0.814455658754938</v>
      </c>
      <c r="AN1010" s="19" t="n">
        <v>-0.64102599005185</v>
      </c>
      <c r="AO1010" s="19"/>
      <c r="AP1010" s="19" t="n">
        <v>-0.81945126649929</v>
      </c>
      <c r="AQ1010" s="19" t="n">
        <v>-0.791201070987258</v>
      </c>
      <c r="AR1010" s="19" t="n">
        <v>-0.692074268608931</v>
      </c>
      <c r="AS1010" s="19" t="n">
        <v>-0.786416219768847</v>
      </c>
      <c r="AT1010" s="19" t="n">
        <v>-0.780270811651483</v>
      </c>
      <c r="AU1010" s="19"/>
      <c r="AV1010" s="19" t="n">
        <v>-0.789949109852803</v>
      </c>
      <c r="AW1010" s="19" t="n">
        <v>-0.814058437935109</v>
      </c>
      <c r="AX1010" s="19" t="n">
        <v>-0.709603541722853</v>
      </c>
      <c r="AY1010" s="19" t="n">
        <v>-0.791096972395503</v>
      </c>
      <c r="AZ1010" s="19" t="n">
        <v>-0.791123467449458</v>
      </c>
      <c r="BA1010" s="19" t="n">
        <v>-0.613764320624184</v>
      </c>
      <c r="BB1010" s="19"/>
      <c r="BC1010" s="19" t="n">
        <v>-0.803310826743297</v>
      </c>
      <c r="BD1010" s="19" t="n">
        <v>-0.767061913486612</v>
      </c>
      <c r="BE1010" s="19" t="n">
        <v>-0.741552018064439</v>
      </c>
      <c r="BF1010" s="19" t="n">
        <v>-0.772662565509347</v>
      </c>
      <c r="BG1010" s="19" t="n">
        <v>-0.852619737759858</v>
      </c>
    </row>
    <row r="1011">
      <c r="C1011" s="19"/>
      <c r="D1011" s="19"/>
      <c r="E1011" s="19"/>
      <c r="F1011" s="19"/>
      <c r="G1011" s="19"/>
      <c r="H1011" s="19"/>
      <c r="I1011" s="19"/>
      <c r="J1011" s="19"/>
      <c r="K1011" s="19"/>
      <c r="L1011" s="19"/>
      <c r="M1011" s="19"/>
      <c r="N1011" s="19"/>
      <c r="O1011" s="19"/>
      <c r="P1011" s="19"/>
      <c r="Q1011" s="19"/>
      <c r="R1011" s="19"/>
      <c r="S1011" s="19"/>
      <c r="T1011" s="19"/>
      <c r="U1011" s="19"/>
      <c r="V1011" s="19"/>
      <c r="W1011" s="19"/>
      <c r="X1011" s="19"/>
      <c r="Y1011" s="19"/>
      <c r="Z1011" s="19"/>
      <c r="AA1011" s="19"/>
      <c r="AB1011" s="19"/>
      <c r="AC1011" s="19"/>
      <c r="AD1011" s="19"/>
      <c r="AE1011" s="19"/>
      <c r="AF1011" s="19"/>
      <c r="AG1011" s="19"/>
      <c r="AH1011" s="19"/>
      <c r="AI1011" s="19"/>
      <c r="AJ1011" s="19"/>
      <c r="AK1011" s="19"/>
      <c r="AL1011" s="19"/>
      <c r="AM1011" s="19"/>
      <c r="AN1011" s="19"/>
      <c r="AO1011" s="19"/>
      <c r="AP1011" s="19"/>
      <c r="AQ1011" s="19"/>
      <c r="AR1011" s="19"/>
      <c r="AS1011" s="19"/>
      <c r="AT1011" s="19"/>
      <c r="AU1011" s="19"/>
      <c r="AV1011" s="19"/>
      <c r="AW1011" s="19"/>
      <c r="AX1011" s="19"/>
      <c r="AY1011" s="19"/>
      <c r="AZ1011" s="19"/>
      <c r="BA1011" s="19"/>
      <c r="BB1011" s="19"/>
      <c r="BC1011" s="19"/>
      <c r="BD1011" s="19"/>
      <c r="BE1011" s="19"/>
      <c r="BF1011" s="19"/>
      <c r="BG1011" s="19"/>
    </row>
    <row r="1012">
      <c r="B1012" s="7" t="s">
        <v>461</v>
      </c>
      <c r="C1012" s="19"/>
      <c r="D1012" s="19"/>
      <c r="E1012" s="19"/>
      <c r="F1012" s="19"/>
      <c r="G1012" s="19"/>
      <c r="H1012" s="19"/>
      <c r="I1012" s="19"/>
      <c r="J1012" s="19"/>
      <c r="K1012" s="19"/>
      <c r="L1012" s="19"/>
      <c r="M1012" s="19"/>
      <c r="N1012" s="19"/>
      <c r="O1012" s="19"/>
      <c r="P1012" s="19"/>
      <c r="Q1012" s="19"/>
      <c r="R1012" s="19"/>
      <c r="S1012" s="19"/>
      <c r="T1012" s="19"/>
      <c r="U1012" s="19"/>
      <c r="V1012" s="19"/>
      <c r="W1012" s="19"/>
      <c r="X1012" s="19"/>
      <c r="Y1012" s="19"/>
      <c r="Z1012" s="19"/>
      <c r="AA1012" s="19"/>
      <c r="AB1012" s="19"/>
      <c r="AC1012" s="19"/>
      <c r="AD1012" s="19"/>
      <c r="AE1012" s="19"/>
      <c r="AF1012" s="19"/>
      <c r="AG1012" s="19"/>
      <c r="AH1012" s="19"/>
      <c r="AI1012" s="19"/>
      <c r="AJ1012" s="19"/>
      <c r="AK1012" s="19"/>
      <c r="AL1012" s="19"/>
      <c r="AM1012" s="19"/>
      <c r="AN1012" s="19"/>
      <c r="AO1012" s="19"/>
      <c r="AP1012" s="19"/>
      <c r="AQ1012" s="19"/>
      <c r="AR1012" s="19"/>
      <c r="AS1012" s="19"/>
      <c r="AT1012" s="19"/>
      <c r="AU1012" s="19"/>
      <c r="AV1012" s="19"/>
      <c r="AW1012" s="19"/>
      <c r="AX1012" s="19"/>
      <c r="AY1012" s="19"/>
      <c r="AZ1012" s="19"/>
      <c r="BA1012" s="19"/>
      <c r="BB1012" s="19"/>
      <c r="BC1012" s="19"/>
      <c r="BD1012" s="19"/>
      <c r="BE1012" s="19"/>
      <c r="BF1012" s="19"/>
      <c r="BG1012" s="19"/>
    </row>
    <row r="1013">
      <c r="B1013" s="26" t="s">
        <v>331</v>
      </c>
      <c r="C1013" s="19"/>
      <c r="D1013" s="19"/>
      <c r="E1013" s="19"/>
      <c r="F1013" s="19"/>
      <c r="G1013" s="19"/>
      <c r="H1013" s="19"/>
      <c r="I1013" s="19"/>
      <c r="J1013" s="19"/>
      <c r="K1013" s="19"/>
      <c r="L1013" s="19"/>
      <c r="M1013" s="19"/>
      <c r="N1013" s="19"/>
      <c r="O1013" s="19"/>
      <c r="P1013" s="19"/>
      <c r="Q1013" s="19"/>
      <c r="R1013" s="19"/>
      <c r="S1013" s="19"/>
      <c r="T1013" s="19"/>
      <c r="U1013" s="19"/>
      <c r="V1013" s="19"/>
      <c r="W1013" s="19"/>
      <c r="X1013" s="19"/>
      <c r="Y1013" s="19"/>
      <c r="Z1013" s="19"/>
      <c r="AA1013" s="19"/>
      <c r="AB1013" s="19"/>
      <c r="AC1013" s="19"/>
      <c r="AD1013" s="19"/>
      <c r="AE1013" s="19"/>
      <c r="AF1013" s="19"/>
      <c r="AG1013" s="19"/>
      <c r="AH1013" s="19"/>
      <c r="AI1013" s="19"/>
      <c r="AJ1013" s="19"/>
      <c r="AK1013" s="19"/>
      <c r="AL1013" s="19"/>
      <c r="AM1013" s="19"/>
      <c r="AN1013" s="19"/>
      <c r="AO1013" s="19"/>
      <c r="AP1013" s="19"/>
      <c r="AQ1013" s="19"/>
      <c r="AR1013" s="19"/>
      <c r="AS1013" s="19"/>
      <c r="AT1013" s="19"/>
      <c r="AU1013" s="19"/>
      <c r="AV1013" s="19"/>
      <c r="AW1013" s="19"/>
      <c r="AX1013" s="19"/>
      <c r="AY1013" s="19"/>
      <c r="AZ1013" s="19"/>
      <c r="BA1013" s="19"/>
      <c r="BB1013" s="19"/>
      <c r="BC1013" s="19"/>
      <c r="BD1013" s="19"/>
      <c r="BE1013" s="19"/>
      <c r="BF1013" s="19"/>
      <c r="BG1013" s="19"/>
    </row>
    <row r="1014">
      <c r="B1014" t="s">
        <v>134</v>
      </c>
      <c r="C1014" s="19" t="n">
        <v>0.29858570524775</v>
      </c>
      <c r="D1014" s="19" t="n">
        <v>0.302889030237039</v>
      </c>
      <c r="E1014" s="19" t="n">
        <v>0.294453864821779</v>
      </c>
      <c r="F1014" s="19"/>
      <c r="G1014" s="19" t="n">
        <v>0.296267224842412</v>
      </c>
      <c r="H1014" s="19" t="n">
        <v>0.336146270811566</v>
      </c>
      <c r="I1014" s="19" t="n">
        <v>0.297673813577458</v>
      </c>
      <c r="J1014" s="19" t="n">
        <v>0.262352605603071</v>
      </c>
      <c r="K1014" s="19" t="n">
        <v>0.285671202887243</v>
      </c>
      <c r="L1014" s="19" t="n">
        <v>0.311253208523132</v>
      </c>
      <c r="M1014" s="19"/>
      <c r="N1014" s="19" t="n">
        <v>0.308690338424263</v>
      </c>
      <c r="O1014" s="19" t="n">
        <v>0.262697221562966</v>
      </c>
      <c r="P1014" s="19" t="n">
        <v>0.305232197326425</v>
      </c>
      <c r="Q1014" s="19" t="n">
        <v>0.319089372951085</v>
      </c>
      <c r="R1014" s="19"/>
      <c r="S1014" s="19" t="n">
        <v>0.356117526608427</v>
      </c>
      <c r="T1014" s="19" t="n">
        <v>0.292251885265461</v>
      </c>
      <c r="U1014" s="19" t="n">
        <v>0.221733687370415</v>
      </c>
      <c r="V1014" s="19" t="n">
        <v>0.329942843890973</v>
      </c>
      <c r="W1014" s="19" t="n">
        <v>0.310638738646296</v>
      </c>
      <c r="X1014" s="19" t="n">
        <v>0.33570402997831</v>
      </c>
      <c r="Y1014" s="19" t="n">
        <v>0.320602848433263</v>
      </c>
      <c r="Z1014" s="19" t="n">
        <v>0.239262343530462</v>
      </c>
      <c r="AA1014" s="19" t="n">
        <v>0.294713985750759</v>
      </c>
      <c r="AB1014" s="19" t="n">
        <v>0.247068105288356</v>
      </c>
      <c r="AC1014" s="19" t="n">
        <v>0.27546059125547</v>
      </c>
      <c r="AD1014" s="19" t="n">
        <v>0.271604468442676</v>
      </c>
      <c r="AE1014" s="19"/>
      <c r="AF1014" s="19" t="n">
        <v>0.287905184471519</v>
      </c>
      <c r="AG1014" s="19" t="n">
        <v>0.314662927267086</v>
      </c>
      <c r="AH1014" s="19" t="n">
        <v>0.293448110492221</v>
      </c>
      <c r="AI1014" s="19"/>
      <c r="AJ1014" s="19" t="n">
        <v>0.275143836433256</v>
      </c>
      <c r="AK1014" s="19" t="n">
        <v>0.354346931107691</v>
      </c>
      <c r="AL1014" s="19" t="n">
        <v>0.264997648636023</v>
      </c>
      <c r="AM1014" s="19" t="n">
        <v>0.595284716732386</v>
      </c>
      <c r="AN1014" s="19" t="n">
        <v>0.280752987213211</v>
      </c>
      <c r="AO1014" s="19"/>
      <c r="AP1014" s="19" t="n">
        <v>0.280224656076874</v>
      </c>
      <c r="AQ1014" s="19" t="n">
        <v>0.352191993642531</v>
      </c>
      <c r="AR1014" s="19" t="n">
        <v>0.192812087112805</v>
      </c>
      <c r="AS1014" s="19" t="n">
        <v>0.300419394878307</v>
      </c>
      <c r="AT1014" s="19" t="n">
        <v>0.262072488602189</v>
      </c>
      <c r="AU1014" s="19"/>
      <c r="AV1014" s="19" t="n">
        <v>0.376458937498218</v>
      </c>
      <c r="AW1014" s="19" t="n">
        <v>0.278690980375302</v>
      </c>
      <c r="AX1014" s="19" t="n">
        <v>0.224301970662406</v>
      </c>
      <c r="AY1014" s="19" t="n">
        <v>0.268725359759761</v>
      </c>
      <c r="AZ1014" s="19" t="n">
        <v>0.316870952815597</v>
      </c>
      <c r="BA1014" s="19" t="n">
        <v>0.23613888773485</v>
      </c>
      <c r="BB1014" s="19"/>
      <c r="BC1014" s="19" t="n">
        <v>0.295543920314263</v>
      </c>
      <c r="BD1014" s="19" t="n">
        <v>0.323761412074446</v>
      </c>
      <c r="BE1014" s="19" t="n">
        <v>0.266357877516956</v>
      </c>
      <c r="BF1014" s="19" t="n">
        <v>0.319823042967807</v>
      </c>
      <c r="BG1014" s="19" t="n">
        <v>0.581910622378458</v>
      </c>
    </row>
    <row r="1015">
      <c r="B1015" t="s">
        <v>135</v>
      </c>
      <c r="C1015" s="19" t="n">
        <v>0.265894928580147</v>
      </c>
      <c r="D1015" s="19" t="n">
        <v>0.24411174629367</v>
      </c>
      <c r="E1015" s="19" t="n">
        <v>0.287099163519777</v>
      </c>
      <c r="F1015" s="19"/>
      <c r="G1015" s="19" t="n">
        <v>0.29581333881877</v>
      </c>
      <c r="H1015" s="19" t="n">
        <v>0.308503650305536</v>
      </c>
      <c r="I1015" s="19" t="n">
        <v>0.295368016133232</v>
      </c>
      <c r="J1015" s="19" t="n">
        <v>0.254065137923254</v>
      </c>
      <c r="K1015" s="19" t="n">
        <v>0.186388197678811</v>
      </c>
      <c r="L1015" s="19" t="n">
        <v>0.256504797673074</v>
      </c>
      <c r="M1015" s="19"/>
      <c r="N1015" s="19" t="n">
        <v>0.251931146128912</v>
      </c>
      <c r="O1015" s="19" t="n">
        <v>0.23952148537631</v>
      </c>
      <c r="P1015" s="19" t="n">
        <v>0.277186876895037</v>
      </c>
      <c r="Q1015" s="19" t="n">
        <v>0.296879541030157</v>
      </c>
      <c r="R1015" s="19"/>
      <c r="S1015" s="19" t="n">
        <v>0.335046175374676</v>
      </c>
      <c r="T1015" s="19" t="n">
        <v>0.264991023396101</v>
      </c>
      <c r="U1015" s="19" t="n">
        <v>0.25450169254055</v>
      </c>
      <c r="V1015" s="19" t="n">
        <v>0.224895833664523</v>
      </c>
      <c r="W1015" s="19" t="n">
        <v>0.205610447109046</v>
      </c>
      <c r="X1015" s="19" t="n">
        <v>0.251328832323419</v>
      </c>
      <c r="Y1015" s="19" t="n">
        <v>0.285243326196638</v>
      </c>
      <c r="Z1015" s="19" t="n">
        <v>0.276618337777356</v>
      </c>
      <c r="AA1015" s="19" t="n">
        <v>0.280865938312142</v>
      </c>
      <c r="AB1015" s="19" t="n">
        <v>0.251943417770304</v>
      </c>
      <c r="AC1015" s="19" t="n">
        <v>0.231731371535897</v>
      </c>
      <c r="AD1015" s="19" t="n">
        <v>0.28302934861488</v>
      </c>
      <c r="AE1015" s="19"/>
      <c r="AF1015" s="19" t="n">
        <v>0.250382146384598</v>
      </c>
      <c r="AG1015" s="19" t="n">
        <v>0.256431088249876</v>
      </c>
      <c r="AH1015" s="19" t="n">
        <v>0.309943458582281</v>
      </c>
      <c r="AI1015" s="19"/>
      <c r="AJ1015" s="19" t="n">
        <v>0.257127716486635</v>
      </c>
      <c r="AK1015" s="19" t="n">
        <v>0.261062714106457</v>
      </c>
      <c r="AL1015" s="19" t="n">
        <v>0.242247640135466</v>
      </c>
      <c r="AM1015" s="19" t="n">
        <v>0.211493841055253</v>
      </c>
      <c r="AN1015" s="19" t="n">
        <v>0.26719476560995</v>
      </c>
      <c r="AO1015" s="19"/>
      <c r="AP1015" s="19" t="n">
        <v>0.297746141002273</v>
      </c>
      <c r="AQ1015" s="19" t="n">
        <v>0.255123412096204</v>
      </c>
      <c r="AR1015" s="19" t="n">
        <v>0.240880989178957</v>
      </c>
      <c r="AS1015" s="19" t="n">
        <v>0.257331748717762</v>
      </c>
      <c r="AT1015" s="19" t="n">
        <v>0.252601002086442</v>
      </c>
      <c r="AU1015" s="19"/>
      <c r="AV1015" s="19" t="n">
        <v>0.247325741535881</v>
      </c>
      <c r="AW1015" s="19" t="n">
        <v>0.293490111086973</v>
      </c>
      <c r="AX1015" s="19" t="n">
        <v>0.239193008708649</v>
      </c>
      <c r="AY1015" s="19" t="n">
        <v>0.247123093799178</v>
      </c>
      <c r="AZ1015" s="19" t="n">
        <v>0.19287698754752</v>
      </c>
      <c r="BA1015" s="19" t="n">
        <v>0.32367869299056</v>
      </c>
      <c r="BB1015" s="19"/>
      <c r="BC1015" s="19" t="n">
        <v>0.277906047769466</v>
      </c>
      <c r="BD1015" s="19" t="n">
        <v>0.263755190005116</v>
      </c>
      <c r="BE1015" s="19" t="n">
        <v>0.279199248591651</v>
      </c>
      <c r="BF1015" s="19" t="n">
        <v>0.255569105772414</v>
      </c>
      <c r="BG1015" s="19" t="n">
        <v>0.0653619262286446</v>
      </c>
    </row>
    <row r="1016">
      <c r="B1016" t="s">
        <v>339</v>
      </c>
      <c r="C1016" s="19" t="n">
        <v>0.257698431239873</v>
      </c>
      <c r="D1016" s="19" t="n">
        <v>0.258475924472646</v>
      </c>
      <c r="E1016" s="19" t="n">
        <v>0.257048782174375</v>
      </c>
      <c r="F1016" s="19"/>
      <c r="G1016" s="19" t="n">
        <v>0.262682277549332</v>
      </c>
      <c r="H1016" s="19" t="n">
        <v>0.237073246094534</v>
      </c>
      <c r="I1016" s="19" t="n">
        <v>0.225560633199435</v>
      </c>
      <c r="J1016" s="19" t="n">
        <v>0.315606875386627</v>
      </c>
      <c r="K1016" s="19" t="n">
        <v>0.272524330327184</v>
      </c>
      <c r="L1016" s="19" t="n">
        <v>0.237981671621169</v>
      </c>
      <c r="M1016" s="19"/>
      <c r="N1016" s="19" t="n">
        <v>0.285948871685591</v>
      </c>
      <c r="O1016" s="19" t="n">
        <v>0.282786032850153</v>
      </c>
      <c r="P1016" s="19" t="n">
        <v>0.241408765123777</v>
      </c>
      <c r="Q1016" s="19" t="n">
        <v>0.217999295599359</v>
      </c>
      <c r="R1016" s="19"/>
      <c r="S1016" s="19" t="n">
        <v>0.199368557207386</v>
      </c>
      <c r="T1016" s="19" t="n">
        <v>0.261008427363631</v>
      </c>
      <c r="U1016" s="19" t="n">
        <v>0.265912366024734</v>
      </c>
      <c r="V1016" s="19" t="n">
        <v>0.242074785728409</v>
      </c>
      <c r="W1016" s="19" t="n">
        <v>0.332082477622627</v>
      </c>
      <c r="X1016" s="19" t="n">
        <v>0.259440500765633</v>
      </c>
      <c r="Y1016" s="19" t="n">
        <v>0.242169598086176</v>
      </c>
      <c r="Z1016" s="19" t="n">
        <v>0.230433376528797</v>
      </c>
      <c r="AA1016" s="19" t="n">
        <v>0.265807684658136</v>
      </c>
      <c r="AB1016" s="19" t="n">
        <v>0.271931514880352</v>
      </c>
      <c r="AC1016" s="19" t="n">
        <v>0.267921529755958</v>
      </c>
      <c r="AD1016" s="19" t="n">
        <v>0.345820314020705</v>
      </c>
      <c r="AE1016" s="19"/>
      <c r="AF1016" s="19" t="n">
        <v>0.257673972563366</v>
      </c>
      <c r="AG1016" s="19" t="n">
        <v>0.278603752139155</v>
      </c>
      <c r="AH1016" s="19" t="n">
        <v>0.180452993058886</v>
      </c>
      <c r="AI1016" s="19"/>
      <c r="AJ1016" s="19" t="n">
        <v>0.263377790594381</v>
      </c>
      <c r="AK1016" s="19" t="n">
        <v>0.258982430864464</v>
      </c>
      <c r="AL1016" s="19" t="n">
        <v>0.310996882674331</v>
      </c>
      <c r="AM1016" s="19" t="n">
        <v>0.0701911577959198</v>
      </c>
      <c r="AN1016" s="19" t="n">
        <v>0.189501924942316</v>
      </c>
      <c r="AO1016" s="19"/>
      <c r="AP1016" s="19" t="n">
        <v>0.224269019298994</v>
      </c>
      <c r="AQ1016" s="19" t="n">
        <v>0.257497341770446</v>
      </c>
      <c r="AR1016" s="19" t="n">
        <v>0.32813204019184</v>
      </c>
      <c r="AS1016" s="19" t="n">
        <v>0.252428429865484</v>
      </c>
      <c r="AT1016" s="19" t="n">
        <v>0.329103831610032</v>
      </c>
      <c r="AU1016" s="19"/>
      <c r="AV1016" s="19" t="n">
        <v>0.253184430498607</v>
      </c>
      <c r="AW1016" s="19" t="n">
        <v>0.22737054882998</v>
      </c>
      <c r="AX1016" s="19" t="n">
        <v>0.276997211798454</v>
      </c>
      <c r="AY1016" s="19" t="n">
        <v>0.256207939753639</v>
      </c>
      <c r="AZ1016" s="19" t="n">
        <v>0.389557544854241</v>
      </c>
      <c r="BA1016" s="19" t="n">
        <v>0.25300498214316</v>
      </c>
      <c r="BB1016" s="19"/>
      <c r="BC1016" s="19" t="n">
        <v>0.262527378656273</v>
      </c>
      <c r="BD1016" s="19" t="n">
        <v>0.240060520040099</v>
      </c>
      <c r="BE1016" s="19" t="n">
        <v>0.272899236000961</v>
      </c>
      <c r="BF1016" s="19" t="n">
        <v>0.287908152003808</v>
      </c>
      <c r="BG1016" s="19" t="n">
        <v>0.13250449017275</v>
      </c>
    </row>
    <row r="1017">
      <c r="B1017" t="s">
        <v>340</v>
      </c>
      <c r="C1017" s="19" t="n">
        <v>0.112904039069442</v>
      </c>
      <c r="D1017" s="19" t="n">
        <v>0.152250467751961</v>
      </c>
      <c r="E1017" s="19" t="n">
        <v>0.0757578914379628</v>
      </c>
      <c r="F1017" s="19"/>
      <c r="G1017" s="19" t="n">
        <v>0.105456471797549</v>
      </c>
      <c r="H1017" s="19" t="n">
        <v>0.0504625978481886</v>
      </c>
      <c r="I1017" s="19" t="n">
        <v>0.119284909446237</v>
      </c>
      <c r="J1017" s="19" t="n">
        <v>0.0906083925354587</v>
      </c>
      <c r="K1017" s="19" t="n">
        <v>0.164803436810428</v>
      </c>
      <c r="L1017" s="19" t="n">
        <v>0.142318930146598</v>
      </c>
      <c r="M1017" s="19"/>
      <c r="N1017" s="19" t="n">
        <v>0.107845900694985</v>
      </c>
      <c r="O1017" s="19" t="n">
        <v>0.142958997924921</v>
      </c>
      <c r="P1017" s="19" t="n">
        <v>0.111898729559108</v>
      </c>
      <c r="Q1017" s="19" t="n">
        <v>0.088413778968442</v>
      </c>
      <c r="R1017" s="19"/>
      <c r="S1017" s="19" t="n">
        <v>0.0811667087540399</v>
      </c>
      <c r="T1017" s="19" t="n">
        <v>0.128175313061025</v>
      </c>
      <c r="U1017" s="19" t="n">
        <v>0.157579082235517</v>
      </c>
      <c r="V1017" s="19" t="n">
        <v>0.140975091541239</v>
      </c>
      <c r="W1017" s="19" t="n">
        <v>0.0996120854996255</v>
      </c>
      <c r="X1017" s="19" t="n">
        <v>0.0737598710149336</v>
      </c>
      <c r="Y1017" s="19" t="n">
        <v>0.10650899469489</v>
      </c>
      <c r="Z1017" s="19" t="n">
        <v>0.119235976274188</v>
      </c>
      <c r="AA1017" s="19" t="n">
        <v>0.0728670050370684</v>
      </c>
      <c r="AB1017" s="19" t="n">
        <v>0.178724155252866</v>
      </c>
      <c r="AC1017" s="19" t="n">
        <v>0.134832200899473</v>
      </c>
      <c r="AD1017" s="19" t="n">
        <v>0.0331086004705206</v>
      </c>
      <c r="AE1017" s="19"/>
      <c r="AF1017" s="19" t="n">
        <v>0.139090806363821</v>
      </c>
      <c r="AG1017" s="19" t="n">
        <v>0.0988304011919895</v>
      </c>
      <c r="AH1017" s="19" t="n">
        <v>0.103373045762763</v>
      </c>
      <c r="AI1017" s="19"/>
      <c r="AJ1017" s="19" t="n">
        <v>0.152259544215264</v>
      </c>
      <c r="AK1017" s="19" t="n">
        <v>0.0841649802950356</v>
      </c>
      <c r="AL1017" s="19" t="n">
        <v>0.0976928123667512</v>
      </c>
      <c r="AM1017" s="19" t="n">
        <v>0.0605162275878201</v>
      </c>
      <c r="AN1017" s="19" t="n">
        <v>0.128448617741411</v>
      </c>
      <c r="AO1017" s="19"/>
      <c r="AP1017" s="19" t="n">
        <v>0.142216513207182</v>
      </c>
      <c r="AQ1017" s="19" t="n">
        <v>0.0913727594143154</v>
      </c>
      <c r="AR1017" s="19" t="n">
        <v>0.145352032028522</v>
      </c>
      <c r="AS1017" s="19" t="n">
        <v>0.136976543223238</v>
      </c>
      <c r="AT1017" s="19" t="n">
        <v>0.0823180643318066</v>
      </c>
      <c r="AU1017" s="19"/>
      <c r="AV1017" s="19" t="n">
        <v>0.0782772740861997</v>
      </c>
      <c r="AW1017" s="19" t="n">
        <v>0.150265533100687</v>
      </c>
      <c r="AX1017" s="19" t="n">
        <v>0.175180275961542</v>
      </c>
      <c r="AY1017" s="19" t="n">
        <v>0.170231275938192</v>
      </c>
      <c r="AZ1017" s="19" t="n">
        <v>0.0443396976382373</v>
      </c>
      <c r="BA1017" s="19" t="n">
        <v>0.0563309973680221</v>
      </c>
      <c r="BB1017" s="19"/>
      <c r="BC1017" s="19" t="n">
        <v>0.0899846056873865</v>
      </c>
      <c r="BD1017" s="19" t="n">
        <v>0.112389547804002</v>
      </c>
      <c r="BE1017" s="19" t="n">
        <v>0.119378956526377</v>
      </c>
      <c r="BF1017" s="19" t="n">
        <v>0.0959235867488156</v>
      </c>
      <c r="BG1017" s="19" t="n">
        <v>0.114992803115879</v>
      </c>
    </row>
    <row r="1018">
      <c r="B1018" t="s">
        <v>100</v>
      </c>
      <c r="C1018" s="19" t="n">
        <v>0.0649168958627878</v>
      </c>
      <c r="D1018" s="19" t="n">
        <v>0.0422728312446837</v>
      </c>
      <c r="E1018" s="19" t="n">
        <v>0.0856402980461063</v>
      </c>
      <c r="F1018" s="19"/>
      <c r="G1018" s="19" t="n">
        <v>0.0397806869919361</v>
      </c>
      <c r="H1018" s="19" t="n">
        <v>0.0678142349401743</v>
      </c>
      <c r="I1018" s="19" t="n">
        <v>0.0621126276436383</v>
      </c>
      <c r="J1018" s="19" t="n">
        <v>0.0773669885515893</v>
      </c>
      <c r="K1018" s="19" t="n">
        <v>0.0906128322963339</v>
      </c>
      <c r="L1018" s="19" t="n">
        <v>0.0519413920360269</v>
      </c>
      <c r="M1018" s="19"/>
      <c r="N1018" s="19" t="n">
        <v>0.0455837430662503</v>
      </c>
      <c r="O1018" s="19" t="n">
        <v>0.072036262285651</v>
      </c>
      <c r="P1018" s="19" t="n">
        <v>0.0642734310956525</v>
      </c>
      <c r="Q1018" s="19" t="n">
        <v>0.0776180114509569</v>
      </c>
      <c r="R1018" s="19"/>
      <c r="S1018" s="19" t="n">
        <v>0.0283010320554705</v>
      </c>
      <c r="T1018" s="19" t="n">
        <v>0.0535733509137816</v>
      </c>
      <c r="U1018" s="19" t="n">
        <v>0.100273171828784</v>
      </c>
      <c r="V1018" s="19" t="n">
        <v>0.0621114451748565</v>
      </c>
      <c r="W1018" s="19" t="n">
        <v>0.0520562511224062</v>
      </c>
      <c r="X1018" s="19" t="n">
        <v>0.0797667659177049</v>
      </c>
      <c r="Y1018" s="19" t="n">
        <v>0.0454752325890319</v>
      </c>
      <c r="Z1018" s="19" t="n">
        <v>0.134449965889197</v>
      </c>
      <c r="AA1018" s="19" t="n">
        <v>0.0857453862418942</v>
      </c>
      <c r="AB1018" s="19" t="n">
        <v>0.0503328068081218</v>
      </c>
      <c r="AC1018" s="19" t="n">
        <v>0.0900543065532026</v>
      </c>
      <c r="AD1018" s="19" t="n">
        <v>0.0664372684512183</v>
      </c>
      <c r="AE1018" s="19"/>
      <c r="AF1018" s="19" t="n">
        <v>0.0649478902166971</v>
      </c>
      <c r="AG1018" s="19" t="n">
        <v>0.0514718311518942</v>
      </c>
      <c r="AH1018" s="19" t="n">
        <v>0.112782392103849</v>
      </c>
      <c r="AI1018" s="19"/>
      <c r="AJ1018" s="19" t="n">
        <v>0.0520911122704644</v>
      </c>
      <c r="AK1018" s="19" t="n">
        <v>0.0414429436263529</v>
      </c>
      <c r="AL1018" s="19" t="n">
        <v>0.0840650161874291</v>
      </c>
      <c r="AM1018" s="19" t="n">
        <v>0.0625140568286209</v>
      </c>
      <c r="AN1018" s="19" t="n">
        <v>0.134101704493112</v>
      </c>
      <c r="AO1018" s="19"/>
      <c r="AP1018" s="19" t="n">
        <v>0.055543670414676</v>
      </c>
      <c r="AQ1018" s="19" t="n">
        <v>0.0438144930765035</v>
      </c>
      <c r="AR1018" s="19" t="n">
        <v>0.0928228514878767</v>
      </c>
      <c r="AS1018" s="19" t="n">
        <v>0.0528438833152093</v>
      </c>
      <c r="AT1018" s="19" t="n">
        <v>0.0739046133695299</v>
      </c>
      <c r="AU1018" s="19"/>
      <c r="AV1018" s="19" t="n">
        <v>0.0447536163810943</v>
      </c>
      <c r="AW1018" s="19" t="n">
        <v>0.0501828266070579</v>
      </c>
      <c r="AX1018" s="19" t="n">
        <v>0.0843275328689477</v>
      </c>
      <c r="AY1018" s="19" t="n">
        <v>0.0577123307492303</v>
      </c>
      <c r="AZ1018" s="19" t="n">
        <v>0.0563548171444043</v>
      </c>
      <c r="BA1018" s="19" t="n">
        <v>0.130846439763408</v>
      </c>
      <c r="BB1018" s="19"/>
      <c r="BC1018" s="19" t="n">
        <v>0.0740380475726119</v>
      </c>
      <c r="BD1018" s="19" t="n">
        <v>0.060033330076336</v>
      </c>
      <c r="BE1018" s="19" t="n">
        <v>0.0621646813640538</v>
      </c>
      <c r="BF1018" s="19" t="n">
        <v>0.0407761125071556</v>
      </c>
      <c r="BG1018" s="19" t="n">
        <v>0.105230158104268</v>
      </c>
    </row>
    <row r="1019">
      <c r="B1019" t="s">
        <v>139</v>
      </c>
      <c r="C1019" s="19" t="n">
        <v>0.564480633827897</v>
      </c>
      <c r="D1019" s="19" t="n">
        <v>0.547000776530709</v>
      </c>
      <c r="E1019" s="19" t="n">
        <v>0.581553028341556</v>
      </c>
      <c r="F1019" s="19"/>
      <c r="G1019" s="19" t="n">
        <v>0.592080563661182</v>
      </c>
      <c r="H1019" s="19" t="n">
        <v>0.644649921117103</v>
      </c>
      <c r="I1019" s="19" t="n">
        <v>0.593041829710689</v>
      </c>
      <c r="J1019" s="19" t="n">
        <v>0.516417743526325</v>
      </c>
      <c r="K1019" s="19" t="n">
        <v>0.472059400566054</v>
      </c>
      <c r="L1019" s="19" t="n">
        <v>0.567758006196206</v>
      </c>
      <c r="M1019" s="19"/>
      <c r="N1019" s="19" t="n">
        <v>0.560621484553175</v>
      </c>
      <c r="O1019" s="19" t="n">
        <v>0.502218706939276</v>
      </c>
      <c r="P1019" s="19" t="n">
        <v>0.582419074221463</v>
      </c>
      <c r="Q1019" s="19" t="n">
        <v>0.615968913981243</v>
      </c>
      <c r="R1019" s="19"/>
      <c r="S1019" s="19" t="n">
        <v>0.691163701983103</v>
      </c>
      <c r="T1019" s="19" t="n">
        <v>0.557242908661562</v>
      </c>
      <c r="U1019" s="19" t="n">
        <v>0.476235379910965</v>
      </c>
      <c r="V1019" s="19" t="n">
        <v>0.554838677555496</v>
      </c>
      <c r="W1019" s="19" t="n">
        <v>0.516249185755341</v>
      </c>
      <c r="X1019" s="19" t="n">
        <v>0.587032862301729</v>
      </c>
      <c r="Y1019" s="19" t="n">
        <v>0.605846174629901</v>
      </c>
      <c r="Z1019" s="19" t="n">
        <v>0.515880681307818</v>
      </c>
      <c r="AA1019" s="19" t="n">
        <v>0.575579924062901</v>
      </c>
      <c r="AB1019" s="19" t="n">
        <v>0.49901152305866</v>
      </c>
      <c r="AC1019" s="19" t="n">
        <v>0.507191962791367</v>
      </c>
      <c r="AD1019" s="19" t="n">
        <v>0.554633817057556</v>
      </c>
      <c r="AE1019" s="19"/>
      <c r="AF1019" s="19" t="n">
        <v>0.538287330856117</v>
      </c>
      <c r="AG1019" s="19" t="n">
        <v>0.571094015516961</v>
      </c>
      <c r="AH1019" s="19" t="n">
        <v>0.603391569074502</v>
      </c>
      <c r="AI1019" s="19"/>
      <c r="AJ1019" s="19" t="n">
        <v>0.53227155291989</v>
      </c>
      <c r="AK1019" s="19" t="n">
        <v>0.615409645214147</v>
      </c>
      <c r="AL1019" s="19" t="n">
        <v>0.507245288771488</v>
      </c>
      <c r="AM1019" s="19" t="n">
        <v>0.806778557787639</v>
      </c>
      <c r="AN1019" s="19" t="n">
        <v>0.547947752823161</v>
      </c>
      <c r="AO1019" s="19"/>
      <c r="AP1019" s="19" t="n">
        <v>0.577970797079147</v>
      </c>
      <c r="AQ1019" s="19" t="n">
        <v>0.607315405738735</v>
      </c>
      <c r="AR1019" s="19" t="n">
        <v>0.433693076291762</v>
      </c>
      <c r="AS1019" s="19" t="n">
        <v>0.557751143596068</v>
      </c>
      <c r="AT1019" s="19" t="n">
        <v>0.514673490688631</v>
      </c>
      <c r="AU1019" s="19"/>
      <c r="AV1019" s="19" t="n">
        <v>0.623784679034099</v>
      </c>
      <c r="AW1019" s="19" t="n">
        <v>0.572181091462276</v>
      </c>
      <c r="AX1019" s="19" t="n">
        <v>0.463494979371056</v>
      </c>
      <c r="AY1019" s="19" t="n">
        <v>0.515848453558939</v>
      </c>
      <c r="AZ1019" s="19" t="n">
        <v>0.509747940363117</v>
      </c>
      <c r="BA1019" s="19" t="n">
        <v>0.559817580725409</v>
      </c>
      <c r="BB1019" s="19"/>
      <c r="BC1019" s="19" t="n">
        <v>0.573449968083729</v>
      </c>
      <c r="BD1019" s="19" t="n">
        <v>0.587516602079562</v>
      </c>
      <c r="BE1019" s="19" t="n">
        <v>0.545557126108607</v>
      </c>
      <c r="BF1019" s="19" t="n">
        <v>0.57539214874022</v>
      </c>
      <c r="BG1019" s="19" t="n">
        <v>0.647272548607102</v>
      </c>
    </row>
    <row r="1020">
      <c r="B1020" t="s">
        <v>141</v>
      </c>
      <c r="C1020" s="19" t="n">
        <v>-0.499563737965109</v>
      </c>
      <c r="D1020" s="19" t="n">
        <v>-0.504727945286026</v>
      </c>
      <c r="E1020" s="19" t="n">
        <v>-0.49591273029545</v>
      </c>
      <c r="F1020" s="19"/>
      <c r="G1020" s="19" t="n">
        <v>-0.552299876669246</v>
      </c>
      <c r="H1020" s="19" t="n">
        <v>-0.576835686176928</v>
      </c>
      <c r="I1020" s="19" t="n">
        <v>-0.530929202067051</v>
      </c>
      <c r="J1020" s="19" t="n">
        <v>-0.439050754974736</v>
      </c>
      <c r="K1020" s="19" t="n">
        <v>-0.38144656826972</v>
      </c>
      <c r="L1020" s="19" t="n">
        <v>-0.515816614160179</v>
      </c>
      <c r="M1020" s="19"/>
      <c r="N1020" s="19" t="n">
        <v>-0.515037741486924</v>
      </c>
      <c r="O1020" s="19" t="n">
        <v>-0.430182444653625</v>
      </c>
      <c r="P1020" s="19" t="n">
        <v>-0.51814564312581</v>
      </c>
      <c r="Q1020" s="19" t="n">
        <v>-0.538350902530286</v>
      </c>
      <c r="R1020" s="19"/>
      <c r="S1020" s="19" t="n">
        <v>-0.662862669927633</v>
      </c>
      <c r="T1020" s="19" t="n">
        <v>-0.50366955774778</v>
      </c>
      <c r="U1020" s="19" t="n">
        <v>-0.375962208082181</v>
      </c>
      <c r="V1020" s="19" t="n">
        <v>-0.49272723238064</v>
      </c>
      <c r="W1020" s="19" t="n">
        <v>-0.464192934632935</v>
      </c>
      <c r="X1020" s="19" t="n">
        <v>-0.507266096384024</v>
      </c>
      <c r="Y1020" s="19" t="n">
        <v>-0.560370942040869</v>
      </c>
      <c r="Z1020" s="19" t="n">
        <v>-0.38143071541862</v>
      </c>
      <c r="AA1020" s="19" t="n">
        <v>-0.489834537821007</v>
      </c>
      <c r="AB1020" s="19" t="n">
        <v>-0.448678716250538</v>
      </c>
      <c r="AC1020" s="19" t="n">
        <v>-0.417137656238164</v>
      </c>
      <c r="AD1020" s="19" t="n">
        <v>-0.488196548606338</v>
      </c>
      <c r="AE1020" s="19"/>
      <c r="AF1020" s="19" t="n">
        <v>-0.47333944063942</v>
      </c>
      <c r="AG1020" s="19" t="n">
        <v>-0.519622184365067</v>
      </c>
      <c r="AH1020" s="19" t="n">
        <v>-0.490609176970653</v>
      </c>
      <c r="AI1020" s="19"/>
      <c r="AJ1020" s="19" t="n">
        <v>-0.480180440649426</v>
      </c>
      <c r="AK1020" s="19" t="n">
        <v>-0.573966701587795</v>
      </c>
      <c r="AL1020" s="19" t="n">
        <v>-0.423180272584059</v>
      </c>
      <c r="AM1020" s="19" t="n">
        <v>-0.744264500959018</v>
      </c>
      <c r="AN1020" s="19" t="n">
        <v>-0.413846048330048</v>
      </c>
      <c r="AO1020" s="19"/>
      <c r="AP1020" s="19" t="n">
        <v>-0.522427126664471</v>
      </c>
      <c r="AQ1020" s="19" t="n">
        <v>-0.563500912662232</v>
      </c>
      <c r="AR1020" s="19" t="n">
        <v>-0.340870224803886</v>
      </c>
      <c r="AS1020" s="19" t="n">
        <v>-0.504907260280859</v>
      </c>
      <c r="AT1020" s="19" t="n">
        <v>-0.440768877319101</v>
      </c>
      <c r="AU1020" s="19"/>
      <c r="AV1020" s="19" t="n">
        <v>-0.579031062653005</v>
      </c>
      <c r="AW1020" s="19" t="n">
        <v>-0.521998264855218</v>
      </c>
      <c r="AX1020" s="19" t="n">
        <v>-0.379167446502108</v>
      </c>
      <c r="AY1020" s="19" t="n">
        <v>-0.458136122809709</v>
      </c>
      <c r="AZ1020" s="19" t="n">
        <v>-0.453393123218713</v>
      </c>
      <c r="BA1020" s="19" t="n">
        <v>-0.428971140962001</v>
      </c>
      <c r="BB1020" s="19"/>
      <c r="BC1020" s="19" t="n">
        <v>-0.499411920511117</v>
      </c>
      <c r="BD1020" s="19" t="n">
        <v>-0.527483272003226</v>
      </c>
      <c r="BE1020" s="19" t="n">
        <v>-0.483392444744554</v>
      </c>
      <c r="BF1020" s="19" t="n">
        <v>-0.534616036233065</v>
      </c>
      <c r="BG1020" s="19" t="n">
        <v>-0.542042390502834</v>
      </c>
    </row>
    <row r="1021">
      <c r="C1021" s="19"/>
      <c r="D1021" s="19"/>
      <c r="E1021" s="19"/>
      <c r="F1021" s="19"/>
      <c r="G1021" s="19"/>
      <c r="H1021" s="19"/>
      <c r="I1021" s="19"/>
      <c r="J1021" s="19"/>
      <c r="K1021" s="19"/>
      <c r="L1021" s="19"/>
      <c r="M1021" s="19"/>
      <c r="N1021" s="19"/>
      <c r="O1021" s="19"/>
      <c r="P1021" s="19"/>
      <c r="Q1021" s="19"/>
      <c r="R1021" s="19"/>
      <c r="S1021" s="19"/>
      <c r="T1021" s="19"/>
      <c r="U1021" s="19"/>
      <c r="V1021" s="19"/>
      <c r="W1021" s="19"/>
      <c r="X1021" s="19"/>
      <c r="Y1021" s="19"/>
      <c r="Z1021" s="19"/>
      <c r="AA1021" s="19"/>
      <c r="AB1021" s="19"/>
      <c r="AC1021" s="19"/>
      <c r="AD1021" s="19"/>
      <c r="AE1021" s="19"/>
      <c r="AF1021" s="19"/>
      <c r="AG1021" s="19"/>
      <c r="AH1021" s="19"/>
      <c r="AI1021" s="19"/>
      <c r="AJ1021" s="19"/>
      <c r="AK1021" s="19"/>
      <c r="AL1021" s="19"/>
      <c r="AM1021" s="19"/>
      <c r="AN1021" s="19"/>
      <c r="AO1021" s="19"/>
      <c r="AP1021" s="19"/>
      <c r="AQ1021" s="19"/>
      <c r="AR1021" s="19"/>
      <c r="AS1021" s="19"/>
      <c r="AT1021" s="19"/>
      <c r="AU1021" s="19"/>
      <c r="AV1021" s="19"/>
      <c r="AW1021" s="19"/>
      <c r="AX1021" s="19"/>
      <c r="AY1021" s="19"/>
      <c r="AZ1021" s="19"/>
      <c r="BA1021" s="19"/>
      <c r="BB1021" s="19"/>
      <c r="BC1021" s="19"/>
      <c r="BD1021" s="19"/>
      <c r="BE1021" s="19"/>
      <c r="BF1021" s="19"/>
      <c r="BG1021" s="19"/>
    </row>
    <row r="1022">
      <c r="B1022" s="7" t="s">
        <v>462</v>
      </c>
      <c r="C1022" s="19"/>
      <c r="D1022" s="19"/>
      <c r="E1022" s="19"/>
      <c r="F1022" s="19"/>
      <c r="G1022" s="19"/>
      <c r="H1022" s="19"/>
      <c r="I1022" s="19"/>
      <c r="J1022" s="19"/>
      <c r="K1022" s="19"/>
      <c r="L1022" s="19"/>
      <c r="M1022" s="19"/>
      <c r="N1022" s="19"/>
      <c r="O1022" s="19"/>
      <c r="P1022" s="19"/>
      <c r="Q1022" s="19"/>
      <c r="R1022" s="19"/>
      <c r="S1022" s="19"/>
      <c r="T1022" s="19"/>
      <c r="U1022" s="19"/>
      <c r="V1022" s="19"/>
      <c r="W1022" s="19"/>
      <c r="X1022" s="19"/>
      <c r="Y1022" s="19"/>
      <c r="Z1022" s="19"/>
      <c r="AA1022" s="19"/>
      <c r="AB1022" s="19"/>
      <c r="AC1022" s="19"/>
      <c r="AD1022" s="19"/>
      <c r="AE1022" s="19"/>
      <c r="AF1022" s="19"/>
      <c r="AG1022" s="19"/>
      <c r="AH1022" s="19"/>
      <c r="AI1022" s="19"/>
      <c r="AJ1022" s="19"/>
      <c r="AK1022" s="19"/>
      <c r="AL1022" s="19"/>
      <c r="AM1022" s="19"/>
      <c r="AN1022" s="19"/>
      <c r="AO1022" s="19"/>
      <c r="AP1022" s="19"/>
      <c r="AQ1022" s="19"/>
      <c r="AR1022" s="19"/>
      <c r="AS1022" s="19"/>
      <c r="AT1022" s="19"/>
      <c r="AU1022" s="19"/>
      <c r="AV1022" s="19"/>
      <c r="AW1022" s="19"/>
      <c r="AX1022" s="19"/>
      <c r="AY1022" s="19"/>
      <c r="AZ1022" s="19"/>
      <c r="BA1022" s="19"/>
      <c r="BB1022" s="19"/>
      <c r="BC1022" s="19"/>
      <c r="BD1022" s="19"/>
      <c r="BE1022" s="19"/>
      <c r="BF1022" s="19"/>
      <c r="BG1022" s="19"/>
    </row>
    <row r="1023">
      <c r="B1023" s="26" t="s">
        <v>331</v>
      </c>
      <c r="C1023" s="19"/>
      <c r="D1023" s="19"/>
      <c r="E1023" s="19"/>
      <c r="F1023" s="19"/>
      <c r="G1023" s="19"/>
      <c r="H1023" s="19"/>
      <c r="I1023" s="19"/>
      <c r="J1023" s="19"/>
      <c r="K1023" s="19"/>
      <c r="L1023" s="19"/>
      <c r="M1023" s="19"/>
      <c r="N1023" s="19"/>
      <c r="O1023" s="19"/>
      <c r="P1023" s="19"/>
      <c r="Q1023" s="19"/>
      <c r="R1023" s="19"/>
      <c r="S1023" s="19"/>
      <c r="T1023" s="19"/>
      <c r="U1023" s="19"/>
      <c r="V1023" s="19"/>
      <c r="W1023" s="19"/>
      <c r="X1023" s="19"/>
      <c r="Y1023" s="19"/>
      <c r="Z1023" s="19"/>
      <c r="AA1023" s="19"/>
      <c r="AB1023" s="19"/>
      <c r="AC1023" s="19"/>
      <c r="AD1023" s="19"/>
      <c r="AE1023" s="19"/>
      <c r="AF1023" s="19"/>
      <c r="AG1023" s="19"/>
      <c r="AH1023" s="19"/>
      <c r="AI1023" s="19"/>
      <c r="AJ1023" s="19"/>
      <c r="AK1023" s="19"/>
      <c r="AL1023" s="19"/>
      <c r="AM1023" s="19"/>
      <c r="AN1023" s="19"/>
      <c r="AO1023" s="19"/>
      <c r="AP1023" s="19"/>
      <c r="AQ1023" s="19"/>
      <c r="AR1023" s="19"/>
      <c r="AS1023" s="19"/>
      <c r="AT1023" s="19"/>
      <c r="AU1023" s="19"/>
      <c r="AV1023" s="19"/>
      <c r="AW1023" s="19"/>
      <c r="AX1023" s="19"/>
      <c r="AY1023" s="19"/>
      <c r="AZ1023" s="19"/>
      <c r="BA1023" s="19"/>
      <c r="BB1023" s="19"/>
      <c r="BC1023" s="19"/>
      <c r="BD1023" s="19"/>
      <c r="BE1023" s="19"/>
      <c r="BF1023" s="19"/>
      <c r="BG1023" s="19"/>
    </row>
    <row r="1024">
      <c r="B1024" t="s">
        <v>134</v>
      </c>
      <c r="C1024" s="19" t="n">
        <v>0.263203377687072</v>
      </c>
      <c r="D1024" s="19" t="n">
        <v>0.264334688718887</v>
      </c>
      <c r="E1024" s="19" t="n">
        <v>0.264001138671485</v>
      </c>
      <c r="F1024" s="19"/>
      <c r="G1024" s="19" t="n">
        <v>0.299356093291155</v>
      </c>
      <c r="H1024" s="19" t="n">
        <v>0.339560735033547</v>
      </c>
      <c r="I1024" s="19" t="n">
        <v>0.253135781009451</v>
      </c>
      <c r="J1024" s="19" t="n">
        <v>0.226162254396207</v>
      </c>
      <c r="K1024" s="19" t="n">
        <v>0.234067829444311</v>
      </c>
      <c r="L1024" s="19" t="n">
        <v>0.241337057721059</v>
      </c>
      <c r="M1024" s="19"/>
      <c r="N1024" s="19" t="n">
        <v>0.313305799642069</v>
      </c>
      <c r="O1024" s="19" t="n">
        <v>0.228964311192417</v>
      </c>
      <c r="P1024" s="19" t="n">
        <v>0.230031426669686</v>
      </c>
      <c r="Q1024" s="19" t="n">
        <v>0.276147407757215</v>
      </c>
      <c r="R1024" s="19"/>
      <c r="S1024" s="19" t="n">
        <v>0.379537903236813</v>
      </c>
      <c r="T1024" s="19" t="n">
        <v>0.282340536107426</v>
      </c>
      <c r="U1024" s="19" t="n">
        <v>0.191287208417208</v>
      </c>
      <c r="V1024" s="19" t="n">
        <v>0.279119565589101</v>
      </c>
      <c r="W1024" s="19" t="n">
        <v>0.285611947924686</v>
      </c>
      <c r="X1024" s="19" t="n">
        <v>0.200497662448136</v>
      </c>
      <c r="Y1024" s="19" t="n">
        <v>0.241377476796829</v>
      </c>
      <c r="Z1024" s="19" t="n">
        <v>0.213109721794659</v>
      </c>
      <c r="AA1024" s="19" t="n">
        <v>0.236965099569764</v>
      </c>
      <c r="AB1024" s="19" t="n">
        <v>0.191577634290337</v>
      </c>
      <c r="AC1024" s="19" t="n">
        <v>0.293667277245529</v>
      </c>
      <c r="AD1024" s="19" t="n">
        <v>0.335152062765428</v>
      </c>
      <c r="AE1024" s="19"/>
      <c r="AF1024" s="19" t="n">
        <v>0.240575522095219</v>
      </c>
      <c r="AG1024" s="19" t="n">
        <v>0.271737853137059</v>
      </c>
      <c r="AH1024" s="19" t="n">
        <v>0.266966667610899</v>
      </c>
      <c r="AI1024" s="19"/>
      <c r="AJ1024" s="19" t="n">
        <v>0.213057986072099</v>
      </c>
      <c r="AK1024" s="19" t="n">
        <v>0.353475666821313</v>
      </c>
      <c r="AL1024" s="19" t="n">
        <v>0.321516689837248</v>
      </c>
      <c r="AM1024" s="19" t="n">
        <v>0.493736204900761</v>
      </c>
      <c r="AN1024" s="19" t="n">
        <v>0.19340324965168</v>
      </c>
      <c r="AO1024" s="19"/>
      <c r="AP1024" s="19" t="n">
        <v>0.241473246266897</v>
      </c>
      <c r="AQ1024" s="19" t="n">
        <v>0.323611469466344</v>
      </c>
      <c r="AR1024" s="19" t="n">
        <v>0.193046203111977</v>
      </c>
      <c r="AS1024" s="19" t="n">
        <v>0.238661194947114</v>
      </c>
      <c r="AT1024" s="19" t="n">
        <v>0.24642011304131</v>
      </c>
      <c r="AU1024" s="19"/>
      <c r="AV1024" s="19" t="n">
        <v>0.329000510929599</v>
      </c>
      <c r="AW1024" s="19" t="n">
        <v>0.256847713884731</v>
      </c>
      <c r="AX1024" s="19" t="n">
        <v>0.213677559436808</v>
      </c>
      <c r="AY1024" s="19" t="n">
        <v>0.224209683114701</v>
      </c>
      <c r="AZ1024" s="19" t="n">
        <v>0.304935476498329</v>
      </c>
      <c r="BA1024" s="19" t="n">
        <v>0.179286625720796</v>
      </c>
      <c r="BB1024" s="19"/>
      <c r="BC1024" s="19" t="n">
        <v>0.227465579167749</v>
      </c>
      <c r="BD1024" s="19" t="n">
        <v>0.260608046201401</v>
      </c>
      <c r="BE1024" s="19" t="n">
        <v>0.26113540359405</v>
      </c>
      <c r="BF1024" s="19" t="n">
        <v>0.337244570850898</v>
      </c>
      <c r="BG1024" s="19" t="n">
        <v>0.645466704643139</v>
      </c>
    </row>
    <row r="1025">
      <c r="B1025" t="s">
        <v>135</v>
      </c>
      <c r="C1025" s="19" t="n">
        <v>0.317056349676387</v>
      </c>
      <c r="D1025" s="19" t="n">
        <v>0.306510775023306</v>
      </c>
      <c r="E1025" s="19" t="n">
        <v>0.325632218664696</v>
      </c>
      <c r="F1025" s="19"/>
      <c r="G1025" s="19" t="n">
        <v>0.306621252226264</v>
      </c>
      <c r="H1025" s="19" t="n">
        <v>0.312127195904658</v>
      </c>
      <c r="I1025" s="19" t="n">
        <v>0.371547298282174</v>
      </c>
      <c r="J1025" s="19" t="n">
        <v>0.312573655546639</v>
      </c>
      <c r="K1025" s="19" t="n">
        <v>0.264686977831057</v>
      </c>
      <c r="L1025" s="19" t="n">
        <v>0.323731707465804</v>
      </c>
      <c r="M1025" s="19"/>
      <c r="N1025" s="19" t="n">
        <v>0.307208129708172</v>
      </c>
      <c r="O1025" s="19" t="n">
        <v>0.331686566020104</v>
      </c>
      <c r="P1025" s="19" t="n">
        <v>0.315186934762869</v>
      </c>
      <c r="Q1025" s="19" t="n">
        <v>0.313712578775293</v>
      </c>
      <c r="R1025" s="19"/>
      <c r="S1025" s="19" t="n">
        <v>0.303460287607284</v>
      </c>
      <c r="T1025" s="19" t="n">
        <v>0.243139041434022</v>
      </c>
      <c r="U1025" s="19" t="n">
        <v>0.2626254010976</v>
      </c>
      <c r="V1025" s="19" t="n">
        <v>0.304420730352187</v>
      </c>
      <c r="W1025" s="19" t="n">
        <v>0.350727347617659</v>
      </c>
      <c r="X1025" s="19" t="n">
        <v>0.406978682305553</v>
      </c>
      <c r="Y1025" s="19" t="n">
        <v>0.374744439351006</v>
      </c>
      <c r="Z1025" s="19" t="n">
        <v>0.304283241742112</v>
      </c>
      <c r="AA1025" s="19" t="n">
        <v>0.360091118285039</v>
      </c>
      <c r="AB1025" s="19" t="n">
        <v>0.347788017061589</v>
      </c>
      <c r="AC1025" s="19" t="n">
        <v>0.266385869299301</v>
      </c>
      <c r="AD1025" s="19" t="n">
        <v>0.25705115860418</v>
      </c>
      <c r="AE1025" s="19"/>
      <c r="AF1025" s="19" t="n">
        <v>0.292605992966678</v>
      </c>
      <c r="AG1025" s="19" t="n">
        <v>0.339407378900133</v>
      </c>
      <c r="AH1025" s="19" t="n">
        <v>0.362085585178364</v>
      </c>
      <c r="AI1025" s="19"/>
      <c r="AJ1025" s="19" t="n">
        <v>0.313526603863734</v>
      </c>
      <c r="AK1025" s="19" t="n">
        <v>0.309148049408715</v>
      </c>
      <c r="AL1025" s="19" t="n">
        <v>0.288865339604686</v>
      </c>
      <c r="AM1025" s="19" t="n">
        <v>0.263994308473647</v>
      </c>
      <c r="AN1025" s="19" t="n">
        <v>0.370357445481686</v>
      </c>
      <c r="AO1025" s="19"/>
      <c r="AP1025" s="19" t="n">
        <v>0.374897222356171</v>
      </c>
      <c r="AQ1025" s="19" t="n">
        <v>0.299903580853298</v>
      </c>
      <c r="AR1025" s="19" t="n">
        <v>0.304154460994926</v>
      </c>
      <c r="AS1025" s="19" t="n">
        <v>0.308084855327693</v>
      </c>
      <c r="AT1025" s="19" t="n">
        <v>0.226635133765966</v>
      </c>
      <c r="AU1025" s="19"/>
      <c r="AV1025" s="19" t="n">
        <v>0.302921631615331</v>
      </c>
      <c r="AW1025" s="19" t="n">
        <v>0.343683591463678</v>
      </c>
      <c r="AX1025" s="19" t="n">
        <v>0.31632522719448</v>
      </c>
      <c r="AY1025" s="19" t="n">
        <v>0.300565552270704</v>
      </c>
      <c r="AZ1025" s="19" t="n">
        <v>0.245199210936021</v>
      </c>
      <c r="BA1025" s="19" t="n">
        <v>0.390199345364948</v>
      </c>
      <c r="BB1025" s="19"/>
      <c r="BC1025" s="19" t="n">
        <v>0.367887540817898</v>
      </c>
      <c r="BD1025" s="19" t="n">
        <v>0.3324760442892</v>
      </c>
      <c r="BE1025" s="19" t="n">
        <v>0.287834123360906</v>
      </c>
      <c r="BF1025" s="19" t="n">
        <v>0.324019834999967</v>
      </c>
      <c r="BG1025" s="19" t="n">
        <v>0</v>
      </c>
    </row>
    <row r="1026">
      <c r="B1026" t="s">
        <v>339</v>
      </c>
      <c r="C1026" s="19" t="n">
        <v>0.246811468839734</v>
      </c>
      <c r="D1026" s="19" t="n">
        <v>0.253824000274821</v>
      </c>
      <c r="E1026" s="19" t="n">
        <v>0.240100240123346</v>
      </c>
      <c r="F1026" s="19"/>
      <c r="G1026" s="19" t="n">
        <v>0.240475769521108</v>
      </c>
      <c r="H1026" s="19" t="n">
        <v>0.219388875807575</v>
      </c>
      <c r="I1026" s="19" t="n">
        <v>0.202129025661152</v>
      </c>
      <c r="J1026" s="19" t="n">
        <v>0.305571079364926</v>
      </c>
      <c r="K1026" s="19" t="n">
        <v>0.260553949351642</v>
      </c>
      <c r="L1026" s="19" t="n">
        <v>0.249968910371844</v>
      </c>
      <c r="M1026" s="19"/>
      <c r="N1026" s="19" t="n">
        <v>0.254470635353126</v>
      </c>
      <c r="O1026" s="19" t="n">
        <v>0.247666493726183</v>
      </c>
      <c r="P1026" s="19" t="n">
        <v>0.267073098210079</v>
      </c>
      <c r="Q1026" s="19" t="n">
        <v>0.220901016274617</v>
      </c>
      <c r="R1026" s="19"/>
      <c r="S1026" s="19" t="n">
        <v>0.193220396813074</v>
      </c>
      <c r="T1026" s="19" t="n">
        <v>0.319097959008056</v>
      </c>
      <c r="U1026" s="19" t="n">
        <v>0.322559639473017</v>
      </c>
      <c r="V1026" s="19" t="n">
        <v>0.280730270055493</v>
      </c>
      <c r="W1026" s="19" t="n">
        <v>0.20253391291488</v>
      </c>
      <c r="X1026" s="19" t="n">
        <v>0.215496210750742</v>
      </c>
      <c r="Y1026" s="19" t="n">
        <v>0.205098381550609</v>
      </c>
      <c r="Z1026" s="19" t="n">
        <v>0.267071686713789</v>
      </c>
      <c r="AA1026" s="19" t="n">
        <v>0.230638411075491</v>
      </c>
      <c r="AB1026" s="19" t="n">
        <v>0.258829103617703</v>
      </c>
      <c r="AC1026" s="19" t="n">
        <v>0.178601832804962</v>
      </c>
      <c r="AD1026" s="19" t="n">
        <v>0.24893387683179</v>
      </c>
      <c r="AE1026" s="19"/>
      <c r="AF1026" s="19" t="n">
        <v>0.276118601187678</v>
      </c>
      <c r="AG1026" s="19" t="n">
        <v>0.236281332285339</v>
      </c>
      <c r="AH1026" s="19" t="n">
        <v>0.187610072240188</v>
      </c>
      <c r="AI1026" s="19"/>
      <c r="AJ1026" s="19" t="n">
        <v>0.274625980290346</v>
      </c>
      <c r="AK1026" s="19" t="n">
        <v>0.223133223171253</v>
      </c>
      <c r="AL1026" s="19" t="n">
        <v>0.244982100877494</v>
      </c>
      <c r="AM1026" s="19" t="n">
        <v>0.17975542979697</v>
      </c>
      <c r="AN1026" s="19" t="n">
        <v>0.206553624396684</v>
      </c>
      <c r="AO1026" s="19"/>
      <c r="AP1026" s="19" t="n">
        <v>0.207965965237024</v>
      </c>
      <c r="AQ1026" s="19" t="n">
        <v>0.231982032038194</v>
      </c>
      <c r="AR1026" s="19" t="n">
        <v>0.304386208101487</v>
      </c>
      <c r="AS1026" s="19" t="n">
        <v>0.244356789536331</v>
      </c>
      <c r="AT1026" s="19" t="n">
        <v>0.417900544316624</v>
      </c>
      <c r="AU1026" s="19"/>
      <c r="AV1026" s="19" t="n">
        <v>0.245248338371621</v>
      </c>
      <c r="AW1026" s="19" t="n">
        <v>0.218960020919374</v>
      </c>
      <c r="AX1026" s="19" t="n">
        <v>0.280022664385902</v>
      </c>
      <c r="AY1026" s="19" t="n">
        <v>0.255309397719607</v>
      </c>
      <c r="AZ1026" s="19" t="n">
        <v>0.332375235071406</v>
      </c>
      <c r="BA1026" s="19" t="n">
        <v>0.227467805554558</v>
      </c>
      <c r="BB1026" s="19"/>
      <c r="BC1026" s="19" t="n">
        <v>0.227968450559104</v>
      </c>
      <c r="BD1026" s="19" t="n">
        <v>0.223970511867105</v>
      </c>
      <c r="BE1026" s="19" t="n">
        <v>0.271846713551937</v>
      </c>
      <c r="BF1026" s="19" t="n">
        <v>0.24582684660169</v>
      </c>
      <c r="BG1026" s="19" t="n">
        <v>0.0714967633707558</v>
      </c>
    </row>
    <row r="1027">
      <c r="B1027" t="s">
        <v>340</v>
      </c>
      <c r="C1027" s="19" t="n">
        <v>0.100621316172533</v>
      </c>
      <c r="D1027" s="19" t="n">
        <v>0.132502978146262</v>
      </c>
      <c r="E1027" s="19" t="n">
        <v>0.0705880819884893</v>
      </c>
      <c r="F1027" s="19"/>
      <c r="G1027" s="19" t="n">
        <v>0.100561482516323</v>
      </c>
      <c r="H1027" s="19" t="n">
        <v>0.0572358795329099</v>
      </c>
      <c r="I1027" s="19" t="n">
        <v>0.110502378595418</v>
      </c>
      <c r="J1027" s="19" t="n">
        <v>0.0815101590397578</v>
      </c>
      <c r="K1027" s="19" t="n">
        <v>0.147556336627867</v>
      </c>
      <c r="L1027" s="19" t="n">
        <v>0.108551405639136</v>
      </c>
      <c r="M1027" s="19"/>
      <c r="N1027" s="19" t="n">
        <v>0.0874686391251747</v>
      </c>
      <c r="O1027" s="19" t="n">
        <v>0.124498956025087</v>
      </c>
      <c r="P1027" s="19" t="n">
        <v>0.11040481070088</v>
      </c>
      <c r="Q1027" s="19" t="n">
        <v>0.0812327689830063</v>
      </c>
      <c r="R1027" s="19"/>
      <c r="S1027" s="19" t="n">
        <v>0.080890541006707</v>
      </c>
      <c r="T1027" s="19" t="n">
        <v>0.101043474021015</v>
      </c>
      <c r="U1027" s="19" t="n">
        <v>0.134723539660725</v>
      </c>
      <c r="V1027" s="19" t="n">
        <v>0.100223489472741</v>
      </c>
      <c r="W1027" s="19" t="n">
        <v>0.111374543021728</v>
      </c>
      <c r="X1027" s="19" t="n">
        <v>0.0713763961595088</v>
      </c>
      <c r="Y1027" s="19" t="n">
        <v>0.0899673574574369</v>
      </c>
      <c r="Z1027" s="19" t="n">
        <v>0.0829815801044115</v>
      </c>
      <c r="AA1027" s="19" t="n">
        <v>0.0888999945685476</v>
      </c>
      <c r="AB1027" s="19" t="n">
        <v>0.12623681506821</v>
      </c>
      <c r="AC1027" s="19" t="n">
        <v>0.148725598750432</v>
      </c>
      <c r="AD1027" s="19" t="n">
        <v>0.0924256333473841</v>
      </c>
      <c r="AE1027" s="19"/>
      <c r="AF1027" s="19" t="n">
        <v>0.113580141591091</v>
      </c>
      <c r="AG1027" s="19" t="n">
        <v>0.098594289053291</v>
      </c>
      <c r="AH1027" s="19" t="n">
        <v>0.0625151991661091</v>
      </c>
      <c r="AI1027" s="19"/>
      <c r="AJ1027" s="19" t="n">
        <v>0.126469406153639</v>
      </c>
      <c r="AK1027" s="19" t="n">
        <v>0.0782111257375844</v>
      </c>
      <c r="AL1027" s="19" t="n">
        <v>0.077384337312484</v>
      </c>
      <c r="AM1027" s="19" t="n">
        <v>0</v>
      </c>
      <c r="AN1027" s="19" t="n">
        <v>0.0903361777694207</v>
      </c>
      <c r="AO1027" s="19"/>
      <c r="AP1027" s="19" t="n">
        <v>0.100646421327138</v>
      </c>
      <c r="AQ1027" s="19" t="n">
        <v>0.0904743795636075</v>
      </c>
      <c r="AR1027" s="19" t="n">
        <v>0.126773460082064</v>
      </c>
      <c r="AS1027" s="19" t="n">
        <v>0.161223150946314</v>
      </c>
      <c r="AT1027" s="19" t="n">
        <v>0.0180309281384778</v>
      </c>
      <c r="AU1027" s="19"/>
      <c r="AV1027" s="19" t="n">
        <v>0.0808414605509639</v>
      </c>
      <c r="AW1027" s="19" t="n">
        <v>0.0992741043921503</v>
      </c>
      <c r="AX1027" s="19" t="n">
        <v>0.142095258179472</v>
      </c>
      <c r="AY1027" s="19" t="n">
        <v>0.161830427203605</v>
      </c>
      <c r="AZ1027" s="19" t="n">
        <v>0.0313850353926884</v>
      </c>
      <c r="BA1027" s="19" t="n">
        <v>0.051769612112111</v>
      </c>
      <c r="BB1027" s="19"/>
      <c r="BC1027" s="19" t="n">
        <v>0.0833650034455144</v>
      </c>
      <c r="BD1027" s="19" t="n">
        <v>0.104005549419425</v>
      </c>
      <c r="BE1027" s="19" t="n">
        <v>0.115068601224775</v>
      </c>
      <c r="BF1027" s="19" t="n">
        <v>0.0708938844667194</v>
      </c>
      <c r="BG1027" s="19" t="n">
        <v>0.114992803115879</v>
      </c>
    </row>
    <row r="1028">
      <c r="B1028" t="s">
        <v>100</v>
      </c>
      <c r="C1028" s="19" t="n">
        <v>0.0723074876242743</v>
      </c>
      <c r="D1028" s="19" t="n">
        <v>0.0428275578367248</v>
      </c>
      <c r="E1028" s="19" t="n">
        <v>0.0996783205519842</v>
      </c>
      <c r="F1028" s="19"/>
      <c r="G1028" s="19" t="n">
        <v>0.0529854024451497</v>
      </c>
      <c r="H1028" s="19" t="n">
        <v>0.0716873137213096</v>
      </c>
      <c r="I1028" s="19" t="n">
        <v>0.062685516451804</v>
      </c>
      <c r="J1028" s="19" t="n">
        <v>0.0741828516524699</v>
      </c>
      <c r="K1028" s="19" t="n">
        <v>0.0931349067451228</v>
      </c>
      <c r="L1028" s="19" t="n">
        <v>0.0764109188021575</v>
      </c>
      <c r="M1028" s="19"/>
      <c r="N1028" s="19" t="n">
        <v>0.0375467961714591</v>
      </c>
      <c r="O1028" s="19" t="n">
        <v>0.0671836730362096</v>
      </c>
      <c r="P1028" s="19" t="n">
        <v>0.0773037296564876</v>
      </c>
      <c r="Q1028" s="19" t="n">
        <v>0.108006228209869</v>
      </c>
      <c r="R1028" s="19"/>
      <c r="S1028" s="19" t="n">
        <v>0.0428908713361212</v>
      </c>
      <c r="T1028" s="19" t="n">
        <v>0.0543789894294806</v>
      </c>
      <c r="U1028" s="19" t="n">
        <v>0.0888042113514504</v>
      </c>
      <c r="V1028" s="19" t="n">
        <v>0.0355059445304784</v>
      </c>
      <c r="W1028" s="19" t="n">
        <v>0.0497522485210462</v>
      </c>
      <c r="X1028" s="19" t="n">
        <v>0.10565104833606</v>
      </c>
      <c r="Y1028" s="19" t="n">
        <v>0.0888123448441199</v>
      </c>
      <c r="Z1028" s="19" t="n">
        <v>0.132553769645028</v>
      </c>
      <c r="AA1028" s="19" t="n">
        <v>0.0834053765011589</v>
      </c>
      <c r="AB1028" s="19" t="n">
        <v>0.0755684299621609</v>
      </c>
      <c r="AC1028" s="19" t="n">
        <v>0.112619421899777</v>
      </c>
      <c r="AD1028" s="19" t="n">
        <v>0.0664372684512183</v>
      </c>
      <c r="AE1028" s="19"/>
      <c r="AF1028" s="19" t="n">
        <v>0.077119742159335</v>
      </c>
      <c r="AG1028" s="19" t="n">
        <v>0.0539791466241773</v>
      </c>
      <c r="AH1028" s="19" t="n">
        <v>0.12082247580444</v>
      </c>
      <c r="AI1028" s="19"/>
      <c r="AJ1028" s="19" t="n">
        <v>0.0723200236201821</v>
      </c>
      <c r="AK1028" s="19" t="n">
        <v>0.0360319348611354</v>
      </c>
      <c r="AL1028" s="19" t="n">
        <v>0.0672515323680884</v>
      </c>
      <c r="AM1028" s="19" t="n">
        <v>0.0625140568286209</v>
      </c>
      <c r="AN1028" s="19" t="n">
        <v>0.13934950270053</v>
      </c>
      <c r="AO1028" s="19"/>
      <c r="AP1028" s="19" t="n">
        <v>0.0750171448127694</v>
      </c>
      <c r="AQ1028" s="19" t="n">
        <v>0.0540285380785574</v>
      </c>
      <c r="AR1028" s="19" t="n">
        <v>0.0716396677095458</v>
      </c>
      <c r="AS1028" s="19" t="n">
        <v>0.0476740092425471</v>
      </c>
      <c r="AT1028" s="19" t="n">
        <v>0.0910132807376221</v>
      </c>
      <c r="AU1028" s="19"/>
      <c r="AV1028" s="19" t="n">
        <v>0.0419880585324846</v>
      </c>
      <c r="AW1028" s="19" t="n">
        <v>0.081234569340067</v>
      </c>
      <c r="AX1028" s="19" t="n">
        <v>0.0478792908033377</v>
      </c>
      <c r="AY1028" s="19" t="n">
        <v>0.0580849396913836</v>
      </c>
      <c r="AZ1028" s="19" t="n">
        <v>0.0861050421015548</v>
      </c>
      <c r="BA1028" s="19" t="n">
        <v>0.151276611247588</v>
      </c>
      <c r="BB1028" s="19"/>
      <c r="BC1028" s="19" t="n">
        <v>0.0933134260097346</v>
      </c>
      <c r="BD1028" s="19" t="n">
        <v>0.0789398482228687</v>
      </c>
      <c r="BE1028" s="19" t="n">
        <v>0.0641151582683324</v>
      </c>
      <c r="BF1028" s="19" t="n">
        <v>0.0220148630807256</v>
      </c>
      <c r="BG1028" s="19" t="n">
        <v>0.168043728870226</v>
      </c>
    </row>
    <row r="1029">
      <c r="B1029" t="s">
        <v>139</v>
      </c>
      <c r="C1029" s="19" t="n">
        <v>0.580259727363459</v>
      </c>
      <c r="D1029" s="19" t="n">
        <v>0.570845463742193</v>
      </c>
      <c r="E1029" s="19" t="n">
        <v>0.589633357336181</v>
      </c>
      <c r="F1029" s="19"/>
      <c r="G1029" s="19" t="n">
        <v>0.605977345517419</v>
      </c>
      <c r="H1029" s="19" t="n">
        <v>0.651687930938205</v>
      </c>
      <c r="I1029" s="19" t="n">
        <v>0.624683079291625</v>
      </c>
      <c r="J1029" s="19" t="n">
        <v>0.538735909942846</v>
      </c>
      <c r="K1029" s="19" t="n">
        <v>0.498754807275368</v>
      </c>
      <c r="L1029" s="19" t="n">
        <v>0.565068765186863</v>
      </c>
      <c r="M1029" s="19"/>
      <c r="N1029" s="19" t="n">
        <v>0.62051392935024</v>
      </c>
      <c r="O1029" s="19" t="n">
        <v>0.56065087721252</v>
      </c>
      <c r="P1029" s="19" t="n">
        <v>0.545218361432554</v>
      </c>
      <c r="Q1029" s="19" t="n">
        <v>0.589859986532508</v>
      </c>
      <c r="R1029" s="19"/>
      <c r="S1029" s="19" t="n">
        <v>0.682998190844098</v>
      </c>
      <c r="T1029" s="19" t="n">
        <v>0.525479577541448</v>
      </c>
      <c r="U1029" s="19" t="n">
        <v>0.453912609514808</v>
      </c>
      <c r="V1029" s="19" t="n">
        <v>0.583540295941288</v>
      </c>
      <c r="W1029" s="19" t="n">
        <v>0.636339295542345</v>
      </c>
      <c r="X1029" s="19" t="n">
        <v>0.607476344753688</v>
      </c>
      <c r="Y1029" s="19" t="n">
        <v>0.616121916147834</v>
      </c>
      <c r="Z1029" s="19" t="n">
        <v>0.517392963536771</v>
      </c>
      <c r="AA1029" s="19" t="n">
        <v>0.597056217854803</v>
      </c>
      <c r="AB1029" s="19" t="n">
        <v>0.539365651351926</v>
      </c>
      <c r="AC1029" s="19" t="n">
        <v>0.560053146544829</v>
      </c>
      <c r="AD1029" s="19" t="n">
        <v>0.592203221369608</v>
      </c>
      <c r="AE1029" s="19"/>
      <c r="AF1029" s="19" t="n">
        <v>0.533181515061897</v>
      </c>
      <c r="AG1029" s="19" t="n">
        <v>0.611145232037192</v>
      </c>
      <c r="AH1029" s="19" t="n">
        <v>0.629052252789263</v>
      </c>
      <c r="AI1029" s="19"/>
      <c r="AJ1029" s="19" t="n">
        <v>0.526584589935833</v>
      </c>
      <c r="AK1029" s="19" t="n">
        <v>0.662623716230027</v>
      </c>
      <c r="AL1029" s="19" t="n">
        <v>0.610382029441934</v>
      </c>
      <c r="AM1029" s="19" t="n">
        <v>0.757730513374409</v>
      </c>
      <c r="AN1029" s="19" t="n">
        <v>0.563760695133366</v>
      </c>
      <c r="AO1029" s="19"/>
      <c r="AP1029" s="19" t="n">
        <v>0.616370468623068</v>
      </c>
      <c r="AQ1029" s="19" t="n">
        <v>0.623515050319642</v>
      </c>
      <c r="AR1029" s="19" t="n">
        <v>0.497200664106904</v>
      </c>
      <c r="AS1029" s="19" t="n">
        <v>0.546746050274807</v>
      </c>
      <c r="AT1029" s="19" t="n">
        <v>0.473055246807276</v>
      </c>
      <c r="AU1029" s="19"/>
      <c r="AV1029" s="19" t="n">
        <v>0.63192214254493</v>
      </c>
      <c r="AW1029" s="19" t="n">
        <v>0.600531305348409</v>
      </c>
      <c r="AX1029" s="19" t="n">
        <v>0.530002786631289</v>
      </c>
      <c r="AY1029" s="19" t="n">
        <v>0.524775235385405</v>
      </c>
      <c r="AZ1029" s="19" t="n">
        <v>0.550134687434351</v>
      </c>
      <c r="BA1029" s="19" t="n">
        <v>0.569485971085744</v>
      </c>
      <c r="BB1029" s="19"/>
      <c r="BC1029" s="19" t="n">
        <v>0.595353119985647</v>
      </c>
      <c r="BD1029" s="19" t="n">
        <v>0.593084090490601</v>
      </c>
      <c r="BE1029" s="19" t="n">
        <v>0.548969526954955</v>
      </c>
      <c r="BF1029" s="19" t="n">
        <v>0.661264405850865</v>
      </c>
      <c r="BG1029" s="19" t="n">
        <v>0.645466704643139</v>
      </c>
    </row>
    <row r="1030">
      <c r="B1030" t="s">
        <v>141</v>
      </c>
      <c r="C1030" s="19" t="n">
        <v>-0.507952239739184</v>
      </c>
      <c r="D1030" s="19" t="n">
        <v>-0.528017905905468</v>
      </c>
      <c r="E1030" s="19" t="n">
        <v>-0.489955036784197</v>
      </c>
      <c r="F1030" s="19"/>
      <c r="G1030" s="19" t="n">
        <v>-0.552991943072269</v>
      </c>
      <c r="H1030" s="19" t="n">
        <v>-0.580000617216895</v>
      </c>
      <c r="I1030" s="19" t="n">
        <v>-0.561997562839821</v>
      </c>
      <c r="J1030" s="19" t="n">
        <v>-0.464553058290376</v>
      </c>
      <c r="K1030" s="19" t="n">
        <v>-0.405619900530245</v>
      </c>
      <c r="L1030" s="19" t="n">
        <v>-0.488657846384705</v>
      </c>
      <c r="M1030" s="19"/>
      <c r="N1030" s="19" t="n">
        <v>-0.582967133178781</v>
      </c>
      <c r="O1030" s="19" t="n">
        <v>-0.493467204176311</v>
      </c>
      <c r="P1030" s="19" t="n">
        <v>-0.467914631776067</v>
      </c>
      <c r="Q1030" s="19" t="n">
        <v>-0.48185375832264</v>
      </c>
      <c r="R1030" s="19"/>
      <c r="S1030" s="19" t="n">
        <v>-0.640107319507976</v>
      </c>
      <c r="T1030" s="19" t="n">
        <v>-0.471100588111968</v>
      </c>
      <c r="U1030" s="19" t="n">
        <v>-0.365108398163358</v>
      </c>
      <c r="V1030" s="19" t="n">
        <v>-0.54803435141081</v>
      </c>
      <c r="W1030" s="19" t="n">
        <v>-0.586587047021299</v>
      </c>
      <c r="X1030" s="19" t="n">
        <v>-0.501825296417628</v>
      </c>
      <c r="Y1030" s="19" t="n">
        <v>-0.527309571303714</v>
      </c>
      <c r="Z1030" s="19" t="n">
        <v>-0.384839193891743</v>
      </c>
      <c r="AA1030" s="19" t="n">
        <v>-0.513650841353644</v>
      </c>
      <c r="AB1030" s="19" t="n">
        <v>-0.463797221389765</v>
      </c>
      <c r="AC1030" s="19" t="n">
        <v>-0.447433724645053</v>
      </c>
      <c r="AD1030" s="19" t="n">
        <v>-0.52576595291839</v>
      </c>
      <c r="AE1030" s="19"/>
      <c r="AF1030" s="19" t="n">
        <v>-0.456061772902562</v>
      </c>
      <c r="AG1030" s="19" t="n">
        <v>-0.557166085413015</v>
      </c>
      <c r="AH1030" s="19" t="n">
        <v>-0.508229776984823</v>
      </c>
      <c r="AI1030" s="19"/>
      <c r="AJ1030" s="19" t="n">
        <v>-0.454264566315651</v>
      </c>
      <c r="AK1030" s="19" t="n">
        <v>-0.626591781368892</v>
      </c>
      <c r="AL1030" s="19" t="n">
        <v>-0.543130497073846</v>
      </c>
      <c r="AM1030" s="19" t="n">
        <v>-0.695216456545788</v>
      </c>
      <c r="AN1030" s="19" t="n">
        <v>-0.424411192432836</v>
      </c>
      <c r="AO1030" s="19"/>
      <c r="AP1030" s="19" t="n">
        <v>-0.541353323810299</v>
      </c>
      <c r="AQ1030" s="19" t="n">
        <v>-0.569486512241084</v>
      </c>
      <c r="AR1030" s="19" t="n">
        <v>-0.425560996397358</v>
      </c>
      <c r="AS1030" s="19" t="n">
        <v>-0.49907204103226</v>
      </c>
      <c r="AT1030" s="19" t="n">
        <v>-0.382041966069654</v>
      </c>
      <c r="AU1030" s="19"/>
      <c r="AV1030" s="19" t="n">
        <v>-0.589934084012446</v>
      </c>
      <c r="AW1030" s="19" t="n">
        <v>-0.519296736008342</v>
      </c>
      <c r="AX1030" s="19" t="n">
        <v>-0.482123495827951</v>
      </c>
      <c r="AY1030" s="19" t="n">
        <v>-0.466690295694021</v>
      </c>
      <c r="AZ1030" s="19" t="n">
        <v>-0.464029645332796</v>
      </c>
      <c r="BA1030" s="19" t="n">
        <v>-0.418209359838156</v>
      </c>
      <c r="BB1030" s="19"/>
      <c r="BC1030" s="19" t="n">
        <v>-0.502039693975912</v>
      </c>
      <c r="BD1030" s="19" t="n">
        <v>-0.514144242267732</v>
      </c>
      <c r="BE1030" s="19" t="n">
        <v>-0.484854368686623</v>
      </c>
      <c r="BF1030" s="19" t="n">
        <v>-0.63924954277014</v>
      </c>
      <c r="BG1030" s="19" t="n">
        <v>-0.477422975772914</v>
      </c>
    </row>
    <row r="1031">
      <c r="C1031" s="19"/>
      <c r="D1031" s="19"/>
      <c r="E1031" s="19"/>
      <c r="F1031" s="19"/>
      <c r="G1031" s="19"/>
      <c r="H1031" s="19"/>
      <c r="I1031" s="19"/>
      <c r="J1031" s="19"/>
      <c r="K1031" s="19"/>
      <c r="L1031" s="19"/>
      <c r="M1031" s="19"/>
      <c r="N1031" s="19"/>
      <c r="O1031" s="19"/>
      <c r="P1031" s="19"/>
      <c r="Q1031" s="19"/>
      <c r="R1031" s="19"/>
      <c r="S1031" s="19"/>
      <c r="T1031" s="19"/>
      <c r="U1031" s="19"/>
      <c r="V1031" s="19"/>
      <c r="W1031" s="19"/>
      <c r="X1031" s="19"/>
      <c r="Y1031" s="19"/>
      <c r="Z1031" s="19"/>
      <c r="AA1031" s="19"/>
      <c r="AB1031" s="19"/>
      <c r="AC1031" s="19"/>
      <c r="AD1031" s="19"/>
      <c r="AE1031" s="19"/>
      <c r="AF1031" s="19"/>
      <c r="AG1031" s="19"/>
      <c r="AH1031" s="19"/>
      <c r="AI1031" s="19"/>
      <c r="AJ1031" s="19"/>
      <c r="AK1031" s="19"/>
      <c r="AL1031" s="19"/>
      <c r="AM1031" s="19"/>
      <c r="AN1031" s="19"/>
      <c r="AO1031" s="19"/>
      <c r="AP1031" s="19"/>
      <c r="AQ1031" s="19"/>
      <c r="AR1031" s="19"/>
      <c r="AS1031" s="19"/>
      <c r="AT1031" s="19"/>
      <c r="AU1031" s="19"/>
      <c r="AV1031" s="19"/>
      <c r="AW1031" s="19"/>
      <c r="AX1031" s="19"/>
      <c r="AY1031" s="19"/>
      <c r="AZ1031" s="19"/>
      <c r="BA1031" s="19"/>
      <c r="BB1031" s="19"/>
      <c r="BC1031" s="19"/>
      <c r="BD1031" s="19"/>
      <c r="BE1031" s="19"/>
      <c r="BF1031" s="19"/>
      <c r="BG1031" s="19"/>
    </row>
    <row r="1032">
      <c r="B1032" s="7" t="s">
        <v>463</v>
      </c>
      <c r="C1032" s="19"/>
      <c r="D1032" s="19"/>
      <c r="E1032" s="19"/>
      <c r="F1032" s="19"/>
      <c r="G1032" s="19"/>
      <c r="H1032" s="19"/>
      <c r="I1032" s="19"/>
      <c r="J1032" s="19"/>
      <c r="K1032" s="19"/>
      <c r="L1032" s="19"/>
      <c r="M1032" s="19"/>
      <c r="N1032" s="19"/>
      <c r="O1032" s="19"/>
      <c r="P1032" s="19"/>
      <c r="Q1032" s="19"/>
      <c r="R1032" s="19"/>
      <c r="S1032" s="19"/>
      <c r="T1032" s="19"/>
      <c r="U1032" s="19"/>
      <c r="V1032" s="19"/>
      <c r="W1032" s="19"/>
      <c r="X1032" s="19"/>
      <c r="Y1032" s="19"/>
      <c r="Z1032" s="19"/>
      <c r="AA1032" s="19"/>
      <c r="AB1032" s="19"/>
      <c r="AC1032" s="19"/>
      <c r="AD1032" s="19"/>
      <c r="AE1032" s="19"/>
      <c r="AF1032" s="19"/>
      <c r="AG1032" s="19"/>
      <c r="AH1032" s="19"/>
      <c r="AI1032" s="19"/>
      <c r="AJ1032" s="19"/>
      <c r="AK1032" s="19"/>
      <c r="AL1032" s="19"/>
      <c r="AM1032" s="19"/>
      <c r="AN1032" s="19"/>
      <c r="AO1032" s="19"/>
      <c r="AP1032" s="19"/>
      <c r="AQ1032" s="19"/>
      <c r="AR1032" s="19"/>
      <c r="AS1032" s="19"/>
      <c r="AT1032" s="19"/>
      <c r="AU1032" s="19"/>
      <c r="AV1032" s="19"/>
      <c r="AW1032" s="19"/>
      <c r="AX1032" s="19"/>
      <c r="AY1032" s="19"/>
      <c r="AZ1032" s="19"/>
      <c r="BA1032" s="19"/>
      <c r="BB1032" s="19"/>
      <c r="BC1032" s="19"/>
      <c r="BD1032" s="19"/>
      <c r="BE1032" s="19"/>
      <c r="BF1032" s="19"/>
      <c r="BG1032" s="19"/>
    </row>
    <row r="1033">
      <c r="B1033" s="26" t="s">
        <v>331</v>
      </c>
      <c r="C1033" s="19"/>
      <c r="D1033" s="19"/>
      <c r="E1033" s="19"/>
      <c r="F1033" s="19"/>
      <c r="G1033" s="19"/>
      <c r="H1033" s="19"/>
      <c r="I1033" s="19"/>
      <c r="J1033" s="19"/>
      <c r="K1033" s="19"/>
      <c r="L1033" s="19"/>
      <c r="M1033" s="19"/>
      <c r="N1033" s="19"/>
      <c r="O1033" s="19"/>
      <c r="P1033" s="19"/>
      <c r="Q1033" s="19"/>
      <c r="R1033" s="19"/>
      <c r="S1033" s="19"/>
      <c r="T1033" s="19"/>
      <c r="U1033" s="19"/>
      <c r="V1033" s="19"/>
      <c r="W1033" s="19"/>
      <c r="X1033" s="19"/>
      <c r="Y1033" s="19"/>
      <c r="Z1033" s="19"/>
      <c r="AA1033" s="19"/>
      <c r="AB1033" s="19"/>
      <c r="AC1033" s="19"/>
      <c r="AD1033" s="19"/>
      <c r="AE1033" s="19"/>
      <c r="AF1033" s="19"/>
      <c r="AG1033" s="19"/>
      <c r="AH1033" s="19"/>
      <c r="AI1033" s="19"/>
      <c r="AJ1033" s="19"/>
      <c r="AK1033" s="19"/>
      <c r="AL1033" s="19"/>
      <c r="AM1033" s="19"/>
      <c r="AN1033" s="19"/>
      <c r="AO1033" s="19"/>
      <c r="AP1033" s="19"/>
      <c r="AQ1033" s="19"/>
      <c r="AR1033" s="19"/>
      <c r="AS1033" s="19"/>
      <c r="AT1033" s="19"/>
      <c r="AU1033" s="19"/>
      <c r="AV1033" s="19"/>
      <c r="AW1033" s="19"/>
      <c r="AX1033" s="19"/>
      <c r="AY1033" s="19"/>
      <c r="AZ1033" s="19"/>
      <c r="BA1033" s="19"/>
      <c r="BB1033" s="19"/>
      <c r="BC1033" s="19"/>
      <c r="BD1033" s="19"/>
      <c r="BE1033" s="19"/>
      <c r="BF1033" s="19"/>
      <c r="BG1033" s="19"/>
    </row>
    <row r="1034">
      <c r="B1034" t="s">
        <v>134</v>
      </c>
      <c r="C1034" s="19" t="n">
        <v>0.364427703169531</v>
      </c>
      <c r="D1034" s="19" t="n">
        <v>0.342378537087613</v>
      </c>
      <c r="E1034" s="19" t="n">
        <v>0.386564388810508</v>
      </c>
      <c r="F1034" s="19"/>
      <c r="G1034" s="19" t="n">
        <v>0.341179795378447</v>
      </c>
      <c r="H1034" s="19" t="n">
        <v>0.435980943614952</v>
      </c>
      <c r="I1034" s="19" t="n">
        <v>0.365889443848361</v>
      </c>
      <c r="J1034" s="19" t="n">
        <v>0.2866765839456</v>
      </c>
      <c r="K1034" s="19" t="n">
        <v>0.339885896041171</v>
      </c>
      <c r="L1034" s="19" t="n">
        <v>0.405063856220215</v>
      </c>
      <c r="M1034" s="19"/>
      <c r="N1034" s="19" t="n">
        <v>0.414130820581883</v>
      </c>
      <c r="O1034" s="19" t="n">
        <v>0.345298463554024</v>
      </c>
      <c r="P1034" s="19" t="n">
        <v>0.325233897389539</v>
      </c>
      <c r="Q1034" s="19" t="n">
        <v>0.367644806200955</v>
      </c>
      <c r="R1034" s="19"/>
      <c r="S1034" s="19" t="n">
        <v>0.465349989293942</v>
      </c>
      <c r="T1034" s="19" t="n">
        <v>0.328234396479881</v>
      </c>
      <c r="U1034" s="19" t="n">
        <v>0.240478530415975</v>
      </c>
      <c r="V1034" s="19" t="n">
        <v>0.348844765648988</v>
      </c>
      <c r="W1034" s="19" t="n">
        <v>0.408348506197438</v>
      </c>
      <c r="X1034" s="19" t="n">
        <v>0.218897677193115</v>
      </c>
      <c r="Y1034" s="19" t="n">
        <v>0.407161316475519</v>
      </c>
      <c r="Z1034" s="19" t="n">
        <v>0.261461869450012</v>
      </c>
      <c r="AA1034" s="19" t="n">
        <v>0.402489324972858</v>
      </c>
      <c r="AB1034" s="19" t="n">
        <v>0.393892048431782</v>
      </c>
      <c r="AC1034" s="19" t="n">
        <v>0.456998739118424</v>
      </c>
      <c r="AD1034" s="19" t="n">
        <v>0.428332623852691</v>
      </c>
      <c r="AE1034" s="19"/>
      <c r="AF1034" s="19" t="n">
        <v>0.349187606952688</v>
      </c>
      <c r="AG1034" s="19" t="n">
        <v>0.406954234089392</v>
      </c>
      <c r="AH1034" s="19" t="n">
        <v>0.313253247561393</v>
      </c>
      <c r="AI1034" s="19"/>
      <c r="AJ1034" s="19" t="n">
        <v>0.337416311319491</v>
      </c>
      <c r="AK1034" s="19" t="n">
        <v>0.42088557131902</v>
      </c>
      <c r="AL1034" s="19" t="n">
        <v>0.379170600216924</v>
      </c>
      <c r="AM1034" s="19" t="n">
        <v>0.421302885471451</v>
      </c>
      <c r="AN1034" s="19" t="n">
        <v>0.312408729571632</v>
      </c>
      <c r="AO1034" s="19"/>
      <c r="AP1034" s="19" t="n">
        <v>0.376531825908016</v>
      </c>
      <c r="AQ1034" s="19" t="n">
        <v>0.416847992459502</v>
      </c>
      <c r="AR1034" s="19" t="n">
        <v>0.277864419204876</v>
      </c>
      <c r="AS1034" s="19" t="n">
        <v>0.318114010880028</v>
      </c>
      <c r="AT1034" s="19" t="n">
        <v>0.400601728883796</v>
      </c>
      <c r="AU1034" s="19"/>
      <c r="AV1034" s="19" t="n">
        <v>0.409502974249534</v>
      </c>
      <c r="AW1034" s="19" t="n">
        <v>0.363926966467472</v>
      </c>
      <c r="AX1034" s="19" t="n">
        <v>0.358401830861753</v>
      </c>
      <c r="AY1034" s="19" t="n">
        <v>0.324483010306957</v>
      </c>
      <c r="AZ1034" s="19" t="n">
        <v>0.472610739338491</v>
      </c>
      <c r="BA1034" s="19" t="n">
        <v>0.28160248444477</v>
      </c>
      <c r="BB1034" s="19"/>
      <c r="BC1034" s="19" t="n">
        <v>0.346649005794141</v>
      </c>
      <c r="BD1034" s="19" t="n">
        <v>0.350540069594183</v>
      </c>
      <c r="BE1034" s="19" t="n">
        <v>0.406024333145932</v>
      </c>
      <c r="BF1034" s="19" t="n">
        <v>0.338006233879297</v>
      </c>
      <c r="BG1034" s="19" t="n">
        <v>0.493127533038018</v>
      </c>
    </row>
    <row r="1035">
      <c r="B1035" t="s">
        <v>135</v>
      </c>
      <c r="C1035" s="19" t="n">
        <v>0.388561917136398</v>
      </c>
      <c r="D1035" s="19" t="n">
        <v>0.394722212287264</v>
      </c>
      <c r="E1035" s="19" t="n">
        <v>0.383284497267412</v>
      </c>
      <c r="F1035" s="19"/>
      <c r="G1035" s="19" t="n">
        <v>0.343333329135829</v>
      </c>
      <c r="H1035" s="19" t="n">
        <v>0.324459713170102</v>
      </c>
      <c r="I1035" s="19" t="n">
        <v>0.397149527778329</v>
      </c>
      <c r="J1035" s="19" t="n">
        <v>0.433057660987479</v>
      </c>
      <c r="K1035" s="19" t="n">
        <v>0.380948633651233</v>
      </c>
      <c r="L1035" s="19" t="n">
        <v>0.427981683663465</v>
      </c>
      <c r="M1035" s="19"/>
      <c r="N1035" s="19" t="n">
        <v>0.382398190244641</v>
      </c>
      <c r="O1035" s="19" t="n">
        <v>0.392184744029738</v>
      </c>
      <c r="P1035" s="19" t="n">
        <v>0.389000158971379</v>
      </c>
      <c r="Q1035" s="19" t="n">
        <v>0.390690115404102</v>
      </c>
      <c r="R1035" s="19"/>
      <c r="S1035" s="19" t="n">
        <v>0.40095987867877</v>
      </c>
      <c r="T1035" s="19" t="n">
        <v>0.425893461585912</v>
      </c>
      <c r="U1035" s="19" t="n">
        <v>0.404409695331174</v>
      </c>
      <c r="V1035" s="19" t="n">
        <v>0.403361186022917</v>
      </c>
      <c r="W1035" s="19" t="n">
        <v>0.295886222248578</v>
      </c>
      <c r="X1035" s="19" t="n">
        <v>0.486561610210667</v>
      </c>
      <c r="Y1035" s="19" t="n">
        <v>0.405775684139081</v>
      </c>
      <c r="Z1035" s="19" t="n">
        <v>0.379027559669215</v>
      </c>
      <c r="AA1035" s="19" t="n">
        <v>0.292137121656565</v>
      </c>
      <c r="AB1035" s="19" t="n">
        <v>0.377563952724587</v>
      </c>
      <c r="AC1035" s="19" t="n">
        <v>0.379326553432549</v>
      </c>
      <c r="AD1035" s="19" t="n">
        <v>0.355232675135614</v>
      </c>
      <c r="AE1035" s="19"/>
      <c r="AF1035" s="19" t="n">
        <v>0.391111017294144</v>
      </c>
      <c r="AG1035" s="19" t="n">
        <v>0.397753095223717</v>
      </c>
      <c r="AH1035" s="19" t="n">
        <v>0.379629924999968</v>
      </c>
      <c r="AI1035" s="19"/>
      <c r="AJ1035" s="19" t="n">
        <v>0.410902938795563</v>
      </c>
      <c r="AK1035" s="19" t="n">
        <v>0.382446553717133</v>
      </c>
      <c r="AL1035" s="19" t="n">
        <v>0.393050111947418</v>
      </c>
      <c r="AM1035" s="19" t="n">
        <v>0.346207126830779</v>
      </c>
      <c r="AN1035" s="19" t="n">
        <v>0.367988512914568</v>
      </c>
      <c r="AO1035" s="19"/>
      <c r="AP1035" s="19" t="n">
        <v>0.447785593604009</v>
      </c>
      <c r="AQ1035" s="19" t="n">
        <v>0.388888892365263</v>
      </c>
      <c r="AR1035" s="19" t="n">
        <v>0.404322997549257</v>
      </c>
      <c r="AS1035" s="19" t="n">
        <v>0.389071700379903</v>
      </c>
      <c r="AT1035" s="19" t="n">
        <v>0.276568780922758</v>
      </c>
      <c r="AU1035" s="19"/>
      <c r="AV1035" s="19" t="n">
        <v>0.392567846194929</v>
      </c>
      <c r="AW1035" s="19" t="n">
        <v>0.41813812228001</v>
      </c>
      <c r="AX1035" s="19" t="n">
        <v>0.359727687230266</v>
      </c>
      <c r="AY1035" s="19" t="n">
        <v>0.364693086949326</v>
      </c>
      <c r="AZ1035" s="19" t="n">
        <v>0.274222374240181</v>
      </c>
      <c r="BA1035" s="19" t="n">
        <v>0.465826919301241</v>
      </c>
      <c r="BB1035" s="19"/>
      <c r="BC1035" s="19" t="n">
        <v>0.421272848206086</v>
      </c>
      <c r="BD1035" s="19" t="n">
        <v>0.369747620944836</v>
      </c>
      <c r="BE1035" s="19" t="n">
        <v>0.371415783142573</v>
      </c>
      <c r="BF1035" s="19" t="n">
        <v>0.400229512329489</v>
      </c>
      <c r="BG1035" s="19" t="n">
        <v>0.265510010815464</v>
      </c>
    </row>
    <row r="1036">
      <c r="B1036" t="s">
        <v>339</v>
      </c>
      <c r="C1036" s="19" t="n">
        <v>0.151315948402285</v>
      </c>
      <c r="D1036" s="19" t="n">
        <v>0.197945682432523</v>
      </c>
      <c r="E1036" s="19" t="n">
        <v>0.10570160257225</v>
      </c>
      <c r="F1036" s="19"/>
      <c r="G1036" s="19" t="n">
        <v>0.206840565838732</v>
      </c>
      <c r="H1036" s="19" t="n">
        <v>0.136505538249162</v>
      </c>
      <c r="I1036" s="19" t="n">
        <v>0.146354280258533</v>
      </c>
      <c r="J1036" s="19" t="n">
        <v>0.169383804117617</v>
      </c>
      <c r="K1036" s="19" t="n">
        <v>0.137159252187519</v>
      </c>
      <c r="L1036" s="19" t="n">
        <v>0.126937073638339</v>
      </c>
      <c r="M1036" s="19"/>
      <c r="N1036" s="19" t="n">
        <v>0.144052878369807</v>
      </c>
      <c r="O1036" s="19" t="n">
        <v>0.165703280062001</v>
      </c>
      <c r="P1036" s="19" t="n">
        <v>0.16868734919427</v>
      </c>
      <c r="Q1036" s="19" t="n">
        <v>0.129127870899566</v>
      </c>
      <c r="R1036" s="19"/>
      <c r="S1036" s="19" t="n">
        <v>0.0961625698380197</v>
      </c>
      <c r="T1036" s="19" t="n">
        <v>0.182865219827728</v>
      </c>
      <c r="U1036" s="19" t="n">
        <v>0.189753917842635</v>
      </c>
      <c r="V1036" s="19" t="n">
        <v>0.161573092206998</v>
      </c>
      <c r="W1036" s="19" t="n">
        <v>0.195455717327408</v>
      </c>
      <c r="X1036" s="19" t="n">
        <v>0.174535069286929</v>
      </c>
      <c r="Y1036" s="19" t="n">
        <v>0.0763591646962863</v>
      </c>
      <c r="Z1036" s="19" t="n">
        <v>0.215872348782119</v>
      </c>
      <c r="AA1036" s="19" t="n">
        <v>0.161867676655794</v>
      </c>
      <c r="AB1036" s="19" t="n">
        <v>0.155853523428058</v>
      </c>
      <c r="AC1036" s="19" t="n">
        <v>0.0705479862481595</v>
      </c>
      <c r="AD1036" s="19" t="n">
        <v>0.157589256966898</v>
      </c>
      <c r="AE1036" s="19"/>
      <c r="AF1036" s="19" t="n">
        <v>0.162081927283322</v>
      </c>
      <c r="AG1036" s="19" t="n">
        <v>0.129170686579405</v>
      </c>
      <c r="AH1036" s="19" t="n">
        <v>0.16234412214347</v>
      </c>
      <c r="AI1036" s="19"/>
      <c r="AJ1036" s="19" t="n">
        <v>0.170816334285135</v>
      </c>
      <c r="AK1036" s="19" t="n">
        <v>0.1244251788178</v>
      </c>
      <c r="AL1036" s="19" t="n">
        <v>0.1313660332647</v>
      </c>
      <c r="AM1036" s="19" t="n">
        <v>0.169975930869149</v>
      </c>
      <c r="AN1036" s="19" t="n">
        <v>0.136872060032613</v>
      </c>
      <c r="AO1036" s="19"/>
      <c r="AP1036" s="19" t="n">
        <v>0.115527962147584</v>
      </c>
      <c r="AQ1036" s="19" t="n">
        <v>0.124794780142034</v>
      </c>
      <c r="AR1036" s="19" t="n">
        <v>0.197854157985577</v>
      </c>
      <c r="AS1036" s="19" t="n">
        <v>0.206589679945592</v>
      </c>
      <c r="AT1036" s="19" t="n">
        <v>0.19351292313946</v>
      </c>
      <c r="AU1036" s="19"/>
      <c r="AV1036" s="19" t="n">
        <v>0.126392790002656</v>
      </c>
      <c r="AW1036" s="19" t="n">
        <v>0.152370709783778</v>
      </c>
      <c r="AX1036" s="19" t="n">
        <v>0.181960950485491</v>
      </c>
      <c r="AY1036" s="19" t="n">
        <v>0.22091528928931</v>
      </c>
      <c r="AZ1036" s="19" t="n">
        <v>0.150739268705563</v>
      </c>
      <c r="BA1036" s="19" t="n">
        <v>0.0595978968462895</v>
      </c>
      <c r="BB1036" s="19"/>
      <c r="BC1036" s="19" t="n">
        <v>0.116990103711081</v>
      </c>
      <c r="BD1036" s="19" t="n">
        <v>0.171732559910793</v>
      </c>
      <c r="BE1036" s="19" t="n">
        <v>0.142660577872123</v>
      </c>
      <c r="BF1036" s="19" t="n">
        <v>0.181975006960484</v>
      </c>
      <c r="BG1036" s="19" t="n">
        <v>0.241362456146518</v>
      </c>
    </row>
    <row r="1037">
      <c r="B1037" t="s">
        <v>340</v>
      </c>
      <c r="C1037" s="19" t="n">
        <v>0.0207002482167101</v>
      </c>
      <c r="D1037" s="19" t="n">
        <v>0.0239161814225706</v>
      </c>
      <c r="E1037" s="19" t="n">
        <v>0.0177464923690263</v>
      </c>
      <c r="F1037" s="19"/>
      <c r="G1037" s="19" t="n">
        <v>0.0474008401415451</v>
      </c>
      <c r="H1037" s="19" t="n">
        <v>0.0190005100072021</v>
      </c>
      <c r="I1037" s="19" t="n">
        <v>0.0189753933528911</v>
      </c>
      <c r="J1037" s="19" t="n">
        <v>0.0135785793055168</v>
      </c>
      <c r="K1037" s="19" t="n">
        <v>0.0256228142618569</v>
      </c>
      <c r="L1037" s="19" t="n">
        <v>0.00904988012365755</v>
      </c>
      <c r="M1037" s="19"/>
      <c r="N1037" s="19" t="n">
        <v>0.0138542484904131</v>
      </c>
      <c r="O1037" s="19" t="n">
        <v>0.0312290567996775</v>
      </c>
      <c r="P1037" s="19" t="n">
        <v>0.0238843296536483</v>
      </c>
      <c r="Q1037" s="19" t="n">
        <v>0.0141674865535526</v>
      </c>
      <c r="R1037" s="19"/>
      <c r="S1037" s="19" t="n">
        <v>0.0232316100002541</v>
      </c>
      <c r="T1037" s="19" t="n">
        <v>0.0220455431239249</v>
      </c>
      <c r="U1037" s="19" t="n">
        <v>0.0398382211360651</v>
      </c>
      <c r="V1037" s="19" t="n">
        <v>0.0134206740014167</v>
      </c>
      <c r="W1037" s="19" t="n">
        <v>0</v>
      </c>
      <c r="X1037" s="19" t="n">
        <v>0.0153699161093254</v>
      </c>
      <c r="Y1037" s="19" t="n">
        <v>0.0211518367133303</v>
      </c>
      <c r="Z1037" s="19" t="n">
        <v>0.0365129254779968</v>
      </c>
      <c r="AA1037" s="19" t="n">
        <v>0.0241844320416846</v>
      </c>
      <c r="AB1037" s="19" t="n">
        <v>0.010863726053631</v>
      </c>
      <c r="AC1037" s="19" t="n">
        <v>0.0392762746080404</v>
      </c>
      <c r="AD1037" s="19" t="n">
        <v>0</v>
      </c>
      <c r="AE1037" s="19"/>
      <c r="AF1037" s="19" t="n">
        <v>0.0252693204693237</v>
      </c>
      <c r="AG1037" s="19" t="n">
        <v>0.00986273060749068</v>
      </c>
      <c r="AH1037" s="19" t="n">
        <v>0.0158058172117433</v>
      </c>
      <c r="AI1037" s="19"/>
      <c r="AJ1037" s="19" t="n">
        <v>0.0181983405072271</v>
      </c>
      <c r="AK1037" s="19" t="n">
        <v>0.0229728775424184</v>
      </c>
      <c r="AL1037" s="19" t="n">
        <v>0</v>
      </c>
      <c r="AM1037" s="19" t="n">
        <v>0</v>
      </c>
      <c r="AN1037" s="19" t="n">
        <v>0.0274502992025106</v>
      </c>
      <c r="AO1037" s="19"/>
      <c r="AP1037" s="19" t="n">
        <v>0.00473004000230801</v>
      </c>
      <c r="AQ1037" s="19" t="n">
        <v>0.0143916093440264</v>
      </c>
      <c r="AR1037" s="19" t="n">
        <v>0.0162140236671415</v>
      </c>
      <c r="AS1037" s="19" t="n">
        <v>0.0473300757841773</v>
      </c>
      <c r="AT1037" s="19" t="n">
        <v>0.0512911414009476</v>
      </c>
      <c r="AU1037" s="19"/>
      <c r="AV1037" s="19" t="n">
        <v>0.0130546025148214</v>
      </c>
      <c r="AW1037" s="19" t="n">
        <v>0.0103641313674078</v>
      </c>
      <c r="AX1037" s="19" t="n">
        <v>0.0162422499195845</v>
      </c>
      <c r="AY1037" s="19" t="n">
        <v>0.0435578966763303</v>
      </c>
      <c r="AZ1037" s="19" t="n">
        <v>0.0429305390516035</v>
      </c>
      <c r="BA1037" s="19" t="n">
        <v>0</v>
      </c>
      <c r="BB1037" s="19"/>
      <c r="BC1037" s="19" t="n">
        <v>0.0162699223689086</v>
      </c>
      <c r="BD1037" s="19" t="n">
        <v>0.0214057054148977</v>
      </c>
      <c r="BE1037" s="19" t="n">
        <v>0.0154793959536569</v>
      </c>
      <c r="BF1037" s="19" t="n">
        <v>0.0430290512920481</v>
      </c>
      <c r="BG1037" s="19" t="n">
        <v>0</v>
      </c>
    </row>
    <row r="1038">
      <c r="B1038" t="s">
        <v>100</v>
      </c>
      <c r="C1038" s="19" t="n">
        <v>0.0749941830750762</v>
      </c>
      <c r="D1038" s="19" t="n">
        <v>0.0410373867700298</v>
      </c>
      <c r="E1038" s="19" t="n">
        <v>0.106703018980804</v>
      </c>
      <c r="F1038" s="19"/>
      <c r="G1038" s="19" t="n">
        <v>0.0612454695054471</v>
      </c>
      <c r="H1038" s="19" t="n">
        <v>0.084053294958582</v>
      </c>
      <c r="I1038" s="19" t="n">
        <v>0.0716313547618867</v>
      </c>
      <c r="J1038" s="19" t="n">
        <v>0.0973033716437879</v>
      </c>
      <c r="K1038" s="19" t="n">
        <v>0.11638340385822</v>
      </c>
      <c r="L1038" s="19" t="n">
        <v>0.0309675063543234</v>
      </c>
      <c r="M1038" s="19"/>
      <c r="N1038" s="19" t="n">
        <v>0.0455638623132557</v>
      </c>
      <c r="O1038" s="19" t="n">
        <v>0.0655844555545601</v>
      </c>
      <c r="P1038" s="19" t="n">
        <v>0.093194264791164</v>
      </c>
      <c r="Q1038" s="19" t="n">
        <v>0.0983697209418239</v>
      </c>
      <c r="R1038" s="19"/>
      <c r="S1038" s="19" t="n">
        <v>0.0142959521890136</v>
      </c>
      <c r="T1038" s="19" t="n">
        <v>0.0409613789825536</v>
      </c>
      <c r="U1038" s="19" t="n">
        <v>0.12551963527415</v>
      </c>
      <c r="V1038" s="19" t="n">
        <v>0.0728002821196796</v>
      </c>
      <c r="W1038" s="19" t="n">
        <v>0.100309554226575</v>
      </c>
      <c r="X1038" s="19" t="n">
        <v>0.104635727199964</v>
      </c>
      <c r="Y1038" s="19" t="n">
        <v>0.0895519979757838</v>
      </c>
      <c r="Z1038" s="19" t="n">
        <v>0.107125296620657</v>
      </c>
      <c r="AA1038" s="19" t="n">
        <v>0.119321444673099</v>
      </c>
      <c r="AB1038" s="19" t="n">
        <v>0.0618267493619422</v>
      </c>
      <c r="AC1038" s="19" t="n">
        <v>0.053850446592827</v>
      </c>
      <c r="AD1038" s="19" t="n">
        <v>0.0588454440447961</v>
      </c>
      <c r="AE1038" s="19"/>
      <c r="AF1038" s="19" t="n">
        <v>0.072350128000523</v>
      </c>
      <c r="AG1038" s="19" t="n">
        <v>0.0562592534999957</v>
      </c>
      <c r="AH1038" s="19" t="n">
        <v>0.128966888083425</v>
      </c>
      <c r="AI1038" s="19"/>
      <c r="AJ1038" s="19" t="n">
        <v>0.0626660750925834</v>
      </c>
      <c r="AK1038" s="19" t="n">
        <v>0.0492698186036284</v>
      </c>
      <c r="AL1038" s="19" t="n">
        <v>0.0964132545709584</v>
      </c>
      <c r="AM1038" s="19" t="n">
        <v>0.0625140568286209</v>
      </c>
      <c r="AN1038" s="19" t="n">
        <v>0.155280398278677</v>
      </c>
      <c r="AO1038" s="19"/>
      <c r="AP1038" s="19" t="n">
        <v>0.0554245783380836</v>
      </c>
      <c r="AQ1038" s="19" t="n">
        <v>0.0550767256891758</v>
      </c>
      <c r="AR1038" s="19" t="n">
        <v>0.103744401593148</v>
      </c>
      <c r="AS1038" s="19" t="n">
        <v>0.0388945330102988</v>
      </c>
      <c r="AT1038" s="19" t="n">
        <v>0.0780254256530393</v>
      </c>
      <c r="AU1038" s="19"/>
      <c r="AV1038" s="19" t="n">
        <v>0.0584817870380595</v>
      </c>
      <c r="AW1038" s="19" t="n">
        <v>0.0552000701013326</v>
      </c>
      <c r="AX1038" s="19" t="n">
        <v>0.0836672815029046</v>
      </c>
      <c r="AY1038" s="19" t="n">
        <v>0.0463507167780764</v>
      </c>
      <c r="AZ1038" s="19" t="n">
        <v>0.0594970786641613</v>
      </c>
      <c r="BA1038" s="19" t="n">
        <v>0.192972699407699</v>
      </c>
      <c r="BB1038" s="19"/>
      <c r="BC1038" s="19" t="n">
        <v>0.0988181199197835</v>
      </c>
      <c r="BD1038" s="19" t="n">
        <v>0.0865740441352906</v>
      </c>
      <c r="BE1038" s="19" t="n">
        <v>0.0644199098857151</v>
      </c>
      <c r="BF1038" s="19" t="n">
        <v>0.0367601955386817</v>
      </c>
      <c r="BG1038" s="19" t="n">
        <v>0</v>
      </c>
    </row>
    <row r="1039">
      <c r="B1039" t="s">
        <v>139</v>
      </c>
      <c r="C1039" s="19" t="n">
        <v>0.752989620305929</v>
      </c>
      <c r="D1039" s="19" t="n">
        <v>0.737100749374877</v>
      </c>
      <c r="E1039" s="19" t="n">
        <v>0.76984888607792</v>
      </c>
      <c r="F1039" s="19"/>
      <c r="G1039" s="19" t="n">
        <v>0.684513124514275</v>
      </c>
      <c r="H1039" s="19" t="n">
        <v>0.760440656785054</v>
      </c>
      <c r="I1039" s="19" t="n">
        <v>0.763038971626689</v>
      </c>
      <c r="J1039" s="19" t="n">
        <v>0.719734244933079</v>
      </c>
      <c r="K1039" s="19" t="n">
        <v>0.720834529692404</v>
      </c>
      <c r="L1039" s="19" t="n">
        <v>0.83304553988368</v>
      </c>
      <c r="M1039" s="19"/>
      <c r="N1039" s="19" t="n">
        <v>0.796529010826525</v>
      </c>
      <c r="O1039" s="19" t="n">
        <v>0.737483207583762</v>
      </c>
      <c r="P1039" s="19" t="n">
        <v>0.714234056360918</v>
      </c>
      <c r="Q1039" s="19" t="n">
        <v>0.758334921605057</v>
      </c>
      <c r="R1039" s="19"/>
      <c r="S1039" s="19" t="n">
        <v>0.866309867972712</v>
      </c>
      <c r="T1039" s="19" t="n">
        <v>0.754127858065793</v>
      </c>
      <c r="U1039" s="19" t="n">
        <v>0.64488822574715</v>
      </c>
      <c r="V1039" s="19" t="n">
        <v>0.752205951671905</v>
      </c>
      <c r="W1039" s="19" t="n">
        <v>0.704234728446016</v>
      </c>
      <c r="X1039" s="19" t="n">
        <v>0.705459287403782</v>
      </c>
      <c r="Y1039" s="19" t="n">
        <v>0.8129370006146</v>
      </c>
      <c r="Z1039" s="19" t="n">
        <v>0.640489429119227</v>
      </c>
      <c r="AA1039" s="19" t="n">
        <v>0.694626446629423</v>
      </c>
      <c r="AB1039" s="19" t="n">
        <v>0.771456001156369</v>
      </c>
      <c r="AC1039" s="19" t="n">
        <v>0.836325292550973</v>
      </c>
      <c r="AD1039" s="19" t="n">
        <v>0.783565298988306</v>
      </c>
      <c r="AE1039" s="19"/>
      <c r="AF1039" s="19" t="n">
        <v>0.740298624246832</v>
      </c>
      <c r="AG1039" s="19" t="n">
        <v>0.804707329313109</v>
      </c>
      <c r="AH1039" s="19" t="n">
        <v>0.692883172561361</v>
      </c>
      <c r="AI1039" s="19"/>
      <c r="AJ1039" s="19" t="n">
        <v>0.748319250115055</v>
      </c>
      <c r="AK1039" s="19" t="n">
        <v>0.803332125036153</v>
      </c>
      <c r="AL1039" s="19" t="n">
        <v>0.772220712164341</v>
      </c>
      <c r="AM1039" s="19" t="n">
        <v>0.76751001230223</v>
      </c>
      <c r="AN1039" s="19" t="n">
        <v>0.680397242486199</v>
      </c>
      <c r="AO1039" s="19"/>
      <c r="AP1039" s="19" t="n">
        <v>0.824317419512025</v>
      </c>
      <c r="AQ1039" s="19" t="n">
        <v>0.805736884824764</v>
      </c>
      <c r="AR1039" s="19" t="n">
        <v>0.682187416754133</v>
      </c>
      <c r="AS1039" s="19" t="n">
        <v>0.707185711259931</v>
      </c>
      <c r="AT1039" s="19" t="n">
        <v>0.677170509806553</v>
      </c>
      <c r="AU1039" s="19"/>
      <c r="AV1039" s="19" t="n">
        <v>0.802070820444463</v>
      </c>
      <c r="AW1039" s="19" t="n">
        <v>0.782065088747482</v>
      </c>
      <c r="AX1039" s="19" t="n">
        <v>0.71812951809202</v>
      </c>
      <c r="AY1039" s="19" t="n">
        <v>0.689176097256283</v>
      </c>
      <c r="AZ1039" s="19" t="n">
        <v>0.746833113578672</v>
      </c>
      <c r="BA1039" s="19" t="n">
        <v>0.747429403746011</v>
      </c>
      <c r="BB1039" s="19"/>
      <c r="BC1039" s="19" t="n">
        <v>0.767921854000227</v>
      </c>
      <c r="BD1039" s="19" t="n">
        <v>0.720287690539019</v>
      </c>
      <c r="BE1039" s="19" t="n">
        <v>0.777440116288505</v>
      </c>
      <c r="BF1039" s="19" t="n">
        <v>0.738235746208786</v>
      </c>
      <c r="BG1039" s="19" t="n">
        <v>0.758637543853482</v>
      </c>
    </row>
    <row r="1040">
      <c r="B1040" t="s">
        <v>141</v>
      </c>
      <c r="C1040" s="19" t="n">
        <v>-0.677995437230852</v>
      </c>
      <c r="D1040" s="19" t="n">
        <v>-0.696063362604847</v>
      </c>
      <c r="E1040" s="19" t="n">
        <v>-0.663145867097116</v>
      </c>
      <c r="F1040" s="19"/>
      <c r="G1040" s="19" t="n">
        <v>-0.623267655008828</v>
      </c>
      <c r="H1040" s="19" t="n">
        <v>-0.676387361826472</v>
      </c>
      <c r="I1040" s="19" t="n">
        <v>-0.691407616864803</v>
      </c>
      <c r="J1040" s="19" t="n">
        <v>-0.622430873289291</v>
      </c>
      <c r="K1040" s="19" t="n">
        <v>-0.604451125834184</v>
      </c>
      <c r="L1040" s="19" t="n">
        <v>-0.802078033529357</v>
      </c>
      <c r="M1040" s="19"/>
      <c r="N1040" s="19" t="n">
        <v>-0.750965148513269</v>
      </c>
      <c r="O1040" s="19" t="n">
        <v>-0.671898752029201</v>
      </c>
      <c r="P1040" s="19" t="n">
        <v>-0.621039791569754</v>
      </c>
      <c r="Q1040" s="19" t="n">
        <v>-0.659965200663233</v>
      </c>
      <c r="R1040" s="19"/>
      <c r="S1040" s="19" t="n">
        <v>-0.852013915783699</v>
      </c>
      <c r="T1040" s="19" t="n">
        <v>-0.71316647908324</v>
      </c>
      <c r="U1040" s="19" t="n">
        <v>-0.519368590473</v>
      </c>
      <c r="V1040" s="19" t="n">
        <v>-0.679405669552225</v>
      </c>
      <c r="W1040" s="19" t="n">
        <v>-0.603925174219441</v>
      </c>
      <c r="X1040" s="19" t="n">
        <v>-0.600823560203818</v>
      </c>
      <c r="Y1040" s="19" t="n">
        <v>-0.723385002638816</v>
      </c>
      <c r="Z1040" s="19" t="n">
        <v>-0.53336413249857</v>
      </c>
      <c r="AA1040" s="19" t="n">
        <v>-0.575305001956324</v>
      </c>
      <c r="AB1040" s="19" t="n">
        <v>-0.709629251794427</v>
      </c>
      <c r="AC1040" s="19" t="n">
        <v>-0.782474845958146</v>
      </c>
      <c r="AD1040" s="19" t="n">
        <v>-0.724719854943509</v>
      </c>
      <c r="AE1040" s="19"/>
      <c r="AF1040" s="19" t="n">
        <v>-0.667948496246309</v>
      </c>
      <c r="AG1040" s="19" t="n">
        <v>-0.748448075813113</v>
      </c>
      <c r="AH1040" s="19" t="n">
        <v>-0.563916284477936</v>
      </c>
      <c r="AI1040" s="19"/>
      <c r="AJ1040" s="19" t="n">
        <v>-0.685653175022471</v>
      </c>
      <c r="AK1040" s="19" t="n">
        <v>-0.754062306432525</v>
      </c>
      <c r="AL1040" s="19" t="n">
        <v>-0.675807457593383</v>
      </c>
      <c r="AM1040" s="19" t="n">
        <v>-0.704995955473609</v>
      </c>
      <c r="AN1040" s="19" t="n">
        <v>-0.525116844207522</v>
      </c>
      <c r="AO1040" s="19"/>
      <c r="AP1040" s="19" t="n">
        <v>-0.768892841173941</v>
      </c>
      <c r="AQ1040" s="19" t="n">
        <v>-0.750660159135588</v>
      </c>
      <c r="AR1040" s="19" t="n">
        <v>-0.578443015160985</v>
      </c>
      <c r="AS1040" s="19" t="n">
        <v>-0.668291178249633</v>
      </c>
      <c r="AT1040" s="19" t="n">
        <v>-0.599145084153514</v>
      </c>
      <c r="AU1040" s="19"/>
      <c r="AV1040" s="19" t="n">
        <v>-0.743589033406403</v>
      </c>
      <c r="AW1040" s="19" t="n">
        <v>-0.726865018646149</v>
      </c>
      <c r="AX1040" s="19" t="n">
        <v>-0.634462236589115</v>
      </c>
      <c r="AY1040" s="19" t="n">
        <v>-0.642825380478207</v>
      </c>
      <c r="AZ1040" s="19" t="n">
        <v>-0.68733603491451</v>
      </c>
      <c r="BA1040" s="19" t="n">
        <v>-0.554456704338312</v>
      </c>
      <c r="BB1040" s="19"/>
      <c r="BC1040" s="19" t="n">
        <v>-0.669103734080444</v>
      </c>
      <c r="BD1040" s="19" t="n">
        <v>-0.633713646403729</v>
      </c>
      <c r="BE1040" s="19" t="n">
        <v>-0.71302020640279</v>
      </c>
      <c r="BF1040" s="19" t="n">
        <v>-0.701475550670105</v>
      </c>
      <c r="BG1040" s="19" t="n">
        <v>-0.758637543853482</v>
      </c>
    </row>
    <row r="1041">
      <c r="C1041" s="19"/>
      <c r="D1041" s="19"/>
      <c r="E1041" s="19"/>
      <c r="F1041" s="19"/>
      <c r="G1041" s="19"/>
      <c r="H1041" s="19"/>
      <c r="I1041" s="19"/>
      <c r="J1041" s="19"/>
      <c r="K1041" s="19"/>
      <c r="L1041" s="19"/>
      <c r="M1041" s="19"/>
      <c r="N1041" s="19"/>
      <c r="O1041" s="19"/>
      <c r="P1041" s="19"/>
      <c r="Q1041" s="19"/>
      <c r="R1041" s="19"/>
      <c r="S1041" s="19"/>
      <c r="T1041" s="19"/>
      <c r="U1041" s="19"/>
      <c r="V1041" s="19"/>
      <c r="W1041" s="19"/>
      <c r="X1041" s="19"/>
      <c r="Y1041" s="19"/>
      <c r="Z1041" s="19"/>
      <c r="AA1041" s="19"/>
      <c r="AB1041" s="19"/>
      <c r="AC1041" s="19"/>
      <c r="AD1041" s="19"/>
      <c r="AE1041" s="19"/>
      <c r="AF1041" s="19"/>
      <c r="AG1041" s="19"/>
      <c r="AH1041" s="19"/>
      <c r="AI1041" s="19"/>
      <c r="AJ1041" s="19"/>
      <c r="AK1041" s="19"/>
      <c r="AL1041" s="19"/>
      <c r="AM1041" s="19"/>
      <c r="AN1041" s="19"/>
      <c r="AO1041" s="19"/>
      <c r="AP1041" s="19"/>
      <c r="AQ1041" s="19"/>
      <c r="AR1041" s="19"/>
      <c r="AS1041" s="19"/>
      <c r="AT1041" s="19"/>
      <c r="AU1041" s="19"/>
      <c r="AV1041" s="19"/>
      <c r="AW1041" s="19"/>
      <c r="AX1041" s="19"/>
      <c r="AY1041" s="19"/>
      <c r="AZ1041" s="19"/>
      <c r="BA1041" s="19"/>
      <c r="BB1041" s="19"/>
      <c r="BC1041" s="19"/>
      <c r="BD1041" s="19"/>
      <c r="BE1041" s="19"/>
      <c r="BF1041" s="19"/>
      <c r="BG1041" s="19"/>
    </row>
    <row r="1042">
      <c r="B1042" s="7" t="s">
        <v>470</v>
      </c>
      <c r="C1042" s="19"/>
      <c r="D1042" s="19"/>
      <c r="E1042" s="19"/>
      <c r="F1042" s="19"/>
      <c r="G1042" s="19"/>
      <c r="H1042" s="19"/>
      <c r="I1042" s="19"/>
      <c r="J1042" s="19"/>
      <c r="K1042" s="19"/>
      <c r="L1042" s="19"/>
      <c r="M1042" s="19"/>
      <c r="N1042" s="19"/>
      <c r="O1042" s="19"/>
      <c r="P1042" s="19"/>
      <c r="Q1042" s="19"/>
      <c r="R1042" s="19"/>
      <c r="S1042" s="19"/>
      <c r="T1042" s="19"/>
      <c r="U1042" s="19"/>
      <c r="V1042" s="19"/>
      <c r="W1042" s="19"/>
      <c r="X1042" s="19"/>
      <c r="Y1042" s="19"/>
      <c r="Z1042" s="19"/>
      <c r="AA1042" s="19"/>
      <c r="AB1042" s="19"/>
      <c r="AC1042" s="19"/>
      <c r="AD1042" s="19"/>
      <c r="AE1042" s="19"/>
      <c r="AF1042" s="19"/>
      <c r="AG1042" s="19"/>
      <c r="AH1042" s="19"/>
      <c r="AI1042" s="19"/>
      <c r="AJ1042" s="19"/>
      <c r="AK1042" s="19"/>
      <c r="AL1042" s="19"/>
      <c r="AM1042" s="19"/>
      <c r="AN1042" s="19"/>
      <c r="AO1042" s="19"/>
      <c r="AP1042" s="19"/>
      <c r="AQ1042" s="19"/>
      <c r="AR1042" s="19"/>
      <c r="AS1042" s="19"/>
      <c r="AT1042" s="19"/>
      <c r="AU1042" s="19"/>
      <c r="AV1042" s="19"/>
      <c r="AW1042" s="19"/>
      <c r="AX1042" s="19"/>
      <c r="AY1042" s="19"/>
      <c r="AZ1042" s="19"/>
      <c r="BA1042" s="19"/>
      <c r="BB1042" s="19"/>
      <c r="BC1042" s="19"/>
      <c r="BD1042" s="19"/>
      <c r="BE1042" s="19"/>
      <c r="BF1042" s="19"/>
      <c r="BG1042" s="19"/>
    </row>
    <row r="1043">
      <c r="B1043" s="26" t="s">
        <v>331</v>
      </c>
      <c r="C1043" s="19"/>
      <c r="D1043" s="19"/>
      <c r="E1043" s="19"/>
      <c r="F1043" s="19"/>
      <c r="G1043" s="19"/>
      <c r="H1043" s="19"/>
      <c r="I1043" s="19"/>
      <c r="J1043" s="19"/>
      <c r="K1043" s="19"/>
      <c r="L1043" s="19"/>
      <c r="M1043" s="19"/>
      <c r="N1043" s="19"/>
      <c r="O1043" s="19"/>
      <c r="P1043" s="19"/>
      <c r="Q1043" s="19"/>
      <c r="R1043" s="19"/>
      <c r="S1043" s="19"/>
      <c r="T1043" s="19"/>
      <c r="U1043" s="19"/>
      <c r="V1043" s="19"/>
      <c r="W1043" s="19"/>
      <c r="X1043" s="19"/>
      <c r="Y1043" s="19"/>
      <c r="Z1043" s="19"/>
      <c r="AA1043" s="19"/>
      <c r="AB1043" s="19"/>
      <c r="AC1043" s="19"/>
      <c r="AD1043" s="19"/>
      <c r="AE1043" s="19"/>
      <c r="AF1043" s="19"/>
      <c r="AG1043" s="19"/>
      <c r="AH1043" s="19"/>
      <c r="AI1043" s="19"/>
      <c r="AJ1043" s="19"/>
      <c r="AK1043" s="19"/>
      <c r="AL1043" s="19"/>
      <c r="AM1043" s="19"/>
      <c r="AN1043" s="19"/>
      <c r="AO1043" s="19"/>
      <c r="AP1043" s="19"/>
      <c r="AQ1043" s="19"/>
      <c r="AR1043" s="19"/>
      <c r="AS1043" s="19"/>
      <c r="AT1043" s="19"/>
      <c r="AU1043" s="19"/>
      <c r="AV1043" s="19"/>
      <c r="AW1043" s="19"/>
      <c r="AX1043" s="19"/>
      <c r="AY1043" s="19"/>
      <c r="AZ1043" s="19"/>
      <c r="BA1043" s="19"/>
      <c r="BB1043" s="19"/>
      <c r="BC1043" s="19"/>
      <c r="BD1043" s="19"/>
      <c r="BE1043" s="19"/>
      <c r="BF1043" s="19"/>
      <c r="BG1043" s="19"/>
    </row>
    <row r="1044">
      <c r="B1044" t="s">
        <v>466</v>
      </c>
      <c r="C1044" s="19" t="n">
        <v>0.280789772141812</v>
      </c>
      <c r="D1044" s="19" t="n">
        <v>0.337137977992023</v>
      </c>
      <c r="E1044" s="19" t="n">
        <v>0.22844741937125</v>
      </c>
      <c r="F1044" s="19"/>
      <c r="G1044" s="19" t="n">
        <v>0.203313388733277</v>
      </c>
      <c r="H1044" s="19" t="n">
        <v>0.284455071714659</v>
      </c>
      <c r="I1044" s="19" t="n">
        <v>0.270462190081182</v>
      </c>
      <c r="J1044" s="19" t="n">
        <v>0.313091928175393</v>
      </c>
      <c r="K1044" s="19" t="n">
        <v>0.334128204890321</v>
      </c>
      <c r="L1044" s="19" t="n">
        <v>0.269951192717102</v>
      </c>
      <c r="M1044" s="19"/>
      <c r="N1044" s="19" t="n">
        <v>0.278563742061419</v>
      </c>
      <c r="O1044" s="19" t="n">
        <v>0.295395226884012</v>
      </c>
      <c r="P1044" s="19" t="n">
        <v>0.303636028099747</v>
      </c>
      <c r="Q1044" s="19" t="n">
        <v>0.248642853521292</v>
      </c>
      <c r="R1044" s="19"/>
      <c r="S1044" s="19" t="n">
        <v>0.252116230469015</v>
      </c>
      <c r="T1044" s="19" t="n">
        <v>0.263549272648646</v>
      </c>
      <c r="U1044" s="19" t="n">
        <v>0.238524048970015</v>
      </c>
      <c r="V1044" s="19" t="n">
        <v>0.333251841121469</v>
      </c>
      <c r="W1044" s="19" t="n">
        <v>0.316515906467195</v>
      </c>
      <c r="X1044" s="19" t="n">
        <v>0.268973437240394</v>
      </c>
      <c r="Y1044" s="19" t="n">
        <v>0.283900951532143</v>
      </c>
      <c r="Z1044" s="19" t="n">
        <v>0.231956157898966</v>
      </c>
      <c r="AA1044" s="19" t="n">
        <v>0.286794220230573</v>
      </c>
      <c r="AB1044" s="19" t="n">
        <v>0.345270970989049</v>
      </c>
      <c r="AC1044" s="19" t="n">
        <v>0.227929900874012</v>
      </c>
      <c r="AD1044" s="19" t="n">
        <v>0.310978378669981</v>
      </c>
      <c r="AE1044" s="19"/>
      <c r="AF1044" s="19" t="n">
        <v>0.327073453164195</v>
      </c>
      <c r="AG1044" s="19" t="n">
        <v>0.265616118206922</v>
      </c>
      <c r="AH1044" s="19" t="n">
        <v>0.253020749754427</v>
      </c>
      <c r="AI1044" s="19"/>
      <c r="AJ1044" s="19" t="n">
        <v>0.316786941640762</v>
      </c>
      <c r="AK1044" s="19" t="n">
        <v>0.268285526494891</v>
      </c>
      <c r="AL1044" s="19" t="n">
        <v>0.257441716377204</v>
      </c>
      <c r="AM1044" s="19" t="n">
        <v>0.372976755597744</v>
      </c>
      <c r="AN1044" s="19" t="n">
        <v>0.222265070032632</v>
      </c>
      <c r="AO1044" s="19"/>
      <c r="AP1044" s="19" t="n">
        <v>0.321669566443945</v>
      </c>
      <c r="AQ1044" s="19" t="n">
        <v>0.262611180088423</v>
      </c>
      <c r="AR1044" s="19" t="n">
        <v>0.229452192358333</v>
      </c>
      <c r="AS1044" s="19" t="n">
        <v>0.331243375761071</v>
      </c>
      <c r="AT1044" s="19" t="n">
        <v>0.244163639352302</v>
      </c>
      <c r="AU1044" s="19"/>
      <c r="AV1044" s="19" t="n">
        <v>0.26773195889816</v>
      </c>
      <c r="AW1044" s="19" t="n">
        <v>0.303557883274839</v>
      </c>
      <c r="AX1044" s="19" t="n">
        <v>0.293552286348728</v>
      </c>
      <c r="AY1044" s="19" t="n">
        <v>0.365936235390496</v>
      </c>
      <c r="AZ1044" s="19" t="n">
        <v>0.187524038239739</v>
      </c>
      <c r="BA1044" s="19" t="n">
        <v>0.159777303089151</v>
      </c>
      <c r="BB1044" s="19"/>
      <c r="BC1044" s="19" t="n">
        <v>0.241894821685098</v>
      </c>
      <c r="BD1044" s="19" t="n">
        <v>0.32464254698516</v>
      </c>
      <c r="BE1044" s="19" t="n">
        <v>0.255772927846818</v>
      </c>
      <c r="BF1044" s="19" t="n">
        <v>0.261140598745358</v>
      </c>
      <c r="BG1044" s="19" t="n">
        <v>0.267479770384764</v>
      </c>
    </row>
    <row r="1045">
      <c r="B1045" t="s">
        <v>467</v>
      </c>
      <c r="C1045" s="19" t="n">
        <v>0.556227873643107</v>
      </c>
      <c r="D1045" s="19" t="n">
        <v>0.497513116245935</v>
      </c>
      <c r="E1045" s="19" t="n">
        <v>0.613524860821383</v>
      </c>
      <c r="F1045" s="19"/>
      <c r="G1045" s="19" t="n">
        <v>0.55039910293547</v>
      </c>
      <c r="H1045" s="19" t="n">
        <v>0.508911729272084</v>
      </c>
      <c r="I1045" s="19" t="n">
        <v>0.530339667679167</v>
      </c>
      <c r="J1045" s="19" t="n">
        <v>0.552060188322498</v>
      </c>
      <c r="K1045" s="19" t="n">
        <v>0.545245290924346</v>
      </c>
      <c r="L1045" s="19" t="n">
        <v>0.629519610480732</v>
      </c>
      <c r="M1045" s="19"/>
      <c r="N1045" s="19" t="n">
        <v>0.571221561969155</v>
      </c>
      <c r="O1045" s="19" t="n">
        <v>0.53901306560962</v>
      </c>
      <c r="P1045" s="19" t="n">
        <v>0.555708450782246</v>
      </c>
      <c r="Q1045" s="19" t="n">
        <v>0.559085055500604</v>
      </c>
      <c r="R1045" s="19"/>
      <c r="S1045" s="19" t="n">
        <v>0.541283152589141</v>
      </c>
      <c r="T1045" s="19" t="n">
        <v>0.545107277088196</v>
      </c>
      <c r="U1045" s="19" t="n">
        <v>0.660145791332897</v>
      </c>
      <c r="V1045" s="19" t="n">
        <v>0.55077302039331</v>
      </c>
      <c r="W1045" s="19" t="n">
        <v>0.538503041907516</v>
      </c>
      <c r="X1045" s="19" t="n">
        <v>0.549301476411211</v>
      </c>
      <c r="Y1045" s="19" t="n">
        <v>0.548175541778587</v>
      </c>
      <c r="Z1045" s="19" t="n">
        <v>0.644082558413569</v>
      </c>
      <c r="AA1045" s="19" t="n">
        <v>0.523690896753939</v>
      </c>
      <c r="AB1045" s="19" t="n">
        <v>0.528671752183143</v>
      </c>
      <c r="AC1045" s="19" t="n">
        <v>0.586183361529109</v>
      </c>
      <c r="AD1045" s="19" t="n">
        <v>0.540641264965373</v>
      </c>
      <c r="AE1045" s="19"/>
      <c r="AF1045" s="19" t="n">
        <v>0.553405322467094</v>
      </c>
      <c r="AG1045" s="19" t="n">
        <v>0.59221799149069</v>
      </c>
      <c r="AH1045" s="19" t="n">
        <v>0.485213944123242</v>
      </c>
      <c r="AI1045" s="19"/>
      <c r="AJ1045" s="19" t="n">
        <v>0.575772562724242</v>
      </c>
      <c r="AK1045" s="19" t="n">
        <v>0.557045947087488</v>
      </c>
      <c r="AL1045" s="19" t="n">
        <v>0.619004629407434</v>
      </c>
      <c r="AM1045" s="19" t="n">
        <v>0.510290105109372</v>
      </c>
      <c r="AN1045" s="19" t="n">
        <v>0.521650060771561</v>
      </c>
      <c r="AO1045" s="19"/>
      <c r="AP1045" s="19" t="n">
        <v>0.547392044026109</v>
      </c>
      <c r="AQ1045" s="19" t="n">
        <v>0.579745131944458</v>
      </c>
      <c r="AR1045" s="19" t="n">
        <v>0.661712933332451</v>
      </c>
      <c r="AS1045" s="19" t="n">
        <v>0.528675434332708</v>
      </c>
      <c r="AT1045" s="19" t="n">
        <v>0.606700405632061</v>
      </c>
      <c r="AU1045" s="19"/>
      <c r="AV1045" s="19" t="n">
        <v>0.552544792527047</v>
      </c>
      <c r="AW1045" s="19" t="n">
        <v>0.569796757336151</v>
      </c>
      <c r="AX1045" s="19" t="n">
        <v>0.576415204060372</v>
      </c>
      <c r="AY1045" s="19" t="n">
        <v>0.53082298861808</v>
      </c>
      <c r="AZ1045" s="19" t="n">
        <v>0.607975265608102</v>
      </c>
      <c r="BA1045" s="19" t="n">
        <v>0.641142854516236</v>
      </c>
      <c r="BB1045" s="19"/>
      <c r="BC1045" s="19" t="n">
        <v>0.584786571609326</v>
      </c>
      <c r="BD1045" s="19" t="n">
        <v>0.515826118442513</v>
      </c>
      <c r="BE1045" s="19" t="n">
        <v>0.578421298395738</v>
      </c>
      <c r="BF1045" s="19" t="n">
        <v>0.504828522196073</v>
      </c>
      <c r="BG1045" s="19" t="n">
        <v>0.652634875117983</v>
      </c>
    </row>
    <row r="1046">
      <c r="B1046" t="s">
        <v>468</v>
      </c>
      <c r="C1046" s="19" t="n">
        <v>0.118771076244267</v>
      </c>
      <c r="D1046" s="19" t="n">
        <v>0.122446859730647</v>
      </c>
      <c r="E1046" s="19" t="n">
        <v>0.112236138291768</v>
      </c>
      <c r="F1046" s="19"/>
      <c r="G1046" s="19" t="n">
        <v>0.210195847718548</v>
      </c>
      <c r="H1046" s="19" t="n">
        <v>0.157145615438703</v>
      </c>
      <c r="I1046" s="19" t="n">
        <v>0.139104504173067</v>
      </c>
      <c r="J1046" s="19" t="n">
        <v>0.0990641442246111</v>
      </c>
      <c r="K1046" s="19" t="n">
        <v>0.0694646782075949</v>
      </c>
      <c r="L1046" s="19" t="n">
        <v>0.0663707518677847</v>
      </c>
      <c r="M1046" s="19"/>
      <c r="N1046" s="19" t="n">
        <v>0.1314161394301</v>
      </c>
      <c r="O1046" s="19" t="n">
        <v>0.117023246775838</v>
      </c>
      <c r="P1046" s="19" t="n">
        <v>0.095160253626671</v>
      </c>
      <c r="Q1046" s="19" t="n">
        <v>0.12813125718844</v>
      </c>
      <c r="R1046" s="19"/>
      <c r="S1046" s="19" t="n">
        <v>0.177963722835851</v>
      </c>
      <c r="T1046" s="19" t="n">
        <v>0.11599874723595</v>
      </c>
      <c r="U1046" s="19" t="n">
        <v>0.0758075121378545</v>
      </c>
      <c r="V1046" s="19" t="n">
        <v>0.0894476036761946</v>
      </c>
      <c r="W1046" s="19" t="n">
        <v>0.110532144682419</v>
      </c>
      <c r="X1046" s="19" t="n">
        <v>0.135790742769232</v>
      </c>
      <c r="Y1046" s="19" t="n">
        <v>0.124696199675974</v>
      </c>
      <c r="Z1046" s="19" t="n">
        <v>0.0878946243875323</v>
      </c>
      <c r="AA1046" s="19" t="n">
        <v>0.145429619859069</v>
      </c>
      <c r="AB1046" s="19" t="n">
        <v>0.0815918695688172</v>
      </c>
      <c r="AC1046" s="19" t="n">
        <v>0.119014951223323</v>
      </c>
      <c r="AD1046" s="19" t="n">
        <v>0.0864680436683973</v>
      </c>
      <c r="AE1046" s="19"/>
      <c r="AF1046" s="19" t="n">
        <v>0.0760406369834331</v>
      </c>
      <c r="AG1046" s="19" t="n">
        <v>0.112639925929173</v>
      </c>
      <c r="AH1046" s="19" t="n">
        <v>0.175020289619295</v>
      </c>
      <c r="AI1046" s="19"/>
      <c r="AJ1046" s="19" t="n">
        <v>0.0752948527746632</v>
      </c>
      <c r="AK1046" s="19" t="n">
        <v>0.157393079290492</v>
      </c>
      <c r="AL1046" s="19" t="n">
        <v>0.109513099016056</v>
      </c>
      <c r="AM1046" s="19" t="n">
        <v>0.0542190824642637</v>
      </c>
      <c r="AN1046" s="19" t="n">
        <v>0.159051476365767</v>
      </c>
      <c r="AO1046" s="19"/>
      <c r="AP1046" s="19" t="n">
        <v>0.0864507455598911</v>
      </c>
      <c r="AQ1046" s="19" t="n">
        <v>0.135349523384004</v>
      </c>
      <c r="AR1046" s="19" t="n">
        <v>0.0702497996027803</v>
      </c>
      <c r="AS1046" s="19" t="n">
        <v>0.101719264306037</v>
      </c>
      <c r="AT1046" s="19" t="n">
        <v>0.0978665109793771</v>
      </c>
      <c r="AU1046" s="19"/>
      <c r="AV1046" s="19" t="n">
        <v>0.16724225967323</v>
      </c>
      <c r="AW1046" s="19" t="n">
        <v>0.0738096440273963</v>
      </c>
      <c r="AX1046" s="19" t="n">
        <v>0.0922352174520204</v>
      </c>
      <c r="AY1046" s="19" t="n">
        <v>0.0697406011781709</v>
      </c>
      <c r="AZ1046" s="19" t="n">
        <v>0.148701700558464</v>
      </c>
      <c r="BA1046" s="19" t="n">
        <v>0.0851806894228884</v>
      </c>
      <c r="BB1046" s="19"/>
      <c r="BC1046" s="19" t="n">
        <v>0.0972241431773499</v>
      </c>
      <c r="BD1046" s="19" t="n">
        <v>0.114491859428613</v>
      </c>
      <c r="BE1046" s="19" t="n">
        <v>0.126627554868099</v>
      </c>
      <c r="BF1046" s="19" t="n">
        <v>0.229007377191832</v>
      </c>
      <c r="BG1046" s="19" t="n">
        <v>0.0798853544972535</v>
      </c>
    </row>
    <row r="1047">
      <c r="B1047" t="s">
        <v>100</v>
      </c>
      <c r="C1047" s="19" t="n">
        <v>0.0442112779708138</v>
      </c>
      <c r="D1047" s="19" t="n">
        <v>0.0429020460313949</v>
      </c>
      <c r="E1047" s="19" t="n">
        <v>0.045791581515599</v>
      </c>
      <c r="F1047" s="19"/>
      <c r="G1047" s="19" t="n">
        <v>0.0360916606127055</v>
      </c>
      <c r="H1047" s="19" t="n">
        <v>0.0494875835745552</v>
      </c>
      <c r="I1047" s="19" t="n">
        <v>0.0600936380665838</v>
      </c>
      <c r="J1047" s="19" t="n">
        <v>0.0357837392774971</v>
      </c>
      <c r="K1047" s="19" t="n">
        <v>0.0511618259777382</v>
      </c>
      <c r="L1047" s="19" t="n">
        <v>0.0341584449343814</v>
      </c>
      <c r="M1047" s="19"/>
      <c r="N1047" s="19" t="n">
        <v>0.0187985565393252</v>
      </c>
      <c r="O1047" s="19" t="n">
        <v>0.0485684607305305</v>
      </c>
      <c r="P1047" s="19" t="n">
        <v>0.0454952674913359</v>
      </c>
      <c r="Q1047" s="19" t="n">
        <v>0.0641408337896639</v>
      </c>
      <c r="R1047" s="19"/>
      <c r="S1047" s="19" t="n">
        <v>0.0286368941059931</v>
      </c>
      <c r="T1047" s="19" t="n">
        <v>0.0753447030272079</v>
      </c>
      <c r="U1047" s="19" t="n">
        <v>0.0255226475592338</v>
      </c>
      <c r="V1047" s="19" t="n">
        <v>0.0265275348090267</v>
      </c>
      <c r="W1047" s="19" t="n">
        <v>0.03444890694287</v>
      </c>
      <c r="X1047" s="19" t="n">
        <v>0.0459343435791629</v>
      </c>
      <c r="Y1047" s="19" t="n">
        <v>0.0432273070132955</v>
      </c>
      <c r="Z1047" s="19" t="n">
        <v>0.0360666592999324</v>
      </c>
      <c r="AA1047" s="19" t="n">
        <v>0.044085263156419</v>
      </c>
      <c r="AB1047" s="19" t="n">
        <v>0.0444654072589909</v>
      </c>
      <c r="AC1047" s="19" t="n">
        <v>0.0668717863735555</v>
      </c>
      <c r="AD1047" s="19" t="n">
        <v>0.0619123126962486</v>
      </c>
      <c r="AE1047" s="19"/>
      <c r="AF1047" s="19" t="n">
        <v>0.0434805873852785</v>
      </c>
      <c r="AG1047" s="19" t="n">
        <v>0.0295259643732147</v>
      </c>
      <c r="AH1047" s="19" t="n">
        <v>0.086745016503036</v>
      </c>
      <c r="AI1047" s="19"/>
      <c r="AJ1047" s="19" t="n">
        <v>0.0321456428603326</v>
      </c>
      <c r="AK1047" s="19" t="n">
        <v>0.0172754471271297</v>
      </c>
      <c r="AL1047" s="19" t="n">
        <v>0.0140405551993061</v>
      </c>
      <c r="AM1047" s="19" t="n">
        <v>0.0625140568286209</v>
      </c>
      <c r="AN1047" s="19" t="n">
        <v>0.0970333928300399</v>
      </c>
      <c r="AO1047" s="19"/>
      <c r="AP1047" s="19" t="n">
        <v>0.0444876439700546</v>
      </c>
      <c r="AQ1047" s="19" t="n">
        <v>0.0222941645831142</v>
      </c>
      <c r="AR1047" s="19" t="n">
        <v>0.038585074706436</v>
      </c>
      <c r="AS1047" s="19" t="n">
        <v>0.038361925600183</v>
      </c>
      <c r="AT1047" s="19" t="n">
        <v>0.0512694440362601</v>
      </c>
      <c r="AU1047" s="19"/>
      <c r="AV1047" s="19" t="n">
        <v>0.0124809889015636</v>
      </c>
      <c r="AW1047" s="19" t="n">
        <v>0.0528357153616133</v>
      </c>
      <c r="AX1047" s="19" t="n">
        <v>0.0377972921388799</v>
      </c>
      <c r="AY1047" s="19" t="n">
        <v>0.0335001748132533</v>
      </c>
      <c r="AZ1047" s="19" t="n">
        <v>0.0557989955936957</v>
      </c>
      <c r="BA1047" s="19" t="n">
        <v>0.113899152971724</v>
      </c>
      <c r="BB1047" s="19"/>
      <c r="BC1047" s="19" t="n">
        <v>0.076094463528226</v>
      </c>
      <c r="BD1047" s="19" t="n">
        <v>0.045039475143714</v>
      </c>
      <c r="BE1047" s="19" t="n">
        <v>0.0391782188893454</v>
      </c>
      <c r="BF1047" s="19" t="n">
        <v>0.00502350186673699</v>
      </c>
      <c r="BG1047" s="19" t="n">
        <v>0</v>
      </c>
    </row>
    <row r="1048">
      <c r="C1048" s="19"/>
      <c r="D1048" s="19"/>
      <c r="E1048" s="19"/>
      <c r="F1048" s="19"/>
      <c r="G1048" s="19"/>
      <c r="H1048" s="19"/>
      <c r="I1048" s="19"/>
      <c r="J1048" s="19"/>
      <c r="K1048" s="19"/>
      <c r="L1048" s="19"/>
      <c r="M1048" s="19"/>
      <c r="N1048" s="19"/>
      <c r="O1048" s="19"/>
      <c r="P1048" s="19"/>
      <c r="Q1048" s="19"/>
      <c r="R1048" s="19"/>
      <c r="S1048" s="19"/>
      <c r="T1048" s="19"/>
      <c r="U1048" s="19"/>
      <c r="V1048" s="19"/>
      <c r="W1048" s="19"/>
      <c r="X1048" s="19"/>
      <c r="Y1048" s="19"/>
      <c r="Z1048" s="19"/>
      <c r="AA1048" s="19"/>
      <c r="AB1048" s="19"/>
      <c r="AC1048" s="19"/>
      <c r="AD1048" s="19"/>
      <c r="AE1048" s="19"/>
      <c r="AF1048" s="19"/>
      <c r="AG1048" s="19"/>
      <c r="AH1048" s="19"/>
      <c r="AI1048" s="19"/>
      <c r="AJ1048" s="19"/>
      <c r="AK1048" s="19"/>
      <c r="AL1048" s="19"/>
      <c r="AM1048" s="19"/>
      <c r="AN1048" s="19"/>
      <c r="AO1048" s="19"/>
      <c r="AP1048" s="19"/>
      <c r="AQ1048" s="19"/>
      <c r="AR1048" s="19"/>
      <c r="AS1048" s="19"/>
      <c r="AT1048" s="19"/>
      <c r="AU1048" s="19"/>
      <c r="AV1048" s="19"/>
      <c r="AW1048" s="19"/>
      <c r="AX1048" s="19"/>
      <c r="AY1048" s="19"/>
      <c r="AZ1048" s="19"/>
      <c r="BA1048" s="19"/>
      <c r="BB1048" s="19"/>
      <c r="BC1048" s="19"/>
      <c r="BD1048" s="19"/>
      <c r="BE1048" s="19"/>
      <c r="BF1048" s="19"/>
      <c r="BG1048" s="19"/>
    </row>
    <row r="1049">
      <c r="B1049" s="7" t="s">
        <v>471</v>
      </c>
      <c r="C1049" s="19"/>
      <c r="D1049" s="19"/>
      <c r="E1049" s="19"/>
      <c r="F1049" s="19"/>
      <c r="G1049" s="19"/>
      <c r="H1049" s="19"/>
      <c r="I1049" s="19"/>
      <c r="J1049" s="19"/>
      <c r="K1049" s="19"/>
      <c r="L1049" s="19"/>
      <c r="M1049" s="19"/>
      <c r="N1049" s="19"/>
      <c r="O1049" s="19"/>
      <c r="P1049" s="19"/>
      <c r="Q1049" s="19"/>
      <c r="R1049" s="19"/>
      <c r="S1049" s="19"/>
      <c r="T1049" s="19"/>
      <c r="U1049" s="19"/>
      <c r="V1049" s="19"/>
      <c r="W1049" s="19"/>
      <c r="X1049" s="19"/>
      <c r="Y1049" s="19"/>
      <c r="Z1049" s="19"/>
      <c r="AA1049" s="19"/>
      <c r="AB1049" s="19"/>
      <c r="AC1049" s="19"/>
      <c r="AD1049" s="19"/>
      <c r="AE1049" s="19"/>
      <c r="AF1049" s="19"/>
      <c r="AG1049" s="19"/>
      <c r="AH1049" s="19"/>
      <c r="AI1049" s="19"/>
      <c r="AJ1049" s="19"/>
      <c r="AK1049" s="19"/>
      <c r="AL1049" s="19"/>
      <c r="AM1049" s="19"/>
      <c r="AN1049" s="19"/>
      <c r="AO1049" s="19"/>
      <c r="AP1049" s="19"/>
      <c r="AQ1049" s="19"/>
      <c r="AR1049" s="19"/>
      <c r="AS1049" s="19"/>
      <c r="AT1049" s="19"/>
      <c r="AU1049" s="19"/>
      <c r="AV1049" s="19"/>
      <c r="AW1049" s="19"/>
      <c r="AX1049" s="19"/>
      <c r="AY1049" s="19"/>
      <c r="AZ1049" s="19"/>
      <c r="BA1049" s="19"/>
      <c r="BB1049" s="19"/>
      <c r="BC1049" s="19"/>
      <c r="BD1049" s="19"/>
      <c r="BE1049" s="19"/>
      <c r="BF1049" s="19"/>
      <c r="BG1049" s="19"/>
    </row>
    <row r="1050">
      <c r="B1050" s="26" t="s">
        <v>331</v>
      </c>
      <c r="C1050" s="19"/>
      <c r="D1050" s="19"/>
      <c r="E1050" s="19"/>
      <c r="F1050" s="19"/>
      <c r="G1050" s="19"/>
      <c r="H1050" s="19"/>
      <c r="I1050" s="19"/>
      <c r="J1050" s="19"/>
      <c r="K1050" s="19"/>
      <c r="L1050" s="19"/>
      <c r="M1050" s="19"/>
      <c r="N1050" s="19"/>
      <c r="O1050" s="19"/>
      <c r="P1050" s="19"/>
      <c r="Q1050" s="19"/>
      <c r="R1050" s="19"/>
      <c r="S1050" s="19"/>
      <c r="T1050" s="19"/>
      <c r="U1050" s="19"/>
      <c r="V1050" s="19"/>
      <c r="W1050" s="19"/>
      <c r="X1050" s="19"/>
      <c r="Y1050" s="19"/>
      <c r="Z1050" s="19"/>
      <c r="AA1050" s="19"/>
      <c r="AB1050" s="19"/>
      <c r="AC1050" s="19"/>
      <c r="AD1050" s="19"/>
      <c r="AE1050" s="19"/>
      <c r="AF1050" s="19"/>
      <c r="AG1050" s="19"/>
      <c r="AH1050" s="19"/>
      <c r="AI1050" s="19"/>
      <c r="AJ1050" s="19"/>
      <c r="AK1050" s="19"/>
      <c r="AL1050" s="19"/>
      <c r="AM1050" s="19"/>
      <c r="AN1050" s="19"/>
      <c r="AO1050" s="19"/>
      <c r="AP1050" s="19"/>
      <c r="AQ1050" s="19"/>
      <c r="AR1050" s="19"/>
      <c r="AS1050" s="19"/>
      <c r="AT1050" s="19"/>
      <c r="AU1050" s="19"/>
      <c r="AV1050" s="19"/>
      <c r="AW1050" s="19"/>
      <c r="AX1050" s="19"/>
      <c r="AY1050" s="19"/>
      <c r="AZ1050" s="19"/>
      <c r="BA1050" s="19"/>
      <c r="BB1050" s="19"/>
      <c r="BC1050" s="19"/>
      <c r="BD1050" s="19"/>
      <c r="BE1050" s="19"/>
      <c r="BF1050" s="19"/>
      <c r="BG1050" s="19"/>
    </row>
    <row r="1051">
      <c r="B1051" t="s">
        <v>466</v>
      </c>
      <c r="C1051" s="19" t="n">
        <v>0.308631811593989</v>
      </c>
      <c r="D1051" s="19" t="n">
        <v>0.391864704066548</v>
      </c>
      <c r="E1051" s="19" t="n">
        <v>0.230554316207999</v>
      </c>
      <c r="F1051" s="19"/>
      <c r="G1051" s="19" t="n">
        <v>0.244646626498969</v>
      </c>
      <c r="H1051" s="19" t="n">
        <v>0.268791431855445</v>
      </c>
      <c r="I1051" s="19" t="n">
        <v>0.28021429589306</v>
      </c>
      <c r="J1051" s="19" t="n">
        <v>0.352946611918484</v>
      </c>
      <c r="K1051" s="19" t="n">
        <v>0.33587465929563</v>
      </c>
      <c r="L1051" s="19" t="n">
        <v>0.346762564385473</v>
      </c>
      <c r="M1051" s="19"/>
      <c r="N1051" s="19" t="n">
        <v>0.318655242684661</v>
      </c>
      <c r="O1051" s="19" t="n">
        <v>0.314432155140618</v>
      </c>
      <c r="P1051" s="19" t="n">
        <v>0.343240552908001</v>
      </c>
      <c r="Q1051" s="19" t="n">
        <v>0.263044783653459</v>
      </c>
      <c r="R1051" s="19"/>
      <c r="S1051" s="19" t="n">
        <v>0.293666870591211</v>
      </c>
      <c r="T1051" s="19" t="n">
        <v>0.278683293046106</v>
      </c>
      <c r="U1051" s="19" t="n">
        <v>0.311951952707841</v>
      </c>
      <c r="V1051" s="19" t="n">
        <v>0.312699984619894</v>
      </c>
      <c r="W1051" s="19" t="n">
        <v>0.363319930167844</v>
      </c>
      <c r="X1051" s="19" t="n">
        <v>0.334021815241322</v>
      </c>
      <c r="Y1051" s="19" t="n">
        <v>0.240444028741081</v>
      </c>
      <c r="Z1051" s="19" t="n">
        <v>0.253287071423676</v>
      </c>
      <c r="AA1051" s="19" t="n">
        <v>0.353576339167527</v>
      </c>
      <c r="AB1051" s="19" t="n">
        <v>0.35116308795315</v>
      </c>
      <c r="AC1051" s="19" t="n">
        <v>0.247483266780475</v>
      </c>
      <c r="AD1051" s="19" t="n">
        <v>0.3664388294135</v>
      </c>
      <c r="AE1051" s="19"/>
      <c r="AF1051" s="19" t="n">
        <v>0.372421822606824</v>
      </c>
      <c r="AG1051" s="19" t="n">
        <v>0.297435955385662</v>
      </c>
      <c r="AH1051" s="19" t="n">
        <v>0.260657297484048</v>
      </c>
      <c r="AI1051" s="19"/>
      <c r="AJ1051" s="19" t="n">
        <v>0.367359976722376</v>
      </c>
      <c r="AK1051" s="19" t="n">
        <v>0.279026562847257</v>
      </c>
      <c r="AL1051" s="19" t="n">
        <v>0.319757467077035</v>
      </c>
      <c r="AM1051" s="19" t="n">
        <v>0.273831942133157</v>
      </c>
      <c r="AN1051" s="19" t="n">
        <v>0.21245020747601</v>
      </c>
      <c r="AO1051" s="19"/>
      <c r="AP1051" s="19" t="n">
        <v>0.381744625034827</v>
      </c>
      <c r="AQ1051" s="19" t="n">
        <v>0.293720327946559</v>
      </c>
      <c r="AR1051" s="19" t="n">
        <v>0.310274093631151</v>
      </c>
      <c r="AS1051" s="19" t="n">
        <v>0.356633963302184</v>
      </c>
      <c r="AT1051" s="19" t="n">
        <v>0.326580785576103</v>
      </c>
      <c r="AU1051" s="19"/>
      <c r="AV1051" s="19" t="n">
        <v>0.276566600506239</v>
      </c>
      <c r="AW1051" s="19" t="n">
        <v>0.33004247075404</v>
      </c>
      <c r="AX1051" s="19" t="n">
        <v>0.393847923796328</v>
      </c>
      <c r="AY1051" s="19" t="n">
        <v>0.392357607796682</v>
      </c>
      <c r="AZ1051" s="19" t="n">
        <v>0.273692249898156</v>
      </c>
      <c r="BA1051" s="19" t="n">
        <v>0.192910891211404</v>
      </c>
      <c r="BB1051" s="19"/>
      <c r="BC1051" s="19" t="n">
        <v>0.259014626433698</v>
      </c>
      <c r="BD1051" s="19" t="n">
        <v>0.310075280824222</v>
      </c>
      <c r="BE1051" s="19" t="n">
        <v>0.292772840089014</v>
      </c>
      <c r="BF1051" s="19" t="n">
        <v>0.316877034384211</v>
      </c>
      <c r="BG1051" s="19" t="n">
        <v>0.269847303599669</v>
      </c>
    </row>
    <row r="1052">
      <c r="B1052" t="s">
        <v>467</v>
      </c>
      <c r="C1052" s="19" t="n">
        <v>0.551381544392052</v>
      </c>
      <c r="D1052" s="19" t="n">
        <v>0.479745426373421</v>
      </c>
      <c r="E1052" s="19" t="n">
        <v>0.622726684963884</v>
      </c>
      <c r="F1052" s="19"/>
      <c r="G1052" s="19" t="n">
        <v>0.550381045981646</v>
      </c>
      <c r="H1052" s="19" t="n">
        <v>0.550969646466345</v>
      </c>
      <c r="I1052" s="19" t="n">
        <v>0.549534181065995</v>
      </c>
      <c r="J1052" s="19" t="n">
        <v>0.523366916990757</v>
      </c>
      <c r="K1052" s="19" t="n">
        <v>0.5490267161429</v>
      </c>
      <c r="L1052" s="19" t="n">
        <v>0.579051432321064</v>
      </c>
      <c r="M1052" s="19"/>
      <c r="N1052" s="19" t="n">
        <v>0.546313930591562</v>
      </c>
      <c r="O1052" s="19" t="n">
        <v>0.530859040677761</v>
      </c>
      <c r="P1052" s="19" t="n">
        <v>0.561272032163888</v>
      </c>
      <c r="Q1052" s="19" t="n">
        <v>0.568741059582417</v>
      </c>
      <c r="R1052" s="19"/>
      <c r="S1052" s="19" t="n">
        <v>0.546171180944071</v>
      </c>
      <c r="T1052" s="19" t="n">
        <v>0.547188175648342</v>
      </c>
      <c r="U1052" s="19" t="n">
        <v>0.585014256822832</v>
      </c>
      <c r="V1052" s="19" t="n">
        <v>0.624087604999093</v>
      </c>
      <c r="W1052" s="19" t="n">
        <v>0.495233168723582</v>
      </c>
      <c r="X1052" s="19" t="n">
        <v>0.564824724732104</v>
      </c>
      <c r="Y1052" s="19" t="n">
        <v>0.596282809033004</v>
      </c>
      <c r="Z1052" s="19" t="n">
        <v>0.553742815964574</v>
      </c>
      <c r="AA1052" s="19" t="n">
        <v>0.503161089316776</v>
      </c>
      <c r="AB1052" s="19" t="n">
        <v>0.488435561949068</v>
      </c>
      <c r="AC1052" s="19" t="n">
        <v>0.616034703514017</v>
      </c>
      <c r="AD1052" s="19" t="n">
        <v>0.485180814221854</v>
      </c>
      <c r="AE1052" s="19"/>
      <c r="AF1052" s="19" t="n">
        <v>0.516997109754468</v>
      </c>
      <c r="AG1052" s="19" t="n">
        <v>0.572581164844564</v>
      </c>
      <c r="AH1052" s="19" t="n">
        <v>0.523323984015632</v>
      </c>
      <c r="AI1052" s="19"/>
      <c r="AJ1052" s="19" t="n">
        <v>0.559352072992597</v>
      </c>
      <c r="AK1052" s="19" t="n">
        <v>0.544594305679572</v>
      </c>
      <c r="AL1052" s="19" t="n">
        <v>0.599772729332866</v>
      </c>
      <c r="AM1052" s="19" t="n">
        <v>0.609434918573959</v>
      </c>
      <c r="AN1052" s="19" t="n">
        <v>0.567507411721905</v>
      </c>
      <c r="AO1052" s="19"/>
      <c r="AP1052" s="19" t="n">
        <v>0.517104776099731</v>
      </c>
      <c r="AQ1052" s="19" t="n">
        <v>0.552251500030982</v>
      </c>
      <c r="AR1052" s="19" t="n">
        <v>0.586402690425027</v>
      </c>
      <c r="AS1052" s="19" t="n">
        <v>0.549700815891716</v>
      </c>
      <c r="AT1052" s="19" t="n">
        <v>0.466235887249766</v>
      </c>
      <c r="AU1052" s="19"/>
      <c r="AV1052" s="19" t="n">
        <v>0.560453622882844</v>
      </c>
      <c r="AW1052" s="19" t="n">
        <v>0.564384714140379</v>
      </c>
      <c r="AX1052" s="19" t="n">
        <v>0.536032643281965</v>
      </c>
      <c r="AY1052" s="19" t="n">
        <v>0.503890994907605</v>
      </c>
      <c r="AZ1052" s="19" t="n">
        <v>0.497641880382545</v>
      </c>
      <c r="BA1052" s="19" t="n">
        <v>0.629316756324896</v>
      </c>
      <c r="BB1052" s="19"/>
      <c r="BC1052" s="19" t="n">
        <v>0.606399597207926</v>
      </c>
      <c r="BD1052" s="19" t="n">
        <v>0.548206119552867</v>
      </c>
      <c r="BE1052" s="19" t="n">
        <v>0.553346464637416</v>
      </c>
      <c r="BF1052" s="19" t="n">
        <v>0.516508321586182</v>
      </c>
      <c r="BG1052" s="19" t="n">
        <v>0.455002198089611</v>
      </c>
    </row>
    <row r="1053">
      <c r="B1053" t="s">
        <v>468</v>
      </c>
      <c r="C1053" s="19" t="n">
        <v>0.0967220551525819</v>
      </c>
      <c r="D1053" s="19" t="n">
        <v>0.0878700546623214</v>
      </c>
      <c r="E1053" s="19" t="n">
        <v>0.102082755338023</v>
      </c>
      <c r="F1053" s="19"/>
      <c r="G1053" s="19" t="n">
        <v>0.184735826113292</v>
      </c>
      <c r="H1053" s="19" t="n">
        <v>0.130162306956967</v>
      </c>
      <c r="I1053" s="19" t="n">
        <v>0.100615379477989</v>
      </c>
      <c r="J1053" s="19" t="n">
        <v>0.0878392849508612</v>
      </c>
      <c r="K1053" s="19" t="n">
        <v>0.050519390590549</v>
      </c>
      <c r="L1053" s="19" t="n">
        <v>0.0526117273044445</v>
      </c>
      <c r="M1053" s="19"/>
      <c r="N1053" s="19" t="n">
        <v>0.116139488281741</v>
      </c>
      <c r="O1053" s="19" t="n">
        <v>0.105928655932857</v>
      </c>
      <c r="P1053" s="19" t="n">
        <v>0.0501600326764073</v>
      </c>
      <c r="Q1053" s="19" t="n">
        <v>0.107900860319187</v>
      </c>
      <c r="R1053" s="19"/>
      <c r="S1053" s="19" t="n">
        <v>0.13825494866701</v>
      </c>
      <c r="T1053" s="19" t="n">
        <v>0.104634477297619</v>
      </c>
      <c r="U1053" s="19" t="n">
        <v>0.0623760022671958</v>
      </c>
      <c r="V1053" s="19" t="n">
        <v>0.0366848755719864</v>
      </c>
      <c r="W1053" s="19" t="n">
        <v>0.106997994165704</v>
      </c>
      <c r="X1053" s="19" t="n">
        <v>0.0691051955973364</v>
      </c>
      <c r="Y1053" s="19" t="n">
        <v>0.120229627213422</v>
      </c>
      <c r="Z1053" s="19" t="n">
        <v>0.135391672944184</v>
      </c>
      <c r="AA1053" s="19" t="n">
        <v>0.108443005961874</v>
      </c>
      <c r="AB1053" s="19" t="n">
        <v>0.0870737938968649</v>
      </c>
      <c r="AC1053" s="19" t="n">
        <v>0.101392781880591</v>
      </c>
      <c r="AD1053" s="19" t="n">
        <v>0.0864680436683973</v>
      </c>
      <c r="AE1053" s="19"/>
      <c r="AF1053" s="19" t="n">
        <v>0.0619652199562121</v>
      </c>
      <c r="AG1053" s="19" t="n">
        <v>0.100768610988672</v>
      </c>
      <c r="AH1053" s="19" t="n">
        <v>0.133504586818715</v>
      </c>
      <c r="AI1053" s="19"/>
      <c r="AJ1053" s="19" t="n">
        <v>0.0497899893677727</v>
      </c>
      <c r="AK1053" s="19" t="n">
        <v>0.154503838428635</v>
      </c>
      <c r="AL1053" s="19" t="n">
        <v>0.0485089573237972</v>
      </c>
      <c r="AM1053" s="19" t="n">
        <v>0.0542190824642637</v>
      </c>
      <c r="AN1053" s="19" t="n">
        <v>0.108976520025019</v>
      </c>
      <c r="AO1053" s="19"/>
      <c r="AP1053" s="19" t="n">
        <v>0.0702533852156692</v>
      </c>
      <c r="AQ1053" s="19" t="n">
        <v>0.130543676437609</v>
      </c>
      <c r="AR1053" s="19" t="n">
        <v>0.0417707296088965</v>
      </c>
      <c r="AS1053" s="19" t="n">
        <v>0.0553032952059172</v>
      </c>
      <c r="AT1053" s="19" t="n">
        <v>0.155913883137871</v>
      </c>
      <c r="AU1053" s="19"/>
      <c r="AV1053" s="19" t="n">
        <v>0.140621755785381</v>
      </c>
      <c r="AW1053" s="19" t="n">
        <v>0.068666231156943</v>
      </c>
      <c r="AX1053" s="19" t="n">
        <v>0.0194660915488517</v>
      </c>
      <c r="AY1053" s="19" t="n">
        <v>0.0702512224824595</v>
      </c>
      <c r="AZ1053" s="19" t="n">
        <v>0.189571150025522</v>
      </c>
      <c r="BA1053" s="19" t="n">
        <v>0.0753623500946764</v>
      </c>
      <c r="BB1053" s="19"/>
      <c r="BC1053" s="19" t="n">
        <v>0.0692566081654519</v>
      </c>
      <c r="BD1053" s="19" t="n">
        <v>0.0899240568799259</v>
      </c>
      <c r="BE1053" s="19" t="n">
        <v>0.111338813863928</v>
      </c>
      <c r="BF1053" s="19" t="n">
        <v>0.153649577091847</v>
      </c>
      <c r="BG1053" s="19" t="n">
        <v>0.27515049831072</v>
      </c>
    </row>
    <row r="1054">
      <c r="B1054" t="s">
        <v>100</v>
      </c>
      <c r="C1054" s="19" t="n">
        <v>0.0432645888613773</v>
      </c>
      <c r="D1054" s="19" t="n">
        <v>0.0405198148977092</v>
      </c>
      <c r="E1054" s="19" t="n">
        <v>0.0446362434900945</v>
      </c>
      <c r="F1054" s="19"/>
      <c r="G1054" s="19" t="n">
        <v>0.0202365014060928</v>
      </c>
      <c r="H1054" s="19" t="n">
        <v>0.0500766147212441</v>
      </c>
      <c r="I1054" s="19" t="n">
        <v>0.0696361435629552</v>
      </c>
      <c r="J1054" s="19" t="n">
        <v>0.0358471861398971</v>
      </c>
      <c r="K1054" s="19" t="n">
        <v>0.0645792339709206</v>
      </c>
      <c r="L1054" s="19" t="n">
        <v>0.0215742759890185</v>
      </c>
      <c r="M1054" s="19"/>
      <c r="N1054" s="19" t="n">
        <v>0.0188913384420367</v>
      </c>
      <c r="O1054" s="19" t="n">
        <v>0.0487801482487633</v>
      </c>
      <c r="P1054" s="19" t="n">
        <v>0.0453273822517046</v>
      </c>
      <c r="Q1054" s="19" t="n">
        <v>0.0603132964449368</v>
      </c>
      <c r="R1054" s="19"/>
      <c r="S1054" s="19" t="n">
        <v>0.0219069997977079</v>
      </c>
      <c r="T1054" s="19" t="n">
        <v>0.069494054007933</v>
      </c>
      <c r="U1054" s="19" t="n">
        <v>0.0406577882021306</v>
      </c>
      <c r="V1054" s="19" t="n">
        <v>0.0265275348090267</v>
      </c>
      <c r="W1054" s="19" t="n">
        <v>0.03444890694287</v>
      </c>
      <c r="X1054" s="19" t="n">
        <v>0.0320482644292376</v>
      </c>
      <c r="Y1054" s="19" t="n">
        <v>0.0430435350124923</v>
      </c>
      <c r="Z1054" s="19" t="n">
        <v>0.0575784396675659</v>
      </c>
      <c r="AA1054" s="19" t="n">
        <v>0.0348195655538234</v>
      </c>
      <c r="AB1054" s="19" t="n">
        <v>0.073327556200917</v>
      </c>
      <c r="AC1054" s="19" t="n">
        <v>0.0350892478249168</v>
      </c>
      <c r="AD1054" s="19" t="n">
        <v>0.0619123126962486</v>
      </c>
      <c r="AE1054" s="19"/>
      <c r="AF1054" s="19" t="n">
        <v>0.0486158476824964</v>
      </c>
      <c r="AG1054" s="19" t="n">
        <v>0.0292142687811025</v>
      </c>
      <c r="AH1054" s="19" t="n">
        <v>0.0825141316816052</v>
      </c>
      <c r="AI1054" s="19"/>
      <c r="AJ1054" s="19" t="n">
        <v>0.0234979609172543</v>
      </c>
      <c r="AK1054" s="19" t="n">
        <v>0.0218752930445363</v>
      </c>
      <c r="AL1054" s="19" t="n">
        <v>0.0319608462663021</v>
      </c>
      <c r="AM1054" s="19" t="n">
        <v>0.0625140568286209</v>
      </c>
      <c r="AN1054" s="19" t="n">
        <v>0.111065860777066</v>
      </c>
      <c r="AO1054" s="19"/>
      <c r="AP1054" s="19" t="n">
        <v>0.0308972136497729</v>
      </c>
      <c r="AQ1054" s="19" t="n">
        <v>0.0234844955848502</v>
      </c>
      <c r="AR1054" s="19" t="n">
        <v>0.0615524863349246</v>
      </c>
      <c r="AS1054" s="19" t="n">
        <v>0.038361925600183</v>
      </c>
      <c r="AT1054" s="19" t="n">
        <v>0.0512694440362601</v>
      </c>
      <c r="AU1054" s="19"/>
      <c r="AV1054" s="19" t="n">
        <v>0.0223580208255358</v>
      </c>
      <c r="AW1054" s="19" t="n">
        <v>0.0369065839486384</v>
      </c>
      <c r="AX1054" s="19" t="n">
        <v>0.050653341372856</v>
      </c>
      <c r="AY1054" s="19" t="n">
        <v>0.0335001748132533</v>
      </c>
      <c r="AZ1054" s="19" t="n">
        <v>0.0390947196937767</v>
      </c>
      <c r="BA1054" s="19" t="n">
        <v>0.102410002369023</v>
      </c>
      <c r="BB1054" s="19"/>
      <c r="BC1054" s="19" t="n">
        <v>0.0653291681929245</v>
      </c>
      <c r="BD1054" s="19" t="n">
        <v>0.0517945427429849</v>
      </c>
      <c r="BE1054" s="19" t="n">
        <v>0.0425418814096426</v>
      </c>
      <c r="BF1054" s="19" t="n">
        <v>0.0129650669377598</v>
      </c>
      <c r="BG1054" s="19" t="n">
        <v>0</v>
      </c>
    </row>
    <row r="1055">
      <c r="C1055" s="19"/>
      <c r="D1055" s="19"/>
      <c r="E1055" s="19"/>
      <c r="F1055" s="19"/>
      <c r="G1055" s="19"/>
      <c r="H1055" s="19"/>
      <c r="I1055" s="19"/>
      <c r="J1055" s="19"/>
      <c r="K1055" s="19"/>
      <c r="L1055" s="19"/>
      <c r="M1055" s="19"/>
      <c r="N1055" s="19"/>
      <c r="O1055" s="19"/>
      <c r="P1055" s="19"/>
      <c r="Q1055" s="19"/>
      <c r="R1055" s="19"/>
      <c r="S1055" s="19"/>
      <c r="T1055" s="19"/>
      <c r="U1055" s="19"/>
      <c r="V1055" s="19"/>
      <c r="W1055" s="19"/>
      <c r="X1055" s="19"/>
      <c r="Y1055" s="19"/>
      <c r="Z1055" s="19"/>
      <c r="AA1055" s="19"/>
      <c r="AB1055" s="19"/>
      <c r="AC1055" s="19"/>
      <c r="AD1055" s="19"/>
      <c r="AE1055" s="19"/>
      <c r="AF1055" s="19"/>
      <c r="AG1055" s="19"/>
      <c r="AH1055" s="19"/>
      <c r="AI1055" s="19"/>
      <c r="AJ1055" s="19"/>
      <c r="AK1055" s="19"/>
      <c r="AL1055" s="19"/>
      <c r="AM1055" s="19"/>
      <c r="AN1055" s="19"/>
      <c r="AO1055" s="19"/>
      <c r="AP1055" s="19"/>
      <c r="AQ1055" s="19"/>
      <c r="AR1055" s="19"/>
      <c r="AS1055" s="19"/>
      <c r="AT1055" s="19"/>
      <c r="AU1055" s="19"/>
      <c r="AV1055" s="19"/>
      <c r="AW1055" s="19"/>
      <c r="AX1055" s="19"/>
      <c r="AY1055" s="19"/>
      <c r="AZ1055" s="19"/>
      <c r="BA1055" s="19"/>
      <c r="BB1055" s="19"/>
      <c r="BC1055" s="19"/>
      <c r="BD1055" s="19"/>
      <c r="BE1055" s="19"/>
      <c r="BF1055" s="19"/>
      <c r="BG1055" s="19"/>
    </row>
    <row r="1056">
      <c r="B1056" s="7" t="s">
        <v>472</v>
      </c>
      <c r="C1056" s="19"/>
      <c r="D1056" s="19"/>
      <c r="E1056" s="19"/>
      <c r="F1056" s="19"/>
      <c r="G1056" s="19"/>
      <c r="H1056" s="19"/>
      <c r="I1056" s="19"/>
      <c r="J1056" s="19"/>
      <c r="K1056" s="19"/>
      <c r="L1056" s="19"/>
      <c r="M1056" s="19"/>
      <c r="N1056" s="19"/>
      <c r="O1056" s="19"/>
      <c r="P1056" s="19"/>
      <c r="Q1056" s="19"/>
      <c r="R1056" s="19"/>
      <c r="S1056" s="19"/>
      <c r="T1056" s="19"/>
      <c r="U1056" s="19"/>
      <c r="V1056" s="19"/>
      <c r="W1056" s="19"/>
      <c r="X1056" s="19"/>
      <c r="Y1056" s="19"/>
      <c r="Z1056" s="19"/>
      <c r="AA1056" s="19"/>
      <c r="AB1056" s="19"/>
      <c r="AC1056" s="19"/>
      <c r="AD1056" s="19"/>
      <c r="AE1056" s="19"/>
      <c r="AF1056" s="19"/>
      <c r="AG1056" s="19"/>
      <c r="AH1056" s="19"/>
      <c r="AI1056" s="19"/>
      <c r="AJ1056" s="19"/>
      <c r="AK1056" s="19"/>
      <c r="AL1056" s="19"/>
      <c r="AM1056" s="19"/>
      <c r="AN1056" s="19"/>
      <c r="AO1056" s="19"/>
      <c r="AP1056" s="19"/>
      <c r="AQ1056" s="19"/>
      <c r="AR1056" s="19"/>
      <c r="AS1056" s="19"/>
      <c r="AT1056" s="19"/>
      <c r="AU1056" s="19"/>
      <c r="AV1056" s="19"/>
      <c r="AW1056" s="19"/>
      <c r="AX1056" s="19"/>
      <c r="AY1056" s="19"/>
      <c r="AZ1056" s="19"/>
      <c r="BA1056" s="19"/>
      <c r="BB1056" s="19"/>
      <c r="BC1056" s="19"/>
      <c r="BD1056" s="19"/>
      <c r="BE1056" s="19"/>
      <c r="BF1056" s="19"/>
      <c r="BG1056" s="19"/>
    </row>
    <row r="1057">
      <c r="B1057" s="26" t="s">
        <v>331</v>
      </c>
      <c r="C1057" s="19"/>
      <c r="D1057" s="19"/>
      <c r="E1057" s="19"/>
      <c r="F1057" s="19"/>
      <c r="G1057" s="19"/>
      <c r="H1057" s="19"/>
      <c r="I1057" s="19"/>
      <c r="J1057" s="19"/>
      <c r="K1057" s="19"/>
      <c r="L1057" s="19"/>
      <c r="M1057" s="19"/>
      <c r="N1057" s="19"/>
      <c r="O1057" s="19"/>
      <c r="P1057" s="19"/>
      <c r="Q1057" s="19"/>
      <c r="R1057" s="19"/>
      <c r="S1057" s="19"/>
      <c r="T1057" s="19"/>
      <c r="U1057" s="19"/>
      <c r="V1057" s="19"/>
      <c r="W1057" s="19"/>
      <c r="X1057" s="19"/>
      <c r="Y1057" s="19"/>
      <c r="Z1057" s="19"/>
      <c r="AA1057" s="19"/>
      <c r="AB1057" s="19"/>
      <c r="AC1057" s="19"/>
      <c r="AD1057" s="19"/>
      <c r="AE1057" s="19"/>
      <c r="AF1057" s="19"/>
      <c r="AG1057" s="19"/>
      <c r="AH1057" s="19"/>
      <c r="AI1057" s="19"/>
      <c r="AJ1057" s="19"/>
      <c r="AK1057" s="19"/>
      <c r="AL1057" s="19"/>
      <c r="AM1057" s="19"/>
      <c r="AN1057" s="19"/>
      <c r="AO1057" s="19"/>
      <c r="AP1057" s="19"/>
      <c r="AQ1057" s="19"/>
      <c r="AR1057" s="19"/>
      <c r="AS1057" s="19"/>
      <c r="AT1057" s="19"/>
      <c r="AU1057" s="19"/>
      <c r="AV1057" s="19"/>
      <c r="AW1057" s="19"/>
      <c r="AX1057" s="19"/>
      <c r="AY1057" s="19"/>
      <c r="AZ1057" s="19"/>
      <c r="BA1057" s="19"/>
      <c r="BB1057" s="19"/>
      <c r="BC1057" s="19"/>
      <c r="BD1057" s="19"/>
      <c r="BE1057" s="19"/>
      <c r="BF1057" s="19"/>
      <c r="BG1057" s="19"/>
    </row>
    <row r="1058">
      <c r="B1058" t="s">
        <v>466</v>
      </c>
      <c r="C1058" s="19" t="n">
        <v>0.0860839262346793</v>
      </c>
      <c r="D1058" s="19" t="n">
        <v>0.114775016353202</v>
      </c>
      <c r="E1058" s="19" t="n">
        <v>0.0590242155610903</v>
      </c>
      <c r="F1058" s="19"/>
      <c r="G1058" s="19" t="n">
        <v>0.0860390326247887</v>
      </c>
      <c r="H1058" s="19" t="n">
        <v>0.155484589640576</v>
      </c>
      <c r="I1058" s="19" t="n">
        <v>0.0648473765730406</v>
      </c>
      <c r="J1058" s="19" t="n">
        <v>0.103363045304825</v>
      </c>
      <c r="K1058" s="19" t="n">
        <v>0.0579327997308291</v>
      </c>
      <c r="L1058" s="19" t="n">
        <v>0.055432336916219</v>
      </c>
      <c r="M1058" s="19"/>
      <c r="N1058" s="19" t="n">
        <v>0.0691066909107928</v>
      </c>
      <c r="O1058" s="19" t="n">
        <v>0.104007717792315</v>
      </c>
      <c r="P1058" s="19" t="n">
        <v>0.0999593118394203</v>
      </c>
      <c r="Q1058" s="19" t="n">
        <v>0.0730400170329555</v>
      </c>
      <c r="R1058" s="19"/>
      <c r="S1058" s="19" t="n">
        <v>0.109706549870263</v>
      </c>
      <c r="T1058" s="19" t="n">
        <v>0.100084738762379</v>
      </c>
      <c r="U1058" s="19" t="n">
        <v>0.0524465279997095</v>
      </c>
      <c r="V1058" s="19" t="n">
        <v>0.116128287406337</v>
      </c>
      <c r="W1058" s="19" t="n">
        <v>0.0947953457946242</v>
      </c>
      <c r="X1058" s="19" t="n">
        <v>0.114534034032989</v>
      </c>
      <c r="Y1058" s="19" t="n">
        <v>0.00967485366775756</v>
      </c>
      <c r="Z1058" s="19" t="n">
        <v>0.01945900164769</v>
      </c>
      <c r="AA1058" s="19" t="n">
        <v>0.0882845944916052</v>
      </c>
      <c r="AB1058" s="19" t="n">
        <v>0.086171258722004</v>
      </c>
      <c r="AC1058" s="19" t="n">
        <v>0.103140482532995</v>
      </c>
      <c r="AD1058" s="19" t="n">
        <v>0.0663557435798223</v>
      </c>
      <c r="AE1058" s="19"/>
      <c r="AF1058" s="19" t="n">
        <v>0.0897033858331496</v>
      </c>
      <c r="AG1058" s="19" t="n">
        <v>0.0824507935313649</v>
      </c>
      <c r="AH1058" s="19" t="n">
        <v>0.0920136988038871</v>
      </c>
      <c r="AI1058" s="19"/>
      <c r="AJ1058" s="19" t="n">
        <v>0.0810096515955741</v>
      </c>
      <c r="AK1058" s="19" t="n">
        <v>0.11517236887096</v>
      </c>
      <c r="AL1058" s="19" t="n">
        <v>0.0511200965236021</v>
      </c>
      <c r="AM1058" s="19" t="n">
        <v>0.064494816505069</v>
      </c>
      <c r="AN1058" s="19" t="n">
        <v>0.0775703594979796</v>
      </c>
      <c r="AO1058" s="19"/>
      <c r="AP1058" s="19" t="n">
        <v>0.106592706616884</v>
      </c>
      <c r="AQ1058" s="19" t="n">
        <v>0.103354365917952</v>
      </c>
      <c r="AR1058" s="19" t="n">
        <v>0.088678960116584</v>
      </c>
      <c r="AS1058" s="19" t="n">
        <v>0.0591011495714882</v>
      </c>
      <c r="AT1058" s="19" t="n">
        <v>0.0809266022543289</v>
      </c>
      <c r="AU1058" s="19"/>
      <c r="AV1058" s="19" t="n">
        <v>0.111915298059187</v>
      </c>
      <c r="AW1058" s="19" t="n">
        <v>0.106751908141068</v>
      </c>
      <c r="AX1058" s="19" t="n">
        <v>0.0778672035553584</v>
      </c>
      <c r="AY1058" s="19" t="n">
        <v>0.0728265150098027</v>
      </c>
      <c r="AZ1058" s="19" t="n">
        <v>0.0992574624381055</v>
      </c>
      <c r="BA1058" s="19" t="n">
        <v>0</v>
      </c>
      <c r="BB1058" s="19"/>
      <c r="BC1058" s="19" t="n">
        <v>0.064948494384654</v>
      </c>
      <c r="BD1058" s="19" t="n">
        <v>0.100435659485709</v>
      </c>
      <c r="BE1058" s="19" t="n">
        <v>0.0786933204824522</v>
      </c>
      <c r="BF1058" s="19" t="n">
        <v>0.11272095997374</v>
      </c>
      <c r="BG1058" s="19" t="n">
        <v>0.10857787360765</v>
      </c>
    </row>
    <row r="1059">
      <c r="B1059" t="s">
        <v>467</v>
      </c>
      <c r="C1059" s="19" t="n">
        <v>0.444500323817415</v>
      </c>
      <c r="D1059" s="19" t="n">
        <v>0.458670508204728</v>
      </c>
      <c r="E1059" s="19" t="n">
        <v>0.43227183161942</v>
      </c>
      <c r="F1059" s="19"/>
      <c r="G1059" s="19" t="n">
        <v>0.439041702676017</v>
      </c>
      <c r="H1059" s="19" t="n">
        <v>0.383774734450985</v>
      </c>
      <c r="I1059" s="19" t="n">
        <v>0.446661010869766</v>
      </c>
      <c r="J1059" s="19" t="n">
        <v>0.411017647957061</v>
      </c>
      <c r="K1059" s="19" t="n">
        <v>0.499628537347516</v>
      </c>
      <c r="L1059" s="19" t="n">
        <v>0.481884524077342</v>
      </c>
      <c r="M1059" s="19"/>
      <c r="N1059" s="19" t="n">
        <v>0.500369902513872</v>
      </c>
      <c r="O1059" s="19" t="n">
        <v>0.410902929561581</v>
      </c>
      <c r="P1059" s="19" t="n">
        <v>0.487053328168749</v>
      </c>
      <c r="Q1059" s="19" t="n">
        <v>0.386074994234385</v>
      </c>
      <c r="R1059" s="19"/>
      <c r="S1059" s="19" t="n">
        <v>0.357684726887934</v>
      </c>
      <c r="T1059" s="19" t="n">
        <v>0.40585351349418</v>
      </c>
      <c r="U1059" s="19" t="n">
        <v>0.566344512721672</v>
      </c>
      <c r="V1059" s="19" t="n">
        <v>0.534285672998353</v>
      </c>
      <c r="W1059" s="19" t="n">
        <v>0.455182000657223</v>
      </c>
      <c r="X1059" s="19" t="n">
        <v>0.474123883427102</v>
      </c>
      <c r="Y1059" s="19" t="n">
        <v>0.422917662792886</v>
      </c>
      <c r="Z1059" s="19" t="n">
        <v>0.501391527856294</v>
      </c>
      <c r="AA1059" s="19" t="n">
        <v>0.363292198116611</v>
      </c>
      <c r="AB1059" s="19" t="n">
        <v>0.531744273940257</v>
      </c>
      <c r="AC1059" s="19" t="n">
        <v>0.333189781446004</v>
      </c>
      <c r="AD1059" s="19" t="n">
        <v>0.497938753969286</v>
      </c>
      <c r="AE1059" s="19"/>
      <c r="AF1059" s="19" t="n">
        <v>0.461299882902604</v>
      </c>
      <c r="AG1059" s="19" t="n">
        <v>0.461718583791622</v>
      </c>
      <c r="AH1059" s="19" t="n">
        <v>0.358794792201569</v>
      </c>
      <c r="AI1059" s="19"/>
      <c r="AJ1059" s="19" t="n">
        <v>0.521593447351731</v>
      </c>
      <c r="AK1059" s="19" t="n">
        <v>0.402131804417353</v>
      </c>
      <c r="AL1059" s="19" t="n">
        <v>0.466461467892425</v>
      </c>
      <c r="AM1059" s="19" t="n">
        <v>0.554904245418667</v>
      </c>
      <c r="AN1059" s="19" t="n">
        <v>0.335810336165253</v>
      </c>
      <c r="AO1059" s="19"/>
      <c r="AP1059" s="19" t="n">
        <v>0.488951243945107</v>
      </c>
      <c r="AQ1059" s="19" t="n">
        <v>0.411288766759562</v>
      </c>
      <c r="AR1059" s="19" t="n">
        <v>0.462528370448264</v>
      </c>
      <c r="AS1059" s="19" t="n">
        <v>0.482382365651927</v>
      </c>
      <c r="AT1059" s="19" t="n">
        <v>0.391698479008767</v>
      </c>
      <c r="AU1059" s="19"/>
      <c r="AV1059" s="19" t="n">
        <v>0.425646236182362</v>
      </c>
      <c r="AW1059" s="19" t="n">
        <v>0.490785199816902</v>
      </c>
      <c r="AX1059" s="19" t="n">
        <v>0.50459136097112</v>
      </c>
      <c r="AY1059" s="19" t="n">
        <v>0.479006987494828</v>
      </c>
      <c r="AZ1059" s="19" t="n">
        <v>0.3574503147339</v>
      </c>
      <c r="BA1059" s="19" t="n">
        <v>0.385216638727639</v>
      </c>
      <c r="BB1059" s="19"/>
      <c r="BC1059" s="19" t="n">
        <v>0.429946457696195</v>
      </c>
      <c r="BD1059" s="19" t="n">
        <v>0.440503058791835</v>
      </c>
      <c r="BE1059" s="19" t="n">
        <v>0.431119059651252</v>
      </c>
      <c r="BF1059" s="19" t="n">
        <v>0.432403795583637</v>
      </c>
      <c r="BG1059" s="19" t="n">
        <v>0.588561610380696</v>
      </c>
    </row>
    <row r="1060">
      <c r="B1060" t="s">
        <v>468</v>
      </c>
      <c r="C1060" s="19" t="n">
        <v>0.402838139378887</v>
      </c>
      <c r="D1060" s="19" t="n">
        <v>0.371021337041564</v>
      </c>
      <c r="E1060" s="19" t="n">
        <v>0.430994167952171</v>
      </c>
      <c r="F1060" s="19"/>
      <c r="G1060" s="19" t="n">
        <v>0.424504660816202</v>
      </c>
      <c r="H1060" s="19" t="n">
        <v>0.38729384288166</v>
      </c>
      <c r="I1060" s="19" t="n">
        <v>0.432368569282356</v>
      </c>
      <c r="J1060" s="19" t="n">
        <v>0.399195544451369</v>
      </c>
      <c r="K1060" s="19" t="n">
        <v>0.357552640243241</v>
      </c>
      <c r="L1060" s="19" t="n">
        <v>0.412395316046198</v>
      </c>
      <c r="M1060" s="19"/>
      <c r="N1060" s="19" t="n">
        <v>0.372834751455025</v>
      </c>
      <c r="O1060" s="19" t="n">
        <v>0.435542263214096</v>
      </c>
      <c r="P1060" s="19" t="n">
        <v>0.330726318482502</v>
      </c>
      <c r="Q1060" s="19" t="n">
        <v>0.461624711563161</v>
      </c>
      <c r="R1060" s="19"/>
      <c r="S1060" s="19" t="n">
        <v>0.481555122325914</v>
      </c>
      <c r="T1060" s="19" t="n">
        <v>0.41432380487748</v>
      </c>
      <c r="U1060" s="19" t="n">
        <v>0.315134481704298</v>
      </c>
      <c r="V1060" s="19" t="n">
        <v>0.31123534879448</v>
      </c>
      <c r="W1060" s="19" t="n">
        <v>0.385732703682666</v>
      </c>
      <c r="X1060" s="19" t="n">
        <v>0.350466972479275</v>
      </c>
      <c r="Y1060" s="19" t="n">
        <v>0.469798663898528</v>
      </c>
      <c r="Z1060" s="19" t="n">
        <v>0.378853338255194</v>
      </c>
      <c r="AA1060" s="19" t="n">
        <v>0.480774383594872</v>
      </c>
      <c r="AB1060" s="19" t="n">
        <v>0.343139075502112</v>
      </c>
      <c r="AC1060" s="19" t="n">
        <v>0.485829017871294</v>
      </c>
      <c r="AD1060" s="19" t="n">
        <v>0.316384836534068</v>
      </c>
      <c r="AE1060" s="19"/>
      <c r="AF1060" s="19" t="n">
        <v>0.375937464861194</v>
      </c>
      <c r="AG1060" s="19" t="n">
        <v>0.404750711882815</v>
      </c>
      <c r="AH1060" s="19" t="n">
        <v>0.44525548638993</v>
      </c>
      <c r="AI1060" s="19"/>
      <c r="AJ1060" s="19" t="n">
        <v>0.326493175600795</v>
      </c>
      <c r="AK1060" s="19" t="n">
        <v>0.45056533134934</v>
      </c>
      <c r="AL1060" s="19" t="n">
        <v>0.468377880384667</v>
      </c>
      <c r="AM1060" s="19" t="n">
        <v>0.318086881247644</v>
      </c>
      <c r="AN1060" s="19" t="n">
        <v>0.446372528587993</v>
      </c>
      <c r="AO1060" s="19"/>
      <c r="AP1060" s="19" t="n">
        <v>0.341228852565576</v>
      </c>
      <c r="AQ1060" s="19" t="n">
        <v>0.437881349038559</v>
      </c>
      <c r="AR1060" s="19" t="n">
        <v>0.397537746248836</v>
      </c>
      <c r="AS1060" s="19" t="n">
        <v>0.379445390449608</v>
      </c>
      <c r="AT1060" s="19" t="n">
        <v>0.44929175249687</v>
      </c>
      <c r="AU1060" s="19"/>
      <c r="AV1060" s="19" t="n">
        <v>0.415646018852967</v>
      </c>
      <c r="AW1060" s="19" t="n">
        <v>0.339427730671212</v>
      </c>
      <c r="AX1060" s="19" t="n">
        <v>0.379744143334642</v>
      </c>
      <c r="AY1060" s="19" t="n">
        <v>0.367013625265755</v>
      </c>
      <c r="AZ1060" s="19" t="n">
        <v>0.483751114974402</v>
      </c>
      <c r="BA1060" s="19" t="n">
        <v>0.488237679579646</v>
      </c>
      <c r="BB1060" s="19"/>
      <c r="BC1060" s="19" t="n">
        <v>0.416360401763394</v>
      </c>
      <c r="BD1060" s="19" t="n">
        <v>0.391068800301988</v>
      </c>
      <c r="BE1060" s="19" t="n">
        <v>0.434282351831674</v>
      </c>
      <c r="BF1060" s="19" t="n">
        <v>0.420583212536131</v>
      </c>
      <c r="BG1060" s="19" t="n">
        <v>0.175523266413992</v>
      </c>
    </row>
    <row r="1061">
      <c r="B1061" t="s">
        <v>100</v>
      </c>
      <c r="C1061" s="19" t="n">
        <v>0.0665776105690193</v>
      </c>
      <c r="D1061" s="19" t="n">
        <v>0.0555331384005057</v>
      </c>
      <c r="E1061" s="19" t="n">
        <v>0.0777097848673183</v>
      </c>
      <c r="F1061" s="19"/>
      <c r="G1061" s="19" t="n">
        <v>0.0504146038829928</v>
      </c>
      <c r="H1061" s="19" t="n">
        <v>0.0734468330267792</v>
      </c>
      <c r="I1061" s="19" t="n">
        <v>0.0561230432748376</v>
      </c>
      <c r="J1061" s="19" t="n">
        <v>0.0864237622867447</v>
      </c>
      <c r="K1061" s="19" t="n">
        <v>0.0848860226784146</v>
      </c>
      <c r="L1061" s="19" t="n">
        <v>0.0502878229602404</v>
      </c>
      <c r="M1061" s="19"/>
      <c r="N1061" s="19" t="n">
        <v>0.0576886551203097</v>
      </c>
      <c r="O1061" s="19" t="n">
        <v>0.0495470894320084</v>
      </c>
      <c r="P1061" s="19" t="n">
        <v>0.0822610415093283</v>
      </c>
      <c r="Q1061" s="19" t="n">
        <v>0.079260277169498</v>
      </c>
      <c r="R1061" s="19"/>
      <c r="S1061" s="19" t="n">
        <v>0.0510536009158883</v>
      </c>
      <c r="T1061" s="19" t="n">
        <v>0.0797379428659612</v>
      </c>
      <c r="U1061" s="19" t="n">
        <v>0.0660744775743203</v>
      </c>
      <c r="V1061" s="19" t="n">
        <v>0.0383506908008298</v>
      </c>
      <c r="W1061" s="19" t="n">
        <v>0.0642899498654872</v>
      </c>
      <c r="X1061" s="19" t="n">
        <v>0.0608751100606337</v>
      </c>
      <c r="Y1061" s="19" t="n">
        <v>0.0976088196408287</v>
      </c>
      <c r="Z1061" s="19" t="n">
        <v>0.100296132240822</v>
      </c>
      <c r="AA1061" s="19" t="n">
        <v>0.067648823796912</v>
      </c>
      <c r="AB1061" s="19" t="n">
        <v>0.0389453918356263</v>
      </c>
      <c r="AC1061" s="19" t="n">
        <v>0.0778407181497062</v>
      </c>
      <c r="AD1061" s="19" t="n">
        <v>0.119320665916824</v>
      </c>
      <c r="AE1061" s="19"/>
      <c r="AF1061" s="19" t="n">
        <v>0.0730592664030524</v>
      </c>
      <c r="AG1061" s="19" t="n">
        <v>0.0510799107941991</v>
      </c>
      <c r="AH1061" s="19" t="n">
        <v>0.103936022604614</v>
      </c>
      <c r="AI1061" s="19"/>
      <c r="AJ1061" s="19" t="n">
        <v>0.0709037254518995</v>
      </c>
      <c r="AK1061" s="19" t="n">
        <v>0.0321304953623466</v>
      </c>
      <c r="AL1061" s="19" t="n">
        <v>0.0140405551993061</v>
      </c>
      <c r="AM1061" s="19" t="n">
        <v>0.0625140568286209</v>
      </c>
      <c r="AN1061" s="19" t="n">
        <v>0.140246775748774</v>
      </c>
      <c r="AO1061" s="19"/>
      <c r="AP1061" s="19" t="n">
        <v>0.0632271968724323</v>
      </c>
      <c r="AQ1061" s="19" t="n">
        <v>0.0474755182839275</v>
      </c>
      <c r="AR1061" s="19" t="n">
        <v>0.0512549231863161</v>
      </c>
      <c r="AS1061" s="19" t="n">
        <v>0.0790710943269767</v>
      </c>
      <c r="AT1061" s="19" t="n">
        <v>0.0780831662400345</v>
      </c>
      <c r="AU1061" s="19"/>
      <c r="AV1061" s="19" t="n">
        <v>0.0467924469054844</v>
      </c>
      <c r="AW1061" s="19" t="n">
        <v>0.0630351613708168</v>
      </c>
      <c r="AX1061" s="19" t="n">
        <v>0.0377972921388799</v>
      </c>
      <c r="AY1061" s="19" t="n">
        <v>0.0811528722296142</v>
      </c>
      <c r="AZ1061" s="19" t="n">
        <v>0.059541107853593</v>
      </c>
      <c r="BA1061" s="19" t="n">
        <v>0.126545681692715</v>
      </c>
      <c r="BB1061" s="19"/>
      <c r="BC1061" s="19" t="n">
        <v>0.0887446461557565</v>
      </c>
      <c r="BD1061" s="19" t="n">
        <v>0.0679924814204677</v>
      </c>
      <c r="BE1061" s="19" t="n">
        <v>0.055905268034621</v>
      </c>
      <c r="BF1061" s="19" t="n">
        <v>0.0342920319064919</v>
      </c>
      <c r="BG1061" s="19" t="n">
        <v>0.127337249597662</v>
      </c>
    </row>
    <row r="1062">
      <c r="C1062" s="19"/>
      <c r="D1062" s="19"/>
      <c r="E1062" s="19"/>
      <c r="F1062" s="19"/>
      <c r="G1062" s="19"/>
      <c r="H1062" s="19"/>
      <c r="I1062" s="19"/>
      <c r="J1062" s="19"/>
      <c r="K1062" s="19"/>
      <c r="L1062" s="19"/>
      <c r="M1062" s="19"/>
      <c r="N1062" s="19"/>
      <c r="O1062" s="19"/>
      <c r="P1062" s="19"/>
      <c r="Q1062" s="19"/>
      <c r="R1062" s="19"/>
      <c r="S1062" s="19"/>
      <c r="T1062" s="19"/>
      <c r="U1062" s="19"/>
      <c r="V1062" s="19"/>
      <c r="W1062" s="19"/>
      <c r="X1062" s="19"/>
      <c r="Y1062" s="19"/>
      <c r="Z1062" s="19"/>
      <c r="AA1062" s="19"/>
      <c r="AB1062" s="19"/>
      <c r="AC1062" s="19"/>
      <c r="AD1062" s="19"/>
      <c r="AE1062" s="19"/>
      <c r="AF1062" s="19"/>
      <c r="AG1062" s="19"/>
      <c r="AH1062" s="19"/>
      <c r="AI1062" s="19"/>
      <c r="AJ1062" s="19"/>
      <c r="AK1062" s="19"/>
      <c r="AL1062" s="19"/>
      <c r="AM1062" s="19"/>
      <c r="AN1062" s="19"/>
      <c r="AO1062" s="19"/>
      <c r="AP1062" s="19"/>
      <c r="AQ1062" s="19"/>
      <c r="AR1062" s="19"/>
      <c r="AS1062" s="19"/>
      <c r="AT1062" s="19"/>
      <c r="AU1062" s="19"/>
      <c r="AV1062" s="19"/>
      <c r="AW1062" s="19"/>
      <c r="AX1062" s="19"/>
      <c r="AY1062" s="19"/>
      <c r="AZ1062" s="19"/>
      <c r="BA1062" s="19"/>
      <c r="BB1062" s="19"/>
      <c r="BC1062" s="19"/>
      <c r="BD1062" s="19"/>
      <c r="BE1062" s="19"/>
      <c r="BF1062" s="19"/>
      <c r="BG1062" s="19"/>
    </row>
    <row r="1063">
      <c r="B1063" s="7" t="s">
        <v>473</v>
      </c>
      <c r="C1063" s="19"/>
      <c r="D1063" s="19"/>
      <c r="E1063" s="19"/>
      <c r="F1063" s="19"/>
      <c r="G1063" s="19"/>
      <c r="H1063" s="19"/>
      <c r="I1063" s="19"/>
      <c r="J1063" s="19"/>
      <c r="K1063" s="19"/>
      <c r="L1063" s="19"/>
      <c r="M1063" s="19"/>
      <c r="N1063" s="19"/>
      <c r="O1063" s="19"/>
      <c r="P1063" s="19"/>
      <c r="Q1063" s="19"/>
      <c r="R1063" s="19"/>
      <c r="S1063" s="19"/>
      <c r="T1063" s="19"/>
      <c r="U1063" s="19"/>
      <c r="V1063" s="19"/>
      <c r="W1063" s="19"/>
      <c r="X1063" s="19"/>
      <c r="Y1063" s="19"/>
      <c r="Z1063" s="19"/>
      <c r="AA1063" s="19"/>
      <c r="AB1063" s="19"/>
      <c r="AC1063" s="19"/>
      <c r="AD1063" s="19"/>
      <c r="AE1063" s="19"/>
      <c r="AF1063" s="19"/>
      <c r="AG1063" s="19"/>
      <c r="AH1063" s="19"/>
      <c r="AI1063" s="19"/>
      <c r="AJ1063" s="19"/>
      <c r="AK1063" s="19"/>
      <c r="AL1063" s="19"/>
      <c r="AM1063" s="19"/>
      <c r="AN1063" s="19"/>
      <c r="AO1063" s="19"/>
      <c r="AP1063" s="19"/>
      <c r="AQ1063" s="19"/>
      <c r="AR1063" s="19"/>
      <c r="AS1063" s="19"/>
      <c r="AT1063" s="19"/>
      <c r="AU1063" s="19"/>
      <c r="AV1063" s="19"/>
      <c r="AW1063" s="19"/>
      <c r="AX1063" s="19"/>
      <c r="AY1063" s="19"/>
      <c r="AZ1063" s="19"/>
      <c r="BA1063" s="19"/>
      <c r="BB1063" s="19"/>
      <c r="BC1063" s="19"/>
      <c r="BD1063" s="19"/>
      <c r="BE1063" s="19"/>
      <c r="BF1063" s="19"/>
      <c r="BG1063" s="19"/>
    </row>
    <row r="1064">
      <c r="B1064" s="26" t="s">
        <v>331</v>
      </c>
      <c r="C1064" s="19"/>
      <c r="D1064" s="19"/>
      <c r="E1064" s="19"/>
      <c r="F1064" s="19"/>
      <c r="G1064" s="19"/>
      <c r="H1064" s="19"/>
      <c r="I1064" s="19"/>
      <c r="J1064" s="19"/>
      <c r="K1064" s="19"/>
      <c r="L1064" s="19"/>
      <c r="M1064" s="19"/>
      <c r="N1064" s="19"/>
      <c r="O1064" s="19"/>
      <c r="P1064" s="19"/>
      <c r="Q1064" s="19"/>
      <c r="R1064" s="19"/>
      <c r="S1064" s="19"/>
      <c r="T1064" s="19"/>
      <c r="U1064" s="19"/>
      <c r="V1064" s="19"/>
      <c r="W1064" s="19"/>
      <c r="X1064" s="19"/>
      <c r="Y1064" s="19"/>
      <c r="Z1064" s="19"/>
      <c r="AA1064" s="19"/>
      <c r="AB1064" s="19"/>
      <c r="AC1064" s="19"/>
      <c r="AD1064" s="19"/>
      <c r="AE1064" s="19"/>
      <c r="AF1064" s="19"/>
      <c r="AG1064" s="19"/>
      <c r="AH1064" s="19"/>
      <c r="AI1064" s="19"/>
      <c r="AJ1064" s="19"/>
      <c r="AK1064" s="19"/>
      <c r="AL1064" s="19"/>
      <c r="AM1064" s="19"/>
      <c r="AN1064" s="19"/>
      <c r="AO1064" s="19"/>
      <c r="AP1064" s="19"/>
      <c r="AQ1064" s="19"/>
      <c r="AR1064" s="19"/>
      <c r="AS1064" s="19"/>
      <c r="AT1064" s="19"/>
      <c r="AU1064" s="19"/>
      <c r="AV1064" s="19"/>
      <c r="AW1064" s="19"/>
      <c r="AX1064" s="19"/>
      <c r="AY1064" s="19"/>
      <c r="AZ1064" s="19"/>
      <c r="BA1064" s="19"/>
      <c r="BB1064" s="19"/>
      <c r="BC1064" s="19"/>
      <c r="BD1064" s="19"/>
      <c r="BE1064" s="19"/>
      <c r="BF1064" s="19"/>
      <c r="BG1064" s="19"/>
    </row>
    <row r="1065">
      <c r="B1065" t="s">
        <v>466</v>
      </c>
      <c r="C1065" s="19" t="n">
        <v>0.0567457140198724</v>
      </c>
      <c r="D1065" s="19" t="n">
        <v>0.0658490661204411</v>
      </c>
      <c r="E1065" s="19" t="n">
        <v>0.0466220080816734</v>
      </c>
      <c r="F1065" s="19"/>
      <c r="G1065" s="19" t="n">
        <v>0.0991171653045709</v>
      </c>
      <c r="H1065" s="19" t="n">
        <v>0.079507564559231</v>
      </c>
      <c r="I1065" s="19" t="n">
        <v>0.0330323635230546</v>
      </c>
      <c r="J1065" s="19" t="n">
        <v>0.0663797533936397</v>
      </c>
      <c r="K1065" s="19" t="n">
        <v>0.0458819921057769</v>
      </c>
      <c r="L1065" s="19" t="n">
        <v>0.0316692291139263</v>
      </c>
      <c r="M1065" s="19"/>
      <c r="N1065" s="19" t="n">
        <v>0.0613770300760554</v>
      </c>
      <c r="O1065" s="19" t="n">
        <v>0.0436140764195357</v>
      </c>
      <c r="P1065" s="19" t="n">
        <v>0.0460921326387235</v>
      </c>
      <c r="Q1065" s="19" t="n">
        <v>0.0745359907200274</v>
      </c>
      <c r="R1065" s="19"/>
      <c r="S1065" s="19" t="n">
        <v>0.0640455946065197</v>
      </c>
      <c r="T1065" s="19" t="n">
        <v>0.112231533509797</v>
      </c>
      <c r="U1065" s="19" t="n">
        <v>0.0243931743668229</v>
      </c>
      <c r="V1065" s="19" t="n">
        <v>0.0383862882749439</v>
      </c>
      <c r="W1065" s="19" t="n">
        <v>0.0625099451095327</v>
      </c>
      <c r="X1065" s="19" t="n">
        <v>0.0278149790919937</v>
      </c>
      <c r="Y1065" s="19" t="n">
        <v>0.0341183407066869</v>
      </c>
      <c r="Z1065" s="19" t="n">
        <v>0.0227483496880245</v>
      </c>
      <c r="AA1065" s="19" t="n">
        <v>0.0697924505351913</v>
      </c>
      <c r="AB1065" s="19" t="n">
        <v>0.0596724191760748</v>
      </c>
      <c r="AC1065" s="19" t="n">
        <v>0.0575313783340135</v>
      </c>
      <c r="AD1065" s="19" t="n">
        <v>0.0283573885278649</v>
      </c>
      <c r="AE1065" s="19"/>
      <c r="AF1065" s="19" t="n">
        <v>0.0619851671624708</v>
      </c>
      <c r="AG1065" s="19" t="n">
        <v>0.0481962833873905</v>
      </c>
      <c r="AH1065" s="19" t="n">
        <v>0.0736538942248877</v>
      </c>
      <c r="AI1065" s="19"/>
      <c r="AJ1065" s="19" t="n">
        <v>0.0333856726322858</v>
      </c>
      <c r="AK1065" s="19" t="n">
        <v>0.0646774913081468</v>
      </c>
      <c r="AL1065" s="19" t="n">
        <v>0.0807798774136585</v>
      </c>
      <c r="AM1065" s="19" t="n">
        <v>0.115776584018758</v>
      </c>
      <c r="AN1065" s="19" t="n">
        <v>0.0575861972882034</v>
      </c>
      <c r="AO1065" s="19"/>
      <c r="AP1065" s="19" t="n">
        <v>0.054079169830692</v>
      </c>
      <c r="AQ1065" s="19" t="n">
        <v>0.0486753452439566</v>
      </c>
      <c r="AR1065" s="19" t="n">
        <v>0.0757608035748813</v>
      </c>
      <c r="AS1065" s="19" t="n">
        <v>0.0779208257468295</v>
      </c>
      <c r="AT1065" s="19" t="n">
        <v>0.0814703540167733</v>
      </c>
      <c r="AU1065" s="19"/>
      <c r="AV1065" s="19" t="n">
        <v>0.0515287680903917</v>
      </c>
      <c r="AW1065" s="19" t="n">
        <v>0.0482509602198722</v>
      </c>
      <c r="AX1065" s="19" t="n">
        <v>0.0876386383504251</v>
      </c>
      <c r="AY1065" s="19" t="n">
        <v>0.0643035217511572</v>
      </c>
      <c r="AZ1065" s="19" t="n">
        <v>0.0725474594043794</v>
      </c>
      <c r="BA1065" s="19" t="n">
        <v>0.0179368960276703</v>
      </c>
      <c r="BB1065" s="19"/>
      <c r="BC1065" s="19" t="n">
        <v>0.0372316375999049</v>
      </c>
      <c r="BD1065" s="19" t="n">
        <v>0.0650487836425604</v>
      </c>
      <c r="BE1065" s="19" t="n">
        <v>0.0351076924298446</v>
      </c>
      <c r="BF1065" s="19" t="n">
        <v>0.0764365964231444</v>
      </c>
      <c r="BG1065" s="19" t="n">
        <v>0.172609984168619</v>
      </c>
    </row>
    <row r="1066">
      <c r="B1066" t="s">
        <v>467</v>
      </c>
      <c r="C1066" s="19" t="n">
        <v>0.296579711518082</v>
      </c>
      <c r="D1066" s="19" t="n">
        <v>0.360319806775733</v>
      </c>
      <c r="E1066" s="19" t="n">
        <v>0.237219920774633</v>
      </c>
      <c r="F1066" s="19"/>
      <c r="G1066" s="19" t="n">
        <v>0.382828615868375</v>
      </c>
      <c r="H1066" s="19" t="n">
        <v>0.336902587167108</v>
      </c>
      <c r="I1066" s="19" t="n">
        <v>0.259842810399308</v>
      </c>
      <c r="J1066" s="19" t="n">
        <v>0.267298701240878</v>
      </c>
      <c r="K1066" s="19" t="n">
        <v>0.320329891253181</v>
      </c>
      <c r="L1066" s="19" t="n">
        <v>0.248737798549857</v>
      </c>
      <c r="M1066" s="19"/>
      <c r="N1066" s="19" t="n">
        <v>0.359147845606157</v>
      </c>
      <c r="O1066" s="19" t="n">
        <v>0.292609637878454</v>
      </c>
      <c r="P1066" s="19" t="n">
        <v>0.2950048457054</v>
      </c>
      <c r="Q1066" s="19" t="n">
        <v>0.239312094042925</v>
      </c>
      <c r="R1066" s="19"/>
      <c r="S1066" s="19" t="n">
        <v>0.270139268550948</v>
      </c>
      <c r="T1066" s="19" t="n">
        <v>0.281074367522177</v>
      </c>
      <c r="U1066" s="19" t="n">
        <v>0.278553347612558</v>
      </c>
      <c r="V1066" s="19" t="n">
        <v>0.366302287529911</v>
      </c>
      <c r="W1066" s="19" t="n">
        <v>0.341850753949437</v>
      </c>
      <c r="X1066" s="19" t="n">
        <v>0.264029105437597</v>
      </c>
      <c r="Y1066" s="19" t="n">
        <v>0.248139678483544</v>
      </c>
      <c r="Z1066" s="19" t="n">
        <v>0.328805499987957</v>
      </c>
      <c r="AA1066" s="19" t="n">
        <v>0.307317696708456</v>
      </c>
      <c r="AB1066" s="19" t="n">
        <v>0.381012740177299</v>
      </c>
      <c r="AC1066" s="19" t="n">
        <v>0.17277180117496</v>
      </c>
      <c r="AD1066" s="19" t="n">
        <v>0.31437686955528</v>
      </c>
      <c r="AE1066" s="19"/>
      <c r="AF1066" s="19" t="n">
        <v>0.317385681395457</v>
      </c>
      <c r="AG1066" s="19" t="n">
        <v>0.275065905663187</v>
      </c>
      <c r="AH1066" s="19" t="n">
        <v>0.268627670108645</v>
      </c>
      <c r="AI1066" s="19"/>
      <c r="AJ1066" s="19" t="n">
        <v>0.358881762056823</v>
      </c>
      <c r="AK1066" s="19" t="n">
        <v>0.276912271116956</v>
      </c>
      <c r="AL1066" s="19" t="n">
        <v>0.240457827404608</v>
      </c>
      <c r="AM1066" s="19" t="n">
        <v>0.216778332735729</v>
      </c>
      <c r="AN1066" s="19" t="n">
        <v>0.2286894539771</v>
      </c>
      <c r="AO1066" s="19"/>
      <c r="AP1066" s="19" t="n">
        <v>0.323963403339384</v>
      </c>
      <c r="AQ1066" s="19" t="n">
        <v>0.290199536032481</v>
      </c>
      <c r="AR1066" s="19" t="n">
        <v>0.302492933996532</v>
      </c>
      <c r="AS1066" s="19" t="n">
        <v>0.315130185177041</v>
      </c>
      <c r="AT1066" s="19" t="n">
        <v>0.228930866993772</v>
      </c>
      <c r="AU1066" s="19"/>
      <c r="AV1066" s="19" t="n">
        <v>0.309897246219375</v>
      </c>
      <c r="AW1066" s="19" t="n">
        <v>0.344882848445048</v>
      </c>
      <c r="AX1066" s="19" t="n">
        <v>0.296882717710715</v>
      </c>
      <c r="AY1066" s="19" t="n">
        <v>0.317632068366496</v>
      </c>
      <c r="AZ1066" s="19" t="n">
        <v>0.206121227334569</v>
      </c>
      <c r="BA1066" s="19" t="n">
        <v>0.247600229592771</v>
      </c>
      <c r="BB1066" s="19"/>
      <c r="BC1066" s="19" t="n">
        <v>0.254206846889137</v>
      </c>
      <c r="BD1066" s="19" t="n">
        <v>0.268023487406655</v>
      </c>
      <c r="BE1066" s="19" t="n">
        <v>0.339724774476681</v>
      </c>
      <c r="BF1066" s="19" t="n">
        <v>0.312025987575306</v>
      </c>
      <c r="BG1066" s="19" t="n">
        <v>0.211738082161674</v>
      </c>
    </row>
    <row r="1067">
      <c r="B1067" t="s">
        <v>468</v>
      </c>
      <c r="C1067" s="19" t="n">
        <v>0.572848406521642</v>
      </c>
      <c r="D1067" s="19" t="n">
        <v>0.507998322659152</v>
      </c>
      <c r="E1067" s="19" t="n">
        <v>0.635677715624776</v>
      </c>
      <c r="F1067" s="19"/>
      <c r="G1067" s="19" t="n">
        <v>0.48424706109174</v>
      </c>
      <c r="H1067" s="19" t="n">
        <v>0.525804053199974</v>
      </c>
      <c r="I1067" s="19" t="n">
        <v>0.63324247836645</v>
      </c>
      <c r="J1067" s="19" t="n">
        <v>0.595995502698895</v>
      </c>
      <c r="K1067" s="19" t="n">
        <v>0.500385805094934</v>
      </c>
      <c r="L1067" s="19" t="n">
        <v>0.647944990249596</v>
      </c>
      <c r="M1067" s="19"/>
      <c r="N1067" s="19" t="n">
        <v>0.525451181897081</v>
      </c>
      <c r="O1067" s="19" t="n">
        <v>0.612828719726944</v>
      </c>
      <c r="P1067" s="19" t="n">
        <v>0.562375039956546</v>
      </c>
      <c r="Q1067" s="19" t="n">
        <v>0.588819014896514</v>
      </c>
      <c r="R1067" s="19"/>
      <c r="S1067" s="19" t="n">
        <v>0.621037822685034</v>
      </c>
      <c r="T1067" s="19" t="n">
        <v>0.501249644637185</v>
      </c>
      <c r="U1067" s="19" t="n">
        <v>0.584986418732448</v>
      </c>
      <c r="V1067" s="19" t="n">
        <v>0.519385872118291</v>
      </c>
      <c r="W1067" s="19" t="n">
        <v>0.54665269265372</v>
      </c>
      <c r="X1067" s="19" t="n">
        <v>0.644799849339786</v>
      </c>
      <c r="Y1067" s="19" t="n">
        <v>0.608248345623722</v>
      </c>
      <c r="Z1067" s="19" t="n">
        <v>0.547879953834913</v>
      </c>
      <c r="AA1067" s="19" t="n">
        <v>0.589159930663819</v>
      </c>
      <c r="AB1067" s="19" t="n">
        <v>0.503303756003433</v>
      </c>
      <c r="AC1067" s="19" t="n">
        <v>0.690764251790367</v>
      </c>
      <c r="AD1067" s="19" t="n">
        <v>0.566388277972318</v>
      </c>
      <c r="AE1067" s="19"/>
      <c r="AF1067" s="19" t="n">
        <v>0.522767830591481</v>
      </c>
      <c r="AG1067" s="19" t="n">
        <v>0.628485963582825</v>
      </c>
      <c r="AH1067" s="19" t="n">
        <v>0.550777623127072</v>
      </c>
      <c r="AI1067" s="19"/>
      <c r="AJ1067" s="19" t="n">
        <v>0.52027612688271</v>
      </c>
      <c r="AK1067" s="19" t="n">
        <v>0.62740697369509</v>
      </c>
      <c r="AL1067" s="19" t="n">
        <v>0.62158811553841</v>
      </c>
      <c r="AM1067" s="19" t="n">
        <v>0.604931026416892</v>
      </c>
      <c r="AN1067" s="19" t="n">
        <v>0.570646642900687</v>
      </c>
      <c r="AO1067" s="19"/>
      <c r="AP1067" s="19" t="n">
        <v>0.542587142855954</v>
      </c>
      <c r="AQ1067" s="19" t="n">
        <v>0.626669208059693</v>
      </c>
      <c r="AR1067" s="19" t="n">
        <v>0.51806028983688</v>
      </c>
      <c r="AS1067" s="19" t="n">
        <v>0.503795294760755</v>
      </c>
      <c r="AT1067" s="19" t="n">
        <v>0.653226890005029</v>
      </c>
      <c r="AU1067" s="19"/>
      <c r="AV1067" s="19" t="n">
        <v>0.599693606561061</v>
      </c>
      <c r="AW1067" s="19" t="n">
        <v>0.544362956234748</v>
      </c>
      <c r="AX1067" s="19" t="n">
        <v>0.545444290958779</v>
      </c>
      <c r="AY1067" s="19" t="n">
        <v>0.503777858572444</v>
      </c>
      <c r="AZ1067" s="19" t="n">
        <v>0.693596493207733</v>
      </c>
      <c r="BA1067" s="19" t="n">
        <v>0.600910834415481</v>
      </c>
      <c r="BB1067" s="19"/>
      <c r="BC1067" s="19" t="n">
        <v>0.599722137779487</v>
      </c>
      <c r="BD1067" s="19" t="n">
        <v>0.598891136502111</v>
      </c>
      <c r="BE1067" s="19" t="n">
        <v>0.563536005616174</v>
      </c>
      <c r="BF1067" s="19" t="n">
        <v>0.561299983105285</v>
      </c>
      <c r="BG1067" s="19" t="n">
        <v>0.475565270174802</v>
      </c>
    </row>
    <row r="1068">
      <c r="B1068" t="s">
        <v>100</v>
      </c>
      <c r="C1068" s="19" t="n">
        <v>0.0738261679404041</v>
      </c>
      <c r="D1068" s="19" t="n">
        <v>0.0658328044446737</v>
      </c>
      <c r="E1068" s="19" t="n">
        <v>0.0804803555189174</v>
      </c>
      <c r="F1068" s="19"/>
      <c r="G1068" s="19" t="n">
        <v>0.0338071577353141</v>
      </c>
      <c r="H1068" s="19" t="n">
        <v>0.0577857950736873</v>
      </c>
      <c r="I1068" s="19" t="n">
        <v>0.0738823477111873</v>
      </c>
      <c r="J1068" s="19" t="n">
        <v>0.0703260426665868</v>
      </c>
      <c r="K1068" s="19" t="n">
        <v>0.133402311546108</v>
      </c>
      <c r="L1068" s="19" t="n">
        <v>0.0716479820866212</v>
      </c>
      <c r="M1068" s="19"/>
      <c r="N1068" s="19" t="n">
        <v>0.0540239424207066</v>
      </c>
      <c r="O1068" s="19" t="n">
        <v>0.0509475659750659</v>
      </c>
      <c r="P1068" s="19" t="n">
        <v>0.096527981699331</v>
      </c>
      <c r="Q1068" s="19" t="n">
        <v>0.097332900340533</v>
      </c>
      <c r="R1068" s="19"/>
      <c r="S1068" s="19" t="n">
        <v>0.0447773141574981</v>
      </c>
      <c r="T1068" s="19" t="n">
        <v>0.10544445433084</v>
      </c>
      <c r="U1068" s="19" t="n">
        <v>0.112067059288172</v>
      </c>
      <c r="V1068" s="19" t="n">
        <v>0.0759255520768537</v>
      </c>
      <c r="W1068" s="19" t="n">
        <v>0.048986608287311</v>
      </c>
      <c r="X1068" s="19" t="n">
        <v>0.0633560661306228</v>
      </c>
      <c r="Y1068" s="19" t="n">
        <v>0.109493635186047</v>
      </c>
      <c r="Z1068" s="19" t="n">
        <v>0.100566196489106</v>
      </c>
      <c r="AA1068" s="19" t="n">
        <v>0.033729922092534</v>
      </c>
      <c r="AB1068" s="19" t="n">
        <v>0.056011084643193</v>
      </c>
      <c r="AC1068" s="19" t="n">
        <v>0.0789325687006601</v>
      </c>
      <c r="AD1068" s="19" t="n">
        <v>0.0908774639445371</v>
      </c>
      <c r="AE1068" s="19"/>
      <c r="AF1068" s="19" t="n">
        <v>0.0978613208505908</v>
      </c>
      <c r="AG1068" s="19" t="n">
        <v>0.0482518473665975</v>
      </c>
      <c r="AH1068" s="19" t="n">
        <v>0.106940812539396</v>
      </c>
      <c r="AI1068" s="19"/>
      <c r="AJ1068" s="19" t="n">
        <v>0.0874564384281819</v>
      </c>
      <c r="AK1068" s="19" t="n">
        <v>0.031003263879808</v>
      </c>
      <c r="AL1068" s="19" t="n">
        <v>0.0571741796433232</v>
      </c>
      <c r="AM1068" s="19" t="n">
        <v>0.0625140568286209</v>
      </c>
      <c r="AN1068" s="19" t="n">
        <v>0.14307770583401</v>
      </c>
      <c r="AO1068" s="19"/>
      <c r="AP1068" s="19" t="n">
        <v>0.0793702839739701</v>
      </c>
      <c r="AQ1068" s="19" t="n">
        <v>0.0344559106638701</v>
      </c>
      <c r="AR1068" s="19" t="n">
        <v>0.103685972591707</v>
      </c>
      <c r="AS1068" s="19" t="n">
        <v>0.103153694315375</v>
      </c>
      <c r="AT1068" s="19" t="n">
        <v>0.0363718889844265</v>
      </c>
      <c r="AU1068" s="19"/>
      <c r="AV1068" s="19" t="n">
        <v>0.0388803791291721</v>
      </c>
      <c r="AW1068" s="19" t="n">
        <v>0.062503235100332</v>
      </c>
      <c r="AX1068" s="19" t="n">
        <v>0.0700343529800802</v>
      </c>
      <c r="AY1068" s="19" t="n">
        <v>0.114286551309903</v>
      </c>
      <c r="AZ1068" s="19" t="n">
        <v>0.0277348200533177</v>
      </c>
      <c r="BA1068" s="19" t="n">
        <v>0.133552039964077</v>
      </c>
      <c r="BB1068" s="19"/>
      <c r="BC1068" s="19" t="n">
        <v>0.108839377731472</v>
      </c>
      <c r="BD1068" s="19" t="n">
        <v>0.0680365924486743</v>
      </c>
      <c r="BE1068" s="19" t="n">
        <v>0.0616315274773009</v>
      </c>
      <c r="BF1068" s="19" t="n">
        <v>0.0502374328962646</v>
      </c>
      <c r="BG1068" s="19" t="n">
        <v>0.140086663494905</v>
      </c>
    </row>
    <row r="1069">
      <c r="C1069" s="19"/>
      <c r="D1069" s="19"/>
      <c r="E1069" s="19"/>
      <c r="F1069" s="19"/>
      <c r="G1069" s="19"/>
      <c r="H1069" s="19"/>
      <c r="I1069" s="19"/>
      <c r="J1069" s="19"/>
      <c r="K1069" s="19"/>
      <c r="L1069" s="19"/>
      <c r="M1069" s="19"/>
      <c r="N1069" s="19"/>
      <c r="O1069" s="19"/>
      <c r="P1069" s="19"/>
      <c r="Q1069" s="19"/>
      <c r="R1069" s="19"/>
      <c r="S1069" s="19"/>
      <c r="T1069" s="19"/>
      <c r="U1069" s="19"/>
      <c r="V1069" s="19"/>
      <c r="W1069" s="19"/>
      <c r="X1069" s="19"/>
      <c r="Y1069" s="19"/>
      <c r="Z1069" s="19"/>
      <c r="AA1069" s="19"/>
      <c r="AB1069" s="19"/>
      <c r="AC1069" s="19"/>
      <c r="AD1069" s="19"/>
      <c r="AE1069" s="19"/>
      <c r="AF1069" s="19"/>
      <c r="AG1069" s="19"/>
      <c r="AH1069" s="19"/>
      <c r="AI1069" s="19"/>
      <c r="AJ1069" s="19"/>
      <c r="AK1069" s="19"/>
      <c r="AL1069" s="19"/>
      <c r="AM1069" s="19"/>
      <c r="AN1069" s="19"/>
      <c r="AO1069" s="19"/>
      <c r="AP1069" s="19"/>
      <c r="AQ1069" s="19"/>
      <c r="AR1069" s="19"/>
      <c r="AS1069" s="19"/>
      <c r="AT1069" s="19"/>
      <c r="AU1069" s="19"/>
      <c r="AV1069" s="19"/>
      <c r="AW1069" s="19"/>
      <c r="AX1069" s="19"/>
      <c r="AY1069" s="19"/>
      <c r="AZ1069" s="19"/>
      <c r="BA1069" s="19"/>
      <c r="BB1069" s="19"/>
      <c r="BC1069" s="19"/>
      <c r="BD1069" s="19"/>
      <c r="BE1069" s="19"/>
      <c r="BF1069" s="19"/>
      <c r="BG1069" s="19"/>
    </row>
    <row r="1070">
      <c r="B1070" s="7" t="s">
        <v>474</v>
      </c>
      <c r="C1070" s="19"/>
      <c r="D1070" s="19"/>
      <c r="E1070" s="19"/>
      <c r="F1070" s="19"/>
      <c r="G1070" s="19"/>
      <c r="H1070" s="19"/>
      <c r="I1070" s="19"/>
      <c r="J1070" s="19"/>
      <c r="K1070" s="19"/>
      <c r="L1070" s="19"/>
      <c r="M1070" s="19"/>
      <c r="N1070" s="19"/>
      <c r="O1070" s="19"/>
      <c r="P1070" s="19"/>
      <c r="Q1070" s="19"/>
      <c r="R1070" s="19"/>
      <c r="S1070" s="19"/>
      <c r="T1070" s="19"/>
      <c r="U1070" s="19"/>
      <c r="V1070" s="19"/>
      <c r="W1070" s="19"/>
      <c r="X1070" s="19"/>
      <c r="Y1070" s="19"/>
      <c r="Z1070" s="19"/>
      <c r="AA1070" s="19"/>
      <c r="AB1070" s="19"/>
      <c r="AC1070" s="19"/>
      <c r="AD1070" s="19"/>
      <c r="AE1070" s="19"/>
      <c r="AF1070" s="19"/>
      <c r="AG1070" s="19"/>
      <c r="AH1070" s="19"/>
      <c r="AI1070" s="19"/>
      <c r="AJ1070" s="19"/>
      <c r="AK1070" s="19"/>
      <c r="AL1070" s="19"/>
      <c r="AM1070" s="19"/>
      <c r="AN1070" s="19"/>
      <c r="AO1070" s="19"/>
      <c r="AP1070" s="19"/>
      <c r="AQ1070" s="19"/>
      <c r="AR1070" s="19"/>
      <c r="AS1070" s="19"/>
      <c r="AT1070" s="19"/>
      <c r="AU1070" s="19"/>
      <c r="AV1070" s="19"/>
      <c r="AW1070" s="19"/>
      <c r="AX1070" s="19"/>
      <c r="AY1070" s="19"/>
      <c r="AZ1070" s="19"/>
      <c r="BA1070" s="19"/>
      <c r="BB1070" s="19"/>
      <c r="BC1070" s="19"/>
      <c r="BD1070" s="19"/>
      <c r="BE1070" s="19"/>
      <c r="BF1070" s="19"/>
      <c r="BG1070" s="19"/>
    </row>
    <row r="1071">
      <c r="B1071" s="26" t="s">
        <v>331</v>
      </c>
      <c r="C1071" s="19"/>
      <c r="D1071" s="19"/>
      <c r="E1071" s="19"/>
      <c r="F1071" s="19"/>
      <c r="G1071" s="19"/>
      <c r="H1071" s="19"/>
      <c r="I1071" s="19"/>
      <c r="J1071" s="19"/>
      <c r="K1071" s="19"/>
      <c r="L1071" s="19"/>
      <c r="M1071" s="19"/>
      <c r="N1071" s="19"/>
      <c r="O1071" s="19"/>
      <c r="P1071" s="19"/>
      <c r="Q1071" s="19"/>
      <c r="R1071" s="19"/>
      <c r="S1071" s="19"/>
      <c r="T1071" s="19"/>
      <c r="U1071" s="19"/>
      <c r="V1071" s="19"/>
      <c r="W1071" s="19"/>
      <c r="X1071" s="19"/>
      <c r="Y1071" s="19"/>
      <c r="Z1071" s="19"/>
      <c r="AA1071" s="19"/>
      <c r="AB1071" s="19"/>
      <c r="AC1071" s="19"/>
      <c r="AD1071" s="19"/>
      <c r="AE1071" s="19"/>
      <c r="AF1071" s="19"/>
      <c r="AG1071" s="19"/>
      <c r="AH1071" s="19"/>
      <c r="AI1071" s="19"/>
      <c r="AJ1071" s="19"/>
      <c r="AK1071" s="19"/>
      <c r="AL1071" s="19"/>
      <c r="AM1071" s="19"/>
      <c r="AN1071" s="19"/>
      <c r="AO1071" s="19"/>
      <c r="AP1071" s="19"/>
      <c r="AQ1071" s="19"/>
      <c r="AR1071" s="19"/>
      <c r="AS1071" s="19"/>
      <c r="AT1071" s="19"/>
      <c r="AU1071" s="19"/>
      <c r="AV1071" s="19"/>
      <c r="AW1071" s="19"/>
      <c r="AX1071" s="19"/>
      <c r="AY1071" s="19"/>
      <c r="AZ1071" s="19"/>
      <c r="BA1071" s="19"/>
      <c r="BB1071" s="19"/>
      <c r="BC1071" s="19"/>
      <c r="BD1071" s="19"/>
      <c r="BE1071" s="19"/>
      <c r="BF1071" s="19"/>
      <c r="BG1071" s="19"/>
    </row>
    <row r="1072">
      <c r="B1072" t="s">
        <v>466</v>
      </c>
      <c r="C1072" s="19" t="n">
        <v>0.107369560248111</v>
      </c>
      <c r="D1072" s="19" t="n">
        <v>0.137191767299104</v>
      </c>
      <c r="E1072" s="19" t="n">
        <v>0.079371464633428</v>
      </c>
      <c r="F1072" s="19"/>
      <c r="G1072" s="19" t="n">
        <v>0.155668706889245</v>
      </c>
      <c r="H1072" s="19" t="n">
        <v>0.184528114412881</v>
      </c>
      <c r="I1072" s="19" t="n">
        <v>0.116506543884977</v>
      </c>
      <c r="J1072" s="19" t="n">
        <v>0.102125000163713</v>
      </c>
      <c r="K1072" s="19" t="n">
        <v>0.046552379075386</v>
      </c>
      <c r="L1072" s="19" t="n">
        <v>0.0574030287191397</v>
      </c>
      <c r="M1072" s="19"/>
      <c r="N1072" s="19" t="n">
        <v>0.100671829793108</v>
      </c>
      <c r="O1072" s="19" t="n">
        <v>0.115906467639298</v>
      </c>
      <c r="P1072" s="19" t="n">
        <v>0.121839292823166</v>
      </c>
      <c r="Q1072" s="19" t="n">
        <v>0.0930249101211315</v>
      </c>
      <c r="R1072" s="19"/>
      <c r="S1072" s="19" t="n">
        <v>0.107464817573457</v>
      </c>
      <c r="T1072" s="19" t="n">
        <v>0.129457144848516</v>
      </c>
      <c r="U1072" s="19" t="n">
        <v>0.111214012093171</v>
      </c>
      <c r="V1072" s="19" t="n">
        <v>0.151929458841588</v>
      </c>
      <c r="W1072" s="19" t="n">
        <v>0.100559533726779</v>
      </c>
      <c r="X1072" s="19" t="n">
        <v>0.156152004509977</v>
      </c>
      <c r="Y1072" s="19" t="n">
        <v>0.0692234573233768</v>
      </c>
      <c r="Z1072" s="19" t="n">
        <v>0.0417300329618856</v>
      </c>
      <c r="AA1072" s="19" t="n">
        <v>0.125760022527426</v>
      </c>
      <c r="AB1072" s="19" t="n">
        <v>0.0882843621854735</v>
      </c>
      <c r="AC1072" s="19" t="n">
        <v>0.0477257783333452</v>
      </c>
      <c r="AD1072" s="19" t="n">
        <v>0</v>
      </c>
      <c r="AE1072" s="19"/>
      <c r="AF1072" s="19" t="n">
        <v>0.0878902552584288</v>
      </c>
      <c r="AG1072" s="19" t="n">
        <v>0.110448617201302</v>
      </c>
      <c r="AH1072" s="19" t="n">
        <v>0.119678552706391</v>
      </c>
      <c r="AI1072" s="19"/>
      <c r="AJ1072" s="19" t="n">
        <v>0.0803486341849515</v>
      </c>
      <c r="AK1072" s="19" t="n">
        <v>0.13634872516686</v>
      </c>
      <c r="AL1072" s="19" t="n">
        <v>0.105675429758575</v>
      </c>
      <c r="AM1072" s="19" t="n">
        <v>0.113256777778589</v>
      </c>
      <c r="AN1072" s="19" t="n">
        <v>0.106275113936369</v>
      </c>
      <c r="AO1072" s="19"/>
      <c r="AP1072" s="19" t="n">
        <v>0.0798660589526346</v>
      </c>
      <c r="AQ1072" s="19" t="n">
        <v>0.118842702746534</v>
      </c>
      <c r="AR1072" s="19" t="n">
        <v>0.123030723584935</v>
      </c>
      <c r="AS1072" s="19" t="n">
        <v>0.12471609876808</v>
      </c>
      <c r="AT1072" s="19" t="n">
        <v>0.137585240248876</v>
      </c>
      <c r="AU1072" s="19"/>
      <c r="AV1072" s="19" t="n">
        <v>0.124784716522366</v>
      </c>
      <c r="AW1072" s="19" t="n">
        <v>0.0774103862414705</v>
      </c>
      <c r="AX1072" s="19" t="n">
        <v>0.116285631980926</v>
      </c>
      <c r="AY1072" s="19" t="n">
        <v>0.112727334692741</v>
      </c>
      <c r="AZ1072" s="19" t="n">
        <v>0.161025772926322</v>
      </c>
      <c r="BA1072" s="19" t="n">
        <v>0.0654961643162191</v>
      </c>
      <c r="BB1072" s="19"/>
      <c r="BC1072" s="19" t="n">
        <v>0.0747930454802176</v>
      </c>
      <c r="BD1072" s="19" t="n">
        <v>0.114691508579751</v>
      </c>
      <c r="BE1072" s="19" t="n">
        <v>0.114699181412513</v>
      </c>
      <c r="BF1072" s="19" t="n">
        <v>0.162288500503912</v>
      </c>
      <c r="BG1072" s="19" t="n">
        <v>0</v>
      </c>
    </row>
    <row r="1073">
      <c r="B1073" t="s">
        <v>467</v>
      </c>
      <c r="C1073" s="19" t="n">
        <v>0.521197111195666</v>
      </c>
      <c r="D1073" s="19" t="n">
        <v>0.492400859750209</v>
      </c>
      <c r="E1073" s="19" t="n">
        <v>0.54766317107764</v>
      </c>
      <c r="F1073" s="19"/>
      <c r="G1073" s="19" t="n">
        <v>0.48726683178379</v>
      </c>
      <c r="H1073" s="19" t="n">
        <v>0.50101535801504</v>
      </c>
      <c r="I1073" s="19" t="n">
        <v>0.486982405715733</v>
      </c>
      <c r="J1073" s="19" t="n">
        <v>0.550352731708903</v>
      </c>
      <c r="K1073" s="19" t="n">
        <v>0.636699275277324</v>
      </c>
      <c r="L1073" s="19" t="n">
        <v>0.47921682366851</v>
      </c>
      <c r="M1073" s="19"/>
      <c r="N1073" s="19" t="n">
        <v>0.620254153336501</v>
      </c>
      <c r="O1073" s="19" t="n">
        <v>0.51457208812257</v>
      </c>
      <c r="P1073" s="19" t="n">
        <v>0.504567615247719</v>
      </c>
      <c r="Q1073" s="19" t="n">
        <v>0.442999611447857</v>
      </c>
      <c r="R1073" s="19"/>
      <c r="S1073" s="19" t="n">
        <v>0.502910250847388</v>
      </c>
      <c r="T1073" s="19" t="n">
        <v>0.475930622511466</v>
      </c>
      <c r="U1073" s="19" t="n">
        <v>0.555583739570521</v>
      </c>
      <c r="V1073" s="19" t="n">
        <v>0.560188072161778</v>
      </c>
      <c r="W1073" s="19" t="n">
        <v>0.624923264703638</v>
      </c>
      <c r="X1073" s="19" t="n">
        <v>0.448620146217259</v>
      </c>
      <c r="Y1073" s="19" t="n">
        <v>0.511933152237221</v>
      </c>
      <c r="Z1073" s="19" t="n">
        <v>0.602884146622827</v>
      </c>
      <c r="AA1073" s="19" t="n">
        <v>0.473517856291325</v>
      </c>
      <c r="AB1073" s="19" t="n">
        <v>0.565899609500914</v>
      </c>
      <c r="AC1073" s="19" t="n">
        <v>0.536708782461447</v>
      </c>
      <c r="AD1073" s="19" t="n">
        <v>0.525534095000286</v>
      </c>
      <c r="AE1073" s="19"/>
      <c r="AF1073" s="19" t="n">
        <v>0.527404257244464</v>
      </c>
      <c r="AG1073" s="19" t="n">
        <v>0.538465116591787</v>
      </c>
      <c r="AH1073" s="19" t="n">
        <v>0.462313810451341</v>
      </c>
      <c r="AI1073" s="19"/>
      <c r="AJ1073" s="19" t="n">
        <v>0.584660923283183</v>
      </c>
      <c r="AK1073" s="19" t="n">
        <v>0.512571217315703</v>
      </c>
      <c r="AL1073" s="19" t="n">
        <v>0.394531560422561</v>
      </c>
      <c r="AM1073" s="19" t="n">
        <v>0.382734137411811</v>
      </c>
      <c r="AN1073" s="19" t="n">
        <v>0.467484776266194</v>
      </c>
      <c r="AO1073" s="19"/>
      <c r="AP1073" s="19" t="n">
        <v>0.559508505049611</v>
      </c>
      <c r="AQ1073" s="19" t="n">
        <v>0.517676846835107</v>
      </c>
      <c r="AR1073" s="19" t="n">
        <v>0.599516742465944</v>
      </c>
      <c r="AS1073" s="19" t="n">
        <v>0.518285935801126</v>
      </c>
      <c r="AT1073" s="19" t="n">
        <v>0.489585867578205</v>
      </c>
      <c r="AU1073" s="19"/>
      <c r="AV1073" s="19" t="n">
        <v>0.545387203654215</v>
      </c>
      <c r="AW1073" s="19" t="n">
        <v>0.534994601643325</v>
      </c>
      <c r="AX1073" s="19" t="n">
        <v>0.556905788258675</v>
      </c>
      <c r="AY1073" s="19" t="n">
        <v>0.529122854993478</v>
      </c>
      <c r="AZ1073" s="19" t="n">
        <v>0.519658919647331</v>
      </c>
      <c r="BA1073" s="19" t="n">
        <v>0.432434523464558</v>
      </c>
      <c r="BB1073" s="19"/>
      <c r="BC1073" s="19" t="n">
        <v>0.492372178865163</v>
      </c>
      <c r="BD1073" s="19" t="n">
        <v>0.518927791278311</v>
      </c>
      <c r="BE1073" s="19" t="n">
        <v>0.515867908255728</v>
      </c>
      <c r="BF1073" s="19" t="n">
        <v>0.53773796156384</v>
      </c>
      <c r="BG1073" s="19" t="n">
        <v>0.599042085499535</v>
      </c>
    </row>
    <row r="1074">
      <c r="B1074" t="s">
        <v>468</v>
      </c>
      <c r="C1074" s="19" t="n">
        <v>0.309761173959824</v>
      </c>
      <c r="D1074" s="19" t="n">
        <v>0.3121397689519</v>
      </c>
      <c r="E1074" s="19" t="n">
        <v>0.307566282214469</v>
      </c>
      <c r="F1074" s="19"/>
      <c r="G1074" s="19" t="n">
        <v>0.318974200651766</v>
      </c>
      <c r="H1074" s="19" t="n">
        <v>0.252566129526663</v>
      </c>
      <c r="I1074" s="19" t="n">
        <v>0.328491321592285</v>
      </c>
      <c r="J1074" s="19" t="n">
        <v>0.286760438759666</v>
      </c>
      <c r="K1074" s="19" t="n">
        <v>0.245779740206494</v>
      </c>
      <c r="L1074" s="19" t="n">
        <v>0.398172420202874</v>
      </c>
      <c r="M1074" s="19"/>
      <c r="N1074" s="19" t="n">
        <v>0.240903465384804</v>
      </c>
      <c r="O1074" s="19" t="n">
        <v>0.30061326166711</v>
      </c>
      <c r="P1074" s="19" t="n">
        <v>0.319518139696065</v>
      </c>
      <c r="Q1074" s="19" t="n">
        <v>0.379583323891449</v>
      </c>
      <c r="R1074" s="19"/>
      <c r="S1074" s="19" t="n">
        <v>0.339941650710912</v>
      </c>
      <c r="T1074" s="19" t="n">
        <v>0.321414527474011</v>
      </c>
      <c r="U1074" s="19" t="n">
        <v>0.270564122929087</v>
      </c>
      <c r="V1074" s="19" t="n">
        <v>0.249531778195804</v>
      </c>
      <c r="W1074" s="19" t="n">
        <v>0.240068294626713</v>
      </c>
      <c r="X1074" s="19" t="n">
        <v>0.364726127629135</v>
      </c>
      <c r="Y1074" s="19" t="n">
        <v>0.342930468678724</v>
      </c>
      <c r="Z1074" s="19" t="n">
        <v>0.249006735025275</v>
      </c>
      <c r="AA1074" s="19" t="n">
        <v>0.347085737062171</v>
      </c>
      <c r="AB1074" s="19" t="n">
        <v>0.262947250267809</v>
      </c>
      <c r="AC1074" s="19" t="n">
        <v>0.333345097671069</v>
      </c>
      <c r="AD1074" s="19" t="n">
        <v>0.357442551574874</v>
      </c>
      <c r="AE1074" s="19"/>
      <c r="AF1074" s="19" t="n">
        <v>0.319360570701124</v>
      </c>
      <c r="AG1074" s="19" t="n">
        <v>0.295699330410851</v>
      </c>
      <c r="AH1074" s="19" t="n">
        <v>0.317097425507966</v>
      </c>
      <c r="AI1074" s="19"/>
      <c r="AJ1074" s="19" t="n">
        <v>0.291370890926078</v>
      </c>
      <c r="AK1074" s="19" t="n">
        <v>0.321413170187997</v>
      </c>
      <c r="AL1074" s="19" t="n">
        <v>0.387961422233147</v>
      </c>
      <c r="AM1074" s="19" t="n">
        <v>0.44149502798098</v>
      </c>
      <c r="AN1074" s="19" t="n">
        <v>0.288825123243672</v>
      </c>
      <c r="AO1074" s="19"/>
      <c r="AP1074" s="19" t="n">
        <v>0.299690004130996</v>
      </c>
      <c r="AQ1074" s="19" t="n">
        <v>0.322254985651504</v>
      </c>
      <c r="AR1074" s="19" t="n">
        <v>0.191053762622421</v>
      </c>
      <c r="AS1074" s="19" t="n">
        <v>0.309879827909189</v>
      </c>
      <c r="AT1074" s="19" t="n">
        <v>0.320087899627793</v>
      </c>
      <c r="AU1074" s="19"/>
      <c r="AV1074" s="19" t="n">
        <v>0.296519464325206</v>
      </c>
      <c r="AW1074" s="19" t="n">
        <v>0.328364131233278</v>
      </c>
      <c r="AX1074" s="19" t="n">
        <v>0.202239565261351</v>
      </c>
      <c r="AY1074" s="19" t="n">
        <v>0.320080731485772</v>
      </c>
      <c r="AZ1074" s="19" t="n">
        <v>0.279098481231295</v>
      </c>
      <c r="BA1074" s="19" t="n">
        <v>0.370307596527315</v>
      </c>
      <c r="BB1074" s="19"/>
      <c r="BC1074" s="19" t="n">
        <v>0.356626395121818</v>
      </c>
      <c r="BD1074" s="19" t="n">
        <v>0.297046351530813</v>
      </c>
      <c r="BE1074" s="19" t="n">
        <v>0.316719708418331</v>
      </c>
      <c r="BF1074" s="19" t="n">
        <v>0.269176393529697</v>
      </c>
      <c r="BG1074" s="19" t="n">
        <v>0.285965111384586</v>
      </c>
    </row>
    <row r="1075">
      <c r="B1075" t="s">
        <v>100</v>
      </c>
      <c r="C1075" s="19" t="n">
        <v>0.061672154596399</v>
      </c>
      <c r="D1075" s="19" t="n">
        <v>0.058267603998787</v>
      </c>
      <c r="E1075" s="19" t="n">
        <v>0.0653990820744628</v>
      </c>
      <c r="F1075" s="19"/>
      <c r="G1075" s="19" t="n">
        <v>0.0380902606751985</v>
      </c>
      <c r="H1075" s="19" t="n">
        <v>0.0618903980454153</v>
      </c>
      <c r="I1075" s="19" t="n">
        <v>0.0680197288070061</v>
      </c>
      <c r="J1075" s="19" t="n">
        <v>0.0607618293677181</v>
      </c>
      <c r="K1075" s="19" t="n">
        <v>0.0709686054407962</v>
      </c>
      <c r="L1075" s="19" t="n">
        <v>0.0652077274094766</v>
      </c>
      <c r="M1075" s="19"/>
      <c r="N1075" s="19" t="n">
        <v>0.0381705514855873</v>
      </c>
      <c r="O1075" s="19" t="n">
        <v>0.0689081825710222</v>
      </c>
      <c r="P1075" s="19" t="n">
        <v>0.0540749522330507</v>
      </c>
      <c r="Q1075" s="19" t="n">
        <v>0.0843921545395623</v>
      </c>
      <c r="R1075" s="19"/>
      <c r="S1075" s="19" t="n">
        <v>0.0496832808682424</v>
      </c>
      <c r="T1075" s="19" t="n">
        <v>0.0731977051660067</v>
      </c>
      <c r="U1075" s="19" t="n">
        <v>0.0626381254072213</v>
      </c>
      <c r="V1075" s="19" t="n">
        <v>0.0383506908008298</v>
      </c>
      <c r="W1075" s="19" t="n">
        <v>0.03444890694287</v>
      </c>
      <c r="X1075" s="19" t="n">
        <v>0.0305017216436284</v>
      </c>
      <c r="Y1075" s="19" t="n">
        <v>0.0759129217606787</v>
      </c>
      <c r="Z1075" s="19" t="n">
        <v>0.106379085390013</v>
      </c>
      <c r="AA1075" s="19" t="n">
        <v>0.0536363841190778</v>
      </c>
      <c r="AB1075" s="19" t="n">
        <v>0.0828687780458039</v>
      </c>
      <c r="AC1075" s="19" t="n">
        <v>0.0822203415341383</v>
      </c>
      <c r="AD1075" s="19" t="n">
        <v>0.11702335342484</v>
      </c>
      <c r="AE1075" s="19"/>
      <c r="AF1075" s="19" t="n">
        <v>0.0653449167959839</v>
      </c>
      <c r="AG1075" s="19" t="n">
        <v>0.05538693579606</v>
      </c>
      <c r="AH1075" s="19" t="n">
        <v>0.100910211334301</v>
      </c>
      <c r="AI1075" s="19"/>
      <c r="AJ1075" s="19" t="n">
        <v>0.0436195516057874</v>
      </c>
      <c r="AK1075" s="19" t="n">
        <v>0.0296668873294402</v>
      </c>
      <c r="AL1075" s="19" t="n">
        <v>0.111831587585717</v>
      </c>
      <c r="AM1075" s="19" t="n">
        <v>0.0625140568286209</v>
      </c>
      <c r="AN1075" s="19" t="n">
        <v>0.137414986553765</v>
      </c>
      <c r="AO1075" s="19"/>
      <c r="AP1075" s="19" t="n">
        <v>0.0609354318667584</v>
      </c>
      <c r="AQ1075" s="19" t="n">
        <v>0.0412254647668561</v>
      </c>
      <c r="AR1075" s="19" t="n">
        <v>0.0863987713267004</v>
      </c>
      <c r="AS1075" s="19" t="n">
        <v>0.0471181375216054</v>
      </c>
      <c r="AT1075" s="19" t="n">
        <v>0.0527409925451253</v>
      </c>
      <c r="AU1075" s="19"/>
      <c r="AV1075" s="19" t="n">
        <v>0.0333086154982135</v>
      </c>
      <c r="AW1075" s="19" t="n">
        <v>0.0592308808819269</v>
      </c>
      <c r="AX1075" s="19" t="n">
        <v>0.124569014499048</v>
      </c>
      <c r="AY1075" s="19" t="n">
        <v>0.0380690788280097</v>
      </c>
      <c r="AZ1075" s="19" t="n">
        <v>0.0402168261950524</v>
      </c>
      <c r="BA1075" s="19" t="n">
        <v>0.131761715691909</v>
      </c>
      <c r="BB1075" s="19"/>
      <c r="BC1075" s="19" t="n">
        <v>0.0762083805328014</v>
      </c>
      <c r="BD1075" s="19" t="n">
        <v>0.0693343486111254</v>
      </c>
      <c r="BE1075" s="19" t="n">
        <v>0.0527132019134281</v>
      </c>
      <c r="BF1075" s="19" t="n">
        <v>0.0307971444025504</v>
      </c>
      <c r="BG1075" s="19" t="n">
        <v>0.114992803115879</v>
      </c>
    </row>
    <row r="1076">
      <c r="C1076" s="19"/>
      <c r="D1076" s="19"/>
      <c r="E1076" s="19"/>
      <c r="F1076" s="19"/>
      <c r="G1076" s="19"/>
      <c r="H1076" s="19"/>
      <c r="I1076" s="19"/>
      <c r="J1076" s="19"/>
      <c r="K1076" s="19"/>
      <c r="L1076" s="19"/>
      <c r="M1076" s="19"/>
      <c r="N1076" s="19"/>
      <c r="O1076" s="19"/>
      <c r="P1076" s="19"/>
      <c r="Q1076" s="19"/>
      <c r="R1076" s="19"/>
      <c r="S1076" s="19"/>
      <c r="T1076" s="19"/>
      <c r="U1076" s="19"/>
      <c r="V1076" s="19"/>
      <c r="W1076" s="19"/>
      <c r="X1076" s="19"/>
      <c r="Y1076" s="19"/>
      <c r="Z1076" s="19"/>
      <c r="AA1076" s="19"/>
      <c r="AB1076" s="19"/>
      <c r="AC1076" s="19"/>
      <c r="AD1076" s="19"/>
      <c r="AE1076" s="19"/>
      <c r="AF1076" s="19"/>
      <c r="AG1076" s="19"/>
      <c r="AH1076" s="19"/>
      <c r="AI1076" s="19"/>
      <c r="AJ1076" s="19"/>
      <c r="AK1076" s="19"/>
      <c r="AL1076" s="19"/>
      <c r="AM1076" s="19"/>
      <c r="AN1076" s="19"/>
      <c r="AO1076" s="19"/>
      <c r="AP1076" s="19"/>
      <c r="AQ1076" s="19"/>
      <c r="AR1076" s="19"/>
      <c r="AS1076" s="19"/>
      <c r="AT1076" s="19"/>
      <c r="AU1076" s="19"/>
      <c r="AV1076" s="19"/>
      <c r="AW1076" s="19"/>
      <c r="AX1076" s="19"/>
      <c r="AY1076" s="19"/>
      <c r="AZ1076" s="19"/>
      <c r="BA1076" s="19"/>
      <c r="BB1076" s="19"/>
      <c r="BC1076" s="19"/>
      <c r="BD1076" s="19"/>
      <c r="BE1076" s="19"/>
      <c r="BF1076" s="19"/>
      <c r="BG1076" s="19"/>
    </row>
    <row r="1077">
      <c r="B1077" s="7" t="s">
        <v>475</v>
      </c>
      <c r="C1077" s="19"/>
      <c r="D1077" s="19"/>
      <c r="E1077" s="19"/>
      <c r="F1077" s="19"/>
      <c r="G1077" s="19"/>
      <c r="H1077" s="19"/>
      <c r="I1077" s="19"/>
      <c r="J1077" s="19"/>
      <c r="K1077" s="19"/>
      <c r="L1077" s="19"/>
      <c r="M1077" s="19"/>
      <c r="N1077" s="19"/>
      <c r="O1077" s="19"/>
      <c r="P1077" s="19"/>
      <c r="Q1077" s="19"/>
      <c r="R1077" s="19"/>
      <c r="S1077" s="19"/>
      <c r="T1077" s="19"/>
      <c r="U1077" s="19"/>
      <c r="V1077" s="19"/>
      <c r="W1077" s="19"/>
      <c r="X1077" s="19"/>
      <c r="Y1077" s="19"/>
      <c r="Z1077" s="19"/>
      <c r="AA1077" s="19"/>
      <c r="AB1077" s="19"/>
      <c r="AC1077" s="19"/>
      <c r="AD1077" s="19"/>
      <c r="AE1077" s="19"/>
      <c r="AF1077" s="19"/>
      <c r="AG1077" s="19"/>
      <c r="AH1077" s="19"/>
      <c r="AI1077" s="19"/>
      <c r="AJ1077" s="19"/>
      <c r="AK1077" s="19"/>
      <c r="AL1077" s="19"/>
      <c r="AM1077" s="19"/>
      <c r="AN1077" s="19"/>
      <c r="AO1077" s="19"/>
      <c r="AP1077" s="19"/>
      <c r="AQ1077" s="19"/>
      <c r="AR1077" s="19"/>
      <c r="AS1077" s="19"/>
      <c r="AT1077" s="19"/>
      <c r="AU1077" s="19"/>
      <c r="AV1077" s="19"/>
      <c r="AW1077" s="19"/>
      <c r="AX1077" s="19"/>
      <c r="AY1077" s="19"/>
      <c r="AZ1077" s="19"/>
      <c r="BA1077" s="19"/>
      <c r="BB1077" s="19"/>
      <c r="BC1077" s="19"/>
      <c r="BD1077" s="19"/>
      <c r="BE1077" s="19"/>
      <c r="BF1077" s="19"/>
      <c r="BG1077" s="19"/>
    </row>
    <row r="1078">
      <c r="B1078" s="26" t="s">
        <v>331</v>
      </c>
      <c r="C1078" s="19"/>
      <c r="D1078" s="19"/>
      <c r="E1078" s="19"/>
      <c r="F1078" s="19"/>
      <c r="G1078" s="19"/>
      <c r="H1078" s="19"/>
      <c r="I1078" s="19"/>
      <c r="J1078" s="19"/>
      <c r="K1078" s="19"/>
      <c r="L1078" s="19"/>
      <c r="M1078" s="19"/>
      <c r="N1078" s="19"/>
      <c r="O1078" s="19"/>
      <c r="P1078" s="19"/>
      <c r="Q1078" s="19"/>
      <c r="R1078" s="19"/>
      <c r="S1078" s="19"/>
      <c r="T1078" s="19"/>
      <c r="U1078" s="19"/>
      <c r="V1078" s="19"/>
      <c r="W1078" s="19"/>
      <c r="X1078" s="19"/>
      <c r="Y1078" s="19"/>
      <c r="Z1078" s="19"/>
      <c r="AA1078" s="19"/>
      <c r="AB1078" s="19"/>
      <c r="AC1078" s="19"/>
      <c r="AD1078" s="19"/>
      <c r="AE1078" s="19"/>
      <c r="AF1078" s="19"/>
      <c r="AG1078" s="19"/>
      <c r="AH1078" s="19"/>
      <c r="AI1078" s="19"/>
      <c r="AJ1078" s="19"/>
      <c r="AK1078" s="19"/>
      <c r="AL1078" s="19"/>
      <c r="AM1078" s="19"/>
      <c r="AN1078" s="19"/>
      <c r="AO1078" s="19"/>
      <c r="AP1078" s="19"/>
      <c r="AQ1078" s="19"/>
      <c r="AR1078" s="19"/>
      <c r="AS1078" s="19"/>
      <c r="AT1078" s="19"/>
      <c r="AU1078" s="19"/>
      <c r="AV1078" s="19"/>
      <c r="AW1078" s="19"/>
      <c r="AX1078" s="19"/>
      <c r="AY1078" s="19"/>
      <c r="AZ1078" s="19"/>
      <c r="BA1078" s="19"/>
      <c r="BB1078" s="19"/>
      <c r="BC1078" s="19"/>
      <c r="BD1078" s="19"/>
      <c r="BE1078" s="19"/>
      <c r="BF1078" s="19"/>
      <c r="BG1078" s="19"/>
    </row>
    <row r="1079">
      <c r="B1079" t="s">
        <v>466</v>
      </c>
      <c r="C1079" s="19" t="n">
        <v>0.0428486690788743</v>
      </c>
      <c r="D1079" s="19" t="n">
        <v>0.0571222684603297</v>
      </c>
      <c r="E1079" s="19" t="n">
        <v>0.0293868305696634</v>
      </c>
      <c r="F1079" s="19"/>
      <c r="G1079" s="19" t="n">
        <v>0.103721537884862</v>
      </c>
      <c r="H1079" s="19" t="n">
        <v>0.0518609466066389</v>
      </c>
      <c r="I1079" s="19" t="n">
        <v>0.0211432717153417</v>
      </c>
      <c r="J1079" s="19" t="n">
        <v>0.0613409936176946</v>
      </c>
      <c r="K1079" s="19" t="n">
        <v>0.02497139887684</v>
      </c>
      <c r="L1079" s="19" t="n">
        <v>0.0127430153287234</v>
      </c>
      <c r="M1079" s="19"/>
      <c r="N1079" s="19" t="n">
        <v>0.0363570967575212</v>
      </c>
      <c r="O1079" s="19" t="n">
        <v>0.030011933732115</v>
      </c>
      <c r="P1079" s="19" t="n">
        <v>0.0369151916345705</v>
      </c>
      <c r="Q1079" s="19" t="n">
        <v>0.0674272087351507</v>
      </c>
      <c r="R1079" s="19"/>
      <c r="S1079" s="19" t="n">
        <v>0.0525056163893125</v>
      </c>
      <c r="T1079" s="19" t="n">
        <v>0.057832684748686</v>
      </c>
      <c r="U1079" s="19" t="n">
        <v>0.0116879928816801</v>
      </c>
      <c r="V1079" s="19" t="n">
        <v>0.0134206740014167</v>
      </c>
      <c r="W1079" s="19" t="n">
        <v>0.0467474627607615</v>
      </c>
      <c r="X1079" s="19" t="n">
        <v>0.0301117272090184</v>
      </c>
      <c r="Y1079" s="19" t="n">
        <v>0.031288915164047</v>
      </c>
      <c r="Z1079" s="19" t="n">
        <v>0.064275926867995</v>
      </c>
      <c r="AA1079" s="19" t="n">
        <v>0.0828080943618413</v>
      </c>
      <c r="AB1079" s="19" t="n">
        <v>0.0206687873870669</v>
      </c>
      <c r="AC1079" s="19" t="n">
        <v>0.0598211302465373</v>
      </c>
      <c r="AD1079" s="19" t="n">
        <v>0.0312513512293573</v>
      </c>
      <c r="AE1079" s="19"/>
      <c r="AF1079" s="19" t="n">
        <v>0.0482608165222441</v>
      </c>
      <c r="AG1079" s="19" t="n">
        <v>0.0328371030199928</v>
      </c>
      <c r="AH1079" s="19" t="n">
        <v>0.042223237344837</v>
      </c>
      <c r="AI1079" s="19"/>
      <c r="AJ1079" s="19" t="n">
        <v>0.0285005894868676</v>
      </c>
      <c r="AK1079" s="19" t="n">
        <v>0.0545109540286762</v>
      </c>
      <c r="AL1079" s="19" t="n">
        <v>0</v>
      </c>
      <c r="AM1079" s="19" t="n">
        <v>0.0512817675136894</v>
      </c>
      <c r="AN1079" s="19" t="n">
        <v>0.0373523173948029</v>
      </c>
      <c r="AO1079" s="19"/>
      <c r="AP1079" s="19" t="n">
        <v>0.0350891513806276</v>
      </c>
      <c r="AQ1079" s="19" t="n">
        <v>0.0391742361884813</v>
      </c>
      <c r="AR1079" s="19" t="n">
        <v>0.0162140236671415</v>
      </c>
      <c r="AS1079" s="19" t="n">
        <v>0.0844766965653976</v>
      </c>
      <c r="AT1079" s="19" t="n">
        <v>0.0598307120683196</v>
      </c>
      <c r="AU1079" s="19"/>
      <c r="AV1079" s="19" t="n">
        <v>0.0457060909637528</v>
      </c>
      <c r="AW1079" s="19" t="n">
        <v>0.0288658323810407</v>
      </c>
      <c r="AX1079" s="19" t="n">
        <v>0.0254248950452983</v>
      </c>
      <c r="AY1079" s="19" t="n">
        <v>0.069325898954889</v>
      </c>
      <c r="AZ1079" s="19" t="n">
        <v>0.0456229819019633</v>
      </c>
      <c r="BA1079" s="19" t="n">
        <v>0</v>
      </c>
      <c r="BB1079" s="19"/>
      <c r="BC1079" s="19" t="n">
        <v>0.0315737267797186</v>
      </c>
      <c r="BD1079" s="19" t="n">
        <v>0.0457395056943591</v>
      </c>
      <c r="BE1079" s="19" t="n">
        <v>0.0371367272151836</v>
      </c>
      <c r="BF1079" s="19" t="n">
        <v>0.0472059163878465</v>
      </c>
      <c r="BG1079" s="19" t="n">
        <v>0.0803154556434501</v>
      </c>
    </row>
    <row r="1080">
      <c r="B1080" t="s">
        <v>467</v>
      </c>
      <c r="C1080" s="19" t="n">
        <v>0.127412738324994</v>
      </c>
      <c r="D1080" s="19" t="n">
        <v>0.160579089172735</v>
      </c>
      <c r="E1080" s="19" t="n">
        <v>0.0945832712541603</v>
      </c>
      <c r="F1080" s="19"/>
      <c r="G1080" s="19" t="n">
        <v>0.20359882994285</v>
      </c>
      <c r="H1080" s="19" t="n">
        <v>0.180409409994109</v>
      </c>
      <c r="I1080" s="19" t="n">
        <v>0.170153155161976</v>
      </c>
      <c r="J1080" s="19" t="n">
        <v>0.0939745388229326</v>
      </c>
      <c r="K1080" s="19" t="n">
        <v>0.0996267805446957</v>
      </c>
      <c r="L1080" s="19" t="n">
        <v>0.0507648029109657</v>
      </c>
      <c r="M1080" s="19"/>
      <c r="N1080" s="19" t="n">
        <v>0.18950731653851</v>
      </c>
      <c r="O1080" s="19" t="n">
        <v>0.120282478128206</v>
      </c>
      <c r="P1080" s="19" t="n">
        <v>0.126233369440888</v>
      </c>
      <c r="Q1080" s="19" t="n">
        <v>0.0734781483156359</v>
      </c>
      <c r="R1080" s="19"/>
      <c r="S1080" s="19" t="n">
        <v>0.158539336363904</v>
      </c>
      <c r="T1080" s="19" t="n">
        <v>0.108379678734518</v>
      </c>
      <c r="U1080" s="19" t="n">
        <v>0.108582994654654</v>
      </c>
      <c r="V1080" s="19" t="n">
        <v>0.160428476435235</v>
      </c>
      <c r="W1080" s="19" t="n">
        <v>0.130005124843039</v>
      </c>
      <c r="X1080" s="19" t="n">
        <v>0.224325073699824</v>
      </c>
      <c r="Y1080" s="19" t="n">
        <v>0.0484100739891353</v>
      </c>
      <c r="Z1080" s="19" t="n">
        <v>0.111928976015617</v>
      </c>
      <c r="AA1080" s="19" t="n">
        <v>0.120574266534507</v>
      </c>
      <c r="AB1080" s="19" t="n">
        <v>0.121440211580308</v>
      </c>
      <c r="AC1080" s="19" t="n">
        <v>0.085086990397058</v>
      </c>
      <c r="AD1080" s="19" t="n">
        <v>0.0904133209388789</v>
      </c>
      <c r="AE1080" s="19"/>
      <c r="AF1080" s="19" t="n">
        <v>0.10769750438189</v>
      </c>
      <c r="AG1080" s="19" t="n">
        <v>0.137067969155408</v>
      </c>
      <c r="AH1080" s="19" t="n">
        <v>0.121499105588238</v>
      </c>
      <c r="AI1080" s="19"/>
      <c r="AJ1080" s="19" t="n">
        <v>0.119869936363195</v>
      </c>
      <c r="AK1080" s="19" t="n">
        <v>0.17026211165898</v>
      </c>
      <c r="AL1080" s="19" t="n">
        <v>0.129485973169001</v>
      </c>
      <c r="AM1080" s="19" t="n">
        <v>0.130726085252498</v>
      </c>
      <c r="AN1080" s="19" t="n">
        <v>0.0833899689284273</v>
      </c>
      <c r="AO1080" s="19"/>
      <c r="AP1080" s="19" t="n">
        <v>0.0995243877709516</v>
      </c>
      <c r="AQ1080" s="19" t="n">
        <v>0.152531776202778</v>
      </c>
      <c r="AR1080" s="19" t="n">
        <v>0.144176745360009</v>
      </c>
      <c r="AS1080" s="19" t="n">
        <v>0.160959772339114</v>
      </c>
      <c r="AT1080" s="19" t="n">
        <v>0.0760500086014733</v>
      </c>
      <c r="AU1080" s="19"/>
      <c r="AV1080" s="19" t="n">
        <v>0.161637070309678</v>
      </c>
      <c r="AW1080" s="19" t="n">
        <v>0.107621530517022</v>
      </c>
      <c r="AX1080" s="19" t="n">
        <v>0.165770399696743</v>
      </c>
      <c r="AY1080" s="19" t="n">
        <v>0.150516753469688</v>
      </c>
      <c r="AZ1080" s="19" t="n">
        <v>0.0760424547841099</v>
      </c>
      <c r="BA1080" s="19" t="n">
        <v>0.0874588183692696</v>
      </c>
      <c r="BB1080" s="19"/>
      <c r="BC1080" s="19" t="n">
        <v>0.0658758217938089</v>
      </c>
      <c r="BD1080" s="19" t="n">
        <v>0.139796403515722</v>
      </c>
      <c r="BE1080" s="19" t="n">
        <v>0.152591972054017</v>
      </c>
      <c r="BF1080" s="19" t="n">
        <v>0.214003577815728</v>
      </c>
      <c r="BG1080" s="19" t="n">
        <v>0.200052268769364</v>
      </c>
    </row>
    <row r="1081">
      <c r="B1081" t="s">
        <v>468</v>
      </c>
      <c r="C1081" s="19" t="n">
        <v>0.754664051042281</v>
      </c>
      <c r="D1081" s="19" t="n">
        <v>0.711060173531835</v>
      </c>
      <c r="E1081" s="19" t="n">
        <v>0.798302641964368</v>
      </c>
      <c r="F1081" s="19"/>
      <c r="G1081" s="19" t="n">
        <v>0.653690153683711</v>
      </c>
      <c r="H1081" s="19" t="n">
        <v>0.699062492386939</v>
      </c>
      <c r="I1081" s="19" t="n">
        <v>0.724698626251368</v>
      </c>
      <c r="J1081" s="19" t="n">
        <v>0.752687442905558</v>
      </c>
      <c r="K1081" s="19" t="n">
        <v>0.774400057876462</v>
      </c>
      <c r="L1081" s="19" t="n">
        <v>0.873881999514266</v>
      </c>
      <c r="M1081" s="19"/>
      <c r="N1081" s="19" t="n">
        <v>0.716051288867538</v>
      </c>
      <c r="O1081" s="19" t="n">
        <v>0.785550003778741</v>
      </c>
      <c r="P1081" s="19" t="n">
        <v>0.767570223278552</v>
      </c>
      <c r="Q1081" s="19" t="n">
        <v>0.750992511345856</v>
      </c>
      <c r="R1081" s="19"/>
      <c r="S1081" s="19" t="n">
        <v>0.740877109142159</v>
      </c>
      <c r="T1081" s="19" t="n">
        <v>0.745610404626587</v>
      </c>
      <c r="U1081" s="19" t="n">
        <v>0.804763226597444</v>
      </c>
      <c r="V1081" s="19" t="n">
        <v>0.772489658056013</v>
      </c>
      <c r="W1081" s="19" t="n">
        <v>0.707912280766634</v>
      </c>
      <c r="X1081" s="19" t="n">
        <v>0.71351493466192</v>
      </c>
      <c r="Y1081" s="19" t="n">
        <v>0.868138878639315</v>
      </c>
      <c r="Z1081" s="19" t="n">
        <v>0.716231533834244</v>
      </c>
      <c r="AA1081" s="19" t="n">
        <v>0.725147380766071</v>
      </c>
      <c r="AB1081" s="19" t="n">
        <v>0.732660958307635</v>
      </c>
      <c r="AC1081" s="19" t="n">
        <v>0.777651161644517</v>
      </c>
      <c r="AD1081" s="19" t="n">
        <v>0.75901466191494</v>
      </c>
      <c r="AE1081" s="19"/>
      <c r="AF1081" s="19" t="n">
        <v>0.760179612564251</v>
      </c>
      <c r="AG1081" s="19" t="n">
        <v>0.775974832219797</v>
      </c>
      <c r="AH1081" s="19" t="n">
        <v>0.708892619659871</v>
      </c>
      <c r="AI1081" s="19"/>
      <c r="AJ1081" s="19" t="n">
        <v>0.781142593392695</v>
      </c>
      <c r="AK1081" s="19" t="n">
        <v>0.746326752553787</v>
      </c>
      <c r="AL1081" s="19" t="n">
        <v>0.791580488448334</v>
      </c>
      <c r="AM1081" s="19" t="n">
        <v>0.755478090405192</v>
      </c>
      <c r="AN1081" s="19" t="n">
        <v>0.734402154725291</v>
      </c>
      <c r="AO1081" s="19"/>
      <c r="AP1081" s="19" t="n">
        <v>0.796318505357415</v>
      </c>
      <c r="AQ1081" s="19" t="n">
        <v>0.754828796892547</v>
      </c>
      <c r="AR1081" s="19" t="n">
        <v>0.747102131911384</v>
      </c>
      <c r="AS1081" s="19" t="n">
        <v>0.683150092106456</v>
      </c>
      <c r="AT1081" s="19" t="n">
        <v>0.795304728091356</v>
      </c>
      <c r="AU1081" s="19"/>
      <c r="AV1081" s="19" t="n">
        <v>0.761521965810123</v>
      </c>
      <c r="AW1081" s="19" t="n">
        <v>0.800966900790173</v>
      </c>
      <c r="AX1081" s="19" t="n">
        <v>0.725109650322717</v>
      </c>
      <c r="AY1081" s="19" t="n">
        <v>0.70632367001276</v>
      </c>
      <c r="AZ1081" s="19" t="n">
        <v>0.814378911029621</v>
      </c>
      <c r="BA1081" s="19" t="n">
        <v>0.720061834130301</v>
      </c>
      <c r="BB1081" s="19"/>
      <c r="BC1081" s="19" t="n">
        <v>0.79827346167725</v>
      </c>
      <c r="BD1081" s="19" t="n">
        <v>0.746253972393878</v>
      </c>
      <c r="BE1081" s="19" t="n">
        <v>0.746196646237733</v>
      </c>
      <c r="BF1081" s="19" t="n">
        <v>0.704572794930734</v>
      </c>
      <c r="BG1081" s="19" t="n">
        <v>0.541083390206625</v>
      </c>
    </row>
    <row r="1082">
      <c r="B1082" t="s">
        <v>100</v>
      </c>
      <c r="C1082" s="19" t="n">
        <v>0.0750745415538505</v>
      </c>
      <c r="D1082" s="19" t="n">
        <v>0.0712384688351002</v>
      </c>
      <c r="E1082" s="19" t="n">
        <v>0.0777272562118083</v>
      </c>
      <c r="F1082" s="19"/>
      <c r="G1082" s="19" t="n">
        <v>0.0389894784885771</v>
      </c>
      <c r="H1082" s="19" t="n">
        <v>0.0686671510123129</v>
      </c>
      <c r="I1082" s="19" t="n">
        <v>0.0840049468713136</v>
      </c>
      <c r="J1082" s="19" t="n">
        <v>0.0919970246538152</v>
      </c>
      <c r="K1082" s="19" t="n">
        <v>0.101001762702003</v>
      </c>
      <c r="L1082" s="19" t="n">
        <v>0.0626101822460447</v>
      </c>
      <c r="M1082" s="19"/>
      <c r="N1082" s="19" t="n">
        <v>0.0580842978364303</v>
      </c>
      <c r="O1082" s="19" t="n">
        <v>0.0641555843609378</v>
      </c>
      <c r="P1082" s="19" t="n">
        <v>0.0692812156459899</v>
      </c>
      <c r="Q1082" s="19" t="n">
        <v>0.108102131603357</v>
      </c>
      <c r="R1082" s="19"/>
      <c r="S1082" s="19" t="n">
        <v>0.0480779381046251</v>
      </c>
      <c r="T1082" s="19" t="n">
        <v>0.088177231890209</v>
      </c>
      <c r="U1082" s="19" t="n">
        <v>0.0749657858662211</v>
      </c>
      <c r="V1082" s="19" t="n">
        <v>0.0536611915073356</v>
      </c>
      <c r="W1082" s="19" t="n">
        <v>0.115335131629565</v>
      </c>
      <c r="X1082" s="19" t="n">
        <v>0.0320482644292376</v>
      </c>
      <c r="Y1082" s="19" t="n">
        <v>0.0521621322075021</v>
      </c>
      <c r="Z1082" s="19" t="n">
        <v>0.107563563282144</v>
      </c>
      <c r="AA1082" s="19" t="n">
        <v>0.071470258337581</v>
      </c>
      <c r="AB1082" s="19" t="n">
        <v>0.12523004272499</v>
      </c>
      <c r="AC1082" s="19" t="n">
        <v>0.0774407177118874</v>
      </c>
      <c r="AD1082" s="19" t="n">
        <v>0.119320665916824</v>
      </c>
      <c r="AE1082" s="19"/>
      <c r="AF1082" s="19" t="n">
        <v>0.0838620665316145</v>
      </c>
      <c r="AG1082" s="19" t="n">
        <v>0.0541200956048014</v>
      </c>
      <c r="AH1082" s="19" t="n">
        <v>0.127385037407054</v>
      </c>
      <c r="AI1082" s="19"/>
      <c r="AJ1082" s="19" t="n">
        <v>0.0704868807572428</v>
      </c>
      <c r="AK1082" s="19" t="n">
        <v>0.0289001817585571</v>
      </c>
      <c r="AL1082" s="19" t="n">
        <v>0.0789335383826656</v>
      </c>
      <c r="AM1082" s="19" t="n">
        <v>0.0625140568286209</v>
      </c>
      <c r="AN1082" s="19" t="n">
        <v>0.144855558951479</v>
      </c>
      <c r="AO1082" s="19"/>
      <c r="AP1082" s="19" t="n">
        <v>0.0690679554910058</v>
      </c>
      <c r="AQ1082" s="19" t="n">
        <v>0.0534651907161938</v>
      </c>
      <c r="AR1082" s="19" t="n">
        <v>0.0925070990614662</v>
      </c>
      <c r="AS1082" s="19" t="n">
        <v>0.0714134389890328</v>
      </c>
      <c r="AT1082" s="19" t="n">
        <v>0.0688145512388513</v>
      </c>
      <c r="AU1082" s="19"/>
      <c r="AV1082" s="19" t="n">
        <v>0.0311348729164457</v>
      </c>
      <c r="AW1082" s="19" t="n">
        <v>0.0625457363117646</v>
      </c>
      <c r="AX1082" s="19" t="n">
        <v>0.0836950549352415</v>
      </c>
      <c r="AY1082" s="19" t="n">
        <v>0.0738336775626624</v>
      </c>
      <c r="AZ1082" s="19" t="n">
        <v>0.0639556522843062</v>
      </c>
      <c r="BA1082" s="19" t="n">
        <v>0.192479347500429</v>
      </c>
      <c r="BB1082" s="19"/>
      <c r="BC1082" s="19" t="n">
        <v>0.104276989749222</v>
      </c>
      <c r="BD1082" s="19" t="n">
        <v>0.068210118396041</v>
      </c>
      <c r="BE1082" s="19" t="n">
        <v>0.0640746544930662</v>
      </c>
      <c r="BF1082" s="19" t="n">
        <v>0.0342177108656913</v>
      </c>
      <c r="BG1082" s="19" t="n">
        <v>0.178548885380561</v>
      </c>
    </row>
    <row r="1083">
      <c r="C1083" s="19"/>
      <c r="D1083" s="19"/>
      <c r="E1083" s="19"/>
      <c r="F1083" s="19"/>
      <c r="G1083" s="19"/>
      <c r="H1083" s="19"/>
      <c r="I1083" s="19"/>
      <c r="J1083" s="19"/>
      <c r="K1083" s="19"/>
      <c r="L1083" s="19"/>
      <c r="M1083" s="19"/>
      <c r="N1083" s="19"/>
      <c r="O1083" s="19"/>
      <c r="P1083" s="19"/>
      <c r="Q1083" s="19"/>
      <c r="R1083" s="19"/>
      <c r="S1083" s="19"/>
      <c r="T1083" s="19"/>
      <c r="U1083" s="19"/>
      <c r="V1083" s="19"/>
      <c r="W1083" s="19"/>
      <c r="X1083" s="19"/>
      <c r="Y1083" s="19"/>
      <c r="Z1083" s="19"/>
      <c r="AA1083" s="19"/>
      <c r="AB1083" s="19"/>
      <c r="AC1083" s="19"/>
      <c r="AD1083" s="19"/>
      <c r="AE1083" s="19"/>
      <c r="AF1083" s="19"/>
      <c r="AG1083" s="19"/>
      <c r="AH1083" s="19"/>
      <c r="AI1083" s="19"/>
      <c r="AJ1083" s="19"/>
      <c r="AK1083" s="19"/>
      <c r="AL1083" s="19"/>
      <c r="AM1083" s="19"/>
      <c r="AN1083" s="19"/>
      <c r="AO1083" s="19"/>
      <c r="AP1083" s="19"/>
      <c r="AQ1083" s="19"/>
      <c r="AR1083" s="19"/>
      <c r="AS1083" s="19"/>
      <c r="AT1083" s="19"/>
      <c r="AU1083" s="19"/>
      <c r="AV1083" s="19"/>
      <c r="AW1083" s="19"/>
      <c r="AX1083" s="19"/>
      <c r="AY1083" s="19"/>
      <c r="AZ1083" s="19"/>
      <c r="BA1083" s="19"/>
      <c r="BB1083" s="19"/>
      <c r="BC1083" s="19"/>
      <c r="BD1083" s="19"/>
      <c r="BE1083" s="19"/>
      <c r="BF1083" s="19"/>
      <c r="BG1083" s="19"/>
    </row>
    <row r="1084">
      <c r="B1084" s="7" t="s">
        <v>476</v>
      </c>
      <c r="C1084" s="19"/>
      <c r="D1084" s="19"/>
      <c r="E1084" s="19"/>
      <c r="F1084" s="19"/>
      <c r="G1084" s="19"/>
      <c r="H1084" s="19"/>
      <c r="I1084" s="19"/>
      <c r="J1084" s="19"/>
      <c r="K1084" s="19"/>
      <c r="L1084" s="19"/>
      <c r="M1084" s="19"/>
      <c r="N1084" s="19"/>
      <c r="O1084" s="19"/>
      <c r="P1084" s="19"/>
      <c r="Q1084" s="19"/>
      <c r="R1084" s="19"/>
      <c r="S1084" s="19"/>
      <c r="T1084" s="19"/>
      <c r="U1084" s="19"/>
      <c r="V1084" s="19"/>
      <c r="W1084" s="19"/>
      <c r="X1084" s="19"/>
      <c r="Y1084" s="19"/>
      <c r="Z1084" s="19"/>
      <c r="AA1084" s="19"/>
      <c r="AB1084" s="19"/>
      <c r="AC1084" s="19"/>
      <c r="AD1084" s="19"/>
      <c r="AE1084" s="19"/>
      <c r="AF1084" s="19"/>
      <c r="AG1084" s="19"/>
      <c r="AH1084" s="19"/>
      <c r="AI1084" s="19"/>
      <c r="AJ1084" s="19"/>
      <c r="AK1084" s="19"/>
      <c r="AL1084" s="19"/>
      <c r="AM1084" s="19"/>
      <c r="AN1084" s="19"/>
      <c r="AO1084" s="19"/>
      <c r="AP1084" s="19"/>
      <c r="AQ1084" s="19"/>
      <c r="AR1084" s="19"/>
      <c r="AS1084" s="19"/>
      <c r="AT1084" s="19"/>
      <c r="AU1084" s="19"/>
      <c r="AV1084" s="19"/>
      <c r="AW1084" s="19"/>
      <c r="AX1084" s="19"/>
      <c r="AY1084" s="19"/>
      <c r="AZ1084" s="19"/>
      <c r="BA1084" s="19"/>
      <c r="BB1084" s="19"/>
      <c r="BC1084" s="19"/>
      <c r="BD1084" s="19"/>
      <c r="BE1084" s="19"/>
      <c r="BF1084" s="19"/>
      <c r="BG1084" s="19"/>
    </row>
    <row r="1085">
      <c r="B1085" s="26" t="s">
        <v>331</v>
      </c>
      <c r="C1085" s="19"/>
      <c r="D1085" s="19"/>
      <c r="E1085" s="19"/>
      <c r="F1085" s="19"/>
      <c r="G1085" s="19"/>
      <c r="H1085" s="19"/>
      <c r="I1085" s="19"/>
      <c r="J1085" s="19"/>
      <c r="K1085" s="19"/>
      <c r="L1085" s="19"/>
      <c r="M1085" s="19"/>
      <c r="N1085" s="19"/>
      <c r="O1085" s="19"/>
      <c r="P1085" s="19"/>
      <c r="Q1085" s="19"/>
      <c r="R1085" s="19"/>
      <c r="S1085" s="19"/>
      <c r="T1085" s="19"/>
      <c r="U1085" s="19"/>
      <c r="V1085" s="19"/>
      <c r="W1085" s="19"/>
      <c r="X1085" s="19"/>
      <c r="Y1085" s="19"/>
      <c r="Z1085" s="19"/>
      <c r="AA1085" s="19"/>
      <c r="AB1085" s="19"/>
      <c r="AC1085" s="19"/>
      <c r="AD1085" s="19"/>
      <c r="AE1085" s="19"/>
      <c r="AF1085" s="19"/>
      <c r="AG1085" s="19"/>
      <c r="AH1085" s="19"/>
      <c r="AI1085" s="19"/>
      <c r="AJ1085" s="19"/>
      <c r="AK1085" s="19"/>
      <c r="AL1085" s="19"/>
      <c r="AM1085" s="19"/>
      <c r="AN1085" s="19"/>
      <c r="AO1085" s="19"/>
      <c r="AP1085" s="19"/>
      <c r="AQ1085" s="19"/>
      <c r="AR1085" s="19"/>
      <c r="AS1085" s="19"/>
      <c r="AT1085" s="19"/>
      <c r="AU1085" s="19"/>
      <c r="AV1085" s="19"/>
      <c r="AW1085" s="19"/>
      <c r="AX1085" s="19"/>
      <c r="AY1085" s="19"/>
      <c r="AZ1085" s="19"/>
      <c r="BA1085" s="19"/>
      <c r="BB1085" s="19"/>
      <c r="BC1085" s="19"/>
      <c r="BD1085" s="19"/>
      <c r="BE1085" s="19"/>
      <c r="BF1085" s="19"/>
      <c r="BG1085" s="19"/>
    </row>
    <row r="1086">
      <c r="B1086" t="s">
        <v>466</v>
      </c>
      <c r="C1086" s="19" t="n">
        <v>0.0633992012476692</v>
      </c>
      <c r="D1086" s="19" t="n">
        <v>0.0870699165660997</v>
      </c>
      <c r="E1086" s="19" t="n">
        <v>0.0410197021326478</v>
      </c>
      <c r="F1086" s="19"/>
      <c r="G1086" s="19" t="n">
        <v>0.107303704318124</v>
      </c>
      <c r="H1086" s="19" t="n">
        <v>0.0848392746365088</v>
      </c>
      <c r="I1086" s="19" t="n">
        <v>0.0761383110900691</v>
      </c>
      <c r="J1086" s="19" t="n">
        <v>0.0521255678656945</v>
      </c>
      <c r="K1086" s="19" t="n">
        <v>0.0378674000817835</v>
      </c>
      <c r="L1086" s="19" t="n">
        <v>0.0362796801375072</v>
      </c>
      <c r="M1086" s="19"/>
      <c r="N1086" s="19" t="n">
        <v>0.073230656992888</v>
      </c>
      <c r="O1086" s="19" t="n">
        <v>0.0540084617460116</v>
      </c>
      <c r="P1086" s="19" t="n">
        <v>0.0798509857769814</v>
      </c>
      <c r="Q1086" s="19" t="n">
        <v>0.0489505472139327</v>
      </c>
      <c r="R1086" s="19"/>
      <c r="S1086" s="19" t="n">
        <v>0.0675160334647344</v>
      </c>
      <c r="T1086" s="19" t="n">
        <v>0.079658527125844</v>
      </c>
      <c r="U1086" s="19" t="n">
        <v>0.0379418007767426</v>
      </c>
      <c r="V1086" s="19" t="n">
        <v>0.0775305918425402</v>
      </c>
      <c r="W1086" s="19" t="n">
        <v>0.0518513994721712</v>
      </c>
      <c r="X1086" s="19" t="n">
        <v>0.0590479051680818</v>
      </c>
      <c r="Y1086" s="19" t="n">
        <v>0.0310350588524597</v>
      </c>
      <c r="Z1086" s="19" t="n">
        <v>0.0369048036723492</v>
      </c>
      <c r="AA1086" s="19" t="n">
        <v>0.0804829005132025</v>
      </c>
      <c r="AB1086" s="19" t="n">
        <v>0.0737438267092029</v>
      </c>
      <c r="AC1086" s="19" t="n">
        <v>0.0414060666191233</v>
      </c>
      <c r="AD1086" s="19" t="n">
        <v>0.0947131321076872</v>
      </c>
      <c r="AE1086" s="19"/>
      <c r="AF1086" s="19" t="n">
        <v>0.070457086893306</v>
      </c>
      <c r="AG1086" s="19" t="n">
        <v>0.0492116189861301</v>
      </c>
      <c r="AH1086" s="19" t="n">
        <v>0.0729868337428806</v>
      </c>
      <c r="AI1086" s="19"/>
      <c r="AJ1086" s="19" t="n">
        <v>0.0486335170468245</v>
      </c>
      <c r="AK1086" s="19" t="n">
        <v>0.067563802605995</v>
      </c>
      <c r="AL1086" s="19" t="n">
        <v>0.0379985763065558</v>
      </c>
      <c r="AM1086" s="19" t="n">
        <v>0.134685974300989</v>
      </c>
      <c r="AN1086" s="19" t="n">
        <v>0.0641884832895045</v>
      </c>
      <c r="AO1086" s="19"/>
      <c r="AP1086" s="19" t="n">
        <v>0.0534701027038039</v>
      </c>
      <c r="AQ1086" s="19" t="n">
        <v>0.05860786847644</v>
      </c>
      <c r="AR1086" s="19" t="n">
        <v>0.0656667902245759</v>
      </c>
      <c r="AS1086" s="19" t="n">
        <v>0.105590478968559</v>
      </c>
      <c r="AT1086" s="19" t="n">
        <v>0.0470561579616286</v>
      </c>
      <c r="AU1086" s="19"/>
      <c r="AV1086" s="19" t="n">
        <v>0.0669984224919288</v>
      </c>
      <c r="AW1086" s="19" t="n">
        <v>0.0392120146553602</v>
      </c>
      <c r="AX1086" s="19" t="n">
        <v>0.0721160115005982</v>
      </c>
      <c r="AY1086" s="19" t="n">
        <v>0.107537224466132</v>
      </c>
      <c r="AZ1086" s="19" t="n">
        <v>0.0551339459440018</v>
      </c>
      <c r="BA1086" s="19" t="n">
        <v>0</v>
      </c>
      <c r="BB1086" s="19"/>
      <c r="BC1086" s="19" t="n">
        <v>0.0453991389466041</v>
      </c>
      <c r="BD1086" s="19" t="n">
        <v>0.0680440928446311</v>
      </c>
      <c r="BE1086" s="19" t="n">
        <v>0.0440326872629593</v>
      </c>
      <c r="BF1086" s="19" t="n">
        <v>0.101091146263403</v>
      </c>
      <c r="BG1086" s="19" t="n">
        <v>0.102243389218636</v>
      </c>
    </row>
    <row r="1087">
      <c r="B1087" t="s">
        <v>467</v>
      </c>
      <c r="C1087" s="19" t="n">
        <v>0.166387733071397</v>
      </c>
      <c r="D1087" s="19" t="n">
        <v>0.191195314075761</v>
      </c>
      <c r="E1087" s="19" t="n">
        <v>0.141901497202405</v>
      </c>
      <c r="F1087" s="19"/>
      <c r="G1087" s="19" t="n">
        <v>0.24733416496885</v>
      </c>
      <c r="H1087" s="19" t="n">
        <v>0.209242001589608</v>
      </c>
      <c r="I1087" s="19" t="n">
        <v>0.15763271265937</v>
      </c>
      <c r="J1087" s="19" t="n">
        <v>0.125913730542525</v>
      </c>
      <c r="K1087" s="19" t="n">
        <v>0.186909220531597</v>
      </c>
      <c r="L1087" s="19" t="n">
        <v>0.108465071155325</v>
      </c>
      <c r="M1087" s="19"/>
      <c r="N1087" s="19" t="n">
        <v>0.21174416208593</v>
      </c>
      <c r="O1087" s="19" t="n">
        <v>0.174034858497524</v>
      </c>
      <c r="P1087" s="19" t="n">
        <v>0.147376201478796</v>
      </c>
      <c r="Q1087" s="19" t="n">
        <v>0.129548519665121</v>
      </c>
      <c r="R1087" s="19"/>
      <c r="S1087" s="19" t="n">
        <v>0.194526705755144</v>
      </c>
      <c r="T1087" s="19" t="n">
        <v>0.156098194718413</v>
      </c>
      <c r="U1087" s="19" t="n">
        <v>0.161371136022005</v>
      </c>
      <c r="V1087" s="19" t="n">
        <v>0.209705422903861</v>
      </c>
      <c r="W1087" s="19" t="n">
        <v>0.233424700154214</v>
      </c>
      <c r="X1087" s="19" t="n">
        <v>0.190240930490455</v>
      </c>
      <c r="Y1087" s="19" t="n">
        <v>0.0688669595704158</v>
      </c>
      <c r="Z1087" s="19" t="n">
        <v>0.181648072742843</v>
      </c>
      <c r="AA1087" s="19" t="n">
        <v>0.182722492283968</v>
      </c>
      <c r="AB1087" s="19" t="n">
        <v>0.173251240013359</v>
      </c>
      <c r="AC1087" s="19" t="n">
        <v>0.0978807335719086</v>
      </c>
      <c r="AD1087" s="19" t="n">
        <v>0.0386555452026397</v>
      </c>
      <c r="AE1087" s="19"/>
      <c r="AF1087" s="19" t="n">
        <v>0.129254429894756</v>
      </c>
      <c r="AG1087" s="19" t="n">
        <v>0.175288952964323</v>
      </c>
      <c r="AH1087" s="19" t="n">
        <v>0.188605690949187</v>
      </c>
      <c r="AI1087" s="19"/>
      <c r="AJ1087" s="19" t="n">
        <v>0.16848484192829</v>
      </c>
      <c r="AK1087" s="19" t="n">
        <v>0.197269851395719</v>
      </c>
      <c r="AL1087" s="19" t="n">
        <v>0.199148134641559</v>
      </c>
      <c r="AM1087" s="19" t="n">
        <v>0.0487619612735199</v>
      </c>
      <c r="AN1087" s="19" t="n">
        <v>0.114030263293091</v>
      </c>
      <c r="AO1087" s="19"/>
      <c r="AP1087" s="19" t="n">
        <v>0.15058420138515</v>
      </c>
      <c r="AQ1087" s="19" t="n">
        <v>0.186289954393906</v>
      </c>
      <c r="AR1087" s="19" t="n">
        <v>0.214429277371957</v>
      </c>
      <c r="AS1087" s="19" t="n">
        <v>0.155336024094852</v>
      </c>
      <c r="AT1087" s="19" t="n">
        <v>0.133150811263807</v>
      </c>
      <c r="AU1087" s="19"/>
      <c r="AV1087" s="19" t="n">
        <v>0.187347020705211</v>
      </c>
      <c r="AW1087" s="19" t="n">
        <v>0.172552324040621</v>
      </c>
      <c r="AX1087" s="19" t="n">
        <v>0.221323876519745</v>
      </c>
      <c r="AY1087" s="19" t="n">
        <v>0.147164913866125</v>
      </c>
      <c r="AZ1087" s="19" t="n">
        <v>0.12007269536627</v>
      </c>
      <c r="BA1087" s="19" t="n">
        <v>0.106813414203309</v>
      </c>
      <c r="BB1087" s="19"/>
      <c r="BC1087" s="19" t="n">
        <v>0.122370819113725</v>
      </c>
      <c r="BD1087" s="19" t="n">
        <v>0.161169523450185</v>
      </c>
      <c r="BE1087" s="19" t="n">
        <v>0.167632779526121</v>
      </c>
      <c r="BF1087" s="19" t="n">
        <v>0.218213602148586</v>
      </c>
      <c r="BG1087" s="19" t="n">
        <v>0.349170011935586</v>
      </c>
    </row>
    <row r="1088">
      <c r="B1088" t="s">
        <v>468</v>
      </c>
      <c r="C1088" s="19" t="n">
        <v>0.72034580643037</v>
      </c>
      <c r="D1088" s="19" t="n">
        <v>0.672877877624024</v>
      </c>
      <c r="E1088" s="19" t="n">
        <v>0.767465634882149</v>
      </c>
      <c r="F1088" s="19"/>
      <c r="G1088" s="19" t="n">
        <v>0.600918079354416</v>
      </c>
      <c r="H1088" s="19" t="n">
        <v>0.673101108741798</v>
      </c>
      <c r="I1088" s="19" t="n">
        <v>0.695538810414533</v>
      </c>
      <c r="J1088" s="19" t="n">
        <v>0.751969915328517</v>
      </c>
      <c r="K1088" s="19" t="n">
        <v>0.719483123575505</v>
      </c>
      <c r="L1088" s="19" t="n">
        <v>0.827039884328655</v>
      </c>
      <c r="M1088" s="19"/>
      <c r="N1088" s="19" t="n">
        <v>0.673635138405037</v>
      </c>
      <c r="O1088" s="19" t="n">
        <v>0.732006243098816</v>
      </c>
      <c r="P1088" s="19" t="n">
        <v>0.722193068985343</v>
      </c>
      <c r="Q1088" s="19" t="n">
        <v>0.753722333498124</v>
      </c>
      <c r="R1088" s="19"/>
      <c r="S1088" s="19" t="n">
        <v>0.706053347548784</v>
      </c>
      <c r="T1088" s="19" t="n">
        <v>0.709598339721695</v>
      </c>
      <c r="U1088" s="19" t="n">
        <v>0.747877937426997</v>
      </c>
      <c r="V1088" s="19" t="n">
        <v>0.686236450444572</v>
      </c>
      <c r="W1088" s="19" t="n">
        <v>0.6478134956945</v>
      </c>
      <c r="X1088" s="19" t="n">
        <v>0.717887938743183</v>
      </c>
      <c r="Y1088" s="19" t="n">
        <v>0.833991194805324</v>
      </c>
      <c r="Z1088" s="19" t="n">
        <v>0.702627889285742</v>
      </c>
      <c r="AA1088" s="19" t="n">
        <v>0.70305958965508</v>
      </c>
      <c r="AB1088" s="19" t="n">
        <v>0.707078273098077</v>
      </c>
      <c r="AC1088" s="19" t="n">
        <v>0.776610973178765</v>
      </c>
      <c r="AD1088" s="19" t="n">
        <v>0.747310656772849</v>
      </c>
      <c r="AE1088" s="19"/>
      <c r="AF1088" s="19" t="n">
        <v>0.739522017907642</v>
      </c>
      <c r="AG1088" s="19" t="n">
        <v>0.740513398250299</v>
      </c>
      <c r="AH1088" s="19" t="n">
        <v>0.672230865667399</v>
      </c>
      <c r="AI1088" s="19"/>
      <c r="AJ1088" s="19" t="n">
        <v>0.725052847162623</v>
      </c>
      <c r="AK1088" s="19" t="n">
        <v>0.729001494862329</v>
      </c>
      <c r="AL1088" s="19" t="n">
        <v>0.734840831611432</v>
      </c>
      <c r="AM1088" s="19" t="n">
        <v>0.754038007596871</v>
      </c>
      <c r="AN1088" s="19" t="n">
        <v>0.736385491494833</v>
      </c>
      <c r="AO1088" s="19"/>
      <c r="AP1088" s="19" t="n">
        <v>0.726946787104434</v>
      </c>
      <c r="AQ1088" s="19" t="n">
        <v>0.739241709847288</v>
      </c>
      <c r="AR1088" s="19" t="n">
        <v>0.661179104814058</v>
      </c>
      <c r="AS1088" s="19" t="n">
        <v>0.679426639412468</v>
      </c>
      <c r="AT1088" s="19" t="n">
        <v>0.746510680631899</v>
      </c>
      <c r="AU1088" s="19"/>
      <c r="AV1088" s="19" t="n">
        <v>0.732580593608537</v>
      </c>
      <c r="AW1088" s="19" t="n">
        <v>0.73506308807528</v>
      </c>
      <c r="AX1088" s="19" t="n">
        <v>0.658739351894137</v>
      </c>
      <c r="AY1088" s="19" t="n">
        <v>0.673869835559048</v>
      </c>
      <c r="AZ1088" s="19" t="n">
        <v>0.768913038721709</v>
      </c>
      <c r="BA1088" s="19" t="n">
        <v>0.788923772781416</v>
      </c>
      <c r="BB1088" s="19"/>
      <c r="BC1088" s="19" t="n">
        <v>0.755612805221271</v>
      </c>
      <c r="BD1088" s="19" t="n">
        <v>0.726103190944062</v>
      </c>
      <c r="BE1088" s="19" t="n">
        <v>0.741219339417039</v>
      </c>
      <c r="BF1088" s="19" t="n">
        <v>0.652524876363862</v>
      </c>
      <c r="BG1088" s="19" t="n">
        <v>0.497625906290868</v>
      </c>
    </row>
    <row r="1089">
      <c r="B1089" t="s">
        <v>100</v>
      </c>
      <c r="C1089" s="19" t="n">
        <v>0.049867259250564</v>
      </c>
      <c r="D1089" s="19" t="n">
        <v>0.0488568917341154</v>
      </c>
      <c r="E1089" s="19" t="n">
        <v>0.0496131657827983</v>
      </c>
      <c r="F1089" s="19"/>
      <c r="G1089" s="19" t="n">
        <v>0.0444440513586103</v>
      </c>
      <c r="H1089" s="19" t="n">
        <v>0.0328176150320858</v>
      </c>
      <c r="I1089" s="19" t="n">
        <v>0.0706901658360275</v>
      </c>
      <c r="J1089" s="19" t="n">
        <v>0.0699907862632631</v>
      </c>
      <c r="K1089" s="19" t="n">
        <v>0.055740255811115</v>
      </c>
      <c r="L1089" s="19" t="n">
        <v>0.028215364378513</v>
      </c>
      <c r="M1089" s="19"/>
      <c r="N1089" s="19" t="n">
        <v>0.0413900425161449</v>
      </c>
      <c r="O1089" s="19" t="n">
        <v>0.0399504366576484</v>
      </c>
      <c r="P1089" s="19" t="n">
        <v>0.0505797437588792</v>
      </c>
      <c r="Q1089" s="19" t="n">
        <v>0.067778599622823</v>
      </c>
      <c r="R1089" s="19"/>
      <c r="S1089" s="19" t="n">
        <v>0.0319039132313375</v>
      </c>
      <c r="T1089" s="19" t="n">
        <v>0.0546449384340485</v>
      </c>
      <c r="U1089" s="19" t="n">
        <v>0.052809125774255</v>
      </c>
      <c r="V1089" s="19" t="n">
        <v>0.0265275348090267</v>
      </c>
      <c r="W1089" s="19" t="n">
        <v>0.0669104046791149</v>
      </c>
      <c r="X1089" s="19" t="n">
        <v>0.0328232255982799</v>
      </c>
      <c r="Y1089" s="19" t="n">
        <v>0.0661067867718004</v>
      </c>
      <c r="Z1089" s="19" t="n">
        <v>0.0788192342990657</v>
      </c>
      <c r="AA1089" s="19" t="n">
        <v>0.0337350175477498</v>
      </c>
      <c r="AB1089" s="19" t="n">
        <v>0.0459266601793612</v>
      </c>
      <c r="AC1089" s="19" t="n">
        <v>0.0841022266302026</v>
      </c>
      <c r="AD1089" s="19" t="n">
        <v>0.119320665916824</v>
      </c>
      <c r="AE1089" s="19"/>
      <c r="AF1089" s="19" t="n">
        <v>0.0607664653042966</v>
      </c>
      <c r="AG1089" s="19" t="n">
        <v>0.0349860297992481</v>
      </c>
      <c r="AH1089" s="19" t="n">
        <v>0.0661766096405334</v>
      </c>
      <c r="AI1089" s="19"/>
      <c r="AJ1089" s="19" t="n">
        <v>0.0578287938622631</v>
      </c>
      <c r="AK1089" s="19" t="n">
        <v>0.0061648511359575</v>
      </c>
      <c r="AL1089" s="19" t="n">
        <v>0.0280124574404532</v>
      </c>
      <c r="AM1089" s="19" t="n">
        <v>0.0625140568286209</v>
      </c>
      <c r="AN1089" s="19" t="n">
        <v>0.0853957619225714</v>
      </c>
      <c r="AO1089" s="19"/>
      <c r="AP1089" s="19" t="n">
        <v>0.0689989088066127</v>
      </c>
      <c r="AQ1089" s="19" t="n">
        <v>0.0158604672823664</v>
      </c>
      <c r="AR1089" s="19" t="n">
        <v>0.0587248275894083</v>
      </c>
      <c r="AS1089" s="19" t="n">
        <v>0.0596468575241216</v>
      </c>
      <c r="AT1089" s="19" t="n">
        <v>0.0732823501426646</v>
      </c>
      <c r="AU1089" s="19"/>
      <c r="AV1089" s="19" t="n">
        <v>0.0130739631943236</v>
      </c>
      <c r="AW1089" s="19" t="n">
        <v>0.0531725732287393</v>
      </c>
      <c r="AX1089" s="19" t="n">
        <v>0.0478207600855196</v>
      </c>
      <c r="AY1089" s="19" t="n">
        <v>0.0714280261086949</v>
      </c>
      <c r="AZ1089" s="19" t="n">
        <v>0.0558803199680191</v>
      </c>
      <c r="BA1089" s="19" t="n">
        <v>0.104262813015275</v>
      </c>
      <c r="BB1089" s="19"/>
      <c r="BC1089" s="19" t="n">
        <v>0.0766172367184003</v>
      </c>
      <c r="BD1089" s="19" t="n">
        <v>0.0446831927611223</v>
      </c>
      <c r="BE1089" s="19" t="n">
        <v>0.0471151937938807</v>
      </c>
      <c r="BF1089" s="19" t="n">
        <v>0.0281703752241483</v>
      </c>
      <c r="BG1089" s="19" t="n">
        <v>0.0509606925549104</v>
      </c>
    </row>
    <row r="1090">
      <c r="C1090" s="19"/>
      <c r="D1090" s="19"/>
      <c r="E1090" s="19"/>
      <c r="F1090" s="19"/>
      <c r="G1090" s="19"/>
      <c r="H1090" s="19"/>
      <c r="I1090" s="19"/>
      <c r="J1090" s="19"/>
      <c r="K1090" s="19"/>
      <c r="L1090" s="19"/>
      <c r="M1090" s="19"/>
      <c r="N1090" s="19"/>
      <c r="O1090" s="19"/>
      <c r="P1090" s="19"/>
      <c r="Q1090" s="19"/>
      <c r="R1090" s="19"/>
      <c r="S1090" s="19"/>
      <c r="T1090" s="19"/>
      <c r="U1090" s="19"/>
      <c r="V1090" s="19"/>
      <c r="W1090" s="19"/>
      <c r="X1090" s="19"/>
      <c r="Y1090" s="19"/>
      <c r="Z1090" s="19"/>
      <c r="AA1090" s="19"/>
      <c r="AB1090" s="19"/>
      <c r="AC1090" s="19"/>
      <c r="AD1090" s="19"/>
      <c r="AE1090" s="19"/>
      <c r="AF1090" s="19"/>
      <c r="AG1090" s="19"/>
      <c r="AH1090" s="19"/>
      <c r="AI1090" s="19"/>
      <c r="AJ1090" s="19"/>
      <c r="AK1090" s="19"/>
      <c r="AL1090" s="19"/>
      <c r="AM1090" s="19"/>
      <c r="AN1090" s="19"/>
      <c r="AO1090" s="19"/>
      <c r="AP1090" s="19"/>
      <c r="AQ1090" s="19"/>
      <c r="AR1090" s="19"/>
      <c r="AS1090" s="19"/>
      <c r="AT1090" s="19"/>
      <c r="AU1090" s="19"/>
      <c r="AV1090" s="19"/>
      <c r="AW1090" s="19"/>
      <c r="AX1090" s="19"/>
      <c r="AY1090" s="19"/>
      <c r="AZ1090" s="19"/>
      <c r="BA1090" s="19"/>
      <c r="BB1090" s="19"/>
      <c r="BC1090" s="19"/>
      <c r="BD1090" s="19"/>
      <c r="BE1090" s="19"/>
      <c r="BF1090" s="19"/>
      <c r="BG1090" s="19"/>
    </row>
    <row r="1091">
      <c r="B1091" s="7" t="s">
        <v>477</v>
      </c>
      <c r="C1091" s="19"/>
      <c r="D1091" s="19"/>
      <c r="E1091" s="19"/>
      <c r="F1091" s="19"/>
      <c r="G1091" s="19"/>
      <c r="H1091" s="19"/>
      <c r="I1091" s="19"/>
      <c r="J1091" s="19"/>
      <c r="K1091" s="19"/>
      <c r="L1091" s="19"/>
      <c r="M1091" s="19"/>
      <c r="N1091" s="19"/>
      <c r="O1091" s="19"/>
      <c r="P1091" s="19"/>
      <c r="Q1091" s="19"/>
      <c r="R1091" s="19"/>
      <c r="S1091" s="19"/>
      <c r="T1091" s="19"/>
      <c r="U1091" s="19"/>
      <c r="V1091" s="19"/>
      <c r="W1091" s="19"/>
      <c r="X1091" s="19"/>
      <c r="Y1091" s="19"/>
      <c r="Z1091" s="19"/>
      <c r="AA1091" s="19"/>
      <c r="AB1091" s="19"/>
      <c r="AC1091" s="19"/>
      <c r="AD1091" s="19"/>
      <c r="AE1091" s="19"/>
      <c r="AF1091" s="19"/>
      <c r="AG1091" s="19"/>
      <c r="AH1091" s="19"/>
      <c r="AI1091" s="19"/>
      <c r="AJ1091" s="19"/>
      <c r="AK1091" s="19"/>
      <c r="AL1091" s="19"/>
      <c r="AM1091" s="19"/>
      <c r="AN1091" s="19"/>
      <c r="AO1091" s="19"/>
      <c r="AP1091" s="19"/>
      <c r="AQ1091" s="19"/>
      <c r="AR1091" s="19"/>
      <c r="AS1091" s="19"/>
      <c r="AT1091" s="19"/>
      <c r="AU1091" s="19"/>
      <c r="AV1091" s="19"/>
      <c r="AW1091" s="19"/>
      <c r="AX1091" s="19"/>
      <c r="AY1091" s="19"/>
      <c r="AZ1091" s="19"/>
      <c r="BA1091" s="19"/>
      <c r="BB1091" s="19"/>
      <c r="BC1091" s="19"/>
      <c r="BD1091" s="19"/>
      <c r="BE1091" s="19"/>
      <c r="BF1091" s="19"/>
      <c r="BG1091" s="19"/>
    </row>
    <row r="1092">
      <c r="B1092" s="26" t="s">
        <v>331</v>
      </c>
      <c r="C1092" s="19"/>
      <c r="D1092" s="19"/>
      <c r="E1092" s="19"/>
      <c r="F1092" s="19"/>
      <c r="G1092" s="19"/>
      <c r="H1092" s="19"/>
      <c r="I1092" s="19"/>
      <c r="J1092" s="19"/>
      <c r="K1092" s="19"/>
      <c r="L1092" s="19"/>
      <c r="M1092" s="19"/>
      <c r="N1092" s="19"/>
      <c r="O1092" s="19"/>
      <c r="P1092" s="19"/>
      <c r="Q1092" s="19"/>
      <c r="R1092" s="19"/>
      <c r="S1092" s="19"/>
      <c r="T1092" s="19"/>
      <c r="U1092" s="19"/>
      <c r="V1092" s="19"/>
      <c r="W1092" s="19"/>
      <c r="X1092" s="19"/>
      <c r="Y1092" s="19"/>
      <c r="Z1092" s="19"/>
      <c r="AA1092" s="19"/>
      <c r="AB1092" s="19"/>
      <c r="AC1092" s="19"/>
      <c r="AD1092" s="19"/>
      <c r="AE1092" s="19"/>
      <c r="AF1092" s="19"/>
      <c r="AG1092" s="19"/>
      <c r="AH1092" s="19"/>
      <c r="AI1092" s="19"/>
      <c r="AJ1092" s="19"/>
      <c r="AK1092" s="19"/>
      <c r="AL1092" s="19"/>
      <c r="AM1092" s="19"/>
      <c r="AN1092" s="19"/>
      <c r="AO1092" s="19"/>
      <c r="AP1092" s="19"/>
      <c r="AQ1092" s="19"/>
      <c r="AR1092" s="19"/>
      <c r="AS1092" s="19"/>
      <c r="AT1092" s="19"/>
      <c r="AU1092" s="19"/>
      <c r="AV1092" s="19"/>
      <c r="AW1092" s="19"/>
      <c r="AX1092" s="19"/>
      <c r="AY1092" s="19"/>
      <c r="AZ1092" s="19"/>
      <c r="BA1092" s="19"/>
      <c r="BB1092" s="19"/>
      <c r="BC1092" s="19"/>
      <c r="BD1092" s="19"/>
      <c r="BE1092" s="19"/>
      <c r="BF1092" s="19"/>
      <c r="BG1092" s="19"/>
    </row>
    <row r="1093">
      <c r="B1093" t="s">
        <v>466</v>
      </c>
      <c r="C1093" s="19" t="n">
        <v>0.0533402774644316</v>
      </c>
      <c r="D1093" s="19" t="n">
        <v>0.0622492262341812</v>
      </c>
      <c r="E1093" s="19" t="n">
        <v>0.0451288834780003</v>
      </c>
      <c r="F1093" s="19"/>
      <c r="G1093" s="19" t="n">
        <v>0.107396556618193</v>
      </c>
      <c r="H1093" s="19" t="n">
        <v>0.0873978421882819</v>
      </c>
      <c r="I1093" s="19" t="n">
        <v>0.0451501922465256</v>
      </c>
      <c r="J1093" s="19" t="n">
        <v>0.0615751233055848</v>
      </c>
      <c r="K1093" s="19" t="n">
        <v>0.0197564688891634</v>
      </c>
      <c r="L1093" s="19" t="n">
        <v>0.0167479359512023</v>
      </c>
      <c r="M1093" s="19"/>
      <c r="N1093" s="19" t="n">
        <v>0.0654267612914886</v>
      </c>
      <c r="O1093" s="19" t="n">
        <v>0.0618378590274253</v>
      </c>
      <c r="P1093" s="19" t="n">
        <v>0.0499317645784674</v>
      </c>
      <c r="Q1093" s="19" t="n">
        <v>0.0355643304128024</v>
      </c>
      <c r="R1093" s="19"/>
      <c r="S1093" s="19" t="n">
        <v>0.0809366242124649</v>
      </c>
      <c r="T1093" s="19" t="n">
        <v>0.0661646798565489</v>
      </c>
      <c r="U1093" s="19" t="n">
        <v>0.0272060893505214</v>
      </c>
      <c r="V1093" s="19" t="n">
        <v>0.0815423418262521</v>
      </c>
      <c r="W1093" s="19" t="n">
        <v>0.0509417088151906</v>
      </c>
      <c r="X1093" s="19" t="n">
        <v>0.0649512518304052</v>
      </c>
      <c r="Y1093" s="19" t="n">
        <v>0.024341397893427</v>
      </c>
      <c r="Z1093" s="19" t="n">
        <v>0</v>
      </c>
      <c r="AA1093" s="19" t="n">
        <v>0.070692738916114</v>
      </c>
      <c r="AB1093" s="19" t="n">
        <v>0.0325686380789026</v>
      </c>
      <c r="AC1093" s="19" t="n">
        <v>0.035083987757934</v>
      </c>
      <c r="AD1093" s="19" t="n">
        <v>0</v>
      </c>
      <c r="AE1093" s="19"/>
      <c r="AF1093" s="19" t="n">
        <v>0.0564628208881147</v>
      </c>
      <c r="AG1093" s="19" t="n">
        <v>0.0444901069808246</v>
      </c>
      <c r="AH1093" s="19" t="n">
        <v>0.0501103430270744</v>
      </c>
      <c r="AI1093" s="19"/>
      <c r="AJ1093" s="19" t="n">
        <v>0.0336970728772891</v>
      </c>
      <c r="AK1093" s="19" t="n">
        <v>0.0795876628833638</v>
      </c>
      <c r="AL1093" s="19" t="n">
        <v>0.0156522631414218</v>
      </c>
      <c r="AM1093" s="19" t="n">
        <v>0.0701911577959198</v>
      </c>
      <c r="AN1093" s="19" t="n">
        <v>0.0354503125319912</v>
      </c>
      <c r="AO1093" s="19"/>
      <c r="AP1093" s="19" t="n">
        <v>0.0412126633078755</v>
      </c>
      <c r="AQ1093" s="19" t="n">
        <v>0.0730127886808488</v>
      </c>
      <c r="AR1093" s="19" t="n">
        <v>0.0257848668767271</v>
      </c>
      <c r="AS1093" s="19" t="n">
        <v>0.0886793119255992</v>
      </c>
      <c r="AT1093" s="19" t="n">
        <v>0.0275228265801429</v>
      </c>
      <c r="AU1093" s="19"/>
      <c r="AV1093" s="19" t="n">
        <v>0.0748496015014656</v>
      </c>
      <c r="AW1093" s="19" t="n">
        <v>0.0394598802068276</v>
      </c>
      <c r="AX1093" s="19" t="n">
        <v>0.0400656993631826</v>
      </c>
      <c r="AY1093" s="19" t="n">
        <v>0.0749326980792081</v>
      </c>
      <c r="AZ1093" s="19" t="n">
        <v>0.0568162585384894</v>
      </c>
      <c r="BA1093" s="19" t="n">
        <v>0</v>
      </c>
      <c r="BB1093" s="19"/>
      <c r="BC1093" s="19" t="n">
        <v>0.0200322029906968</v>
      </c>
      <c r="BD1093" s="19" t="n">
        <v>0.0638451886215495</v>
      </c>
      <c r="BE1093" s="19" t="n">
        <v>0.0524633831426828</v>
      </c>
      <c r="BF1093" s="19" t="n">
        <v>0.0761570135517052</v>
      </c>
      <c r="BG1093" s="19" t="n">
        <v>0.064032110560969</v>
      </c>
    </row>
    <row r="1094">
      <c r="B1094" t="s">
        <v>467</v>
      </c>
      <c r="C1094" s="19" t="n">
        <v>0.109678946640615</v>
      </c>
      <c r="D1094" s="19" t="n">
        <v>0.154013107330331</v>
      </c>
      <c r="E1094" s="19" t="n">
        <v>0.0676981127773215</v>
      </c>
      <c r="F1094" s="19"/>
      <c r="G1094" s="19" t="n">
        <v>0.191026323359548</v>
      </c>
      <c r="H1094" s="19" t="n">
        <v>0.163313211839959</v>
      </c>
      <c r="I1094" s="19" t="n">
        <v>0.0877708909129986</v>
      </c>
      <c r="J1094" s="19" t="n">
        <v>0.0912628942897383</v>
      </c>
      <c r="K1094" s="19" t="n">
        <v>0.1031047878262</v>
      </c>
      <c r="L1094" s="19" t="n">
        <v>0.0549621392906129</v>
      </c>
      <c r="M1094" s="19"/>
      <c r="N1094" s="19" t="n">
        <v>0.152178267899248</v>
      </c>
      <c r="O1094" s="19" t="n">
        <v>0.0763809523018</v>
      </c>
      <c r="P1094" s="19" t="n">
        <v>0.110598846548579</v>
      </c>
      <c r="Q1094" s="19" t="n">
        <v>0.100042608890203</v>
      </c>
      <c r="R1094" s="19"/>
      <c r="S1094" s="19" t="n">
        <v>0.125875395523687</v>
      </c>
      <c r="T1094" s="19" t="n">
        <v>0.101032224101771</v>
      </c>
      <c r="U1094" s="19" t="n">
        <v>0.0858454315070448</v>
      </c>
      <c r="V1094" s="19" t="n">
        <v>0.122170844968458</v>
      </c>
      <c r="W1094" s="19" t="n">
        <v>0.0973200668107146</v>
      </c>
      <c r="X1094" s="19" t="n">
        <v>0.161641982207491</v>
      </c>
      <c r="Y1094" s="19" t="n">
        <v>0.0789327750823807</v>
      </c>
      <c r="Z1094" s="19" t="n">
        <v>0.16616764684713</v>
      </c>
      <c r="AA1094" s="19" t="n">
        <v>0.127159498291578</v>
      </c>
      <c r="AB1094" s="19" t="n">
        <v>0.096825047760028</v>
      </c>
      <c r="AC1094" s="19" t="n">
        <v>0.0350715666145672</v>
      </c>
      <c r="AD1094" s="19" t="n">
        <v>0.0933072836403713</v>
      </c>
      <c r="AE1094" s="19"/>
      <c r="AF1094" s="19" t="n">
        <v>0.0946176549172413</v>
      </c>
      <c r="AG1094" s="19" t="n">
        <v>0.10651975286926</v>
      </c>
      <c r="AH1094" s="19" t="n">
        <v>0.119295990806381</v>
      </c>
      <c r="AI1094" s="19"/>
      <c r="AJ1094" s="19" t="n">
        <v>0.114424341889728</v>
      </c>
      <c r="AK1094" s="19" t="n">
        <v>0.108275084064906</v>
      </c>
      <c r="AL1094" s="19" t="n">
        <v>0.0965084502465193</v>
      </c>
      <c r="AM1094" s="19" t="n">
        <v>0.107265346125396</v>
      </c>
      <c r="AN1094" s="19" t="n">
        <v>0.122014597112898</v>
      </c>
      <c r="AO1094" s="19"/>
      <c r="AP1094" s="19" t="n">
        <v>0.109864802110571</v>
      </c>
      <c r="AQ1094" s="19" t="n">
        <v>0.124830499257924</v>
      </c>
      <c r="AR1094" s="19" t="n">
        <v>0.103382179510675</v>
      </c>
      <c r="AS1094" s="19" t="n">
        <v>0.105154145190317</v>
      </c>
      <c r="AT1094" s="19" t="n">
        <v>0.0591653041179181</v>
      </c>
      <c r="AU1094" s="19"/>
      <c r="AV1094" s="19" t="n">
        <v>0.127827896517909</v>
      </c>
      <c r="AW1094" s="19" t="n">
        <v>0.109523064658285</v>
      </c>
      <c r="AX1094" s="19" t="n">
        <v>0.0945342203611425</v>
      </c>
      <c r="AY1094" s="19" t="n">
        <v>0.110621176855529</v>
      </c>
      <c r="AZ1094" s="19" t="n">
        <v>0.100779213768571</v>
      </c>
      <c r="BA1094" s="19" t="n">
        <v>0.0672222172480435</v>
      </c>
      <c r="BB1094" s="19"/>
      <c r="BC1094" s="19" t="n">
        <v>0.0687304161209554</v>
      </c>
      <c r="BD1094" s="19" t="n">
        <v>0.125280093792857</v>
      </c>
      <c r="BE1094" s="19" t="n">
        <v>0.110687056948845</v>
      </c>
      <c r="BF1094" s="19" t="n">
        <v>0.16797018098265</v>
      </c>
      <c r="BG1094" s="19" t="n">
        <v>0.138617155673891</v>
      </c>
    </row>
    <row r="1095">
      <c r="B1095" t="s">
        <v>468</v>
      </c>
      <c r="C1095" s="19" t="n">
        <v>0.766953477698666</v>
      </c>
      <c r="D1095" s="19" t="n">
        <v>0.715845546925553</v>
      </c>
      <c r="E1095" s="19" t="n">
        <v>0.816170026152426</v>
      </c>
      <c r="F1095" s="19"/>
      <c r="G1095" s="19" t="n">
        <v>0.644854399915012</v>
      </c>
      <c r="H1095" s="19" t="n">
        <v>0.692237798004657</v>
      </c>
      <c r="I1095" s="19" t="n">
        <v>0.770558406507622</v>
      </c>
      <c r="J1095" s="19" t="n">
        <v>0.761170687016778</v>
      </c>
      <c r="K1095" s="19" t="n">
        <v>0.787199401186018</v>
      </c>
      <c r="L1095" s="19" t="n">
        <v>0.889398955146896</v>
      </c>
      <c r="M1095" s="19"/>
      <c r="N1095" s="19" t="n">
        <v>0.732956652371048</v>
      </c>
      <c r="O1095" s="19" t="n">
        <v>0.799316535204563</v>
      </c>
      <c r="P1095" s="19" t="n">
        <v>0.766418609883749</v>
      </c>
      <c r="Q1095" s="19" t="n">
        <v>0.768694026464202</v>
      </c>
      <c r="R1095" s="19"/>
      <c r="S1095" s="19" t="n">
        <v>0.728306361805522</v>
      </c>
      <c r="T1095" s="19" t="n">
        <v>0.744586569174272</v>
      </c>
      <c r="U1095" s="19" t="n">
        <v>0.796653045764098</v>
      </c>
      <c r="V1095" s="19" t="n">
        <v>0.75573639321324</v>
      </c>
      <c r="W1095" s="19" t="n">
        <v>0.786774074202797</v>
      </c>
      <c r="X1095" s="19" t="n">
        <v>0.740583540363824</v>
      </c>
      <c r="Y1095" s="19" t="n">
        <v>0.810802591983631</v>
      </c>
      <c r="Z1095" s="19" t="n">
        <v>0.755013118853805</v>
      </c>
      <c r="AA1095" s="19" t="n">
        <v>0.759183630157429</v>
      </c>
      <c r="AB1095" s="19" t="n">
        <v>0.786931837962104</v>
      </c>
      <c r="AC1095" s="19" t="n">
        <v>0.828334738240709</v>
      </c>
      <c r="AD1095" s="19" t="n">
        <v>0.787372050442805</v>
      </c>
      <c r="AE1095" s="19"/>
      <c r="AF1095" s="19" t="n">
        <v>0.773564266109482</v>
      </c>
      <c r="AG1095" s="19" t="n">
        <v>0.795759532501682</v>
      </c>
      <c r="AH1095" s="19" t="n">
        <v>0.709170506139939</v>
      </c>
      <c r="AI1095" s="19"/>
      <c r="AJ1095" s="19" t="n">
        <v>0.775739244221165</v>
      </c>
      <c r="AK1095" s="19" t="n">
        <v>0.788715074039447</v>
      </c>
      <c r="AL1095" s="19" t="n">
        <v>0.841628973169548</v>
      </c>
      <c r="AM1095" s="19" t="n">
        <v>0.760029439250063</v>
      </c>
      <c r="AN1095" s="19" t="n">
        <v>0.688406082439578</v>
      </c>
      <c r="AO1095" s="19"/>
      <c r="AP1095" s="19" t="n">
        <v>0.761794578596792</v>
      </c>
      <c r="AQ1095" s="19" t="n">
        <v>0.768307292620639</v>
      </c>
      <c r="AR1095" s="19" t="n">
        <v>0.798206850118339</v>
      </c>
      <c r="AS1095" s="19" t="n">
        <v>0.71252818971649</v>
      </c>
      <c r="AT1095" s="19" t="n">
        <v>0.851035583186622</v>
      </c>
      <c r="AU1095" s="19"/>
      <c r="AV1095" s="19" t="n">
        <v>0.769809217129797</v>
      </c>
      <c r="AW1095" s="19" t="n">
        <v>0.780220907150921</v>
      </c>
      <c r="AX1095" s="19" t="n">
        <v>0.803662020029161</v>
      </c>
      <c r="AY1095" s="19" t="n">
        <v>0.701983526212592</v>
      </c>
      <c r="AZ1095" s="19" t="n">
        <v>0.794916711216407</v>
      </c>
      <c r="BA1095" s="19" t="n">
        <v>0.81591254487317</v>
      </c>
      <c r="BB1095" s="19"/>
      <c r="BC1095" s="19" t="n">
        <v>0.816653957897446</v>
      </c>
      <c r="BD1095" s="19" t="n">
        <v>0.733350025548414</v>
      </c>
      <c r="BE1095" s="19" t="n">
        <v>0.780020418726416</v>
      </c>
      <c r="BF1095" s="19" t="n">
        <v>0.715700845206092</v>
      </c>
      <c r="BG1095" s="19" t="n">
        <v>0.74639004121023</v>
      </c>
    </row>
    <row r="1096">
      <c r="B1096" t="s">
        <v>100</v>
      </c>
      <c r="C1096" s="19" t="n">
        <v>0.0700272981962871</v>
      </c>
      <c r="D1096" s="19" t="n">
        <v>0.067892119509935</v>
      </c>
      <c r="E1096" s="19" t="n">
        <v>0.0710029775922526</v>
      </c>
      <c r="F1096" s="19"/>
      <c r="G1096" s="19" t="n">
        <v>0.0567227201072476</v>
      </c>
      <c r="H1096" s="19" t="n">
        <v>0.057051147967102</v>
      </c>
      <c r="I1096" s="19" t="n">
        <v>0.0965205103328537</v>
      </c>
      <c r="J1096" s="19" t="n">
        <v>0.0859912953878989</v>
      </c>
      <c r="K1096" s="19" t="n">
        <v>0.089939342098619</v>
      </c>
      <c r="L1096" s="19" t="n">
        <v>0.0388909696112883</v>
      </c>
      <c r="M1096" s="19"/>
      <c r="N1096" s="19" t="n">
        <v>0.0494383184382151</v>
      </c>
      <c r="O1096" s="19" t="n">
        <v>0.062464653466212</v>
      </c>
      <c r="P1096" s="19" t="n">
        <v>0.0730507789892047</v>
      </c>
      <c r="Q1096" s="19" t="n">
        <v>0.0956990342327931</v>
      </c>
      <c r="R1096" s="19"/>
      <c r="S1096" s="19" t="n">
        <v>0.0648816184583262</v>
      </c>
      <c r="T1096" s="19" t="n">
        <v>0.0882165268674078</v>
      </c>
      <c r="U1096" s="19" t="n">
        <v>0.0902954333783362</v>
      </c>
      <c r="V1096" s="19" t="n">
        <v>0.0405504199920494</v>
      </c>
      <c r="W1096" s="19" t="n">
        <v>0.0649641501712977</v>
      </c>
      <c r="X1096" s="19" t="n">
        <v>0.0328232255982799</v>
      </c>
      <c r="Y1096" s="19" t="n">
        <v>0.0859232350405617</v>
      </c>
      <c r="Z1096" s="19" t="n">
        <v>0.0788192342990657</v>
      </c>
      <c r="AA1096" s="19" t="n">
        <v>0.0429641326348793</v>
      </c>
      <c r="AB1096" s="19" t="n">
        <v>0.0836744761989658</v>
      </c>
      <c r="AC1096" s="19" t="n">
        <v>0.10150970738679</v>
      </c>
      <c r="AD1096" s="19" t="n">
        <v>0.119320665916824</v>
      </c>
      <c r="AE1096" s="19"/>
      <c r="AF1096" s="19" t="n">
        <v>0.0753552580851622</v>
      </c>
      <c r="AG1096" s="19" t="n">
        <v>0.0532306076482338</v>
      </c>
      <c r="AH1096" s="19" t="n">
        <v>0.121423160026606</v>
      </c>
      <c r="AI1096" s="19"/>
      <c r="AJ1096" s="19" t="n">
        <v>0.0761393410118176</v>
      </c>
      <c r="AK1096" s="19" t="n">
        <v>0.0234221790122826</v>
      </c>
      <c r="AL1096" s="19" t="n">
        <v>0.0462103134425106</v>
      </c>
      <c r="AM1096" s="19" t="n">
        <v>0.0625140568286209</v>
      </c>
      <c r="AN1096" s="19" t="n">
        <v>0.154129007915533</v>
      </c>
      <c r="AO1096" s="19"/>
      <c r="AP1096" s="19" t="n">
        <v>0.0871279559847616</v>
      </c>
      <c r="AQ1096" s="19" t="n">
        <v>0.0338494194405884</v>
      </c>
      <c r="AR1096" s="19" t="n">
        <v>0.0726261034942581</v>
      </c>
      <c r="AS1096" s="19" t="n">
        <v>0.0936383531675938</v>
      </c>
      <c r="AT1096" s="19" t="n">
        <v>0.0622762861153174</v>
      </c>
      <c r="AU1096" s="19"/>
      <c r="AV1096" s="19" t="n">
        <v>0.027513284850828</v>
      </c>
      <c r="AW1096" s="19" t="n">
        <v>0.0707961479839667</v>
      </c>
      <c r="AX1096" s="19" t="n">
        <v>0.061738060246514</v>
      </c>
      <c r="AY1096" s="19" t="n">
        <v>0.112462598852671</v>
      </c>
      <c r="AZ1096" s="19" t="n">
        <v>0.0474878164765324</v>
      </c>
      <c r="BA1096" s="19" t="n">
        <v>0.116865237878786</v>
      </c>
      <c r="BB1096" s="19"/>
      <c r="BC1096" s="19" t="n">
        <v>0.0945834229909016</v>
      </c>
      <c r="BD1096" s="19" t="n">
        <v>0.0775246920371794</v>
      </c>
      <c r="BE1096" s="19" t="n">
        <v>0.0568291411820566</v>
      </c>
      <c r="BF1096" s="19" t="n">
        <v>0.0401719602595528</v>
      </c>
      <c r="BG1096" s="19" t="n">
        <v>0.0509606925549104</v>
      </c>
    </row>
    <row r="1097">
      <c r="C1097" s="19"/>
      <c r="D1097" s="19"/>
      <c r="E1097" s="19"/>
      <c r="F1097" s="19"/>
      <c r="G1097" s="19"/>
      <c r="H1097" s="19"/>
      <c r="I1097" s="19"/>
      <c r="J1097" s="19"/>
      <c r="K1097" s="19"/>
      <c r="L1097" s="19"/>
      <c r="M1097" s="19"/>
      <c r="N1097" s="19"/>
      <c r="O1097" s="19"/>
      <c r="P1097" s="19"/>
      <c r="Q1097" s="19"/>
      <c r="R1097" s="19"/>
      <c r="S1097" s="19"/>
      <c r="T1097" s="19"/>
      <c r="U1097" s="19"/>
      <c r="V1097" s="19"/>
      <c r="W1097" s="19"/>
      <c r="X1097" s="19"/>
      <c r="Y1097" s="19"/>
      <c r="Z1097" s="19"/>
      <c r="AA1097" s="19"/>
      <c r="AB1097" s="19"/>
      <c r="AC1097" s="19"/>
      <c r="AD1097" s="19"/>
      <c r="AE1097" s="19"/>
      <c r="AF1097" s="19"/>
      <c r="AG1097" s="19"/>
      <c r="AH1097" s="19"/>
      <c r="AI1097" s="19"/>
      <c r="AJ1097" s="19"/>
      <c r="AK1097" s="19"/>
      <c r="AL1097" s="19"/>
      <c r="AM1097" s="19"/>
      <c r="AN1097" s="19"/>
      <c r="AO1097" s="19"/>
      <c r="AP1097" s="19"/>
      <c r="AQ1097" s="19"/>
      <c r="AR1097" s="19"/>
      <c r="AS1097" s="19"/>
      <c r="AT1097" s="19"/>
      <c r="AU1097" s="19"/>
      <c r="AV1097" s="19"/>
      <c r="AW1097" s="19"/>
      <c r="AX1097" s="19"/>
      <c r="AY1097" s="19"/>
      <c r="AZ1097" s="19"/>
      <c r="BA1097" s="19"/>
      <c r="BB1097" s="19"/>
      <c r="BC1097" s="19"/>
      <c r="BD1097" s="19"/>
      <c r="BE1097" s="19"/>
      <c r="BF1097" s="19"/>
      <c r="BG1097" s="19"/>
    </row>
    <row r="1098">
      <c r="B1098" s="7" t="s">
        <v>478</v>
      </c>
      <c r="C1098" s="19"/>
      <c r="D1098" s="19"/>
      <c r="E1098" s="19"/>
      <c r="F1098" s="19"/>
      <c r="G1098" s="19"/>
      <c r="H1098" s="19"/>
      <c r="I1098" s="19"/>
      <c r="J1098" s="19"/>
      <c r="K1098" s="19"/>
      <c r="L1098" s="19"/>
      <c r="M1098" s="19"/>
      <c r="N1098" s="19"/>
      <c r="O1098" s="19"/>
      <c r="P1098" s="19"/>
      <c r="Q1098" s="19"/>
      <c r="R1098" s="19"/>
      <c r="S1098" s="19"/>
      <c r="T1098" s="19"/>
      <c r="U1098" s="19"/>
      <c r="V1098" s="19"/>
      <c r="W1098" s="19"/>
      <c r="X1098" s="19"/>
      <c r="Y1098" s="19"/>
      <c r="Z1098" s="19"/>
      <c r="AA1098" s="19"/>
      <c r="AB1098" s="19"/>
      <c r="AC1098" s="19"/>
      <c r="AD1098" s="19"/>
      <c r="AE1098" s="19"/>
      <c r="AF1098" s="19"/>
      <c r="AG1098" s="19"/>
      <c r="AH1098" s="19"/>
      <c r="AI1098" s="19"/>
      <c r="AJ1098" s="19"/>
      <c r="AK1098" s="19"/>
      <c r="AL1098" s="19"/>
      <c r="AM1098" s="19"/>
      <c r="AN1098" s="19"/>
      <c r="AO1098" s="19"/>
      <c r="AP1098" s="19"/>
      <c r="AQ1098" s="19"/>
      <c r="AR1098" s="19"/>
      <c r="AS1098" s="19"/>
      <c r="AT1098" s="19"/>
      <c r="AU1098" s="19"/>
      <c r="AV1098" s="19"/>
      <c r="AW1098" s="19"/>
      <c r="AX1098" s="19"/>
      <c r="AY1098" s="19"/>
      <c r="AZ1098" s="19"/>
      <c r="BA1098" s="19"/>
      <c r="BB1098" s="19"/>
      <c r="BC1098" s="19"/>
      <c r="BD1098" s="19"/>
      <c r="BE1098" s="19"/>
      <c r="BF1098" s="19"/>
      <c r="BG1098" s="19"/>
    </row>
    <row r="1099">
      <c r="B1099" s="26" t="s">
        <v>331</v>
      </c>
      <c r="C1099" s="19"/>
      <c r="D1099" s="19"/>
      <c r="E1099" s="19"/>
      <c r="F1099" s="19"/>
      <c r="G1099" s="19"/>
      <c r="H1099" s="19"/>
      <c r="I1099" s="19"/>
      <c r="J1099" s="19"/>
      <c r="K1099" s="19"/>
      <c r="L1099" s="19"/>
      <c r="M1099" s="19"/>
      <c r="N1099" s="19"/>
      <c r="O1099" s="19"/>
      <c r="P1099" s="19"/>
      <c r="Q1099" s="19"/>
      <c r="R1099" s="19"/>
      <c r="S1099" s="19"/>
      <c r="T1099" s="19"/>
      <c r="U1099" s="19"/>
      <c r="V1099" s="19"/>
      <c r="W1099" s="19"/>
      <c r="X1099" s="19"/>
      <c r="Y1099" s="19"/>
      <c r="Z1099" s="19"/>
      <c r="AA1099" s="19"/>
      <c r="AB1099" s="19"/>
      <c r="AC1099" s="19"/>
      <c r="AD1099" s="19"/>
      <c r="AE1099" s="19"/>
      <c r="AF1099" s="19"/>
      <c r="AG1099" s="19"/>
      <c r="AH1099" s="19"/>
      <c r="AI1099" s="19"/>
      <c r="AJ1099" s="19"/>
      <c r="AK1099" s="19"/>
      <c r="AL1099" s="19"/>
      <c r="AM1099" s="19"/>
      <c r="AN1099" s="19"/>
      <c r="AO1099" s="19"/>
      <c r="AP1099" s="19"/>
      <c r="AQ1099" s="19"/>
      <c r="AR1099" s="19"/>
      <c r="AS1099" s="19"/>
      <c r="AT1099" s="19"/>
      <c r="AU1099" s="19"/>
      <c r="AV1099" s="19"/>
      <c r="AW1099" s="19"/>
      <c r="AX1099" s="19"/>
      <c r="AY1099" s="19"/>
      <c r="AZ1099" s="19"/>
      <c r="BA1099" s="19"/>
      <c r="BB1099" s="19"/>
      <c r="BC1099" s="19"/>
      <c r="BD1099" s="19"/>
      <c r="BE1099" s="19"/>
      <c r="BF1099" s="19"/>
      <c r="BG1099" s="19"/>
    </row>
    <row r="1100">
      <c r="B1100" t="s">
        <v>466</v>
      </c>
      <c r="C1100" s="19" t="n">
        <v>0.0584879057254708</v>
      </c>
      <c r="D1100" s="19" t="n">
        <v>0.0683300040284739</v>
      </c>
      <c r="E1100" s="19" t="n">
        <v>0.0494132724872195</v>
      </c>
      <c r="F1100" s="19"/>
      <c r="G1100" s="19" t="n">
        <v>0.0827638426428651</v>
      </c>
      <c r="H1100" s="19" t="n">
        <v>0.0702887962673695</v>
      </c>
      <c r="I1100" s="19" t="n">
        <v>0.0763998196642705</v>
      </c>
      <c r="J1100" s="19" t="n">
        <v>0.0594523002286439</v>
      </c>
      <c r="K1100" s="19" t="n">
        <v>0.0341898905540793</v>
      </c>
      <c r="L1100" s="19" t="n">
        <v>0.0358117612785999</v>
      </c>
      <c r="M1100" s="19"/>
      <c r="N1100" s="19" t="n">
        <v>0.0545641139739064</v>
      </c>
      <c r="O1100" s="19" t="n">
        <v>0.077476287282352</v>
      </c>
      <c r="P1100" s="19" t="n">
        <v>0.0589274514056752</v>
      </c>
      <c r="Q1100" s="19" t="n">
        <v>0.0428224242568352</v>
      </c>
      <c r="R1100" s="19"/>
      <c r="S1100" s="19" t="n">
        <v>0.0575929364546417</v>
      </c>
      <c r="T1100" s="19" t="n">
        <v>0.065356009667488</v>
      </c>
      <c r="U1100" s="19" t="n">
        <v>0.0139595425793406</v>
      </c>
      <c r="V1100" s="19" t="n">
        <v>0.0719558642539326</v>
      </c>
      <c r="W1100" s="19" t="n">
        <v>0.0520664590073868</v>
      </c>
      <c r="X1100" s="19" t="n">
        <v>0.100276155363855</v>
      </c>
      <c r="Y1100" s="19" t="n">
        <v>0.041353613475621</v>
      </c>
      <c r="Z1100" s="19" t="n">
        <v>0.0448874746720611</v>
      </c>
      <c r="AA1100" s="19" t="n">
        <v>0.0661045156400491</v>
      </c>
      <c r="AB1100" s="19" t="n">
        <v>0.0667203529188725</v>
      </c>
      <c r="AC1100" s="19" t="n">
        <v>0.0439647835390097</v>
      </c>
      <c r="AD1100" s="19" t="n">
        <v>0.0312513512293573</v>
      </c>
      <c r="AE1100" s="19"/>
      <c r="AF1100" s="19" t="n">
        <v>0.0723404871855306</v>
      </c>
      <c r="AG1100" s="19" t="n">
        <v>0.0396966889168751</v>
      </c>
      <c r="AH1100" s="19" t="n">
        <v>0.055017590907076</v>
      </c>
      <c r="AI1100" s="19"/>
      <c r="AJ1100" s="19" t="n">
        <v>0.0440186288665937</v>
      </c>
      <c r="AK1100" s="19" t="n">
        <v>0.0677911483463441</v>
      </c>
      <c r="AL1100" s="19" t="n">
        <v>0.0238444847563699</v>
      </c>
      <c r="AM1100" s="19" t="n">
        <v>0.232495979987739</v>
      </c>
      <c r="AN1100" s="19" t="n">
        <v>0.0357198798209942</v>
      </c>
      <c r="AO1100" s="19"/>
      <c r="AP1100" s="19" t="n">
        <v>0.0573183714516284</v>
      </c>
      <c r="AQ1100" s="19" t="n">
        <v>0.0604490074860935</v>
      </c>
      <c r="AR1100" s="19" t="n">
        <v>0.0456781056041514</v>
      </c>
      <c r="AS1100" s="19" t="n">
        <v>0.0897995506471472</v>
      </c>
      <c r="AT1100" s="19" t="n">
        <v>0.0797517612224613</v>
      </c>
      <c r="AU1100" s="19"/>
      <c r="AV1100" s="19" t="n">
        <v>0.0621140750947483</v>
      </c>
      <c r="AW1100" s="19" t="n">
        <v>0.0609195079419245</v>
      </c>
      <c r="AX1100" s="19" t="n">
        <v>0.0688575698163509</v>
      </c>
      <c r="AY1100" s="19" t="n">
        <v>0.0777246963384536</v>
      </c>
      <c r="AZ1100" s="19" t="n">
        <v>0.0608134690883722</v>
      </c>
      <c r="BA1100" s="19" t="n">
        <v>0</v>
      </c>
      <c r="BB1100" s="19"/>
      <c r="BC1100" s="19" t="n">
        <v>0.0252165482814908</v>
      </c>
      <c r="BD1100" s="19" t="n">
        <v>0.0520425359692797</v>
      </c>
      <c r="BE1100" s="19" t="n">
        <v>0.0820134343930878</v>
      </c>
      <c r="BF1100" s="19" t="n">
        <v>0.0617468313997032</v>
      </c>
      <c r="BG1100" s="19" t="n">
        <v>0</v>
      </c>
    </row>
    <row r="1101">
      <c r="B1101" t="s">
        <v>467</v>
      </c>
      <c r="C1101" s="19" t="n">
        <v>0.162282233846379</v>
      </c>
      <c r="D1101" s="19" t="n">
        <v>0.21702558818022</v>
      </c>
      <c r="E1101" s="19" t="n">
        <v>0.110637468169303</v>
      </c>
      <c r="F1101" s="19"/>
      <c r="G1101" s="19" t="n">
        <v>0.229670940289172</v>
      </c>
      <c r="H1101" s="19" t="n">
        <v>0.20703785339782</v>
      </c>
      <c r="I1101" s="19" t="n">
        <v>0.137587261052125</v>
      </c>
      <c r="J1101" s="19" t="n">
        <v>0.137273195030743</v>
      </c>
      <c r="K1101" s="19" t="n">
        <v>0.121406439403779</v>
      </c>
      <c r="L1101" s="19" t="n">
        <v>0.155743984962969</v>
      </c>
      <c r="M1101" s="19"/>
      <c r="N1101" s="19" t="n">
        <v>0.196934236795654</v>
      </c>
      <c r="O1101" s="19" t="n">
        <v>0.123406501159158</v>
      </c>
      <c r="P1101" s="19" t="n">
        <v>0.203564728690335</v>
      </c>
      <c r="Q1101" s="19" t="n">
        <v>0.131528963901108</v>
      </c>
      <c r="R1101" s="19"/>
      <c r="S1101" s="19" t="n">
        <v>0.219138525296209</v>
      </c>
      <c r="T1101" s="19" t="n">
        <v>0.105922695766358</v>
      </c>
      <c r="U1101" s="19" t="n">
        <v>0.177273914261589</v>
      </c>
      <c r="V1101" s="19" t="n">
        <v>0.167242941443635</v>
      </c>
      <c r="W1101" s="19" t="n">
        <v>0.18903968788836</v>
      </c>
      <c r="X1101" s="19" t="n">
        <v>0.19223327750403</v>
      </c>
      <c r="Y1101" s="19" t="n">
        <v>0.12255544374924</v>
      </c>
      <c r="Z1101" s="19" t="n">
        <v>0.13405202335828</v>
      </c>
      <c r="AA1101" s="19" t="n">
        <v>0.198470663283007</v>
      </c>
      <c r="AB1101" s="19" t="n">
        <v>0.129838397823643</v>
      </c>
      <c r="AC1101" s="19" t="n">
        <v>0.125709284005985</v>
      </c>
      <c r="AD1101" s="19" t="n">
        <v>0.151610606306158</v>
      </c>
      <c r="AE1101" s="19"/>
      <c r="AF1101" s="19" t="n">
        <v>0.15210037739992</v>
      </c>
      <c r="AG1101" s="19" t="n">
        <v>0.184170790092239</v>
      </c>
      <c r="AH1101" s="19" t="n">
        <v>0.1359065562401</v>
      </c>
      <c r="AI1101" s="19"/>
      <c r="AJ1101" s="19" t="n">
        <v>0.193974292183274</v>
      </c>
      <c r="AK1101" s="19" t="n">
        <v>0.169806646816452</v>
      </c>
      <c r="AL1101" s="19" t="n">
        <v>0.129648325425241</v>
      </c>
      <c r="AM1101" s="19" t="n">
        <v>0.0512817675136894</v>
      </c>
      <c r="AN1101" s="19" t="n">
        <v>0.141715597714099</v>
      </c>
      <c r="AO1101" s="19"/>
      <c r="AP1101" s="19" t="n">
        <v>0.193432601690506</v>
      </c>
      <c r="AQ1101" s="19" t="n">
        <v>0.184919308068278</v>
      </c>
      <c r="AR1101" s="19" t="n">
        <v>0.129870952712663</v>
      </c>
      <c r="AS1101" s="19" t="n">
        <v>0.162762423718907</v>
      </c>
      <c r="AT1101" s="19" t="n">
        <v>0.067755689712437</v>
      </c>
      <c r="AU1101" s="19"/>
      <c r="AV1101" s="19" t="n">
        <v>0.182661644645981</v>
      </c>
      <c r="AW1101" s="19" t="n">
        <v>0.185646901724759</v>
      </c>
      <c r="AX1101" s="19" t="n">
        <v>0.177539148516463</v>
      </c>
      <c r="AY1101" s="19" t="n">
        <v>0.152345863758222</v>
      </c>
      <c r="AZ1101" s="19" t="n">
        <v>0.122663584745174</v>
      </c>
      <c r="BA1101" s="19" t="n">
        <v>0.103819137531125</v>
      </c>
      <c r="BB1101" s="19"/>
      <c r="BC1101" s="19" t="n">
        <v>0.109811057737106</v>
      </c>
      <c r="BD1101" s="19" t="n">
        <v>0.182124435914251</v>
      </c>
      <c r="BE1101" s="19" t="n">
        <v>0.130870472689478</v>
      </c>
      <c r="BF1101" s="19" t="n">
        <v>0.277961970463257</v>
      </c>
      <c r="BG1101" s="19" t="n">
        <v>0.31122713984251</v>
      </c>
    </row>
    <row r="1102">
      <c r="B1102" t="s">
        <v>468</v>
      </c>
      <c r="C1102" s="19" t="n">
        <v>0.711312289179914</v>
      </c>
      <c r="D1102" s="19" t="n">
        <v>0.65924779306618</v>
      </c>
      <c r="E1102" s="19" t="n">
        <v>0.759465569398482</v>
      </c>
      <c r="F1102" s="19"/>
      <c r="G1102" s="19" t="n">
        <v>0.642376016381853</v>
      </c>
      <c r="H1102" s="19" t="n">
        <v>0.671761079439797</v>
      </c>
      <c r="I1102" s="19" t="n">
        <v>0.722863839819205</v>
      </c>
      <c r="J1102" s="19" t="n">
        <v>0.715692699035688</v>
      </c>
      <c r="K1102" s="19" t="n">
        <v>0.740964787928154</v>
      </c>
      <c r="L1102" s="19" t="n">
        <v>0.751020900800999</v>
      </c>
      <c r="M1102" s="19"/>
      <c r="N1102" s="19" t="n">
        <v>0.707452017869859</v>
      </c>
      <c r="O1102" s="19" t="n">
        <v>0.732957351635817</v>
      </c>
      <c r="P1102" s="19" t="n">
        <v>0.668993086275305</v>
      </c>
      <c r="Q1102" s="19" t="n">
        <v>0.729567245703792</v>
      </c>
      <c r="R1102" s="19"/>
      <c r="S1102" s="19" t="n">
        <v>0.685399631652605</v>
      </c>
      <c r="T1102" s="19" t="n">
        <v>0.729339086519907</v>
      </c>
      <c r="U1102" s="19" t="n">
        <v>0.732887820011532</v>
      </c>
      <c r="V1102" s="19" t="n">
        <v>0.723008038354841</v>
      </c>
      <c r="W1102" s="19" t="n">
        <v>0.706521149769579</v>
      </c>
      <c r="X1102" s="19" t="n">
        <v>0.675442302702877</v>
      </c>
      <c r="Y1102" s="19" t="n">
        <v>0.749807113211562</v>
      </c>
      <c r="Z1102" s="19" t="n">
        <v>0.713261756865108</v>
      </c>
      <c r="AA1102" s="19" t="n">
        <v>0.684011438535872</v>
      </c>
      <c r="AB1102" s="19" t="n">
        <v>0.698994038879863</v>
      </c>
      <c r="AC1102" s="19" t="n">
        <v>0.763801726125622</v>
      </c>
      <c r="AD1102" s="19" t="n">
        <v>0.700114689039644</v>
      </c>
      <c r="AE1102" s="19"/>
      <c r="AF1102" s="19" t="n">
        <v>0.694391005239316</v>
      </c>
      <c r="AG1102" s="19" t="n">
        <v>0.729141617084101</v>
      </c>
      <c r="AH1102" s="19" t="n">
        <v>0.712212348014872</v>
      </c>
      <c r="AI1102" s="19"/>
      <c r="AJ1102" s="19" t="n">
        <v>0.691962213083386</v>
      </c>
      <c r="AK1102" s="19" t="n">
        <v>0.726736596182407</v>
      </c>
      <c r="AL1102" s="19" t="n">
        <v>0.818494732377936</v>
      </c>
      <c r="AM1102" s="19" t="n">
        <v>0.65370819566995</v>
      </c>
      <c r="AN1102" s="19" t="n">
        <v>0.703927921749755</v>
      </c>
      <c r="AO1102" s="19"/>
      <c r="AP1102" s="19" t="n">
        <v>0.669997898247912</v>
      </c>
      <c r="AQ1102" s="19" t="n">
        <v>0.721755046008202</v>
      </c>
      <c r="AR1102" s="19" t="n">
        <v>0.75241177532212</v>
      </c>
      <c r="AS1102" s="19" t="n">
        <v>0.670177346420656</v>
      </c>
      <c r="AT1102" s="19" t="n">
        <v>0.792714663065212</v>
      </c>
      <c r="AU1102" s="19"/>
      <c r="AV1102" s="19" t="n">
        <v>0.71777286796961</v>
      </c>
      <c r="AW1102" s="19" t="n">
        <v>0.691053928091869</v>
      </c>
      <c r="AX1102" s="19" t="n">
        <v>0.705782521581666</v>
      </c>
      <c r="AY1102" s="19" t="n">
        <v>0.690327225289012</v>
      </c>
      <c r="AZ1102" s="19" t="n">
        <v>0.770940245963982</v>
      </c>
      <c r="BA1102" s="19" t="n">
        <v>0.752109958920639</v>
      </c>
      <c r="BB1102" s="19"/>
      <c r="BC1102" s="19" t="n">
        <v>0.757060580957342</v>
      </c>
      <c r="BD1102" s="19" t="n">
        <v>0.710945136136285</v>
      </c>
      <c r="BE1102" s="19" t="n">
        <v>0.725157512626929</v>
      </c>
      <c r="BF1102" s="19" t="n">
        <v>0.639503791852595</v>
      </c>
      <c r="BG1102" s="19" t="n">
        <v>0.637812167602579</v>
      </c>
    </row>
    <row r="1103">
      <c r="B1103" t="s">
        <v>100</v>
      </c>
      <c r="C1103" s="19" t="n">
        <v>0.0679175712482358</v>
      </c>
      <c r="D1103" s="19" t="n">
        <v>0.0553966147251263</v>
      </c>
      <c r="E1103" s="19" t="n">
        <v>0.0804836899449953</v>
      </c>
      <c r="F1103" s="19"/>
      <c r="G1103" s="19" t="n">
        <v>0.0451892006861101</v>
      </c>
      <c r="H1103" s="19" t="n">
        <v>0.0509122708950127</v>
      </c>
      <c r="I1103" s="19" t="n">
        <v>0.0631490794643996</v>
      </c>
      <c r="J1103" s="19" t="n">
        <v>0.0875818057049243</v>
      </c>
      <c r="K1103" s="19" t="n">
        <v>0.103438882113988</v>
      </c>
      <c r="L1103" s="19" t="n">
        <v>0.0574233529574318</v>
      </c>
      <c r="M1103" s="19"/>
      <c r="N1103" s="19" t="n">
        <v>0.0410496313605803</v>
      </c>
      <c r="O1103" s="19" t="n">
        <v>0.0661598599226724</v>
      </c>
      <c r="P1103" s="19" t="n">
        <v>0.0685147336286852</v>
      </c>
      <c r="Q1103" s="19" t="n">
        <v>0.0960813661382647</v>
      </c>
      <c r="R1103" s="19"/>
      <c r="S1103" s="19" t="n">
        <v>0.037868906596544</v>
      </c>
      <c r="T1103" s="19" t="n">
        <v>0.0993822080462473</v>
      </c>
      <c r="U1103" s="19" t="n">
        <v>0.0758787231475381</v>
      </c>
      <c r="V1103" s="19" t="n">
        <v>0.0377931559475911</v>
      </c>
      <c r="W1103" s="19" t="n">
        <v>0.0523727033346739</v>
      </c>
      <c r="X1103" s="19" t="n">
        <v>0.0320482644292376</v>
      </c>
      <c r="Y1103" s="19" t="n">
        <v>0.0862838295635772</v>
      </c>
      <c r="Z1103" s="19" t="n">
        <v>0.107798745104551</v>
      </c>
      <c r="AA1103" s="19" t="n">
        <v>0.051413382541072</v>
      </c>
      <c r="AB1103" s="19" t="n">
        <v>0.104447210377621</v>
      </c>
      <c r="AC1103" s="19" t="n">
        <v>0.0665242063293831</v>
      </c>
      <c r="AD1103" s="19" t="n">
        <v>0.11702335342484</v>
      </c>
      <c r="AE1103" s="19"/>
      <c r="AF1103" s="19" t="n">
        <v>0.0811681301752336</v>
      </c>
      <c r="AG1103" s="19" t="n">
        <v>0.0469909039067848</v>
      </c>
      <c r="AH1103" s="19" t="n">
        <v>0.0968635048379523</v>
      </c>
      <c r="AI1103" s="19"/>
      <c r="AJ1103" s="19" t="n">
        <v>0.0700448658667459</v>
      </c>
      <c r="AK1103" s="19" t="n">
        <v>0.0356656086547976</v>
      </c>
      <c r="AL1103" s="19" t="n">
        <v>0.0280124574404532</v>
      </c>
      <c r="AM1103" s="19" t="n">
        <v>0.0625140568286209</v>
      </c>
      <c r="AN1103" s="19" t="n">
        <v>0.118636600715152</v>
      </c>
      <c r="AO1103" s="19"/>
      <c r="AP1103" s="19" t="n">
        <v>0.0792511286099539</v>
      </c>
      <c r="AQ1103" s="19" t="n">
        <v>0.0328766384374264</v>
      </c>
      <c r="AR1103" s="19" t="n">
        <v>0.0720391663610653</v>
      </c>
      <c r="AS1103" s="19" t="n">
        <v>0.0772606792132902</v>
      </c>
      <c r="AT1103" s="19" t="n">
        <v>0.0597778859998899</v>
      </c>
      <c r="AU1103" s="19"/>
      <c r="AV1103" s="19" t="n">
        <v>0.0374514122896604</v>
      </c>
      <c r="AW1103" s="19" t="n">
        <v>0.0623796622414473</v>
      </c>
      <c r="AX1103" s="19" t="n">
        <v>0.0478207600855196</v>
      </c>
      <c r="AY1103" s="19" t="n">
        <v>0.0796022146143129</v>
      </c>
      <c r="AZ1103" s="19" t="n">
        <v>0.0455827002024715</v>
      </c>
      <c r="BA1103" s="19" t="n">
        <v>0.144070903548237</v>
      </c>
      <c r="BB1103" s="19"/>
      <c r="BC1103" s="19" t="n">
        <v>0.107911813024062</v>
      </c>
      <c r="BD1103" s="19" t="n">
        <v>0.0548878919801838</v>
      </c>
      <c r="BE1103" s="19" t="n">
        <v>0.0619585802905049</v>
      </c>
      <c r="BF1103" s="19" t="n">
        <v>0.0207874062844451</v>
      </c>
      <c r="BG1103" s="19" t="n">
        <v>0.0509606925549104</v>
      </c>
    </row>
    <row r="1104">
      <c r="C1104" s="19"/>
      <c r="D1104" s="19"/>
      <c r="E1104" s="19"/>
      <c r="F1104" s="19"/>
      <c r="G1104" s="19"/>
      <c r="H1104" s="19"/>
      <c r="I1104" s="19"/>
      <c r="J1104" s="19"/>
      <c r="K1104" s="19"/>
      <c r="L1104" s="19"/>
      <c r="M1104" s="19"/>
      <c r="N1104" s="19"/>
      <c r="O1104" s="19"/>
      <c r="P1104" s="19"/>
      <c r="Q1104" s="19"/>
      <c r="R1104" s="19"/>
      <c r="S1104" s="19"/>
      <c r="T1104" s="19"/>
      <c r="U1104" s="19"/>
      <c r="V1104" s="19"/>
      <c r="W1104" s="19"/>
      <c r="X1104" s="19"/>
      <c r="Y1104" s="19"/>
      <c r="Z1104" s="19"/>
      <c r="AA1104" s="19"/>
      <c r="AB1104" s="19"/>
      <c r="AC1104" s="19"/>
      <c r="AD1104" s="19"/>
      <c r="AE1104" s="19"/>
      <c r="AF1104" s="19"/>
      <c r="AG1104" s="19"/>
      <c r="AH1104" s="19"/>
      <c r="AI1104" s="19"/>
      <c r="AJ1104" s="19"/>
      <c r="AK1104" s="19"/>
      <c r="AL1104" s="19"/>
      <c r="AM1104" s="19"/>
      <c r="AN1104" s="19"/>
      <c r="AO1104" s="19"/>
      <c r="AP1104" s="19"/>
      <c r="AQ1104" s="19"/>
      <c r="AR1104" s="19"/>
      <c r="AS1104" s="19"/>
      <c r="AT1104" s="19"/>
      <c r="AU1104" s="19"/>
      <c r="AV1104" s="19"/>
      <c r="AW1104" s="19"/>
      <c r="AX1104" s="19"/>
      <c r="AY1104" s="19"/>
      <c r="AZ1104" s="19"/>
      <c r="BA1104" s="19"/>
      <c r="BB1104" s="19"/>
      <c r="BC1104" s="19"/>
      <c r="BD1104" s="19"/>
      <c r="BE1104" s="19"/>
      <c r="BF1104" s="19"/>
      <c r="BG1104" s="19"/>
    </row>
    <row r="1105">
      <c r="B1105" s="7" t="s">
        <v>479</v>
      </c>
      <c r="C1105" s="19"/>
      <c r="D1105" s="19"/>
      <c r="E1105" s="19"/>
      <c r="F1105" s="19"/>
      <c r="G1105" s="19"/>
      <c r="H1105" s="19"/>
      <c r="I1105" s="19"/>
      <c r="J1105" s="19"/>
      <c r="K1105" s="19"/>
      <c r="L1105" s="19"/>
      <c r="M1105" s="19"/>
      <c r="N1105" s="19"/>
      <c r="O1105" s="19"/>
      <c r="P1105" s="19"/>
      <c r="Q1105" s="19"/>
      <c r="R1105" s="19"/>
      <c r="S1105" s="19"/>
      <c r="T1105" s="19"/>
      <c r="U1105" s="19"/>
      <c r="V1105" s="19"/>
      <c r="W1105" s="19"/>
      <c r="X1105" s="19"/>
      <c r="Y1105" s="19"/>
      <c r="Z1105" s="19"/>
      <c r="AA1105" s="19"/>
      <c r="AB1105" s="19"/>
      <c r="AC1105" s="19"/>
      <c r="AD1105" s="19"/>
      <c r="AE1105" s="19"/>
      <c r="AF1105" s="19"/>
      <c r="AG1105" s="19"/>
      <c r="AH1105" s="19"/>
      <c r="AI1105" s="19"/>
      <c r="AJ1105" s="19"/>
      <c r="AK1105" s="19"/>
      <c r="AL1105" s="19"/>
      <c r="AM1105" s="19"/>
      <c r="AN1105" s="19"/>
      <c r="AO1105" s="19"/>
      <c r="AP1105" s="19"/>
      <c r="AQ1105" s="19"/>
      <c r="AR1105" s="19"/>
      <c r="AS1105" s="19"/>
      <c r="AT1105" s="19"/>
      <c r="AU1105" s="19"/>
      <c r="AV1105" s="19"/>
      <c r="AW1105" s="19"/>
      <c r="AX1105" s="19"/>
      <c r="AY1105" s="19"/>
      <c r="AZ1105" s="19"/>
      <c r="BA1105" s="19"/>
      <c r="BB1105" s="19"/>
      <c r="BC1105" s="19"/>
      <c r="BD1105" s="19"/>
      <c r="BE1105" s="19"/>
      <c r="BF1105" s="19"/>
      <c r="BG1105" s="19"/>
    </row>
    <row r="1106">
      <c r="B1106" s="26" t="s">
        <v>331</v>
      </c>
      <c r="C1106" s="19"/>
      <c r="D1106" s="19"/>
      <c r="E1106" s="19"/>
      <c r="F1106" s="19"/>
      <c r="G1106" s="19"/>
      <c r="H1106" s="19"/>
      <c r="I1106" s="19"/>
      <c r="J1106" s="19"/>
      <c r="K1106" s="19"/>
      <c r="L1106" s="19"/>
      <c r="M1106" s="19"/>
      <c r="N1106" s="19"/>
      <c r="O1106" s="19"/>
      <c r="P1106" s="19"/>
      <c r="Q1106" s="19"/>
      <c r="R1106" s="19"/>
      <c r="S1106" s="19"/>
      <c r="T1106" s="19"/>
      <c r="U1106" s="19"/>
      <c r="V1106" s="19"/>
      <c r="W1106" s="19"/>
      <c r="X1106" s="19"/>
      <c r="Y1106" s="19"/>
      <c r="Z1106" s="19"/>
      <c r="AA1106" s="19"/>
      <c r="AB1106" s="19"/>
      <c r="AC1106" s="19"/>
      <c r="AD1106" s="19"/>
      <c r="AE1106" s="19"/>
      <c r="AF1106" s="19"/>
      <c r="AG1106" s="19"/>
      <c r="AH1106" s="19"/>
      <c r="AI1106" s="19"/>
      <c r="AJ1106" s="19"/>
      <c r="AK1106" s="19"/>
      <c r="AL1106" s="19"/>
      <c r="AM1106" s="19"/>
      <c r="AN1106" s="19"/>
      <c r="AO1106" s="19"/>
      <c r="AP1106" s="19"/>
      <c r="AQ1106" s="19"/>
      <c r="AR1106" s="19"/>
      <c r="AS1106" s="19"/>
      <c r="AT1106" s="19"/>
      <c r="AU1106" s="19"/>
      <c r="AV1106" s="19"/>
      <c r="AW1106" s="19"/>
      <c r="AX1106" s="19"/>
      <c r="AY1106" s="19"/>
      <c r="AZ1106" s="19"/>
      <c r="BA1106" s="19"/>
      <c r="BB1106" s="19"/>
      <c r="BC1106" s="19"/>
      <c r="BD1106" s="19"/>
      <c r="BE1106" s="19"/>
      <c r="BF1106" s="19"/>
      <c r="BG1106" s="19"/>
    </row>
    <row r="1107">
      <c r="B1107" t="s">
        <v>466</v>
      </c>
      <c r="C1107" s="19" t="n">
        <v>0.0534288126397373</v>
      </c>
      <c r="D1107" s="19" t="n">
        <v>0.0807269581672985</v>
      </c>
      <c r="E1107" s="19" t="n">
        <v>0.027478462445702</v>
      </c>
      <c r="F1107" s="19"/>
      <c r="G1107" s="19" t="n">
        <v>0.0941937687471191</v>
      </c>
      <c r="H1107" s="19" t="n">
        <v>0.102143942794435</v>
      </c>
      <c r="I1107" s="19" t="n">
        <v>0.0671458649345137</v>
      </c>
      <c r="J1107" s="19" t="n">
        <v>0.0357669530665236</v>
      </c>
      <c r="K1107" s="19" t="n">
        <v>0.013154881055938</v>
      </c>
      <c r="L1107" s="19" t="n">
        <v>0.0222094780604409</v>
      </c>
      <c r="M1107" s="19"/>
      <c r="N1107" s="19" t="n">
        <v>0.0872209548623323</v>
      </c>
      <c r="O1107" s="19" t="n">
        <v>0.0506019455215964</v>
      </c>
      <c r="P1107" s="19" t="n">
        <v>0.0370779044002764</v>
      </c>
      <c r="Q1107" s="19" t="n">
        <v>0.0364843800772636</v>
      </c>
      <c r="R1107" s="19"/>
      <c r="S1107" s="19" t="n">
        <v>0.0428295035617015</v>
      </c>
      <c r="T1107" s="19" t="n">
        <v>0.0644537809717379</v>
      </c>
      <c r="U1107" s="19" t="n">
        <v>0</v>
      </c>
      <c r="V1107" s="19" t="n">
        <v>0.0751331387731272</v>
      </c>
      <c r="W1107" s="19" t="n">
        <v>0.0489090078424184</v>
      </c>
      <c r="X1107" s="19" t="n">
        <v>0.102503799704823</v>
      </c>
      <c r="Y1107" s="19" t="n">
        <v>0.0357847304036703</v>
      </c>
      <c r="Z1107" s="19" t="n">
        <v>0.0151578414823091</v>
      </c>
      <c r="AA1107" s="19" t="n">
        <v>0.0627934292748946</v>
      </c>
      <c r="AB1107" s="19" t="n">
        <v>0.042933910335814</v>
      </c>
      <c r="AC1107" s="19" t="n">
        <v>0.0625393105259911</v>
      </c>
      <c r="AD1107" s="19" t="n">
        <v>0.0634617808783298</v>
      </c>
      <c r="AE1107" s="19"/>
      <c r="AF1107" s="19" t="n">
        <v>0.0385477568378846</v>
      </c>
      <c r="AG1107" s="19" t="n">
        <v>0.0673914124043068</v>
      </c>
      <c r="AH1107" s="19" t="n">
        <v>0.0440130862439235</v>
      </c>
      <c r="AI1107" s="19"/>
      <c r="AJ1107" s="19" t="n">
        <v>0.0388726876841405</v>
      </c>
      <c r="AK1107" s="19" t="n">
        <v>0.07810801933155</v>
      </c>
      <c r="AL1107" s="19" t="n">
        <v>0.0363740436199791</v>
      </c>
      <c r="AM1107" s="19" t="n">
        <v>0</v>
      </c>
      <c r="AN1107" s="19" t="n">
        <v>0.0306690745537618</v>
      </c>
      <c r="AO1107" s="19"/>
      <c r="AP1107" s="19" t="n">
        <v>0.0348857691542933</v>
      </c>
      <c r="AQ1107" s="19" t="n">
        <v>0.0605328129287294</v>
      </c>
      <c r="AR1107" s="19" t="n">
        <v>0.056159923230657</v>
      </c>
      <c r="AS1107" s="19" t="n">
        <v>0.091380622840369</v>
      </c>
      <c r="AT1107" s="19" t="n">
        <v>0.0629859125884128</v>
      </c>
      <c r="AU1107" s="19"/>
      <c r="AV1107" s="19" t="n">
        <v>0.0699489114758269</v>
      </c>
      <c r="AW1107" s="19" t="n">
        <v>0.0487925651598404</v>
      </c>
      <c r="AX1107" s="19" t="n">
        <v>0.0617154419345987</v>
      </c>
      <c r="AY1107" s="19" t="n">
        <v>0.0587480025847929</v>
      </c>
      <c r="AZ1107" s="19" t="n">
        <v>0.0771469449290155</v>
      </c>
      <c r="BA1107" s="19" t="n">
        <v>0</v>
      </c>
      <c r="BB1107" s="19"/>
      <c r="BC1107" s="19" t="n">
        <v>0.016144802852436</v>
      </c>
      <c r="BD1107" s="19" t="n">
        <v>0.0366966953930811</v>
      </c>
      <c r="BE1107" s="19" t="n">
        <v>0.0559417741668142</v>
      </c>
      <c r="BF1107" s="19" t="n">
        <v>0.149055064323905</v>
      </c>
      <c r="BG1107" s="19" t="n">
        <v>0.0803154556434501</v>
      </c>
    </row>
    <row r="1108">
      <c r="B1108" t="s">
        <v>467</v>
      </c>
      <c r="C1108" s="19" t="n">
        <v>0.129440304953151</v>
      </c>
      <c r="D1108" s="19" t="n">
        <v>0.150224523103396</v>
      </c>
      <c r="E1108" s="19" t="n">
        <v>0.108570119810059</v>
      </c>
      <c r="F1108" s="19"/>
      <c r="G1108" s="19" t="n">
        <v>0.236191017989298</v>
      </c>
      <c r="H1108" s="19" t="n">
        <v>0.203293495745996</v>
      </c>
      <c r="I1108" s="19" t="n">
        <v>0.156107028470699</v>
      </c>
      <c r="J1108" s="19" t="n">
        <v>0.106491553033441</v>
      </c>
      <c r="K1108" s="19" t="n">
        <v>0.0812297596153488</v>
      </c>
      <c r="L1108" s="19" t="n">
        <v>0.0364682189325694</v>
      </c>
      <c r="M1108" s="19"/>
      <c r="N1108" s="19" t="n">
        <v>0.182027860648525</v>
      </c>
      <c r="O1108" s="19" t="n">
        <v>0.122299152972437</v>
      </c>
      <c r="P1108" s="19" t="n">
        <v>0.114876993819164</v>
      </c>
      <c r="Q1108" s="19" t="n">
        <v>0.0965130108579109</v>
      </c>
      <c r="R1108" s="19"/>
      <c r="S1108" s="19" t="n">
        <v>0.214268160423087</v>
      </c>
      <c r="T1108" s="19" t="n">
        <v>0.07234303253399</v>
      </c>
      <c r="U1108" s="19" t="n">
        <v>0.121695792682559</v>
      </c>
      <c r="V1108" s="19" t="n">
        <v>0.106902973978668</v>
      </c>
      <c r="W1108" s="19" t="n">
        <v>0.158366184545243</v>
      </c>
      <c r="X1108" s="19" t="n">
        <v>0.138727322004759</v>
      </c>
      <c r="Y1108" s="19" t="n">
        <v>0.112673894606926</v>
      </c>
      <c r="Z1108" s="19" t="n">
        <v>0.142990005029005</v>
      </c>
      <c r="AA1108" s="19" t="n">
        <v>0.138177872410517</v>
      </c>
      <c r="AB1108" s="19" t="n">
        <v>0.133540004818342</v>
      </c>
      <c r="AC1108" s="19" t="n">
        <v>0.0873650160188369</v>
      </c>
      <c r="AD1108" s="19" t="n">
        <v>0.0894246422198016</v>
      </c>
      <c r="AE1108" s="19"/>
      <c r="AF1108" s="19" t="n">
        <v>0.0918213431487155</v>
      </c>
      <c r="AG1108" s="19" t="n">
        <v>0.13149983621851</v>
      </c>
      <c r="AH1108" s="19" t="n">
        <v>0.17509522451405</v>
      </c>
      <c r="AI1108" s="19"/>
      <c r="AJ1108" s="19" t="n">
        <v>0.0985656064398387</v>
      </c>
      <c r="AK1108" s="19" t="n">
        <v>0.165708733768366</v>
      </c>
      <c r="AL1108" s="19" t="n">
        <v>0.0841708857369121</v>
      </c>
      <c r="AM1108" s="19" t="n">
        <v>0.118968327048978</v>
      </c>
      <c r="AN1108" s="19" t="n">
        <v>0.132286039901489</v>
      </c>
      <c r="AO1108" s="19"/>
      <c r="AP1108" s="19" t="n">
        <v>0.0848511882177055</v>
      </c>
      <c r="AQ1108" s="19" t="n">
        <v>0.15140904671134</v>
      </c>
      <c r="AR1108" s="19" t="n">
        <v>0.103495266845678</v>
      </c>
      <c r="AS1108" s="19" t="n">
        <v>0.136909707189692</v>
      </c>
      <c r="AT1108" s="19" t="n">
        <v>0.111647274850236</v>
      </c>
      <c r="AU1108" s="19"/>
      <c r="AV1108" s="19" t="n">
        <v>0.167200771484196</v>
      </c>
      <c r="AW1108" s="19" t="n">
        <v>0.114238856123084</v>
      </c>
      <c r="AX1108" s="19" t="n">
        <v>0.113668164860205</v>
      </c>
      <c r="AY1108" s="19" t="n">
        <v>0.119689056941853</v>
      </c>
      <c r="AZ1108" s="19" t="n">
        <v>0.101186028283083</v>
      </c>
      <c r="BA1108" s="19" t="n">
        <v>0.0880573153214392</v>
      </c>
      <c r="BB1108" s="19"/>
      <c r="BC1108" s="19" t="n">
        <v>0.0849452570568269</v>
      </c>
      <c r="BD1108" s="19" t="n">
        <v>0.133140036351729</v>
      </c>
      <c r="BE1108" s="19" t="n">
        <v>0.151424216422743</v>
      </c>
      <c r="BF1108" s="19" t="n">
        <v>0.197343248333688</v>
      </c>
      <c r="BG1108" s="19" t="n">
        <v>0.200052268769364</v>
      </c>
    </row>
    <row r="1109">
      <c r="B1109" t="s">
        <v>468</v>
      </c>
      <c r="C1109" s="19" t="n">
        <v>0.739436176112011</v>
      </c>
      <c r="D1109" s="19" t="n">
        <v>0.689087565936009</v>
      </c>
      <c r="E1109" s="19" t="n">
        <v>0.789471943458197</v>
      </c>
      <c r="F1109" s="19"/>
      <c r="G1109" s="19" t="n">
        <v>0.64644902392985</v>
      </c>
      <c r="H1109" s="19" t="n">
        <v>0.623667424813316</v>
      </c>
      <c r="I1109" s="19" t="n">
        <v>0.700122149044652</v>
      </c>
      <c r="J1109" s="19" t="n">
        <v>0.733942496052807</v>
      </c>
      <c r="K1109" s="19" t="n">
        <v>0.803921759813877</v>
      </c>
      <c r="L1109" s="19" t="n">
        <v>0.878970050533093</v>
      </c>
      <c r="M1109" s="19"/>
      <c r="N1109" s="19" t="n">
        <v>0.678907773134222</v>
      </c>
      <c r="O1109" s="19" t="n">
        <v>0.750530231432998</v>
      </c>
      <c r="P1109" s="19" t="n">
        <v>0.780638191449304</v>
      </c>
      <c r="Q1109" s="19" t="n">
        <v>0.753465487721044</v>
      </c>
      <c r="R1109" s="19"/>
      <c r="S1109" s="19" t="n">
        <v>0.715348800001415</v>
      </c>
      <c r="T1109" s="19" t="n">
        <v>0.719466547199276</v>
      </c>
      <c r="U1109" s="19" t="n">
        <v>0.778364676456934</v>
      </c>
      <c r="V1109" s="19" t="n">
        <v>0.73761438317094</v>
      </c>
      <c r="W1109" s="19" t="n">
        <v>0.743738199325028</v>
      </c>
      <c r="X1109" s="19" t="n">
        <v>0.725945652692138</v>
      </c>
      <c r="Y1109" s="19" t="n">
        <v>0.773929780965633</v>
      </c>
      <c r="Z1109" s="19" t="n">
        <v>0.741352164361696</v>
      </c>
      <c r="AA1109" s="19" t="n">
        <v>0.720359400711397</v>
      </c>
      <c r="AB1109" s="19" t="n">
        <v>0.751287521508402</v>
      </c>
      <c r="AC1109" s="19" t="n">
        <v>0.785655693758261</v>
      </c>
      <c r="AD1109" s="19" t="n">
        <v>0.727792910985045</v>
      </c>
      <c r="AE1109" s="19"/>
      <c r="AF1109" s="19" t="n">
        <v>0.763459242828911</v>
      </c>
      <c r="AG1109" s="19" t="n">
        <v>0.743809499512259</v>
      </c>
      <c r="AH1109" s="19" t="n">
        <v>0.681653207244799</v>
      </c>
      <c r="AI1109" s="19"/>
      <c r="AJ1109" s="19" t="n">
        <v>0.783289542972177</v>
      </c>
      <c r="AK1109" s="19" t="n">
        <v>0.710111548603264</v>
      </c>
      <c r="AL1109" s="19" t="n">
        <v>0.822280890999786</v>
      </c>
      <c r="AM1109" s="19" t="n">
        <v>0.818517616122401</v>
      </c>
      <c r="AN1109" s="19" t="n">
        <v>0.69695128602815</v>
      </c>
      <c r="AO1109" s="19"/>
      <c r="AP1109" s="19" t="n">
        <v>0.789889147015016</v>
      </c>
      <c r="AQ1109" s="19" t="n">
        <v>0.748448464525094</v>
      </c>
      <c r="AR1109" s="19" t="n">
        <v>0.748169247013724</v>
      </c>
      <c r="AS1109" s="19" t="n">
        <v>0.702118245758912</v>
      </c>
      <c r="AT1109" s="19" t="n">
        <v>0.711778885521922</v>
      </c>
      <c r="AU1109" s="19"/>
      <c r="AV1109" s="19" t="n">
        <v>0.733729964788069</v>
      </c>
      <c r="AW1109" s="19" t="n">
        <v>0.759092185348243</v>
      </c>
      <c r="AX1109" s="19" t="n">
        <v>0.754924942581104</v>
      </c>
      <c r="AY1109" s="19" t="n">
        <v>0.731449971501527</v>
      </c>
      <c r="AZ1109" s="19" t="n">
        <v>0.719825733712148</v>
      </c>
      <c r="BA1109" s="19" t="n">
        <v>0.782955057557212</v>
      </c>
      <c r="BB1109" s="19"/>
      <c r="BC1109" s="19" t="n">
        <v>0.79962417625973</v>
      </c>
      <c r="BD1109" s="19" t="n">
        <v>0.74723051053762</v>
      </c>
      <c r="BE1109" s="19" t="n">
        <v>0.721864724527695</v>
      </c>
      <c r="BF1109" s="19" t="n">
        <v>0.626404139572012</v>
      </c>
      <c r="BG1109" s="19" t="n">
        <v>0.668671583032276</v>
      </c>
    </row>
    <row r="1110">
      <c r="B1110" t="s">
        <v>100</v>
      </c>
      <c r="C1110" s="19" t="n">
        <v>0.0776947062951005</v>
      </c>
      <c r="D1110" s="19" t="n">
        <v>0.0799609527932968</v>
      </c>
      <c r="E1110" s="19" t="n">
        <v>0.0744794742860417</v>
      </c>
      <c r="F1110" s="19"/>
      <c r="G1110" s="19" t="n">
        <v>0.0231661893337328</v>
      </c>
      <c r="H1110" s="19" t="n">
        <v>0.0708951366462526</v>
      </c>
      <c r="I1110" s="19" t="n">
        <v>0.0766249575501355</v>
      </c>
      <c r="J1110" s="19" t="n">
        <v>0.123798997847228</v>
      </c>
      <c r="K1110" s="19" t="n">
        <v>0.101693599514836</v>
      </c>
      <c r="L1110" s="19" t="n">
        <v>0.062352252473897</v>
      </c>
      <c r="M1110" s="19"/>
      <c r="N1110" s="19" t="n">
        <v>0.0518434113549211</v>
      </c>
      <c r="O1110" s="19" t="n">
        <v>0.0765686700729685</v>
      </c>
      <c r="P1110" s="19" t="n">
        <v>0.0674069103312552</v>
      </c>
      <c r="Q1110" s="19" t="n">
        <v>0.113537121343781</v>
      </c>
      <c r="R1110" s="19"/>
      <c r="S1110" s="19" t="n">
        <v>0.0275535360137968</v>
      </c>
      <c r="T1110" s="19" t="n">
        <v>0.143736639294996</v>
      </c>
      <c r="U1110" s="19" t="n">
        <v>0.0999395308605066</v>
      </c>
      <c r="V1110" s="19" t="n">
        <v>0.0803495040772657</v>
      </c>
      <c r="W1110" s="19" t="n">
        <v>0.048986608287311</v>
      </c>
      <c r="X1110" s="19" t="n">
        <v>0.0328232255982799</v>
      </c>
      <c r="Y1110" s="19" t="n">
        <v>0.07761159402377</v>
      </c>
      <c r="Z1110" s="19" t="n">
        <v>0.10049998912699</v>
      </c>
      <c r="AA1110" s="19" t="n">
        <v>0.0786692976031914</v>
      </c>
      <c r="AB1110" s="19" t="n">
        <v>0.0722385633374427</v>
      </c>
      <c r="AC1110" s="19" t="n">
        <v>0.0644399796969108</v>
      </c>
      <c r="AD1110" s="19" t="n">
        <v>0.119320665916824</v>
      </c>
      <c r="AE1110" s="19"/>
      <c r="AF1110" s="19" t="n">
        <v>0.106171657184489</v>
      </c>
      <c r="AG1110" s="19" t="n">
        <v>0.0572992518649246</v>
      </c>
      <c r="AH1110" s="19" t="n">
        <v>0.0992384819972282</v>
      </c>
      <c r="AI1110" s="19"/>
      <c r="AJ1110" s="19" t="n">
        <v>0.0792721629038432</v>
      </c>
      <c r="AK1110" s="19" t="n">
        <v>0.0460716982968202</v>
      </c>
      <c r="AL1110" s="19" t="n">
        <v>0.0571741796433232</v>
      </c>
      <c r="AM1110" s="19" t="n">
        <v>0.0625140568286209</v>
      </c>
      <c r="AN1110" s="19" t="n">
        <v>0.1400935995166</v>
      </c>
      <c r="AO1110" s="19"/>
      <c r="AP1110" s="19" t="n">
        <v>0.0903738956129853</v>
      </c>
      <c r="AQ1110" s="19" t="n">
        <v>0.0396096758348367</v>
      </c>
      <c r="AR1110" s="19" t="n">
        <v>0.0921755629099414</v>
      </c>
      <c r="AS1110" s="19" t="n">
        <v>0.0695914242110266</v>
      </c>
      <c r="AT1110" s="19" t="n">
        <v>0.113587927039429</v>
      </c>
      <c r="AU1110" s="19"/>
      <c r="AV1110" s="19" t="n">
        <v>0.0291203522519085</v>
      </c>
      <c r="AW1110" s="19" t="n">
        <v>0.077876393368832</v>
      </c>
      <c r="AX1110" s="19" t="n">
        <v>0.0696914506240921</v>
      </c>
      <c r="AY1110" s="19" t="n">
        <v>0.0901129689718272</v>
      </c>
      <c r="AZ1110" s="19" t="n">
        <v>0.101841293075754</v>
      </c>
      <c r="BA1110" s="19" t="n">
        <v>0.128987627121349</v>
      </c>
      <c r="BB1110" s="19"/>
      <c r="BC1110" s="19" t="n">
        <v>0.0992857638310073</v>
      </c>
      <c r="BD1110" s="19" t="n">
        <v>0.0829327577175698</v>
      </c>
      <c r="BE1110" s="19" t="n">
        <v>0.0707692848827481</v>
      </c>
      <c r="BF1110" s="19" t="n">
        <v>0.0271975477703947</v>
      </c>
      <c r="BG1110" s="19" t="n">
        <v>0.0509606925549104</v>
      </c>
    </row>
    <row r="1111">
      <c r="C1111" s="19"/>
      <c r="D1111" s="19"/>
      <c r="E1111" s="19"/>
      <c r="F1111" s="19"/>
      <c r="G1111" s="19"/>
      <c r="H1111" s="19"/>
      <c r="I1111" s="19"/>
      <c r="J1111" s="19"/>
      <c r="K1111" s="19"/>
      <c r="L1111" s="19"/>
      <c r="M1111" s="19"/>
      <c r="N1111" s="19"/>
      <c r="O1111" s="19"/>
      <c r="P1111" s="19"/>
      <c r="Q1111" s="19"/>
      <c r="R1111" s="19"/>
      <c r="S1111" s="19"/>
      <c r="T1111" s="19"/>
      <c r="U1111" s="19"/>
      <c r="V1111" s="19"/>
      <c r="W1111" s="19"/>
      <c r="X1111" s="19"/>
      <c r="Y1111" s="19"/>
      <c r="Z1111" s="19"/>
      <c r="AA1111" s="19"/>
      <c r="AB1111" s="19"/>
      <c r="AC1111" s="19"/>
      <c r="AD1111" s="19"/>
      <c r="AE1111" s="19"/>
      <c r="AF1111" s="19"/>
      <c r="AG1111" s="19"/>
      <c r="AH1111" s="19"/>
      <c r="AI1111" s="19"/>
      <c r="AJ1111" s="19"/>
      <c r="AK1111" s="19"/>
      <c r="AL1111" s="19"/>
      <c r="AM1111" s="19"/>
      <c r="AN1111" s="19"/>
      <c r="AO1111" s="19"/>
      <c r="AP1111" s="19"/>
      <c r="AQ1111" s="19"/>
      <c r="AR1111" s="19"/>
      <c r="AS1111" s="19"/>
      <c r="AT1111" s="19"/>
      <c r="AU1111" s="19"/>
      <c r="AV1111" s="19"/>
      <c r="AW1111" s="19"/>
      <c r="AX1111" s="19"/>
      <c r="AY1111" s="19"/>
      <c r="AZ1111" s="19"/>
      <c r="BA1111" s="19"/>
      <c r="BB1111" s="19"/>
      <c r="BC1111" s="19"/>
      <c r="BD1111" s="19"/>
      <c r="BE1111" s="19"/>
      <c r="BF1111" s="19"/>
      <c r="BG1111" s="19"/>
    </row>
    <row r="1112">
      <c r="B1112" s="7" t="s">
        <v>487</v>
      </c>
      <c r="C1112" s="19"/>
      <c r="D1112" s="19"/>
      <c r="E1112" s="19"/>
      <c r="F1112" s="19"/>
      <c r="G1112" s="19"/>
      <c r="H1112" s="19"/>
      <c r="I1112" s="19"/>
      <c r="J1112" s="19"/>
      <c r="K1112" s="19"/>
      <c r="L1112" s="19"/>
      <c r="M1112" s="19"/>
      <c r="N1112" s="19"/>
      <c r="O1112" s="19"/>
      <c r="P1112" s="19"/>
      <c r="Q1112" s="19"/>
      <c r="R1112" s="19"/>
      <c r="S1112" s="19"/>
      <c r="T1112" s="19"/>
      <c r="U1112" s="19"/>
      <c r="V1112" s="19"/>
      <c r="W1112" s="19"/>
      <c r="X1112" s="19"/>
      <c r="Y1112" s="19"/>
      <c r="Z1112" s="19"/>
      <c r="AA1112" s="19"/>
      <c r="AB1112" s="19"/>
      <c r="AC1112" s="19"/>
      <c r="AD1112" s="19"/>
      <c r="AE1112" s="19"/>
      <c r="AF1112" s="19"/>
      <c r="AG1112" s="19"/>
      <c r="AH1112" s="19"/>
      <c r="AI1112" s="19"/>
      <c r="AJ1112" s="19"/>
      <c r="AK1112" s="19"/>
      <c r="AL1112" s="19"/>
      <c r="AM1112" s="19"/>
      <c r="AN1112" s="19"/>
      <c r="AO1112" s="19"/>
      <c r="AP1112" s="19"/>
      <c r="AQ1112" s="19"/>
      <c r="AR1112" s="19"/>
      <c r="AS1112" s="19"/>
      <c r="AT1112" s="19"/>
      <c r="AU1112" s="19"/>
      <c r="AV1112" s="19"/>
      <c r="AW1112" s="19"/>
      <c r="AX1112" s="19"/>
      <c r="AY1112" s="19"/>
      <c r="AZ1112" s="19"/>
      <c r="BA1112" s="19"/>
      <c r="BB1112" s="19"/>
      <c r="BC1112" s="19"/>
      <c r="BD1112" s="19"/>
      <c r="BE1112" s="19"/>
      <c r="BF1112" s="19"/>
      <c r="BG1112" s="19"/>
    </row>
    <row r="1113">
      <c r="B1113" s="26" t="s">
        <v>331</v>
      </c>
      <c r="C1113" s="19"/>
      <c r="D1113" s="19"/>
      <c r="E1113" s="19"/>
      <c r="F1113" s="19"/>
      <c r="G1113" s="19"/>
      <c r="H1113" s="19"/>
      <c r="I1113" s="19"/>
      <c r="J1113" s="19"/>
      <c r="K1113" s="19"/>
      <c r="L1113" s="19"/>
      <c r="M1113" s="19"/>
      <c r="N1113" s="19"/>
      <c r="O1113" s="19"/>
      <c r="P1113" s="19"/>
      <c r="Q1113" s="19"/>
      <c r="R1113" s="19"/>
      <c r="S1113" s="19"/>
      <c r="T1113" s="19"/>
      <c r="U1113" s="19"/>
      <c r="V1113" s="19"/>
      <c r="W1113" s="19"/>
      <c r="X1113" s="19"/>
      <c r="Y1113" s="19"/>
      <c r="Z1113" s="19"/>
      <c r="AA1113" s="19"/>
      <c r="AB1113" s="19"/>
      <c r="AC1113" s="19"/>
      <c r="AD1113" s="19"/>
      <c r="AE1113" s="19"/>
      <c r="AF1113" s="19"/>
      <c r="AG1113" s="19"/>
      <c r="AH1113" s="19"/>
      <c r="AI1113" s="19"/>
      <c r="AJ1113" s="19"/>
      <c r="AK1113" s="19"/>
      <c r="AL1113" s="19"/>
      <c r="AM1113" s="19"/>
      <c r="AN1113" s="19"/>
      <c r="AO1113" s="19"/>
      <c r="AP1113" s="19"/>
      <c r="AQ1113" s="19"/>
      <c r="AR1113" s="19"/>
      <c r="AS1113" s="19"/>
      <c r="AT1113" s="19"/>
      <c r="AU1113" s="19"/>
      <c r="AV1113" s="19"/>
      <c r="AW1113" s="19"/>
      <c r="AX1113" s="19"/>
      <c r="AY1113" s="19"/>
      <c r="AZ1113" s="19"/>
      <c r="BA1113" s="19"/>
      <c r="BB1113" s="19"/>
      <c r="BC1113" s="19"/>
      <c r="BD1113" s="19"/>
      <c r="BE1113" s="19"/>
      <c r="BF1113" s="19"/>
      <c r="BG1113" s="19"/>
    </row>
    <row r="1114">
      <c r="B1114" t="s">
        <v>480</v>
      </c>
      <c r="C1114" s="19" t="n">
        <v>0.213414817005165</v>
      </c>
      <c r="D1114" s="19" t="n">
        <v>0.233197435264692</v>
      </c>
      <c r="E1114" s="19" t="n">
        <v>0.195862784086249</v>
      </c>
      <c r="F1114" s="19"/>
      <c r="G1114" s="19" t="n">
        <v>0.214040463979567</v>
      </c>
      <c r="H1114" s="19" t="n">
        <v>0.267604945902485</v>
      </c>
      <c r="I1114" s="19" t="n">
        <v>0.169844934401203</v>
      </c>
      <c r="J1114" s="19" t="n">
        <v>0.237356183761083</v>
      </c>
      <c r="K1114" s="19" t="n">
        <v>0.24111044450848</v>
      </c>
      <c r="L1114" s="19" t="n">
        <v>0.166966181381143</v>
      </c>
      <c r="M1114" s="19"/>
      <c r="N1114" s="19" t="n">
        <v>0.202303254254359</v>
      </c>
      <c r="O1114" s="19" t="n">
        <v>0.192944457318855</v>
      </c>
      <c r="P1114" s="19" t="n">
        <v>0.22937998410937</v>
      </c>
      <c r="Q1114" s="19" t="n">
        <v>0.231562043402242</v>
      </c>
      <c r="R1114" s="19"/>
      <c r="S1114" s="19" t="n">
        <v>0.252077028562702</v>
      </c>
      <c r="T1114" s="19" t="n">
        <v>0.218948643486582</v>
      </c>
      <c r="U1114" s="19" t="n">
        <v>0.227385144833488</v>
      </c>
      <c r="V1114" s="19" t="n">
        <v>0.272211667336421</v>
      </c>
      <c r="W1114" s="19" t="n">
        <v>0.239606283366954</v>
      </c>
      <c r="X1114" s="19" t="n">
        <v>0.179909381443239</v>
      </c>
      <c r="Y1114" s="19" t="n">
        <v>0.194956222799773</v>
      </c>
      <c r="Z1114" s="19" t="n">
        <v>0.139436941194981</v>
      </c>
      <c r="AA1114" s="19" t="n">
        <v>0.186222373759402</v>
      </c>
      <c r="AB1114" s="19" t="n">
        <v>0.197990475658545</v>
      </c>
      <c r="AC1114" s="19" t="n">
        <v>0.195819750559098</v>
      </c>
      <c r="AD1114" s="19" t="n">
        <v>0.158902032715948</v>
      </c>
      <c r="AE1114" s="19"/>
      <c r="AF1114" s="19" t="n">
        <v>0.195593018620643</v>
      </c>
      <c r="AG1114" s="19" t="n">
        <v>0.249294201431681</v>
      </c>
      <c r="AH1114" s="19" t="n">
        <v>0.149176763223751</v>
      </c>
      <c r="AI1114" s="19"/>
      <c r="AJ1114" s="19" t="n">
        <v>0.219565373755347</v>
      </c>
      <c r="AK1114" s="19" t="n">
        <v>0.249760007437217</v>
      </c>
      <c r="AL1114" s="19" t="n">
        <v>0.233874950771954</v>
      </c>
      <c r="AM1114" s="19" t="n">
        <v>0.208066712497269</v>
      </c>
      <c r="AN1114" s="19" t="n">
        <v>0.134227788164698</v>
      </c>
      <c r="AO1114" s="19"/>
      <c r="AP1114" s="19" t="n">
        <v>0.217840885418088</v>
      </c>
      <c r="AQ1114" s="19" t="n">
        <v>0.241786393776524</v>
      </c>
      <c r="AR1114" s="19" t="n">
        <v>0.223669019980719</v>
      </c>
      <c r="AS1114" s="19" t="n">
        <v>0.205876845308793</v>
      </c>
      <c r="AT1114" s="19" t="n">
        <v>0.218098566346499</v>
      </c>
      <c r="AU1114" s="19"/>
      <c r="AV1114" s="19" t="n">
        <v>0.237959566188592</v>
      </c>
      <c r="AW1114" s="19" t="n">
        <v>0.220353106043564</v>
      </c>
      <c r="AX1114" s="19" t="n">
        <v>0.257219832378934</v>
      </c>
      <c r="AY1114" s="19" t="n">
        <v>0.209855520348757</v>
      </c>
      <c r="AZ1114" s="19" t="n">
        <v>0.163730117002001</v>
      </c>
      <c r="BA1114" s="19" t="n">
        <v>0.189878463126209</v>
      </c>
      <c r="BB1114" s="19"/>
      <c r="BC1114" s="19" t="n">
        <v>0.222700929424919</v>
      </c>
      <c r="BD1114" s="19" t="n">
        <v>0.193617119885467</v>
      </c>
      <c r="BE1114" s="19" t="n">
        <v>0.218328886662194</v>
      </c>
      <c r="BF1114" s="19" t="n">
        <v>0.17913706328176</v>
      </c>
      <c r="BG1114" s="19" t="n">
        <v>0.32380604847216</v>
      </c>
    </row>
    <row r="1115">
      <c r="B1115" t="s">
        <v>481</v>
      </c>
      <c r="C1115" s="19" t="n">
        <v>0.505588933309043</v>
      </c>
      <c r="D1115" s="19" t="n">
        <v>0.482990593380832</v>
      </c>
      <c r="E1115" s="19" t="n">
        <v>0.52943109232769</v>
      </c>
      <c r="F1115" s="19"/>
      <c r="G1115" s="19" t="n">
        <v>0.408517123971564</v>
      </c>
      <c r="H1115" s="19" t="n">
        <v>0.476079849811713</v>
      </c>
      <c r="I1115" s="19" t="n">
        <v>0.495074502863699</v>
      </c>
      <c r="J1115" s="19" t="n">
        <v>0.54581563724231</v>
      </c>
      <c r="K1115" s="19" t="n">
        <v>0.49265300756889</v>
      </c>
      <c r="L1115" s="19" t="n">
        <v>0.574012054628246</v>
      </c>
      <c r="M1115" s="19"/>
      <c r="N1115" s="19" t="n">
        <v>0.566394921287287</v>
      </c>
      <c r="O1115" s="19" t="n">
        <v>0.508399544648548</v>
      </c>
      <c r="P1115" s="19" t="n">
        <v>0.482949989992102</v>
      </c>
      <c r="Q1115" s="19" t="n">
        <v>0.461289109252832</v>
      </c>
      <c r="R1115" s="19"/>
      <c r="S1115" s="19" t="n">
        <v>0.434374657485578</v>
      </c>
      <c r="T1115" s="19" t="n">
        <v>0.409987531852504</v>
      </c>
      <c r="U1115" s="19" t="n">
        <v>0.595305987451945</v>
      </c>
      <c r="V1115" s="19" t="n">
        <v>0.566092319966801</v>
      </c>
      <c r="W1115" s="19" t="n">
        <v>0.604970784338271</v>
      </c>
      <c r="X1115" s="19" t="n">
        <v>0.486410808796378</v>
      </c>
      <c r="Y1115" s="19" t="n">
        <v>0.565269878413394</v>
      </c>
      <c r="Z1115" s="19" t="n">
        <v>0.553000514936396</v>
      </c>
      <c r="AA1115" s="19" t="n">
        <v>0.45450322331261</v>
      </c>
      <c r="AB1115" s="19" t="n">
        <v>0.539939510719824</v>
      </c>
      <c r="AC1115" s="19" t="n">
        <v>0.534785705675156</v>
      </c>
      <c r="AD1115" s="19" t="n">
        <v>0.483496891489244</v>
      </c>
      <c r="AE1115" s="19"/>
      <c r="AF1115" s="19" t="n">
        <v>0.519093324970178</v>
      </c>
      <c r="AG1115" s="19" t="n">
        <v>0.508712750613569</v>
      </c>
      <c r="AH1115" s="19" t="n">
        <v>0.503815638846269</v>
      </c>
      <c r="AI1115" s="19"/>
      <c r="AJ1115" s="19" t="n">
        <v>0.53460413287338</v>
      </c>
      <c r="AK1115" s="19" t="n">
        <v>0.439546984408659</v>
      </c>
      <c r="AL1115" s="19" t="n">
        <v>0.570684038940935</v>
      </c>
      <c r="AM1115" s="19" t="n">
        <v>0.626152103796616</v>
      </c>
      <c r="AN1115" s="19" t="n">
        <v>0.544111028839074</v>
      </c>
      <c r="AO1115" s="19"/>
      <c r="AP1115" s="19" t="n">
        <v>0.529995437493699</v>
      </c>
      <c r="AQ1115" s="19" t="n">
        <v>0.487820220207531</v>
      </c>
      <c r="AR1115" s="19" t="n">
        <v>0.538555141107634</v>
      </c>
      <c r="AS1115" s="19" t="n">
        <v>0.526745677415679</v>
      </c>
      <c r="AT1115" s="19" t="n">
        <v>0.44637551213359</v>
      </c>
      <c r="AU1115" s="19"/>
      <c r="AV1115" s="19" t="n">
        <v>0.47142386230234</v>
      </c>
      <c r="AW1115" s="19" t="n">
        <v>0.520846244731953</v>
      </c>
      <c r="AX1115" s="19" t="n">
        <v>0.513373821135423</v>
      </c>
      <c r="AY1115" s="19" t="n">
        <v>0.528222123661971</v>
      </c>
      <c r="AZ1115" s="19" t="n">
        <v>0.444975853330729</v>
      </c>
      <c r="BA1115" s="19" t="n">
        <v>0.526578407840959</v>
      </c>
      <c r="BB1115" s="19"/>
      <c r="BC1115" s="19" t="n">
        <v>0.529532268196199</v>
      </c>
      <c r="BD1115" s="19" t="n">
        <v>0.515461691280093</v>
      </c>
      <c r="BE1115" s="19" t="n">
        <v>0.472574884745587</v>
      </c>
      <c r="BF1115" s="19" t="n">
        <v>0.583798419946693</v>
      </c>
      <c r="BG1115" s="19" t="n">
        <v>0.231120335963643</v>
      </c>
    </row>
    <row r="1116">
      <c r="B1116" t="s">
        <v>482</v>
      </c>
      <c r="C1116" s="19" t="n">
        <v>0.161660775686345</v>
      </c>
      <c r="D1116" s="19" t="n">
        <v>0.176150427310039</v>
      </c>
      <c r="E1116" s="19" t="n">
        <v>0.145376182683535</v>
      </c>
      <c r="F1116" s="19"/>
      <c r="G1116" s="19" t="n">
        <v>0.255794804601269</v>
      </c>
      <c r="H1116" s="19" t="n">
        <v>0.142452619211504</v>
      </c>
      <c r="I1116" s="19" t="n">
        <v>0.173001434007168</v>
      </c>
      <c r="J1116" s="19" t="n">
        <v>0.145669003656312</v>
      </c>
      <c r="K1116" s="19" t="n">
        <v>0.148077102550267</v>
      </c>
      <c r="L1116" s="19" t="n">
        <v>0.131015809310639</v>
      </c>
      <c r="M1116" s="19"/>
      <c r="N1116" s="19" t="n">
        <v>0.144481934253202</v>
      </c>
      <c r="O1116" s="19" t="n">
        <v>0.186522431165318</v>
      </c>
      <c r="P1116" s="19" t="n">
        <v>0.170626007056609</v>
      </c>
      <c r="Q1116" s="19" t="n">
        <v>0.146008721322973</v>
      </c>
      <c r="R1116" s="19"/>
      <c r="S1116" s="19" t="n">
        <v>0.1866747275369</v>
      </c>
      <c r="T1116" s="19" t="n">
        <v>0.220246541595366</v>
      </c>
      <c r="U1116" s="19" t="n">
        <v>0.0995456153291465</v>
      </c>
      <c r="V1116" s="19" t="n">
        <v>0.100714235283509</v>
      </c>
      <c r="W1116" s="19" t="n">
        <v>0.0882690838754737</v>
      </c>
      <c r="X1116" s="19" t="n">
        <v>0.171214865921322</v>
      </c>
      <c r="Y1116" s="19" t="n">
        <v>0.155784602417219</v>
      </c>
      <c r="Z1116" s="19" t="n">
        <v>0.0880465002604928</v>
      </c>
      <c r="AA1116" s="19" t="n">
        <v>0.194707647587184</v>
      </c>
      <c r="AB1116" s="19" t="n">
        <v>0.197906662374092</v>
      </c>
      <c r="AC1116" s="19" t="n">
        <v>0.143698518421796</v>
      </c>
      <c r="AD1116" s="19" t="n">
        <v>0.173272167064268</v>
      </c>
      <c r="AE1116" s="19"/>
      <c r="AF1116" s="19" t="n">
        <v>0.151905172075413</v>
      </c>
      <c r="AG1116" s="19" t="n">
        <v>0.140710805088684</v>
      </c>
      <c r="AH1116" s="19" t="n">
        <v>0.207254336930668</v>
      </c>
      <c r="AI1116" s="19"/>
      <c r="AJ1116" s="19" t="n">
        <v>0.148726522678337</v>
      </c>
      <c r="AK1116" s="19" t="n">
        <v>0.195461540458074</v>
      </c>
      <c r="AL1116" s="19" t="n">
        <v>0.133972674839886</v>
      </c>
      <c r="AM1116" s="19" t="n">
        <v>0.0542190824642637</v>
      </c>
      <c r="AN1116" s="19" t="n">
        <v>0.140967747769458</v>
      </c>
      <c r="AO1116" s="19"/>
      <c r="AP1116" s="19" t="n">
        <v>0.141546436595631</v>
      </c>
      <c r="AQ1116" s="19" t="n">
        <v>0.168524405456467</v>
      </c>
      <c r="AR1116" s="19" t="n">
        <v>0.179058711360079</v>
      </c>
      <c r="AS1116" s="19" t="n">
        <v>0.151857978258035</v>
      </c>
      <c r="AT1116" s="19" t="n">
        <v>0.16171523586434</v>
      </c>
      <c r="AU1116" s="19"/>
      <c r="AV1116" s="19" t="n">
        <v>0.19511547112206</v>
      </c>
      <c r="AW1116" s="19" t="n">
        <v>0.167834859591473</v>
      </c>
      <c r="AX1116" s="19" t="n">
        <v>0.14241066556033</v>
      </c>
      <c r="AY1116" s="19" t="n">
        <v>0.155634480213417</v>
      </c>
      <c r="AZ1116" s="19" t="n">
        <v>0.229004598700731</v>
      </c>
      <c r="BA1116" s="19" t="n">
        <v>0.0979900232158503</v>
      </c>
      <c r="BB1116" s="19"/>
      <c r="BC1116" s="19" t="n">
        <v>0.124368799812802</v>
      </c>
      <c r="BD1116" s="19" t="n">
        <v>0.151424544844196</v>
      </c>
      <c r="BE1116" s="19" t="n">
        <v>0.201369341185583</v>
      </c>
      <c r="BF1116" s="19" t="n">
        <v>0.149753447688037</v>
      </c>
      <c r="BG1116" s="19" t="n">
        <v>0.339367429163642</v>
      </c>
    </row>
    <row r="1117">
      <c r="B1117" t="s">
        <v>483</v>
      </c>
      <c r="C1117" s="19" t="n">
        <v>0.0489225547745425</v>
      </c>
      <c r="D1117" s="19" t="n">
        <v>0.0527541885253497</v>
      </c>
      <c r="E1117" s="19" t="n">
        <v>0.0455774101666822</v>
      </c>
      <c r="F1117" s="19"/>
      <c r="G1117" s="19" t="n">
        <v>0.0638168232952018</v>
      </c>
      <c r="H1117" s="19" t="n">
        <v>0.0554608226526591</v>
      </c>
      <c r="I1117" s="19" t="n">
        <v>0.0532504719784838</v>
      </c>
      <c r="J1117" s="19" t="n">
        <v>0.0244544538372085</v>
      </c>
      <c r="K1117" s="19" t="n">
        <v>0.049169712680884</v>
      </c>
      <c r="L1117" s="19" t="n">
        <v>0.0512072557874097</v>
      </c>
      <c r="M1117" s="19"/>
      <c r="N1117" s="19" t="n">
        <v>0.0368363433912581</v>
      </c>
      <c r="O1117" s="19" t="n">
        <v>0.0452012719316046</v>
      </c>
      <c r="P1117" s="19" t="n">
        <v>0.04410484855121</v>
      </c>
      <c r="Q1117" s="19" t="n">
        <v>0.0689198671055888</v>
      </c>
      <c r="R1117" s="19"/>
      <c r="S1117" s="19" t="n">
        <v>0.0564727301650281</v>
      </c>
      <c r="T1117" s="19" t="n">
        <v>0.0541189219460832</v>
      </c>
      <c r="U1117" s="19" t="n">
        <v>0.0143056546392086</v>
      </c>
      <c r="V1117" s="19" t="n">
        <v>0.0230887771303675</v>
      </c>
      <c r="W1117" s="19" t="n">
        <v>0.0327049414764317</v>
      </c>
      <c r="X1117" s="19" t="n">
        <v>0.0744582770998966</v>
      </c>
      <c r="Y1117" s="19" t="n">
        <v>0.0409457613571213</v>
      </c>
      <c r="Z1117" s="19" t="n">
        <v>0.130323823390165</v>
      </c>
      <c r="AA1117" s="19" t="n">
        <v>0.0767939930499999</v>
      </c>
      <c r="AB1117" s="19" t="n">
        <v>0.00873585221629348</v>
      </c>
      <c r="AC1117" s="19" t="n">
        <v>0.0533997511849045</v>
      </c>
      <c r="AD1117" s="19" t="n">
        <v>0.0576151613513479</v>
      </c>
      <c r="AE1117" s="19"/>
      <c r="AF1117" s="19" t="n">
        <v>0.046767192371639</v>
      </c>
      <c r="AG1117" s="19" t="n">
        <v>0.0455304620609647</v>
      </c>
      <c r="AH1117" s="19" t="n">
        <v>0.0537354523942435</v>
      </c>
      <c r="AI1117" s="19"/>
      <c r="AJ1117" s="19" t="n">
        <v>0.0292853642975859</v>
      </c>
      <c r="AK1117" s="19" t="n">
        <v>0.0704419758691972</v>
      </c>
      <c r="AL1117" s="19" t="n">
        <v>0</v>
      </c>
      <c r="AM1117" s="19" t="n">
        <v>0.0490480444132306</v>
      </c>
      <c r="AN1117" s="19" t="n">
        <v>0.0721090358058586</v>
      </c>
      <c r="AO1117" s="19"/>
      <c r="AP1117" s="19" t="n">
        <v>0.0310531634681816</v>
      </c>
      <c r="AQ1117" s="19" t="n">
        <v>0.0600676447578788</v>
      </c>
      <c r="AR1117" s="19" t="n">
        <v>0.0122033156659335</v>
      </c>
      <c r="AS1117" s="19" t="n">
        <v>0.0392962179310474</v>
      </c>
      <c r="AT1117" s="19" t="n">
        <v>0.0354537243917526</v>
      </c>
      <c r="AU1117" s="19"/>
      <c r="AV1117" s="19" t="n">
        <v>0.0666453457643926</v>
      </c>
      <c r="AW1117" s="19" t="n">
        <v>0.0277564878336835</v>
      </c>
      <c r="AX1117" s="19" t="n">
        <v>0.0235918592585239</v>
      </c>
      <c r="AY1117" s="19" t="n">
        <v>0.0359564555297214</v>
      </c>
      <c r="AZ1117" s="19" t="n">
        <v>0.0262487347701739</v>
      </c>
      <c r="BA1117" s="19" t="n">
        <v>0.0300048424271119</v>
      </c>
      <c r="BB1117" s="19"/>
      <c r="BC1117" s="19" t="n">
        <v>0.0474360317538216</v>
      </c>
      <c r="BD1117" s="19" t="n">
        <v>0.0610433459368968</v>
      </c>
      <c r="BE1117" s="19" t="n">
        <v>0.0479881929845016</v>
      </c>
      <c r="BF1117" s="19" t="n">
        <v>0.0509664324940002</v>
      </c>
      <c r="BG1117" s="19" t="n">
        <v>0</v>
      </c>
    </row>
    <row r="1118">
      <c r="B1118" t="s">
        <v>100</v>
      </c>
      <c r="C1118" s="19" t="n">
        <v>0.0704129192249039</v>
      </c>
      <c r="D1118" s="19" t="n">
        <v>0.0549073555190879</v>
      </c>
      <c r="E1118" s="19" t="n">
        <v>0.0837525307358442</v>
      </c>
      <c r="F1118" s="19"/>
      <c r="G1118" s="19" t="n">
        <v>0.0578307841523983</v>
      </c>
      <c r="H1118" s="19" t="n">
        <v>0.058401762421639</v>
      </c>
      <c r="I1118" s="19" t="n">
        <v>0.108828656749446</v>
      </c>
      <c r="J1118" s="19" t="n">
        <v>0.0467047215030867</v>
      </c>
      <c r="K1118" s="19" t="n">
        <v>0.0689897326914782</v>
      </c>
      <c r="L1118" s="19" t="n">
        <v>0.0767986988925616</v>
      </c>
      <c r="M1118" s="19"/>
      <c r="N1118" s="19" t="n">
        <v>0.0499835468138931</v>
      </c>
      <c r="O1118" s="19" t="n">
        <v>0.0669322949356738</v>
      </c>
      <c r="P1118" s="19" t="n">
        <v>0.0729391702907085</v>
      </c>
      <c r="Q1118" s="19" t="n">
        <v>0.0922202589163652</v>
      </c>
      <c r="R1118" s="19"/>
      <c r="S1118" s="19" t="n">
        <v>0.0704008562497924</v>
      </c>
      <c r="T1118" s="19" t="n">
        <v>0.0966983611194644</v>
      </c>
      <c r="U1118" s="19" t="n">
        <v>0.0634575977462121</v>
      </c>
      <c r="V1118" s="19" t="n">
        <v>0.0378930002829017</v>
      </c>
      <c r="W1118" s="19" t="n">
        <v>0.03444890694287</v>
      </c>
      <c r="X1118" s="19" t="n">
        <v>0.0880066667391639</v>
      </c>
      <c r="Y1118" s="19" t="n">
        <v>0.0430435350124923</v>
      </c>
      <c r="Z1118" s="19" t="n">
        <v>0.0891922202179658</v>
      </c>
      <c r="AA1118" s="19" t="n">
        <v>0.0877727622908042</v>
      </c>
      <c r="AB1118" s="19" t="n">
        <v>0.0554274990312455</v>
      </c>
      <c r="AC1118" s="19" t="n">
        <v>0.0722962741590446</v>
      </c>
      <c r="AD1118" s="19" t="n">
        <v>0.126713747379191</v>
      </c>
      <c r="AE1118" s="19"/>
      <c r="AF1118" s="19" t="n">
        <v>0.0866412919621267</v>
      </c>
      <c r="AG1118" s="19" t="n">
        <v>0.0557517808051</v>
      </c>
      <c r="AH1118" s="19" t="n">
        <v>0.0860178086050684</v>
      </c>
      <c r="AI1118" s="19"/>
      <c r="AJ1118" s="19" t="n">
        <v>0.0678186063953504</v>
      </c>
      <c r="AK1118" s="19" t="n">
        <v>0.0447894918268526</v>
      </c>
      <c r="AL1118" s="19" t="n">
        <v>0.0614683354472245</v>
      </c>
      <c r="AM1118" s="19" t="n">
        <v>0.0625140568286209</v>
      </c>
      <c r="AN1118" s="19" t="n">
        <v>0.108584399420912</v>
      </c>
      <c r="AO1118" s="19"/>
      <c r="AP1118" s="19" t="n">
        <v>0.0795640770244003</v>
      </c>
      <c r="AQ1118" s="19" t="n">
        <v>0.0418013358015992</v>
      </c>
      <c r="AR1118" s="19" t="n">
        <v>0.0465138118856345</v>
      </c>
      <c r="AS1118" s="19" t="n">
        <v>0.0762232810864457</v>
      </c>
      <c r="AT1118" s="19" t="n">
        <v>0.13835696126382</v>
      </c>
      <c r="AU1118" s="19"/>
      <c r="AV1118" s="19" t="n">
        <v>0.0288557546226154</v>
      </c>
      <c r="AW1118" s="19" t="n">
        <v>0.0632093017993269</v>
      </c>
      <c r="AX1118" s="19" t="n">
        <v>0.0634038216667892</v>
      </c>
      <c r="AY1118" s="19" t="n">
        <v>0.0703314202461339</v>
      </c>
      <c r="AZ1118" s="19" t="n">
        <v>0.136040696196365</v>
      </c>
      <c r="BA1118" s="19" t="n">
        <v>0.15554826338987</v>
      </c>
      <c r="BB1118" s="19"/>
      <c r="BC1118" s="19" t="n">
        <v>0.0759619708122588</v>
      </c>
      <c r="BD1118" s="19" t="n">
        <v>0.0784532980533461</v>
      </c>
      <c r="BE1118" s="19" t="n">
        <v>0.0597386944221339</v>
      </c>
      <c r="BF1118" s="19" t="n">
        <v>0.0363446365895102</v>
      </c>
      <c r="BG1118" s="19" t="n">
        <v>0.105706186400556</v>
      </c>
    </row>
    <row r="1119">
      <c r="B1119" t="s">
        <v>484</v>
      </c>
      <c r="C1119" s="19" t="n">
        <v>0.719003750314208</v>
      </c>
      <c r="D1119" s="19" t="n">
        <v>0.716188028645524</v>
      </c>
      <c r="E1119" s="19" t="n">
        <v>0.725293876413939</v>
      </c>
      <c r="F1119" s="19"/>
      <c r="G1119" s="19" t="n">
        <v>0.622557587951131</v>
      </c>
      <c r="H1119" s="19" t="n">
        <v>0.743684795714198</v>
      </c>
      <c r="I1119" s="19" t="n">
        <v>0.664919437264902</v>
      </c>
      <c r="J1119" s="19" t="n">
        <v>0.783171821003393</v>
      </c>
      <c r="K1119" s="19" t="n">
        <v>0.73376345207737</v>
      </c>
      <c r="L1119" s="19" t="n">
        <v>0.74097823600939</v>
      </c>
      <c r="M1119" s="19"/>
      <c r="N1119" s="19" t="n">
        <v>0.768698175541647</v>
      </c>
      <c r="O1119" s="19" t="n">
        <v>0.701344001967403</v>
      </c>
      <c r="P1119" s="19" t="n">
        <v>0.712329974101472</v>
      </c>
      <c r="Q1119" s="19" t="n">
        <v>0.692851152655073</v>
      </c>
      <c r="R1119" s="19"/>
      <c r="S1119" s="19" t="n">
        <v>0.686451686048279</v>
      </c>
      <c r="T1119" s="19" t="n">
        <v>0.628936175339086</v>
      </c>
      <c r="U1119" s="19" t="n">
        <v>0.822691132285433</v>
      </c>
      <c r="V1119" s="19" t="n">
        <v>0.838303987303222</v>
      </c>
      <c r="W1119" s="19" t="n">
        <v>0.844577067705225</v>
      </c>
      <c r="X1119" s="19" t="n">
        <v>0.666320190239617</v>
      </c>
      <c r="Y1119" s="19" t="n">
        <v>0.760226101213167</v>
      </c>
      <c r="Z1119" s="19" t="n">
        <v>0.692437456131377</v>
      </c>
      <c r="AA1119" s="19" t="n">
        <v>0.640725597072012</v>
      </c>
      <c r="AB1119" s="19" t="n">
        <v>0.737929986378369</v>
      </c>
      <c r="AC1119" s="19" t="n">
        <v>0.730605456234255</v>
      </c>
      <c r="AD1119" s="19" t="n">
        <v>0.642398924205192</v>
      </c>
      <c r="AE1119" s="19"/>
      <c r="AF1119" s="19" t="n">
        <v>0.714686343590821</v>
      </c>
      <c r="AG1119" s="19" t="n">
        <v>0.758006952045251</v>
      </c>
      <c r="AH1119" s="19" t="n">
        <v>0.65299240207002</v>
      </c>
      <c r="AI1119" s="19"/>
      <c r="AJ1119" s="19" t="n">
        <v>0.754169506628727</v>
      </c>
      <c r="AK1119" s="19" t="n">
        <v>0.689306991845876</v>
      </c>
      <c r="AL1119" s="19" t="n">
        <v>0.804558989712889</v>
      </c>
      <c r="AM1119" s="19" t="n">
        <v>0.834218816293885</v>
      </c>
      <c r="AN1119" s="19" t="n">
        <v>0.678338817003772</v>
      </c>
      <c r="AO1119" s="19"/>
      <c r="AP1119" s="19" t="n">
        <v>0.747836322911787</v>
      </c>
      <c r="AQ1119" s="19" t="n">
        <v>0.729606613984055</v>
      </c>
      <c r="AR1119" s="19" t="n">
        <v>0.762224161088353</v>
      </c>
      <c r="AS1119" s="19" t="n">
        <v>0.732622522724472</v>
      </c>
      <c r="AT1119" s="19" t="n">
        <v>0.664474078480088</v>
      </c>
      <c r="AU1119" s="19"/>
      <c r="AV1119" s="19" t="n">
        <v>0.709383428490932</v>
      </c>
      <c r="AW1119" s="19" t="n">
        <v>0.741199350775516</v>
      </c>
      <c r="AX1119" s="19" t="n">
        <v>0.770593653514357</v>
      </c>
      <c r="AY1119" s="19" t="n">
        <v>0.738077644010728</v>
      </c>
      <c r="AZ1119" s="19" t="n">
        <v>0.60870597033273</v>
      </c>
      <c r="BA1119" s="19" t="n">
        <v>0.716456870967168</v>
      </c>
      <c r="BB1119" s="19"/>
      <c r="BC1119" s="19" t="n">
        <v>0.752233197621118</v>
      </c>
      <c r="BD1119" s="19" t="n">
        <v>0.709078811165561</v>
      </c>
      <c r="BE1119" s="19" t="n">
        <v>0.690903771407781</v>
      </c>
      <c r="BF1119" s="19" t="n">
        <v>0.762935483228452</v>
      </c>
      <c r="BG1119" s="19" t="n">
        <v>0.554926384435803</v>
      </c>
    </row>
    <row r="1120">
      <c r="B1120" t="s">
        <v>485</v>
      </c>
      <c r="C1120" s="19" t="n">
        <v>0.210583330460888</v>
      </c>
      <c r="D1120" s="19" t="n">
        <v>0.228904615835388</v>
      </c>
      <c r="E1120" s="19" t="n">
        <v>0.190953592850217</v>
      </c>
      <c r="F1120" s="19"/>
      <c r="G1120" s="19" t="n">
        <v>0.319611627896471</v>
      </c>
      <c r="H1120" s="19" t="n">
        <v>0.197913441864163</v>
      </c>
      <c r="I1120" s="19" t="n">
        <v>0.226251905985652</v>
      </c>
      <c r="J1120" s="19" t="n">
        <v>0.17012345749352</v>
      </c>
      <c r="K1120" s="19" t="n">
        <v>0.197246815231152</v>
      </c>
      <c r="L1120" s="19" t="n">
        <v>0.182223065098049</v>
      </c>
      <c r="M1120" s="19"/>
      <c r="N1120" s="19" t="n">
        <v>0.18131827764446</v>
      </c>
      <c r="O1120" s="19" t="n">
        <v>0.231723703096923</v>
      </c>
      <c r="P1120" s="19" t="n">
        <v>0.214730855607819</v>
      </c>
      <c r="Q1120" s="19" t="n">
        <v>0.214928588428561</v>
      </c>
      <c r="R1120" s="19"/>
      <c r="S1120" s="19" t="n">
        <v>0.243147457701928</v>
      </c>
      <c r="T1120" s="19" t="n">
        <v>0.274365463541449</v>
      </c>
      <c r="U1120" s="19" t="n">
        <v>0.113851269968355</v>
      </c>
      <c r="V1120" s="19" t="n">
        <v>0.123803012413876</v>
      </c>
      <c r="W1120" s="19" t="n">
        <v>0.120974025351905</v>
      </c>
      <c r="X1120" s="19" t="n">
        <v>0.245673143021219</v>
      </c>
      <c r="Y1120" s="19" t="n">
        <v>0.19673036377434</v>
      </c>
      <c r="Z1120" s="19" t="n">
        <v>0.218370323650658</v>
      </c>
      <c r="AA1120" s="19" t="n">
        <v>0.271501640637184</v>
      </c>
      <c r="AB1120" s="19" t="n">
        <v>0.206642514590386</v>
      </c>
      <c r="AC1120" s="19" t="n">
        <v>0.1970982696067</v>
      </c>
      <c r="AD1120" s="19" t="n">
        <v>0.230887328415616</v>
      </c>
      <c r="AE1120" s="19"/>
      <c r="AF1120" s="19" t="n">
        <v>0.198672364447052</v>
      </c>
      <c r="AG1120" s="19" t="n">
        <v>0.186241267149649</v>
      </c>
      <c r="AH1120" s="19" t="n">
        <v>0.260989789324912</v>
      </c>
      <c r="AI1120" s="19"/>
      <c r="AJ1120" s="19" t="n">
        <v>0.178011886975923</v>
      </c>
      <c r="AK1120" s="19" t="n">
        <v>0.265903516327272</v>
      </c>
      <c r="AL1120" s="19" t="n">
        <v>0.133972674839886</v>
      </c>
      <c r="AM1120" s="19" t="n">
        <v>0.103267126877494</v>
      </c>
      <c r="AN1120" s="19" t="n">
        <v>0.213076783575316</v>
      </c>
      <c r="AO1120" s="19"/>
      <c r="AP1120" s="19" t="n">
        <v>0.172599600063813</v>
      </c>
      <c r="AQ1120" s="19" t="n">
        <v>0.228592050214346</v>
      </c>
      <c r="AR1120" s="19" t="n">
        <v>0.191262027026012</v>
      </c>
      <c r="AS1120" s="19" t="n">
        <v>0.191154196189082</v>
      </c>
      <c r="AT1120" s="19" t="n">
        <v>0.197168960256092</v>
      </c>
      <c r="AU1120" s="19"/>
      <c r="AV1120" s="19" t="n">
        <v>0.261760816886453</v>
      </c>
      <c r="AW1120" s="19" t="n">
        <v>0.195591347425157</v>
      </c>
      <c r="AX1120" s="19" t="n">
        <v>0.166002524818854</v>
      </c>
      <c r="AY1120" s="19" t="n">
        <v>0.191590935743138</v>
      </c>
      <c r="AZ1120" s="19" t="n">
        <v>0.255253333470905</v>
      </c>
      <c r="BA1120" s="19" t="n">
        <v>0.127994865642962</v>
      </c>
      <c r="BB1120" s="19"/>
      <c r="BC1120" s="19" t="n">
        <v>0.171804831566623</v>
      </c>
      <c r="BD1120" s="19" t="n">
        <v>0.212467890781093</v>
      </c>
      <c r="BE1120" s="19" t="n">
        <v>0.249357534170085</v>
      </c>
      <c r="BF1120" s="19" t="n">
        <v>0.200719880182037</v>
      </c>
      <c r="BG1120" s="19" t="n">
        <v>0.339367429163642</v>
      </c>
    </row>
    <row r="1121">
      <c r="B1121" t="s">
        <v>141</v>
      </c>
      <c r="C1121" s="19" t="n">
        <v>0.50842041985332</v>
      </c>
      <c r="D1121" s="19" t="n">
        <v>0.487283412810135</v>
      </c>
      <c r="E1121" s="19" t="n">
        <v>0.534340283563722</v>
      </c>
      <c r="F1121" s="19"/>
      <c r="G1121" s="19" t="n">
        <v>0.302945960054661</v>
      </c>
      <c r="H1121" s="19" t="n">
        <v>0.545771353850035</v>
      </c>
      <c r="I1121" s="19" t="n">
        <v>0.43866753127925</v>
      </c>
      <c r="J1121" s="19" t="n">
        <v>0.613048363509873</v>
      </c>
      <c r="K1121" s="19" t="n">
        <v>0.536516636846219</v>
      </c>
      <c r="L1121" s="19" t="n">
        <v>0.558755170911341</v>
      </c>
      <c r="M1121" s="19"/>
      <c r="N1121" s="19" t="n">
        <v>0.587379897897186</v>
      </c>
      <c r="O1121" s="19" t="n">
        <v>0.46962029887048</v>
      </c>
      <c r="P1121" s="19" t="n">
        <v>0.497599118493653</v>
      </c>
      <c r="Q1121" s="19" t="n">
        <v>0.477922564226512</v>
      </c>
      <c r="R1121" s="19"/>
      <c r="S1121" s="19" t="n">
        <v>0.443304228346351</v>
      </c>
      <c r="T1121" s="19" t="n">
        <v>0.354570711797637</v>
      </c>
      <c r="U1121" s="19" t="n">
        <v>0.708839862317078</v>
      </c>
      <c r="V1121" s="19" t="n">
        <v>0.714500974889346</v>
      </c>
      <c r="W1121" s="19" t="n">
        <v>0.723603042353319</v>
      </c>
      <c r="X1121" s="19" t="n">
        <v>0.420647047218398</v>
      </c>
      <c r="Y1121" s="19" t="n">
        <v>0.563495737438827</v>
      </c>
      <c r="Z1121" s="19" t="n">
        <v>0.474067132480719</v>
      </c>
      <c r="AA1121" s="19" t="n">
        <v>0.369223956434828</v>
      </c>
      <c r="AB1121" s="19" t="n">
        <v>0.531287471787983</v>
      </c>
      <c r="AC1121" s="19" t="n">
        <v>0.533507186627555</v>
      </c>
      <c r="AD1121" s="19" t="n">
        <v>0.411511595789576</v>
      </c>
      <c r="AE1121" s="19"/>
      <c r="AF1121" s="19" t="n">
        <v>0.516013979143769</v>
      </c>
      <c r="AG1121" s="19" t="n">
        <v>0.571765684895602</v>
      </c>
      <c r="AH1121" s="19" t="n">
        <v>0.392002612745109</v>
      </c>
      <c r="AI1121" s="19"/>
      <c r="AJ1121" s="19" t="n">
        <v>0.576157619652804</v>
      </c>
      <c r="AK1121" s="19" t="n">
        <v>0.423403475518604</v>
      </c>
      <c r="AL1121" s="19" t="n">
        <v>0.670586314873003</v>
      </c>
      <c r="AM1121" s="19" t="n">
        <v>0.730951689416391</v>
      </c>
      <c r="AN1121" s="19" t="n">
        <v>0.465262033428456</v>
      </c>
      <c r="AO1121" s="19"/>
      <c r="AP1121" s="19" t="n">
        <v>0.575236722847974</v>
      </c>
      <c r="AQ1121" s="19" t="n">
        <v>0.501014563769709</v>
      </c>
      <c r="AR1121" s="19" t="n">
        <v>0.570962134062341</v>
      </c>
      <c r="AS1121" s="19" t="n">
        <v>0.54146832653539</v>
      </c>
      <c r="AT1121" s="19" t="n">
        <v>0.467305118223996</v>
      </c>
      <c r="AU1121" s="19"/>
      <c r="AV1121" s="19" t="n">
        <v>0.44762261160448</v>
      </c>
      <c r="AW1121" s="19" t="n">
        <v>0.54560800335036</v>
      </c>
      <c r="AX1121" s="19" t="n">
        <v>0.604591128695502</v>
      </c>
      <c r="AY1121" s="19" t="n">
        <v>0.54648670826759</v>
      </c>
      <c r="AZ1121" s="19" t="n">
        <v>0.353452636861825</v>
      </c>
      <c r="BA1121" s="19" t="n">
        <v>0.588462005324206</v>
      </c>
      <c r="BB1121" s="19"/>
      <c r="BC1121" s="19" t="n">
        <v>0.580428366054495</v>
      </c>
      <c r="BD1121" s="19" t="n">
        <v>0.496610920384468</v>
      </c>
      <c r="BE1121" s="19" t="n">
        <v>0.441546237237697</v>
      </c>
      <c r="BF1121" s="19" t="n">
        <v>0.562215603046415</v>
      </c>
      <c r="BG1121" s="19" t="n">
        <v>0.215558955272161</v>
      </c>
    </row>
    <row r="1122">
      <c r="C1122" s="19"/>
      <c r="D1122" s="19"/>
      <c r="E1122" s="19"/>
      <c r="F1122" s="19"/>
      <c r="G1122" s="19"/>
      <c r="H1122" s="19"/>
      <c r="I1122" s="19"/>
      <c r="J1122" s="19"/>
      <c r="K1122" s="19"/>
      <c r="L1122" s="19"/>
      <c r="M1122" s="19"/>
      <c r="N1122" s="19"/>
      <c r="O1122" s="19"/>
      <c r="P1122" s="19"/>
      <c r="Q1122" s="19"/>
      <c r="R1122" s="19"/>
      <c r="S1122" s="19"/>
      <c r="T1122" s="19"/>
      <c r="U1122" s="19"/>
      <c r="V1122" s="19"/>
      <c r="W1122" s="19"/>
      <c r="X1122" s="19"/>
      <c r="Y1122" s="19"/>
      <c r="Z1122" s="19"/>
      <c r="AA1122" s="19"/>
      <c r="AB1122" s="19"/>
      <c r="AC1122" s="19"/>
      <c r="AD1122" s="19"/>
      <c r="AE1122" s="19"/>
      <c r="AF1122" s="19"/>
      <c r="AG1122" s="19"/>
      <c r="AH1122" s="19"/>
      <c r="AI1122" s="19"/>
      <c r="AJ1122" s="19"/>
      <c r="AK1122" s="19"/>
      <c r="AL1122" s="19"/>
      <c r="AM1122" s="19"/>
      <c r="AN1122" s="19"/>
      <c r="AO1122" s="19"/>
      <c r="AP1122" s="19"/>
      <c r="AQ1122" s="19"/>
      <c r="AR1122" s="19"/>
      <c r="AS1122" s="19"/>
      <c r="AT1122" s="19"/>
      <c r="AU1122" s="19"/>
      <c r="AV1122" s="19"/>
      <c r="AW1122" s="19"/>
      <c r="AX1122" s="19"/>
      <c r="AY1122" s="19"/>
      <c r="AZ1122" s="19"/>
      <c r="BA1122" s="19"/>
      <c r="BB1122" s="19"/>
      <c r="BC1122" s="19"/>
      <c r="BD1122" s="19"/>
      <c r="BE1122" s="19"/>
      <c r="BF1122" s="19"/>
      <c r="BG1122" s="19"/>
    </row>
    <row r="1123">
      <c r="B1123" s="7" t="s">
        <v>488</v>
      </c>
      <c r="C1123" s="19"/>
      <c r="D1123" s="19"/>
      <c r="E1123" s="19"/>
      <c r="F1123" s="19"/>
      <c r="G1123" s="19"/>
      <c r="H1123" s="19"/>
      <c r="I1123" s="19"/>
      <c r="J1123" s="19"/>
      <c r="K1123" s="19"/>
      <c r="L1123" s="19"/>
      <c r="M1123" s="19"/>
      <c r="N1123" s="19"/>
      <c r="O1123" s="19"/>
      <c r="P1123" s="19"/>
      <c r="Q1123" s="19"/>
      <c r="R1123" s="19"/>
      <c r="S1123" s="19"/>
      <c r="T1123" s="19"/>
      <c r="U1123" s="19"/>
      <c r="V1123" s="19"/>
      <c r="W1123" s="19"/>
      <c r="X1123" s="19"/>
      <c r="Y1123" s="19"/>
      <c r="Z1123" s="19"/>
      <c r="AA1123" s="19"/>
      <c r="AB1123" s="19"/>
      <c r="AC1123" s="19"/>
      <c r="AD1123" s="19"/>
      <c r="AE1123" s="19"/>
      <c r="AF1123" s="19"/>
      <c r="AG1123" s="19"/>
      <c r="AH1123" s="19"/>
      <c r="AI1123" s="19"/>
      <c r="AJ1123" s="19"/>
      <c r="AK1123" s="19"/>
      <c r="AL1123" s="19"/>
      <c r="AM1123" s="19"/>
      <c r="AN1123" s="19"/>
      <c r="AO1123" s="19"/>
      <c r="AP1123" s="19"/>
      <c r="AQ1123" s="19"/>
      <c r="AR1123" s="19"/>
      <c r="AS1123" s="19"/>
      <c r="AT1123" s="19"/>
      <c r="AU1123" s="19"/>
      <c r="AV1123" s="19"/>
      <c r="AW1123" s="19"/>
      <c r="AX1123" s="19"/>
      <c r="AY1123" s="19"/>
      <c r="AZ1123" s="19"/>
      <c r="BA1123" s="19"/>
      <c r="BB1123" s="19"/>
      <c r="BC1123" s="19"/>
      <c r="BD1123" s="19"/>
      <c r="BE1123" s="19"/>
      <c r="BF1123" s="19"/>
      <c r="BG1123" s="19"/>
    </row>
    <row r="1124">
      <c r="B1124" s="26" t="s">
        <v>331</v>
      </c>
      <c r="C1124" s="19"/>
      <c r="D1124" s="19"/>
      <c r="E1124" s="19"/>
      <c r="F1124" s="19"/>
      <c r="G1124" s="19"/>
      <c r="H1124" s="19"/>
      <c r="I1124" s="19"/>
      <c r="J1124" s="19"/>
      <c r="K1124" s="19"/>
      <c r="L1124" s="19"/>
      <c r="M1124" s="19"/>
      <c r="N1124" s="19"/>
      <c r="O1124" s="19"/>
      <c r="P1124" s="19"/>
      <c r="Q1124" s="19"/>
      <c r="R1124" s="19"/>
      <c r="S1124" s="19"/>
      <c r="T1124" s="19"/>
      <c r="U1124" s="19"/>
      <c r="V1124" s="19"/>
      <c r="W1124" s="19"/>
      <c r="X1124" s="19"/>
      <c r="Y1124" s="19"/>
      <c r="Z1124" s="19"/>
      <c r="AA1124" s="19"/>
      <c r="AB1124" s="19"/>
      <c r="AC1124" s="19"/>
      <c r="AD1124" s="19"/>
      <c r="AE1124" s="19"/>
      <c r="AF1124" s="19"/>
      <c r="AG1124" s="19"/>
      <c r="AH1124" s="19"/>
      <c r="AI1124" s="19"/>
      <c r="AJ1124" s="19"/>
      <c r="AK1124" s="19"/>
      <c r="AL1124" s="19"/>
      <c r="AM1124" s="19"/>
      <c r="AN1124" s="19"/>
      <c r="AO1124" s="19"/>
      <c r="AP1124" s="19"/>
      <c r="AQ1124" s="19"/>
      <c r="AR1124" s="19"/>
      <c r="AS1124" s="19"/>
      <c r="AT1124" s="19"/>
      <c r="AU1124" s="19"/>
      <c r="AV1124" s="19"/>
      <c r="AW1124" s="19"/>
      <c r="AX1124" s="19"/>
      <c r="AY1124" s="19"/>
      <c r="AZ1124" s="19"/>
      <c r="BA1124" s="19"/>
      <c r="BB1124" s="19"/>
      <c r="BC1124" s="19"/>
      <c r="BD1124" s="19"/>
      <c r="BE1124" s="19"/>
      <c r="BF1124" s="19"/>
      <c r="BG1124" s="19"/>
    </row>
    <row r="1125">
      <c r="B1125" t="s">
        <v>480</v>
      </c>
      <c r="C1125" s="19" t="n">
        <v>0.28847533898789</v>
      </c>
      <c r="D1125" s="19" t="n">
        <v>0.33118637242239</v>
      </c>
      <c r="E1125" s="19" t="n">
        <v>0.249343582687575</v>
      </c>
      <c r="F1125" s="19"/>
      <c r="G1125" s="19" t="n">
        <v>0.342308500410684</v>
      </c>
      <c r="H1125" s="19" t="n">
        <v>0.327589321614759</v>
      </c>
      <c r="I1125" s="19" t="n">
        <v>0.195415800817261</v>
      </c>
      <c r="J1125" s="19" t="n">
        <v>0.33891773029954</v>
      </c>
      <c r="K1125" s="19" t="n">
        <v>0.296189681892613</v>
      </c>
      <c r="L1125" s="19" t="n">
        <v>0.253284365837137</v>
      </c>
      <c r="M1125" s="19"/>
      <c r="N1125" s="19" t="n">
        <v>0.280544249558778</v>
      </c>
      <c r="O1125" s="19" t="n">
        <v>0.343734493209212</v>
      </c>
      <c r="P1125" s="19" t="n">
        <v>0.28476469797069</v>
      </c>
      <c r="Q1125" s="19" t="n">
        <v>0.243674357176933</v>
      </c>
      <c r="R1125" s="19"/>
      <c r="S1125" s="19" t="n">
        <v>0.271547098063896</v>
      </c>
      <c r="T1125" s="19" t="n">
        <v>0.30904601701032</v>
      </c>
      <c r="U1125" s="19" t="n">
        <v>0.273532366661659</v>
      </c>
      <c r="V1125" s="19" t="n">
        <v>0.356368177000718</v>
      </c>
      <c r="W1125" s="19" t="n">
        <v>0.359191101664304</v>
      </c>
      <c r="X1125" s="19" t="n">
        <v>0.234282852269342</v>
      </c>
      <c r="Y1125" s="19" t="n">
        <v>0.323127495703465</v>
      </c>
      <c r="Z1125" s="19" t="n">
        <v>0.25994843431536</v>
      </c>
      <c r="AA1125" s="19" t="n">
        <v>0.279610926010005</v>
      </c>
      <c r="AB1125" s="19" t="n">
        <v>0.263362363745688</v>
      </c>
      <c r="AC1125" s="19" t="n">
        <v>0.233433609776849</v>
      </c>
      <c r="AD1125" s="19" t="n">
        <v>0.237511914191148</v>
      </c>
      <c r="AE1125" s="19"/>
      <c r="AF1125" s="19" t="n">
        <v>0.270732628792991</v>
      </c>
      <c r="AG1125" s="19" t="n">
        <v>0.300733849119168</v>
      </c>
      <c r="AH1125" s="19" t="n">
        <v>0.239236588787346</v>
      </c>
      <c r="AI1125" s="19"/>
      <c r="AJ1125" s="19" t="n">
        <v>0.293360320504993</v>
      </c>
      <c r="AK1125" s="19" t="n">
        <v>0.310500829796809</v>
      </c>
      <c r="AL1125" s="19" t="n">
        <v>0.278034761292959</v>
      </c>
      <c r="AM1125" s="19" t="n">
        <v>0.26313350003823</v>
      </c>
      <c r="AN1125" s="19" t="n">
        <v>0.229524901292317</v>
      </c>
      <c r="AO1125" s="19"/>
      <c r="AP1125" s="19" t="n">
        <v>0.327231136518565</v>
      </c>
      <c r="AQ1125" s="19" t="n">
        <v>0.314802656743179</v>
      </c>
      <c r="AR1125" s="19" t="n">
        <v>0.294026561401549</v>
      </c>
      <c r="AS1125" s="19" t="n">
        <v>0.227970452692103</v>
      </c>
      <c r="AT1125" s="19" t="n">
        <v>0.354476850657078</v>
      </c>
      <c r="AU1125" s="19"/>
      <c r="AV1125" s="19" t="n">
        <v>0.308087215014947</v>
      </c>
      <c r="AW1125" s="19" t="n">
        <v>0.324699067239081</v>
      </c>
      <c r="AX1125" s="19" t="n">
        <v>0.302692299928908</v>
      </c>
      <c r="AY1125" s="19" t="n">
        <v>0.284852731701054</v>
      </c>
      <c r="AZ1125" s="19" t="n">
        <v>0.272802213045418</v>
      </c>
      <c r="BA1125" s="19" t="n">
        <v>0.274500876499395</v>
      </c>
      <c r="BB1125" s="19"/>
      <c r="BC1125" s="19" t="n">
        <v>0.257645131444243</v>
      </c>
      <c r="BD1125" s="19" t="n">
        <v>0.299886995819344</v>
      </c>
      <c r="BE1125" s="19" t="n">
        <v>0.339334007387465</v>
      </c>
      <c r="BF1125" s="19" t="n">
        <v>0.225230333674998</v>
      </c>
      <c r="BG1125" s="19" t="n">
        <v>0.296872356769736</v>
      </c>
    </row>
    <row r="1126">
      <c r="B1126" t="s">
        <v>481</v>
      </c>
      <c r="C1126" s="19" t="n">
        <v>0.492419009327484</v>
      </c>
      <c r="D1126" s="19" t="n">
        <v>0.475308429221167</v>
      </c>
      <c r="E1126" s="19" t="n">
        <v>0.510710207316106</v>
      </c>
      <c r="F1126" s="19"/>
      <c r="G1126" s="19" t="n">
        <v>0.395780210349105</v>
      </c>
      <c r="H1126" s="19" t="n">
        <v>0.460174053929433</v>
      </c>
      <c r="I1126" s="19" t="n">
        <v>0.5024502231394</v>
      </c>
      <c r="J1126" s="19" t="n">
        <v>0.498844391224215</v>
      </c>
      <c r="K1126" s="19" t="n">
        <v>0.509978394645822</v>
      </c>
      <c r="L1126" s="19" t="n">
        <v>0.552142825439691</v>
      </c>
      <c r="M1126" s="19"/>
      <c r="N1126" s="19" t="n">
        <v>0.509820550327776</v>
      </c>
      <c r="O1126" s="19" t="n">
        <v>0.473496052720975</v>
      </c>
      <c r="P1126" s="19" t="n">
        <v>0.499504030943205</v>
      </c>
      <c r="Q1126" s="19" t="n">
        <v>0.488072340211217</v>
      </c>
      <c r="R1126" s="19"/>
      <c r="S1126" s="19" t="n">
        <v>0.515697391152431</v>
      </c>
      <c r="T1126" s="19" t="n">
        <v>0.410655002440825</v>
      </c>
      <c r="U1126" s="19" t="n">
        <v>0.53430547939478</v>
      </c>
      <c r="V1126" s="19" t="n">
        <v>0.550603253402184</v>
      </c>
      <c r="W1126" s="19" t="n">
        <v>0.490062239204411</v>
      </c>
      <c r="X1126" s="19" t="n">
        <v>0.456482309826101</v>
      </c>
      <c r="Y1126" s="19" t="n">
        <v>0.469010122180722</v>
      </c>
      <c r="Z1126" s="19" t="n">
        <v>0.402183709869429</v>
      </c>
      <c r="AA1126" s="19" t="n">
        <v>0.489294074682593</v>
      </c>
      <c r="AB1126" s="19" t="n">
        <v>0.57854363966946</v>
      </c>
      <c r="AC1126" s="19" t="n">
        <v>0.523323452553308</v>
      </c>
      <c r="AD1126" s="19" t="n">
        <v>0.460229736894641</v>
      </c>
      <c r="AE1126" s="19"/>
      <c r="AF1126" s="19" t="n">
        <v>0.50675223546014</v>
      </c>
      <c r="AG1126" s="19" t="n">
        <v>0.510604831361294</v>
      </c>
      <c r="AH1126" s="19" t="n">
        <v>0.476614510215147</v>
      </c>
      <c r="AI1126" s="19"/>
      <c r="AJ1126" s="19" t="n">
        <v>0.518988571225559</v>
      </c>
      <c r="AK1126" s="19" t="n">
        <v>0.476091069194989</v>
      </c>
      <c r="AL1126" s="19" t="n">
        <v>0.588235704790525</v>
      </c>
      <c r="AM1126" s="19" t="n">
        <v>0.564787589569462</v>
      </c>
      <c r="AN1126" s="19" t="n">
        <v>0.472043879005956</v>
      </c>
      <c r="AO1126" s="19"/>
      <c r="AP1126" s="19" t="n">
        <v>0.505937031213987</v>
      </c>
      <c r="AQ1126" s="19" t="n">
        <v>0.477798111484674</v>
      </c>
      <c r="AR1126" s="19" t="n">
        <v>0.53064143109328</v>
      </c>
      <c r="AS1126" s="19" t="n">
        <v>0.506678988481777</v>
      </c>
      <c r="AT1126" s="19" t="n">
        <v>0.431574997261332</v>
      </c>
      <c r="AU1126" s="19"/>
      <c r="AV1126" s="19" t="n">
        <v>0.50092261063194</v>
      </c>
      <c r="AW1126" s="19" t="n">
        <v>0.518734840009387</v>
      </c>
      <c r="AX1126" s="19" t="n">
        <v>0.495853805977855</v>
      </c>
      <c r="AY1126" s="19" t="n">
        <v>0.435654602985867</v>
      </c>
      <c r="AZ1126" s="19" t="n">
        <v>0.487307636085557</v>
      </c>
      <c r="BA1126" s="19" t="n">
        <v>0.481310505207061</v>
      </c>
      <c r="BB1126" s="19"/>
      <c r="BC1126" s="19" t="n">
        <v>0.549408686220307</v>
      </c>
      <c r="BD1126" s="19" t="n">
        <v>0.465860038976202</v>
      </c>
      <c r="BE1126" s="19" t="n">
        <v>0.451186582127019</v>
      </c>
      <c r="BF1126" s="19" t="n">
        <v>0.536636364974865</v>
      </c>
      <c r="BG1126" s="19" t="n">
        <v>0.292470600165015</v>
      </c>
    </row>
    <row r="1127">
      <c r="B1127" t="s">
        <v>482</v>
      </c>
      <c r="C1127" s="19" t="n">
        <v>0.104626621108624</v>
      </c>
      <c r="D1127" s="19" t="n">
        <v>0.105401001186301</v>
      </c>
      <c r="E1127" s="19" t="n">
        <v>0.101325980348562</v>
      </c>
      <c r="F1127" s="19"/>
      <c r="G1127" s="19" t="n">
        <v>0.135645427645787</v>
      </c>
      <c r="H1127" s="19" t="n">
        <v>0.0885383219138669</v>
      </c>
      <c r="I1127" s="19" t="n">
        <v>0.156938221505629</v>
      </c>
      <c r="J1127" s="19" t="n">
        <v>0.0868484853212758</v>
      </c>
      <c r="K1127" s="19" t="n">
        <v>0.0979698339433348</v>
      </c>
      <c r="L1127" s="19" t="n">
        <v>0.0739680150017643</v>
      </c>
      <c r="M1127" s="19"/>
      <c r="N1127" s="19" t="n">
        <v>0.12385766958954</v>
      </c>
      <c r="O1127" s="19" t="n">
        <v>0.0832014405001716</v>
      </c>
      <c r="P1127" s="19" t="n">
        <v>0.106827639072286</v>
      </c>
      <c r="Q1127" s="19" t="n">
        <v>0.105169582058973</v>
      </c>
      <c r="R1127" s="19"/>
      <c r="S1127" s="19" t="n">
        <v>0.102138918358457</v>
      </c>
      <c r="T1127" s="19" t="n">
        <v>0.151430607380451</v>
      </c>
      <c r="U1127" s="19" t="n">
        <v>0.059386965576749</v>
      </c>
      <c r="V1127" s="19" t="n">
        <v>0.0309310244545194</v>
      </c>
      <c r="W1127" s="19" t="n">
        <v>0.101339812732722</v>
      </c>
      <c r="X1127" s="19" t="n">
        <v>0.0908563826593141</v>
      </c>
      <c r="Y1127" s="19" t="n">
        <v>0.0988102597731099</v>
      </c>
      <c r="Z1127" s="19" t="n">
        <v>0.163903408463591</v>
      </c>
      <c r="AA1127" s="19" t="n">
        <v>0.104343878507688</v>
      </c>
      <c r="AB1127" s="19" t="n">
        <v>0.131585543847895</v>
      </c>
      <c r="AC1127" s="19" t="n">
        <v>0.125882452112124</v>
      </c>
      <c r="AD1127" s="19" t="n">
        <v>0.124391697786848</v>
      </c>
      <c r="AE1127" s="19"/>
      <c r="AF1127" s="19" t="n">
        <v>0.0801401263275382</v>
      </c>
      <c r="AG1127" s="19" t="n">
        <v>0.102582161090575</v>
      </c>
      <c r="AH1127" s="19" t="n">
        <v>0.159672653225699</v>
      </c>
      <c r="AI1127" s="19"/>
      <c r="AJ1127" s="19" t="n">
        <v>0.0861992987081624</v>
      </c>
      <c r="AK1127" s="19" t="n">
        <v>0.122731130205551</v>
      </c>
      <c r="AL1127" s="19" t="n">
        <v>0.0367249612378356</v>
      </c>
      <c r="AM1127" s="19" t="n">
        <v>0.109564853563688</v>
      </c>
      <c r="AN1127" s="19" t="n">
        <v>0.116652713942393</v>
      </c>
      <c r="AO1127" s="19"/>
      <c r="AP1127" s="19" t="n">
        <v>0.0742619830731103</v>
      </c>
      <c r="AQ1127" s="19" t="n">
        <v>0.107574709374813</v>
      </c>
      <c r="AR1127" s="19" t="n">
        <v>0.105201184532892</v>
      </c>
      <c r="AS1127" s="19" t="n">
        <v>0.11670676500473</v>
      </c>
      <c r="AT1127" s="19" t="n">
        <v>0.0865972548451166</v>
      </c>
      <c r="AU1127" s="19"/>
      <c r="AV1127" s="19" t="n">
        <v>0.114766468506849</v>
      </c>
      <c r="AW1127" s="19" t="n">
        <v>0.072794848005719</v>
      </c>
      <c r="AX1127" s="19" t="n">
        <v>0.122296207322955</v>
      </c>
      <c r="AY1127" s="19" t="n">
        <v>0.13396438417923</v>
      </c>
      <c r="AZ1127" s="19" t="n">
        <v>0.112614218577064</v>
      </c>
      <c r="BA1127" s="19" t="n">
        <v>0.0412109533959559</v>
      </c>
      <c r="BB1127" s="19"/>
      <c r="BC1127" s="19" t="n">
        <v>0.084418002212011</v>
      </c>
      <c r="BD1127" s="19" t="n">
        <v>0.0914104181781025</v>
      </c>
      <c r="BE1127" s="19" t="n">
        <v>0.119911226102836</v>
      </c>
      <c r="BF1127" s="19" t="n">
        <v>0.107161317748072</v>
      </c>
      <c r="BG1127" s="19" t="n">
        <v>0.304950856664693</v>
      </c>
    </row>
    <row r="1128">
      <c r="B1128" t="s">
        <v>483</v>
      </c>
      <c r="C1128" s="19" t="n">
        <v>0.0321583376649935</v>
      </c>
      <c r="D1128" s="19" t="n">
        <v>0.0341988305608997</v>
      </c>
      <c r="E1128" s="19" t="n">
        <v>0.0304207382164969</v>
      </c>
      <c r="F1128" s="19"/>
      <c r="G1128" s="19" t="n">
        <v>0.0705514251482273</v>
      </c>
      <c r="H1128" s="19" t="n">
        <v>0.0434410676273882</v>
      </c>
      <c r="I1128" s="19" t="n">
        <v>0.0185059929190193</v>
      </c>
      <c r="J1128" s="19" t="n">
        <v>0.0161039615433036</v>
      </c>
      <c r="K1128" s="19" t="n">
        <v>0.025768003274591</v>
      </c>
      <c r="L1128" s="19" t="n">
        <v>0.0285259158080042</v>
      </c>
      <c r="M1128" s="19"/>
      <c r="N1128" s="19" t="n">
        <v>0.0217113353456249</v>
      </c>
      <c r="O1128" s="19" t="n">
        <v>0.0403697640892854</v>
      </c>
      <c r="P1128" s="19" t="n">
        <v>0.0347374076954633</v>
      </c>
      <c r="Q1128" s="19" t="n">
        <v>0.0320946155129657</v>
      </c>
      <c r="R1128" s="19"/>
      <c r="S1128" s="19" t="n">
        <v>0.0361360349792823</v>
      </c>
      <c r="T1128" s="19" t="n">
        <v>0.0385499679489377</v>
      </c>
      <c r="U1128" s="19" t="n">
        <v>0.0538169544829829</v>
      </c>
      <c r="V1128" s="19" t="n">
        <v>0</v>
      </c>
      <c r="W1128" s="19" t="n">
        <v>0.0149579394556927</v>
      </c>
      <c r="X1128" s="19" t="n">
        <v>0.0728093836913107</v>
      </c>
      <c r="Y1128" s="19" t="n">
        <v>0.010902830849363</v>
      </c>
      <c r="Z1128" s="19" t="n">
        <v>0.0431020461857279</v>
      </c>
      <c r="AA1128" s="19" t="n">
        <v>0.0423763752103086</v>
      </c>
      <c r="AB1128" s="19" t="n">
        <v>0</v>
      </c>
      <c r="AC1128" s="19" t="n">
        <v>0.0340083838308973</v>
      </c>
      <c r="AD1128" s="19" t="n">
        <v>0.0511529037481724</v>
      </c>
      <c r="AE1128" s="19"/>
      <c r="AF1128" s="19" t="n">
        <v>0.0367296864748293</v>
      </c>
      <c r="AG1128" s="19" t="n">
        <v>0.0269278938590459</v>
      </c>
      <c r="AH1128" s="19" t="n">
        <v>0.0314292052390932</v>
      </c>
      <c r="AI1128" s="19"/>
      <c r="AJ1128" s="19" t="n">
        <v>0.0229541966412572</v>
      </c>
      <c r="AK1128" s="19" t="n">
        <v>0.0434896123976354</v>
      </c>
      <c r="AL1128" s="19" t="n">
        <v>0.0177681186157277</v>
      </c>
      <c r="AM1128" s="19" t="n">
        <v>0</v>
      </c>
      <c r="AN1128" s="19" t="n">
        <v>0.043431742233409</v>
      </c>
      <c r="AO1128" s="19"/>
      <c r="AP1128" s="19" t="n">
        <v>0.0157910357477819</v>
      </c>
      <c r="AQ1128" s="19" t="n">
        <v>0.0403342418212135</v>
      </c>
      <c r="AR1128" s="19" t="n">
        <v>0.0108922825426328</v>
      </c>
      <c r="AS1128" s="19" t="n">
        <v>0.0435921153834635</v>
      </c>
      <c r="AT1128" s="19" t="n">
        <v>0</v>
      </c>
      <c r="AU1128" s="19"/>
      <c r="AV1128" s="19" t="n">
        <v>0.0411406339207134</v>
      </c>
      <c r="AW1128" s="19" t="n">
        <v>0.0119285410967201</v>
      </c>
      <c r="AX1128" s="19" t="n">
        <v>0.0160190266423989</v>
      </c>
      <c r="AY1128" s="19" t="n">
        <v>0.0465845056565434</v>
      </c>
      <c r="AZ1128" s="19" t="n">
        <v>0</v>
      </c>
      <c r="BA1128" s="19" t="n">
        <v>0.0334641045723154</v>
      </c>
      <c r="BB1128" s="19"/>
      <c r="BC1128" s="19" t="n">
        <v>0.0187758571033043</v>
      </c>
      <c r="BD1128" s="19" t="n">
        <v>0.0464407399457443</v>
      </c>
      <c r="BE1128" s="19" t="n">
        <v>0.0256225431602414</v>
      </c>
      <c r="BF1128" s="19" t="n">
        <v>0.0643363707466064</v>
      </c>
      <c r="BG1128" s="19" t="n">
        <v>0</v>
      </c>
    </row>
    <row r="1129">
      <c r="B1129" t="s">
        <v>100</v>
      </c>
      <c r="C1129" s="19" t="n">
        <v>0.0823206929110096</v>
      </c>
      <c r="D1129" s="19" t="n">
        <v>0.0539053666092428</v>
      </c>
      <c r="E1129" s="19" t="n">
        <v>0.108199491431261</v>
      </c>
      <c r="F1129" s="19"/>
      <c r="G1129" s="19" t="n">
        <v>0.0557144364461965</v>
      </c>
      <c r="H1129" s="19" t="n">
        <v>0.080257234914553</v>
      </c>
      <c r="I1129" s="19" t="n">
        <v>0.12668976161869</v>
      </c>
      <c r="J1129" s="19" t="n">
        <v>0.0592854316116662</v>
      </c>
      <c r="K1129" s="19" t="n">
        <v>0.0700940862436396</v>
      </c>
      <c r="L1129" s="19" t="n">
        <v>0.0920788779134042</v>
      </c>
      <c r="M1129" s="19"/>
      <c r="N1129" s="19" t="n">
        <v>0.0640661951782814</v>
      </c>
      <c r="O1129" s="19" t="n">
        <v>0.059198249480356</v>
      </c>
      <c r="P1129" s="19" t="n">
        <v>0.0741662243183558</v>
      </c>
      <c r="Q1129" s="19" t="n">
        <v>0.130989105039911</v>
      </c>
      <c r="R1129" s="19"/>
      <c r="S1129" s="19" t="n">
        <v>0.0744805574459335</v>
      </c>
      <c r="T1129" s="19" t="n">
        <v>0.0903184052194663</v>
      </c>
      <c r="U1129" s="19" t="n">
        <v>0.0789582338838285</v>
      </c>
      <c r="V1129" s="19" t="n">
        <v>0.0620975451425789</v>
      </c>
      <c r="W1129" s="19" t="n">
        <v>0.03444890694287</v>
      </c>
      <c r="X1129" s="19" t="n">
        <v>0.145569071553932</v>
      </c>
      <c r="Y1129" s="19" t="n">
        <v>0.0981492914933397</v>
      </c>
      <c r="Z1129" s="19" t="n">
        <v>0.130862401165892</v>
      </c>
      <c r="AA1129" s="19" t="n">
        <v>0.0843747455894056</v>
      </c>
      <c r="AB1129" s="19" t="n">
        <v>0.0265084527369576</v>
      </c>
      <c r="AC1129" s="19" t="n">
        <v>0.083352101726822</v>
      </c>
      <c r="AD1129" s="19" t="n">
        <v>0.126713747379191</v>
      </c>
      <c r="AE1129" s="19"/>
      <c r="AF1129" s="19" t="n">
        <v>0.105645322944502</v>
      </c>
      <c r="AG1129" s="19" t="n">
        <v>0.0591512645699171</v>
      </c>
      <c r="AH1129" s="19" t="n">
        <v>0.0930470425327145</v>
      </c>
      <c r="AI1129" s="19"/>
      <c r="AJ1129" s="19" t="n">
        <v>0.0784976129200277</v>
      </c>
      <c r="AK1129" s="19" t="n">
        <v>0.0471873584050153</v>
      </c>
      <c r="AL1129" s="19" t="n">
        <v>0.0792364540629522</v>
      </c>
      <c r="AM1129" s="19" t="n">
        <v>0.0625140568286209</v>
      </c>
      <c r="AN1129" s="19" t="n">
        <v>0.138346763525925</v>
      </c>
      <c r="AO1129" s="19"/>
      <c r="AP1129" s="19" t="n">
        <v>0.0767788134465556</v>
      </c>
      <c r="AQ1129" s="19" t="n">
        <v>0.0594902805761207</v>
      </c>
      <c r="AR1129" s="19" t="n">
        <v>0.0592385404296455</v>
      </c>
      <c r="AS1129" s="19" t="n">
        <v>0.105051678437926</v>
      </c>
      <c r="AT1129" s="19" t="n">
        <v>0.127350897236472</v>
      </c>
      <c r="AU1129" s="19"/>
      <c r="AV1129" s="19" t="n">
        <v>0.0350830719255504</v>
      </c>
      <c r="AW1129" s="19" t="n">
        <v>0.0718427036490931</v>
      </c>
      <c r="AX1129" s="19" t="n">
        <v>0.0631386601278833</v>
      </c>
      <c r="AY1129" s="19" t="n">
        <v>0.0989437754773055</v>
      </c>
      <c r="AZ1129" s="19" t="n">
        <v>0.127275932291961</v>
      </c>
      <c r="BA1129" s="19" t="n">
        <v>0.169513560325272</v>
      </c>
      <c r="BB1129" s="19"/>
      <c r="BC1129" s="19" t="n">
        <v>0.0897523230201351</v>
      </c>
      <c r="BD1129" s="19" t="n">
        <v>0.0964018070806072</v>
      </c>
      <c r="BE1129" s="19" t="n">
        <v>0.0639456412224374</v>
      </c>
      <c r="BF1129" s="19" t="n">
        <v>0.066635612855458</v>
      </c>
      <c r="BG1129" s="19" t="n">
        <v>0.105706186400556</v>
      </c>
    </row>
    <row r="1130">
      <c r="B1130" t="s">
        <v>484</v>
      </c>
      <c r="C1130" s="19" t="n">
        <v>0.780894348315373</v>
      </c>
      <c r="D1130" s="19" t="n">
        <v>0.806494801643557</v>
      </c>
      <c r="E1130" s="19" t="n">
        <v>0.760053790003681</v>
      </c>
      <c r="F1130" s="19"/>
      <c r="G1130" s="19" t="n">
        <v>0.738088710759789</v>
      </c>
      <c r="H1130" s="19" t="n">
        <v>0.787763375544192</v>
      </c>
      <c r="I1130" s="19" t="n">
        <v>0.697866023956661</v>
      </c>
      <c r="J1130" s="19" t="n">
        <v>0.837762121523754</v>
      </c>
      <c r="K1130" s="19" t="n">
        <v>0.806168076538435</v>
      </c>
      <c r="L1130" s="19" t="n">
        <v>0.805427191276827</v>
      </c>
      <c r="M1130" s="19"/>
      <c r="N1130" s="19" t="n">
        <v>0.790364799886554</v>
      </c>
      <c r="O1130" s="19" t="n">
        <v>0.817230545930187</v>
      </c>
      <c r="P1130" s="19" t="n">
        <v>0.784268728913895</v>
      </c>
      <c r="Q1130" s="19" t="n">
        <v>0.73174669738815</v>
      </c>
      <c r="R1130" s="19"/>
      <c r="S1130" s="19" t="n">
        <v>0.787244489216327</v>
      </c>
      <c r="T1130" s="19" t="n">
        <v>0.719701019451144</v>
      </c>
      <c r="U1130" s="19" t="n">
        <v>0.807837846056439</v>
      </c>
      <c r="V1130" s="19" t="n">
        <v>0.906971430402902</v>
      </c>
      <c r="W1130" s="19" t="n">
        <v>0.849253340868715</v>
      </c>
      <c r="X1130" s="19" t="n">
        <v>0.690765162095443</v>
      </c>
      <c r="Y1130" s="19" t="n">
        <v>0.792137617884187</v>
      </c>
      <c r="Z1130" s="19" t="n">
        <v>0.662132144184789</v>
      </c>
      <c r="AA1130" s="19" t="n">
        <v>0.768905000692598</v>
      </c>
      <c r="AB1130" s="19" t="n">
        <v>0.841906003415148</v>
      </c>
      <c r="AC1130" s="19" t="n">
        <v>0.756757062330157</v>
      </c>
      <c r="AD1130" s="19" t="n">
        <v>0.697741651085789</v>
      </c>
      <c r="AE1130" s="19"/>
      <c r="AF1130" s="19" t="n">
        <v>0.777484864253131</v>
      </c>
      <c r="AG1130" s="19" t="n">
        <v>0.811338680480462</v>
      </c>
      <c r="AH1130" s="19" t="n">
        <v>0.715851099002493</v>
      </c>
      <c r="AI1130" s="19"/>
      <c r="AJ1130" s="19" t="n">
        <v>0.812348891730553</v>
      </c>
      <c r="AK1130" s="19" t="n">
        <v>0.786591898991798</v>
      </c>
      <c r="AL1130" s="19" t="n">
        <v>0.866270466083484</v>
      </c>
      <c r="AM1130" s="19" t="n">
        <v>0.827921089607692</v>
      </c>
      <c r="AN1130" s="19" t="n">
        <v>0.701568780298273</v>
      </c>
      <c r="AO1130" s="19"/>
      <c r="AP1130" s="19" t="n">
        <v>0.833168167732552</v>
      </c>
      <c r="AQ1130" s="19" t="n">
        <v>0.792600768227853</v>
      </c>
      <c r="AR1130" s="19" t="n">
        <v>0.82466799249483</v>
      </c>
      <c r="AS1130" s="19" t="n">
        <v>0.73464944117388</v>
      </c>
      <c r="AT1130" s="19" t="n">
        <v>0.786051847918411</v>
      </c>
      <c r="AU1130" s="19"/>
      <c r="AV1130" s="19" t="n">
        <v>0.809009825646887</v>
      </c>
      <c r="AW1130" s="19" t="n">
        <v>0.843433907248468</v>
      </c>
      <c r="AX1130" s="19" t="n">
        <v>0.798546105906763</v>
      </c>
      <c r="AY1130" s="19" t="n">
        <v>0.720507334686921</v>
      </c>
      <c r="AZ1130" s="19" t="n">
        <v>0.760109849130975</v>
      </c>
      <c r="BA1130" s="19" t="n">
        <v>0.755811381706456</v>
      </c>
      <c r="BB1130" s="19"/>
      <c r="BC1130" s="19" t="n">
        <v>0.80705381766455</v>
      </c>
      <c r="BD1130" s="19" t="n">
        <v>0.765747034795546</v>
      </c>
      <c r="BE1130" s="19" t="n">
        <v>0.790520589514485</v>
      </c>
      <c r="BF1130" s="19" t="n">
        <v>0.761866698649863</v>
      </c>
      <c r="BG1130" s="19" t="n">
        <v>0.589342956934751</v>
      </c>
    </row>
    <row r="1131">
      <c r="B1131" t="s">
        <v>485</v>
      </c>
      <c r="C1131" s="19" t="n">
        <v>0.136784958773617</v>
      </c>
      <c r="D1131" s="19" t="n">
        <v>0.1395998317472</v>
      </c>
      <c r="E1131" s="19" t="n">
        <v>0.131746718565058</v>
      </c>
      <c r="F1131" s="19"/>
      <c r="G1131" s="19" t="n">
        <v>0.206196852794015</v>
      </c>
      <c r="H1131" s="19" t="n">
        <v>0.131979389541255</v>
      </c>
      <c r="I1131" s="19" t="n">
        <v>0.175444214424649</v>
      </c>
      <c r="J1131" s="19" t="n">
        <v>0.102952446864579</v>
      </c>
      <c r="K1131" s="19" t="n">
        <v>0.123737837217926</v>
      </c>
      <c r="L1131" s="19" t="n">
        <v>0.102493930809769</v>
      </c>
      <c r="M1131" s="19"/>
      <c r="N1131" s="19" t="n">
        <v>0.145569004935165</v>
      </c>
      <c r="O1131" s="19" t="n">
        <v>0.123571204589457</v>
      </c>
      <c r="P1131" s="19" t="n">
        <v>0.141565046767749</v>
      </c>
      <c r="Q1131" s="19" t="n">
        <v>0.137264197571939</v>
      </c>
      <c r="R1131" s="19"/>
      <c r="S1131" s="19" t="n">
        <v>0.13827495333774</v>
      </c>
      <c r="T1131" s="19" t="n">
        <v>0.189980575329389</v>
      </c>
      <c r="U1131" s="19" t="n">
        <v>0.113203920059732</v>
      </c>
      <c r="V1131" s="19" t="n">
        <v>0.0309310244545194</v>
      </c>
      <c r="W1131" s="19" t="n">
        <v>0.116297752188415</v>
      </c>
      <c r="X1131" s="19" t="n">
        <v>0.163665766350625</v>
      </c>
      <c r="Y1131" s="19" t="n">
        <v>0.109713090622473</v>
      </c>
      <c r="Z1131" s="19" t="n">
        <v>0.207005454649319</v>
      </c>
      <c r="AA1131" s="19" t="n">
        <v>0.146720253717997</v>
      </c>
      <c r="AB1131" s="19" t="n">
        <v>0.131585543847895</v>
      </c>
      <c r="AC1131" s="19" t="n">
        <v>0.159890835943021</v>
      </c>
      <c r="AD1131" s="19" t="n">
        <v>0.17554460153502</v>
      </c>
      <c r="AE1131" s="19"/>
      <c r="AF1131" s="19" t="n">
        <v>0.116869812802367</v>
      </c>
      <c r="AG1131" s="19" t="n">
        <v>0.129510054949621</v>
      </c>
      <c r="AH1131" s="19" t="n">
        <v>0.191101858464793</v>
      </c>
      <c r="AI1131" s="19"/>
      <c r="AJ1131" s="19" t="n">
        <v>0.10915349534942</v>
      </c>
      <c r="AK1131" s="19" t="n">
        <v>0.166220742603187</v>
      </c>
      <c r="AL1131" s="19" t="n">
        <v>0.0544930798535633</v>
      </c>
      <c r="AM1131" s="19" t="n">
        <v>0.109564853563688</v>
      </c>
      <c r="AN1131" s="19" t="n">
        <v>0.160084456175802</v>
      </c>
      <c r="AO1131" s="19"/>
      <c r="AP1131" s="19" t="n">
        <v>0.0900530188208922</v>
      </c>
      <c r="AQ1131" s="19" t="n">
        <v>0.147908951196026</v>
      </c>
      <c r="AR1131" s="19" t="n">
        <v>0.116093467075525</v>
      </c>
      <c r="AS1131" s="19" t="n">
        <v>0.160298880388194</v>
      </c>
      <c r="AT1131" s="19" t="n">
        <v>0.0865972548451166</v>
      </c>
      <c r="AU1131" s="19"/>
      <c r="AV1131" s="19" t="n">
        <v>0.155907102427562</v>
      </c>
      <c r="AW1131" s="19" t="n">
        <v>0.0847233891024391</v>
      </c>
      <c r="AX1131" s="19" t="n">
        <v>0.138315233965354</v>
      </c>
      <c r="AY1131" s="19" t="n">
        <v>0.180548889835773</v>
      </c>
      <c r="AZ1131" s="19" t="n">
        <v>0.112614218577064</v>
      </c>
      <c r="BA1131" s="19" t="n">
        <v>0.0746750579682713</v>
      </c>
      <c r="BB1131" s="19"/>
      <c r="BC1131" s="19" t="n">
        <v>0.103193859315315</v>
      </c>
      <c r="BD1131" s="19" t="n">
        <v>0.137851158123847</v>
      </c>
      <c r="BE1131" s="19" t="n">
        <v>0.145533769263078</v>
      </c>
      <c r="BF1131" s="19" t="n">
        <v>0.171497688494679</v>
      </c>
      <c r="BG1131" s="19" t="n">
        <v>0.304950856664693</v>
      </c>
    </row>
    <row r="1132">
      <c r="B1132" t="s">
        <v>141</v>
      </c>
      <c r="C1132" s="19" t="n">
        <v>0.644109389541756</v>
      </c>
      <c r="D1132" s="19" t="n">
        <v>0.666894969896356</v>
      </c>
      <c r="E1132" s="19" t="n">
        <v>0.628307071438622</v>
      </c>
      <c r="F1132" s="19"/>
      <c r="G1132" s="19" t="n">
        <v>0.531891857965774</v>
      </c>
      <c r="H1132" s="19" t="n">
        <v>0.655783986002937</v>
      </c>
      <c r="I1132" s="19" t="n">
        <v>0.522421809532013</v>
      </c>
      <c r="J1132" s="19" t="n">
        <v>0.734809674659175</v>
      </c>
      <c r="K1132" s="19" t="n">
        <v>0.682430239320509</v>
      </c>
      <c r="L1132" s="19" t="n">
        <v>0.702933260467059</v>
      </c>
      <c r="M1132" s="19"/>
      <c r="N1132" s="19" t="n">
        <v>0.644795794951389</v>
      </c>
      <c r="O1132" s="19" t="n">
        <v>0.69365934134073</v>
      </c>
      <c r="P1132" s="19" t="n">
        <v>0.642703682146146</v>
      </c>
      <c r="Q1132" s="19" t="n">
        <v>0.594482499816211</v>
      </c>
      <c r="R1132" s="19"/>
      <c r="S1132" s="19" t="n">
        <v>0.648969535878587</v>
      </c>
      <c r="T1132" s="19" t="n">
        <v>0.529720444121755</v>
      </c>
      <c r="U1132" s="19" t="n">
        <v>0.694633925996708</v>
      </c>
      <c r="V1132" s="19" t="n">
        <v>0.876040405948382</v>
      </c>
      <c r="W1132" s="19" t="n">
        <v>0.7329555886803</v>
      </c>
      <c r="X1132" s="19" t="n">
        <v>0.527099395744819</v>
      </c>
      <c r="Y1132" s="19" t="n">
        <v>0.682424527261714</v>
      </c>
      <c r="Z1132" s="19" t="n">
        <v>0.45512668953547</v>
      </c>
      <c r="AA1132" s="19" t="n">
        <v>0.622184746974601</v>
      </c>
      <c r="AB1132" s="19" t="n">
        <v>0.710320459567253</v>
      </c>
      <c r="AC1132" s="19" t="n">
        <v>0.596866226387136</v>
      </c>
      <c r="AD1132" s="19" t="n">
        <v>0.522197049550769</v>
      </c>
      <c r="AE1132" s="19"/>
      <c r="AF1132" s="19" t="n">
        <v>0.660615051450763</v>
      </c>
      <c r="AG1132" s="19" t="n">
        <v>0.68182862553084</v>
      </c>
      <c r="AH1132" s="19" t="n">
        <v>0.5247492405377</v>
      </c>
      <c r="AI1132" s="19"/>
      <c r="AJ1132" s="19" t="n">
        <v>0.703195396381133</v>
      </c>
      <c r="AK1132" s="19" t="n">
        <v>0.620371156388611</v>
      </c>
      <c r="AL1132" s="19" t="n">
        <v>0.811777386229921</v>
      </c>
      <c r="AM1132" s="19" t="n">
        <v>0.718356236044004</v>
      </c>
      <c r="AN1132" s="19" t="n">
        <v>0.541484324122471</v>
      </c>
      <c r="AO1132" s="19"/>
      <c r="AP1132" s="19" t="n">
        <v>0.74311514891166</v>
      </c>
      <c r="AQ1132" s="19" t="n">
        <v>0.644691817031827</v>
      </c>
      <c r="AR1132" s="19" t="n">
        <v>0.708574525419305</v>
      </c>
      <c r="AS1132" s="19" t="n">
        <v>0.574350560785686</v>
      </c>
      <c r="AT1132" s="19" t="n">
        <v>0.699454593073294</v>
      </c>
      <c r="AU1132" s="19"/>
      <c r="AV1132" s="19" t="n">
        <v>0.653102723219325</v>
      </c>
      <c r="AW1132" s="19" t="n">
        <v>0.758710518146029</v>
      </c>
      <c r="AX1132" s="19" t="n">
        <v>0.660230871941409</v>
      </c>
      <c r="AY1132" s="19" t="n">
        <v>0.539958444851148</v>
      </c>
      <c r="AZ1132" s="19" t="n">
        <v>0.647495630553911</v>
      </c>
      <c r="BA1132" s="19" t="n">
        <v>0.681136323738185</v>
      </c>
      <c r="BB1132" s="19"/>
      <c r="BC1132" s="19" t="n">
        <v>0.703859958349234</v>
      </c>
      <c r="BD1132" s="19" t="n">
        <v>0.627895876671699</v>
      </c>
      <c r="BE1132" s="19" t="n">
        <v>0.644986820251407</v>
      </c>
      <c r="BF1132" s="19" t="n">
        <v>0.590369010155185</v>
      </c>
      <c r="BG1132" s="19" t="n">
        <v>0.284392100270058</v>
      </c>
    </row>
    <row r="1133">
      <c r="C1133" s="19"/>
      <c r="D1133" s="19"/>
      <c r="E1133" s="19"/>
      <c r="F1133" s="19"/>
      <c r="G1133" s="19"/>
      <c r="H1133" s="19"/>
      <c r="I1133" s="19"/>
      <c r="J1133" s="19"/>
      <c r="K1133" s="19"/>
      <c r="L1133" s="19"/>
      <c r="M1133" s="19"/>
      <c r="N1133" s="19"/>
      <c r="O1133" s="19"/>
      <c r="P1133" s="19"/>
      <c r="Q1133" s="19"/>
      <c r="R1133" s="19"/>
      <c r="S1133" s="19"/>
      <c r="T1133" s="19"/>
      <c r="U1133" s="19"/>
      <c r="V1133" s="19"/>
      <c r="W1133" s="19"/>
      <c r="X1133" s="19"/>
      <c r="Y1133" s="19"/>
      <c r="Z1133" s="19"/>
      <c r="AA1133" s="19"/>
      <c r="AB1133" s="19"/>
      <c r="AC1133" s="19"/>
      <c r="AD1133" s="19"/>
      <c r="AE1133" s="19"/>
      <c r="AF1133" s="19"/>
      <c r="AG1133" s="19"/>
      <c r="AH1133" s="19"/>
      <c r="AI1133" s="19"/>
      <c r="AJ1133" s="19"/>
      <c r="AK1133" s="19"/>
      <c r="AL1133" s="19"/>
      <c r="AM1133" s="19"/>
      <c r="AN1133" s="19"/>
      <c r="AO1133" s="19"/>
      <c r="AP1133" s="19"/>
      <c r="AQ1133" s="19"/>
      <c r="AR1133" s="19"/>
      <c r="AS1133" s="19"/>
      <c r="AT1133" s="19"/>
      <c r="AU1133" s="19"/>
      <c r="AV1133" s="19"/>
      <c r="AW1133" s="19"/>
      <c r="AX1133" s="19"/>
      <c r="AY1133" s="19"/>
      <c r="AZ1133" s="19"/>
      <c r="BA1133" s="19"/>
      <c r="BB1133" s="19"/>
      <c r="BC1133" s="19"/>
      <c r="BD1133" s="19"/>
      <c r="BE1133" s="19"/>
      <c r="BF1133" s="19"/>
      <c r="BG1133" s="19"/>
    </row>
    <row r="1134">
      <c r="B1134" s="7" t="s">
        <v>489</v>
      </c>
      <c r="C1134" s="19"/>
      <c r="D1134" s="19"/>
      <c r="E1134" s="19"/>
      <c r="F1134" s="19"/>
      <c r="G1134" s="19"/>
      <c r="H1134" s="19"/>
      <c r="I1134" s="19"/>
      <c r="J1134" s="19"/>
      <c r="K1134" s="19"/>
      <c r="L1134" s="19"/>
      <c r="M1134" s="19"/>
      <c r="N1134" s="19"/>
      <c r="O1134" s="19"/>
      <c r="P1134" s="19"/>
      <c r="Q1134" s="19"/>
      <c r="R1134" s="19"/>
      <c r="S1134" s="19"/>
      <c r="T1134" s="19"/>
      <c r="U1134" s="19"/>
      <c r="V1134" s="19"/>
      <c r="W1134" s="19"/>
      <c r="X1134" s="19"/>
      <c r="Y1134" s="19"/>
      <c r="Z1134" s="19"/>
      <c r="AA1134" s="19"/>
      <c r="AB1134" s="19"/>
      <c r="AC1134" s="19"/>
      <c r="AD1134" s="19"/>
      <c r="AE1134" s="19"/>
      <c r="AF1134" s="19"/>
      <c r="AG1134" s="19"/>
      <c r="AH1134" s="19"/>
      <c r="AI1134" s="19"/>
      <c r="AJ1134" s="19"/>
      <c r="AK1134" s="19"/>
      <c r="AL1134" s="19"/>
      <c r="AM1134" s="19"/>
      <c r="AN1134" s="19"/>
      <c r="AO1134" s="19"/>
      <c r="AP1134" s="19"/>
      <c r="AQ1134" s="19"/>
      <c r="AR1134" s="19"/>
      <c r="AS1134" s="19"/>
      <c r="AT1134" s="19"/>
      <c r="AU1134" s="19"/>
      <c r="AV1134" s="19"/>
      <c r="AW1134" s="19"/>
      <c r="AX1134" s="19"/>
      <c r="AY1134" s="19"/>
      <c r="AZ1134" s="19"/>
      <c r="BA1134" s="19"/>
      <c r="BB1134" s="19"/>
      <c r="BC1134" s="19"/>
      <c r="BD1134" s="19"/>
      <c r="BE1134" s="19"/>
      <c r="BF1134" s="19"/>
      <c r="BG1134" s="19"/>
    </row>
    <row r="1135">
      <c r="B1135" s="26" t="s">
        <v>331</v>
      </c>
      <c r="C1135" s="19"/>
      <c r="D1135" s="19"/>
      <c r="E1135" s="19"/>
      <c r="F1135" s="19"/>
      <c r="G1135" s="19"/>
      <c r="H1135" s="19"/>
      <c r="I1135" s="19"/>
      <c r="J1135" s="19"/>
      <c r="K1135" s="19"/>
      <c r="L1135" s="19"/>
      <c r="M1135" s="19"/>
      <c r="N1135" s="19"/>
      <c r="O1135" s="19"/>
      <c r="P1135" s="19"/>
      <c r="Q1135" s="19"/>
      <c r="R1135" s="19"/>
      <c r="S1135" s="19"/>
      <c r="T1135" s="19"/>
      <c r="U1135" s="19"/>
      <c r="V1135" s="19"/>
      <c r="W1135" s="19"/>
      <c r="X1135" s="19"/>
      <c r="Y1135" s="19"/>
      <c r="Z1135" s="19"/>
      <c r="AA1135" s="19"/>
      <c r="AB1135" s="19"/>
      <c r="AC1135" s="19"/>
      <c r="AD1135" s="19"/>
      <c r="AE1135" s="19"/>
      <c r="AF1135" s="19"/>
      <c r="AG1135" s="19"/>
      <c r="AH1135" s="19"/>
      <c r="AI1135" s="19"/>
      <c r="AJ1135" s="19"/>
      <c r="AK1135" s="19"/>
      <c r="AL1135" s="19"/>
      <c r="AM1135" s="19"/>
      <c r="AN1135" s="19"/>
      <c r="AO1135" s="19"/>
      <c r="AP1135" s="19"/>
      <c r="AQ1135" s="19"/>
      <c r="AR1135" s="19"/>
      <c r="AS1135" s="19"/>
      <c r="AT1135" s="19"/>
      <c r="AU1135" s="19"/>
      <c r="AV1135" s="19"/>
      <c r="AW1135" s="19"/>
      <c r="AX1135" s="19"/>
      <c r="AY1135" s="19"/>
      <c r="AZ1135" s="19"/>
      <c r="BA1135" s="19"/>
      <c r="BB1135" s="19"/>
      <c r="BC1135" s="19"/>
      <c r="BD1135" s="19"/>
      <c r="BE1135" s="19"/>
      <c r="BF1135" s="19"/>
      <c r="BG1135" s="19"/>
    </row>
    <row r="1136">
      <c r="B1136" t="s">
        <v>480</v>
      </c>
      <c r="C1136" s="19" t="n">
        <v>0.106599942078164</v>
      </c>
      <c r="D1136" s="19" t="n">
        <v>0.113669431528439</v>
      </c>
      <c r="E1136" s="19" t="n">
        <v>0.100545292159766</v>
      </c>
      <c r="F1136" s="19"/>
      <c r="G1136" s="19" t="n">
        <v>0.160962299541524</v>
      </c>
      <c r="H1136" s="19" t="n">
        <v>0.168700991753079</v>
      </c>
      <c r="I1136" s="19" t="n">
        <v>0.0849900216229381</v>
      </c>
      <c r="J1136" s="19" t="n">
        <v>0.133075032585142</v>
      </c>
      <c r="K1136" s="19" t="n">
        <v>0.0631360948135667</v>
      </c>
      <c r="L1136" s="19" t="n">
        <v>0.0509057576599771</v>
      </c>
      <c r="M1136" s="19"/>
      <c r="N1136" s="19" t="n">
        <v>0.113020391963477</v>
      </c>
      <c r="O1136" s="19" t="n">
        <v>0.102609399613159</v>
      </c>
      <c r="P1136" s="19" t="n">
        <v>0.107006415309454</v>
      </c>
      <c r="Q1136" s="19" t="n">
        <v>0.103862394561191</v>
      </c>
      <c r="R1136" s="19"/>
      <c r="S1136" s="19" t="n">
        <v>0.112064407081051</v>
      </c>
      <c r="T1136" s="19" t="n">
        <v>0.140155941005045</v>
      </c>
      <c r="U1136" s="19" t="n">
        <v>0.0246491429997831</v>
      </c>
      <c r="V1136" s="19" t="n">
        <v>0.131360899142979</v>
      </c>
      <c r="W1136" s="19" t="n">
        <v>0.146249614448233</v>
      </c>
      <c r="X1136" s="19" t="n">
        <v>0.100852572183324</v>
      </c>
      <c r="Y1136" s="19" t="n">
        <v>0.128083093891227</v>
      </c>
      <c r="Z1136" s="19" t="n">
        <v>0.0726234776802363</v>
      </c>
      <c r="AA1136" s="19" t="n">
        <v>0.131831882069841</v>
      </c>
      <c r="AB1136" s="19" t="n">
        <v>0.0655193118162812</v>
      </c>
      <c r="AC1136" s="19" t="n">
        <v>0.0936631506758211</v>
      </c>
      <c r="AD1136" s="19" t="n">
        <v>0.0301335645710619</v>
      </c>
      <c r="AE1136" s="19"/>
      <c r="AF1136" s="19" t="n">
        <v>0.10440719730068</v>
      </c>
      <c r="AG1136" s="19" t="n">
        <v>0.108432340712758</v>
      </c>
      <c r="AH1136" s="19" t="n">
        <v>0.098861870159941</v>
      </c>
      <c r="AI1136" s="19"/>
      <c r="AJ1136" s="19" t="n">
        <v>0.100003548321679</v>
      </c>
      <c r="AK1136" s="19" t="n">
        <v>0.142692621527644</v>
      </c>
      <c r="AL1136" s="19" t="n">
        <v>0.0731797130716075</v>
      </c>
      <c r="AM1136" s="19" t="n">
        <v>0.0605349274565779</v>
      </c>
      <c r="AN1136" s="19" t="n">
        <v>0.0583380167319623</v>
      </c>
      <c r="AO1136" s="19"/>
      <c r="AP1136" s="19" t="n">
        <v>0.104922061334013</v>
      </c>
      <c r="AQ1136" s="19" t="n">
        <v>0.140173242265489</v>
      </c>
      <c r="AR1136" s="19" t="n">
        <v>0.0532252420262745</v>
      </c>
      <c r="AS1136" s="19" t="n">
        <v>0.119246217038174</v>
      </c>
      <c r="AT1136" s="19" t="n">
        <v>0.0957852975201602</v>
      </c>
      <c r="AU1136" s="19"/>
      <c r="AV1136" s="19" t="n">
        <v>0.141635680157791</v>
      </c>
      <c r="AW1136" s="19" t="n">
        <v>0.115136283420671</v>
      </c>
      <c r="AX1136" s="19" t="n">
        <v>0.0533178994164829</v>
      </c>
      <c r="AY1136" s="19" t="n">
        <v>0.0929364070928051</v>
      </c>
      <c r="AZ1136" s="19" t="n">
        <v>0.0758581296370845</v>
      </c>
      <c r="BA1136" s="19" t="n">
        <v>0.141442414906603</v>
      </c>
      <c r="BB1136" s="19"/>
      <c r="BC1136" s="19" t="n">
        <v>0.0894881587701074</v>
      </c>
      <c r="BD1136" s="19" t="n">
        <v>0.0872946638276742</v>
      </c>
      <c r="BE1136" s="19" t="n">
        <v>0.144040998850143</v>
      </c>
      <c r="BF1136" s="19" t="n">
        <v>0.124064662003355</v>
      </c>
      <c r="BG1136" s="19" t="n">
        <v>0.0996272318967281</v>
      </c>
    </row>
    <row r="1137">
      <c r="B1137" t="s">
        <v>481</v>
      </c>
      <c r="C1137" s="19" t="n">
        <v>0.421848906489303</v>
      </c>
      <c r="D1137" s="19" t="n">
        <v>0.439910291709421</v>
      </c>
      <c r="E1137" s="19" t="n">
        <v>0.40411740879135</v>
      </c>
      <c r="F1137" s="19"/>
      <c r="G1137" s="19" t="n">
        <v>0.3943920103848</v>
      </c>
      <c r="H1137" s="19" t="n">
        <v>0.350072526917298</v>
      </c>
      <c r="I1137" s="19" t="n">
        <v>0.358680146614261</v>
      </c>
      <c r="J1137" s="19" t="n">
        <v>0.471287090493165</v>
      </c>
      <c r="K1137" s="19" t="n">
        <v>0.438500456753414</v>
      </c>
      <c r="L1137" s="19" t="n">
        <v>0.49385814198887</v>
      </c>
      <c r="M1137" s="19"/>
      <c r="N1137" s="19" t="n">
        <v>0.444518704037372</v>
      </c>
      <c r="O1137" s="19" t="n">
        <v>0.463462734817835</v>
      </c>
      <c r="P1137" s="19" t="n">
        <v>0.403247972591846</v>
      </c>
      <c r="Q1137" s="19" t="n">
        <v>0.372993954623751</v>
      </c>
      <c r="R1137" s="19"/>
      <c r="S1137" s="19" t="n">
        <v>0.377913691331999</v>
      </c>
      <c r="T1137" s="19" t="n">
        <v>0.337152057258118</v>
      </c>
      <c r="U1137" s="19" t="n">
        <v>0.532722184083277</v>
      </c>
      <c r="V1137" s="19" t="n">
        <v>0.462477276046672</v>
      </c>
      <c r="W1137" s="19" t="n">
        <v>0.486057925784406</v>
      </c>
      <c r="X1137" s="19" t="n">
        <v>0.472025127419751</v>
      </c>
      <c r="Y1137" s="19" t="n">
        <v>0.341206963837883</v>
      </c>
      <c r="Z1137" s="19" t="n">
        <v>0.453891279745807</v>
      </c>
      <c r="AA1137" s="19" t="n">
        <v>0.345691010501556</v>
      </c>
      <c r="AB1137" s="19" t="n">
        <v>0.521675168060047</v>
      </c>
      <c r="AC1137" s="19" t="n">
        <v>0.38841771873425</v>
      </c>
      <c r="AD1137" s="19" t="n">
        <v>0.52236129399057</v>
      </c>
      <c r="AE1137" s="19"/>
      <c r="AF1137" s="19" t="n">
        <v>0.421479587571359</v>
      </c>
      <c r="AG1137" s="19" t="n">
        <v>0.444761882063768</v>
      </c>
      <c r="AH1137" s="19" t="n">
        <v>0.369438919532079</v>
      </c>
      <c r="AI1137" s="19"/>
      <c r="AJ1137" s="19" t="n">
        <v>0.450161937965959</v>
      </c>
      <c r="AK1137" s="19" t="n">
        <v>0.368139041974636</v>
      </c>
      <c r="AL1137" s="19" t="n">
        <v>0.519595415898615</v>
      </c>
      <c r="AM1137" s="19" t="n">
        <v>0.366557476361899</v>
      </c>
      <c r="AN1137" s="19" t="n">
        <v>0.420239263274414</v>
      </c>
      <c r="AO1137" s="19"/>
      <c r="AP1137" s="19" t="n">
        <v>0.443010608373239</v>
      </c>
      <c r="AQ1137" s="19" t="n">
        <v>0.40139043085836</v>
      </c>
      <c r="AR1137" s="19" t="n">
        <v>0.515781894796416</v>
      </c>
      <c r="AS1137" s="19" t="n">
        <v>0.416534029131822</v>
      </c>
      <c r="AT1137" s="19" t="n">
        <v>0.369770868489942</v>
      </c>
      <c r="AU1137" s="19"/>
      <c r="AV1137" s="19" t="n">
        <v>0.422649583869465</v>
      </c>
      <c r="AW1137" s="19" t="n">
        <v>0.473991875348226</v>
      </c>
      <c r="AX1137" s="19" t="n">
        <v>0.499681485198532</v>
      </c>
      <c r="AY1137" s="19" t="n">
        <v>0.400813388087082</v>
      </c>
      <c r="AZ1137" s="19" t="n">
        <v>0.381315067935881</v>
      </c>
      <c r="BA1137" s="19" t="n">
        <v>0.334511687999431</v>
      </c>
      <c r="BB1137" s="19"/>
      <c r="BC1137" s="19" t="n">
        <v>0.406284045782617</v>
      </c>
      <c r="BD1137" s="19" t="n">
        <v>0.427921396257374</v>
      </c>
      <c r="BE1137" s="19" t="n">
        <v>0.38860818887988</v>
      </c>
      <c r="BF1137" s="19" t="n">
        <v>0.395766011949763</v>
      </c>
      <c r="BG1137" s="19" t="n">
        <v>0.484657981655218</v>
      </c>
    </row>
    <row r="1138">
      <c r="B1138" t="s">
        <v>482</v>
      </c>
      <c r="C1138" s="19" t="n">
        <v>0.2771183794971</v>
      </c>
      <c r="D1138" s="19" t="n">
        <v>0.27627147448785</v>
      </c>
      <c r="E1138" s="19" t="n">
        <v>0.279924348434733</v>
      </c>
      <c r="F1138" s="19"/>
      <c r="G1138" s="19" t="n">
        <v>0.273201887322408</v>
      </c>
      <c r="H1138" s="19" t="n">
        <v>0.262847608981169</v>
      </c>
      <c r="I1138" s="19" t="n">
        <v>0.34099122102807</v>
      </c>
      <c r="J1138" s="19" t="n">
        <v>0.256645389836111</v>
      </c>
      <c r="K1138" s="19" t="n">
        <v>0.273739783470551</v>
      </c>
      <c r="L1138" s="19" t="n">
        <v>0.257414312500542</v>
      </c>
      <c r="M1138" s="19"/>
      <c r="N1138" s="19" t="n">
        <v>0.290182938625673</v>
      </c>
      <c r="O1138" s="19" t="n">
        <v>0.240799090771139</v>
      </c>
      <c r="P1138" s="19" t="n">
        <v>0.289893806213799</v>
      </c>
      <c r="Q1138" s="19" t="n">
        <v>0.289838322061492</v>
      </c>
      <c r="R1138" s="19"/>
      <c r="S1138" s="19" t="n">
        <v>0.307377551402574</v>
      </c>
      <c r="T1138" s="19" t="n">
        <v>0.311437410366178</v>
      </c>
      <c r="U1138" s="19" t="n">
        <v>0.26228086398057</v>
      </c>
      <c r="V1138" s="19" t="n">
        <v>0.302476755628739</v>
      </c>
      <c r="W1138" s="19" t="n">
        <v>0.249308814218343</v>
      </c>
      <c r="X1138" s="19" t="n">
        <v>0.210301799087323</v>
      </c>
      <c r="Y1138" s="19" t="n">
        <v>0.307869941076535</v>
      </c>
      <c r="Z1138" s="19" t="n">
        <v>0.22006087030324</v>
      </c>
      <c r="AA1138" s="19" t="n">
        <v>0.300378775889657</v>
      </c>
      <c r="AB1138" s="19" t="n">
        <v>0.237365214680674</v>
      </c>
      <c r="AC1138" s="19" t="n">
        <v>0.254036889046688</v>
      </c>
      <c r="AD1138" s="19" t="n">
        <v>0.258945671261941</v>
      </c>
      <c r="AE1138" s="19"/>
      <c r="AF1138" s="19" t="n">
        <v>0.244266801446465</v>
      </c>
      <c r="AG1138" s="19" t="n">
        <v>0.288499678711218</v>
      </c>
      <c r="AH1138" s="19" t="n">
        <v>0.313869300771352</v>
      </c>
      <c r="AI1138" s="19"/>
      <c r="AJ1138" s="19" t="n">
        <v>0.252732733200341</v>
      </c>
      <c r="AK1138" s="19" t="n">
        <v>0.303290100617641</v>
      </c>
      <c r="AL1138" s="19" t="n">
        <v>0.254221087950612</v>
      </c>
      <c r="AM1138" s="19" t="n">
        <v>0.236208235361693</v>
      </c>
      <c r="AN1138" s="19" t="n">
        <v>0.31072841490169</v>
      </c>
      <c r="AO1138" s="19"/>
      <c r="AP1138" s="19" t="n">
        <v>0.238063930556153</v>
      </c>
      <c r="AQ1138" s="19" t="n">
        <v>0.266867504710133</v>
      </c>
      <c r="AR1138" s="19" t="n">
        <v>0.313796321023183</v>
      </c>
      <c r="AS1138" s="19" t="n">
        <v>0.279749266120357</v>
      </c>
      <c r="AT1138" s="19" t="n">
        <v>0.370397303080828</v>
      </c>
      <c r="AU1138" s="19"/>
      <c r="AV1138" s="19" t="n">
        <v>0.285184310641902</v>
      </c>
      <c r="AW1138" s="19" t="n">
        <v>0.242805577449157</v>
      </c>
      <c r="AX1138" s="19" t="n">
        <v>0.288369134375391</v>
      </c>
      <c r="AY1138" s="19" t="n">
        <v>0.286086757842684</v>
      </c>
      <c r="AZ1138" s="19" t="n">
        <v>0.3429084725608</v>
      </c>
      <c r="BA1138" s="19" t="n">
        <v>0.216986236606911</v>
      </c>
      <c r="BB1138" s="19"/>
      <c r="BC1138" s="19" t="n">
        <v>0.276647867431878</v>
      </c>
      <c r="BD1138" s="19" t="n">
        <v>0.293067617233501</v>
      </c>
      <c r="BE1138" s="19" t="n">
        <v>0.312621951599085</v>
      </c>
      <c r="BF1138" s="19" t="n">
        <v>0.286107376052237</v>
      </c>
      <c r="BG1138" s="19" t="n">
        <v>0.310008600047499</v>
      </c>
    </row>
    <row r="1139">
      <c r="B1139" t="s">
        <v>483</v>
      </c>
      <c r="C1139" s="19" t="n">
        <v>0.106545576506499</v>
      </c>
      <c r="D1139" s="19" t="n">
        <v>0.0971692067102942</v>
      </c>
      <c r="E1139" s="19" t="n">
        <v>0.11463756487711</v>
      </c>
      <c r="F1139" s="19"/>
      <c r="G1139" s="19" t="n">
        <v>0.0975468086840978</v>
      </c>
      <c r="H1139" s="19" t="n">
        <v>0.148993928457555</v>
      </c>
      <c r="I1139" s="19" t="n">
        <v>0.099512762873884</v>
      </c>
      <c r="J1139" s="19" t="n">
        <v>0.0657243503776748</v>
      </c>
      <c r="K1139" s="19" t="n">
        <v>0.119973729446203</v>
      </c>
      <c r="L1139" s="19" t="n">
        <v>0.109622516282878</v>
      </c>
      <c r="M1139" s="19"/>
      <c r="N1139" s="19" t="n">
        <v>0.0869744652055756</v>
      </c>
      <c r="O1139" s="19" t="n">
        <v>0.113095335970464</v>
      </c>
      <c r="P1139" s="19" t="n">
        <v>0.121161947510151</v>
      </c>
      <c r="Q1139" s="19" t="n">
        <v>0.106973551493755</v>
      </c>
      <c r="R1139" s="19"/>
      <c r="S1139" s="19" t="n">
        <v>0.10347354494073</v>
      </c>
      <c r="T1139" s="19" t="n">
        <v>0.115396187699</v>
      </c>
      <c r="U1139" s="19" t="n">
        <v>0.0793743081738722</v>
      </c>
      <c r="V1139" s="19" t="n">
        <v>0.0539689129069055</v>
      </c>
      <c r="W1139" s="19" t="n">
        <v>0.0839347386061484</v>
      </c>
      <c r="X1139" s="19" t="n">
        <v>0.114825011335685</v>
      </c>
      <c r="Y1139" s="19" t="n">
        <v>0.148578430426966</v>
      </c>
      <c r="Z1139" s="19" t="n">
        <v>0.0863525806362556</v>
      </c>
      <c r="AA1139" s="19" t="n">
        <v>0.106484572574409</v>
      </c>
      <c r="AB1139" s="19" t="n">
        <v>0.127983642763885</v>
      </c>
      <c r="AC1139" s="19" t="n">
        <v>0.178706395333419</v>
      </c>
      <c r="AD1139" s="19" t="n">
        <v>0.0618457227972363</v>
      </c>
      <c r="AE1139" s="19"/>
      <c r="AF1139" s="19" t="n">
        <v>0.114652567857209</v>
      </c>
      <c r="AG1139" s="19" t="n">
        <v>0.0973207985617094</v>
      </c>
      <c r="AH1139" s="19" t="n">
        <v>0.110435002000894</v>
      </c>
      <c r="AI1139" s="19"/>
      <c r="AJ1139" s="19" t="n">
        <v>0.090311531061861</v>
      </c>
      <c r="AK1139" s="19" t="n">
        <v>0.12572317495433</v>
      </c>
      <c r="AL1139" s="19" t="n">
        <v>0.0573282258611042</v>
      </c>
      <c r="AM1139" s="19" t="n">
        <v>0.274185303991209</v>
      </c>
      <c r="AN1139" s="19" t="n">
        <v>0.0871837068031085</v>
      </c>
      <c r="AO1139" s="19"/>
      <c r="AP1139" s="19" t="n">
        <v>0.103954942867546</v>
      </c>
      <c r="AQ1139" s="19" t="n">
        <v>0.12777300176444</v>
      </c>
      <c r="AR1139" s="19" t="n">
        <v>0.0729683487062257</v>
      </c>
      <c r="AS1139" s="19" t="n">
        <v>0.093558879476764</v>
      </c>
      <c r="AT1139" s="19" t="n">
        <v>0.0702440638646714</v>
      </c>
      <c r="AU1139" s="19"/>
      <c r="AV1139" s="19" t="n">
        <v>0.108762771023537</v>
      </c>
      <c r="AW1139" s="19" t="n">
        <v>0.0770064563188993</v>
      </c>
      <c r="AX1139" s="19" t="n">
        <v>0.110529298690194</v>
      </c>
      <c r="AY1139" s="19" t="n">
        <v>0.102585982022306</v>
      </c>
      <c r="AZ1139" s="19" t="n">
        <v>0.099701928476095</v>
      </c>
      <c r="BA1139" s="19" t="n">
        <v>0.117581927273783</v>
      </c>
      <c r="BB1139" s="19"/>
      <c r="BC1139" s="19" t="n">
        <v>0.114103928522251</v>
      </c>
      <c r="BD1139" s="19" t="n">
        <v>0.0958147241432711</v>
      </c>
      <c r="BE1139" s="19" t="n">
        <v>0.0897551647564703</v>
      </c>
      <c r="BF1139" s="19" t="n">
        <v>0.166299844031437</v>
      </c>
      <c r="BG1139" s="19" t="n">
        <v>0</v>
      </c>
    </row>
    <row r="1140">
      <c r="B1140" t="s">
        <v>100</v>
      </c>
      <c r="C1140" s="19" t="n">
        <v>0.087887195428934</v>
      </c>
      <c r="D1140" s="19" t="n">
        <v>0.0729795955639962</v>
      </c>
      <c r="E1140" s="19" t="n">
        <v>0.100775385737041</v>
      </c>
      <c r="F1140" s="19"/>
      <c r="G1140" s="19" t="n">
        <v>0.0738969940671697</v>
      </c>
      <c r="H1140" s="19" t="n">
        <v>0.0693849438908989</v>
      </c>
      <c r="I1140" s="19" t="n">
        <v>0.115825847860847</v>
      </c>
      <c r="J1140" s="19" t="n">
        <v>0.0732681367079072</v>
      </c>
      <c r="K1140" s="19" t="n">
        <v>0.104649935516264</v>
      </c>
      <c r="L1140" s="19" t="n">
        <v>0.0881992715677335</v>
      </c>
      <c r="M1140" s="19"/>
      <c r="N1140" s="19" t="n">
        <v>0.0653035001679019</v>
      </c>
      <c r="O1140" s="19" t="n">
        <v>0.0800334388274034</v>
      </c>
      <c r="P1140" s="19" t="n">
        <v>0.0786898583747507</v>
      </c>
      <c r="Q1140" s="19" t="n">
        <v>0.126331777259811</v>
      </c>
      <c r="R1140" s="19"/>
      <c r="S1140" s="19" t="n">
        <v>0.0991708052436461</v>
      </c>
      <c r="T1140" s="19" t="n">
        <v>0.0958584036716592</v>
      </c>
      <c r="U1140" s="19" t="n">
        <v>0.100973500762498</v>
      </c>
      <c r="V1140" s="19" t="n">
        <v>0.0497161562747049</v>
      </c>
      <c r="W1140" s="19" t="n">
        <v>0.03444890694287</v>
      </c>
      <c r="X1140" s="19" t="n">
        <v>0.101995489973917</v>
      </c>
      <c r="Y1140" s="19" t="n">
        <v>0.0742615707673884</v>
      </c>
      <c r="Z1140" s="19" t="n">
        <v>0.167071791634462</v>
      </c>
      <c r="AA1140" s="19" t="n">
        <v>0.115613758964538</v>
      </c>
      <c r="AB1140" s="19" t="n">
        <v>0.0474566626791131</v>
      </c>
      <c r="AC1140" s="19" t="n">
        <v>0.0851758462098222</v>
      </c>
      <c r="AD1140" s="19" t="n">
        <v>0.126713747379191</v>
      </c>
      <c r="AE1140" s="19"/>
      <c r="AF1140" s="19" t="n">
        <v>0.115193845824287</v>
      </c>
      <c r="AG1140" s="19" t="n">
        <v>0.0609852999505466</v>
      </c>
      <c r="AH1140" s="19" t="n">
        <v>0.107394907535734</v>
      </c>
      <c r="AI1140" s="19"/>
      <c r="AJ1140" s="19" t="n">
        <v>0.10679024945016</v>
      </c>
      <c r="AK1140" s="19" t="n">
        <v>0.0601550609257499</v>
      </c>
      <c r="AL1140" s="19" t="n">
        <v>0.0956755572180618</v>
      </c>
      <c r="AM1140" s="19" t="n">
        <v>0.0625140568286209</v>
      </c>
      <c r="AN1140" s="19" t="n">
        <v>0.123510598288825</v>
      </c>
      <c r="AO1140" s="19"/>
      <c r="AP1140" s="19" t="n">
        <v>0.11004845686905</v>
      </c>
      <c r="AQ1140" s="19" t="n">
        <v>0.0637958204015774</v>
      </c>
      <c r="AR1140" s="19" t="n">
        <v>0.0442281934479002</v>
      </c>
      <c r="AS1140" s="19" t="n">
        <v>0.0909116082328826</v>
      </c>
      <c r="AT1140" s="19" t="n">
        <v>0.0938024670443982</v>
      </c>
      <c r="AU1140" s="19"/>
      <c r="AV1140" s="19" t="n">
        <v>0.0417676543073054</v>
      </c>
      <c r="AW1140" s="19" t="n">
        <v>0.0910598074630456</v>
      </c>
      <c r="AX1140" s="19" t="n">
        <v>0.0481021823194005</v>
      </c>
      <c r="AY1140" s="19" t="n">
        <v>0.117577464955123</v>
      </c>
      <c r="AZ1140" s="19" t="n">
        <v>0.100216401390139</v>
      </c>
      <c r="BA1140" s="19" t="n">
        <v>0.189477733213273</v>
      </c>
      <c r="BB1140" s="19"/>
      <c r="BC1140" s="19" t="n">
        <v>0.113475999493147</v>
      </c>
      <c r="BD1140" s="19" t="n">
        <v>0.0959015985381804</v>
      </c>
      <c r="BE1140" s="19" t="n">
        <v>0.0649736959144219</v>
      </c>
      <c r="BF1140" s="19" t="n">
        <v>0.0277621059632089</v>
      </c>
      <c r="BG1140" s="19" t="n">
        <v>0.105706186400556</v>
      </c>
    </row>
    <row r="1141">
      <c r="B1141" t="s">
        <v>484</v>
      </c>
      <c r="C1141" s="19" t="n">
        <v>0.528448848567467</v>
      </c>
      <c r="D1141" s="19" t="n">
        <v>0.55357972323786</v>
      </c>
      <c r="E1141" s="19" t="n">
        <v>0.504662700951116</v>
      </c>
      <c r="F1141" s="19"/>
      <c r="G1141" s="19" t="n">
        <v>0.555354309926324</v>
      </c>
      <c r="H1141" s="19" t="n">
        <v>0.518773518670377</v>
      </c>
      <c r="I1141" s="19" t="n">
        <v>0.4436701682372</v>
      </c>
      <c r="J1141" s="19" t="n">
        <v>0.604362123078307</v>
      </c>
      <c r="K1141" s="19" t="n">
        <v>0.501636551566981</v>
      </c>
      <c r="L1141" s="19" t="n">
        <v>0.544763899648847</v>
      </c>
      <c r="M1141" s="19"/>
      <c r="N1141" s="19" t="n">
        <v>0.557539096000849</v>
      </c>
      <c r="O1141" s="19" t="n">
        <v>0.566072134430994</v>
      </c>
      <c r="P1141" s="19" t="n">
        <v>0.5102543879013</v>
      </c>
      <c r="Q1141" s="19" t="n">
        <v>0.476856349184942</v>
      </c>
      <c r="R1141" s="19"/>
      <c r="S1141" s="19" t="n">
        <v>0.48997809841305</v>
      </c>
      <c r="T1141" s="19" t="n">
        <v>0.477307998263163</v>
      </c>
      <c r="U1141" s="19" t="n">
        <v>0.55737132708306</v>
      </c>
      <c r="V1141" s="19" t="n">
        <v>0.593838175189651</v>
      </c>
      <c r="W1141" s="19" t="n">
        <v>0.632307540232639</v>
      </c>
      <c r="X1141" s="19" t="n">
        <v>0.572877699603075</v>
      </c>
      <c r="Y1141" s="19" t="n">
        <v>0.46929005772911</v>
      </c>
      <c r="Z1141" s="19" t="n">
        <v>0.526514757426043</v>
      </c>
      <c r="AA1141" s="19" t="n">
        <v>0.477522892571397</v>
      </c>
      <c r="AB1141" s="19" t="n">
        <v>0.587194479876329</v>
      </c>
      <c r="AC1141" s="19" t="n">
        <v>0.482080869410071</v>
      </c>
      <c r="AD1141" s="19" t="n">
        <v>0.552494858561632</v>
      </c>
      <c r="AE1141" s="19"/>
      <c r="AF1141" s="19" t="n">
        <v>0.525886784872038</v>
      </c>
      <c r="AG1141" s="19" t="n">
        <v>0.553194222776526</v>
      </c>
      <c r="AH1141" s="19" t="n">
        <v>0.46830078969202</v>
      </c>
      <c r="AI1141" s="19"/>
      <c r="AJ1141" s="19" t="n">
        <v>0.550165486287638</v>
      </c>
      <c r="AK1141" s="19" t="n">
        <v>0.51083166350228</v>
      </c>
      <c r="AL1141" s="19" t="n">
        <v>0.592775128970222</v>
      </c>
      <c r="AM1141" s="19" t="n">
        <v>0.427092403818477</v>
      </c>
      <c r="AN1141" s="19" t="n">
        <v>0.478577280006376</v>
      </c>
      <c r="AO1141" s="19"/>
      <c r="AP1141" s="19" t="n">
        <v>0.547932669707252</v>
      </c>
      <c r="AQ1141" s="19" t="n">
        <v>0.541563673123849</v>
      </c>
      <c r="AR1141" s="19" t="n">
        <v>0.569007136822691</v>
      </c>
      <c r="AS1141" s="19" t="n">
        <v>0.535780246169997</v>
      </c>
      <c r="AT1141" s="19" t="n">
        <v>0.465556166010102</v>
      </c>
      <c r="AU1141" s="19"/>
      <c r="AV1141" s="19" t="n">
        <v>0.564285264027256</v>
      </c>
      <c r="AW1141" s="19" t="n">
        <v>0.589128158768898</v>
      </c>
      <c r="AX1141" s="19" t="n">
        <v>0.552999384615014</v>
      </c>
      <c r="AY1141" s="19" t="n">
        <v>0.493749795179887</v>
      </c>
      <c r="AZ1141" s="19" t="n">
        <v>0.457173197572966</v>
      </c>
      <c r="BA1141" s="19" t="n">
        <v>0.475954102906034</v>
      </c>
      <c r="BB1141" s="19"/>
      <c r="BC1141" s="19" t="n">
        <v>0.495772204552724</v>
      </c>
      <c r="BD1141" s="19" t="n">
        <v>0.515216060085048</v>
      </c>
      <c r="BE1141" s="19" t="n">
        <v>0.532649187730022</v>
      </c>
      <c r="BF1141" s="19" t="n">
        <v>0.519830673953117</v>
      </c>
      <c r="BG1141" s="19" t="n">
        <v>0.584285213551946</v>
      </c>
    </row>
    <row r="1142">
      <c r="B1142" t="s">
        <v>485</v>
      </c>
      <c r="C1142" s="19" t="n">
        <v>0.383663956003599</v>
      </c>
      <c r="D1142" s="19" t="n">
        <v>0.373440681198144</v>
      </c>
      <c r="E1142" s="19" t="n">
        <v>0.394561913311843</v>
      </c>
      <c r="F1142" s="19"/>
      <c r="G1142" s="19" t="n">
        <v>0.370748696006506</v>
      </c>
      <c r="H1142" s="19" t="n">
        <v>0.411841537438724</v>
      </c>
      <c r="I1142" s="19" t="n">
        <v>0.440503983901954</v>
      </c>
      <c r="J1142" s="19" t="n">
        <v>0.322369740213786</v>
      </c>
      <c r="K1142" s="19" t="n">
        <v>0.393713512916755</v>
      </c>
      <c r="L1142" s="19" t="n">
        <v>0.36703682878342</v>
      </c>
      <c r="M1142" s="19"/>
      <c r="N1142" s="19" t="n">
        <v>0.377157403831249</v>
      </c>
      <c r="O1142" s="19" t="n">
        <v>0.353894426741602</v>
      </c>
      <c r="P1142" s="19" t="n">
        <v>0.411055753723949</v>
      </c>
      <c r="Q1142" s="19" t="n">
        <v>0.396811873555247</v>
      </c>
      <c r="R1142" s="19"/>
      <c r="S1142" s="19" t="n">
        <v>0.410851096343304</v>
      </c>
      <c r="T1142" s="19" t="n">
        <v>0.426833598065178</v>
      </c>
      <c r="U1142" s="19" t="n">
        <v>0.341655172154442</v>
      </c>
      <c r="V1142" s="19" t="n">
        <v>0.356445668535644</v>
      </c>
      <c r="W1142" s="19" t="n">
        <v>0.333243552824491</v>
      </c>
      <c r="X1142" s="19" t="n">
        <v>0.325126810423008</v>
      </c>
      <c r="Y1142" s="19" t="n">
        <v>0.456448371503501</v>
      </c>
      <c r="Z1142" s="19" t="n">
        <v>0.306413450939495</v>
      </c>
      <c r="AA1142" s="19" t="n">
        <v>0.406863348464066</v>
      </c>
      <c r="AB1142" s="19" t="n">
        <v>0.365348857444558</v>
      </c>
      <c r="AC1142" s="19" t="n">
        <v>0.432743284380106</v>
      </c>
      <c r="AD1142" s="19" t="n">
        <v>0.320791394059177</v>
      </c>
      <c r="AE1142" s="19"/>
      <c r="AF1142" s="19" t="n">
        <v>0.358919369303675</v>
      </c>
      <c r="AG1142" s="19" t="n">
        <v>0.385820477272928</v>
      </c>
      <c r="AH1142" s="19" t="n">
        <v>0.424304302772245</v>
      </c>
      <c r="AI1142" s="19"/>
      <c r="AJ1142" s="19" t="n">
        <v>0.343044264262202</v>
      </c>
      <c r="AK1142" s="19" t="n">
        <v>0.42901327557197</v>
      </c>
      <c r="AL1142" s="19" t="n">
        <v>0.311549313811716</v>
      </c>
      <c r="AM1142" s="19" t="n">
        <v>0.510393539352902</v>
      </c>
      <c r="AN1142" s="19" t="n">
        <v>0.397912121704799</v>
      </c>
      <c r="AO1142" s="19"/>
      <c r="AP1142" s="19" t="n">
        <v>0.342018873423698</v>
      </c>
      <c r="AQ1142" s="19" t="n">
        <v>0.394640506474574</v>
      </c>
      <c r="AR1142" s="19" t="n">
        <v>0.386764669729409</v>
      </c>
      <c r="AS1142" s="19" t="n">
        <v>0.373308145597121</v>
      </c>
      <c r="AT1142" s="19" t="n">
        <v>0.4406413669455</v>
      </c>
      <c r="AU1142" s="19"/>
      <c r="AV1142" s="19" t="n">
        <v>0.393947081665439</v>
      </c>
      <c r="AW1142" s="19" t="n">
        <v>0.319812033768057</v>
      </c>
      <c r="AX1142" s="19" t="n">
        <v>0.398898433065585</v>
      </c>
      <c r="AY1142" s="19" t="n">
        <v>0.38867273986499</v>
      </c>
      <c r="AZ1142" s="19" t="n">
        <v>0.442610401036895</v>
      </c>
      <c r="BA1142" s="19" t="n">
        <v>0.334568163880694</v>
      </c>
      <c r="BB1142" s="19"/>
      <c r="BC1142" s="19" t="n">
        <v>0.390751795954129</v>
      </c>
      <c r="BD1142" s="19" t="n">
        <v>0.388882341376772</v>
      </c>
      <c r="BE1142" s="19" t="n">
        <v>0.402377116355556</v>
      </c>
      <c r="BF1142" s="19" t="n">
        <v>0.452407220083674</v>
      </c>
      <c r="BG1142" s="19" t="n">
        <v>0.310008600047499</v>
      </c>
    </row>
    <row r="1143">
      <c r="B1143" t="s">
        <v>141</v>
      </c>
      <c r="C1143" s="19" t="n">
        <v>0.144784892563868</v>
      </c>
      <c r="D1143" s="19" t="n">
        <v>0.180139042039715</v>
      </c>
      <c r="E1143" s="19" t="n">
        <v>0.110100787639273</v>
      </c>
      <c r="F1143" s="19"/>
      <c r="G1143" s="19" t="n">
        <v>0.184605613919819</v>
      </c>
      <c r="H1143" s="19" t="n">
        <v>0.106931981231653</v>
      </c>
      <c r="I1143" s="19" t="n">
        <v>0.00316618433524574</v>
      </c>
      <c r="J1143" s="19" t="n">
        <v>0.281992382864522</v>
      </c>
      <c r="K1143" s="19" t="n">
        <v>0.107923038650226</v>
      </c>
      <c r="L1143" s="19" t="n">
        <v>0.177727070865427</v>
      </c>
      <c r="M1143" s="19"/>
      <c r="N1143" s="19" t="n">
        <v>0.1803816921696</v>
      </c>
      <c r="O1143" s="19" t="n">
        <v>0.212177707689392</v>
      </c>
      <c r="P1143" s="19" t="n">
        <v>0.0991986341773504</v>
      </c>
      <c r="Q1143" s="19" t="n">
        <v>0.0800444756296943</v>
      </c>
      <c r="R1143" s="19"/>
      <c r="S1143" s="19" t="n">
        <v>0.0791270020697457</v>
      </c>
      <c r="T1143" s="19" t="n">
        <v>0.0504744001979854</v>
      </c>
      <c r="U1143" s="19" t="n">
        <v>0.215716154928619</v>
      </c>
      <c r="V1143" s="19" t="n">
        <v>0.237392506654007</v>
      </c>
      <c r="W1143" s="19" t="n">
        <v>0.299063987408148</v>
      </c>
      <c r="X1143" s="19" t="n">
        <v>0.247750889180067</v>
      </c>
      <c r="Y1143" s="19" t="n">
        <v>0.0128416862256089</v>
      </c>
      <c r="Z1143" s="19" t="n">
        <v>0.220101306486547</v>
      </c>
      <c r="AA1143" s="19" t="n">
        <v>0.070659544107331</v>
      </c>
      <c r="AB1143" s="19" t="n">
        <v>0.22184562243177</v>
      </c>
      <c r="AC1143" s="19" t="n">
        <v>0.049337585029965</v>
      </c>
      <c r="AD1143" s="19" t="n">
        <v>0.231703464502455</v>
      </c>
      <c r="AE1143" s="19"/>
      <c r="AF1143" s="19" t="n">
        <v>0.166967415568364</v>
      </c>
      <c r="AG1143" s="19" t="n">
        <v>0.167373745503598</v>
      </c>
      <c r="AH1143" s="19" t="n">
        <v>0.043996486919775</v>
      </c>
      <c r="AI1143" s="19"/>
      <c r="AJ1143" s="19" t="n">
        <v>0.207121222025436</v>
      </c>
      <c r="AK1143" s="19" t="n">
        <v>0.0818183879303099</v>
      </c>
      <c r="AL1143" s="19" t="n">
        <v>0.281225815158507</v>
      </c>
      <c r="AM1143" s="19" t="n">
        <v>-0.0833011355344246</v>
      </c>
      <c r="AN1143" s="19" t="n">
        <v>0.0806651583015771</v>
      </c>
      <c r="AO1143" s="19"/>
      <c r="AP1143" s="19" t="n">
        <v>0.205913796283554</v>
      </c>
      <c r="AQ1143" s="19" t="n">
        <v>0.146923166649276</v>
      </c>
      <c r="AR1143" s="19" t="n">
        <v>0.182242467093282</v>
      </c>
      <c r="AS1143" s="19" t="n">
        <v>0.162472100572876</v>
      </c>
      <c r="AT1143" s="19" t="n">
        <v>0.0249147990646025</v>
      </c>
      <c r="AU1143" s="19"/>
      <c r="AV1143" s="19" t="n">
        <v>0.170338182361817</v>
      </c>
      <c r="AW1143" s="19" t="n">
        <v>0.269316125000841</v>
      </c>
      <c r="AX1143" s="19" t="n">
        <v>0.154100951549429</v>
      </c>
      <c r="AY1143" s="19" t="n">
        <v>0.105077055314898</v>
      </c>
      <c r="AZ1143" s="19" t="n">
        <v>0.0145627965360704</v>
      </c>
      <c r="BA1143" s="19" t="n">
        <v>0.14138593902534</v>
      </c>
      <c r="BB1143" s="19"/>
      <c r="BC1143" s="19" t="n">
        <v>0.105020408598596</v>
      </c>
      <c r="BD1143" s="19" t="n">
        <v>0.126333718708276</v>
      </c>
      <c r="BE1143" s="19" t="n">
        <v>0.130272071374467</v>
      </c>
      <c r="BF1143" s="19" t="n">
        <v>0.0674234538694434</v>
      </c>
      <c r="BG1143" s="19" t="n">
        <v>0.274276613504447</v>
      </c>
    </row>
    <row r="1144">
      <c r="C1144" s="19"/>
      <c r="D1144" s="19"/>
      <c r="E1144" s="19"/>
      <c r="F1144" s="19"/>
      <c r="G1144" s="19"/>
      <c r="H1144" s="19"/>
      <c r="I1144" s="19"/>
      <c r="J1144" s="19"/>
      <c r="K1144" s="19"/>
      <c r="L1144" s="19"/>
      <c r="M1144" s="19"/>
      <c r="N1144" s="19"/>
      <c r="O1144" s="19"/>
      <c r="P1144" s="19"/>
      <c r="Q1144" s="19"/>
      <c r="R1144" s="19"/>
      <c r="S1144" s="19"/>
      <c r="T1144" s="19"/>
      <c r="U1144" s="19"/>
      <c r="V1144" s="19"/>
      <c r="W1144" s="19"/>
      <c r="X1144" s="19"/>
      <c r="Y1144" s="19"/>
      <c r="Z1144" s="19"/>
      <c r="AA1144" s="19"/>
      <c r="AB1144" s="19"/>
      <c r="AC1144" s="19"/>
      <c r="AD1144" s="19"/>
      <c r="AE1144" s="19"/>
      <c r="AF1144" s="19"/>
      <c r="AG1144" s="19"/>
      <c r="AH1144" s="19"/>
      <c r="AI1144" s="19"/>
      <c r="AJ1144" s="19"/>
      <c r="AK1144" s="19"/>
      <c r="AL1144" s="19"/>
      <c r="AM1144" s="19"/>
      <c r="AN1144" s="19"/>
      <c r="AO1144" s="19"/>
      <c r="AP1144" s="19"/>
      <c r="AQ1144" s="19"/>
      <c r="AR1144" s="19"/>
      <c r="AS1144" s="19"/>
      <c r="AT1144" s="19"/>
      <c r="AU1144" s="19"/>
      <c r="AV1144" s="19"/>
      <c r="AW1144" s="19"/>
      <c r="AX1144" s="19"/>
      <c r="AY1144" s="19"/>
      <c r="AZ1144" s="19"/>
      <c r="BA1144" s="19"/>
      <c r="BB1144" s="19"/>
      <c r="BC1144" s="19"/>
      <c r="BD1144" s="19"/>
      <c r="BE1144" s="19"/>
      <c r="BF1144" s="19"/>
      <c r="BG1144" s="19"/>
    </row>
    <row r="1145">
      <c r="B1145" s="7" t="s">
        <v>490</v>
      </c>
      <c r="C1145" s="19"/>
      <c r="D1145" s="19"/>
      <c r="E1145" s="19"/>
      <c r="F1145" s="19"/>
      <c r="G1145" s="19"/>
      <c r="H1145" s="19"/>
      <c r="I1145" s="19"/>
      <c r="J1145" s="19"/>
      <c r="K1145" s="19"/>
      <c r="L1145" s="19"/>
      <c r="M1145" s="19"/>
      <c r="N1145" s="19"/>
      <c r="O1145" s="19"/>
      <c r="P1145" s="19"/>
      <c r="Q1145" s="19"/>
      <c r="R1145" s="19"/>
      <c r="S1145" s="19"/>
      <c r="T1145" s="19"/>
      <c r="U1145" s="19"/>
      <c r="V1145" s="19"/>
      <c r="W1145" s="19"/>
      <c r="X1145" s="19"/>
      <c r="Y1145" s="19"/>
      <c r="Z1145" s="19"/>
      <c r="AA1145" s="19"/>
      <c r="AB1145" s="19"/>
      <c r="AC1145" s="19"/>
      <c r="AD1145" s="19"/>
      <c r="AE1145" s="19"/>
      <c r="AF1145" s="19"/>
      <c r="AG1145" s="19"/>
      <c r="AH1145" s="19"/>
      <c r="AI1145" s="19"/>
      <c r="AJ1145" s="19"/>
      <c r="AK1145" s="19"/>
      <c r="AL1145" s="19"/>
      <c r="AM1145" s="19"/>
      <c r="AN1145" s="19"/>
      <c r="AO1145" s="19"/>
      <c r="AP1145" s="19"/>
      <c r="AQ1145" s="19"/>
      <c r="AR1145" s="19"/>
      <c r="AS1145" s="19"/>
      <c r="AT1145" s="19"/>
      <c r="AU1145" s="19"/>
      <c r="AV1145" s="19"/>
      <c r="AW1145" s="19"/>
      <c r="AX1145" s="19"/>
      <c r="AY1145" s="19"/>
      <c r="AZ1145" s="19"/>
      <c r="BA1145" s="19"/>
      <c r="BB1145" s="19"/>
      <c r="BC1145" s="19"/>
      <c r="BD1145" s="19"/>
      <c r="BE1145" s="19"/>
      <c r="BF1145" s="19"/>
      <c r="BG1145" s="19"/>
    </row>
    <row r="1146">
      <c r="B1146" s="26" t="s">
        <v>331</v>
      </c>
      <c r="C1146" s="19"/>
      <c r="D1146" s="19"/>
      <c r="E1146" s="19"/>
      <c r="F1146" s="19"/>
      <c r="G1146" s="19"/>
      <c r="H1146" s="19"/>
      <c r="I1146" s="19"/>
      <c r="J1146" s="19"/>
      <c r="K1146" s="19"/>
      <c r="L1146" s="19"/>
      <c r="M1146" s="19"/>
      <c r="N1146" s="19"/>
      <c r="O1146" s="19"/>
      <c r="P1146" s="19"/>
      <c r="Q1146" s="19"/>
      <c r="R1146" s="19"/>
      <c r="S1146" s="19"/>
      <c r="T1146" s="19"/>
      <c r="U1146" s="19"/>
      <c r="V1146" s="19"/>
      <c r="W1146" s="19"/>
      <c r="X1146" s="19"/>
      <c r="Y1146" s="19"/>
      <c r="Z1146" s="19"/>
      <c r="AA1146" s="19"/>
      <c r="AB1146" s="19"/>
      <c r="AC1146" s="19"/>
      <c r="AD1146" s="19"/>
      <c r="AE1146" s="19"/>
      <c r="AF1146" s="19"/>
      <c r="AG1146" s="19"/>
      <c r="AH1146" s="19"/>
      <c r="AI1146" s="19"/>
      <c r="AJ1146" s="19"/>
      <c r="AK1146" s="19"/>
      <c r="AL1146" s="19"/>
      <c r="AM1146" s="19"/>
      <c r="AN1146" s="19"/>
      <c r="AO1146" s="19"/>
      <c r="AP1146" s="19"/>
      <c r="AQ1146" s="19"/>
      <c r="AR1146" s="19"/>
      <c r="AS1146" s="19"/>
      <c r="AT1146" s="19"/>
      <c r="AU1146" s="19"/>
      <c r="AV1146" s="19"/>
      <c r="AW1146" s="19"/>
      <c r="AX1146" s="19"/>
      <c r="AY1146" s="19"/>
      <c r="AZ1146" s="19"/>
      <c r="BA1146" s="19"/>
      <c r="BB1146" s="19"/>
      <c r="BC1146" s="19"/>
      <c r="BD1146" s="19"/>
      <c r="BE1146" s="19"/>
      <c r="BF1146" s="19"/>
      <c r="BG1146" s="19"/>
    </row>
    <row r="1147">
      <c r="B1147" t="s">
        <v>480</v>
      </c>
      <c r="C1147" s="19" t="n">
        <v>0.0723629859851786</v>
      </c>
      <c r="D1147" s="19" t="n">
        <v>0.0839944059270314</v>
      </c>
      <c r="E1147" s="19" t="n">
        <v>0.0616618261348436</v>
      </c>
      <c r="F1147" s="19"/>
      <c r="G1147" s="19" t="n">
        <v>0.0927172520149015</v>
      </c>
      <c r="H1147" s="19" t="n">
        <v>0.0975529402459895</v>
      </c>
      <c r="I1147" s="19" t="n">
        <v>0.0596542175433423</v>
      </c>
      <c r="J1147" s="19" t="n">
        <v>0.0934240556615189</v>
      </c>
      <c r="K1147" s="19" t="n">
        <v>0.0632504432272818</v>
      </c>
      <c r="L1147" s="19" t="n">
        <v>0.0393313528875822</v>
      </c>
      <c r="M1147" s="19"/>
      <c r="N1147" s="19" t="n">
        <v>0.0942890987282569</v>
      </c>
      <c r="O1147" s="19" t="n">
        <v>0.0602903139390335</v>
      </c>
      <c r="P1147" s="19" t="n">
        <v>0.0582210961608673</v>
      </c>
      <c r="Q1147" s="19" t="n">
        <v>0.0747597839700809</v>
      </c>
      <c r="R1147" s="19"/>
      <c r="S1147" s="19" t="n">
        <v>0.0898661602012342</v>
      </c>
      <c r="T1147" s="19" t="n">
        <v>0.0807604158124405</v>
      </c>
      <c r="U1147" s="19" t="n">
        <v>0.0340824119330566</v>
      </c>
      <c r="V1147" s="19" t="n">
        <v>0.0806980998467213</v>
      </c>
      <c r="W1147" s="19" t="n">
        <v>0.0634560771867195</v>
      </c>
      <c r="X1147" s="19" t="n">
        <v>0.055141603794761</v>
      </c>
      <c r="Y1147" s="19" t="n">
        <v>0.0667712014143904</v>
      </c>
      <c r="Z1147" s="19" t="n">
        <v>0.0471754352144112</v>
      </c>
      <c r="AA1147" s="19" t="n">
        <v>0.110649909015312</v>
      </c>
      <c r="AB1147" s="19" t="n">
        <v>0.0593040471376481</v>
      </c>
      <c r="AC1147" s="19" t="n">
        <v>0.0606499128540294</v>
      </c>
      <c r="AD1147" s="19" t="n">
        <v>0.0652379569215268</v>
      </c>
      <c r="AE1147" s="19"/>
      <c r="AF1147" s="19" t="n">
        <v>0.0639466762002897</v>
      </c>
      <c r="AG1147" s="19" t="n">
        <v>0.095101567968535</v>
      </c>
      <c r="AH1147" s="19" t="n">
        <v>0.0324902853781225</v>
      </c>
      <c r="AI1147" s="19"/>
      <c r="AJ1147" s="19" t="n">
        <v>0.0669719019791279</v>
      </c>
      <c r="AK1147" s="19" t="n">
        <v>0.116808206773906</v>
      </c>
      <c r="AL1147" s="19" t="n">
        <v>0.0282937546715316</v>
      </c>
      <c r="AM1147" s="19" t="n">
        <v>0.0487771692530584</v>
      </c>
      <c r="AN1147" s="19" t="n">
        <v>0.0356153901296262</v>
      </c>
      <c r="AO1147" s="19"/>
      <c r="AP1147" s="19" t="n">
        <v>0.0750571085335921</v>
      </c>
      <c r="AQ1147" s="19" t="n">
        <v>0.10374081790106</v>
      </c>
      <c r="AR1147" s="19" t="n">
        <v>0.0323415962635045</v>
      </c>
      <c r="AS1147" s="19" t="n">
        <v>0.0760678404981166</v>
      </c>
      <c r="AT1147" s="19" t="n">
        <v>0.0177210138441858</v>
      </c>
      <c r="AU1147" s="19"/>
      <c r="AV1147" s="19" t="n">
        <v>0.100531871239149</v>
      </c>
      <c r="AW1147" s="19" t="n">
        <v>0.100889030754481</v>
      </c>
      <c r="AX1147" s="19" t="n">
        <v>0.0534091970956433</v>
      </c>
      <c r="AY1147" s="19" t="n">
        <v>0.0520087749611392</v>
      </c>
      <c r="AZ1147" s="19" t="n">
        <v>0.0239363883939764</v>
      </c>
      <c r="BA1147" s="19" t="n">
        <v>0.0634713426763067</v>
      </c>
      <c r="BB1147" s="19"/>
      <c r="BC1147" s="19" t="n">
        <v>0.0632616271124234</v>
      </c>
      <c r="BD1147" s="19" t="n">
        <v>0.0534226604740237</v>
      </c>
      <c r="BE1147" s="19" t="n">
        <v>0.0817722232467486</v>
      </c>
      <c r="BF1147" s="19" t="n">
        <v>0.107652604678386</v>
      </c>
      <c r="BG1147" s="19" t="n">
        <v>0.0614159532390613</v>
      </c>
    </row>
    <row r="1148">
      <c r="B1148" t="s">
        <v>481</v>
      </c>
      <c r="C1148" s="19" t="n">
        <v>0.336439444049931</v>
      </c>
      <c r="D1148" s="19" t="n">
        <v>0.375606549933622</v>
      </c>
      <c r="E1148" s="19" t="n">
        <v>0.301070680894851</v>
      </c>
      <c r="F1148" s="19"/>
      <c r="G1148" s="19" t="n">
        <v>0.249802931719841</v>
      </c>
      <c r="H1148" s="19" t="n">
        <v>0.390422377289931</v>
      </c>
      <c r="I1148" s="19" t="n">
        <v>0.289865542405187</v>
      </c>
      <c r="J1148" s="19" t="n">
        <v>0.413192027644026</v>
      </c>
      <c r="K1148" s="19" t="n">
        <v>0.328418788744111</v>
      </c>
      <c r="L1148" s="19" t="n">
        <v>0.329021921479585</v>
      </c>
      <c r="M1148" s="19"/>
      <c r="N1148" s="19" t="n">
        <v>0.344730119775851</v>
      </c>
      <c r="O1148" s="19" t="n">
        <v>0.334302472696679</v>
      </c>
      <c r="P1148" s="19" t="n">
        <v>0.350472728085636</v>
      </c>
      <c r="Q1148" s="19" t="n">
        <v>0.31826657198128</v>
      </c>
      <c r="R1148" s="19"/>
      <c r="S1148" s="19" t="n">
        <v>0.286898470783661</v>
      </c>
      <c r="T1148" s="19" t="n">
        <v>0.343079589120904</v>
      </c>
      <c r="U1148" s="19" t="n">
        <v>0.398191615238117</v>
      </c>
      <c r="V1148" s="19" t="n">
        <v>0.267759797645703</v>
      </c>
      <c r="W1148" s="19" t="n">
        <v>0.405089546925726</v>
      </c>
      <c r="X1148" s="19" t="n">
        <v>0.377379407236392</v>
      </c>
      <c r="Y1148" s="19" t="n">
        <v>0.339648697242048</v>
      </c>
      <c r="Z1148" s="19" t="n">
        <v>0.318121534693846</v>
      </c>
      <c r="AA1148" s="19" t="n">
        <v>0.263714803942037</v>
      </c>
      <c r="AB1148" s="19" t="n">
        <v>0.425826805941406</v>
      </c>
      <c r="AC1148" s="19" t="n">
        <v>0.277959161885446</v>
      </c>
      <c r="AD1148" s="19" t="n">
        <v>0.423913627117639</v>
      </c>
      <c r="AE1148" s="19"/>
      <c r="AF1148" s="19" t="n">
        <v>0.345678604325992</v>
      </c>
      <c r="AG1148" s="19" t="n">
        <v>0.352549242979807</v>
      </c>
      <c r="AH1148" s="19" t="n">
        <v>0.313050872180446</v>
      </c>
      <c r="AI1148" s="19"/>
      <c r="AJ1148" s="19" t="n">
        <v>0.368605133211158</v>
      </c>
      <c r="AK1148" s="19" t="n">
        <v>0.330636032763024</v>
      </c>
      <c r="AL1148" s="19" t="n">
        <v>0.343486616718896</v>
      </c>
      <c r="AM1148" s="19" t="n">
        <v>0.313716303523107</v>
      </c>
      <c r="AN1148" s="19" t="n">
        <v>0.346533226271852</v>
      </c>
      <c r="AO1148" s="19"/>
      <c r="AP1148" s="19" t="n">
        <v>0.340461544643792</v>
      </c>
      <c r="AQ1148" s="19" t="n">
        <v>0.326324193324729</v>
      </c>
      <c r="AR1148" s="19" t="n">
        <v>0.334138630931143</v>
      </c>
      <c r="AS1148" s="19" t="n">
        <v>0.394211248010322</v>
      </c>
      <c r="AT1148" s="19" t="n">
        <v>0.277797517427446</v>
      </c>
      <c r="AU1148" s="19"/>
      <c r="AV1148" s="19" t="n">
        <v>0.353525013525652</v>
      </c>
      <c r="AW1148" s="19" t="n">
        <v>0.330082682975282</v>
      </c>
      <c r="AX1148" s="19" t="n">
        <v>0.314641385933238</v>
      </c>
      <c r="AY1148" s="19" t="n">
        <v>0.381324087970393</v>
      </c>
      <c r="AZ1148" s="19" t="n">
        <v>0.270968575014994</v>
      </c>
      <c r="BA1148" s="19" t="n">
        <v>0.226451886543916</v>
      </c>
      <c r="BB1148" s="19"/>
      <c r="BC1148" s="19" t="n">
        <v>0.324310264011118</v>
      </c>
      <c r="BD1148" s="19" t="n">
        <v>0.35455505937997</v>
      </c>
      <c r="BE1148" s="19" t="n">
        <v>0.313640714372506</v>
      </c>
      <c r="BF1148" s="19" t="n">
        <v>0.368746940853846</v>
      </c>
      <c r="BG1148" s="19" t="n">
        <v>0.241361984031998</v>
      </c>
    </row>
    <row r="1149">
      <c r="B1149" t="s">
        <v>482</v>
      </c>
      <c r="C1149" s="19" t="n">
        <v>0.305962446602929</v>
      </c>
      <c r="D1149" s="19" t="n">
        <v>0.298815992041989</v>
      </c>
      <c r="E1149" s="19" t="n">
        <v>0.313303237675905</v>
      </c>
      <c r="F1149" s="19"/>
      <c r="G1149" s="19" t="n">
        <v>0.406777089249021</v>
      </c>
      <c r="H1149" s="19" t="n">
        <v>0.236273545912526</v>
      </c>
      <c r="I1149" s="19" t="n">
        <v>0.309305871126755</v>
      </c>
      <c r="J1149" s="19" t="n">
        <v>0.25867080069501</v>
      </c>
      <c r="K1149" s="19" t="n">
        <v>0.307179541069464</v>
      </c>
      <c r="L1149" s="19" t="n">
        <v>0.332614575294823</v>
      </c>
      <c r="M1149" s="19"/>
      <c r="N1149" s="19" t="n">
        <v>0.340931568026921</v>
      </c>
      <c r="O1149" s="19" t="n">
        <v>0.286472980228852</v>
      </c>
      <c r="P1149" s="19" t="n">
        <v>0.297389135917383</v>
      </c>
      <c r="Q1149" s="19" t="n">
        <v>0.298032015625573</v>
      </c>
      <c r="R1149" s="19"/>
      <c r="S1149" s="19" t="n">
        <v>0.352294575039403</v>
      </c>
      <c r="T1149" s="19" t="n">
        <v>0.347773901181955</v>
      </c>
      <c r="U1149" s="19" t="n">
        <v>0.264397466331457</v>
      </c>
      <c r="V1149" s="19" t="n">
        <v>0.417927078940529</v>
      </c>
      <c r="W1149" s="19" t="n">
        <v>0.254092553541753</v>
      </c>
      <c r="X1149" s="19" t="n">
        <v>0.208898840553208</v>
      </c>
      <c r="Y1149" s="19" t="n">
        <v>0.268374344328477</v>
      </c>
      <c r="Z1149" s="19" t="n">
        <v>0.377975729790378</v>
      </c>
      <c r="AA1149" s="19" t="n">
        <v>0.320669895434574</v>
      </c>
      <c r="AB1149" s="19" t="n">
        <v>0.273591264174756</v>
      </c>
      <c r="AC1149" s="19" t="n">
        <v>0.236479148845765</v>
      </c>
      <c r="AD1149" s="19" t="n">
        <v>0.232531661912341</v>
      </c>
      <c r="AE1149" s="19"/>
      <c r="AF1149" s="19" t="n">
        <v>0.285870464923405</v>
      </c>
      <c r="AG1149" s="19" t="n">
        <v>0.276233449922338</v>
      </c>
      <c r="AH1149" s="19" t="n">
        <v>0.381054268495227</v>
      </c>
      <c r="AI1149" s="19"/>
      <c r="AJ1149" s="19" t="n">
        <v>0.295588677562217</v>
      </c>
      <c r="AK1149" s="19" t="n">
        <v>0.293192617515915</v>
      </c>
      <c r="AL1149" s="19" t="n">
        <v>0.291390684527628</v>
      </c>
      <c r="AM1149" s="19" t="n">
        <v>0.230616008608086</v>
      </c>
      <c r="AN1149" s="19" t="n">
        <v>0.330680506927041</v>
      </c>
      <c r="AO1149" s="19"/>
      <c r="AP1149" s="19" t="n">
        <v>0.326961669112314</v>
      </c>
      <c r="AQ1149" s="19" t="n">
        <v>0.297162846827024</v>
      </c>
      <c r="AR1149" s="19" t="n">
        <v>0.372481138094242</v>
      </c>
      <c r="AS1149" s="19" t="n">
        <v>0.256075095022311</v>
      </c>
      <c r="AT1149" s="19" t="n">
        <v>0.385376434011232</v>
      </c>
      <c r="AU1149" s="19"/>
      <c r="AV1149" s="19" t="n">
        <v>0.309311548199872</v>
      </c>
      <c r="AW1149" s="19" t="n">
        <v>0.332657296525983</v>
      </c>
      <c r="AX1149" s="19" t="n">
        <v>0.365522671932673</v>
      </c>
      <c r="AY1149" s="19" t="n">
        <v>0.26685101748674</v>
      </c>
      <c r="AZ1149" s="19" t="n">
        <v>0.371719270271497</v>
      </c>
      <c r="BA1149" s="19" t="n">
        <v>0.267836166032817</v>
      </c>
      <c r="BB1149" s="19"/>
      <c r="BC1149" s="19" t="n">
        <v>0.298497658080185</v>
      </c>
      <c r="BD1149" s="19" t="n">
        <v>0.304414394049352</v>
      </c>
      <c r="BE1149" s="19" t="n">
        <v>0.321127031352848</v>
      </c>
      <c r="BF1149" s="19" t="n">
        <v>0.348865718045803</v>
      </c>
      <c r="BG1149" s="19" t="n">
        <v>0.363772749714499</v>
      </c>
    </row>
    <row r="1150">
      <c r="B1150" t="s">
        <v>483</v>
      </c>
      <c r="C1150" s="19" t="n">
        <v>0.176133072353706</v>
      </c>
      <c r="D1150" s="19" t="n">
        <v>0.15237304105305</v>
      </c>
      <c r="E1150" s="19" t="n">
        <v>0.197013384179292</v>
      </c>
      <c r="F1150" s="19"/>
      <c r="G1150" s="19" t="n">
        <v>0.186281679894625</v>
      </c>
      <c r="H1150" s="19" t="n">
        <v>0.181434519610545</v>
      </c>
      <c r="I1150" s="19" t="n">
        <v>0.223848504120538</v>
      </c>
      <c r="J1150" s="19" t="n">
        <v>0.14980036318982</v>
      </c>
      <c r="K1150" s="19" t="n">
        <v>0.165653931443319</v>
      </c>
      <c r="L1150" s="19" t="n">
        <v>0.155723944092073</v>
      </c>
      <c r="M1150" s="19"/>
      <c r="N1150" s="19" t="n">
        <v>0.134118589267442</v>
      </c>
      <c r="O1150" s="19" t="n">
        <v>0.211697822063703</v>
      </c>
      <c r="P1150" s="19" t="n">
        <v>0.184094136390984</v>
      </c>
      <c r="Q1150" s="19" t="n">
        <v>0.175373170130216</v>
      </c>
      <c r="R1150" s="19"/>
      <c r="S1150" s="19" t="n">
        <v>0.177883535447545</v>
      </c>
      <c r="T1150" s="19" t="n">
        <v>0.138393393207816</v>
      </c>
      <c r="U1150" s="19" t="n">
        <v>0.176882745867248</v>
      </c>
      <c r="V1150" s="19" t="n">
        <v>0.121511499837255</v>
      </c>
      <c r="W1150" s="19" t="n">
        <v>0.180598971028411</v>
      </c>
      <c r="X1150" s="19" t="n">
        <v>0.199320407414617</v>
      </c>
      <c r="Y1150" s="19" t="n">
        <v>0.222603111650798</v>
      </c>
      <c r="Z1150" s="19" t="n">
        <v>0.145788117893359</v>
      </c>
      <c r="AA1150" s="19" t="n">
        <v>0.208362747733821</v>
      </c>
      <c r="AB1150" s="19" t="n">
        <v>0.156640364461157</v>
      </c>
      <c r="AC1150" s="19" t="n">
        <v>0.273817433218274</v>
      </c>
      <c r="AD1150" s="19" t="n">
        <v>0.120539285873084</v>
      </c>
      <c r="AE1150" s="19"/>
      <c r="AF1150" s="19" t="n">
        <v>0.164909715078411</v>
      </c>
      <c r="AG1150" s="19" t="n">
        <v>0.189771419493219</v>
      </c>
      <c r="AH1150" s="19" t="n">
        <v>0.146352101804337</v>
      </c>
      <c r="AI1150" s="19"/>
      <c r="AJ1150" s="19" t="n">
        <v>0.154910615410303</v>
      </c>
      <c r="AK1150" s="19" t="n">
        <v>0.192368739648128</v>
      </c>
      <c r="AL1150" s="19" t="n">
        <v>0.202067499626561</v>
      </c>
      <c r="AM1150" s="19" t="n">
        <v>0.344376461787129</v>
      </c>
      <c r="AN1150" s="19" t="n">
        <v>0.115217200279213</v>
      </c>
      <c r="AO1150" s="19"/>
      <c r="AP1150" s="19" t="n">
        <v>0.149594063646049</v>
      </c>
      <c r="AQ1150" s="19" t="n">
        <v>0.185432676635731</v>
      </c>
      <c r="AR1150" s="19" t="n">
        <v>0.177374734347728</v>
      </c>
      <c r="AS1150" s="19" t="n">
        <v>0.155750840763569</v>
      </c>
      <c r="AT1150" s="19" t="n">
        <v>0.2072490340491</v>
      </c>
      <c r="AU1150" s="19"/>
      <c r="AV1150" s="19" t="n">
        <v>0.179060718352033</v>
      </c>
      <c r="AW1150" s="19" t="n">
        <v>0.135025192579303</v>
      </c>
      <c r="AX1150" s="19" t="n">
        <v>0.187309822401875</v>
      </c>
      <c r="AY1150" s="19" t="n">
        <v>0.186702297042236</v>
      </c>
      <c r="AZ1150" s="19" t="n">
        <v>0.199907136084439</v>
      </c>
      <c r="BA1150" s="19" t="n">
        <v>0.170206503887763</v>
      </c>
      <c r="BB1150" s="19"/>
      <c r="BC1150" s="19" t="n">
        <v>0.171350808060009</v>
      </c>
      <c r="BD1150" s="19" t="n">
        <v>0.188884751983921</v>
      </c>
      <c r="BE1150" s="19" t="n">
        <v>0.19267601525603</v>
      </c>
      <c r="BF1150" s="19" t="n">
        <v>0.130063460102461</v>
      </c>
      <c r="BG1150" s="19" t="n">
        <v>0.0750610734092097</v>
      </c>
    </row>
    <row r="1151">
      <c r="B1151" t="s">
        <v>100</v>
      </c>
      <c r="C1151" s="19" t="n">
        <v>0.109102051008255</v>
      </c>
      <c r="D1151" s="19" t="n">
        <v>0.0892100110443073</v>
      </c>
      <c r="E1151" s="19" t="n">
        <v>0.126950871115109</v>
      </c>
      <c r="F1151" s="19"/>
      <c r="G1151" s="19" t="n">
        <v>0.0644210471216112</v>
      </c>
      <c r="H1151" s="19" t="n">
        <v>0.0943166169410092</v>
      </c>
      <c r="I1151" s="19" t="n">
        <v>0.117325864804178</v>
      </c>
      <c r="J1151" s="19" t="n">
        <v>0.0849127528096248</v>
      </c>
      <c r="K1151" s="19" t="n">
        <v>0.135497295515824</v>
      </c>
      <c r="L1151" s="19" t="n">
        <v>0.143308206245937</v>
      </c>
      <c r="M1151" s="19"/>
      <c r="N1151" s="19" t="n">
        <v>0.0859306242015283</v>
      </c>
      <c r="O1151" s="19" t="n">
        <v>0.107236411071733</v>
      </c>
      <c r="P1151" s="19" t="n">
        <v>0.109822903445129</v>
      </c>
      <c r="Q1151" s="19" t="n">
        <v>0.13356845829285</v>
      </c>
      <c r="R1151" s="19"/>
      <c r="S1151" s="19" t="n">
        <v>0.0930572585281574</v>
      </c>
      <c r="T1151" s="19" t="n">
        <v>0.0899927006768839</v>
      </c>
      <c r="U1151" s="19" t="n">
        <v>0.126445760630122</v>
      </c>
      <c r="V1151" s="19" t="n">
        <v>0.112103523729791</v>
      </c>
      <c r="W1151" s="19" t="n">
        <v>0.0967628513173901</v>
      </c>
      <c r="X1151" s="19" t="n">
        <v>0.159259741001022</v>
      </c>
      <c r="Y1151" s="19" t="n">
        <v>0.102602645364286</v>
      </c>
      <c r="Z1151" s="19" t="n">
        <v>0.110939182408006</v>
      </c>
      <c r="AA1151" s="19" t="n">
        <v>0.0966026438742562</v>
      </c>
      <c r="AB1151" s="19" t="n">
        <v>0.0846375182850323</v>
      </c>
      <c r="AC1151" s="19" t="n">
        <v>0.151094343196486</v>
      </c>
      <c r="AD1151" s="19" t="n">
        <v>0.157777468175409</v>
      </c>
      <c r="AE1151" s="19"/>
      <c r="AF1151" s="19" t="n">
        <v>0.139594539471903</v>
      </c>
      <c r="AG1151" s="19" t="n">
        <v>0.0863443196361018</v>
      </c>
      <c r="AH1151" s="19" t="n">
        <v>0.127052472141867</v>
      </c>
      <c r="AI1151" s="19"/>
      <c r="AJ1151" s="19" t="n">
        <v>0.113923671837194</v>
      </c>
      <c r="AK1151" s="19" t="n">
        <v>0.0669944032990277</v>
      </c>
      <c r="AL1151" s="19" t="n">
        <v>0.134761444455384</v>
      </c>
      <c r="AM1151" s="19" t="n">
        <v>0.0625140568286209</v>
      </c>
      <c r="AN1151" s="19" t="n">
        <v>0.171953676392268</v>
      </c>
      <c r="AO1151" s="19"/>
      <c r="AP1151" s="19" t="n">
        <v>0.107925614064253</v>
      </c>
      <c r="AQ1151" s="19" t="n">
        <v>0.0873394653114558</v>
      </c>
      <c r="AR1151" s="19" t="n">
        <v>0.0836639003633832</v>
      </c>
      <c r="AS1151" s="19" t="n">
        <v>0.117894975705681</v>
      </c>
      <c r="AT1151" s="19" t="n">
        <v>0.111856000668035</v>
      </c>
      <c r="AU1151" s="19"/>
      <c r="AV1151" s="19" t="n">
        <v>0.0575708486832936</v>
      </c>
      <c r="AW1151" s="19" t="n">
        <v>0.10134579716495</v>
      </c>
      <c r="AX1151" s="19" t="n">
        <v>0.0791169226365707</v>
      </c>
      <c r="AY1151" s="19" t="n">
        <v>0.113113822539491</v>
      </c>
      <c r="AZ1151" s="19" t="n">
        <v>0.133468630235094</v>
      </c>
      <c r="BA1151" s="19" t="n">
        <v>0.272034100859198</v>
      </c>
      <c r="BB1151" s="19"/>
      <c r="BC1151" s="19" t="n">
        <v>0.142579642736264</v>
      </c>
      <c r="BD1151" s="19" t="n">
        <v>0.0987231341127325</v>
      </c>
      <c r="BE1151" s="19" t="n">
        <v>0.0907840157718679</v>
      </c>
      <c r="BF1151" s="19" t="n">
        <v>0.0446712763195041</v>
      </c>
      <c r="BG1151" s="19" t="n">
        <v>0.258388239605232</v>
      </c>
    </row>
    <row r="1152">
      <c r="B1152" t="s">
        <v>484</v>
      </c>
      <c r="C1152" s="19" t="n">
        <v>0.40880243003511</v>
      </c>
      <c r="D1152" s="19" t="n">
        <v>0.459600955860654</v>
      </c>
      <c r="E1152" s="19" t="n">
        <v>0.362732507029694</v>
      </c>
      <c r="F1152" s="19"/>
      <c r="G1152" s="19" t="n">
        <v>0.342520183734743</v>
      </c>
      <c r="H1152" s="19" t="n">
        <v>0.48797531753592</v>
      </c>
      <c r="I1152" s="19" t="n">
        <v>0.34951975994853</v>
      </c>
      <c r="J1152" s="19" t="n">
        <v>0.506616083305545</v>
      </c>
      <c r="K1152" s="19" t="n">
        <v>0.391669231971393</v>
      </c>
      <c r="L1152" s="19" t="n">
        <v>0.368353274367167</v>
      </c>
      <c r="M1152" s="19"/>
      <c r="N1152" s="19" t="n">
        <v>0.439019218504108</v>
      </c>
      <c r="O1152" s="19" t="n">
        <v>0.394592786635712</v>
      </c>
      <c r="P1152" s="19" t="n">
        <v>0.408693824246504</v>
      </c>
      <c r="Q1152" s="19" t="n">
        <v>0.393026355951361</v>
      </c>
      <c r="R1152" s="19"/>
      <c r="S1152" s="19" t="n">
        <v>0.376764630984895</v>
      </c>
      <c r="T1152" s="19" t="n">
        <v>0.423840004933345</v>
      </c>
      <c r="U1152" s="19" t="n">
        <v>0.432274027171173</v>
      </c>
      <c r="V1152" s="19" t="n">
        <v>0.348457897492424</v>
      </c>
      <c r="W1152" s="19" t="n">
        <v>0.468545624112446</v>
      </c>
      <c r="X1152" s="19" t="n">
        <v>0.432521011031153</v>
      </c>
      <c r="Y1152" s="19" t="n">
        <v>0.406419898656438</v>
      </c>
      <c r="Z1152" s="19" t="n">
        <v>0.365296969908258</v>
      </c>
      <c r="AA1152" s="19" t="n">
        <v>0.374364712957349</v>
      </c>
      <c r="AB1152" s="19" t="n">
        <v>0.485130853079054</v>
      </c>
      <c r="AC1152" s="19" t="n">
        <v>0.338609074739475</v>
      </c>
      <c r="AD1152" s="19" t="n">
        <v>0.489151584039166</v>
      </c>
      <c r="AE1152" s="19"/>
      <c r="AF1152" s="19" t="n">
        <v>0.409625280526282</v>
      </c>
      <c r="AG1152" s="19" t="n">
        <v>0.447650810948342</v>
      </c>
      <c r="AH1152" s="19" t="n">
        <v>0.345541157558569</v>
      </c>
      <c r="AI1152" s="19"/>
      <c r="AJ1152" s="19" t="n">
        <v>0.435577035190286</v>
      </c>
      <c r="AK1152" s="19" t="n">
        <v>0.44744423953693</v>
      </c>
      <c r="AL1152" s="19" t="n">
        <v>0.371780371390427</v>
      </c>
      <c r="AM1152" s="19" t="n">
        <v>0.362493472776165</v>
      </c>
      <c r="AN1152" s="19" t="n">
        <v>0.382148616401478</v>
      </c>
      <c r="AO1152" s="19"/>
      <c r="AP1152" s="19" t="n">
        <v>0.415518653177384</v>
      </c>
      <c r="AQ1152" s="19" t="n">
        <v>0.430065011225789</v>
      </c>
      <c r="AR1152" s="19" t="n">
        <v>0.366480227194647</v>
      </c>
      <c r="AS1152" s="19" t="n">
        <v>0.470279088508439</v>
      </c>
      <c r="AT1152" s="19" t="n">
        <v>0.295518531271632</v>
      </c>
      <c r="AU1152" s="19"/>
      <c r="AV1152" s="19" t="n">
        <v>0.454056884764801</v>
      </c>
      <c r="AW1152" s="19" t="n">
        <v>0.430971713729763</v>
      </c>
      <c r="AX1152" s="19" t="n">
        <v>0.368050583028881</v>
      </c>
      <c r="AY1152" s="19" t="n">
        <v>0.433332862931533</v>
      </c>
      <c r="AZ1152" s="19" t="n">
        <v>0.29490496340897</v>
      </c>
      <c r="BA1152" s="19" t="n">
        <v>0.289923229220222</v>
      </c>
      <c r="BB1152" s="19"/>
      <c r="BC1152" s="19" t="n">
        <v>0.387571891123542</v>
      </c>
      <c r="BD1152" s="19" t="n">
        <v>0.407977719853994</v>
      </c>
      <c r="BE1152" s="19" t="n">
        <v>0.395412937619254</v>
      </c>
      <c r="BF1152" s="19" t="n">
        <v>0.476399545532232</v>
      </c>
      <c r="BG1152" s="19" t="n">
        <v>0.302777937271059</v>
      </c>
    </row>
    <row r="1153">
      <c r="B1153" t="s">
        <v>485</v>
      </c>
      <c r="C1153" s="19" t="n">
        <v>0.482095518956635</v>
      </c>
      <c r="D1153" s="19" t="n">
        <v>0.451189033095039</v>
      </c>
      <c r="E1153" s="19" t="n">
        <v>0.510316621855196</v>
      </c>
      <c r="F1153" s="19"/>
      <c r="G1153" s="19" t="n">
        <v>0.593058769143646</v>
      </c>
      <c r="H1153" s="19" t="n">
        <v>0.417708065523071</v>
      </c>
      <c r="I1153" s="19" t="n">
        <v>0.533154375247293</v>
      </c>
      <c r="J1153" s="19" t="n">
        <v>0.408471163884831</v>
      </c>
      <c r="K1153" s="19" t="n">
        <v>0.472833472512783</v>
      </c>
      <c r="L1153" s="19" t="n">
        <v>0.488338519386897</v>
      </c>
      <c r="M1153" s="19"/>
      <c r="N1153" s="19" t="n">
        <v>0.475050157294363</v>
      </c>
      <c r="O1153" s="19" t="n">
        <v>0.498170802292555</v>
      </c>
      <c r="P1153" s="19" t="n">
        <v>0.481483272308367</v>
      </c>
      <c r="Q1153" s="19" t="n">
        <v>0.473405185755789</v>
      </c>
      <c r="R1153" s="19"/>
      <c r="S1153" s="19" t="n">
        <v>0.530178110486948</v>
      </c>
      <c r="T1153" s="19" t="n">
        <v>0.486167294389771</v>
      </c>
      <c r="U1153" s="19" t="n">
        <v>0.441280212198705</v>
      </c>
      <c r="V1153" s="19" t="n">
        <v>0.539438578777784</v>
      </c>
      <c r="W1153" s="19" t="n">
        <v>0.434691524570164</v>
      </c>
      <c r="X1153" s="19" t="n">
        <v>0.408219247967825</v>
      </c>
      <c r="Y1153" s="19" t="n">
        <v>0.490977455979275</v>
      </c>
      <c r="Z1153" s="19" t="n">
        <v>0.523763847683736</v>
      </c>
      <c r="AA1153" s="19" t="n">
        <v>0.529032643168395</v>
      </c>
      <c r="AB1153" s="19" t="n">
        <v>0.430231628635913</v>
      </c>
      <c r="AC1153" s="19" t="n">
        <v>0.510296582064038</v>
      </c>
      <c r="AD1153" s="19" t="n">
        <v>0.353070947785425</v>
      </c>
      <c r="AE1153" s="19"/>
      <c r="AF1153" s="19" t="n">
        <v>0.450780180001815</v>
      </c>
      <c r="AG1153" s="19" t="n">
        <v>0.466004869415556</v>
      </c>
      <c r="AH1153" s="19" t="n">
        <v>0.527406370299564</v>
      </c>
      <c r="AI1153" s="19"/>
      <c r="AJ1153" s="19" t="n">
        <v>0.45049929297252</v>
      </c>
      <c r="AK1153" s="19" t="n">
        <v>0.485561357164042</v>
      </c>
      <c r="AL1153" s="19" t="n">
        <v>0.493458184154189</v>
      </c>
      <c r="AM1153" s="19" t="n">
        <v>0.574992470395214</v>
      </c>
      <c r="AN1153" s="19" t="n">
        <v>0.445897707206254</v>
      </c>
      <c r="AO1153" s="19"/>
      <c r="AP1153" s="19" t="n">
        <v>0.476555732758363</v>
      </c>
      <c r="AQ1153" s="19" t="n">
        <v>0.482595523462755</v>
      </c>
      <c r="AR1153" s="19" t="n">
        <v>0.54985587244197</v>
      </c>
      <c r="AS1153" s="19" t="n">
        <v>0.41182593578588</v>
      </c>
      <c r="AT1153" s="19" t="n">
        <v>0.592625468060333</v>
      </c>
      <c r="AU1153" s="19"/>
      <c r="AV1153" s="19" t="n">
        <v>0.488372266551905</v>
      </c>
      <c r="AW1153" s="19" t="n">
        <v>0.467682489105287</v>
      </c>
      <c r="AX1153" s="19" t="n">
        <v>0.552832494334548</v>
      </c>
      <c r="AY1153" s="19" t="n">
        <v>0.453553314528976</v>
      </c>
      <c r="AZ1153" s="19" t="n">
        <v>0.571626406355936</v>
      </c>
      <c r="BA1153" s="19" t="n">
        <v>0.43804266992058</v>
      </c>
      <c r="BB1153" s="19"/>
      <c r="BC1153" s="19" t="n">
        <v>0.469848466140194</v>
      </c>
      <c r="BD1153" s="19" t="n">
        <v>0.493299146033273</v>
      </c>
      <c r="BE1153" s="19" t="n">
        <v>0.513803046608878</v>
      </c>
      <c r="BF1153" s="19" t="n">
        <v>0.478929178148264</v>
      </c>
      <c r="BG1153" s="19" t="n">
        <v>0.438833823123709</v>
      </c>
    </row>
    <row r="1154">
      <c r="B1154" t="s">
        <v>141</v>
      </c>
      <c r="C1154" s="19" t="n">
        <v>-0.0732930889215255</v>
      </c>
      <c r="D1154" s="19" t="n">
        <v>0.00841192276561498</v>
      </c>
      <c r="E1154" s="19" t="n">
        <v>-0.147584114825502</v>
      </c>
      <c r="F1154" s="19"/>
      <c r="G1154" s="19" t="n">
        <v>-0.250538585408903</v>
      </c>
      <c r="H1154" s="19" t="n">
        <v>0.0702672520128491</v>
      </c>
      <c r="I1154" s="19" t="n">
        <v>-0.183634615298763</v>
      </c>
      <c r="J1154" s="19" t="n">
        <v>0.098144919420714</v>
      </c>
      <c r="K1154" s="19" t="n">
        <v>-0.0811642405413899</v>
      </c>
      <c r="L1154" s="19" t="n">
        <v>-0.11998524501973</v>
      </c>
      <c r="M1154" s="19"/>
      <c r="N1154" s="19" t="n">
        <v>-0.0360309387902551</v>
      </c>
      <c r="O1154" s="19" t="n">
        <v>-0.103578015656843</v>
      </c>
      <c r="P1154" s="19" t="n">
        <v>-0.0727894480618634</v>
      </c>
      <c r="Q1154" s="19" t="n">
        <v>-0.0803788298044285</v>
      </c>
      <c r="R1154" s="19"/>
      <c r="S1154" s="19" t="n">
        <v>-0.153413479502053</v>
      </c>
      <c r="T1154" s="19" t="n">
        <v>-0.0623272894564265</v>
      </c>
      <c r="U1154" s="19" t="n">
        <v>-0.00900618502753181</v>
      </c>
      <c r="V1154" s="19" t="n">
        <v>-0.19098068128536</v>
      </c>
      <c r="W1154" s="19" t="n">
        <v>0.0338540995422815</v>
      </c>
      <c r="X1154" s="19" t="n">
        <v>0.0243017630633277</v>
      </c>
      <c r="Y1154" s="19" t="n">
        <v>-0.0845575573228374</v>
      </c>
      <c r="Z1154" s="19" t="n">
        <v>-0.158466877775479</v>
      </c>
      <c r="AA1154" s="19" t="n">
        <v>-0.154667930211046</v>
      </c>
      <c r="AB1154" s="19" t="n">
        <v>0.0548992244431412</v>
      </c>
      <c r="AC1154" s="19" t="n">
        <v>-0.171687507324563</v>
      </c>
      <c r="AD1154" s="19" t="n">
        <v>0.136080636253741</v>
      </c>
      <c r="AE1154" s="19"/>
      <c r="AF1154" s="19" t="n">
        <v>-0.0411548994755336</v>
      </c>
      <c r="AG1154" s="19" t="n">
        <v>-0.0183540584672148</v>
      </c>
      <c r="AH1154" s="19" t="n">
        <v>-0.181865212740995</v>
      </c>
      <c r="AI1154" s="19"/>
      <c r="AJ1154" s="19" t="n">
        <v>-0.0149222577822333</v>
      </c>
      <c r="AK1154" s="19" t="n">
        <v>-0.0381171176271121</v>
      </c>
      <c r="AL1154" s="19" t="n">
        <v>-0.121677812763761</v>
      </c>
      <c r="AM1154" s="19" t="n">
        <v>-0.212498997619049</v>
      </c>
      <c r="AN1154" s="19" t="n">
        <v>-0.0637490908047758</v>
      </c>
      <c r="AO1154" s="19"/>
      <c r="AP1154" s="19" t="n">
        <v>-0.0610370795809794</v>
      </c>
      <c r="AQ1154" s="19" t="n">
        <v>-0.052530512236966</v>
      </c>
      <c r="AR1154" s="19" t="n">
        <v>-0.183375645247322</v>
      </c>
      <c r="AS1154" s="19" t="n">
        <v>0.0584531527225589</v>
      </c>
      <c r="AT1154" s="19" t="n">
        <v>-0.2971069367887</v>
      </c>
      <c r="AU1154" s="19"/>
      <c r="AV1154" s="19" t="n">
        <v>-0.0343153817871041</v>
      </c>
      <c r="AW1154" s="19" t="n">
        <v>-0.0367107753755231</v>
      </c>
      <c r="AX1154" s="19" t="n">
        <v>-0.184781911305667</v>
      </c>
      <c r="AY1154" s="19" t="n">
        <v>-0.0202204515974436</v>
      </c>
      <c r="AZ1154" s="19" t="n">
        <v>-0.276721442946966</v>
      </c>
      <c r="BA1154" s="19" t="n">
        <v>-0.148119440700357</v>
      </c>
      <c r="BB1154" s="19"/>
      <c r="BC1154" s="19" t="n">
        <v>-0.0822765750166528</v>
      </c>
      <c r="BD1154" s="19" t="n">
        <v>-0.0853214261792793</v>
      </c>
      <c r="BE1154" s="19" t="n">
        <v>-0.118390108989624</v>
      </c>
      <c r="BF1154" s="19" t="n">
        <v>-0.00252963261603206</v>
      </c>
      <c r="BG1154" s="19" t="n">
        <v>-0.13605588585265</v>
      </c>
    </row>
    <row r="1155">
      <c r="C1155" s="19"/>
      <c r="D1155" s="19"/>
      <c r="E1155" s="19"/>
      <c r="F1155" s="19"/>
      <c r="G1155" s="19"/>
      <c r="H1155" s="19"/>
      <c r="I1155" s="19"/>
      <c r="J1155" s="19"/>
      <c r="K1155" s="19"/>
      <c r="L1155" s="19"/>
      <c r="M1155" s="19"/>
      <c r="N1155" s="19"/>
      <c r="O1155" s="19"/>
      <c r="P1155" s="19"/>
      <c r="Q1155" s="19"/>
      <c r="R1155" s="19"/>
      <c r="S1155" s="19"/>
      <c r="T1155" s="19"/>
      <c r="U1155" s="19"/>
      <c r="V1155" s="19"/>
      <c r="W1155" s="19"/>
      <c r="X1155" s="19"/>
      <c r="Y1155" s="19"/>
      <c r="Z1155" s="19"/>
      <c r="AA1155" s="19"/>
      <c r="AB1155" s="19"/>
      <c r="AC1155" s="19"/>
      <c r="AD1155" s="19"/>
      <c r="AE1155" s="19"/>
      <c r="AF1155" s="19"/>
      <c r="AG1155" s="19"/>
      <c r="AH1155" s="19"/>
      <c r="AI1155" s="19"/>
      <c r="AJ1155" s="19"/>
      <c r="AK1155" s="19"/>
      <c r="AL1155" s="19"/>
      <c r="AM1155" s="19"/>
      <c r="AN1155" s="19"/>
      <c r="AO1155" s="19"/>
      <c r="AP1155" s="19"/>
      <c r="AQ1155" s="19"/>
      <c r="AR1155" s="19"/>
      <c r="AS1155" s="19"/>
      <c r="AT1155" s="19"/>
      <c r="AU1155" s="19"/>
      <c r="AV1155" s="19"/>
      <c r="AW1155" s="19"/>
      <c r="AX1155" s="19"/>
      <c r="AY1155" s="19"/>
      <c r="AZ1155" s="19"/>
      <c r="BA1155" s="19"/>
      <c r="BB1155" s="19"/>
      <c r="BC1155" s="19"/>
      <c r="BD1155" s="19"/>
      <c r="BE1155" s="19"/>
      <c r="BF1155" s="19"/>
      <c r="BG1155" s="19"/>
    </row>
    <row r="1156">
      <c r="B1156" s="7" t="s">
        <v>491</v>
      </c>
      <c r="C1156" s="19"/>
      <c r="D1156" s="19"/>
      <c r="E1156" s="19"/>
      <c r="F1156" s="19"/>
      <c r="G1156" s="19"/>
      <c r="H1156" s="19"/>
      <c r="I1156" s="19"/>
      <c r="J1156" s="19"/>
      <c r="K1156" s="19"/>
      <c r="L1156" s="19"/>
      <c r="M1156" s="19"/>
      <c r="N1156" s="19"/>
      <c r="O1156" s="19"/>
      <c r="P1156" s="19"/>
      <c r="Q1156" s="19"/>
      <c r="R1156" s="19"/>
      <c r="S1156" s="19"/>
      <c r="T1156" s="19"/>
      <c r="U1156" s="19"/>
      <c r="V1156" s="19"/>
      <c r="W1156" s="19"/>
      <c r="X1156" s="19"/>
      <c r="Y1156" s="19"/>
      <c r="Z1156" s="19"/>
      <c r="AA1156" s="19"/>
      <c r="AB1156" s="19"/>
      <c r="AC1156" s="19"/>
      <c r="AD1156" s="19"/>
      <c r="AE1156" s="19"/>
      <c r="AF1156" s="19"/>
      <c r="AG1156" s="19"/>
      <c r="AH1156" s="19"/>
      <c r="AI1156" s="19"/>
      <c r="AJ1156" s="19"/>
      <c r="AK1156" s="19"/>
      <c r="AL1156" s="19"/>
      <c r="AM1156" s="19"/>
      <c r="AN1156" s="19"/>
      <c r="AO1156" s="19"/>
      <c r="AP1156" s="19"/>
      <c r="AQ1156" s="19"/>
      <c r="AR1156" s="19"/>
      <c r="AS1156" s="19"/>
      <c r="AT1156" s="19"/>
      <c r="AU1156" s="19"/>
      <c r="AV1156" s="19"/>
      <c r="AW1156" s="19"/>
      <c r="AX1156" s="19"/>
      <c r="AY1156" s="19"/>
      <c r="AZ1156" s="19"/>
      <c r="BA1156" s="19"/>
      <c r="BB1156" s="19"/>
      <c r="BC1156" s="19"/>
      <c r="BD1156" s="19"/>
      <c r="BE1156" s="19"/>
      <c r="BF1156" s="19"/>
      <c r="BG1156" s="19"/>
    </row>
    <row r="1157">
      <c r="B1157" s="26" t="s">
        <v>331</v>
      </c>
      <c r="C1157" s="19"/>
      <c r="D1157" s="19"/>
      <c r="E1157" s="19"/>
      <c r="F1157" s="19"/>
      <c r="G1157" s="19"/>
      <c r="H1157" s="19"/>
      <c r="I1157" s="19"/>
      <c r="J1157" s="19"/>
      <c r="K1157" s="19"/>
      <c r="L1157" s="19"/>
      <c r="M1157" s="19"/>
      <c r="N1157" s="19"/>
      <c r="O1157" s="19"/>
      <c r="P1157" s="19"/>
      <c r="Q1157" s="19"/>
      <c r="R1157" s="19"/>
      <c r="S1157" s="19"/>
      <c r="T1157" s="19"/>
      <c r="U1157" s="19"/>
      <c r="V1157" s="19"/>
      <c r="W1157" s="19"/>
      <c r="X1157" s="19"/>
      <c r="Y1157" s="19"/>
      <c r="Z1157" s="19"/>
      <c r="AA1157" s="19"/>
      <c r="AB1157" s="19"/>
      <c r="AC1157" s="19"/>
      <c r="AD1157" s="19"/>
      <c r="AE1157" s="19"/>
      <c r="AF1157" s="19"/>
      <c r="AG1157" s="19"/>
      <c r="AH1157" s="19"/>
      <c r="AI1157" s="19"/>
      <c r="AJ1157" s="19"/>
      <c r="AK1157" s="19"/>
      <c r="AL1157" s="19"/>
      <c r="AM1157" s="19"/>
      <c r="AN1157" s="19"/>
      <c r="AO1157" s="19"/>
      <c r="AP1157" s="19"/>
      <c r="AQ1157" s="19"/>
      <c r="AR1157" s="19"/>
      <c r="AS1157" s="19"/>
      <c r="AT1157" s="19"/>
      <c r="AU1157" s="19"/>
      <c r="AV1157" s="19"/>
      <c r="AW1157" s="19"/>
      <c r="AX1157" s="19"/>
      <c r="AY1157" s="19"/>
      <c r="AZ1157" s="19"/>
      <c r="BA1157" s="19"/>
      <c r="BB1157" s="19"/>
      <c r="BC1157" s="19"/>
      <c r="BD1157" s="19"/>
      <c r="BE1157" s="19"/>
      <c r="BF1157" s="19"/>
      <c r="BG1157" s="19"/>
    </row>
    <row r="1158">
      <c r="B1158" t="s">
        <v>480</v>
      </c>
      <c r="C1158" s="19" t="n">
        <v>0.119274715549735</v>
      </c>
      <c r="D1158" s="19" t="n">
        <v>0.138082483206745</v>
      </c>
      <c r="E1158" s="19" t="n">
        <v>0.100238199866473</v>
      </c>
      <c r="F1158" s="19"/>
      <c r="G1158" s="19" t="n">
        <v>0.223662837649737</v>
      </c>
      <c r="H1158" s="19" t="n">
        <v>0.145207454715858</v>
      </c>
      <c r="I1158" s="19" t="n">
        <v>0.0930790793008974</v>
      </c>
      <c r="J1158" s="19" t="n">
        <v>0.120442751373122</v>
      </c>
      <c r="K1158" s="19" t="n">
        <v>0.07675151334164</v>
      </c>
      <c r="L1158" s="19" t="n">
        <v>0.0845116756801535</v>
      </c>
      <c r="M1158" s="19"/>
      <c r="N1158" s="19" t="n">
        <v>0.135212444067297</v>
      </c>
      <c r="O1158" s="19" t="n">
        <v>0.115694419998654</v>
      </c>
      <c r="P1158" s="19" t="n">
        <v>0.123087725564327</v>
      </c>
      <c r="Q1158" s="19" t="n">
        <v>0.103672710704443</v>
      </c>
      <c r="R1158" s="19"/>
      <c r="S1158" s="19" t="n">
        <v>0.161558216851337</v>
      </c>
      <c r="T1158" s="19" t="n">
        <v>0.107050139712312</v>
      </c>
      <c r="U1158" s="19" t="n">
        <v>0.0526266680346672</v>
      </c>
      <c r="V1158" s="19" t="n">
        <v>0.146301623720601</v>
      </c>
      <c r="W1158" s="19" t="n">
        <v>0.162543735547135</v>
      </c>
      <c r="X1158" s="19" t="n">
        <v>0.12910281135646</v>
      </c>
      <c r="Y1158" s="19" t="n">
        <v>0.0725418412268801</v>
      </c>
      <c r="Z1158" s="19" t="n">
        <v>0.0858788370641802</v>
      </c>
      <c r="AA1158" s="19" t="n">
        <v>0.179685482695481</v>
      </c>
      <c r="AB1158" s="19" t="n">
        <v>0.0784989241233628</v>
      </c>
      <c r="AC1158" s="19" t="n">
        <v>0.0804209001728848</v>
      </c>
      <c r="AD1158" s="19" t="n">
        <v>0.0983465573920474</v>
      </c>
      <c r="AE1158" s="19"/>
      <c r="AF1158" s="19" t="n">
        <v>0.101727563804577</v>
      </c>
      <c r="AG1158" s="19" t="n">
        <v>0.132726618302619</v>
      </c>
      <c r="AH1158" s="19" t="n">
        <v>0.106822875559232</v>
      </c>
      <c r="AI1158" s="19"/>
      <c r="AJ1158" s="19" t="n">
        <v>0.102004746785034</v>
      </c>
      <c r="AK1158" s="19" t="n">
        <v>0.161746659469845</v>
      </c>
      <c r="AL1158" s="19" t="n">
        <v>0.121583208679318</v>
      </c>
      <c r="AM1158" s="19" t="n">
        <v>0.0489247758247514</v>
      </c>
      <c r="AN1158" s="19" t="n">
        <v>0.0799832246563833</v>
      </c>
      <c r="AO1158" s="19"/>
      <c r="AP1158" s="19" t="n">
        <v>0.11177240770003</v>
      </c>
      <c r="AQ1158" s="19" t="n">
        <v>0.162066567755311</v>
      </c>
      <c r="AR1158" s="19" t="n">
        <v>0.090477465589948</v>
      </c>
      <c r="AS1158" s="19" t="n">
        <v>0.105643110138542</v>
      </c>
      <c r="AT1158" s="19" t="n">
        <v>0.137810936127207</v>
      </c>
      <c r="AU1158" s="19"/>
      <c r="AV1158" s="19" t="n">
        <v>0.164627743080257</v>
      </c>
      <c r="AW1158" s="19" t="n">
        <v>0.115650360732983</v>
      </c>
      <c r="AX1158" s="19" t="n">
        <v>0.117614855379283</v>
      </c>
      <c r="AY1158" s="19" t="n">
        <v>0.0971994798982756</v>
      </c>
      <c r="AZ1158" s="19" t="n">
        <v>0.091269036476783</v>
      </c>
      <c r="BA1158" s="19" t="n">
        <v>0.130219625478263</v>
      </c>
      <c r="BB1158" s="19"/>
      <c r="BC1158" s="19" t="n">
        <v>0.103551788981216</v>
      </c>
      <c r="BD1158" s="19" t="n">
        <v>0.10352017506635</v>
      </c>
      <c r="BE1158" s="19" t="n">
        <v>0.144773710832976</v>
      </c>
      <c r="BF1158" s="19" t="n">
        <v>0.1499487922166</v>
      </c>
      <c r="BG1158" s="19" t="n">
        <v>0.0382112786576667</v>
      </c>
    </row>
    <row r="1159">
      <c r="B1159" t="s">
        <v>481</v>
      </c>
      <c r="C1159" s="19" t="n">
        <v>0.44720410451577</v>
      </c>
      <c r="D1159" s="19" t="n">
        <v>0.438406894327111</v>
      </c>
      <c r="E1159" s="19" t="n">
        <v>0.458900299383716</v>
      </c>
      <c r="F1159" s="19"/>
      <c r="G1159" s="19" t="n">
        <v>0.402853950711553</v>
      </c>
      <c r="H1159" s="19" t="n">
        <v>0.440201710299544</v>
      </c>
      <c r="I1159" s="19" t="n">
        <v>0.421421372114868</v>
      </c>
      <c r="J1159" s="19" t="n">
        <v>0.508110086674246</v>
      </c>
      <c r="K1159" s="19" t="n">
        <v>0.434361285688107</v>
      </c>
      <c r="L1159" s="19" t="n">
        <v>0.46009831922774</v>
      </c>
      <c r="M1159" s="19"/>
      <c r="N1159" s="19" t="n">
        <v>0.487674313196827</v>
      </c>
      <c r="O1159" s="19" t="n">
        <v>0.474039013630543</v>
      </c>
      <c r="P1159" s="19" t="n">
        <v>0.424636971383114</v>
      </c>
      <c r="Q1159" s="19" t="n">
        <v>0.398887578756653</v>
      </c>
      <c r="R1159" s="19"/>
      <c r="S1159" s="19" t="n">
        <v>0.400282840036851</v>
      </c>
      <c r="T1159" s="19" t="n">
        <v>0.415960014514659</v>
      </c>
      <c r="U1159" s="19" t="n">
        <v>0.619113539254306</v>
      </c>
      <c r="V1159" s="19" t="n">
        <v>0.528333033151116</v>
      </c>
      <c r="W1159" s="19" t="n">
        <v>0.508771703178593</v>
      </c>
      <c r="X1159" s="19" t="n">
        <v>0.433190938736043</v>
      </c>
      <c r="Y1159" s="19" t="n">
        <v>0.449704009918253</v>
      </c>
      <c r="Z1159" s="19" t="n">
        <v>0.405905068031053</v>
      </c>
      <c r="AA1159" s="19" t="n">
        <v>0.280917617585703</v>
      </c>
      <c r="AB1159" s="19" t="n">
        <v>0.521490402732454</v>
      </c>
      <c r="AC1159" s="19" t="n">
        <v>0.467106688589437</v>
      </c>
      <c r="AD1159" s="19" t="n">
        <v>0.395057292563025</v>
      </c>
      <c r="AE1159" s="19"/>
      <c r="AF1159" s="19" t="n">
        <v>0.440370916837884</v>
      </c>
      <c r="AG1159" s="19" t="n">
        <v>0.457737198901902</v>
      </c>
      <c r="AH1159" s="19" t="n">
        <v>0.421422740633823</v>
      </c>
      <c r="AI1159" s="19"/>
      <c r="AJ1159" s="19" t="n">
        <v>0.485987926328714</v>
      </c>
      <c r="AK1159" s="19" t="n">
        <v>0.400103757904089</v>
      </c>
      <c r="AL1159" s="19" t="n">
        <v>0.461325957769896</v>
      </c>
      <c r="AM1159" s="19" t="n">
        <v>0.504811009791731</v>
      </c>
      <c r="AN1159" s="19" t="n">
        <v>0.445384783935657</v>
      </c>
      <c r="AO1159" s="19"/>
      <c r="AP1159" s="19" t="n">
        <v>0.485617238333535</v>
      </c>
      <c r="AQ1159" s="19" t="n">
        <v>0.421469410496756</v>
      </c>
      <c r="AR1159" s="19" t="n">
        <v>0.487775757342169</v>
      </c>
      <c r="AS1159" s="19" t="n">
        <v>0.462107974124365</v>
      </c>
      <c r="AT1159" s="19" t="n">
        <v>0.36216785629368</v>
      </c>
      <c r="AU1159" s="19"/>
      <c r="AV1159" s="19" t="n">
        <v>0.43622816546413</v>
      </c>
      <c r="AW1159" s="19" t="n">
        <v>0.483857701374012</v>
      </c>
      <c r="AX1159" s="19" t="n">
        <v>0.437747392296963</v>
      </c>
      <c r="AY1159" s="19" t="n">
        <v>0.455539375571151</v>
      </c>
      <c r="AZ1159" s="19" t="n">
        <v>0.433406485587153</v>
      </c>
      <c r="BA1159" s="19" t="n">
        <v>0.375817115467229</v>
      </c>
      <c r="BB1159" s="19"/>
      <c r="BC1159" s="19" t="n">
        <v>0.442034302427745</v>
      </c>
      <c r="BD1159" s="19" t="n">
        <v>0.484870720019384</v>
      </c>
      <c r="BE1159" s="19" t="n">
        <v>0.426094954954562</v>
      </c>
      <c r="BF1159" s="19" t="n">
        <v>0.425854416068886</v>
      </c>
      <c r="BG1159" s="19" t="n">
        <v>0.513062777524797</v>
      </c>
    </row>
    <row r="1160">
      <c r="B1160" t="s">
        <v>482</v>
      </c>
      <c r="C1160" s="19" t="n">
        <v>0.239554334078217</v>
      </c>
      <c r="D1160" s="19" t="n">
        <v>0.244747408135754</v>
      </c>
      <c r="E1160" s="19" t="n">
        <v>0.232959517445175</v>
      </c>
      <c r="F1160" s="19"/>
      <c r="G1160" s="19" t="n">
        <v>0.212753072601685</v>
      </c>
      <c r="H1160" s="19" t="n">
        <v>0.230221639558236</v>
      </c>
      <c r="I1160" s="19" t="n">
        <v>0.221926106416535</v>
      </c>
      <c r="J1160" s="19" t="n">
        <v>0.213919523873345</v>
      </c>
      <c r="K1160" s="19" t="n">
        <v>0.286702004808138</v>
      </c>
      <c r="L1160" s="19" t="n">
        <v>0.265953067485697</v>
      </c>
      <c r="M1160" s="19"/>
      <c r="N1160" s="19" t="n">
        <v>0.234800368205572</v>
      </c>
      <c r="O1160" s="19" t="n">
        <v>0.204224508472633</v>
      </c>
      <c r="P1160" s="19" t="n">
        <v>0.244226742106851</v>
      </c>
      <c r="Q1160" s="19" t="n">
        <v>0.276060471233632</v>
      </c>
      <c r="R1160" s="19"/>
      <c r="S1160" s="19" t="n">
        <v>0.217873421393192</v>
      </c>
      <c r="T1160" s="19" t="n">
        <v>0.298362466207204</v>
      </c>
      <c r="U1160" s="19" t="n">
        <v>0.163233351820986</v>
      </c>
      <c r="V1160" s="19" t="n">
        <v>0.209685016552426</v>
      </c>
      <c r="W1160" s="19" t="n">
        <v>0.172411076453533</v>
      </c>
      <c r="X1160" s="19" t="n">
        <v>0.194521780225109</v>
      </c>
      <c r="Y1160" s="19" t="n">
        <v>0.232978851950308</v>
      </c>
      <c r="Z1160" s="19" t="n">
        <v>0.265374599480569</v>
      </c>
      <c r="AA1160" s="19" t="n">
        <v>0.296961456405235</v>
      </c>
      <c r="AB1160" s="19" t="n">
        <v>0.271209573092075</v>
      </c>
      <c r="AC1160" s="19" t="n">
        <v>0.227217686910081</v>
      </c>
      <c r="AD1160" s="19" t="n">
        <v>0.328729498917563</v>
      </c>
      <c r="AE1160" s="19"/>
      <c r="AF1160" s="19" t="n">
        <v>0.233093707558966</v>
      </c>
      <c r="AG1160" s="19" t="n">
        <v>0.255920697348743</v>
      </c>
      <c r="AH1160" s="19" t="n">
        <v>0.247064692627017</v>
      </c>
      <c r="AI1160" s="19"/>
      <c r="AJ1160" s="19" t="n">
        <v>0.242043360814079</v>
      </c>
      <c r="AK1160" s="19" t="n">
        <v>0.239263616032589</v>
      </c>
      <c r="AL1160" s="19" t="n">
        <v>0.282593575948109</v>
      </c>
      <c r="AM1160" s="19" t="n">
        <v>0.161787671295701</v>
      </c>
      <c r="AN1160" s="19" t="n">
        <v>0.204033368857343</v>
      </c>
      <c r="AO1160" s="19"/>
      <c r="AP1160" s="19" t="n">
        <v>0.242796909113585</v>
      </c>
      <c r="AQ1160" s="19" t="n">
        <v>0.216209280794522</v>
      </c>
      <c r="AR1160" s="19" t="n">
        <v>0.313284761364364</v>
      </c>
      <c r="AS1160" s="19" t="n">
        <v>0.230505101667442</v>
      </c>
      <c r="AT1160" s="19" t="n">
        <v>0.299264608658269</v>
      </c>
      <c r="AU1160" s="19"/>
      <c r="AV1160" s="19" t="n">
        <v>0.229359918033592</v>
      </c>
      <c r="AW1160" s="19" t="n">
        <v>0.257553608820667</v>
      </c>
      <c r="AX1160" s="19" t="n">
        <v>0.297694050877255</v>
      </c>
      <c r="AY1160" s="19" t="n">
        <v>0.228501313260029</v>
      </c>
      <c r="AZ1160" s="19" t="n">
        <v>0.290966723872177</v>
      </c>
      <c r="BA1160" s="19" t="n">
        <v>0.162892964409535</v>
      </c>
      <c r="BB1160" s="19"/>
      <c r="BC1160" s="19" t="n">
        <v>0.249843832493242</v>
      </c>
      <c r="BD1160" s="19" t="n">
        <v>0.216771200262751</v>
      </c>
      <c r="BE1160" s="19" t="n">
        <v>0.240309049657779</v>
      </c>
      <c r="BF1160" s="19" t="n">
        <v>0.256156385562615</v>
      </c>
      <c r="BG1160" s="19" t="n">
        <v>0.270326217222676</v>
      </c>
    </row>
    <row r="1161">
      <c r="B1161" t="s">
        <v>483</v>
      </c>
      <c r="C1161" s="19" t="n">
        <v>0.105160680383854</v>
      </c>
      <c r="D1161" s="19" t="n">
        <v>0.0986796605790622</v>
      </c>
      <c r="E1161" s="19" t="n">
        <v>0.112167532911818</v>
      </c>
      <c r="F1161" s="19"/>
      <c r="G1161" s="19" t="n">
        <v>0.101806998618679</v>
      </c>
      <c r="H1161" s="19" t="n">
        <v>0.112078939298912</v>
      </c>
      <c r="I1161" s="19" t="n">
        <v>0.153367346549654</v>
      </c>
      <c r="J1161" s="19" t="n">
        <v>0.0835649789378643</v>
      </c>
      <c r="K1161" s="19" t="n">
        <v>0.0934825390656515</v>
      </c>
      <c r="L1161" s="19" t="n">
        <v>0.0884902973614891</v>
      </c>
      <c r="M1161" s="19"/>
      <c r="N1161" s="19" t="n">
        <v>0.0848279412462395</v>
      </c>
      <c r="O1161" s="19" t="n">
        <v>0.127171001370133</v>
      </c>
      <c r="P1161" s="19" t="n">
        <v>0.112722479548183</v>
      </c>
      <c r="Q1161" s="19" t="n">
        <v>0.096755220098825</v>
      </c>
      <c r="R1161" s="19"/>
      <c r="S1161" s="19" t="n">
        <v>0.131963290308157</v>
      </c>
      <c r="T1161" s="19" t="n">
        <v>0.0814532285964725</v>
      </c>
      <c r="U1161" s="19" t="n">
        <v>0.0650246891458379</v>
      </c>
      <c r="V1161" s="19" t="n">
        <v>0.0659641703011516</v>
      </c>
      <c r="W1161" s="19" t="n">
        <v>0.103972428093228</v>
      </c>
      <c r="X1161" s="19" t="n">
        <v>0.0997680814079208</v>
      </c>
      <c r="Y1161" s="19" t="n">
        <v>0.158424580318058</v>
      </c>
      <c r="Z1161" s="19" t="n">
        <v>0.130846028637745</v>
      </c>
      <c r="AA1161" s="19" t="n">
        <v>0.14294136920356</v>
      </c>
      <c r="AB1161" s="19" t="n">
        <v>0.0607288657318388</v>
      </c>
      <c r="AC1161" s="19" t="n">
        <v>0.171066953983867</v>
      </c>
      <c r="AD1161" s="19" t="n">
        <v>0.0511529037481724</v>
      </c>
      <c r="AE1161" s="19"/>
      <c r="AF1161" s="19" t="n">
        <v>0.104600722374736</v>
      </c>
      <c r="AG1161" s="19" t="n">
        <v>0.0937675388182111</v>
      </c>
      <c r="AH1161" s="19" t="n">
        <v>0.123549745180209</v>
      </c>
      <c r="AI1161" s="19"/>
      <c r="AJ1161" s="19" t="n">
        <v>0.0788859436005537</v>
      </c>
      <c r="AK1161" s="19" t="n">
        <v>0.143253498880667</v>
      </c>
      <c r="AL1161" s="19" t="n">
        <v>0.0565898190003431</v>
      </c>
      <c r="AM1161" s="19" t="n">
        <v>0.221962486259196</v>
      </c>
      <c r="AN1161" s="19" t="n">
        <v>0.104194950984201</v>
      </c>
      <c r="AO1161" s="19"/>
      <c r="AP1161" s="19" t="n">
        <v>0.0669210492834696</v>
      </c>
      <c r="AQ1161" s="19" t="n">
        <v>0.126094837544481</v>
      </c>
      <c r="AR1161" s="19" t="n">
        <v>0.049560470950722</v>
      </c>
      <c r="AS1161" s="19" t="n">
        <v>0.119699026204835</v>
      </c>
      <c r="AT1161" s="19" t="n">
        <v>0.0889005982528094</v>
      </c>
      <c r="AU1161" s="19"/>
      <c r="AV1161" s="19" t="n">
        <v>0.116067887996305</v>
      </c>
      <c r="AW1161" s="19" t="n">
        <v>0.0502394119565992</v>
      </c>
      <c r="AX1161" s="19" t="n">
        <v>0.0692796772627274</v>
      </c>
      <c r="AY1161" s="19" t="n">
        <v>0.128632382590728</v>
      </c>
      <c r="AZ1161" s="19" t="n">
        <v>0.0856014908249033</v>
      </c>
      <c r="BA1161" s="19" t="n">
        <v>0.142745398625602</v>
      </c>
      <c r="BB1161" s="19"/>
      <c r="BC1161" s="19" t="n">
        <v>0.0883641375557697</v>
      </c>
      <c r="BD1161" s="19" t="n">
        <v>0.0957827472450099</v>
      </c>
      <c r="BE1161" s="19" t="n">
        <v>0.126395361845875</v>
      </c>
      <c r="BF1161" s="19" t="n">
        <v>0.140278300188689</v>
      </c>
      <c r="BG1161" s="19" t="n">
        <v>0.0726935401943042</v>
      </c>
    </row>
    <row r="1162">
      <c r="B1162" t="s">
        <v>100</v>
      </c>
      <c r="C1162" s="19" t="n">
        <v>0.0888061654724237</v>
      </c>
      <c r="D1162" s="19" t="n">
        <v>0.0800835537513281</v>
      </c>
      <c r="E1162" s="19" t="n">
        <v>0.0957344503928192</v>
      </c>
      <c r="F1162" s="19"/>
      <c r="G1162" s="19" t="n">
        <v>0.058923140418345</v>
      </c>
      <c r="H1162" s="19" t="n">
        <v>0.0722902561274509</v>
      </c>
      <c r="I1162" s="19" t="n">
        <v>0.110206095618045</v>
      </c>
      <c r="J1162" s="19" t="n">
        <v>0.0739626591414237</v>
      </c>
      <c r="K1162" s="19" t="n">
        <v>0.108702657096463</v>
      </c>
      <c r="L1162" s="19" t="n">
        <v>0.10094664024492</v>
      </c>
      <c r="M1162" s="19"/>
      <c r="N1162" s="19" t="n">
        <v>0.0574849332840647</v>
      </c>
      <c r="O1162" s="19" t="n">
        <v>0.0788710565280372</v>
      </c>
      <c r="P1162" s="19" t="n">
        <v>0.0953260813975253</v>
      </c>
      <c r="Q1162" s="19" t="n">
        <v>0.124624019206448</v>
      </c>
      <c r="R1162" s="19"/>
      <c r="S1162" s="19" t="n">
        <v>0.0883222314104617</v>
      </c>
      <c r="T1162" s="19" t="n">
        <v>0.097174150969352</v>
      </c>
      <c r="U1162" s="19" t="n">
        <v>0.100001751744203</v>
      </c>
      <c r="V1162" s="19" t="n">
        <v>0.0497161562747049</v>
      </c>
      <c r="W1162" s="19" t="n">
        <v>0.0523010567275111</v>
      </c>
      <c r="X1162" s="19" t="n">
        <v>0.143416388274467</v>
      </c>
      <c r="Y1162" s="19" t="n">
        <v>0.0863507165865006</v>
      </c>
      <c r="Z1162" s="19" t="n">
        <v>0.111995466786452</v>
      </c>
      <c r="AA1162" s="19" t="n">
        <v>0.0994940741100211</v>
      </c>
      <c r="AB1162" s="19" t="n">
        <v>0.0680722343202695</v>
      </c>
      <c r="AC1162" s="19" t="n">
        <v>0.0541877703437301</v>
      </c>
      <c r="AD1162" s="19" t="n">
        <v>0.126713747379191</v>
      </c>
      <c r="AE1162" s="19"/>
      <c r="AF1162" s="19" t="n">
        <v>0.120207089423837</v>
      </c>
      <c r="AG1162" s="19" t="n">
        <v>0.0598479466285256</v>
      </c>
      <c r="AH1162" s="19" t="n">
        <v>0.101139945999719</v>
      </c>
      <c r="AI1162" s="19"/>
      <c r="AJ1162" s="19" t="n">
        <v>0.091078022471619</v>
      </c>
      <c r="AK1162" s="19" t="n">
        <v>0.0556324677128113</v>
      </c>
      <c r="AL1162" s="19" t="n">
        <v>0.0779074386023341</v>
      </c>
      <c r="AM1162" s="19" t="n">
        <v>0.0625140568286209</v>
      </c>
      <c r="AN1162" s="19" t="n">
        <v>0.166403671566415</v>
      </c>
      <c r="AO1162" s="19"/>
      <c r="AP1162" s="19" t="n">
        <v>0.0928923955693798</v>
      </c>
      <c r="AQ1162" s="19" t="n">
        <v>0.0741599034089296</v>
      </c>
      <c r="AR1162" s="19" t="n">
        <v>0.0589015447527973</v>
      </c>
      <c r="AS1162" s="19" t="n">
        <v>0.0820447878648164</v>
      </c>
      <c r="AT1162" s="19" t="n">
        <v>0.111856000668035</v>
      </c>
      <c r="AU1162" s="19"/>
      <c r="AV1162" s="19" t="n">
        <v>0.0537162854257158</v>
      </c>
      <c r="AW1162" s="19" t="n">
        <v>0.0926989171157382</v>
      </c>
      <c r="AX1162" s="19" t="n">
        <v>0.0776640241837716</v>
      </c>
      <c r="AY1162" s="19" t="n">
        <v>0.0901274486798162</v>
      </c>
      <c r="AZ1162" s="19" t="n">
        <v>0.0987562632389838</v>
      </c>
      <c r="BA1162" s="19" t="n">
        <v>0.188324896019371</v>
      </c>
      <c r="BB1162" s="19"/>
      <c r="BC1162" s="19" t="n">
        <v>0.116205938542027</v>
      </c>
      <c r="BD1162" s="19" t="n">
        <v>0.0990551574065048</v>
      </c>
      <c r="BE1162" s="19" t="n">
        <v>0.0624269227088081</v>
      </c>
      <c r="BF1162" s="19" t="n">
        <v>0.0277621059632089</v>
      </c>
      <c r="BG1162" s="19" t="n">
        <v>0.105706186400556</v>
      </c>
    </row>
    <row r="1163">
      <c r="B1163" t="s">
        <v>484</v>
      </c>
      <c r="C1163" s="19" t="n">
        <v>0.566478820065505</v>
      </c>
      <c r="D1163" s="19" t="n">
        <v>0.576489377533855</v>
      </c>
      <c r="E1163" s="19" t="n">
        <v>0.559138499250188</v>
      </c>
      <c r="F1163" s="19"/>
      <c r="G1163" s="19" t="n">
        <v>0.62651678836129</v>
      </c>
      <c r="H1163" s="19" t="n">
        <v>0.585409165015401</v>
      </c>
      <c r="I1163" s="19" t="n">
        <v>0.514500451415766</v>
      </c>
      <c r="J1163" s="19" t="n">
        <v>0.628552838047367</v>
      </c>
      <c r="K1163" s="19" t="n">
        <v>0.511112799029747</v>
      </c>
      <c r="L1163" s="19" t="n">
        <v>0.544609994907894</v>
      </c>
      <c r="M1163" s="19"/>
      <c r="N1163" s="19" t="n">
        <v>0.622886757264124</v>
      </c>
      <c r="O1163" s="19" t="n">
        <v>0.589733433629197</v>
      </c>
      <c r="P1163" s="19" t="n">
        <v>0.547724696947441</v>
      </c>
      <c r="Q1163" s="19" t="n">
        <v>0.502560289461095</v>
      </c>
      <c r="R1163" s="19"/>
      <c r="S1163" s="19" t="n">
        <v>0.561841056888189</v>
      </c>
      <c r="T1163" s="19" t="n">
        <v>0.523010154226971</v>
      </c>
      <c r="U1163" s="19" t="n">
        <v>0.671740207288973</v>
      </c>
      <c r="V1163" s="19" t="n">
        <v>0.674634656871717</v>
      </c>
      <c r="W1163" s="19" t="n">
        <v>0.671315438725728</v>
      </c>
      <c r="X1163" s="19" t="n">
        <v>0.562293750092503</v>
      </c>
      <c r="Y1163" s="19" t="n">
        <v>0.522245851145134</v>
      </c>
      <c r="Z1163" s="19" t="n">
        <v>0.491783905095233</v>
      </c>
      <c r="AA1163" s="19" t="n">
        <v>0.460603100281184</v>
      </c>
      <c r="AB1163" s="19" t="n">
        <v>0.599989326855817</v>
      </c>
      <c r="AC1163" s="19" t="n">
        <v>0.547527588762322</v>
      </c>
      <c r="AD1163" s="19" t="n">
        <v>0.493403849955073</v>
      </c>
      <c r="AE1163" s="19"/>
      <c r="AF1163" s="19" t="n">
        <v>0.54209848064246</v>
      </c>
      <c r="AG1163" s="19" t="n">
        <v>0.59046381720452</v>
      </c>
      <c r="AH1163" s="19" t="n">
        <v>0.528245616193055</v>
      </c>
      <c r="AI1163" s="19"/>
      <c r="AJ1163" s="19" t="n">
        <v>0.587992673113749</v>
      </c>
      <c r="AK1163" s="19" t="n">
        <v>0.561850417373933</v>
      </c>
      <c r="AL1163" s="19" t="n">
        <v>0.582909166449214</v>
      </c>
      <c r="AM1163" s="19" t="n">
        <v>0.553735785616483</v>
      </c>
      <c r="AN1163" s="19" t="n">
        <v>0.52536800859204</v>
      </c>
      <c r="AO1163" s="19"/>
      <c r="AP1163" s="19" t="n">
        <v>0.597389646033566</v>
      </c>
      <c r="AQ1163" s="19" t="n">
        <v>0.583535978252067</v>
      </c>
      <c r="AR1163" s="19" t="n">
        <v>0.578253222932117</v>
      </c>
      <c r="AS1163" s="19" t="n">
        <v>0.567751084262907</v>
      </c>
      <c r="AT1163" s="19" t="n">
        <v>0.499978792420887</v>
      </c>
      <c r="AU1163" s="19"/>
      <c r="AV1163" s="19" t="n">
        <v>0.600855908544388</v>
      </c>
      <c r="AW1163" s="19" t="n">
        <v>0.599508062106996</v>
      </c>
      <c r="AX1163" s="19" t="n">
        <v>0.555362247676246</v>
      </c>
      <c r="AY1163" s="19" t="n">
        <v>0.552738855469426</v>
      </c>
      <c r="AZ1163" s="19" t="n">
        <v>0.524675522063936</v>
      </c>
      <c r="BA1163" s="19" t="n">
        <v>0.506036740945492</v>
      </c>
      <c r="BB1163" s="19"/>
      <c r="BC1163" s="19" t="n">
        <v>0.545586091408961</v>
      </c>
      <c r="BD1163" s="19" t="n">
        <v>0.588390895085734</v>
      </c>
      <c r="BE1163" s="19" t="n">
        <v>0.570868665787538</v>
      </c>
      <c r="BF1163" s="19" t="n">
        <v>0.575803208285486</v>
      </c>
      <c r="BG1163" s="19" t="n">
        <v>0.551274056182464</v>
      </c>
    </row>
    <row r="1164">
      <c r="B1164" t="s">
        <v>485</v>
      </c>
      <c r="C1164" s="19" t="n">
        <v>0.344715014462071</v>
      </c>
      <c r="D1164" s="19" t="n">
        <v>0.343427068714816</v>
      </c>
      <c r="E1164" s="19" t="n">
        <v>0.345127050356992</v>
      </c>
      <c r="F1164" s="19"/>
      <c r="G1164" s="19" t="n">
        <v>0.314560071220365</v>
      </c>
      <c r="H1164" s="19" t="n">
        <v>0.342300578857148</v>
      </c>
      <c r="I1164" s="19" t="n">
        <v>0.375293452966189</v>
      </c>
      <c r="J1164" s="19" t="n">
        <v>0.297484502811209</v>
      </c>
      <c r="K1164" s="19" t="n">
        <v>0.38018454387379</v>
      </c>
      <c r="L1164" s="19" t="n">
        <v>0.354443364847186</v>
      </c>
      <c r="M1164" s="19"/>
      <c r="N1164" s="19" t="n">
        <v>0.319628309451812</v>
      </c>
      <c r="O1164" s="19" t="n">
        <v>0.331395509842766</v>
      </c>
      <c r="P1164" s="19" t="n">
        <v>0.356949221655034</v>
      </c>
      <c r="Q1164" s="19" t="n">
        <v>0.372815691332457</v>
      </c>
      <c r="R1164" s="19"/>
      <c r="S1164" s="19" t="n">
        <v>0.349836711701349</v>
      </c>
      <c r="T1164" s="19" t="n">
        <v>0.379815694803677</v>
      </c>
      <c r="U1164" s="19" t="n">
        <v>0.228258040966824</v>
      </c>
      <c r="V1164" s="19" t="n">
        <v>0.275649186853578</v>
      </c>
      <c r="W1164" s="19" t="n">
        <v>0.276383504546761</v>
      </c>
      <c r="X1164" s="19" t="n">
        <v>0.29428986163303</v>
      </c>
      <c r="Y1164" s="19" t="n">
        <v>0.391403432268366</v>
      </c>
      <c r="Z1164" s="19" t="n">
        <v>0.396220628118315</v>
      </c>
      <c r="AA1164" s="19" t="n">
        <v>0.439902825608795</v>
      </c>
      <c r="AB1164" s="19" t="n">
        <v>0.331938438823914</v>
      </c>
      <c r="AC1164" s="19" t="n">
        <v>0.398284640893948</v>
      </c>
      <c r="AD1164" s="19" t="n">
        <v>0.379882402665736</v>
      </c>
      <c r="AE1164" s="19"/>
      <c r="AF1164" s="19" t="n">
        <v>0.337694429933703</v>
      </c>
      <c r="AG1164" s="19" t="n">
        <v>0.349688236166954</v>
      </c>
      <c r="AH1164" s="19" t="n">
        <v>0.370614437807226</v>
      </c>
      <c r="AI1164" s="19"/>
      <c r="AJ1164" s="19" t="n">
        <v>0.320929304414632</v>
      </c>
      <c r="AK1164" s="19" t="n">
        <v>0.382517114913255</v>
      </c>
      <c r="AL1164" s="19" t="n">
        <v>0.339183394948452</v>
      </c>
      <c r="AM1164" s="19" t="n">
        <v>0.383750157554896</v>
      </c>
      <c r="AN1164" s="19" t="n">
        <v>0.308228319841545</v>
      </c>
      <c r="AO1164" s="19"/>
      <c r="AP1164" s="19" t="n">
        <v>0.309717958397055</v>
      </c>
      <c r="AQ1164" s="19" t="n">
        <v>0.342304118339004</v>
      </c>
      <c r="AR1164" s="19" t="n">
        <v>0.362845232315086</v>
      </c>
      <c r="AS1164" s="19" t="n">
        <v>0.350204127872277</v>
      </c>
      <c r="AT1164" s="19" t="n">
        <v>0.388165206911078</v>
      </c>
      <c r="AU1164" s="19"/>
      <c r="AV1164" s="19" t="n">
        <v>0.345427806029897</v>
      </c>
      <c r="AW1164" s="19" t="n">
        <v>0.307793020777266</v>
      </c>
      <c r="AX1164" s="19" t="n">
        <v>0.366973728139983</v>
      </c>
      <c r="AY1164" s="19" t="n">
        <v>0.357133695850758</v>
      </c>
      <c r="AZ1164" s="19" t="n">
        <v>0.376568214697081</v>
      </c>
      <c r="BA1164" s="19" t="n">
        <v>0.305638363035137</v>
      </c>
      <c r="BB1164" s="19"/>
      <c r="BC1164" s="19" t="n">
        <v>0.338207970049011</v>
      </c>
      <c r="BD1164" s="19" t="n">
        <v>0.312553947507761</v>
      </c>
      <c r="BE1164" s="19" t="n">
        <v>0.366704411503654</v>
      </c>
      <c r="BF1164" s="19" t="n">
        <v>0.396434685751305</v>
      </c>
      <c r="BG1164" s="19" t="n">
        <v>0.34301975741698</v>
      </c>
    </row>
    <row r="1165">
      <c r="B1165" t="s">
        <v>141</v>
      </c>
      <c r="C1165" s="19" t="n">
        <v>0.221763805603434</v>
      </c>
      <c r="D1165" s="19" t="n">
        <v>0.233062308819039</v>
      </c>
      <c r="E1165" s="19" t="n">
        <v>0.214011448893196</v>
      </c>
      <c r="F1165" s="19"/>
      <c r="G1165" s="19" t="n">
        <v>0.311956717140925</v>
      </c>
      <c r="H1165" s="19" t="n">
        <v>0.243108586158253</v>
      </c>
      <c r="I1165" s="19" t="n">
        <v>0.139206998449576</v>
      </c>
      <c r="J1165" s="19" t="n">
        <v>0.331068335236158</v>
      </c>
      <c r="K1165" s="19" t="n">
        <v>0.130928255155957</v>
      </c>
      <c r="L1165" s="19" t="n">
        <v>0.190166630060707</v>
      </c>
      <c r="M1165" s="19"/>
      <c r="N1165" s="19" t="n">
        <v>0.303258447812312</v>
      </c>
      <c r="O1165" s="19" t="n">
        <v>0.258337923786431</v>
      </c>
      <c r="P1165" s="19" t="n">
        <v>0.190775475292407</v>
      </c>
      <c r="Q1165" s="19" t="n">
        <v>0.129744598128639</v>
      </c>
      <c r="R1165" s="19"/>
      <c r="S1165" s="19" t="n">
        <v>0.21200434518684</v>
      </c>
      <c r="T1165" s="19" t="n">
        <v>0.143194459423294</v>
      </c>
      <c r="U1165" s="19" t="n">
        <v>0.44348216632215</v>
      </c>
      <c r="V1165" s="19" t="n">
        <v>0.39898547001814</v>
      </c>
      <c r="W1165" s="19" t="n">
        <v>0.394931934178967</v>
      </c>
      <c r="X1165" s="19" t="n">
        <v>0.268003888459473</v>
      </c>
      <c r="Y1165" s="19" t="n">
        <v>0.130842418876768</v>
      </c>
      <c r="Z1165" s="19" t="n">
        <v>0.0955632769769185</v>
      </c>
      <c r="AA1165" s="19" t="n">
        <v>0.0207002746723888</v>
      </c>
      <c r="AB1165" s="19" t="n">
        <v>0.268050888031903</v>
      </c>
      <c r="AC1165" s="19" t="n">
        <v>0.149242947868374</v>
      </c>
      <c r="AD1165" s="19" t="n">
        <v>0.113521447289337</v>
      </c>
      <c r="AE1165" s="19"/>
      <c r="AF1165" s="19" t="n">
        <v>0.204404050708758</v>
      </c>
      <c r="AG1165" s="19" t="n">
        <v>0.240775581037567</v>
      </c>
      <c r="AH1165" s="19" t="n">
        <v>0.157631178385829</v>
      </c>
      <c r="AI1165" s="19"/>
      <c r="AJ1165" s="19" t="n">
        <v>0.267063368699116</v>
      </c>
      <c r="AK1165" s="19" t="n">
        <v>0.179333302460678</v>
      </c>
      <c r="AL1165" s="19" t="n">
        <v>0.243725771500762</v>
      </c>
      <c r="AM1165" s="19" t="n">
        <v>0.169985628061586</v>
      </c>
      <c r="AN1165" s="19" t="n">
        <v>0.217139688750495</v>
      </c>
      <c r="AO1165" s="19"/>
      <c r="AP1165" s="19" t="n">
        <v>0.287671687636511</v>
      </c>
      <c r="AQ1165" s="19" t="n">
        <v>0.241231859913063</v>
      </c>
      <c r="AR1165" s="19" t="n">
        <v>0.215407990617031</v>
      </c>
      <c r="AS1165" s="19" t="n">
        <v>0.21754695639063</v>
      </c>
      <c r="AT1165" s="19" t="n">
        <v>0.111813585509809</v>
      </c>
      <c r="AU1165" s="19"/>
      <c r="AV1165" s="19" t="n">
        <v>0.255428102514491</v>
      </c>
      <c r="AW1165" s="19" t="n">
        <v>0.291715041329729</v>
      </c>
      <c r="AX1165" s="19" t="n">
        <v>0.188388519536263</v>
      </c>
      <c r="AY1165" s="19" t="n">
        <v>0.195605159618669</v>
      </c>
      <c r="AZ1165" s="19" t="n">
        <v>0.148107307366855</v>
      </c>
      <c r="BA1165" s="19" t="n">
        <v>0.200398377910355</v>
      </c>
      <c r="BB1165" s="19"/>
      <c r="BC1165" s="19" t="n">
        <v>0.20737812135995</v>
      </c>
      <c r="BD1165" s="19" t="n">
        <v>0.275836947577973</v>
      </c>
      <c r="BE1165" s="19" t="n">
        <v>0.204164254283884</v>
      </c>
      <c r="BF1165" s="19" t="n">
        <v>0.179368522534182</v>
      </c>
      <c r="BG1165" s="19" t="n">
        <v>0.208254298765484</v>
      </c>
    </row>
    <row r="1166">
      <c r="C1166" s="19"/>
      <c r="D1166" s="19"/>
      <c r="E1166" s="19"/>
      <c r="F1166" s="19"/>
      <c r="G1166" s="19"/>
      <c r="H1166" s="19"/>
      <c r="I1166" s="19"/>
      <c r="J1166" s="19"/>
      <c r="K1166" s="19"/>
      <c r="L1166" s="19"/>
      <c r="M1166" s="19"/>
      <c r="N1166" s="19"/>
      <c r="O1166" s="19"/>
      <c r="P1166" s="19"/>
      <c r="Q1166" s="19"/>
      <c r="R1166" s="19"/>
      <c r="S1166" s="19"/>
      <c r="T1166" s="19"/>
      <c r="U1166" s="19"/>
      <c r="V1166" s="19"/>
      <c r="W1166" s="19"/>
      <c r="X1166" s="19"/>
      <c r="Y1166" s="19"/>
      <c r="Z1166" s="19"/>
      <c r="AA1166" s="19"/>
      <c r="AB1166" s="19"/>
      <c r="AC1166" s="19"/>
      <c r="AD1166" s="19"/>
      <c r="AE1166" s="19"/>
      <c r="AF1166" s="19"/>
      <c r="AG1166" s="19"/>
      <c r="AH1166" s="19"/>
      <c r="AI1166" s="19"/>
      <c r="AJ1166" s="19"/>
      <c r="AK1166" s="19"/>
      <c r="AL1166" s="19"/>
      <c r="AM1166" s="19"/>
      <c r="AN1166" s="19"/>
      <c r="AO1166" s="19"/>
      <c r="AP1166" s="19"/>
      <c r="AQ1166" s="19"/>
      <c r="AR1166" s="19"/>
      <c r="AS1166" s="19"/>
      <c r="AT1166" s="19"/>
      <c r="AU1166" s="19"/>
      <c r="AV1166" s="19"/>
      <c r="AW1166" s="19"/>
      <c r="AX1166" s="19"/>
      <c r="AY1166" s="19"/>
      <c r="AZ1166" s="19"/>
      <c r="BA1166" s="19"/>
      <c r="BB1166" s="19"/>
      <c r="BC1166" s="19"/>
      <c r="BD1166" s="19"/>
      <c r="BE1166" s="19"/>
      <c r="BF1166" s="19"/>
      <c r="BG1166" s="19"/>
    </row>
    <row r="1167">
      <c r="B1167" s="7" t="s">
        <v>492</v>
      </c>
      <c r="C1167" s="19"/>
      <c r="D1167" s="19"/>
      <c r="E1167" s="19"/>
      <c r="F1167" s="19"/>
      <c r="G1167" s="19"/>
      <c r="H1167" s="19"/>
      <c r="I1167" s="19"/>
      <c r="J1167" s="19"/>
      <c r="K1167" s="19"/>
      <c r="L1167" s="19"/>
      <c r="M1167" s="19"/>
      <c r="N1167" s="19"/>
      <c r="O1167" s="19"/>
      <c r="P1167" s="19"/>
      <c r="Q1167" s="19"/>
      <c r="R1167" s="19"/>
      <c r="S1167" s="19"/>
      <c r="T1167" s="19"/>
      <c r="U1167" s="19"/>
      <c r="V1167" s="19"/>
      <c r="W1167" s="19"/>
      <c r="X1167" s="19"/>
      <c r="Y1167" s="19"/>
      <c r="Z1167" s="19"/>
      <c r="AA1167" s="19"/>
      <c r="AB1167" s="19"/>
      <c r="AC1167" s="19"/>
      <c r="AD1167" s="19"/>
      <c r="AE1167" s="19"/>
      <c r="AF1167" s="19"/>
      <c r="AG1167" s="19"/>
      <c r="AH1167" s="19"/>
      <c r="AI1167" s="19"/>
      <c r="AJ1167" s="19"/>
      <c r="AK1167" s="19"/>
      <c r="AL1167" s="19"/>
      <c r="AM1167" s="19"/>
      <c r="AN1167" s="19"/>
      <c r="AO1167" s="19"/>
      <c r="AP1167" s="19"/>
      <c r="AQ1167" s="19"/>
      <c r="AR1167" s="19"/>
      <c r="AS1167" s="19"/>
      <c r="AT1167" s="19"/>
      <c r="AU1167" s="19"/>
      <c r="AV1167" s="19"/>
      <c r="AW1167" s="19"/>
      <c r="AX1167" s="19"/>
      <c r="AY1167" s="19"/>
      <c r="AZ1167" s="19"/>
      <c r="BA1167" s="19"/>
      <c r="BB1167" s="19"/>
      <c r="BC1167" s="19"/>
      <c r="BD1167" s="19"/>
      <c r="BE1167" s="19"/>
      <c r="BF1167" s="19"/>
      <c r="BG1167" s="19"/>
    </row>
    <row r="1168">
      <c r="B1168" s="26" t="s">
        <v>331</v>
      </c>
      <c r="C1168" s="19"/>
      <c r="D1168" s="19"/>
      <c r="E1168" s="19"/>
      <c r="F1168" s="19"/>
      <c r="G1168" s="19"/>
      <c r="H1168" s="19"/>
      <c r="I1168" s="19"/>
      <c r="J1168" s="19"/>
      <c r="K1168" s="19"/>
      <c r="L1168" s="19"/>
      <c r="M1168" s="19"/>
      <c r="N1168" s="19"/>
      <c r="O1168" s="19"/>
      <c r="P1168" s="19"/>
      <c r="Q1168" s="19"/>
      <c r="R1168" s="19"/>
      <c r="S1168" s="19"/>
      <c r="T1168" s="19"/>
      <c r="U1168" s="19"/>
      <c r="V1168" s="19"/>
      <c r="W1168" s="19"/>
      <c r="X1168" s="19"/>
      <c r="Y1168" s="19"/>
      <c r="Z1168" s="19"/>
      <c r="AA1168" s="19"/>
      <c r="AB1168" s="19"/>
      <c r="AC1168" s="19"/>
      <c r="AD1168" s="19"/>
      <c r="AE1168" s="19"/>
      <c r="AF1168" s="19"/>
      <c r="AG1168" s="19"/>
      <c r="AH1168" s="19"/>
      <c r="AI1168" s="19"/>
      <c r="AJ1168" s="19"/>
      <c r="AK1168" s="19"/>
      <c r="AL1168" s="19"/>
      <c r="AM1168" s="19"/>
      <c r="AN1168" s="19"/>
      <c r="AO1168" s="19"/>
      <c r="AP1168" s="19"/>
      <c r="AQ1168" s="19"/>
      <c r="AR1168" s="19"/>
      <c r="AS1168" s="19"/>
      <c r="AT1168" s="19"/>
      <c r="AU1168" s="19"/>
      <c r="AV1168" s="19"/>
      <c r="AW1168" s="19"/>
      <c r="AX1168" s="19"/>
      <c r="AY1168" s="19"/>
      <c r="AZ1168" s="19"/>
      <c r="BA1168" s="19"/>
      <c r="BB1168" s="19"/>
      <c r="BC1168" s="19"/>
      <c r="BD1168" s="19"/>
      <c r="BE1168" s="19"/>
      <c r="BF1168" s="19"/>
      <c r="BG1168" s="19"/>
    </row>
    <row r="1169">
      <c r="B1169" t="s">
        <v>480</v>
      </c>
      <c r="C1169" s="19" t="n">
        <v>0.0446411031172653</v>
      </c>
      <c r="D1169" s="19" t="n">
        <v>0.0526020043877083</v>
      </c>
      <c r="E1169" s="19" t="n">
        <v>0.0372818293120949</v>
      </c>
      <c r="F1169" s="19"/>
      <c r="G1169" s="19" t="n">
        <v>0.0796684837711587</v>
      </c>
      <c r="H1169" s="19" t="n">
        <v>0.0721563079396113</v>
      </c>
      <c r="I1169" s="19" t="n">
        <v>0.0188127927891857</v>
      </c>
      <c r="J1169" s="19" t="n">
        <v>0.0553570670170985</v>
      </c>
      <c r="K1169" s="19" t="n">
        <v>0.0397967588037646</v>
      </c>
      <c r="L1169" s="19" t="n">
        <v>0.017019579962177</v>
      </c>
      <c r="M1169" s="19"/>
      <c r="N1169" s="19" t="n">
        <v>0.0426638282975563</v>
      </c>
      <c r="O1169" s="19" t="n">
        <v>0.0414967870670835</v>
      </c>
      <c r="P1169" s="19" t="n">
        <v>0.0387421133457432</v>
      </c>
      <c r="Q1169" s="19" t="n">
        <v>0.0548619753850398</v>
      </c>
      <c r="R1169" s="19"/>
      <c r="S1169" s="19" t="n">
        <v>0.0637224516726737</v>
      </c>
      <c r="T1169" s="19" t="n">
        <v>0.05541277160931</v>
      </c>
      <c r="U1169" s="19" t="n">
        <v>0.00822072250114674</v>
      </c>
      <c r="V1169" s="19" t="n">
        <v>0.0250449741862402</v>
      </c>
      <c r="W1169" s="19" t="n">
        <v>0.0592618311322904</v>
      </c>
      <c r="X1169" s="19" t="n">
        <v>0.0308273241970844</v>
      </c>
      <c r="Y1169" s="19" t="n">
        <v>0.0136207345034349</v>
      </c>
      <c r="Z1169" s="19" t="n">
        <v>0.0669560502043416</v>
      </c>
      <c r="AA1169" s="19" t="n">
        <v>0.0758269859835176</v>
      </c>
      <c r="AB1169" s="19" t="n">
        <v>0.0595346325035671</v>
      </c>
      <c r="AC1169" s="19" t="n">
        <v>0.0303502390513458</v>
      </c>
      <c r="AD1169" s="19" t="n">
        <v>0</v>
      </c>
      <c r="AE1169" s="19"/>
      <c r="AF1169" s="19" t="n">
        <v>0.04365159425166</v>
      </c>
      <c r="AG1169" s="19" t="n">
        <v>0.0537743582401</v>
      </c>
      <c r="AH1169" s="19" t="n">
        <v>0.0256708781427621</v>
      </c>
      <c r="AI1169" s="19"/>
      <c r="AJ1169" s="19" t="n">
        <v>0.0384065404550303</v>
      </c>
      <c r="AK1169" s="19" t="n">
        <v>0.0825314222157322</v>
      </c>
      <c r="AL1169" s="19" t="n">
        <v>0.0161123477530718</v>
      </c>
      <c r="AM1169" s="19" t="n">
        <v>0</v>
      </c>
      <c r="AN1169" s="19" t="n">
        <v>0.0200444738571189</v>
      </c>
      <c r="AO1169" s="19"/>
      <c r="AP1169" s="19" t="n">
        <v>0.0454977339349763</v>
      </c>
      <c r="AQ1169" s="19" t="n">
        <v>0.066735472153732</v>
      </c>
      <c r="AR1169" s="19" t="n">
        <v>0.0105429204927625</v>
      </c>
      <c r="AS1169" s="19" t="n">
        <v>0.058641763289307</v>
      </c>
      <c r="AT1169" s="19" t="n">
        <v>0</v>
      </c>
      <c r="AU1169" s="19"/>
      <c r="AV1169" s="19" t="n">
        <v>0.0725605984079302</v>
      </c>
      <c r="AW1169" s="19" t="n">
        <v>0.0498356940344826</v>
      </c>
      <c r="AX1169" s="19" t="n">
        <v>0.00918264512571381</v>
      </c>
      <c r="AY1169" s="19" t="n">
        <v>0.0314341330502489</v>
      </c>
      <c r="AZ1169" s="19" t="n">
        <v>0.0114821831038479</v>
      </c>
      <c r="BA1169" s="19" t="n">
        <v>0.0316487983128222</v>
      </c>
      <c r="BB1169" s="19"/>
      <c r="BC1169" s="19" t="n">
        <v>0.0253162151430617</v>
      </c>
      <c r="BD1169" s="19" t="n">
        <v>0.0434451647454284</v>
      </c>
      <c r="BE1169" s="19" t="n">
        <v>0.058093190179982</v>
      </c>
      <c r="BF1169" s="19" t="n">
        <v>0.0377721321930312</v>
      </c>
      <c r="BG1169" s="19" t="n">
        <v>0</v>
      </c>
    </row>
    <row r="1170">
      <c r="B1170" t="s">
        <v>481</v>
      </c>
      <c r="C1170" s="19" t="n">
        <v>0.171719865936736</v>
      </c>
      <c r="D1170" s="19" t="n">
        <v>0.193730041192169</v>
      </c>
      <c r="E1170" s="19" t="n">
        <v>0.151719705194351</v>
      </c>
      <c r="F1170" s="19"/>
      <c r="G1170" s="19" t="n">
        <v>0.273891904665054</v>
      </c>
      <c r="H1170" s="19" t="n">
        <v>0.24586105991201</v>
      </c>
      <c r="I1170" s="19" t="n">
        <v>0.161818542125513</v>
      </c>
      <c r="J1170" s="19" t="n">
        <v>0.195904768968629</v>
      </c>
      <c r="K1170" s="19" t="n">
        <v>0.107923704184037</v>
      </c>
      <c r="L1170" s="19" t="n">
        <v>0.0833388370938138</v>
      </c>
      <c r="M1170" s="19"/>
      <c r="N1170" s="19" t="n">
        <v>0.192330954849498</v>
      </c>
      <c r="O1170" s="19" t="n">
        <v>0.189384079335348</v>
      </c>
      <c r="P1170" s="19" t="n">
        <v>0.135307993676578</v>
      </c>
      <c r="Q1170" s="19" t="n">
        <v>0.164439059399718</v>
      </c>
      <c r="R1170" s="19"/>
      <c r="S1170" s="19" t="n">
        <v>0.210170179189183</v>
      </c>
      <c r="T1170" s="19" t="n">
        <v>0.121241588434293</v>
      </c>
      <c r="U1170" s="19" t="n">
        <v>0.190313006410334</v>
      </c>
      <c r="V1170" s="19" t="n">
        <v>0.153999786691318</v>
      </c>
      <c r="W1170" s="19" t="n">
        <v>0.194882277696122</v>
      </c>
      <c r="X1170" s="19" t="n">
        <v>0.267536507262606</v>
      </c>
      <c r="Y1170" s="19" t="n">
        <v>0.232361899154477</v>
      </c>
      <c r="Z1170" s="19" t="n">
        <v>0.169602851650991</v>
      </c>
      <c r="AA1170" s="19" t="n">
        <v>0.0768688039200594</v>
      </c>
      <c r="AB1170" s="19" t="n">
        <v>0.144121131677946</v>
      </c>
      <c r="AC1170" s="19" t="n">
        <v>0.160021549258549</v>
      </c>
      <c r="AD1170" s="19" t="n">
        <v>0.212678628839265</v>
      </c>
      <c r="AE1170" s="19"/>
      <c r="AF1170" s="19" t="n">
        <v>0.127799177716448</v>
      </c>
      <c r="AG1170" s="19" t="n">
        <v>0.18725424898984</v>
      </c>
      <c r="AH1170" s="19" t="n">
        <v>0.179716903437513</v>
      </c>
      <c r="AI1170" s="19"/>
      <c r="AJ1170" s="19" t="n">
        <v>0.135965444731063</v>
      </c>
      <c r="AK1170" s="19" t="n">
        <v>0.196017488024559</v>
      </c>
      <c r="AL1170" s="19" t="n">
        <v>0.237812327221527</v>
      </c>
      <c r="AM1170" s="19" t="n">
        <v>0.103843956794019</v>
      </c>
      <c r="AN1170" s="19" t="n">
        <v>0.159215220716077</v>
      </c>
      <c r="AO1170" s="19"/>
      <c r="AP1170" s="19" t="n">
        <v>0.127992751217449</v>
      </c>
      <c r="AQ1170" s="19" t="n">
        <v>0.193528140050772</v>
      </c>
      <c r="AR1170" s="19" t="n">
        <v>0.178650289825438</v>
      </c>
      <c r="AS1170" s="19" t="n">
        <v>0.196428718053853</v>
      </c>
      <c r="AT1170" s="19" t="n">
        <v>0.198107032625482</v>
      </c>
      <c r="AU1170" s="19"/>
      <c r="AV1170" s="19" t="n">
        <v>0.203728418244878</v>
      </c>
      <c r="AW1170" s="19" t="n">
        <v>0.153328386551849</v>
      </c>
      <c r="AX1170" s="19" t="n">
        <v>0.1628356947193</v>
      </c>
      <c r="AY1170" s="19" t="n">
        <v>0.151446172646878</v>
      </c>
      <c r="AZ1170" s="19" t="n">
        <v>0.203850189137886</v>
      </c>
      <c r="BA1170" s="19" t="n">
        <v>0.123580620286665</v>
      </c>
      <c r="BB1170" s="19"/>
      <c r="BC1170" s="19" t="n">
        <v>0.130388720067655</v>
      </c>
      <c r="BD1170" s="19" t="n">
        <v>0.184636496329129</v>
      </c>
      <c r="BE1170" s="19" t="n">
        <v>0.177001038128028</v>
      </c>
      <c r="BF1170" s="19" t="n">
        <v>0.223034499660825</v>
      </c>
      <c r="BG1170" s="19" t="n">
        <v>0.257794414777688</v>
      </c>
    </row>
    <row r="1171">
      <c r="B1171" t="s">
        <v>482</v>
      </c>
      <c r="C1171" s="19" t="n">
        <v>0.346718816146079</v>
      </c>
      <c r="D1171" s="19" t="n">
        <v>0.383531539623916</v>
      </c>
      <c r="E1171" s="19" t="n">
        <v>0.310227952003305</v>
      </c>
      <c r="F1171" s="19"/>
      <c r="G1171" s="19" t="n">
        <v>0.314660070145845</v>
      </c>
      <c r="H1171" s="19" t="n">
        <v>0.307788637291237</v>
      </c>
      <c r="I1171" s="19" t="n">
        <v>0.399177384487976</v>
      </c>
      <c r="J1171" s="19" t="n">
        <v>0.357104992383937</v>
      </c>
      <c r="K1171" s="19" t="n">
        <v>0.318935448831886</v>
      </c>
      <c r="L1171" s="19" t="n">
        <v>0.365033031424785</v>
      </c>
      <c r="M1171" s="19"/>
      <c r="N1171" s="19" t="n">
        <v>0.395442936268364</v>
      </c>
      <c r="O1171" s="19" t="n">
        <v>0.364517151091763</v>
      </c>
      <c r="P1171" s="19" t="n">
        <v>0.310412641703811</v>
      </c>
      <c r="Q1171" s="19" t="n">
        <v>0.311068052529821</v>
      </c>
      <c r="R1171" s="19"/>
      <c r="S1171" s="19" t="n">
        <v>0.279688432367534</v>
      </c>
      <c r="T1171" s="19" t="n">
        <v>0.386687582560442</v>
      </c>
      <c r="U1171" s="19" t="n">
        <v>0.377860381505757</v>
      </c>
      <c r="V1171" s="19" t="n">
        <v>0.475281354188338</v>
      </c>
      <c r="W1171" s="19" t="n">
        <v>0.312491019065846</v>
      </c>
      <c r="X1171" s="19" t="n">
        <v>0.237182652207505</v>
      </c>
      <c r="Y1171" s="19" t="n">
        <v>0.315587267188069</v>
      </c>
      <c r="Z1171" s="19" t="n">
        <v>0.349896926046422</v>
      </c>
      <c r="AA1171" s="19" t="n">
        <v>0.360189958773537</v>
      </c>
      <c r="AB1171" s="19" t="n">
        <v>0.338770842002139</v>
      </c>
      <c r="AC1171" s="19" t="n">
        <v>0.336560013781249</v>
      </c>
      <c r="AD1171" s="19" t="n">
        <v>0.424325914668717</v>
      </c>
      <c r="AE1171" s="19"/>
      <c r="AF1171" s="19" t="n">
        <v>0.328245212393515</v>
      </c>
      <c r="AG1171" s="19" t="n">
        <v>0.363633029740964</v>
      </c>
      <c r="AH1171" s="19" t="n">
        <v>0.362029931508461</v>
      </c>
      <c r="AI1171" s="19"/>
      <c r="AJ1171" s="19" t="n">
        <v>0.335195589804534</v>
      </c>
      <c r="AK1171" s="19" t="n">
        <v>0.353872236622566</v>
      </c>
      <c r="AL1171" s="19" t="n">
        <v>0.296234495818025</v>
      </c>
      <c r="AM1171" s="19" t="n">
        <v>0.434060181645617</v>
      </c>
      <c r="AN1171" s="19" t="n">
        <v>0.374507559608435</v>
      </c>
      <c r="AO1171" s="19"/>
      <c r="AP1171" s="19" t="n">
        <v>0.3125660373674</v>
      </c>
      <c r="AQ1171" s="19" t="n">
        <v>0.349206378681253</v>
      </c>
      <c r="AR1171" s="19" t="n">
        <v>0.3949980156339</v>
      </c>
      <c r="AS1171" s="19" t="n">
        <v>0.312471469246014</v>
      </c>
      <c r="AT1171" s="19" t="n">
        <v>0.367194643896552</v>
      </c>
      <c r="AU1171" s="19"/>
      <c r="AV1171" s="19" t="n">
        <v>0.377140803617335</v>
      </c>
      <c r="AW1171" s="19" t="n">
        <v>0.330541958142817</v>
      </c>
      <c r="AX1171" s="19" t="n">
        <v>0.411193080409322</v>
      </c>
      <c r="AY1171" s="19" t="n">
        <v>0.374464306077131</v>
      </c>
      <c r="AZ1171" s="19" t="n">
        <v>0.317145743182904</v>
      </c>
      <c r="BA1171" s="19" t="n">
        <v>0.266263857637035</v>
      </c>
      <c r="BB1171" s="19"/>
      <c r="BC1171" s="19" t="n">
        <v>0.329091025240602</v>
      </c>
      <c r="BD1171" s="19" t="n">
        <v>0.343007397160349</v>
      </c>
      <c r="BE1171" s="19" t="n">
        <v>0.357803590188201</v>
      </c>
      <c r="BF1171" s="19" t="n">
        <v>0.389175949969814</v>
      </c>
      <c r="BG1171" s="19" t="n">
        <v>0.367337059752953</v>
      </c>
    </row>
    <row r="1172">
      <c r="B1172" t="s">
        <v>483</v>
      </c>
      <c r="C1172" s="19" t="n">
        <v>0.296493789946862</v>
      </c>
      <c r="D1172" s="19" t="n">
        <v>0.261143599256833</v>
      </c>
      <c r="E1172" s="19" t="n">
        <v>0.33272326787126</v>
      </c>
      <c r="F1172" s="19"/>
      <c r="G1172" s="19" t="n">
        <v>0.251309815115774</v>
      </c>
      <c r="H1172" s="19" t="n">
        <v>0.248458373039654</v>
      </c>
      <c r="I1172" s="19" t="n">
        <v>0.292333035225259</v>
      </c>
      <c r="J1172" s="19" t="n">
        <v>0.289823112061006</v>
      </c>
      <c r="K1172" s="19" t="n">
        <v>0.341019783546747</v>
      </c>
      <c r="L1172" s="19" t="n">
        <v>0.339417127420206</v>
      </c>
      <c r="M1172" s="19"/>
      <c r="N1172" s="19" t="n">
        <v>0.257782764218247</v>
      </c>
      <c r="O1172" s="19" t="n">
        <v>0.302275491875136</v>
      </c>
      <c r="P1172" s="19" t="n">
        <v>0.358158491826711</v>
      </c>
      <c r="Q1172" s="19" t="n">
        <v>0.276508106448398</v>
      </c>
      <c r="R1172" s="19"/>
      <c r="S1172" s="19" t="n">
        <v>0.310518375954041</v>
      </c>
      <c r="T1172" s="19" t="n">
        <v>0.276878192362372</v>
      </c>
      <c r="U1172" s="19" t="n">
        <v>0.303900859352237</v>
      </c>
      <c r="V1172" s="19" t="n">
        <v>0.234696354376802</v>
      </c>
      <c r="W1172" s="19" t="n">
        <v>0.318029740476177</v>
      </c>
      <c r="X1172" s="19" t="n">
        <v>0.280418867942255</v>
      </c>
      <c r="Y1172" s="19" t="n">
        <v>0.296900245664545</v>
      </c>
      <c r="Z1172" s="19" t="n">
        <v>0.280036924944159</v>
      </c>
      <c r="AA1172" s="19" t="n">
        <v>0.352856874246838</v>
      </c>
      <c r="AB1172" s="19" t="n">
        <v>0.32807679944225</v>
      </c>
      <c r="AC1172" s="19" t="n">
        <v>0.340886095800601</v>
      </c>
      <c r="AD1172" s="19" t="n">
        <v>0.140953834297877</v>
      </c>
      <c r="AE1172" s="19"/>
      <c r="AF1172" s="19" t="n">
        <v>0.323014893369689</v>
      </c>
      <c r="AG1172" s="19" t="n">
        <v>0.270102792358222</v>
      </c>
      <c r="AH1172" s="19" t="n">
        <v>0.296970487943522</v>
      </c>
      <c r="AI1172" s="19"/>
      <c r="AJ1172" s="19" t="n">
        <v>0.312297327708348</v>
      </c>
      <c r="AK1172" s="19" t="n">
        <v>0.292532465311195</v>
      </c>
      <c r="AL1172" s="19" t="n">
        <v>0.310496860042229</v>
      </c>
      <c r="AM1172" s="19" t="n">
        <v>0.350657028906992</v>
      </c>
      <c r="AN1172" s="19" t="n">
        <v>0.232256457055853</v>
      </c>
      <c r="AO1172" s="19"/>
      <c r="AP1172" s="19" t="n">
        <v>0.30231595749918</v>
      </c>
      <c r="AQ1172" s="19" t="n">
        <v>0.299900137984702</v>
      </c>
      <c r="AR1172" s="19" t="n">
        <v>0.289836565400853</v>
      </c>
      <c r="AS1172" s="19" t="n">
        <v>0.307440368339984</v>
      </c>
      <c r="AT1172" s="19" t="n">
        <v>0.289313650789318</v>
      </c>
      <c r="AU1172" s="19"/>
      <c r="AV1172" s="19" t="n">
        <v>0.278271412260118</v>
      </c>
      <c r="AW1172" s="19" t="n">
        <v>0.284910568449058</v>
      </c>
      <c r="AX1172" s="19" t="n">
        <v>0.334111208885764</v>
      </c>
      <c r="AY1172" s="19" t="n">
        <v>0.306372347139377</v>
      </c>
      <c r="AZ1172" s="19" t="n">
        <v>0.343198852298988</v>
      </c>
      <c r="BA1172" s="19" t="n">
        <v>0.243449266357031</v>
      </c>
      <c r="BB1172" s="19"/>
      <c r="BC1172" s="19" t="n">
        <v>0.314458220918723</v>
      </c>
      <c r="BD1172" s="19" t="n">
        <v>0.296132342593348</v>
      </c>
      <c r="BE1172" s="19" t="n">
        <v>0.278962128533775</v>
      </c>
      <c r="BF1172" s="19" t="n">
        <v>0.305558928927195</v>
      </c>
      <c r="BG1172" s="19" t="n">
        <v>0.205606256804121</v>
      </c>
    </row>
    <row r="1173">
      <c r="B1173" t="s">
        <v>100</v>
      </c>
      <c r="C1173" s="19" t="n">
        <v>0.140426424853057</v>
      </c>
      <c r="D1173" s="19" t="n">
        <v>0.108992815539374</v>
      </c>
      <c r="E1173" s="19" t="n">
        <v>0.16804724561899</v>
      </c>
      <c r="F1173" s="19"/>
      <c r="G1173" s="19" t="n">
        <v>0.0804697263021681</v>
      </c>
      <c r="H1173" s="19" t="n">
        <v>0.125735621817489</v>
      </c>
      <c r="I1173" s="19" t="n">
        <v>0.127858245372066</v>
      </c>
      <c r="J1173" s="19" t="n">
        <v>0.101810059569329</v>
      </c>
      <c r="K1173" s="19" t="n">
        <v>0.192324304633565</v>
      </c>
      <c r="L1173" s="19" t="n">
        <v>0.195191424099019</v>
      </c>
      <c r="M1173" s="19"/>
      <c r="N1173" s="19" t="n">
        <v>0.111779516366334</v>
      </c>
      <c r="O1173" s="19" t="n">
        <v>0.10232649063067</v>
      </c>
      <c r="P1173" s="19" t="n">
        <v>0.157378759447157</v>
      </c>
      <c r="Q1173" s="19" t="n">
        <v>0.193122806237023</v>
      </c>
      <c r="R1173" s="19"/>
      <c r="S1173" s="19" t="n">
        <v>0.135900560816568</v>
      </c>
      <c r="T1173" s="19" t="n">
        <v>0.159779865033582</v>
      </c>
      <c r="U1173" s="19" t="n">
        <v>0.119705030230524</v>
      </c>
      <c r="V1173" s="19" t="n">
        <v>0.110977530557302</v>
      </c>
      <c r="W1173" s="19" t="n">
        <v>0.115335131629565</v>
      </c>
      <c r="X1173" s="19" t="n">
        <v>0.18403464839055</v>
      </c>
      <c r="Y1173" s="19" t="n">
        <v>0.141529853489475</v>
      </c>
      <c r="Z1173" s="19" t="n">
        <v>0.133507247154086</v>
      </c>
      <c r="AA1173" s="19" t="n">
        <v>0.134257377076049</v>
      </c>
      <c r="AB1173" s="19" t="n">
        <v>0.129496594374098</v>
      </c>
      <c r="AC1173" s="19" t="n">
        <v>0.132182102108254</v>
      </c>
      <c r="AD1173" s="19" t="n">
        <v>0.222041622194141</v>
      </c>
      <c r="AE1173" s="19"/>
      <c r="AF1173" s="19" t="n">
        <v>0.177289122268688</v>
      </c>
      <c r="AG1173" s="19" t="n">
        <v>0.125235570670874</v>
      </c>
      <c r="AH1173" s="19" t="n">
        <v>0.135611798967742</v>
      </c>
      <c r="AI1173" s="19"/>
      <c r="AJ1173" s="19" t="n">
        <v>0.178135097301026</v>
      </c>
      <c r="AK1173" s="19" t="n">
        <v>0.0750463878259473</v>
      </c>
      <c r="AL1173" s="19" t="n">
        <v>0.139343969165146</v>
      </c>
      <c r="AM1173" s="19" t="n">
        <v>0.111438832653372</v>
      </c>
      <c r="AN1173" s="19" t="n">
        <v>0.213976288762517</v>
      </c>
      <c r="AO1173" s="19"/>
      <c r="AP1173" s="19" t="n">
        <v>0.211627519980995</v>
      </c>
      <c r="AQ1173" s="19" t="n">
        <v>0.0906298711295406</v>
      </c>
      <c r="AR1173" s="19" t="n">
        <v>0.125972208647047</v>
      </c>
      <c r="AS1173" s="19" t="n">
        <v>0.125017681070842</v>
      </c>
      <c r="AT1173" s="19" t="n">
        <v>0.145384672688648</v>
      </c>
      <c r="AU1173" s="19"/>
      <c r="AV1173" s="19" t="n">
        <v>0.0682987674697388</v>
      </c>
      <c r="AW1173" s="19" t="n">
        <v>0.181383392821793</v>
      </c>
      <c r="AX1173" s="19" t="n">
        <v>0.0826773708598999</v>
      </c>
      <c r="AY1173" s="19" t="n">
        <v>0.136283041086365</v>
      </c>
      <c r="AZ1173" s="19" t="n">
        <v>0.124323032276374</v>
      </c>
      <c r="BA1173" s="19" t="n">
        <v>0.335057457406446</v>
      </c>
      <c r="BB1173" s="19"/>
      <c r="BC1173" s="19" t="n">
        <v>0.200745818629958</v>
      </c>
      <c r="BD1173" s="19" t="n">
        <v>0.132778599171746</v>
      </c>
      <c r="BE1173" s="19" t="n">
        <v>0.128140052970014</v>
      </c>
      <c r="BF1173" s="19" t="n">
        <v>0.0444584892491338</v>
      </c>
      <c r="BG1173" s="19" t="n">
        <v>0.169262268665237</v>
      </c>
    </row>
    <row r="1174">
      <c r="B1174" t="s">
        <v>484</v>
      </c>
      <c r="C1174" s="19" t="n">
        <v>0.216360969054001</v>
      </c>
      <c r="D1174" s="19" t="n">
        <v>0.246332045579877</v>
      </c>
      <c r="E1174" s="19" t="n">
        <v>0.189001534506446</v>
      </c>
      <c r="F1174" s="19"/>
      <c r="G1174" s="19" t="n">
        <v>0.353560388436213</v>
      </c>
      <c r="H1174" s="19" t="n">
        <v>0.318017367851621</v>
      </c>
      <c r="I1174" s="19" t="n">
        <v>0.180631334914699</v>
      </c>
      <c r="J1174" s="19" t="n">
        <v>0.251261835985728</v>
      </c>
      <c r="K1174" s="19" t="n">
        <v>0.147720462987801</v>
      </c>
      <c r="L1174" s="19" t="n">
        <v>0.100358417055991</v>
      </c>
      <c r="M1174" s="19"/>
      <c r="N1174" s="19" t="n">
        <v>0.234994783147054</v>
      </c>
      <c r="O1174" s="19" t="n">
        <v>0.230880866402431</v>
      </c>
      <c r="P1174" s="19" t="n">
        <v>0.174050107022321</v>
      </c>
      <c r="Q1174" s="19" t="n">
        <v>0.219301034784758</v>
      </c>
      <c r="R1174" s="19"/>
      <c r="S1174" s="19" t="n">
        <v>0.273892630861857</v>
      </c>
      <c r="T1174" s="19" t="n">
        <v>0.176654360043603</v>
      </c>
      <c r="U1174" s="19" t="n">
        <v>0.198533728911481</v>
      </c>
      <c r="V1174" s="19" t="n">
        <v>0.179044760877558</v>
      </c>
      <c r="W1174" s="19" t="n">
        <v>0.254144108828413</v>
      </c>
      <c r="X1174" s="19" t="n">
        <v>0.29836383145969</v>
      </c>
      <c r="Y1174" s="19" t="n">
        <v>0.245982633657911</v>
      </c>
      <c r="Z1174" s="19" t="n">
        <v>0.236558901855333</v>
      </c>
      <c r="AA1174" s="19" t="n">
        <v>0.152695789903577</v>
      </c>
      <c r="AB1174" s="19" t="n">
        <v>0.203655764181513</v>
      </c>
      <c r="AC1174" s="19" t="n">
        <v>0.190371788309895</v>
      </c>
      <c r="AD1174" s="19" t="n">
        <v>0.212678628839265</v>
      </c>
      <c r="AE1174" s="19"/>
      <c r="AF1174" s="19" t="n">
        <v>0.171450771968108</v>
      </c>
      <c r="AG1174" s="19" t="n">
        <v>0.24102860722994</v>
      </c>
      <c r="AH1174" s="19" t="n">
        <v>0.205387781580275</v>
      </c>
      <c r="AI1174" s="19"/>
      <c r="AJ1174" s="19" t="n">
        <v>0.174371985186093</v>
      </c>
      <c r="AK1174" s="19" t="n">
        <v>0.278548910240292</v>
      </c>
      <c r="AL1174" s="19" t="n">
        <v>0.253924674974599</v>
      </c>
      <c r="AM1174" s="19" t="n">
        <v>0.103843956794019</v>
      </c>
      <c r="AN1174" s="19" t="n">
        <v>0.179259694573196</v>
      </c>
      <c r="AO1174" s="19"/>
      <c r="AP1174" s="19" t="n">
        <v>0.173490485152425</v>
      </c>
      <c r="AQ1174" s="19" t="n">
        <v>0.260263612204504</v>
      </c>
      <c r="AR1174" s="19" t="n">
        <v>0.189193210318201</v>
      </c>
      <c r="AS1174" s="19" t="n">
        <v>0.25507048134316</v>
      </c>
      <c r="AT1174" s="19" t="n">
        <v>0.198107032625482</v>
      </c>
      <c r="AU1174" s="19"/>
      <c r="AV1174" s="19" t="n">
        <v>0.276289016652808</v>
      </c>
      <c r="AW1174" s="19" t="n">
        <v>0.203164080586331</v>
      </c>
      <c r="AX1174" s="19" t="n">
        <v>0.172018339845014</v>
      </c>
      <c r="AY1174" s="19" t="n">
        <v>0.182880305697127</v>
      </c>
      <c r="AZ1174" s="19" t="n">
        <v>0.215332372241734</v>
      </c>
      <c r="BA1174" s="19" t="n">
        <v>0.155229418599488</v>
      </c>
      <c r="BB1174" s="19"/>
      <c r="BC1174" s="19" t="n">
        <v>0.155704935210716</v>
      </c>
      <c r="BD1174" s="19" t="n">
        <v>0.228081661074557</v>
      </c>
      <c r="BE1174" s="19" t="n">
        <v>0.23509422830801</v>
      </c>
      <c r="BF1174" s="19" t="n">
        <v>0.260806631853857</v>
      </c>
      <c r="BG1174" s="19" t="n">
        <v>0.257794414777688</v>
      </c>
    </row>
    <row r="1175">
      <c r="B1175" t="s">
        <v>485</v>
      </c>
      <c r="C1175" s="19" t="n">
        <v>0.643212606092941</v>
      </c>
      <c r="D1175" s="19" t="n">
        <v>0.644675138880749</v>
      </c>
      <c r="E1175" s="19" t="n">
        <v>0.642951219874565</v>
      </c>
      <c r="F1175" s="19"/>
      <c r="G1175" s="19" t="n">
        <v>0.565969885261619</v>
      </c>
      <c r="H1175" s="19" t="n">
        <v>0.55624701033089</v>
      </c>
      <c r="I1175" s="19" t="n">
        <v>0.691510419713235</v>
      </c>
      <c r="J1175" s="19" t="n">
        <v>0.646928104444943</v>
      </c>
      <c r="K1175" s="19" t="n">
        <v>0.659955232378634</v>
      </c>
      <c r="L1175" s="19" t="n">
        <v>0.704450158844991</v>
      </c>
      <c r="M1175" s="19"/>
      <c r="N1175" s="19" t="n">
        <v>0.653225700486612</v>
      </c>
      <c r="O1175" s="19" t="n">
        <v>0.666792642966899</v>
      </c>
      <c r="P1175" s="19" t="n">
        <v>0.668571133530522</v>
      </c>
      <c r="Q1175" s="19" t="n">
        <v>0.587576158978219</v>
      </c>
      <c r="R1175" s="19"/>
      <c r="S1175" s="19" t="n">
        <v>0.590206808321575</v>
      </c>
      <c r="T1175" s="19" t="n">
        <v>0.663565774922814</v>
      </c>
      <c r="U1175" s="19" t="n">
        <v>0.681761240857995</v>
      </c>
      <c r="V1175" s="19" t="n">
        <v>0.70997770856514</v>
      </c>
      <c r="W1175" s="19" t="n">
        <v>0.630520759542022</v>
      </c>
      <c r="X1175" s="19" t="n">
        <v>0.51760152014976</v>
      </c>
      <c r="Y1175" s="19" t="n">
        <v>0.612487512852613</v>
      </c>
      <c r="Z1175" s="19" t="n">
        <v>0.629933850990581</v>
      </c>
      <c r="AA1175" s="19" t="n">
        <v>0.713046833020375</v>
      </c>
      <c r="AB1175" s="19" t="n">
        <v>0.666847641444389</v>
      </c>
      <c r="AC1175" s="19" t="n">
        <v>0.67744610958185</v>
      </c>
      <c r="AD1175" s="19" t="n">
        <v>0.565279748966594</v>
      </c>
      <c r="AE1175" s="19"/>
      <c r="AF1175" s="19" t="n">
        <v>0.651260105763204</v>
      </c>
      <c r="AG1175" s="19" t="n">
        <v>0.633735822099186</v>
      </c>
      <c r="AH1175" s="19" t="n">
        <v>0.659000419451983</v>
      </c>
      <c r="AI1175" s="19"/>
      <c r="AJ1175" s="19" t="n">
        <v>0.647492917512881</v>
      </c>
      <c r="AK1175" s="19" t="n">
        <v>0.646404701933761</v>
      </c>
      <c r="AL1175" s="19" t="n">
        <v>0.606731355860255</v>
      </c>
      <c r="AM1175" s="19" t="n">
        <v>0.784717210552609</v>
      </c>
      <c r="AN1175" s="19" t="n">
        <v>0.606764016664287</v>
      </c>
      <c r="AO1175" s="19"/>
      <c r="AP1175" s="19" t="n">
        <v>0.61488199486658</v>
      </c>
      <c r="AQ1175" s="19" t="n">
        <v>0.649106516665955</v>
      </c>
      <c r="AR1175" s="19" t="n">
        <v>0.684834581034752</v>
      </c>
      <c r="AS1175" s="19" t="n">
        <v>0.619911837585998</v>
      </c>
      <c r="AT1175" s="19" t="n">
        <v>0.65650829468587</v>
      </c>
      <c r="AU1175" s="19"/>
      <c r="AV1175" s="19" t="n">
        <v>0.655412215877454</v>
      </c>
      <c r="AW1175" s="19" t="n">
        <v>0.615452526591876</v>
      </c>
      <c r="AX1175" s="19" t="n">
        <v>0.745304289295086</v>
      </c>
      <c r="AY1175" s="19" t="n">
        <v>0.680836653216508</v>
      </c>
      <c r="AZ1175" s="19" t="n">
        <v>0.660344595481892</v>
      </c>
      <c r="BA1175" s="19" t="n">
        <v>0.509713123994066</v>
      </c>
      <c r="BB1175" s="19"/>
      <c r="BC1175" s="19" t="n">
        <v>0.643549246159325</v>
      </c>
      <c r="BD1175" s="19" t="n">
        <v>0.639139739753697</v>
      </c>
      <c r="BE1175" s="19" t="n">
        <v>0.636765718721976</v>
      </c>
      <c r="BF1175" s="19" t="n">
        <v>0.694734878897009</v>
      </c>
      <c r="BG1175" s="19" t="n">
        <v>0.572943316557075</v>
      </c>
    </row>
    <row r="1176">
      <c r="B1176" t="s">
        <v>141</v>
      </c>
      <c r="C1176" s="19" t="n">
        <v>-0.42685163703894</v>
      </c>
      <c r="D1176" s="19" t="n">
        <v>-0.398343093300872</v>
      </c>
      <c r="E1176" s="19" t="n">
        <v>-0.453949685368119</v>
      </c>
      <c r="F1176" s="19"/>
      <c r="G1176" s="19" t="n">
        <v>-0.212409496825406</v>
      </c>
      <c r="H1176" s="19" t="n">
        <v>-0.238229642479269</v>
      </c>
      <c r="I1176" s="19" t="n">
        <v>-0.510879084798536</v>
      </c>
      <c r="J1176" s="19" t="n">
        <v>-0.395666268459215</v>
      </c>
      <c r="K1176" s="19" t="n">
        <v>-0.512234769390832</v>
      </c>
      <c r="L1176" s="19" t="n">
        <v>-0.604091741789</v>
      </c>
      <c r="M1176" s="19"/>
      <c r="N1176" s="19" t="n">
        <v>-0.418230917339557</v>
      </c>
      <c r="O1176" s="19" t="n">
        <v>-0.435911776564467</v>
      </c>
      <c r="P1176" s="19" t="n">
        <v>-0.494521026508201</v>
      </c>
      <c r="Q1176" s="19" t="n">
        <v>-0.368275124193461</v>
      </c>
      <c r="R1176" s="19"/>
      <c r="S1176" s="19" t="n">
        <v>-0.316314177459718</v>
      </c>
      <c r="T1176" s="19" t="n">
        <v>-0.486911414879211</v>
      </c>
      <c r="U1176" s="19" t="n">
        <v>-0.483227511946514</v>
      </c>
      <c r="V1176" s="19" t="n">
        <v>-0.530932947687582</v>
      </c>
      <c r="W1176" s="19" t="n">
        <v>-0.37637665071361</v>
      </c>
      <c r="X1176" s="19" t="n">
        <v>-0.219237688690069</v>
      </c>
      <c r="Y1176" s="19" t="n">
        <v>-0.366504879194702</v>
      </c>
      <c r="Z1176" s="19" t="n">
        <v>-0.393374949135248</v>
      </c>
      <c r="AA1176" s="19" t="n">
        <v>-0.560351043116798</v>
      </c>
      <c r="AB1176" s="19" t="n">
        <v>-0.463191877262876</v>
      </c>
      <c r="AC1176" s="19" t="n">
        <v>-0.487074321271955</v>
      </c>
      <c r="AD1176" s="19" t="n">
        <v>-0.352601120127329</v>
      </c>
      <c r="AE1176" s="19"/>
      <c r="AF1176" s="19" t="n">
        <v>-0.479809333795096</v>
      </c>
      <c r="AG1176" s="19" t="n">
        <v>-0.392707214869246</v>
      </c>
      <c r="AH1176" s="19" t="n">
        <v>-0.453612637871707</v>
      </c>
      <c r="AI1176" s="19"/>
      <c r="AJ1176" s="19" t="n">
        <v>-0.473120932326789</v>
      </c>
      <c r="AK1176" s="19" t="n">
        <v>-0.367855791693469</v>
      </c>
      <c r="AL1176" s="19" t="n">
        <v>-0.352806680885656</v>
      </c>
      <c r="AM1176" s="19" t="n">
        <v>-0.680873253758589</v>
      </c>
      <c r="AN1176" s="19" t="n">
        <v>-0.427504322091092</v>
      </c>
      <c r="AO1176" s="19"/>
      <c r="AP1176" s="19" t="n">
        <v>-0.441391509714155</v>
      </c>
      <c r="AQ1176" s="19" t="n">
        <v>-0.388842904461451</v>
      </c>
      <c r="AR1176" s="19" t="n">
        <v>-0.495641370716552</v>
      </c>
      <c r="AS1176" s="19" t="n">
        <v>-0.364841356242837</v>
      </c>
      <c r="AT1176" s="19" t="n">
        <v>-0.458401262060387</v>
      </c>
      <c r="AU1176" s="19"/>
      <c r="AV1176" s="19" t="n">
        <v>-0.379123199224646</v>
      </c>
      <c r="AW1176" s="19" t="n">
        <v>-0.412288446005544</v>
      </c>
      <c r="AX1176" s="19" t="n">
        <v>-0.573285949450072</v>
      </c>
      <c r="AY1176" s="19" t="n">
        <v>-0.497956347519381</v>
      </c>
      <c r="AZ1176" s="19" t="n">
        <v>-0.445012223240158</v>
      </c>
      <c r="BA1176" s="19" t="n">
        <v>-0.354483705394579</v>
      </c>
      <c r="BB1176" s="19"/>
      <c r="BC1176" s="19" t="n">
        <v>-0.487844310948609</v>
      </c>
      <c r="BD1176" s="19" t="n">
        <v>-0.41105807867914</v>
      </c>
      <c r="BE1176" s="19" t="n">
        <v>-0.401671490413965</v>
      </c>
      <c r="BF1176" s="19" t="n">
        <v>-0.433928247043153</v>
      </c>
      <c r="BG1176" s="19" t="n">
        <v>-0.315148901779386</v>
      </c>
    </row>
    <row r="1177">
      <c r="C1177" s="19"/>
      <c r="D1177" s="19"/>
      <c r="E1177" s="19"/>
      <c r="F1177" s="19"/>
      <c r="G1177" s="19"/>
      <c r="H1177" s="19"/>
      <c r="I1177" s="19"/>
      <c r="J1177" s="19"/>
      <c r="K1177" s="19"/>
      <c r="L1177" s="19"/>
      <c r="M1177" s="19"/>
      <c r="N1177" s="19"/>
      <c r="O1177" s="19"/>
      <c r="P1177" s="19"/>
      <c r="Q1177" s="19"/>
      <c r="R1177" s="19"/>
      <c r="S1177" s="19"/>
      <c r="T1177" s="19"/>
      <c r="U1177" s="19"/>
      <c r="V1177" s="19"/>
      <c r="W1177" s="19"/>
      <c r="X1177" s="19"/>
      <c r="Y1177" s="19"/>
      <c r="Z1177" s="19"/>
      <c r="AA1177" s="19"/>
      <c r="AB1177" s="19"/>
      <c r="AC1177" s="19"/>
      <c r="AD1177" s="19"/>
      <c r="AE1177" s="19"/>
      <c r="AF1177" s="19"/>
      <c r="AG1177" s="19"/>
      <c r="AH1177" s="19"/>
      <c r="AI1177" s="19"/>
      <c r="AJ1177" s="19"/>
      <c r="AK1177" s="19"/>
      <c r="AL1177" s="19"/>
      <c r="AM1177" s="19"/>
      <c r="AN1177" s="19"/>
      <c r="AO1177" s="19"/>
      <c r="AP1177" s="19"/>
      <c r="AQ1177" s="19"/>
      <c r="AR1177" s="19"/>
      <c r="AS1177" s="19"/>
      <c r="AT1177" s="19"/>
      <c r="AU1177" s="19"/>
      <c r="AV1177" s="19"/>
      <c r="AW1177" s="19"/>
      <c r="AX1177" s="19"/>
      <c r="AY1177" s="19"/>
      <c r="AZ1177" s="19"/>
      <c r="BA1177" s="19"/>
      <c r="BB1177" s="19"/>
      <c r="BC1177" s="19"/>
      <c r="BD1177" s="19"/>
      <c r="BE1177" s="19"/>
      <c r="BF1177" s="19"/>
      <c r="BG1177" s="19"/>
    </row>
    <row r="1178">
      <c r="B1178" s="7" t="s">
        <v>493</v>
      </c>
      <c r="C1178" s="19"/>
      <c r="D1178" s="19"/>
      <c r="E1178" s="19"/>
      <c r="F1178" s="19"/>
      <c r="G1178" s="19"/>
      <c r="H1178" s="19"/>
      <c r="I1178" s="19"/>
      <c r="J1178" s="19"/>
      <c r="K1178" s="19"/>
      <c r="L1178" s="19"/>
      <c r="M1178" s="19"/>
      <c r="N1178" s="19"/>
      <c r="O1178" s="19"/>
      <c r="P1178" s="19"/>
      <c r="Q1178" s="19"/>
      <c r="R1178" s="19"/>
      <c r="S1178" s="19"/>
      <c r="T1178" s="19"/>
      <c r="U1178" s="19"/>
      <c r="V1178" s="19"/>
      <c r="W1178" s="19"/>
      <c r="X1178" s="19"/>
      <c r="Y1178" s="19"/>
      <c r="Z1178" s="19"/>
      <c r="AA1178" s="19"/>
      <c r="AB1178" s="19"/>
      <c r="AC1178" s="19"/>
      <c r="AD1178" s="19"/>
      <c r="AE1178" s="19"/>
      <c r="AF1178" s="19"/>
      <c r="AG1178" s="19"/>
      <c r="AH1178" s="19"/>
      <c r="AI1178" s="19"/>
      <c r="AJ1178" s="19"/>
      <c r="AK1178" s="19"/>
      <c r="AL1178" s="19"/>
      <c r="AM1178" s="19"/>
      <c r="AN1178" s="19"/>
      <c r="AO1178" s="19"/>
      <c r="AP1178" s="19"/>
      <c r="AQ1178" s="19"/>
      <c r="AR1178" s="19"/>
      <c r="AS1178" s="19"/>
      <c r="AT1178" s="19"/>
      <c r="AU1178" s="19"/>
      <c r="AV1178" s="19"/>
      <c r="AW1178" s="19"/>
      <c r="AX1178" s="19"/>
      <c r="AY1178" s="19"/>
      <c r="AZ1178" s="19"/>
      <c r="BA1178" s="19"/>
      <c r="BB1178" s="19"/>
      <c r="BC1178" s="19"/>
      <c r="BD1178" s="19"/>
      <c r="BE1178" s="19"/>
      <c r="BF1178" s="19"/>
      <c r="BG1178" s="19"/>
    </row>
    <row r="1179">
      <c r="B1179" s="26" t="s">
        <v>331</v>
      </c>
      <c r="C1179" s="19"/>
      <c r="D1179" s="19"/>
      <c r="E1179" s="19"/>
      <c r="F1179" s="19"/>
      <c r="G1179" s="19"/>
      <c r="H1179" s="19"/>
      <c r="I1179" s="19"/>
      <c r="J1179" s="19"/>
      <c r="K1179" s="19"/>
      <c r="L1179" s="19"/>
      <c r="M1179" s="19"/>
      <c r="N1179" s="19"/>
      <c r="O1179" s="19"/>
      <c r="P1179" s="19"/>
      <c r="Q1179" s="19"/>
      <c r="R1179" s="19"/>
      <c r="S1179" s="19"/>
      <c r="T1179" s="19"/>
      <c r="U1179" s="19"/>
      <c r="V1179" s="19"/>
      <c r="W1179" s="19"/>
      <c r="X1179" s="19"/>
      <c r="Y1179" s="19"/>
      <c r="Z1179" s="19"/>
      <c r="AA1179" s="19"/>
      <c r="AB1179" s="19"/>
      <c r="AC1179" s="19"/>
      <c r="AD1179" s="19"/>
      <c r="AE1179" s="19"/>
      <c r="AF1179" s="19"/>
      <c r="AG1179" s="19"/>
      <c r="AH1179" s="19"/>
      <c r="AI1179" s="19"/>
      <c r="AJ1179" s="19"/>
      <c r="AK1179" s="19"/>
      <c r="AL1179" s="19"/>
      <c r="AM1179" s="19"/>
      <c r="AN1179" s="19"/>
      <c r="AO1179" s="19"/>
      <c r="AP1179" s="19"/>
      <c r="AQ1179" s="19"/>
      <c r="AR1179" s="19"/>
      <c r="AS1179" s="19"/>
      <c r="AT1179" s="19"/>
      <c r="AU1179" s="19"/>
      <c r="AV1179" s="19"/>
      <c r="AW1179" s="19"/>
      <c r="AX1179" s="19"/>
      <c r="AY1179" s="19"/>
      <c r="AZ1179" s="19"/>
      <c r="BA1179" s="19"/>
      <c r="BB1179" s="19"/>
      <c r="BC1179" s="19"/>
      <c r="BD1179" s="19"/>
      <c r="BE1179" s="19"/>
      <c r="BF1179" s="19"/>
      <c r="BG1179" s="19"/>
    </row>
    <row r="1180">
      <c r="B1180" t="s">
        <v>480</v>
      </c>
      <c r="C1180" s="19" t="n">
        <v>0.0752407949709189</v>
      </c>
      <c r="D1180" s="19" t="n">
        <v>0.0924165888371634</v>
      </c>
      <c r="E1180" s="19" t="n">
        <v>0.0592117733327035</v>
      </c>
      <c r="F1180" s="19"/>
      <c r="G1180" s="19" t="n">
        <v>0.105522344611823</v>
      </c>
      <c r="H1180" s="19" t="n">
        <v>0.125126303130512</v>
      </c>
      <c r="I1180" s="19" t="n">
        <v>0.0352665500873576</v>
      </c>
      <c r="J1180" s="19" t="n">
        <v>0.0714584461776818</v>
      </c>
      <c r="K1180" s="19" t="n">
        <v>0.0790041289409721</v>
      </c>
      <c r="L1180" s="19" t="n">
        <v>0.0509016428596007</v>
      </c>
      <c r="M1180" s="19"/>
      <c r="N1180" s="19" t="n">
        <v>0.0779021767411596</v>
      </c>
      <c r="O1180" s="19" t="n">
        <v>0.0880377671146026</v>
      </c>
      <c r="P1180" s="19" t="n">
        <v>0.0663721601391511</v>
      </c>
      <c r="Q1180" s="19" t="n">
        <v>0.0672320839455318</v>
      </c>
      <c r="R1180" s="19"/>
      <c r="S1180" s="19" t="n">
        <v>0.0711773899540212</v>
      </c>
      <c r="T1180" s="19" t="n">
        <v>0.0873994592068015</v>
      </c>
      <c r="U1180" s="19" t="n">
        <v>0.0471904520525719</v>
      </c>
      <c r="V1180" s="19" t="n">
        <v>0.0878989721113977</v>
      </c>
      <c r="W1180" s="19" t="n">
        <v>0.0956729110146056</v>
      </c>
      <c r="X1180" s="19" t="n">
        <v>0.0951413071857333</v>
      </c>
      <c r="Y1180" s="19" t="n">
        <v>0.0682240286693076</v>
      </c>
      <c r="Z1180" s="19" t="n">
        <v>0.0505549021479557</v>
      </c>
      <c r="AA1180" s="19" t="n">
        <v>0.0581340017425483</v>
      </c>
      <c r="AB1180" s="19" t="n">
        <v>0.0997866911555784</v>
      </c>
      <c r="AC1180" s="19" t="n">
        <v>0.0610715278510399</v>
      </c>
      <c r="AD1180" s="19" t="n">
        <v>0.0301335645710619</v>
      </c>
      <c r="AE1180" s="19"/>
      <c r="AF1180" s="19" t="n">
        <v>0.0757414135493829</v>
      </c>
      <c r="AG1180" s="19" t="n">
        <v>0.0839344160417575</v>
      </c>
      <c r="AH1180" s="19" t="n">
        <v>0.036425191170059</v>
      </c>
      <c r="AI1180" s="19"/>
      <c r="AJ1180" s="19" t="n">
        <v>0.0704792944377277</v>
      </c>
      <c r="AK1180" s="19" t="n">
        <v>0.115884861165642</v>
      </c>
      <c r="AL1180" s="19" t="n">
        <v>0.0161123477530718</v>
      </c>
      <c r="AM1180" s="19" t="n">
        <v>0</v>
      </c>
      <c r="AN1180" s="19" t="n">
        <v>0.0381232732210391</v>
      </c>
      <c r="AO1180" s="19"/>
      <c r="AP1180" s="19" t="n">
        <v>0.0841103360602374</v>
      </c>
      <c r="AQ1180" s="19" t="n">
        <v>0.0924010536454311</v>
      </c>
      <c r="AR1180" s="19" t="n">
        <v>0.0221439473509289</v>
      </c>
      <c r="AS1180" s="19" t="n">
        <v>0.0755382997223199</v>
      </c>
      <c r="AT1180" s="19" t="n">
        <v>0.0744150572924761</v>
      </c>
      <c r="AU1180" s="19"/>
      <c r="AV1180" s="19" t="n">
        <v>0.0966375925606746</v>
      </c>
      <c r="AW1180" s="19" t="n">
        <v>0.104266178544268</v>
      </c>
      <c r="AX1180" s="19" t="n">
        <v>0.0255385227163806</v>
      </c>
      <c r="AY1180" s="19" t="n">
        <v>0.0473175549845152</v>
      </c>
      <c r="AZ1180" s="19" t="n">
        <v>0.0401948779048008</v>
      </c>
      <c r="BA1180" s="19" t="n">
        <v>0.0665783864745737</v>
      </c>
      <c r="BB1180" s="19"/>
      <c r="BC1180" s="19" t="n">
        <v>0.0599334597872555</v>
      </c>
      <c r="BD1180" s="19" t="n">
        <v>0.0705701309071281</v>
      </c>
      <c r="BE1180" s="19" t="n">
        <v>0.107960134878907</v>
      </c>
      <c r="BF1180" s="19" t="n">
        <v>0.0380001845715631</v>
      </c>
      <c r="BG1180" s="19" t="n">
        <v>0</v>
      </c>
    </row>
    <row r="1181">
      <c r="B1181" t="s">
        <v>481</v>
      </c>
      <c r="C1181" s="19" t="n">
        <v>0.222439745465058</v>
      </c>
      <c r="D1181" s="19" t="n">
        <v>0.239951727299768</v>
      </c>
      <c r="E1181" s="19" t="n">
        <v>0.205393695092059</v>
      </c>
      <c r="F1181" s="19"/>
      <c r="G1181" s="19" t="n">
        <v>0.26275102434651</v>
      </c>
      <c r="H1181" s="19" t="n">
        <v>0.270044056430272</v>
      </c>
      <c r="I1181" s="19" t="n">
        <v>0.207716034707426</v>
      </c>
      <c r="J1181" s="19" t="n">
        <v>0.278801092608078</v>
      </c>
      <c r="K1181" s="19" t="n">
        <v>0.195923486478815</v>
      </c>
      <c r="L1181" s="19" t="n">
        <v>0.143944094571808</v>
      </c>
      <c r="M1181" s="19"/>
      <c r="N1181" s="19" t="n">
        <v>0.232330643260909</v>
      </c>
      <c r="O1181" s="19" t="n">
        <v>0.229479651542007</v>
      </c>
      <c r="P1181" s="19" t="n">
        <v>0.208392944187257</v>
      </c>
      <c r="Q1181" s="19" t="n">
        <v>0.217461036162755</v>
      </c>
      <c r="R1181" s="19"/>
      <c r="S1181" s="19" t="n">
        <v>0.216662894864609</v>
      </c>
      <c r="T1181" s="19" t="n">
        <v>0.179212949228947</v>
      </c>
      <c r="U1181" s="19" t="n">
        <v>0.256418585653958</v>
      </c>
      <c r="V1181" s="19" t="n">
        <v>0.203547407105236</v>
      </c>
      <c r="W1181" s="19" t="n">
        <v>0.303348651055376</v>
      </c>
      <c r="X1181" s="19" t="n">
        <v>0.26128924507718</v>
      </c>
      <c r="Y1181" s="19" t="n">
        <v>0.23267518050401</v>
      </c>
      <c r="Z1181" s="19" t="n">
        <v>0.342930004023159</v>
      </c>
      <c r="AA1181" s="19" t="n">
        <v>0.133455531301661</v>
      </c>
      <c r="AB1181" s="19" t="n">
        <v>0.2296872411492</v>
      </c>
      <c r="AC1181" s="19" t="n">
        <v>0.230938323511762</v>
      </c>
      <c r="AD1181" s="19" t="n">
        <v>0.250546684275326</v>
      </c>
      <c r="AE1181" s="19"/>
      <c r="AF1181" s="19" t="n">
        <v>0.205525026463872</v>
      </c>
      <c r="AG1181" s="19" t="n">
        <v>0.238100938291333</v>
      </c>
      <c r="AH1181" s="19" t="n">
        <v>0.229157317751149</v>
      </c>
      <c r="AI1181" s="19"/>
      <c r="AJ1181" s="19" t="n">
        <v>0.21332015302177</v>
      </c>
      <c r="AK1181" s="19" t="n">
        <v>0.23755362253406</v>
      </c>
      <c r="AL1181" s="19" t="n">
        <v>0.228134147091098</v>
      </c>
      <c r="AM1181" s="19" t="n">
        <v>0.152605918067539</v>
      </c>
      <c r="AN1181" s="19" t="n">
        <v>0.224452669701943</v>
      </c>
      <c r="AO1181" s="19"/>
      <c r="AP1181" s="19" t="n">
        <v>0.195287379779353</v>
      </c>
      <c r="AQ1181" s="19" t="n">
        <v>0.239447476228048</v>
      </c>
      <c r="AR1181" s="19" t="n">
        <v>0.232166634132763</v>
      </c>
      <c r="AS1181" s="19" t="n">
        <v>0.257696519055</v>
      </c>
      <c r="AT1181" s="19" t="n">
        <v>0.228771249855808</v>
      </c>
      <c r="AU1181" s="19"/>
      <c r="AV1181" s="19" t="n">
        <v>0.246044515416227</v>
      </c>
      <c r="AW1181" s="19" t="n">
        <v>0.190727582168885</v>
      </c>
      <c r="AX1181" s="19" t="n">
        <v>0.266494577924319</v>
      </c>
      <c r="AY1181" s="19" t="n">
        <v>0.225119371591964</v>
      </c>
      <c r="AZ1181" s="19" t="n">
        <v>0.209695151187397</v>
      </c>
      <c r="BA1181" s="19" t="n">
        <v>0.164655323689297</v>
      </c>
      <c r="BB1181" s="19"/>
      <c r="BC1181" s="19" t="n">
        <v>0.178069834233642</v>
      </c>
      <c r="BD1181" s="19" t="n">
        <v>0.23797393752793</v>
      </c>
      <c r="BE1181" s="19" t="n">
        <v>0.229646107926952</v>
      </c>
      <c r="BF1181" s="19" t="n">
        <v>0.252731371423259</v>
      </c>
      <c r="BG1181" s="19" t="n">
        <v>0.224178816575432</v>
      </c>
    </row>
    <row r="1182">
      <c r="B1182" t="s">
        <v>482</v>
      </c>
      <c r="C1182" s="19" t="n">
        <v>0.324172215497704</v>
      </c>
      <c r="D1182" s="19" t="n">
        <v>0.342450522697861</v>
      </c>
      <c r="E1182" s="19" t="n">
        <v>0.30727961497944</v>
      </c>
      <c r="F1182" s="19"/>
      <c r="G1182" s="19" t="n">
        <v>0.29011183128726</v>
      </c>
      <c r="H1182" s="19" t="n">
        <v>0.256207801117751</v>
      </c>
      <c r="I1182" s="19" t="n">
        <v>0.317727232717559</v>
      </c>
      <c r="J1182" s="19" t="n">
        <v>0.367078536811956</v>
      </c>
      <c r="K1182" s="19" t="n">
        <v>0.292535847004422</v>
      </c>
      <c r="L1182" s="19" t="n">
        <v>0.390580941895481</v>
      </c>
      <c r="M1182" s="19"/>
      <c r="N1182" s="19" t="n">
        <v>0.356869717599145</v>
      </c>
      <c r="O1182" s="19" t="n">
        <v>0.309554237386243</v>
      </c>
      <c r="P1182" s="19" t="n">
        <v>0.303457575388556</v>
      </c>
      <c r="Q1182" s="19" t="n">
        <v>0.323999024671619</v>
      </c>
      <c r="R1182" s="19"/>
      <c r="S1182" s="19" t="n">
        <v>0.326659308104401</v>
      </c>
      <c r="T1182" s="19" t="n">
        <v>0.366530461203716</v>
      </c>
      <c r="U1182" s="19" t="n">
        <v>0.323766618358213</v>
      </c>
      <c r="V1182" s="19" t="n">
        <v>0.390028203437336</v>
      </c>
      <c r="W1182" s="19" t="n">
        <v>0.247834603968706</v>
      </c>
      <c r="X1182" s="19" t="n">
        <v>0.233444965829443</v>
      </c>
      <c r="Y1182" s="19" t="n">
        <v>0.346044642319808</v>
      </c>
      <c r="Z1182" s="19" t="n">
        <v>0.277074877025285</v>
      </c>
      <c r="AA1182" s="19" t="n">
        <v>0.309981115782293</v>
      </c>
      <c r="AB1182" s="19" t="n">
        <v>0.360909438026858</v>
      </c>
      <c r="AC1182" s="19" t="n">
        <v>0.281768398756259</v>
      </c>
      <c r="AD1182" s="19" t="n">
        <v>0.346497018094357</v>
      </c>
      <c r="AE1182" s="19"/>
      <c r="AF1182" s="19" t="n">
        <v>0.299044555255329</v>
      </c>
      <c r="AG1182" s="19" t="n">
        <v>0.340798717638859</v>
      </c>
      <c r="AH1182" s="19" t="n">
        <v>0.349940759909725</v>
      </c>
      <c r="AI1182" s="19"/>
      <c r="AJ1182" s="19" t="n">
        <v>0.298081245690259</v>
      </c>
      <c r="AK1182" s="19" t="n">
        <v>0.327061004193238</v>
      </c>
      <c r="AL1182" s="19" t="n">
        <v>0.387439911808903</v>
      </c>
      <c r="AM1182" s="19" t="n">
        <v>0.333075402640084</v>
      </c>
      <c r="AN1182" s="19" t="n">
        <v>0.37050014868353</v>
      </c>
      <c r="AO1182" s="19"/>
      <c r="AP1182" s="19" t="n">
        <v>0.305075131900657</v>
      </c>
      <c r="AQ1182" s="19" t="n">
        <v>0.303869535168093</v>
      </c>
      <c r="AR1182" s="19" t="n">
        <v>0.36685356130924</v>
      </c>
      <c r="AS1182" s="19" t="n">
        <v>0.296242730916521</v>
      </c>
      <c r="AT1182" s="19" t="n">
        <v>0.359833607377118</v>
      </c>
      <c r="AU1182" s="19"/>
      <c r="AV1182" s="19" t="n">
        <v>0.321434389152499</v>
      </c>
      <c r="AW1182" s="19" t="n">
        <v>0.325350329404174</v>
      </c>
      <c r="AX1182" s="19" t="n">
        <v>0.349927395715859</v>
      </c>
      <c r="AY1182" s="19" t="n">
        <v>0.342005046285518</v>
      </c>
      <c r="AZ1182" s="19" t="n">
        <v>0.352892491175701</v>
      </c>
      <c r="BA1182" s="19" t="n">
        <v>0.330136726601213</v>
      </c>
      <c r="BB1182" s="19"/>
      <c r="BC1182" s="19" t="n">
        <v>0.347872449983951</v>
      </c>
      <c r="BD1182" s="19" t="n">
        <v>0.300070984173951</v>
      </c>
      <c r="BE1182" s="19" t="n">
        <v>0.307997181028083</v>
      </c>
      <c r="BF1182" s="19" t="n">
        <v>0.347576054287739</v>
      </c>
      <c r="BG1182" s="19" t="n">
        <v>0.562648893809584</v>
      </c>
    </row>
    <row r="1183">
      <c r="B1183" t="s">
        <v>483</v>
      </c>
      <c r="C1183" s="19" t="n">
        <v>0.26670546028084</v>
      </c>
      <c r="D1183" s="19" t="n">
        <v>0.231002097757437</v>
      </c>
      <c r="E1183" s="19" t="n">
        <v>0.3013439574858</v>
      </c>
      <c r="F1183" s="19"/>
      <c r="G1183" s="19" t="n">
        <v>0.271771296158933</v>
      </c>
      <c r="H1183" s="19" t="n">
        <v>0.256512789117506</v>
      </c>
      <c r="I1183" s="19" t="n">
        <v>0.322238530802261</v>
      </c>
      <c r="J1183" s="19" t="n">
        <v>0.201142364416757</v>
      </c>
      <c r="K1183" s="19" t="n">
        <v>0.278202039627629</v>
      </c>
      <c r="L1183" s="19" t="n">
        <v>0.272207069774537</v>
      </c>
      <c r="M1183" s="19"/>
      <c r="N1183" s="19" t="n">
        <v>0.241917801455703</v>
      </c>
      <c r="O1183" s="19" t="n">
        <v>0.288178498822368</v>
      </c>
      <c r="P1183" s="19" t="n">
        <v>0.310189561516258</v>
      </c>
      <c r="Q1183" s="19" t="n">
        <v>0.232494238604334</v>
      </c>
      <c r="R1183" s="19"/>
      <c r="S1183" s="19" t="n">
        <v>0.296712733827894</v>
      </c>
      <c r="T1183" s="19" t="n">
        <v>0.239940815102489</v>
      </c>
      <c r="U1183" s="19" t="n">
        <v>0.253644202370519</v>
      </c>
      <c r="V1183" s="19" t="n">
        <v>0.206836799402379</v>
      </c>
      <c r="W1183" s="19" t="n">
        <v>0.267661148970023</v>
      </c>
      <c r="X1183" s="19" t="n">
        <v>0.295633695402549</v>
      </c>
      <c r="Y1183" s="19" t="n">
        <v>0.222331799209498</v>
      </c>
      <c r="Z1183" s="19" t="n">
        <v>0.217444750017148</v>
      </c>
      <c r="AA1183" s="19" t="n">
        <v>0.383032498578549</v>
      </c>
      <c r="AB1183" s="19" t="n">
        <v>0.22108067908494</v>
      </c>
      <c r="AC1183" s="19" t="n">
        <v>0.330359046979595</v>
      </c>
      <c r="AD1183" s="19" t="n">
        <v>0.180914675436176</v>
      </c>
      <c r="AE1183" s="19"/>
      <c r="AF1183" s="19" t="n">
        <v>0.268896484324544</v>
      </c>
      <c r="AG1183" s="19" t="n">
        <v>0.250555280283236</v>
      </c>
      <c r="AH1183" s="19" t="n">
        <v>0.278120818866102</v>
      </c>
      <c r="AI1183" s="19"/>
      <c r="AJ1183" s="19" t="n">
        <v>0.269522019816992</v>
      </c>
      <c r="AK1183" s="19" t="n">
        <v>0.269830346068251</v>
      </c>
      <c r="AL1183" s="19" t="n">
        <v>0.239584695235671</v>
      </c>
      <c r="AM1183" s="19" t="n">
        <v>0.402879846639005</v>
      </c>
      <c r="AN1183" s="19" t="n">
        <v>0.221596182094319</v>
      </c>
      <c r="AO1183" s="19"/>
      <c r="AP1183" s="19" t="n">
        <v>0.285634537518296</v>
      </c>
      <c r="AQ1183" s="19" t="n">
        <v>0.277871097114672</v>
      </c>
      <c r="AR1183" s="19" t="n">
        <v>0.282722916525972</v>
      </c>
      <c r="AS1183" s="19" t="n">
        <v>0.252373133248598</v>
      </c>
      <c r="AT1183" s="19" t="n">
        <v>0.193273961347995</v>
      </c>
      <c r="AU1183" s="19"/>
      <c r="AV1183" s="19" t="n">
        <v>0.275425339634563</v>
      </c>
      <c r="AW1183" s="19" t="n">
        <v>0.249837512802191</v>
      </c>
      <c r="AX1183" s="19" t="n">
        <v>0.283250340668609</v>
      </c>
      <c r="AY1183" s="19" t="n">
        <v>0.250348326913477</v>
      </c>
      <c r="AZ1183" s="19" t="n">
        <v>0.274174398638329</v>
      </c>
      <c r="BA1183" s="19" t="n">
        <v>0.221512480238366</v>
      </c>
      <c r="BB1183" s="19"/>
      <c r="BC1183" s="19" t="n">
        <v>0.251351975761661</v>
      </c>
      <c r="BD1183" s="19" t="n">
        <v>0.287964794042272</v>
      </c>
      <c r="BE1183" s="19" t="n">
        <v>0.276632626806303</v>
      </c>
      <c r="BF1183" s="19" t="n">
        <v>0.312206603937293</v>
      </c>
      <c r="BG1183" s="19" t="n">
        <v>0.0421041769857834</v>
      </c>
    </row>
    <row r="1184">
      <c r="B1184" t="s">
        <v>100</v>
      </c>
      <c r="C1184" s="19" t="n">
        <v>0.11144178378548</v>
      </c>
      <c r="D1184" s="19" t="n">
        <v>0.094179063407771</v>
      </c>
      <c r="E1184" s="19" t="n">
        <v>0.126770959109997</v>
      </c>
      <c r="F1184" s="19"/>
      <c r="G1184" s="19" t="n">
        <v>0.0698435035954729</v>
      </c>
      <c r="H1184" s="19" t="n">
        <v>0.0921090502039588</v>
      </c>
      <c r="I1184" s="19" t="n">
        <v>0.117051651685396</v>
      </c>
      <c r="J1184" s="19" t="n">
        <v>0.0815195599855277</v>
      </c>
      <c r="K1184" s="19" t="n">
        <v>0.154334497948161</v>
      </c>
      <c r="L1184" s="19" t="n">
        <v>0.142366250898574</v>
      </c>
      <c r="M1184" s="19"/>
      <c r="N1184" s="19" t="n">
        <v>0.0909796609430837</v>
      </c>
      <c r="O1184" s="19" t="n">
        <v>0.0847498451347792</v>
      </c>
      <c r="P1184" s="19" t="n">
        <v>0.111587758768778</v>
      </c>
      <c r="Q1184" s="19" t="n">
        <v>0.15881361661576</v>
      </c>
      <c r="R1184" s="19"/>
      <c r="S1184" s="19" t="n">
        <v>0.0887876732490752</v>
      </c>
      <c r="T1184" s="19" t="n">
        <v>0.126916315258047</v>
      </c>
      <c r="U1184" s="19" t="n">
        <v>0.118980141564739</v>
      </c>
      <c r="V1184" s="19" t="n">
        <v>0.111688617943652</v>
      </c>
      <c r="W1184" s="19" t="n">
        <v>0.0854826849912897</v>
      </c>
      <c r="X1184" s="19" t="n">
        <v>0.114490786505094</v>
      </c>
      <c r="Y1184" s="19" t="n">
        <v>0.130724349297376</v>
      </c>
      <c r="Z1184" s="19" t="n">
        <v>0.111995466786452</v>
      </c>
      <c r="AA1184" s="19" t="n">
        <v>0.115396852594948</v>
      </c>
      <c r="AB1184" s="19" t="n">
        <v>0.0885359505834235</v>
      </c>
      <c r="AC1184" s="19" t="n">
        <v>0.0958627029013442</v>
      </c>
      <c r="AD1184" s="19" t="n">
        <v>0.191908057623079</v>
      </c>
      <c r="AE1184" s="19"/>
      <c r="AF1184" s="19" t="n">
        <v>0.150792520406872</v>
      </c>
      <c r="AG1184" s="19" t="n">
        <v>0.0866106477448138</v>
      </c>
      <c r="AH1184" s="19" t="n">
        <v>0.106355912302965</v>
      </c>
      <c r="AI1184" s="19"/>
      <c r="AJ1184" s="19" t="n">
        <v>0.148597287033251</v>
      </c>
      <c r="AK1184" s="19" t="n">
        <v>0.0496701660388089</v>
      </c>
      <c r="AL1184" s="19" t="n">
        <v>0.128728898111256</v>
      </c>
      <c r="AM1184" s="19" t="n">
        <v>0.111438832653372</v>
      </c>
      <c r="AN1184" s="19" t="n">
        <v>0.145327726299169</v>
      </c>
      <c r="AO1184" s="19"/>
      <c r="AP1184" s="19" t="n">
        <v>0.129892614741456</v>
      </c>
      <c r="AQ1184" s="19" t="n">
        <v>0.0864108378437561</v>
      </c>
      <c r="AR1184" s="19" t="n">
        <v>0.0961129406810953</v>
      </c>
      <c r="AS1184" s="19" t="n">
        <v>0.118149317057561</v>
      </c>
      <c r="AT1184" s="19" t="n">
        <v>0.143706124126603</v>
      </c>
      <c r="AU1184" s="19"/>
      <c r="AV1184" s="19" t="n">
        <v>0.0604581632360369</v>
      </c>
      <c r="AW1184" s="19" t="n">
        <v>0.129818397080482</v>
      </c>
      <c r="AX1184" s="19" t="n">
        <v>0.0747891629748327</v>
      </c>
      <c r="AY1184" s="19" t="n">
        <v>0.135209700224525</v>
      </c>
      <c r="AZ1184" s="19" t="n">
        <v>0.123043081093772</v>
      </c>
      <c r="BA1184" s="19" t="n">
        <v>0.217117082996551</v>
      </c>
      <c r="BB1184" s="19"/>
      <c r="BC1184" s="19" t="n">
        <v>0.162772280233491</v>
      </c>
      <c r="BD1184" s="19" t="n">
        <v>0.103420153348718</v>
      </c>
      <c r="BE1184" s="19" t="n">
        <v>0.0777639493597546</v>
      </c>
      <c r="BF1184" s="19" t="n">
        <v>0.0494857857801454</v>
      </c>
      <c r="BG1184" s="19" t="n">
        <v>0.1710681126292</v>
      </c>
    </row>
    <row r="1185">
      <c r="B1185" t="s">
        <v>484</v>
      </c>
      <c r="C1185" s="19" t="n">
        <v>0.297680540435977</v>
      </c>
      <c r="D1185" s="19" t="n">
        <v>0.332368316136932</v>
      </c>
      <c r="E1185" s="19" t="n">
        <v>0.264605468424763</v>
      </c>
      <c r="F1185" s="19"/>
      <c r="G1185" s="19" t="n">
        <v>0.368273368958334</v>
      </c>
      <c r="H1185" s="19" t="n">
        <v>0.395170359560784</v>
      </c>
      <c r="I1185" s="19" t="n">
        <v>0.242982584794784</v>
      </c>
      <c r="J1185" s="19" t="n">
        <v>0.35025953878576</v>
      </c>
      <c r="K1185" s="19" t="n">
        <v>0.274927615419787</v>
      </c>
      <c r="L1185" s="19" t="n">
        <v>0.194845737431408</v>
      </c>
      <c r="M1185" s="19"/>
      <c r="N1185" s="19" t="n">
        <v>0.310232820002069</v>
      </c>
      <c r="O1185" s="19" t="n">
        <v>0.31751741865661</v>
      </c>
      <c r="P1185" s="19" t="n">
        <v>0.274765104326408</v>
      </c>
      <c r="Q1185" s="19" t="n">
        <v>0.284693120108287</v>
      </c>
      <c r="R1185" s="19"/>
      <c r="S1185" s="19" t="n">
        <v>0.28784028481863</v>
      </c>
      <c r="T1185" s="19" t="n">
        <v>0.266612408435749</v>
      </c>
      <c r="U1185" s="19" t="n">
        <v>0.30360903770653</v>
      </c>
      <c r="V1185" s="19" t="n">
        <v>0.291446379216633</v>
      </c>
      <c r="W1185" s="19" t="n">
        <v>0.399021562069982</v>
      </c>
      <c r="X1185" s="19" t="n">
        <v>0.356430552262914</v>
      </c>
      <c r="Y1185" s="19" t="n">
        <v>0.300899209173318</v>
      </c>
      <c r="Z1185" s="19" t="n">
        <v>0.393484906171115</v>
      </c>
      <c r="AA1185" s="19" t="n">
        <v>0.191589533044209</v>
      </c>
      <c r="AB1185" s="19" t="n">
        <v>0.329473932304779</v>
      </c>
      <c r="AC1185" s="19" t="n">
        <v>0.292009851362802</v>
      </c>
      <c r="AD1185" s="19" t="n">
        <v>0.280680248846388</v>
      </c>
      <c r="AE1185" s="19"/>
      <c r="AF1185" s="19" t="n">
        <v>0.281266440013255</v>
      </c>
      <c r="AG1185" s="19" t="n">
        <v>0.322035354333091</v>
      </c>
      <c r="AH1185" s="19" t="n">
        <v>0.265582508921208</v>
      </c>
      <c r="AI1185" s="19"/>
      <c r="AJ1185" s="19" t="n">
        <v>0.283799447459498</v>
      </c>
      <c r="AK1185" s="19" t="n">
        <v>0.353438483699702</v>
      </c>
      <c r="AL1185" s="19" t="n">
        <v>0.24424649484417</v>
      </c>
      <c r="AM1185" s="19" t="n">
        <v>0.152605918067539</v>
      </c>
      <c r="AN1185" s="19" t="n">
        <v>0.262575942922982</v>
      </c>
      <c r="AO1185" s="19"/>
      <c r="AP1185" s="19" t="n">
        <v>0.27939771583959</v>
      </c>
      <c r="AQ1185" s="19" t="n">
        <v>0.331848529873479</v>
      </c>
      <c r="AR1185" s="19" t="n">
        <v>0.254310581483692</v>
      </c>
      <c r="AS1185" s="19" t="n">
        <v>0.33323481877732</v>
      </c>
      <c r="AT1185" s="19" t="n">
        <v>0.303186307148284</v>
      </c>
      <c r="AU1185" s="19"/>
      <c r="AV1185" s="19" t="n">
        <v>0.342682107976902</v>
      </c>
      <c r="AW1185" s="19" t="n">
        <v>0.294993760713153</v>
      </c>
      <c r="AX1185" s="19" t="n">
        <v>0.292033100640699</v>
      </c>
      <c r="AY1185" s="19" t="n">
        <v>0.27243692657648</v>
      </c>
      <c r="AZ1185" s="19" t="n">
        <v>0.249890029092198</v>
      </c>
      <c r="BA1185" s="19" t="n">
        <v>0.23123371016387</v>
      </c>
      <c r="BB1185" s="19"/>
      <c r="BC1185" s="19" t="n">
        <v>0.238003294020897</v>
      </c>
      <c r="BD1185" s="19" t="n">
        <v>0.308544068435059</v>
      </c>
      <c r="BE1185" s="19" t="n">
        <v>0.337606242805859</v>
      </c>
      <c r="BF1185" s="19" t="n">
        <v>0.290731555994822</v>
      </c>
      <c r="BG1185" s="19" t="n">
        <v>0.224178816575432</v>
      </c>
    </row>
    <row r="1186">
      <c r="B1186" t="s">
        <v>485</v>
      </c>
      <c r="C1186" s="19" t="n">
        <v>0.590877675778543</v>
      </c>
      <c r="D1186" s="19" t="n">
        <v>0.573452620455297</v>
      </c>
      <c r="E1186" s="19" t="n">
        <v>0.60862357246524</v>
      </c>
      <c r="F1186" s="19"/>
      <c r="G1186" s="19" t="n">
        <v>0.561883127446193</v>
      </c>
      <c r="H1186" s="19" t="n">
        <v>0.512720590235257</v>
      </c>
      <c r="I1186" s="19" t="n">
        <v>0.63996576351982</v>
      </c>
      <c r="J1186" s="19" t="n">
        <v>0.568220901228713</v>
      </c>
      <c r="K1186" s="19" t="n">
        <v>0.570737886632051</v>
      </c>
      <c r="L1186" s="19" t="n">
        <v>0.662788011670018</v>
      </c>
      <c r="M1186" s="19"/>
      <c r="N1186" s="19" t="n">
        <v>0.598787519054848</v>
      </c>
      <c r="O1186" s="19" t="n">
        <v>0.597732736208611</v>
      </c>
      <c r="P1186" s="19" t="n">
        <v>0.613647136904814</v>
      </c>
      <c r="Q1186" s="19" t="n">
        <v>0.556493263275953</v>
      </c>
      <c r="R1186" s="19"/>
      <c r="S1186" s="19" t="n">
        <v>0.623372041932295</v>
      </c>
      <c r="T1186" s="19" t="n">
        <v>0.606471276306205</v>
      </c>
      <c r="U1186" s="19" t="n">
        <v>0.577410820728732</v>
      </c>
      <c r="V1186" s="19" t="n">
        <v>0.596865002839715</v>
      </c>
      <c r="W1186" s="19" t="n">
        <v>0.515495752938729</v>
      </c>
      <c r="X1186" s="19" t="n">
        <v>0.529078661231992</v>
      </c>
      <c r="Y1186" s="19" t="n">
        <v>0.568376441529306</v>
      </c>
      <c r="Z1186" s="19" t="n">
        <v>0.494519627042433</v>
      </c>
      <c r="AA1186" s="19" t="n">
        <v>0.693013614360842</v>
      </c>
      <c r="AB1186" s="19" t="n">
        <v>0.581990117111798</v>
      </c>
      <c r="AC1186" s="19" t="n">
        <v>0.612127445735854</v>
      </c>
      <c r="AD1186" s="19" t="n">
        <v>0.527411693530533</v>
      </c>
      <c r="AE1186" s="19"/>
      <c r="AF1186" s="19" t="n">
        <v>0.567941039579874</v>
      </c>
      <c r="AG1186" s="19" t="n">
        <v>0.591353997922095</v>
      </c>
      <c r="AH1186" s="19" t="n">
        <v>0.628061578775827</v>
      </c>
      <c r="AI1186" s="19"/>
      <c r="AJ1186" s="19" t="n">
        <v>0.567603265507251</v>
      </c>
      <c r="AK1186" s="19" t="n">
        <v>0.596891350261489</v>
      </c>
      <c r="AL1186" s="19" t="n">
        <v>0.627024607044574</v>
      </c>
      <c r="AM1186" s="19" t="n">
        <v>0.735955249279089</v>
      </c>
      <c r="AN1186" s="19" t="n">
        <v>0.592096330777849</v>
      </c>
      <c r="AO1186" s="19"/>
      <c r="AP1186" s="19" t="n">
        <v>0.590709669418953</v>
      </c>
      <c r="AQ1186" s="19" t="n">
        <v>0.581740632282765</v>
      </c>
      <c r="AR1186" s="19" t="n">
        <v>0.649576477835212</v>
      </c>
      <c r="AS1186" s="19" t="n">
        <v>0.548615864165119</v>
      </c>
      <c r="AT1186" s="19" t="n">
        <v>0.553107568725113</v>
      </c>
      <c r="AU1186" s="19"/>
      <c r="AV1186" s="19" t="n">
        <v>0.596859728787061</v>
      </c>
      <c r="AW1186" s="19" t="n">
        <v>0.575187842206364</v>
      </c>
      <c r="AX1186" s="19" t="n">
        <v>0.633177736384468</v>
      </c>
      <c r="AY1186" s="19" t="n">
        <v>0.592353373198996</v>
      </c>
      <c r="AZ1186" s="19" t="n">
        <v>0.627066889814031</v>
      </c>
      <c r="BA1186" s="19" t="n">
        <v>0.551649206839579</v>
      </c>
      <c r="BB1186" s="19"/>
      <c r="BC1186" s="19" t="n">
        <v>0.599224425745612</v>
      </c>
      <c r="BD1186" s="19" t="n">
        <v>0.588035778216224</v>
      </c>
      <c r="BE1186" s="19" t="n">
        <v>0.584629807834387</v>
      </c>
      <c r="BF1186" s="19" t="n">
        <v>0.659782658225033</v>
      </c>
      <c r="BG1186" s="19" t="n">
        <v>0.604753070795368</v>
      </c>
    </row>
    <row r="1187">
      <c r="B1187" t="s">
        <v>141</v>
      </c>
      <c r="C1187" s="19" t="n">
        <v>-0.293197135342566</v>
      </c>
      <c r="D1187" s="19" t="n">
        <v>-0.241084304318366</v>
      </c>
      <c r="E1187" s="19" t="n">
        <v>-0.344018104040477</v>
      </c>
      <c r="F1187" s="19"/>
      <c r="G1187" s="19" t="n">
        <v>-0.193609758487859</v>
      </c>
      <c r="H1187" s="19" t="n">
        <v>-0.117550230674473</v>
      </c>
      <c r="I1187" s="19" t="n">
        <v>-0.396983178725037</v>
      </c>
      <c r="J1187" s="19" t="n">
        <v>-0.217961362442953</v>
      </c>
      <c r="K1187" s="19" t="n">
        <v>-0.295810271212264</v>
      </c>
      <c r="L1187" s="19" t="n">
        <v>-0.467942274238609</v>
      </c>
      <c r="M1187" s="19"/>
      <c r="N1187" s="19" t="n">
        <v>-0.288554699052779</v>
      </c>
      <c r="O1187" s="19" t="n">
        <v>-0.280215317552001</v>
      </c>
      <c r="P1187" s="19" t="n">
        <v>-0.338882032578406</v>
      </c>
      <c r="Q1187" s="19" t="n">
        <v>-0.271800143167666</v>
      </c>
      <c r="R1187" s="19"/>
      <c r="S1187" s="19" t="n">
        <v>-0.335531757113665</v>
      </c>
      <c r="T1187" s="19" t="n">
        <v>-0.339858867870456</v>
      </c>
      <c r="U1187" s="19" t="n">
        <v>-0.273801783022202</v>
      </c>
      <c r="V1187" s="19" t="n">
        <v>-0.305418623623081</v>
      </c>
      <c r="W1187" s="19" t="n">
        <v>-0.116474190868747</v>
      </c>
      <c r="X1187" s="19" t="n">
        <v>-0.172648108969079</v>
      </c>
      <c r="Y1187" s="19" t="n">
        <v>-0.267477232355988</v>
      </c>
      <c r="Z1187" s="19" t="n">
        <v>-0.101034720871319</v>
      </c>
      <c r="AA1187" s="19" t="n">
        <v>-0.501424081316633</v>
      </c>
      <c r="AB1187" s="19" t="n">
        <v>-0.252516184807019</v>
      </c>
      <c r="AC1187" s="19" t="n">
        <v>-0.320117594373052</v>
      </c>
      <c r="AD1187" s="19" t="n">
        <v>-0.246731444684145</v>
      </c>
      <c r="AE1187" s="19"/>
      <c r="AF1187" s="19" t="n">
        <v>-0.286674599566619</v>
      </c>
      <c r="AG1187" s="19" t="n">
        <v>-0.269318643589004</v>
      </c>
      <c r="AH1187" s="19" t="n">
        <v>-0.362479069854619</v>
      </c>
      <c r="AI1187" s="19"/>
      <c r="AJ1187" s="19" t="n">
        <v>-0.283803818047754</v>
      </c>
      <c r="AK1187" s="19" t="n">
        <v>-0.243452866561788</v>
      </c>
      <c r="AL1187" s="19" t="n">
        <v>-0.382778112200404</v>
      </c>
      <c r="AM1187" s="19" t="n">
        <v>-0.583349331211549</v>
      </c>
      <c r="AN1187" s="19" t="n">
        <v>-0.329520387854866</v>
      </c>
      <c r="AO1187" s="19"/>
      <c r="AP1187" s="19" t="n">
        <v>-0.311311953579363</v>
      </c>
      <c r="AQ1187" s="19" t="n">
        <v>-0.249892102409286</v>
      </c>
      <c r="AR1187" s="19" t="n">
        <v>-0.39526589635152</v>
      </c>
      <c r="AS1187" s="19" t="n">
        <v>-0.215381045387799</v>
      </c>
      <c r="AT1187" s="19" t="n">
        <v>-0.249921261576828</v>
      </c>
      <c r="AU1187" s="19"/>
      <c r="AV1187" s="19" t="n">
        <v>-0.25417762081016</v>
      </c>
      <c r="AW1187" s="19" t="n">
        <v>-0.280194081493211</v>
      </c>
      <c r="AX1187" s="19" t="n">
        <v>-0.341144635743769</v>
      </c>
      <c r="AY1187" s="19" t="n">
        <v>-0.319916446622516</v>
      </c>
      <c r="AZ1187" s="19" t="n">
        <v>-0.377176860721833</v>
      </c>
      <c r="BA1187" s="19" t="n">
        <v>-0.320415496675708</v>
      </c>
      <c r="BB1187" s="19"/>
      <c r="BC1187" s="19" t="n">
        <v>-0.361221131724714</v>
      </c>
      <c r="BD1187" s="19" t="n">
        <v>-0.279491709781165</v>
      </c>
      <c r="BE1187" s="19" t="n">
        <v>-0.247023565028528</v>
      </c>
      <c r="BF1187" s="19" t="n">
        <v>-0.369051102230211</v>
      </c>
      <c r="BG1187" s="19" t="n">
        <v>-0.380574254219936</v>
      </c>
    </row>
    <row r="1188">
      <c r="C1188" s="19"/>
      <c r="D1188" s="19"/>
      <c r="E1188" s="19"/>
      <c r="F1188" s="19"/>
      <c r="G1188" s="19"/>
      <c r="H1188" s="19"/>
      <c r="I1188" s="19"/>
      <c r="J1188" s="19"/>
      <c r="K1188" s="19"/>
      <c r="L1188" s="19"/>
      <c r="M1188" s="19"/>
      <c r="N1188" s="19"/>
      <c r="O1188" s="19"/>
      <c r="P1188" s="19"/>
      <c r="Q1188" s="19"/>
      <c r="R1188" s="19"/>
      <c r="S1188" s="19"/>
      <c r="T1188" s="19"/>
      <c r="U1188" s="19"/>
      <c r="V1188" s="19"/>
      <c r="W1188" s="19"/>
      <c r="X1188" s="19"/>
      <c r="Y1188" s="19"/>
      <c r="Z1188" s="19"/>
      <c r="AA1188" s="19"/>
      <c r="AB1188" s="19"/>
      <c r="AC1188" s="19"/>
      <c r="AD1188" s="19"/>
      <c r="AE1188" s="19"/>
      <c r="AF1188" s="19"/>
      <c r="AG1188" s="19"/>
      <c r="AH1188" s="19"/>
      <c r="AI1188" s="19"/>
      <c r="AJ1188" s="19"/>
      <c r="AK1188" s="19"/>
      <c r="AL1188" s="19"/>
      <c r="AM1188" s="19"/>
      <c r="AN1188" s="19"/>
      <c r="AO1188" s="19"/>
      <c r="AP1188" s="19"/>
      <c r="AQ1188" s="19"/>
      <c r="AR1188" s="19"/>
      <c r="AS1188" s="19"/>
      <c r="AT1188" s="19"/>
      <c r="AU1188" s="19"/>
      <c r="AV1188" s="19"/>
      <c r="AW1188" s="19"/>
      <c r="AX1188" s="19"/>
      <c r="AY1188" s="19"/>
      <c r="AZ1188" s="19"/>
      <c r="BA1188" s="19"/>
      <c r="BB1188" s="19"/>
      <c r="BC1188" s="19"/>
      <c r="BD1188" s="19"/>
      <c r="BE1188" s="19"/>
      <c r="BF1188" s="19"/>
      <c r="BG1188" s="19"/>
    </row>
    <row r="1189">
      <c r="B1189" s="7" t="s">
        <v>494</v>
      </c>
      <c r="C1189" s="19"/>
      <c r="D1189" s="19"/>
      <c r="E1189" s="19"/>
      <c r="F1189" s="19"/>
      <c r="G1189" s="19"/>
      <c r="H1189" s="19"/>
      <c r="I1189" s="19"/>
      <c r="J1189" s="19"/>
      <c r="K1189" s="19"/>
      <c r="L1189" s="19"/>
      <c r="M1189" s="19"/>
      <c r="N1189" s="19"/>
      <c r="O1189" s="19"/>
      <c r="P1189" s="19"/>
      <c r="Q1189" s="19"/>
      <c r="R1189" s="19"/>
      <c r="S1189" s="19"/>
      <c r="T1189" s="19"/>
      <c r="U1189" s="19"/>
      <c r="V1189" s="19"/>
      <c r="W1189" s="19"/>
      <c r="X1189" s="19"/>
      <c r="Y1189" s="19"/>
      <c r="Z1189" s="19"/>
      <c r="AA1189" s="19"/>
      <c r="AB1189" s="19"/>
      <c r="AC1189" s="19"/>
      <c r="AD1189" s="19"/>
      <c r="AE1189" s="19"/>
      <c r="AF1189" s="19"/>
      <c r="AG1189" s="19"/>
      <c r="AH1189" s="19"/>
      <c r="AI1189" s="19"/>
      <c r="AJ1189" s="19"/>
      <c r="AK1189" s="19"/>
      <c r="AL1189" s="19"/>
      <c r="AM1189" s="19"/>
      <c r="AN1189" s="19"/>
      <c r="AO1189" s="19"/>
      <c r="AP1189" s="19"/>
      <c r="AQ1189" s="19"/>
      <c r="AR1189" s="19"/>
      <c r="AS1189" s="19"/>
      <c r="AT1189" s="19"/>
      <c r="AU1189" s="19"/>
      <c r="AV1189" s="19"/>
      <c r="AW1189" s="19"/>
      <c r="AX1189" s="19"/>
      <c r="AY1189" s="19"/>
      <c r="AZ1189" s="19"/>
      <c r="BA1189" s="19"/>
      <c r="BB1189" s="19"/>
      <c r="BC1189" s="19"/>
      <c r="BD1189" s="19"/>
      <c r="BE1189" s="19"/>
      <c r="BF1189" s="19"/>
      <c r="BG1189" s="19"/>
    </row>
    <row r="1190">
      <c r="B1190" s="26" t="s">
        <v>331</v>
      </c>
      <c r="C1190" s="19"/>
      <c r="D1190" s="19"/>
      <c r="E1190" s="19"/>
      <c r="F1190" s="19"/>
      <c r="G1190" s="19"/>
      <c r="H1190" s="19"/>
      <c r="I1190" s="19"/>
      <c r="J1190" s="19"/>
      <c r="K1190" s="19"/>
      <c r="L1190" s="19"/>
      <c r="M1190" s="19"/>
      <c r="N1190" s="19"/>
      <c r="O1190" s="19"/>
      <c r="P1190" s="19"/>
      <c r="Q1190" s="19"/>
      <c r="R1190" s="19"/>
      <c r="S1190" s="19"/>
      <c r="T1190" s="19"/>
      <c r="U1190" s="19"/>
      <c r="V1190" s="19"/>
      <c r="W1190" s="19"/>
      <c r="X1190" s="19"/>
      <c r="Y1190" s="19"/>
      <c r="Z1190" s="19"/>
      <c r="AA1190" s="19"/>
      <c r="AB1190" s="19"/>
      <c r="AC1190" s="19"/>
      <c r="AD1190" s="19"/>
      <c r="AE1190" s="19"/>
      <c r="AF1190" s="19"/>
      <c r="AG1190" s="19"/>
      <c r="AH1190" s="19"/>
      <c r="AI1190" s="19"/>
      <c r="AJ1190" s="19"/>
      <c r="AK1190" s="19"/>
      <c r="AL1190" s="19"/>
      <c r="AM1190" s="19"/>
      <c r="AN1190" s="19"/>
      <c r="AO1190" s="19"/>
      <c r="AP1190" s="19"/>
      <c r="AQ1190" s="19"/>
      <c r="AR1190" s="19"/>
      <c r="AS1190" s="19"/>
      <c r="AT1190" s="19"/>
      <c r="AU1190" s="19"/>
      <c r="AV1190" s="19"/>
      <c r="AW1190" s="19"/>
      <c r="AX1190" s="19"/>
      <c r="AY1190" s="19"/>
      <c r="AZ1190" s="19"/>
      <c r="BA1190" s="19"/>
      <c r="BB1190" s="19"/>
      <c r="BC1190" s="19"/>
      <c r="BD1190" s="19"/>
      <c r="BE1190" s="19"/>
      <c r="BF1190" s="19"/>
      <c r="BG1190" s="19"/>
    </row>
    <row r="1191">
      <c r="B1191" t="s">
        <v>480</v>
      </c>
      <c r="C1191" s="19" t="n">
        <v>0.0615376962827669</v>
      </c>
      <c r="D1191" s="19" t="n">
        <v>0.0851053439177499</v>
      </c>
      <c r="E1191" s="19" t="n">
        <v>0.0392442632375983</v>
      </c>
      <c r="F1191" s="19"/>
      <c r="G1191" s="19" t="n">
        <v>0.0946786058191571</v>
      </c>
      <c r="H1191" s="19" t="n">
        <v>0.0856579546543879</v>
      </c>
      <c r="I1191" s="19" t="n">
        <v>0.0490712097940548</v>
      </c>
      <c r="J1191" s="19" t="n">
        <v>0.0691444805304573</v>
      </c>
      <c r="K1191" s="19" t="n">
        <v>0.0521825924510692</v>
      </c>
      <c r="L1191" s="19" t="n">
        <v>0.0325330305648064</v>
      </c>
      <c r="M1191" s="19"/>
      <c r="N1191" s="19" t="n">
        <v>0.0738042285203238</v>
      </c>
      <c r="O1191" s="19" t="n">
        <v>0.0725456426871218</v>
      </c>
      <c r="P1191" s="19" t="n">
        <v>0.057353295242496</v>
      </c>
      <c r="Q1191" s="19" t="n">
        <v>0.0417064260878763</v>
      </c>
      <c r="R1191" s="19"/>
      <c r="S1191" s="19" t="n">
        <v>0.0920918602688327</v>
      </c>
      <c r="T1191" s="19" t="n">
        <v>0.0564445579208974</v>
      </c>
      <c r="U1191" s="19" t="n">
        <v>0.00822072250114674</v>
      </c>
      <c r="V1191" s="19" t="n">
        <v>0.0670615068524282</v>
      </c>
      <c r="W1191" s="19" t="n">
        <v>0.0945219011136668</v>
      </c>
      <c r="X1191" s="19" t="n">
        <v>0.0222569973137084</v>
      </c>
      <c r="Y1191" s="19" t="n">
        <v>0.0371614631989613</v>
      </c>
      <c r="Z1191" s="19" t="n">
        <v>0.0508765154901961</v>
      </c>
      <c r="AA1191" s="19" t="n">
        <v>0.107839305529448</v>
      </c>
      <c r="AB1191" s="19" t="n">
        <v>0.0701724520591645</v>
      </c>
      <c r="AC1191" s="19" t="n">
        <v>0.044798611477336</v>
      </c>
      <c r="AD1191" s="19" t="n">
        <v>0.0308738309045765</v>
      </c>
      <c r="AE1191" s="19"/>
      <c r="AF1191" s="19" t="n">
        <v>0.0654330891212215</v>
      </c>
      <c r="AG1191" s="19" t="n">
        <v>0.0686784017811468</v>
      </c>
      <c r="AH1191" s="19" t="n">
        <v>0.039705732818405</v>
      </c>
      <c r="AI1191" s="19"/>
      <c r="AJ1191" s="19" t="n">
        <v>0.0618799057877319</v>
      </c>
      <c r="AK1191" s="19" t="n">
        <v>0.0895331216402035</v>
      </c>
      <c r="AL1191" s="19" t="n">
        <v>0.0338492281927202</v>
      </c>
      <c r="AM1191" s="19" t="n">
        <v>0</v>
      </c>
      <c r="AN1191" s="19" t="n">
        <v>0.0203967998036777</v>
      </c>
      <c r="AO1191" s="19"/>
      <c r="AP1191" s="19" t="n">
        <v>0.0734327491086491</v>
      </c>
      <c r="AQ1191" s="19" t="n">
        <v>0.0913339681134558</v>
      </c>
      <c r="AR1191" s="19" t="n">
        <v>0.012702357165284</v>
      </c>
      <c r="AS1191" s="19" t="n">
        <v>0.0488956308787359</v>
      </c>
      <c r="AT1191" s="19" t="n">
        <v>0.0296569391675879</v>
      </c>
      <c r="AU1191" s="19"/>
      <c r="AV1191" s="19" t="n">
        <v>0.0864428521273435</v>
      </c>
      <c r="AW1191" s="19" t="n">
        <v>0.0778708546310061</v>
      </c>
      <c r="AX1191" s="19" t="n">
        <v>0.012724470118079</v>
      </c>
      <c r="AY1191" s="19" t="n">
        <v>0.0626636193006549</v>
      </c>
      <c r="AZ1191" s="19" t="n">
        <v>0.0402502698590181</v>
      </c>
      <c r="BA1191" s="19" t="n">
        <v>0.0112634127231172</v>
      </c>
      <c r="BB1191" s="19"/>
      <c r="BC1191" s="19" t="n">
        <v>0.0258606771205181</v>
      </c>
      <c r="BD1191" s="19" t="n">
        <v>0.0481734276616717</v>
      </c>
      <c r="BE1191" s="19" t="n">
        <v>0.0789727563786848</v>
      </c>
      <c r="BF1191" s="19" t="n">
        <v>0.0766133869079236</v>
      </c>
      <c r="BG1191" s="19" t="n">
        <v>0.0382112786576667</v>
      </c>
    </row>
    <row r="1192">
      <c r="B1192" t="s">
        <v>481</v>
      </c>
      <c r="C1192" s="19" t="n">
        <v>0.172397466502367</v>
      </c>
      <c r="D1192" s="19" t="n">
        <v>0.197023723284077</v>
      </c>
      <c r="E1192" s="19" t="n">
        <v>0.14987850166034</v>
      </c>
      <c r="F1192" s="19"/>
      <c r="G1192" s="19" t="n">
        <v>0.224058160990091</v>
      </c>
      <c r="H1192" s="19" t="n">
        <v>0.202639348300289</v>
      </c>
      <c r="I1192" s="19" t="n">
        <v>0.126483800843735</v>
      </c>
      <c r="J1192" s="19" t="n">
        <v>0.219692161690601</v>
      </c>
      <c r="K1192" s="19" t="n">
        <v>0.129396956193049</v>
      </c>
      <c r="L1192" s="19" t="n">
        <v>0.14551010096049</v>
      </c>
      <c r="M1192" s="19"/>
      <c r="N1192" s="19" t="n">
        <v>0.169478323817155</v>
      </c>
      <c r="O1192" s="19" t="n">
        <v>0.176739721336874</v>
      </c>
      <c r="P1192" s="19" t="n">
        <v>0.160182289530821</v>
      </c>
      <c r="Q1192" s="19" t="n">
        <v>0.181401862698519</v>
      </c>
      <c r="R1192" s="19"/>
      <c r="S1192" s="19" t="n">
        <v>0.198388050753887</v>
      </c>
      <c r="T1192" s="19" t="n">
        <v>0.161308856727844</v>
      </c>
      <c r="U1192" s="19" t="n">
        <v>0.140927056343327</v>
      </c>
      <c r="V1192" s="19" t="n">
        <v>0.192493128435536</v>
      </c>
      <c r="W1192" s="19" t="n">
        <v>0.188541669914183</v>
      </c>
      <c r="X1192" s="19" t="n">
        <v>0.186245528803538</v>
      </c>
      <c r="Y1192" s="19" t="n">
        <v>0.213537699115056</v>
      </c>
      <c r="Z1192" s="19" t="n">
        <v>0.18195346246998</v>
      </c>
      <c r="AA1192" s="19" t="n">
        <v>0.0956488281254846</v>
      </c>
      <c r="AB1192" s="19" t="n">
        <v>0.168258205021694</v>
      </c>
      <c r="AC1192" s="19" t="n">
        <v>0.212050085089945</v>
      </c>
      <c r="AD1192" s="19" t="n">
        <v>0.160650445946679</v>
      </c>
      <c r="AE1192" s="19"/>
      <c r="AF1192" s="19" t="n">
        <v>0.164688710123432</v>
      </c>
      <c r="AG1192" s="19" t="n">
        <v>0.177214032471628</v>
      </c>
      <c r="AH1192" s="19" t="n">
        <v>0.153316096238238</v>
      </c>
      <c r="AI1192" s="19"/>
      <c r="AJ1192" s="19" t="n">
        <v>0.171807763588702</v>
      </c>
      <c r="AK1192" s="19" t="n">
        <v>0.167219452752372</v>
      </c>
      <c r="AL1192" s="19" t="n">
        <v>0.186608889788747</v>
      </c>
      <c r="AM1192" s="19" t="n">
        <v>0.155006375332789</v>
      </c>
      <c r="AN1192" s="19" t="n">
        <v>0.182555850676445</v>
      </c>
      <c r="AO1192" s="19"/>
      <c r="AP1192" s="19" t="n">
        <v>0.165176250592606</v>
      </c>
      <c r="AQ1192" s="19" t="n">
        <v>0.171375815099161</v>
      </c>
      <c r="AR1192" s="19" t="n">
        <v>0.130688323667889</v>
      </c>
      <c r="AS1192" s="19" t="n">
        <v>0.228640558305694</v>
      </c>
      <c r="AT1192" s="19" t="n">
        <v>0.144350650159146</v>
      </c>
      <c r="AU1192" s="19"/>
      <c r="AV1192" s="19" t="n">
        <v>0.184176226258254</v>
      </c>
      <c r="AW1192" s="19" t="n">
        <v>0.156140297814133</v>
      </c>
      <c r="AX1192" s="19" t="n">
        <v>0.17041599064313</v>
      </c>
      <c r="AY1192" s="19" t="n">
        <v>0.175784150317936</v>
      </c>
      <c r="AZ1192" s="19" t="n">
        <v>0.166087769364862</v>
      </c>
      <c r="BA1192" s="19" t="n">
        <v>0.133190581825083</v>
      </c>
      <c r="BB1192" s="19"/>
      <c r="BC1192" s="19" t="n">
        <v>0.167129040549003</v>
      </c>
      <c r="BD1192" s="19" t="n">
        <v>0.167208335354788</v>
      </c>
      <c r="BE1192" s="19" t="n">
        <v>0.16792147414769</v>
      </c>
      <c r="BF1192" s="19" t="n">
        <v>0.188398729212003</v>
      </c>
      <c r="BG1192" s="19" t="n">
        <v>0.0664736966218668</v>
      </c>
    </row>
    <row r="1193">
      <c r="B1193" t="s">
        <v>482</v>
      </c>
      <c r="C1193" s="19" t="n">
        <v>0.296040802067891</v>
      </c>
      <c r="D1193" s="19" t="n">
        <v>0.276401718552873</v>
      </c>
      <c r="E1193" s="19" t="n">
        <v>0.31711092216223</v>
      </c>
      <c r="F1193" s="19"/>
      <c r="G1193" s="19" t="n">
        <v>0.285002520404446</v>
      </c>
      <c r="H1193" s="19" t="n">
        <v>0.21890762218287</v>
      </c>
      <c r="I1193" s="19" t="n">
        <v>0.282400094132692</v>
      </c>
      <c r="J1193" s="19" t="n">
        <v>0.31182472312874</v>
      </c>
      <c r="K1193" s="19" t="n">
        <v>0.313352696404328</v>
      </c>
      <c r="L1193" s="19" t="n">
        <v>0.348618281147495</v>
      </c>
      <c r="M1193" s="19"/>
      <c r="N1193" s="19" t="n">
        <v>0.339720149971591</v>
      </c>
      <c r="O1193" s="19" t="n">
        <v>0.293425111794097</v>
      </c>
      <c r="P1193" s="19" t="n">
        <v>0.27570920353548</v>
      </c>
      <c r="Q1193" s="19" t="n">
        <v>0.272398802904589</v>
      </c>
      <c r="R1193" s="19"/>
      <c r="S1193" s="19" t="n">
        <v>0.310103261875338</v>
      </c>
      <c r="T1193" s="19" t="n">
        <v>0.317117898185053</v>
      </c>
      <c r="U1193" s="19" t="n">
        <v>0.322465710184015</v>
      </c>
      <c r="V1193" s="19" t="n">
        <v>0.357354384405264</v>
      </c>
      <c r="W1193" s="19" t="n">
        <v>0.280475154158756</v>
      </c>
      <c r="X1193" s="19" t="n">
        <v>0.33096612737143</v>
      </c>
      <c r="Y1193" s="19" t="n">
        <v>0.224431183037327</v>
      </c>
      <c r="Z1193" s="19" t="n">
        <v>0.372805633283707</v>
      </c>
      <c r="AA1193" s="19" t="n">
        <v>0.237710312883032</v>
      </c>
      <c r="AB1193" s="19" t="n">
        <v>0.2982829811325</v>
      </c>
      <c r="AC1193" s="19" t="n">
        <v>0.173362435931178</v>
      </c>
      <c r="AD1193" s="19" t="n">
        <v>0.325660799051841</v>
      </c>
      <c r="AE1193" s="19"/>
      <c r="AF1193" s="19" t="n">
        <v>0.278487142216331</v>
      </c>
      <c r="AG1193" s="19" t="n">
        <v>0.306312064868379</v>
      </c>
      <c r="AH1193" s="19" t="n">
        <v>0.319895342150122</v>
      </c>
      <c r="AI1193" s="19"/>
      <c r="AJ1193" s="19" t="n">
        <v>0.303656912327469</v>
      </c>
      <c r="AK1193" s="19" t="n">
        <v>0.285957825445067</v>
      </c>
      <c r="AL1193" s="19" t="n">
        <v>0.322241353637771</v>
      </c>
      <c r="AM1193" s="19" t="n">
        <v>0.221381548533955</v>
      </c>
      <c r="AN1193" s="19" t="n">
        <v>0.325901956017266</v>
      </c>
      <c r="AO1193" s="19"/>
      <c r="AP1193" s="19" t="n">
        <v>0.32966176439481</v>
      </c>
      <c r="AQ1193" s="19" t="n">
        <v>0.264622985940719</v>
      </c>
      <c r="AR1193" s="19" t="n">
        <v>0.37463097254085</v>
      </c>
      <c r="AS1193" s="19" t="n">
        <v>0.308650805877909</v>
      </c>
      <c r="AT1193" s="19" t="n">
        <v>0.276842798018983</v>
      </c>
      <c r="AU1193" s="19"/>
      <c r="AV1193" s="19" t="n">
        <v>0.269330478557553</v>
      </c>
      <c r="AW1193" s="19" t="n">
        <v>0.330154992290437</v>
      </c>
      <c r="AX1193" s="19" t="n">
        <v>0.431552667366014</v>
      </c>
      <c r="AY1193" s="19" t="n">
        <v>0.325133700206082</v>
      </c>
      <c r="AZ1193" s="19" t="n">
        <v>0.268915484142542</v>
      </c>
      <c r="BA1193" s="19" t="n">
        <v>0.239673126033132</v>
      </c>
      <c r="BB1193" s="19"/>
      <c r="BC1193" s="19" t="n">
        <v>0.294155065444936</v>
      </c>
      <c r="BD1193" s="19" t="n">
        <v>0.288105593472695</v>
      </c>
      <c r="BE1193" s="19" t="n">
        <v>0.301068005952685</v>
      </c>
      <c r="BF1193" s="19" t="n">
        <v>0.336871562335633</v>
      </c>
      <c r="BG1193" s="19" t="n">
        <v>0.251012961324274</v>
      </c>
    </row>
    <row r="1194">
      <c r="B1194" t="s">
        <v>483</v>
      </c>
      <c r="C1194" s="19" t="n">
        <v>0.348216724556647</v>
      </c>
      <c r="D1194" s="19" t="n">
        <v>0.337227852688388</v>
      </c>
      <c r="E1194" s="19" t="n">
        <v>0.357849597966046</v>
      </c>
      <c r="F1194" s="19"/>
      <c r="G1194" s="19" t="n">
        <v>0.32967509881389</v>
      </c>
      <c r="H1194" s="19" t="n">
        <v>0.377702829030811</v>
      </c>
      <c r="I1194" s="19" t="n">
        <v>0.418295711658818</v>
      </c>
      <c r="J1194" s="19" t="n">
        <v>0.287265193354923</v>
      </c>
      <c r="K1194" s="19" t="n">
        <v>0.355657617991701</v>
      </c>
      <c r="L1194" s="19" t="n">
        <v>0.324746995179341</v>
      </c>
      <c r="M1194" s="19"/>
      <c r="N1194" s="19" t="n">
        <v>0.328525884210708</v>
      </c>
      <c r="O1194" s="19" t="n">
        <v>0.357164349839425</v>
      </c>
      <c r="P1194" s="19" t="n">
        <v>0.387406577415173</v>
      </c>
      <c r="Q1194" s="19" t="n">
        <v>0.325262092616849</v>
      </c>
      <c r="R1194" s="19"/>
      <c r="S1194" s="19" t="n">
        <v>0.301392542712403</v>
      </c>
      <c r="T1194" s="19" t="n">
        <v>0.341079039193986</v>
      </c>
      <c r="U1194" s="19" t="n">
        <v>0.356829637393949</v>
      </c>
      <c r="V1194" s="19" t="n">
        <v>0.267636135164684</v>
      </c>
      <c r="W1194" s="19" t="n">
        <v>0.319343554989929</v>
      </c>
      <c r="X1194" s="19" t="n">
        <v>0.317295737724921</v>
      </c>
      <c r="Y1194" s="19" t="n">
        <v>0.405711775670645</v>
      </c>
      <c r="Z1194" s="19" t="n">
        <v>0.256550262047472</v>
      </c>
      <c r="AA1194" s="19" t="n">
        <v>0.429372980238817</v>
      </c>
      <c r="AB1194" s="19" t="n">
        <v>0.388010770619859</v>
      </c>
      <c r="AC1194" s="19" t="n">
        <v>0.468714755556452</v>
      </c>
      <c r="AD1194" s="19" t="n">
        <v>0.294903891350432</v>
      </c>
      <c r="AE1194" s="19"/>
      <c r="AF1194" s="19" t="n">
        <v>0.358080694788169</v>
      </c>
      <c r="AG1194" s="19" t="n">
        <v>0.34024424728833</v>
      </c>
      <c r="AH1194" s="19" t="n">
        <v>0.32339476468498</v>
      </c>
      <c r="AI1194" s="19"/>
      <c r="AJ1194" s="19" t="n">
        <v>0.334132347126266</v>
      </c>
      <c r="AK1194" s="19" t="n">
        <v>0.380640216283446</v>
      </c>
      <c r="AL1194" s="19" t="n">
        <v>0.248262532067567</v>
      </c>
      <c r="AM1194" s="19" t="n">
        <v>0.512173243479884</v>
      </c>
      <c r="AN1194" s="19" t="n">
        <v>0.276526877538404</v>
      </c>
      <c r="AO1194" s="19"/>
      <c r="AP1194" s="19" t="n">
        <v>0.306753134154847</v>
      </c>
      <c r="AQ1194" s="19" t="n">
        <v>0.379904105939729</v>
      </c>
      <c r="AR1194" s="19" t="n">
        <v>0.353804986492114</v>
      </c>
      <c r="AS1194" s="19" t="n">
        <v>0.3131871316001</v>
      </c>
      <c r="AT1194" s="19" t="n">
        <v>0.36120353488491</v>
      </c>
      <c r="AU1194" s="19"/>
      <c r="AV1194" s="19" t="n">
        <v>0.38875027495331</v>
      </c>
      <c r="AW1194" s="19" t="n">
        <v>0.305291930555055</v>
      </c>
      <c r="AX1194" s="19" t="n">
        <v>0.264445068084445</v>
      </c>
      <c r="AY1194" s="19" t="n">
        <v>0.336138800083387</v>
      </c>
      <c r="AZ1194" s="19" t="n">
        <v>0.35089236845101</v>
      </c>
      <c r="BA1194" s="19" t="n">
        <v>0.378148528773399</v>
      </c>
      <c r="BB1194" s="19"/>
      <c r="BC1194" s="19" t="n">
        <v>0.326450661826514</v>
      </c>
      <c r="BD1194" s="19" t="n">
        <v>0.38366015630917</v>
      </c>
      <c r="BE1194" s="19" t="n">
        <v>0.372016308684117</v>
      </c>
      <c r="BF1194" s="19" t="n">
        <v>0.343643936760085</v>
      </c>
      <c r="BG1194" s="19" t="n">
        <v>0.38591382379096</v>
      </c>
    </row>
    <row r="1195">
      <c r="B1195" t="s">
        <v>100</v>
      </c>
      <c r="C1195" s="19" t="n">
        <v>0.121807310590329</v>
      </c>
      <c r="D1195" s="19" t="n">
        <v>0.104241361556912</v>
      </c>
      <c r="E1195" s="19" t="n">
        <v>0.135916714973786</v>
      </c>
      <c r="F1195" s="19"/>
      <c r="G1195" s="19" t="n">
        <v>0.0665856139724148</v>
      </c>
      <c r="H1195" s="19" t="n">
        <v>0.115092245831642</v>
      </c>
      <c r="I1195" s="19" t="n">
        <v>0.1237491835707</v>
      </c>
      <c r="J1195" s="19" t="n">
        <v>0.112073441295279</v>
      </c>
      <c r="K1195" s="19" t="n">
        <v>0.149410136959852</v>
      </c>
      <c r="L1195" s="19" t="n">
        <v>0.148591592147868</v>
      </c>
      <c r="M1195" s="19"/>
      <c r="N1195" s="19" t="n">
        <v>0.0884714134802226</v>
      </c>
      <c r="O1195" s="19" t="n">
        <v>0.100125174342482</v>
      </c>
      <c r="P1195" s="19" t="n">
        <v>0.119348634276031</v>
      </c>
      <c r="Q1195" s="19" t="n">
        <v>0.179230815692167</v>
      </c>
      <c r="R1195" s="19"/>
      <c r="S1195" s="19" t="n">
        <v>0.0980242843895394</v>
      </c>
      <c r="T1195" s="19" t="n">
        <v>0.124049647972221</v>
      </c>
      <c r="U1195" s="19" t="n">
        <v>0.171556873577562</v>
      </c>
      <c r="V1195" s="19" t="n">
        <v>0.115454845142088</v>
      </c>
      <c r="W1195" s="19" t="n">
        <v>0.117117719823465</v>
      </c>
      <c r="X1195" s="19" t="n">
        <v>0.143235608786403</v>
      </c>
      <c r="Y1195" s="19" t="n">
        <v>0.119157878978011</v>
      </c>
      <c r="Z1195" s="19" t="n">
        <v>0.137814126708644</v>
      </c>
      <c r="AA1195" s="19" t="n">
        <v>0.129428573223218</v>
      </c>
      <c r="AB1195" s="19" t="n">
        <v>0.0752755911667819</v>
      </c>
      <c r="AC1195" s="19" t="n">
        <v>0.101074111945089</v>
      </c>
      <c r="AD1195" s="19" t="n">
        <v>0.187911032746471</v>
      </c>
      <c r="AE1195" s="19"/>
      <c r="AF1195" s="19" t="n">
        <v>0.133310363750846</v>
      </c>
      <c r="AG1195" s="19" t="n">
        <v>0.107551253590516</v>
      </c>
      <c r="AH1195" s="19" t="n">
        <v>0.163688064108256</v>
      </c>
      <c r="AI1195" s="19"/>
      <c r="AJ1195" s="19" t="n">
        <v>0.128523071169831</v>
      </c>
      <c r="AK1195" s="19" t="n">
        <v>0.0766493838789119</v>
      </c>
      <c r="AL1195" s="19" t="n">
        <v>0.209037996313194</v>
      </c>
      <c r="AM1195" s="19" t="n">
        <v>0.111438832653372</v>
      </c>
      <c r="AN1195" s="19" t="n">
        <v>0.194618515964207</v>
      </c>
      <c r="AO1195" s="19"/>
      <c r="AP1195" s="19" t="n">
        <v>0.124976101749088</v>
      </c>
      <c r="AQ1195" s="19" t="n">
        <v>0.0927631249069363</v>
      </c>
      <c r="AR1195" s="19" t="n">
        <v>0.128173360133863</v>
      </c>
      <c r="AS1195" s="19" t="n">
        <v>0.10062587333756</v>
      </c>
      <c r="AT1195" s="19" t="n">
        <v>0.187946077769373</v>
      </c>
      <c r="AU1195" s="19"/>
      <c r="AV1195" s="19" t="n">
        <v>0.07130016810354</v>
      </c>
      <c r="AW1195" s="19" t="n">
        <v>0.130541924709368</v>
      </c>
      <c r="AX1195" s="19" t="n">
        <v>0.120861803788332</v>
      </c>
      <c r="AY1195" s="19" t="n">
        <v>0.10027973009194</v>
      </c>
      <c r="AZ1195" s="19" t="n">
        <v>0.173854108182568</v>
      </c>
      <c r="BA1195" s="19" t="n">
        <v>0.237724350645269</v>
      </c>
      <c r="BB1195" s="19"/>
      <c r="BC1195" s="19" t="n">
        <v>0.186404555059028</v>
      </c>
      <c r="BD1195" s="19" t="n">
        <v>0.112852487201675</v>
      </c>
      <c r="BE1195" s="19" t="n">
        <v>0.0800214548368238</v>
      </c>
      <c r="BF1195" s="19" t="n">
        <v>0.0544723847843553</v>
      </c>
      <c r="BG1195" s="19" t="n">
        <v>0.258388239605232</v>
      </c>
    </row>
    <row r="1196">
      <c r="B1196" t="s">
        <v>484</v>
      </c>
      <c r="C1196" s="19" t="n">
        <v>0.233935162785133</v>
      </c>
      <c r="D1196" s="19" t="n">
        <v>0.282129067201827</v>
      </c>
      <c r="E1196" s="19" t="n">
        <v>0.189122764897938</v>
      </c>
      <c r="F1196" s="19"/>
      <c r="G1196" s="19" t="n">
        <v>0.318736766809248</v>
      </c>
      <c r="H1196" s="19" t="n">
        <v>0.288297302954677</v>
      </c>
      <c r="I1196" s="19" t="n">
        <v>0.17555501063779</v>
      </c>
      <c r="J1196" s="19" t="n">
        <v>0.288836642221058</v>
      </c>
      <c r="K1196" s="19" t="n">
        <v>0.181579548644118</v>
      </c>
      <c r="L1196" s="19" t="n">
        <v>0.178043131525296</v>
      </c>
      <c r="M1196" s="19"/>
      <c r="N1196" s="19" t="n">
        <v>0.243282552337479</v>
      </c>
      <c r="O1196" s="19" t="n">
        <v>0.249285364023996</v>
      </c>
      <c r="P1196" s="19" t="n">
        <v>0.217535584773317</v>
      </c>
      <c r="Q1196" s="19" t="n">
        <v>0.223108288786395</v>
      </c>
      <c r="R1196" s="19"/>
      <c r="S1196" s="19" t="n">
        <v>0.29047991102272</v>
      </c>
      <c r="T1196" s="19" t="n">
        <v>0.217753414648741</v>
      </c>
      <c r="U1196" s="19" t="n">
        <v>0.149147778844474</v>
      </c>
      <c r="V1196" s="19" t="n">
        <v>0.259554635287964</v>
      </c>
      <c r="W1196" s="19" t="n">
        <v>0.28306357102785</v>
      </c>
      <c r="X1196" s="19" t="n">
        <v>0.208502526117246</v>
      </c>
      <c r="Y1196" s="19" t="n">
        <v>0.250699162314018</v>
      </c>
      <c r="Z1196" s="19" t="n">
        <v>0.232829977960176</v>
      </c>
      <c r="AA1196" s="19" t="n">
        <v>0.203488133654933</v>
      </c>
      <c r="AB1196" s="19" t="n">
        <v>0.238430657080859</v>
      </c>
      <c r="AC1196" s="19" t="n">
        <v>0.256848696567281</v>
      </c>
      <c r="AD1196" s="19" t="n">
        <v>0.191524276851256</v>
      </c>
      <c r="AE1196" s="19"/>
      <c r="AF1196" s="19" t="n">
        <v>0.230121799244654</v>
      </c>
      <c r="AG1196" s="19" t="n">
        <v>0.245892434252775</v>
      </c>
      <c r="AH1196" s="19" t="n">
        <v>0.193021829056643</v>
      </c>
      <c r="AI1196" s="19"/>
      <c r="AJ1196" s="19" t="n">
        <v>0.233687669376434</v>
      </c>
      <c r="AK1196" s="19" t="n">
        <v>0.256752574392575</v>
      </c>
      <c r="AL1196" s="19" t="n">
        <v>0.220458117981467</v>
      </c>
      <c r="AM1196" s="19" t="n">
        <v>0.155006375332789</v>
      </c>
      <c r="AN1196" s="19" t="n">
        <v>0.202952650480123</v>
      </c>
      <c r="AO1196" s="19"/>
      <c r="AP1196" s="19" t="n">
        <v>0.238608999701255</v>
      </c>
      <c r="AQ1196" s="19" t="n">
        <v>0.262709783212616</v>
      </c>
      <c r="AR1196" s="19" t="n">
        <v>0.143390680833173</v>
      </c>
      <c r="AS1196" s="19" t="n">
        <v>0.27753618918443</v>
      </c>
      <c r="AT1196" s="19" t="n">
        <v>0.174007589326734</v>
      </c>
      <c r="AU1196" s="19"/>
      <c r="AV1196" s="19" t="n">
        <v>0.270619078385597</v>
      </c>
      <c r="AW1196" s="19" t="n">
        <v>0.234011152445139</v>
      </c>
      <c r="AX1196" s="19" t="n">
        <v>0.183140460761209</v>
      </c>
      <c r="AY1196" s="19" t="n">
        <v>0.238447769618591</v>
      </c>
      <c r="AZ1196" s="19" t="n">
        <v>0.20633803922388</v>
      </c>
      <c r="BA1196" s="19" t="n">
        <v>0.1444539945482</v>
      </c>
      <c r="BB1196" s="19"/>
      <c r="BC1196" s="19" t="n">
        <v>0.192989717669521</v>
      </c>
      <c r="BD1196" s="19" t="n">
        <v>0.21538176301646</v>
      </c>
      <c r="BE1196" s="19" t="n">
        <v>0.246894230526375</v>
      </c>
      <c r="BF1196" s="19" t="n">
        <v>0.265012116119926</v>
      </c>
      <c r="BG1196" s="19" t="n">
        <v>0.104684975279534</v>
      </c>
    </row>
    <row r="1197">
      <c r="B1197" t="s">
        <v>485</v>
      </c>
      <c r="C1197" s="19" t="n">
        <v>0.644257526624537</v>
      </c>
      <c r="D1197" s="19" t="n">
        <v>0.613629571241261</v>
      </c>
      <c r="E1197" s="19" t="n">
        <v>0.674960520128276</v>
      </c>
      <c r="F1197" s="19"/>
      <c r="G1197" s="19" t="n">
        <v>0.614677619218337</v>
      </c>
      <c r="H1197" s="19" t="n">
        <v>0.596610451213681</v>
      </c>
      <c r="I1197" s="19" t="n">
        <v>0.70069580579151</v>
      </c>
      <c r="J1197" s="19" t="n">
        <v>0.599089916483663</v>
      </c>
      <c r="K1197" s="19" t="n">
        <v>0.669010314396029</v>
      </c>
      <c r="L1197" s="19" t="n">
        <v>0.673365276326836</v>
      </c>
      <c r="M1197" s="19"/>
      <c r="N1197" s="19" t="n">
        <v>0.668246034182299</v>
      </c>
      <c r="O1197" s="19" t="n">
        <v>0.650589461633521</v>
      </c>
      <c r="P1197" s="19" t="n">
        <v>0.663115780950653</v>
      </c>
      <c r="Q1197" s="19" t="n">
        <v>0.597660895521438</v>
      </c>
      <c r="R1197" s="19"/>
      <c r="S1197" s="19" t="n">
        <v>0.611495804587741</v>
      </c>
      <c r="T1197" s="19" t="n">
        <v>0.658196937379038</v>
      </c>
      <c r="U1197" s="19" t="n">
        <v>0.679295347577964</v>
      </c>
      <c r="V1197" s="19" t="n">
        <v>0.624990519569948</v>
      </c>
      <c r="W1197" s="19" t="n">
        <v>0.599818709148686</v>
      </c>
      <c r="X1197" s="19" t="n">
        <v>0.648261865096351</v>
      </c>
      <c r="Y1197" s="19" t="n">
        <v>0.630142958707972</v>
      </c>
      <c r="Z1197" s="19" t="n">
        <v>0.629355895331179</v>
      </c>
      <c r="AA1197" s="19" t="n">
        <v>0.667083293121849</v>
      </c>
      <c r="AB1197" s="19" t="n">
        <v>0.68629375175236</v>
      </c>
      <c r="AC1197" s="19" t="n">
        <v>0.64207719148763</v>
      </c>
      <c r="AD1197" s="19" t="n">
        <v>0.620564690402273</v>
      </c>
      <c r="AE1197" s="19"/>
      <c r="AF1197" s="19" t="n">
        <v>0.6365678370045</v>
      </c>
      <c r="AG1197" s="19" t="n">
        <v>0.646556312156709</v>
      </c>
      <c r="AH1197" s="19" t="n">
        <v>0.643290106835101</v>
      </c>
      <c r="AI1197" s="19"/>
      <c r="AJ1197" s="19" t="n">
        <v>0.637789259453735</v>
      </c>
      <c r="AK1197" s="19" t="n">
        <v>0.666598041728513</v>
      </c>
      <c r="AL1197" s="19" t="n">
        <v>0.570503885705339</v>
      </c>
      <c r="AM1197" s="19" t="n">
        <v>0.733554792013839</v>
      </c>
      <c r="AN1197" s="19" t="n">
        <v>0.60242883355567</v>
      </c>
      <c r="AO1197" s="19"/>
      <c r="AP1197" s="19" t="n">
        <v>0.636414898549657</v>
      </c>
      <c r="AQ1197" s="19" t="n">
        <v>0.644527091880447</v>
      </c>
      <c r="AR1197" s="19" t="n">
        <v>0.728435959032964</v>
      </c>
      <c r="AS1197" s="19" t="n">
        <v>0.62183793747801</v>
      </c>
      <c r="AT1197" s="19" t="n">
        <v>0.638046332903892</v>
      </c>
      <c r="AU1197" s="19"/>
      <c r="AV1197" s="19" t="n">
        <v>0.658080753510863</v>
      </c>
      <c r="AW1197" s="19" t="n">
        <v>0.635446922845492</v>
      </c>
      <c r="AX1197" s="19" t="n">
        <v>0.695997735450459</v>
      </c>
      <c r="AY1197" s="19" t="n">
        <v>0.661272500289469</v>
      </c>
      <c r="AZ1197" s="19" t="n">
        <v>0.619807852593552</v>
      </c>
      <c r="BA1197" s="19" t="n">
        <v>0.617821654806531</v>
      </c>
      <c r="BB1197" s="19"/>
      <c r="BC1197" s="19" t="n">
        <v>0.620605727271451</v>
      </c>
      <c r="BD1197" s="19" t="n">
        <v>0.671765749781865</v>
      </c>
      <c r="BE1197" s="19" t="n">
        <v>0.673084314636802</v>
      </c>
      <c r="BF1197" s="19" t="n">
        <v>0.680515499095719</v>
      </c>
      <c r="BG1197" s="19" t="n">
        <v>0.636926785115235</v>
      </c>
    </row>
    <row r="1198">
      <c r="B1198" t="s">
        <v>141</v>
      </c>
      <c r="C1198" s="19" t="n">
        <v>-0.410322363839404</v>
      </c>
      <c r="D1198" s="19" t="n">
        <v>-0.331500504039434</v>
      </c>
      <c r="E1198" s="19" t="n">
        <v>-0.485837755230339</v>
      </c>
      <c r="F1198" s="19"/>
      <c r="G1198" s="19" t="n">
        <v>-0.295940852409088</v>
      </c>
      <c r="H1198" s="19" t="n">
        <v>-0.308313148259004</v>
      </c>
      <c r="I1198" s="19" t="n">
        <v>-0.52514079515372</v>
      </c>
      <c r="J1198" s="19" t="n">
        <v>-0.310253274262605</v>
      </c>
      <c r="K1198" s="19" t="n">
        <v>-0.487430765751911</v>
      </c>
      <c r="L1198" s="19" t="n">
        <v>-0.49532214480154</v>
      </c>
      <c r="M1198" s="19"/>
      <c r="N1198" s="19" t="n">
        <v>-0.42496348184482</v>
      </c>
      <c r="O1198" s="19" t="n">
        <v>-0.401304097609525</v>
      </c>
      <c r="P1198" s="19" t="n">
        <v>-0.445580196177336</v>
      </c>
      <c r="Q1198" s="19" t="n">
        <v>-0.374552606735043</v>
      </c>
      <c r="R1198" s="19"/>
      <c r="S1198" s="19" t="n">
        <v>-0.321015893565021</v>
      </c>
      <c r="T1198" s="19" t="n">
        <v>-0.440443522730297</v>
      </c>
      <c r="U1198" s="19" t="n">
        <v>-0.53014756873349</v>
      </c>
      <c r="V1198" s="19" t="n">
        <v>-0.365435884281984</v>
      </c>
      <c r="W1198" s="19" t="n">
        <v>-0.316755138120836</v>
      </c>
      <c r="X1198" s="19" t="n">
        <v>-0.439759338979105</v>
      </c>
      <c r="Y1198" s="19" t="n">
        <v>-0.379443796393954</v>
      </c>
      <c r="Z1198" s="19" t="n">
        <v>-0.396525917371003</v>
      </c>
      <c r="AA1198" s="19" t="n">
        <v>-0.463595159466917</v>
      </c>
      <c r="AB1198" s="19" t="n">
        <v>-0.447863094671501</v>
      </c>
      <c r="AC1198" s="19" t="n">
        <v>-0.385228494920349</v>
      </c>
      <c r="AD1198" s="19" t="n">
        <v>-0.429040413551018</v>
      </c>
      <c r="AE1198" s="19"/>
      <c r="AF1198" s="19" t="n">
        <v>-0.406446037759847</v>
      </c>
      <c r="AG1198" s="19" t="n">
        <v>-0.400663877903934</v>
      </c>
      <c r="AH1198" s="19" t="n">
        <v>-0.450268277778458</v>
      </c>
      <c r="AI1198" s="19"/>
      <c r="AJ1198" s="19" t="n">
        <v>-0.404101590077301</v>
      </c>
      <c r="AK1198" s="19" t="n">
        <v>-0.409845467335938</v>
      </c>
      <c r="AL1198" s="19" t="n">
        <v>-0.350045767723872</v>
      </c>
      <c r="AM1198" s="19" t="n">
        <v>-0.578548416681049</v>
      </c>
      <c r="AN1198" s="19" t="n">
        <v>-0.399476183075547</v>
      </c>
      <c r="AO1198" s="19"/>
      <c r="AP1198" s="19" t="n">
        <v>-0.397805898848402</v>
      </c>
      <c r="AQ1198" s="19" t="n">
        <v>-0.381817308667831</v>
      </c>
      <c r="AR1198" s="19" t="n">
        <v>-0.585045278199791</v>
      </c>
      <c r="AS1198" s="19" t="n">
        <v>-0.344301748293579</v>
      </c>
      <c r="AT1198" s="19" t="n">
        <v>-0.464038743577158</v>
      </c>
      <c r="AU1198" s="19"/>
      <c r="AV1198" s="19" t="n">
        <v>-0.387461675125265</v>
      </c>
      <c r="AW1198" s="19" t="n">
        <v>-0.401435770400353</v>
      </c>
      <c r="AX1198" s="19" t="n">
        <v>-0.51285727468925</v>
      </c>
      <c r="AY1198" s="19" t="n">
        <v>-0.422824730670878</v>
      </c>
      <c r="AZ1198" s="19" t="n">
        <v>-0.413469813369672</v>
      </c>
      <c r="BA1198" s="19" t="n">
        <v>-0.473367660258331</v>
      </c>
      <c r="BB1198" s="19"/>
      <c r="BC1198" s="19" t="n">
        <v>-0.42761600960193</v>
      </c>
      <c r="BD1198" s="19" t="n">
        <v>-0.456383986765406</v>
      </c>
      <c r="BE1198" s="19" t="n">
        <v>-0.426190084110427</v>
      </c>
      <c r="BF1198" s="19" t="n">
        <v>-0.415503382975792</v>
      </c>
      <c r="BG1198" s="19" t="n">
        <v>-0.532241809835701</v>
      </c>
    </row>
    <row r="1199">
      <c r="C1199" s="19"/>
      <c r="D1199" s="19"/>
      <c r="E1199" s="19"/>
      <c r="F1199" s="19"/>
      <c r="G1199" s="19"/>
      <c r="H1199" s="19"/>
      <c r="I1199" s="19"/>
      <c r="J1199" s="19"/>
      <c r="K1199" s="19"/>
      <c r="L1199" s="19"/>
      <c r="M1199" s="19"/>
      <c r="N1199" s="19"/>
      <c r="O1199" s="19"/>
      <c r="P1199" s="19"/>
      <c r="Q1199" s="19"/>
      <c r="R1199" s="19"/>
      <c r="S1199" s="19"/>
      <c r="T1199" s="19"/>
      <c r="U1199" s="19"/>
      <c r="V1199" s="19"/>
      <c r="W1199" s="19"/>
      <c r="X1199" s="19"/>
      <c r="Y1199" s="19"/>
      <c r="Z1199" s="19"/>
      <c r="AA1199" s="19"/>
      <c r="AB1199" s="19"/>
      <c r="AC1199" s="19"/>
      <c r="AD1199" s="19"/>
      <c r="AE1199" s="19"/>
      <c r="AF1199" s="19"/>
      <c r="AG1199" s="19"/>
      <c r="AH1199" s="19"/>
      <c r="AI1199" s="19"/>
      <c r="AJ1199" s="19"/>
      <c r="AK1199" s="19"/>
      <c r="AL1199" s="19"/>
      <c r="AM1199" s="19"/>
      <c r="AN1199" s="19"/>
      <c r="AO1199" s="19"/>
      <c r="AP1199" s="19"/>
      <c r="AQ1199" s="19"/>
      <c r="AR1199" s="19"/>
      <c r="AS1199" s="19"/>
      <c r="AT1199" s="19"/>
      <c r="AU1199" s="19"/>
      <c r="AV1199" s="19"/>
      <c r="AW1199" s="19"/>
      <c r="AX1199" s="19"/>
      <c r="AY1199" s="19"/>
      <c r="AZ1199" s="19"/>
      <c r="BA1199" s="19"/>
      <c r="BB1199" s="19"/>
      <c r="BC1199" s="19"/>
      <c r="BD1199" s="19"/>
      <c r="BE1199" s="19"/>
      <c r="BF1199" s="19"/>
      <c r="BG1199" s="19"/>
    </row>
    <row r="1200">
      <c r="B1200" s="7" t="s">
        <v>495</v>
      </c>
      <c r="C1200" s="19"/>
      <c r="D1200" s="19"/>
      <c r="E1200" s="19"/>
      <c r="F1200" s="19"/>
      <c r="G1200" s="19"/>
      <c r="H1200" s="19"/>
      <c r="I1200" s="19"/>
      <c r="J1200" s="19"/>
      <c r="K1200" s="19"/>
      <c r="L1200" s="19"/>
      <c r="M1200" s="19"/>
      <c r="N1200" s="19"/>
      <c r="O1200" s="19"/>
      <c r="P1200" s="19"/>
      <c r="Q1200" s="19"/>
      <c r="R1200" s="19"/>
      <c r="S1200" s="19"/>
      <c r="T1200" s="19"/>
      <c r="U1200" s="19"/>
      <c r="V1200" s="19"/>
      <c r="W1200" s="19"/>
      <c r="X1200" s="19"/>
      <c r="Y1200" s="19"/>
      <c r="Z1200" s="19"/>
      <c r="AA1200" s="19"/>
      <c r="AB1200" s="19"/>
      <c r="AC1200" s="19"/>
      <c r="AD1200" s="19"/>
      <c r="AE1200" s="19"/>
      <c r="AF1200" s="19"/>
      <c r="AG1200" s="19"/>
      <c r="AH1200" s="19"/>
      <c r="AI1200" s="19"/>
      <c r="AJ1200" s="19"/>
      <c r="AK1200" s="19"/>
      <c r="AL1200" s="19"/>
      <c r="AM1200" s="19"/>
      <c r="AN1200" s="19"/>
      <c r="AO1200" s="19"/>
      <c r="AP1200" s="19"/>
      <c r="AQ1200" s="19"/>
      <c r="AR1200" s="19"/>
      <c r="AS1200" s="19"/>
      <c r="AT1200" s="19"/>
      <c r="AU1200" s="19"/>
      <c r="AV1200" s="19"/>
      <c r="AW1200" s="19"/>
      <c r="AX1200" s="19"/>
      <c r="AY1200" s="19"/>
      <c r="AZ1200" s="19"/>
      <c r="BA1200" s="19"/>
      <c r="BB1200" s="19"/>
      <c r="BC1200" s="19"/>
      <c r="BD1200" s="19"/>
      <c r="BE1200" s="19"/>
      <c r="BF1200" s="19"/>
      <c r="BG1200" s="19"/>
    </row>
    <row r="1201">
      <c r="B1201" s="26" t="s">
        <v>331</v>
      </c>
      <c r="C1201" s="19"/>
      <c r="D1201" s="19"/>
      <c r="E1201" s="19"/>
      <c r="F1201" s="19"/>
      <c r="G1201" s="19"/>
      <c r="H1201" s="19"/>
      <c r="I1201" s="19"/>
      <c r="J1201" s="19"/>
      <c r="K1201" s="19"/>
      <c r="L1201" s="19"/>
      <c r="M1201" s="19"/>
      <c r="N1201" s="19"/>
      <c r="O1201" s="19"/>
      <c r="P1201" s="19"/>
      <c r="Q1201" s="19"/>
      <c r="R1201" s="19"/>
      <c r="S1201" s="19"/>
      <c r="T1201" s="19"/>
      <c r="U1201" s="19"/>
      <c r="V1201" s="19"/>
      <c r="W1201" s="19"/>
      <c r="X1201" s="19"/>
      <c r="Y1201" s="19"/>
      <c r="Z1201" s="19"/>
      <c r="AA1201" s="19"/>
      <c r="AB1201" s="19"/>
      <c r="AC1201" s="19"/>
      <c r="AD1201" s="19"/>
      <c r="AE1201" s="19"/>
      <c r="AF1201" s="19"/>
      <c r="AG1201" s="19"/>
      <c r="AH1201" s="19"/>
      <c r="AI1201" s="19"/>
      <c r="AJ1201" s="19"/>
      <c r="AK1201" s="19"/>
      <c r="AL1201" s="19"/>
      <c r="AM1201" s="19"/>
      <c r="AN1201" s="19"/>
      <c r="AO1201" s="19"/>
      <c r="AP1201" s="19"/>
      <c r="AQ1201" s="19"/>
      <c r="AR1201" s="19"/>
      <c r="AS1201" s="19"/>
      <c r="AT1201" s="19"/>
      <c r="AU1201" s="19"/>
      <c r="AV1201" s="19"/>
      <c r="AW1201" s="19"/>
      <c r="AX1201" s="19"/>
      <c r="AY1201" s="19"/>
      <c r="AZ1201" s="19"/>
      <c r="BA1201" s="19"/>
      <c r="BB1201" s="19"/>
      <c r="BC1201" s="19"/>
      <c r="BD1201" s="19"/>
      <c r="BE1201" s="19"/>
      <c r="BF1201" s="19"/>
      <c r="BG1201" s="19"/>
    </row>
    <row r="1202">
      <c r="B1202" t="s">
        <v>480</v>
      </c>
      <c r="C1202" s="19" t="n">
        <v>0.0566357675119229</v>
      </c>
      <c r="D1202" s="19" t="n">
        <v>0.0654655937559757</v>
      </c>
      <c r="E1202" s="19" t="n">
        <v>0.0485243539706024</v>
      </c>
      <c r="F1202" s="19"/>
      <c r="G1202" s="19" t="n">
        <v>0.100398560299933</v>
      </c>
      <c r="H1202" s="19" t="n">
        <v>0.0969220583439381</v>
      </c>
      <c r="I1202" s="19" t="n">
        <v>0.0163888516112055</v>
      </c>
      <c r="J1202" s="19" t="n">
        <v>0.0616167204334392</v>
      </c>
      <c r="K1202" s="19" t="n">
        <v>0.0567122816220134</v>
      </c>
      <c r="L1202" s="19" t="n">
        <v>0.026783784764917</v>
      </c>
      <c r="M1202" s="19"/>
      <c r="N1202" s="19" t="n">
        <v>0.0560108486275054</v>
      </c>
      <c r="O1202" s="19" t="n">
        <v>0.0510491364746378</v>
      </c>
      <c r="P1202" s="19" t="n">
        <v>0.0602166634054771</v>
      </c>
      <c r="Q1202" s="19" t="n">
        <v>0.0598439225106838</v>
      </c>
      <c r="R1202" s="19"/>
      <c r="S1202" s="19" t="n">
        <v>0.0738012373475794</v>
      </c>
      <c r="T1202" s="19" t="n">
        <v>0.0491754374723266</v>
      </c>
      <c r="U1202" s="19" t="n">
        <v>0.0415147580771605</v>
      </c>
      <c r="V1202" s="19" t="n">
        <v>0.0384656481876569</v>
      </c>
      <c r="W1202" s="19" t="n">
        <v>0.0737147876847496</v>
      </c>
      <c r="X1202" s="19" t="n">
        <v>0.0395014517329923</v>
      </c>
      <c r="Y1202" s="19" t="n">
        <v>0.0356919267305007</v>
      </c>
      <c r="Z1202" s="19" t="n">
        <v>0.0632745393700107</v>
      </c>
      <c r="AA1202" s="19" t="n">
        <v>0.0982382027907101</v>
      </c>
      <c r="AB1202" s="19" t="n">
        <v>0.0495319945307966</v>
      </c>
      <c r="AC1202" s="19" t="n">
        <v>0.0447142665980263</v>
      </c>
      <c r="AD1202" s="19" t="n">
        <v>0.0659782232550414</v>
      </c>
      <c r="AE1202" s="19"/>
      <c r="AF1202" s="19" t="n">
        <v>0.0456452296303881</v>
      </c>
      <c r="AG1202" s="19" t="n">
        <v>0.0723260111533451</v>
      </c>
      <c r="AH1202" s="19" t="n">
        <v>0.0345058170359886</v>
      </c>
      <c r="AI1202" s="19"/>
      <c r="AJ1202" s="19" t="n">
        <v>0.0487200673976181</v>
      </c>
      <c r="AK1202" s="19" t="n">
        <v>0.0833989743127299</v>
      </c>
      <c r="AL1202" s="19" t="n">
        <v>0.0161123477530718</v>
      </c>
      <c r="AM1202" s="19" t="n">
        <v>0</v>
      </c>
      <c r="AN1202" s="19" t="n">
        <v>0.0602736726464066</v>
      </c>
      <c r="AO1202" s="19"/>
      <c r="AP1202" s="19" t="n">
        <v>0.0693848068465869</v>
      </c>
      <c r="AQ1202" s="19" t="n">
        <v>0.0818761179280053</v>
      </c>
      <c r="AR1202" s="19" t="n">
        <v>0</v>
      </c>
      <c r="AS1202" s="19" t="n">
        <v>0.0564414004646028</v>
      </c>
      <c r="AT1202" s="19" t="n">
        <v>0</v>
      </c>
      <c r="AU1202" s="19"/>
      <c r="AV1202" s="19" t="n">
        <v>0.0848133616165562</v>
      </c>
      <c r="AW1202" s="19" t="n">
        <v>0.0696664163348043</v>
      </c>
      <c r="AX1202" s="19" t="n">
        <v>0.0230999452867082</v>
      </c>
      <c r="AY1202" s="19" t="n">
        <v>0.0413655920365456</v>
      </c>
      <c r="AZ1202" s="19" t="n">
        <v>0</v>
      </c>
      <c r="BA1202" s="19" t="n">
        <v>0.0412316698363845</v>
      </c>
      <c r="BB1202" s="19"/>
      <c r="BC1202" s="19" t="n">
        <v>0.0347889690319977</v>
      </c>
      <c r="BD1202" s="19" t="n">
        <v>0.0527766560413657</v>
      </c>
      <c r="BE1202" s="19" t="n">
        <v>0.0705098582827426</v>
      </c>
      <c r="BF1202" s="19" t="n">
        <v>0.0705050154542828</v>
      </c>
      <c r="BG1202" s="19" t="n">
        <v>0</v>
      </c>
    </row>
    <row r="1203">
      <c r="B1203" t="s">
        <v>481</v>
      </c>
      <c r="C1203" s="19" t="n">
        <v>0.241680353425276</v>
      </c>
      <c r="D1203" s="19" t="n">
        <v>0.281320008219638</v>
      </c>
      <c r="E1203" s="19" t="n">
        <v>0.20517561326351</v>
      </c>
      <c r="F1203" s="19"/>
      <c r="G1203" s="19" t="n">
        <v>0.262340424751163</v>
      </c>
      <c r="H1203" s="19" t="n">
        <v>0.256885186699832</v>
      </c>
      <c r="I1203" s="19" t="n">
        <v>0.209985704934208</v>
      </c>
      <c r="J1203" s="19" t="n">
        <v>0.259239839610778</v>
      </c>
      <c r="K1203" s="19" t="n">
        <v>0.182722380665105</v>
      </c>
      <c r="L1203" s="19" t="n">
        <v>0.270670304276832</v>
      </c>
      <c r="M1203" s="19"/>
      <c r="N1203" s="19" t="n">
        <v>0.265590894929289</v>
      </c>
      <c r="O1203" s="19" t="n">
        <v>0.280508852051701</v>
      </c>
      <c r="P1203" s="19" t="n">
        <v>0.227752853331391</v>
      </c>
      <c r="Q1203" s="19" t="n">
        <v>0.190393873934279</v>
      </c>
      <c r="R1203" s="19"/>
      <c r="S1203" s="19" t="n">
        <v>0.265463711407446</v>
      </c>
      <c r="T1203" s="19" t="n">
        <v>0.196950770004749</v>
      </c>
      <c r="U1203" s="19" t="n">
        <v>0.25697219480973</v>
      </c>
      <c r="V1203" s="19" t="n">
        <v>0.229475398838939</v>
      </c>
      <c r="W1203" s="19" t="n">
        <v>0.292030884516209</v>
      </c>
      <c r="X1203" s="19" t="n">
        <v>0.29858338707616</v>
      </c>
      <c r="Y1203" s="19" t="n">
        <v>0.249925831353175</v>
      </c>
      <c r="Z1203" s="19" t="n">
        <v>0.332313678033914</v>
      </c>
      <c r="AA1203" s="19" t="n">
        <v>0.127080175162801</v>
      </c>
      <c r="AB1203" s="19" t="n">
        <v>0.299471963840795</v>
      </c>
      <c r="AC1203" s="19" t="n">
        <v>0.220051720287118</v>
      </c>
      <c r="AD1203" s="19" t="n">
        <v>0.224414560264263</v>
      </c>
      <c r="AE1203" s="19"/>
      <c r="AF1203" s="19" t="n">
        <v>0.244273380213441</v>
      </c>
      <c r="AG1203" s="19" t="n">
        <v>0.254065360810465</v>
      </c>
      <c r="AH1203" s="19" t="n">
        <v>0.199709814440524</v>
      </c>
      <c r="AI1203" s="19"/>
      <c r="AJ1203" s="19" t="n">
        <v>0.257459734573978</v>
      </c>
      <c r="AK1203" s="19" t="n">
        <v>0.23599266695039</v>
      </c>
      <c r="AL1203" s="19" t="n">
        <v>0.230046984298084</v>
      </c>
      <c r="AM1203" s="19" t="n">
        <v>0.103828748814481</v>
      </c>
      <c r="AN1203" s="19" t="n">
        <v>0.239019650919359</v>
      </c>
      <c r="AO1203" s="19"/>
      <c r="AP1203" s="19" t="n">
        <v>0.248518251166171</v>
      </c>
      <c r="AQ1203" s="19" t="n">
        <v>0.248119648556178</v>
      </c>
      <c r="AR1203" s="19" t="n">
        <v>0.170666391479541</v>
      </c>
      <c r="AS1203" s="19" t="n">
        <v>0.286269118755062</v>
      </c>
      <c r="AT1203" s="19" t="n">
        <v>0.188944716377943</v>
      </c>
      <c r="AU1203" s="19"/>
      <c r="AV1203" s="19" t="n">
        <v>0.259722524802371</v>
      </c>
      <c r="AW1203" s="19" t="n">
        <v>0.242175324191693</v>
      </c>
      <c r="AX1203" s="19" t="n">
        <v>0.218235865981663</v>
      </c>
      <c r="AY1203" s="19" t="n">
        <v>0.272219024714789</v>
      </c>
      <c r="AZ1203" s="19" t="n">
        <v>0.152529923792892</v>
      </c>
      <c r="BA1203" s="19" t="n">
        <v>0.220170536589014</v>
      </c>
      <c r="BB1203" s="19"/>
      <c r="BC1203" s="19" t="n">
        <v>0.238123154352987</v>
      </c>
      <c r="BD1203" s="19" t="n">
        <v>0.252742642090732</v>
      </c>
      <c r="BE1203" s="19" t="n">
        <v>0.219389476104324</v>
      </c>
      <c r="BF1203" s="19" t="n">
        <v>0.27944143329308</v>
      </c>
      <c r="BG1203" s="19" t="n">
        <v>0.0664736966218668</v>
      </c>
    </row>
    <row r="1204">
      <c r="B1204" t="s">
        <v>482</v>
      </c>
      <c r="C1204" s="19" t="n">
        <v>0.319096530086895</v>
      </c>
      <c r="D1204" s="19" t="n">
        <v>0.320835915557239</v>
      </c>
      <c r="E1204" s="19" t="n">
        <v>0.317959644854733</v>
      </c>
      <c r="F1204" s="19"/>
      <c r="G1204" s="19" t="n">
        <v>0.316857939945823</v>
      </c>
      <c r="H1204" s="19" t="n">
        <v>0.312805826420895</v>
      </c>
      <c r="I1204" s="19" t="n">
        <v>0.355681098439377</v>
      </c>
      <c r="J1204" s="19" t="n">
        <v>0.313094516388077</v>
      </c>
      <c r="K1204" s="19" t="n">
        <v>0.280865031016571</v>
      </c>
      <c r="L1204" s="19" t="n">
        <v>0.327606163157531</v>
      </c>
      <c r="M1204" s="19"/>
      <c r="N1204" s="19" t="n">
        <v>0.336612959552453</v>
      </c>
      <c r="O1204" s="19" t="n">
        <v>0.306397343623084</v>
      </c>
      <c r="P1204" s="19" t="n">
        <v>0.279116902716327</v>
      </c>
      <c r="Q1204" s="19" t="n">
        <v>0.348701937405064</v>
      </c>
      <c r="R1204" s="19"/>
      <c r="S1204" s="19" t="n">
        <v>0.287273241045933</v>
      </c>
      <c r="T1204" s="19" t="n">
        <v>0.363014772381657</v>
      </c>
      <c r="U1204" s="19" t="n">
        <v>0.284418159769426</v>
      </c>
      <c r="V1204" s="19" t="n">
        <v>0.440180113916173</v>
      </c>
      <c r="W1204" s="19" t="n">
        <v>0.301190536534431</v>
      </c>
      <c r="X1204" s="19" t="n">
        <v>0.306672649155635</v>
      </c>
      <c r="Y1204" s="19" t="n">
        <v>0.296991011133838</v>
      </c>
      <c r="Z1204" s="19" t="n">
        <v>0.293459381431253</v>
      </c>
      <c r="AA1204" s="19" t="n">
        <v>0.346827662078646</v>
      </c>
      <c r="AB1204" s="19" t="n">
        <v>0.30849754016616</v>
      </c>
      <c r="AC1204" s="19" t="n">
        <v>0.183018357271668</v>
      </c>
      <c r="AD1204" s="19" t="n">
        <v>0.283891471183302</v>
      </c>
      <c r="AE1204" s="19"/>
      <c r="AF1204" s="19" t="n">
        <v>0.291401832586753</v>
      </c>
      <c r="AG1204" s="19" t="n">
        <v>0.320049749014653</v>
      </c>
      <c r="AH1204" s="19" t="n">
        <v>0.376286303451558</v>
      </c>
      <c r="AI1204" s="19"/>
      <c r="AJ1204" s="19" t="n">
        <v>0.309639934560838</v>
      </c>
      <c r="AK1204" s="19" t="n">
        <v>0.329614672446039</v>
      </c>
      <c r="AL1204" s="19" t="n">
        <v>0.389562207482862</v>
      </c>
      <c r="AM1204" s="19" t="n">
        <v>0.383285377636153</v>
      </c>
      <c r="AN1204" s="19" t="n">
        <v>0.267817869258348</v>
      </c>
      <c r="AO1204" s="19"/>
      <c r="AP1204" s="19" t="n">
        <v>0.2952090028415</v>
      </c>
      <c r="AQ1204" s="19" t="n">
        <v>0.306243056744853</v>
      </c>
      <c r="AR1204" s="19" t="n">
        <v>0.434868071600211</v>
      </c>
      <c r="AS1204" s="19" t="n">
        <v>0.307498507403433</v>
      </c>
      <c r="AT1204" s="19" t="n">
        <v>0.415878373190044</v>
      </c>
      <c r="AU1204" s="19"/>
      <c r="AV1204" s="19" t="n">
        <v>0.310137437653056</v>
      </c>
      <c r="AW1204" s="19" t="n">
        <v>0.339477540677679</v>
      </c>
      <c r="AX1204" s="19" t="n">
        <v>0.389350970674767</v>
      </c>
      <c r="AY1204" s="19" t="n">
        <v>0.296880171606351</v>
      </c>
      <c r="AZ1204" s="19" t="n">
        <v>0.450690527966291</v>
      </c>
      <c r="BA1204" s="19" t="n">
        <v>0.21423068108934</v>
      </c>
      <c r="BB1204" s="19"/>
      <c r="BC1204" s="19" t="n">
        <v>0.318802892884273</v>
      </c>
      <c r="BD1204" s="19" t="n">
        <v>0.327024853643419</v>
      </c>
      <c r="BE1204" s="19" t="n">
        <v>0.318470250926129</v>
      </c>
      <c r="BF1204" s="19" t="n">
        <v>0.346431196236698</v>
      </c>
      <c r="BG1204" s="19" t="n">
        <v>0.510576430861452</v>
      </c>
    </row>
    <row r="1205">
      <c r="B1205" t="s">
        <v>483</v>
      </c>
      <c r="C1205" s="19" t="n">
        <v>0.262816579923974</v>
      </c>
      <c r="D1205" s="19" t="n">
        <v>0.23704780810269</v>
      </c>
      <c r="E1205" s="19" t="n">
        <v>0.287843517543092</v>
      </c>
      <c r="F1205" s="19"/>
      <c r="G1205" s="19" t="n">
        <v>0.230120003479616</v>
      </c>
      <c r="H1205" s="19" t="n">
        <v>0.233599141584449</v>
      </c>
      <c r="I1205" s="19" t="n">
        <v>0.314252211719235</v>
      </c>
      <c r="J1205" s="19" t="n">
        <v>0.256836476621258</v>
      </c>
      <c r="K1205" s="19" t="n">
        <v>0.313344321351666</v>
      </c>
      <c r="L1205" s="19" t="n">
        <v>0.232316789620998</v>
      </c>
      <c r="M1205" s="19"/>
      <c r="N1205" s="19" t="n">
        <v>0.243438412678358</v>
      </c>
      <c r="O1205" s="19" t="n">
        <v>0.267532415884988</v>
      </c>
      <c r="P1205" s="19" t="n">
        <v>0.306743680336841</v>
      </c>
      <c r="Q1205" s="19" t="n">
        <v>0.239768609475416</v>
      </c>
      <c r="R1205" s="19"/>
      <c r="S1205" s="19" t="n">
        <v>0.258334205182936</v>
      </c>
      <c r="T1205" s="19" t="n">
        <v>0.228329427586212</v>
      </c>
      <c r="U1205" s="19" t="n">
        <v>0.292343972494015</v>
      </c>
      <c r="V1205" s="19" t="n">
        <v>0.230152035913239</v>
      </c>
      <c r="W1205" s="19" t="n">
        <v>0.215782405127228</v>
      </c>
      <c r="X1205" s="19" t="n">
        <v>0.198694269423453</v>
      </c>
      <c r="Y1205" s="19" t="n">
        <v>0.302029616944348</v>
      </c>
      <c r="Z1205" s="19" t="n">
        <v>0.200248400579223</v>
      </c>
      <c r="AA1205" s="19" t="n">
        <v>0.332534384636135</v>
      </c>
      <c r="AB1205" s="19" t="n">
        <v>0.256807377653678</v>
      </c>
      <c r="AC1205" s="19" t="n">
        <v>0.423850264502474</v>
      </c>
      <c r="AD1205" s="19" t="n">
        <v>0.209361510578636</v>
      </c>
      <c r="AE1205" s="19"/>
      <c r="AF1205" s="19" t="n">
        <v>0.274857199742053</v>
      </c>
      <c r="AG1205" s="19" t="n">
        <v>0.256523595441913</v>
      </c>
      <c r="AH1205" s="19" t="n">
        <v>0.245615367482043</v>
      </c>
      <c r="AI1205" s="19"/>
      <c r="AJ1205" s="19" t="n">
        <v>0.24879346331536</v>
      </c>
      <c r="AK1205" s="19" t="n">
        <v>0.274782607492597</v>
      </c>
      <c r="AL1205" s="19" t="n">
        <v>0.20101938726441</v>
      </c>
      <c r="AM1205" s="19" t="n">
        <v>0.401447040895994</v>
      </c>
      <c r="AN1205" s="19" t="n">
        <v>0.248161064351994</v>
      </c>
      <c r="AO1205" s="19"/>
      <c r="AP1205" s="19" t="n">
        <v>0.254718541251422</v>
      </c>
      <c r="AQ1205" s="19" t="n">
        <v>0.27839712981294</v>
      </c>
      <c r="AR1205" s="19" t="n">
        <v>0.268365304767661</v>
      </c>
      <c r="AS1205" s="19" t="n">
        <v>0.231722895549129</v>
      </c>
      <c r="AT1205" s="19" t="n">
        <v>0.285566785211187</v>
      </c>
      <c r="AU1205" s="19"/>
      <c r="AV1205" s="19" t="n">
        <v>0.274174267904324</v>
      </c>
      <c r="AW1205" s="19" t="n">
        <v>0.225079184892892</v>
      </c>
      <c r="AX1205" s="19" t="n">
        <v>0.273085007114586</v>
      </c>
      <c r="AY1205" s="19" t="n">
        <v>0.26433334980897</v>
      </c>
      <c r="AZ1205" s="19" t="n">
        <v>0.283684712735061</v>
      </c>
      <c r="BA1205" s="19" t="n">
        <v>0.250621568466594</v>
      </c>
      <c r="BB1205" s="19"/>
      <c r="BC1205" s="19" t="n">
        <v>0.243402538906935</v>
      </c>
      <c r="BD1205" s="19" t="n">
        <v>0.257546676706665</v>
      </c>
      <c r="BE1205" s="19" t="n">
        <v>0.291125172120606</v>
      </c>
      <c r="BF1205" s="19" t="n">
        <v>0.257091535302607</v>
      </c>
      <c r="BG1205" s="19" t="n">
        <v>0.16456163291145</v>
      </c>
    </row>
    <row r="1206">
      <c r="B1206" t="s">
        <v>100</v>
      </c>
      <c r="C1206" s="19" t="n">
        <v>0.119770769051933</v>
      </c>
      <c r="D1206" s="19" t="n">
        <v>0.0953306743644568</v>
      </c>
      <c r="E1206" s="19" t="n">
        <v>0.140496870368063</v>
      </c>
      <c r="F1206" s="19"/>
      <c r="G1206" s="19" t="n">
        <v>0.0902830715234644</v>
      </c>
      <c r="H1206" s="19" t="n">
        <v>0.099787786950886</v>
      </c>
      <c r="I1206" s="19" t="n">
        <v>0.103692133295974</v>
      </c>
      <c r="J1206" s="19" t="n">
        <v>0.109212446946448</v>
      </c>
      <c r="K1206" s="19" t="n">
        <v>0.166355985344644</v>
      </c>
      <c r="L1206" s="19" t="n">
        <v>0.142622958179723</v>
      </c>
      <c r="M1206" s="19"/>
      <c r="N1206" s="19" t="n">
        <v>0.0983468842123945</v>
      </c>
      <c r="O1206" s="19" t="n">
        <v>0.0945122519655886</v>
      </c>
      <c r="P1206" s="19" t="n">
        <v>0.126169900209964</v>
      </c>
      <c r="Q1206" s="19" t="n">
        <v>0.161291656674558</v>
      </c>
      <c r="R1206" s="19"/>
      <c r="S1206" s="19" t="n">
        <v>0.115127605016105</v>
      </c>
      <c r="T1206" s="19" t="n">
        <v>0.162529592555055</v>
      </c>
      <c r="U1206" s="19" t="n">
        <v>0.124750914849668</v>
      </c>
      <c r="V1206" s="19" t="n">
        <v>0.0617268031439923</v>
      </c>
      <c r="W1206" s="19" t="n">
        <v>0.117281386137382</v>
      </c>
      <c r="X1206" s="19" t="n">
        <v>0.15654824261176</v>
      </c>
      <c r="Y1206" s="19" t="n">
        <v>0.115361613838138</v>
      </c>
      <c r="Z1206" s="19" t="n">
        <v>0.110704000585599</v>
      </c>
      <c r="AA1206" s="19" t="n">
        <v>0.0953195753317085</v>
      </c>
      <c r="AB1206" s="19" t="n">
        <v>0.0856911238085701</v>
      </c>
      <c r="AC1206" s="19" t="n">
        <v>0.128365391340714</v>
      </c>
      <c r="AD1206" s="19" t="n">
        <v>0.216354234718758</v>
      </c>
      <c r="AE1206" s="19"/>
      <c r="AF1206" s="19" t="n">
        <v>0.143822357827365</v>
      </c>
      <c r="AG1206" s="19" t="n">
        <v>0.0970352835796237</v>
      </c>
      <c r="AH1206" s="19" t="n">
        <v>0.143882697589887</v>
      </c>
      <c r="AI1206" s="19"/>
      <c r="AJ1206" s="19" t="n">
        <v>0.135386800152205</v>
      </c>
      <c r="AK1206" s="19" t="n">
        <v>0.0762110787982442</v>
      </c>
      <c r="AL1206" s="19" t="n">
        <v>0.163259073201572</v>
      </c>
      <c r="AM1206" s="19" t="n">
        <v>0.111438832653372</v>
      </c>
      <c r="AN1206" s="19" t="n">
        <v>0.184727742823892</v>
      </c>
      <c r="AO1206" s="19"/>
      <c r="AP1206" s="19" t="n">
        <v>0.13216939789432</v>
      </c>
      <c r="AQ1206" s="19" t="n">
        <v>0.0853640469580232</v>
      </c>
      <c r="AR1206" s="19" t="n">
        <v>0.126100232152587</v>
      </c>
      <c r="AS1206" s="19" t="n">
        <v>0.118068077827773</v>
      </c>
      <c r="AT1206" s="19" t="n">
        <v>0.109610125220825</v>
      </c>
      <c r="AU1206" s="19"/>
      <c r="AV1206" s="19" t="n">
        <v>0.0711524080236925</v>
      </c>
      <c r="AW1206" s="19" t="n">
        <v>0.123601533902931</v>
      </c>
      <c r="AX1206" s="19" t="n">
        <v>0.0962282109422765</v>
      </c>
      <c r="AY1206" s="19" t="n">
        <v>0.125201861833344</v>
      </c>
      <c r="AZ1206" s="19" t="n">
        <v>0.113094835505756</v>
      </c>
      <c r="BA1206" s="19" t="n">
        <v>0.273745544018667</v>
      </c>
      <c r="BB1206" s="19"/>
      <c r="BC1206" s="19" t="n">
        <v>0.164882444823807</v>
      </c>
      <c r="BD1206" s="19" t="n">
        <v>0.109909171517819</v>
      </c>
      <c r="BE1206" s="19" t="n">
        <v>0.100505242566198</v>
      </c>
      <c r="BF1206" s="19" t="n">
        <v>0.0465308197133324</v>
      </c>
      <c r="BG1206" s="19" t="n">
        <v>0.258388239605232</v>
      </c>
    </row>
    <row r="1207">
      <c r="B1207" t="s">
        <v>484</v>
      </c>
      <c r="C1207" s="19" t="n">
        <v>0.298316120937199</v>
      </c>
      <c r="D1207" s="19" t="n">
        <v>0.346785601975614</v>
      </c>
      <c r="E1207" s="19" t="n">
        <v>0.253699967234112</v>
      </c>
      <c r="F1207" s="19"/>
      <c r="G1207" s="19" t="n">
        <v>0.362738985051096</v>
      </c>
      <c r="H1207" s="19" t="n">
        <v>0.35380724504377</v>
      </c>
      <c r="I1207" s="19" t="n">
        <v>0.226374556545413</v>
      </c>
      <c r="J1207" s="19" t="n">
        <v>0.320856560044217</v>
      </c>
      <c r="K1207" s="19" t="n">
        <v>0.239434662287119</v>
      </c>
      <c r="L1207" s="19" t="n">
        <v>0.297454089041749</v>
      </c>
      <c r="M1207" s="19"/>
      <c r="N1207" s="19" t="n">
        <v>0.321601743556794</v>
      </c>
      <c r="O1207" s="19" t="n">
        <v>0.331557988526339</v>
      </c>
      <c r="P1207" s="19" t="n">
        <v>0.287969516736868</v>
      </c>
      <c r="Q1207" s="19" t="n">
        <v>0.250237796444962</v>
      </c>
      <c r="R1207" s="19"/>
      <c r="S1207" s="19" t="n">
        <v>0.339264948755025</v>
      </c>
      <c r="T1207" s="19" t="n">
        <v>0.246126207477076</v>
      </c>
      <c r="U1207" s="19" t="n">
        <v>0.298486952886891</v>
      </c>
      <c r="V1207" s="19" t="n">
        <v>0.267941047026596</v>
      </c>
      <c r="W1207" s="19" t="n">
        <v>0.365745672200959</v>
      </c>
      <c r="X1207" s="19" t="n">
        <v>0.338084838809152</v>
      </c>
      <c r="Y1207" s="19" t="n">
        <v>0.285617758083676</v>
      </c>
      <c r="Z1207" s="19" t="n">
        <v>0.395588217403924</v>
      </c>
      <c r="AA1207" s="19" t="n">
        <v>0.225318377953511</v>
      </c>
      <c r="AB1207" s="19" t="n">
        <v>0.349003958371592</v>
      </c>
      <c r="AC1207" s="19" t="n">
        <v>0.264765986885144</v>
      </c>
      <c r="AD1207" s="19" t="n">
        <v>0.290392783519304</v>
      </c>
      <c r="AE1207" s="19"/>
      <c r="AF1207" s="19" t="n">
        <v>0.289918609843829</v>
      </c>
      <c r="AG1207" s="19" t="n">
        <v>0.32639137196381</v>
      </c>
      <c r="AH1207" s="19" t="n">
        <v>0.234215631476513</v>
      </c>
      <c r="AI1207" s="19"/>
      <c r="AJ1207" s="19" t="n">
        <v>0.306179801971596</v>
      </c>
      <c r="AK1207" s="19" t="n">
        <v>0.31939164126312</v>
      </c>
      <c r="AL1207" s="19" t="n">
        <v>0.246159332051156</v>
      </c>
      <c r="AM1207" s="19" t="n">
        <v>0.103828748814481</v>
      </c>
      <c r="AN1207" s="19" t="n">
        <v>0.299293323565765</v>
      </c>
      <c r="AO1207" s="19"/>
      <c r="AP1207" s="19" t="n">
        <v>0.317903058012758</v>
      </c>
      <c r="AQ1207" s="19" t="n">
        <v>0.329995766484184</v>
      </c>
      <c r="AR1207" s="19" t="n">
        <v>0.170666391479541</v>
      </c>
      <c r="AS1207" s="19" t="n">
        <v>0.342710519219665</v>
      </c>
      <c r="AT1207" s="19" t="n">
        <v>0.188944716377943</v>
      </c>
      <c r="AU1207" s="19"/>
      <c r="AV1207" s="19" t="n">
        <v>0.344535886418927</v>
      </c>
      <c r="AW1207" s="19" t="n">
        <v>0.311841740526497</v>
      </c>
      <c r="AX1207" s="19" t="n">
        <v>0.241335811268371</v>
      </c>
      <c r="AY1207" s="19" t="n">
        <v>0.313584616751335</v>
      </c>
      <c r="AZ1207" s="19" t="n">
        <v>0.152529923792892</v>
      </c>
      <c r="BA1207" s="19" t="n">
        <v>0.261402206425399</v>
      </c>
      <c r="BB1207" s="19"/>
      <c r="BC1207" s="19" t="n">
        <v>0.272912123384984</v>
      </c>
      <c r="BD1207" s="19" t="n">
        <v>0.305519298132097</v>
      </c>
      <c r="BE1207" s="19" t="n">
        <v>0.289899334387067</v>
      </c>
      <c r="BF1207" s="19" t="n">
        <v>0.349946448747362</v>
      </c>
      <c r="BG1207" s="19" t="n">
        <v>0.0664736966218668</v>
      </c>
    </row>
    <row r="1208">
      <c r="B1208" t="s">
        <v>485</v>
      </c>
      <c r="C1208" s="19" t="n">
        <v>0.581913110010868</v>
      </c>
      <c r="D1208" s="19" t="n">
        <v>0.557883723659929</v>
      </c>
      <c r="E1208" s="19" t="n">
        <v>0.605803162397825</v>
      </c>
      <c r="F1208" s="19"/>
      <c r="G1208" s="19" t="n">
        <v>0.546977943425439</v>
      </c>
      <c r="H1208" s="19" t="n">
        <v>0.546404968005344</v>
      </c>
      <c r="I1208" s="19" t="n">
        <v>0.669933310158613</v>
      </c>
      <c r="J1208" s="19" t="n">
        <v>0.569930993009335</v>
      </c>
      <c r="K1208" s="19" t="n">
        <v>0.594209352368237</v>
      </c>
      <c r="L1208" s="19" t="n">
        <v>0.559922952778528</v>
      </c>
      <c r="M1208" s="19"/>
      <c r="N1208" s="19" t="n">
        <v>0.580051372230811</v>
      </c>
      <c r="O1208" s="19" t="n">
        <v>0.573929759508072</v>
      </c>
      <c r="P1208" s="19" t="n">
        <v>0.585860583053168</v>
      </c>
      <c r="Q1208" s="19" t="n">
        <v>0.588470546880479</v>
      </c>
      <c r="R1208" s="19"/>
      <c r="S1208" s="19" t="n">
        <v>0.545607446228869</v>
      </c>
      <c r="T1208" s="19" t="n">
        <v>0.591344199967869</v>
      </c>
      <c r="U1208" s="19" t="n">
        <v>0.576762132263441</v>
      </c>
      <c r="V1208" s="19" t="n">
        <v>0.670332149829412</v>
      </c>
      <c r="W1208" s="19" t="n">
        <v>0.516972941661659</v>
      </c>
      <c r="X1208" s="19" t="n">
        <v>0.505366918579088</v>
      </c>
      <c r="Y1208" s="19" t="n">
        <v>0.599020628078186</v>
      </c>
      <c r="Z1208" s="19" t="n">
        <v>0.493707782010476</v>
      </c>
      <c r="AA1208" s="19" t="n">
        <v>0.679362046714781</v>
      </c>
      <c r="AB1208" s="19" t="n">
        <v>0.565304917819838</v>
      </c>
      <c r="AC1208" s="19" t="n">
        <v>0.606868621774142</v>
      </c>
      <c r="AD1208" s="19" t="n">
        <v>0.493252981761938</v>
      </c>
      <c r="AE1208" s="19"/>
      <c r="AF1208" s="19" t="n">
        <v>0.566259032328806</v>
      </c>
      <c r="AG1208" s="19" t="n">
        <v>0.576573344456566</v>
      </c>
      <c r="AH1208" s="19" t="n">
        <v>0.6219016709336</v>
      </c>
      <c r="AI1208" s="19"/>
      <c r="AJ1208" s="19" t="n">
        <v>0.558433397876199</v>
      </c>
      <c r="AK1208" s="19" t="n">
        <v>0.604397279938636</v>
      </c>
      <c r="AL1208" s="19" t="n">
        <v>0.590581594747272</v>
      </c>
      <c r="AM1208" s="19" t="n">
        <v>0.784732418532147</v>
      </c>
      <c r="AN1208" s="19" t="n">
        <v>0.515978933610343</v>
      </c>
      <c r="AO1208" s="19"/>
      <c r="AP1208" s="19" t="n">
        <v>0.549927544092923</v>
      </c>
      <c r="AQ1208" s="19" t="n">
        <v>0.584640186557793</v>
      </c>
      <c r="AR1208" s="19" t="n">
        <v>0.703233376367872</v>
      </c>
      <c r="AS1208" s="19" t="n">
        <v>0.539221402952562</v>
      </c>
      <c r="AT1208" s="19" t="n">
        <v>0.701445158401231</v>
      </c>
      <c r="AU1208" s="19"/>
      <c r="AV1208" s="19" t="n">
        <v>0.584311705557381</v>
      </c>
      <c r="AW1208" s="19" t="n">
        <v>0.564556725570572</v>
      </c>
      <c r="AX1208" s="19" t="n">
        <v>0.662435977789352</v>
      </c>
      <c r="AY1208" s="19" t="n">
        <v>0.561213521415321</v>
      </c>
      <c r="AZ1208" s="19" t="n">
        <v>0.734375240701352</v>
      </c>
      <c r="BA1208" s="19" t="n">
        <v>0.464852249555934</v>
      </c>
      <c r="BB1208" s="19"/>
      <c r="BC1208" s="19" t="n">
        <v>0.562205431791209</v>
      </c>
      <c r="BD1208" s="19" t="n">
        <v>0.584571530350084</v>
      </c>
      <c r="BE1208" s="19" t="n">
        <v>0.609595423046736</v>
      </c>
      <c r="BF1208" s="19" t="n">
        <v>0.603522731539305</v>
      </c>
      <c r="BG1208" s="19" t="n">
        <v>0.675138063772901</v>
      </c>
    </row>
    <row r="1209">
      <c r="B1209" t="s">
        <v>141</v>
      </c>
      <c r="C1209" s="19" t="n">
        <v>-0.283596989073669</v>
      </c>
      <c r="D1209" s="19" t="n">
        <v>-0.211098121684315</v>
      </c>
      <c r="E1209" s="19" t="n">
        <v>-0.352103195163713</v>
      </c>
      <c r="F1209" s="19"/>
      <c r="G1209" s="19" t="n">
        <v>-0.184238958374343</v>
      </c>
      <c r="H1209" s="19" t="n">
        <v>-0.192597722961574</v>
      </c>
      <c r="I1209" s="19" t="n">
        <v>-0.443558753613199</v>
      </c>
      <c r="J1209" s="19" t="n">
        <v>-0.249074432965118</v>
      </c>
      <c r="K1209" s="19" t="n">
        <v>-0.354774690081119</v>
      </c>
      <c r="L1209" s="19" t="n">
        <v>-0.262468863736779</v>
      </c>
      <c r="M1209" s="19"/>
      <c r="N1209" s="19" t="n">
        <v>-0.258449628674017</v>
      </c>
      <c r="O1209" s="19" t="n">
        <v>-0.242371770981733</v>
      </c>
      <c r="P1209" s="19" t="n">
        <v>-0.2978910663163</v>
      </c>
      <c r="Q1209" s="19" t="n">
        <v>-0.338232750435517</v>
      </c>
      <c r="R1209" s="19"/>
      <c r="S1209" s="19" t="n">
        <v>-0.206342497473844</v>
      </c>
      <c r="T1209" s="19" t="n">
        <v>-0.345217992490793</v>
      </c>
      <c r="U1209" s="19" t="n">
        <v>-0.27827517937655</v>
      </c>
      <c r="V1209" s="19" t="n">
        <v>-0.402391102802817</v>
      </c>
      <c r="W1209" s="19" t="n">
        <v>-0.151227269460701</v>
      </c>
      <c r="X1209" s="19" t="n">
        <v>-0.167282079769936</v>
      </c>
      <c r="Y1209" s="19" t="n">
        <v>-0.31340286999451</v>
      </c>
      <c r="Z1209" s="19" t="n">
        <v>-0.0981195646065518</v>
      </c>
      <c r="AA1209" s="19" t="n">
        <v>-0.45404366876127</v>
      </c>
      <c r="AB1209" s="19" t="n">
        <v>-0.216300959448246</v>
      </c>
      <c r="AC1209" s="19" t="n">
        <v>-0.342102634888997</v>
      </c>
      <c r="AD1209" s="19" t="n">
        <v>-0.202860198242633</v>
      </c>
      <c r="AE1209" s="19"/>
      <c r="AF1209" s="19" t="n">
        <v>-0.276340422484977</v>
      </c>
      <c r="AG1209" s="19" t="n">
        <v>-0.250181972492756</v>
      </c>
      <c r="AH1209" s="19" t="n">
        <v>-0.387686039457087</v>
      </c>
      <c r="AI1209" s="19"/>
      <c r="AJ1209" s="19" t="n">
        <v>-0.252253595904603</v>
      </c>
      <c r="AK1209" s="19" t="n">
        <v>-0.285005638675516</v>
      </c>
      <c r="AL1209" s="19" t="n">
        <v>-0.344422262696116</v>
      </c>
      <c r="AM1209" s="19" t="n">
        <v>-0.680903669717666</v>
      </c>
      <c r="AN1209" s="19" t="n">
        <v>-0.216685610044578</v>
      </c>
      <c r="AO1209" s="19"/>
      <c r="AP1209" s="19" t="n">
        <v>-0.232024486080165</v>
      </c>
      <c r="AQ1209" s="19" t="n">
        <v>-0.25464442007361</v>
      </c>
      <c r="AR1209" s="19" t="n">
        <v>-0.532566984888331</v>
      </c>
      <c r="AS1209" s="19" t="n">
        <v>-0.196510883732896</v>
      </c>
      <c r="AT1209" s="19" t="n">
        <v>-0.512500442023288</v>
      </c>
      <c r="AU1209" s="19"/>
      <c r="AV1209" s="19" t="n">
        <v>-0.239775819138453</v>
      </c>
      <c r="AW1209" s="19" t="n">
        <v>-0.252714985044075</v>
      </c>
      <c r="AX1209" s="19" t="n">
        <v>-0.421100166520981</v>
      </c>
      <c r="AY1209" s="19" t="n">
        <v>-0.247628904663986</v>
      </c>
      <c r="AZ1209" s="19" t="n">
        <v>-0.58184531690846</v>
      </c>
      <c r="BA1209" s="19" t="n">
        <v>-0.203450043130535</v>
      </c>
      <c r="BB1209" s="19"/>
      <c r="BC1209" s="19" t="n">
        <v>-0.289293308406224</v>
      </c>
      <c r="BD1209" s="19" t="n">
        <v>-0.279052232217986</v>
      </c>
      <c r="BE1209" s="19" t="n">
        <v>-0.319696088659669</v>
      </c>
      <c r="BF1209" s="19" t="n">
        <v>-0.253576282791943</v>
      </c>
      <c r="BG1209" s="19" t="n">
        <v>-0.608664367151034</v>
      </c>
    </row>
    <row r="1210">
      <c r="C1210" s="19"/>
      <c r="D1210" s="19"/>
      <c r="E1210" s="19"/>
      <c r="F1210" s="19"/>
      <c r="G1210" s="19"/>
      <c r="H1210" s="19"/>
      <c r="I1210" s="19"/>
      <c r="J1210" s="19"/>
      <c r="K1210" s="19"/>
      <c r="L1210" s="19"/>
      <c r="M1210" s="19"/>
      <c r="N1210" s="19"/>
      <c r="O1210" s="19"/>
      <c r="P1210" s="19"/>
      <c r="Q1210" s="19"/>
      <c r="R1210" s="19"/>
      <c r="S1210" s="19"/>
      <c r="T1210" s="19"/>
      <c r="U1210" s="19"/>
      <c r="V1210" s="19"/>
      <c r="W1210" s="19"/>
      <c r="X1210" s="19"/>
      <c r="Y1210" s="19"/>
      <c r="Z1210" s="19"/>
      <c r="AA1210" s="19"/>
      <c r="AB1210" s="19"/>
      <c r="AC1210" s="19"/>
      <c r="AD1210" s="19"/>
      <c r="AE1210" s="19"/>
      <c r="AF1210" s="19"/>
      <c r="AG1210" s="19"/>
      <c r="AH1210" s="19"/>
      <c r="AI1210" s="19"/>
      <c r="AJ1210" s="19"/>
      <c r="AK1210" s="19"/>
      <c r="AL1210" s="19"/>
      <c r="AM1210" s="19"/>
      <c r="AN1210" s="19"/>
      <c r="AO1210" s="19"/>
      <c r="AP1210" s="19"/>
      <c r="AQ1210" s="19"/>
      <c r="AR1210" s="19"/>
      <c r="AS1210" s="19"/>
      <c r="AT1210" s="19"/>
      <c r="AU1210" s="19"/>
      <c r="AV1210" s="19"/>
      <c r="AW1210" s="19"/>
      <c r="AX1210" s="19"/>
      <c r="AY1210" s="19"/>
      <c r="AZ1210" s="19"/>
      <c r="BA1210" s="19"/>
      <c r="BB1210" s="19"/>
      <c r="BC1210" s="19"/>
      <c r="BD1210" s="19"/>
      <c r="BE1210" s="19"/>
      <c r="BF1210" s="19"/>
      <c r="BG1210" s="19"/>
    </row>
    <row r="1211">
      <c r="B1211" s="7" t="s">
        <v>496</v>
      </c>
      <c r="C1211" s="19"/>
      <c r="D1211" s="19"/>
      <c r="E1211" s="19"/>
      <c r="F1211" s="19"/>
      <c r="G1211" s="19"/>
      <c r="H1211" s="19"/>
      <c r="I1211" s="19"/>
      <c r="J1211" s="19"/>
      <c r="K1211" s="19"/>
      <c r="L1211" s="19"/>
      <c r="M1211" s="19"/>
      <c r="N1211" s="19"/>
      <c r="O1211" s="19"/>
      <c r="P1211" s="19"/>
      <c r="Q1211" s="19"/>
      <c r="R1211" s="19"/>
      <c r="S1211" s="19"/>
      <c r="T1211" s="19"/>
      <c r="U1211" s="19"/>
      <c r="V1211" s="19"/>
      <c r="W1211" s="19"/>
      <c r="X1211" s="19"/>
      <c r="Y1211" s="19"/>
      <c r="Z1211" s="19"/>
      <c r="AA1211" s="19"/>
      <c r="AB1211" s="19"/>
      <c r="AC1211" s="19"/>
      <c r="AD1211" s="19"/>
      <c r="AE1211" s="19"/>
      <c r="AF1211" s="19"/>
      <c r="AG1211" s="19"/>
      <c r="AH1211" s="19"/>
      <c r="AI1211" s="19"/>
      <c r="AJ1211" s="19"/>
      <c r="AK1211" s="19"/>
      <c r="AL1211" s="19"/>
      <c r="AM1211" s="19"/>
      <c r="AN1211" s="19"/>
      <c r="AO1211" s="19"/>
      <c r="AP1211" s="19"/>
      <c r="AQ1211" s="19"/>
      <c r="AR1211" s="19"/>
      <c r="AS1211" s="19"/>
      <c r="AT1211" s="19"/>
      <c r="AU1211" s="19"/>
      <c r="AV1211" s="19"/>
      <c r="AW1211" s="19"/>
      <c r="AX1211" s="19"/>
      <c r="AY1211" s="19"/>
      <c r="AZ1211" s="19"/>
      <c r="BA1211" s="19"/>
      <c r="BB1211" s="19"/>
      <c r="BC1211" s="19"/>
      <c r="BD1211" s="19"/>
      <c r="BE1211" s="19"/>
      <c r="BF1211" s="19"/>
      <c r="BG1211" s="19"/>
    </row>
    <row r="1212">
      <c r="B1212" s="26" t="s">
        <v>331</v>
      </c>
      <c r="C1212" s="19"/>
      <c r="D1212" s="19"/>
      <c r="E1212" s="19"/>
      <c r="F1212" s="19"/>
      <c r="G1212" s="19"/>
      <c r="H1212" s="19"/>
      <c r="I1212" s="19"/>
      <c r="J1212" s="19"/>
      <c r="K1212" s="19"/>
      <c r="L1212" s="19"/>
      <c r="M1212" s="19"/>
      <c r="N1212" s="19"/>
      <c r="O1212" s="19"/>
      <c r="P1212" s="19"/>
      <c r="Q1212" s="19"/>
      <c r="R1212" s="19"/>
      <c r="S1212" s="19"/>
      <c r="T1212" s="19"/>
      <c r="U1212" s="19"/>
      <c r="V1212" s="19"/>
      <c r="W1212" s="19"/>
      <c r="X1212" s="19"/>
      <c r="Y1212" s="19"/>
      <c r="Z1212" s="19"/>
      <c r="AA1212" s="19"/>
      <c r="AB1212" s="19"/>
      <c r="AC1212" s="19"/>
      <c r="AD1212" s="19"/>
      <c r="AE1212" s="19"/>
      <c r="AF1212" s="19"/>
      <c r="AG1212" s="19"/>
      <c r="AH1212" s="19"/>
      <c r="AI1212" s="19"/>
      <c r="AJ1212" s="19"/>
      <c r="AK1212" s="19"/>
      <c r="AL1212" s="19"/>
      <c r="AM1212" s="19"/>
      <c r="AN1212" s="19"/>
      <c r="AO1212" s="19"/>
      <c r="AP1212" s="19"/>
      <c r="AQ1212" s="19"/>
      <c r="AR1212" s="19"/>
      <c r="AS1212" s="19"/>
      <c r="AT1212" s="19"/>
      <c r="AU1212" s="19"/>
      <c r="AV1212" s="19"/>
      <c r="AW1212" s="19"/>
      <c r="AX1212" s="19"/>
      <c r="AY1212" s="19"/>
      <c r="AZ1212" s="19"/>
      <c r="BA1212" s="19"/>
      <c r="BB1212" s="19"/>
      <c r="BC1212" s="19"/>
      <c r="BD1212" s="19"/>
      <c r="BE1212" s="19"/>
      <c r="BF1212" s="19"/>
      <c r="BG1212" s="19"/>
    </row>
    <row r="1213">
      <c r="B1213" t="s">
        <v>480</v>
      </c>
      <c r="C1213" s="19" t="n">
        <v>0.0549859140950722</v>
      </c>
      <c r="D1213" s="19" t="n">
        <v>0.0606684482846774</v>
      </c>
      <c r="E1213" s="19" t="n">
        <v>0.0498987717568929</v>
      </c>
      <c r="F1213" s="19"/>
      <c r="G1213" s="19" t="n">
        <v>0.112124247670705</v>
      </c>
      <c r="H1213" s="19" t="n">
        <v>0.0916464119765371</v>
      </c>
      <c r="I1213" s="19" t="n">
        <v>0.0314402370070595</v>
      </c>
      <c r="J1213" s="19" t="n">
        <v>0.0567425504800241</v>
      </c>
      <c r="K1213" s="19" t="n">
        <v>0.046334920409033</v>
      </c>
      <c r="L1213" s="19" t="n">
        <v>0.0146656344554547</v>
      </c>
      <c r="M1213" s="19"/>
      <c r="N1213" s="19" t="n">
        <v>0.0647156377456665</v>
      </c>
      <c r="O1213" s="19" t="n">
        <v>0.0621058354759221</v>
      </c>
      <c r="P1213" s="19" t="n">
        <v>0.0454947545557792</v>
      </c>
      <c r="Q1213" s="19" t="n">
        <v>0.046180368087642</v>
      </c>
      <c r="R1213" s="19"/>
      <c r="S1213" s="19" t="n">
        <v>0.0690383744312472</v>
      </c>
      <c r="T1213" s="19" t="n">
        <v>0.0570420946039014</v>
      </c>
      <c r="U1213" s="19" t="n">
        <v>0.0139595425793406</v>
      </c>
      <c r="V1213" s="19" t="n">
        <v>0.0449881390675748</v>
      </c>
      <c r="W1213" s="19" t="n">
        <v>0.0945219011136668</v>
      </c>
      <c r="X1213" s="19" t="n">
        <v>0.071995513022208</v>
      </c>
      <c r="Y1213" s="19" t="n">
        <v>0.0541862045181215</v>
      </c>
      <c r="Z1213" s="19" t="n">
        <v>0.0763049885145672</v>
      </c>
      <c r="AA1213" s="19" t="n">
        <v>0.0610342542964447</v>
      </c>
      <c r="AB1213" s="19" t="n">
        <v>0.0610607626615119</v>
      </c>
      <c r="AC1213" s="19" t="n">
        <v>0.0106825807098553</v>
      </c>
      <c r="AD1213" s="19" t="n">
        <v>0</v>
      </c>
      <c r="AE1213" s="19"/>
      <c r="AF1213" s="19" t="n">
        <v>0.0395744516404729</v>
      </c>
      <c r="AG1213" s="19" t="n">
        <v>0.0802665830699473</v>
      </c>
      <c r="AH1213" s="19" t="n">
        <v>0.0213891917089767</v>
      </c>
      <c r="AI1213" s="19"/>
      <c r="AJ1213" s="19" t="n">
        <v>0.0342396402979976</v>
      </c>
      <c r="AK1213" s="19" t="n">
        <v>0.117449791935437</v>
      </c>
      <c r="AL1213" s="19" t="n">
        <v>0.0513390373005518</v>
      </c>
      <c r="AM1213" s="19" t="n">
        <v>0</v>
      </c>
      <c r="AN1213" s="19" t="n">
        <v>0.0135562645725167</v>
      </c>
      <c r="AO1213" s="19"/>
      <c r="AP1213" s="19" t="n">
        <v>0.0475285051929805</v>
      </c>
      <c r="AQ1213" s="19" t="n">
        <v>0.0933314401236258</v>
      </c>
      <c r="AR1213" s="19" t="n">
        <v>0.034798616148869</v>
      </c>
      <c r="AS1213" s="19" t="n">
        <v>0.057283753465568</v>
      </c>
      <c r="AT1213" s="19" t="n">
        <v>0</v>
      </c>
      <c r="AU1213" s="19"/>
      <c r="AV1213" s="19" t="n">
        <v>0.100914056707297</v>
      </c>
      <c r="AW1213" s="19" t="n">
        <v>0.0516110248130345</v>
      </c>
      <c r="AX1213" s="19" t="n">
        <v>0.0552080176190889</v>
      </c>
      <c r="AY1213" s="19" t="n">
        <v>0.0385139637801859</v>
      </c>
      <c r="AZ1213" s="19" t="n">
        <v>0.0225890465716096</v>
      </c>
      <c r="BA1213" s="19" t="n">
        <v>0.0112634127231172</v>
      </c>
      <c r="BB1213" s="19"/>
      <c r="BC1213" s="19" t="n">
        <v>0.0335996416791169</v>
      </c>
      <c r="BD1213" s="19" t="n">
        <v>0.0559072037871701</v>
      </c>
      <c r="BE1213" s="19" t="n">
        <v>0.0680397336770011</v>
      </c>
      <c r="BF1213" s="19" t="n">
        <v>0.072833485795669</v>
      </c>
      <c r="BG1213" s="19" t="n">
        <v>0</v>
      </c>
    </row>
    <row r="1214">
      <c r="B1214" t="s">
        <v>481</v>
      </c>
      <c r="C1214" s="19" t="n">
        <v>0.172884647214671</v>
      </c>
      <c r="D1214" s="19" t="n">
        <v>0.204311829736494</v>
      </c>
      <c r="E1214" s="19" t="n">
        <v>0.143808498497688</v>
      </c>
      <c r="F1214" s="19"/>
      <c r="G1214" s="19" t="n">
        <v>0.260305452096457</v>
      </c>
      <c r="H1214" s="19" t="n">
        <v>0.229106623578961</v>
      </c>
      <c r="I1214" s="19" t="n">
        <v>0.153835717900514</v>
      </c>
      <c r="J1214" s="19" t="n">
        <v>0.222982930370057</v>
      </c>
      <c r="K1214" s="19" t="n">
        <v>0.10458247122883</v>
      </c>
      <c r="L1214" s="19" t="n">
        <v>0.0968167544904408</v>
      </c>
      <c r="M1214" s="19"/>
      <c r="N1214" s="19" t="n">
        <v>0.200164737521561</v>
      </c>
      <c r="O1214" s="19" t="n">
        <v>0.164536520721385</v>
      </c>
      <c r="P1214" s="19" t="n">
        <v>0.163730805252303</v>
      </c>
      <c r="Q1214" s="19" t="n">
        <v>0.161874282204089</v>
      </c>
      <c r="R1214" s="19"/>
      <c r="S1214" s="19" t="n">
        <v>0.207183820362757</v>
      </c>
      <c r="T1214" s="19" t="n">
        <v>0.137358282862014</v>
      </c>
      <c r="U1214" s="19" t="n">
        <v>0.148546112346918</v>
      </c>
      <c r="V1214" s="19" t="n">
        <v>0.169965624040686</v>
      </c>
      <c r="W1214" s="19" t="n">
        <v>0.196895760669972</v>
      </c>
      <c r="X1214" s="19" t="n">
        <v>0.215188873954062</v>
      </c>
      <c r="Y1214" s="19" t="n">
        <v>0.18863636652477</v>
      </c>
      <c r="Z1214" s="19" t="n">
        <v>0.172985925814149</v>
      </c>
      <c r="AA1214" s="19" t="n">
        <v>0.118687470698623</v>
      </c>
      <c r="AB1214" s="19" t="n">
        <v>0.183314566537188</v>
      </c>
      <c r="AC1214" s="19" t="n">
        <v>0.185452700797308</v>
      </c>
      <c r="AD1214" s="19" t="n">
        <v>0.194732849319995</v>
      </c>
      <c r="AE1214" s="19"/>
      <c r="AF1214" s="19" t="n">
        <v>0.144233827373357</v>
      </c>
      <c r="AG1214" s="19" t="n">
        <v>0.182598543570004</v>
      </c>
      <c r="AH1214" s="19" t="n">
        <v>0.167013500823593</v>
      </c>
      <c r="AI1214" s="19"/>
      <c r="AJ1214" s="19" t="n">
        <v>0.158615279738526</v>
      </c>
      <c r="AK1214" s="19" t="n">
        <v>0.192074427983029</v>
      </c>
      <c r="AL1214" s="19" t="n">
        <v>0.140719488764788</v>
      </c>
      <c r="AM1214" s="19" t="n">
        <v>0.104270546924175</v>
      </c>
      <c r="AN1214" s="19" t="n">
        <v>0.153017226055069</v>
      </c>
      <c r="AO1214" s="19"/>
      <c r="AP1214" s="19" t="n">
        <v>0.163552002127696</v>
      </c>
      <c r="AQ1214" s="19" t="n">
        <v>0.208653216075271</v>
      </c>
      <c r="AR1214" s="19" t="n">
        <v>0.106309382846973</v>
      </c>
      <c r="AS1214" s="19" t="n">
        <v>0.163808318593337</v>
      </c>
      <c r="AT1214" s="19" t="n">
        <v>0.201799557740737</v>
      </c>
      <c r="AU1214" s="19"/>
      <c r="AV1214" s="19" t="n">
        <v>0.221537030621516</v>
      </c>
      <c r="AW1214" s="19" t="n">
        <v>0.175614477898587</v>
      </c>
      <c r="AX1214" s="19" t="n">
        <v>0.123064478542636</v>
      </c>
      <c r="AY1214" s="19" t="n">
        <v>0.127674031246981</v>
      </c>
      <c r="AZ1214" s="19" t="n">
        <v>0.167594617025656</v>
      </c>
      <c r="BA1214" s="19" t="n">
        <v>0.121847785444465</v>
      </c>
      <c r="BB1214" s="19"/>
      <c r="BC1214" s="19" t="n">
        <v>0.144609990870591</v>
      </c>
      <c r="BD1214" s="19" t="n">
        <v>0.180985536289374</v>
      </c>
      <c r="BE1214" s="19" t="n">
        <v>0.165983402106973</v>
      </c>
      <c r="BF1214" s="19" t="n">
        <v>0.22101718518524</v>
      </c>
      <c r="BG1214" s="19" t="n">
        <v>0.198092961991526</v>
      </c>
    </row>
    <row r="1215">
      <c r="B1215" t="s">
        <v>482</v>
      </c>
      <c r="C1215" s="19" t="n">
        <v>0.348409814886401</v>
      </c>
      <c r="D1215" s="19" t="n">
        <v>0.343950641758002</v>
      </c>
      <c r="E1215" s="19" t="n">
        <v>0.353462914196051</v>
      </c>
      <c r="F1215" s="19"/>
      <c r="G1215" s="19" t="n">
        <v>0.320820719516444</v>
      </c>
      <c r="H1215" s="19" t="n">
        <v>0.333762634903183</v>
      </c>
      <c r="I1215" s="19" t="n">
        <v>0.343988745240967</v>
      </c>
      <c r="J1215" s="19" t="n">
        <v>0.328538699426474</v>
      </c>
      <c r="K1215" s="19" t="n">
        <v>0.349039929382031</v>
      </c>
      <c r="L1215" s="19" t="n">
        <v>0.39707672639654</v>
      </c>
      <c r="M1215" s="19"/>
      <c r="N1215" s="19" t="n">
        <v>0.409934652208393</v>
      </c>
      <c r="O1215" s="19" t="n">
        <v>0.33605716270939</v>
      </c>
      <c r="P1215" s="19" t="n">
        <v>0.323219813385606</v>
      </c>
      <c r="Q1215" s="19" t="n">
        <v>0.320923782038852</v>
      </c>
      <c r="R1215" s="19"/>
      <c r="S1215" s="19" t="n">
        <v>0.386608350370808</v>
      </c>
      <c r="T1215" s="19" t="n">
        <v>0.408439985219173</v>
      </c>
      <c r="U1215" s="19" t="n">
        <v>0.307556837744627</v>
      </c>
      <c r="V1215" s="19" t="n">
        <v>0.393616385340904</v>
      </c>
      <c r="W1215" s="19" t="n">
        <v>0.271332218159027</v>
      </c>
      <c r="X1215" s="19" t="n">
        <v>0.25625885470984</v>
      </c>
      <c r="Y1215" s="19" t="n">
        <v>0.306890545538669</v>
      </c>
      <c r="Z1215" s="19" t="n">
        <v>0.32253847613569</v>
      </c>
      <c r="AA1215" s="19" t="n">
        <v>0.348775075239713</v>
      </c>
      <c r="AB1215" s="19" t="n">
        <v>0.434116409080114</v>
      </c>
      <c r="AC1215" s="19" t="n">
        <v>0.252738313921218</v>
      </c>
      <c r="AD1215" s="19" t="n">
        <v>0.348909885307876</v>
      </c>
      <c r="AE1215" s="19"/>
      <c r="AF1215" s="19" t="n">
        <v>0.343377192695799</v>
      </c>
      <c r="AG1215" s="19" t="n">
        <v>0.344050061722999</v>
      </c>
      <c r="AH1215" s="19" t="n">
        <v>0.354809449974133</v>
      </c>
      <c r="AI1215" s="19"/>
      <c r="AJ1215" s="19" t="n">
        <v>0.349070573359687</v>
      </c>
      <c r="AK1215" s="19" t="n">
        <v>0.32778572516316</v>
      </c>
      <c r="AL1215" s="19" t="n">
        <v>0.333830838847413</v>
      </c>
      <c r="AM1215" s="19" t="n">
        <v>0.440076973186555</v>
      </c>
      <c r="AN1215" s="19" t="n">
        <v>0.376658823601756</v>
      </c>
      <c r="AO1215" s="19"/>
      <c r="AP1215" s="19" t="n">
        <v>0.350775844836482</v>
      </c>
      <c r="AQ1215" s="19" t="n">
        <v>0.308657368943704</v>
      </c>
      <c r="AR1215" s="19" t="n">
        <v>0.426997802016234</v>
      </c>
      <c r="AS1215" s="19" t="n">
        <v>0.354733164148388</v>
      </c>
      <c r="AT1215" s="19" t="n">
        <v>0.33811337734907</v>
      </c>
      <c r="AU1215" s="19"/>
      <c r="AV1215" s="19" t="n">
        <v>0.343530900672168</v>
      </c>
      <c r="AW1215" s="19" t="n">
        <v>0.359024955537838</v>
      </c>
      <c r="AX1215" s="19" t="n">
        <v>0.436755357994979</v>
      </c>
      <c r="AY1215" s="19" t="n">
        <v>0.379402561490867</v>
      </c>
      <c r="AZ1215" s="19" t="n">
        <v>0.315955791527978</v>
      </c>
      <c r="BA1215" s="19" t="n">
        <v>0.274916807897729</v>
      </c>
      <c r="BB1215" s="19"/>
      <c r="BC1215" s="19" t="n">
        <v>0.314097136193738</v>
      </c>
      <c r="BD1215" s="19" t="n">
        <v>0.344926608460532</v>
      </c>
      <c r="BE1215" s="19" t="n">
        <v>0.38972260670659</v>
      </c>
      <c r="BF1215" s="19" t="n">
        <v>0.363563057210564</v>
      </c>
      <c r="BG1215" s="19" t="n">
        <v>0.421061342477576</v>
      </c>
    </row>
    <row r="1216">
      <c r="B1216" t="s">
        <v>483</v>
      </c>
      <c r="C1216" s="19" t="n">
        <v>0.290959202142458</v>
      </c>
      <c r="D1216" s="19" t="n">
        <v>0.281045424963069</v>
      </c>
      <c r="E1216" s="19" t="n">
        <v>0.300893218617523</v>
      </c>
      <c r="F1216" s="19"/>
      <c r="G1216" s="19" t="n">
        <v>0.220966432517343</v>
      </c>
      <c r="H1216" s="19" t="n">
        <v>0.247404622111811</v>
      </c>
      <c r="I1216" s="19" t="n">
        <v>0.329362670861708</v>
      </c>
      <c r="J1216" s="19" t="n">
        <v>0.258671913796197</v>
      </c>
      <c r="K1216" s="19" t="n">
        <v>0.323201425393464</v>
      </c>
      <c r="L1216" s="19" t="n">
        <v>0.341117126365866</v>
      </c>
      <c r="M1216" s="19"/>
      <c r="N1216" s="19" t="n">
        <v>0.243144398020329</v>
      </c>
      <c r="O1216" s="19" t="n">
        <v>0.32927200416213</v>
      </c>
      <c r="P1216" s="19" t="n">
        <v>0.323940331782885</v>
      </c>
      <c r="Q1216" s="19" t="n">
        <v>0.271766042673784</v>
      </c>
      <c r="R1216" s="19"/>
      <c r="S1216" s="19" t="n">
        <v>0.24376994580338</v>
      </c>
      <c r="T1216" s="19" t="n">
        <v>0.257519342009985</v>
      </c>
      <c r="U1216" s="19" t="n">
        <v>0.390977639842012</v>
      </c>
      <c r="V1216" s="19" t="n">
        <v>0.270200756535882</v>
      </c>
      <c r="W1216" s="19" t="n">
        <v>0.320132400233869</v>
      </c>
      <c r="X1216" s="19" t="n">
        <v>0.256824761465976</v>
      </c>
      <c r="Y1216" s="19" t="n">
        <v>0.286321563289547</v>
      </c>
      <c r="Z1216" s="19" t="n">
        <v>0.29035648282695</v>
      </c>
      <c r="AA1216" s="19" t="n">
        <v>0.345728164637447</v>
      </c>
      <c r="AB1216" s="19" t="n">
        <v>0.21373333504831</v>
      </c>
      <c r="AC1216" s="19" t="n">
        <v>0.448795791472506</v>
      </c>
      <c r="AD1216" s="19" t="n">
        <v>0.265379363974206</v>
      </c>
      <c r="AE1216" s="19"/>
      <c r="AF1216" s="19" t="n">
        <v>0.315420160341712</v>
      </c>
      <c r="AG1216" s="19" t="n">
        <v>0.282330570352375</v>
      </c>
      <c r="AH1216" s="19" t="n">
        <v>0.294487923814859</v>
      </c>
      <c r="AI1216" s="19"/>
      <c r="AJ1216" s="19" t="n">
        <v>0.301276037199118</v>
      </c>
      <c r="AK1216" s="19" t="n">
        <v>0.286204351913866</v>
      </c>
      <c r="AL1216" s="19" t="n">
        <v>0.345381736975991</v>
      </c>
      <c r="AM1216" s="19" t="n">
        <v>0.322947265264729</v>
      </c>
      <c r="AN1216" s="19" t="n">
        <v>0.245148112709175</v>
      </c>
      <c r="AO1216" s="19"/>
      <c r="AP1216" s="19" t="n">
        <v>0.279658921331724</v>
      </c>
      <c r="AQ1216" s="19" t="n">
        <v>0.291914000693926</v>
      </c>
      <c r="AR1216" s="19" t="n">
        <v>0.313988608003361</v>
      </c>
      <c r="AS1216" s="19" t="n">
        <v>0.299991577164981</v>
      </c>
      <c r="AT1216" s="19" t="n">
        <v>0.33242340606573</v>
      </c>
      <c r="AU1216" s="19"/>
      <c r="AV1216" s="19" t="n">
        <v>0.24425373850944</v>
      </c>
      <c r="AW1216" s="19" t="n">
        <v>0.269857052551927</v>
      </c>
      <c r="AX1216" s="19" t="n">
        <v>0.298316852630601</v>
      </c>
      <c r="AY1216" s="19" t="n">
        <v>0.331192095510867</v>
      </c>
      <c r="AZ1216" s="19" t="n">
        <v>0.351665361574755</v>
      </c>
      <c r="BA1216" s="19" t="n">
        <v>0.323407118699178</v>
      </c>
      <c r="BB1216" s="19"/>
      <c r="BC1216" s="19" t="n">
        <v>0.318276992107512</v>
      </c>
      <c r="BD1216" s="19" t="n">
        <v>0.295012647022722</v>
      </c>
      <c r="BE1216" s="19" t="n">
        <v>0.275670863777059</v>
      </c>
      <c r="BF1216" s="19" t="n">
        <v>0.295000726949012</v>
      </c>
      <c r="BG1216" s="19" t="n">
        <v>0.122457455925666</v>
      </c>
    </row>
    <row r="1217">
      <c r="B1217" t="s">
        <v>100</v>
      </c>
      <c r="C1217" s="19" t="n">
        <v>0.132760421661398</v>
      </c>
      <c r="D1217" s="19" t="n">
        <v>0.110023655257758</v>
      </c>
      <c r="E1217" s="19" t="n">
        <v>0.151936596931845</v>
      </c>
      <c r="F1217" s="19"/>
      <c r="G1217" s="19" t="n">
        <v>0.0857831481990514</v>
      </c>
      <c r="H1217" s="19" t="n">
        <v>0.098079707429508</v>
      </c>
      <c r="I1217" s="19" t="n">
        <v>0.141372628989752</v>
      </c>
      <c r="J1217" s="19" t="n">
        <v>0.133063905927248</v>
      </c>
      <c r="K1217" s="19" t="n">
        <v>0.176841253586642</v>
      </c>
      <c r="L1217" s="19" t="n">
        <v>0.150323758291699</v>
      </c>
      <c r="M1217" s="19"/>
      <c r="N1217" s="19" t="n">
        <v>0.0820405745040506</v>
      </c>
      <c r="O1217" s="19" t="n">
        <v>0.108028476931173</v>
      </c>
      <c r="P1217" s="19" t="n">
        <v>0.143614295023428</v>
      </c>
      <c r="Q1217" s="19" t="n">
        <v>0.199255524995632</v>
      </c>
      <c r="R1217" s="19"/>
      <c r="S1217" s="19" t="n">
        <v>0.0933995090318069</v>
      </c>
      <c r="T1217" s="19" t="n">
        <v>0.139640295304926</v>
      </c>
      <c r="U1217" s="19" t="n">
        <v>0.138959867487103</v>
      </c>
      <c r="V1217" s="19" t="n">
        <v>0.121229095014954</v>
      </c>
      <c r="W1217" s="19" t="n">
        <v>0.117117719823465</v>
      </c>
      <c r="X1217" s="19" t="n">
        <v>0.199731996847913</v>
      </c>
      <c r="Y1217" s="19" t="n">
        <v>0.163965320128893</v>
      </c>
      <c r="Z1217" s="19" t="n">
        <v>0.137814126708644</v>
      </c>
      <c r="AA1217" s="19" t="n">
        <v>0.125775035127773</v>
      </c>
      <c r="AB1217" s="19" t="n">
        <v>0.107774926672876</v>
      </c>
      <c r="AC1217" s="19" t="n">
        <v>0.102330613099111</v>
      </c>
      <c r="AD1217" s="19" t="n">
        <v>0.190977901397923</v>
      </c>
      <c r="AE1217" s="19"/>
      <c r="AF1217" s="19" t="n">
        <v>0.15739436794866</v>
      </c>
      <c r="AG1217" s="19" t="n">
        <v>0.110754241284674</v>
      </c>
      <c r="AH1217" s="19" t="n">
        <v>0.162299933678438</v>
      </c>
      <c r="AI1217" s="19"/>
      <c r="AJ1217" s="19" t="n">
        <v>0.15679846940467</v>
      </c>
      <c r="AK1217" s="19" t="n">
        <v>0.0764857030045093</v>
      </c>
      <c r="AL1217" s="19" t="n">
        <v>0.128728898111256</v>
      </c>
      <c r="AM1217" s="19" t="n">
        <v>0.132705214624541</v>
      </c>
      <c r="AN1217" s="19" t="n">
        <v>0.211619573061483</v>
      </c>
      <c r="AO1217" s="19"/>
      <c r="AP1217" s="19" t="n">
        <v>0.158484726511117</v>
      </c>
      <c r="AQ1217" s="19" t="n">
        <v>0.0974439741634734</v>
      </c>
      <c r="AR1217" s="19" t="n">
        <v>0.117905590984563</v>
      </c>
      <c r="AS1217" s="19" t="n">
        <v>0.124183186627726</v>
      </c>
      <c r="AT1217" s="19" t="n">
        <v>0.127663658844462</v>
      </c>
      <c r="AU1217" s="19"/>
      <c r="AV1217" s="19" t="n">
        <v>0.0897642734895788</v>
      </c>
      <c r="AW1217" s="19" t="n">
        <v>0.143892489198614</v>
      </c>
      <c r="AX1217" s="19" t="n">
        <v>0.086655293212695</v>
      </c>
      <c r="AY1217" s="19" t="n">
        <v>0.123217347971099</v>
      </c>
      <c r="AZ1217" s="19" t="n">
        <v>0.142195183300002</v>
      </c>
      <c r="BA1217" s="19" t="n">
        <v>0.268564875235511</v>
      </c>
      <c r="BB1217" s="19"/>
      <c r="BC1217" s="19" t="n">
        <v>0.189416239149042</v>
      </c>
      <c r="BD1217" s="19" t="n">
        <v>0.123168004440201</v>
      </c>
      <c r="BE1217" s="19" t="n">
        <v>0.100583393732378</v>
      </c>
      <c r="BF1217" s="19" t="n">
        <v>0.0475855448595153</v>
      </c>
      <c r="BG1217" s="19" t="n">
        <v>0.258388239605232</v>
      </c>
    </row>
    <row r="1218">
      <c r="B1218" t="s">
        <v>484</v>
      </c>
      <c r="C1218" s="19" t="n">
        <v>0.227870561309744</v>
      </c>
      <c r="D1218" s="19" t="n">
        <v>0.264980278021172</v>
      </c>
      <c r="E1218" s="19" t="n">
        <v>0.193707270254581</v>
      </c>
      <c r="F1218" s="19"/>
      <c r="G1218" s="19" t="n">
        <v>0.372429699767162</v>
      </c>
      <c r="H1218" s="19" t="n">
        <v>0.320753035555498</v>
      </c>
      <c r="I1218" s="19" t="n">
        <v>0.185275954907574</v>
      </c>
      <c r="J1218" s="19" t="n">
        <v>0.279725480850081</v>
      </c>
      <c r="K1218" s="19" t="n">
        <v>0.150917391637862</v>
      </c>
      <c r="L1218" s="19" t="n">
        <v>0.111482388945895</v>
      </c>
      <c r="M1218" s="19"/>
      <c r="N1218" s="19" t="n">
        <v>0.264880375267228</v>
      </c>
      <c r="O1218" s="19" t="n">
        <v>0.226642356197307</v>
      </c>
      <c r="P1218" s="19" t="n">
        <v>0.209225559808082</v>
      </c>
      <c r="Q1218" s="19" t="n">
        <v>0.208054650291731</v>
      </c>
      <c r="R1218" s="19"/>
      <c r="S1218" s="19" t="n">
        <v>0.276222194794005</v>
      </c>
      <c r="T1218" s="19" t="n">
        <v>0.194400377465915</v>
      </c>
      <c r="U1218" s="19" t="n">
        <v>0.162505654926258</v>
      </c>
      <c r="V1218" s="19" t="n">
        <v>0.21495376310826</v>
      </c>
      <c r="W1218" s="19" t="n">
        <v>0.291417661783639</v>
      </c>
      <c r="X1218" s="19" t="n">
        <v>0.28718438697627</v>
      </c>
      <c r="Y1218" s="19" t="n">
        <v>0.242822571042891</v>
      </c>
      <c r="Z1218" s="19" t="n">
        <v>0.249290914328716</v>
      </c>
      <c r="AA1218" s="19" t="n">
        <v>0.179721724995068</v>
      </c>
      <c r="AB1218" s="19" t="n">
        <v>0.2443753291987</v>
      </c>
      <c r="AC1218" s="19" t="n">
        <v>0.196135281507164</v>
      </c>
      <c r="AD1218" s="19" t="n">
        <v>0.194732849319995</v>
      </c>
      <c r="AE1218" s="19"/>
      <c r="AF1218" s="19" t="n">
        <v>0.18380827901383</v>
      </c>
      <c r="AG1218" s="19" t="n">
        <v>0.262865126639951</v>
      </c>
      <c r="AH1218" s="19" t="n">
        <v>0.188402692532569</v>
      </c>
      <c r="AI1218" s="19"/>
      <c r="AJ1218" s="19" t="n">
        <v>0.192854920036524</v>
      </c>
      <c r="AK1218" s="19" t="n">
        <v>0.309524219918466</v>
      </c>
      <c r="AL1218" s="19" t="n">
        <v>0.19205852606534</v>
      </c>
      <c r="AM1218" s="19" t="n">
        <v>0.104270546924175</v>
      </c>
      <c r="AN1218" s="19" t="n">
        <v>0.166573490627586</v>
      </c>
      <c r="AO1218" s="19"/>
      <c r="AP1218" s="19" t="n">
        <v>0.211080507320676</v>
      </c>
      <c r="AQ1218" s="19" t="n">
        <v>0.301984656198897</v>
      </c>
      <c r="AR1218" s="19" t="n">
        <v>0.141107998995842</v>
      </c>
      <c r="AS1218" s="19" t="n">
        <v>0.221092072058905</v>
      </c>
      <c r="AT1218" s="19" t="n">
        <v>0.201799557740737</v>
      </c>
      <c r="AU1218" s="19"/>
      <c r="AV1218" s="19" t="n">
        <v>0.322451087328813</v>
      </c>
      <c r="AW1218" s="19" t="n">
        <v>0.227225502711621</v>
      </c>
      <c r="AX1218" s="19" t="n">
        <v>0.178272496161725</v>
      </c>
      <c r="AY1218" s="19" t="n">
        <v>0.166187995027167</v>
      </c>
      <c r="AZ1218" s="19" t="n">
        <v>0.190183663597265</v>
      </c>
      <c r="BA1218" s="19" t="n">
        <v>0.133111198167582</v>
      </c>
      <c r="BB1218" s="19"/>
      <c r="BC1218" s="19" t="n">
        <v>0.178209632549708</v>
      </c>
      <c r="BD1218" s="19" t="n">
        <v>0.236892740076545</v>
      </c>
      <c r="BE1218" s="19" t="n">
        <v>0.234023135783974</v>
      </c>
      <c r="BF1218" s="19" t="n">
        <v>0.293850670980909</v>
      </c>
      <c r="BG1218" s="19" t="n">
        <v>0.198092961991526</v>
      </c>
    </row>
    <row r="1219">
      <c r="B1219" t="s">
        <v>485</v>
      </c>
      <c r="C1219" s="19" t="n">
        <v>0.639369017028859</v>
      </c>
      <c r="D1219" s="19" t="n">
        <v>0.624996066721071</v>
      </c>
      <c r="E1219" s="19" t="n">
        <v>0.654356132813573</v>
      </c>
      <c r="F1219" s="19"/>
      <c r="G1219" s="19" t="n">
        <v>0.541787152033787</v>
      </c>
      <c r="H1219" s="19" t="n">
        <v>0.581167257014994</v>
      </c>
      <c r="I1219" s="19" t="n">
        <v>0.673351416102675</v>
      </c>
      <c r="J1219" s="19" t="n">
        <v>0.587210613222671</v>
      </c>
      <c r="K1219" s="19" t="n">
        <v>0.672241354775496</v>
      </c>
      <c r="L1219" s="19" t="n">
        <v>0.738193852762406</v>
      </c>
      <c r="M1219" s="19"/>
      <c r="N1219" s="19" t="n">
        <v>0.653079050228722</v>
      </c>
      <c r="O1219" s="19" t="n">
        <v>0.66532916687152</v>
      </c>
      <c r="P1219" s="19" t="n">
        <v>0.647160145168491</v>
      </c>
      <c r="Q1219" s="19" t="n">
        <v>0.592689824712636</v>
      </c>
      <c r="R1219" s="19"/>
      <c r="S1219" s="19" t="n">
        <v>0.630378296174188</v>
      </c>
      <c r="T1219" s="19" t="n">
        <v>0.665959327229158</v>
      </c>
      <c r="U1219" s="19" t="n">
        <v>0.698534477586638</v>
      </c>
      <c r="V1219" s="19" t="n">
        <v>0.663817141876786</v>
      </c>
      <c r="W1219" s="19" t="n">
        <v>0.591464618392896</v>
      </c>
      <c r="X1219" s="19" t="n">
        <v>0.513083616175816</v>
      </c>
      <c r="Y1219" s="19" t="n">
        <v>0.593212108828216</v>
      </c>
      <c r="Z1219" s="19" t="n">
        <v>0.61289495896264</v>
      </c>
      <c r="AA1219" s="19" t="n">
        <v>0.694503239877159</v>
      </c>
      <c r="AB1219" s="19" t="n">
        <v>0.647849744128424</v>
      </c>
      <c r="AC1219" s="19" t="n">
        <v>0.701534105393725</v>
      </c>
      <c r="AD1219" s="19" t="n">
        <v>0.614289249282082</v>
      </c>
      <c r="AE1219" s="19"/>
      <c r="AF1219" s="19" t="n">
        <v>0.65879735303751</v>
      </c>
      <c r="AG1219" s="19" t="n">
        <v>0.626380632075375</v>
      </c>
      <c r="AH1219" s="19" t="n">
        <v>0.649297373788992</v>
      </c>
      <c r="AI1219" s="19"/>
      <c r="AJ1219" s="19" t="n">
        <v>0.650346610558806</v>
      </c>
      <c r="AK1219" s="19" t="n">
        <v>0.613990077077025</v>
      </c>
      <c r="AL1219" s="19" t="n">
        <v>0.679212575823404</v>
      </c>
      <c r="AM1219" s="19" t="n">
        <v>0.763024238451284</v>
      </c>
      <c r="AN1219" s="19" t="n">
        <v>0.621806936310931</v>
      </c>
      <c r="AO1219" s="19"/>
      <c r="AP1219" s="19" t="n">
        <v>0.630434766168207</v>
      </c>
      <c r="AQ1219" s="19" t="n">
        <v>0.60057136963763</v>
      </c>
      <c r="AR1219" s="19" t="n">
        <v>0.740986410019595</v>
      </c>
      <c r="AS1219" s="19" t="n">
        <v>0.654724741313369</v>
      </c>
      <c r="AT1219" s="19" t="n">
        <v>0.6705367834148</v>
      </c>
      <c r="AU1219" s="19"/>
      <c r="AV1219" s="19" t="n">
        <v>0.587784639181608</v>
      </c>
      <c r="AW1219" s="19" t="n">
        <v>0.628882008089765</v>
      </c>
      <c r="AX1219" s="19" t="n">
        <v>0.73507221062558</v>
      </c>
      <c r="AY1219" s="19" t="n">
        <v>0.710594657001734</v>
      </c>
      <c r="AZ1219" s="19" t="n">
        <v>0.667621153102733</v>
      </c>
      <c r="BA1219" s="19" t="n">
        <v>0.598323926596907</v>
      </c>
      <c r="BB1219" s="19"/>
      <c r="BC1219" s="19" t="n">
        <v>0.63237412830125</v>
      </c>
      <c r="BD1219" s="19" t="n">
        <v>0.639939255483254</v>
      </c>
      <c r="BE1219" s="19" t="n">
        <v>0.665393470483648</v>
      </c>
      <c r="BF1219" s="19" t="n">
        <v>0.658563784159576</v>
      </c>
      <c r="BG1219" s="19" t="n">
        <v>0.543518798403243</v>
      </c>
    </row>
    <row r="1220">
      <c r="B1220" t="s">
        <v>141</v>
      </c>
      <c r="C1220" s="19" t="n">
        <v>-0.411498455719115</v>
      </c>
      <c r="D1220" s="19" t="n">
        <v>-0.360015788699899</v>
      </c>
      <c r="E1220" s="19" t="n">
        <v>-0.460648862558992</v>
      </c>
      <c r="F1220" s="19"/>
      <c r="G1220" s="19" t="n">
        <v>-0.169357452266625</v>
      </c>
      <c r="H1220" s="19" t="n">
        <v>-0.260414221459496</v>
      </c>
      <c r="I1220" s="19" t="n">
        <v>-0.488075461195101</v>
      </c>
      <c r="J1220" s="19" t="n">
        <v>-0.30748513237259</v>
      </c>
      <c r="K1220" s="19" t="n">
        <v>-0.521323963137633</v>
      </c>
      <c r="L1220" s="19" t="n">
        <v>-0.62671146381651</v>
      </c>
      <c r="M1220" s="19"/>
      <c r="N1220" s="19" t="n">
        <v>-0.388198674961494</v>
      </c>
      <c r="O1220" s="19" t="n">
        <v>-0.438686810674213</v>
      </c>
      <c r="P1220" s="19" t="n">
        <v>-0.437934585360409</v>
      </c>
      <c r="Q1220" s="19" t="n">
        <v>-0.384635174420905</v>
      </c>
      <c r="R1220" s="19"/>
      <c r="S1220" s="19" t="n">
        <v>-0.354156101380184</v>
      </c>
      <c r="T1220" s="19" t="n">
        <v>-0.471558949763243</v>
      </c>
      <c r="U1220" s="19" t="n">
        <v>-0.53602882266038</v>
      </c>
      <c r="V1220" s="19" t="n">
        <v>-0.448863378768525</v>
      </c>
      <c r="W1220" s="19" t="n">
        <v>-0.300046956609257</v>
      </c>
      <c r="X1220" s="19" t="n">
        <v>-0.225899229199546</v>
      </c>
      <c r="Y1220" s="19" t="n">
        <v>-0.350389537785325</v>
      </c>
      <c r="Z1220" s="19" t="n">
        <v>-0.363604044633924</v>
      </c>
      <c r="AA1220" s="19" t="n">
        <v>-0.514781514882091</v>
      </c>
      <c r="AB1220" s="19" t="n">
        <v>-0.403474414929725</v>
      </c>
      <c r="AC1220" s="19" t="n">
        <v>-0.505398823886561</v>
      </c>
      <c r="AD1220" s="19" t="n">
        <v>-0.419556399962087</v>
      </c>
      <c r="AE1220" s="19"/>
      <c r="AF1220" s="19" t="n">
        <v>-0.47498907402368</v>
      </c>
      <c r="AG1220" s="19" t="n">
        <v>-0.363515505435423</v>
      </c>
      <c r="AH1220" s="19" t="n">
        <v>-0.460894681256423</v>
      </c>
      <c r="AI1220" s="19"/>
      <c r="AJ1220" s="19" t="n">
        <v>-0.457491690522282</v>
      </c>
      <c r="AK1220" s="19" t="n">
        <v>-0.30446585715856</v>
      </c>
      <c r="AL1220" s="19" t="n">
        <v>-0.487154049758065</v>
      </c>
      <c r="AM1220" s="19" t="n">
        <v>-0.658753691527109</v>
      </c>
      <c r="AN1220" s="19" t="n">
        <v>-0.455233445683346</v>
      </c>
      <c r="AO1220" s="19"/>
      <c r="AP1220" s="19" t="n">
        <v>-0.41935425884753</v>
      </c>
      <c r="AQ1220" s="19" t="n">
        <v>-0.298586713438733</v>
      </c>
      <c r="AR1220" s="19" t="n">
        <v>-0.599878411023752</v>
      </c>
      <c r="AS1220" s="19" t="n">
        <v>-0.433632669254464</v>
      </c>
      <c r="AT1220" s="19" t="n">
        <v>-0.468737225674063</v>
      </c>
      <c r="AU1220" s="19"/>
      <c r="AV1220" s="19" t="n">
        <v>-0.265333551852795</v>
      </c>
      <c r="AW1220" s="19" t="n">
        <v>-0.401656505378144</v>
      </c>
      <c r="AX1220" s="19" t="n">
        <v>-0.556799714463856</v>
      </c>
      <c r="AY1220" s="19" t="n">
        <v>-0.544406661974567</v>
      </c>
      <c r="AZ1220" s="19" t="n">
        <v>-0.477437489505468</v>
      </c>
      <c r="BA1220" s="19" t="n">
        <v>-0.465212728429325</v>
      </c>
      <c r="BB1220" s="19"/>
      <c r="BC1220" s="19" t="n">
        <v>-0.454164495751542</v>
      </c>
      <c r="BD1220" s="19" t="n">
        <v>-0.40304651540671</v>
      </c>
      <c r="BE1220" s="19" t="n">
        <v>-0.431370334699674</v>
      </c>
      <c r="BF1220" s="19" t="n">
        <v>-0.364713113178667</v>
      </c>
      <c r="BG1220" s="19" t="n">
        <v>-0.345425836411717</v>
      </c>
    </row>
    <row r="1221">
      <c r="C1221" s="19"/>
      <c r="D1221" s="19"/>
      <c r="E1221" s="19"/>
      <c r="F1221" s="19"/>
      <c r="G1221" s="19"/>
      <c r="H1221" s="19"/>
      <c r="I1221" s="19"/>
      <c r="J1221" s="19"/>
      <c r="K1221" s="19"/>
      <c r="L1221" s="19"/>
      <c r="M1221" s="19"/>
      <c r="N1221" s="19"/>
      <c r="O1221" s="19"/>
      <c r="P1221" s="19"/>
      <c r="Q1221" s="19"/>
      <c r="R1221" s="19"/>
      <c r="S1221" s="19"/>
      <c r="T1221" s="19"/>
      <c r="U1221" s="19"/>
      <c r="V1221" s="19"/>
      <c r="W1221" s="19"/>
      <c r="X1221" s="19"/>
      <c r="Y1221" s="19"/>
      <c r="Z1221" s="19"/>
      <c r="AA1221" s="19"/>
      <c r="AB1221" s="19"/>
      <c r="AC1221" s="19"/>
      <c r="AD1221" s="19"/>
      <c r="AE1221" s="19"/>
      <c r="AF1221" s="19"/>
      <c r="AG1221" s="19"/>
      <c r="AH1221" s="19"/>
      <c r="AI1221" s="19"/>
      <c r="AJ1221" s="19"/>
      <c r="AK1221" s="19"/>
      <c r="AL1221" s="19"/>
      <c r="AM1221" s="19"/>
      <c r="AN1221" s="19"/>
      <c r="AO1221" s="19"/>
      <c r="AP1221" s="19"/>
      <c r="AQ1221" s="19"/>
      <c r="AR1221" s="19"/>
      <c r="AS1221" s="19"/>
      <c r="AT1221" s="19"/>
      <c r="AU1221" s="19"/>
      <c r="AV1221" s="19"/>
      <c r="AW1221" s="19"/>
      <c r="AX1221" s="19"/>
      <c r="AY1221" s="19"/>
      <c r="AZ1221" s="19"/>
      <c r="BA1221" s="19"/>
      <c r="BB1221" s="19"/>
      <c r="BC1221" s="19"/>
      <c r="BD1221" s="19"/>
      <c r="BE1221" s="19"/>
      <c r="BF1221" s="19"/>
      <c r="BG1221" s="19"/>
    </row>
    <row r="1222">
      <c r="B1222" s="7" t="s">
        <v>497</v>
      </c>
      <c r="C1222" s="19"/>
      <c r="D1222" s="19"/>
      <c r="E1222" s="19"/>
      <c r="F1222" s="19"/>
      <c r="G1222" s="19"/>
      <c r="H1222" s="19"/>
      <c r="I1222" s="19"/>
      <c r="J1222" s="19"/>
      <c r="K1222" s="19"/>
      <c r="L1222" s="19"/>
      <c r="M1222" s="19"/>
      <c r="N1222" s="19"/>
      <c r="O1222" s="19"/>
      <c r="P1222" s="19"/>
      <c r="Q1222" s="19"/>
      <c r="R1222" s="19"/>
      <c r="S1222" s="19"/>
      <c r="T1222" s="19"/>
      <c r="U1222" s="19"/>
      <c r="V1222" s="19"/>
      <c r="W1222" s="19"/>
      <c r="X1222" s="19"/>
      <c r="Y1222" s="19"/>
      <c r="Z1222" s="19"/>
      <c r="AA1222" s="19"/>
      <c r="AB1222" s="19"/>
      <c r="AC1222" s="19"/>
      <c r="AD1222" s="19"/>
      <c r="AE1222" s="19"/>
      <c r="AF1222" s="19"/>
      <c r="AG1222" s="19"/>
      <c r="AH1222" s="19"/>
      <c r="AI1222" s="19"/>
      <c r="AJ1222" s="19"/>
      <c r="AK1222" s="19"/>
      <c r="AL1222" s="19"/>
      <c r="AM1222" s="19"/>
      <c r="AN1222" s="19"/>
      <c r="AO1222" s="19"/>
      <c r="AP1222" s="19"/>
      <c r="AQ1222" s="19"/>
      <c r="AR1222" s="19"/>
      <c r="AS1222" s="19"/>
      <c r="AT1222" s="19"/>
      <c r="AU1222" s="19"/>
      <c r="AV1222" s="19"/>
      <c r="AW1222" s="19"/>
      <c r="AX1222" s="19"/>
      <c r="AY1222" s="19"/>
      <c r="AZ1222" s="19"/>
      <c r="BA1222" s="19"/>
      <c r="BB1222" s="19"/>
      <c r="BC1222" s="19"/>
      <c r="BD1222" s="19"/>
      <c r="BE1222" s="19"/>
      <c r="BF1222" s="19"/>
      <c r="BG1222" s="19"/>
    </row>
    <row r="1223">
      <c r="B1223" s="26" t="s">
        <v>331</v>
      </c>
      <c r="C1223" s="19"/>
      <c r="D1223" s="19"/>
      <c r="E1223" s="19"/>
      <c r="F1223" s="19"/>
      <c r="G1223" s="19"/>
      <c r="H1223" s="19"/>
      <c r="I1223" s="19"/>
      <c r="J1223" s="19"/>
      <c r="K1223" s="19"/>
      <c r="L1223" s="19"/>
      <c r="M1223" s="19"/>
      <c r="N1223" s="19"/>
      <c r="O1223" s="19"/>
      <c r="P1223" s="19"/>
      <c r="Q1223" s="19"/>
      <c r="R1223" s="19"/>
      <c r="S1223" s="19"/>
      <c r="T1223" s="19"/>
      <c r="U1223" s="19"/>
      <c r="V1223" s="19"/>
      <c r="W1223" s="19"/>
      <c r="X1223" s="19"/>
      <c r="Y1223" s="19"/>
      <c r="Z1223" s="19"/>
      <c r="AA1223" s="19"/>
      <c r="AB1223" s="19"/>
      <c r="AC1223" s="19"/>
      <c r="AD1223" s="19"/>
      <c r="AE1223" s="19"/>
      <c r="AF1223" s="19"/>
      <c r="AG1223" s="19"/>
      <c r="AH1223" s="19"/>
      <c r="AI1223" s="19"/>
      <c r="AJ1223" s="19"/>
      <c r="AK1223" s="19"/>
      <c r="AL1223" s="19"/>
      <c r="AM1223" s="19"/>
      <c r="AN1223" s="19"/>
      <c r="AO1223" s="19"/>
      <c r="AP1223" s="19"/>
      <c r="AQ1223" s="19"/>
      <c r="AR1223" s="19"/>
      <c r="AS1223" s="19"/>
      <c r="AT1223" s="19"/>
      <c r="AU1223" s="19"/>
      <c r="AV1223" s="19"/>
      <c r="AW1223" s="19"/>
      <c r="AX1223" s="19"/>
      <c r="AY1223" s="19"/>
      <c r="AZ1223" s="19"/>
      <c r="BA1223" s="19"/>
      <c r="BB1223" s="19"/>
      <c r="BC1223" s="19"/>
      <c r="BD1223" s="19"/>
      <c r="BE1223" s="19"/>
      <c r="BF1223" s="19"/>
      <c r="BG1223" s="19"/>
    </row>
    <row r="1224">
      <c r="B1224" t="s">
        <v>134</v>
      </c>
      <c r="C1224" s="19" t="n">
        <v>0.417364657483097</v>
      </c>
      <c r="D1224" s="19" t="n">
        <v>0.407327708081952</v>
      </c>
      <c r="E1224" s="19" t="n">
        <v>0.424523044756882</v>
      </c>
      <c r="F1224" s="19"/>
      <c r="G1224" s="19" t="n">
        <v>0.388109872978619</v>
      </c>
      <c r="H1224" s="19" t="n">
        <v>0.38984173266082</v>
      </c>
      <c r="I1224" s="19" t="n">
        <v>0.331307624933533</v>
      </c>
      <c r="J1224" s="19" t="n">
        <v>0.380321509389233</v>
      </c>
      <c r="K1224" s="19" t="n">
        <v>0.497538985051308</v>
      </c>
      <c r="L1224" s="19" t="n">
        <v>0.508392268372286</v>
      </c>
      <c r="M1224" s="19"/>
      <c r="N1224" s="19" t="n">
        <v>0.418246235452768</v>
      </c>
      <c r="O1224" s="19" t="n">
        <v>0.378158590157407</v>
      </c>
      <c r="P1224" s="19" t="n">
        <v>0.391792165213406</v>
      </c>
      <c r="Q1224" s="19" t="n">
        <v>0.47892477396776</v>
      </c>
      <c r="R1224" s="19"/>
      <c r="S1224" s="19" t="n">
        <v>0.442192157485518</v>
      </c>
      <c r="T1224" s="19" t="n">
        <v>0.467918856752063</v>
      </c>
      <c r="U1224" s="19" t="n">
        <v>0.363643564048168</v>
      </c>
      <c r="V1224" s="19" t="n">
        <v>0.349056532896772</v>
      </c>
      <c r="W1224" s="19" t="n">
        <v>0.418103876361118</v>
      </c>
      <c r="X1224" s="19" t="n">
        <v>0.397678752738318</v>
      </c>
      <c r="Y1224" s="19" t="n">
        <v>0.255338663631351</v>
      </c>
      <c r="Z1224" s="19" t="n">
        <v>0.51143001165637</v>
      </c>
      <c r="AA1224" s="19" t="n">
        <v>0.44714129907166</v>
      </c>
      <c r="AB1224" s="19" t="n">
        <v>0.418367889103379</v>
      </c>
      <c r="AC1224" s="19" t="n">
        <v>0.504022652236719</v>
      </c>
      <c r="AD1224" s="19" t="n">
        <v>0.516385132961967</v>
      </c>
      <c r="AE1224" s="19"/>
      <c r="AF1224" s="19" t="n">
        <v>0.463807514303335</v>
      </c>
      <c r="AG1224" s="19" t="n">
        <v>0.384742931057486</v>
      </c>
      <c r="AH1224" s="19" t="n">
        <v>0.451191355552049</v>
      </c>
      <c r="AI1224" s="19"/>
      <c r="AJ1224" s="19" t="n">
        <v>0.461141448934913</v>
      </c>
      <c r="AK1224" s="19" t="n">
        <v>0.41048044766931</v>
      </c>
      <c r="AL1224" s="19" t="n">
        <v>0.320592824414552</v>
      </c>
      <c r="AM1224" s="19" t="n">
        <v>0.480037895895643</v>
      </c>
      <c r="AN1224" s="19" t="n">
        <v>0.418747599025381</v>
      </c>
      <c r="AO1224" s="19"/>
      <c r="AP1224" s="19" t="n">
        <v>0.428427130321294</v>
      </c>
      <c r="AQ1224" s="19" t="n">
        <v>0.42444070265356</v>
      </c>
      <c r="AR1224" s="19" t="n">
        <v>0.311762497541492</v>
      </c>
      <c r="AS1224" s="19" t="n">
        <v>0.44829266182222</v>
      </c>
      <c r="AT1224" s="19" t="n">
        <v>0.313927564410075</v>
      </c>
      <c r="AU1224" s="19"/>
      <c r="AV1224" s="19" t="n">
        <v>0.4262441161026</v>
      </c>
      <c r="AW1224" s="19" t="n">
        <v>0.418469641920815</v>
      </c>
      <c r="AX1224" s="19" t="n">
        <v>0.329933826600578</v>
      </c>
      <c r="AY1224" s="19" t="n">
        <v>0.498332916300727</v>
      </c>
      <c r="AZ1224" s="19" t="n">
        <v>0.321738112235091</v>
      </c>
      <c r="BA1224" s="19" t="n">
        <v>0.362365367926476</v>
      </c>
      <c r="BB1224" s="19"/>
      <c r="BC1224" s="19" t="n">
        <v>0.474777362399616</v>
      </c>
      <c r="BD1224" s="19" t="n">
        <v>0.435222212298256</v>
      </c>
      <c r="BE1224" s="19" t="n">
        <v>0.395212127204874</v>
      </c>
      <c r="BF1224" s="19" t="n">
        <v>0.338411005889862</v>
      </c>
      <c r="BG1224" s="19" t="n">
        <v>0.412018277864229</v>
      </c>
    </row>
    <row r="1225">
      <c r="B1225" t="s">
        <v>135</v>
      </c>
      <c r="C1225" s="19" t="n">
        <v>0.401321523021461</v>
      </c>
      <c r="D1225" s="19" t="n">
        <v>0.429740803856454</v>
      </c>
      <c r="E1225" s="19" t="n">
        <v>0.376744268579681</v>
      </c>
      <c r="F1225" s="19"/>
      <c r="G1225" s="19" t="n">
        <v>0.413360455400014</v>
      </c>
      <c r="H1225" s="19" t="n">
        <v>0.431522926429191</v>
      </c>
      <c r="I1225" s="19" t="n">
        <v>0.49525422162592</v>
      </c>
      <c r="J1225" s="19" t="n">
        <v>0.416610203891129</v>
      </c>
      <c r="K1225" s="19" t="n">
        <v>0.323085977077817</v>
      </c>
      <c r="L1225" s="19" t="n">
        <v>0.329691450944753</v>
      </c>
      <c r="M1225" s="19"/>
      <c r="N1225" s="19" t="n">
        <v>0.42185859112645</v>
      </c>
      <c r="O1225" s="19" t="n">
        <v>0.45173455308945</v>
      </c>
      <c r="P1225" s="19" t="n">
        <v>0.381094457489078</v>
      </c>
      <c r="Q1225" s="19" t="n">
        <v>0.343464790235962</v>
      </c>
      <c r="R1225" s="19"/>
      <c r="S1225" s="19" t="n">
        <v>0.430031614476749</v>
      </c>
      <c r="T1225" s="19" t="n">
        <v>0.388719433526557</v>
      </c>
      <c r="U1225" s="19" t="n">
        <v>0.460321345353179</v>
      </c>
      <c r="V1225" s="19" t="n">
        <v>0.405544367397239</v>
      </c>
      <c r="W1225" s="19" t="n">
        <v>0.41768485577954</v>
      </c>
      <c r="X1225" s="19" t="n">
        <v>0.38251745953114</v>
      </c>
      <c r="Y1225" s="19" t="n">
        <v>0.495127711891251</v>
      </c>
      <c r="Z1225" s="19" t="n">
        <v>0.350981521384574</v>
      </c>
      <c r="AA1225" s="19" t="n">
        <v>0.310976974802191</v>
      </c>
      <c r="AB1225" s="19" t="n">
        <v>0.409825543507766</v>
      </c>
      <c r="AC1225" s="19" t="n">
        <v>0.367941867355114</v>
      </c>
      <c r="AD1225" s="19" t="n">
        <v>0.336964997469852</v>
      </c>
      <c r="AE1225" s="19"/>
      <c r="AF1225" s="19" t="n">
        <v>0.353895197973356</v>
      </c>
      <c r="AG1225" s="19" t="n">
        <v>0.438214576547244</v>
      </c>
      <c r="AH1225" s="19" t="n">
        <v>0.364743288173365</v>
      </c>
      <c r="AI1225" s="19"/>
      <c r="AJ1225" s="19" t="n">
        <v>0.35290254839213</v>
      </c>
      <c r="AK1225" s="19" t="n">
        <v>0.442305605596502</v>
      </c>
      <c r="AL1225" s="19" t="n">
        <v>0.516496299221589</v>
      </c>
      <c r="AM1225" s="19" t="n">
        <v>0.34961151561127</v>
      </c>
      <c r="AN1225" s="19" t="n">
        <v>0.382804949219246</v>
      </c>
      <c r="AO1225" s="19"/>
      <c r="AP1225" s="19" t="n">
        <v>0.345429259625229</v>
      </c>
      <c r="AQ1225" s="19" t="n">
        <v>0.441932853819593</v>
      </c>
      <c r="AR1225" s="19" t="n">
        <v>0.507649815189084</v>
      </c>
      <c r="AS1225" s="19" t="n">
        <v>0.381577203013908</v>
      </c>
      <c r="AT1225" s="19" t="n">
        <v>0.478720961392773</v>
      </c>
      <c r="AU1225" s="19"/>
      <c r="AV1225" s="19" t="n">
        <v>0.42692859919555</v>
      </c>
      <c r="AW1225" s="19" t="n">
        <v>0.36553218698458</v>
      </c>
      <c r="AX1225" s="19" t="n">
        <v>0.532000848475004</v>
      </c>
      <c r="AY1225" s="19" t="n">
        <v>0.337405437221491</v>
      </c>
      <c r="AZ1225" s="19" t="n">
        <v>0.468224431767116</v>
      </c>
      <c r="BA1225" s="19" t="n">
        <v>0.424075438300237</v>
      </c>
      <c r="BB1225" s="19"/>
      <c r="BC1225" s="19" t="n">
        <v>0.376528606352846</v>
      </c>
      <c r="BD1225" s="19" t="n">
        <v>0.367525642170188</v>
      </c>
      <c r="BE1225" s="19" t="n">
        <v>0.409862061048056</v>
      </c>
      <c r="BF1225" s="19" t="n">
        <v>0.48885951657431</v>
      </c>
      <c r="BG1225" s="19" t="n">
        <v>0.325354496387068</v>
      </c>
    </row>
    <row r="1226">
      <c r="B1226" t="s">
        <v>339</v>
      </c>
      <c r="C1226" s="19" t="n">
        <v>0.102782328462558</v>
      </c>
      <c r="D1226" s="19" t="n">
        <v>0.109853310713376</v>
      </c>
      <c r="E1226" s="19" t="n">
        <v>0.0966925124616679</v>
      </c>
      <c r="F1226" s="19"/>
      <c r="G1226" s="19" t="n">
        <v>0.105367451383216</v>
      </c>
      <c r="H1226" s="19" t="n">
        <v>0.141038539550825</v>
      </c>
      <c r="I1226" s="19" t="n">
        <v>0.0786804663294805</v>
      </c>
      <c r="J1226" s="19" t="n">
        <v>0.126363969608975</v>
      </c>
      <c r="K1226" s="19" t="n">
        <v>0.0832877377277157</v>
      </c>
      <c r="L1226" s="19" t="n">
        <v>0.0817554813247167</v>
      </c>
      <c r="M1226" s="19"/>
      <c r="N1226" s="19" t="n">
        <v>0.106338424772321</v>
      </c>
      <c r="O1226" s="19" t="n">
        <v>0.110053046451745</v>
      </c>
      <c r="P1226" s="19" t="n">
        <v>0.101020754919618</v>
      </c>
      <c r="Q1226" s="19" t="n">
        <v>0.0928926243117089</v>
      </c>
      <c r="R1226" s="19"/>
      <c r="S1226" s="19" t="n">
        <v>0.090058676166312</v>
      </c>
      <c r="T1226" s="19" t="n">
        <v>0.0704688964659131</v>
      </c>
      <c r="U1226" s="19" t="n">
        <v>0.0990302401192465</v>
      </c>
      <c r="V1226" s="19" t="n">
        <v>0.120423826057344</v>
      </c>
      <c r="W1226" s="19" t="n">
        <v>0.107257669821944</v>
      </c>
      <c r="X1226" s="19" t="n">
        <v>0.126189913076071</v>
      </c>
      <c r="Y1226" s="19" t="n">
        <v>0.11752925333723</v>
      </c>
      <c r="Z1226" s="19" t="n">
        <v>0.115739376942481</v>
      </c>
      <c r="AA1226" s="19" t="n">
        <v>0.113871907338918</v>
      </c>
      <c r="AB1226" s="19" t="n">
        <v>0.094622345088046</v>
      </c>
      <c r="AC1226" s="19" t="n">
        <v>0.0918398620302904</v>
      </c>
      <c r="AD1226" s="19" t="n">
        <v>0.118974098130499</v>
      </c>
      <c r="AE1226" s="19"/>
      <c r="AF1226" s="19" t="n">
        <v>0.108704737537523</v>
      </c>
      <c r="AG1226" s="19" t="n">
        <v>0.10047355110061</v>
      </c>
      <c r="AH1226" s="19" t="n">
        <v>0.0915782969587659</v>
      </c>
      <c r="AI1226" s="19"/>
      <c r="AJ1226" s="19" t="n">
        <v>0.112611352513618</v>
      </c>
      <c r="AK1226" s="19" t="n">
        <v>0.0921785055839109</v>
      </c>
      <c r="AL1226" s="19" t="n">
        <v>0.0936229643300809</v>
      </c>
      <c r="AM1226" s="19" t="n">
        <v>0.11876163515689</v>
      </c>
      <c r="AN1226" s="19" t="n">
        <v>0.0943951312733729</v>
      </c>
      <c r="AO1226" s="19"/>
      <c r="AP1226" s="19" t="n">
        <v>0.13424254022533</v>
      </c>
      <c r="AQ1226" s="19" t="n">
        <v>0.082471471726209</v>
      </c>
      <c r="AR1226" s="19" t="n">
        <v>0.123871177031012</v>
      </c>
      <c r="AS1226" s="19" t="n">
        <v>0.118145038168271</v>
      </c>
      <c r="AT1226" s="19" t="n">
        <v>0.0759154892009958</v>
      </c>
      <c r="AU1226" s="19"/>
      <c r="AV1226" s="19" t="n">
        <v>0.10033357191827</v>
      </c>
      <c r="AW1226" s="19" t="n">
        <v>0.128414350467538</v>
      </c>
      <c r="AX1226" s="19" t="n">
        <v>0.0866841595765336</v>
      </c>
      <c r="AY1226" s="19" t="n">
        <v>0.12018521079606</v>
      </c>
      <c r="AZ1226" s="19" t="n">
        <v>0.0640422942265969</v>
      </c>
      <c r="BA1226" s="19" t="n">
        <v>0.0758288609314752</v>
      </c>
      <c r="BB1226" s="19"/>
      <c r="BC1226" s="19" t="n">
        <v>0.106231117955082</v>
      </c>
      <c r="BD1226" s="19" t="n">
        <v>0.114090715612412</v>
      </c>
      <c r="BE1226" s="19" t="n">
        <v>0.0943012892116197</v>
      </c>
      <c r="BF1226" s="19" t="n">
        <v>0.0949759799252927</v>
      </c>
      <c r="BG1226" s="19" t="n">
        <v>0.145801215875323</v>
      </c>
    </row>
    <row r="1227">
      <c r="B1227" t="s">
        <v>340</v>
      </c>
      <c r="C1227" s="19" t="n">
        <v>0.0196417014350926</v>
      </c>
      <c r="D1227" s="19" t="n">
        <v>0.0156920886594394</v>
      </c>
      <c r="E1227" s="19" t="n">
        <v>0.0237069195351801</v>
      </c>
      <c r="F1227" s="19"/>
      <c r="G1227" s="19" t="n">
        <v>0.0257285400632375</v>
      </c>
      <c r="H1227" s="19" t="n">
        <v>0.00548821091556615</v>
      </c>
      <c r="I1227" s="19" t="n">
        <v>0.0270594838618036</v>
      </c>
      <c r="J1227" s="19" t="n">
        <v>0.0314598805159665</v>
      </c>
      <c r="K1227" s="19" t="n">
        <v>0.0301707638941782</v>
      </c>
      <c r="L1227" s="19" t="n">
        <v>0.00552820955439402</v>
      </c>
      <c r="M1227" s="19"/>
      <c r="N1227" s="19" t="n">
        <v>0.0116950100474828</v>
      </c>
      <c r="O1227" s="19" t="n">
        <v>0.0200037055661907</v>
      </c>
      <c r="P1227" s="19" t="n">
        <v>0.0329523052980296</v>
      </c>
      <c r="Q1227" s="19" t="n">
        <v>0.0165548860497711</v>
      </c>
      <c r="R1227" s="19"/>
      <c r="S1227" s="19" t="n">
        <v>0.00507669596432572</v>
      </c>
      <c r="T1227" s="19" t="n">
        <v>0.00792270104404342</v>
      </c>
      <c r="U1227" s="19" t="n">
        <v>0.0138218341063452</v>
      </c>
      <c r="V1227" s="19" t="n">
        <v>0.0413877302879388</v>
      </c>
      <c r="W1227" s="19" t="n">
        <v>0.0285735579909396</v>
      </c>
      <c r="X1227" s="19" t="n">
        <v>0</v>
      </c>
      <c r="Y1227" s="19" t="n">
        <v>0.0624650262627898</v>
      </c>
      <c r="Z1227" s="19" t="n">
        <v>0</v>
      </c>
      <c r="AA1227" s="19" t="n">
        <v>0.0418879587889771</v>
      </c>
      <c r="AB1227" s="19" t="n">
        <v>0</v>
      </c>
      <c r="AC1227" s="19" t="n">
        <v>0.0197705286835851</v>
      </c>
      <c r="AD1227" s="19" t="n">
        <v>0.0276757714376826</v>
      </c>
      <c r="AE1227" s="19"/>
      <c r="AF1227" s="19" t="n">
        <v>0.0255126506246261</v>
      </c>
      <c r="AG1227" s="19" t="n">
        <v>0.01833239783373</v>
      </c>
      <c r="AH1227" s="19" t="n">
        <v>0.0189713382761219</v>
      </c>
      <c r="AI1227" s="19"/>
      <c r="AJ1227" s="19" t="n">
        <v>0.0209799771912219</v>
      </c>
      <c r="AK1227" s="19" t="n">
        <v>0.0173065091018323</v>
      </c>
      <c r="AL1227" s="19" t="n">
        <v>0</v>
      </c>
      <c r="AM1227" s="19" t="n">
        <v>0.0515889533361976</v>
      </c>
      <c r="AN1227" s="19" t="n">
        <v>0.0308147402228803</v>
      </c>
      <c r="AO1227" s="19"/>
      <c r="AP1227" s="19" t="n">
        <v>0.0256200982736414</v>
      </c>
      <c r="AQ1227" s="19" t="n">
        <v>0.0146970098410336</v>
      </c>
      <c r="AR1227" s="19" t="n">
        <v>0</v>
      </c>
      <c r="AS1227" s="19" t="n">
        <v>0.0164359754433681</v>
      </c>
      <c r="AT1227" s="19" t="n">
        <v>0.0364789622707205</v>
      </c>
      <c r="AU1227" s="19"/>
      <c r="AV1227" s="19" t="n">
        <v>0.0105654800920996</v>
      </c>
      <c r="AW1227" s="19" t="n">
        <v>0.0277169542986291</v>
      </c>
      <c r="AX1227" s="19" t="n">
        <v>0.0106145801238523</v>
      </c>
      <c r="AY1227" s="19" t="n">
        <v>0.0141483716663711</v>
      </c>
      <c r="AZ1227" s="19" t="n">
        <v>0.0484834535096701</v>
      </c>
      <c r="BA1227" s="19" t="n">
        <v>0.0224828383376676</v>
      </c>
      <c r="BB1227" s="19"/>
      <c r="BC1227" s="19" t="n">
        <v>0.00364019742247749</v>
      </c>
      <c r="BD1227" s="19" t="n">
        <v>0.019061922642522</v>
      </c>
      <c r="BE1227" s="19" t="n">
        <v>0.0322098304493284</v>
      </c>
      <c r="BF1227" s="19" t="n">
        <v>0.0291255497469404</v>
      </c>
      <c r="BG1227" s="19" t="n">
        <v>0.0500963296504731</v>
      </c>
    </row>
    <row r="1228">
      <c r="B1228" t="s">
        <v>100</v>
      </c>
      <c r="C1228" s="19" t="n">
        <v>0.0588897895977923</v>
      </c>
      <c r="D1228" s="19" t="n">
        <v>0.0373860886887795</v>
      </c>
      <c r="E1228" s="19" t="n">
        <v>0.0783332546665886</v>
      </c>
      <c r="F1228" s="19"/>
      <c r="G1228" s="19" t="n">
        <v>0.0674336801749123</v>
      </c>
      <c r="H1228" s="19" t="n">
        <v>0.032108590443598</v>
      </c>
      <c r="I1228" s="19" t="n">
        <v>0.0676982032492629</v>
      </c>
      <c r="J1228" s="19" t="n">
        <v>0.0452444365946975</v>
      </c>
      <c r="K1228" s="19" t="n">
        <v>0.0659165362489808</v>
      </c>
      <c r="L1228" s="19" t="n">
        <v>0.0746325898038497</v>
      </c>
      <c r="M1228" s="19"/>
      <c r="N1228" s="19" t="n">
        <v>0.0418617386009781</v>
      </c>
      <c r="O1228" s="19" t="n">
        <v>0.0400501047352069</v>
      </c>
      <c r="P1228" s="19" t="n">
        <v>0.0931403170798676</v>
      </c>
      <c r="Q1228" s="19" t="n">
        <v>0.0681629254347983</v>
      </c>
      <c r="R1228" s="19"/>
      <c r="S1228" s="19" t="n">
        <v>0.0326408559070947</v>
      </c>
      <c r="T1228" s="19" t="n">
        <v>0.0649701122114232</v>
      </c>
      <c r="U1228" s="19" t="n">
        <v>0.0631830163730611</v>
      </c>
      <c r="V1228" s="19" t="n">
        <v>0.0835875433607064</v>
      </c>
      <c r="W1228" s="19" t="n">
        <v>0.0283800400464585</v>
      </c>
      <c r="X1228" s="19" t="n">
        <v>0.093613874654471</v>
      </c>
      <c r="Y1228" s="19" t="n">
        <v>0.069539344877378</v>
      </c>
      <c r="Z1228" s="19" t="n">
        <v>0.0218490900165746</v>
      </c>
      <c r="AA1228" s="19" t="n">
        <v>0.086121859998254</v>
      </c>
      <c r="AB1228" s="19" t="n">
        <v>0.0771842223008086</v>
      </c>
      <c r="AC1228" s="19" t="n">
        <v>0.016425089694291</v>
      </c>
      <c r="AD1228" s="19" t="n">
        <v>0</v>
      </c>
      <c r="AE1228" s="19"/>
      <c r="AF1228" s="19" t="n">
        <v>0.0480798995611599</v>
      </c>
      <c r="AG1228" s="19" t="n">
        <v>0.0582365434609293</v>
      </c>
      <c r="AH1228" s="19" t="n">
        <v>0.0735157210396983</v>
      </c>
      <c r="AI1228" s="19"/>
      <c r="AJ1228" s="19" t="n">
        <v>0.0523646729681178</v>
      </c>
      <c r="AK1228" s="19" t="n">
        <v>0.0377289320484445</v>
      </c>
      <c r="AL1228" s="19" t="n">
        <v>0.0692879120337788</v>
      </c>
      <c r="AM1228" s="19" t="n">
        <v>0</v>
      </c>
      <c r="AN1228" s="19" t="n">
        <v>0.0732375802591197</v>
      </c>
      <c r="AO1228" s="19"/>
      <c r="AP1228" s="19" t="n">
        <v>0.0662809715545065</v>
      </c>
      <c r="AQ1228" s="19" t="n">
        <v>0.0364579619596049</v>
      </c>
      <c r="AR1228" s="19" t="n">
        <v>0.0567165102384125</v>
      </c>
      <c r="AS1228" s="19" t="n">
        <v>0.0355491215522325</v>
      </c>
      <c r="AT1228" s="19" t="n">
        <v>0.0949570227254362</v>
      </c>
      <c r="AU1228" s="19"/>
      <c r="AV1228" s="19" t="n">
        <v>0.0359282326914812</v>
      </c>
      <c r="AW1228" s="19" t="n">
        <v>0.0598668663284377</v>
      </c>
      <c r="AX1228" s="19" t="n">
        <v>0.0407665852240315</v>
      </c>
      <c r="AY1228" s="19" t="n">
        <v>0.0299280640153515</v>
      </c>
      <c r="AZ1228" s="19" t="n">
        <v>0.0975117082615267</v>
      </c>
      <c r="BA1228" s="19" t="n">
        <v>0.115247494504144</v>
      </c>
      <c r="BB1228" s="19"/>
      <c r="BC1228" s="19" t="n">
        <v>0.0388227158699786</v>
      </c>
      <c r="BD1228" s="19" t="n">
        <v>0.0640995072766222</v>
      </c>
      <c r="BE1228" s="19" t="n">
        <v>0.0684146920861216</v>
      </c>
      <c r="BF1228" s="19" t="n">
        <v>0.0486279478635944</v>
      </c>
      <c r="BG1228" s="19" t="n">
        <v>0.0667296802229067</v>
      </c>
    </row>
    <row r="1229">
      <c r="B1229" t="s">
        <v>139</v>
      </c>
      <c r="C1229" s="19" t="n">
        <v>0.818686180504558</v>
      </c>
      <c r="D1229" s="19" t="n">
        <v>0.837068511938406</v>
      </c>
      <c r="E1229" s="19" t="n">
        <v>0.801267313336563</v>
      </c>
      <c r="F1229" s="19"/>
      <c r="G1229" s="19" t="n">
        <v>0.801470328378634</v>
      </c>
      <c r="H1229" s="19" t="n">
        <v>0.821364659090011</v>
      </c>
      <c r="I1229" s="19" t="n">
        <v>0.826561846559453</v>
      </c>
      <c r="J1229" s="19" t="n">
        <v>0.796931713280361</v>
      </c>
      <c r="K1229" s="19" t="n">
        <v>0.820624962129125</v>
      </c>
      <c r="L1229" s="19" t="n">
        <v>0.83808371931704</v>
      </c>
      <c r="M1229" s="19"/>
      <c r="N1229" s="19" t="n">
        <v>0.840104826579218</v>
      </c>
      <c r="O1229" s="19" t="n">
        <v>0.829893143246857</v>
      </c>
      <c r="P1229" s="19" t="n">
        <v>0.772886622702484</v>
      </c>
      <c r="Q1229" s="19" t="n">
        <v>0.822389564203722</v>
      </c>
      <c r="R1229" s="19"/>
      <c r="S1229" s="19" t="n">
        <v>0.872223771962267</v>
      </c>
      <c r="T1229" s="19" t="n">
        <v>0.85663829027862</v>
      </c>
      <c r="U1229" s="19" t="n">
        <v>0.823964909401347</v>
      </c>
      <c r="V1229" s="19" t="n">
        <v>0.754600900294011</v>
      </c>
      <c r="W1229" s="19" t="n">
        <v>0.835788732140658</v>
      </c>
      <c r="X1229" s="19" t="n">
        <v>0.780196212269458</v>
      </c>
      <c r="Y1229" s="19" t="n">
        <v>0.750466375522602</v>
      </c>
      <c r="Z1229" s="19" t="n">
        <v>0.862411533040945</v>
      </c>
      <c r="AA1229" s="19" t="n">
        <v>0.758118273873851</v>
      </c>
      <c r="AB1229" s="19" t="n">
        <v>0.828193432611145</v>
      </c>
      <c r="AC1229" s="19" t="n">
        <v>0.871964519591834</v>
      </c>
      <c r="AD1229" s="19" t="n">
        <v>0.853350130431819</v>
      </c>
      <c r="AE1229" s="19"/>
      <c r="AF1229" s="19" t="n">
        <v>0.817702712276691</v>
      </c>
      <c r="AG1229" s="19" t="n">
        <v>0.82295750760473</v>
      </c>
      <c r="AH1229" s="19" t="n">
        <v>0.815934643725414</v>
      </c>
      <c r="AI1229" s="19"/>
      <c r="AJ1229" s="19" t="n">
        <v>0.814043997327043</v>
      </c>
      <c r="AK1229" s="19" t="n">
        <v>0.852786053265812</v>
      </c>
      <c r="AL1229" s="19" t="n">
        <v>0.83708912363614</v>
      </c>
      <c r="AM1229" s="19" t="n">
        <v>0.829649411506913</v>
      </c>
      <c r="AN1229" s="19" t="n">
        <v>0.801552548244627</v>
      </c>
      <c r="AO1229" s="19"/>
      <c r="AP1229" s="19" t="n">
        <v>0.773856389946523</v>
      </c>
      <c r="AQ1229" s="19" t="n">
        <v>0.866373556473153</v>
      </c>
      <c r="AR1229" s="19" t="n">
        <v>0.819412312730576</v>
      </c>
      <c r="AS1229" s="19" t="n">
        <v>0.829869864836128</v>
      </c>
      <c r="AT1229" s="19" t="n">
        <v>0.792648525802848</v>
      </c>
      <c r="AU1229" s="19"/>
      <c r="AV1229" s="19" t="n">
        <v>0.853172715298149</v>
      </c>
      <c r="AW1229" s="19" t="n">
        <v>0.784001828905395</v>
      </c>
      <c r="AX1229" s="19" t="n">
        <v>0.861934675075583</v>
      </c>
      <c r="AY1229" s="19" t="n">
        <v>0.835738353522218</v>
      </c>
      <c r="AZ1229" s="19" t="n">
        <v>0.789962544002206</v>
      </c>
      <c r="BA1229" s="19" t="n">
        <v>0.786440806226713</v>
      </c>
      <c r="BB1229" s="19"/>
      <c r="BC1229" s="19" t="n">
        <v>0.851305968752462</v>
      </c>
      <c r="BD1229" s="19" t="n">
        <v>0.802747854468443</v>
      </c>
      <c r="BE1229" s="19" t="n">
        <v>0.80507418825293</v>
      </c>
      <c r="BF1229" s="19" t="n">
        <v>0.827270522464172</v>
      </c>
      <c r="BG1229" s="19" t="n">
        <v>0.737372774251298</v>
      </c>
    </row>
    <row r="1230">
      <c r="B1230" t="s">
        <v>141</v>
      </c>
      <c r="C1230" s="19" t="n">
        <v>-0.759796390906765</v>
      </c>
      <c r="D1230" s="19" t="n">
        <v>-0.799682423249626</v>
      </c>
      <c r="E1230" s="19" t="n">
        <v>-0.722934058669975</v>
      </c>
      <c r="F1230" s="19"/>
      <c r="G1230" s="19" t="n">
        <v>-0.734036648203721</v>
      </c>
      <c r="H1230" s="19" t="n">
        <v>-0.789256068646413</v>
      </c>
      <c r="I1230" s="19" t="n">
        <v>-0.75886364331019</v>
      </c>
      <c r="J1230" s="19" t="n">
        <v>-0.751687276685664</v>
      </c>
      <c r="K1230" s="19" t="n">
        <v>-0.754708425880145</v>
      </c>
      <c r="L1230" s="19" t="n">
        <v>-0.76345112951319</v>
      </c>
      <c r="M1230" s="19"/>
      <c r="N1230" s="19" t="n">
        <v>-0.79824308797824</v>
      </c>
      <c r="O1230" s="19" t="n">
        <v>-0.78984303851165</v>
      </c>
      <c r="P1230" s="19" t="n">
        <v>-0.679746305622617</v>
      </c>
      <c r="Q1230" s="19" t="n">
        <v>-0.754226638768923</v>
      </c>
      <c r="R1230" s="19"/>
      <c r="S1230" s="19" t="n">
        <v>-0.839582916055173</v>
      </c>
      <c r="T1230" s="19" t="n">
        <v>-0.791668178067197</v>
      </c>
      <c r="U1230" s="19" t="n">
        <v>-0.760781893028286</v>
      </c>
      <c r="V1230" s="19" t="n">
        <v>-0.671013356933304</v>
      </c>
      <c r="W1230" s="19" t="n">
        <v>-0.807408692094199</v>
      </c>
      <c r="X1230" s="19" t="n">
        <v>-0.686582337614987</v>
      </c>
      <c r="Y1230" s="19" t="n">
        <v>-0.680927030645224</v>
      </c>
      <c r="Z1230" s="19" t="n">
        <v>-0.84056244302437</v>
      </c>
      <c r="AA1230" s="19" t="n">
        <v>-0.671996413875597</v>
      </c>
      <c r="AB1230" s="19" t="n">
        <v>-0.751009210310337</v>
      </c>
      <c r="AC1230" s="19" t="n">
        <v>-0.855539429897543</v>
      </c>
      <c r="AD1230" s="19" t="n">
        <v>-0.853350130431819</v>
      </c>
      <c r="AE1230" s="19"/>
      <c r="AF1230" s="19" t="n">
        <v>-0.769622812715531</v>
      </c>
      <c r="AG1230" s="19" t="n">
        <v>-0.764720964143801</v>
      </c>
      <c r="AH1230" s="19" t="n">
        <v>-0.742418922685716</v>
      </c>
      <c r="AI1230" s="19"/>
      <c r="AJ1230" s="19" t="n">
        <v>-0.761679324358925</v>
      </c>
      <c r="AK1230" s="19" t="n">
        <v>-0.815057121217368</v>
      </c>
      <c r="AL1230" s="19" t="n">
        <v>-0.767801211602361</v>
      </c>
      <c r="AM1230" s="19" t="n">
        <v>-0.829649411506913</v>
      </c>
      <c r="AN1230" s="19" t="n">
        <v>-0.728314967985507</v>
      </c>
      <c r="AO1230" s="19"/>
      <c r="AP1230" s="19" t="n">
        <v>-0.707575418392016</v>
      </c>
      <c r="AQ1230" s="19" t="n">
        <v>-0.829915594513548</v>
      </c>
      <c r="AR1230" s="19" t="n">
        <v>-0.762695802492163</v>
      </c>
      <c r="AS1230" s="19" t="n">
        <v>-0.794320743283896</v>
      </c>
      <c r="AT1230" s="19" t="n">
        <v>-0.697691503077411</v>
      </c>
      <c r="AU1230" s="19"/>
      <c r="AV1230" s="19" t="n">
        <v>-0.817244482606668</v>
      </c>
      <c r="AW1230" s="19" t="n">
        <v>-0.724134962576957</v>
      </c>
      <c r="AX1230" s="19" t="n">
        <v>-0.821168089851551</v>
      </c>
      <c r="AY1230" s="19" t="n">
        <v>-0.805810289506866</v>
      </c>
      <c r="AZ1230" s="19" t="n">
        <v>-0.69245083574068</v>
      </c>
      <c r="BA1230" s="19" t="n">
        <v>-0.671193311722569</v>
      </c>
      <c r="BB1230" s="19"/>
      <c r="BC1230" s="19" t="n">
        <v>-0.812483252882483</v>
      </c>
      <c r="BD1230" s="19" t="n">
        <v>-0.738648347191821</v>
      </c>
      <c r="BE1230" s="19" t="n">
        <v>-0.736659496166809</v>
      </c>
      <c r="BF1230" s="19" t="n">
        <v>-0.778642574600578</v>
      </c>
      <c r="BG1230" s="19" t="n">
        <v>-0.670643094028391</v>
      </c>
    </row>
    <row r="1231">
      <c r="C1231" s="19"/>
      <c r="D1231" s="19"/>
      <c r="E1231" s="19"/>
      <c r="F1231" s="19"/>
      <c r="G1231" s="19"/>
      <c r="H1231" s="19"/>
      <c r="I1231" s="19"/>
      <c r="J1231" s="19"/>
      <c r="K1231" s="19"/>
      <c r="L1231" s="19"/>
      <c r="M1231" s="19"/>
      <c r="N1231" s="19"/>
      <c r="O1231" s="19"/>
      <c r="P1231" s="19"/>
      <c r="Q1231" s="19"/>
      <c r="R1231" s="19"/>
      <c r="S1231" s="19"/>
      <c r="T1231" s="19"/>
      <c r="U1231" s="19"/>
      <c r="V1231" s="19"/>
      <c r="W1231" s="19"/>
      <c r="X1231" s="19"/>
      <c r="Y1231" s="19"/>
      <c r="Z1231" s="19"/>
      <c r="AA1231" s="19"/>
      <c r="AB1231" s="19"/>
      <c r="AC1231" s="19"/>
      <c r="AD1231" s="19"/>
      <c r="AE1231" s="19"/>
      <c r="AF1231" s="19"/>
      <c r="AG1231" s="19"/>
      <c r="AH1231" s="19"/>
      <c r="AI1231" s="19"/>
      <c r="AJ1231" s="19"/>
      <c r="AK1231" s="19"/>
      <c r="AL1231" s="19"/>
      <c r="AM1231" s="19"/>
      <c r="AN1231" s="19"/>
      <c r="AO1231" s="19"/>
      <c r="AP1231" s="19"/>
      <c r="AQ1231" s="19"/>
      <c r="AR1231" s="19"/>
      <c r="AS1231" s="19"/>
      <c r="AT1231" s="19"/>
      <c r="AU1231" s="19"/>
      <c r="AV1231" s="19"/>
      <c r="AW1231" s="19"/>
      <c r="AX1231" s="19"/>
      <c r="AY1231" s="19"/>
      <c r="AZ1231" s="19"/>
      <c r="BA1231" s="19"/>
      <c r="BB1231" s="19"/>
      <c r="BC1231" s="19"/>
      <c r="BD1231" s="19"/>
      <c r="BE1231" s="19"/>
      <c r="BF1231" s="19"/>
      <c r="BG1231" s="19"/>
    </row>
    <row r="1232">
      <c r="B1232" s="7" t="s">
        <v>501</v>
      </c>
      <c r="C1232" s="19"/>
      <c r="D1232" s="19"/>
      <c r="E1232" s="19"/>
      <c r="F1232" s="19"/>
      <c r="G1232" s="19"/>
      <c r="H1232" s="19"/>
      <c r="I1232" s="19"/>
      <c r="J1232" s="19"/>
      <c r="K1232" s="19"/>
      <c r="L1232" s="19"/>
      <c r="M1232" s="19"/>
      <c r="N1232" s="19"/>
      <c r="O1232" s="19"/>
      <c r="P1232" s="19"/>
      <c r="Q1232" s="19"/>
      <c r="R1232" s="19"/>
      <c r="S1232" s="19"/>
      <c r="T1232" s="19"/>
      <c r="U1232" s="19"/>
      <c r="V1232" s="19"/>
      <c r="W1232" s="19"/>
      <c r="X1232" s="19"/>
      <c r="Y1232" s="19"/>
      <c r="Z1232" s="19"/>
      <c r="AA1232" s="19"/>
      <c r="AB1232" s="19"/>
      <c r="AC1232" s="19"/>
      <c r="AD1232" s="19"/>
      <c r="AE1232" s="19"/>
      <c r="AF1232" s="19"/>
      <c r="AG1232" s="19"/>
      <c r="AH1232" s="19"/>
      <c r="AI1232" s="19"/>
      <c r="AJ1232" s="19"/>
      <c r="AK1232" s="19"/>
      <c r="AL1232" s="19"/>
      <c r="AM1232" s="19"/>
      <c r="AN1232" s="19"/>
      <c r="AO1232" s="19"/>
      <c r="AP1232" s="19"/>
      <c r="AQ1232" s="19"/>
      <c r="AR1232" s="19"/>
      <c r="AS1232" s="19"/>
      <c r="AT1232" s="19"/>
      <c r="AU1232" s="19"/>
      <c r="AV1232" s="19"/>
      <c r="AW1232" s="19"/>
      <c r="AX1232" s="19"/>
      <c r="AY1232" s="19"/>
      <c r="AZ1232" s="19"/>
      <c r="BA1232" s="19"/>
      <c r="BB1232" s="19"/>
      <c r="BC1232" s="19"/>
      <c r="BD1232" s="19"/>
      <c r="BE1232" s="19"/>
      <c r="BF1232" s="19"/>
      <c r="BG1232" s="19"/>
    </row>
    <row r="1233">
      <c r="B1233" s="26" t="s">
        <v>331</v>
      </c>
      <c r="C1233" s="19"/>
      <c r="D1233" s="19"/>
      <c r="E1233" s="19"/>
      <c r="F1233" s="19"/>
      <c r="G1233" s="19"/>
      <c r="H1233" s="19"/>
      <c r="I1233" s="19"/>
      <c r="J1233" s="19"/>
      <c r="K1233" s="19"/>
      <c r="L1233" s="19"/>
      <c r="M1233" s="19"/>
      <c r="N1233" s="19"/>
      <c r="O1233" s="19"/>
      <c r="P1233" s="19"/>
      <c r="Q1233" s="19"/>
      <c r="R1233" s="19"/>
      <c r="S1233" s="19"/>
      <c r="T1233" s="19"/>
      <c r="U1233" s="19"/>
      <c r="V1233" s="19"/>
      <c r="W1233" s="19"/>
      <c r="X1233" s="19"/>
      <c r="Y1233" s="19"/>
      <c r="Z1233" s="19"/>
      <c r="AA1233" s="19"/>
      <c r="AB1233" s="19"/>
      <c r="AC1233" s="19"/>
      <c r="AD1233" s="19"/>
      <c r="AE1233" s="19"/>
      <c r="AF1233" s="19"/>
      <c r="AG1233" s="19"/>
      <c r="AH1233" s="19"/>
      <c r="AI1233" s="19"/>
      <c r="AJ1233" s="19"/>
      <c r="AK1233" s="19"/>
      <c r="AL1233" s="19"/>
      <c r="AM1233" s="19"/>
      <c r="AN1233" s="19"/>
      <c r="AO1233" s="19"/>
      <c r="AP1233" s="19"/>
      <c r="AQ1233" s="19"/>
      <c r="AR1233" s="19"/>
      <c r="AS1233" s="19"/>
      <c r="AT1233" s="19"/>
      <c r="AU1233" s="19"/>
      <c r="AV1233" s="19"/>
      <c r="AW1233" s="19"/>
      <c r="AX1233" s="19"/>
      <c r="AY1233" s="19"/>
      <c r="AZ1233" s="19"/>
      <c r="BA1233" s="19"/>
      <c r="BB1233" s="19"/>
      <c r="BC1233" s="19"/>
      <c r="BD1233" s="19"/>
      <c r="BE1233" s="19"/>
      <c r="BF1233" s="19"/>
      <c r="BG1233" s="19"/>
    </row>
    <row r="1234">
      <c r="B1234" t="s">
        <v>323</v>
      </c>
      <c r="C1234" s="19" t="n">
        <v>0.357573653471309</v>
      </c>
      <c r="D1234" s="19" t="n">
        <v>0.373580560832781</v>
      </c>
      <c r="E1234" s="19" t="n">
        <v>0.338526436341888</v>
      </c>
      <c r="F1234" s="19"/>
      <c r="G1234" s="19" t="n">
        <v>0.334871642297369</v>
      </c>
      <c r="H1234" s="19" t="n">
        <v>0.335280105703102</v>
      </c>
      <c r="I1234" s="19" t="n">
        <v>0.33265122255354</v>
      </c>
      <c r="J1234" s="19" t="n">
        <v>0.37274868729743</v>
      </c>
      <c r="K1234" s="19" t="n">
        <v>0.437852589458647</v>
      </c>
      <c r="L1234" s="19" t="n">
        <v>0.350063068109892</v>
      </c>
      <c r="M1234" s="19"/>
      <c r="N1234" s="19" t="n">
        <v>0.333555975603396</v>
      </c>
      <c r="O1234" s="19" t="n">
        <v>0.408015752310588</v>
      </c>
      <c r="P1234" s="19" t="n">
        <v>0.306872588730883</v>
      </c>
      <c r="Q1234" s="19" t="n">
        <v>0.374526230771519</v>
      </c>
      <c r="R1234" s="19"/>
      <c r="S1234" s="19" t="n">
        <v>0.373916408854345</v>
      </c>
      <c r="T1234" s="19" t="n">
        <v>0.397456073610822</v>
      </c>
      <c r="U1234" s="19" t="n">
        <v>0.378813898920752</v>
      </c>
      <c r="V1234" s="19" t="n">
        <v>0.225825244433628</v>
      </c>
      <c r="W1234" s="19" t="n">
        <v>0.311921895306429</v>
      </c>
      <c r="X1234" s="19" t="n">
        <v>0.354186707243111</v>
      </c>
      <c r="Y1234" s="19" t="n">
        <v>0.245979380934311</v>
      </c>
      <c r="Z1234" s="19" t="n">
        <v>0.393603261259919</v>
      </c>
      <c r="AA1234" s="19" t="n">
        <v>0.418349549722406</v>
      </c>
      <c r="AB1234" s="19" t="n">
        <v>0.373441845011601</v>
      </c>
      <c r="AC1234" s="19" t="n">
        <v>0.393942730098332</v>
      </c>
      <c r="AD1234" s="19" t="n">
        <v>0.463715942838706</v>
      </c>
      <c r="AE1234" s="19"/>
      <c r="AF1234" s="19" t="n">
        <v>0.350501017127351</v>
      </c>
      <c r="AG1234" s="19" t="n">
        <v>0.343072589773165</v>
      </c>
      <c r="AH1234" s="19" t="n">
        <v>0.436239660979719</v>
      </c>
      <c r="AI1234" s="19"/>
      <c r="AJ1234" s="19" t="n">
        <v>0.372174017432217</v>
      </c>
      <c r="AK1234" s="19" t="n">
        <v>0.320590770477617</v>
      </c>
      <c r="AL1234" s="19" t="n">
        <v>0.331679497652288</v>
      </c>
      <c r="AM1234" s="19" t="n">
        <v>0.29200866300278</v>
      </c>
      <c r="AN1234" s="19" t="n">
        <v>0.436515531087871</v>
      </c>
      <c r="AO1234" s="19"/>
      <c r="AP1234" s="19" t="n">
        <v>0.34965329511752</v>
      </c>
      <c r="AQ1234" s="19" t="n">
        <v>0.359781605132628</v>
      </c>
      <c r="AR1234" s="19" t="n">
        <v>0.288904761409382</v>
      </c>
      <c r="AS1234" s="19" t="n">
        <v>0.377178531735507</v>
      </c>
      <c r="AT1234" s="19" t="n">
        <v>0.33413074955666</v>
      </c>
      <c r="AU1234" s="19"/>
      <c r="AV1234" s="19" t="n">
        <v>0.363514269278767</v>
      </c>
      <c r="AW1234" s="19" t="n">
        <v>0.328683915577307</v>
      </c>
      <c r="AX1234" s="19" t="n">
        <v>0.295126312774376</v>
      </c>
      <c r="AY1234" s="19" t="n">
        <v>0.386213806639351</v>
      </c>
      <c r="AZ1234" s="19" t="n">
        <v>0.370980650809594</v>
      </c>
      <c r="BA1234" s="19" t="n">
        <v>0.291179183203011</v>
      </c>
      <c r="BB1234" s="19"/>
      <c r="BC1234" s="19" t="n">
        <v>0.390808943747363</v>
      </c>
      <c r="BD1234" s="19" t="n">
        <v>0.37630484617603</v>
      </c>
      <c r="BE1234" s="19" t="n">
        <v>0.328708840632998</v>
      </c>
      <c r="BF1234" s="19" t="n">
        <v>0.303222329312132</v>
      </c>
      <c r="BG1234" s="19" t="n">
        <v>0.452512766817827</v>
      </c>
    </row>
    <row r="1235">
      <c r="B1235" t="s">
        <v>324</v>
      </c>
      <c r="C1235" s="19" t="n">
        <v>0.40965787560741</v>
      </c>
      <c r="D1235" s="19" t="n">
        <v>0.40594272485034</v>
      </c>
      <c r="E1235" s="19" t="n">
        <v>0.416851015988117</v>
      </c>
      <c r="F1235" s="19"/>
      <c r="G1235" s="19" t="n">
        <v>0.352473575343077</v>
      </c>
      <c r="H1235" s="19" t="n">
        <v>0.397410720696496</v>
      </c>
      <c r="I1235" s="19" t="n">
        <v>0.476097025343512</v>
      </c>
      <c r="J1235" s="19" t="n">
        <v>0.377098194510666</v>
      </c>
      <c r="K1235" s="19" t="n">
        <v>0.391020304027783</v>
      </c>
      <c r="L1235" s="19" t="n">
        <v>0.444563429210296</v>
      </c>
      <c r="M1235" s="19"/>
      <c r="N1235" s="19" t="n">
        <v>0.431519071772154</v>
      </c>
      <c r="O1235" s="19" t="n">
        <v>0.344196698802935</v>
      </c>
      <c r="P1235" s="19" t="n">
        <v>0.436905900276007</v>
      </c>
      <c r="Q1235" s="19" t="n">
        <v>0.431452216418903</v>
      </c>
      <c r="R1235" s="19"/>
      <c r="S1235" s="19" t="n">
        <v>0.337225584388685</v>
      </c>
      <c r="T1235" s="19" t="n">
        <v>0.404114211184162</v>
      </c>
      <c r="U1235" s="19" t="n">
        <v>0.403156626081997</v>
      </c>
      <c r="V1235" s="19" t="n">
        <v>0.487059178035529</v>
      </c>
      <c r="W1235" s="19" t="n">
        <v>0.490698080779604</v>
      </c>
      <c r="X1235" s="19" t="n">
        <v>0.455620648337419</v>
      </c>
      <c r="Y1235" s="19" t="n">
        <v>0.475593395857195</v>
      </c>
      <c r="Z1235" s="19" t="n">
        <v>0.401983878549037</v>
      </c>
      <c r="AA1235" s="19" t="n">
        <v>0.305894121441028</v>
      </c>
      <c r="AB1235" s="19" t="n">
        <v>0.410845795276251</v>
      </c>
      <c r="AC1235" s="19" t="n">
        <v>0.415852288781898</v>
      </c>
      <c r="AD1235" s="19" t="n">
        <v>0.451751551886636</v>
      </c>
      <c r="AE1235" s="19"/>
      <c r="AF1235" s="19" t="n">
        <v>0.432119452686976</v>
      </c>
      <c r="AG1235" s="19" t="n">
        <v>0.424010376048048</v>
      </c>
      <c r="AH1235" s="19" t="n">
        <v>0.376819696376611</v>
      </c>
      <c r="AI1235" s="19"/>
      <c r="AJ1235" s="19" t="n">
        <v>0.435510382814435</v>
      </c>
      <c r="AK1235" s="19" t="n">
        <v>0.428173472795118</v>
      </c>
      <c r="AL1235" s="19" t="n">
        <v>0.471153930620604</v>
      </c>
      <c r="AM1235" s="19" t="n">
        <v>0.354100520198095</v>
      </c>
      <c r="AN1235" s="19" t="n">
        <v>0.316587355156212</v>
      </c>
      <c r="AO1235" s="19"/>
      <c r="AP1235" s="19" t="n">
        <v>0.398663374276773</v>
      </c>
      <c r="AQ1235" s="19" t="n">
        <v>0.412662347040506</v>
      </c>
      <c r="AR1235" s="19" t="n">
        <v>0.483914960825984</v>
      </c>
      <c r="AS1235" s="19" t="n">
        <v>0.394137244666672</v>
      </c>
      <c r="AT1235" s="19" t="n">
        <v>0.455898596923923</v>
      </c>
      <c r="AU1235" s="19"/>
      <c r="AV1235" s="19" t="n">
        <v>0.386887307124338</v>
      </c>
      <c r="AW1235" s="19" t="n">
        <v>0.422120890293075</v>
      </c>
      <c r="AX1235" s="19" t="n">
        <v>0.521317778568762</v>
      </c>
      <c r="AY1235" s="19" t="n">
        <v>0.401100370304069</v>
      </c>
      <c r="AZ1235" s="19" t="n">
        <v>0.366059616092076</v>
      </c>
      <c r="BA1235" s="19" t="n">
        <v>0.495443999119848</v>
      </c>
      <c r="BB1235" s="19"/>
      <c r="BC1235" s="19" t="n">
        <v>0.423449280987792</v>
      </c>
      <c r="BD1235" s="19" t="n">
        <v>0.373956289266835</v>
      </c>
      <c r="BE1235" s="19" t="n">
        <v>0.425224041886458</v>
      </c>
      <c r="BF1235" s="19" t="n">
        <v>0.425293500422836</v>
      </c>
      <c r="BG1235" s="19" t="n">
        <v>0.439051279879283</v>
      </c>
    </row>
    <row r="1236">
      <c r="B1236" t="s">
        <v>325</v>
      </c>
      <c r="C1236" s="19" t="n">
        <v>0.133865499286218</v>
      </c>
      <c r="D1236" s="19" t="n">
        <v>0.132315251195181</v>
      </c>
      <c r="E1236" s="19" t="n">
        <v>0.134271904031872</v>
      </c>
      <c r="F1236" s="19"/>
      <c r="G1236" s="19" t="n">
        <v>0.230297270778833</v>
      </c>
      <c r="H1236" s="19" t="n">
        <v>0.144756319834569</v>
      </c>
      <c r="I1236" s="19" t="n">
        <v>0.0830762979276877</v>
      </c>
      <c r="J1236" s="19" t="n">
        <v>0.158410164678743</v>
      </c>
      <c r="K1236" s="19" t="n">
        <v>0.0810675516131147</v>
      </c>
      <c r="L1236" s="19" t="n">
        <v>0.110948611507268</v>
      </c>
      <c r="M1236" s="19"/>
      <c r="N1236" s="19" t="n">
        <v>0.125988763106652</v>
      </c>
      <c r="O1236" s="19" t="n">
        <v>0.131690478167291</v>
      </c>
      <c r="P1236" s="19" t="n">
        <v>0.146445177602259</v>
      </c>
      <c r="Q1236" s="19" t="n">
        <v>0.134542229595175</v>
      </c>
      <c r="R1236" s="19"/>
      <c r="S1236" s="19" t="n">
        <v>0.17423662365981</v>
      </c>
      <c r="T1236" s="19" t="n">
        <v>0.128321411479348</v>
      </c>
      <c r="U1236" s="19" t="n">
        <v>0.141257405923086</v>
      </c>
      <c r="V1236" s="19" t="n">
        <v>0.141660269513831</v>
      </c>
      <c r="W1236" s="19" t="n">
        <v>0.118616257766829</v>
      </c>
      <c r="X1236" s="19" t="n">
        <v>0.0673799265015824</v>
      </c>
      <c r="Y1236" s="19" t="n">
        <v>0.232017857695938</v>
      </c>
      <c r="Z1236" s="19" t="n">
        <v>0.0930192619512981</v>
      </c>
      <c r="AA1236" s="19" t="n">
        <v>0.127497308762159</v>
      </c>
      <c r="AB1236" s="19" t="n">
        <v>0.123659962696981</v>
      </c>
      <c r="AC1236" s="19" t="n">
        <v>0.126416253642817</v>
      </c>
      <c r="AD1236" s="19" t="n">
        <v>0.02540039838782</v>
      </c>
      <c r="AE1236" s="19"/>
      <c r="AF1236" s="19" t="n">
        <v>0.11374195526478</v>
      </c>
      <c r="AG1236" s="19" t="n">
        <v>0.139568253629988</v>
      </c>
      <c r="AH1236" s="19" t="n">
        <v>0.0949773247958086</v>
      </c>
      <c r="AI1236" s="19"/>
      <c r="AJ1236" s="19" t="n">
        <v>0.107870681538026</v>
      </c>
      <c r="AK1236" s="19" t="n">
        <v>0.140177604948087</v>
      </c>
      <c r="AL1236" s="19" t="n">
        <v>0.112626494717445</v>
      </c>
      <c r="AM1236" s="19" t="n">
        <v>0.227480709641238</v>
      </c>
      <c r="AN1236" s="19" t="n">
        <v>0.141808350992713</v>
      </c>
      <c r="AO1236" s="19"/>
      <c r="AP1236" s="19" t="n">
        <v>0.155954006681381</v>
      </c>
      <c r="AQ1236" s="19" t="n">
        <v>0.119620330953808</v>
      </c>
      <c r="AR1236" s="19" t="n">
        <v>0.144145820606533</v>
      </c>
      <c r="AS1236" s="19" t="n">
        <v>0.144160601598413</v>
      </c>
      <c r="AT1236" s="19" t="n">
        <v>0.149638502568053</v>
      </c>
      <c r="AU1236" s="19"/>
      <c r="AV1236" s="19" t="n">
        <v>0.144978536620484</v>
      </c>
      <c r="AW1236" s="19" t="n">
        <v>0.13911553513846</v>
      </c>
      <c r="AX1236" s="19" t="n">
        <v>0.116088391162465</v>
      </c>
      <c r="AY1236" s="19" t="n">
        <v>0.130429591830215</v>
      </c>
      <c r="AZ1236" s="19" t="n">
        <v>0.168013613428724</v>
      </c>
      <c r="BA1236" s="19" t="n">
        <v>0.113378890266185</v>
      </c>
      <c r="BB1236" s="19"/>
      <c r="BC1236" s="19" t="n">
        <v>0.117071860780357</v>
      </c>
      <c r="BD1236" s="19" t="n">
        <v>0.144627287588062</v>
      </c>
      <c r="BE1236" s="19" t="n">
        <v>0.132844787323177</v>
      </c>
      <c r="BF1236" s="19" t="n">
        <v>0.13513114509881</v>
      </c>
      <c r="BG1236" s="19" t="n">
        <v>0.108435953302891</v>
      </c>
    </row>
    <row r="1237">
      <c r="B1237" t="s">
        <v>326</v>
      </c>
      <c r="C1237" s="19" t="n">
        <v>0.0620815028015418</v>
      </c>
      <c r="D1237" s="19" t="n">
        <v>0.0541392426040682</v>
      </c>
      <c r="E1237" s="19" t="n">
        <v>0.0704507497132792</v>
      </c>
      <c r="F1237" s="19"/>
      <c r="G1237" s="19" t="n">
        <v>0.0698700915481339</v>
      </c>
      <c r="H1237" s="19" t="n">
        <v>0.0611577297410223</v>
      </c>
      <c r="I1237" s="19" t="n">
        <v>0.0765861290914292</v>
      </c>
      <c r="J1237" s="19" t="n">
        <v>0.0428588931056303</v>
      </c>
      <c r="K1237" s="19" t="n">
        <v>0.0545790372937721</v>
      </c>
      <c r="L1237" s="19" t="n">
        <v>0.0655061353166421</v>
      </c>
      <c r="M1237" s="19"/>
      <c r="N1237" s="19" t="n">
        <v>0.0709120389478339</v>
      </c>
      <c r="O1237" s="19" t="n">
        <v>0.0724477637743191</v>
      </c>
      <c r="P1237" s="19" t="n">
        <v>0.0583212362746065</v>
      </c>
      <c r="Q1237" s="19" t="n">
        <v>0.0443958195673309</v>
      </c>
      <c r="R1237" s="19"/>
      <c r="S1237" s="19" t="n">
        <v>0.0598509688620143</v>
      </c>
      <c r="T1237" s="19" t="n">
        <v>0.0360763835872984</v>
      </c>
      <c r="U1237" s="19" t="n">
        <v>0.0508647621002598</v>
      </c>
      <c r="V1237" s="19" t="n">
        <v>0.131182007462883</v>
      </c>
      <c r="W1237" s="19" t="n">
        <v>0.0503605759097368</v>
      </c>
      <c r="X1237" s="19" t="n">
        <v>0.0611193341150319</v>
      </c>
      <c r="Y1237" s="19" t="n">
        <v>0.0236321879648914</v>
      </c>
      <c r="Z1237" s="19" t="n">
        <v>0.0227733052030164</v>
      </c>
      <c r="AA1237" s="19" t="n">
        <v>0.121646528431477</v>
      </c>
      <c r="AB1237" s="19" t="n">
        <v>0.044751471615289</v>
      </c>
      <c r="AC1237" s="19" t="n">
        <v>0.0487492495389294</v>
      </c>
      <c r="AD1237" s="19" t="n">
        <v>0.0591321068868378</v>
      </c>
      <c r="AE1237" s="19"/>
      <c r="AF1237" s="19" t="n">
        <v>0.0765697995862248</v>
      </c>
      <c r="AG1237" s="19" t="n">
        <v>0.0548646516865526</v>
      </c>
      <c r="AH1237" s="19" t="n">
        <v>0.0376036650056037</v>
      </c>
      <c r="AI1237" s="19"/>
      <c r="AJ1237" s="19" t="n">
        <v>0.0588624077638585</v>
      </c>
      <c r="AK1237" s="19" t="n">
        <v>0.0649092707322556</v>
      </c>
      <c r="AL1237" s="19" t="n">
        <v>0.07138603846848</v>
      </c>
      <c r="AM1237" s="19" t="n">
        <v>0.0813940392449742</v>
      </c>
      <c r="AN1237" s="19" t="n">
        <v>0.0670878196966771</v>
      </c>
      <c r="AO1237" s="19"/>
      <c r="AP1237" s="19" t="n">
        <v>0.0647129234116942</v>
      </c>
      <c r="AQ1237" s="19" t="n">
        <v>0.0672960831892264</v>
      </c>
      <c r="AR1237" s="19" t="n">
        <v>0.0704465998510473</v>
      </c>
      <c r="AS1237" s="19" t="n">
        <v>0.0681070204176692</v>
      </c>
      <c r="AT1237" s="19" t="n">
        <v>0</v>
      </c>
      <c r="AU1237" s="19"/>
      <c r="AV1237" s="19" t="n">
        <v>0.0601063418405622</v>
      </c>
      <c r="AW1237" s="19" t="n">
        <v>0.0877351355313976</v>
      </c>
      <c r="AX1237" s="19" t="n">
        <v>0.0674675174943977</v>
      </c>
      <c r="AY1237" s="19" t="n">
        <v>0.0630493870635422</v>
      </c>
      <c r="AZ1237" s="19" t="n">
        <v>0.0120192973432697</v>
      </c>
      <c r="BA1237" s="19" t="n">
        <v>0.0318627798639261</v>
      </c>
      <c r="BB1237" s="19"/>
      <c r="BC1237" s="19" t="n">
        <v>0.0459919230117403</v>
      </c>
      <c r="BD1237" s="19" t="n">
        <v>0.072169185335319</v>
      </c>
      <c r="BE1237" s="19" t="n">
        <v>0.064505143242848</v>
      </c>
      <c r="BF1237" s="19" t="n">
        <v>0.0856889842902456</v>
      </c>
      <c r="BG1237" s="19" t="n">
        <v>0</v>
      </c>
    </row>
    <row r="1238">
      <c r="B1238" t="s">
        <v>327</v>
      </c>
      <c r="C1238" s="19" t="n">
        <v>0.0165628427921985</v>
      </c>
      <c r="D1238" s="19" t="n">
        <v>0.0155828735339617</v>
      </c>
      <c r="E1238" s="19" t="n">
        <v>0.017672176329445</v>
      </c>
      <c r="F1238" s="19"/>
      <c r="G1238" s="19" t="n">
        <v>0.0124874200325879</v>
      </c>
      <c r="H1238" s="19" t="n">
        <v>0.0414017069491937</v>
      </c>
      <c r="I1238" s="19" t="n">
        <v>0.0109165618577998</v>
      </c>
      <c r="J1238" s="19" t="n">
        <v>0.0196151910445717</v>
      </c>
      <c r="K1238" s="19" t="n">
        <v>0.00908806835453426</v>
      </c>
      <c r="L1238" s="19" t="n">
        <v>0.00532581900968125</v>
      </c>
      <c r="M1238" s="19"/>
      <c r="N1238" s="19" t="n">
        <v>0.020384594493144</v>
      </c>
      <c r="O1238" s="19" t="n">
        <v>0.0252330444638551</v>
      </c>
      <c r="P1238" s="19" t="n">
        <v>0.0198062449024297</v>
      </c>
      <c r="Q1238" s="19" t="n">
        <v>0</v>
      </c>
      <c r="R1238" s="19"/>
      <c r="S1238" s="19" t="n">
        <v>0.0425848589974272</v>
      </c>
      <c r="T1238" s="19" t="n">
        <v>0.00929441226604596</v>
      </c>
      <c r="U1238" s="19" t="n">
        <v>0</v>
      </c>
      <c r="V1238" s="19" t="n">
        <v>0.0142733005541295</v>
      </c>
      <c r="W1238" s="19" t="n">
        <v>0.0284031902374016</v>
      </c>
      <c r="X1238" s="19" t="n">
        <v>0.0223957384174546</v>
      </c>
      <c r="Y1238" s="19" t="n">
        <v>0</v>
      </c>
      <c r="Z1238" s="19" t="n">
        <v>0.0463490056972536</v>
      </c>
      <c r="AA1238" s="19" t="n">
        <v>0.0149514390397307</v>
      </c>
      <c r="AB1238" s="19" t="n">
        <v>0</v>
      </c>
      <c r="AC1238" s="19" t="n">
        <v>0</v>
      </c>
      <c r="AD1238" s="19" t="n">
        <v>0</v>
      </c>
      <c r="AE1238" s="19"/>
      <c r="AF1238" s="19" t="n">
        <v>0.0123601709217821</v>
      </c>
      <c r="AG1238" s="19" t="n">
        <v>0.0132377980631266</v>
      </c>
      <c r="AH1238" s="19" t="n">
        <v>0.0209732350321703</v>
      </c>
      <c r="AI1238" s="19"/>
      <c r="AJ1238" s="19" t="n">
        <v>0.0151946188315601</v>
      </c>
      <c r="AK1238" s="19" t="n">
        <v>0.0236862772130139</v>
      </c>
      <c r="AL1238" s="19" t="n">
        <v>0.0131540385411828</v>
      </c>
      <c r="AM1238" s="19" t="n">
        <v>0</v>
      </c>
      <c r="AN1238" s="19" t="n">
        <v>0.0149073399184109</v>
      </c>
      <c r="AO1238" s="19"/>
      <c r="AP1238" s="19" t="n">
        <v>0.0213373599824431</v>
      </c>
      <c r="AQ1238" s="19" t="n">
        <v>0.021845144098048</v>
      </c>
      <c r="AR1238" s="19" t="n">
        <v>0</v>
      </c>
      <c r="AS1238" s="19" t="n">
        <v>0.00875917541093331</v>
      </c>
      <c r="AT1238" s="19" t="n">
        <v>0</v>
      </c>
      <c r="AU1238" s="19"/>
      <c r="AV1238" s="19" t="n">
        <v>0.0273450068999831</v>
      </c>
      <c r="AW1238" s="19" t="n">
        <v>0.0148098102705264</v>
      </c>
      <c r="AX1238" s="19" t="n">
        <v>0</v>
      </c>
      <c r="AY1238" s="19" t="n">
        <v>0.00754004954752036</v>
      </c>
      <c r="AZ1238" s="19" t="n">
        <v>0.0124704014531302</v>
      </c>
      <c r="BA1238" s="19" t="n">
        <v>0.0472844260205313</v>
      </c>
      <c r="BB1238" s="19"/>
      <c r="BC1238" s="19" t="n">
        <v>0.00846010803245153</v>
      </c>
      <c r="BD1238" s="19" t="n">
        <v>0.0103028223249651</v>
      </c>
      <c r="BE1238" s="19" t="n">
        <v>0.0332078327699223</v>
      </c>
      <c r="BF1238" s="19" t="n">
        <v>0.0171327931655763</v>
      </c>
      <c r="BG1238" s="19" t="n">
        <v>0</v>
      </c>
    </row>
    <row r="1239">
      <c r="B1239" t="s">
        <v>100</v>
      </c>
      <c r="C1239" s="19" t="n">
        <v>0.0202586260413221</v>
      </c>
      <c r="D1239" s="19" t="n">
        <v>0.0184393469836683</v>
      </c>
      <c r="E1239" s="19" t="n">
        <v>0.022227717595398</v>
      </c>
      <c r="F1239" s="19"/>
      <c r="G1239" s="19" t="n">
        <v>0</v>
      </c>
      <c r="H1239" s="19" t="n">
        <v>0.0199934170756176</v>
      </c>
      <c r="I1239" s="19" t="n">
        <v>0.0206727632260315</v>
      </c>
      <c r="J1239" s="19" t="n">
        <v>0.0292688693629597</v>
      </c>
      <c r="K1239" s="19" t="n">
        <v>0.0263924492521489</v>
      </c>
      <c r="L1239" s="19" t="n">
        <v>0.0235929368462207</v>
      </c>
      <c r="M1239" s="19"/>
      <c r="N1239" s="19" t="n">
        <v>0.0176395560768204</v>
      </c>
      <c r="O1239" s="19" t="n">
        <v>0.0184162624810125</v>
      </c>
      <c r="P1239" s="19" t="n">
        <v>0.0316488522138145</v>
      </c>
      <c r="Q1239" s="19" t="n">
        <v>0.0150835036470726</v>
      </c>
      <c r="R1239" s="19"/>
      <c r="S1239" s="19" t="n">
        <v>0.0121855552377177</v>
      </c>
      <c r="T1239" s="19" t="n">
        <v>0.0247375078723239</v>
      </c>
      <c r="U1239" s="19" t="n">
        <v>0.0259073069739048</v>
      </c>
      <c r="V1239" s="19" t="n">
        <v>0</v>
      </c>
      <c r="W1239" s="19" t="n">
        <v>0</v>
      </c>
      <c r="X1239" s="19" t="n">
        <v>0.0392976453854009</v>
      </c>
      <c r="Y1239" s="19" t="n">
        <v>0.0227771775476653</v>
      </c>
      <c r="Z1239" s="19" t="n">
        <v>0.0422712873394759</v>
      </c>
      <c r="AA1239" s="19" t="n">
        <v>0.0116610526031996</v>
      </c>
      <c r="AB1239" s="19" t="n">
        <v>0.0473009253998778</v>
      </c>
      <c r="AC1239" s="19" t="n">
        <v>0.0150394779380239</v>
      </c>
      <c r="AD1239" s="19" t="n">
        <v>0</v>
      </c>
      <c r="AE1239" s="19"/>
      <c r="AF1239" s="19" t="n">
        <v>0.0147076044128851</v>
      </c>
      <c r="AG1239" s="19" t="n">
        <v>0.0252463307991192</v>
      </c>
      <c r="AH1239" s="19" t="n">
        <v>0.0333864178100876</v>
      </c>
      <c r="AI1239" s="19"/>
      <c r="AJ1239" s="19" t="n">
        <v>0.0103878916199033</v>
      </c>
      <c r="AK1239" s="19" t="n">
        <v>0.022462603833909</v>
      </c>
      <c r="AL1239" s="19" t="n">
        <v>0</v>
      </c>
      <c r="AM1239" s="19" t="n">
        <v>0.0450160679129119</v>
      </c>
      <c r="AN1239" s="19" t="n">
        <v>0.0230936031481169</v>
      </c>
      <c r="AO1239" s="19"/>
      <c r="AP1239" s="19" t="n">
        <v>0.00967904053018805</v>
      </c>
      <c r="AQ1239" s="19" t="n">
        <v>0.018794489585785</v>
      </c>
      <c r="AR1239" s="19" t="n">
        <v>0.0125878573070534</v>
      </c>
      <c r="AS1239" s="19" t="n">
        <v>0.00765742617080501</v>
      </c>
      <c r="AT1239" s="19" t="n">
        <v>0.0603321509513636</v>
      </c>
      <c r="AU1239" s="19"/>
      <c r="AV1239" s="19" t="n">
        <v>0.0171685382358657</v>
      </c>
      <c r="AW1239" s="19" t="n">
        <v>0.00753471318923319</v>
      </c>
      <c r="AX1239" s="19" t="n">
        <v>0</v>
      </c>
      <c r="AY1239" s="19" t="n">
        <v>0.0116667946153024</v>
      </c>
      <c r="AZ1239" s="19" t="n">
        <v>0.070456420873206</v>
      </c>
      <c r="BA1239" s="19" t="n">
        <v>0.0208507215264984</v>
      </c>
      <c r="BB1239" s="19"/>
      <c r="BC1239" s="19" t="n">
        <v>0.0142178834402961</v>
      </c>
      <c r="BD1239" s="19" t="n">
        <v>0.0226395693087883</v>
      </c>
      <c r="BE1239" s="19" t="n">
        <v>0.0155093541445968</v>
      </c>
      <c r="BF1239" s="19" t="n">
        <v>0.0335312477104002</v>
      </c>
      <c r="BG1239" s="19" t="n">
        <v>0</v>
      </c>
    </row>
    <row r="1240">
      <c r="B1240" t="s">
        <v>328</v>
      </c>
      <c r="C1240" s="19" t="n">
        <v>0.767231529078719</v>
      </c>
      <c r="D1240" s="19" t="n">
        <v>0.77952328568312</v>
      </c>
      <c r="E1240" s="19" t="n">
        <v>0.755377452330006</v>
      </c>
      <c r="F1240" s="19"/>
      <c r="G1240" s="19" t="n">
        <v>0.687345217640446</v>
      </c>
      <c r="H1240" s="19" t="n">
        <v>0.732690826399597</v>
      </c>
      <c r="I1240" s="19" t="n">
        <v>0.808748247897052</v>
      </c>
      <c r="J1240" s="19" t="n">
        <v>0.749846881808096</v>
      </c>
      <c r="K1240" s="19" t="n">
        <v>0.82887289348643</v>
      </c>
      <c r="L1240" s="19" t="n">
        <v>0.794626497320188</v>
      </c>
      <c r="M1240" s="19"/>
      <c r="N1240" s="19" t="n">
        <v>0.765075047375549</v>
      </c>
      <c r="O1240" s="19" t="n">
        <v>0.752212451113523</v>
      </c>
      <c r="P1240" s="19" t="n">
        <v>0.74377848900689</v>
      </c>
      <c r="Q1240" s="19" t="n">
        <v>0.805978447190422</v>
      </c>
      <c r="R1240" s="19"/>
      <c r="S1240" s="19" t="n">
        <v>0.71114199324303</v>
      </c>
      <c r="T1240" s="19" t="n">
        <v>0.801570284794984</v>
      </c>
      <c r="U1240" s="19" t="n">
        <v>0.781970525002749</v>
      </c>
      <c r="V1240" s="19" t="n">
        <v>0.712884422469157</v>
      </c>
      <c r="W1240" s="19" t="n">
        <v>0.802619976086033</v>
      </c>
      <c r="X1240" s="19" t="n">
        <v>0.80980735558053</v>
      </c>
      <c r="Y1240" s="19" t="n">
        <v>0.721572776791506</v>
      </c>
      <c r="Z1240" s="19" t="n">
        <v>0.795587139808956</v>
      </c>
      <c r="AA1240" s="19" t="n">
        <v>0.724243671163434</v>
      </c>
      <c r="AB1240" s="19" t="n">
        <v>0.784287640287852</v>
      </c>
      <c r="AC1240" s="19" t="n">
        <v>0.80979501888023</v>
      </c>
      <c r="AD1240" s="19" t="n">
        <v>0.915467494725342</v>
      </c>
      <c r="AE1240" s="19"/>
      <c r="AF1240" s="19" t="n">
        <v>0.782620469814328</v>
      </c>
      <c r="AG1240" s="19" t="n">
        <v>0.767082965821213</v>
      </c>
      <c r="AH1240" s="19" t="n">
        <v>0.81305935735633</v>
      </c>
      <c r="AI1240" s="19"/>
      <c r="AJ1240" s="19" t="n">
        <v>0.807684400246652</v>
      </c>
      <c r="AK1240" s="19" t="n">
        <v>0.748764243272734</v>
      </c>
      <c r="AL1240" s="19" t="n">
        <v>0.802833428272892</v>
      </c>
      <c r="AM1240" s="19" t="n">
        <v>0.646109183200876</v>
      </c>
      <c r="AN1240" s="19" t="n">
        <v>0.753102886244083</v>
      </c>
      <c r="AO1240" s="19"/>
      <c r="AP1240" s="19" t="n">
        <v>0.748316669394293</v>
      </c>
      <c r="AQ1240" s="19" t="n">
        <v>0.772443952173133</v>
      </c>
      <c r="AR1240" s="19" t="n">
        <v>0.772819722235366</v>
      </c>
      <c r="AS1240" s="19" t="n">
        <v>0.771315776402179</v>
      </c>
      <c r="AT1240" s="19" t="n">
        <v>0.790029346480583</v>
      </c>
      <c r="AU1240" s="19"/>
      <c r="AV1240" s="19" t="n">
        <v>0.750401576403105</v>
      </c>
      <c r="AW1240" s="19" t="n">
        <v>0.750804805870382</v>
      </c>
      <c r="AX1240" s="19" t="n">
        <v>0.816444091343137</v>
      </c>
      <c r="AY1240" s="19" t="n">
        <v>0.78731417694342</v>
      </c>
      <c r="AZ1240" s="19" t="n">
        <v>0.73704026690167</v>
      </c>
      <c r="BA1240" s="19" t="n">
        <v>0.786623182322859</v>
      </c>
      <c r="BB1240" s="19"/>
      <c r="BC1240" s="19" t="n">
        <v>0.814258224735155</v>
      </c>
      <c r="BD1240" s="19" t="n">
        <v>0.750261135442865</v>
      </c>
      <c r="BE1240" s="19" t="n">
        <v>0.753932882519456</v>
      </c>
      <c r="BF1240" s="19" t="n">
        <v>0.728515829734967</v>
      </c>
      <c r="BG1240" s="19" t="n">
        <v>0.891564046697109</v>
      </c>
    </row>
    <row r="1241">
      <c r="B1241" t="s">
        <v>329</v>
      </c>
      <c r="C1241" s="19" t="n">
        <v>0.0786443455937403</v>
      </c>
      <c r="D1241" s="19" t="n">
        <v>0.0697221161380299</v>
      </c>
      <c r="E1241" s="19" t="n">
        <v>0.0881229260427242</v>
      </c>
      <c r="F1241" s="19"/>
      <c r="G1241" s="19" t="n">
        <v>0.0823575115807218</v>
      </c>
      <c r="H1241" s="19" t="n">
        <v>0.102559436690216</v>
      </c>
      <c r="I1241" s="19" t="n">
        <v>0.0875026909492291</v>
      </c>
      <c r="J1241" s="19" t="n">
        <v>0.062474084150202</v>
      </c>
      <c r="K1241" s="19" t="n">
        <v>0.0636671056483063</v>
      </c>
      <c r="L1241" s="19" t="n">
        <v>0.0708319543263234</v>
      </c>
      <c r="M1241" s="19"/>
      <c r="N1241" s="19" t="n">
        <v>0.0912966334409778</v>
      </c>
      <c r="O1241" s="19" t="n">
        <v>0.0976808082381742</v>
      </c>
      <c r="P1241" s="19" t="n">
        <v>0.0781274811770362</v>
      </c>
      <c r="Q1241" s="19" t="n">
        <v>0.0443958195673309</v>
      </c>
      <c r="R1241" s="19"/>
      <c r="S1241" s="19" t="n">
        <v>0.102435827859442</v>
      </c>
      <c r="T1241" s="19" t="n">
        <v>0.0453707958533444</v>
      </c>
      <c r="U1241" s="19" t="n">
        <v>0.0508647621002598</v>
      </c>
      <c r="V1241" s="19" t="n">
        <v>0.145455308017012</v>
      </c>
      <c r="W1241" s="19" t="n">
        <v>0.0787637661471384</v>
      </c>
      <c r="X1241" s="19" t="n">
        <v>0.0835150725324865</v>
      </c>
      <c r="Y1241" s="19" t="n">
        <v>0.0236321879648914</v>
      </c>
      <c r="Z1241" s="19" t="n">
        <v>0.06912231090027</v>
      </c>
      <c r="AA1241" s="19" t="n">
        <v>0.136597967471207</v>
      </c>
      <c r="AB1241" s="19" t="n">
        <v>0.044751471615289</v>
      </c>
      <c r="AC1241" s="19" t="n">
        <v>0.0487492495389294</v>
      </c>
      <c r="AD1241" s="19" t="n">
        <v>0.0591321068868378</v>
      </c>
      <c r="AE1241" s="19"/>
      <c r="AF1241" s="19" t="n">
        <v>0.0889299705080069</v>
      </c>
      <c r="AG1241" s="19" t="n">
        <v>0.0681024497496792</v>
      </c>
      <c r="AH1241" s="19" t="n">
        <v>0.058576900037774</v>
      </c>
      <c r="AI1241" s="19"/>
      <c r="AJ1241" s="19" t="n">
        <v>0.0740570265954186</v>
      </c>
      <c r="AK1241" s="19" t="n">
        <v>0.0885955479452696</v>
      </c>
      <c r="AL1241" s="19" t="n">
        <v>0.0845400770096627</v>
      </c>
      <c r="AM1241" s="19" t="n">
        <v>0.0813940392449742</v>
      </c>
      <c r="AN1241" s="19" t="n">
        <v>0.081995159615088</v>
      </c>
      <c r="AO1241" s="19"/>
      <c r="AP1241" s="19" t="n">
        <v>0.0860502833941374</v>
      </c>
      <c r="AQ1241" s="19" t="n">
        <v>0.0891412272872743</v>
      </c>
      <c r="AR1241" s="19" t="n">
        <v>0.0704465998510473</v>
      </c>
      <c r="AS1241" s="19" t="n">
        <v>0.0768661958286025</v>
      </c>
      <c r="AT1241" s="19" t="n">
        <v>0</v>
      </c>
      <c r="AU1241" s="19"/>
      <c r="AV1241" s="19" t="n">
        <v>0.0874513487405452</v>
      </c>
      <c r="AW1241" s="19" t="n">
        <v>0.102544945801924</v>
      </c>
      <c r="AX1241" s="19" t="n">
        <v>0.0674675174943977</v>
      </c>
      <c r="AY1241" s="19" t="n">
        <v>0.0705894366110626</v>
      </c>
      <c r="AZ1241" s="19" t="n">
        <v>0.0244896987963998</v>
      </c>
      <c r="BA1241" s="19" t="n">
        <v>0.0791472058844574</v>
      </c>
      <c r="BB1241" s="19"/>
      <c r="BC1241" s="19" t="n">
        <v>0.0544520310441918</v>
      </c>
      <c r="BD1241" s="19" t="n">
        <v>0.0824720076602841</v>
      </c>
      <c r="BE1241" s="19" t="n">
        <v>0.0977129760127703</v>
      </c>
      <c r="BF1241" s="19" t="n">
        <v>0.102821777455822</v>
      </c>
      <c r="BG1241" s="19" t="n">
        <v>0</v>
      </c>
    </row>
    <row r="1242">
      <c r="B1242" t="s">
        <v>141</v>
      </c>
      <c r="C1242" s="19" t="n">
        <v>0.688587183484979</v>
      </c>
      <c r="D1242" s="19" t="n">
        <v>0.709801169545091</v>
      </c>
      <c r="E1242" s="19" t="n">
        <v>0.667254526287281</v>
      </c>
      <c r="F1242" s="19"/>
      <c r="G1242" s="19" t="n">
        <v>0.604987706059724</v>
      </c>
      <c r="H1242" s="19" t="n">
        <v>0.630131389709381</v>
      </c>
      <c r="I1242" s="19" t="n">
        <v>0.721245556947823</v>
      </c>
      <c r="J1242" s="19" t="n">
        <v>0.687372797657894</v>
      </c>
      <c r="K1242" s="19" t="n">
        <v>0.765205787838124</v>
      </c>
      <c r="L1242" s="19" t="n">
        <v>0.723794542993865</v>
      </c>
      <c r="M1242" s="19"/>
      <c r="N1242" s="19" t="n">
        <v>0.673778413934572</v>
      </c>
      <c r="O1242" s="19" t="n">
        <v>0.654531642875348</v>
      </c>
      <c r="P1242" s="19" t="n">
        <v>0.665651007829854</v>
      </c>
      <c r="Q1242" s="19" t="n">
        <v>0.761582627623091</v>
      </c>
      <c r="R1242" s="19"/>
      <c r="S1242" s="19" t="n">
        <v>0.608706165383589</v>
      </c>
      <c r="T1242" s="19" t="n">
        <v>0.75619948894164</v>
      </c>
      <c r="U1242" s="19" t="n">
        <v>0.731105762902489</v>
      </c>
      <c r="V1242" s="19" t="n">
        <v>0.567429114452145</v>
      </c>
      <c r="W1242" s="19" t="n">
        <v>0.723856209938894</v>
      </c>
      <c r="X1242" s="19" t="n">
        <v>0.726292283048044</v>
      </c>
      <c r="Y1242" s="19" t="n">
        <v>0.697940588826614</v>
      </c>
      <c r="Z1242" s="19" t="n">
        <v>0.726464828908686</v>
      </c>
      <c r="AA1242" s="19" t="n">
        <v>0.587645703692227</v>
      </c>
      <c r="AB1242" s="19" t="n">
        <v>0.739536168672563</v>
      </c>
      <c r="AC1242" s="19" t="n">
        <v>0.7610457693413</v>
      </c>
      <c r="AD1242" s="19" t="n">
        <v>0.856335387838504</v>
      </c>
      <c r="AE1242" s="19"/>
      <c r="AF1242" s="19" t="n">
        <v>0.693690499306321</v>
      </c>
      <c r="AG1242" s="19" t="n">
        <v>0.698980516071534</v>
      </c>
      <c r="AH1242" s="19" t="n">
        <v>0.754482457318556</v>
      </c>
      <c r="AI1242" s="19"/>
      <c r="AJ1242" s="19" t="n">
        <v>0.733627373651233</v>
      </c>
      <c r="AK1242" s="19" t="n">
        <v>0.660168695327465</v>
      </c>
      <c r="AL1242" s="19" t="n">
        <v>0.71829335126323</v>
      </c>
      <c r="AM1242" s="19" t="n">
        <v>0.564715143955902</v>
      </c>
      <c r="AN1242" s="19" t="n">
        <v>0.671107726628995</v>
      </c>
      <c r="AO1242" s="19"/>
      <c r="AP1242" s="19" t="n">
        <v>0.662266386000156</v>
      </c>
      <c r="AQ1242" s="19" t="n">
        <v>0.683302724885859</v>
      </c>
      <c r="AR1242" s="19" t="n">
        <v>0.702373122384319</v>
      </c>
      <c r="AS1242" s="19" t="n">
        <v>0.694449580573577</v>
      </c>
      <c r="AT1242" s="19" t="n">
        <v>0.790029346480583</v>
      </c>
      <c r="AU1242" s="19"/>
      <c r="AV1242" s="19" t="n">
        <v>0.66295022766256</v>
      </c>
      <c r="AW1242" s="19" t="n">
        <v>0.648259860068458</v>
      </c>
      <c r="AX1242" s="19" t="n">
        <v>0.74897657384874</v>
      </c>
      <c r="AY1242" s="19" t="n">
        <v>0.716724740332358</v>
      </c>
      <c r="AZ1242" s="19" t="n">
        <v>0.71255056810527</v>
      </c>
      <c r="BA1242" s="19" t="n">
        <v>0.707475976438402</v>
      </c>
      <c r="BB1242" s="19"/>
      <c r="BC1242" s="19" t="n">
        <v>0.759806193690963</v>
      </c>
      <c r="BD1242" s="19" t="n">
        <v>0.667789127782581</v>
      </c>
      <c r="BE1242" s="19" t="n">
        <v>0.656219906506685</v>
      </c>
      <c r="BF1242" s="19" t="n">
        <v>0.625694052279146</v>
      </c>
      <c r="BG1242" s="19" t="n">
        <v>0.891564046697109</v>
      </c>
    </row>
    <row r="1243">
      <c r="C1243" s="19"/>
      <c r="D1243" s="19"/>
      <c r="E1243" s="19"/>
      <c r="F1243" s="19"/>
      <c r="G1243" s="19"/>
      <c r="H1243" s="19"/>
      <c r="I1243" s="19"/>
      <c r="J1243" s="19"/>
      <c r="K1243" s="19"/>
      <c r="L1243" s="19"/>
      <c r="M1243" s="19"/>
      <c r="N1243" s="19"/>
      <c r="O1243" s="19"/>
      <c r="P1243" s="19"/>
      <c r="Q1243" s="19"/>
      <c r="R1243" s="19"/>
      <c r="S1243" s="19"/>
      <c r="T1243" s="19"/>
      <c r="U1243" s="19"/>
      <c r="V1243" s="19"/>
      <c r="W1243" s="19"/>
      <c r="X1243" s="19"/>
      <c r="Y1243" s="19"/>
      <c r="Z1243" s="19"/>
      <c r="AA1243" s="19"/>
      <c r="AB1243" s="19"/>
      <c r="AC1243" s="19"/>
      <c r="AD1243" s="19"/>
      <c r="AE1243" s="19"/>
      <c r="AF1243" s="19"/>
      <c r="AG1243" s="19"/>
      <c r="AH1243" s="19"/>
      <c r="AI1243" s="19"/>
      <c r="AJ1243" s="19"/>
      <c r="AK1243" s="19"/>
      <c r="AL1243" s="19"/>
      <c r="AM1243" s="19"/>
      <c r="AN1243" s="19"/>
      <c r="AO1243" s="19"/>
      <c r="AP1243" s="19"/>
      <c r="AQ1243" s="19"/>
      <c r="AR1243" s="19"/>
      <c r="AS1243" s="19"/>
      <c r="AT1243" s="19"/>
      <c r="AU1243" s="19"/>
      <c r="AV1243" s="19"/>
      <c r="AW1243" s="19"/>
      <c r="AX1243" s="19"/>
      <c r="AY1243" s="19"/>
      <c r="AZ1243" s="19"/>
      <c r="BA1243" s="19"/>
      <c r="BB1243" s="19"/>
      <c r="BC1243" s="19"/>
      <c r="BD1243" s="19"/>
      <c r="BE1243" s="19"/>
      <c r="BF1243" s="19"/>
      <c r="BG1243" s="19"/>
    </row>
    <row r="1244">
      <c r="B1244" s="7" t="s">
        <v>502</v>
      </c>
      <c r="C1244" s="19"/>
      <c r="D1244" s="19"/>
      <c r="E1244" s="19"/>
      <c r="F1244" s="19"/>
      <c r="G1244" s="19"/>
      <c r="H1244" s="19"/>
      <c r="I1244" s="19"/>
      <c r="J1244" s="19"/>
      <c r="K1244" s="19"/>
      <c r="L1244" s="19"/>
      <c r="M1244" s="19"/>
      <c r="N1244" s="19"/>
      <c r="O1244" s="19"/>
      <c r="P1244" s="19"/>
      <c r="Q1244" s="19"/>
      <c r="R1244" s="19"/>
      <c r="S1244" s="19"/>
      <c r="T1244" s="19"/>
      <c r="U1244" s="19"/>
      <c r="V1244" s="19"/>
      <c r="W1244" s="19"/>
      <c r="X1244" s="19"/>
      <c r="Y1244" s="19"/>
      <c r="Z1244" s="19"/>
      <c r="AA1244" s="19"/>
      <c r="AB1244" s="19"/>
      <c r="AC1244" s="19"/>
      <c r="AD1244" s="19"/>
      <c r="AE1244" s="19"/>
      <c r="AF1244" s="19"/>
      <c r="AG1244" s="19"/>
      <c r="AH1244" s="19"/>
      <c r="AI1244" s="19"/>
      <c r="AJ1244" s="19"/>
      <c r="AK1244" s="19"/>
      <c r="AL1244" s="19"/>
      <c r="AM1244" s="19"/>
      <c r="AN1244" s="19"/>
      <c r="AO1244" s="19"/>
      <c r="AP1244" s="19"/>
      <c r="AQ1244" s="19"/>
      <c r="AR1244" s="19"/>
      <c r="AS1244" s="19"/>
      <c r="AT1244" s="19"/>
      <c r="AU1244" s="19"/>
      <c r="AV1244" s="19"/>
      <c r="AW1244" s="19"/>
      <c r="AX1244" s="19"/>
      <c r="AY1244" s="19"/>
      <c r="AZ1244" s="19"/>
      <c r="BA1244" s="19"/>
      <c r="BB1244" s="19"/>
      <c r="BC1244" s="19"/>
      <c r="BD1244" s="19"/>
      <c r="BE1244" s="19"/>
      <c r="BF1244" s="19"/>
      <c r="BG1244" s="19"/>
    </row>
    <row r="1245">
      <c r="B1245" s="26" t="s">
        <v>331</v>
      </c>
      <c r="C1245" s="19"/>
      <c r="D1245" s="19"/>
      <c r="E1245" s="19"/>
      <c r="F1245" s="19"/>
      <c r="G1245" s="19"/>
      <c r="H1245" s="19"/>
      <c r="I1245" s="19"/>
      <c r="J1245" s="19"/>
      <c r="K1245" s="19"/>
      <c r="L1245" s="19"/>
      <c r="M1245" s="19"/>
      <c r="N1245" s="19"/>
      <c r="O1245" s="19"/>
      <c r="P1245" s="19"/>
      <c r="Q1245" s="19"/>
      <c r="R1245" s="19"/>
      <c r="S1245" s="19"/>
      <c r="T1245" s="19"/>
      <c r="U1245" s="19"/>
      <c r="V1245" s="19"/>
      <c r="W1245" s="19"/>
      <c r="X1245" s="19"/>
      <c r="Y1245" s="19"/>
      <c r="Z1245" s="19"/>
      <c r="AA1245" s="19"/>
      <c r="AB1245" s="19"/>
      <c r="AC1245" s="19"/>
      <c r="AD1245" s="19"/>
      <c r="AE1245" s="19"/>
      <c r="AF1245" s="19"/>
      <c r="AG1245" s="19"/>
      <c r="AH1245" s="19"/>
      <c r="AI1245" s="19"/>
      <c r="AJ1245" s="19"/>
      <c r="AK1245" s="19"/>
      <c r="AL1245" s="19"/>
      <c r="AM1245" s="19"/>
      <c r="AN1245" s="19"/>
      <c r="AO1245" s="19"/>
      <c r="AP1245" s="19"/>
      <c r="AQ1245" s="19"/>
      <c r="AR1245" s="19"/>
      <c r="AS1245" s="19"/>
      <c r="AT1245" s="19"/>
      <c r="AU1245" s="19"/>
      <c r="AV1245" s="19"/>
      <c r="AW1245" s="19"/>
      <c r="AX1245" s="19"/>
      <c r="AY1245" s="19"/>
      <c r="AZ1245" s="19"/>
      <c r="BA1245" s="19"/>
      <c r="BB1245" s="19"/>
      <c r="BC1245" s="19"/>
      <c r="BD1245" s="19"/>
      <c r="BE1245" s="19"/>
      <c r="BF1245" s="19"/>
      <c r="BG1245" s="19"/>
    </row>
    <row r="1246">
      <c r="B1246" t="s">
        <v>323</v>
      </c>
      <c r="C1246" s="19" t="n">
        <v>0.372976717151705</v>
      </c>
      <c r="D1246" s="19" t="n">
        <v>0.385570770709362</v>
      </c>
      <c r="E1246" s="19" t="n">
        <v>0.360072662842009</v>
      </c>
      <c r="F1246" s="19"/>
      <c r="G1246" s="19" t="n">
        <v>0.293340846083429</v>
      </c>
      <c r="H1246" s="19" t="n">
        <v>0.366686507300136</v>
      </c>
      <c r="I1246" s="19" t="n">
        <v>0.367636287712648</v>
      </c>
      <c r="J1246" s="19" t="n">
        <v>0.391013939771587</v>
      </c>
      <c r="K1246" s="19" t="n">
        <v>0.454879446637582</v>
      </c>
      <c r="L1246" s="19" t="n">
        <v>0.373377378826972</v>
      </c>
      <c r="M1246" s="19"/>
      <c r="N1246" s="19" t="n">
        <v>0.346464027757917</v>
      </c>
      <c r="O1246" s="19" t="n">
        <v>0.422788686120647</v>
      </c>
      <c r="P1246" s="19" t="n">
        <v>0.298184025576067</v>
      </c>
      <c r="Q1246" s="19" t="n">
        <v>0.419410556899191</v>
      </c>
      <c r="R1246" s="19"/>
      <c r="S1246" s="19" t="n">
        <v>0.35412690611852</v>
      </c>
      <c r="T1246" s="19" t="n">
        <v>0.442855676485094</v>
      </c>
      <c r="U1246" s="19" t="n">
        <v>0.391581305502942</v>
      </c>
      <c r="V1246" s="19" t="n">
        <v>0.260361632130439</v>
      </c>
      <c r="W1246" s="19" t="n">
        <v>0.363702695359979</v>
      </c>
      <c r="X1246" s="19" t="n">
        <v>0.319655891344704</v>
      </c>
      <c r="Y1246" s="19" t="n">
        <v>0.235279812247572</v>
      </c>
      <c r="Z1246" s="19" t="n">
        <v>0.481701091995777</v>
      </c>
      <c r="AA1246" s="19" t="n">
        <v>0.405374598509498</v>
      </c>
      <c r="AB1246" s="19" t="n">
        <v>0.399966490153364</v>
      </c>
      <c r="AC1246" s="19" t="n">
        <v>0.465684052913554</v>
      </c>
      <c r="AD1246" s="19" t="n">
        <v>0.493623503974082</v>
      </c>
      <c r="AE1246" s="19"/>
      <c r="AF1246" s="19" t="n">
        <v>0.395375749525582</v>
      </c>
      <c r="AG1246" s="19" t="n">
        <v>0.352072726829044</v>
      </c>
      <c r="AH1246" s="19" t="n">
        <v>0.439328263867706</v>
      </c>
      <c r="AI1246" s="19"/>
      <c r="AJ1246" s="19" t="n">
        <v>0.386058494818114</v>
      </c>
      <c r="AK1246" s="19" t="n">
        <v>0.385884917426689</v>
      </c>
      <c r="AL1246" s="19" t="n">
        <v>0.33495193504418</v>
      </c>
      <c r="AM1246" s="19" t="n">
        <v>0.383566555313149</v>
      </c>
      <c r="AN1246" s="19" t="n">
        <v>0.350049249574857</v>
      </c>
      <c r="AO1246" s="19"/>
      <c r="AP1246" s="19" t="n">
        <v>0.361227922874226</v>
      </c>
      <c r="AQ1246" s="19" t="n">
        <v>0.387068374551437</v>
      </c>
      <c r="AR1246" s="19" t="n">
        <v>0.291499826968562</v>
      </c>
      <c r="AS1246" s="19" t="n">
        <v>0.382323878413092</v>
      </c>
      <c r="AT1246" s="19" t="n">
        <v>0.300735354675415</v>
      </c>
      <c r="AU1246" s="19"/>
      <c r="AV1246" s="19" t="n">
        <v>0.376818839135859</v>
      </c>
      <c r="AW1246" s="19" t="n">
        <v>0.34289881718912</v>
      </c>
      <c r="AX1246" s="19" t="n">
        <v>0.338689050074071</v>
      </c>
      <c r="AY1246" s="19" t="n">
        <v>0.40873367620687</v>
      </c>
      <c r="AZ1246" s="19" t="n">
        <v>0.357498317132015</v>
      </c>
      <c r="BA1246" s="19" t="n">
        <v>0.337297865918567</v>
      </c>
      <c r="BB1246" s="19"/>
      <c r="BC1246" s="19" t="n">
        <v>0.42621449959154</v>
      </c>
      <c r="BD1246" s="19" t="n">
        <v>0.426777285904347</v>
      </c>
      <c r="BE1246" s="19" t="n">
        <v>0.309967806916806</v>
      </c>
      <c r="BF1246" s="19" t="n">
        <v>0.349758914530481</v>
      </c>
      <c r="BG1246" s="19" t="n">
        <v>0.41174348428457</v>
      </c>
    </row>
    <row r="1247">
      <c r="B1247" t="s">
        <v>324</v>
      </c>
      <c r="C1247" s="19" t="n">
        <v>0.419464848049946</v>
      </c>
      <c r="D1247" s="19" t="n">
        <v>0.392807091876935</v>
      </c>
      <c r="E1247" s="19" t="n">
        <v>0.446729960790316</v>
      </c>
      <c r="F1247" s="19"/>
      <c r="G1247" s="19" t="n">
        <v>0.445613576149613</v>
      </c>
      <c r="H1247" s="19" t="n">
        <v>0.423817620322909</v>
      </c>
      <c r="I1247" s="19" t="n">
        <v>0.414988791816462</v>
      </c>
      <c r="J1247" s="19" t="n">
        <v>0.377186397852934</v>
      </c>
      <c r="K1247" s="19" t="n">
        <v>0.417356082948811</v>
      </c>
      <c r="L1247" s="19" t="n">
        <v>0.435195005737333</v>
      </c>
      <c r="M1247" s="19"/>
      <c r="N1247" s="19" t="n">
        <v>0.465468652860349</v>
      </c>
      <c r="O1247" s="19" t="n">
        <v>0.343043488843606</v>
      </c>
      <c r="P1247" s="19" t="n">
        <v>0.466621508165417</v>
      </c>
      <c r="Q1247" s="19" t="n">
        <v>0.402939972576245</v>
      </c>
      <c r="R1247" s="19"/>
      <c r="S1247" s="19" t="n">
        <v>0.408203571549909</v>
      </c>
      <c r="T1247" s="19" t="n">
        <v>0.406411822689478</v>
      </c>
      <c r="U1247" s="19" t="n">
        <v>0.401597571344587</v>
      </c>
      <c r="V1247" s="19" t="n">
        <v>0.492134708645104</v>
      </c>
      <c r="W1247" s="19" t="n">
        <v>0.428662366332185</v>
      </c>
      <c r="X1247" s="19" t="n">
        <v>0.467958259683357</v>
      </c>
      <c r="Y1247" s="19" t="n">
        <v>0.528257184818914</v>
      </c>
      <c r="Z1247" s="19" t="n">
        <v>0.33908936621733</v>
      </c>
      <c r="AA1247" s="19" t="n">
        <v>0.346380776889316</v>
      </c>
      <c r="AB1247" s="19" t="n">
        <v>0.400085841790498</v>
      </c>
      <c r="AC1247" s="19" t="n">
        <v>0.377503061693812</v>
      </c>
      <c r="AD1247" s="19" t="n">
        <v>0.423268843205324</v>
      </c>
      <c r="AE1247" s="19"/>
      <c r="AF1247" s="19" t="n">
        <v>0.41209677433705</v>
      </c>
      <c r="AG1247" s="19" t="n">
        <v>0.435473994781666</v>
      </c>
      <c r="AH1247" s="19" t="n">
        <v>0.363664477434311</v>
      </c>
      <c r="AI1247" s="19"/>
      <c r="AJ1247" s="19" t="n">
        <v>0.426856231736814</v>
      </c>
      <c r="AK1247" s="19" t="n">
        <v>0.415152662826245</v>
      </c>
      <c r="AL1247" s="19" t="n">
        <v>0.466302133162053</v>
      </c>
      <c r="AM1247" s="19" t="n">
        <v>0.317770852117446</v>
      </c>
      <c r="AN1247" s="19" t="n">
        <v>0.419073526777051</v>
      </c>
      <c r="AO1247" s="19"/>
      <c r="AP1247" s="19" t="n">
        <v>0.428503593851116</v>
      </c>
      <c r="AQ1247" s="19" t="n">
        <v>0.426870655760718</v>
      </c>
      <c r="AR1247" s="19" t="n">
        <v>0.508088290129038</v>
      </c>
      <c r="AS1247" s="19" t="n">
        <v>0.37447760066025</v>
      </c>
      <c r="AT1247" s="19" t="n">
        <v>0.467687980113723</v>
      </c>
      <c r="AU1247" s="19"/>
      <c r="AV1247" s="19" t="n">
        <v>0.431352761396079</v>
      </c>
      <c r="AW1247" s="19" t="n">
        <v>0.43898263923739</v>
      </c>
      <c r="AX1247" s="19" t="n">
        <v>0.476905264836476</v>
      </c>
      <c r="AY1247" s="19" t="n">
        <v>0.376223537030897</v>
      </c>
      <c r="AZ1247" s="19" t="n">
        <v>0.386882398840316</v>
      </c>
      <c r="BA1247" s="19" t="n">
        <v>0.451581992053128</v>
      </c>
      <c r="BB1247" s="19"/>
      <c r="BC1247" s="19" t="n">
        <v>0.424837014339151</v>
      </c>
      <c r="BD1247" s="19" t="n">
        <v>0.36355544051758</v>
      </c>
      <c r="BE1247" s="19" t="n">
        <v>0.460612198343586</v>
      </c>
      <c r="BF1247" s="19" t="n">
        <v>0.3853648103904</v>
      </c>
      <c r="BG1247" s="19" t="n">
        <v>0.397381034287819</v>
      </c>
    </row>
    <row r="1248">
      <c r="B1248" t="s">
        <v>325</v>
      </c>
      <c r="C1248" s="19" t="n">
        <v>0.129758131754712</v>
      </c>
      <c r="D1248" s="19" t="n">
        <v>0.148037236886045</v>
      </c>
      <c r="E1248" s="19" t="n">
        <v>0.110568751087149</v>
      </c>
      <c r="F1248" s="19"/>
      <c r="G1248" s="19" t="n">
        <v>0.200862068426499</v>
      </c>
      <c r="H1248" s="19" t="n">
        <v>0.147203078601434</v>
      </c>
      <c r="I1248" s="19" t="n">
        <v>0.101330196367984</v>
      </c>
      <c r="J1248" s="19" t="n">
        <v>0.116317153719466</v>
      </c>
      <c r="K1248" s="19" t="n">
        <v>0.0776436074936099</v>
      </c>
      <c r="L1248" s="19" t="n">
        <v>0.130622488140793</v>
      </c>
      <c r="M1248" s="19"/>
      <c r="N1248" s="19" t="n">
        <v>0.116913054371392</v>
      </c>
      <c r="O1248" s="19" t="n">
        <v>0.124906990992378</v>
      </c>
      <c r="P1248" s="19" t="n">
        <v>0.150797864113166</v>
      </c>
      <c r="Q1248" s="19" t="n">
        <v>0.131417410752295</v>
      </c>
      <c r="R1248" s="19"/>
      <c r="S1248" s="19" t="n">
        <v>0.150191342132799</v>
      </c>
      <c r="T1248" s="19" t="n">
        <v>0.100530432740788</v>
      </c>
      <c r="U1248" s="19" t="n">
        <v>0.0901404199608917</v>
      </c>
      <c r="V1248" s="19" t="n">
        <v>0.147533161134299</v>
      </c>
      <c r="W1248" s="19" t="n">
        <v>0.168799865198342</v>
      </c>
      <c r="X1248" s="19" t="n">
        <v>0.176407611835402</v>
      </c>
      <c r="Y1248" s="19" t="n">
        <v>0.164448123752485</v>
      </c>
      <c r="Z1248" s="19" t="n">
        <v>0.134443054163088</v>
      </c>
      <c r="AA1248" s="19" t="n">
        <v>0.107064163732044</v>
      </c>
      <c r="AB1248" s="19" t="n">
        <v>0.115083940520938</v>
      </c>
      <c r="AC1248" s="19" t="n">
        <v>0.102623578861643</v>
      </c>
      <c r="AD1248" s="19" t="n">
        <v>0.0324191262999262</v>
      </c>
      <c r="AE1248" s="19"/>
      <c r="AF1248" s="19" t="n">
        <v>0.129658955975763</v>
      </c>
      <c r="AG1248" s="19" t="n">
        <v>0.117896710531481</v>
      </c>
      <c r="AH1248" s="19" t="n">
        <v>0.11725510991525</v>
      </c>
      <c r="AI1248" s="19"/>
      <c r="AJ1248" s="19" t="n">
        <v>0.114879879796443</v>
      </c>
      <c r="AK1248" s="19" t="n">
        <v>0.130704375148028</v>
      </c>
      <c r="AL1248" s="19" t="n">
        <v>0.11379739172429</v>
      </c>
      <c r="AM1248" s="19" t="n">
        <v>0.180522080360846</v>
      </c>
      <c r="AN1248" s="19" t="n">
        <v>0.131310672070087</v>
      </c>
      <c r="AO1248" s="19"/>
      <c r="AP1248" s="19" t="n">
        <v>0.121891083710873</v>
      </c>
      <c r="AQ1248" s="19" t="n">
        <v>0.111018373224444</v>
      </c>
      <c r="AR1248" s="19" t="n">
        <v>0.139934758368328</v>
      </c>
      <c r="AS1248" s="19" t="n">
        <v>0.169118229976178</v>
      </c>
      <c r="AT1248" s="19" t="n">
        <v>0.136364809353456</v>
      </c>
      <c r="AU1248" s="19"/>
      <c r="AV1248" s="19" t="n">
        <v>0.120223256315456</v>
      </c>
      <c r="AW1248" s="19" t="n">
        <v>0.116682366593944</v>
      </c>
      <c r="AX1248" s="19" t="n">
        <v>0.107017358720412</v>
      </c>
      <c r="AY1248" s="19" t="n">
        <v>0.179067489191459</v>
      </c>
      <c r="AZ1248" s="19" t="n">
        <v>0.163819303881108</v>
      </c>
      <c r="BA1248" s="19" t="n">
        <v>0.123125950108134</v>
      </c>
      <c r="BB1248" s="19"/>
      <c r="BC1248" s="19" t="n">
        <v>0.121828669448304</v>
      </c>
      <c r="BD1248" s="19" t="n">
        <v>0.116331692030229</v>
      </c>
      <c r="BE1248" s="19" t="n">
        <v>0.133202418923712</v>
      </c>
      <c r="BF1248" s="19" t="n">
        <v>0.162535289485885</v>
      </c>
      <c r="BG1248" s="19" t="n">
        <v>0.055062586680009</v>
      </c>
    </row>
    <row r="1249">
      <c r="B1249" t="s">
        <v>326</v>
      </c>
      <c r="C1249" s="19" t="n">
        <v>0.0411817708675926</v>
      </c>
      <c r="D1249" s="19" t="n">
        <v>0.0436703064532546</v>
      </c>
      <c r="E1249" s="19" t="n">
        <v>0.0390816852279438</v>
      </c>
      <c r="F1249" s="19"/>
      <c r="G1249" s="19" t="n">
        <v>0.0543400450113299</v>
      </c>
      <c r="H1249" s="19" t="n">
        <v>0.0271433273235117</v>
      </c>
      <c r="I1249" s="19" t="n">
        <v>0.0529567428803844</v>
      </c>
      <c r="J1249" s="19" t="n">
        <v>0.0533716116761731</v>
      </c>
      <c r="K1249" s="19" t="n">
        <v>0.00737194568815803</v>
      </c>
      <c r="L1249" s="19" t="n">
        <v>0.0460168701004878</v>
      </c>
      <c r="M1249" s="19"/>
      <c r="N1249" s="19" t="n">
        <v>0.047171872543523</v>
      </c>
      <c r="O1249" s="19" t="n">
        <v>0.0540308822965667</v>
      </c>
      <c r="P1249" s="19" t="n">
        <v>0.0338837175785684</v>
      </c>
      <c r="Q1249" s="19" t="n">
        <v>0.0272378334557083</v>
      </c>
      <c r="R1249" s="19"/>
      <c r="S1249" s="19" t="n">
        <v>0.0610038392009189</v>
      </c>
      <c r="T1249" s="19" t="n">
        <v>0.0162006369103813</v>
      </c>
      <c r="U1249" s="19" t="n">
        <v>0.0777911694533347</v>
      </c>
      <c r="V1249" s="19" t="n">
        <v>0.0586725035924387</v>
      </c>
      <c r="W1249" s="19" t="n">
        <v>0.0239900791464307</v>
      </c>
      <c r="X1249" s="19" t="n">
        <v>0</v>
      </c>
      <c r="Y1249" s="19" t="n">
        <v>0.0244653592675764</v>
      </c>
      <c r="Z1249" s="19" t="n">
        <v>0</v>
      </c>
      <c r="AA1249" s="19" t="n">
        <v>0.0788328306784618</v>
      </c>
      <c r="AB1249" s="19" t="n">
        <v>0.0345747705491572</v>
      </c>
      <c r="AC1249" s="19" t="n">
        <v>0.054189306530991</v>
      </c>
      <c r="AD1249" s="19" t="n">
        <v>0.0267129805869117</v>
      </c>
      <c r="AE1249" s="19"/>
      <c r="AF1249" s="19" t="n">
        <v>0.0325789590097776</v>
      </c>
      <c r="AG1249" s="19" t="n">
        <v>0.0490643489595046</v>
      </c>
      <c r="AH1249" s="19" t="n">
        <v>0.0332454247202137</v>
      </c>
      <c r="AI1249" s="19"/>
      <c r="AJ1249" s="19" t="n">
        <v>0.0459254206901412</v>
      </c>
      <c r="AK1249" s="19" t="n">
        <v>0.0293683725664254</v>
      </c>
      <c r="AL1249" s="19" t="n">
        <v>0.0712949333808028</v>
      </c>
      <c r="AM1249" s="19" t="n">
        <v>0.118140512208559</v>
      </c>
      <c r="AN1249" s="19" t="n">
        <v>0.0336178710392074</v>
      </c>
      <c r="AO1249" s="19"/>
      <c r="AP1249" s="19" t="n">
        <v>0.0605242897990422</v>
      </c>
      <c r="AQ1249" s="19" t="n">
        <v>0.043028424443713</v>
      </c>
      <c r="AR1249" s="19" t="n">
        <v>0.0478892672270189</v>
      </c>
      <c r="AS1249" s="19" t="n">
        <v>0.0262668389034714</v>
      </c>
      <c r="AT1249" s="19" t="n">
        <v>0.0338576544952865</v>
      </c>
      <c r="AU1249" s="19"/>
      <c r="AV1249" s="19" t="n">
        <v>0.0353621248327537</v>
      </c>
      <c r="AW1249" s="19" t="n">
        <v>0.0602131820981403</v>
      </c>
      <c r="AX1249" s="19" t="n">
        <v>0.065495831875012</v>
      </c>
      <c r="AY1249" s="19" t="n">
        <v>0.0145023326229295</v>
      </c>
      <c r="AZ1249" s="19" t="n">
        <v>0.0361432517092306</v>
      </c>
      <c r="BA1249" s="19" t="n">
        <v>0.0451077663749899</v>
      </c>
      <c r="BB1249" s="19"/>
      <c r="BC1249" s="19" t="n">
        <v>0.0141811215057109</v>
      </c>
      <c r="BD1249" s="19" t="n">
        <v>0.0482004553106052</v>
      </c>
      <c r="BE1249" s="19" t="n">
        <v>0.0575752057746817</v>
      </c>
      <c r="BF1249" s="19" t="n">
        <v>0.0429644014571051</v>
      </c>
      <c r="BG1249" s="19" t="n">
        <v>0.135812894747602</v>
      </c>
    </row>
    <row r="1250">
      <c r="B1250" t="s">
        <v>327</v>
      </c>
      <c r="C1250" s="19" t="n">
        <v>0.0117369685768411</v>
      </c>
      <c r="D1250" s="19" t="n">
        <v>0.0130840332488085</v>
      </c>
      <c r="E1250" s="19" t="n">
        <v>0.0105092644344845</v>
      </c>
      <c r="F1250" s="19"/>
      <c r="G1250" s="19" t="n">
        <v>0.00584346432912965</v>
      </c>
      <c r="H1250" s="19" t="n">
        <v>0.0216235591469603</v>
      </c>
      <c r="I1250" s="19" t="n">
        <v>0.0109165618577998</v>
      </c>
      <c r="J1250" s="19" t="n">
        <v>0.0317152526240332</v>
      </c>
      <c r="K1250" s="19" t="n">
        <v>0</v>
      </c>
      <c r="L1250" s="19" t="n">
        <v>0</v>
      </c>
      <c r="M1250" s="19"/>
      <c r="N1250" s="19" t="n">
        <v>0.0133168835971451</v>
      </c>
      <c r="O1250" s="19" t="n">
        <v>0.0114736996509156</v>
      </c>
      <c r="P1250" s="19" t="n">
        <v>0.0230903140678962</v>
      </c>
      <c r="Q1250" s="19" t="n">
        <v>0</v>
      </c>
      <c r="R1250" s="19"/>
      <c r="S1250" s="19" t="n">
        <v>0.0142887857601358</v>
      </c>
      <c r="T1250" s="19" t="n">
        <v>0.00755088352634539</v>
      </c>
      <c r="U1250" s="19" t="n">
        <v>0</v>
      </c>
      <c r="V1250" s="19" t="n">
        <v>0.0130692125755165</v>
      </c>
      <c r="W1250" s="19" t="n">
        <v>0</v>
      </c>
      <c r="X1250" s="19" t="n">
        <v>0.0223957384174546</v>
      </c>
      <c r="Y1250" s="19" t="n">
        <v>0.0247723423657877</v>
      </c>
      <c r="Z1250" s="19" t="n">
        <v>0.0229173976072313</v>
      </c>
      <c r="AA1250" s="19" t="n">
        <v>0.0243504574380547</v>
      </c>
      <c r="AB1250" s="19" t="n">
        <v>0</v>
      </c>
      <c r="AC1250" s="19" t="n">
        <v>0</v>
      </c>
      <c r="AD1250" s="19" t="n">
        <v>0</v>
      </c>
      <c r="AE1250" s="19"/>
      <c r="AF1250" s="19" t="n">
        <v>0.0118400073809559</v>
      </c>
      <c r="AG1250" s="19" t="n">
        <v>0.0146708170143988</v>
      </c>
      <c r="AH1250" s="19" t="n">
        <v>0.00579240354627566</v>
      </c>
      <c r="AI1250" s="19"/>
      <c r="AJ1250" s="19" t="n">
        <v>0.0122503041850564</v>
      </c>
      <c r="AK1250" s="19" t="n">
        <v>0.0138621806716425</v>
      </c>
      <c r="AL1250" s="19" t="n">
        <v>0</v>
      </c>
      <c r="AM1250" s="19" t="n">
        <v>0</v>
      </c>
      <c r="AN1250" s="19" t="n">
        <v>0.00654252815094525</v>
      </c>
      <c r="AO1250" s="19"/>
      <c r="AP1250" s="19" t="n">
        <v>0.0169669358378631</v>
      </c>
      <c r="AQ1250" s="19" t="n">
        <v>0.00804167080002079</v>
      </c>
      <c r="AR1250" s="19" t="n">
        <v>0</v>
      </c>
      <c r="AS1250" s="19" t="n">
        <v>0.0324017343874744</v>
      </c>
      <c r="AT1250" s="19" t="n">
        <v>0.0167697983027</v>
      </c>
      <c r="AU1250" s="19"/>
      <c r="AV1250" s="19" t="n">
        <v>0.0099135645987261</v>
      </c>
      <c r="AW1250" s="19" t="n">
        <v>0.0197952569709048</v>
      </c>
      <c r="AX1250" s="19" t="n">
        <v>0</v>
      </c>
      <c r="AY1250" s="19" t="n">
        <v>0.0214729649478449</v>
      </c>
      <c r="AZ1250" s="19" t="n">
        <v>0.0113922764511167</v>
      </c>
      <c r="BA1250" s="19" t="n">
        <v>0.0101799668069518</v>
      </c>
      <c r="BB1250" s="19"/>
      <c r="BC1250" s="19" t="n">
        <v>0.00364019742247749</v>
      </c>
      <c r="BD1250" s="19" t="n">
        <v>0.00951184702666528</v>
      </c>
      <c r="BE1250" s="19" t="n">
        <v>0.00967801600208311</v>
      </c>
      <c r="BF1250" s="19" t="n">
        <v>0.0331796780789299</v>
      </c>
      <c r="BG1250" s="19" t="n">
        <v>0</v>
      </c>
    </row>
    <row r="1251">
      <c r="B1251" t="s">
        <v>100</v>
      </c>
      <c r="C1251" s="19" t="n">
        <v>0.0248815635992041</v>
      </c>
      <c r="D1251" s="19" t="n">
        <v>0.0168305608255945</v>
      </c>
      <c r="E1251" s="19" t="n">
        <v>0.0330376756180972</v>
      </c>
      <c r="F1251" s="19"/>
      <c r="G1251" s="19" t="n">
        <v>0</v>
      </c>
      <c r="H1251" s="19" t="n">
        <v>0.0135259073050496</v>
      </c>
      <c r="I1251" s="19" t="n">
        <v>0.0521714193647209</v>
      </c>
      <c r="J1251" s="19" t="n">
        <v>0.0303956443558065</v>
      </c>
      <c r="K1251" s="19" t="n">
        <v>0.0427489172318389</v>
      </c>
      <c r="L1251" s="19" t="n">
        <v>0.0147882571944143</v>
      </c>
      <c r="M1251" s="19"/>
      <c r="N1251" s="19" t="n">
        <v>0.0106655088696737</v>
      </c>
      <c r="O1251" s="19" t="n">
        <v>0.0437562520958871</v>
      </c>
      <c r="P1251" s="19" t="n">
        <v>0.0274225704988851</v>
      </c>
      <c r="Q1251" s="19" t="n">
        <v>0.0189942263165608</v>
      </c>
      <c r="R1251" s="19"/>
      <c r="S1251" s="19" t="n">
        <v>0.0121855552377177</v>
      </c>
      <c r="T1251" s="19" t="n">
        <v>0.0264505476479136</v>
      </c>
      <c r="U1251" s="19" t="n">
        <v>0.038889533738244</v>
      </c>
      <c r="V1251" s="19" t="n">
        <v>0.0282287819222031</v>
      </c>
      <c r="W1251" s="19" t="n">
        <v>0.0148449939630628</v>
      </c>
      <c r="X1251" s="19" t="n">
        <v>0.0135824987190834</v>
      </c>
      <c r="Y1251" s="19" t="n">
        <v>0.0227771775476653</v>
      </c>
      <c r="Z1251" s="19" t="n">
        <v>0.0218490900165746</v>
      </c>
      <c r="AA1251" s="19" t="n">
        <v>0.0379971727526261</v>
      </c>
      <c r="AB1251" s="19" t="n">
        <v>0.0502889569860422</v>
      </c>
      <c r="AC1251" s="19" t="n">
        <v>0</v>
      </c>
      <c r="AD1251" s="19" t="n">
        <v>0.0239755459337567</v>
      </c>
      <c r="AE1251" s="19"/>
      <c r="AF1251" s="19" t="n">
        <v>0.0184495537708714</v>
      </c>
      <c r="AG1251" s="19" t="n">
        <v>0.0308214018839059</v>
      </c>
      <c r="AH1251" s="19" t="n">
        <v>0.0407143205162436</v>
      </c>
      <c r="AI1251" s="19"/>
      <c r="AJ1251" s="19" t="n">
        <v>0.0140296687734318</v>
      </c>
      <c r="AK1251" s="19" t="n">
        <v>0.0250274913609695</v>
      </c>
      <c r="AL1251" s="19" t="n">
        <v>0.0136536066886731</v>
      </c>
      <c r="AM1251" s="19" t="n">
        <v>0</v>
      </c>
      <c r="AN1251" s="19" t="n">
        <v>0.0594061523878525</v>
      </c>
      <c r="AO1251" s="19"/>
      <c r="AP1251" s="19" t="n">
        <v>0.0108861739268801</v>
      </c>
      <c r="AQ1251" s="19" t="n">
        <v>0.0239725012196663</v>
      </c>
      <c r="AR1251" s="19" t="n">
        <v>0.0125878573070534</v>
      </c>
      <c r="AS1251" s="19" t="n">
        <v>0.0154117176595346</v>
      </c>
      <c r="AT1251" s="19" t="n">
        <v>0.0445844030594194</v>
      </c>
      <c r="AU1251" s="19"/>
      <c r="AV1251" s="19" t="n">
        <v>0.0263294537211262</v>
      </c>
      <c r="AW1251" s="19" t="n">
        <v>0.0214277379105008</v>
      </c>
      <c r="AX1251" s="19" t="n">
        <v>0.0118924944940291</v>
      </c>
      <c r="AY1251" s="19" t="n">
        <v>0</v>
      </c>
      <c r="AZ1251" s="19" t="n">
        <v>0.044264451986214</v>
      </c>
      <c r="BA1251" s="19" t="n">
        <v>0.0327064587382287</v>
      </c>
      <c r="BB1251" s="19"/>
      <c r="BC1251" s="19" t="n">
        <v>0.00929849769281613</v>
      </c>
      <c r="BD1251" s="19" t="n">
        <v>0.0356232792105735</v>
      </c>
      <c r="BE1251" s="19" t="n">
        <v>0.028964354039131</v>
      </c>
      <c r="BF1251" s="19" t="n">
        <v>0.0261969060571994</v>
      </c>
      <c r="BG1251" s="19" t="n">
        <v>0</v>
      </c>
    </row>
    <row r="1252">
      <c r="B1252" t="s">
        <v>328</v>
      </c>
      <c r="C1252" s="19" t="n">
        <v>0.792441565201651</v>
      </c>
      <c r="D1252" s="19" t="n">
        <v>0.778377862586297</v>
      </c>
      <c r="E1252" s="19" t="n">
        <v>0.806802623632325</v>
      </c>
      <c r="F1252" s="19"/>
      <c r="G1252" s="19" t="n">
        <v>0.738954422233042</v>
      </c>
      <c r="H1252" s="19" t="n">
        <v>0.790504127623045</v>
      </c>
      <c r="I1252" s="19" t="n">
        <v>0.78262507952911</v>
      </c>
      <c r="J1252" s="19" t="n">
        <v>0.768200337624521</v>
      </c>
      <c r="K1252" s="19" t="n">
        <v>0.872235529586393</v>
      </c>
      <c r="L1252" s="19" t="n">
        <v>0.808572384564305</v>
      </c>
      <c r="M1252" s="19"/>
      <c r="N1252" s="19" t="n">
        <v>0.811932680618266</v>
      </c>
      <c r="O1252" s="19" t="n">
        <v>0.765832174964253</v>
      </c>
      <c r="P1252" s="19" t="n">
        <v>0.764805533741484</v>
      </c>
      <c r="Q1252" s="19" t="n">
        <v>0.822350529475436</v>
      </c>
      <c r="R1252" s="19"/>
      <c r="S1252" s="19" t="n">
        <v>0.762330477668429</v>
      </c>
      <c r="T1252" s="19" t="n">
        <v>0.849267499174571</v>
      </c>
      <c r="U1252" s="19" t="n">
        <v>0.79317887684753</v>
      </c>
      <c r="V1252" s="19" t="n">
        <v>0.752496340775543</v>
      </c>
      <c r="W1252" s="19" t="n">
        <v>0.792365061692164</v>
      </c>
      <c r="X1252" s="19" t="n">
        <v>0.78761415102806</v>
      </c>
      <c r="Y1252" s="19" t="n">
        <v>0.763536997066486</v>
      </c>
      <c r="Z1252" s="19" t="n">
        <v>0.820790458213106</v>
      </c>
      <c r="AA1252" s="19" t="n">
        <v>0.751755375398814</v>
      </c>
      <c r="AB1252" s="19" t="n">
        <v>0.800052331943862</v>
      </c>
      <c r="AC1252" s="19" t="n">
        <v>0.843187114607366</v>
      </c>
      <c r="AD1252" s="19" t="n">
        <v>0.916892347179405</v>
      </c>
      <c r="AE1252" s="19"/>
      <c r="AF1252" s="19" t="n">
        <v>0.807472523862632</v>
      </c>
      <c r="AG1252" s="19" t="n">
        <v>0.78754672161071</v>
      </c>
      <c r="AH1252" s="19" t="n">
        <v>0.802992741302017</v>
      </c>
      <c r="AI1252" s="19"/>
      <c r="AJ1252" s="19" t="n">
        <v>0.812914726554927</v>
      </c>
      <c r="AK1252" s="19" t="n">
        <v>0.801037580252934</v>
      </c>
      <c r="AL1252" s="19" t="n">
        <v>0.801254068206234</v>
      </c>
      <c r="AM1252" s="19" t="n">
        <v>0.701337407430595</v>
      </c>
      <c r="AN1252" s="19" t="n">
        <v>0.769122776351908</v>
      </c>
      <c r="AO1252" s="19"/>
      <c r="AP1252" s="19" t="n">
        <v>0.789731516725341</v>
      </c>
      <c r="AQ1252" s="19" t="n">
        <v>0.813939030312155</v>
      </c>
      <c r="AR1252" s="19" t="n">
        <v>0.799588117097599</v>
      </c>
      <c r="AS1252" s="19" t="n">
        <v>0.756801479073342</v>
      </c>
      <c r="AT1252" s="19" t="n">
        <v>0.768423334789138</v>
      </c>
      <c r="AU1252" s="19"/>
      <c r="AV1252" s="19" t="n">
        <v>0.808171600531938</v>
      </c>
      <c r="AW1252" s="19" t="n">
        <v>0.78188145642651</v>
      </c>
      <c r="AX1252" s="19" t="n">
        <v>0.815594314910547</v>
      </c>
      <c r="AY1252" s="19" t="n">
        <v>0.784957213237767</v>
      </c>
      <c r="AZ1252" s="19" t="n">
        <v>0.744380715972331</v>
      </c>
      <c r="BA1252" s="19" t="n">
        <v>0.788879857971695</v>
      </c>
      <c r="BB1252" s="19"/>
      <c r="BC1252" s="19" t="n">
        <v>0.851051513930691</v>
      </c>
      <c r="BD1252" s="19" t="n">
        <v>0.790332726421927</v>
      </c>
      <c r="BE1252" s="19" t="n">
        <v>0.770580005260392</v>
      </c>
      <c r="BF1252" s="19" t="n">
        <v>0.73512372492088</v>
      </c>
      <c r="BG1252" s="19" t="n">
        <v>0.809124518572389</v>
      </c>
    </row>
    <row r="1253">
      <c r="B1253" t="s">
        <v>329</v>
      </c>
      <c r="C1253" s="19" t="n">
        <v>0.0529187394444337</v>
      </c>
      <c r="D1253" s="19" t="n">
        <v>0.0567543397020631</v>
      </c>
      <c r="E1253" s="19" t="n">
        <v>0.0495909496624283</v>
      </c>
      <c r="F1253" s="19"/>
      <c r="G1253" s="19" t="n">
        <v>0.0601835093404596</v>
      </c>
      <c r="H1253" s="19" t="n">
        <v>0.048766886470472</v>
      </c>
      <c r="I1253" s="19" t="n">
        <v>0.0638733047381842</v>
      </c>
      <c r="J1253" s="19" t="n">
        <v>0.0850868643002063</v>
      </c>
      <c r="K1253" s="19" t="n">
        <v>0.00737194568815803</v>
      </c>
      <c r="L1253" s="19" t="n">
        <v>0.0460168701004878</v>
      </c>
      <c r="M1253" s="19"/>
      <c r="N1253" s="19" t="n">
        <v>0.0604887561406681</v>
      </c>
      <c r="O1253" s="19" t="n">
        <v>0.0655045819474823</v>
      </c>
      <c r="P1253" s="19" t="n">
        <v>0.0569740316464646</v>
      </c>
      <c r="Q1253" s="19" t="n">
        <v>0.0272378334557083</v>
      </c>
      <c r="R1253" s="19"/>
      <c r="S1253" s="19" t="n">
        <v>0.0752926249610546</v>
      </c>
      <c r="T1253" s="19" t="n">
        <v>0.0237515204367267</v>
      </c>
      <c r="U1253" s="19" t="n">
        <v>0.0777911694533347</v>
      </c>
      <c r="V1253" s="19" t="n">
        <v>0.0717417161679552</v>
      </c>
      <c r="W1253" s="19" t="n">
        <v>0.0239900791464307</v>
      </c>
      <c r="X1253" s="19" t="n">
        <v>0.0223957384174546</v>
      </c>
      <c r="Y1253" s="19" t="n">
        <v>0.0492377016333641</v>
      </c>
      <c r="Z1253" s="19" t="n">
        <v>0.0229173976072313</v>
      </c>
      <c r="AA1253" s="19" t="n">
        <v>0.103183288116516</v>
      </c>
      <c r="AB1253" s="19" t="n">
        <v>0.0345747705491572</v>
      </c>
      <c r="AC1253" s="19" t="n">
        <v>0.054189306530991</v>
      </c>
      <c r="AD1253" s="19" t="n">
        <v>0.0267129805869117</v>
      </c>
      <c r="AE1253" s="19"/>
      <c r="AF1253" s="19" t="n">
        <v>0.0444189663907335</v>
      </c>
      <c r="AG1253" s="19" t="n">
        <v>0.0637351659739034</v>
      </c>
      <c r="AH1253" s="19" t="n">
        <v>0.0390378282664893</v>
      </c>
      <c r="AI1253" s="19"/>
      <c r="AJ1253" s="19" t="n">
        <v>0.0581757248751976</v>
      </c>
      <c r="AK1253" s="19" t="n">
        <v>0.0432305532380678</v>
      </c>
      <c r="AL1253" s="19" t="n">
        <v>0.0712949333808028</v>
      </c>
      <c r="AM1253" s="19" t="n">
        <v>0.118140512208559</v>
      </c>
      <c r="AN1253" s="19" t="n">
        <v>0.0401603991901527</v>
      </c>
      <c r="AO1253" s="19"/>
      <c r="AP1253" s="19" t="n">
        <v>0.0774912256369053</v>
      </c>
      <c r="AQ1253" s="19" t="n">
        <v>0.0510700952437338</v>
      </c>
      <c r="AR1253" s="19" t="n">
        <v>0.0478892672270189</v>
      </c>
      <c r="AS1253" s="19" t="n">
        <v>0.0586685732909458</v>
      </c>
      <c r="AT1253" s="19" t="n">
        <v>0.0506274527979865</v>
      </c>
      <c r="AU1253" s="19"/>
      <c r="AV1253" s="19" t="n">
        <v>0.0452756894314798</v>
      </c>
      <c r="AW1253" s="19" t="n">
        <v>0.0800084390690451</v>
      </c>
      <c r="AX1253" s="19" t="n">
        <v>0.065495831875012</v>
      </c>
      <c r="AY1253" s="19" t="n">
        <v>0.0359752975707744</v>
      </c>
      <c r="AZ1253" s="19" t="n">
        <v>0.0475355281603473</v>
      </c>
      <c r="BA1253" s="19" t="n">
        <v>0.0552877331819416</v>
      </c>
      <c r="BB1253" s="19"/>
      <c r="BC1253" s="19" t="n">
        <v>0.0178213189281884</v>
      </c>
      <c r="BD1253" s="19" t="n">
        <v>0.0577123023372705</v>
      </c>
      <c r="BE1253" s="19" t="n">
        <v>0.0672532217767648</v>
      </c>
      <c r="BF1253" s="19" t="n">
        <v>0.076144079536035</v>
      </c>
      <c r="BG1253" s="19" t="n">
        <v>0.135812894747602</v>
      </c>
    </row>
    <row r="1254">
      <c r="B1254" t="s">
        <v>141</v>
      </c>
      <c r="C1254" s="19" t="n">
        <v>0.739522825757217</v>
      </c>
      <c r="D1254" s="19" t="n">
        <v>0.721623522884234</v>
      </c>
      <c r="E1254" s="19" t="n">
        <v>0.757211673969897</v>
      </c>
      <c r="F1254" s="19"/>
      <c r="G1254" s="19" t="n">
        <v>0.678770912892582</v>
      </c>
      <c r="H1254" s="19" t="n">
        <v>0.741737241152573</v>
      </c>
      <c r="I1254" s="19" t="n">
        <v>0.718751774790926</v>
      </c>
      <c r="J1254" s="19" t="n">
        <v>0.683113473324315</v>
      </c>
      <c r="K1254" s="19" t="n">
        <v>0.864863583898235</v>
      </c>
      <c r="L1254" s="19" t="n">
        <v>0.762555514463817</v>
      </c>
      <c r="M1254" s="19"/>
      <c r="N1254" s="19" t="n">
        <v>0.751443924477598</v>
      </c>
      <c r="O1254" s="19" t="n">
        <v>0.700327593016771</v>
      </c>
      <c r="P1254" s="19" t="n">
        <v>0.70783150209502</v>
      </c>
      <c r="Q1254" s="19" t="n">
        <v>0.795112696019728</v>
      </c>
      <c r="R1254" s="19"/>
      <c r="S1254" s="19" t="n">
        <v>0.687037852707374</v>
      </c>
      <c r="T1254" s="19" t="n">
        <v>0.825515978737845</v>
      </c>
      <c r="U1254" s="19" t="n">
        <v>0.715387707394195</v>
      </c>
      <c r="V1254" s="19" t="n">
        <v>0.680754624607588</v>
      </c>
      <c r="W1254" s="19" t="n">
        <v>0.768374982545733</v>
      </c>
      <c r="X1254" s="19" t="n">
        <v>0.765218412610606</v>
      </c>
      <c r="Y1254" s="19" t="n">
        <v>0.714299295433122</v>
      </c>
      <c r="Z1254" s="19" t="n">
        <v>0.797873060605875</v>
      </c>
      <c r="AA1254" s="19" t="n">
        <v>0.648572087282297</v>
      </c>
      <c r="AB1254" s="19" t="n">
        <v>0.765477561394705</v>
      </c>
      <c r="AC1254" s="19" t="n">
        <v>0.788997808076375</v>
      </c>
      <c r="AD1254" s="19" t="n">
        <v>0.890179366592494</v>
      </c>
      <c r="AE1254" s="19"/>
      <c r="AF1254" s="19" t="n">
        <v>0.763053557471898</v>
      </c>
      <c r="AG1254" s="19" t="n">
        <v>0.723811555636806</v>
      </c>
      <c r="AH1254" s="19" t="n">
        <v>0.763954913035528</v>
      </c>
      <c r="AI1254" s="19"/>
      <c r="AJ1254" s="19" t="n">
        <v>0.75473900167973</v>
      </c>
      <c r="AK1254" s="19" t="n">
        <v>0.757807027014866</v>
      </c>
      <c r="AL1254" s="19" t="n">
        <v>0.729959134825431</v>
      </c>
      <c r="AM1254" s="19" t="n">
        <v>0.583196895222037</v>
      </c>
      <c r="AN1254" s="19" t="n">
        <v>0.728962377161755</v>
      </c>
      <c r="AO1254" s="19"/>
      <c r="AP1254" s="19" t="n">
        <v>0.712240291088436</v>
      </c>
      <c r="AQ1254" s="19" t="n">
        <v>0.762868935068422</v>
      </c>
      <c r="AR1254" s="19" t="n">
        <v>0.75169884987058</v>
      </c>
      <c r="AS1254" s="19" t="n">
        <v>0.698132905782396</v>
      </c>
      <c r="AT1254" s="19" t="n">
        <v>0.717795881991152</v>
      </c>
      <c r="AU1254" s="19"/>
      <c r="AV1254" s="19" t="n">
        <v>0.762895911100458</v>
      </c>
      <c r="AW1254" s="19" t="n">
        <v>0.701873017357465</v>
      </c>
      <c r="AX1254" s="19" t="n">
        <v>0.750098483035535</v>
      </c>
      <c r="AY1254" s="19" t="n">
        <v>0.748981915666993</v>
      </c>
      <c r="AZ1254" s="19" t="n">
        <v>0.696845187811983</v>
      </c>
      <c r="BA1254" s="19" t="n">
        <v>0.733592124789753</v>
      </c>
      <c r="BB1254" s="19"/>
      <c r="BC1254" s="19" t="n">
        <v>0.833230195002503</v>
      </c>
      <c r="BD1254" s="19" t="n">
        <v>0.732620424084656</v>
      </c>
      <c r="BE1254" s="19" t="n">
        <v>0.703326783483627</v>
      </c>
      <c r="BF1254" s="19" t="n">
        <v>0.658979645384845</v>
      </c>
      <c r="BG1254" s="19" t="n">
        <v>0.673311623824787</v>
      </c>
    </row>
    <row r="1255">
      <c r="C1255" s="19"/>
      <c r="D1255" s="19"/>
      <c r="E1255" s="19"/>
      <c r="F1255" s="19"/>
      <c r="G1255" s="19"/>
      <c r="H1255" s="19"/>
      <c r="I1255" s="19"/>
      <c r="J1255" s="19"/>
      <c r="K1255" s="19"/>
      <c r="L1255" s="19"/>
      <c r="M1255" s="19"/>
      <c r="N1255" s="19"/>
      <c r="O1255" s="19"/>
      <c r="P1255" s="19"/>
      <c r="Q1255" s="19"/>
      <c r="R1255" s="19"/>
      <c r="S1255" s="19"/>
      <c r="T1255" s="19"/>
      <c r="U1255" s="19"/>
      <c r="V1255" s="19"/>
      <c r="W1255" s="19"/>
      <c r="X1255" s="19"/>
      <c r="Y1255" s="19"/>
      <c r="Z1255" s="19"/>
      <c r="AA1255" s="19"/>
      <c r="AB1255" s="19"/>
      <c r="AC1255" s="19"/>
      <c r="AD1255" s="19"/>
      <c r="AE1255" s="19"/>
      <c r="AF1255" s="19"/>
      <c r="AG1255" s="19"/>
      <c r="AH1255" s="19"/>
      <c r="AI1255" s="19"/>
      <c r="AJ1255" s="19"/>
      <c r="AK1255" s="19"/>
      <c r="AL1255" s="19"/>
      <c r="AM1255" s="19"/>
      <c r="AN1255" s="19"/>
      <c r="AO1255" s="19"/>
      <c r="AP1255" s="19"/>
      <c r="AQ1255" s="19"/>
      <c r="AR1255" s="19"/>
      <c r="AS1255" s="19"/>
      <c r="AT1255" s="19"/>
      <c r="AU1255" s="19"/>
      <c r="AV1255" s="19"/>
      <c r="AW1255" s="19"/>
      <c r="AX1255" s="19"/>
      <c r="AY1255" s="19"/>
      <c r="AZ1255" s="19"/>
      <c r="BA1255" s="19"/>
      <c r="BB1255" s="19"/>
      <c r="BC1255" s="19"/>
      <c r="BD1255" s="19"/>
      <c r="BE1255" s="19"/>
      <c r="BF1255" s="19"/>
      <c r="BG1255" s="19"/>
    </row>
    <row r="1256">
      <c r="B1256" s="7" t="s">
        <v>503</v>
      </c>
      <c r="C1256" s="19"/>
      <c r="D1256" s="19"/>
      <c r="E1256" s="19"/>
      <c r="F1256" s="19"/>
      <c r="G1256" s="19"/>
      <c r="H1256" s="19"/>
      <c r="I1256" s="19"/>
      <c r="J1256" s="19"/>
      <c r="K1256" s="19"/>
      <c r="L1256" s="19"/>
      <c r="M1256" s="19"/>
      <c r="N1256" s="19"/>
      <c r="O1256" s="19"/>
      <c r="P1256" s="19"/>
      <c r="Q1256" s="19"/>
      <c r="R1256" s="19"/>
      <c r="S1256" s="19"/>
      <c r="T1256" s="19"/>
      <c r="U1256" s="19"/>
      <c r="V1256" s="19"/>
      <c r="W1256" s="19"/>
      <c r="X1256" s="19"/>
      <c r="Y1256" s="19"/>
      <c r="Z1256" s="19"/>
      <c r="AA1256" s="19"/>
      <c r="AB1256" s="19"/>
      <c r="AC1256" s="19"/>
      <c r="AD1256" s="19"/>
      <c r="AE1256" s="19"/>
      <c r="AF1256" s="19"/>
      <c r="AG1256" s="19"/>
      <c r="AH1256" s="19"/>
      <c r="AI1256" s="19"/>
      <c r="AJ1256" s="19"/>
      <c r="AK1256" s="19"/>
      <c r="AL1256" s="19"/>
      <c r="AM1256" s="19"/>
      <c r="AN1256" s="19"/>
      <c r="AO1256" s="19"/>
      <c r="AP1256" s="19"/>
      <c r="AQ1256" s="19"/>
      <c r="AR1256" s="19"/>
      <c r="AS1256" s="19"/>
      <c r="AT1256" s="19"/>
      <c r="AU1256" s="19"/>
      <c r="AV1256" s="19"/>
      <c r="AW1256" s="19"/>
      <c r="AX1256" s="19"/>
      <c r="AY1256" s="19"/>
      <c r="AZ1256" s="19"/>
      <c r="BA1256" s="19"/>
      <c r="BB1256" s="19"/>
      <c r="BC1256" s="19"/>
      <c r="BD1256" s="19"/>
      <c r="BE1256" s="19"/>
      <c r="BF1256" s="19"/>
      <c r="BG1256" s="19"/>
    </row>
    <row r="1257">
      <c r="B1257" s="26" t="s">
        <v>331</v>
      </c>
      <c r="C1257" s="19"/>
      <c r="D1257" s="19"/>
      <c r="E1257" s="19"/>
      <c r="F1257" s="19"/>
      <c r="G1257" s="19"/>
      <c r="H1257" s="19"/>
      <c r="I1257" s="19"/>
      <c r="J1257" s="19"/>
      <c r="K1257" s="19"/>
      <c r="L1257" s="19"/>
      <c r="M1257" s="19"/>
      <c r="N1257" s="19"/>
      <c r="O1257" s="19"/>
      <c r="P1257" s="19"/>
      <c r="Q1257" s="19"/>
      <c r="R1257" s="19"/>
      <c r="S1257" s="19"/>
      <c r="T1257" s="19"/>
      <c r="U1257" s="19"/>
      <c r="V1257" s="19"/>
      <c r="W1257" s="19"/>
      <c r="X1257" s="19"/>
      <c r="Y1257" s="19"/>
      <c r="Z1257" s="19"/>
      <c r="AA1257" s="19"/>
      <c r="AB1257" s="19"/>
      <c r="AC1257" s="19"/>
      <c r="AD1257" s="19"/>
      <c r="AE1257" s="19"/>
      <c r="AF1257" s="19"/>
      <c r="AG1257" s="19"/>
      <c r="AH1257" s="19"/>
      <c r="AI1257" s="19"/>
      <c r="AJ1257" s="19"/>
      <c r="AK1257" s="19"/>
      <c r="AL1257" s="19"/>
      <c r="AM1257" s="19"/>
      <c r="AN1257" s="19"/>
      <c r="AO1257" s="19"/>
      <c r="AP1257" s="19"/>
      <c r="AQ1257" s="19"/>
      <c r="AR1257" s="19"/>
      <c r="AS1257" s="19"/>
      <c r="AT1257" s="19"/>
      <c r="AU1257" s="19"/>
      <c r="AV1257" s="19"/>
      <c r="AW1257" s="19"/>
      <c r="AX1257" s="19"/>
      <c r="AY1257" s="19"/>
      <c r="AZ1257" s="19"/>
      <c r="BA1257" s="19"/>
      <c r="BB1257" s="19"/>
      <c r="BC1257" s="19"/>
      <c r="BD1257" s="19"/>
      <c r="BE1257" s="19"/>
      <c r="BF1257" s="19"/>
      <c r="BG1257" s="19"/>
    </row>
    <row r="1258">
      <c r="B1258" t="s">
        <v>323</v>
      </c>
      <c r="C1258" s="19" t="n">
        <v>0.165352820038851</v>
      </c>
      <c r="D1258" s="19" t="n">
        <v>0.171222523793356</v>
      </c>
      <c r="E1258" s="19" t="n">
        <v>0.160986908495823</v>
      </c>
      <c r="F1258" s="19"/>
      <c r="G1258" s="19" t="n">
        <v>0.175070988487617</v>
      </c>
      <c r="H1258" s="19" t="n">
        <v>0.20638795440026</v>
      </c>
      <c r="I1258" s="19" t="n">
        <v>0.17986803589464</v>
      </c>
      <c r="J1258" s="19" t="n">
        <v>0.188672058744469</v>
      </c>
      <c r="K1258" s="19" t="n">
        <v>0.124278049843894</v>
      </c>
      <c r="L1258" s="19" t="n">
        <v>0.119923823762686</v>
      </c>
      <c r="M1258" s="19"/>
      <c r="N1258" s="19" t="n">
        <v>0.192274163842869</v>
      </c>
      <c r="O1258" s="19" t="n">
        <v>0.180943509521709</v>
      </c>
      <c r="P1258" s="19" t="n">
        <v>0.134188949257455</v>
      </c>
      <c r="Q1258" s="19" t="n">
        <v>0.146223192396566</v>
      </c>
      <c r="R1258" s="19"/>
      <c r="S1258" s="19" t="n">
        <v>0.270324984884062</v>
      </c>
      <c r="T1258" s="19" t="n">
        <v>0.159921020394734</v>
      </c>
      <c r="U1258" s="19" t="n">
        <v>0.06499023545062</v>
      </c>
      <c r="V1258" s="19" t="n">
        <v>0.158431356234715</v>
      </c>
      <c r="W1258" s="19" t="n">
        <v>0.228890197896216</v>
      </c>
      <c r="X1258" s="19" t="n">
        <v>0.169062342716883</v>
      </c>
      <c r="Y1258" s="19" t="n">
        <v>0.11620146425143</v>
      </c>
      <c r="Z1258" s="19" t="n">
        <v>0.194562716076385</v>
      </c>
      <c r="AA1258" s="19" t="n">
        <v>0.117775124789255</v>
      </c>
      <c r="AB1258" s="19" t="n">
        <v>0.112138667937787</v>
      </c>
      <c r="AC1258" s="19" t="n">
        <v>0.211878078541103</v>
      </c>
      <c r="AD1258" s="19" t="n">
        <v>0.112632169328582</v>
      </c>
      <c r="AE1258" s="19"/>
      <c r="AF1258" s="19" t="n">
        <v>0.159781280469068</v>
      </c>
      <c r="AG1258" s="19" t="n">
        <v>0.163843368334337</v>
      </c>
      <c r="AH1258" s="19" t="n">
        <v>0.200133605352534</v>
      </c>
      <c r="AI1258" s="19"/>
      <c r="AJ1258" s="19" t="n">
        <v>0.17241243991461</v>
      </c>
      <c r="AK1258" s="19" t="n">
        <v>0.184154422913032</v>
      </c>
      <c r="AL1258" s="19" t="n">
        <v>0.135356294979494</v>
      </c>
      <c r="AM1258" s="19" t="n">
        <v>0.1435005296909</v>
      </c>
      <c r="AN1258" s="19" t="n">
        <v>0.162910400594445</v>
      </c>
      <c r="AO1258" s="19"/>
      <c r="AP1258" s="19" t="n">
        <v>0.191328017664917</v>
      </c>
      <c r="AQ1258" s="19" t="n">
        <v>0.186754903027735</v>
      </c>
      <c r="AR1258" s="19" t="n">
        <v>0.100715800576564</v>
      </c>
      <c r="AS1258" s="19" t="n">
        <v>0.151985286246777</v>
      </c>
      <c r="AT1258" s="19" t="n">
        <v>0.166322653045539</v>
      </c>
      <c r="AU1258" s="19"/>
      <c r="AV1258" s="19" t="n">
        <v>0.199966106247188</v>
      </c>
      <c r="AW1258" s="19" t="n">
        <v>0.192282972288953</v>
      </c>
      <c r="AX1258" s="19" t="n">
        <v>0.126788683041333</v>
      </c>
      <c r="AY1258" s="19" t="n">
        <v>0.131986684882459</v>
      </c>
      <c r="AZ1258" s="19" t="n">
        <v>0.164351606207541</v>
      </c>
      <c r="BA1258" s="19" t="n">
        <v>0.115616409867493</v>
      </c>
      <c r="BB1258" s="19"/>
      <c r="BC1258" s="19" t="n">
        <v>0.130632621760482</v>
      </c>
      <c r="BD1258" s="19" t="n">
        <v>0.206340308101246</v>
      </c>
      <c r="BE1258" s="19" t="n">
        <v>0.151643599795267</v>
      </c>
      <c r="BF1258" s="19" t="n">
        <v>0.191019378637454</v>
      </c>
      <c r="BG1258" s="19" t="n">
        <v>0.314622671881025</v>
      </c>
    </row>
    <row r="1259">
      <c r="B1259" t="s">
        <v>324</v>
      </c>
      <c r="C1259" s="19" t="n">
        <v>0.315257511022078</v>
      </c>
      <c r="D1259" s="19" t="n">
        <v>0.325177860928275</v>
      </c>
      <c r="E1259" s="19" t="n">
        <v>0.308187019215444</v>
      </c>
      <c r="F1259" s="19"/>
      <c r="G1259" s="19" t="n">
        <v>0.350167526607669</v>
      </c>
      <c r="H1259" s="19" t="n">
        <v>0.392931942000061</v>
      </c>
      <c r="I1259" s="19" t="n">
        <v>0.300919669786077</v>
      </c>
      <c r="J1259" s="19" t="n">
        <v>0.297425345908338</v>
      </c>
      <c r="K1259" s="19" t="n">
        <v>0.287424444178802</v>
      </c>
      <c r="L1259" s="19" t="n">
        <v>0.267952797693887</v>
      </c>
      <c r="M1259" s="19"/>
      <c r="N1259" s="19" t="n">
        <v>0.362452878078336</v>
      </c>
      <c r="O1259" s="19" t="n">
        <v>0.281152613711401</v>
      </c>
      <c r="P1259" s="19" t="n">
        <v>0.313736363323317</v>
      </c>
      <c r="Q1259" s="19" t="n">
        <v>0.299667097578178</v>
      </c>
      <c r="R1259" s="19"/>
      <c r="S1259" s="19" t="n">
        <v>0.282657518972558</v>
      </c>
      <c r="T1259" s="19" t="n">
        <v>0.34428120596069</v>
      </c>
      <c r="U1259" s="19" t="n">
        <v>0.291342376148898</v>
      </c>
      <c r="V1259" s="19" t="n">
        <v>0.391422074988486</v>
      </c>
      <c r="W1259" s="19" t="n">
        <v>0.279984663283065</v>
      </c>
      <c r="X1259" s="19" t="n">
        <v>0.319307483187724</v>
      </c>
      <c r="Y1259" s="19" t="n">
        <v>0.350448787893211</v>
      </c>
      <c r="Z1259" s="19" t="n">
        <v>0.171038271185024</v>
      </c>
      <c r="AA1259" s="19" t="n">
        <v>0.343713189471698</v>
      </c>
      <c r="AB1259" s="19" t="n">
        <v>0.296682351290158</v>
      </c>
      <c r="AC1259" s="19" t="n">
        <v>0.331196497711839</v>
      </c>
      <c r="AD1259" s="19" t="n">
        <v>0.331215338257126</v>
      </c>
      <c r="AE1259" s="19"/>
      <c r="AF1259" s="19" t="n">
        <v>0.335981542069424</v>
      </c>
      <c r="AG1259" s="19" t="n">
        <v>0.318019225326705</v>
      </c>
      <c r="AH1259" s="19" t="n">
        <v>0.21456030293773</v>
      </c>
      <c r="AI1259" s="19"/>
      <c r="AJ1259" s="19" t="n">
        <v>0.306275938521302</v>
      </c>
      <c r="AK1259" s="19" t="n">
        <v>0.33413086556118</v>
      </c>
      <c r="AL1259" s="19" t="n">
        <v>0.348595943701922</v>
      </c>
      <c r="AM1259" s="19" t="n">
        <v>0.46794690440097</v>
      </c>
      <c r="AN1259" s="19" t="n">
        <v>0.276867529760773</v>
      </c>
      <c r="AO1259" s="19"/>
      <c r="AP1259" s="19" t="n">
        <v>0.324571612335789</v>
      </c>
      <c r="AQ1259" s="19" t="n">
        <v>0.335136493226023</v>
      </c>
      <c r="AR1259" s="19" t="n">
        <v>0.370949146693247</v>
      </c>
      <c r="AS1259" s="19" t="n">
        <v>0.320361322367048</v>
      </c>
      <c r="AT1259" s="19" t="n">
        <v>0.225545763963085</v>
      </c>
      <c r="AU1259" s="19"/>
      <c r="AV1259" s="19" t="n">
        <v>0.342609489451824</v>
      </c>
      <c r="AW1259" s="19" t="n">
        <v>0.342506706831628</v>
      </c>
      <c r="AX1259" s="19" t="n">
        <v>0.359408966476763</v>
      </c>
      <c r="AY1259" s="19" t="n">
        <v>0.282981870180721</v>
      </c>
      <c r="AZ1259" s="19" t="n">
        <v>0.309848377186226</v>
      </c>
      <c r="BA1259" s="19" t="n">
        <v>0.294248475577477</v>
      </c>
      <c r="BB1259" s="19"/>
      <c r="BC1259" s="19" t="n">
        <v>0.280159371872496</v>
      </c>
      <c r="BD1259" s="19" t="n">
        <v>0.320493954305535</v>
      </c>
      <c r="BE1259" s="19" t="n">
        <v>0.332073836261476</v>
      </c>
      <c r="BF1259" s="19" t="n">
        <v>0.290144750628282</v>
      </c>
      <c r="BG1259" s="19" t="n">
        <v>0.334564519432528</v>
      </c>
    </row>
    <row r="1260">
      <c r="B1260" t="s">
        <v>325</v>
      </c>
      <c r="C1260" s="19" t="n">
        <v>0.215119409369686</v>
      </c>
      <c r="D1260" s="19" t="n">
        <v>0.232046028562986</v>
      </c>
      <c r="E1260" s="19" t="n">
        <v>0.197999386530492</v>
      </c>
      <c r="F1260" s="19"/>
      <c r="G1260" s="19" t="n">
        <v>0.314320014346896</v>
      </c>
      <c r="H1260" s="19" t="n">
        <v>0.171803298358784</v>
      </c>
      <c r="I1260" s="19" t="n">
        <v>0.195414318197602</v>
      </c>
      <c r="J1260" s="19" t="n">
        <v>0.163411762962235</v>
      </c>
      <c r="K1260" s="19" t="n">
        <v>0.190302048168159</v>
      </c>
      <c r="L1260" s="19" t="n">
        <v>0.253095274020419</v>
      </c>
      <c r="M1260" s="19"/>
      <c r="N1260" s="19" t="n">
        <v>0.187298998136864</v>
      </c>
      <c r="O1260" s="19" t="n">
        <v>0.188940863008226</v>
      </c>
      <c r="P1260" s="19" t="n">
        <v>0.230875499200423</v>
      </c>
      <c r="Q1260" s="19" t="n">
        <v>0.257946873290386</v>
      </c>
      <c r="R1260" s="19"/>
      <c r="S1260" s="19" t="n">
        <v>0.243429104617365</v>
      </c>
      <c r="T1260" s="19" t="n">
        <v>0.173376532716094</v>
      </c>
      <c r="U1260" s="19" t="n">
        <v>0.271754715819043</v>
      </c>
      <c r="V1260" s="19" t="n">
        <v>0.136281434868727</v>
      </c>
      <c r="W1260" s="19" t="n">
        <v>0.202563837587483</v>
      </c>
      <c r="X1260" s="19" t="n">
        <v>0.24834808707394</v>
      </c>
      <c r="Y1260" s="19" t="n">
        <v>0.297115056105166</v>
      </c>
      <c r="Z1260" s="19" t="n">
        <v>0.30039476076325</v>
      </c>
      <c r="AA1260" s="19" t="n">
        <v>0.194379237391051</v>
      </c>
      <c r="AB1260" s="19" t="n">
        <v>0.143353078492832</v>
      </c>
      <c r="AC1260" s="19" t="n">
        <v>0.229431856178629</v>
      </c>
      <c r="AD1260" s="19" t="n">
        <v>0.169137474884462</v>
      </c>
      <c r="AE1260" s="19"/>
      <c r="AF1260" s="19" t="n">
        <v>0.189638627930256</v>
      </c>
      <c r="AG1260" s="19" t="n">
        <v>0.194217597061736</v>
      </c>
      <c r="AH1260" s="19" t="n">
        <v>0.260844393393088</v>
      </c>
      <c r="AI1260" s="19"/>
      <c r="AJ1260" s="19" t="n">
        <v>0.18107825138098</v>
      </c>
      <c r="AK1260" s="19" t="n">
        <v>0.225362323017379</v>
      </c>
      <c r="AL1260" s="19" t="n">
        <v>0.285676351670608</v>
      </c>
      <c r="AM1260" s="19" t="n">
        <v>0.0889474705989739</v>
      </c>
      <c r="AN1260" s="19" t="n">
        <v>0.200524392471683</v>
      </c>
      <c r="AO1260" s="19"/>
      <c r="AP1260" s="19" t="n">
        <v>0.188766803245138</v>
      </c>
      <c r="AQ1260" s="19" t="n">
        <v>0.20943727422067</v>
      </c>
      <c r="AR1260" s="19" t="n">
        <v>0.248806958569088</v>
      </c>
      <c r="AS1260" s="19" t="n">
        <v>0.190458156895297</v>
      </c>
      <c r="AT1260" s="19" t="n">
        <v>0.280532503561083</v>
      </c>
      <c r="AU1260" s="19"/>
      <c r="AV1260" s="19" t="n">
        <v>0.213171831867314</v>
      </c>
      <c r="AW1260" s="19" t="n">
        <v>0.168169329709045</v>
      </c>
      <c r="AX1260" s="19" t="n">
        <v>0.233739225496666</v>
      </c>
      <c r="AY1260" s="19" t="n">
        <v>0.212655498833849</v>
      </c>
      <c r="AZ1260" s="19" t="n">
        <v>0.235190620690613</v>
      </c>
      <c r="BA1260" s="19" t="n">
        <v>0.281669260974942</v>
      </c>
      <c r="BB1260" s="19"/>
      <c r="BC1260" s="19" t="n">
        <v>0.230150697918569</v>
      </c>
      <c r="BD1260" s="19" t="n">
        <v>0.228998166738138</v>
      </c>
      <c r="BE1260" s="19" t="n">
        <v>0.212380369300997</v>
      </c>
      <c r="BF1260" s="19" t="n">
        <v>0.240169446633582</v>
      </c>
      <c r="BG1260" s="19" t="n">
        <v>0.105479142050728</v>
      </c>
    </row>
    <row r="1261">
      <c r="B1261" t="s">
        <v>326</v>
      </c>
      <c r="C1261" s="19" t="n">
        <v>0.180387906312212</v>
      </c>
      <c r="D1261" s="19" t="n">
        <v>0.158149556904823</v>
      </c>
      <c r="E1261" s="19" t="n">
        <v>0.201234385846088</v>
      </c>
      <c r="F1261" s="19"/>
      <c r="G1261" s="19" t="n">
        <v>0.0740514191712205</v>
      </c>
      <c r="H1261" s="19" t="n">
        <v>0.158956610210738</v>
      </c>
      <c r="I1261" s="19" t="n">
        <v>0.186592885893338</v>
      </c>
      <c r="J1261" s="19" t="n">
        <v>0.175847347935564</v>
      </c>
      <c r="K1261" s="19" t="n">
        <v>0.199446982039164</v>
      </c>
      <c r="L1261" s="19" t="n">
        <v>0.260240188228803</v>
      </c>
      <c r="M1261" s="19"/>
      <c r="N1261" s="19" t="n">
        <v>0.154784861937466</v>
      </c>
      <c r="O1261" s="19" t="n">
        <v>0.193759831025833</v>
      </c>
      <c r="P1261" s="19" t="n">
        <v>0.216350220956028</v>
      </c>
      <c r="Q1261" s="19" t="n">
        <v>0.164110617457035</v>
      </c>
      <c r="R1261" s="19"/>
      <c r="S1261" s="19" t="n">
        <v>0.123013988695714</v>
      </c>
      <c r="T1261" s="19" t="n">
        <v>0.186492532220507</v>
      </c>
      <c r="U1261" s="19" t="n">
        <v>0.242924776678685</v>
      </c>
      <c r="V1261" s="19" t="n">
        <v>0.254192025356202</v>
      </c>
      <c r="W1261" s="19" t="n">
        <v>0.234986819124685</v>
      </c>
      <c r="X1261" s="19" t="n">
        <v>0.107280546195883</v>
      </c>
      <c r="Y1261" s="19" t="n">
        <v>0.147268739061688</v>
      </c>
      <c r="Z1261" s="19" t="n">
        <v>0.191746017374946</v>
      </c>
      <c r="AA1261" s="19" t="n">
        <v>0.212449761868153</v>
      </c>
      <c r="AB1261" s="19" t="n">
        <v>0.208458524267093</v>
      </c>
      <c r="AC1261" s="19" t="n">
        <v>0.120609489242002</v>
      </c>
      <c r="AD1261" s="19" t="n">
        <v>0.125434617611065</v>
      </c>
      <c r="AE1261" s="19"/>
      <c r="AF1261" s="19" t="n">
        <v>0.213449236159709</v>
      </c>
      <c r="AG1261" s="19" t="n">
        <v>0.194810433708243</v>
      </c>
      <c r="AH1261" s="19" t="n">
        <v>0.138698612611314</v>
      </c>
      <c r="AI1261" s="19"/>
      <c r="AJ1261" s="19" t="n">
        <v>0.25425169076137</v>
      </c>
      <c r="AK1261" s="19" t="n">
        <v>0.147113731498267</v>
      </c>
      <c r="AL1261" s="19" t="n">
        <v>0.139215422138939</v>
      </c>
      <c r="AM1261" s="19" t="n">
        <v>0.0450160679129119</v>
      </c>
      <c r="AN1261" s="19" t="n">
        <v>0.172128027239635</v>
      </c>
      <c r="AO1261" s="19"/>
      <c r="AP1261" s="19" t="n">
        <v>0.239615929123506</v>
      </c>
      <c r="AQ1261" s="19" t="n">
        <v>0.151149921204517</v>
      </c>
      <c r="AR1261" s="19" t="n">
        <v>0.179010375820703</v>
      </c>
      <c r="AS1261" s="19" t="n">
        <v>0.205916519328031</v>
      </c>
      <c r="AT1261" s="19" t="n">
        <v>0.210725636632156</v>
      </c>
      <c r="AU1261" s="19"/>
      <c r="AV1261" s="19" t="n">
        <v>0.130746287219598</v>
      </c>
      <c r="AW1261" s="19" t="n">
        <v>0.24113328618608</v>
      </c>
      <c r="AX1261" s="19" t="n">
        <v>0.191960655169882</v>
      </c>
      <c r="AY1261" s="19" t="n">
        <v>0.214634602871932</v>
      </c>
      <c r="AZ1261" s="19" t="n">
        <v>0.141123275582227</v>
      </c>
      <c r="BA1261" s="19" t="n">
        <v>0.17055257774297</v>
      </c>
      <c r="BB1261" s="19"/>
      <c r="BC1261" s="19" t="n">
        <v>0.203961849937468</v>
      </c>
      <c r="BD1261" s="19" t="n">
        <v>0.136048859465301</v>
      </c>
      <c r="BE1261" s="19" t="n">
        <v>0.180205842170778</v>
      </c>
      <c r="BF1261" s="19" t="n">
        <v>0.178607210939818</v>
      </c>
      <c r="BG1261" s="19" t="n">
        <v>0.206277684304933</v>
      </c>
    </row>
    <row r="1262">
      <c r="B1262" t="s">
        <v>327</v>
      </c>
      <c r="C1262" s="19" t="n">
        <v>0.0971206866548337</v>
      </c>
      <c r="D1262" s="19" t="n">
        <v>0.0970581177568938</v>
      </c>
      <c r="E1262" s="19" t="n">
        <v>0.0943256492213222</v>
      </c>
      <c r="F1262" s="19"/>
      <c r="G1262" s="19" t="n">
        <v>0.0805616622960119</v>
      </c>
      <c r="H1262" s="19" t="n">
        <v>0.0499389457626948</v>
      </c>
      <c r="I1262" s="19" t="n">
        <v>0.0993460293549741</v>
      </c>
      <c r="J1262" s="19" t="n">
        <v>0.125394932879234</v>
      </c>
      <c r="K1262" s="19" t="n">
        <v>0.161121416982209</v>
      </c>
      <c r="L1262" s="19" t="n">
        <v>0.0845940218207771</v>
      </c>
      <c r="M1262" s="19"/>
      <c r="N1262" s="19" t="n">
        <v>0.0798458807508597</v>
      </c>
      <c r="O1262" s="19" t="n">
        <v>0.123219657925968</v>
      </c>
      <c r="P1262" s="19" t="n">
        <v>0.079451454635191</v>
      </c>
      <c r="Q1262" s="19" t="n">
        <v>0.10557065666693</v>
      </c>
      <c r="R1262" s="19"/>
      <c r="S1262" s="19" t="n">
        <v>0.0678166652854172</v>
      </c>
      <c r="T1262" s="19" t="n">
        <v>0.103460182203021</v>
      </c>
      <c r="U1262" s="19" t="n">
        <v>0.101925506229597</v>
      </c>
      <c r="V1262" s="19" t="n">
        <v>0.0466038959763523</v>
      </c>
      <c r="W1262" s="19" t="n">
        <v>0.0398452858282935</v>
      </c>
      <c r="X1262" s="19" t="n">
        <v>0.112661689653988</v>
      </c>
      <c r="Y1262" s="19" t="n">
        <v>0.0661887751408396</v>
      </c>
      <c r="Z1262" s="19" t="n">
        <v>0.101283896874147</v>
      </c>
      <c r="AA1262" s="19" t="n">
        <v>0.10000438118101</v>
      </c>
      <c r="AB1262" s="19" t="n">
        <v>0.183346644801256</v>
      </c>
      <c r="AC1262" s="19" t="n">
        <v>0.0918446003884029</v>
      </c>
      <c r="AD1262" s="19" t="n">
        <v>0.261580399918765</v>
      </c>
      <c r="AE1262" s="19"/>
      <c r="AF1262" s="19" t="n">
        <v>0.0901956218853152</v>
      </c>
      <c r="AG1262" s="19" t="n">
        <v>0.0906574521124435</v>
      </c>
      <c r="AH1262" s="19" t="n">
        <v>0.143888720472491</v>
      </c>
      <c r="AI1262" s="19"/>
      <c r="AJ1262" s="19" t="n">
        <v>0.0606775327672813</v>
      </c>
      <c r="AK1262" s="19" t="n">
        <v>0.0819098707115959</v>
      </c>
      <c r="AL1262" s="19" t="n">
        <v>0.078390732509468</v>
      </c>
      <c r="AM1262" s="19" t="n">
        <v>0.254589027396245</v>
      </c>
      <c r="AN1262" s="19" t="n">
        <v>0.157950397350006</v>
      </c>
      <c r="AO1262" s="19"/>
      <c r="AP1262" s="19" t="n">
        <v>0.0377457294576414</v>
      </c>
      <c r="AQ1262" s="19" t="n">
        <v>0.0979576710901063</v>
      </c>
      <c r="AR1262" s="19" t="n">
        <v>0.0514908982666043</v>
      </c>
      <c r="AS1262" s="19" t="n">
        <v>0.112482875719285</v>
      </c>
      <c r="AT1262" s="19" t="n">
        <v>0.0778360819364691</v>
      </c>
      <c r="AU1262" s="19"/>
      <c r="AV1262" s="19" t="n">
        <v>0.0921355163969872</v>
      </c>
      <c r="AW1262" s="19" t="n">
        <v>0.0375555365722004</v>
      </c>
      <c r="AX1262" s="19" t="n">
        <v>0.0664531148783043</v>
      </c>
      <c r="AY1262" s="19" t="n">
        <v>0.135713781490272</v>
      </c>
      <c r="AZ1262" s="19" t="n">
        <v>0.108989956853822</v>
      </c>
      <c r="BA1262" s="19" t="n">
        <v>0.0928347446385228</v>
      </c>
      <c r="BB1262" s="19"/>
      <c r="BC1262" s="19" t="n">
        <v>0.142932045805276</v>
      </c>
      <c r="BD1262" s="19" t="n">
        <v>0.0778033312121308</v>
      </c>
      <c r="BE1262" s="19" t="n">
        <v>0.0863639306802984</v>
      </c>
      <c r="BF1262" s="19" t="n">
        <v>0.0728374156795829</v>
      </c>
      <c r="BG1262" s="19" t="n">
        <v>0.0390559823307861</v>
      </c>
    </row>
    <row r="1263">
      <c r="B1263" t="s">
        <v>100</v>
      </c>
      <c r="C1263" s="19" t="n">
        <v>0.0267616666023394</v>
      </c>
      <c r="D1263" s="19" t="n">
        <v>0.0163459120536667</v>
      </c>
      <c r="E1263" s="19" t="n">
        <v>0.0372666506908308</v>
      </c>
      <c r="F1263" s="19"/>
      <c r="G1263" s="19" t="n">
        <v>0.00582838909058597</v>
      </c>
      <c r="H1263" s="19" t="n">
        <v>0.0199812492674619</v>
      </c>
      <c r="I1263" s="19" t="n">
        <v>0.0378590608733695</v>
      </c>
      <c r="J1263" s="19" t="n">
        <v>0.0492485515701615</v>
      </c>
      <c r="K1263" s="19" t="n">
        <v>0.0374270587877724</v>
      </c>
      <c r="L1263" s="19" t="n">
        <v>0.0141938944734282</v>
      </c>
      <c r="M1263" s="19"/>
      <c r="N1263" s="19" t="n">
        <v>0.0233432172536056</v>
      </c>
      <c r="O1263" s="19" t="n">
        <v>0.0319835248068638</v>
      </c>
      <c r="P1263" s="19" t="n">
        <v>0.0253975126275859</v>
      </c>
      <c r="Q1263" s="19" t="n">
        <v>0.0264815626109057</v>
      </c>
      <c r="R1263" s="19"/>
      <c r="S1263" s="19" t="n">
        <v>0.012757737544884</v>
      </c>
      <c r="T1263" s="19" t="n">
        <v>0.0324685265049553</v>
      </c>
      <c r="U1263" s="19" t="n">
        <v>0.0270623896731573</v>
      </c>
      <c r="V1263" s="19" t="n">
        <v>0.0130692125755165</v>
      </c>
      <c r="W1263" s="19" t="n">
        <v>0.0137291962802579</v>
      </c>
      <c r="X1263" s="19" t="n">
        <v>0.0433398511715823</v>
      </c>
      <c r="Y1263" s="19" t="n">
        <v>0.0227771775476653</v>
      </c>
      <c r="Z1263" s="19" t="n">
        <v>0.0409743377262481</v>
      </c>
      <c r="AA1263" s="19" t="n">
        <v>0.0316783052988334</v>
      </c>
      <c r="AB1263" s="19" t="n">
        <v>0.0560207332108731</v>
      </c>
      <c r="AC1263" s="19" t="n">
        <v>0.0150394779380239</v>
      </c>
      <c r="AD1263" s="19" t="n">
        <v>0</v>
      </c>
      <c r="AE1263" s="19"/>
      <c r="AF1263" s="19" t="n">
        <v>0.0109536914862284</v>
      </c>
      <c r="AG1263" s="19" t="n">
        <v>0.0384519234565346</v>
      </c>
      <c r="AH1263" s="19" t="n">
        <v>0.0418743652328432</v>
      </c>
      <c r="AI1263" s="19"/>
      <c r="AJ1263" s="19" t="n">
        <v>0.0253041466544558</v>
      </c>
      <c r="AK1263" s="19" t="n">
        <v>0.0273287862985461</v>
      </c>
      <c r="AL1263" s="19" t="n">
        <v>0.0127652549995695</v>
      </c>
      <c r="AM1263" s="19" t="n">
        <v>0</v>
      </c>
      <c r="AN1263" s="19" t="n">
        <v>0.029619252583458</v>
      </c>
      <c r="AO1263" s="19"/>
      <c r="AP1263" s="19" t="n">
        <v>0.0179719081730086</v>
      </c>
      <c r="AQ1263" s="19" t="n">
        <v>0.0195637372309489</v>
      </c>
      <c r="AR1263" s="19" t="n">
        <v>0.0490268200737926</v>
      </c>
      <c r="AS1263" s="19" t="n">
        <v>0.0187958394435617</v>
      </c>
      <c r="AT1263" s="19" t="n">
        <v>0.0390373608616678</v>
      </c>
      <c r="AU1263" s="19"/>
      <c r="AV1263" s="19" t="n">
        <v>0.0213707688170886</v>
      </c>
      <c r="AW1263" s="19" t="n">
        <v>0.0183521684120947</v>
      </c>
      <c r="AX1263" s="19" t="n">
        <v>0.0216493549370519</v>
      </c>
      <c r="AY1263" s="19" t="n">
        <v>0.0220275617407675</v>
      </c>
      <c r="AZ1263" s="19" t="n">
        <v>0.0404961634795704</v>
      </c>
      <c r="BA1263" s="19" t="n">
        <v>0.0450785311985958</v>
      </c>
      <c r="BB1263" s="19"/>
      <c r="BC1263" s="19" t="n">
        <v>0.0121634127057099</v>
      </c>
      <c r="BD1263" s="19" t="n">
        <v>0.0303153801776497</v>
      </c>
      <c r="BE1263" s="19" t="n">
        <v>0.0373324217911834</v>
      </c>
      <c r="BF1263" s="19" t="n">
        <v>0.0272217974812813</v>
      </c>
      <c r="BG1263" s="19" t="n">
        <v>0</v>
      </c>
    </row>
    <row r="1264">
      <c r="B1264" t="s">
        <v>328</v>
      </c>
      <c r="C1264" s="19" t="n">
        <v>0.480610331060929</v>
      </c>
      <c r="D1264" s="19" t="n">
        <v>0.496400384721631</v>
      </c>
      <c r="E1264" s="19" t="n">
        <v>0.469173927711267</v>
      </c>
      <c r="F1264" s="19"/>
      <c r="G1264" s="19" t="n">
        <v>0.525238515095286</v>
      </c>
      <c r="H1264" s="19" t="n">
        <v>0.599319896400321</v>
      </c>
      <c r="I1264" s="19" t="n">
        <v>0.480787705680717</v>
      </c>
      <c r="J1264" s="19" t="n">
        <v>0.486097404652806</v>
      </c>
      <c r="K1264" s="19" t="n">
        <v>0.411702494022696</v>
      </c>
      <c r="L1264" s="19" t="n">
        <v>0.387876621456573</v>
      </c>
      <c r="M1264" s="19"/>
      <c r="N1264" s="19" t="n">
        <v>0.554727041921205</v>
      </c>
      <c r="O1264" s="19" t="n">
        <v>0.46209612323311</v>
      </c>
      <c r="P1264" s="19" t="n">
        <v>0.447925312580772</v>
      </c>
      <c r="Q1264" s="19" t="n">
        <v>0.445890289974744</v>
      </c>
      <c r="R1264" s="19"/>
      <c r="S1264" s="19" t="n">
        <v>0.552982503856619</v>
      </c>
      <c r="T1264" s="19" t="n">
        <v>0.504202226355424</v>
      </c>
      <c r="U1264" s="19" t="n">
        <v>0.356332611599518</v>
      </c>
      <c r="V1264" s="19" t="n">
        <v>0.549853431223202</v>
      </c>
      <c r="W1264" s="19" t="n">
        <v>0.508874861179281</v>
      </c>
      <c r="X1264" s="19" t="n">
        <v>0.488369825904607</v>
      </c>
      <c r="Y1264" s="19" t="n">
        <v>0.466650252144641</v>
      </c>
      <c r="Z1264" s="19" t="n">
        <v>0.365600987261409</v>
      </c>
      <c r="AA1264" s="19" t="n">
        <v>0.461488314260952</v>
      </c>
      <c r="AB1264" s="19" t="n">
        <v>0.408821019227945</v>
      </c>
      <c r="AC1264" s="19" t="n">
        <v>0.543074576252942</v>
      </c>
      <c r="AD1264" s="19" t="n">
        <v>0.443847507585708</v>
      </c>
      <c r="AE1264" s="19"/>
      <c r="AF1264" s="19" t="n">
        <v>0.495762822538492</v>
      </c>
      <c r="AG1264" s="19" t="n">
        <v>0.481862593661042</v>
      </c>
      <c r="AH1264" s="19" t="n">
        <v>0.414693908290264</v>
      </c>
      <c r="AI1264" s="19"/>
      <c r="AJ1264" s="19" t="n">
        <v>0.478688378435913</v>
      </c>
      <c r="AK1264" s="19" t="n">
        <v>0.518285288474213</v>
      </c>
      <c r="AL1264" s="19" t="n">
        <v>0.483952238681416</v>
      </c>
      <c r="AM1264" s="19" t="n">
        <v>0.61144743409187</v>
      </c>
      <c r="AN1264" s="19" t="n">
        <v>0.439777930355218</v>
      </c>
      <c r="AO1264" s="19"/>
      <c r="AP1264" s="19" t="n">
        <v>0.515899630000706</v>
      </c>
      <c r="AQ1264" s="19" t="n">
        <v>0.521891396253758</v>
      </c>
      <c r="AR1264" s="19" t="n">
        <v>0.471664947269811</v>
      </c>
      <c r="AS1264" s="19" t="n">
        <v>0.472346608613825</v>
      </c>
      <c r="AT1264" s="19" t="n">
        <v>0.391868417008624</v>
      </c>
      <c r="AU1264" s="19"/>
      <c r="AV1264" s="19" t="n">
        <v>0.542575595699012</v>
      </c>
      <c r="AW1264" s="19" t="n">
        <v>0.534789679120581</v>
      </c>
      <c r="AX1264" s="19" t="n">
        <v>0.486197649518096</v>
      </c>
      <c r="AY1264" s="19" t="n">
        <v>0.41496855506318</v>
      </c>
      <c r="AZ1264" s="19" t="n">
        <v>0.474199983393767</v>
      </c>
      <c r="BA1264" s="19" t="n">
        <v>0.40986488544497</v>
      </c>
      <c r="BB1264" s="19"/>
      <c r="BC1264" s="19" t="n">
        <v>0.410791993632978</v>
      </c>
      <c r="BD1264" s="19" t="n">
        <v>0.526834262406781</v>
      </c>
      <c r="BE1264" s="19" t="n">
        <v>0.483717436056743</v>
      </c>
      <c r="BF1264" s="19" t="n">
        <v>0.481164129265736</v>
      </c>
      <c r="BG1264" s="19" t="n">
        <v>0.649187191313553</v>
      </c>
    </row>
    <row r="1265">
      <c r="B1265" t="s">
        <v>329</v>
      </c>
      <c r="C1265" s="19" t="n">
        <v>0.277508592967046</v>
      </c>
      <c r="D1265" s="19" t="n">
        <v>0.255207674661716</v>
      </c>
      <c r="E1265" s="19" t="n">
        <v>0.29556003506741</v>
      </c>
      <c r="F1265" s="19"/>
      <c r="G1265" s="19" t="n">
        <v>0.154613081467232</v>
      </c>
      <c r="H1265" s="19" t="n">
        <v>0.208895555973433</v>
      </c>
      <c r="I1265" s="19" t="n">
        <v>0.285938915248312</v>
      </c>
      <c r="J1265" s="19" t="n">
        <v>0.301242280814797</v>
      </c>
      <c r="K1265" s="19" t="n">
        <v>0.360568399021373</v>
      </c>
      <c r="L1265" s="19" t="n">
        <v>0.34483421004958</v>
      </c>
      <c r="M1265" s="19"/>
      <c r="N1265" s="19" t="n">
        <v>0.234630742688326</v>
      </c>
      <c r="O1265" s="19" t="n">
        <v>0.316979488951801</v>
      </c>
      <c r="P1265" s="19" t="n">
        <v>0.295801675591219</v>
      </c>
      <c r="Q1265" s="19" t="n">
        <v>0.269681274123964</v>
      </c>
      <c r="R1265" s="19"/>
      <c r="S1265" s="19" t="n">
        <v>0.190830653981132</v>
      </c>
      <c r="T1265" s="19" t="n">
        <v>0.289952714423527</v>
      </c>
      <c r="U1265" s="19" t="n">
        <v>0.344850282908282</v>
      </c>
      <c r="V1265" s="19" t="n">
        <v>0.300795921332554</v>
      </c>
      <c r="W1265" s="19" t="n">
        <v>0.274832104952978</v>
      </c>
      <c r="X1265" s="19" t="n">
        <v>0.219942235849871</v>
      </c>
      <c r="Y1265" s="19" t="n">
        <v>0.213457514202528</v>
      </c>
      <c r="Z1265" s="19" t="n">
        <v>0.293029914249093</v>
      </c>
      <c r="AA1265" s="19" t="n">
        <v>0.312454143049163</v>
      </c>
      <c r="AB1265" s="19" t="n">
        <v>0.391805169068349</v>
      </c>
      <c r="AC1265" s="19" t="n">
        <v>0.212454089630405</v>
      </c>
      <c r="AD1265" s="19" t="n">
        <v>0.38701501752983</v>
      </c>
      <c r="AE1265" s="19"/>
      <c r="AF1265" s="19" t="n">
        <v>0.303644858045024</v>
      </c>
      <c r="AG1265" s="19" t="n">
        <v>0.285467885820687</v>
      </c>
      <c r="AH1265" s="19" t="n">
        <v>0.282587333083805</v>
      </c>
      <c r="AI1265" s="19"/>
      <c r="AJ1265" s="19" t="n">
        <v>0.314929223528651</v>
      </c>
      <c r="AK1265" s="19" t="n">
        <v>0.229023602209862</v>
      </c>
      <c r="AL1265" s="19" t="n">
        <v>0.217606154648407</v>
      </c>
      <c r="AM1265" s="19" t="n">
        <v>0.299605095309157</v>
      </c>
      <c r="AN1265" s="19" t="n">
        <v>0.330078424589641</v>
      </c>
      <c r="AO1265" s="19"/>
      <c r="AP1265" s="19" t="n">
        <v>0.277361658581148</v>
      </c>
      <c r="AQ1265" s="19" t="n">
        <v>0.249107592294623</v>
      </c>
      <c r="AR1265" s="19" t="n">
        <v>0.230501274087308</v>
      </c>
      <c r="AS1265" s="19" t="n">
        <v>0.318399395047317</v>
      </c>
      <c r="AT1265" s="19" t="n">
        <v>0.288561718568625</v>
      </c>
      <c r="AU1265" s="19"/>
      <c r="AV1265" s="19" t="n">
        <v>0.222881803616585</v>
      </c>
      <c r="AW1265" s="19" t="n">
        <v>0.27868882275828</v>
      </c>
      <c r="AX1265" s="19" t="n">
        <v>0.258413770048186</v>
      </c>
      <c r="AY1265" s="19" t="n">
        <v>0.350348384362204</v>
      </c>
      <c r="AZ1265" s="19" t="n">
        <v>0.250113232436049</v>
      </c>
      <c r="BA1265" s="19" t="n">
        <v>0.263387322381493</v>
      </c>
      <c r="BB1265" s="19"/>
      <c r="BC1265" s="19" t="n">
        <v>0.346893895742743</v>
      </c>
      <c r="BD1265" s="19" t="n">
        <v>0.213852190677431</v>
      </c>
      <c r="BE1265" s="19" t="n">
        <v>0.266569772851076</v>
      </c>
      <c r="BF1265" s="19" t="n">
        <v>0.251444626619401</v>
      </c>
      <c r="BG1265" s="19" t="n">
        <v>0.245333666635719</v>
      </c>
    </row>
    <row r="1266">
      <c r="B1266" t="s">
        <v>141</v>
      </c>
      <c r="C1266" s="19" t="n">
        <v>0.203101738093883</v>
      </c>
      <c r="D1266" s="19" t="n">
        <v>0.241192710059914</v>
      </c>
      <c r="E1266" s="19" t="n">
        <v>0.173613892643857</v>
      </c>
      <c r="F1266" s="19"/>
      <c r="G1266" s="19" t="n">
        <v>0.370625433628053</v>
      </c>
      <c r="H1266" s="19" t="n">
        <v>0.390424340426888</v>
      </c>
      <c r="I1266" s="19" t="n">
        <v>0.194848790432405</v>
      </c>
      <c r="J1266" s="19" t="n">
        <v>0.184855123838009</v>
      </c>
      <c r="K1266" s="19" t="n">
        <v>0.0511340950013225</v>
      </c>
      <c r="L1266" s="19" t="n">
        <v>0.0430424114069927</v>
      </c>
      <c r="M1266" s="19"/>
      <c r="N1266" s="19" t="n">
        <v>0.320096299232879</v>
      </c>
      <c r="O1266" s="19" t="n">
        <v>0.145116634281309</v>
      </c>
      <c r="P1266" s="19" t="n">
        <v>0.152123636989553</v>
      </c>
      <c r="Q1266" s="19" t="n">
        <v>0.17620901585078</v>
      </c>
      <c r="R1266" s="19"/>
      <c r="S1266" s="19" t="n">
        <v>0.362151849875488</v>
      </c>
      <c r="T1266" s="19" t="n">
        <v>0.214249511931896</v>
      </c>
      <c r="U1266" s="19" t="n">
        <v>0.0114823286912363</v>
      </c>
      <c r="V1266" s="19" t="n">
        <v>0.249057509890647</v>
      </c>
      <c r="W1266" s="19" t="n">
        <v>0.234042756226303</v>
      </c>
      <c r="X1266" s="19" t="n">
        <v>0.268427590054736</v>
      </c>
      <c r="Y1266" s="19" t="n">
        <v>0.253192737942113</v>
      </c>
      <c r="Z1266" s="19" t="n">
        <v>0.0725710730123159</v>
      </c>
      <c r="AA1266" s="19" t="n">
        <v>0.149034171211789</v>
      </c>
      <c r="AB1266" s="19" t="n">
        <v>0.0170158501595959</v>
      </c>
      <c r="AC1266" s="19" t="n">
        <v>0.330620486622537</v>
      </c>
      <c r="AD1266" s="19" t="n">
        <v>0.0568324900558781</v>
      </c>
      <c r="AE1266" s="19"/>
      <c r="AF1266" s="19" t="n">
        <v>0.192117964493467</v>
      </c>
      <c r="AG1266" s="19" t="n">
        <v>0.196394707840355</v>
      </c>
      <c r="AH1266" s="19" t="n">
        <v>0.132106575206458</v>
      </c>
      <c r="AI1266" s="19"/>
      <c r="AJ1266" s="19" t="n">
        <v>0.163759154907262</v>
      </c>
      <c r="AK1266" s="19" t="n">
        <v>0.28926168626435</v>
      </c>
      <c r="AL1266" s="19" t="n">
        <v>0.266346084033009</v>
      </c>
      <c r="AM1266" s="19" t="n">
        <v>0.311842338782713</v>
      </c>
      <c r="AN1266" s="19" t="n">
        <v>0.109699505765576</v>
      </c>
      <c r="AO1266" s="19"/>
      <c r="AP1266" s="19" t="n">
        <v>0.238537971419558</v>
      </c>
      <c r="AQ1266" s="19" t="n">
        <v>0.272783803959135</v>
      </c>
      <c r="AR1266" s="19" t="n">
        <v>0.241163673182504</v>
      </c>
      <c r="AS1266" s="19" t="n">
        <v>0.153947213566508</v>
      </c>
      <c r="AT1266" s="19" t="n">
        <v>0.103306698439999</v>
      </c>
      <c r="AU1266" s="19"/>
      <c r="AV1266" s="19" t="n">
        <v>0.319693792082427</v>
      </c>
      <c r="AW1266" s="19" t="n">
        <v>0.256100856362301</v>
      </c>
      <c r="AX1266" s="19" t="n">
        <v>0.22778387946991</v>
      </c>
      <c r="AY1266" s="19" t="n">
        <v>0.0646201707009759</v>
      </c>
      <c r="AZ1266" s="19" t="n">
        <v>0.224086750957718</v>
      </c>
      <c r="BA1266" s="19" t="n">
        <v>0.146477563063477</v>
      </c>
      <c r="BB1266" s="19"/>
      <c r="BC1266" s="19" t="n">
        <v>0.0638980978902344</v>
      </c>
      <c r="BD1266" s="19" t="n">
        <v>0.31298207172935</v>
      </c>
      <c r="BE1266" s="19" t="n">
        <v>0.217147663205667</v>
      </c>
      <c r="BF1266" s="19" t="n">
        <v>0.229719502646335</v>
      </c>
      <c r="BG1266" s="19" t="n">
        <v>0.403853524677833</v>
      </c>
    </row>
    <row r="1267">
      <c r="C1267" s="19"/>
      <c r="D1267" s="19"/>
      <c r="E1267" s="19"/>
      <c r="F1267" s="19"/>
      <c r="G1267" s="19"/>
      <c r="H1267" s="19"/>
      <c r="I1267" s="19"/>
      <c r="J1267" s="19"/>
      <c r="K1267" s="19"/>
      <c r="L1267" s="19"/>
      <c r="M1267" s="19"/>
      <c r="N1267" s="19"/>
      <c r="O1267" s="19"/>
      <c r="P1267" s="19"/>
      <c r="Q1267" s="19"/>
      <c r="R1267" s="19"/>
      <c r="S1267" s="19"/>
      <c r="T1267" s="19"/>
      <c r="U1267" s="19"/>
      <c r="V1267" s="19"/>
      <c r="W1267" s="19"/>
      <c r="X1267" s="19"/>
      <c r="Y1267" s="19"/>
      <c r="Z1267" s="19"/>
      <c r="AA1267" s="19"/>
      <c r="AB1267" s="19"/>
      <c r="AC1267" s="19"/>
      <c r="AD1267" s="19"/>
      <c r="AE1267" s="19"/>
      <c r="AF1267" s="19"/>
      <c r="AG1267" s="19"/>
      <c r="AH1267" s="19"/>
      <c r="AI1267" s="19"/>
      <c r="AJ1267" s="19"/>
      <c r="AK1267" s="19"/>
      <c r="AL1267" s="19"/>
      <c r="AM1267" s="19"/>
      <c r="AN1267" s="19"/>
      <c r="AO1267" s="19"/>
      <c r="AP1267" s="19"/>
      <c r="AQ1267" s="19"/>
      <c r="AR1267" s="19"/>
      <c r="AS1267" s="19"/>
      <c r="AT1267" s="19"/>
      <c r="AU1267" s="19"/>
      <c r="AV1267" s="19"/>
      <c r="AW1267" s="19"/>
      <c r="AX1267" s="19"/>
      <c r="AY1267" s="19"/>
      <c r="AZ1267" s="19"/>
      <c r="BA1267" s="19"/>
      <c r="BB1267" s="19"/>
      <c r="BC1267" s="19"/>
      <c r="BD1267" s="19"/>
      <c r="BE1267" s="19"/>
      <c r="BF1267" s="19"/>
      <c r="BG1267" s="19"/>
    </row>
    <row r="1268">
      <c r="B1268" s="7" t="s">
        <v>511</v>
      </c>
      <c r="C1268" s="19"/>
      <c r="D1268" s="19"/>
      <c r="E1268" s="19"/>
      <c r="F1268" s="19"/>
      <c r="G1268" s="19"/>
      <c r="H1268" s="19"/>
      <c r="I1268" s="19"/>
      <c r="J1268" s="19"/>
      <c r="K1268" s="19"/>
      <c r="L1268" s="19"/>
      <c r="M1268" s="19"/>
      <c r="N1268" s="19"/>
      <c r="O1268" s="19"/>
      <c r="P1268" s="19"/>
      <c r="Q1268" s="19"/>
      <c r="R1268" s="19"/>
      <c r="S1268" s="19"/>
      <c r="T1268" s="19"/>
      <c r="U1268" s="19"/>
      <c r="V1268" s="19"/>
      <c r="W1268" s="19"/>
      <c r="X1268" s="19"/>
      <c r="Y1268" s="19"/>
      <c r="Z1268" s="19"/>
      <c r="AA1268" s="19"/>
      <c r="AB1268" s="19"/>
      <c r="AC1268" s="19"/>
      <c r="AD1268" s="19"/>
      <c r="AE1268" s="19"/>
      <c r="AF1268" s="19"/>
      <c r="AG1268" s="19"/>
      <c r="AH1268" s="19"/>
      <c r="AI1268" s="19"/>
      <c r="AJ1268" s="19"/>
      <c r="AK1268" s="19"/>
      <c r="AL1268" s="19"/>
      <c r="AM1268" s="19"/>
      <c r="AN1268" s="19"/>
      <c r="AO1268" s="19"/>
      <c r="AP1268" s="19"/>
      <c r="AQ1268" s="19"/>
      <c r="AR1268" s="19"/>
      <c r="AS1268" s="19"/>
      <c r="AT1268" s="19"/>
      <c r="AU1268" s="19"/>
      <c r="AV1268" s="19"/>
      <c r="AW1268" s="19"/>
      <c r="AX1268" s="19"/>
      <c r="AY1268" s="19"/>
      <c r="AZ1268" s="19"/>
      <c r="BA1268" s="19"/>
      <c r="BB1268" s="19"/>
      <c r="BC1268" s="19"/>
      <c r="BD1268" s="19"/>
      <c r="BE1268" s="19"/>
      <c r="BF1268" s="19"/>
      <c r="BG1268" s="19"/>
    </row>
    <row r="1269">
      <c r="B1269" s="26" t="s">
        <v>79</v>
      </c>
      <c r="C1269" s="19"/>
      <c r="D1269" s="19"/>
      <c r="E1269" s="19"/>
      <c r="F1269" s="19"/>
      <c r="G1269" s="19"/>
      <c r="H1269" s="19"/>
      <c r="I1269" s="19"/>
      <c r="J1269" s="19"/>
      <c r="K1269" s="19"/>
      <c r="L1269" s="19"/>
      <c r="M1269" s="19"/>
      <c r="N1269" s="19"/>
      <c r="O1269" s="19"/>
      <c r="P1269" s="19"/>
      <c r="Q1269" s="19"/>
      <c r="R1269" s="19"/>
      <c r="S1269" s="19"/>
      <c r="T1269" s="19"/>
      <c r="U1269" s="19"/>
      <c r="V1269" s="19"/>
      <c r="W1269" s="19"/>
      <c r="X1269" s="19"/>
      <c r="Y1269" s="19"/>
      <c r="Z1269" s="19"/>
      <c r="AA1269" s="19"/>
      <c r="AB1269" s="19"/>
      <c r="AC1269" s="19"/>
      <c r="AD1269" s="19"/>
      <c r="AE1269" s="19"/>
      <c r="AF1269" s="19"/>
      <c r="AG1269" s="19"/>
      <c r="AH1269" s="19"/>
      <c r="AI1269" s="19"/>
      <c r="AJ1269" s="19"/>
      <c r="AK1269" s="19"/>
      <c r="AL1269" s="19"/>
      <c r="AM1269" s="19"/>
      <c r="AN1269" s="19"/>
      <c r="AO1269" s="19"/>
      <c r="AP1269" s="19"/>
      <c r="AQ1269" s="19"/>
      <c r="AR1269" s="19"/>
      <c r="AS1269" s="19"/>
      <c r="AT1269" s="19"/>
      <c r="AU1269" s="19"/>
      <c r="AV1269" s="19"/>
      <c r="AW1269" s="19"/>
      <c r="AX1269" s="19"/>
      <c r="AY1269" s="19"/>
      <c r="AZ1269" s="19"/>
      <c r="BA1269" s="19"/>
      <c r="BB1269" s="19"/>
      <c r="BC1269" s="19"/>
      <c r="BD1269" s="19"/>
      <c r="BE1269" s="19"/>
      <c r="BF1269" s="19"/>
      <c r="BG1269" s="19"/>
    </row>
    <row r="1270">
      <c r="B1270" t="s">
        <v>504</v>
      </c>
      <c r="C1270" s="19" t="n">
        <v>0.0509440162634195</v>
      </c>
      <c r="D1270" s="19" t="n">
        <v>0.0581695957373094</v>
      </c>
      <c r="E1270" s="19" t="n">
        <v>0.0442977167222283</v>
      </c>
      <c r="F1270" s="19"/>
      <c r="G1270" s="19" t="n">
        <v>0.0885486896639818</v>
      </c>
      <c r="H1270" s="19" t="n">
        <v>0.125270340128004</v>
      </c>
      <c r="I1270" s="19" t="n">
        <v>0.0515666899101562</v>
      </c>
      <c r="J1270" s="19" t="n">
        <v>0.0268784033785329</v>
      </c>
      <c r="K1270" s="19" t="n">
        <v>0.0170605925992247</v>
      </c>
      <c r="L1270" s="19" t="n">
        <v>0.00736068509850861</v>
      </c>
      <c r="M1270" s="19"/>
      <c r="N1270" s="19" t="n">
        <v>0.0947301014137863</v>
      </c>
      <c r="O1270" s="19" t="n">
        <v>0.0332656842851498</v>
      </c>
      <c r="P1270" s="19" t="n">
        <v>0.0366955049858704</v>
      </c>
      <c r="Q1270" s="19" t="n">
        <v>0.0347660748599927</v>
      </c>
      <c r="R1270" s="19"/>
      <c r="S1270" s="19" t="n">
        <v>0.0953213729789449</v>
      </c>
      <c r="T1270" s="19" t="n">
        <v>0.04680198549715</v>
      </c>
      <c r="U1270" s="19" t="n">
        <v>0.0255780256504696</v>
      </c>
      <c r="V1270" s="19" t="n">
        <v>0.0370010042185231</v>
      </c>
      <c r="W1270" s="19" t="n">
        <v>0.0677201167797135</v>
      </c>
      <c r="X1270" s="19" t="n">
        <v>0.053507225723023</v>
      </c>
      <c r="Y1270" s="19" t="n">
        <v>0.0277568974823357</v>
      </c>
      <c r="Z1270" s="19" t="n">
        <v>0.0430701540810972</v>
      </c>
      <c r="AA1270" s="19" t="n">
        <v>0.0608424326770124</v>
      </c>
      <c r="AB1270" s="19" t="n">
        <v>0.0255299953897754</v>
      </c>
      <c r="AC1270" s="19" t="n">
        <v>0.0611074738731354</v>
      </c>
      <c r="AD1270" s="19" t="n">
        <v>0.0190821795919871</v>
      </c>
      <c r="AE1270" s="19"/>
      <c r="AF1270" s="19" t="n">
        <v>0.0390185666687601</v>
      </c>
      <c r="AG1270" s="19" t="n">
        <v>0.0582958194427997</v>
      </c>
      <c r="AH1270" s="19" t="n">
        <v>0.0458378850464174</v>
      </c>
      <c r="AI1270" s="19"/>
      <c r="AJ1270" s="19" t="n">
        <v>0.0498093934933916</v>
      </c>
      <c r="AK1270" s="19" t="n">
        <v>0.0852951777392345</v>
      </c>
      <c r="AL1270" s="19" t="n">
        <v>0.0126552025029131</v>
      </c>
      <c r="AM1270" s="19" t="n">
        <v>0.0434637285339868</v>
      </c>
      <c r="AN1270" s="19" t="n">
        <v>0.0412673011686778</v>
      </c>
      <c r="AO1270" s="19"/>
      <c r="AP1270" s="19" t="n">
        <v>0.0487143991186057</v>
      </c>
      <c r="AQ1270" s="19" t="n">
        <v>0.0873516966424357</v>
      </c>
      <c r="AR1270" s="19" t="n">
        <v>0.0239381094552552</v>
      </c>
      <c r="AS1270" s="19" t="n">
        <v>0.0106694259287067</v>
      </c>
      <c r="AT1270" s="19" t="n">
        <v>0.0349039798336232</v>
      </c>
      <c r="AU1270" s="19"/>
      <c r="AV1270" s="19" t="n">
        <v>0.0964574159298104</v>
      </c>
      <c r="AW1270" s="19" t="n">
        <v>0.057623196683825</v>
      </c>
      <c r="AX1270" s="19" t="n">
        <v>0.0357243230145329</v>
      </c>
      <c r="AY1270" s="19" t="n">
        <v>0.0183397708145583</v>
      </c>
      <c r="AZ1270" s="19" t="n">
        <v>0.0329212787702141</v>
      </c>
      <c r="BA1270" s="19" t="n">
        <v>0.0276385321623433</v>
      </c>
      <c r="BB1270" s="19"/>
      <c r="BC1270" s="19" t="n">
        <v>0.0299593295873906</v>
      </c>
      <c r="BD1270" s="19" t="n">
        <v>0.0311768777522987</v>
      </c>
      <c r="BE1270" s="19" t="n">
        <v>0.0618524588973534</v>
      </c>
      <c r="BF1270" s="19" t="n">
        <v>0.106610667495136</v>
      </c>
      <c r="BG1270" s="19" t="n">
        <v>0.221607968071817</v>
      </c>
    </row>
    <row r="1271">
      <c r="B1271" t="s">
        <v>505</v>
      </c>
      <c r="C1271" s="19" t="n">
        <v>0.221137040754698</v>
      </c>
      <c r="D1271" s="19" t="n">
        <v>0.25744702076919</v>
      </c>
      <c r="E1271" s="19" t="n">
        <v>0.186595024546237</v>
      </c>
      <c r="F1271" s="19"/>
      <c r="G1271" s="19" t="n">
        <v>0.306853377913616</v>
      </c>
      <c r="H1271" s="19" t="n">
        <v>0.331528006439359</v>
      </c>
      <c r="I1271" s="19" t="n">
        <v>0.22405411136517</v>
      </c>
      <c r="J1271" s="19" t="n">
        <v>0.183794054788077</v>
      </c>
      <c r="K1271" s="19" t="n">
        <v>0.145359127494765</v>
      </c>
      <c r="L1271" s="19" t="n">
        <v>0.153233835483655</v>
      </c>
      <c r="M1271" s="19"/>
      <c r="N1271" s="19" t="n">
        <v>0.289470128161187</v>
      </c>
      <c r="O1271" s="19" t="n">
        <v>0.255112205829693</v>
      </c>
      <c r="P1271" s="19" t="n">
        <v>0.176561619248571</v>
      </c>
      <c r="Q1271" s="19" t="n">
        <v>0.151788986356932</v>
      </c>
      <c r="R1271" s="19"/>
      <c r="S1271" s="19" t="n">
        <v>0.302755935484799</v>
      </c>
      <c r="T1271" s="19" t="n">
        <v>0.197617225543917</v>
      </c>
      <c r="U1271" s="19" t="n">
        <v>0.121455913572219</v>
      </c>
      <c r="V1271" s="19" t="n">
        <v>0.211570933843432</v>
      </c>
      <c r="W1271" s="19" t="n">
        <v>0.266029568126203</v>
      </c>
      <c r="X1271" s="19" t="n">
        <v>0.221921894349438</v>
      </c>
      <c r="Y1271" s="19" t="n">
        <v>0.219378375100709</v>
      </c>
      <c r="Z1271" s="19" t="n">
        <v>0.179551265470234</v>
      </c>
      <c r="AA1271" s="19" t="n">
        <v>0.217450964114336</v>
      </c>
      <c r="AB1271" s="19" t="n">
        <v>0.203999664634675</v>
      </c>
      <c r="AC1271" s="19" t="n">
        <v>0.19923666503487</v>
      </c>
      <c r="AD1271" s="19" t="n">
        <v>0.290372550272555</v>
      </c>
      <c r="AE1271" s="19"/>
      <c r="AF1271" s="19" t="n">
        <v>0.17615059592652</v>
      </c>
      <c r="AG1271" s="19" t="n">
        <v>0.237656672411964</v>
      </c>
      <c r="AH1271" s="19" t="n">
        <v>0.250359373315861</v>
      </c>
      <c r="AI1271" s="19"/>
      <c r="AJ1271" s="19" t="n">
        <v>0.202456558763861</v>
      </c>
      <c r="AK1271" s="19" t="n">
        <v>0.277841730555012</v>
      </c>
      <c r="AL1271" s="19" t="n">
        <v>0.203482147386042</v>
      </c>
      <c r="AM1271" s="19" t="n">
        <v>0.147101166776182</v>
      </c>
      <c r="AN1271" s="19" t="n">
        <v>0.185017622960353</v>
      </c>
      <c r="AO1271" s="19"/>
      <c r="AP1271" s="19" t="n">
        <v>0.21770242417653</v>
      </c>
      <c r="AQ1271" s="19" t="n">
        <v>0.283364076774304</v>
      </c>
      <c r="AR1271" s="19" t="n">
        <v>0.18948305498379</v>
      </c>
      <c r="AS1271" s="19" t="n">
        <v>0.145615342810385</v>
      </c>
      <c r="AT1271" s="19" t="n">
        <v>0.171295053212498</v>
      </c>
      <c r="AU1271" s="19"/>
      <c r="AV1271" s="19" t="n">
        <v>0.323723365030836</v>
      </c>
      <c r="AW1271" s="19" t="n">
        <v>0.234690365714374</v>
      </c>
      <c r="AX1271" s="19" t="n">
        <v>0.206709317266642</v>
      </c>
      <c r="AY1271" s="19" t="n">
        <v>0.137844815880055</v>
      </c>
      <c r="AZ1271" s="19" t="n">
        <v>0.16789206178821</v>
      </c>
      <c r="BA1271" s="19" t="n">
        <v>0.19493879403836</v>
      </c>
      <c r="BB1271" s="19"/>
      <c r="BC1271" s="19" t="n">
        <v>0.172243801083096</v>
      </c>
      <c r="BD1271" s="19" t="n">
        <v>0.17719783304382</v>
      </c>
      <c r="BE1271" s="19" t="n">
        <v>0.294581748537513</v>
      </c>
      <c r="BF1271" s="19" t="n">
        <v>0.275789802232062</v>
      </c>
      <c r="BG1271" s="19" t="n">
        <v>0.259927307828553</v>
      </c>
    </row>
    <row r="1272">
      <c r="B1272" t="s">
        <v>506</v>
      </c>
      <c r="C1272" s="19" t="n">
        <v>0.278908982819761</v>
      </c>
      <c r="D1272" s="19" t="n">
        <v>0.271596797532115</v>
      </c>
      <c r="E1272" s="19" t="n">
        <v>0.286933517168894</v>
      </c>
      <c r="F1272" s="19"/>
      <c r="G1272" s="19" t="n">
        <v>0.271923365749747</v>
      </c>
      <c r="H1272" s="19" t="n">
        <v>0.19923219968894</v>
      </c>
      <c r="I1272" s="19" t="n">
        <v>0.275272063369434</v>
      </c>
      <c r="J1272" s="19" t="n">
        <v>0.275623455110082</v>
      </c>
      <c r="K1272" s="19" t="n">
        <v>0.289331067201639</v>
      </c>
      <c r="L1272" s="19" t="n">
        <v>0.346722335994733</v>
      </c>
      <c r="M1272" s="19"/>
      <c r="N1272" s="19" t="n">
        <v>0.245487188845979</v>
      </c>
      <c r="O1272" s="19" t="n">
        <v>0.271932684146685</v>
      </c>
      <c r="P1272" s="19" t="n">
        <v>0.281713144591967</v>
      </c>
      <c r="Q1272" s="19" t="n">
        <v>0.318278139915809</v>
      </c>
      <c r="R1272" s="19"/>
      <c r="S1272" s="19" t="n">
        <v>0.274698369065841</v>
      </c>
      <c r="T1272" s="19" t="n">
        <v>0.300200592252431</v>
      </c>
      <c r="U1272" s="19" t="n">
        <v>0.294699867089624</v>
      </c>
      <c r="V1272" s="19" t="n">
        <v>0.271186593212013</v>
      </c>
      <c r="W1272" s="19" t="n">
        <v>0.295608530052636</v>
      </c>
      <c r="X1272" s="19" t="n">
        <v>0.317648001533761</v>
      </c>
      <c r="Y1272" s="19" t="n">
        <v>0.256210705919352</v>
      </c>
      <c r="Z1272" s="19" t="n">
        <v>0.203798486797629</v>
      </c>
      <c r="AA1272" s="19" t="n">
        <v>0.270768500879804</v>
      </c>
      <c r="AB1272" s="19" t="n">
        <v>0.282974159376973</v>
      </c>
      <c r="AC1272" s="19" t="n">
        <v>0.208476726144226</v>
      </c>
      <c r="AD1272" s="19" t="n">
        <v>0.32822907157813</v>
      </c>
      <c r="AE1272" s="19"/>
      <c r="AF1272" s="19" t="n">
        <v>0.278369785775521</v>
      </c>
      <c r="AG1272" s="19" t="n">
        <v>0.264308832099426</v>
      </c>
      <c r="AH1272" s="19" t="n">
        <v>0.303353582632943</v>
      </c>
      <c r="AI1272" s="19"/>
      <c r="AJ1272" s="19" t="n">
        <v>0.298625961072269</v>
      </c>
      <c r="AK1272" s="19" t="n">
        <v>0.241996730927791</v>
      </c>
      <c r="AL1272" s="19" t="n">
        <v>0.308115222078835</v>
      </c>
      <c r="AM1272" s="19" t="n">
        <v>0.173769529726294</v>
      </c>
      <c r="AN1272" s="19" t="n">
        <v>0.313180966331128</v>
      </c>
      <c r="AO1272" s="19"/>
      <c r="AP1272" s="19" t="n">
        <v>0.30084228544059</v>
      </c>
      <c r="AQ1272" s="19" t="n">
        <v>0.258401880924542</v>
      </c>
      <c r="AR1272" s="19" t="n">
        <v>0.317173060476396</v>
      </c>
      <c r="AS1272" s="19" t="n">
        <v>0.252755101913824</v>
      </c>
      <c r="AT1272" s="19" t="n">
        <v>0.26577824026157</v>
      </c>
      <c r="AU1272" s="19"/>
      <c r="AV1272" s="19" t="n">
        <v>0.239626972754289</v>
      </c>
      <c r="AW1272" s="19" t="n">
        <v>0.317279650619081</v>
      </c>
      <c r="AX1272" s="19" t="n">
        <v>0.285773185693969</v>
      </c>
      <c r="AY1272" s="19" t="n">
        <v>0.247922132921996</v>
      </c>
      <c r="AZ1272" s="19" t="n">
        <v>0.254238596310041</v>
      </c>
      <c r="BA1272" s="19" t="n">
        <v>0.349240815876231</v>
      </c>
      <c r="BB1272" s="19"/>
      <c r="BC1272" s="19" t="n">
        <v>0.286955915305388</v>
      </c>
      <c r="BD1272" s="19" t="n">
        <v>0.275146715609757</v>
      </c>
      <c r="BE1272" s="19" t="n">
        <v>0.261690695625326</v>
      </c>
      <c r="BF1272" s="19" t="n">
        <v>0.266274871695715</v>
      </c>
      <c r="BG1272" s="19" t="n">
        <v>0.291028756907838</v>
      </c>
    </row>
    <row r="1273">
      <c r="B1273" t="s">
        <v>507</v>
      </c>
      <c r="C1273" s="19" t="n">
        <v>0.292037584902302</v>
      </c>
      <c r="D1273" s="19" t="n">
        <v>0.261041115606652</v>
      </c>
      <c r="E1273" s="19" t="n">
        <v>0.323603605171766</v>
      </c>
      <c r="F1273" s="19"/>
      <c r="G1273" s="19" t="n">
        <v>0.204738219933931</v>
      </c>
      <c r="H1273" s="19" t="n">
        <v>0.240133346463723</v>
      </c>
      <c r="I1273" s="19" t="n">
        <v>0.299102292931334</v>
      </c>
      <c r="J1273" s="19" t="n">
        <v>0.314443590788534</v>
      </c>
      <c r="K1273" s="19" t="n">
        <v>0.359769200997106</v>
      </c>
      <c r="L1273" s="19" t="n">
        <v>0.323022401302677</v>
      </c>
      <c r="M1273" s="19"/>
      <c r="N1273" s="19" t="n">
        <v>0.260513482695423</v>
      </c>
      <c r="O1273" s="19" t="n">
        <v>0.296398463738096</v>
      </c>
      <c r="P1273" s="19" t="n">
        <v>0.334042486606669</v>
      </c>
      <c r="Q1273" s="19" t="n">
        <v>0.285141351893516</v>
      </c>
      <c r="R1273" s="19"/>
      <c r="S1273" s="19" t="n">
        <v>0.224098208115346</v>
      </c>
      <c r="T1273" s="19" t="n">
        <v>0.300171087122423</v>
      </c>
      <c r="U1273" s="19" t="n">
        <v>0.335294601611726</v>
      </c>
      <c r="V1273" s="19" t="n">
        <v>0.302218823765256</v>
      </c>
      <c r="W1273" s="19" t="n">
        <v>0.245326350907794</v>
      </c>
      <c r="X1273" s="19" t="n">
        <v>0.28772894730872</v>
      </c>
      <c r="Y1273" s="19" t="n">
        <v>0.315902577147686</v>
      </c>
      <c r="Z1273" s="19" t="n">
        <v>0.416401986406503</v>
      </c>
      <c r="AA1273" s="19" t="n">
        <v>0.269225728851359</v>
      </c>
      <c r="AB1273" s="19" t="n">
        <v>0.313670241417063</v>
      </c>
      <c r="AC1273" s="19" t="n">
        <v>0.353305774751209</v>
      </c>
      <c r="AD1273" s="19" t="n">
        <v>0.237940289201251</v>
      </c>
      <c r="AE1273" s="19"/>
      <c r="AF1273" s="19" t="n">
        <v>0.323939089259974</v>
      </c>
      <c r="AG1273" s="19" t="n">
        <v>0.314134594959172</v>
      </c>
      <c r="AH1273" s="19" t="n">
        <v>0.203858003678251</v>
      </c>
      <c r="AI1273" s="19"/>
      <c r="AJ1273" s="19" t="n">
        <v>0.293450991724896</v>
      </c>
      <c r="AK1273" s="19" t="n">
        <v>0.282097367560637</v>
      </c>
      <c r="AL1273" s="19" t="n">
        <v>0.342684575652346</v>
      </c>
      <c r="AM1273" s="19" t="n">
        <v>0.249889686452899</v>
      </c>
      <c r="AN1273" s="19" t="n">
        <v>0.262502584165902</v>
      </c>
      <c r="AO1273" s="19"/>
      <c r="AP1273" s="19" t="n">
        <v>0.314722306537488</v>
      </c>
      <c r="AQ1273" s="19" t="n">
        <v>0.259158662460939</v>
      </c>
      <c r="AR1273" s="19" t="n">
        <v>0.349579504438377</v>
      </c>
      <c r="AS1273" s="19" t="n">
        <v>0.296482232797986</v>
      </c>
      <c r="AT1273" s="19" t="n">
        <v>0.323630872044947</v>
      </c>
      <c r="AU1273" s="19"/>
      <c r="AV1273" s="19" t="n">
        <v>0.252176294055667</v>
      </c>
      <c r="AW1273" s="19" t="n">
        <v>0.28297625664796</v>
      </c>
      <c r="AX1273" s="19" t="n">
        <v>0.343910531224029</v>
      </c>
      <c r="AY1273" s="19" t="n">
        <v>0.316454433425568</v>
      </c>
      <c r="AZ1273" s="19" t="n">
        <v>0.35504204906029</v>
      </c>
      <c r="BA1273" s="19" t="n">
        <v>0.241124082642425</v>
      </c>
      <c r="BB1273" s="19"/>
      <c r="BC1273" s="19" t="n">
        <v>0.307135906987731</v>
      </c>
      <c r="BD1273" s="19" t="n">
        <v>0.335624588907067</v>
      </c>
      <c r="BE1273" s="19" t="n">
        <v>0.256415776315081</v>
      </c>
      <c r="BF1273" s="19" t="n">
        <v>0.262719349012457</v>
      </c>
      <c r="BG1273" s="19" t="n">
        <v>0.0853459882218075</v>
      </c>
    </row>
    <row r="1274">
      <c r="B1274" t="s">
        <v>508</v>
      </c>
      <c r="C1274" s="19" t="n">
        <v>0.127227297287589</v>
      </c>
      <c r="D1274" s="19" t="n">
        <v>0.13282630514164</v>
      </c>
      <c r="E1274" s="19" t="n">
        <v>0.120229295478625</v>
      </c>
      <c r="F1274" s="19"/>
      <c r="G1274" s="19" t="n">
        <v>0.0863592785953035</v>
      </c>
      <c r="H1274" s="19" t="n">
        <v>0.0754280539065313</v>
      </c>
      <c r="I1274" s="19" t="n">
        <v>0.12571244270745</v>
      </c>
      <c r="J1274" s="19" t="n">
        <v>0.170960796999459</v>
      </c>
      <c r="K1274" s="19" t="n">
        <v>0.168057893357748</v>
      </c>
      <c r="L1274" s="19" t="n">
        <v>0.134875335016051</v>
      </c>
      <c r="M1274" s="19"/>
      <c r="N1274" s="19" t="n">
        <v>0.0927426492594772</v>
      </c>
      <c r="O1274" s="19" t="n">
        <v>0.116862325907468</v>
      </c>
      <c r="P1274" s="19" t="n">
        <v>0.134385584436118</v>
      </c>
      <c r="Q1274" s="19" t="n">
        <v>0.169125555022536</v>
      </c>
      <c r="R1274" s="19"/>
      <c r="S1274" s="19" t="n">
        <v>0.0863853263897506</v>
      </c>
      <c r="T1274" s="19" t="n">
        <v>0.133563284723162</v>
      </c>
      <c r="U1274" s="19" t="n">
        <v>0.202140882031698</v>
      </c>
      <c r="V1274" s="19" t="n">
        <v>0.158540784112886</v>
      </c>
      <c r="W1274" s="19" t="n">
        <v>0.0976236647774158</v>
      </c>
      <c r="X1274" s="19" t="n">
        <v>0.0932071688499725</v>
      </c>
      <c r="Y1274" s="19" t="n">
        <v>0.140615083084171</v>
      </c>
      <c r="Z1274" s="19" t="n">
        <v>0.0903406709349298</v>
      </c>
      <c r="AA1274" s="19" t="n">
        <v>0.14268865535866</v>
      </c>
      <c r="AB1274" s="19" t="n">
        <v>0.128460830708043</v>
      </c>
      <c r="AC1274" s="19" t="n">
        <v>0.151082080367746</v>
      </c>
      <c r="AD1274" s="19" t="n">
        <v>0.0808850863873487</v>
      </c>
      <c r="AE1274" s="19"/>
      <c r="AF1274" s="19" t="n">
        <v>0.164070662638266</v>
      </c>
      <c r="AG1274" s="19" t="n">
        <v>0.0965853733456293</v>
      </c>
      <c r="AH1274" s="19" t="n">
        <v>0.143537895670893</v>
      </c>
      <c r="AI1274" s="19"/>
      <c r="AJ1274" s="19" t="n">
        <v>0.132112111944487</v>
      </c>
      <c r="AK1274" s="19" t="n">
        <v>0.0866681145133463</v>
      </c>
      <c r="AL1274" s="19" t="n">
        <v>0.111663353866767</v>
      </c>
      <c r="AM1274" s="19" t="n">
        <v>0.360272076522217</v>
      </c>
      <c r="AN1274" s="19" t="n">
        <v>0.157704555240864</v>
      </c>
      <c r="AO1274" s="19"/>
      <c r="AP1274" s="19" t="n">
        <v>0.0960559412975465</v>
      </c>
      <c r="AQ1274" s="19" t="n">
        <v>0.0897731858228656</v>
      </c>
      <c r="AR1274" s="19" t="n">
        <v>0.103796916807394</v>
      </c>
      <c r="AS1274" s="19" t="n">
        <v>0.272717491174174</v>
      </c>
      <c r="AT1274" s="19" t="n">
        <v>0.148560835400023</v>
      </c>
      <c r="AU1274" s="19"/>
      <c r="AV1274" s="19" t="n">
        <v>0.0701366608375035</v>
      </c>
      <c r="AW1274" s="19" t="n">
        <v>0.0876386372789204</v>
      </c>
      <c r="AX1274" s="19" t="n">
        <v>0.101202547901866</v>
      </c>
      <c r="AY1274" s="19" t="n">
        <v>0.2647796224947</v>
      </c>
      <c r="AZ1274" s="19" t="n">
        <v>0.15707418698551</v>
      </c>
      <c r="BA1274" s="19" t="n">
        <v>0.0971204541031931</v>
      </c>
      <c r="BB1274" s="19"/>
      <c r="BC1274" s="19" t="n">
        <v>0.174612907934444</v>
      </c>
      <c r="BD1274" s="19" t="n">
        <v>0.147413529832536</v>
      </c>
      <c r="BE1274" s="19" t="n">
        <v>0.0917086662477694</v>
      </c>
      <c r="BF1274" s="19" t="n">
        <v>0.0735422256474807</v>
      </c>
      <c r="BG1274" s="19" t="n">
        <v>0.108998056715611</v>
      </c>
    </row>
    <row r="1275">
      <c r="B1275" t="s">
        <v>207</v>
      </c>
      <c r="C1275" s="19" t="n">
        <v>0.0297450779722304</v>
      </c>
      <c r="D1275" s="19" t="n">
        <v>0.0189191652130937</v>
      </c>
      <c r="E1275" s="19" t="n">
        <v>0.038340840912249</v>
      </c>
      <c r="F1275" s="19"/>
      <c r="G1275" s="19" t="n">
        <v>0.0415770681434205</v>
      </c>
      <c r="H1275" s="19" t="n">
        <v>0.0284080533734436</v>
      </c>
      <c r="I1275" s="19" t="n">
        <v>0.0242923997164567</v>
      </c>
      <c r="J1275" s="19" t="n">
        <v>0.0282996989353151</v>
      </c>
      <c r="K1275" s="19" t="n">
        <v>0.0204221183495176</v>
      </c>
      <c r="L1275" s="19" t="n">
        <v>0.0347854071043758</v>
      </c>
      <c r="M1275" s="19"/>
      <c r="N1275" s="19" t="n">
        <v>0.0170564496241473</v>
      </c>
      <c r="O1275" s="19" t="n">
        <v>0.0264286360929086</v>
      </c>
      <c r="P1275" s="19" t="n">
        <v>0.0366016601308054</v>
      </c>
      <c r="Q1275" s="19" t="n">
        <v>0.0408998919512133</v>
      </c>
      <c r="R1275" s="19"/>
      <c r="S1275" s="19" t="n">
        <v>0.0167407879653182</v>
      </c>
      <c r="T1275" s="19" t="n">
        <v>0.0216458248609181</v>
      </c>
      <c r="U1275" s="19" t="n">
        <v>0.0208307100442633</v>
      </c>
      <c r="V1275" s="19" t="n">
        <v>0.0194818608478895</v>
      </c>
      <c r="W1275" s="19" t="n">
        <v>0.0276917693562379</v>
      </c>
      <c r="X1275" s="19" t="n">
        <v>0.0259867622350855</v>
      </c>
      <c r="Y1275" s="19" t="n">
        <v>0.0401363612657469</v>
      </c>
      <c r="Z1275" s="19" t="n">
        <v>0.0668374363096063</v>
      </c>
      <c r="AA1275" s="19" t="n">
        <v>0.039023718118829</v>
      </c>
      <c r="AB1275" s="19" t="n">
        <v>0.0453651084734708</v>
      </c>
      <c r="AC1275" s="19" t="n">
        <v>0.0267912798288135</v>
      </c>
      <c r="AD1275" s="19" t="n">
        <v>0.0434908229687279</v>
      </c>
      <c r="AE1275" s="19"/>
      <c r="AF1275" s="19" t="n">
        <v>0.0184512997309574</v>
      </c>
      <c r="AG1275" s="19" t="n">
        <v>0.0290187077410095</v>
      </c>
      <c r="AH1275" s="19" t="n">
        <v>0.0530532596556354</v>
      </c>
      <c r="AI1275" s="19"/>
      <c r="AJ1275" s="19" t="n">
        <v>0.0235449830010961</v>
      </c>
      <c r="AK1275" s="19" t="n">
        <v>0.0261008787039795</v>
      </c>
      <c r="AL1275" s="19" t="n">
        <v>0.0213994985130966</v>
      </c>
      <c r="AM1275" s="19" t="n">
        <v>0.0255038119884213</v>
      </c>
      <c r="AN1275" s="19" t="n">
        <v>0.0403269701330752</v>
      </c>
      <c r="AO1275" s="19"/>
      <c r="AP1275" s="19" t="n">
        <v>0.0219626434292387</v>
      </c>
      <c r="AQ1275" s="19" t="n">
        <v>0.0219504973749145</v>
      </c>
      <c r="AR1275" s="19" t="n">
        <v>0.0160293538387871</v>
      </c>
      <c r="AS1275" s="19" t="n">
        <v>0.0217604053749238</v>
      </c>
      <c r="AT1275" s="19" t="n">
        <v>0.0558310192473384</v>
      </c>
      <c r="AU1275" s="19"/>
      <c r="AV1275" s="19" t="n">
        <v>0.0178792913918945</v>
      </c>
      <c r="AW1275" s="19" t="n">
        <v>0.0197918930558396</v>
      </c>
      <c r="AX1275" s="19" t="n">
        <v>0.0266800948989614</v>
      </c>
      <c r="AY1275" s="19" t="n">
        <v>0.0146592244631226</v>
      </c>
      <c r="AZ1275" s="19" t="n">
        <v>0.0328318270857348</v>
      </c>
      <c r="BA1275" s="19" t="n">
        <v>0.0899373211774474</v>
      </c>
      <c r="BB1275" s="19"/>
      <c r="BC1275" s="19" t="n">
        <v>0.0290921391019513</v>
      </c>
      <c r="BD1275" s="19" t="n">
        <v>0.0334404548545215</v>
      </c>
      <c r="BE1275" s="19" t="n">
        <v>0.0337506543769573</v>
      </c>
      <c r="BF1275" s="19" t="n">
        <v>0.0150630839171497</v>
      </c>
      <c r="BG1275" s="19" t="n">
        <v>0.0330919222543733</v>
      </c>
    </row>
    <row r="1276">
      <c r="B1276" t="s">
        <v>509</v>
      </c>
      <c r="C1276" s="19" t="n">
        <v>0.272081057018118</v>
      </c>
      <c r="D1276" s="19" t="n">
        <v>0.3156166165065</v>
      </c>
      <c r="E1276" s="19" t="n">
        <v>0.230892741268465</v>
      </c>
      <c r="F1276" s="19"/>
      <c r="G1276" s="19" t="n">
        <v>0.395402067577597</v>
      </c>
      <c r="H1276" s="19" t="n">
        <v>0.456798346567363</v>
      </c>
      <c r="I1276" s="19" t="n">
        <v>0.275620801275326</v>
      </c>
      <c r="J1276" s="19" t="n">
        <v>0.21067245816661</v>
      </c>
      <c r="K1276" s="19" t="n">
        <v>0.16241972009399</v>
      </c>
      <c r="L1276" s="19" t="n">
        <v>0.160594520582164</v>
      </c>
      <c r="M1276" s="19"/>
      <c r="N1276" s="19" t="n">
        <v>0.384200229574973</v>
      </c>
      <c r="O1276" s="19" t="n">
        <v>0.288377890114843</v>
      </c>
      <c r="P1276" s="19" t="n">
        <v>0.213257124234441</v>
      </c>
      <c r="Q1276" s="19" t="n">
        <v>0.186555061216925</v>
      </c>
      <c r="R1276" s="19"/>
      <c r="S1276" s="19" t="n">
        <v>0.398077308463744</v>
      </c>
      <c r="T1276" s="19" t="n">
        <v>0.244419211041066</v>
      </c>
      <c r="U1276" s="19" t="n">
        <v>0.147033939222689</v>
      </c>
      <c r="V1276" s="19" t="n">
        <v>0.248571938061956</v>
      </c>
      <c r="W1276" s="19" t="n">
        <v>0.333749684905916</v>
      </c>
      <c r="X1276" s="19" t="n">
        <v>0.275429120072461</v>
      </c>
      <c r="Y1276" s="19" t="n">
        <v>0.247135272583044</v>
      </c>
      <c r="Z1276" s="19" t="n">
        <v>0.222621419551332</v>
      </c>
      <c r="AA1276" s="19" t="n">
        <v>0.278293396791348</v>
      </c>
      <c r="AB1276" s="19" t="n">
        <v>0.22952966002445</v>
      </c>
      <c r="AC1276" s="19" t="n">
        <v>0.260344138908005</v>
      </c>
      <c r="AD1276" s="19" t="n">
        <v>0.309454729864542</v>
      </c>
      <c r="AE1276" s="19"/>
      <c r="AF1276" s="19" t="n">
        <v>0.21516916259528</v>
      </c>
      <c r="AG1276" s="19" t="n">
        <v>0.295952491854764</v>
      </c>
      <c r="AH1276" s="19" t="n">
        <v>0.296197258362278</v>
      </c>
      <c r="AI1276" s="19"/>
      <c r="AJ1276" s="19" t="n">
        <v>0.252265952257252</v>
      </c>
      <c r="AK1276" s="19" t="n">
        <v>0.363136908294246</v>
      </c>
      <c r="AL1276" s="19" t="n">
        <v>0.216137349888956</v>
      </c>
      <c r="AM1276" s="19" t="n">
        <v>0.190564895310168</v>
      </c>
      <c r="AN1276" s="19" t="n">
        <v>0.22628492412903</v>
      </c>
      <c r="AO1276" s="19"/>
      <c r="AP1276" s="19" t="n">
        <v>0.266416823295136</v>
      </c>
      <c r="AQ1276" s="19" t="n">
        <v>0.370715773416739</v>
      </c>
      <c r="AR1276" s="19" t="n">
        <v>0.213421164439046</v>
      </c>
      <c r="AS1276" s="19" t="n">
        <v>0.156284768739092</v>
      </c>
      <c r="AT1276" s="19" t="n">
        <v>0.206199033046121</v>
      </c>
      <c r="AU1276" s="19"/>
      <c r="AV1276" s="19" t="n">
        <v>0.420180780960646</v>
      </c>
      <c r="AW1276" s="19" t="n">
        <v>0.292313562398199</v>
      </c>
      <c r="AX1276" s="19" t="n">
        <v>0.242433640281175</v>
      </c>
      <c r="AY1276" s="19" t="n">
        <v>0.156184586694614</v>
      </c>
      <c r="AZ1276" s="19" t="n">
        <v>0.200813340558424</v>
      </c>
      <c r="BA1276" s="19" t="n">
        <v>0.222577326200704</v>
      </c>
      <c r="BB1276" s="19"/>
      <c r="BC1276" s="19" t="n">
        <v>0.202203130670487</v>
      </c>
      <c r="BD1276" s="19" t="n">
        <v>0.208374710796119</v>
      </c>
      <c r="BE1276" s="19" t="n">
        <v>0.356434207434866</v>
      </c>
      <c r="BF1276" s="19" t="n">
        <v>0.382400469727197</v>
      </c>
      <c r="BG1276" s="19" t="n">
        <v>0.481535275900369</v>
      </c>
    </row>
    <row r="1277">
      <c r="B1277" t="s">
        <v>510</v>
      </c>
      <c r="C1277" s="19" t="n">
        <v>0.419264882189892</v>
      </c>
      <c r="D1277" s="19" t="n">
        <v>0.393867420748292</v>
      </c>
      <c r="E1277" s="19" t="n">
        <v>0.443832900650391</v>
      </c>
      <c r="F1277" s="19"/>
      <c r="G1277" s="19" t="n">
        <v>0.291097498529235</v>
      </c>
      <c r="H1277" s="19" t="n">
        <v>0.315561400370254</v>
      </c>
      <c r="I1277" s="19" t="n">
        <v>0.424814735638783</v>
      </c>
      <c r="J1277" s="19" t="n">
        <v>0.485404387787993</v>
      </c>
      <c r="K1277" s="19" t="n">
        <v>0.527827094354854</v>
      </c>
      <c r="L1277" s="19" t="n">
        <v>0.457897736318728</v>
      </c>
      <c r="M1277" s="19"/>
      <c r="N1277" s="19" t="n">
        <v>0.3532561319549</v>
      </c>
      <c r="O1277" s="19" t="n">
        <v>0.413260789645563</v>
      </c>
      <c r="P1277" s="19" t="n">
        <v>0.468428071042786</v>
      </c>
      <c r="Q1277" s="19" t="n">
        <v>0.454266906916053</v>
      </c>
      <c r="R1277" s="19"/>
      <c r="S1277" s="19" t="n">
        <v>0.310483534505097</v>
      </c>
      <c r="T1277" s="19" t="n">
        <v>0.433734371845585</v>
      </c>
      <c r="U1277" s="19" t="n">
        <v>0.537435483643424</v>
      </c>
      <c r="V1277" s="19" t="n">
        <v>0.460759607878141</v>
      </c>
      <c r="W1277" s="19" t="n">
        <v>0.34295001568521</v>
      </c>
      <c r="X1277" s="19" t="n">
        <v>0.380936116158692</v>
      </c>
      <c r="Y1277" s="19" t="n">
        <v>0.456517660231857</v>
      </c>
      <c r="Z1277" s="19" t="n">
        <v>0.506742657341433</v>
      </c>
      <c r="AA1277" s="19" t="n">
        <v>0.411914384210019</v>
      </c>
      <c r="AB1277" s="19" t="n">
        <v>0.442131072125106</v>
      </c>
      <c r="AC1277" s="19" t="n">
        <v>0.504387855118955</v>
      </c>
      <c r="AD1277" s="19" t="n">
        <v>0.3188253755886</v>
      </c>
      <c r="AE1277" s="19"/>
      <c r="AF1277" s="19" t="n">
        <v>0.488009751898241</v>
      </c>
      <c r="AG1277" s="19" t="n">
        <v>0.410719968304801</v>
      </c>
      <c r="AH1277" s="19" t="n">
        <v>0.347395899349144</v>
      </c>
      <c r="AI1277" s="19"/>
      <c r="AJ1277" s="19" t="n">
        <v>0.425563103669383</v>
      </c>
      <c r="AK1277" s="19" t="n">
        <v>0.368765482073983</v>
      </c>
      <c r="AL1277" s="19" t="n">
        <v>0.454347929519113</v>
      </c>
      <c r="AM1277" s="19" t="n">
        <v>0.610161762975116</v>
      </c>
      <c r="AN1277" s="19" t="n">
        <v>0.420207139406766</v>
      </c>
      <c r="AO1277" s="19"/>
      <c r="AP1277" s="19" t="n">
        <v>0.410778247835035</v>
      </c>
      <c r="AQ1277" s="19" t="n">
        <v>0.348931848283805</v>
      </c>
      <c r="AR1277" s="19" t="n">
        <v>0.453376421245772</v>
      </c>
      <c r="AS1277" s="19" t="n">
        <v>0.56919972397216</v>
      </c>
      <c r="AT1277" s="19" t="n">
        <v>0.47219170744497</v>
      </c>
      <c r="AU1277" s="19"/>
      <c r="AV1277" s="19" t="n">
        <v>0.32231295489317</v>
      </c>
      <c r="AW1277" s="19" t="n">
        <v>0.37061489392688</v>
      </c>
      <c r="AX1277" s="19" t="n">
        <v>0.445113079125895</v>
      </c>
      <c r="AY1277" s="19" t="n">
        <v>0.581234055920268</v>
      </c>
      <c r="AZ1277" s="19" t="n">
        <v>0.5121162360458</v>
      </c>
      <c r="BA1277" s="19" t="n">
        <v>0.338244536745618</v>
      </c>
      <c r="BB1277" s="19"/>
      <c r="BC1277" s="19" t="n">
        <v>0.481748814922174</v>
      </c>
      <c r="BD1277" s="19" t="n">
        <v>0.483038118739603</v>
      </c>
      <c r="BE1277" s="19" t="n">
        <v>0.348124442562851</v>
      </c>
      <c r="BF1277" s="19" t="n">
        <v>0.336261574659938</v>
      </c>
      <c r="BG1277" s="19" t="n">
        <v>0.194344044937419</v>
      </c>
    </row>
    <row r="1278">
      <c r="B1278" t="s">
        <v>141</v>
      </c>
      <c r="C1278" s="19" t="n">
        <v>-0.147183825171774</v>
      </c>
      <c r="D1278" s="19" t="n">
        <v>-0.0782508042417919</v>
      </c>
      <c r="E1278" s="19" t="n">
        <v>-0.212940159381926</v>
      </c>
      <c r="F1278" s="19"/>
      <c r="G1278" s="19" t="n">
        <v>0.104304569048363</v>
      </c>
      <c r="H1278" s="19" t="n">
        <v>0.141236946197109</v>
      </c>
      <c r="I1278" s="19" t="n">
        <v>-0.149193934363457</v>
      </c>
      <c r="J1278" s="19" t="n">
        <v>-0.274731929621383</v>
      </c>
      <c r="K1278" s="19" t="n">
        <v>-0.365407374260864</v>
      </c>
      <c r="L1278" s="19" t="n">
        <v>-0.297303215736564</v>
      </c>
      <c r="M1278" s="19"/>
      <c r="N1278" s="19" t="n">
        <v>0.0309440976200731</v>
      </c>
      <c r="O1278" s="19" t="n">
        <v>-0.124882899530721</v>
      </c>
      <c r="P1278" s="19" t="n">
        <v>-0.255170946808345</v>
      </c>
      <c r="Q1278" s="19" t="n">
        <v>-0.267711845699128</v>
      </c>
      <c r="R1278" s="19"/>
      <c r="S1278" s="19" t="n">
        <v>0.0875937739586473</v>
      </c>
      <c r="T1278" s="19" t="n">
        <v>-0.189315160804518</v>
      </c>
      <c r="U1278" s="19" t="n">
        <v>-0.390401544420735</v>
      </c>
      <c r="V1278" s="19" t="n">
        <v>-0.212187669816186</v>
      </c>
      <c r="W1278" s="19" t="n">
        <v>-0.00920033077929361</v>
      </c>
      <c r="X1278" s="19" t="n">
        <v>-0.105506996086231</v>
      </c>
      <c r="Y1278" s="19" t="n">
        <v>-0.209382387648812</v>
      </c>
      <c r="Z1278" s="19" t="n">
        <v>-0.284121237790101</v>
      </c>
      <c r="AA1278" s="19" t="n">
        <v>-0.133620987418671</v>
      </c>
      <c r="AB1278" s="19" t="n">
        <v>-0.212601412100656</v>
      </c>
      <c r="AC1278" s="19" t="n">
        <v>-0.24404371621095</v>
      </c>
      <c r="AD1278" s="19" t="n">
        <v>-0.00937064572405844</v>
      </c>
      <c r="AE1278" s="19"/>
      <c r="AF1278" s="19" t="n">
        <v>-0.272840589302961</v>
      </c>
      <c r="AG1278" s="19" t="n">
        <v>-0.114767476450037</v>
      </c>
      <c r="AH1278" s="19" t="n">
        <v>-0.0511986409868657</v>
      </c>
      <c r="AI1278" s="19"/>
      <c r="AJ1278" s="19" t="n">
        <v>-0.173297151412131</v>
      </c>
      <c r="AK1278" s="19" t="n">
        <v>-0.00562857377973724</v>
      </c>
      <c r="AL1278" s="19" t="n">
        <v>-0.238210579630157</v>
      </c>
      <c r="AM1278" s="19" t="n">
        <v>-0.419596867664948</v>
      </c>
      <c r="AN1278" s="19" t="n">
        <v>-0.193922215277735</v>
      </c>
      <c r="AO1278" s="19"/>
      <c r="AP1278" s="19" t="n">
        <v>-0.144361424539899</v>
      </c>
      <c r="AQ1278" s="19" t="n">
        <v>0.0217839251329346</v>
      </c>
      <c r="AR1278" s="19" t="n">
        <v>-0.239955256806726</v>
      </c>
      <c r="AS1278" s="19" t="n">
        <v>-0.412914955233069</v>
      </c>
      <c r="AT1278" s="19" t="n">
        <v>-0.265992674398849</v>
      </c>
      <c r="AU1278" s="19"/>
      <c r="AV1278" s="19" t="n">
        <v>0.0978678260674763</v>
      </c>
      <c r="AW1278" s="19" t="n">
        <v>-0.0783013315286808</v>
      </c>
      <c r="AX1278" s="19" t="n">
        <v>-0.20267943884472</v>
      </c>
      <c r="AY1278" s="19" t="n">
        <v>-0.425049469225654</v>
      </c>
      <c r="AZ1278" s="19" t="n">
        <v>-0.311302895487376</v>
      </c>
      <c r="BA1278" s="19" t="n">
        <v>-0.115667210544915</v>
      </c>
      <c r="BB1278" s="19"/>
      <c r="BC1278" s="19" t="n">
        <v>-0.279545684251688</v>
      </c>
      <c r="BD1278" s="19" t="n">
        <v>-0.274663407943485</v>
      </c>
      <c r="BE1278" s="19" t="n">
        <v>0.00830976487201529</v>
      </c>
      <c r="BF1278" s="19" t="n">
        <v>0.0461388950672596</v>
      </c>
      <c r="BG1278" s="19" t="n">
        <v>0.287191230962951</v>
      </c>
    </row>
    <row r="1279">
      <c r="C1279" s="19"/>
      <c r="D1279" s="19"/>
      <c r="E1279" s="19"/>
      <c r="F1279" s="19"/>
      <c r="G1279" s="19"/>
      <c r="H1279" s="19"/>
      <c r="I1279" s="19"/>
      <c r="J1279" s="19"/>
      <c r="K1279" s="19"/>
      <c r="L1279" s="19"/>
      <c r="M1279" s="19"/>
      <c r="N1279" s="19"/>
      <c r="O1279" s="19"/>
      <c r="P1279" s="19"/>
      <c r="Q1279" s="19"/>
      <c r="R1279" s="19"/>
      <c r="S1279" s="19"/>
      <c r="T1279" s="19"/>
      <c r="U1279" s="19"/>
      <c r="V1279" s="19"/>
      <c r="W1279" s="19"/>
      <c r="X1279" s="19"/>
      <c r="Y1279" s="19"/>
      <c r="Z1279" s="19"/>
      <c r="AA1279" s="19"/>
      <c r="AB1279" s="19"/>
      <c r="AC1279" s="19"/>
      <c r="AD1279" s="19"/>
      <c r="AE1279" s="19"/>
      <c r="AF1279" s="19"/>
      <c r="AG1279" s="19"/>
      <c r="AH1279" s="19"/>
      <c r="AI1279" s="19"/>
      <c r="AJ1279" s="19"/>
      <c r="AK1279" s="19"/>
      <c r="AL1279" s="19"/>
      <c r="AM1279" s="19"/>
      <c r="AN1279" s="19"/>
      <c r="AO1279" s="19"/>
      <c r="AP1279" s="19"/>
      <c r="AQ1279" s="19"/>
      <c r="AR1279" s="19"/>
      <c r="AS1279" s="19"/>
      <c r="AT1279" s="19"/>
      <c r="AU1279" s="19"/>
      <c r="AV1279" s="19"/>
      <c r="AW1279" s="19"/>
      <c r="AX1279" s="19"/>
      <c r="AY1279" s="19"/>
      <c r="AZ1279" s="19"/>
      <c r="BA1279" s="19"/>
      <c r="BB1279" s="19"/>
      <c r="BC1279" s="19"/>
      <c r="BD1279" s="19"/>
      <c r="BE1279" s="19"/>
      <c r="BF1279" s="19"/>
      <c r="BG1279" s="19"/>
    </row>
    <row r="1280">
      <c r="B1280" s="7" t="s">
        <v>517</v>
      </c>
      <c r="C1280" s="19"/>
      <c r="D1280" s="19"/>
      <c r="E1280" s="19"/>
      <c r="F1280" s="19"/>
      <c r="G1280" s="19"/>
      <c r="H1280" s="19"/>
      <c r="I1280" s="19"/>
      <c r="J1280" s="19"/>
      <c r="K1280" s="19"/>
      <c r="L1280" s="19"/>
      <c r="M1280" s="19"/>
      <c r="N1280" s="19"/>
      <c r="O1280" s="19"/>
      <c r="P1280" s="19"/>
      <c r="Q1280" s="19"/>
      <c r="R1280" s="19"/>
      <c r="S1280" s="19"/>
      <c r="T1280" s="19"/>
      <c r="U1280" s="19"/>
      <c r="V1280" s="19"/>
      <c r="W1280" s="19"/>
      <c r="X1280" s="19"/>
      <c r="Y1280" s="19"/>
      <c r="Z1280" s="19"/>
      <c r="AA1280" s="19"/>
      <c r="AB1280" s="19"/>
      <c r="AC1280" s="19"/>
      <c r="AD1280" s="19"/>
      <c r="AE1280" s="19"/>
      <c r="AF1280" s="19"/>
      <c r="AG1280" s="19"/>
      <c r="AH1280" s="19"/>
      <c r="AI1280" s="19"/>
      <c r="AJ1280" s="19"/>
      <c r="AK1280" s="19"/>
      <c r="AL1280" s="19"/>
      <c r="AM1280" s="19"/>
      <c r="AN1280" s="19"/>
      <c r="AO1280" s="19"/>
      <c r="AP1280" s="19"/>
      <c r="AQ1280" s="19"/>
      <c r="AR1280" s="19"/>
      <c r="AS1280" s="19"/>
      <c r="AT1280" s="19"/>
      <c r="AU1280" s="19"/>
      <c r="AV1280" s="19"/>
      <c r="AW1280" s="19"/>
      <c r="AX1280" s="19"/>
      <c r="AY1280" s="19"/>
      <c r="AZ1280" s="19"/>
      <c r="BA1280" s="19"/>
      <c r="BB1280" s="19"/>
      <c r="BC1280" s="19"/>
      <c r="BD1280" s="19"/>
      <c r="BE1280" s="19"/>
      <c r="BF1280" s="19"/>
      <c r="BG1280" s="19"/>
    </row>
    <row r="1281">
      <c r="B1281" s="26" t="s">
        <v>79</v>
      </c>
      <c r="C1281" s="19"/>
      <c r="D1281" s="19"/>
      <c r="E1281" s="19"/>
      <c r="F1281" s="19"/>
      <c r="G1281" s="19"/>
      <c r="H1281" s="19"/>
      <c r="I1281" s="19"/>
      <c r="J1281" s="19"/>
      <c r="K1281" s="19"/>
      <c r="L1281" s="19"/>
      <c r="M1281" s="19"/>
      <c r="N1281" s="19"/>
      <c r="O1281" s="19"/>
      <c r="P1281" s="19"/>
      <c r="Q1281" s="19"/>
      <c r="R1281" s="19"/>
      <c r="S1281" s="19"/>
      <c r="T1281" s="19"/>
      <c r="U1281" s="19"/>
      <c r="V1281" s="19"/>
      <c r="W1281" s="19"/>
      <c r="X1281" s="19"/>
      <c r="Y1281" s="19"/>
      <c r="Z1281" s="19"/>
      <c r="AA1281" s="19"/>
      <c r="AB1281" s="19"/>
      <c r="AC1281" s="19"/>
      <c r="AD1281" s="19"/>
      <c r="AE1281" s="19"/>
      <c r="AF1281" s="19"/>
      <c r="AG1281" s="19"/>
      <c r="AH1281" s="19"/>
      <c r="AI1281" s="19"/>
      <c r="AJ1281" s="19"/>
      <c r="AK1281" s="19"/>
      <c r="AL1281" s="19"/>
      <c r="AM1281" s="19"/>
      <c r="AN1281" s="19"/>
      <c r="AO1281" s="19"/>
      <c r="AP1281" s="19"/>
      <c r="AQ1281" s="19"/>
      <c r="AR1281" s="19"/>
      <c r="AS1281" s="19"/>
      <c r="AT1281" s="19"/>
      <c r="AU1281" s="19"/>
      <c r="AV1281" s="19"/>
      <c r="AW1281" s="19"/>
      <c r="AX1281" s="19"/>
      <c r="AY1281" s="19"/>
      <c r="AZ1281" s="19"/>
      <c r="BA1281" s="19"/>
      <c r="BB1281" s="19"/>
      <c r="BC1281" s="19"/>
      <c r="BD1281" s="19"/>
      <c r="BE1281" s="19"/>
      <c r="BF1281" s="19"/>
      <c r="BG1281" s="19"/>
    </row>
    <row r="1282">
      <c r="B1282" t="s">
        <v>512</v>
      </c>
      <c r="C1282" s="19" t="n">
        <v>0.0610783447253257</v>
      </c>
      <c r="D1282" s="19" t="n">
        <v>0.0601955963540722</v>
      </c>
      <c r="E1282" s="19" t="n">
        <v>0.0624211744237608</v>
      </c>
      <c r="F1282" s="19"/>
      <c r="G1282" s="19" t="n">
        <v>0.090196451347911</v>
      </c>
      <c r="H1282" s="19" t="n">
        <v>0.138842443929541</v>
      </c>
      <c r="I1282" s="19" t="n">
        <v>0.0665224317702965</v>
      </c>
      <c r="J1282" s="19" t="n">
        <v>0.0354129002820366</v>
      </c>
      <c r="K1282" s="19" t="n">
        <v>0.0260793266618558</v>
      </c>
      <c r="L1282" s="19" t="n">
        <v>0.0185150705346091</v>
      </c>
      <c r="M1282" s="19"/>
      <c r="N1282" s="19" t="n">
        <v>0.10264495995961</v>
      </c>
      <c r="O1282" s="19" t="n">
        <v>0.0517023228379307</v>
      </c>
      <c r="P1282" s="19" t="n">
        <v>0.0369687205727284</v>
      </c>
      <c r="Q1282" s="19" t="n">
        <v>0.0473449177080269</v>
      </c>
      <c r="R1282" s="19"/>
      <c r="S1282" s="19" t="n">
        <v>0.116816452944618</v>
      </c>
      <c r="T1282" s="19" t="n">
        <v>0.0248461558420746</v>
      </c>
      <c r="U1282" s="19" t="n">
        <v>0.0311563284245005</v>
      </c>
      <c r="V1282" s="19" t="n">
        <v>0.0478125671948434</v>
      </c>
      <c r="W1282" s="19" t="n">
        <v>0.0681085169523522</v>
      </c>
      <c r="X1282" s="19" t="n">
        <v>0.0890072212151595</v>
      </c>
      <c r="Y1282" s="19" t="n">
        <v>0.0591558523389941</v>
      </c>
      <c r="Z1282" s="19" t="n">
        <v>0.0353453791073215</v>
      </c>
      <c r="AA1282" s="19" t="n">
        <v>0.054225089361032</v>
      </c>
      <c r="AB1282" s="19" t="n">
        <v>0.0553825565292329</v>
      </c>
      <c r="AC1282" s="19" t="n">
        <v>0.0420531188753298</v>
      </c>
      <c r="AD1282" s="19" t="n">
        <v>0.0900110609572651</v>
      </c>
      <c r="AE1282" s="19"/>
      <c r="AF1282" s="19" t="n">
        <v>0.0465925200559648</v>
      </c>
      <c r="AG1282" s="19" t="n">
        <v>0.0722897876897907</v>
      </c>
      <c r="AH1282" s="19" t="n">
        <v>0.0572352171689664</v>
      </c>
      <c r="AI1282" s="19"/>
      <c r="AJ1282" s="19" t="n">
        <v>0.0470481540962629</v>
      </c>
      <c r="AK1282" s="19" t="n">
        <v>0.0944249931627026</v>
      </c>
      <c r="AL1282" s="19" t="n">
        <v>0.0271975888646802</v>
      </c>
      <c r="AM1282" s="19" t="n">
        <v>0</v>
      </c>
      <c r="AN1282" s="19" t="n">
        <v>0.0481487954925378</v>
      </c>
      <c r="AO1282" s="19"/>
      <c r="AP1282" s="19" t="n">
        <v>0.0385322677020008</v>
      </c>
      <c r="AQ1282" s="19" t="n">
        <v>0.101984351750704</v>
      </c>
      <c r="AR1282" s="19" t="n">
        <v>0.0303477219362127</v>
      </c>
      <c r="AS1282" s="19" t="n">
        <v>0.0336763198047986</v>
      </c>
      <c r="AT1282" s="19" t="n">
        <v>0.0543005181187313</v>
      </c>
      <c r="AU1282" s="19"/>
      <c r="AV1282" s="19" t="n">
        <v>0.116693554282449</v>
      </c>
      <c r="AW1282" s="19" t="n">
        <v>0.0410074936217775</v>
      </c>
      <c r="AX1282" s="19" t="n">
        <v>0.024825584933156</v>
      </c>
      <c r="AY1282" s="19" t="n">
        <v>0.0337537682672564</v>
      </c>
      <c r="AZ1282" s="19" t="n">
        <v>0.0523080981455035</v>
      </c>
      <c r="BA1282" s="19" t="n">
        <v>0.0344819178199843</v>
      </c>
      <c r="BB1282" s="19"/>
      <c r="BC1282" s="19" t="n">
        <v>0.0381460071204641</v>
      </c>
      <c r="BD1282" s="19" t="n">
        <v>0.0366116905440037</v>
      </c>
      <c r="BE1282" s="19" t="n">
        <v>0.0836949328882304</v>
      </c>
      <c r="BF1282" s="19" t="n">
        <v>0.112291813928822</v>
      </c>
      <c r="BG1282" s="19" t="n">
        <v>0.186491891147619</v>
      </c>
    </row>
    <row r="1283">
      <c r="B1283" t="s">
        <v>513</v>
      </c>
      <c r="C1283" s="19" t="n">
        <v>0.225228177791333</v>
      </c>
      <c r="D1283" s="19" t="n">
        <v>0.257462844550075</v>
      </c>
      <c r="E1283" s="19" t="n">
        <v>0.19469365762321</v>
      </c>
      <c r="F1283" s="19"/>
      <c r="G1283" s="19" t="n">
        <v>0.312813575184457</v>
      </c>
      <c r="H1283" s="19" t="n">
        <v>0.262694318155222</v>
      </c>
      <c r="I1283" s="19" t="n">
        <v>0.221332070597073</v>
      </c>
      <c r="J1283" s="19" t="n">
        <v>0.175241700018258</v>
      </c>
      <c r="K1283" s="19" t="n">
        <v>0.219258480666633</v>
      </c>
      <c r="L1283" s="19" t="n">
        <v>0.183959643881588</v>
      </c>
      <c r="M1283" s="19"/>
      <c r="N1283" s="19" t="n">
        <v>0.262910492072477</v>
      </c>
      <c r="O1283" s="19" t="n">
        <v>0.219292201357832</v>
      </c>
      <c r="P1283" s="19" t="n">
        <v>0.220934183634953</v>
      </c>
      <c r="Q1283" s="19" t="n">
        <v>0.195017193555254</v>
      </c>
      <c r="R1283" s="19"/>
      <c r="S1283" s="19" t="n">
        <v>0.281787961527474</v>
      </c>
      <c r="T1283" s="19" t="n">
        <v>0.217564469435458</v>
      </c>
      <c r="U1283" s="19" t="n">
        <v>0.146805607464022</v>
      </c>
      <c r="V1283" s="19" t="n">
        <v>0.185736440565083</v>
      </c>
      <c r="W1283" s="19" t="n">
        <v>0.296989006316742</v>
      </c>
      <c r="X1283" s="19" t="n">
        <v>0.261523115232834</v>
      </c>
      <c r="Y1283" s="19" t="n">
        <v>0.213391645779767</v>
      </c>
      <c r="Z1283" s="19" t="n">
        <v>0.21126149041021</v>
      </c>
      <c r="AA1283" s="19" t="n">
        <v>0.22326779803519</v>
      </c>
      <c r="AB1283" s="19" t="n">
        <v>0.2332952866795</v>
      </c>
      <c r="AC1283" s="19" t="n">
        <v>0.135574625603878</v>
      </c>
      <c r="AD1283" s="19" t="n">
        <v>0.228211326290191</v>
      </c>
      <c r="AE1283" s="19"/>
      <c r="AF1283" s="19" t="n">
        <v>0.207578428989019</v>
      </c>
      <c r="AG1283" s="19" t="n">
        <v>0.222113871810986</v>
      </c>
      <c r="AH1283" s="19" t="n">
        <v>0.241409229090386</v>
      </c>
      <c r="AI1283" s="19"/>
      <c r="AJ1283" s="19" t="n">
        <v>0.236898095727863</v>
      </c>
      <c r="AK1283" s="19" t="n">
        <v>0.230426402014166</v>
      </c>
      <c r="AL1283" s="19" t="n">
        <v>0.217182159100197</v>
      </c>
      <c r="AM1283" s="19" t="n">
        <v>0.268164390839743</v>
      </c>
      <c r="AN1283" s="19" t="n">
        <v>0.207145021401664</v>
      </c>
      <c r="AO1283" s="19"/>
      <c r="AP1283" s="19" t="n">
        <v>0.253783264411594</v>
      </c>
      <c r="AQ1283" s="19" t="n">
        <v>0.245393001228526</v>
      </c>
      <c r="AR1283" s="19" t="n">
        <v>0.230953210018586</v>
      </c>
      <c r="AS1283" s="19" t="n">
        <v>0.177348921864204</v>
      </c>
      <c r="AT1283" s="19" t="n">
        <v>0.187329300909551</v>
      </c>
      <c r="AU1283" s="19"/>
      <c r="AV1283" s="19" t="n">
        <v>0.283544647203373</v>
      </c>
      <c r="AW1283" s="19" t="n">
        <v>0.269023328950542</v>
      </c>
      <c r="AX1283" s="19" t="n">
        <v>0.239376306811245</v>
      </c>
      <c r="AY1283" s="19" t="n">
        <v>0.170664119864744</v>
      </c>
      <c r="AZ1283" s="19" t="n">
        <v>0.159402576319797</v>
      </c>
      <c r="BA1283" s="19" t="n">
        <v>0.165306096761111</v>
      </c>
      <c r="BB1283" s="19"/>
      <c r="BC1283" s="19" t="n">
        <v>0.216197937294128</v>
      </c>
      <c r="BD1283" s="19" t="n">
        <v>0.20050401143125</v>
      </c>
      <c r="BE1283" s="19" t="n">
        <v>0.239674767778279</v>
      </c>
      <c r="BF1283" s="19" t="n">
        <v>0.2712063621726</v>
      </c>
      <c r="BG1283" s="19" t="n">
        <v>0.304634604572579</v>
      </c>
    </row>
    <row r="1284">
      <c r="B1284" t="s">
        <v>514</v>
      </c>
      <c r="C1284" s="19" t="n">
        <v>0.21029920294951</v>
      </c>
      <c r="D1284" s="19" t="n">
        <v>0.225996726104668</v>
      </c>
      <c r="E1284" s="19" t="n">
        <v>0.196645952190275</v>
      </c>
      <c r="F1284" s="19"/>
      <c r="G1284" s="19" t="n">
        <v>0.204691218354226</v>
      </c>
      <c r="H1284" s="19" t="n">
        <v>0.188806085730659</v>
      </c>
      <c r="I1284" s="19" t="n">
        <v>0.205484061910856</v>
      </c>
      <c r="J1284" s="19" t="n">
        <v>0.229987438537924</v>
      </c>
      <c r="K1284" s="19" t="n">
        <v>0.190928212391332</v>
      </c>
      <c r="L1284" s="19" t="n">
        <v>0.232459838154954</v>
      </c>
      <c r="M1284" s="19"/>
      <c r="N1284" s="19" t="n">
        <v>0.18573915043821</v>
      </c>
      <c r="O1284" s="19" t="n">
        <v>0.226599991739897</v>
      </c>
      <c r="P1284" s="19" t="n">
        <v>0.235559287390516</v>
      </c>
      <c r="Q1284" s="19" t="n">
        <v>0.196047866575309</v>
      </c>
      <c r="R1284" s="19"/>
      <c r="S1284" s="19" t="n">
        <v>0.220138433544756</v>
      </c>
      <c r="T1284" s="19" t="n">
        <v>0.174523886435043</v>
      </c>
      <c r="U1284" s="19" t="n">
        <v>0.18714850918268</v>
      </c>
      <c r="V1284" s="19" t="n">
        <v>0.284841258037462</v>
      </c>
      <c r="W1284" s="19" t="n">
        <v>0.234248441724238</v>
      </c>
      <c r="X1284" s="19" t="n">
        <v>0.145460830235436</v>
      </c>
      <c r="Y1284" s="19" t="n">
        <v>0.260857784625591</v>
      </c>
      <c r="Z1284" s="19" t="n">
        <v>0.23592625419578</v>
      </c>
      <c r="AA1284" s="19" t="n">
        <v>0.176350851638689</v>
      </c>
      <c r="AB1284" s="19" t="n">
        <v>0.194285544166153</v>
      </c>
      <c r="AC1284" s="19" t="n">
        <v>0.275653924152912</v>
      </c>
      <c r="AD1284" s="19" t="n">
        <v>0.189736208010628</v>
      </c>
      <c r="AE1284" s="19"/>
      <c r="AF1284" s="19" t="n">
        <v>0.207752689431276</v>
      </c>
      <c r="AG1284" s="19" t="n">
        <v>0.218051163901774</v>
      </c>
      <c r="AH1284" s="19" t="n">
        <v>0.206043608370338</v>
      </c>
      <c r="AI1284" s="19"/>
      <c r="AJ1284" s="19" t="n">
        <v>0.217180886204838</v>
      </c>
      <c r="AK1284" s="19" t="n">
        <v>0.221408128201193</v>
      </c>
      <c r="AL1284" s="19" t="n">
        <v>0.180762365853695</v>
      </c>
      <c r="AM1284" s="19" t="n">
        <v>0.134666162795306</v>
      </c>
      <c r="AN1284" s="19" t="n">
        <v>0.189767515488644</v>
      </c>
      <c r="AO1284" s="19"/>
      <c r="AP1284" s="19" t="n">
        <v>0.213615054573296</v>
      </c>
      <c r="AQ1284" s="19" t="n">
        <v>0.215625237255853</v>
      </c>
      <c r="AR1284" s="19" t="n">
        <v>0.207725052656139</v>
      </c>
      <c r="AS1284" s="19" t="n">
        <v>0.188858183148249</v>
      </c>
      <c r="AT1284" s="19" t="n">
        <v>0.208159518350507</v>
      </c>
      <c r="AU1284" s="19"/>
      <c r="AV1284" s="19" t="n">
        <v>0.212292440731745</v>
      </c>
      <c r="AW1284" s="19" t="n">
        <v>0.243186778447915</v>
      </c>
      <c r="AX1284" s="19" t="n">
        <v>0.224636439195354</v>
      </c>
      <c r="AY1284" s="19" t="n">
        <v>0.177086337454509</v>
      </c>
      <c r="AZ1284" s="19" t="n">
        <v>0.206847673696728</v>
      </c>
      <c r="BA1284" s="19" t="n">
        <v>0.205853789544117</v>
      </c>
      <c r="BB1284" s="19"/>
      <c r="BC1284" s="19" t="n">
        <v>0.22300755216817</v>
      </c>
      <c r="BD1284" s="19" t="n">
        <v>0.214695297574721</v>
      </c>
      <c r="BE1284" s="19" t="n">
        <v>0.20136351710016</v>
      </c>
      <c r="BF1284" s="19" t="n">
        <v>0.189214153031444</v>
      </c>
      <c r="BG1284" s="19" t="n">
        <v>0.0942105060653571</v>
      </c>
    </row>
    <row r="1285">
      <c r="B1285" t="s">
        <v>515</v>
      </c>
      <c r="C1285" s="19" t="n">
        <v>0.310267770565315</v>
      </c>
      <c r="D1285" s="19" t="n">
        <v>0.291241310132478</v>
      </c>
      <c r="E1285" s="19" t="n">
        <v>0.330301548014414</v>
      </c>
      <c r="F1285" s="19"/>
      <c r="G1285" s="19" t="n">
        <v>0.271053806068387</v>
      </c>
      <c r="H1285" s="19" t="n">
        <v>0.270936575201572</v>
      </c>
      <c r="I1285" s="19" t="n">
        <v>0.30321319503232</v>
      </c>
      <c r="J1285" s="19" t="n">
        <v>0.306121672364247</v>
      </c>
      <c r="K1285" s="19" t="n">
        <v>0.327939629591663</v>
      </c>
      <c r="L1285" s="19" t="n">
        <v>0.365547396792756</v>
      </c>
      <c r="M1285" s="19"/>
      <c r="N1285" s="19" t="n">
        <v>0.308108116689096</v>
      </c>
      <c r="O1285" s="19" t="n">
        <v>0.302506318645164</v>
      </c>
      <c r="P1285" s="19" t="n">
        <v>0.306221886708509</v>
      </c>
      <c r="Q1285" s="19" t="n">
        <v>0.324836995595976</v>
      </c>
      <c r="R1285" s="19"/>
      <c r="S1285" s="19" t="n">
        <v>0.254644339349147</v>
      </c>
      <c r="T1285" s="19" t="n">
        <v>0.360362586632627</v>
      </c>
      <c r="U1285" s="19" t="n">
        <v>0.387610713249336</v>
      </c>
      <c r="V1285" s="19" t="n">
        <v>0.259088261464251</v>
      </c>
      <c r="W1285" s="19" t="n">
        <v>0.239840715549286</v>
      </c>
      <c r="X1285" s="19" t="n">
        <v>0.273364409770047</v>
      </c>
      <c r="Y1285" s="19" t="n">
        <v>0.282401835267804</v>
      </c>
      <c r="Z1285" s="19" t="n">
        <v>0.259379905723292</v>
      </c>
      <c r="AA1285" s="19" t="n">
        <v>0.368050459431649</v>
      </c>
      <c r="AB1285" s="19" t="n">
        <v>0.324121536241004</v>
      </c>
      <c r="AC1285" s="19" t="n">
        <v>0.3914030220978</v>
      </c>
      <c r="AD1285" s="19" t="n">
        <v>0.328999276452465</v>
      </c>
      <c r="AE1285" s="19"/>
      <c r="AF1285" s="19" t="n">
        <v>0.325157806157318</v>
      </c>
      <c r="AG1285" s="19" t="n">
        <v>0.309528591847719</v>
      </c>
      <c r="AH1285" s="19" t="n">
        <v>0.266986957335273</v>
      </c>
      <c r="AI1285" s="19"/>
      <c r="AJ1285" s="19" t="n">
        <v>0.322864570047566</v>
      </c>
      <c r="AK1285" s="19" t="n">
        <v>0.290354815085225</v>
      </c>
      <c r="AL1285" s="19" t="n">
        <v>0.385543995355699</v>
      </c>
      <c r="AM1285" s="19" t="n">
        <v>0.298623911405923</v>
      </c>
      <c r="AN1285" s="19" t="n">
        <v>0.268565694009002</v>
      </c>
      <c r="AO1285" s="19"/>
      <c r="AP1285" s="19" t="n">
        <v>0.345142236483301</v>
      </c>
      <c r="AQ1285" s="19" t="n">
        <v>0.27808340557752</v>
      </c>
      <c r="AR1285" s="19" t="n">
        <v>0.33687958871916</v>
      </c>
      <c r="AS1285" s="19" t="n">
        <v>0.332070317780085</v>
      </c>
      <c r="AT1285" s="19" t="n">
        <v>0.368895778629991</v>
      </c>
      <c r="AU1285" s="19"/>
      <c r="AV1285" s="19" t="n">
        <v>0.256499370752568</v>
      </c>
      <c r="AW1285" s="19" t="n">
        <v>0.321546376242165</v>
      </c>
      <c r="AX1285" s="19" t="n">
        <v>0.337314209213914</v>
      </c>
      <c r="AY1285" s="19" t="n">
        <v>0.339973464362135</v>
      </c>
      <c r="AZ1285" s="19" t="n">
        <v>0.400915960984145</v>
      </c>
      <c r="BA1285" s="19" t="n">
        <v>0.255303527558125</v>
      </c>
      <c r="BB1285" s="19"/>
      <c r="BC1285" s="19" t="n">
        <v>0.320485473092338</v>
      </c>
      <c r="BD1285" s="19" t="n">
        <v>0.342499039062656</v>
      </c>
      <c r="BE1285" s="19" t="n">
        <v>0.292795270429427</v>
      </c>
      <c r="BF1285" s="19" t="n">
        <v>0.274539808502269</v>
      </c>
      <c r="BG1285" s="19" t="n">
        <v>0.148395323668019</v>
      </c>
    </row>
    <row r="1286">
      <c r="B1286" t="s">
        <v>516</v>
      </c>
      <c r="C1286" s="19" t="n">
        <v>0.105417155807901</v>
      </c>
      <c r="D1286" s="19" t="n">
        <v>0.0950209247126437</v>
      </c>
      <c r="E1286" s="19" t="n">
        <v>0.113343274243555</v>
      </c>
      <c r="F1286" s="19"/>
      <c r="G1286" s="19" t="n">
        <v>0.0782419790957244</v>
      </c>
      <c r="H1286" s="19" t="n">
        <v>0.0587552319319926</v>
      </c>
      <c r="I1286" s="19" t="n">
        <v>0.114065858547111</v>
      </c>
      <c r="J1286" s="19" t="n">
        <v>0.158316948858223</v>
      </c>
      <c r="K1286" s="19" t="n">
        <v>0.108109140427165</v>
      </c>
      <c r="L1286" s="19" t="n">
        <v>0.109725541858437</v>
      </c>
      <c r="M1286" s="19"/>
      <c r="N1286" s="19" t="n">
        <v>0.081115463178197</v>
      </c>
      <c r="O1286" s="19" t="n">
        <v>0.111920507462316</v>
      </c>
      <c r="P1286" s="19" t="n">
        <v>0.104992971387912</v>
      </c>
      <c r="Q1286" s="19" t="n">
        <v>0.125423460299917</v>
      </c>
      <c r="R1286" s="19"/>
      <c r="S1286" s="19" t="n">
        <v>0.067558671009056</v>
      </c>
      <c r="T1286" s="19" t="n">
        <v>0.120389215953712</v>
      </c>
      <c r="U1286" s="19" t="n">
        <v>0.144450628413149</v>
      </c>
      <c r="V1286" s="19" t="n">
        <v>0.14130721700651</v>
      </c>
      <c r="W1286" s="19" t="n">
        <v>0.0785407591849301</v>
      </c>
      <c r="X1286" s="19" t="n">
        <v>0.141650076769293</v>
      </c>
      <c r="Y1286" s="19" t="n">
        <v>0.102247673060803</v>
      </c>
      <c r="Z1286" s="19" t="n">
        <v>0.113551245266527</v>
      </c>
      <c r="AA1286" s="19" t="n">
        <v>0.0827351919835203</v>
      </c>
      <c r="AB1286" s="19" t="n">
        <v>0.114049977936378</v>
      </c>
      <c r="AC1286" s="19" t="n">
        <v>0.0871021525410691</v>
      </c>
      <c r="AD1286" s="19" t="n">
        <v>0.0452038652795663</v>
      </c>
      <c r="AE1286" s="19"/>
      <c r="AF1286" s="19" t="n">
        <v>0.148188523281845</v>
      </c>
      <c r="AG1286" s="19" t="n">
        <v>0.080335155173863</v>
      </c>
      <c r="AH1286" s="19" t="n">
        <v>0.0906191989259781</v>
      </c>
      <c r="AI1286" s="19"/>
      <c r="AJ1286" s="19" t="n">
        <v>0.105209638928352</v>
      </c>
      <c r="AK1286" s="19" t="n">
        <v>0.0898094710338752</v>
      </c>
      <c r="AL1286" s="19" t="n">
        <v>0.0893383666799645</v>
      </c>
      <c r="AM1286" s="19" t="n">
        <v>0.245944947701874</v>
      </c>
      <c r="AN1286" s="19" t="n">
        <v>0.128201254752778</v>
      </c>
      <c r="AO1286" s="19"/>
      <c r="AP1286" s="19" t="n">
        <v>0.0873745194454486</v>
      </c>
      <c r="AQ1286" s="19" t="n">
        <v>0.0862847404167094</v>
      </c>
      <c r="AR1286" s="19" t="n">
        <v>0.07547284971722</v>
      </c>
      <c r="AS1286" s="19" t="n">
        <v>0.210778553410872</v>
      </c>
      <c r="AT1286" s="19" t="n">
        <v>0.0787658179691841</v>
      </c>
      <c r="AU1286" s="19"/>
      <c r="AV1286" s="19" t="n">
        <v>0.0728741854082645</v>
      </c>
      <c r="AW1286" s="19" t="n">
        <v>0.0710317447942974</v>
      </c>
      <c r="AX1286" s="19" t="n">
        <v>0.0903619783845562</v>
      </c>
      <c r="AY1286" s="19" t="n">
        <v>0.22025185271412</v>
      </c>
      <c r="AZ1286" s="19" t="n">
        <v>0.0929662488012028</v>
      </c>
      <c r="BA1286" s="19" t="n">
        <v>0.103492727598207</v>
      </c>
      <c r="BB1286" s="19"/>
      <c r="BC1286" s="19" t="n">
        <v>0.128547414517929</v>
      </c>
      <c r="BD1286" s="19" t="n">
        <v>0.101629176342747</v>
      </c>
      <c r="BE1286" s="19" t="n">
        <v>0.0909405092164385</v>
      </c>
      <c r="BF1286" s="19" t="n">
        <v>0.0900827820681003</v>
      </c>
      <c r="BG1286" s="19" t="n">
        <v>0.107673529124442</v>
      </c>
    </row>
    <row r="1287">
      <c r="B1287" t="s">
        <v>207</v>
      </c>
      <c r="C1287" s="19" t="n">
        <v>0.0877093481606156</v>
      </c>
      <c r="D1287" s="19" t="n">
        <v>0.0700825981460635</v>
      </c>
      <c r="E1287" s="19" t="n">
        <v>0.102594393504785</v>
      </c>
      <c r="F1287" s="19"/>
      <c r="G1287" s="19" t="n">
        <v>0.0430029699492944</v>
      </c>
      <c r="H1287" s="19" t="n">
        <v>0.0799653450510134</v>
      </c>
      <c r="I1287" s="19" t="n">
        <v>0.0893823821423435</v>
      </c>
      <c r="J1287" s="19" t="n">
        <v>0.0949193399393123</v>
      </c>
      <c r="K1287" s="19" t="n">
        <v>0.127685210261352</v>
      </c>
      <c r="L1287" s="19" t="n">
        <v>0.0897925087776562</v>
      </c>
      <c r="M1287" s="19"/>
      <c r="N1287" s="19" t="n">
        <v>0.0594818176624096</v>
      </c>
      <c r="O1287" s="19" t="n">
        <v>0.0879786579568606</v>
      </c>
      <c r="P1287" s="19" t="n">
        <v>0.0953229503053822</v>
      </c>
      <c r="Q1287" s="19" t="n">
        <v>0.111329566265517</v>
      </c>
      <c r="R1287" s="19"/>
      <c r="S1287" s="19" t="n">
        <v>0.059054141624949</v>
      </c>
      <c r="T1287" s="19" t="n">
        <v>0.102313685701085</v>
      </c>
      <c r="U1287" s="19" t="n">
        <v>0.102828213266312</v>
      </c>
      <c r="V1287" s="19" t="n">
        <v>0.0812142557318502</v>
      </c>
      <c r="W1287" s="19" t="n">
        <v>0.0822725602724519</v>
      </c>
      <c r="X1287" s="19" t="n">
        <v>0.0889943467772303</v>
      </c>
      <c r="Y1287" s="19" t="n">
        <v>0.0819452089270408</v>
      </c>
      <c r="Z1287" s="19" t="n">
        <v>0.144535725296869</v>
      </c>
      <c r="AA1287" s="19" t="n">
        <v>0.0953706095499203</v>
      </c>
      <c r="AB1287" s="19" t="n">
        <v>0.0788650984477315</v>
      </c>
      <c r="AC1287" s="19" t="n">
        <v>0.0682131567290111</v>
      </c>
      <c r="AD1287" s="19" t="n">
        <v>0.117838263009884</v>
      </c>
      <c r="AE1287" s="19"/>
      <c r="AF1287" s="19" t="n">
        <v>0.0647300320845778</v>
      </c>
      <c r="AG1287" s="19" t="n">
        <v>0.0976814295758676</v>
      </c>
      <c r="AH1287" s="19" t="n">
        <v>0.137705789109059</v>
      </c>
      <c r="AI1287" s="19"/>
      <c r="AJ1287" s="19" t="n">
        <v>0.070798654995118</v>
      </c>
      <c r="AK1287" s="19" t="n">
        <v>0.073576190502838</v>
      </c>
      <c r="AL1287" s="19" t="n">
        <v>0.0999755241457645</v>
      </c>
      <c r="AM1287" s="19" t="n">
        <v>0.0526005872571543</v>
      </c>
      <c r="AN1287" s="19" t="n">
        <v>0.158171718855375</v>
      </c>
      <c r="AO1287" s="19"/>
      <c r="AP1287" s="19" t="n">
        <v>0.0615526573843592</v>
      </c>
      <c r="AQ1287" s="19" t="n">
        <v>0.0726292637706874</v>
      </c>
      <c r="AR1287" s="19" t="n">
        <v>0.118621576952684</v>
      </c>
      <c r="AS1287" s="19" t="n">
        <v>0.0572677039917918</v>
      </c>
      <c r="AT1287" s="19" t="n">
        <v>0.102549066022036</v>
      </c>
      <c r="AU1287" s="19"/>
      <c r="AV1287" s="19" t="n">
        <v>0.0580958016216003</v>
      </c>
      <c r="AW1287" s="19" t="n">
        <v>0.0542042779433029</v>
      </c>
      <c r="AX1287" s="19" t="n">
        <v>0.0834854814617746</v>
      </c>
      <c r="AY1287" s="19" t="n">
        <v>0.0582704573372348</v>
      </c>
      <c r="AZ1287" s="19" t="n">
        <v>0.0875594420526232</v>
      </c>
      <c r="BA1287" s="19" t="n">
        <v>0.235561940718455</v>
      </c>
      <c r="BB1287" s="19"/>
      <c r="BC1287" s="19" t="n">
        <v>0.0736156158069706</v>
      </c>
      <c r="BD1287" s="19" t="n">
        <v>0.104060785044623</v>
      </c>
      <c r="BE1287" s="19" t="n">
        <v>0.0915310025874649</v>
      </c>
      <c r="BF1287" s="19" t="n">
        <v>0.0626650802967654</v>
      </c>
      <c r="BG1287" s="19" t="n">
        <v>0.158594145421983</v>
      </c>
    </row>
    <row r="1288">
      <c r="C1288" s="19"/>
      <c r="D1288" s="19"/>
      <c r="E1288" s="19"/>
      <c r="F1288" s="19"/>
      <c r="G1288" s="19"/>
      <c r="H1288" s="19"/>
      <c r="I1288" s="19"/>
      <c r="J1288" s="19"/>
      <c r="K1288" s="19"/>
      <c r="L1288" s="19"/>
      <c r="M1288" s="19"/>
      <c r="N1288" s="19"/>
      <c r="O1288" s="19"/>
      <c r="P1288" s="19"/>
      <c r="Q1288" s="19"/>
      <c r="R1288" s="19"/>
      <c r="S1288" s="19"/>
      <c r="T1288" s="19"/>
      <c r="U1288" s="19"/>
      <c r="V1288" s="19"/>
      <c r="W1288" s="19"/>
      <c r="X1288" s="19"/>
      <c r="Y1288" s="19"/>
      <c r="Z1288" s="19"/>
      <c r="AA1288" s="19"/>
      <c r="AB1288" s="19"/>
      <c r="AC1288" s="19"/>
      <c r="AD1288" s="19"/>
      <c r="AE1288" s="19"/>
      <c r="AF1288" s="19"/>
      <c r="AG1288" s="19"/>
      <c r="AH1288" s="19"/>
      <c r="AI1288" s="19"/>
      <c r="AJ1288" s="19"/>
      <c r="AK1288" s="19"/>
      <c r="AL1288" s="19"/>
      <c r="AM1288" s="19"/>
      <c r="AN1288" s="19"/>
      <c r="AO1288" s="19"/>
      <c r="AP1288" s="19"/>
      <c r="AQ1288" s="19"/>
      <c r="AR1288" s="19"/>
      <c r="AS1288" s="19"/>
      <c r="AT1288" s="19"/>
      <c r="AU1288" s="19"/>
      <c r="AV1288" s="19"/>
      <c r="AW1288" s="19"/>
      <c r="AX1288" s="19"/>
      <c r="AY1288" s="19"/>
      <c r="AZ1288" s="19"/>
      <c r="BA1288" s="19"/>
      <c r="BB1288" s="19"/>
      <c r="BC1288" s="19"/>
      <c r="BD1288" s="19"/>
      <c r="BE1288" s="19"/>
      <c r="BF1288" s="19"/>
      <c r="BG1288" s="19"/>
    </row>
    <row r="1289">
      <c r="B1289" s="7" t="s">
        <v>528</v>
      </c>
      <c r="C1289" s="19"/>
      <c r="D1289" s="19"/>
      <c r="E1289" s="19"/>
      <c r="F1289" s="19"/>
      <c r="G1289" s="19"/>
      <c r="H1289" s="19"/>
      <c r="I1289" s="19"/>
      <c r="J1289" s="19"/>
      <c r="K1289" s="19"/>
      <c r="L1289" s="19"/>
      <c r="M1289" s="19"/>
      <c r="N1289" s="19"/>
      <c r="O1289" s="19"/>
      <c r="P1289" s="19"/>
      <c r="Q1289" s="19"/>
      <c r="R1289" s="19"/>
      <c r="S1289" s="19"/>
      <c r="T1289" s="19"/>
      <c r="U1289" s="19"/>
      <c r="V1289" s="19"/>
      <c r="W1289" s="19"/>
      <c r="X1289" s="19"/>
      <c r="Y1289" s="19"/>
      <c r="Z1289" s="19"/>
      <c r="AA1289" s="19"/>
      <c r="AB1289" s="19"/>
      <c r="AC1289" s="19"/>
      <c r="AD1289" s="19"/>
      <c r="AE1289" s="19"/>
      <c r="AF1289" s="19"/>
      <c r="AG1289" s="19"/>
      <c r="AH1289" s="19"/>
      <c r="AI1289" s="19"/>
      <c r="AJ1289" s="19"/>
      <c r="AK1289" s="19"/>
      <c r="AL1289" s="19"/>
      <c r="AM1289" s="19"/>
      <c r="AN1289" s="19"/>
      <c r="AO1289" s="19"/>
      <c r="AP1289" s="19"/>
      <c r="AQ1289" s="19"/>
      <c r="AR1289" s="19"/>
      <c r="AS1289" s="19"/>
      <c r="AT1289" s="19"/>
      <c r="AU1289" s="19"/>
      <c r="AV1289" s="19"/>
      <c r="AW1289" s="19"/>
      <c r="AX1289" s="19"/>
      <c r="AY1289" s="19"/>
      <c r="AZ1289" s="19"/>
      <c r="BA1289" s="19"/>
      <c r="BB1289" s="19"/>
      <c r="BC1289" s="19"/>
      <c r="BD1289" s="19"/>
      <c r="BE1289" s="19"/>
      <c r="BF1289" s="19"/>
      <c r="BG1289" s="19"/>
    </row>
    <row r="1290">
      <c r="B1290" s="26" t="s">
        <v>79</v>
      </c>
      <c r="C1290" s="19"/>
      <c r="D1290" s="19"/>
      <c r="E1290" s="19"/>
      <c r="F1290" s="19"/>
      <c r="G1290" s="19"/>
      <c r="H1290" s="19"/>
      <c r="I1290" s="19"/>
      <c r="J1290" s="19"/>
      <c r="K1290" s="19"/>
      <c r="L1290" s="19"/>
      <c r="M1290" s="19"/>
      <c r="N1290" s="19"/>
      <c r="O1290" s="19"/>
      <c r="P1290" s="19"/>
      <c r="Q1290" s="19"/>
      <c r="R1290" s="19"/>
      <c r="S1290" s="19"/>
      <c r="T1290" s="19"/>
      <c r="U1290" s="19"/>
      <c r="V1290" s="19"/>
      <c r="W1290" s="19"/>
      <c r="X1290" s="19"/>
      <c r="Y1290" s="19"/>
      <c r="Z1290" s="19"/>
      <c r="AA1290" s="19"/>
      <c r="AB1290" s="19"/>
      <c r="AC1290" s="19"/>
      <c r="AD1290" s="19"/>
      <c r="AE1290" s="19"/>
      <c r="AF1290" s="19"/>
      <c r="AG1290" s="19"/>
      <c r="AH1290" s="19"/>
      <c r="AI1290" s="19"/>
      <c r="AJ1290" s="19"/>
      <c r="AK1290" s="19"/>
      <c r="AL1290" s="19"/>
      <c r="AM1290" s="19"/>
      <c r="AN1290" s="19"/>
      <c r="AO1290" s="19"/>
      <c r="AP1290" s="19"/>
      <c r="AQ1290" s="19"/>
      <c r="AR1290" s="19"/>
      <c r="AS1290" s="19"/>
      <c r="AT1290" s="19"/>
      <c r="AU1290" s="19"/>
      <c r="AV1290" s="19"/>
      <c r="AW1290" s="19"/>
      <c r="AX1290" s="19"/>
      <c r="AY1290" s="19"/>
      <c r="AZ1290" s="19"/>
      <c r="BA1290" s="19"/>
      <c r="BB1290" s="19"/>
      <c r="BC1290" s="19"/>
      <c r="BD1290" s="19"/>
      <c r="BE1290" s="19"/>
      <c r="BF1290" s="19"/>
      <c r="BG1290" s="19"/>
    </row>
    <row r="1291">
      <c r="B1291" t="s">
        <v>522</v>
      </c>
      <c r="C1291" s="19" t="n">
        <v>0.0830781130234913</v>
      </c>
      <c r="D1291" s="19" t="n">
        <v>0.0990693823491474</v>
      </c>
      <c r="E1291" s="19" t="n">
        <v>0.0681348625128163</v>
      </c>
      <c r="F1291" s="19"/>
      <c r="G1291" s="19" t="n">
        <v>0.133905499024104</v>
      </c>
      <c r="H1291" s="19" t="n">
        <v>0.137400318879677</v>
      </c>
      <c r="I1291" s="19" t="n">
        <v>0.102334988755081</v>
      </c>
      <c r="J1291" s="19" t="n">
        <v>0.0420726563461637</v>
      </c>
      <c r="K1291" s="19" t="n">
        <v>0.0472210665425261</v>
      </c>
      <c r="L1291" s="19" t="n">
        <v>0.0467641281489495</v>
      </c>
      <c r="M1291" s="19"/>
      <c r="N1291" s="19" t="n">
        <v>0.116428308508898</v>
      </c>
      <c r="O1291" s="19" t="n">
        <v>0.0847276917188445</v>
      </c>
      <c r="P1291" s="19" t="n">
        <v>0.0525680577233017</v>
      </c>
      <c r="Q1291" s="19" t="n">
        <v>0.0724021427351154</v>
      </c>
      <c r="R1291" s="19"/>
      <c r="S1291" s="19" t="n">
        <v>0.141570901728376</v>
      </c>
      <c r="T1291" s="19" t="n">
        <v>0.0512325950875132</v>
      </c>
      <c r="U1291" s="19" t="n">
        <v>0.0296616314413183</v>
      </c>
      <c r="V1291" s="19" t="n">
        <v>0.0538638376353289</v>
      </c>
      <c r="W1291" s="19" t="n">
        <v>0.10122356004828</v>
      </c>
      <c r="X1291" s="19" t="n">
        <v>0.143285445770005</v>
      </c>
      <c r="Y1291" s="19" t="n">
        <v>0.0609641875111253</v>
      </c>
      <c r="Z1291" s="19" t="n">
        <v>0.0532260476494034</v>
      </c>
      <c r="AA1291" s="19" t="n">
        <v>0.0832004508745542</v>
      </c>
      <c r="AB1291" s="19" t="n">
        <v>0.0899617123444234</v>
      </c>
      <c r="AC1291" s="19" t="n">
        <v>0.0344708954127146</v>
      </c>
      <c r="AD1291" s="19" t="n">
        <v>0.113454438358937</v>
      </c>
      <c r="AE1291" s="19"/>
      <c r="AF1291" s="19" t="n">
        <v>0.0743262657624518</v>
      </c>
      <c r="AG1291" s="19" t="n">
        <v>0.0882584810599128</v>
      </c>
      <c r="AH1291" s="19" t="n">
        <v>0.071139775477603</v>
      </c>
      <c r="AI1291" s="19"/>
      <c r="AJ1291" s="19" t="n">
        <v>0.0539766227665304</v>
      </c>
      <c r="AK1291" s="19" t="n">
        <v>0.128560556075465</v>
      </c>
      <c r="AL1291" s="19" t="n">
        <v>0.0522566434968115</v>
      </c>
      <c r="AM1291" s="19" t="n">
        <v>0.123092491852811</v>
      </c>
      <c r="AN1291" s="19" t="n">
        <v>0.0594398175802065</v>
      </c>
      <c r="AO1291" s="19"/>
      <c r="AP1291" s="19" t="n">
        <v>0.0548141547484307</v>
      </c>
      <c r="AQ1291" s="19" t="n">
        <v>0.124006267239084</v>
      </c>
      <c r="AR1291" s="19" t="n">
        <v>0.0878592916922583</v>
      </c>
      <c r="AS1291" s="19" t="n">
        <v>0.0555523958437534</v>
      </c>
      <c r="AT1291" s="19" t="n">
        <v>0.0911562604750817</v>
      </c>
      <c r="AU1291" s="19"/>
      <c r="AV1291" s="19" t="n">
        <v>0.127196324875149</v>
      </c>
      <c r="AW1291" s="19" t="n">
        <v>0.0706109064235812</v>
      </c>
      <c r="AX1291" s="19" t="n">
        <v>0.0803429268327746</v>
      </c>
      <c r="AY1291" s="19" t="n">
        <v>0.0597715049588947</v>
      </c>
      <c r="AZ1291" s="19" t="n">
        <v>0.0988643387951819</v>
      </c>
      <c r="BA1291" s="19" t="n">
        <v>0.012019703293687</v>
      </c>
      <c r="BB1291" s="19"/>
      <c r="BC1291" s="19" t="n">
        <v>0.0699524451197791</v>
      </c>
      <c r="BD1291" s="19" t="n">
        <v>0.0745859530718452</v>
      </c>
      <c r="BE1291" s="19" t="n">
        <v>0.0908994983808921</v>
      </c>
      <c r="BF1291" s="19" t="n">
        <v>0.11904936080454</v>
      </c>
      <c r="BG1291" s="19" t="n">
        <v>0.174345145733417</v>
      </c>
    </row>
    <row r="1292">
      <c r="B1292" t="s">
        <v>523</v>
      </c>
      <c r="C1292" s="19" t="n">
        <v>0.207738643112084</v>
      </c>
      <c r="D1292" s="19" t="n">
        <v>0.244524316925415</v>
      </c>
      <c r="E1292" s="19" t="n">
        <v>0.173494953118811</v>
      </c>
      <c r="F1292" s="19"/>
      <c r="G1292" s="19" t="n">
        <v>0.241509461346071</v>
      </c>
      <c r="H1292" s="19" t="n">
        <v>0.258893668226742</v>
      </c>
      <c r="I1292" s="19" t="n">
        <v>0.213918046158925</v>
      </c>
      <c r="J1292" s="19" t="n">
        <v>0.193947938063882</v>
      </c>
      <c r="K1292" s="19" t="n">
        <v>0.188848984557232</v>
      </c>
      <c r="L1292" s="19" t="n">
        <v>0.162571980159611</v>
      </c>
      <c r="M1292" s="19"/>
      <c r="N1292" s="19" t="n">
        <v>0.239647590127083</v>
      </c>
      <c r="O1292" s="19" t="n">
        <v>0.22174681692278</v>
      </c>
      <c r="P1292" s="19" t="n">
        <v>0.176459948180829</v>
      </c>
      <c r="Q1292" s="19" t="n">
        <v>0.184700865015867</v>
      </c>
      <c r="R1292" s="19"/>
      <c r="S1292" s="19" t="n">
        <v>0.250153778736801</v>
      </c>
      <c r="T1292" s="19" t="n">
        <v>0.201534786796922</v>
      </c>
      <c r="U1292" s="19" t="n">
        <v>0.177340928200456</v>
      </c>
      <c r="V1292" s="19" t="n">
        <v>0.225506817158135</v>
      </c>
      <c r="W1292" s="19" t="n">
        <v>0.275241452443287</v>
      </c>
      <c r="X1292" s="19" t="n">
        <v>0.1925611917726</v>
      </c>
      <c r="Y1292" s="19" t="n">
        <v>0.217407977582135</v>
      </c>
      <c r="Z1292" s="19" t="n">
        <v>0.194777315157139</v>
      </c>
      <c r="AA1292" s="19" t="n">
        <v>0.167856543618485</v>
      </c>
      <c r="AB1292" s="19" t="n">
        <v>0.141551610772397</v>
      </c>
      <c r="AC1292" s="19" t="n">
        <v>0.25087007884164</v>
      </c>
      <c r="AD1292" s="19" t="n">
        <v>0.215728700466657</v>
      </c>
      <c r="AE1292" s="19"/>
      <c r="AF1292" s="19" t="n">
        <v>0.188109645784534</v>
      </c>
      <c r="AG1292" s="19" t="n">
        <v>0.21565055902393</v>
      </c>
      <c r="AH1292" s="19" t="n">
        <v>0.207646248143769</v>
      </c>
      <c r="AI1292" s="19"/>
      <c r="AJ1292" s="19" t="n">
        <v>0.22536429045743</v>
      </c>
      <c r="AK1292" s="19" t="n">
        <v>0.216282205332642</v>
      </c>
      <c r="AL1292" s="19" t="n">
        <v>0.224426596444894</v>
      </c>
      <c r="AM1292" s="19" t="n">
        <v>0.165902916388364</v>
      </c>
      <c r="AN1292" s="19" t="n">
        <v>0.182371745563628</v>
      </c>
      <c r="AO1292" s="19"/>
      <c r="AP1292" s="19" t="n">
        <v>0.224512104407913</v>
      </c>
      <c r="AQ1292" s="19" t="n">
        <v>0.223921906851962</v>
      </c>
      <c r="AR1292" s="19" t="n">
        <v>0.200850116918076</v>
      </c>
      <c r="AS1292" s="19" t="n">
        <v>0.187524276880645</v>
      </c>
      <c r="AT1292" s="19" t="n">
        <v>0.212765744896107</v>
      </c>
      <c r="AU1292" s="19"/>
      <c r="AV1292" s="19" t="n">
        <v>0.251820591978536</v>
      </c>
      <c r="AW1292" s="19" t="n">
        <v>0.247250900841996</v>
      </c>
      <c r="AX1292" s="19" t="n">
        <v>0.204122131125434</v>
      </c>
      <c r="AY1292" s="19" t="n">
        <v>0.166938848174717</v>
      </c>
      <c r="AZ1292" s="19" t="n">
        <v>0.17829034944959</v>
      </c>
      <c r="BA1292" s="19" t="n">
        <v>0.179748383718442</v>
      </c>
      <c r="BB1292" s="19"/>
      <c r="BC1292" s="19" t="n">
        <v>0.209115399506798</v>
      </c>
      <c r="BD1292" s="19" t="n">
        <v>0.186975455833702</v>
      </c>
      <c r="BE1292" s="19" t="n">
        <v>0.237243243659476</v>
      </c>
      <c r="BF1292" s="19" t="n">
        <v>0.230220612691111</v>
      </c>
      <c r="BG1292" s="19" t="n">
        <v>0.282855146004221</v>
      </c>
    </row>
    <row r="1293">
      <c r="B1293" t="s">
        <v>524</v>
      </c>
      <c r="C1293" s="19" t="n">
        <v>0.172282785786985</v>
      </c>
      <c r="D1293" s="19" t="n">
        <v>0.186363859888634</v>
      </c>
      <c r="E1293" s="19" t="n">
        <v>0.157912539793153</v>
      </c>
      <c r="F1293" s="19"/>
      <c r="G1293" s="19" t="n">
        <v>0.163994687714424</v>
      </c>
      <c r="H1293" s="19" t="n">
        <v>0.164122912301688</v>
      </c>
      <c r="I1293" s="19" t="n">
        <v>0.174327606041904</v>
      </c>
      <c r="J1293" s="19" t="n">
        <v>0.168231839290176</v>
      </c>
      <c r="K1293" s="19" t="n">
        <v>0.180742079310511</v>
      </c>
      <c r="L1293" s="19" t="n">
        <v>0.180363384470592</v>
      </c>
      <c r="M1293" s="19"/>
      <c r="N1293" s="19" t="n">
        <v>0.155339107731439</v>
      </c>
      <c r="O1293" s="19" t="n">
        <v>0.156363581212171</v>
      </c>
      <c r="P1293" s="19" t="n">
        <v>0.206267347464279</v>
      </c>
      <c r="Q1293" s="19" t="n">
        <v>0.177571700345946</v>
      </c>
      <c r="R1293" s="19"/>
      <c r="S1293" s="19" t="n">
        <v>0.163786276193029</v>
      </c>
      <c r="T1293" s="19" t="n">
        <v>0.156983768701653</v>
      </c>
      <c r="U1293" s="19" t="n">
        <v>0.184299174371149</v>
      </c>
      <c r="V1293" s="19" t="n">
        <v>0.201681858627219</v>
      </c>
      <c r="W1293" s="19" t="n">
        <v>0.196169208515036</v>
      </c>
      <c r="X1293" s="19" t="n">
        <v>0.157547854782455</v>
      </c>
      <c r="Y1293" s="19" t="n">
        <v>0.193410601479124</v>
      </c>
      <c r="Z1293" s="19" t="n">
        <v>0.130430697677253</v>
      </c>
      <c r="AA1293" s="19" t="n">
        <v>0.15021475766523</v>
      </c>
      <c r="AB1293" s="19" t="n">
        <v>0.190389824039652</v>
      </c>
      <c r="AC1293" s="19" t="n">
        <v>0.225042516728913</v>
      </c>
      <c r="AD1293" s="19" t="n">
        <v>0.0831590632610738</v>
      </c>
      <c r="AE1293" s="19"/>
      <c r="AF1293" s="19" t="n">
        <v>0.184311344483603</v>
      </c>
      <c r="AG1293" s="19" t="n">
        <v>0.158043792415142</v>
      </c>
      <c r="AH1293" s="19" t="n">
        <v>0.191349516254326</v>
      </c>
      <c r="AI1293" s="19"/>
      <c r="AJ1293" s="19" t="n">
        <v>0.175472868161995</v>
      </c>
      <c r="AK1293" s="19" t="n">
        <v>0.171012834304601</v>
      </c>
      <c r="AL1293" s="19" t="n">
        <v>0.13850961182761</v>
      </c>
      <c r="AM1293" s="19" t="n">
        <v>0.152373973671425</v>
      </c>
      <c r="AN1293" s="19" t="n">
        <v>0.196034702218663</v>
      </c>
      <c r="AO1293" s="19"/>
      <c r="AP1293" s="19" t="n">
        <v>0.170435024560192</v>
      </c>
      <c r="AQ1293" s="19" t="n">
        <v>0.171423286790047</v>
      </c>
      <c r="AR1293" s="19" t="n">
        <v>0.184815332348841</v>
      </c>
      <c r="AS1293" s="19" t="n">
        <v>0.151880700936407</v>
      </c>
      <c r="AT1293" s="19" t="n">
        <v>0.160845179251712</v>
      </c>
      <c r="AU1293" s="19"/>
      <c r="AV1293" s="19" t="n">
        <v>0.165396225707355</v>
      </c>
      <c r="AW1293" s="19" t="n">
        <v>0.187512567473371</v>
      </c>
      <c r="AX1293" s="19" t="n">
        <v>0.147597968155566</v>
      </c>
      <c r="AY1293" s="19" t="n">
        <v>0.174448669744526</v>
      </c>
      <c r="AZ1293" s="19" t="n">
        <v>0.14395032346486</v>
      </c>
      <c r="BA1293" s="19" t="n">
        <v>0.15241849056595</v>
      </c>
      <c r="BB1293" s="19"/>
      <c r="BC1293" s="19" t="n">
        <v>0.170619655678645</v>
      </c>
      <c r="BD1293" s="19" t="n">
        <v>0.175974576729085</v>
      </c>
      <c r="BE1293" s="19" t="n">
        <v>0.171600465597415</v>
      </c>
      <c r="BF1293" s="19" t="n">
        <v>0.149097516779805</v>
      </c>
      <c r="BG1293" s="19" t="n">
        <v>0.0671560589227731</v>
      </c>
    </row>
    <row r="1294">
      <c r="B1294" t="s">
        <v>525</v>
      </c>
      <c r="C1294" s="19" t="n">
        <v>0.229346492209311</v>
      </c>
      <c r="D1294" s="19" t="n">
        <v>0.203770409717477</v>
      </c>
      <c r="E1294" s="19" t="n">
        <v>0.255219581883859</v>
      </c>
      <c r="F1294" s="19"/>
      <c r="G1294" s="19" t="n">
        <v>0.23517478246024</v>
      </c>
      <c r="H1294" s="19" t="n">
        <v>0.259924884605809</v>
      </c>
      <c r="I1294" s="19" t="n">
        <v>0.207904239702091</v>
      </c>
      <c r="J1294" s="19" t="n">
        <v>0.236407464854093</v>
      </c>
      <c r="K1294" s="19" t="n">
        <v>0.235493323892517</v>
      </c>
      <c r="L1294" s="19" t="n">
        <v>0.208243862613453</v>
      </c>
      <c r="M1294" s="19"/>
      <c r="N1294" s="19" t="n">
        <v>0.24779798605645</v>
      </c>
      <c r="O1294" s="19" t="n">
        <v>0.251479179383501</v>
      </c>
      <c r="P1294" s="19" t="n">
        <v>0.219499852269742</v>
      </c>
      <c r="Q1294" s="19" t="n">
        <v>0.195560123001055</v>
      </c>
      <c r="R1294" s="19"/>
      <c r="S1294" s="19" t="n">
        <v>0.231742852753586</v>
      </c>
      <c r="T1294" s="19" t="n">
        <v>0.234765220355816</v>
      </c>
      <c r="U1294" s="19" t="n">
        <v>0.229509299161377</v>
      </c>
      <c r="V1294" s="19" t="n">
        <v>0.196930268479159</v>
      </c>
      <c r="W1294" s="19" t="n">
        <v>0.201421245072604</v>
      </c>
      <c r="X1294" s="19" t="n">
        <v>0.213097580214375</v>
      </c>
      <c r="Y1294" s="19" t="n">
        <v>0.285302365070446</v>
      </c>
      <c r="Z1294" s="19" t="n">
        <v>0.240900180195278</v>
      </c>
      <c r="AA1294" s="19" t="n">
        <v>0.223090634652596</v>
      </c>
      <c r="AB1294" s="19" t="n">
        <v>0.240231607414976</v>
      </c>
      <c r="AC1294" s="19" t="n">
        <v>0.250950790679462</v>
      </c>
      <c r="AD1294" s="19" t="n">
        <v>0.194805601747361</v>
      </c>
      <c r="AE1294" s="19"/>
      <c r="AF1294" s="19" t="n">
        <v>0.219223432732693</v>
      </c>
      <c r="AG1294" s="19" t="n">
        <v>0.240324073354304</v>
      </c>
      <c r="AH1294" s="19" t="n">
        <v>0.222138537078259</v>
      </c>
      <c r="AI1294" s="19"/>
      <c r="AJ1294" s="19" t="n">
        <v>0.222980734739088</v>
      </c>
      <c r="AK1294" s="19" t="n">
        <v>0.231754406635092</v>
      </c>
      <c r="AL1294" s="19" t="n">
        <v>0.294233424228626</v>
      </c>
      <c r="AM1294" s="19" t="n">
        <v>0.241317306757092</v>
      </c>
      <c r="AN1294" s="19" t="n">
        <v>0.204755340537653</v>
      </c>
      <c r="AO1294" s="19"/>
      <c r="AP1294" s="19" t="n">
        <v>0.253725180435377</v>
      </c>
      <c r="AQ1294" s="19" t="n">
        <v>0.218517269310935</v>
      </c>
      <c r="AR1294" s="19" t="n">
        <v>0.209147937809856</v>
      </c>
      <c r="AS1294" s="19" t="n">
        <v>0.251469808248866</v>
      </c>
      <c r="AT1294" s="19" t="n">
        <v>0.228281806175963</v>
      </c>
      <c r="AU1294" s="19"/>
      <c r="AV1294" s="19" t="n">
        <v>0.216653938275235</v>
      </c>
      <c r="AW1294" s="19" t="n">
        <v>0.198308589177821</v>
      </c>
      <c r="AX1294" s="19" t="n">
        <v>0.288954623629475</v>
      </c>
      <c r="AY1294" s="19" t="n">
        <v>0.25672158607469</v>
      </c>
      <c r="AZ1294" s="19" t="n">
        <v>0.269754072903349</v>
      </c>
      <c r="BA1294" s="19" t="n">
        <v>0.18999048726382</v>
      </c>
      <c r="BB1294" s="19"/>
      <c r="BC1294" s="19" t="n">
        <v>0.209612440933207</v>
      </c>
      <c r="BD1294" s="19" t="n">
        <v>0.246567241556713</v>
      </c>
      <c r="BE1294" s="19" t="n">
        <v>0.230132070897994</v>
      </c>
      <c r="BF1294" s="19" t="n">
        <v>0.245716234025827</v>
      </c>
      <c r="BG1294" s="19" t="n">
        <v>0.105736160622978</v>
      </c>
    </row>
    <row r="1295">
      <c r="B1295" t="s">
        <v>526</v>
      </c>
      <c r="C1295" s="19" t="n">
        <v>0.0934333822999188</v>
      </c>
      <c r="D1295" s="19" t="n">
        <v>0.0733744892846774</v>
      </c>
      <c r="E1295" s="19" t="n">
        <v>0.111909504006359</v>
      </c>
      <c r="F1295" s="19"/>
      <c r="G1295" s="19" t="n">
        <v>0.0868199450014367</v>
      </c>
      <c r="H1295" s="19" t="n">
        <v>0.0587708408595887</v>
      </c>
      <c r="I1295" s="19" t="n">
        <v>0.0903095789403172</v>
      </c>
      <c r="J1295" s="19" t="n">
        <v>0.11933452049419</v>
      </c>
      <c r="K1295" s="19" t="n">
        <v>0.108202141608713</v>
      </c>
      <c r="L1295" s="19" t="n">
        <v>0.0975675770678408</v>
      </c>
      <c r="M1295" s="19"/>
      <c r="N1295" s="19" t="n">
        <v>0.067750202675905</v>
      </c>
      <c r="O1295" s="19" t="n">
        <v>0.0807822093913034</v>
      </c>
      <c r="P1295" s="19" t="n">
        <v>0.115842977644294</v>
      </c>
      <c r="Q1295" s="19" t="n">
        <v>0.114755925098144</v>
      </c>
      <c r="R1295" s="19"/>
      <c r="S1295" s="19" t="n">
        <v>0.0609528488793065</v>
      </c>
      <c r="T1295" s="19" t="n">
        <v>0.123672327408605</v>
      </c>
      <c r="U1295" s="19" t="n">
        <v>0.125967579029742</v>
      </c>
      <c r="V1295" s="19" t="n">
        <v>0.138684846585636</v>
      </c>
      <c r="W1295" s="19" t="n">
        <v>0.0577697426461668</v>
      </c>
      <c r="X1295" s="19" t="n">
        <v>0.0990222082807704</v>
      </c>
      <c r="Y1295" s="19" t="n">
        <v>0.0704153298323944</v>
      </c>
      <c r="Z1295" s="19" t="n">
        <v>0.0949963872733325</v>
      </c>
      <c r="AA1295" s="19" t="n">
        <v>0.0991313419803839</v>
      </c>
      <c r="AB1295" s="19" t="n">
        <v>0.0845382556419907</v>
      </c>
      <c r="AC1295" s="19" t="n">
        <v>0.0506521872048571</v>
      </c>
      <c r="AD1295" s="19" t="n">
        <v>0.0953328650295576</v>
      </c>
      <c r="AE1295" s="19"/>
      <c r="AF1295" s="19" t="n">
        <v>0.116979907289118</v>
      </c>
      <c r="AG1295" s="19" t="n">
        <v>0.0855791466557844</v>
      </c>
      <c r="AH1295" s="19" t="n">
        <v>0.0627862717498668</v>
      </c>
      <c r="AI1295" s="19"/>
      <c r="AJ1295" s="19" t="n">
        <v>0.0983559436960047</v>
      </c>
      <c r="AK1295" s="19" t="n">
        <v>0.0894453931352118</v>
      </c>
      <c r="AL1295" s="19" t="n">
        <v>0.0356280823549663</v>
      </c>
      <c r="AM1295" s="19" t="n">
        <v>0.290216536061575</v>
      </c>
      <c r="AN1295" s="19" t="n">
        <v>0.0835923784866753</v>
      </c>
      <c r="AO1295" s="19"/>
      <c r="AP1295" s="19" t="n">
        <v>0.0806500449786704</v>
      </c>
      <c r="AQ1295" s="19" t="n">
        <v>0.0920654430979025</v>
      </c>
      <c r="AR1295" s="19" t="n">
        <v>0.0730466295148431</v>
      </c>
      <c r="AS1295" s="19" t="n">
        <v>0.156239498215403</v>
      </c>
      <c r="AT1295" s="19" t="n">
        <v>0.0560272505245764</v>
      </c>
      <c r="AU1295" s="19"/>
      <c r="AV1295" s="19" t="n">
        <v>0.0769014152518235</v>
      </c>
      <c r="AW1295" s="19" t="n">
        <v>0.0859810415851076</v>
      </c>
      <c r="AX1295" s="19" t="n">
        <v>0.0789928548218898</v>
      </c>
      <c r="AY1295" s="19" t="n">
        <v>0.148889959962158</v>
      </c>
      <c r="AZ1295" s="19" t="n">
        <v>0.100610378352836</v>
      </c>
      <c r="BA1295" s="19" t="n">
        <v>0.0759195458978317</v>
      </c>
      <c r="BB1295" s="19"/>
      <c r="BC1295" s="19" t="n">
        <v>0.114308933596081</v>
      </c>
      <c r="BD1295" s="19" t="n">
        <v>0.0863592689475046</v>
      </c>
      <c r="BE1295" s="19" t="n">
        <v>0.0726803252030374</v>
      </c>
      <c r="BF1295" s="19" t="n">
        <v>0.072171929422181</v>
      </c>
      <c r="BG1295" s="19" t="n">
        <v>0.16482536960596</v>
      </c>
    </row>
    <row r="1296">
      <c r="B1296" t="s">
        <v>207</v>
      </c>
      <c r="C1296" s="19" t="n">
        <v>0.21412058356821</v>
      </c>
      <c r="D1296" s="19" t="n">
        <v>0.192897541834649</v>
      </c>
      <c r="E1296" s="19" t="n">
        <v>0.233328558685003</v>
      </c>
      <c r="F1296" s="19"/>
      <c r="G1296" s="19" t="n">
        <v>0.138595624453724</v>
      </c>
      <c r="H1296" s="19" t="n">
        <v>0.120887375126495</v>
      </c>
      <c r="I1296" s="19" t="n">
        <v>0.211205540401682</v>
      </c>
      <c r="J1296" s="19" t="n">
        <v>0.240005580951496</v>
      </c>
      <c r="K1296" s="19" t="n">
        <v>0.239492404088502</v>
      </c>
      <c r="L1296" s="19" t="n">
        <v>0.304489067539553</v>
      </c>
      <c r="M1296" s="19"/>
      <c r="N1296" s="19" t="n">
        <v>0.173036804900224</v>
      </c>
      <c r="O1296" s="19" t="n">
        <v>0.2049005213714</v>
      </c>
      <c r="P1296" s="19" t="n">
        <v>0.229361816717554</v>
      </c>
      <c r="Q1296" s="19" t="n">
        <v>0.255009243803873</v>
      </c>
      <c r="R1296" s="19"/>
      <c r="S1296" s="19" t="n">
        <v>0.151793341708902</v>
      </c>
      <c r="T1296" s="19" t="n">
        <v>0.23181130164949</v>
      </c>
      <c r="U1296" s="19" t="n">
        <v>0.253221387795957</v>
      </c>
      <c r="V1296" s="19" t="n">
        <v>0.183332371514522</v>
      </c>
      <c r="W1296" s="19" t="n">
        <v>0.168174791274626</v>
      </c>
      <c r="X1296" s="19" t="n">
        <v>0.194485719179795</v>
      </c>
      <c r="Y1296" s="19" t="n">
        <v>0.172499538524776</v>
      </c>
      <c r="Z1296" s="19" t="n">
        <v>0.285669372047594</v>
      </c>
      <c r="AA1296" s="19" t="n">
        <v>0.276506271208751</v>
      </c>
      <c r="AB1296" s="19" t="n">
        <v>0.253326989786561</v>
      </c>
      <c r="AC1296" s="19" t="n">
        <v>0.188013531132413</v>
      </c>
      <c r="AD1296" s="19" t="n">
        <v>0.297519331136414</v>
      </c>
      <c r="AE1296" s="19"/>
      <c r="AF1296" s="19" t="n">
        <v>0.2170494039476</v>
      </c>
      <c r="AG1296" s="19" t="n">
        <v>0.212143947490927</v>
      </c>
      <c r="AH1296" s="19" t="n">
        <v>0.244939651296176</v>
      </c>
      <c r="AI1296" s="19"/>
      <c r="AJ1296" s="19" t="n">
        <v>0.223849540178952</v>
      </c>
      <c r="AK1296" s="19" t="n">
        <v>0.162944604516989</v>
      </c>
      <c r="AL1296" s="19" t="n">
        <v>0.254945641647092</v>
      </c>
      <c r="AM1296" s="19" t="n">
        <v>0.027096775268733</v>
      </c>
      <c r="AN1296" s="19" t="n">
        <v>0.273806015613175</v>
      </c>
      <c r="AO1296" s="19"/>
      <c r="AP1296" s="19" t="n">
        <v>0.215863490869417</v>
      </c>
      <c r="AQ1296" s="19" t="n">
        <v>0.170065826710069</v>
      </c>
      <c r="AR1296" s="19" t="n">
        <v>0.244280691716126</v>
      </c>
      <c r="AS1296" s="19" t="n">
        <v>0.197333319874926</v>
      </c>
      <c r="AT1296" s="19" t="n">
        <v>0.25092375867656</v>
      </c>
      <c r="AU1296" s="19"/>
      <c r="AV1296" s="19" t="n">
        <v>0.162031503911902</v>
      </c>
      <c r="AW1296" s="19" t="n">
        <v>0.210335994498124</v>
      </c>
      <c r="AX1296" s="19" t="n">
        <v>0.19998949543486</v>
      </c>
      <c r="AY1296" s="19" t="n">
        <v>0.193229431085015</v>
      </c>
      <c r="AZ1296" s="19" t="n">
        <v>0.208530537034184</v>
      </c>
      <c r="BA1296" s="19" t="n">
        <v>0.38990338926027</v>
      </c>
      <c r="BB1296" s="19"/>
      <c r="BC1296" s="19" t="n">
        <v>0.22639112516549</v>
      </c>
      <c r="BD1296" s="19" t="n">
        <v>0.22953750386115</v>
      </c>
      <c r="BE1296" s="19" t="n">
        <v>0.197444396261186</v>
      </c>
      <c r="BF1296" s="19" t="n">
        <v>0.183744346276536</v>
      </c>
      <c r="BG1296" s="19" t="n">
        <v>0.205082119110651</v>
      </c>
    </row>
    <row r="1297">
      <c r="C1297" s="19"/>
      <c r="D1297" s="19"/>
      <c r="E1297" s="19"/>
      <c r="F1297" s="19"/>
      <c r="G1297" s="19"/>
      <c r="H1297" s="19"/>
      <c r="I1297" s="19"/>
      <c r="J1297" s="19"/>
      <c r="K1297" s="19"/>
      <c r="L1297" s="19"/>
      <c r="M1297" s="19"/>
      <c r="N1297" s="19"/>
      <c r="O1297" s="19"/>
      <c r="P1297" s="19"/>
      <c r="Q1297" s="19"/>
      <c r="R1297" s="19"/>
      <c r="S1297" s="19"/>
      <c r="T1297" s="19"/>
      <c r="U1297" s="19"/>
      <c r="V1297" s="19"/>
      <c r="W1297" s="19"/>
      <c r="X1297" s="19"/>
      <c r="Y1297" s="19"/>
      <c r="Z1297" s="19"/>
      <c r="AA1297" s="19"/>
      <c r="AB1297" s="19"/>
      <c r="AC1297" s="19"/>
      <c r="AD1297" s="19"/>
      <c r="AE1297" s="19"/>
      <c r="AF1297" s="19"/>
      <c r="AG1297" s="19"/>
      <c r="AH1297" s="19"/>
      <c r="AI1297" s="19"/>
      <c r="AJ1297" s="19"/>
      <c r="AK1297" s="19"/>
      <c r="AL1297" s="19"/>
      <c r="AM1297" s="19"/>
      <c r="AN1297" s="19"/>
      <c r="AO1297" s="19"/>
      <c r="AP1297" s="19"/>
      <c r="AQ1297" s="19"/>
      <c r="AR1297" s="19"/>
      <c r="AS1297" s="19"/>
      <c r="AT1297" s="19"/>
      <c r="AU1297" s="19"/>
      <c r="AV1297" s="19"/>
      <c r="AW1297" s="19"/>
      <c r="AX1297" s="19"/>
      <c r="AY1297" s="19"/>
      <c r="AZ1297" s="19"/>
      <c r="BA1297" s="19"/>
      <c r="BB1297" s="19"/>
      <c r="BC1297" s="19"/>
      <c r="BD1297" s="19"/>
      <c r="BE1297" s="19"/>
      <c r="BF1297" s="19"/>
      <c r="BG1297" s="19"/>
    </row>
    <row r="1298">
      <c r="B1298" s="7" t="s">
        <v>529</v>
      </c>
      <c r="C1298" s="19"/>
      <c r="D1298" s="19"/>
      <c r="E1298" s="19"/>
      <c r="F1298" s="19"/>
      <c r="G1298" s="19"/>
      <c r="H1298" s="19"/>
      <c r="I1298" s="19"/>
      <c r="J1298" s="19"/>
      <c r="K1298" s="19"/>
      <c r="L1298" s="19"/>
      <c r="M1298" s="19"/>
      <c r="N1298" s="19"/>
      <c r="O1298" s="19"/>
      <c r="P1298" s="19"/>
      <c r="Q1298" s="19"/>
      <c r="R1298" s="19"/>
      <c r="S1298" s="19"/>
      <c r="T1298" s="19"/>
      <c r="U1298" s="19"/>
      <c r="V1298" s="19"/>
      <c r="W1298" s="19"/>
      <c r="X1298" s="19"/>
      <c r="Y1298" s="19"/>
      <c r="Z1298" s="19"/>
      <c r="AA1298" s="19"/>
      <c r="AB1298" s="19"/>
      <c r="AC1298" s="19"/>
      <c r="AD1298" s="19"/>
      <c r="AE1298" s="19"/>
      <c r="AF1298" s="19"/>
      <c r="AG1298" s="19"/>
      <c r="AH1298" s="19"/>
      <c r="AI1298" s="19"/>
      <c r="AJ1298" s="19"/>
      <c r="AK1298" s="19"/>
      <c r="AL1298" s="19"/>
      <c r="AM1298" s="19"/>
      <c r="AN1298" s="19"/>
      <c r="AO1298" s="19"/>
      <c r="AP1298" s="19"/>
      <c r="AQ1298" s="19"/>
      <c r="AR1298" s="19"/>
      <c r="AS1298" s="19"/>
      <c r="AT1298" s="19"/>
      <c r="AU1298" s="19"/>
      <c r="AV1298" s="19"/>
      <c r="AW1298" s="19"/>
      <c r="AX1298" s="19"/>
      <c r="AY1298" s="19"/>
      <c r="AZ1298" s="19"/>
      <c r="BA1298" s="19"/>
      <c r="BB1298" s="19"/>
      <c r="BC1298" s="19"/>
      <c r="BD1298" s="19"/>
      <c r="BE1298" s="19"/>
      <c r="BF1298" s="19"/>
      <c r="BG1298" s="19"/>
    </row>
    <row r="1299">
      <c r="B1299" s="26" t="s">
        <v>79</v>
      </c>
      <c r="C1299" s="19"/>
      <c r="D1299" s="19"/>
      <c r="E1299" s="19"/>
      <c r="F1299" s="19"/>
      <c r="G1299" s="19"/>
      <c r="H1299" s="19"/>
      <c r="I1299" s="19"/>
      <c r="J1299" s="19"/>
      <c r="K1299" s="19"/>
      <c r="L1299" s="19"/>
      <c r="M1299" s="19"/>
      <c r="N1299" s="19"/>
      <c r="O1299" s="19"/>
      <c r="P1299" s="19"/>
      <c r="Q1299" s="19"/>
      <c r="R1299" s="19"/>
      <c r="S1299" s="19"/>
      <c r="T1299" s="19"/>
      <c r="U1299" s="19"/>
      <c r="V1299" s="19"/>
      <c r="W1299" s="19"/>
      <c r="X1299" s="19"/>
      <c r="Y1299" s="19"/>
      <c r="Z1299" s="19"/>
      <c r="AA1299" s="19"/>
      <c r="AB1299" s="19"/>
      <c r="AC1299" s="19"/>
      <c r="AD1299" s="19"/>
      <c r="AE1299" s="19"/>
      <c r="AF1299" s="19"/>
      <c r="AG1299" s="19"/>
      <c r="AH1299" s="19"/>
      <c r="AI1299" s="19"/>
      <c r="AJ1299" s="19"/>
      <c r="AK1299" s="19"/>
      <c r="AL1299" s="19"/>
      <c r="AM1299" s="19"/>
      <c r="AN1299" s="19"/>
      <c r="AO1299" s="19"/>
      <c r="AP1299" s="19"/>
      <c r="AQ1299" s="19"/>
      <c r="AR1299" s="19"/>
      <c r="AS1299" s="19"/>
      <c r="AT1299" s="19"/>
      <c r="AU1299" s="19"/>
      <c r="AV1299" s="19"/>
      <c r="AW1299" s="19"/>
      <c r="AX1299" s="19"/>
      <c r="AY1299" s="19"/>
      <c r="AZ1299" s="19"/>
      <c r="BA1299" s="19"/>
      <c r="BB1299" s="19"/>
      <c r="BC1299" s="19"/>
      <c r="BD1299" s="19"/>
      <c r="BE1299" s="19"/>
      <c r="BF1299" s="19"/>
      <c r="BG1299" s="19"/>
    </row>
    <row r="1300">
      <c r="B1300" t="s">
        <v>522</v>
      </c>
      <c r="C1300" s="19" t="n">
        <v>0.110311440526905</v>
      </c>
      <c r="D1300" s="19" t="n">
        <v>0.142568633127103</v>
      </c>
      <c r="E1300" s="19" t="n">
        <v>0.0797165500854961</v>
      </c>
      <c r="F1300" s="19"/>
      <c r="G1300" s="19" t="n">
        <v>0.136304633115306</v>
      </c>
      <c r="H1300" s="19" t="n">
        <v>0.168715723650739</v>
      </c>
      <c r="I1300" s="19" t="n">
        <v>0.152300761611473</v>
      </c>
      <c r="J1300" s="19" t="n">
        <v>0.0657839444094653</v>
      </c>
      <c r="K1300" s="19" t="n">
        <v>0.0822269455675065</v>
      </c>
      <c r="L1300" s="19" t="n">
        <v>0.0664586421826222</v>
      </c>
      <c r="M1300" s="19"/>
      <c r="N1300" s="19" t="n">
        <v>0.144428018251094</v>
      </c>
      <c r="O1300" s="19" t="n">
        <v>0.103267198535829</v>
      </c>
      <c r="P1300" s="19" t="n">
        <v>0.0949733490724556</v>
      </c>
      <c r="Q1300" s="19" t="n">
        <v>0.0925832124915471</v>
      </c>
      <c r="R1300" s="19"/>
      <c r="S1300" s="19" t="n">
        <v>0.180090715628123</v>
      </c>
      <c r="T1300" s="19" t="n">
        <v>0.0880197692377381</v>
      </c>
      <c r="U1300" s="19" t="n">
        <v>0.0636076082504252</v>
      </c>
      <c r="V1300" s="19" t="n">
        <v>0.0930323372522308</v>
      </c>
      <c r="W1300" s="19" t="n">
        <v>0.151845253061683</v>
      </c>
      <c r="X1300" s="19" t="n">
        <v>0.180185682384722</v>
      </c>
      <c r="Y1300" s="19" t="n">
        <v>0.0574043805202364</v>
      </c>
      <c r="Z1300" s="19" t="n">
        <v>0.0544453670337535</v>
      </c>
      <c r="AA1300" s="19" t="n">
        <v>0.108713716907173</v>
      </c>
      <c r="AB1300" s="19" t="n">
        <v>0.0921768397077322</v>
      </c>
      <c r="AC1300" s="19" t="n">
        <v>0.0779627795599252</v>
      </c>
      <c r="AD1300" s="19" t="n">
        <v>0.0797068060428283</v>
      </c>
      <c r="AE1300" s="19"/>
      <c r="AF1300" s="19" t="n">
        <v>0.117816664773676</v>
      </c>
      <c r="AG1300" s="19" t="n">
        <v>0.104007549562924</v>
      </c>
      <c r="AH1300" s="19" t="n">
        <v>0.113219053486011</v>
      </c>
      <c r="AI1300" s="19"/>
      <c r="AJ1300" s="19" t="n">
        <v>0.095592967769032</v>
      </c>
      <c r="AK1300" s="19" t="n">
        <v>0.144917884714582</v>
      </c>
      <c r="AL1300" s="19" t="n">
        <v>0.0714421411452722</v>
      </c>
      <c r="AM1300" s="19" t="n">
        <v>0.169266991430158</v>
      </c>
      <c r="AN1300" s="19" t="n">
        <v>0.118946990065995</v>
      </c>
      <c r="AO1300" s="19"/>
      <c r="AP1300" s="19" t="n">
        <v>0.0893438682997457</v>
      </c>
      <c r="AQ1300" s="19" t="n">
        <v>0.143082861707589</v>
      </c>
      <c r="AR1300" s="19" t="n">
        <v>0.097783075614177</v>
      </c>
      <c r="AS1300" s="19" t="n">
        <v>0.109351205450769</v>
      </c>
      <c r="AT1300" s="19" t="n">
        <v>0.072357767468543</v>
      </c>
      <c r="AU1300" s="19"/>
      <c r="AV1300" s="19" t="n">
        <v>0.159943771714625</v>
      </c>
      <c r="AW1300" s="19" t="n">
        <v>0.103681467166377</v>
      </c>
      <c r="AX1300" s="19" t="n">
        <v>0.114433830062212</v>
      </c>
      <c r="AY1300" s="19" t="n">
        <v>0.0853630037194902</v>
      </c>
      <c r="AZ1300" s="19" t="n">
        <v>0.0703995829698213</v>
      </c>
      <c r="BA1300" s="19" t="n">
        <v>0.0449287044228007</v>
      </c>
      <c r="BB1300" s="19"/>
      <c r="BC1300" s="19" t="n">
        <v>0.0968561481930662</v>
      </c>
      <c r="BD1300" s="19" t="n">
        <v>0.080907314481692</v>
      </c>
      <c r="BE1300" s="19" t="n">
        <v>0.125516844474064</v>
      </c>
      <c r="BF1300" s="19" t="n">
        <v>0.153437697568383</v>
      </c>
      <c r="BG1300" s="19" t="n">
        <v>0.196477727729536</v>
      </c>
    </row>
    <row r="1301">
      <c r="B1301" t="s">
        <v>523</v>
      </c>
      <c r="C1301" s="19" t="n">
        <v>0.150444223897918</v>
      </c>
      <c r="D1301" s="19" t="n">
        <v>0.169758971057396</v>
      </c>
      <c r="E1301" s="19" t="n">
        <v>0.129837499302985</v>
      </c>
      <c r="F1301" s="19"/>
      <c r="G1301" s="19" t="n">
        <v>0.199521337158495</v>
      </c>
      <c r="H1301" s="19" t="n">
        <v>0.202725866793659</v>
      </c>
      <c r="I1301" s="19" t="n">
        <v>0.163729045717248</v>
      </c>
      <c r="J1301" s="19" t="n">
        <v>0.130973018107901</v>
      </c>
      <c r="K1301" s="19" t="n">
        <v>0.131179948949354</v>
      </c>
      <c r="L1301" s="19" t="n">
        <v>0.0932100187151458</v>
      </c>
      <c r="M1301" s="19"/>
      <c r="N1301" s="19" t="n">
        <v>0.190484864062537</v>
      </c>
      <c r="O1301" s="19" t="n">
        <v>0.16656140022056</v>
      </c>
      <c r="P1301" s="19" t="n">
        <v>0.12920830038484</v>
      </c>
      <c r="Q1301" s="19" t="n">
        <v>0.109500709446055</v>
      </c>
      <c r="R1301" s="19"/>
      <c r="S1301" s="19" t="n">
        <v>0.166329788586287</v>
      </c>
      <c r="T1301" s="19" t="n">
        <v>0.103017583656203</v>
      </c>
      <c r="U1301" s="19" t="n">
        <v>0.110458022957685</v>
      </c>
      <c r="V1301" s="19" t="n">
        <v>0.15776417141072</v>
      </c>
      <c r="W1301" s="19" t="n">
        <v>0.201124296383616</v>
      </c>
      <c r="X1301" s="19" t="n">
        <v>0.118240369686344</v>
      </c>
      <c r="Y1301" s="19" t="n">
        <v>0.164110190148957</v>
      </c>
      <c r="Z1301" s="19" t="n">
        <v>0.156016066500229</v>
      </c>
      <c r="AA1301" s="19" t="n">
        <v>0.148250217271124</v>
      </c>
      <c r="AB1301" s="19" t="n">
        <v>0.170039473643487</v>
      </c>
      <c r="AC1301" s="19" t="n">
        <v>0.186456142342737</v>
      </c>
      <c r="AD1301" s="19" t="n">
        <v>0.189507582751685</v>
      </c>
      <c r="AE1301" s="19"/>
      <c r="AF1301" s="19" t="n">
        <v>0.127612055901483</v>
      </c>
      <c r="AG1301" s="19" t="n">
        <v>0.148840497034898</v>
      </c>
      <c r="AH1301" s="19" t="n">
        <v>0.189053017687317</v>
      </c>
      <c r="AI1301" s="19"/>
      <c r="AJ1301" s="19" t="n">
        <v>0.150567274157427</v>
      </c>
      <c r="AK1301" s="19" t="n">
        <v>0.156309710345613</v>
      </c>
      <c r="AL1301" s="19" t="n">
        <v>0.135835556664314</v>
      </c>
      <c r="AM1301" s="19" t="n">
        <v>0.147185754340008</v>
      </c>
      <c r="AN1301" s="19" t="n">
        <v>0.134460079754295</v>
      </c>
      <c r="AO1301" s="19"/>
      <c r="AP1301" s="19" t="n">
        <v>0.161804267592002</v>
      </c>
      <c r="AQ1301" s="19" t="n">
        <v>0.167604210564517</v>
      </c>
      <c r="AR1301" s="19" t="n">
        <v>0.1255006111758</v>
      </c>
      <c r="AS1301" s="19" t="n">
        <v>0.111203585408887</v>
      </c>
      <c r="AT1301" s="19" t="n">
        <v>0.175057900461948</v>
      </c>
      <c r="AU1301" s="19"/>
      <c r="AV1301" s="19" t="n">
        <v>0.169255139050097</v>
      </c>
      <c r="AW1301" s="19" t="n">
        <v>0.185380164577871</v>
      </c>
      <c r="AX1301" s="19" t="n">
        <v>0.129282649295936</v>
      </c>
      <c r="AY1301" s="19" t="n">
        <v>0.111403317973204</v>
      </c>
      <c r="AZ1301" s="19" t="n">
        <v>0.202617310409005</v>
      </c>
      <c r="BA1301" s="19" t="n">
        <v>0.0986849188343995</v>
      </c>
      <c r="BB1301" s="19"/>
      <c r="BC1301" s="19" t="n">
        <v>0.115203328609449</v>
      </c>
      <c r="BD1301" s="19" t="n">
        <v>0.128349981793165</v>
      </c>
      <c r="BE1301" s="19" t="n">
        <v>0.188810300187426</v>
      </c>
      <c r="BF1301" s="19" t="n">
        <v>0.201938013426729</v>
      </c>
      <c r="BG1301" s="19" t="n">
        <v>0.182354897050858</v>
      </c>
    </row>
    <row r="1302">
      <c r="B1302" t="s">
        <v>524</v>
      </c>
      <c r="C1302" s="19" t="n">
        <v>0.111663137883423</v>
      </c>
      <c r="D1302" s="19" t="n">
        <v>0.122910246994254</v>
      </c>
      <c r="E1302" s="19" t="n">
        <v>0.101573001763125</v>
      </c>
      <c r="F1302" s="19"/>
      <c r="G1302" s="19" t="n">
        <v>0.13746919586202</v>
      </c>
      <c r="H1302" s="19" t="n">
        <v>0.136445612462947</v>
      </c>
      <c r="I1302" s="19" t="n">
        <v>0.101536908314172</v>
      </c>
      <c r="J1302" s="19" t="n">
        <v>0.143550591933518</v>
      </c>
      <c r="K1302" s="19" t="n">
        <v>0.0818670386602343</v>
      </c>
      <c r="L1302" s="19" t="n">
        <v>0.0767837250124099</v>
      </c>
      <c r="M1302" s="19"/>
      <c r="N1302" s="19" t="n">
        <v>0.10515536095024</v>
      </c>
      <c r="O1302" s="19" t="n">
        <v>0.100415397042231</v>
      </c>
      <c r="P1302" s="19" t="n">
        <v>0.118150748824682</v>
      </c>
      <c r="Q1302" s="19" t="n">
        <v>0.124891612355741</v>
      </c>
      <c r="R1302" s="19"/>
      <c r="S1302" s="19" t="n">
        <v>0.153822956408371</v>
      </c>
      <c r="T1302" s="19" t="n">
        <v>0.0914940190776109</v>
      </c>
      <c r="U1302" s="19" t="n">
        <v>0.0985483611009079</v>
      </c>
      <c r="V1302" s="19" t="n">
        <v>0.120339860741123</v>
      </c>
      <c r="W1302" s="19" t="n">
        <v>0.138407716064526</v>
      </c>
      <c r="X1302" s="19" t="n">
        <v>0.102071709601432</v>
      </c>
      <c r="Y1302" s="19" t="n">
        <v>0.140138790690082</v>
      </c>
      <c r="Z1302" s="19" t="n">
        <v>0.0923947402428672</v>
      </c>
      <c r="AA1302" s="19" t="n">
        <v>0.0925349990332774</v>
      </c>
      <c r="AB1302" s="19" t="n">
        <v>0.0745798692579988</v>
      </c>
      <c r="AC1302" s="19" t="n">
        <v>0.117160684391647</v>
      </c>
      <c r="AD1302" s="19" t="n">
        <v>0.09861979583886</v>
      </c>
      <c r="AE1302" s="19"/>
      <c r="AF1302" s="19" t="n">
        <v>0.118836944786883</v>
      </c>
      <c r="AG1302" s="19" t="n">
        <v>0.0996619661217175</v>
      </c>
      <c r="AH1302" s="19" t="n">
        <v>0.108089256162724</v>
      </c>
      <c r="AI1302" s="19"/>
      <c r="AJ1302" s="19" t="n">
        <v>0.107993555364179</v>
      </c>
      <c r="AK1302" s="19" t="n">
        <v>0.13896567039711</v>
      </c>
      <c r="AL1302" s="19" t="n">
        <v>0.0713298822782317</v>
      </c>
      <c r="AM1302" s="19" t="n">
        <v>0.118705143426405</v>
      </c>
      <c r="AN1302" s="19" t="n">
        <v>0.102888962965412</v>
      </c>
      <c r="AO1302" s="19"/>
      <c r="AP1302" s="19" t="n">
        <v>0.109529928525657</v>
      </c>
      <c r="AQ1302" s="19" t="n">
        <v>0.109121316617197</v>
      </c>
      <c r="AR1302" s="19" t="n">
        <v>0.07452185121708</v>
      </c>
      <c r="AS1302" s="19" t="n">
        <v>0.117644957771585</v>
      </c>
      <c r="AT1302" s="19" t="n">
        <v>0.11056750254887</v>
      </c>
      <c r="AU1302" s="19"/>
      <c r="AV1302" s="19" t="n">
        <v>0.12659279509443</v>
      </c>
      <c r="AW1302" s="19" t="n">
        <v>0.108940631400652</v>
      </c>
      <c r="AX1302" s="19" t="n">
        <v>0.0632209226023496</v>
      </c>
      <c r="AY1302" s="19" t="n">
        <v>0.133490656169362</v>
      </c>
      <c r="AZ1302" s="19" t="n">
        <v>0.100794957192547</v>
      </c>
      <c r="BA1302" s="19" t="n">
        <v>0.096573956260714</v>
      </c>
      <c r="BB1302" s="19"/>
      <c r="BC1302" s="19" t="n">
        <v>0.120423725928328</v>
      </c>
      <c r="BD1302" s="19" t="n">
        <v>0.119363230401129</v>
      </c>
      <c r="BE1302" s="19" t="n">
        <v>0.117900384692268</v>
      </c>
      <c r="BF1302" s="19" t="n">
        <v>0.114003114310576</v>
      </c>
      <c r="BG1302" s="19" t="n">
        <v>0</v>
      </c>
    </row>
    <row r="1303">
      <c r="B1303" t="s">
        <v>525</v>
      </c>
      <c r="C1303" s="19" t="n">
        <v>0.148524927091271</v>
      </c>
      <c r="D1303" s="19" t="n">
        <v>0.127049977852901</v>
      </c>
      <c r="E1303" s="19" t="n">
        <v>0.169775954055745</v>
      </c>
      <c r="F1303" s="19"/>
      <c r="G1303" s="19" t="n">
        <v>0.176824562954249</v>
      </c>
      <c r="H1303" s="19" t="n">
        <v>0.154561905591222</v>
      </c>
      <c r="I1303" s="19" t="n">
        <v>0.154209874613708</v>
      </c>
      <c r="J1303" s="19" t="n">
        <v>0.160819100045927</v>
      </c>
      <c r="K1303" s="19" t="n">
        <v>0.128612144597724</v>
      </c>
      <c r="L1303" s="19" t="n">
        <v>0.123535380835311</v>
      </c>
      <c r="M1303" s="19"/>
      <c r="N1303" s="19" t="n">
        <v>0.154771391093992</v>
      </c>
      <c r="O1303" s="19" t="n">
        <v>0.155790409856259</v>
      </c>
      <c r="P1303" s="19" t="n">
        <v>0.140899539846291</v>
      </c>
      <c r="Q1303" s="19" t="n">
        <v>0.141235692725088</v>
      </c>
      <c r="R1303" s="19"/>
      <c r="S1303" s="19" t="n">
        <v>0.136330342152041</v>
      </c>
      <c r="T1303" s="19" t="n">
        <v>0.141691113331487</v>
      </c>
      <c r="U1303" s="19" t="n">
        <v>0.122311411550598</v>
      </c>
      <c r="V1303" s="19" t="n">
        <v>0.160732035974525</v>
      </c>
      <c r="W1303" s="19" t="n">
        <v>0.143623880108172</v>
      </c>
      <c r="X1303" s="19" t="n">
        <v>0.158974381846563</v>
      </c>
      <c r="Y1303" s="19" t="n">
        <v>0.19307635893038</v>
      </c>
      <c r="Z1303" s="19" t="n">
        <v>0.222081388688478</v>
      </c>
      <c r="AA1303" s="19" t="n">
        <v>0.139995308585569</v>
      </c>
      <c r="AB1303" s="19" t="n">
        <v>0.119654830500496</v>
      </c>
      <c r="AC1303" s="19" t="n">
        <v>0.175267768663649</v>
      </c>
      <c r="AD1303" s="19" t="n">
        <v>0.105025441613754</v>
      </c>
      <c r="AE1303" s="19"/>
      <c r="AF1303" s="19" t="n">
        <v>0.147391874772616</v>
      </c>
      <c r="AG1303" s="19" t="n">
        <v>0.142917192700787</v>
      </c>
      <c r="AH1303" s="19" t="n">
        <v>0.133318184755818</v>
      </c>
      <c r="AI1303" s="19"/>
      <c r="AJ1303" s="19" t="n">
        <v>0.132431222181313</v>
      </c>
      <c r="AK1303" s="19" t="n">
        <v>0.151283094653453</v>
      </c>
      <c r="AL1303" s="19" t="n">
        <v>0.1564003653141</v>
      </c>
      <c r="AM1303" s="19" t="n">
        <v>0.172697127940939</v>
      </c>
      <c r="AN1303" s="19" t="n">
        <v>0.155179401426269</v>
      </c>
      <c r="AO1303" s="19"/>
      <c r="AP1303" s="19" t="n">
        <v>0.148308875483856</v>
      </c>
      <c r="AQ1303" s="19" t="n">
        <v>0.13731572597304</v>
      </c>
      <c r="AR1303" s="19" t="n">
        <v>0.156982881116741</v>
      </c>
      <c r="AS1303" s="19" t="n">
        <v>0.158663803171764</v>
      </c>
      <c r="AT1303" s="19" t="n">
        <v>0.149631867422101</v>
      </c>
      <c r="AU1303" s="19"/>
      <c r="AV1303" s="19" t="n">
        <v>0.135710657729536</v>
      </c>
      <c r="AW1303" s="19" t="n">
        <v>0.141312052359927</v>
      </c>
      <c r="AX1303" s="19" t="n">
        <v>0.171152553823074</v>
      </c>
      <c r="AY1303" s="19" t="n">
        <v>0.156458052721868</v>
      </c>
      <c r="AZ1303" s="19" t="n">
        <v>0.169966374236504</v>
      </c>
      <c r="BA1303" s="19" t="n">
        <v>0.111080623763599</v>
      </c>
      <c r="BB1303" s="19"/>
      <c r="BC1303" s="19" t="n">
        <v>0.139886516736179</v>
      </c>
      <c r="BD1303" s="19" t="n">
        <v>0.167565750338265</v>
      </c>
      <c r="BE1303" s="19" t="n">
        <v>0.153370001423098</v>
      </c>
      <c r="BF1303" s="19" t="n">
        <v>0.0913983963958411</v>
      </c>
      <c r="BG1303" s="19" t="n">
        <v>0.175538625637879</v>
      </c>
    </row>
    <row r="1304">
      <c r="B1304" t="s">
        <v>526</v>
      </c>
      <c r="C1304" s="19" t="n">
        <v>0.126317369989222</v>
      </c>
      <c r="D1304" s="19" t="n">
        <v>0.120767278558056</v>
      </c>
      <c r="E1304" s="19" t="n">
        <v>0.131843639447134</v>
      </c>
      <c r="F1304" s="19"/>
      <c r="G1304" s="19" t="n">
        <v>0.128582808165764</v>
      </c>
      <c r="H1304" s="19" t="n">
        <v>0.128174927260139</v>
      </c>
      <c r="I1304" s="19" t="n">
        <v>0.121994992275328</v>
      </c>
      <c r="J1304" s="19" t="n">
        <v>0.150344652396292</v>
      </c>
      <c r="K1304" s="19" t="n">
        <v>0.128236768026287</v>
      </c>
      <c r="L1304" s="19" t="n">
        <v>0.10606591939638</v>
      </c>
      <c r="M1304" s="19"/>
      <c r="N1304" s="19" t="n">
        <v>0.124206573844249</v>
      </c>
      <c r="O1304" s="19" t="n">
        <v>0.125259676895943</v>
      </c>
      <c r="P1304" s="19" t="n">
        <v>0.13088379236877</v>
      </c>
      <c r="Q1304" s="19" t="n">
        <v>0.125930061195165</v>
      </c>
      <c r="R1304" s="19"/>
      <c r="S1304" s="19" t="n">
        <v>0.113754544349655</v>
      </c>
      <c r="T1304" s="19" t="n">
        <v>0.143677261339828</v>
      </c>
      <c r="U1304" s="19" t="n">
        <v>0.194274072745142</v>
      </c>
      <c r="V1304" s="19" t="n">
        <v>0.117970084700584</v>
      </c>
      <c r="W1304" s="19" t="n">
        <v>0.108580563908794</v>
      </c>
      <c r="X1304" s="19" t="n">
        <v>0.104632110789258</v>
      </c>
      <c r="Y1304" s="19" t="n">
        <v>0.105634149180735</v>
      </c>
      <c r="Z1304" s="19" t="n">
        <v>0.0823337116149817</v>
      </c>
      <c r="AA1304" s="19" t="n">
        <v>0.158082818048703</v>
      </c>
      <c r="AB1304" s="19" t="n">
        <v>0.104570171173981</v>
      </c>
      <c r="AC1304" s="19" t="n">
        <v>0.121802923450155</v>
      </c>
      <c r="AD1304" s="19" t="n">
        <v>0.130153595783906</v>
      </c>
      <c r="AE1304" s="19"/>
      <c r="AF1304" s="19" t="n">
        <v>0.129608793653826</v>
      </c>
      <c r="AG1304" s="19" t="n">
        <v>0.12875238259055</v>
      </c>
      <c r="AH1304" s="19" t="n">
        <v>0.114639132031262</v>
      </c>
      <c r="AI1304" s="19"/>
      <c r="AJ1304" s="19" t="n">
        <v>0.128534901462755</v>
      </c>
      <c r="AK1304" s="19" t="n">
        <v>0.130912504938954</v>
      </c>
      <c r="AL1304" s="19" t="n">
        <v>0.11107518541393</v>
      </c>
      <c r="AM1304" s="19" t="n">
        <v>0.230535266183106</v>
      </c>
      <c r="AN1304" s="19" t="n">
        <v>0.101655419395142</v>
      </c>
      <c r="AO1304" s="19"/>
      <c r="AP1304" s="19" t="n">
        <v>0.122414466193137</v>
      </c>
      <c r="AQ1304" s="19" t="n">
        <v>0.146958980268686</v>
      </c>
      <c r="AR1304" s="19" t="n">
        <v>0.100271399276272</v>
      </c>
      <c r="AS1304" s="19" t="n">
        <v>0.148069629949753</v>
      </c>
      <c r="AT1304" s="19" t="n">
        <v>0.121680701433297</v>
      </c>
      <c r="AU1304" s="19"/>
      <c r="AV1304" s="19" t="n">
        <v>0.129184236675414</v>
      </c>
      <c r="AW1304" s="19" t="n">
        <v>0.120896685351195</v>
      </c>
      <c r="AX1304" s="19" t="n">
        <v>0.117761272830388</v>
      </c>
      <c r="AY1304" s="19" t="n">
        <v>0.164212582187967</v>
      </c>
      <c r="AZ1304" s="19" t="n">
        <v>0.140591337577511</v>
      </c>
      <c r="BA1304" s="19" t="n">
        <v>0.0875415620448997</v>
      </c>
      <c r="BB1304" s="19"/>
      <c r="BC1304" s="19" t="n">
        <v>0.12642612709066</v>
      </c>
      <c r="BD1304" s="19" t="n">
        <v>0.139454618884035</v>
      </c>
      <c r="BE1304" s="19" t="n">
        <v>0.103994177107288</v>
      </c>
      <c r="BF1304" s="19" t="n">
        <v>0.166453921082885</v>
      </c>
      <c r="BG1304" s="19" t="n">
        <v>0.0886088548830034</v>
      </c>
    </row>
    <row r="1305">
      <c r="B1305" t="s">
        <v>207</v>
      </c>
      <c r="C1305" s="19" t="n">
        <v>0.352738900611261</v>
      </c>
      <c r="D1305" s="19" t="n">
        <v>0.31694489241029</v>
      </c>
      <c r="E1305" s="19" t="n">
        <v>0.387253355345514</v>
      </c>
      <c r="F1305" s="19"/>
      <c r="G1305" s="19" t="n">
        <v>0.221297462744167</v>
      </c>
      <c r="H1305" s="19" t="n">
        <v>0.209375964241295</v>
      </c>
      <c r="I1305" s="19" t="n">
        <v>0.306228417468071</v>
      </c>
      <c r="J1305" s="19" t="n">
        <v>0.348528693106896</v>
      </c>
      <c r="K1305" s="19" t="n">
        <v>0.447877154198894</v>
      </c>
      <c r="L1305" s="19" t="n">
        <v>0.533946313858131</v>
      </c>
      <c r="M1305" s="19"/>
      <c r="N1305" s="19" t="n">
        <v>0.280953791797888</v>
      </c>
      <c r="O1305" s="19" t="n">
        <v>0.348705917449178</v>
      </c>
      <c r="P1305" s="19" t="n">
        <v>0.385884269502962</v>
      </c>
      <c r="Q1305" s="19" t="n">
        <v>0.405858711786403</v>
      </c>
      <c r="R1305" s="19"/>
      <c r="S1305" s="19" t="n">
        <v>0.249671652875523</v>
      </c>
      <c r="T1305" s="19" t="n">
        <v>0.432100253357133</v>
      </c>
      <c r="U1305" s="19" t="n">
        <v>0.410800523395242</v>
      </c>
      <c r="V1305" s="19" t="n">
        <v>0.350161509920817</v>
      </c>
      <c r="W1305" s="19" t="n">
        <v>0.25641829047321</v>
      </c>
      <c r="X1305" s="19" t="n">
        <v>0.335895745691682</v>
      </c>
      <c r="Y1305" s="19" t="n">
        <v>0.339636130529609</v>
      </c>
      <c r="Z1305" s="19" t="n">
        <v>0.392728725919691</v>
      </c>
      <c r="AA1305" s="19" t="n">
        <v>0.352422940154154</v>
      </c>
      <c r="AB1305" s="19" t="n">
        <v>0.438978815716306</v>
      </c>
      <c r="AC1305" s="19" t="n">
        <v>0.321349701591887</v>
      </c>
      <c r="AD1305" s="19" t="n">
        <v>0.396986777968967</v>
      </c>
      <c r="AE1305" s="19"/>
      <c r="AF1305" s="19" t="n">
        <v>0.358733666111516</v>
      </c>
      <c r="AG1305" s="19" t="n">
        <v>0.375820411989123</v>
      </c>
      <c r="AH1305" s="19" t="n">
        <v>0.341681355876869</v>
      </c>
      <c r="AI1305" s="19"/>
      <c r="AJ1305" s="19" t="n">
        <v>0.384880079065294</v>
      </c>
      <c r="AK1305" s="19" t="n">
        <v>0.277611134950287</v>
      </c>
      <c r="AL1305" s="19" t="n">
        <v>0.453916869184152</v>
      </c>
      <c r="AM1305" s="19" t="n">
        <v>0.161609716679384</v>
      </c>
      <c r="AN1305" s="19" t="n">
        <v>0.386869146392887</v>
      </c>
      <c r="AO1305" s="19"/>
      <c r="AP1305" s="19" t="n">
        <v>0.368598593905602</v>
      </c>
      <c r="AQ1305" s="19" t="n">
        <v>0.295916904868971</v>
      </c>
      <c r="AR1305" s="19" t="n">
        <v>0.44494018159993</v>
      </c>
      <c r="AS1305" s="19" t="n">
        <v>0.355066818247242</v>
      </c>
      <c r="AT1305" s="19" t="n">
        <v>0.370704260665241</v>
      </c>
      <c r="AU1305" s="19"/>
      <c r="AV1305" s="19" t="n">
        <v>0.279313399735899</v>
      </c>
      <c r="AW1305" s="19" t="n">
        <v>0.339788999143978</v>
      </c>
      <c r="AX1305" s="19" t="n">
        <v>0.40414877138604</v>
      </c>
      <c r="AY1305" s="19" t="n">
        <v>0.349072387228109</v>
      </c>
      <c r="AZ1305" s="19" t="n">
        <v>0.315630437614612</v>
      </c>
      <c r="BA1305" s="19" t="n">
        <v>0.561190234673588</v>
      </c>
      <c r="BB1305" s="19"/>
      <c r="BC1305" s="19" t="n">
        <v>0.401204153442318</v>
      </c>
      <c r="BD1305" s="19" t="n">
        <v>0.364359104101715</v>
      </c>
      <c r="BE1305" s="19" t="n">
        <v>0.310408292115856</v>
      </c>
      <c r="BF1305" s="19" t="n">
        <v>0.272768857215586</v>
      </c>
      <c r="BG1305" s="19" t="n">
        <v>0.357019894698724</v>
      </c>
    </row>
    <row r="1306">
      <c r="C1306" s="19"/>
      <c r="D1306" s="19"/>
      <c r="E1306" s="19"/>
      <c r="F1306" s="19"/>
      <c r="G1306" s="19"/>
      <c r="H1306" s="19"/>
      <c r="I1306" s="19"/>
      <c r="J1306" s="19"/>
      <c r="K1306" s="19"/>
      <c r="L1306" s="19"/>
      <c r="M1306" s="19"/>
      <c r="N1306" s="19"/>
      <c r="O1306" s="19"/>
      <c r="P1306" s="19"/>
      <c r="Q1306" s="19"/>
      <c r="R1306" s="19"/>
      <c r="S1306" s="19"/>
      <c r="T1306" s="19"/>
      <c r="U1306" s="19"/>
      <c r="V1306" s="19"/>
      <c r="W1306" s="19"/>
      <c r="X1306" s="19"/>
      <c r="Y1306" s="19"/>
      <c r="Z1306" s="19"/>
      <c r="AA1306" s="19"/>
      <c r="AB1306" s="19"/>
      <c r="AC1306" s="19"/>
      <c r="AD1306" s="19"/>
      <c r="AE1306" s="19"/>
      <c r="AF1306" s="19"/>
      <c r="AG1306" s="19"/>
      <c r="AH1306" s="19"/>
      <c r="AI1306" s="19"/>
      <c r="AJ1306" s="19"/>
      <c r="AK1306" s="19"/>
      <c r="AL1306" s="19"/>
      <c r="AM1306" s="19"/>
      <c r="AN1306" s="19"/>
      <c r="AO1306" s="19"/>
      <c r="AP1306" s="19"/>
      <c r="AQ1306" s="19"/>
      <c r="AR1306" s="19"/>
      <c r="AS1306" s="19"/>
      <c r="AT1306" s="19"/>
      <c r="AU1306" s="19"/>
      <c r="AV1306" s="19"/>
      <c r="AW1306" s="19"/>
      <c r="AX1306" s="19"/>
      <c r="AY1306" s="19"/>
      <c r="AZ1306" s="19"/>
      <c r="BA1306" s="19"/>
      <c r="BB1306" s="19"/>
      <c r="BC1306" s="19"/>
      <c r="BD1306" s="19"/>
      <c r="BE1306" s="19"/>
      <c r="BF1306" s="19"/>
      <c r="BG1306" s="19"/>
    </row>
    <row r="1307">
      <c r="B1307" s="7" t="s">
        <v>530</v>
      </c>
      <c r="C1307" s="19"/>
      <c r="D1307" s="19"/>
      <c r="E1307" s="19"/>
      <c r="F1307" s="19"/>
      <c r="G1307" s="19"/>
      <c r="H1307" s="19"/>
      <c r="I1307" s="19"/>
      <c r="J1307" s="19"/>
      <c r="K1307" s="19"/>
      <c r="L1307" s="19"/>
      <c r="M1307" s="19"/>
      <c r="N1307" s="19"/>
      <c r="O1307" s="19"/>
      <c r="P1307" s="19"/>
      <c r="Q1307" s="19"/>
      <c r="R1307" s="19"/>
      <c r="S1307" s="19"/>
      <c r="T1307" s="19"/>
      <c r="U1307" s="19"/>
      <c r="V1307" s="19"/>
      <c r="W1307" s="19"/>
      <c r="X1307" s="19"/>
      <c r="Y1307" s="19"/>
      <c r="Z1307" s="19"/>
      <c r="AA1307" s="19"/>
      <c r="AB1307" s="19"/>
      <c r="AC1307" s="19"/>
      <c r="AD1307" s="19"/>
      <c r="AE1307" s="19"/>
      <c r="AF1307" s="19"/>
      <c r="AG1307" s="19"/>
      <c r="AH1307" s="19"/>
      <c r="AI1307" s="19"/>
      <c r="AJ1307" s="19"/>
      <c r="AK1307" s="19"/>
      <c r="AL1307" s="19"/>
      <c r="AM1307" s="19"/>
      <c r="AN1307" s="19"/>
      <c r="AO1307" s="19"/>
      <c r="AP1307" s="19"/>
      <c r="AQ1307" s="19"/>
      <c r="AR1307" s="19"/>
      <c r="AS1307" s="19"/>
      <c r="AT1307" s="19"/>
      <c r="AU1307" s="19"/>
      <c r="AV1307" s="19"/>
      <c r="AW1307" s="19"/>
      <c r="AX1307" s="19"/>
      <c r="AY1307" s="19"/>
      <c r="AZ1307" s="19"/>
      <c r="BA1307" s="19"/>
      <c r="BB1307" s="19"/>
      <c r="BC1307" s="19"/>
      <c r="BD1307" s="19"/>
      <c r="BE1307" s="19"/>
      <c r="BF1307" s="19"/>
      <c r="BG1307" s="19"/>
    </row>
    <row r="1308">
      <c r="B1308" s="26" t="s">
        <v>79</v>
      </c>
      <c r="C1308" s="19"/>
      <c r="D1308" s="19"/>
      <c r="E1308" s="19"/>
      <c r="F1308" s="19"/>
      <c r="G1308" s="19"/>
      <c r="H1308" s="19"/>
      <c r="I1308" s="19"/>
      <c r="J1308" s="19"/>
      <c r="K1308" s="19"/>
      <c r="L1308" s="19"/>
      <c r="M1308" s="19"/>
      <c r="N1308" s="19"/>
      <c r="O1308" s="19"/>
      <c r="P1308" s="19"/>
      <c r="Q1308" s="19"/>
      <c r="R1308" s="19"/>
      <c r="S1308" s="19"/>
      <c r="T1308" s="19"/>
      <c r="U1308" s="19"/>
      <c r="V1308" s="19"/>
      <c r="W1308" s="19"/>
      <c r="X1308" s="19"/>
      <c r="Y1308" s="19"/>
      <c r="Z1308" s="19"/>
      <c r="AA1308" s="19"/>
      <c r="AB1308" s="19"/>
      <c r="AC1308" s="19"/>
      <c r="AD1308" s="19"/>
      <c r="AE1308" s="19"/>
      <c r="AF1308" s="19"/>
      <c r="AG1308" s="19"/>
      <c r="AH1308" s="19"/>
      <c r="AI1308" s="19"/>
      <c r="AJ1308" s="19"/>
      <c r="AK1308" s="19"/>
      <c r="AL1308" s="19"/>
      <c r="AM1308" s="19"/>
      <c r="AN1308" s="19"/>
      <c r="AO1308" s="19"/>
      <c r="AP1308" s="19"/>
      <c r="AQ1308" s="19"/>
      <c r="AR1308" s="19"/>
      <c r="AS1308" s="19"/>
      <c r="AT1308" s="19"/>
      <c r="AU1308" s="19"/>
      <c r="AV1308" s="19"/>
      <c r="AW1308" s="19"/>
      <c r="AX1308" s="19"/>
      <c r="AY1308" s="19"/>
      <c r="AZ1308" s="19"/>
      <c r="BA1308" s="19"/>
      <c r="BB1308" s="19"/>
      <c r="BC1308" s="19"/>
      <c r="BD1308" s="19"/>
      <c r="BE1308" s="19"/>
      <c r="BF1308" s="19"/>
      <c r="BG1308" s="19"/>
    </row>
    <row r="1309">
      <c r="B1309" t="s">
        <v>522</v>
      </c>
      <c r="C1309" s="19" t="n">
        <v>0.0535457033619507</v>
      </c>
      <c r="D1309" s="19" t="n">
        <v>0.0683660622725424</v>
      </c>
      <c r="E1309" s="19" t="n">
        <v>0.0386572351833898</v>
      </c>
      <c r="F1309" s="19"/>
      <c r="G1309" s="19" t="n">
        <v>0.0916279664752702</v>
      </c>
      <c r="H1309" s="19" t="n">
        <v>0.081834014759837</v>
      </c>
      <c r="I1309" s="19" t="n">
        <v>0.0740207979748922</v>
      </c>
      <c r="J1309" s="19" t="n">
        <v>0.0363034316200161</v>
      </c>
      <c r="K1309" s="19" t="n">
        <v>0.0339910782208956</v>
      </c>
      <c r="L1309" s="19" t="n">
        <v>0.0156497046247533</v>
      </c>
      <c r="M1309" s="19"/>
      <c r="N1309" s="19" t="n">
        <v>0.0854002753269814</v>
      </c>
      <c r="O1309" s="19" t="n">
        <v>0.0489960423555584</v>
      </c>
      <c r="P1309" s="19" t="n">
        <v>0.0319292624329627</v>
      </c>
      <c r="Q1309" s="19" t="n">
        <v>0.0430532725374403</v>
      </c>
      <c r="R1309" s="19"/>
      <c r="S1309" s="19" t="n">
        <v>0.0743837670869476</v>
      </c>
      <c r="T1309" s="19" t="n">
        <v>0.0493706100477763</v>
      </c>
      <c r="U1309" s="19" t="n">
        <v>0.0220478442952579</v>
      </c>
      <c r="V1309" s="19" t="n">
        <v>0.0517060062311657</v>
      </c>
      <c r="W1309" s="19" t="n">
        <v>0.0621276158278538</v>
      </c>
      <c r="X1309" s="19" t="n">
        <v>0.0742600654914299</v>
      </c>
      <c r="Y1309" s="19" t="n">
        <v>0.0466050332120176</v>
      </c>
      <c r="Z1309" s="19" t="n">
        <v>0.0440489502981673</v>
      </c>
      <c r="AA1309" s="19" t="n">
        <v>0.0763153404632104</v>
      </c>
      <c r="AB1309" s="19" t="n">
        <v>0.0338330466004927</v>
      </c>
      <c r="AC1309" s="19" t="n">
        <v>0.0381006451171455</v>
      </c>
      <c r="AD1309" s="19" t="n">
        <v>0.0140295078973432</v>
      </c>
      <c r="AE1309" s="19"/>
      <c r="AF1309" s="19" t="n">
        <v>0.0458331896893095</v>
      </c>
      <c r="AG1309" s="19" t="n">
        <v>0.0595877992131163</v>
      </c>
      <c r="AH1309" s="19" t="n">
        <v>0.0330215884244935</v>
      </c>
      <c r="AI1309" s="19"/>
      <c r="AJ1309" s="19" t="n">
        <v>0.0380741965331603</v>
      </c>
      <c r="AK1309" s="19" t="n">
        <v>0.0841908809134558</v>
      </c>
      <c r="AL1309" s="19" t="n">
        <v>0.0409084044052276</v>
      </c>
      <c r="AM1309" s="19" t="n">
        <v>0.140622446693818</v>
      </c>
      <c r="AN1309" s="19" t="n">
        <v>0.0223028610146273</v>
      </c>
      <c r="AO1309" s="19"/>
      <c r="AP1309" s="19" t="n">
        <v>0.0225835247786081</v>
      </c>
      <c r="AQ1309" s="19" t="n">
        <v>0.0731520367878086</v>
      </c>
      <c r="AR1309" s="19" t="n">
        <v>0.0421349539101854</v>
      </c>
      <c r="AS1309" s="19" t="n">
        <v>0.07604450814084</v>
      </c>
      <c r="AT1309" s="19" t="n">
        <v>0.0470599198057107</v>
      </c>
      <c r="AU1309" s="19"/>
      <c r="AV1309" s="19" t="n">
        <v>0.0841643183041004</v>
      </c>
      <c r="AW1309" s="19" t="n">
        <v>0.0356940303347455</v>
      </c>
      <c r="AX1309" s="19" t="n">
        <v>0.052403969025776</v>
      </c>
      <c r="AY1309" s="19" t="n">
        <v>0.0691088571734102</v>
      </c>
      <c r="AZ1309" s="19" t="n">
        <v>0.0307511266856265</v>
      </c>
      <c r="BA1309" s="19" t="n">
        <v>0.0159782952786617</v>
      </c>
      <c r="BB1309" s="19"/>
      <c r="BC1309" s="19" t="n">
        <v>0.0446802377729348</v>
      </c>
      <c r="BD1309" s="19" t="n">
        <v>0.032342663060074</v>
      </c>
      <c r="BE1309" s="19" t="n">
        <v>0.0707384958780994</v>
      </c>
      <c r="BF1309" s="19" t="n">
        <v>0.0939346586552241</v>
      </c>
      <c r="BG1309" s="19" t="n">
        <v>0.133858304024958</v>
      </c>
    </row>
    <row r="1310">
      <c r="B1310" t="s">
        <v>523</v>
      </c>
      <c r="C1310" s="19" t="n">
        <v>0.143496147085229</v>
      </c>
      <c r="D1310" s="19" t="n">
        <v>0.176630685454466</v>
      </c>
      <c r="E1310" s="19" t="n">
        <v>0.11230720513109</v>
      </c>
      <c r="F1310" s="19"/>
      <c r="G1310" s="19" t="n">
        <v>0.206049152153648</v>
      </c>
      <c r="H1310" s="19" t="n">
        <v>0.251764863674276</v>
      </c>
      <c r="I1310" s="19" t="n">
        <v>0.147140040548938</v>
      </c>
      <c r="J1310" s="19" t="n">
        <v>0.0843938201666044</v>
      </c>
      <c r="K1310" s="19" t="n">
        <v>0.0898635804554411</v>
      </c>
      <c r="L1310" s="19" t="n">
        <v>0.094930634339033</v>
      </c>
      <c r="M1310" s="19"/>
      <c r="N1310" s="19" t="n">
        <v>0.19074571823942</v>
      </c>
      <c r="O1310" s="19" t="n">
        <v>0.139945084397943</v>
      </c>
      <c r="P1310" s="19" t="n">
        <v>0.123455226836656</v>
      </c>
      <c r="Q1310" s="19" t="n">
        <v>0.114171139365217</v>
      </c>
      <c r="R1310" s="19"/>
      <c r="S1310" s="19" t="n">
        <v>0.218714207396414</v>
      </c>
      <c r="T1310" s="19" t="n">
        <v>0.0823746081901713</v>
      </c>
      <c r="U1310" s="19" t="n">
        <v>0.112433673571045</v>
      </c>
      <c r="V1310" s="19" t="n">
        <v>0.168441533690125</v>
      </c>
      <c r="W1310" s="19" t="n">
        <v>0.197279907362772</v>
      </c>
      <c r="X1310" s="19" t="n">
        <v>0.166933860836072</v>
      </c>
      <c r="Y1310" s="19" t="n">
        <v>0.129613733692457</v>
      </c>
      <c r="Z1310" s="19" t="n">
        <v>0.127608710106232</v>
      </c>
      <c r="AA1310" s="19" t="n">
        <v>0.121774382830781</v>
      </c>
      <c r="AB1310" s="19" t="n">
        <v>0.112885915494572</v>
      </c>
      <c r="AC1310" s="19" t="n">
        <v>0.135080734552374</v>
      </c>
      <c r="AD1310" s="19" t="n">
        <v>0.111626178771473</v>
      </c>
      <c r="AE1310" s="19"/>
      <c r="AF1310" s="19" t="n">
        <v>0.140095582625058</v>
      </c>
      <c r="AG1310" s="19" t="n">
        <v>0.135471832354165</v>
      </c>
      <c r="AH1310" s="19" t="n">
        <v>0.157612117764339</v>
      </c>
      <c r="AI1310" s="19"/>
      <c r="AJ1310" s="19" t="n">
        <v>0.146523714899705</v>
      </c>
      <c r="AK1310" s="19" t="n">
        <v>0.16939359908789</v>
      </c>
      <c r="AL1310" s="19" t="n">
        <v>0.120852161543109</v>
      </c>
      <c r="AM1310" s="19" t="n">
        <v>0.0944175956545718</v>
      </c>
      <c r="AN1310" s="19" t="n">
        <v>0.125691717845866</v>
      </c>
      <c r="AO1310" s="19"/>
      <c r="AP1310" s="19" t="n">
        <v>0.136712813316238</v>
      </c>
      <c r="AQ1310" s="19" t="n">
        <v>0.175745225416275</v>
      </c>
      <c r="AR1310" s="19" t="n">
        <v>0.127979109985787</v>
      </c>
      <c r="AS1310" s="19" t="n">
        <v>0.14073168295007</v>
      </c>
      <c r="AT1310" s="19" t="n">
        <v>0.0686767626393899</v>
      </c>
      <c r="AU1310" s="19"/>
      <c r="AV1310" s="19" t="n">
        <v>0.212146646057632</v>
      </c>
      <c r="AW1310" s="19" t="n">
        <v>0.150879593632594</v>
      </c>
      <c r="AX1310" s="19" t="n">
        <v>0.152737274931603</v>
      </c>
      <c r="AY1310" s="19" t="n">
        <v>0.117728023879923</v>
      </c>
      <c r="AZ1310" s="19" t="n">
        <v>0.0976736926601859</v>
      </c>
      <c r="BA1310" s="19" t="n">
        <v>0.0496265743361385</v>
      </c>
      <c r="BB1310" s="19"/>
      <c r="BC1310" s="19" t="n">
        <v>0.121511687176329</v>
      </c>
      <c r="BD1310" s="19" t="n">
        <v>0.125884566270702</v>
      </c>
      <c r="BE1310" s="19" t="n">
        <v>0.161760071954737</v>
      </c>
      <c r="BF1310" s="19" t="n">
        <v>0.204008750969863</v>
      </c>
      <c r="BG1310" s="19" t="n">
        <v>0.257125049597995</v>
      </c>
    </row>
    <row r="1311">
      <c r="B1311" t="s">
        <v>524</v>
      </c>
      <c r="C1311" s="19" t="n">
        <v>0.300377801487214</v>
      </c>
      <c r="D1311" s="19" t="n">
        <v>0.337318377962072</v>
      </c>
      <c r="E1311" s="19" t="n">
        <v>0.265741039556936</v>
      </c>
      <c r="F1311" s="19"/>
      <c r="G1311" s="19" t="n">
        <v>0.228359264267372</v>
      </c>
      <c r="H1311" s="19" t="n">
        <v>0.281000058905459</v>
      </c>
      <c r="I1311" s="19" t="n">
        <v>0.282209780788719</v>
      </c>
      <c r="J1311" s="19" t="n">
        <v>0.33058830417</v>
      </c>
      <c r="K1311" s="19" t="n">
        <v>0.323911628953807</v>
      </c>
      <c r="L1311" s="19" t="n">
        <v>0.338700179190421</v>
      </c>
      <c r="M1311" s="19"/>
      <c r="N1311" s="19" t="n">
        <v>0.286136400406686</v>
      </c>
      <c r="O1311" s="19" t="n">
        <v>0.330998984303017</v>
      </c>
      <c r="P1311" s="19" t="n">
        <v>0.297068863128377</v>
      </c>
      <c r="Q1311" s="19" t="n">
        <v>0.285401438324339</v>
      </c>
      <c r="R1311" s="19"/>
      <c r="S1311" s="19" t="n">
        <v>0.301068231118591</v>
      </c>
      <c r="T1311" s="19" t="n">
        <v>0.286512116990362</v>
      </c>
      <c r="U1311" s="19" t="n">
        <v>0.350324258184265</v>
      </c>
      <c r="V1311" s="19" t="n">
        <v>0.336702834097006</v>
      </c>
      <c r="W1311" s="19" t="n">
        <v>0.215876018302647</v>
      </c>
      <c r="X1311" s="19" t="n">
        <v>0.244832759714153</v>
      </c>
      <c r="Y1311" s="19" t="n">
        <v>0.347814908159563</v>
      </c>
      <c r="Z1311" s="19" t="n">
        <v>0.273673882882075</v>
      </c>
      <c r="AA1311" s="19" t="n">
        <v>0.29696467414411</v>
      </c>
      <c r="AB1311" s="19" t="n">
        <v>0.30544299493196</v>
      </c>
      <c r="AC1311" s="19" t="n">
        <v>0.355591413299922</v>
      </c>
      <c r="AD1311" s="19" t="n">
        <v>0.292637748523065</v>
      </c>
      <c r="AE1311" s="19"/>
      <c r="AF1311" s="19" t="n">
        <v>0.342151169073514</v>
      </c>
      <c r="AG1311" s="19" t="n">
        <v>0.299602794073172</v>
      </c>
      <c r="AH1311" s="19" t="n">
        <v>0.255429120177691</v>
      </c>
      <c r="AI1311" s="19"/>
      <c r="AJ1311" s="19" t="n">
        <v>0.365806316027797</v>
      </c>
      <c r="AK1311" s="19" t="n">
        <v>0.28132371967812</v>
      </c>
      <c r="AL1311" s="19" t="n">
        <v>0.272176876843614</v>
      </c>
      <c r="AM1311" s="19" t="n">
        <v>0.342159288234321</v>
      </c>
      <c r="AN1311" s="19" t="n">
        <v>0.256302422770265</v>
      </c>
      <c r="AO1311" s="19"/>
      <c r="AP1311" s="19" t="n">
        <v>0.374434308053352</v>
      </c>
      <c r="AQ1311" s="19" t="n">
        <v>0.289498562332826</v>
      </c>
      <c r="AR1311" s="19" t="n">
        <v>0.244121688512388</v>
      </c>
      <c r="AS1311" s="19" t="n">
        <v>0.347284881403657</v>
      </c>
      <c r="AT1311" s="19" t="n">
        <v>0.238279192508911</v>
      </c>
      <c r="AU1311" s="19"/>
      <c r="AV1311" s="19" t="n">
        <v>0.277258258627173</v>
      </c>
      <c r="AW1311" s="19" t="n">
        <v>0.3646973297975</v>
      </c>
      <c r="AX1311" s="19" t="n">
        <v>0.24658901068859</v>
      </c>
      <c r="AY1311" s="19" t="n">
        <v>0.367655658651955</v>
      </c>
      <c r="AZ1311" s="19" t="n">
        <v>0.252814890147792</v>
      </c>
      <c r="BA1311" s="19" t="n">
        <v>0.256089599240234</v>
      </c>
      <c r="BB1311" s="19"/>
      <c r="BC1311" s="19" t="n">
        <v>0.315743276403559</v>
      </c>
      <c r="BD1311" s="19" t="n">
        <v>0.31707253692431</v>
      </c>
      <c r="BE1311" s="19" t="n">
        <v>0.295089955771312</v>
      </c>
      <c r="BF1311" s="19" t="n">
        <v>0.250970988119966</v>
      </c>
      <c r="BG1311" s="19" t="n">
        <v>0.0807963313020479</v>
      </c>
    </row>
    <row r="1312">
      <c r="B1312" t="s">
        <v>525</v>
      </c>
      <c r="C1312" s="19" t="n">
        <v>0.19878646650003</v>
      </c>
      <c r="D1312" s="19" t="n">
        <v>0.181046111513693</v>
      </c>
      <c r="E1312" s="19" t="n">
        <v>0.216351089532565</v>
      </c>
      <c r="F1312" s="19"/>
      <c r="G1312" s="19" t="n">
        <v>0.21547560697155</v>
      </c>
      <c r="H1312" s="19" t="n">
        <v>0.167778612587813</v>
      </c>
      <c r="I1312" s="19" t="n">
        <v>0.181406742064032</v>
      </c>
      <c r="J1312" s="19" t="n">
        <v>0.216063300245803</v>
      </c>
      <c r="K1312" s="19" t="n">
        <v>0.212802284373023</v>
      </c>
      <c r="L1312" s="19" t="n">
        <v>0.203444319165347</v>
      </c>
      <c r="M1312" s="19"/>
      <c r="N1312" s="19" t="n">
        <v>0.208217307583222</v>
      </c>
      <c r="O1312" s="19" t="n">
        <v>0.197355236253641</v>
      </c>
      <c r="P1312" s="19" t="n">
        <v>0.195834345113678</v>
      </c>
      <c r="Q1312" s="19" t="n">
        <v>0.193101857496132</v>
      </c>
      <c r="R1312" s="19"/>
      <c r="S1312" s="19" t="n">
        <v>0.167297120465121</v>
      </c>
      <c r="T1312" s="19" t="n">
        <v>0.227462817894349</v>
      </c>
      <c r="U1312" s="19" t="n">
        <v>0.225310394174537</v>
      </c>
      <c r="V1312" s="19" t="n">
        <v>0.195478942570538</v>
      </c>
      <c r="W1312" s="19" t="n">
        <v>0.22199125232803</v>
      </c>
      <c r="X1312" s="19" t="n">
        <v>0.158603360556278</v>
      </c>
      <c r="Y1312" s="19" t="n">
        <v>0.187452660835046</v>
      </c>
      <c r="Z1312" s="19" t="n">
        <v>0.145793516907832</v>
      </c>
      <c r="AA1312" s="19" t="n">
        <v>0.213666383119849</v>
      </c>
      <c r="AB1312" s="19" t="n">
        <v>0.173363631312329</v>
      </c>
      <c r="AC1312" s="19" t="n">
        <v>0.257290590828959</v>
      </c>
      <c r="AD1312" s="19" t="n">
        <v>0.252074146613001</v>
      </c>
      <c r="AE1312" s="19"/>
      <c r="AF1312" s="19" t="n">
        <v>0.176258409755553</v>
      </c>
      <c r="AG1312" s="19" t="n">
        <v>0.207479449393721</v>
      </c>
      <c r="AH1312" s="19" t="n">
        <v>0.20834089448991</v>
      </c>
      <c r="AI1312" s="19"/>
      <c r="AJ1312" s="19" t="n">
        <v>0.172363552131285</v>
      </c>
      <c r="AK1312" s="19" t="n">
        <v>0.2058996344788</v>
      </c>
      <c r="AL1312" s="19" t="n">
        <v>0.275028915068567</v>
      </c>
      <c r="AM1312" s="19" t="n">
        <v>0.132646262076291</v>
      </c>
      <c r="AN1312" s="19" t="n">
        <v>0.188175251488952</v>
      </c>
      <c r="AO1312" s="19"/>
      <c r="AP1312" s="19" t="n">
        <v>0.192912908924187</v>
      </c>
      <c r="AQ1312" s="19" t="n">
        <v>0.179101355238503</v>
      </c>
      <c r="AR1312" s="19" t="n">
        <v>0.28510353372462</v>
      </c>
      <c r="AS1312" s="19" t="n">
        <v>0.184009067346965</v>
      </c>
      <c r="AT1312" s="19" t="n">
        <v>0.243016384233255</v>
      </c>
      <c r="AU1312" s="19"/>
      <c r="AV1312" s="19" t="n">
        <v>0.172424662979503</v>
      </c>
      <c r="AW1312" s="19" t="n">
        <v>0.190292243994818</v>
      </c>
      <c r="AX1312" s="19" t="n">
        <v>0.289529054872816</v>
      </c>
      <c r="AY1312" s="19" t="n">
        <v>0.177582880363038</v>
      </c>
      <c r="AZ1312" s="19" t="n">
        <v>0.247941245309458</v>
      </c>
      <c r="BA1312" s="19" t="n">
        <v>0.18642200024571</v>
      </c>
      <c r="BB1312" s="19"/>
      <c r="BC1312" s="19" t="n">
        <v>0.181673244694774</v>
      </c>
      <c r="BD1312" s="19" t="n">
        <v>0.224031040663684</v>
      </c>
      <c r="BE1312" s="19" t="n">
        <v>0.202954837534088</v>
      </c>
      <c r="BF1312" s="19" t="n">
        <v>0.222035387697579</v>
      </c>
      <c r="BG1312" s="19" t="n">
        <v>0.152916165739167</v>
      </c>
    </row>
    <row r="1313">
      <c r="B1313" t="s">
        <v>526</v>
      </c>
      <c r="C1313" s="19" t="n">
        <v>0.126602709907771</v>
      </c>
      <c r="D1313" s="19" t="n">
        <v>0.0906022946980131</v>
      </c>
      <c r="E1313" s="19" t="n">
        <v>0.15983983055754</v>
      </c>
      <c r="F1313" s="19"/>
      <c r="G1313" s="19" t="n">
        <v>0.140208393160662</v>
      </c>
      <c r="H1313" s="19" t="n">
        <v>0.0927186674809537</v>
      </c>
      <c r="I1313" s="19" t="n">
        <v>0.131835780522357</v>
      </c>
      <c r="J1313" s="19" t="n">
        <v>0.120297127074594</v>
      </c>
      <c r="K1313" s="19" t="n">
        <v>0.111203169260295</v>
      </c>
      <c r="L1313" s="19" t="n">
        <v>0.156163813140155</v>
      </c>
      <c r="M1313" s="19"/>
      <c r="N1313" s="19" t="n">
        <v>0.0965017968812182</v>
      </c>
      <c r="O1313" s="19" t="n">
        <v>0.112031935295861</v>
      </c>
      <c r="P1313" s="19" t="n">
        <v>0.150005858222442</v>
      </c>
      <c r="Q1313" s="19" t="n">
        <v>0.153874322506667</v>
      </c>
      <c r="R1313" s="19"/>
      <c r="S1313" s="19" t="n">
        <v>0.120316289546893</v>
      </c>
      <c r="T1313" s="19" t="n">
        <v>0.143685307445719</v>
      </c>
      <c r="U1313" s="19" t="n">
        <v>0.146546007758613</v>
      </c>
      <c r="V1313" s="19" t="n">
        <v>0.136552588641308</v>
      </c>
      <c r="W1313" s="19" t="n">
        <v>0.128917617607465</v>
      </c>
      <c r="X1313" s="19" t="n">
        <v>0.1040627286766</v>
      </c>
      <c r="Y1313" s="19" t="n">
        <v>0.132230393877355</v>
      </c>
      <c r="Z1313" s="19" t="n">
        <v>0.177477542231624</v>
      </c>
      <c r="AA1313" s="19" t="n">
        <v>0.109272854628949</v>
      </c>
      <c r="AB1313" s="19" t="n">
        <v>0.119096020480672</v>
      </c>
      <c r="AC1313" s="19" t="n">
        <v>0.103081661325824</v>
      </c>
      <c r="AD1313" s="19" t="n">
        <v>0.104055592140388</v>
      </c>
      <c r="AE1313" s="19"/>
      <c r="AF1313" s="19" t="n">
        <v>0.125621600822488</v>
      </c>
      <c r="AG1313" s="19" t="n">
        <v>0.131196940993567</v>
      </c>
      <c r="AH1313" s="19" t="n">
        <v>0.101462629160738</v>
      </c>
      <c r="AI1313" s="19"/>
      <c r="AJ1313" s="19" t="n">
        <v>0.11467572945031</v>
      </c>
      <c r="AK1313" s="19" t="n">
        <v>0.118079586305225</v>
      </c>
      <c r="AL1313" s="19" t="n">
        <v>0.142092546882577</v>
      </c>
      <c r="AM1313" s="19" t="n">
        <v>0.163111741006583</v>
      </c>
      <c r="AN1313" s="19" t="n">
        <v>0.12256425131658</v>
      </c>
      <c r="AO1313" s="19"/>
      <c r="AP1313" s="19" t="n">
        <v>0.117794104490998</v>
      </c>
      <c r="AQ1313" s="19" t="n">
        <v>0.12278801843526</v>
      </c>
      <c r="AR1313" s="19" t="n">
        <v>0.159548747839745</v>
      </c>
      <c r="AS1313" s="19" t="n">
        <v>0.104356440494065</v>
      </c>
      <c r="AT1313" s="19" t="n">
        <v>0.157011463067316</v>
      </c>
      <c r="AU1313" s="19"/>
      <c r="AV1313" s="19" t="n">
        <v>0.121010050409117</v>
      </c>
      <c r="AW1313" s="19" t="n">
        <v>0.10662743370558</v>
      </c>
      <c r="AX1313" s="19" t="n">
        <v>0.170173160354798</v>
      </c>
      <c r="AY1313" s="19" t="n">
        <v>0.11459325958571</v>
      </c>
      <c r="AZ1313" s="19" t="n">
        <v>0.167736227367786</v>
      </c>
      <c r="BA1313" s="19" t="n">
        <v>0.128799248893322</v>
      </c>
      <c r="BB1313" s="19"/>
      <c r="BC1313" s="19" t="n">
        <v>0.129764135879734</v>
      </c>
      <c r="BD1313" s="19" t="n">
        <v>0.144944845390513</v>
      </c>
      <c r="BE1313" s="19" t="n">
        <v>0.109095831629708</v>
      </c>
      <c r="BF1313" s="19" t="n">
        <v>0.0887381234372748</v>
      </c>
      <c r="BG1313" s="19" t="n">
        <v>0.0635127789794691</v>
      </c>
    </row>
    <row r="1314">
      <c r="B1314" t="s">
        <v>207</v>
      </c>
      <c r="C1314" s="19" t="n">
        <v>0.177191171657804</v>
      </c>
      <c r="D1314" s="19" t="n">
        <v>0.146036468099214</v>
      </c>
      <c r="E1314" s="19" t="n">
        <v>0.20710360003848</v>
      </c>
      <c r="F1314" s="19"/>
      <c r="G1314" s="19" t="n">
        <v>0.118279616971497</v>
      </c>
      <c r="H1314" s="19" t="n">
        <v>0.124903782591661</v>
      </c>
      <c r="I1314" s="19" t="n">
        <v>0.183386858101063</v>
      </c>
      <c r="J1314" s="19" t="n">
        <v>0.212354016722982</v>
      </c>
      <c r="K1314" s="19" t="n">
        <v>0.228228258736538</v>
      </c>
      <c r="L1314" s="19" t="n">
        <v>0.191111349540291</v>
      </c>
      <c r="M1314" s="19"/>
      <c r="N1314" s="19" t="n">
        <v>0.132998501562472</v>
      </c>
      <c r="O1314" s="19" t="n">
        <v>0.170672717393979</v>
      </c>
      <c r="P1314" s="19" t="n">
        <v>0.201706444265884</v>
      </c>
      <c r="Q1314" s="19" t="n">
        <v>0.210397969770205</v>
      </c>
      <c r="R1314" s="19"/>
      <c r="S1314" s="19" t="n">
        <v>0.118220384386032</v>
      </c>
      <c r="T1314" s="19" t="n">
        <v>0.210594539431623</v>
      </c>
      <c r="U1314" s="19" t="n">
        <v>0.143337822016283</v>
      </c>
      <c r="V1314" s="19" t="n">
        <v>0.111118094769858</v>
      </c>
      <c r="W1314" s="19" t="n">
        <v>0.173807588571232</v>
      </c>
      <c r="X1314" s="19" t="n">
        <v>0.251307224725466</v>
      </c>
      <c r="Y1314" s="19" t="n">
        <v>0.156283270223561</v>
      </c>
      <c r="Z1314" s="19" t="n">
        <v>0.23139739757407</v>
      </c>
      <c r="AA1314" s="19" t="n">
        <v>0.182006364813101</v>
      </c>
      <c r="AB1314" s="19" t="n">
        <v>0.255378391179975</v>
      </c>
      <c r="AC1314" s="19" t="n">
        <v>0.110854954875775</v>
      </c>
      <c r="AD1314" s="19" t="n">
        <v>0.225576826054731</v>
      </c>
      <c r="AE1314" s="19"/>
      <c r="AF1314" s="19" t="n">
        <v>0.170040048034078</v>
      </c>
      <c r="AG1314" s="19" t="n">
        <v>0.166661183972259</v>
      </c>
      <c r="AH1314" s="19" t="n">
        <v>0.244133649982828</v>
      </c>
      <c r="AI1314" s="19"/>
      <c r="AJ1314" s="19" t="n">
        <v>0.162556490957744</v>
      </c>
      <c r="AK1314" s="19" t="n">
        <v>0.141112579536509</v>
      </c>
      <c r="AL1314" s="19" t="n">
        <v>0.148941095256905</v>
      </c>
      <c r="AM1314" s="19" t="n">
        <v>0.127042666334415</v>
      </c>
      <c r="AN1314" s="19" t="n">
        <v>0.284963495563709</v>
      </c>
      <c r="AO1314" s="19"/>
      <c r="AP1314" s="19" t="n">
        <v>0.155562340436617</v>
      </c>
      <c r="AQ1314" s="19" t="n">
        <v>0.159714801789328</v>
      </c>
      <c r="AR1314" s="19" t="n">
        <v>0.141111966027274</v>
      </c>
      <c r="AS1314" s="19" t="n">
        <v>0.147573419664404</v>
      </c>
      <c r="AT1314" s="19" t="n">
        <v>0.245956277745417</v>
      </c>
      <c r="AU1314" s="19"/>
      <c r="AV1314" s="19" t="n">
        <v>0.132996063622475</v>
      </c>
      <c r="AW1314" s="19" t="n">
        <v>0.151809368534762</v>
      </c>
      <c r="AX1314" s="19" t="n">
        <v>0.0885675301264183</v>
      </c>
      <c r="AY1314" s="19" t="n">
        <v>0.153331320345964</v>
      </c>
      <c r="AZ1314" s="19" t="n">
        <v>0.203082817829152</v>
      </c>
      <c r="BA1314" s="19" t="n">
        <v>0.363084282005933</v>
      </c>
      <c r="BB1314" s="19"/>
      <c r="BC1314" s="19" t="n">
        <v>0.206627418072669</v>
      </c>
      <c r="BD1314" s="19" t="n">
        <v>0.155724347690717</v>
      </c>
      <c r="BE1314" s="19" t="n">
        <v>0.160360807232056</v>
      </c>
      <c r="BF1314" s="19" t="n">
        <v>0.140312091120094</v>
      </c>
      <c r="BG1314" s="19" t="n">
        <v>0.311791370356362</v>
      </c>
    </row>
    <row r="1315">
      <c r="C1315" s="19"/>
      <c r="D1315" s="19"/>
      <c r="E1315" s="19"/>
      <c r="F1315" s="19"/>
      <c r="G1315" s="19"/>
      <c r="H1315" s="19"/>
      <c r="I1315" s="19"/>
      <c r="J1315" s="19"/>
      <c r="K1315" s="19"/>
      <c r="L1315" s="19"/>
      <c r="M1315" s="19"/>
      <c r="N1315" s="19"/>
      <c r="O1315" s="19"/>
      <c r="P1315" s="19"/>
      <c r="Q1315" s="19"/>
      <c r="R1315" s="19"/>
      <c r="S1315" s="19"/>
      <c r="T1315" s="19"/>
      <c r="U1315" s="19"/>
      <c r="V1315" s="19"/>
      <c r="W1315" s="19"/>
      <c r="X1315" s="19"/>
      <c r="Y1315" s="19"/>
      <c r="Z1315" s="19"/>
      <c r="AA1315" s="19"/>
      <c r="AB1315" s="19"/>
      <c r="AC1315" s="19"/>
      <c r="AD1315" s="19"/>
      <c r="AE1315" s="19"/>
      <c r="AF1315" s="19"/>
      <c r="AG1315" s="19"/>
      <c r="AH1315" s="19"/>
      <c r="AI1315" s="19"/>
      <c r="AJ1315" s="19"/>
      <c r="AK1315" s="19"/>
      <c r="AL1315" s="19"/>
      <c r="AM1315" s="19"/>
      <c r="AN1315" s="19"/>
      <c r="AO1315" s="19"/>
      <c r="AP1315" s="19"/>
      <c r="AQ1315" s="19"/>
      <c r="AR1315" s="19"/>
      <c r="AS1315" s="19"/>
      <c r="AT1315" s="19"/>
      <c r="AU1315" s="19"/>
      <c r="AV1315" s="19"/>
      <c r="AW1315" s="19"/>
      <c r="AX1315" s="19"/>
      <c r="AY1315" s="19"/>
      <c r="AZ1315" s="19"/>
      <c r="BA1315" s="19"/>
      <c r="BB1315" s="19"/>
      <c r="BC1315" s="19"/>
      <c r="BD1315" s="19"/>
      <c r="BE1315" s="19"/>
      <c r="BF1315" s="19"/>
      <c r="BG1315" s="19"/>
    </row>
    <row r="1316">
      <c r="B1316" s="7" t="s">
        <v>531</v>
      </c>
      <c r="C1316" s="19"/>
      <c r="D1316" s="19"/>
      <c r="E1316" s="19"/>
      <c r="F1316" s="19"/>
      <c r="G1316" s="19"/>
      <c r="H1316" s="19"/>
      <c r="I1316" s="19"/>
      <c r="J1316" s="19"/>
      <c r="K1316" s="19"/>
      <c r="L1316" s="19"/>
      <c r="M1316" s="19"/>
      <c r="N1316" s="19"/>
      <c r="O1316" s="19"/>
      <c r="P1316" s="19"/>
      <c r="Q1316" s="19"/>
      <c r="R1316" s="19"/>
      <c r="S1316" s="19"/>
      <c r="T1316" s="19"/>
      <c r="U1316" s="19"/>
      <c r="V1316" s="19"/>
      <c r="W1316" s="19"/>
      <c r="X1316" s="19"/>
      <c r="Y1316" s="19"/>
      <c r="Z1316" s="19"/>
      <c r="AA1316" s="19"/>
      <c r="AB1316" s="19"/>
      <c r="AC1316" s="19"/>
      <c r="AD1316" s="19"/>
      <c r="AE1316" s="19"/>
      <c r="AF1316" s="19"/>
      <c r="AG1316" s="19"/>
      <c r="AH1316" s="19"/>
      <c r="AI1316" s="19"/>
      <c r="AJ1316" s="19"/>
      <c r="AK1316" s="19"/>
      <c r="AL1316" s="19"/>
      <c r="AM1316" s="19"/>
      <c r="AN1316" s="19"/>
      <c r="AO1316" s="19"/>
      <c r="AP1316" s="19"/>
      <c r="AQ1316" s="19"/>
      <c r="AR1316" s="19"/>
      <c r="AS1316" s="19"/>
      <c r="AT1316" s="19"/>
      <c r="AU1316" s="19"/>
      <c r="AV1316" s="19"/>
      <c r="AW1316" s="19"/>
      <c r="AX1316" s="19"/>
      <c r="AY1316" s="19"/>
      <c r="AZ1316" s="19"/>
      <c r="BA1316" s="19"/>
      <c r="BB1316" s="19"/>
      <c r="BC1316" s="19"/>
      <c r="BD1316" s="19"/>
      <c r="BE1316" s="19"/>
      <c r="BF1316" s="19"/>
      <c r="BG1316" s="19"/>
    </row>
    <row r="1317">
      <c r="B1317" s="26" t="s">
        <v>79</v>
      </c>
      <c r="C1317" s="19"/>
      <c r="D1317" s="19"/>
      <c r="E1317" s="19"/>
      <c r="F1317" s="19"/>
      <c r="G1317" s="19"/>
      <c r="H1317" s="19"/>
      <c r="I1317" s="19"/>
      <c r="J1317" s="19"/>
      <c r="K1317" s="19"/>
      <c r="L1317" s="19"/>
      <c r="M1317" s="19"/>
      <c r="N1317" s="19"/>
      <c r="O1317" s="19"/>
      <c r="P1317" s="19"/>
      <c r="Q1317" s="19"/>
      <c r="R1317" s="19"/>
      <c r="S1317" s="19"/>
      <c r="T1317" s="19"/>
      <c r="U1317" s="19"/>
      <c r="V1317" s="19"/>
      <c r="W1317" s="19"/>
      <c r="X1317" s="19"/>
      <c r="Y1317" s="19"/>
      <c r="Z1317" s="19"/>
      <c r="AA1317" s="19"/>
      <c r="AB1317" s="19"/>
      <c r="AC1317" s="19"/>
      <c r="AD1317" s="19"/>
      <c r="AE1317" s="19"/>
      <c r="AF1317" s="19"/>
      <c r="AG1317" s="19"/>
      <c r="AH1317" s="19"/>
      <c r="AI1317" s="19"/>
      <c r="AJ1317" s="19"/>
      <c r="AK1317" s="19"/>
      <c r="AL1317" s="19"/>
      <c r="AM1317" s="19"/>
      <c r="AN1317" s="19"/>
      <c r="AO1317" s="19"/>
      <c r="AP1317" s="19"/>
      <c r="AQ1317" s="19"/>
      <c r="AR1317" s="19"/>
      <c r="AS1317" s="19"/>
      <c r="AT1317" s="19"/>
      <c r="AU1317" s="19"/>
      <c r="AV1317" s="19"/>
      <c r="AW1317" s="19"/>
      <c r="AX1317" s="19"/>
      <c r="AY1317" s="19"/>
      <c r="AZ1317" s="19"/>
      <c r="BA1317" s="19"/>
      <c r="BB1317" s="19"/>
      <c r="BC1317" s="19"/>
      <c r="BD1317" s="19"/>
      <c r="BE1317" s="19"/>
      <c r="BF1317" s="19"/>
      <c r="BG1317" s="19"/>
    </row>
    <row r="1318">
      <c r="B1318" t="s">
        <v>522</v>
      </c>
      <c r="C1318" s="19" t="n">
        <v>0.038188285737296</v>
      </c>
      <c r="D1318" s="19" t="n">
        <v>0.046587197697753</v>
      </c>
      <c r="E1318" s="19" t="n">
        <v>0.0302968578465094</v>
      </c>
      <c r="F1318" s="19"/>
      <c r="G1318" s="19" t="n">
        <v>0.0815897412116036</v>
      </c>
      <c r="H1318" s="19" t="n">
        <v>0.0861720551301557</v>
      </c>
      <c r="I1318" s="19" t="n">
        <v>0.0307527894191078</v>
      </c>
      <c r="J1318" s="19" t="n">
        <v>0.0125798376576964</v>
      </c>
      <c r="K1318" s="19" t="n">
        <v>0.0175322801422822</v>
      </c>
      <c r="L1318" s="19" t="n">
        <v>0.0109628018456963</v>
      </c>
      <c r="M1318" s="19"/>
      <c r="N1318" s="19" t="n">
        <v>0.0656881691787675</v>
      </c>
      <c r="O1318" s="19" t="n">
        <v>0.0378487520330895</v>
      </c>
      <c r="P1318" s="19" t="n">
        <v>0.0185949172748839</v>
      </c>
      <c r="Q1318" s="19" t="n">
        <v>0.0262023939841068</v>
      </c>
      <c r="R1318" s="19"/>
      <c r="S1318" s="19" t="n">
        <v>0.0927399917813014</v>
      </c>
      <c r="T1318" s="19" t="n">
        <v>0.0208240146067873</v>
      </c>
      <c r="U1318" s="19" t="n">
        <v>0.0170523879870514</v>
      </c>
      <c r="V1318" s="19" t="n">
        <v>0.023213512515156</v>
      </c>
      <c r="W1318" s="19" t="n">
        <v>0.0390693647638897</v>
      </c>
      <c r="X1318" s="19" t="n">
        <v>0.0573976595593394</v>
      </c>
      <c r="Y1318" s="19" t="n">
        <v>0.0285977208882277</v>
      </c>
      <c r="Z1318" s="19" t="n">
        <v>0.0109703366405714</v>
      </c>
      <c r="AA1318" s="19" t="n">
        <v>0.0242360083580254</v>
      </c>
      <c r="AB1318" s="19" t="n">
        <v>0.05571332791865</v>
      </c>
      <c r="AC1318" s="19" t="n">
        <v>0.0141972316970149</v>
      </c>
      <c r="AD1318" s="19" t="n">
        <v>0</v>
      </c>
      <c r="AE1318" s="19"/>
      <c r="AF1318" s="19" t="n">
        <v>0.0252092541809467</v>
      </c>
      <c r="AG1318" s="19" t="n">
        <v>0.0487110786393787</v>
      </c>
      <c r="AH1318" s="19" t="n">
        <v>0.0386043153148109</v>
      </c>
      <c r="AI1318" s="19"/>
      <c r="AJ1318" s="19" t="n">
        <v>0.0361172312030227</v>
      </c>
      <c r="AK1318" s="19" t="n">
        <v>0.0647000538073735</v>
      </c>
      <c r="AL1318" s="19" t="n">
        <v>0.0383917829466918</v>
      </c>
      <c r="AM1318" s="19" t="n">
        <v>0</v>
      </c>
      <c r="AN1318" s="19" t="n">
        <v>0.0153445772409485</v>
      </c>
      <c r="AO1318" s="19"/>
      <c r="AP1318" s="19" t="n">
        <v>0.0451855887430435</v>
      </c>
      <c r="AQ1318" s="19" t="n">
        <v>0.059760472749633</v>
      </c>
      <c r="AR1318" s="19" t="n">
        <v>0.0212092847916183</v>
      </c>
      <c r="AS1318" s="19" t="n">
        <v>0.017454610490933</v>
      </c>
      <c r="AT1318" s="19" t="n">
        <v>0.010193428257608</v>
      </c>
      <c r="AU1318" s="19"/>
      <c r="AV1318" s="19" t="n">
        <v>0.0705325876698813</v>
      </c>
      <c r="AW1318" s="19" t="n">
        <v>0.0430918088008271</v>
      </c>
      <c r="AX1318" s="19" t="n">
        <v>0.0378217912925851</v>
      </c>
      <c r="AY1318" s="19" t="n">
        <v>0.0189739947471813</v>
      </c>
      <c r="AZ1318" s="19" t="n">
        <v>0</v>
      </c>
      <c r="BA1318" s="19" t="n">
        <v>0.0271238957913552</v>
      </c>
      <c r="BB1318" s="19"/>
      <c r="BC1318" s="19" t="n">
        <v>0.0227821632058924</v>
      </c>
      <c r="BD1318" s="19" t="n">
        <v>0.0318858645768381</v>
      </c>
      <c r="BE1318" s="19" t="n">
        <v>0.0478211240256389</v>
      </c>
      <c r="BF1318" s="19" t="n">
        <v>0.07742428156874</v>
      </c>
      <c r="BG1318" s="19" t="n">
        <v>0.121399671866829</v>
      </c>
    </row>
    <row r="1319">
      <c r="B1319" t="s">
        <v>523</v>
      </c>
      <c r="C1319" s="19" t="n">
        <v>0.0840630691540358</v>
      </c>
      <c r="D1319" s="19" t="n">
        <v>0.101142076203646</v>
      </c>
      <c r="E1319" s="19" t="n">
        <v>0.0680665638154146</v>
      </c>
      <c r="F1319" s="19"/>
      <c r="G1319" s="19" t="n">
        <v>0.146553227266468</v>
      </c>
      <c r="H1319" s="19" t="n">
        <v>0.176343789939638</v>
      </c>
      <c r="I1319" s="19" t="n">
        <v>0.121555926779584</v>
      </c>
      <c r="J1319" s="19" t="n">
        <v>0.0440539073377753</v>
      </c>
      <c r="K1319" s="19" t="n">
        <v>0.0211208086899244</v>
      </c>
      <c r="L1319" s="19" t="n">
        <v>0.0118049706301552</v>
      </c>
      <c r="M1319" s="19"/>
      <c r="N1319" s="19" t="n">
        <v>0.138632202548873</v>
      </c>
      <c r="O1319" s="19" t="n">
        <v>0.0850767573541372</v>
      </c>
      <c r="P1319" s="19" t="n">
        <v>0.0499238607080267</v>
      </c>
      <c r="Q1319" s="19" t="n">
        <v>0.0543751247676247</v>
      </c>
      <c r="R1319" s="19"/>
      <c r="S1319" s="19" t="n">
        <v>0.145641510233036</v>
      </c>
      <c r="T1319" s="19" t="n">
        <v>0.0280703444134149</v>
      </c>
      <c r="U1319" s="19" t="n">
        <v>0.047099445054627</v>
      </c>
      <c r="V1319" s="19" t="n">
        <v>0.0759207835534122</v>
      </c>
      <c r="W1319" s="19" t="n">
        <v>0.111233179521756</v>
      </c>
      <c r="X1319" s="19" t="n">
        <v>0.0954842327782092</v>
      </c>
      <c r="Y1319" s="19" t="n">
        <v>0.107906891545688</v>
      </c>
      <c r="Z1319" s="19" t="n">
        <v>0.0557320480925658</v>
      </c>
      <c r="AA1319" s="19" t="n">
        <v>0.114291531831234</v>
      </c>
      <c r="AB1319" s="19" t="n">
        <v>0.0209457088407852</v>
      </c>
      <c r="AC1319" s="19" t="n">
        <v>0.0877861411262679</v>
      </c>
      <c r="AD1319" s="19" t="n">
        <v>0.110076298112287</v>
      </c>
      <c r="AE1319" s="19"/>
      <c r="AF1319" s="19" t="n">
        <v>0.068872516258989</v>
      </c>
      <c r="AG1319" s="19" t="n">
        <v>0.0840076980494878</v>
      </c>
      <c r="AH1319" s="19" t="n">
        <v>0.0803287082893133</v>
      </c>
      <c r="AI1319" s="19"/>
      <c r="AJ1319" s="19" t="n">
        <v>0.0628204522127809</v>
      </c>
      <c r="AK1319" s="19" t="n">
        <v>0.13717039813483</v>
      </c>
      <c r="AL1319" s="19" t="n">
        <v>0.0508092067041944</v>
      </c>
      <c r="AM1319" s="19" t="n">
        <v>0.102078426295555</v>
      </c>
      <c r="AN1319" s="19" t="n">
        <v>0.0774020318788781</v>
      </c>
      <c r="AO1319" s="19"/>
      <c r="AP1319" s="19" t="n">
        <v>0.0562842494052808</v>
      </c>
      <c r="AQ1319" s="19" t="n">
        <v>0.130868815706506</v>
      </c>
      <c r="AR1319" s="19" t="n">
        <v>0.0376358185972079</v>
      </c>
      <c r="AS1319" s="19" t="n">
        <v>0.0483804039852532</v>
      </c>
      <c r="AT1319" s="19" t="n">
        <v>0.0688652912566451</v>
      </c>
      <c r="AU1319" s="19"/>
      <c r="AV1319" s="19" t="n">
        <v>0.137322683153123</v>
      </c>
      <c r="AW1319" s="19" t="n">
        <v>0.0662296570936256</v>
      </c>
      <c r="AX1319" s="19" t="n">
        <v>0.0683216955714359</v>
      </c>
      <c r="AY1319" s="19" t="n">
        <v>0.0587160546287387</v>
      </c>
      <c r="AZ1319" s="19" t="n">
        <v>0.0929836533918331</v>
      </c>
      <c r="BA1319" s="19" t="n">
        <v>0.039927948546336</v>
      </c>
      <c r="BB1319" s="19"/>
      <c r="BC1319" s="19" t="n">
        <v>0.0300078732130646</v>
      </c>
      <c r="BD1319" s="19" t="n">
        <v>0.0750489458153479</v>
      </c>
      <c r="BE1319" s="19" t="n">
        <v>0.12270039100052</v>
      </c>
      <c r="BF1319" s="19" t="n">
        <v>0.143642761815309</v>
      </c>
      <c r="BG1319" s="19" t="n">
        <v>0.182867238453115</v>
      </c>
    </row>
    <row r="1320">
      <c r="B1320" t="s">
        <v>524</v>
      </c>
      <c r="C1320" s="19" t="n">
        <v>0.157073706226663</v>
      </c>
      <c r="D1320" s="19" t="n">
        <v>0.193149739329211</v>
      </c>
      <c r="E1320" s="19" t="n">
        <v>0.123122604505918</v>
      </c>
      <c r="F1320" s="19"/>
      <c r="G1320" s="19" t="n">
        <v>0.193434166189587</v>
      </c>
      <c r="H1320" s="19" t="n">
        <v>0.214900521718298</v>
      </c>
      <c r="I1320" s="19" t="n">
        <v>0.159120013174981</v>
      </c>
      <c r="J1320" s="19" t="n">
        <v>0.172174341744241</v>
      </c>
      <c r="K1320" s="19" t="n">
        <v>0.11273516309566</v>
      </c>
      <c r="L1320" s="19" t="n">
        <v>0.10185608052376</v>
      </c>
      <c r="M1320" s="19"/>
      <c r="N1320" s="19" t="n">
        <v>0.149411708207731</v>
      </c>
      <c r="O1320" s="19" t="n">
        <v>0.162326281276447</v>
      </c>
      <c r="P1320" s="19" t="n">
        <v>0.146586128466079</v>
      </c>
      <c r="Q1320" s="19" t="n">
        <v>0.169396348874035</v>
      </c>
      <c r="R1320" s="19"/>
      <c r="S1320" s="19" t="n">
        <v>0.198424003236777</v>
      </c>
      <c r="T1320" s="19" t="n">
        <v>0.139141451968547</v>
      </c>
      <c r="U1320" s="19" t="n">
        <v>0.189141819370355</v>
      </c>
      <c r="V1320" s="19" t="n">
        <v>0.204366024171675</v>
      </c>
      <c r="W1320" s="19" t="n">
        <v>0.143094260134317</v>
      </c>
      <c r="X1320" s="19" t="n">
        <v>0.15179878837878</v>
      </c>
      <c r="Y1320" s="19" t="n">
        <v>0.158117747102733</v>
      </c>
      <c r="Z1320" s="19" t="n">
        <v>0.117949719493657</v>
      </c>
      <c r="AA1320" s="19" t="n">
        <v>0.120915746915087</v>
      </c>
      <c r="AB1320" s="19" t="n">
        <v>0.160867586170385</v>
      </c>
      <c r="AC1320" s="19" t="n">
        <v>0.124608023944831</v>
      </c>
      <c r="AD1320" s="19" t="n">
        <v>0.0864647437484381</v>
      </c>
      <c r="AE1320" s="19"/>
      <c r="AF1320" s="19" t="n">
        <v>0.131704091214184</v>
      </c>
      <c r="AG1320" s="19" t="n">
        <v>0.160178207951672</v>
      </c>
      <c r="AH1320" s="19" t="n">
        <v>0.199746669887691</v>
      </c>
      <c r="AI1320" s="19"/>
      <c r="AJ1320" s="19" t="n">
        <v>0.14596560233798</v>
      </c>
      <c r="AK1320" s="19" t="n">
        <v>0.204053743298693</v>
      </c>
      <c r="AL1320" s="19" t="n">
        <v>0.102479719568733</v>
      </c>
      <c r="AM1320" s="19" t="n">
        <v>0.0962803337908216</v>
      </c>
      <c r="AN1320" s="19" t="n">
        <v>0.126168896653285</v>
      </c>
      <c r="AO1320" s="19"/>
      <c r="AP1320" s="19" t="n">
        <v>0.144931484113144</v>
      </c>
      <c r="AQ1320" s="19" t="n">
        <v>0.183542528397127</v>
      </c>
      <c r="AR1320" s="19" t="n">
        <v>0.171016773229005</v>
      </c>
      <c r="AS1320" s="19" t="n">
        <v>0.159283471090842</v>
      </c>
      <c r="AT1320" s="19" t="n">
        <v>0.154993849790943</v>
      </c>
      <c r="AU1320" s="19"/>
      <c r="AV1320" s="19" t="n">
        <v>0.191378825318322</v>
      </c>
      <c r="AW1320" s="19" t="n">
        <v>0.157035615837923</v>
      </c>
      <c r="AX1320" s="19" t="n">
        <v>0.143442572102794</v>
      </c>
      <c r="AY1320" s="19" t="n">
        <v>0.139536497843931</v>
      </c>
      <c r="AZ1320" s="19" t="n">
        <v>0.155873140083685</v>
      </c>
      <c r="BA1320" s="19" t="n">
        <v>0.101648508367945</v>
      </c>
      <c r="BB1320" s="19"/>
      <c r="BC1320" s="19" t="n">
        <v>0.145479246033273</v>
      </c>
      <c r="BD1320" s="19" t="n">
        <v>0.180962920063073</v>
      </c>
      <c r="BE1320" s="19" t="n">
        <v>0.146087082991149</v>
      </c>
      <c r="BF1320" s="19" t="n">
        <v>0.172136038355899</v>
      </c>
      <c r="BG1320" s="19" t="n">
        <v>0.124328757455941</v>
      </c>
    </row>
    <row r="1321">
      <c r="B1321" t="s">
        <v>525</v>
      </c>
      <c r="C1321" s="19" t="n">
        <v>0.259564342826139</v>
      </c>
      <c r="D1321" s="19" t="n">
        <v>0.262954021270556</v>
      </c>
      <c r="E1321" s="19" t="n">
        <v>0.257332575961585</v>
      </c>
      <c r="F1321" s="19"/>
      <c r="G1321" s="19" t="n">
        <v>0.242954400558526</v>
      </c>
      <c r="H1321" s="19" t="n">
        <v>0.233675825918825</v>
      </c>
      <c r="I1321" s="19" t="n">
        <v>0.246430923303779</v>
      </c>
      <c r="J1321" s="19" t="n">
        <v>0.26751216620645</v>
      </c>
      <c r="K1321" s="19" t="n">
        <v>0.261005713976072</v>
      </c>
      <c r="L1321" s="19" t="n">
        <v>0.294903449541218</v>
      </c>
      <c r="M1321" s="19"/>
      <c r="N1321" s="19" t="n">
        <v>0.281138386361335</v>
      </c>
      <c r="O1321" s="19" t="n">
        <v>0.248836544679873</v>
      </c>
      <c r="P1321" s="19" t="n">
        <v>0.265396914677189</v>
      </c>
      <c r="Q1321" s="19" t="n">
        <v>0.24087462994161</v>
      </c>
      <c r="R1321" s="19"/>
      <c r="S1321" s="19" t="n">
        <v>0.221486210094873</v>
      </c>
      <c r="T1321" s="19" t="n">
        <v>0.300653675695042</v>
      </c>
      <c r="U1321" s="19" t="n">
        <v>0.276660306184445</v>
      </c>
      <c r="V1321" s="19" t="n">
        <v>0.200466380279959</v>
      </c>
      <c r="W1321" s="19" t="n">
        <v>0.250876013692609</v>
      </c>
      <c r="X1321" s="19" t="n">
        <v>0.239879487973254</v>
      </c>
      <c r="Y1321" s="19" t="n">
        <v>0.278631859209979</v>
      </c>
      <c r="Z1321" s="19" t="n">
        <v>0.231179763167156</v>
      </c>
      <c r="AA1321" s="19" t="n">
        <v>0.280374320795899</v>
      </c>
      <c r="AB1321" s="19" t="n">
        <v>0.263782487456535</v>
      </c>
      <c r="AC1321" s="19" t="n">
        <v>0.316314225942087</v>
      </c>
      <c r="AD1321" s="19" t="n">
        <v>0.273869014264721</v>
      </c>
      <c r="AE1321" s="19"/>
      <c r="AF1321" s="19" t="n">
        <v>0.266418244212991</v>
      </c>
      <c r="AG1321" s="19" t="n">
        <v>0.270156044414801</v>
      </c>
      <c r="AH1321" s="19" t="n">
        <v>0.230559661058691</v>
      </c>
      <c r="AI1321" s="19"/>
      <c r="AJ1321" s="19" t="n">
        <v>0.244655053932503</v>
      </c>
      <c r="AK1321" s="19" t="n">
        <v>0.229738958308941</v>
      </c>
      <c r="AL1321" s="19" t="n">
        <v>0.328573020340036</v>
      </c>
      <c r="AM1321" s="19" t="n">
        <v>0.256184883984936</v>
      </c>
      <c r="AN1321" s="19" t="n">
        <v>0.281913774669605</v>
      </c>
      <c r="AO1321" s="19"/>
      <c r="AP1321" s="19" t="n">
        <v>0.227632893261813</v>
      </c>
      <c r="AQ1321" s="19" t="n">
        <v>0.238736973391102</v>
      </c>
      <c r="AR1321" s="19" t="n">
        <v>0.292924314969484</v>
      </c>
      <c r="AS1321" s="19" t="n">
        <v>0.273008077712434</v>
      </c>
      <c r="AT1321" s="19" t="n">
        <v>0.336278677157293</v>
      </c>
      <c r="AU1321" s="19"/>
      <c r="AV1321" s="19" t="n">
        <v>0.240602985928113</v>
      </c>
      <c r="AW1321" s="19" t="n">
        <v>0.266030103823732</v>
      </c>
      <c r="AX1321" s="19" t="n">
        <v>0.318044515065457</v>
      </c>
      <c r="AY1321" s="19" t="n">
        <v>0.274507057371799</v>
      </c>
      <c r="AZ1321" s="19" t="n">
        <v>0.298845052650936</v>
      </c>
      <c r="BA1321" s="19" t="n">
        <v>0.191933343296745</v>
      </c>
      <c r="BB1321" s="19"/>
      <c r="BC1321" s="19" t="n">
        <v>0.268025752958484</v>
      </c>
      <c r="BD1321" s="19" t="n">
        <v>0.243530683269682</v>
      </c>
      <c r="BE1321" s="19" t="n">
        <v>0.276442820583479</v>
      </c>
      <c r="BF1321" s="19" t="n">
        <v>0.246476837525594</v>
      </c>
      <c r="BG1321" s="19" t="n">
        <v>0.163249071118153</v>
      </c>
    </row>
    <row r="1322">
      <c r="B1322" t="s">
        <v>526</v>
      </c>
      <c r="C1322" s="19" t="n">
        <v>0.31900747405428</v>
      </c>
      <c r="D1322" s="19" t="n">
        <v>0.283283616817084</v>
      </c>
      <c r="E1322" s="19" t="n">
        <v>0.350528287409962</v>
      </c>
      <c r="F1322" s="19"/>
      <c r="G1322" s="19" t="n">
        <v>0.201363193423408</v>
      </c>
      <c r="H1322" s="19" t="n">
        <v>0.195208409578517</v>
      </c>
      <c r="I1322" s="19" t="n">
        <v>0.278036956565928</v>
      </c>
      <c r="J1322" s="19" t="n">
        <v>0.348964309437099</v>
      </c>
      <c r="K1322" s="19" t="n">
        <v>0.431360603145885</v>
      </c>
      <c r="L1322" s="19" t="n">
        <v>0.431404004416272</v>
      </c>
      <c r="M1322" s="19"/>
      <c r="N1322" s="19" t="n">
        <v>0.262814758789447</v>
      </c>
      <c r="O1322" s="19" t="n">
        <v>0.326556020032249</v>
      </c>
      <c r="P1322" s="19" t="n">
        <v>0.354094394892191</v>
      </c>
      <c r="Q1322" s="19" t="n">
        <v>0.341510755546844</v>
      </c>
      <c r="R1322" s="19"/>
      <c r="S1322" s="19" t="n">
        <v>0.231155484444255</v>
      </c>
      <c r="T1322" s="19" t="n">
        <v>0.348680073193718</v>
      </c>
      <c r="U1322" s="19" t="n">
        <v>0.343516788005702</v>
      </c>
      <c r="V1322" s="19" t="n">
        <v>0.397117785155105</v>
      </c>
      <c r="W1322" s="19" t="n">
        <v>0.317021051948476</v>
      </c>
      <c r="X1322" s="19" t="n">
        <v>0.266655838991392</v>
      </c>
      <c r="Y1322" s="19" t="n">
        <v>0.283108589105748</v>
      </c>
      <c r="Z1322" s="19" t="n">
        <v>0.426693240250934</v>
      </c>
      <c r="AA1322" s="19" t="n">
        <v>0.288474253349682</v>
      </c>
      <c r="AB1322" s="19" t="n">
        <v>0.339055073290642</v>
      </c>
      <c r="AC1322" s="19" t="n">
        <v>0.367669466903538</v>
      </c>
      <c r="AD1322" s="19" t="n">
        <v>0.387058746881812</v>
      </c>
      <c r="AE1322" s="19"/>
      <c r="AF1322" s="19" t="n">
        <v>0.386667974705769</v>
      </c>
      <c r="AG1322" s="19" t="n">
        <v>0.304761632341387</v>
      </c>
      <c r="AH1322" s="19" t="n">
        <v>0.245483285262629</v>
      </c>
      <c r="AI1322" s="19"/>
      <c r="AJ1322" s="19" t="n">
        <v>0.399628187939771</v>
      </c>
      <c r="AK1322" s="19" t="n">
        <v>0.24334872058383</v>
      </c>
      <c r="AL1322" s="19" t="n">
        <v>0.338345614748395</v>
      </c>
      <c r="AM1322" s="19" t="n">
        <v>0.462237459100345</v>
      </c>
      <c r="AN1322" s="19" t="n">
        <v>0.250884276002305</v>
      </c>
      <c r="AO1322" s="19"/>
      <c r="AP1322" s="19" t="n">
        <v>0.411614944093094</v>
      </c>
      <c r="AQ1322" s="19" t="n">
        <v>0.257294261833371</v>
      </c>
      <c r="AR1322" s="19" t="n">
        <v>0.357631867210509</v>
      </c>
      <c r="AS1322" s="19" t="n">
        <v>0.393358176139175</v>
      </c>
      <c r="AT1322" s="19" t="n">
        <v>0.213558078000184</v>
      </c>
      <c r="AU1322" s="19"/>
      <c r="AV1322" s="19" t="n">
        <v>0.24215669943926</v>
      </c>
      <c r="AW1322" s="19" t="n">
        <v>0.364354627145718</v>
      </c>
      <c r="AX1322" s="19" t="n">
        <v>0.348879463443323</v>
      </c>
      <c r="AY1322" s="19" t="n">
        <v>0.404114115536776</v>
      </c>
      <c r="AZ1322" s="19" t="n">
        <v>0.267952668972042</v>
      </c>
      <c r="BA1322" s="19" t="n">
        <v>0.317202298590961</v>
      </c>
      <c r="BB1322" s="19"/>
      <c r="BC1322" s="19" t="n">
        <v>0.373152085533177</v>
      </c>
      <c r="BD1322" s="19" t="n">
        <v>0.317166882536623</v>
      </c>
      <c r="BE1322" s="19" t="n">
        <v>0.283323666482601</v>
      </c>
      <c r="BF1322" s="19" t="n">
        <v>0.245471230559015</v>
      </c>
      <c r="BG1322" s="19" t="n">
        <v>0.182715725685331</v>
      </c>
    </row>
    <row r="1323">
      <c r="B1323" t="s">
        <v>207</v>
      </c>
      <c r="C1323" s="19" t="n">
        <v>0.142103122001587</v>
      </c>
      <c r="D1323" s="19" t="n">
        <v>0.112883348681749</v>
      </c>
      <c r="E1323" s="19" t="n">
        <v>0.17065311046061</v>
      </c>
      <c r="F1323" s="19"/>
      <c r="G1323" s="19" t="n">
        <v>0.134105271350408</v>
      </c>
      <c r="H1323" s="19" t="n">
        <v>0.0936993977145664</v>
      </c>
      <c r="I1323" s="19" t="n">
        <v>0.16410339075662</v>
      </c>
      <c r="J1323" s="19" t="n">
        <v>0.154715437616738</v>
      </c>
      <c r="K1323" s="19" t="n">
        <v>0.156245430950176</v>
      </c>
      <c r="L1323" s="19" t="n">
        <v>0.149068693042898</v>
      </c>
      <c r="M1323" s="19"/>
      <c r="N1323" s="19" t="n">
        <v>0.102314774913846</v>
      </c>
      <c r="O1323" s="19" t="n">
        <v>0.139355644624204</v>
      </c>
      <c r="P1323" s="19" t="n">
        <v>0.165403783981631</v>
      </c>
      <c r="Q1323" s="19" t="n">
        <v>0.167640746885779</v>
      </c>
      <c r="R1323" s="19"/>
      <c r="S1323" s="19" t="n">
        <v>0.110552800209757</v>
      </c>
      <c r="T1323" s="19" t="n">
        <v>0.16263044012249</v>
      </c>
      <c r="U1323" s="19" t="n">
        <v>0.126529253397819</v>
      </c>
      <c r="V1323" s="19" t="n">
        <v>0.0989155143246929</v>
      </c>
      <c r="W1323" s="19" t="n">
        <v>0.138706129938953</v>
      </c>
      <c r="X1323" s="19" t="n">
        <v>0.188783992319025</v>
      </c>
      <c r="Y1323" s="19" t="n">
        <v>0.143637192147624</v>
      </c>
      <c r="Z1323" s="19" t="n">
        <v>0.157474892355116</v>
      </c>
      <c r="AA1323" s="19" t="n">
        <v>0.171708138750073</v>
      </c>
      <c r="AB1323" s="19" t="n">
        <v>0.159635816323003</v>
      </c>
      <c r="AC1323" s="19" t="n">
        <v>0.0894249103862622</v>
      </c>
      <c r="AD1323" s="19" t="n">
        <v>0.142531196992741</v>
      </c>
      <c r="AE1323" s="19"/>
      <c r="AF1323" s="19" t="n">
        <v>0.121127919427121</v>
      </c>
      <c r="AG1323" s="19" t="n">
        <v>0.132185338603275</v>
      </c>
      <c r="AH1323" s="19" t="n">
        <v>0.205277360186864</v>
      </c>
      <c r="AI1323" s="19"/>
      <c r="AJ1323" s="19" t="n">
        <v>0.110813472373942</v>
      </c>
      <c r="AK1323" s="19" t="n">
        <v>0.120988125866333</v>
      </c>
      <c r="AL1323" s="19" t="n">
        <v>0.14140065569195</v>
      </c>
      <c r="AM1323" s="19" t="n">
        <v>0.0832188968283416</v>
      </c>
      <c r="AN1323" s="19" t="n">
        <v>0.248286443554978</v>
      </c>
      <c r="AO1323" s="19"/>
      <c r="AP1323" s="19" t="n">
        <v>0.114350840383624</v>
      </c>
      <c r="AQ1323" s="19" t="n">
        <v>0.129796947922262</v>
      </c>
      <c r="AR1323" s="19" t="n">
        <v>0.119581941202176</v>
      </c>
      <c r="AS1323" s="19" t="n">
        <v>0.108515260581364</v>
      </c>
      <c r="AT1323" s="19" t="n">
        <v>0.216110675537327</v>
      </c>
      <c r="AU1323" s="19"/>
      <c r="AV1323" s="19" t="n">
        <v>0.118006218491301</v>
      </c>
      <c r="AW1323" s="19" t="n">
        <v>0.103258187298175</v>
      </c>
      <c r="AX1323" s="19" t="n">
        <v>0.0834899625244047</v>
      </c>
      <c r="AY1323" s="19" t="n">
        <v>0.104152279871575</v>
      </c>
      <c r="AZ1323" s="19" t="n">
        <v>0.184345484901504</v>
      </c>
      <c r="BA1323" s="19" t="n">
        <v>0.322164005406658</v>
      </c>
      <c r="BB1323" s="19"/>
      <c r="BC1323" s="19" t="n">
        <v>0.160552879056108</v>
      </c>
      <c r="BD1323" s="19" t="n">
        <v>0.151404703738435</v>
      </c>
      <c r="BE1323" s="19" t="n">
        <v>0.123624914916612</v>
      </c>
      <c r="BF1323" s="19" t="n">
        <v>0.114848850175443</v>
      </c>
      <c r="BG1323" s="19" t="n">
        <v>0.22543953542063</v>
      </c>
    </row>
    <row r="1324">
      <c r="C1324" s="19"/>
      <c r="D1324" s="19"/>
      <c r="E1324" s="19"/>
      <c r="F1324" s="19"/>
      <c r="G1324" s="19"/>
      <c r="H1324" s="19"/>
      <c r="I1324" s="19"/>
      <c r="J1324" s="19"/>
      <c r="K1324" s="19"/>
      <c r="L1324" s="19"/>
      <c r="M1324" s="19"/>
      <c r="N1324" s="19"/>
      <c r="O1324" s="19"/>
      <c r="P1324" s="19"/>
      <c r="Q1324" s="19"/>
      <c r="R1324" s="19"/>
      <c r="S1324" s="19"/>
      <c r="T1324" s="19"/>
      <c r="U1324" s="19"/>
      <c r="V1324" s="19"/>
      <c r="W1324" s="19"/>
      <c r="X1324" s="19"/>
      <c r="Y1324" s="19"/>
      <c r="Z1324" s="19"/>
      <c r="AA1324" s="19"/>
      <c r="AB1324" s="19"/>
      <c r="AC1324" s="19"/>
      <c r="AD1324" s="19"/>
      <c r="AE1324" s="19"/>
      <c r="AF1324" s="19"/>
      <c r="AG1324" s="19"/>
      <c r="AH1324" s="19"/>
      <c r="AI1324" s="19"/>
      <c r="AJ1324" s="19"/>
      <c r="AK1324" s="19"/>
      <c r="AL1324" s="19"/>
      <c r="AM1324" s="19"/>
      <c r="AN1324" s="19"/>
      <c r="AO1324" s="19"/>
      <c r="AP1324" s="19"/>
      <c r="AQ1324" s="19"/>
      <c r="AR1324" s="19"/>
      <c r="AS1324" s="19"/>
      <c r="AT1324" s="19"/>
      <c r="AU1324" s="19"/>
      <c r="AV1324" s="19"/>
      <c r="AW1324" s="19"/>
      <c r="AX1324" s="19"/>
      <c r="AY1324" s="19"/>
      <c r="AZ1324" s="19"/>
      <c r="BA1324" s="19"/>
      <c r="BB1324" s="19"/>
      <c r="BC1324" s="19"/>
      <c r="BD1324" s="19"/>
      <c r="BE1324" s="19"/>
      <c r="BF1324" s="19"/>
      <c r="BG1324" s="19"/>
    </row>
    <row r="1325">
      <c r="B1325" s="7" t="s">
        <v>542</v>
      </c>
      <c r="C1325" s="19"/>
      <c r="D1325" s="19"/>
      <c r="E1325" s="19"/>
      <c r="F1325" s="19"/>
      <c r="G1325" s="19"/>
      <c r="H1325" s="19"/>
      <c r="I1325" s="19"/>
      <c r="J1325" s="19"/>
      <c r="K1325" s="19"/>
      <c r="L1325" s="19"/>
      <c r="M1325" s="19"/>
      <c r="N1325" s="19"/>
      <c r="O1325" s="19"/>
      <c r="P1325" s="19"/>
      <c r="Q1325" s="19"/>
      <c r="R1325" s="19"/>
      <c r="S1325" s="19"/>
      <c r="T1325" s="19"/>
      <c r="U1325" s="19"/>
      <c r="V1325" s="19"/>
      <c r="W1325" s="19"/>
      <c r="X1325" s="19"/>
      <c r="Y1325" s="19"/>
      <c r="Z1325" s="19"/>
      <c r="AA1325" s="19"/>
      <c r="AB1325" s="19"/>
      <c r="AC1325" s="19"/>
      <c r="AD1325" s="19"/>
      <c r="AE1325" s="19"/>
      <c r="AF1325" s="19"/>
      <c r="AG1325" s="19"/>
      <c r="AH1325" s="19"/>
      <c r="AI1325" s="19"/>
      <c r="AJ1325" s="19"/>
      <c r="AK1325" s="19"/>
      <c r="AL1325" s="19"/>
      <c r="AM1325" s="19"/>
      <c r="AN1325" s="19"/>
      <c r="AO1325" s="19"/>
      <c r="AP1325" s="19"/>
      <c r="AQ1325" s="19"/>
      <c r="AR1325" s="19"/>
      <c r="AS1325" s="19"/>
      <c r="AT1325" s="19"/>
      <c r="AU1325" s="19"/>
      <c r="AV1325" s="19"/>
      <c r="AW1325" s="19"/>
      <c r="AX1325" s="19"/>
      <c r="AY1325" s="19"/>
      <c r="AZ1325" s="19"/>
      <c r="BA1325" s="19"/>
      <c r="BB1325" s="19"/>
      <c r="BC1325" s="19"/>
      <c r="BD1325" s="19"/>
      <c r="BE1325" s="19"/>
      <c r="BF1325" s="19"/>
      <c r="BG1325" s="19"/>
    </row>
    <row r="1326">
      <c r="B1326" s="26" t="s">
        <v>79</v>
      </c>
      <c r="C1326" s="19"/>
      <c r="D1326" s="19"/>
      <c r="E1326" s="19"/>
      <c r="F1326" s="19"/>
      <c r="G1326" s="19"/>
      <c r="H1326" s="19"/>
      <c r="I1326" s="19"/>
      <c r="J1326" s="19"/>
      <c r="K1326" s="19"/>
      <c r="L1326" s="19"/>
      <c r="M1326" s="19"/>
      <c r="N1326" s="19"/>
      <c r="O1326" s="19"/>
      <c r="P1326" s="19"/>
      <c r="Q1326" s="19"/>
      <c r="R1326" s="19"/>
      <c r="S1326" s="19"/>
      <c r="T1326" s="19"/>
      <c r="U1326" s="19"/>
      <c r="V1326" s="19"/>
      <c r="W1326" s="19"/>
      <c r="X1326" s="19"/>
      <c r="Y1326" s="19"/>
      <c r="Z1326" s="19"/>
      <c r="AA1326" s="19"/>
      <c r="AB1326" s="19"/>
      <c r="AC1326" s="19"/>
      <c r="AD1326" s="19"/>
      <c r="AE1326" s="19"/>
      <c r="AF1326" s="19"/>
      <c r="AG1326" s="19"/>
      <c r="AH1326" s="19"/>
      <c r="AI1326" s="19"/>
      <c r="AJ1326" s="19"/>
      <c r="AK1326" s="19"/>
      <c r="AL1326" s="19"/>
      <c r="AM1326" s="19"/>
      <c r="AN1326" s="19"/>
      <c r="AO1326" s="19"/>
      <c r="AP1326" s="19"/>
      <c r="AQ1326" s="19"/>
      <c r="AR1326" s="19"/>
      <c r="AS1326" s="19"/>
      <c r="AT1326" s="19"/>
      <c r="AU1326" s="19"/>
      <c r="AV1326" s="19"/>
      <c r="AW1326" s="19"/>
      <c r="AX1326" s="19"/>
      <c r="AY1326" s="19"/>
      <c r="AZ1326" s="19"/>
      <c r="BA1326" s="19"/>
      <c r="BB1326" s="19"/>
      <c r="BC1326" s="19"/>
      <c r="BD1326" s="19"/>
      <c r="BE1326" s="19"/>
      <c r="BF1326" s="19"/>
      <c r="BG1326" s="19"/>
    </row>
    <row r="1327">
      <c r="B1327" t="s">
        <v>536</v>
      </c>
      <c r="C1327" s="19" t="n">
        <v>0.0841547935676695</v>
      </c>
      <c r="D1327" s="19" t="n">
        <v>0.0918405559870652</v>
      </c>
      <c r="E1327" s="19" t="n">
        <v>0.0773215657882061</v>
      </c>
      <c r="F1327" s="19"/>
      <c r="G1327" s="19" t="n">
        <v>0.138294784064</v>
      </c>
      <c r="H1327" s="19" t="n">
        <v>0.184621697984606</v>
      </c>
      <c r="I1327" s="19" t="n">
        <v>0.0791068822753983</v>
      </c>
      <c r="J1327" s="19" t="n">
        <v>0.0490989592248964</v>
      </c>
      <c r="K1327" s="19" t="n">
        <v>0.0409833355015298</v>
      </c>
      <c r="L1327" s="19" t="n">
        <v>0.0280902209670827</v>
      </c>
      <c r="M1327" s="19"/>
      <c r="N1327" s="19" t="n">
        <v>0.137043515287892</v>
      </c>
      <c r="O1327" s="19" t="n">
        <v>0.0892072288204026</v>
      </c>
      <c r="P1327" s="19" t="n">
        <v>0.0511736089431042</v>
      </c>
      <c r="Q1327" s="19" t="n">
        <v>0.0510608126294702</v>
      </c>
      <c r="R1327" s="19"/>
      <c r="S1327" s="19" t="n">
        <v>0.161152467958197</v>
      </c>
      <c r="T1327" s="19" t="n">
        <v>0.0622977069038254</v>
      </c>
      <c r="U1327" s="19" t="n">
        <v>0.0297514739613962</v>
      </c>
      <c r="V1327" s="19" t="n">
        <v>0.0593440240693376</v>
      </c>
      <c r="W1327" s="19" t="n">
        <v>0.0859927611200974</v>
      </c>
      <c r="X1327" s="19" t="n">
        <v>0.101666887930513</v>
      </c>
      <c r="Y1327" s="19" t="n">
        <v>0.0619264976614989</v>
      </c>
      <c r="Z1327" s="19" t="n">
        <v>0.0521727052549875</v>
      </c>
      <c r="AA1327" s="19" t="n">
        <v>0.0976808349981858</v>
      </c>
      <c r="AB1327" s="19" t="n">
        <v>0.0621988906778238</v>
      </c>
      <c r="AC1327" s="19" t="n">
        <v>0.0872641808379021</v>
      </c>
      <c r="AD1327" s="19" t="n">
        <v>0.0942840315403562</v>
      </c>
      <c r="AE1327" s="19"/>
      <c r="AF1327" s="19" t="n">
        <v>0.0637702575533843</v>
      </c>
      <c r="AG1327" s="19" t="n">
        <v>0.0899047628519931</v>
      </c>
      <c r="AH1327" s="19" t="n">
        <v>0.0943849717696889</v>
      </c>
      <c r="AI1327" s="19"/>
      <c r="AJ1327" s="19" t="n">
        <v>0.0724222351006881</v>
      </c>
      <c r="AK1327" s="19" t="n">
        <v>0.133955141145902</v>
      </c>
      <c r="AL1327" s="19" t="n">
        <v>0.0793699661609029</v>
      </c>
      <c r="AM1327" s="19" t="n">
        <v>0.0594690009646626</v>
      </c>
      <c r="AN1327" s="19" t="n">
        <v>0.0438762328751775</v>
      </c>
      <c r="AO1327" s="19"/>
      <c r="AP1327" s="19" t="n">
        <v>0.0643224397328401</v>
      </c>
      <c r="AQ1327" s="19" t="n">
        <v>0.136683826688082</v>
      </c>
      <c r="AR1327" s="19" t="n">
        <v>0.0632973406877408</v>
      </c>
      <c r="AS1327" s="19" t="n">
        <v>0.0412134487789374</v>
      </c>
      <c r="AT1327" s="19" t="n">
        <v>0.0747547591785652</v>
      </c>
      <c r="AU1327" s="19"/>
      <c r="AV1327" s="19" t="n">
        <v>0.16183439260338</v>
      </c>
      <c r="AW1327" s="19" t="n">
        <v>0.0849334570610746</v>
      </c>
      <c r="AX1327" s="19" t="n">
        <v>0.0876996801387859</v>
      </c>
      <c r="AY1327" s="19" t="n">
        <v>0.019035727697322</v>
      </c>
      <c r="AZ1327" s="19" t="n">
        <v>0.0684451053396264</v>
      </c>
      <c r="BA1327" s="19" t="n">
        <v>0.0190055793175732</v>
      </c>
      <c r="BB1327" s="19"/>
      <c r="BC1327" s="19" t="n">
        <v>0.0461803204728363</v>
      </c>
      <c r="BD1327" s="19" t="n">
        <v>0.0557662907376994</v>
      </c>
      <c r="BE1327" s="19" t="n">
        <v>0.109362097155995</v>
      </c>
      <c r="BF1327" s="19" t="n">
        <v>0.175582515615587</v>
      </c>
      <c r="BG1327" s="19" t="n">
        <v>0.243458310147949</v>
      </c>
    </row>
    <row r="1328">
      <c r="B1328" t="s">
        <v>537</v>
      </c>
      <c r="C1328" s="19" t="n">
        <v>0.325703269857356</v>
      </c>
      <c r="D1328" s="19" t="n">
        <v>0.342068316421897</v>
      </c>
      <c r="E1328" s="19" t="n">
        <v>0.31144113103306</v>
      </c>
      <c r="F1328" s="19"/>
      <c r="G1328" s="19" t="n">
        <v>0.337450903013995</v>
      </c>
      <c r="H1328" s="19" t="n">
        <v>0.381366793481737</v>
      </c>
      <c r="I1328" s="19" t="n">
        <v>0.30046345073321</v>
      </c>
      <c r="J1328" s="19" t="n">
        <v>0.350303092658511</v>
      </c>
      <c r="K1328" s="19" t="n">
        <v>0.324835788789965</v>
      </c>
      <c r="L1328" s="19" t="n">
        <v>0.273926818979126</v>
      </c>
      <c r="M1328" s="19"/>
      <c r="N1328" s="19" t="n">
        <v>0.365744449222529</v>
      </c>
      <c r="O1328" s="19" t="n">
        <v>0.293389841624188</v>
      </c>
      <c r="P1328" s="19" t="n">
        <v>0.307025415588992</v>
      </c>
      <c r="Q1328" s="19" t="n">
        <v>0.331227958935879</v>
      </c>
      <c r="R1328" s="19"/>
      <c r="S1328" s="19" t="n">
        <v>0.391584428099335</v>
      </c>
      <c r="T1328" s="19" t="n">
        <v>0.309274482042389</v>
      </c>
      <c r="U1328" s="19" t="n">
        <v>0.257764188673984</v>
      </c>
      <c r="V1328" s="19" t="n">
        <v>0.369011998240266</v>
      </c>
      <c r="W1328" s="19" t="n">
        <v>0.3867551291112</v>
      </c>
      <c r="X1328" s="19" t="n">
        <v>0.361018214504895</v>
      </c>
      <c r="Y1328" s="19" t="n">
        <v>0.355517917060459</v>
      </c>
      <c r="Z1328" s="19" t="n">
        <v>0.308890165758294</v>
      </c>
      <c r="AA1328" s="19" t="n">
        <v>0.268103531474554</v>
      </c>
      <c r="AB1328" s="19" t="n">
        <v>0.270363918957331</v>
      </c>
      <c r="AC1328" s="19" t="n">
        <v>0.286506674483371</v>
      </c>
      <c r="AD1328" s="19" t="n">
        <v>0.276581649177541</v>
      </c>
      <c r="AE1328" s="19"/>
      <c r="AF1328" s="19" t="n">
        <v>0.287949572663432</v>
      </c>
      <c r="AG1328" s="19" t="n">
        <v>0.36342308499619</v>
      </c>
      <c r="AH1328" s="19" t="n">
        <v>0.320160526637421</v>
      </c>
      <c r="AI1328" s="19"/>
      <c r="AJ1328" s="19" t="n">
        <v>0.314710145161371</v>
      </c>
      <c r="AK1328" s="19" t="n">
        <v>0.384240092225011</v>
      </c>
      <c r="AL1328" s="19" t="n">
        <v>0.391498452186647</v>
      </c>
      <c r="AM1328" s="19" t="n">
        <v>0.18167417213278</v>
      </c>
      <c r="AN1328" s="19" t="n">
        <v>0.30200667538984</v>
      </c>
      <c r="AO1328" s="19"/>
      <c r="AP1328" s="19" t="n">
        <v>0.343902941341999</v>
      </c>
      <c r="AQ1328" s="19" t="n">
        <v>0.415901328411546</v>
      </c>
      <c r="AR1328" s="19" t="n">
        <v>0.333282280414266</v>
      </c>
      <c r="AS1328" s="19" t="n">
        <v>0.212634427469075</v>
      </c>
      <c r="AT1328" s="19" t="n">
        <v>0.22486548702488</v>
      </c>
      <c r="AU1328" s="19"/>
      <c r="AV1328" s="19" t="n">
        <v>0.45457392317812</v>
      </c>
      <c r="AW1328" s="19" t="n">
        <v>0.349363035781291</v>
      </c>
      <c r="AX1328" s="19" t="n">
        <v>0.353296413268322</v>
      </c>
      <c r="AY1328" s="19" t="n">
        <v>0.200229191640073</v>
      </c>
      <c r="AZ1328" s="19" t="n">
        <v>0.23698471551018</v>
      </c>
      <c r="BA1328" s="19" t="n">
        <v>0.285810944681475</v>
      </c>
      <c r="BB1328" s="19"/>
      <c r="BC1328" s="19" t="n">
        <v>0.304321752522423</v>
      </c>
      <c r="BD1328" s="19" t="n">
        <v>0.307029194792572</v>
      </c>
      <c r="BE1328" s="19" t="n">
        <v>0.375680423389776</v>
      </c>
      <c r="BF1328" s="19" t="n">
        <v>0.364869110945741</v>
      </c>
      <c r="BG1328" s="19" t="n">
        <v>0.326976967990949</v>
      </c>
    </row>
    <row r="1329">
      <c r="B1329" t="s">
        <v>538</v>
      </c>
      <c r="C1329" s="19" t="n">
        <v>0.359232496786984</v>
      </c>
      <c r="D1329" s="19" t="n">
        <v>0.35806430376056</v>
      </c>
      <c r="E1329" s="19" t="n">
        <v>0.362232805223911</v>
      </c>
      <c r="F1329" s="19"/>
      <c r="G1329" s="19" t="n">
        <v>0.34597973075816</v>
      </c>
      <c r="H1329" s="19" t="n">
        <v>0.254441193003315</v>
      </c>
      <c r="I1329" s="19" t="n">
        <v>0.358472562707448</v>
      </c>
      <c r="J1329" s="19" t="n">
        <v>0.340556009437869</v>
      </c>
      <c r="K1329" s="19" t="n">
        <v>0.376992448393232</v>
      </c>
      <c r="L1329" s="19" t="n">
        <v>0.45676723172515</v>
      </c>
      <c r="M1329" s="19"/>
      <c r="N1329" s="19" t="n">
        <v>0.318194647391368</v>
      </c>
      <c r="O1329" s="19" t="n">
        <v>0.39375781698845</v>
      </c>
      <c r="P1329" s="19" t="n">
        <v>0.369761852264585</v>
      </c>
      <c r="Q1329" s="19" t="n">
        <v>0.359015855201983</v>
      </c>
      <c r="R1329" s="19"/>
      <c r="S1329" s="19" t="n">
        <v>0.308836890451136</v>
      </c>
      <c r="T1329" s="19" t="n">
        <v>0.35827996397709</v>
      </c>
      <c r="U1329" s="19" t="n">
        <v>0.4354170000139</v>
      </c>
      <c r="V1329" s="19" t="n">
        <v>0.360904693139082</v>
      </c>
      <c r="W1329" s="19" t="n">
        <v>0.338983356797428</v>
      </c>
      <c r="X1329" s="19" t="n">
        <v>0.321538676713845</v>
      </c>
      <c r="Y1329" s="19" t="n">
        <v>0.32752369341076</v>
      </c>
      <c r="Z1329" s="19" t="n">
        <v>0.341457953775409</v>
      </c>
      <c r="AA1329" s="19" t="n">
        <v>0.368951386743511</v>
      </c>
      <c r="AB1329" s="19" t="n">
        <v>0.409211468033448</v>
      </c>
      <c r="AC1329" s="19" t="n">
        <v>0.364253382373696</v>
      </c>
      <c r="AD1329" s="19" t="n">
        <v>0.465861585113045</v>
      </c>
      <c r="AE1329" s="19"/>
      <c r="AF1329" s="19" t="n">
        <v>0.348317467492543</v>
      </c>
      <c r="AG1329" s="19" t="n">
        <v>0.371624715225307</v>
      </c>
      <c r="AH1329" s="19" t="n">
        <v>0.344761481036556</v>
      </c>
      <c r="AI1329" s="19"/>
      <c r="AJ1329" s="19" t="n">
        <v>0.357713880518702</v>
      </c>
      <c r="AK1329" s="19" t="n">
        <v>0.312794397643038</v>
      </c>
      <c r="AL1329" s="19" t="n">
        <v>0.416239934072603</v>
      </c>
      <c r="AM1329" s="19" t="n">
        <v>0.371440878941008</v>
      </c>
      <c r="AN1329" s="19" t="n">
        <v>0.367068003402814</v>
      </c>
      <c r="AO1329" s="19"/>
      <c r="AP1329" s="19" t="n">
        <v>0.35785799320697</v>
      </c>
      <c r="AQ1329" s="19" t="n">
        <v>0.304392569891566</v>
      </c>
      <c r="AR1329" s="19" t="n">
        <v>0.433657794695589</v>
      </c>
      <c r="AS1329" s="19" t="n">
        <v>0.377849114944049</v>
      </c>
      <c r="AT1329" s="19" t="n">
        <v>0.414950728327727</v>
      </c>
      <c r="AU1329" s="19"/>
      <c r="AV1329" s="19" t="n">
        <v>0.282951620024475</v>
      </c>
      <c r="AW1329" s="19" t="n">
        <v>0.341271128053362</v>
      </c>
      <c r="AX1329" s="19" t="n">
        <v>0.432726839574</v>
      </c>
      <c r="AY1329" s="19" t="n">
        <v>0.381055927652406</v>
      </c>
      <c r="AZ1329" s="19" t="n">
        <v>0.396069215622062</v>
      </c>
      <c r="BA1329" s="19" t="n">
        <v>0.440372369308868</v>
      </c>
      <c r="BB1329" s="19"/>
      <c r="BC1329" s="19" t="n">
        <v>0.390201333760508</v>
      </c>
      <c r="BD1329" s="19" t="n">
        <v>0.3649970393215</v>
      </c>
      <c r="BE1329" s="19" t="n">
        <v>0.319474912071325</v>
      </c>
      <c r="BF1329" s="19" t="n">
        <v>0.300038174238054</v>
      </c>
      <c r="BG1329" s="19" t="n">
        <v>0.29856656708623</v>
      </c>
    </row>
    <row r="1330">
      <c r="B1330" t="s">
        <v>539</v>
      </c>
      <c r="C1330" s="19" t="n">
        <v>0.193846533184204</v>
      </c>
      <c r="D1330" s="19" t="n">
        <v>0.178962610675086</v>
      </c>
      <c r="E1330" s="19" t="n">
        <v>0.204972871680254</v>
      </c>
      <c r="F1330" s="19"/>
      <c r="G1330" s="19" t="n">
        <v>0.135103857419874</v>
      </c>
      <c r="H1330" s="19" t="n">
        <v>0.132993135272265</v>
      </c>
      <c r="I1330" s="19" t="n">
        <v>0.204373701890319</v>
      </c>
      <c r="J1330" s="19" t="n">
        <v>0.233282733429642</v>
      </c>
      <c r="K1330" s="19" t="n">
        <v>0.2277919718752</v>
      </c>
      <c r="L1330" s="19" t="n">
        <v>0.219111130996044</v>
      </c>
      <c r="M1330" s="19"/>
      <c r="N1330" s="19" t="n">
        <v>0.144197169526977</v>
      </c>
      <c r="O1330" s="19" t="n">
        <v>0.193045245305789</v>
      </c>
      <c r="P1330" s="19" t="n">
        <v>0.236273326211142</v>
      </c>
      <c r="Q1330" s="19" t="n">
        <v>0.211282383438489</v>
      </c>
      <c r="R1330" s="19"/>
      <c r="S1330" s="19" t="n">
        <v>0.100979095498124</v>
      </c>
      <c r="T1330" s="19" t="n">
        <v>0.232442579973617</v>
      </c>
      <c r="U1330" s="19" t="n">
        <v>0.242805986543562</v>
      </c>
      <c r="V1330" s="19" t="n">
        <v>0.177509829442821</v>
      </c>
      <c r="W1330" s="19" t="n">
        <v>0.164726934805545</v>
      </c>
      <c r="X1330" s="19" t="n">
        <v>0.16453451255545</v>
      </c>
      <c r="Y1330" s="19" t="n">
        <v>0.196969496839665</v>
      </c>
      <c r="Z1330" s="19" t="n">
        <v>0.263317173764962</v>
      </c>
      <c r="AA1330" s="19" t="n">
        <v>0.225195310065033</v>
      </c>
      <c r="AB1330" s="19" t="n">
        <v>0.247144211491761</v>
      </c>
      <c r="AC1330" s="19" t="n">
        <v>0.211510339170782</v>
      </c>
      <c r="AD1330" s="19" t="n">
        <v>0.130445850781982</v>
      </c>
      <c r="AE1330" s="19"/>
      <c r="AF1330" s="19" t="n">
        <v>0.272809914828227</v>
      </c>
      <c r="AG1330" s="19" t="n">
        <v>0.145329415764473</v>
      </c>
      <c r="AH1330" s="19" t="n">
        <v>0.159803656715817</v>
      </c>
      <c r="AI1330" s="19"/>
      <c r="AJ1330" s="19" t="n">
        <v>0.226730523711804</v>
      </c>
      <c r="AK1330" s="19" t="n">
        <v>0.1401454846835</v>
      </c>
      <c r="AL1330" s="19" t="n">
        <v>0.0873670245958773</v>
      </c>
      <c r="AM1330" s="19" t="n">
        <v>0.360319172692816</v>
      </c>
      <c r="AN1330" s="19" t="n">
        <v>0.209661683090209</v>
      </c>
      <c r="AO1330" s="19"/>
      <c r="AP1330" s="19" t="n">
        <v>0.203922573205796</v>
      </c>
      <c r="AQ1330" s="19" t="n">
        <v>0.111867705142653</v>
      </c>
      <c r="AR1330" s="19" t="n">
        <v>0.135838433306539</v>
      </c>
      <c r="AS1330" s="19" t="n">
        <v>0.351023797322491</v>
      </c>
      <c r="AT1330" s="19" t="n">
        <v>0.216249006101476</v>
      </c>
      <c r="AU1330" s="19"/>
      <c r="AV1330" s="19" t="n">
        <v>0.0766825583308962</v>
      </c>
      <c r="AW1330" s="19" t="n">
        <v>0.189697714996329</v>
      </c>
      <c r="AX1330" s="19" t="n">
        <v>0.121677584754867</v>
      </c>
      <c r="AY1330" s="19" t="n">
        <v>0.375800875444161</v>
      </c>
      <c r="AZ1330" s="19" t="n">
        <v>0.227331808174786</v>
      </c>
      <c r="BA1330" s="19" t="n">
        <v>0.179983125377532</v>
      </c>
      <c r="BB1330" s="19"/>
      <c r="BC1330" s="19" t="n">
        <v>0.213596299788035</v>
      </c>
      <c r="BD1330" s="19" t="n">
        <v>0.22956928189499</v>
      </c>
      <c r="BE1330" s="19" t="n">
        <v>0.158359768600183</v>
      </c>
      <c r="BF1330" s="19" t="n">
        <v>0.136744861205962</v>
      </c>
      <c r="BG1330" s="19" t="n">
        <v>0.130998154774871</v>
      </c>
    </row>
    <row r="1331">
      <c r="B1331" t="s">
        <v>100</v>
      </c>
      <c r="C1331" s="19" t="n">
        <v>0.0370629066037871</v>
      </c>
      <c r="D1331" s="19" t="n">
        <v>0.0290642131553914</v>
      </c>
      <c r="E1331" s="19" t="n">
        <v>0.044031626274569</v>
      </c>
      <c r="F1331" s="19"/>
      <c r="G1331" s="19" t="n">
        <v>0.0431707247439715</v>
      </c>
      <c r="H1331" s="19" t="n">
        <v>0.0465771802580769</v>
      </c>
      <c r="I1331" s="19" t="n">
        <v>0.0575834023936248</v>
      </c>
      <c r="J1331" s="19" t="n">
        <v>0.0267592052490816</v>
      </c>
      <c r="K1331" s="19" t="n">
        <v>0.029396455440072</v>
      </c>
      <c r="L1331" s="19" t="n">
        <v>0.0221045973325979</v>
      </c>
      <c r="M1331" s="19"/>
      <c r="N1331" s="19" t="n">
        <v>0.0348202185712349</v>
      </c>
      <c r="O1331" s="19" t="n">
        <v>0.0305998672611707</v>
      </c>
      <c r="P1331" s="19" t="n">
        <v>0.0357657969921766</v>
      </c>
      <c r="Q1331" s="19" t="n">
        <v>0.0474129897941791</v>
      </c>
      <c r="R1331" s="19"/>
      <c r="S1331" s="19" t="n">
        <v>0.0374471179932072</v>
      </c>
      <c r="T1331" s="19" t="n">
        <v>0.0377052671030782</v>
      </c>
      <c r="U1331" s="19" t="n">
        <v>0.034261350807157</v>
      </c>
      <c r="V1331" s="19" t="n">
        <v>0.0332294551084933</v>
      </c>
      <c r="W1331" s="19" t="n">
        <v>0.0235418181657297</v>
      </c>
      <c r="X1331" s="19" t="n">
        <v>0.0512417082952962</v>
      </c>
      <c r="Y1331" s="19" t="n">
        <v>0.0580623950276168</v>
      </c>
      <c r="Z1331" s="19" t="n">
        <v>0.0341620014463475</v>
      </c>
      <c r="AA1331" s="19" t="n">
        <v>0.0400689367187161</v>
      </c>
      <c r="AB1331" s="19" t="n">
        <v>0.0110815108396361</v>
      </c>
      <c r="AC1331" s="19" t="n">
        <v>0.0504654231342491</v>
      </c>
      <c r="AD1331" s="19" t="n">
        <v>0.0328268833870754</v>
      </c>
      <c r="AE1331" s="19"/>
      <c r="AF1331" s="19" t="n">
        <v>0.0271527874624136</v>
      </c>
      <c r="AG1331" s="19" t="n">
        <v>0.0297180211620378</v>
      </c>
      <c r="AH1331" s="19" t="n">
        <v>0.0808893638405172</v>
      </c>
      <c r="AI1331" s="19"/>
      <c r="AJ1331" s="19" t="n">
        <v>0.0284232155074357</v>
      </c>
      <c r="AK1331" s="19" t="n">
        <v>0.0288648843025489</v>
      </c>
      <c r="AL1331" s="19" t="n">
        <v>0.0255246229839701</v>
      </c>
      <c r="AM1331" s="19" t="n">
        <v>0.027096775268733</v>
      </c>
      <c r="AN1331" s="19" t="n">
        <v>0.077387405241959</v>
      </c>
      <c r="AO1331" s="19"/>
      <c r="AP1331" s="19" t="n">
        <v>0.0299940525123955</v>
      </c>
      <c r="AQ1331" s="19" t="n">
        <v>0.0311545698661529</v>
      </c>
      <c r="AR1331" s="19" t="n">
        <v>0.0339241508958649</v>
      </c>
      <c r="AS1331" s="19" t="n">
        <v>0.0172792114854483</v>
      </c>
      <c r="AT1331" s="19" t="n">
        <v>0.0691800193673528</v>
      </c>
      <c r="AU1331" s="19"/>
      <c r="AV1331" s="19" t="n">
        <v>0.023957505863129</v>
      </c>
      <c r="AW1331" s="19" t="n">
        <v>0.0347346641079442</v>
      </c>
      <c r="AX1331" s="19" t="n">
        <v>0.00459948226402474</v>
      </c>
      <c r="AY1331" s="19" t="n">
        <v>0.0238782775660376</v>
      </c>
      <c r="AZ1331" s="19" t="n">
        <v>0.0711691553533446</v>
      </c>
      <c r="BA1331" s="19" t="n">
        <v>0.0748279813145526</v>
      </c>
      <c r="BB1331" s="19"/>
      <c r="BC1331" s="19" t="n">
        <v>0.0457002934561977</v>
      </c>
      <c r="BD1331" s="19" t="n">
        <v>0.0426381932532382</v>
      </c>
      <c r="BE1331" s="19" t="n">
        <v>0.0371227987827209</v>
      </c>
      <c r="BF1331" s="19" t="n">
        <v>0.0227653379946551</v>
      </c>
      <c r="BG1331" s="19" t="n">
        <v>0</v>
      </c>
    </row>
    <row r="1332">
      <c r="B1332" t="s">
        <v>540</v>
      </c>
      <c r="C1332" s="19" t="n">
        <v>0.409858063425025</v>
      </c>
      <c r="D1332" s="19" t="n">
        <v>0.433908872408962</v>
      </c>
      <c r="E1332" s="19" t="n">
        <v>0.388762696821266</v>
      </c>
      <c r="F1332" s="19"/>
      <c r="G1332" s="19" t="n">
        <v>0.475745687077995</v>
      </c>
      <c r="H1332" s="19" t="n">
        <v>0.565988491466343</v>
      </c>
      <c r="I1332" s="19" t="n">
        <v>0.379570333008609</v>
      </c>
      <c r="J1332" s="19" t="n">
        <v>0.399402051883407</v>
      </c>
      <c r="K1332" s="19" t="n">
        <v>0.365819124291495</v>
      </c>
      <c r="L1332" s="19" t="n">
        <v>0.302017039946208</v>
      </c>
      <c r="M1332" s="19"/>
      <c r="N1332" s="19" t="n">
        <v>0.502787964510421</v>
      </c>
      <c r="O1332" s="19" t="n">
        <v>0.382597070444591</v>
      </c>
      <c r="P1332" s="19" t="n">
        <v>0.358199024532096</v>
      </c>
      <c r="Q1332" s="19" t="n">
        <v>0.382288771565349</v>
      </c>
      <c r="R1332" s="19"/>
      <c r="S1332" s="19" t="n">
        <v>0.552736896057533</v>
      </c>
      <c r="T1332" s="19" t="n">
        <v>0.371572188946214</v>
      </c>
      <c r="U1332" s="19" t="n">
        <v>0.28751566263538</v>
      </c>
      <c r="V1332" s="19" t="n">
        <v>0.428356022309604</v>
      </c>
      <c r="W1332" s="19" t="n">
        <v>0.472747890231297</v>
      </c>
      <c r="X1332" s="19" t="n">
        <v>0.462685102435408</v>
      </c>
      <c r="Y1332" s="19" t="n">
        <v>0.417444414721958</v>
      </c>
      <c r="Z1332" s="19" t="n">
        <v>0.361062871013282</v>
      </c>
      <c r="AA1332" s="19" t="n">
        <v>0.36578436647274</v>
      </c>
      <c r="AB1332" s="19" t="n">
        <v>0.332562809635155</v>
      </c>
      <c r="AC1332" s="19" t="n">
        <v>0.373770855321274</v>
      </c>
      <c r="AD1332" s="19" t="n">
        <v>0.370865680717897</v>
      </c>
      <c r="AE1332" s="19"/>
      <c r="AF1332" s="19" t="n">
        <v>0.351719830216816</v>
      </c>
      <c r="AG1332" s="19" t="n">
        <v>0.453327847848183</v>
      </c>
      <c r="AH1332" s="19" t="n">
        <v>0.41454549840711</v>
      </c>
      <c r="AI1332" s="19"/>
      <c r="AJ1332" s="19" t="n">
        <v>0.387132380262059</v>
      </c>
      <c r="AK1332" s="19" t="n">
        <v>0.518195233370913</v>
      </c>
      <c r="AL1332" s="19" t="n">
        <v>0.470868418347549</v>
      </c>
      <c r="AM1332" s="19" t="n">
        <v>0.241143173097443</v>
      </c>
      <c r="AN1332" s="19" t="n">
        <v>0.345882908265017</v>
      </c>
      <c r="AO1332" s="19"/>
      <c r="AP1332" s="19" t="n">
        <v>0.408225381074839</v>
      </c>
      <c r="AQ1332" s="19" t="n">
        <v>0.552585155099628</v>
      </c>
      <c r="AR1332" s="19" t="n">
        <v>0.396579621102007</v>
      </c>
      <c r="AS1332" s="19" t="n">
        <v>0.253847876248012</v>
      </c>
      <c r="AT1332" s="19" t="n">
        <v>0.299620246203445</v>
      </c>
      <c r="AU1332" s="19"/>
      <c r="AV1332" s="19" t="n">
        <v>0.6164083157815</v>
      </c>
      <c r="AW1332" s="19" t="n">
        <v>0.434296492842365</v>
      </c>
      <c r="AX1332" s="19" t="n">
        <v>0.440996093407107</v>
      </c>
      <c r="AY1332" s="19" t="n">
        <v>0.219264919337395</v>
      </c>
      <c r="AZ1332" s="19" t="n">
        <v>0.305429820849807</v>
      </c>
      <c r="BA1332" s="19" t="n">
        <v>0.304816523999048</v>
      </c>
      <c r="BB1332" s="19"/>
      <c r="BC1332" s="19" t="n">
        <v>0.35050207299526</v>
      </c>
      <c r="BD1332" s="19" t="n">
        <v>0.362795485530272</v>
      </c>
      <c r="BE1332" s="19" t="n">
        <v>0.485042520545771</v>
      </c>
      <c r="BF1332" s="19" t="n">
        <v>0.540451626561328</v>
      </c>
      <c r="BG1332" s="19" t="n">
        <v>0.570435278138899</v>
      </c>
    </row>
    <row r="1333">
      <c r="B1333" t="s">
        <v>141</v>
      </c>
      <c r="C1333" s="19" t="n">
        <v>-0.372795156821238</v>
      </c>
      <c r="D1333" s="19" t="n">
        <v>-0.404844659253571</v>
      </c>
      <c r="E1333" s="19" t="n">
        <v>-0.344731070546697</v>
      </c>
      <c r="F1333" s="19"/>
      <c r="G1333" s="19" t="n">
        <v>-0.432574962334023</v>
      </c>
      <c r="H1333" s="19" t="n">
        <v>-0.519411311208267</v>
      </c>
      <c r="I1333" s="19" t="n">
        <v>-0.321986930614984</v>
      </c>
      <c r="J1333" s="19" t="n">
        <v>-0.372642846634325</v>
      </c>
      <c r="K1333" s="19" t="n">
        <v>-0.336422668851423</v>
      </c>
      <c r="L1333" s="19" t="n">
        <v>-0.279912442613611</v>
      </c>
      <c r="M1333" s="19"/>
      <c r="N1333" s="19" t="n">
        <v>-0.467967745939186</v>
      </c>
      <c r="O1333" s="19" t="n">
        <v>-0.35199720318342</v>
      </c>
      <c r="P1333" s="19" t="n">
        <v>-0.322433227539919</v>
      </c>
      <c r="Q1333" s="19" t="n">
        <v>-0.33487578177117</v>
      </c>
      <c r="R1333" s="19"/>
      <c r="S1333" s="19" t="n">
        <v>-0.515289778064326</v>
      </c>
      <c r="T1333" s="19" t="n">
        <v>-0.333866921843136</v>
      </c>
      <c r="U1333" s="19" t="n">
        <v>-0.253254311828223</v>
      </c>
      <c r="V1333" s="19" t="n">
        <v>-0.395126567201111</v>
      </c>
      <c r="W1333" s="19" t="n">
        <v>-0.449206072065568</v>
      </c>
      <c r="X1333" s="19" t="n">
        <v>-0.411443394140112</v>
      </c>
      <c r="Y1333" s="19" t="n">
        <v>-0.359382019694341</v>
      </c>
      <c r="Z1333" s="19" t="n">
        <v>-0.326900869566934</v>
      </c>
      <c r="AA1333" s="19" t="n">
        <v>-0.325715429754024</v>
      </c>
      <c r="AB1333" s="19" t="n">
        <v>-0.321481298795519</v>
      </c>
      <c r="AC1333" s="19" t="n">
        <v>-0.323305432187024</v>
      </c>
      <c r="AD1333" s="19" t="n">
        <v>-0.338038797330822</v>
      </c>
      <c r="AE1333" s="19"/>
      <c r="AF1333" s="19" t="n">
        <v>-0.324567042754402</v>
      </c>
      <c r="AG1333" s="19" t="n">
        <v>-0.423609826686145</v>
      </c>
      <c r="AH1333" s="19" t="n">
        <v>-0.333656134566593</v>
      </c>
      <c r="AI1333" s="19"/>
      <c r="AJ1333" s="19" t="n">
        <v>-0.358709164754623</v>
      </c>
      <c r="AK1333" s="19" t="n">
        <v>-0.489330349068364</v>
      </c>
      <c r="AL1333" s="19" t="n">
        <v>-0.445343795363579</v>
      </c>
      <c r="AM1333" s="19" t="n">
        <v>-0.21404639782871</v>
      </c>
      <c r="AN1333" s="19" t="n">
        <v>-0.268495503023058</v>
      </c>
      <c r="AO1333" s="19"/>
      <c r="AP1333" s="19" t="n">
        <v>-0.378231328562443</v>
      </c>
      <c r="AQ1333" s="19" t="n">
        <v>-0.521430585233475</v>
      </c>
      <c r="AR1333" s="19" t="n">
        <v>-0.362655470206142</v>
      </c>
      <c r="AS1333" s="19" t="n">
        <v>-0.236568664762564</v>
      </c>
      <c r="AT1333" s="19" t="n">
        <v>-0.230440226836092</v>
      </c>
      <c r="AU1333" s="19"/>
      <c r="AV1333" s="19" t="n">
        <v>-0.592450809918371</v>
      </c>
      <c r="AW1333" s="19" t="n">
        <v>-0.399561828734421</v>
      </c>
      <c r="AX1333" s="19" t="n">
        <v>-0.436396611143083</v>
      </c>
      <c r="AY1333" s="19" t="n">
        <v>-0.195386641771357</v>
      </c>
      <c r="AZ1333" s="19" t="n">
        <v>-0.234260665496462</v>
      </c>
      <c r="BA1333" s="19" t="n">
        <v>-0.229988542684495</v>
      </c>
      <c r="BB1333" s="19"/>
      <c r="BC1333" s="19" t="n">
        <v>-0.304801779539062</v>
      </c>
      <c r="BD1333" s="19" t="n">
        <v>-0.320157292277033</v>
      </c>
      <c r="BE1333" s="19" t="n">
        <v>-0.44791972176305</v>
      </c>
      <c r="BF1333" s="19" t="n">
        <v>-0.517686288566673</v>
      </c>
      <c r="BG1333" s="19" t="n">
        <v>-0.570435278138899</v>
      </c>
    </row>
    <row r="1334">
      <c r="C1334" s="19"/>
      <c r="D1334" s="19"/>
      <c r="E1334" s="19"/>
      <c r="F1334" s="19"/>
      <c r="G1334" s="19"/>
      <c r="H1334" s="19"/>
      <c r="I1334" s="19"/>
      <c r="J1334" s="19"/>
      <c r="K1334" s="19"/>
      <c r="L1334" s="19"/>
      <c r="M1334" s="19"/>
      <c r="N1334" s="19"/>
      <c r="O1334" s="19"/>
      <c r="P1334" s="19"/>
      <c r="Q1334" s="19"/>
      <c r="R1334" s="19"/>
      <c r="S1334" s="19"/>
      <c r="T1334" s="19"/>
      <c r="U1334" s="19"/>
      <c r="V1334" s="19"/>
      <c r="W1334" s="19"/>
      <c r="X1334" s="19"/>
      <c r="Y1334" s="19"/>
      <c r="Z1334" s="19"/>
      <c r="AA1334" s="19"/>
      <c r="AB1334" s="19"/>
      <c r="AC1334" s="19"/>
      <c r="AD1334" s="19"/>
      <c r="AE1334" s="19"/>
      <c r="AF1334" s="19"/>
      <c r="AG1334" s="19"/>
      <c r="AH1334" s="19"/>
      <c r="AI1334" s="19"/>
      <c r="AJ1334" s="19"/>
      <c r="AK1334" s="19"/>
      <c r="AL1334" s="19"/>
      <c r="AM1334" s="19"/>
      <c r="AN1334" s="19"/>
      <c r="AO1334" s="19"/>
      <c r="AP1334" s="19"/>
      <c r="AQ1334" s="19"/>
      <c r="AR1334" s="19"/>
      <c r="AS1334" s="19"/>
      <c r="AT1334" s="19"/>
      <c r="AU1334" s="19"/>
      <c r="AV1334" s="19"/>
      <c r="AW1334" s="19"/>
      <c r="AX1334" s="19"/>
      <c r="AY1334" s="19"/>
      <c r="AZ1334" s="19"/>
      <c r="BA1334" s="19"/>
      <c r="BB1334" s="19"/>
      <c r="BC1334" s="19"/>
      <c r="BD1334" s="19"/>
      <c r="BE1334" s="19"/>
      <c r="BF1334" s="19"/>
      <c r="BG1334" s="19"/>
    </row>
    <row r="1335">
      <c r="B1335" s="7" t="s">
        <v>543</v>
      </c>
      <c r="C1335" s="19"/>
      <c r="D1335" s="19"/>
      <c r="E1335" s="19"/>
      <c r="F1335" s="19"/>
      <c r="G1335" s="19"/>
      <c r="H1335" s="19"/>
      <c r="I1335" s="19"/>
      <c r="J1335" s="19"/>
      <c r="K1335" s="19"/>
      <c r="L1335" s="19"/>
      <c r="M1335" s="19"/>
      <c r="N1335" s="19"/>
      <c r="O1335" s="19"/>
      <c r="P1335" s="19"/>
      <c r="Q1335" s="19"/>
      <c r="R1335" s="19"/>
      <c r="S1335" s="19"/>
      <c r="T1335" s="19"/>
      <c r="U1335" s="19"/>
      <c r="V1335" s="19"/>
      <c r="W1335" s="19"/>
      <c r="X1335" s="19"/>
      <c r="Y1335" s="19"/>
      <c r="Z1335" s="19"/>
      <c r="AA1335" s="19"/>
      <c r="AB1335" s="19"/>
      <c r="AC1335" s="19"/>
      <c r="AD1335" s="19"/>
      <c r="AE1335" s="19"/>
      <c r="AF1335" s="19"/>
      <c r="AG1335" s="19"/>
      <c r="AH1335" s="19"/>
      <c r="AI1335" s="19"/>
      <c r="AJ1335" s="19"/>
      <c r="AK1335" s="19"/>
      <c r="AL1335" s="19"/>
      <c r="AM1335" s="19"/>
      <c r="AN1335" s="19"/>
      <c r="AO1335" s="19"/>
      <c r="AP1335" s="19"/>
      <c r="AQ1335" s="19"/>
      <c r="AR1335" s="19"/>
      <c r="AS1335" s="19"/>
      <c r="AT1335" s="19"/>
      <c r="AU1335" s="19"/>
      <c r="AV1335" s="19"/>
      <c r="AW1335" s="19"/>
      <c r="AX1335" s="19"/>
      <c r="AY1335" s="19"/>
      <c r="AZ1335" s="19"/>
      <c r="BA1335" s="19"/>
      <c r="BB1335" s="19"/>
      <c r="BC1335" s="19"/>
      <c r="BD1335" s="19"/>
      <c r="BE1335" s="19"/>
      <c r="BF1335" s="19"/>
      <c r="BG1335" s="19"/>
    </row>
    <row r="1336">
      <c r="B1336" s="26" t="s">
        <v>79</v>
      </c>
      <c r="C1336" s="19"/>
      <c r="D1336" s="19"/>
      <c r="E1336" s="19"/>
      <c r="F1336" s="19"/>
      <c r="G1336" s="19"/>
      <c r="H1336" s="19"/>
      <c r="I1336" s="19"/>
      <c r="J1336" s="19"/>
      <c r="K1336" s="19"/>
      <c r="L1336" s="19"/>
      <c r="M1336" s="19"/>
      <c r="N1336" s="19"/>
      <c r="O1336" s="19"/>
      <c r="P1336" s="19"/>
      <c r="Q1336" s="19"/>
      <c r="R1336" s="19"/>
      <c r="S1336" s="19"/>
      <c r="T1336" s="19"/>
      <c r="U1336" s="19"/>
      <c r="V1336" s="19"/>
      <c r="W1336" s="19"/>
      <c r="X1336" s="19"/>
      <c r="Y1336" s="19"/>
      <c r="Z1336" s="19"/>
      <c r="AA1336" s="19"/>
      <c r="AB1336" s="19"/>
      <c r="AC1336" s="19"/>
      <c r="AD1336" s="19"/>
      <c r="AE1336" s="19"/>
      <c r="AF1336" s="19"/>
      <c r="AG1336" s="19"/>
      <c r="AH1336" s="19"/>
      <c r="AI1336" s="19"/>
      <c r="AJ1336" s="19"/>
      <c r="AK1336" s="19"/>
      <c r="AL1336" s="19"/>
      <c r="AM1336" s="19"/>
      <c r="AN1336" s="19"/>
      <c r="AO1336" s="19"/>
      <c r="AP1336" s="19"/>
      <c r="AQ1336" s="19"/>
      <c r="AR1336" s="19"/>
      <c r="AS1336" s="19"/>
      <c r="AT1336" s="19"/>
      <c r="AU1336" s="19"/>
      <c r="AV1336" s="19"/>
      <c r="AW1336" s="19"/>
      <c r="AX1336" s="19"/>
      <c r="AY1336" s="19"/>
      <c r="AZ1336" s="19"/>
      <c r="BA1336" s="19"/>
      <c r="BB1336" s="19"/>
      <c r="BC1336" s="19"/>
      <c r="BD1336" s="19"/>
      <c r="BE1336" s="19"/>
      <c r="BF1336" s="19"/>
      <c r="BG1336" s="19"/>
    </row>
    <row r="1337">
      <c r="B1337" t="s">
        <v>536</v>
      </c>
      <c r="C1337" s="19" t="n">
        <v>0.184300287636132</v>
      </c>
      <c r="D1337" s="19" t="n">
        <v>0.218226986734085</v>
      </c>
      <c r="E1337" s="19" t="n">
        <v>0.152660486101952</v>
      </c>
      <c r="F1337" s="19"/>
      <c r="G1337" s="19" t="n">
        <v>0.162744792727513</v>
      </c>
      <c r="H1337" s="19" t="n">
        <v>0.233285734952245</v>
      </c>
      <c r="I1337" s="19" t="n">
        <v>0.192376250447573</v>
      </c>
      <c r="J1337" s="19" t="n">
        <v>0.184736953286934</v>
      </c>
      <c r="K1337" s="19" t="n">
        <v>0.187679169093395</v>
      </c>
      <c r="L1337" s="19" t="n">
        <v>0.149850535050843</v>
      </c>
      <c r="M1337" s="19"/>
      <c r="N1337" s="19" t="n">
        <v>0.286227011013252</v>
      </c>
      <c r="O1337" s="19" t="n">
        <v>0.181434504862013</v>
      </c>
      <c r="P1337" s="19" t="n">
        <v>0.118918154242082</v>
      </c>
      <c r="Q1337" s="19" t="n">
        <v>0.133281845425934</v>
      </c>
      <c r="R1337" s="19"/>
      <c r="S1337" s="19" t="n">
        <v>0.215933091368785</v>
      </c>
      <c r="T1337" s="19" t="n">
        <v>0.178488404035715</v>
      </c>
      <c r="U1337" s="19" t="n">
        <v>0.174684714904556</v>
      </c>
      <c r="V1337" s="19" t="n">
        <v>0.208159850155681</v>
      </c>
      <c r="W1337" s="19" t="n">
        <v>0.182351636957819</v>
      </c>
      <c r="X1337" s="19" t="n">
        <v>0.186672249529956</v>
      </c>
      <c r="Y1337" s="19" t="n">
        <v>0.161059330835843</v>
      </c>
      <c r="Z1337" s="19" t="n">
        <v>0.171869615325654</v>
      </c>
      <c r="AA1337" s="19" t="n">
        <v>0.148734595940795</v>
      </c>
      <c r="AB1337" s="19" t="n">
        <v>0.195701578067835</v>
      </c>
      <c r="AC1337" s="19" t="n">
        <v>0.147683113465874</v>
      </c>
      <c r="AD1337" s="19" t="n">
        <v>0.249234326753364</v>
      </c>
      <c r="AE1337" s="19"/>
      <c r="AF1337" s="19" t="n">
        <v>0.140133023913999</v>
      </c>
      <c r="AG1337" s="19" t="n">
        <v>0.253629851606855</v>
      </c>
      <c r="AH1337" s="19" t="n">
        <v>0.119157626748398</v>
      </c>
      <c r="AI1337" s="19"/>
      <c r="AJ1337" s="19" t="n">
        <v>0.183901147875873</v>
      </c>
      <c r="AK1337" s="19" t="n">
        <v>0.229507771512315</v>
      </c>
      <c r="AL1337" s="19" t="n">
        <v>0.267174779999052</v>
      </c>
      <c r="AM1337" s="19" t="n">
        <v>0.0577422292315434</v>
      </c>
      <c r="AN1337" s="19" t="n">
        <v>0.0707364020885645</v>
      </c>
      <c r="AO1337" s="19"/>
      <c r="AP1337" s="19" t="n">
        <v>0.190921598029146</v>
      </c>
      <c r="AQ1337" s="19" t="n">
        <v>0.252898855385378</v>
      </c>
      <c r="AR1337" s="19" t="n">
        <v>0.25220332221518</v>
      </c>
      <c r="AS1337" s="19" t="n">
        <v>0.071370114305794</v>
      </c>
      <c r="AT1337" s="19" t="n">
        <v>0.182275998038819</v>
      </c>
      <c r="AU1337" s="19"/>
      <c r="AV1337" s="19" t="n">
        <v>0.292533894477351</v>
      </c>
      <c r="AW1337" s="19" t="n">
        <v>0.204342776471932</v>
      </c>
      <c r="AX1337" s="19" t="n">
        <v>0.240512204847571</v>
      </c>
      <c r="AY1337" s="19" t="n">
        <v>0.0657298748706392</v>
      </c>
      <c r="AZ1337" s="19" t="n">
        <v>0.160722189816014</v>
      </c>
      <c r="BA1337" s="19" t="n">
        <v>0.0977689065635379</v>
      </c>
      <c r="BB1337" s="19"/>
      <c r="BC1337" s="19" t="n">
        <v>0.146628666938138</v>
      </c>
      <c r="BD1337" s="19" t="n">
        <v>0.143888210566614</v>
      </c>
      <c r="BE1337" s="19" t="n">
        <v>0.266436686199318</v>
      </c>
      <c r="BF1337" s="19" t="n">
        <v>0.21575218049675</v>
      </c>
      <c r="BG1337" s="19" t="n">
        <v>0.285505085477939</v>
      </c>
    </row>
    <row r="1338">
      <c r="B1338" t="s">
        <v>537</v>
      </c>
      <c r="C1338" s="19" t="n">
        <v>0.410618936027785</v>
      </c>
      <c r="D1338" s="19" t="n">
        <v>0.427963689487642</v>
      </c>
      <c r="E1338" s="19" t="n">
        <v>0.393908509983502</v>
      </c>
      <c r="F1338" s="19"/>
      <c r="G1338" s="19" t="n">
        <v>0.417192204044296</v>
      </c>
      <c r="H1338" s="19" t="n">
        <v>0.415767200472622</v>
      </c>
      <c r="I1338" s="19" t="n">
        <v>0.383865787911654</v>
      </c>
      <c r="J1338" s="19" t="n">
        <v>0.396935274602036</v>
      </c>
      <c r="K1338" s="19" t="n">
        <v>0.411157567642617</v>
      </c>
      <c r="L1338" s="19" t="n">
        <v>0.434495883181971</v>
      </c>
      <c r="M1338" s="19"/>
      <c r="N1338" s="19" t="n">
        <v>0.447615012992097</v>
      </c>
      <c r="O1338" s="19" t="n">
        <v>0.428652249061471</v>
      </c>
      <c r="P1338" s="19" t="n">
        <v>0.38624832712435</v>
      </c>
      <c r="Q1338" s="19" t="n">
        <v>0.374235499924547</v>
      </c>
      <c r="R1338" s="19"/>
      <c r="S1338" s="19" t="n">
        <v>0.453342434713558</v>
      </c>
      <c r="T1338" s="19" t="n">
        <v>0.411861745424249</v>
      </c>
      <c r="U1338" s="19" t="n">
        <v>0.334283497953561</v>
      </c>
      <c r="V1338" s="19" t="n">
        <v>0.417447623069679</v>
      </c>
      <c r="W1338" s="19" t="n">
        <v>0.519960058097085</v>
      </c>
      <c r="X1338" s="19" t="n">
        <v>0.389267063552678</v>
      </c>
      <c r="Y1338" s="19" t="n">
        <v>0.342142662629349</v>
      </c>
      <c r="Z1338" s="19" t="n">
        <v>0.277405177240212</v>
      </c>
      <c r="AA1338" s="19" t="n">
        <v>0.428613864945181</v>
      </c>
      <c r="AB1338" s="19" t="n">
        <v>0.418238613878753</v>
      </c>
      <c r="AC1338" s="19" t="n">
        <v>0.426890771556475</v>
      </c>
      <c r="AD1338" s="19" t="n">
        <v>0.440648442991031</v>
      </c>
      <c r="AE1338" s="19"/>
      <c r="AF1338" s="19" t="n">
        <v>0.391529876758082</v>
      </c>
      <c r="AG1338" s="19" t="n">
        <v>0.436501431216153</v>
      </c>
      <c r="AH1338" s="19" t="n">
        <v>0.364760481501149</v>
      </c>
      <c r="AI1338" s="19"/>
      <c r="AJ1338" s="19" t="n">
        <v>0.415580258438009</v>
      </c>
      <c r="AK1338" s="19" t="n">
        <v>0.442130408651318</v>
      </c>
      <c r="AL1338" s="19" t="n">
        <v>0.507555161942263</v>
      </c>
      <c r="AM1338" s="19" t="n">
        <v>0.332083335271517</v>
      </c>
      <c r="AN1338" s="19" t="n">
        <v>0.389644671116887</v>
      </c>
      <c r="AO1338" s="19"/>
      <c r="AP1338" s="19" t="n">
        <v>0.422414962536846</v>
      </c>
      <c r="AQ1338" s="19" t="n">
        <v>0.477840573714499</v>
      </c>
      <c r="AR1338" s="19" t="n">
        <v>0.463229208285734</v>
      </c>
      <c r="AS1338" s="19" t="n">
        <v>0.288838674327004</v>
      </c>
      <c r="AT1338" s="19" t="n">
        <v>0.341393767231048</v>
      </c>
      <c r="AU1338" s="19"/>
      <c r="AV1338" s="19" t="n">
        <v>0.471505993156086</v>
      </c>
      <c r="AW1338" s="19" t="n">
        <v>0.426140864845694</v>
      </c>
      <c r="AX1338" s="19" t="n">
        <v>0.50843842229216</v>
      </c>
      <c r="AY1338" s="19" t="n">
        <v>0.300915495659067</v>
      </c>
      <c r="AZ1338" s="19" t="n">
        <v>0.343107227562276</v>
      </c>
      <c r="BA1338" s="19" t="n">
        <v>0.475577204409404</v>
      </c>
      <c r="BB1338" s="19"/>
      <c r="BC1338" s="19" t="n">
        <v>0.357847910168235</v>
      </c>
      <c r="BD1338" s="19" t="n">
        <v>0.389431600191933</v>
      </c>
      <c r="BE1338" s="19" t="n">
        <v>0.439895901628679</v>
      </c>
      <c r="BF1338" s="19" t="n">
        <v>0.482120136445561</v>
      </c>
      <c r="BG1338" s="19" t="n">
        <v>0.423458798318652</v>
      </c>
    </row>
    <row r="1339">
      <c r="B1339" t="s">
        <v>538</v>
      </c>
      <c r="C1339" s="19" t="n">
        <v>0.231913011584357</v>
      </c>
      <c r="D1339" s="19" t="n">
        <v>0.214536413765931</v>
      </c>
      <c r="E1339" s="19" t="n">
        <v>0.248835559778673</v>
      </c>
      <c r="F1339" s="19"/>
      <c r="G1339" s="19" t="n">
        <v>0.257450630204344</v>
      </c>
      <c r="H1339" s="19" t="n">
        <v>0.222968063016282</v>
      </c>
      <c r="I1339" s="19" t="n">
        <v>0.223571679404057</v>
      </c>
      <c r="J1339" s="19" t="n">
        <v>0.219360535602288</v>
      </c>
      <c r="K1339" s="19" t="n">
        <v>0.203715726138265</v>
      </c>
      <c r="L1339" s="19" t="n">
        <v>0.257983964184114</v>
      </c>
      <c r="M1339" s="19"/>
      <c r="N1339" s="19" t="n">
        <v>0.167618716910343</v>
      </c>
      <c r="O1339" s="19" t="n">
        <v>0.242368936172171</v>
      </c>
      <c r="P1339" s="19" t="n">
        <v>0.259844530583936</v>
      </c>
      <c r="Q1339" s="19" t="n">
        <v>0.266237545913702</v>
      </c>
      <c r="R1339" s="19"/>
      <c r="S1339" s="19" t="n">
        <v>0.215552784548048</v>
      </c>
      <c r="T1339" s="19" t="n">
        <v>0.201043615060373</v>
      </c>
      <c r="U1339" s="19" t="n">
        <v>0.258647267434678</v>
      </c>
      <c r="V1339" s="19" t="n">
        <v>0.228057055394404</v>
      </c>
      <c r="W1339" s="19" t="n">
        <v>0.163865244743033</v>
      </c>
      <c r="X1339" s="19" t="n">
        <v>0.241740654557581</v>
      </c>
      <c r="Y1339" s="19" t="n">
        <v>0.298391245300439</v>
      </c>
      <c r="Z1339" s="19" t="n">
        <v>0.33854245139648</v>
      </c>
      <c r="AA1339" s="19" t="n">
        <v>0.240721533075918</v>
      </c>
      <c r="AB1339" s="19" t="n">
        <v>0.221873838586805</v>
      </c>
      <c r="AC1339" s="19" t="n">
        <v>0.250779640702452</v>
      </c>
      <c r="AD1339" s="19" t="n">
        <v>0.158856469118958</v>
      </c>
      <c r="AE1339" s="19"/>
      <c r="AF1339" s="19" t="n">
        <v>0.24325045919083</v>
      </c>
      <c r="AG1339" s="19" t="n">
        <v>0.209001232462366</v>
      </c>
      <c r="AH1339" s="19" t="n">
        <v>0.26049151498082</v>
      </c>
      <c r="AI1339" s="19"/>
      <c r="AJ1339" s="19" t="n">
        <v>0.237921811797016</v>
      </c>
      <c r="AK1339" s="19" t="n">
        <v>0.200475986611148</v>
      </c>
      <c r="AL1339" s="19" t="n">
        <v>0.16544419086241</v>
      </c>
      <c r="AM1339" s="19" t="n">
        <v>0.206575388161394</v>
      </c>
      <c r="AN1339" s="19" t="n">
        <v>0.244472705976926</v>
      </c>
      <c r="AO1339" s="19"/>
      <c r="AP1339" s="19" t="n">
        <v>0.257430730272834</v>
      </c>
      <c r="AQ1339" s="19" t="n">
        <v>0.183154248840675</v>
      </c>
      <c r="AR1339" s="19" t="n">
        <v>0.179620073155369</v>
      </c>
      <c r="AS1339" s="19" t="n">
        <v>0.27965939851304</v>
      </c>
      <c r="AT1339" s="19" t="n">
        <v>0.286454238120918</v>
      </c>
      <c r="AU1339" s="19"/>
      <c r="AV1339" s="19" t="n">
        <v>0.175033614734055</v>
      </c>
      <c r="AW1339" s="19" t="n">
        <v>0.242589134960773</v>
      </c>
      <c r="AX1339" s="19" t="n">
        <v>0.173008855040766</v>
      </c>
      <c r="AY1339" s="19" t="n">
        <v>0.294969357137613</v>
      </c>
      <c r="AZ1339" s="19" t="n">
        <v>0.284633332933061</v>
      </c>
      <c r="BA1339" s="19" t="n">
        <v>0.209791103824045</v>
      </c>
      <c r="BB1339" s="19"/>
      <c r="BC1339" s="19" t="n">
        <v>0.294831812398773</v>
      </c>
      <c r="BD1339" s="19" t="n">
        <v>0.245426890576498</v>
      </c>
      <c r="BE1339" s="19" t="n">
        <v>0.15849729863623</v>
      </c>
      <c r="BF1339" s="19" t="n">
        <v>0.236872729038985</v>
      </c>
      <c r="BG1339" s="19" t="n">
        <v>0.259941990509259</v>
      </c>
    </row>
    <row r="1340">
      <c r="B1340" t="s">
        <v>539</v>
      </c>
      <c r="C1340" s="19" t="n">
        <v>0.126474183780991</v>
      </c>
      <c r="D1340" s="19" t="n">
        <v>0.106462644162405</v>
      </c>
      <c r="E1340" s="19" t="n">
        <v>0.145117080603902</v>
      </c>
      <c r="F1340" s="19"/>
      <c r="G1340" s="19" t="n">
        <v>0.101371484298598</v>
      </c>
      <c r="H1340" s="19" t="n">
        <v>0.0686953814511657</v>
      </c>
      <c r="I1340" s="19" t="n">
        <v>0.139804074290957</v>
      </c>
      <c r="J1340" s="19" t="n">
        <v>0.171002636075304</v>
      </c>
      <c r="K1340" s="19" t="n">
        <v>0.151462244768767</v>
      </c>
      <c r="L1340" s="19" t="n">
        <v>0.126380128036295</v>
      </c>
      <c r="M1340" s="19"/>
      <c r="N1340" s="19" t="n">
        <v>0.0718051120404871</v>
      </c>
      <c r="O1340" s="19" t="n">
        <v>0.105619050268139</v>
      </c>
      <c r="P1340" s="19" t="n">
        <v>0.182437745077256</v>
      </c>
      <c r="Q1340" s="19" t="n">
        <v>0.158141085970666</v>
      </c>
      <c r="R1340" s="19"/>
      <c r="S1340" s="19" t="n">
        <v>0.0731221199507466</v>
      </c>
      <c r="T1340" s="19" t="n">
        <v>0.147826450652189</v>
      </c>
      <c r="U1340" s="19" t="n">
        <v>0.179403829720188</v>
      </c>
      <c r="V1340" s="19" t="n">
        <v>0.105957421745514</v>
      </c>
      <c r="W1340" s="19" t="n">
        <v>0.0898839691779489</v>
      </c>
      <c r="X1340" s="19" t="n">
        <v>0.119545137795189</v>
      </c>
      <c r="Y1340" s="19" t="n">
        <v>0.129442949184373</v>
      </c>
      <c r="Z1340" s="19" t="n">
        <v>0.179608345823938</v>
      </c>
      <c r="AA1340" s="19" t="n">
        <v>0.152436982762121</v>
      </c>
      <c r="AB1340" s="19" t="n">
        <v>0.134073064304008</v>
      </c>
      <c r="AC1340" s="19" t="n">
        <v>0.141490126858724</v>
      </c>
      <c r="AD1340" s="19" t="n">
        <v>0.0886127488993935</v>
      </c>
      <c r="AE1340" s="19"/>
      <c r="AF1340" s="19" t="n">
        <v>0.189234891583362</v>
      </c>
      <c r="AG1340" s="19" t="n">
        <v>0.0757272660631693</v>
      </c>
      <c r="AH1340" s="19" t="n">
        <v>0.133109086613044</v>
      </c>
      <c r="AI1340" s="19"/>
      <c r="AJ1340" s="19" t="n">
        <v>0.1292845749287</v>
      </c>
      <c r="AK1340" s="19" t="n">
        <v>0.102800313162259</v>
      </c>
      <c r="AL1340" s="19" t="n">
        <v>0.0410923360948951</v>
      </c>
      <c r="AM1340" s="19" t="n">
        <v>0.345025653388426</v>
      </c>
      <c r="AN1340" s="19" t="n">
        <v>0.168289324553884</v>
      </c>
      <c r="AO1340" s="19"/>
      <c r="AP1340" s="19" t="n">
        <v>0.0981644278274784</v>
      </c>
      <c r="AQ1340" s="19" t="n">
        <v>0.057970593950267</v>
      </c>
      <c r="AR1340" s="19" t="n">
        <v>0.0757313504555689</v>
      </c>
      <c r="AS1340" s="19" t="n">
        <v>0.336685371715181</v>
      </c>
      <c r="AT1340" s="19" t="n">
        <v>0.130100571945358</v>
      </c>
      <c r="AU1340" s="19"/>
      <c r="AV1340" s="19" t="n">
        <v>0.037060419447939</v>
      </c>
      <c r="AW1340" s="19" t="n">
        <v>0.0917754639780645</v>
      </c>
      <c r="AX1340" s="19" t="n">
        <v>0.0570677081795943</v>
      </c>
      <c r="AY1340" s="19" t="n">
        <v>0.312420096350884</v>
      </c>
      <c r="AZ1340" s="19" t="n">
        <v>0.153257078759742</v>
      </c>
      <c r="BA1340" s="19" t="n">
        <v>0.116228503330843</v>
      </c>
      <c r="BB1340" s="19"/>
      <c r="BC1340" s="19" t="n">
        <v>0.141491075341047</v>
      </c>
      <c r="BD1340" s="19" t="n">
        <v>0.157717252465233</v>
      </c>
      <c r="BE1340" s="19" t="n">
        <v>0.0925378103419738</v>
      </c>
      <c r="BF1340" s="19" t="n">
        <v>0.0511440337486011</v>
      </c>
      <c r="BG1340" s="19" t="n">
        <v>0.0310941256941502</v>
      </c>
    </row>
    <row r="1341">
      <c r="B1341" t="s">
        <v>100</v>
      </c>
      <c r="C1341" s="19" t="n">
        <v>0.0466935809707349</v>
      </c>
      <c r="D1341" s="19" t="n">
        <v>0.032810265849937</v>
      </c>
      <c r="E1341" s="19" t="n">
        <v>0.0594783635319713</v>
      </c>
      <c r="F1341" s="19"/>
      <c r="G1341" s="19" t="n">
        <v>0.0612408887252491</v>
      </c>
      <c r="H1341" s="19" t="n">
        <v>0.0592836201076843</v>
      </c>
      <c r="I1341" s="19" t="n">
        <v>0.0603822079457592</v>
      </c>
      <c r="J1341" s="19" t="n">
        <v>0.027964600433438</v>
      </c>
      <c r="K1341" s="19" t="n">
        <v>0.0459852923569571</v>
      </c>
      <c r="L1341" s="19" t="n">
        <v>0.0312894895467777</v>
      </c>
      <c r="M1341" s="19"/>
      <c r="N1341" s="19" t="n">
        <v>0.0267341470438207</v>
      </c>
      <c r="O1341" s="19" t="n">
        <v>0.0419252596362066</v>
      </c>
      <c r="P1341" s="19" t="n">
        <v>0.0525512429723765</v>
      </c>
      <c r="Q1341" s="19" t="n">
        <v>0.0681040227651503</v>
      </c>
      <c r="R1341" s="19"/>
      <c r="S1341" s="19" t="n">
        <v>0.0420495694188616</v>
      </c>
      <c r="T1341" s="19" t="n">
        <v>0.0607797848274734</v>
      </c>
      <c r="U1341" s="19" t="n">
        <v>0.0529806899870179</v>
      </c>
      <c r="V1341" s="19" t="n">
        <v>0.0403780496347219</v>
      </c>
      <c r="W1341" s="19" t="n">
        <v>0.0439390910241134</v>
      </c>
      <c r="X1341" s="19" t="n">
        <v>0.0627748945645958</v>
      </c>
      <c r="Y1341" s="19" t="n">
        <v>0.0689638120499952</v>
      </c>
      <c r="Z1341" s="19" t="n">
        <v>0.0325744102137172</v>
      </c>
      <c r="AA1341" s="19" t="n">
        <v>0.0294930232759847</v>
      </c>
      <c r="AB1341" s="19" t="n">
        <v>0.0301129051625995</v>
      </c>
      <c r="AC1341" s="19" t="n">
        <v>0.0331563474164753</v>
      </c>
      <c r="AD1341" s="19" t="n">
        <v>0.0626480122372541</v>
      </c>
      <c r="AE1341" s="19"/>
      <c r="AF1341" s="19" t="n">
        <v>0.0358517485537277</v>
      </c>
      <c r="AG1341" s="19" t="n">
        <v>0.0251402186514573</v>
      </c>
      <c r="AH1341" s="19" t="n">
        <v>0.122481290156589</v>
      </c>
      <c r="AI1341" s="19"/>
      <c r="AJ1341" s="19" t="n">
        <v>0.0333122069604013</v>
      </c>
      <c r="AK1341" s="19" t="n">
        <v>0.0250855200629601</v>
      </c>
      <c r="AL1341" s="19" t="n">
        <v>0.0187335311013797</v>
      </c>
      <c r="AM1341" s="19" t="n">
        <v>0.0585733939471204</v>
      </c>
      <c r="AN1341" s="19" t="n">
        <v>0.126856896263739</v>
      </c>
      <c r="AO1341" s="19"/>
      <c r="AP1341" s="19" t="n">
        <v>0.0310682813336949</v>
      </c>
      <c r="AQ1341" s="19" t="n">
        <v>0.0281357281091811</v>
      </c>
      <c r="AR1341" s="19" t="n">
        <v>0.0292160458881479</v>
      </c>
      <c r="AS1341" s="19" t="n">
        <v>0.0234464411389815</v>
      </c>
      <c r="AT1341" s="19" t="n">
        <v>0.0597754246638567</v>
      </c>
      <c r="AU1341" s="19"/>
      <c r="AV1341" s="19" t="n">
        <v>0.023866078184569</v>
      </c>
      <c r="AW1341" s="19" t="n">
        <v>0.0351517597435365</v>
      </c>
      <c r="AX1341" s="19" t="n">
        <v>0.0209728096399094</v>
      </c>
      <c r="AY1341" s="19" t="n">
        <v>0.0259651759817969</v>
      </c>
      <c r="AZ1341" s="19" t="n">
        <v>0.0582801709289065</v>
      </c>
      <c r="BA1341" s="19" t="n">
        <v>0.10063428187217</v>
      </c>
      <c r="BB1341" s="19"/>
      <c r="BC1341" s="19" t="n">
        <v>0.0592005351538073</v>
      </c>
      <c r="BD1341" s="19" t="n">
        <v>0.0635360461997213</v>
      </c>
      <c r="BE1341" s="19" t="n">
        <v>0.0426323031937988</v>
      </c>
      <c r="BF1341" s="19" t="n">
        <v>0.0141109202701024</v>
      </c>
      <c r="BG1341" s="19" t="n">
        <v>0</v>
      </c>
    </row>
    <row r="1342">
      <c r="B1342" t="s">
        <v>540</v>
      </c>
      <c r="C1342" s="19" t="n">
        <v>0.594919223663917</v>
      </c>
      <c r="D1342" s="19" t="n">
        <v>0.646190676221726</v>
      </c>
      <c r="E1342" s="19" t="n">
        <v>0.546568996085454</v>
      </c>
      <c r="F1342" s="19"/>
      <c r="G1342" s="19" t="n">
        <v>0.579936996771809</v>
      </c>
      <c r="H1342" s="19" t="n">
        <v>0.649052935424868</v>
      </c>
      <c r="I1342" s="19" t="n">
        <v>0.576242038359227</v>
      </c>
      <c r="J1342" s="19" t="n">
        <v>0.58167222788897</v>
      </c>
      <c r="K1342" s="19" t="n">
        <v>0.598836736736011</v>
      </c>
      <c r="L1342" s="19" t="n">
        <v>0.584346418232814</v>
      </c>
      <c r="M1342" s="19"/>
      <c r="N1342" s="19" t="n">
        <v>0.733842024005349</v>
      </c>
      <c r="O1342" s="19" t="n">
        <v>0.610086753923484</v>
      </c>
      <c r="P1342" s="19" t="n">
        <v>0.505166481366432</v>
      </c>
      <c r="Q1342" s="19" t="n">
        <v>0.507517345350482</v>
      </c>
      <c r="R1342" s="19"/>
      <c r="S1342" s="19" t="n">
        <v>0.669275526082343</v>
      </c>
      <c r="T1342" s="19" t="n">
        <v>0.590350149459964</v>
      </c>
      <c r="U1342" s="19" t="n">
        <v>0.508968212858117</v>
      </c>
      <c r="V1342" s="19" t="n">
        <v>0.62560747322536</v>
      </c>
      <c r="W1342" s="19" t="n">
        <v>0.702311695054905</v>
      </c>
      <c r="X1342" s="19" t="n">
        <v>0.575939313082634</v>
      </c>
      <c r="Y1342" s="19" t="n">
        <v>0.503201993465192</v>
      </c>
      <c r="Z1342" s="19" t="n">
        <v>0.449274792565865</v>
      </c>
      <c r="AA1342" s="19" t="n">
        <v>0.577348460885976</v>
      </c>
      <c r="AB1342" s="19" t="n">
        <v>0.613940191946588</v>
      </c>
      <c r="AC1342" s="19" t="n">
        <v>0.574573885022349</v>
      </c>
      <c r="AD1342" s="19" t="n">
        <v>0.689882769744395</v>
      </c>
      <c r="AE1342" s="19"/>
      <c r="AF1342" s="19" t="n">
        <v>0.531662900672081</v>
      </c>
      <c r="AG1342" s="19" t="n">
        <v>0.690131282823008</v>
      </c>
      <c r="AH1342" s="19" t="n">
        <v>0.483918108249547</v>
      </c>
      <c r="AI1342" s="19"/>
      <c r="AJ1342" s="19" t="n">
        <v>0.599481406313883</v>
      </c>
      <c r="AK1342" s="19" t="n">
        <v>0.671638180163633</v>
      </c>
      <c r="AL1342" s="19" t="n">
        <v>0.774729941941315</v>
      </c>
      <c r="AM1342" s="19" t="n">
        <v>0.38982556450306</v>
      </c>
      <c r="AN1342" s="19" t="n">
        <v>0.460381073205451</v>
      </c>
      <c r="AO1342" s="19"/>
      <c r="AP1342" s="19" t="n">
        <v>0.613336560565992</v>
      </c>
      <c r="AQ1342" s="19" t="n">
        <v>0.730739429099877</v>
      </c>
      <c r="AR1342" s="19" t="n">
        <v>0.715432530500914</v>
      </c>
      <c r="AS1342" s="19" t="n">
        <v>0.360208788632798</v>
      </c>
      <c r="AT1342" s="19" t="n">
        <v>0.523669765269867</v>
      </c>
      <c r="AU1342" s="19"/>
      <c r="AV1342" s="19" t="n">
        <v>0.764039887633437</v>
      </c>
      <c r="AW1342" s="19" t="n">
        <v>0.630483641317626</v>
      </c>
      <c r="AX1342" s="19" t="n">
        <v>0.74895062713973</v>
      </c>
      <c r="AY1342" s="19" t="n">
        <v>0.366645370529706</v>
      </c>
      <c r="AZ1342" s="19" t="n">
        <v>0.50382941737829</v>
      </c>
      <c r="BA1342" s="19" t="n">
        <v>0.573346110972942</v>
      </c>
      <c r="BB1342" s="19"/>
      <c r="BC1342" s="19" t="n">
        <v>0.504476577106373</v>
      </c>
      <c r="BD1342" s="19" t="n">
        <v>0.533319810758548</v>
      </c>
      <c r="BE1342" s="19" t="n">
        <v>0.706332587827997</v>
      </c>
      <c r="BF1342" s="19" t="n">
        <v>0.697872316942311</v>
      </c>
      <c r="BG1342" s="19" t="n">
        <v>0.708963883796591</v>
      </c>
    </row>
    <row r="1343">
      <c r="B1343" t="s">
        <v>141</v>
      </c>
      <c r="C1343" s="19" t="n">
        <v>-0.548225642693182</v>
      </c>
      <c r="D1343" s="19" t="n">
        <v>-0.613380410371789</v>
      </c>
      <c r="E1343" s="19" t="n">
        <v>-0.487090632553482</v>
      </c>
      <c r="F1343" s="19"/>
      <c r="G1343" s="19" t="n">
        <v>-0.518696108046559</v>
      </c>
      <c r="H1343" s="19" t="n">
        <v>-0.589769315317183</v>
      </c>
      <c r="I1343" s="19" t="n">
        <v>-0.515859830413468</v>
      </c>
      <c r="J1343" s="19" t="n">
        <v>-0.553707627455532</v>
      </c>
      <c r="K1343" s="19" t="n">
        <v>-0.552851444379054</v>
      </c>
      <c r="L1343" s="19" t="n">
        <v>-0.553056928686036</v>
      </c>
      <c r="M1343" s="19"/>
      <c r="N1343" s="19" t="n">
        <v>-0.707107876961529</v>
      </c>
      <c r="O1343" s="19" t="n">
        <v>-0.568161494287277</v>
      </c>
      <c r="P1343" s="19" t="n">
        <v>-0.452615238394055</v>
      </c>
      <c r="Q1343" s="19" t="n">
        <v>-0.439413322585331</v>
      </c>
      <c r="R1343" s="19"/>
      <c r="S1343" s="19" t="n">
        <v>-0.627225956663482</v>
      </c>
      <c r="T1343" s="19" t="n">
        <v>-0.529570364632491</v>
      </c>
      <c r="U1343" s="19" t="n">
        <v>-0.455987522871099</v>
      </c>
      <c r="V1343" s="19" t="n">
        <v>-0.585229423590638</v>
      </c>
      <c r="W1343" s="19" t="n">
        <v>-0.658372604030791</v>
      </c>
      <c r="X1343" s="19" t="n">
        <v>-0.513164418518038</v>
      </c>
      <c r="Y1343" s="19" t="n">
        <v>-0.434238181415197</v>
      </c>
      <c r="Z1343" s="19" t="n">
        <v>-0.416700382352148</v>
      </c>
      <c r="AA1343" s="19" t="n">
        <v>-0.547855437609992</v>
      </c>
      <c r="AB1343" s="19" t="n">
        <v>-0.583827286783988</v>
      </c>
      <c r="AC1343" s="19" t="n">
        <v>-0.541417537605874</v>
      </c>
      <c r="AD1343" s="19" t="n">
        <v>-0.627234757507141</v>
      </c>
      <c r="AE1343" s="19"/>
      <c r="AF1343" s="19" t="n">
        <v>-0.495811152118353</v>
      </c>
      <c r="AG1343" s="19" t="n">
        <v>-0.664991064171551</v>
      </c>
      <c r="AH1343" s="19" t="n">
        <v>-0.361436818092958</v>
      </c>
      <c r="AI1343" s="19"/>
      <c r="AJ1343" s="19" t="n">
        <v>-0.566169199353481</v>
      </c>
      <c r="AK1343" s="19" t="n">
        <v>-0.646552660100673</v>
      </c>
      <c r="AL1343" s="19" t="n">
        <v>-0.755996410839936</v>
      </c>
      <c r="AM1343" s="19" t="n">
        <v>-0.33125217055594</v>
      </c>
      <c r="AN1343" s="19" t="n">
        <v>-0.333524176941712</v>
      </c>
      <c r="AO1343" s="19"/>
      <c r="AP1343" s="19" t="n">
        <v>-0.582268279232297</v>
      </c>
      <c r="AQ1343" s="19" t="n">
        <v>-0.702603700990696</v>
      </c>
      <c r="AR1343" s="19" t="n">
        <v>-0.686216484612766</v>
      </c>
      <c r="AS1343" s="19" t="n">
        <v>-0.336762347493816</v>
      </c>
      <c r="AT1343" s="19" t="n">
        <v>-0.463894340606011</v>
      </c>
      <c r="AU1343" s="19"/>
      <c r="AV1343" s="19" t="n">
        <v>-0.740173809448868</v>
      </c>
      <c r="AW1343" s="19" t="n">
        <v>-0.59533188157409</v>
      </c>
      <c r="AX1343" s="19" t="n">
        <v>-0.727977817499821</v>
      </c>
      <c r="AY1343" s="19" t="n">
        <v>-0.340680194547909</v>
      </c>
      <c r="AZ1343" s="19" t="n">
        <v>-0.445549246449383</v>
      </c>
      <c r="BA1343" s="19" t="n">
        <v>-0.472711829100772</v>
      </c>
      <c r="BB1343" s="19"/>
      <c r="BC1343" s="19" t="n">
        <v>-0.445276041952566</v>
      </c>
      <c r="BD1343" s="19" t="n">
        <v>-0.469783764558826</v>
      </c>
      <c r="BE1343" s="19" t="n">
        <v>-0.663700284634199</v>
      </c>
      <c r="BF1343" s="19" t="n">
        <v>-0.683761396672209</v>
      </c>
      <c r="BG1343" s="19" t="n">
        <v>-0.708963883796591</v>
      </c>
    </row>
    <row r="1344">
      <c r="C1344" s="19"/>
      <c r="D1344" s="19"/>
      <c r="E1344" s="19"/>
      <c r="F1344" s="19"/>
      <c r="G1344" s="19"/>
      <c r="H1344" s="19"/>
      <c r="I1344" s="19"/>
      <c r="J1344" s="19"/>
      <c r="K1344" s="19"/>
      <c r="L1344" s="19"/>
      <c r="M1344" s="19"/>
      <c r="N1344" s="19"/>
      <c r="O1344" s="19"/>
      <c r="P1344" s="19"/>
      <c r="Q1344" s="19"/>
      <c r="R1344" s="19"/>
      <c r="S1344" s="19"/>
      <c r="T1344" s="19"/>
      <c r="U1344" s="19"/>
      <c r="V1344" s="19"/>
      <c r="W1344" s="19"/>
      <c r="X1344" s="19"/>
      <c r="Y1344" s="19"/>
      <c r="Z1344" s="19"/>
      <c r="AA1344" s="19"/>
      <c r="AB1344" s="19"/>
      <c r="AC1344" s="19"/>
      <c r="AD1344" s="19"/>
      <c r="AE1344" s="19"/>
      <c r="AF1344" s="19"/>
      <c r="AG1344" s="19"/>
      <c r="AH1344" s="19"/>
      <c r="AI1344" s="19"/>
      <c r="AJ1344" s="19"/>
      <c r="AK1344" s="19"/>
      <c r="AL1344" s="19"/>
      <c r="AM1344" s="19"/>
      <c r="AN1344" s="19"/>
      <c r="AO1344" s="19"/>
      <c r="AP1344" s="19"/>
      <c r="AQ1344" s="19"/>
      <c r="AR1344" s="19"/>
      <c r="AS1344" s="19"/>
      <c r="AT1344" s="19"/>
      <c r="AU1344" s="19"/>
      <c r="AV1344" s="19"/>
      <c r="AW1344" s="19"/>
      <c r="AX1344" s="19"/>
      <c r="AY1344" s="19"/>
      <c r="AZ1344" s="19"/>
      <c r="BA1344" s="19"/>
      <c r="BB1344" s="19"/>
      <c r="BC1344" s="19"/>
      <c r="BD1344" s="19"/>
      <c r="BE1344" s="19"/>
      <c r="BF1344" s="19"/>
      <c r="BG1344" s="19"/>
    </row>
    <row r="1345">
      <c r="B1345" s="7" t="s">
        <v>544</v>
      </c>
      <c r="C1345" s="19"/>
      <c r="D1345" s="19"/>
      <c r="E1345" s="19"/>
      <c r="F1345" s="19"/>
      <c r="G1345" s="19"/>
      <c r="H1345" s="19"/>
      <c r="I1345" s="19"/>
      <c r="J1345" s="19"/>
      <c r="K1345" s="19"/>
      <c r="L1345" s="19"/>
      <c r="M1345" s="19"/>
      <c r="N1345" s="19"/>
      <c r="O1345" s="19"/>
      <c r="P1345" s="19"/>
      <c r="Q1345" s="19"/>
      <c r="R1345" s="19"/>
      <c r="S1345" s="19"/>
      <c r="T1345" s="19"/>
      <c r="U1345" s="19"/>
      <c r="V1345" s="19"/>
      <c r="W1345" s="19"/>
      <c r="X1345" s="19"/>
      <c r="Y1345" s="19"/>
      <c r="Z1345" s="19"/>
      <c r="AA1345" s="19"/>
      <c r="AB1345" s="19"/>
      <c r="AC1345" s="19"/>
      <c r="AD1345" s="19"/>
      <c r="AE1345" s="19"/>
      <c r="AF1345" s="19"/>
      <c r="AG1345" s="19"/>
      <c r="AH1345" s="19"/>
      <c r="AI1345" s="19"/>
      <c r="AJ1345" s="19"/>
      <c r="AK1345" s="19"/>
      <c r="AL1345" s="19"/>
      <c r="AM1345" s="19"/>
      <c r="AN1345" s="19"/>
      <c r="AO1345" s="19"/>
      <c r="AP1345" s="19"/>
      <c r="AQ1345" s="19"/>
      <c r="AR1345" s="19"/>
      <c r="AS1345" s="19"/>
      <c r="AT1345" s="19"/>
      <c r="AU1345" s="19"/>
      <c r="AV1345" s="19"/>
      <c r="AW1345" s="19"/>
      <c r="AX1345" s="19"/>
      <c r="AY1345" s="19"/>
      <c r="AZ1345" s="19"/>
      <c r="BA1345" s="19"/>
      <c r="BB1345" s="19"/>
      <c r="BC1345" s="19"/>
      <c r="BD1345" s="19"/>
      <c r="BE1345" s="19"/>
      <c r="BF1345" s="19"/>
      <c r="BG1345" s="19"/>
    </row>
    <row r="1346">
      <c r="B1346" s="26" t="s">
        <v>79</v>
      </c>
      <c r="C1346" s="19"/>
      <c r="D1346" s="19"/>
      <c r="E1346" s="19"/>
      <c r="F1346" s="19"/>
      <c r="G1346" s="19"/>
      <c r="H1346" s="19"/>
      <c r="I1346" s="19"/>
      <c r="J1346" s="19"/>
      <c r="K1346" s="19"/>
      <c r="L1346" s="19"/>
      <c r="M1346" s="19"/>
      <c r="N1346" s="19"/>
      <c r="O1346" s="19"/>
      <c r="P1346" s="19"/>
      <c r="Q1346" s="19"/>
      <c r="R1346" s="19"/>
      <c r="S1346" s="19"/>
      <c r="T1346" s="19"/>
      <c r="U1346" s="19"/>
      <c r="V1346" s="19"/>
      <c r="W1346" s="19"/>
      <c r="X1346" s="19"/>
      <c r="Y1346" s="19"/>
      <c r="Z1346" s="19"/>
      <c r="AA1346" s="19"/>
      <c r="AB1346" s="19"/>
      <c r="AC1346" s="19"/>
      <c r="AD1346" s="19"/>
      <c r="AE1346" s="19"/>
      <c r="AF1346" s="19"/>
      <c r="AG1346" s="19"/>
      <c r="AH1346" s="19"/>
      <c r="AI1346" s="19"/>
      <c r="AJ1346" s="19"/>
      <c r="AK1346" s="19"/>
      <c r="AL1346" s="19"/>
      <c r="AM1346" s="19"/>
      <c r="AN1346" s="19"/>
      <c r="AO1346" s="19"/>
      <c r="AP1346" s="19"/>
      <c r="AQ1346" s="19"/>
      <c r="AR1346" s="19"/>
      <c r="AS1346" s="19"/>
      <c r="AT1346" s="19"/>
      <c r="AU1346" s="19"/>
      <c r="AV1346" s="19"/>
      <c r="AW1346" s="19"/>
      <c r="AX1346" s="19"/>
      <c r="AY1346" s="19"/>
      <c r="AZ1346" s="19"/>
      <c r="BA1346" s="19"/>
      <c r="BB1346" s="19"/>
      <c r="BC1346" s="19"/>
      <c r="BD1346" s="19"/>
      <c r="BE1346" s="19"/>
      <c r="BF1346" s="19"/>
      <c r="BG1346" s="19"/>
    </row>
    <row r="1347">
      <c r="B1347" t="s">
        <v>536</v>
      </c>
      <c r="C1347" s="19" t="n">
        <v>0.0954334224018319</v>
      </c>
      <c r="D1347" s="19" t="n">
        <v>0.115072331515285</v>
      </c>
      <c r="E1347" s="19" t="n">
        <v>0.0770295688217683</v>
      </c>
      <c r="F1347" s="19"/>
      <c r="G1347" s="19" t="n">
        <v>0.115777214215636</v>
      </c>
      <c r="H1347" s="19" t="n">
        <v>0.173289505991569</v>
      </c>
      <c r="I1347" s="19" t="n">
        <v>0.0912320614920059</v>
      </c>
      <c r="J1347" s="19" t="n">
        <v>0.0790533393812525</v>
      </c>
      <c r="K1347" s="19" t="n">
        <v>0.0631377155712776</v>
      </c>
      <c r="L1347" s="19" t="n">
        <v>0.0571610184787917</v>
      </c>
      <c r="M1347" s="19"/>
      <c r="N1347" s="19" t="n">
        <v>0.159164498519263</v>
      </c>
      <c r="O1347" s="19" t="n">
        <v>0.0950474046622246</v>
      </c>
      <c r="P1347" s="19" t="n">
        <v>0.0603722380900944</v>
      </c>
      <c r="Q1347" s="19" t="n">
        <v>0.0581612969751062</v>
      </c>
      <c r="R1347" s="19"/>
      <c r="S1347" s="19" t="n">
        <v>0.159505827531124</v>
      </c>
      <c r="T1347" s="19" t="n">
        <v>0.0793698501945743</v>
      </c>
      <c r="U1347" s="19" t="n">
        <v>0.0699127732949259</v>
      </c>
      <c r="V1347" s="19" t="n">
        <v>0.0693968696373119</v>
      </c>
      <c r="W1347" s="19" t="n">
        <v>0.0912479901994417</v>
      </c>
      <c r="X1347" s="19" t="n">
        <v>0.0899639623274384</v>
      </c>
      <c r="Y1347" s="19" t="n">
        <v>0.0949658385851729</v>
      </c>
      <c r="Z1347" s="19" t="n">
        <v>0.0743331283521233</v>
      </c>
      <c r="AA1347" s="19" t="n">
        <v>0.10102721794481</v>
      </c>
      <c r="AB1347" s="19" t="n">
        <v>0.0770546846011542</v>
      </c>
      <c r="AC1347" s="19" t="n">
        <v>0.0983325968421468</v>
      </c>
      <c r="AD1347" s="19" t="n">
        <v>0.096712114346276</v>
      </c>
      <c r="AE1347" s="19"/>
      <c r="AF1347" s="19" t="n">
        <v>0.0783939715678405</v>
      </c>
      <c r="AG1347" s="19" t="n">
        <v>0.118316097526192</v>
      </c>
      <c r="AH1347" s="19" t="n">
        <v>0.0653890584724552</v>
      </c>
      <c r="AI1347" s="19"/>
      <c r="AJ1347" s="19" t="n">
        <v>0.102099512413348</v>
      </c>
      <c r="AK1347" s="19" t="n">
        <v>0.135436880595063</v>
      </c>
      <c r="AL1347" s="19" t="n">
        <v>0.0893266930124427</v>
      </c>
      <c r="AM1347" s="19" t="n">
        <v>0</v>
      </c>
      <c r="AN1347" s="19" t="n">
        <v>0.0283720225533588</v>
      </c>
      <c r="AO1347" s="19"/>
      <c r="AP1347" s="19" t="n">
        <v>0.11597557525179</v>
      </c>
      <c r="AQ1347" s="19" t="n">
        <v>0.136232503077524</v>
      </c>
      <c r="AR1347" s="19" t="n">
        <v>0.102474377641607</v>
      </c>
      <c r="AS1347" s="19" t="n">
        <v>0.0325328262854167</v>
      </c>
      <c r="AT1347" s="19" t="n">
        <v>0.0821204578207266</v>
      </c>
      <c r="AU1347" s="19"/>
      <c r="AV1347" s="19" t="n">
        <v>0.153067531181456</v>
      </c>
      <c r="AW1347" s="19" t="n">
        <v>0.134014911599527</v>
      </c>
      <c r="AX1347" s="19" t="n">
        <v>0.117177698457767</v>
      </c>
      <c r="AY1347" s="19" t="n">
        <v>0.0288138078836667</v>
      </c>
      <c r="AZ1347" s="19" t="n">
        <v>0.0484979763713284</v>
      </c>
      <c r="BA1347" s="19" t="n">
        <v>0.0323316717111161</v>
      </c>
      <c r="BB1347" s="19"/>
      <c r="BC1347" s="19" t="n">
        <v>0.0703841827091604</v>
      </c>
      <c r="BD1347" s="19" t="n">
        <v>0.0598612287663049</v>
      </c>
      <c r="BE1347" s="19" t="n">
        <v>0.133552369786718</v>
      </c>
      <c r="BF1347" s="19" t="n">
        <v>0.177500939028953</v>
      </c>
      <c r="BG1347" s="19" t="n">
        <v>0.270313535861792</v>
      </c>
    </row>
    <row r="1348">
      <c r="B1348" t="s">
        <v>537</v>
      </c>
      <c r="C1348" s="19" t="n">
        <v>0.358681296776851</v>
      </c>
      <c r="D1348" s="19" t="n">
        <v>0.399995829140372</v>
      </c>
      <c r="E1348" s="19" t="n">
        <v>0.321210547079454</v>
      </c>
      <c r="F1348" s="19"/>
      <c r="G1348" s="19" t="n">
        <v>0.336755996144605</v>
      </c>
      <c r="H1348" s="19" t="n">
        <v>0.39460771891259</v>
      </c>
      <c r="I1348" s="19" t="n">
        <v>0.371719617983506</v>
      </c>
      <c r="J1348" s="19" t="n">
        <v>0.363454533693406</v>
      </c>
      <c r="K1348" s="19" t="n">
        <v>0.309370504570101</v>
      </c>
      <c r="L1348" s="19" t="n">
        <v>0.362955709820758</v>
      </c>
      <c r="M1348" s="19"/>
      <c r="N1348" s="19" t="n">
        <v>0.410194734602503</v>
      </c>
      <c r="O1348" s="19" t="n">
        <v>0.400351589688875</v>
      </c>
      <c r="P1348" s="19" t="n">
        <v>0.284555130487164</v>
      </c>
      <c r="Q1348" s="19" t="n">
        <v>0.325696406721836</v>
      </c>
      <c r="R1348" s="19"/>
      <c r="S1348" s="19" t="n">
        <v>0.419242155167554</v>
      </c>
      <c r="T1348" s="19" t="n">
        <v>0.358867527026104</v>
      </c>
      <c r="U1348" s="19" t="n">
        <v>0.288708302989445</v>
      </c>
      <c r="V1348" s="19" t="n">
        <v>0.380849557212827</v>
      </c>
      <c r="W1348" s="19" t="n">
        <v>0.413205173737322</v>
      </c>
      <c r="X1348" s="19" t="n">
        <v>0.357044580363347</v>
      </c>
      <c r="Y1348" s="19" t="n">
        <v>0.331488255954347</v>
      </c>
      <c r="Z1348" s="19" t="n">
        <v>0.316855630736353</v>
      </c>
      <c r="AA1348" s="19" t="n">
        <v>0.320559344634266</v>
      </c>
      <c r="AB1348" s="19" t="n">
        <v>0.344492015065766</v>
      </c>
      <c r="AC1348" s="19" t="n">
        <v>0.360779778557943</v>
      </c>
      <c r="AD1348" s="19" t="n">
        <v>0.379203780150922</v>
      </c>
      <c r="AE1348" s="19"/>
      <c r="AF1348" s="19" t="n">
        <v>0.273984313360468</v>
      </c>
      <c r="AG1348" s="19" t="n">
        <v>0.429236284050585</v>
      </c>
      <c r="AH1348" s="19" t="n">
        <v>0.362311016135869</v>
      </c>
      <c r="AI1348" s="19"/>
      <c r="AJ1348" s="19" t="n">
        <v>0.31905070964853</v>
      </c>
      <c r="AK1348" s="19" t="n">
        <v>0.426519879381438</v>
      </c>
      <c r="AL1348" s="19" t="n">
        <v>0.430013769772298</v>
      </c>
      <c r="AM1348" s="19" t="n">
        <v>0.204724129606719</v>
      </c>
      <c r="AN1348" s="19" t="n">
        <v>0.342997609084097</v>
      </c>
      <c r="AO1348" s="19"/>
      <c r="AP1348" s="19" t="n">
        <v>0.343111983802935</v>
      </c>
      <c r="AQ1348" s="19" t="n">
        <v>0.444908306769333</v>
      </c>
      <c r="AR1348" s="19" t="n">
        <v>0.421469527432695</v>
      </c>
      <c r="AS1348" s="19" t="n">
        <v>0.213109155315392</v>
      </c>
      <c r="AT1348" s="19" t="n">
        <v>0.327509067176819</v>
      </c>
      <c r="AU1348" s="19"/>
      <c r="AV1348" s="19" t="n">
        <v>0.482649653685901</v>
      </c>
      <c r="AW1348" s="19" t="n">
        <v>0.356244219863206</v>
      </c>
      <c r="AX1348" s="19" t="n">
        <v>0.434480149892781</v>
      </c>
      <c r="AY1348" s="19" t="n">
        <v>0.19620603951206</v>
      </c>
      <c r="AZ1348" s="19" t="n">
        <v>0.317539594581458</v>
      </c>
      <c r="BA1348" s="19" t="n">
        <v>0.349652165221988</v>
      </c>
      <c r="BB1348" s="19"/>
      <c r="BC1348" s="19" t="n">
        <v>0.325977218776731</v>
      </c>
      <c r="BD1348" s="19" t="n">
        <v>0.319867067139746</v>
      </c>
      <c r="BE1348" s="19" t="n">
        <v>0.431244934955275</v>
      </c>
      <c r="BF1348" s="19" t="n">
        <v>0.393550734119368</v>
      </c>
      <c r="BG1348" s="19" t="n">
        <v>0.377140514816025</v>
      </c>
    </row>
    <row r="1349">
      <c r="B1349" t="s">
        <v>538</v>
      </c>
      <c r="C1349" s="19" t="n">
        <v>0.315698307049348</v>
      </c>
      <c r="D1349" s="19" t="n">
        <v>0.279850290523747</v>
      </c>
      <c r="E1349" s="19" t="n">
        <v>0.351199146202298</v>
      </c>
      <c r="F1349" s="19"/>
      <c r="G1349" s="19" t="n">
        <v>0.327448027256719</v>
      </c>
      <c r="H1349" s="19" t="n">
        <v>0.257114703052315</v>
      </c>
      <c r="I1349" s="19" t="n">
        <v>0.299292668499664</v>
      </c>
      <c r="J1349" s="19" t="n">
        <v>0.318765999760653</v>
      </c>
      <c r="K1349" s="19" t="n">
        <v>0.361453465051244</v>
      </c>
      <c r="L1349" s="19" t="n">
        <v>0.33535924811283</v>
      </c>
      <c r="M1349" s="19"/>
      <c r="N1349" s="19" t="n">
        <v>0.303100373056019</v>
      </c>
      <c r="O1349" s="19" t="n">
        <v>0.285923591502918</v>
      </c>
      <c r="P1349" s="19" t="n">
        <v>0.340598676129385</v>
      </c>
      <c r="Q1349" s="19" t="n">
        <v>0.336990536927757</v>
      </c>
      <c r="R1349" s="19"/>
      <c r="S1349" s="19" t="n">
        <v>0.242010478283991</v>
      </c>
      <c r="T1349" s="19" t="n">
        <v>0.30702328262837</v>
      </c>
      <c r="U1349" s="19" t="n">
        <v>0.334023370980052</v>
      </c>
      <c r="V1349" s="19" t="n">
        <v>0.324988586844582</v>
      </c>
      <c r="W1349" s="19" t="n">
        <v>0.290350771597015</v>
      </c>
      <c r="X1349" s="19" t="n">
        <v>0.351343016624475</v>
      </c>
      <c r="Y1349" s="19" t="n">
        <v>0.289335262346681</v>
      </c>
      <c r="Z1349" s="19" t="n">
        <v>0.300016736692226</v>
      </c>
      <c r="AA1349" s="19" t="n">
        <v>0.334296452135118</v>
      </c>
      <c r="AB1349" s="19" t="n">
        <v>0.380896397830392</v>
      </c>
      <c r="AC1349" s="19" t="n">
        <v>0.356010111446264</v>
      </c>
      <c r="AD1349" s="19" t="n">
        <v>0.333336358202672</v>
      </c>
      <c r="AE1349" s="19"/>
      <c r="AF1349" s="19" t="n">
        <v>0.32561991713763</v>
      </c>
      <c r="AG1349" s="19" t="n">
        <v>0.304592163762656</v>
      </c>
      <c r="AH1349" s="19" t="n">
        <v>0.324371637624587</v>
      </c>
      <c r="AI1349" s="19"/>
      <c r="AJ1349" s="19" t="n">
        <v>0.342008951702618</v>
      </c>
      <c r="AK1349" s="19" t="n">
        <v>0.269660868501419</v>
      </c>
      <c r="AL1349" s="19" t="n">
        <v>0.344679898080495</v>
      </c>
      <c r="AM1349" s="19" t="n">
        <v>0.190152432473522</v>
      </c>
      <c r="AN1349" s="19" t="n">
        <v>0.319284958580802</v>
      </c>
      <c r="AO1349" s="19"/>
      <c r="AP1349" s="19" t="n">
        <v>0.341492667964877</v>
      </c>
      <c r="AQ1349" s="19" t="n">
        <v>0.277410265324615</v>
      </c>
      <c r="AR1349" s="19" t="n">
        <v>0.314902192412693</v>
      </c>
      <c r="AS1349" s="19" t="n">
        <v>0.287601811796211</v>
      </c>
      <c r="AT1349" s="19" t="n">
        <v>0.335590432165023</v>
      </c>
      <c r="AU1349" s="19"/>
      <c r="AV1349" s="19" t="n">
        <v>0.261034864543434</v>
      </c>
      <c r="AW1349" s="19" t="n">
        <v>0.316250597907286</v>
      </c>
      <c r="AX1349" s="19" t="n">
        <v>0.324526576738249</v>
      </c>
      <c r="AY1349" s="19" t="n">
        <v>0.327742847549643</v>
      </c>
      <c r="AZ1349" s="19" t="n">
        <v>0.32974738908138</v>
      </c>
      <c r="BA1349" s="19" t="n">
        <v>0.351125979049463</v>
      </c>
      <c r="BB1349" s="19"/>
      <c r="BC1349" s="19" t="n">
        <v>0.335399022983234</v>
      </c>
      <c r="BD1349" s="19" t="n">
        <v>0.334472436141245</v>
      </c>
      <c r="BE1349" s="19" t="n">
        <v>0.256164341119739</v>
      </c>
      <c r="BF1349" s="19" t="n">
        <v>0.325428055708225</v>
      </c>
      <c r="BG1349" s="19" t="n">
        <v>0.232879559083063</v>
      </c>
    </row>
    <row r="1350">
      <c r="B1350" t="s">
        <v>539</v>
      </c>
      <c r="C1350" s="19" t="n">
        <v>0.192700511143344</v>
      </c>
      <c r="D1350" s="19" t="n">
        <v>0.178488993486096</v>
      </c>
      <c r="E1350" s="19" t="n">
        <v>0.203278105045583</v>
      </c>
      <c r="F1350" s="19"/>
      <c r="G1350" s="19" t="n">
        <v>0.165829282060708</v>
      </c>
      <c r="H1350" s="19" t="n">
        <v>0.119466499952709</v>
      </c>
      <c r="I1350" s="19" t="n">
        <v>0.183812477341444</v>
      </c>
      <c r="J1350" s="19" t="n">
        <v>0.213240060073961</v>
      </c>
      <c r="K1350" s="19" t="n">
        <v>0.243020462078206</v>
      </c>
      <c r="L1350" s="19" t="n">
        <v>0.226733499968732</v>
      </c>
      <c r="M1350" s="19"/>
      <c r="N1350" s="19" t="n">
        <v>0.0994626328518897</v>
      </c>
      <c r="O1350" s="19" t="n">
        <v>0.174599078503255</v>
      </c>
      <c r="P1350" s="19" t="n">
        <v>0.281350189426126</v>
      </c>
      <c r="Q1350" s="19" t="n">
        <v>0.234472920715687</v>
      </c>
      <c r="R1350" s="19"/>
      <c r="S1350" s="19" t="n">
        <v>0.148888763857313</v>
      </c>
      <c r="T1350" s="19" t="n">
        <v>0.202170171275218</v>
      </c>
      <c r="U1350" s="19" t="n">
        <v>0.270004490111532</v>
      </c>
      <c r="V1350" s="19" t="n">
        <v>0.198513695909559</v>
      </c>
      <c r="W1350" s="19" t="n">
        <v>0.174637262276318</v>
      </c>
      <c r="X1350" s="19" t="n">
        <v>0.15081607115268</v>
      </c>
      <c r="Y1350" s="19" t="n">
        <v>0.238465981384939</v>
      </c>
      <c r="Z1350" s="19" t="n">
        <v>0.274218043075713</v>
      </c>
      <c r="AA1350" s="19" t="n">
        <v>0.207453337008492</v>
      </c>
      <c r="AB1350" s="19" t="n">
        <v>0.162965177081137</v>
      </c>
      <c r="AC1350" s="19" t="n">
        <v>0.168606849854013</v>
      </c>
      <c r="AD1350" s="19" t="n">
        <v>0.145843504953076</v>
      </c>
      <c r="AE1350" s="19"/>
      <c r="AF1350" s="19" t="n">
        <v>0.29201109094508</v>
      </c>
      <c r="AG1350" s="19" t="n">
        <v>0.124204057553448</v>
      </c>
      <c r="AH1350" s="19" t="n">
        <v>0.163525241062163</v>
      </c>
      <c r="AI1350" s="19"/>
      <c r="AJ1350" s="19" t="n">
        <v>0.211052000101517</v>
      </c>
      <c r="AK1350" s="19" t="n">
        <v>0.144281224189037</v>
      </c>
      <c r="AL1350" s="19" t="n">
        <v>0.106278473695871</v>
      </c>
      <c r="AM1350" s="19" t="n">
        <v>0.578026662651026</v>
      </c>
      <c r="AN1350" s="19" t="n">
        <v>0.224952604317061</v>
      </c>
      <c r="AO1350" s="19"/>
      <c r="AP1350" s="19" t="n">
        <v>0.179613312105895</v>
      </c>
      <c r="AQ1350" s="19" t="n">
        <v>0.113902881815166</v>
      </c>
      <c r="AR1350" s="19" t="n">
        <v>0.114626601085582</v>
      </c>
      <c r="AS1350" s="19" t="n">
        <v>0.445323456624781</v>
      </c>
      <c r="AT1350" s="19" t="n">
        <v>0.173149690136075</v>
      </c>
      <c r="AU1350" s="19"/>
      <c r="AV1350" s="19" t="n">
        <v>0.0841852607794997</v>
      </c>
      <c r="AW1350" s="19" t="n">
        <v>0.166290651057887</v>
      </c>
      <c r="AX1350" s="19" t="n">
        <v>0.107341165370089</v>
      </c>
      <c r="AY1350" s="19" t="n">
        <v>0.421765876113406</v>
      </c>
      <c r="AZ1350" s="19" t="n">
        <v>0.223714851758093</v>
      </c>
      <c r="BA1350" s="19" t="n">
        <v>0.180276731699736</v>
      </c>
      <c r="BB1350" s="19"/>
      <c r="BC1350" s="19" t="n">
        <v>0.23156924862776</v>
      </c>
      <c r="BD1350" s="19" t="n">
        <v>0.235870157952122</v>
      </c>
      <c r="BE1350" s="19" t="n">
        <v>0.140410881563467</v>
      </c>
      <c r="BF1350" s="19" t="n">
        <v>0.0780699710905906</v>
      </c>
      <c r="BG1350" s="19" t="n">
        <v>0.0865744679847466</v>
      </c>
    </row>
    <row r="1351">
      <c r="B1351" t="s">
        <v>100</v>
      </c>
      <c r="C1351" s="19" t="n">
        <v>0.037486462628625</v>
      </c>
      <c r="D1351" s="19" t="n">
        <v>0.0265925553345004</v>
      </c>
      <c r="E1351" s="19" t="n">
        <v>0.0472826328508972</v>
      </c>
      <c r="F1351" s="19"/>
      <c r="G1351" s="19" t="n">
        <v>0.0541894803223316</v>
      </c>
      <c r="H1351" s="19" t="n">
        <v>0.055521572090817</v>
      </c>
      <c r="I1351" s="19" t="n">
        <v>0.0539431746833802</v>
      </c>
      <c r="J1351" s="19" t="n">
        <v>0.0254860670907272</v>
      </c>
      <c r="K1351" s="19" t="n">
        <v>0.0230178527291715</v>
      </c>
      <c r="L1351" s="19" t="n">
        <v>0.0177905236188879</v>
      </c>
      <c r="M1351" s="19"/>
      <c r="N1351" s="19" t="n">
        <v>0.0280777609703257</v>
      </c>
      <c r="O1351" s="19" t="n">
        <v>0.0440783356427276</v>
      </c>
      <c r="P1351" s="19" t="n">
        <v>0.0331237658672309</v>
      </c>
      <c r="Q1351" s="19" t="n">
        <v>0.0446788386596138</v>
      </c>
      <c r="R1351" s="19"/>
      <c r="S1351" s="19" t="n">
        <v>0.0303527751600175</v>
      </c>
      <c r="T1351" s="19" t="n">
        <v>0.0525691688757339</v>
      </c>
      <c r="U1351" s="19" t="n">
        <v>0.0373510626240451</v>
      </c>
      <c r="V1351" s="19" t="n">
        <v>0.0262512903957198</v>
      </c>
      <c r="W1351" s="19" t="n">
        <v>0.0305588021899041</v>
      </c>
      <c r="X1351" s="19" t="n">
        <v>0.05083236953206</v>
      </c>
      <c r="Y1351" s="19" t="n">
        <v>0.0457446617288605</v>
      </c>
      <c r="Z1351" s="19" t="n">
        <v>0.0345764611435846</v>
      </c>
      <c r="AA1351" s="19" t="n">
        <v>0.036663648277314</v>
      </c>
      <c r="AB1351" s="19" t="n">
        <v>0.0345917254215502</v>
      </c>
      <c r="AC1351" s="19" t="n">
        <v>0.016270663299633</v>
      </c>
      <c r="AD1351" s="19" t="n">
        <v>0.044904242347053</v>
      </c>
      <c r="AE1351" s="19"/>
      <c r="AF1351" s="19" t="n">
        <v>0.0299907069889815</v>
      </c>
      <c r="AG1351" s="19" t="n">
        <v>0.023651397107119</v>
      </c>
      <c r="AH1351" s="19" t="n">
        <v>0.0844030467049256</v>
      </c>
      <c r="AI1351" s="19"/>
      <c r="AJ1351" s="19" t="n">
        <v>0.0257888261339869</v>
      </c>
      <c r="AK1351" s="19" t="n">
        <v>0.0241011473330422</v>
      </c>
      <c r="AL1351" s="19" t="n">
        <v>0.0297011654388935</v>
      </c>
      <c r="AM1351" s="19" t="n">
        <v>0.027096775268733</v>
      </c>
      <c r="AN1351" s="19" t="n">
        <v>0.0843928054646807</v>
      </c>
      <c r="AO1351" s="19"/>
      <c r="AP1351" s="19" t="n">
        <v>0.019806460874503</v>
      </c>
      <c r="AQ1351" s="19" t="n">
        <v>0.0275460430133622</v>
      </c>
      <c r="AR1351" s="19" t="n">
        <v>0.0465273014274226</v>
      </c>
      <c r="AS1351" s="19" t="n">
        <v>0.0214327499781988</v>
      </c>
      <c r="AT1351" s="19" t="n">
        <v>0.0816303527013558</v>
      </c>
      <c r="AU1351" s="19"/>
      <c r="AV1351" s="19" t="n">
        <v>0.0190626898097085</v>
      </c>
      <c r="AW1351" s="19" t="n">
        <v>0.0271996195720945</v>
      </c>
      <c r="AX1351" s="19" t="n">
        <v>0.0164744095411131</v>
      </c>
      <c r="AY1351" s="19" t="n">
        <v>0.0254714289412246</v>
      </c>
      <c r="AZ1351" s="19" t="n">
        <v>0.080500188207741</v>
      </c>
      <c r="BA1351" s="19" t="n">
        <v>0.0866134523176963</v>
      </c>
      <c r="BB1351" s="19"/>
      <c r="BC1351" s="19" t="n">
        <v>0.036670326903115</v>
      </c>
      <c r="BD1351" s="19" t="n">
        <v>0.0499291100005822</v>
      </c>
      <c r="BE1351" s="19" t="n">
        <v>0.038627472574801</v>
      </c>
      <c r="BF1351" s="19" t="n">
        <v>0.0254503000528639</v>
      </c>
      <c r="BG1351" s="19" t="n">
        <v>0.0330919222543733</v>
      </c>
    </row>
    <row r="1352">
      <c r="B1352" t="s">
        <v>540</v>
      </c>
      <c r="C1352" s="19" t="n">
        <v>0.454114719178683</v>
      </c>
      <c r="D1352" s="19" t="n">
        <v>0.515068160655657</v>
      </c>
      <c r="E1352" s="19" t="n">
        <v>0.398240115901222</v>
      </c>
      <c r="F1352" s="19"/>
      <c r="G1352" s="19" t="n">
        <v>0.452533210360241</v>
      </c>
      <c r="H1352" s="19" t="n">
        <v>0.567897224904159</v>
      </c>
      <c r="I1352" s="19" t="n">
        <v>0.462951679475512</v>
      </c>
      <c r="J1352" s="19" t="n">
        <v>0.442507873074659</v>
      </c>
      <c r="K1352" s="19" t="n">
        <v>0.372508220141378</v>
      </c>
      <c r="L1352" s="19" t="n">
        <v>0.42011672829955</v>
      </c>
      <c r="M1352" s="19"/>
      <c r="N1352" s="19" t="n">
        <v>0.569359233121766</v>
      </c>
      <c r="O1352" s="19" t="n">
        <v>0.495398994351099</v>
      </c>
      <c r="P1352" s="19" t="n">
        <v>0.344927368577258</v>
      </c>
      <c r="Q1352" s="19" t="n">
        <v>0.383857703696942</v>
      </c>
      <c r="R1352" s="19"/>
      <c r="S1352" s="19" t="n">
        <v>0.578747982698678</v>
      </c>
      <c r="T1352" s="19" t="n">
        <v>0.438237377220678</v>
      </c>
      <c r="U1352" s="19" t="n">
        <v>0.358621076284371</v>
      </c>
      <c r="V1352" s="19" t="n">
        <v>0.450246426850139</v>
      </c>
      <c r="W1352" s="19" t="n">
        <v>0.504453163936763</v>
      </c>
      <c r="X1352" s="19" t="n">
        <v>0.447008542690785</v>
      </c>
      <c r="Y1352" s="19" t="n">
        <v>0.426454094539519</v>
      </c>
      <c r="Z1352" s="19" t="n">
        <v>0.391188759088476</v>
      </c>
      <c r="AA1352" s="19" t="n">
        <v>0.421586562579075</v>
      </c>
      <c r="AB1352" s="19" t="n">
        <v>0.421546699666921</v>
      </c>
      <c r="AC1352" s="19" t="n">
        <v>0.45911237540009</v>
      </c>
      <c r="AD1352" s="19" t="n">
        <v>0.475915894497198</v>
      </c>
      <c r="AE1352" s="19"/>
      <c r="AF1352" s="19" t="n">
        <v>0.352378284928309</v>
      </c>
      <c r="AG1352" s="19" t="n">
        <v>0.547552381576777</v>
      </c>
      <c r="AH1352" s="19" t="n">
        <v>0.427700074608324</v>
      </c>
      <c r="AI1352" s="19"/>
      <c r="AJ1352" s="19" t="n">
        <v>0.421150222061878</v>
      </c>
      <c r="AK1352" s="19" t="n">
        <v>0.561956759976501</v>
      </c>
      <c r="AL1352" s="19" t="n">
        <v>0.519340462784741</v>
      </c>
      <c r="AM1352" s="19" t="n">
        <v>0.204724129606719</v>
      </c>
      <c r="AN1352" s="19" t="n">
        <v>0.371369631637456</v>
      </c>
      <c r="AO1352" s="19"/>
      <c r="AP1352" s="19" t="n">
        <v>0.459087559054724</v>
      </c>
      <c r="AQ1352" s="19" t="n">
        <v>0.581140809846857</v>
      </c>
      <c r="AR1352" s="19" t="n">
        <v>0.523943905074302</v>
      </c>
      <c r="AS1352" s="19" t="n">
        <v>0.245641981600809</v>
      </c>
      <c r="AT1352" s="19" t="n">
        <v>0.409629524997546</v>
      </c>
      <c r="AU1352" s="19"/>
      <c r="AV1352" s="19" t="n">
        <v>0.635717184867357</v>
      </c>
      <c r="AW1352" s="19" t="n">
        <v>0.490259131462733</v>
      </c>
      <c r="AX1352" s="19" t="n">
        <v>0.551657848350549</v>
      </c>
      <c r="AY1352" s="19" t="n">
        <v>0.225019847395726</v>
      </c>
      <c r="AZ1352" s="19" t="n">
        <v>0.366037570952786</v>
      </c>
      <c r="BA1352" s="19" t="n">
        <v>0.381983836933104</v>
      </c>
      <c r="BB1352" s="19"/>
      <c r="BC1352" s="19" t="n">
        <v>0.396361401485891</v>
      </c>
      <c r="BD1352" s="19" t="n">
        <v>0.379728295906051</v>
      </c>
      <c r="BE1352" s="19" t="n">
        <v>0.564797304741993</v>
      </c>
      <c r="BF1352" s="19" t="n">
        <v>0.571051673148321</v>
      </c>
      <c r="BG1352" s="19" t="n">
        <v>0.647454050677817</v>
      </c>
    </row>
    <row r="1353">
      <c r="B1353" t="s">
        <v>141</v>
      </c>
      <c r="C1353" s="19" t="n">
        <v>-0.416628256550058</v>
      </c>
      <c r="D1353" s="19" t="n">
        <v>-0.488475605321157</v>
      </c>
      <c r="E1353" s="19" t="n">
        <v>-0.350957483050325</v>
      </c>
      <c r="F1353" s="19"/>
      <c r="G1353" s="19" t="n">
        <v>-0.398343730037909</v>
      </c>
      <c r="H1353" s="19" t="n">
        <v>-0.512375652813342</v>
      </c>
      <c r="I1353" s="19" t="n">
        <v>-0.409008504792131</v>
      </c>
      <c r="J1353" s="19" t="n">
        <v>-0.417021805983932</v>
      </c>
      <c r="K1353" s="19" t="n">
        <v>-0.349490367412207</v>
      </c>
      <c r="L1353" s="19" t="n">
        <v>-0.402326204680662</v>
      </c>
      <c r="M1353" s="19"/>
      <c r="N1353" s="19" t="n">
        <v>-0.54128147215144</v>
      </c>
      <c r="O1353" s="19" t="n">
        <v>-0.451320658708372</v>
      </c>
      <c r="P1353" s="19" t="n">
        <v>-0.311803602710027</v>
      </c>
      <c r="Q1353" s="19" t="n">
        <v>-0.339178865037329</v>
      </c>
      <c r="R1353" s="19"/>
      <c r="S1353" s="19" t="n">
        <v>-0.548395207538661</v>
      </c>
      <c r="T1353" s="19" t="n">
        <v>-0.385668208344944</v>
      </c>
      <c r="U1353" s="19" t="n">
        <v>-0.321270013660326</v>
      </c>
      <c r="V1353" s="19" t="n">
        <v>-0.423995136454419</v>
      </c>
      <c r="W1353" s="19" t="n">
        <v>-0.473894361746859</v>
      </c>
      <c r="X1353" s="19" t="n">
        <v>-0.396176173158725</v>
      </c>
      <c r="Y1353" s="19" t="n">
        <v>-0.380709432810659</v>
      </c>
      <c r="Z1353" s="19" t="n">
        <v>-0.356612297944892</v>
      </c>
      <c r="AA1353" s="19" t="n">
        <v>-0.384922914301761</v>
      </c>
      <c r="AB1353" s="19" t="n">
        <v>-0.386954974245371</v>
      </c>
      <c r="AC1353" s="19" t="n">
        <v>-0.442841712100457</v>
      </c>
      <c r="AD1353" s="19" t="n">
        <v>-0.431011652150145</v>
      </c>
      <c r="AE1353" s="19"/>
      <c r="AF1353" s="19" t="n">
        <v>-0.322387577939327</v>
      </c>
      <c r="AG1353" s="19" t="n">
        <v>-0.523900984469658</v>
      </c>
      <c r="AH1353" s="19" t="n">
        <v>-0.343297027903399</v>
      </c>
      <c r="AI1353" s="19"/>
      <c r="AJ1353" s="19" t="n">
        <v>-0.395361395927891</v>
      </c>
      <c r="AK1353" s="19" t="n">
        <v>-0.537855612643459</v>
      </c>
      <c r="AL1353" s="19" t="n">
        <v>-0.489639297345847</v>
      </c>
      <c r="AM1353" s="19" t="n">
        <v>-0.177627354337986</v>
      </c>
      <c r="AN1353" s="19" t="n">
        <v>-0.286976826172776</v>
      </c>
      <c r="AO1353" s="19"/>
      <c r="AP1353" s="19" t="n">
        <v>-0.439281098180221</v>
      </c>
      <c r="AQ1353" s="19" t="n">
        <v>-0.553594766833495</v>
      </c>
      <c r="AR1353" s="19" t="n">
        <v>-0.47741660364688</v>
      </c>
      <c r="AS1353" s="19" t="n">
        <v>-0.22420923162261</v>
      </c>
      <c r="AT1353" s="19" t="n">
        <v>-0.32799917229619</v>
      </c>
      <c r="AU1353" s="19"/>
      <c r="AV1353" s="19" t="n">
        <v>-0.616654495057649</v>
      </c>
      <c r="AW1353" s="19" t="n">
        <v>-0.463059511890638</v>
      </c>
      <c r="AX1353" s="19" t="n">
        <v>-0.535183438809435</v>
      </c>
      <c r="AY1353" s="19" t="n">
        <v>-0.199548418454502</v>
      </c>
      <c r="AZ1353" s="19" t="n">
        <v>-0.285537382745045</v>
      </c>
      <c r="BA1353" s="19" t="n">
        <v>-0.295370384615408</v>
      </c>
      <c r="BB1353" s="19"/>
      <c r="BC1353" s="19" t="n">
        <v>-0.359691074582776</v>
      </c>
      <c r="BD1353" s="19" t="n">
        <v>-0.329799185905469</v>
      </c>
      <c r="BE1353" s="19" t="n">
        <v>-0.526169832167192</v>
      </c>
      <c r="BF1353" s="19" t="n">
        <v>-0.545601373095457</v>
      </c>
      <c r="BG1353" s="19" t="n">
        <v>-0.614362128423443</v>
      </c>
    </row>
    <row r="1354">
      <c r="C1354" s="19"/>
      <c r="D1354" s="19"/>
      <c r="E1354" s="19"/>
      <c r="F1354" s="19"/>
      <c r="G1354" s="19"/>
      <c r="H1354" s="19"/>
      <c r="I1354" s="19"/>
      <c r="J1354" s="19"/>
      <c r="K1354" s="19"/>
      <c r="L1354" s="19"/>
      <c r="M1354" s="19"/>
      <c r="N1354" s="19"/>
      <c r="O1354" s="19"/>
      <c r="P1354" s="19"/>
      <c r="Q1354" s="19"/>
      <c r="R1354" s="19"/>
      <c r="S1354" s="19"/>
      <c r="T1354" s="19"/>
      <c r="U1354" s="19"/>
      <c r="V1354" s="19"/>
      <c r="W1354" s="19"/>
      <c r="X1354" s="19"/>
      <c r="Y1354" s="19"/>
      <c r="Z1354" s="19"/>
      <c r="AA1354" s="19"/>
      <c r="AB1354" s="19"/>
      <c r="AC1354" s="19"/>
      <c r="AD1354" s="19"/>
      <c r="AE1354" s="19"/>
      <c r="AF1354" s="19"/>
      <c r="AG1354" s="19"/>
      <c r="AH1354" s="19"/>
      <c r="AI1354" s="19"/>
      <c r="AJ1354" s="19"/>
      <c r="AK1354" s="19"/>
      <c r="AL1354" s="19"/>
      <c r="AM1354" s="19"/>
      <c r="AN1354" s="19"/>
      <c r="AO1354" s="19"/>
      <c r="AP1354" s="19"/>
      <c r="AQ1354" s="19"/>
      <c r="AR1354" s="19"/>
      <c r="AS1354" s="19"/>
      <c r="AT1354" s="19"/>
      <c r="AU1354" s="19"/>
      <c r="AV1354" s="19"/>
      <c r="AW1354" s="19"/>
      <c r="AX1354" s="19"/>
      <c r="AY1354" s="19"/>
      <c r="AZ1354" s="19"/>
      <c r="BA1354" s="19"/>
      <c r="BB1354" s="19"/>
      <c r="BC1354" s="19"/>
      <c r="BD1354" s="19"/>
      <c r="BE1354" s="19"/>
      <c r="BF1354" s="19"/>
      <c r="BG1354" s="19"/>
    </row>
    <row r="1355">
      <c r="B1355" s="7" t="s">
        <v>545</v>
      </c>
      <c r="C1355" s="19"/>
      <c r="D1355" s="19"/>
      <c r="E1355" s="19"/>
      <c r="F1355" s="19"/>
      <c r="G1355" s="19"/>
      <c r="H1355" s="19"/>
      <c r="I1355" s="19"/>
      <c r="J1355" s="19"/>
      <c r="K1355" s="19"/>
      <c r="L1355" s="19"/>
      <c r="M1355" s="19"/>
      <c r="N1355" s="19"/>
      <c r="O1355" s="19"/>
      <c r="P1355" s="19"/>
      <c r="Q1355" s="19"/>
      <c r="R1355" s="19"/>
      <c r="S1355" s="19"/>
      <c r="T1355" s="19"/>
      <c r="U1355" s="19"/>
      <c r="V1355" s="19"/>
      <c r="W1355" s="19"/>
      <c r="X1355" s="19"/>
      <c r="Y1355" s="19"/>
      <c r="Z1355" s="19"/>
      <c r="AA1355" s="19"/>
      <c r="AB1355" s="19"/>
      <c r="AC1355" s="19"/>
      <c r="AD1355" s="19"/>
      <c r="AE1355" s="19"/>
      <c r="AF1355" s="19"/>
      <c r="AG1355" s="19"/>
      <c r="AH1355" s="19"/>
      <c r="AI1355" s="19"/>
      <c r="AJ1355" s="19"/>
      <c r="AK1355" s="19"/>
      <c r="AL1355" s="19"/>
      <c r="AM1355" s="19"/>
      <c r="AN1355" s="19"/>
      <c r="AO1355" s="19"/>
      <c r="AP1355" s="19"/>
      <c r="AQ1355" s="19"/>
      <c r="AR1355" s="19"/>
      <c r="AS1355" s="19"/>
      <c r="AT1355" s="19"/>
      <c r="AU1355" s="19"/>
      <c r="AV1355" s="19"/>
      <c r="AW1355" s="19"/>
      <c r="AX1355" s="19"/>
      <c r="AY1355" s="19"/>
      <c r="AZ1355" s="19"/>
      <c r="BA1355" s="19"/>
      <c r="BB1355" s="19"/>
      <c r="BC1355" s="19"/>
      <c r="BD1355" s="19"/>
      <c r="BE1355" s="19"/>
      <c r="BF1355" s="19"/>
      <c r="BG1355" s="19"/>
    </row>
    <row r="1356">
      <c r="B1356" s="26" t="s">
        <v>79</v>
      </c>
      <c r="C1356" s="19"/>
      <c r="D1356" s="19"/>
      <c r="E1356" s="19"/>
      <c r="F1356" s="19"/>
      <c r="G1356" s="19"/>
      <c r="H1356" s="19"/>
      <c r="I1356" s="19"/>
      <c r="J1356" s="19"/>
      <c r="K1356" s="19"/>
      <c r="L1356" s="19"/>
      <c r="M1356" s="19"/>
      <c r="N1356" s="19"/>
      <c r="O1356" s="19"/>
      <c r="P1356" s="19"/>
      <c r="Q1356" s="19"/>
      <c r="R1356" s="19"/>
      <c r="S1356" s="19"/>
      <c r="T1356" s="19"/>
      <c r="U1356" s="19"/>
      <c r="V1356" s="19"/>
      <c r="W1356" s="19"/>
      <c r="X1356" s="19"/>
      <c r="Y1356" s="19"/>
      <c r="Z1356" s="19"/>
      <c r="AA1356" s="19"/>
      <c r="AB1356" s="19"/>
      <c r="AC1356" s="19"/>
      <c r="AD1356" s="19"/>
      <c r="AE1356" s="19"/>
      <c r="AF1356" s="19"/>
      <c r="AG1356" s="19"/>
      <c r="AH1356" s="19"/>
      <c r="AI1356" s="19"/>
      <c r="AJ1356" s="19"/>
      <c r="AK1356" s="19"/>
      <c r="AL1356" s="19"/>
      <c r="AM1356" s="19"/>
      <c r="AN1356" s="19"/>
      <c r="AO1356" s="19"/>
      <c r="AP1356" s="19"/>
      <c r="AQ1356" s="19"/>
      <c r="AR1356" s="19"/>
      <c r="AS1356" s="19"/>
      <c r="AT1356" s="19"/>
      <c r="AU1356" s="19"/>
      <c r="AV1356" s="19"/>
      <c r="AW1356" s="19"/>
      <c r="AX1356" s="19"/>
      <c r="AY1356" s="19"/>
      <c r="AZ1356" s="19"/>
      <c r="BA1356" s="19"/>
      <c r="BB1356" s="19"/>
      <c r="BC1356" s="19"/>
      <c r="BD1356" s="19"/>
      <c r="BE1356" s="19"/>
      <c r="BF1356" s="19"/>
      <c r="BG1356" s="19"/>
    </row>
    <row r="1357">
      <c r="B1357" t="s">
        <v>536</v>
      </c>
      <c r="C1357" s="19" t="n">
        <v>0.0805395110932991</v>
      </c>
      <c r="D1357" s="19" t="n">
        <v>0.0862369632180584</v>
      </c>
      <c r="E1357" s="19" t="n">
        <v>0.0756172464374764</v>
      </c>
      <c r="F1357" s="19"/>
      <c r="G1357" s="19" t="n">
        <v>0.145949674571954</v>
      </c>
      <c r="H1357" s="19" t="n">
        <v>0.171925928448067</v>
      </c>
      <c r="I1357" s="19" t="n">
        <v>0.0890730215463247</v>
      </c>
      <c r="J1357" s="19" t="n">
        <v>0.0455230477908358</v>
      </c>
      <c r="K1357" s="19" t="n">
        <v>0.0270462360970065</v>
      </c>
      <c r="L1357" s="19" t="n">
        <v>0.0201748042907639</v>
      </c>
      <c r="M1357" s="19"/>
      <c r="N1357" s="19" t="n">
        <v>0.133801946236313</v>
      </c>
      <c r="O1357" s="19" t="n">
        <v>0.0740804985583012</v>
      </c>
      <c r="P1357" s="19" t="n">
        <v>0.0595861387160004</v>
      </c>
      <c r="Q1357" s="19" t="n">
        <v>0.0484356419285864</v>
      </c>
      <c r="R1357" s="19"/>
      <c r="S1357" s="19" t="n">
        <v>0.179196444422315</v>
      </c>
      <c r="T1357" s="19" t="n">
        <v>0.0586264666783548</v>
      </c>
      <c r="U1357" s="19" t="n">
        <v>0.039924529745713</v>
      </c>
      <c r="V1357" s="19" t="n">
        <v>0.0632797345520346</v>
      </c>
      <c r="W1357" s="19" t="n">
        <v>0.0765061065961475</v>
      </c>
      <c r="X1357" s="19" t="n">
        <v>0.0966178945895267</v>
      </c>
      <c r="Y1357" s="19" t="n">
        <v>0.0785291694327506</v>
      </c>
      <c r="Z1357" s="19" t="n">
        <v>0.030937464671665</v>
      </c>
      <c r="AA1357" s="19" t="n">
        <v>0.0870477135129838</v>
      </c>
      <c r="AB1357" s="19" t="n">
        <v>0.0415327861484528</v>
      </c>
      <c r="AC1357" s="19" t="n">
        <v>0.0552371213639293</v>
      </c>
      <c r="AD1357" s="19" t="n">
        <v>0.0417958990303642</v>
      </c>
      <c r="AE1357" s="19"/>
      <c r="AF1357" s="19" t="n">
        <v>0.0548934110016896</v>
      </c>
      <c r="AG1357" s="19" t="n">
        <v>0.0971954061696301</v>
      </c>
      <c r="AH1357" s="19" t="n">
        <v>0.0709401305154002</v>
      </c>
      <c r="AI1357" s="19"/>
      <c r="AJ1357" s="19" t="n">
        <v>0.0662315377970571</v>
      </c>
      <c r="AK1357" s="19" t="n">
        <v>0.131242640740958</v>
      </c>
      <c r="AL1357" s="19" t="n">
        <v>0.0580465493067492</v>
      </c>
      <c r="AM1357" s="19" t="n">
        <v>0.0218310925165329</v>
      </c>
      <c r="AN1357" s="19" t="n">
        <v>0.0368806963284239</v>
      </c>
      <c r="AO1357" s="19"/>
      <c r="AP1357" s="19" t="n">
        <v>0.0711984926529039</v>
      </c>
      <c r="AQ1357" s="19" t="n">
        <v>0.127097392648503</v>
      </c>
      <c r="AR1357" s="19" t="n">
        <v>0.0649586081365713</v>
      </c>
      <c r="AS1357" s="19" t="n">
        <v>0.0273185247895008</v>
      </c>
      <c r="AT1357" s="19" t="n">
        <v>0.10636444440533</v>
      </c>
      <c r="AU1357" s="19"/>
      <c r="AV1357" s="19" t="n">
        <v>0.147637598571153</v>
      </c>
      <c r="AW1357" s="19" t="n">
        <v>0.0868586166702471</v>
      </c>
      <c r="AX1357" s="19" t="n">
        <v>0.0684794413418139</v>
      </c>
      <c r="AY1357" s="19" t="n">
        <v>0.0172334340915485</v>
      </c>
      <c r="AZ1357" s="19" t="n">
        <v>0.0969445461688232</v>
      </c>
      <c r="BA1357" s="19" t="n">
        <v>0.0113529705997311</v>
      </c>
      <c r="BB1357" s="19"/>
      <c r="BC1357" s="19" t="n">
        <v>0.0507558903594068</v>
      </c>
      <c r="BD1357" s="19" t="n">
        <v>0.0543140228664422</v>
      </c>
      <c r="BE1357" s="19" t="n">
        <v>0.117516690562569</v>
      </c>
      <c r="BF1357" s="19" t="n">
        <v>0.131654028777351</v>
      </c>
      <c r="BG1357" s="19" t="n">
        <v>0.219637042546036</v>
      </c>
    </row>
    <row r="1358">
      <c r="B1358" t="s">
        <v>537</v>
      </c>
      <c r="C1358" s="19" t="n">
        <v>0.264070432878964</v>
      </c>
      <c r="D1358" s="19" t="n">
        <v>0.290865831402029</v>
      </c>
      <c r="E1358" s="19" t="n">
        <v>0.240015987067681</v>
      </c>
      <c r="F1358" s="19"/>
      <c r="G1358" s="19" t="n">
        <v>0.298294780671472</v>
      </c>
      <c r="H1358" s="19" t="n">
        <v>0.363160295905712</v>
      </c>
      <c r="I1358" s="19" t="n">
        <v>0.25563029248329</v>
      </c>
      <c r="J1358" s="19" t="n">
        <v>0.259627002861025</v>
      </c>
      <c r="K1358" s="19" t="n">
        <v>0.20647786398933</v>
      </c>
      <c r="L1358" s="19" t="n">
        <v>0.210110980954834</v>
      </c>
      <c r="M1358" s="19"/>
      <c r="N1358" s="19" t="n">
        <v>0.32765369989505</v>
      </c>
      <c r="O1358" s="19" t="n">
        <v>0.277471028213414</v>
      </c>
      <c r="P1358" s="19" t="n">
        <v>0.211431972790958</v>
      </c>
      <c r="Q1358" s="19" t="n">
        <v>0.226415617191372</v>
      </c>
      <c r="R1358" s="19"/>
      <c r="S1358" s="19" t="n">
        <v>0.335068012690293</v>
      </c>
      <c r="T1358" s="19" t="n">
        <v>0.265131681171681</v>
      </c>
      <c r="U1358" s="19" t="n">
        <v>0.181932876633678</v>
      </c>
      <c r="V1358" s="19" t="n">
        <v>0.339939704467875</v>
      </c>
      <c r="W1358" s="19" t="n">
        <v>0.300190243248624</v>
      </c>
      <c r="X1358" s="19" t="n">
        <v>0.247341267203622</v>
      </c>
      <c r="Y1358" s="19" t="n">
        <v>0.230853689352173</v>
      </c>
      <c r="Z1358" s="19" t="n">
        <v>0.272375899965674</v>
      </c>
      <c r="AA1358" s="19" t="n">
        <v>0.229616033259758</v>
      </c>
      <c r="AB1358" s="19" t="n">
        <v>0.188140425598102</v>
      </c>
      <c r="AC1358" s="19" t="n">
        <v>0.265013348111337</v>
      </c>
      <c r="AD1358" s="19" t="n">
        <v>0.315162070614673</v>
      </c>
      <c r="AE1358" s="19"/>
      <c r="AF1358" s="19" t="n">
        <v>0.190725787365728</v>
      </c>
      <c r="AG1358" s="19" t="n">
        <v>0.311555854859685</v>
      </c>
      <c r="AH1358" s="19" t="n">
        <v>0.287575776595928</v>
      </c>
      <c r="AI1358" s="19"/>
      <c r="AJ1358" s="19" t="n">
        <v>0.245128558363838</v>
      </c>
      <c r="AK1358" s="19" t="n">
        <v>0.313294876146002</v>
      </c>
      <c r="AL1358" s="19" t="n">
        <v>0.326000480393525</v>
      </c>
      <c r="AM1358" s="19" t="n">
        <v>0.176337243703481</v>
      </c>
      <c r="AN1358" s="19" t="n">
        <v>0.238323147266863</v>
      </c>
      <c r="AO1358" s="19"/>
      <c r="AP1358" s="19" t="n">
        <v>0.270956706903637</v>
      </c>
      <c r="AQ1358" s="19" t="n">
        <v>0.34555434368029</v>
      </c>
      <c r="AR1358" s="19" t="n">
        <v>0.285582829924707</v>
      </c>
      <c r="AS1358" s="19" t="n">
        <v>0.153069882408633</v>
      </c>
      <c r="AT1358" s="19" t="n">
        <v>0.181573937085008</v>
      </c>
      <c r="AU1358" s="19"/>
      <c r="AV1358" s="19" t="n">
        <v>0.39714508689033</v>
      </c>
      <c r="AW1358" s="19" t="n">
        <v>0.269690093867623</v>
      </c>
      <c r="AX1358" s="19" t="n">
        <v>0.287037826644549</v>
      </c>
      <c r="AY1358" s="19" t="n">
        <v>0.128999257916597</v>
      </c>
      <c r="AZ1358" s="19" t="n">
        <v>0.200311156579173</v>
      </c>
      <c r="BA1358" s="19" t="n">
        <v>0.252170904454568</v>
      </c>
      <c r="BB1358" s="19"/>
      <c r="BC1358" s="19" t="n">
        <v>0.214396911894887</v>
      </c>
      <c r="BD1358" s="19" t="n">
        <v>0.228703513781361</v>
      </c>
      <c r="BE1358" s="19" t="n">
        <v>0.329398345883081</v>
      </c>
      <c r="BF1358" s="19" t="n">
        <v>0.354921945055865</v>
      </c>
      <c r="BG1358" s="19" t="n">
        <v>0.383216888878181</v>
      </c>
    </row>
    <row r="1359">
      <c r="B1359" t="s">
        <v>538</v>
      </c>
      <c r="C1359" s="19" t="n">
        <v>0.364824018244665</v>
      </c>
      <c r="D1359" s="19" t="n">
        <v>0.362833283578946</v>
      </c>
      <c r="E1359" s="19" t="n">
        <v>0.365610907672694</v>
      </c>
      <c r="F1359" s="19"/>
      <c r="G1359" s="19" t="n">
        <v>0.366796858234779</v>
      </c>
      <c r="H1359" s="19" t="n">
        <v>0.279519975962583</v>
      </c>
      <c r="I1359" s="19" t="n">
        <v>0.369142757797419</v>
      </c>
      <c r="J1359" s="19" t="n">
        <v>0.390293660545301</v>
      </c>
      <c r="K1359" s="19" t="n">
        <v>0.374267591467799</v>
      </c>
      <c r="L1359" s="19" t="n">
        <v>0.402123457017242</v>
      </c>
      <c r="M1359" s="19"/>
      <c r="N1359" s="19" t="n">
        <v>0.342469367315067</v>
      </c>
      <c r="O1359" s="19" t="n">
        <v>0.367824548747297</v>
      </c>
      <c r="P1359" s="19" t="n">
        <v>0.368598446463258</v>
      </c>
      <c r="Q1359" s="19" t="n">
        <v>0.383200698357177</v>
      </c>
      <c r="R1359" s="19"/>
      <c r="S1359" s="19" t="n">
        <v>0.301401303818026</v>
      </c>
      <c r="T1359" s="19" t="n">
        <v>0.356873775097761</v>
      </c>
      <c r="U1359" s="19" t="n">
        <v>0.379182489419557</v>
      </c>
      <c r="V1359" s="19" t="n">
        <v>0.319401427853453</v>
      </c>
      <c r="W1359" s="19" t="n">
        <v>0.315929294200771</v>
      </c>
      <c r="X1359" s="19" t="n">
        <v>0.402474854243748</v>
      </c>
      <c r="Y1359" s="19" t="n">
        <v>0.370098899646239</v>
      </c>
      <c r="Z1359" s="19" t="n">
        <v>0.369671834548564</v>
      </c>
      <c r="AA1359" s="19" t="n">
        <v>0.384510593188056</v>
      </c>
      <c r="AB1359" s="19" t="n">
        <v>0.459043947490872</v>
      </c>
      <c r="AC1359" s="19" t="n">
        <v>0.397957234945719</v>
      </c>
      <c r="AD1359" s="19" t="n">
        <v>0.364272755237489</v>
      </c>
      <c r="AE1359" s="19"/>
      <c r="AF1359" s="19" t="n">
        <v>0.350105079698192</v>
      </c>
      <c r="AG1359" s="19" t="n">
        <v>0.372361218963317</v>
      </c>
      <c r="AH1359" s="19" t="n">
        <v>0.361190487911312</v>
      </c>
      <c r="AI1359" s="19"/>
      <c r="AJ1359" s="19" t="n">
        <v>0.356021166592899</v>
      </c>
      <c r="AK1359" s="19" t="n">
        <v>0.347253496332508</v>
      </c>
      <c r="AL1359" s="19" t="n">
        <v>0.428733410088373</v>
      </c>
      <c r="AM1359" s="19" t="n">
        <v>0.242990784480848</v>
      </c>
      <c r="AN1359" s="19" t="n">
        <v>0.39582386388015</v>
      </c>
      <c r="AO1359" s="19"/>
      <c r="AP1359" s="19" t="n">
        <v>0.373110708304776</v>
      </c>
      <c r="AQ1359" s="19" t="n">
        <v>0.341643848485634</v>
      </c>
      <c r="AR1359" s="19" t="n">
        <v>0.448534936090088</v>
      </c>
      <c r="AS1359" s="19" t="n">
        <v>0.294497745722029</v>
      </c>
      <c r="AT1359" s="19" t="n">
        <v>0.425042707352518</v>
      </c>
      <c r="AU1359" s="19"/>
      <c r="AV1359" s="19" t="n">
        <v>0.329973546372991</v>
      </c>
      <c r="AW1359" s="19" t="n">
        <v>0.380539420595425</v>
      </c>
      <c r="AX1359" s="19" t="n">
        <v>0.425224159597816</v>
      </c>
      <c r="AY1359" s="19" t="n">
        <v>0.318781580735845</v>
      </c>
      <c r="AZ1359" s="19" t="n">
        <v>0.389418926512031</v>
      </c>
      <c r="BA1359" s="19" t="n">
        <v>0.379048755143014</v>
      </c>
      <c r="BB1359" s="19"/>
      <c r="BC1359" s="19" t="n">
        <v>0.369217402804705</v>
      </c>
      <c r="BD1359" s="19" t="n">
        <v>0.400333395320368</v>
      </c>
      <c r="BE1359" s="19" t="n">
        <v>0.334648959849831</v>
      </c>
      <c r="BF1359" s="19" t="n">
        <v>0.348833136526529</v>
      </c>
      <c r="BG1359" s="19" t="n">
        <v>0.29088110099711</v>
      </c>
    </row>
    <row r="1360">
      <c r="B1360" t="s">
        <v>539</v>
      </c>
      <c r="C1360" s="19" t="n">
        <v>0.255115191150249</v>
      </c>
      <c r="D1360" s="19" t="n">
        <v>0.238707590472619</v>
      </c>
      <c r="E1360" s="19" t="n">
        <v>0.270402894426489</v>
      </c>
      <c r="F1360" s="19"/>
      <c r="G1360" s="19" t="n">
        <v>0.140841137990829</v>
      </c>
      <c r="H1360" s="19" t="n">
        <v>0.145311334370444</v>
      </c>
      <c r="I1360" s="19" t="n">
        <v>0.231066582047587</v>
      </c>
      <c r="J1360" s="19" t="n">
        <v>0.279824700096846</v>
      </c>
      <c r="K1360" s="19" t="n">
        <v>0.357452082987731</v>
      </c>
      <c r="L1360" s="19" t="n">
        <v>0.351164045230626</v>
      </c>
      <c r="M1360" s="19"/>
      <c r="N1360" s="19" t="n">
        <v>0.167588061968962</v>
      </c>
      <c r="O1360" s="19" t="n">
        <v>0.24611708325844</v>
      </c>
      <c r="P1360" s="19" t="n">
        <v>0.326357195441408</v>
      </c>
      <c r="Q1360" s="19" t="n">
        <v>0.296689472935801</v>
      </c>
      <c r="R1360" s="19"/>
      <c r="S1360" s="19" t="n">
        <v>0.156369616916387</v>
      </c>
      <c r="T1360" s="19" t="n">
        <v>0.274391793335929</v>
      </c>
      <c r="U1360" s="19" t="n">
        <v>0.35959967268476</v>
      </c>
      <c r="V1360" s="19" t="n">
        <v>0.236183336159361</v>
      </c>
      <c r="W1360" s="19" t="n">
        <v>0.260558848029541</v>
      </c>
      <c r="X1360" s="19" t="n">
        <v>0.203953849363437</v>
      </c>
      <c r="Y1360" s="19" t="n">
        <v>0.270045486426486</v>
      </c>
      <c r="Z1360" s="19" t="n">
        <v>0.315488483393346</v>
      </c>
      <c r="AA1360" s="19" t="n">
        <v>0.27163070701495</v>
      </c>
      <c r="AB1360" s="19" t="n">
        <v>0.295529185920914</v>
      </c>
      <c r="AC1360" s="19" t="n">
        <v>0.265999092569972</v>
      </c>
      <c r="AD1360" s="19" t="n">
        <v>0.232272697611849</v>
      </c>
      <c r="AE1360" s="19"/>
      <c r="AF1360" s="19" t="n">
        <v>0.378353770599168</v>
      </c>
      <c r="AG1360" s="19" t="n">
        <v>0.195440470857827</v>
      </c>
      <c r="AH1360" s="19" t="n">
        <v>0.193594835924065</v>
      </c>
      <c r="AI1360" s="19"/>
      <c r="AJ1360" s="19" t="n">
        <v>0.307126117035813</v>
      </c>
      <c r="AK1360" s="19" t="n">
        <v>0.181923780664447</v>
      </c>
      <c r="AL1360" s="19" t="n">
        <v>0.168993681756425</v>
      </c>
      <c r="AM1360" s="19" t="n">
        <v>0.506240292041984</v>
      </c>
      <c r="AN1360" s="19" t="n">
        <v>0.250496415410218</v>
      </c>
      <c r="AO1360" s="19"/>
      <c r="AP1360" s="19" t="n">
        <v>0.258849240280475</v>
      </c>
      <c r="AQ1360" s="19" t="n">
        <v>0.155194758020034</v>
      </c>
      <c r="AR1360" s="19" t="n">
        <v>0.179317155940935</v>
      </c>
      <c r="AS1360" s="19" t="n">
        <v>0.515402089210725</v>
      </c>
      <c r="AT1360" s="19" t="n">
        <v>0.225508350171225</v>
      </c>
      <c r="AU1360" s="19"/>
      <c r="AV1360" s="19" t="n">
        <v>0.097708321060624</v>
      </c>
      <c r="AW1360" s="19" t="n">
        <v>0.232038693192876</v>
      </c>
      <c r="AX1360" s="19" t="n">
        <v>0.202098800631882</v>
      </c>
      <c r="AY1360" s="19" t="n">
        <v>0.517582331352042</v>
      </c>
      <c r="AZ1360" s="19" t="n">
        <v>0.261828964917219</v>
      </c>
      <c r="BA1360" s="19" t="n">
        <v>0.289814402790923</v>
      </c>
      <c r="BB1360" s="19"/>
      <c r="BC1360" s="19" t="n">
        <v>0.325791235581586</v>
      </c>
      <c r="BD1360" s="19" t="n">
        <v>0.263165665469647</v>
      </c>
      <c r="BE1360" s="19" t="n">
        <v>0.188558681719587</v>
      </c>
      <c r="BF1360" s="19" t="n">
        <v>0.148822567228599</v>
      </c>
      <c r="BG1360" s="19" t="n">
        <v>0.106264967578673</v>
      </c>
    </row>
    <row r="1361">
      <c r="B1361" t="s">
        <v>100</v>
      </c>
      <c r="C1361" s="19" t="n">
        <v>0.0354508466328219</v>
      </c>
      <c r="D1361" s="19" t="n">
        <v>0.0213563313283478</v>
      </c>
      <c r="E1361" s="19" t="n">
        <v>0.0483529643956586</v>
      </c>
      <c r="F1361" s="19"/>
      <c r="G1361" s="19" t="n">
        <v>0.0481175485309661</v>
      </c>
      <c r="H1361" s="19" t="n">
        <v>0.0400824653131937</v>
      </c>
      <c r="I1361" s="19" t="n">
        <v>0.0550873461253801</v>
      </c>
      <c r="J1361" s="19" t="n">
        <v>0.0247315887059924</v>
      </c>
      <c r="K1361" s="19" t="n">
        <v>0.0347562254581334</v>
      </c>
      <c r="L1361" s="19" t="n">
        <v>0.0164267125065338</v>
      </c>
      <c r="M1361" s="19"/>
      <c r="N1361" s="19" t="n">
        <v>0.0284869245846069</v>
      </c>
      <c r="O1361" s="19" t="n">
        <v>0.0345068412225486</v>
      </c>
      <c r="P1361" s="19" t="n">
        <v>0.0340262465883757</v>
      </c>
      <c r="Q1361" s="19" t="n">
        <v>0.0452585695870633</v>
      </c>
      <c r="R1361" s="19"/>
      <c r="S1361" s="19" t="n">
        <v>0.0279646221529782</v>
      </c>
      <c r="T1361" s="19" t="n">
        <v>0.0449762837162742</v>
      </c>
      <c r="U1361" s="19" t="n">
        <v>0.0393604315162924</v>
      </c>
      <c r="V1361" s="19" t="n">
        <v>0.0411957969672762</v>
      </c>
      <c r="W1361" s="19" t="n">
        <v>0.0468155079249158</v>
      </c>
      <c r="X1361" s="19" t="n">
        <v>0.049612134599666</v>
      </c>
      <c r="Y1361" s="19" t="n">
        <v>0.0504727551423503</v>
      </c>
      <c r="Z1361" s="19" t="n">
        <v>0.0115263174207512</v>
      </c>
      <c r="AA1361" s="19" t="n">
        <v>0.0271949530242521</v>
      </c>
      <c r="AB1361" s="19" t="n">
        <v>0.0157536548416589</v>
      </c>
      <c r="AC1361" s="19" t="n">
        <v>0.015793203009043</v>
      </c>
      <c r="AD1361" s="19" t="n">
        <v>0.0464965775056245</v>
      </c>
      <c r="AE1361" s="19"/>
      <c r="AF1361" s="19" t="n">
        <v>0.0259219513352218</v>
      </c>
      <c r="AG1361" s="19" t="n">
        <v>0.0234470491495407</v>
      </c>
      <c r="AH1361" s="19" t="n">
        <v>0.0866987690532951</v>
      </c>
      <c r="AI1361" s="19"/>
      <c r="AJ1361" s="19" t="n">
        <v>0.0254926202103922</v>
      </c>
      <c r="AK1361" s="19" t="n">
        <v>0.0262852061160851</v>
      </c>
      <c r="AL1361" s="19" t="n">
        <v>0.0182258784549283</v>
      </c>
      <c r="AM1361" s="19" t="n">
        <v>0.0526005872571543</v>
      </c>
      <c r="AN1361" s="19" t="n">
        <v>0.0784758771143451</v>
      </c>
      <c r="AO1361" s="19"/>
      <c r="AP1361" s="19" t="n">
        <v>0.0258848518582077</v>
      </c>
      <c r="AQ1361" s="19" t="n">
        <v>0.0305096571655391</v>
      </c>
      <c r="AR1361" s="19" t="n">
        <v>0.021606469907699</v>
      </c>
      <c r="AS1361" s="19" t="n">
        <v>0.0097117578691122</v>
      </c>
      <c r="AT1361" s="19" t="n">
        <v>0.0615105609859189</v>
      </c>
      <c r="AU1361" s="19"/>
      <c r="AV1361" s="19" t="n">
        <v>0.0275354471049023</v>
      </c>
      <c r="AW1361" s="19" t="n">
        <v>0.0308731756738288</v>
      </c>
      <c r="AX1361" s="19" t="n">
        <v>0.0171597717839386</v>
      </c>
      <c r="AY1361" s="19" t="n">
        <v>0.0174033959039672</v>
      </c>
      <c r="AZ1361" s="19" t="n">
        <v>0.0514964058227545</v>
      </c>
      <c r="BA1361" s="19" t="n">
        <v>0.0676129670117636</v>
      </c>
      <c r="BB1361" s="19"/>
      <c r="BC1361" s="19" t="n">
        <v>0.039838559359415</v>
      </c>
      <c r="BD1361" s="19" t="n">
        <v>0.0534834025621823</v>
      </c>
      <c r="BE1361" s="19" t="n">
        <v>0.0298773219849315</v>
      </c>
      <c r="BF1361" s="19" t="n">
        <v>0.0157683224116559</v>
      </c>
      <c r="BG1361" s="19" t="n">
        <v>0</v>
      </c>
    </row>
    <row r="1362">
      <c r="B1362" t="s">
        <v>540</v>
      </c>
      <c r="C1362" s="19" t="n">
        <v>0.344609943972263</v>
      </c>
      <c r="D1362" s="19" t="n">
        <v>0.377102794620088</v>
      </c>
      <c r="E1362" s="19" t="n">
        <v>0.315633233505158</v>
      </c>
      <c r="F1362" s="19"/>
      <c r="G1362" s="19" t="n">
        <v>0.444244455243426</v>
      </c>
      <c r="H1362" s="19" t="n">
        <v>0.535086224353779</v>
      </c>
      <c r="I1362" s="19" t="n">
        <v>0.344703314029614</v>
      </c>
      <c r="J1362" s="19" t="n">
        <v>0.305150050651861</v>
      </c>
      <c r="K1362" s="19" t="n">
        <v>0.233524100086336</v>
      </c>
      <c r="L1362" s="19" t="n">
        <v>0.230285785245598</v>
      </c>
      <c r="M1362" s="19"/>
      <c r="N1362" s="19" t="n">
        <v>0.461455646131364</v>
      </c>
      <c r="O1362" s="19" t="n">
        <v>0.351551526771715</v>
      </c>
      <c r="P1362" s="19" t="n">
        <v>0.271018111506959</v>
      </c>
      <c r="Q1362" s="19" t="n">
        <v>0.274851259119959</v>
      </c>
      <c r="R1362" s="19"/>
      <c r="S1362" s="19" t="n">
        <v>0.514264457112608</v>
      </c>
      <c r="T1362" s="19" t="n">
        <v>0.323758147850035</v>
      </c>
      <c r="U1362" s="19" t="n">
        <v>0.221857406379391</v>
      </c>
      <c r="V1362" s="19" t="n">
        <v>0.40321943901991</v>
      </c>
      <c r="W1362" s="19" t="n">
        <v>0.376696349844772</v>
      </c>
      <c r="X1362" s="19" t="n">
        <v>0.343959161793148</v>
      </c>
      <c r="Y1362" s="19" t="n">
        <v>0.309382858784924</v>
      </c>
      <c r="Z1362" s="19" t="n">
        <v>0.303313364637339</v>
      </c>
      <c r="AA1362" s="19" t="n">
        <v>0.316663746772742</v>
      </c>
      <c r="AB1362" s="19" t="n">
        <v>0.229673211746555</v>
      </c>
      <c r="AC1362" s="19" t="n">
        <v>0.320250469475266</v>
      </c>
      <c r="AD1362" s="19" t="n">
        <v>0.356957969645037</v>
      </c>
      <c r="AE1362" s="19"/>
      <c r="AF1362" s="19" t="n">
        <v>0.245619198367418</v>
      </c>
      <c r="AG1362" s="19" t="n">
        <v>0.408751261029315</v>
      </c>
      <c r="AH1362" s="19" t="n">
        <v>0.358515907111328</v>
      </c>
      <c r="AI1362" s="19"/>
      <c r="AJ1362" s="19" t="n">
        <v>0.311360096160896</v>
      </c>
      <c r="AK1362" s="19" t="n">
        <v>0.44453751688696</v>
      </c>
      <c r="AL1362" s="19" t="n">
        <v>0.384047029700274</v>
      </c>
      <c r="AM1362" s="19" t="n">
        <v>0.198168336220014</v>
      </c>
      <c r="AN1362" s="19" t="n">
        <v>0.275203843595287</v>
      </c>
      <c r="AO1362" s="19"/>
      <c r="AP1362" s="19" t="n">
        <v>0.342155199556541</v>
      </c>
      <c r="AQ1362" s="19" t="n">
        <v>0.472651736328793</v>
      </c>
      <c r="AR1362" s="19" t="n">
        <v>0.350541438061278</v>
      </c>
      <c r="AS1362" s="19" t="n">
        <v>0.180388407198134</v>
      </c>
      <c r="AT1362" s="19" t="n">
        <v>0.287938381490338</v>
      </c>
      <c r="AU1362" s="19"/>
      <c r="AV1362" s="19" t="n">
        <v>0.544782685461483</v>
      </c>
      <c r="AW1362" s="19" t="n">
        <v>0.35654871053787</v>
      </c>
      <c r="AX1362" s="19" t="n">
        <v>0.355517267986363</v>
      </c>
      <c r="AY1362" s="19" t="n">
        <v>0.146232692008146</v>
      </c>
      <c r="AZ1362" s="19" t="n">
        <v>0.297255702747996</v>
      </c>
      <c r="BA1362" s="19" t="n">
        <v>0.263523875054299</v>
      </c>
      <c r="BB1362" s="19"/>
      <c r="BC1362" s="19" t="n">
        <v>0.265152802254294</v>
      </c>
      <c r="BD1362" s="19" t="n">
        <v>0.283017536647803</v>
      </c>
      <c r="BE1362" s="19" t="n">
        <v>0.446915036445651</v>
      </c>
      <c r="BF1362" s="19" t="n">
        <v>0.486575973833216</v>
      </c>
      <c r="BG1362" s="19" t="n">
        <v>0.602853931424218</v>
      </c>
    </row>
    <row r="1363">
      <c r="B1363" t="s">
        <v>141</v>
      </c>
      <c r="C1363" s="19" t="n">
        <v>-0.309159097339441</v>
      </c>
      <c r="D1363" s="19" t="n">
        <v>-0.35574646329174</v>
      </c>
      <c r="E1363" s="19" t="n">
        <v>-0.267280269109499</v>
      </c>
      <c r="F1363" s="19"/>
      <c r="G1363" s="19" t="n">
        <v>-0.39612690671246</v>
      </c>
      <c r="H1363" s="19" t="n">
        <v>-0.495003759040585</v>
      </c>
      <c r="I1363" s="19" t="n">
        <v>-0.289615967904234</v>
      </c>
      <c r="J1363" s="19" t="n">
        <v>-0.280418461945868</v>
      </c>
      <c r="K1363" s="19" t="n">
        <v>-0.198767874628203</v>
      </c>
      <c r="L1363" s="19" t="n">
        <v>-0.213859072739064</v>
      </c>
      <c r="M1363" s="19"/>
      <c r="N1363" s="19" t="n">
        <v>-0.432968721546757</v>
      </c>
      <c r="O1363" s="19" t="n">
        <v>-0.317044685549166</v>
      </c>
      <c r="P1363" s="19" t="n">
        <v>-0.236991864918583</v>
      </c>
      <c r="Q1363" s="19" t="n">
        <v>-0.229592689532895</v>
      </c>
      <c r="R1363" s="19"/>
      <c r="S1363" s="19" t="n">
        <v>-0.48629983495963</v>
      </c>
      <c r="T1363" s="19" t="n">
        <v>-0.278781864133761</v>
      </c>
      <c r="U1363" s="19" t="n">
        <v>-0.182496974863099</v>
      </c>
      <c r="V1363" s="19" t="n">
        <v>-0.362023642052633</v>
      </c>
      <c r="W1363" s="19" t="n">
        <v>-0.329880841919856</v>
      </c>
      <c r="X1363" s="19" t="n">
        <v>-0.294347027193482</v>
      </c>
      <c r="Y1363" s="19" t="n">
        <v>-0.258910103642574</v>
      </c>
      <c r="Z1363" s="19" t="n">
        <v>-0.291787047216588</v>
      </c>
      <c r="AA1363" s="19" t="n">
        <v>-0.28946879374849</v>
      </c>
      <c r="AB1363" s="19" t="n">
        <v>-0.213919556904896</v>
      </c>
      <c r="AC1363" s="19" t="n">
        <v>-0.304457266466223</v>
      </c>
      <c r="AD1363" s="19" t="n">
        <v>-0.310461392139413</v>
      </c>
      <c r="AE1363" s="19"/>
      <c r="AF1363" s="19" t="n">
        <v>-0.219697247032196</v>
      </c>
      <c r="AG1363" s="19" t="n">
        <v>-0.385304211879774</v>
      </c>
      <c r="AH1363" s="19" t="n">
        <v>-0.271817138058033</v>
      </c>
      <c r="AI1363" s="19"/>
      <c r="AJ1363" s="19" t="n">
        <v>-0.285867475950503</v>
      </c>
      <c r="AK1363" s="19" t="n">
        <v>-0.418252310770875</v>
      </c>
      <c r="AL1363" s="19" t="n">
        <v>-0.365821151245346</v>
      </c>
      <c r="AM1363" s="19" t="n">
        <v>-0.145567748962859</v>
      </c>
      <c r="AN1363" s="19" t="n">
        <v>-0.196727966480942</v>
      </c>
      <c r="AO1363" s="19"/>
      <c r="AP1363" s="19" t="n">
        <v>-0.316270347698333</v>
      </c>
      <c r="AQ1363" s="19" t="n">
        <v>-0.442142079163254</v>
      </c>
      <c r="AR1363" s="19" t="n">
        <v>-0.328934968153579</v>
      </c>
      <c r="AS1363" s="19" t="n">
        <v>-0.170676649329022</v>
      </c>
      <c r="AT1363" s="19" t="n">
        <v>-0.226427820504419</v>
      </c>
      <c r="AU1363" s="19"/>
      <c r="AV1363" s="19" t="n">
        <v>-0.51724723835658</v>
      </c>
      <c r="AW1363" s="19" t="n">
        <v>-0.325675534864041</v>
      </c>
      <c r="AX1363" s="19" t="n">
        <v>-0.338357496202425</v>
      </c>
      <c r="AY1363" s="19" t="n">
        <v>-0.128829296104178</v>
      </c>
      <c r="AZ1363" s="19" t="n">
        <v>-0.245759296925242</v>
      </c>
      <c r="BA1363" s="19" t="n">
        <v>-0.195910908042536</v>
      </c>
      <c r="BB1363" s="19"/>
      <c r="BC1363" s="19" t="n">
        <v>-0.225314242894879</v>
      </c>
      <c r="BD1363" s="19" t="n">
        <v>-0.229534134085621</v>
      </c>
      <c r="BE1363" s="19" t="n">
        <v>-0.417037714460719</v>
      </c>
      <c r="BF1363" s="19" t="n">
        <v>-0.470807651421561</v>
      </c>
      <c r="BG1363" s="19" t="n">
        <v>-0.602853931424218</v>
      </c>
    </row>
    <row r="1364">
      <c r="C1364" s="19"/>
      <c r="D1364" s="19"/>
      <c r="E1364" s="19"/>
      <c r="F1364" s="19"/>
      <c r="G1364" s="19"/>
      <c r="H1364" s="19"/>
      <c r="I1364" s="19"/>
      <c r="J1364" s="19"/>
      <c r="K1364" s="19"/>
      <c r="L1364" s="19"/>
      <c r="M1364" s="19"/>
      <c r="N1364" s="19"/>
      <c r="O1364" s="19"/>
      <c r="P1364" s="19"/>
      <c r="Q1364" s="19"/>
      <c r="R1364" s="19"/>
      <c r="S1364" s="19"/>
      <c r="T1364" s="19"/>
      <c r="U1364" s="19"/>
      <c r="V1364" s="19"/>
      <c r="W1364" s="19"/>
      <c r="X1364" s="19"/>
      <c r="Y1364" s="19"/>
      <c r="Z1364" s="19"/>
      <c r="AA1364" s="19"/>
      <c r="AB1364" s="19"/>
      <c r="AC1364" s="19"/>
      <c r="AD1364" s="19"/>
      <c r="AE1364" s="19"/>
      <c r="AF1364" s="19"/>
      <c r="AG1364" s="19"/>
      <c r="AH1364" s="19"/>
      <c r="AI1364" s="19"/>
      <c r="AJ1364" s="19"/>
      <c r="AK1364" s="19"/>
      <c r="AL1364" s="19"/>
      <c r="AM1364" s="19"/>
      <c r="AN1364" s="19"/>
      <c r="AO1364" s="19"/>
      <c r="AP1364" s="19"/>
      <c r="AQ1364" s="19"/>
      <c r="AR1364" s="19"/>
      <c r="AS1364" s="19"/>
      <c r="AT1364" s="19"/>
      <c r="AU1364" s="19"/>
      <c r="AV1364" s="19"/>
      <c r="AW1364" s="19"/>
      <c r="AX1364" s="19"/>
      <c r="AY1364" s="19"/>
      <c r="AZ1364" s="19"/>
      <c r="BA1364" s="19"/>
      <c r="BB1364" s="19"/>
      <c r="BC1364" s="19"/>
      <c r="BD1364" s="19"/>
      <c r="BE1364" s="19"/>
      <c r="BF1364" s="19"/>
      <c r="BG1364" s="19"/>
    </row>
    <row r="1365">
      <c r="B1365" s="7" t="s">
        <v>549</v>
      </c>
      <c r="C1365" s="19"/>
      <c r="D1365" s="19"/>
      <c r="E1365" s="19"/>
      <c r="F1365" s="19"/>
      <c r="G1365" s="19"/>
      <c r="H1365" s="19"/>
      <c r="I1365" s="19"/>
      <c r="J1365" s="19"/>
      <c r="K1365" s="19"/>
      <c r="L1365" s="19"/>
      <c r="M1365" s="19"/>
      <c r="N1365" s="19"/>
      <c r="O1365" s="19"/>
      <c r="P1365" s="19"/>
      <c r="Q1365" s="19"/>
      <c r="R1365" s="19"/>
      <c r="S1365" s="19"/>
      <c r="T1365" s="19"/>
      <c r="U1365" s="19"/>
      <c r="V1365" s="19"/>
      <c r="W1365" s="19"/>
      <c r="X1365" s="19"/>
      <c r="Y1365" s="19"/>
      <c r="Z1365" s="19"/>
      <c r="AA1365" s="19"/>
      <c r="AB1365" s="19"/>
      <c r="AC1365" s="19"/>
      <c r="AD1365" s="19"/>
      <c r="AE1365" s="19"/>
      <c r="AF1365" s="19"/>
      <c r="AG1365" s="19"/>
      <c r="AH1365" s="19"/>
      <c r="AI1365" s="19"/>
      <c r="AJ1365" s="19"/>
      <c r="AK1365" s="19"/>
      <c r="AL1365" s="19"/>
      <c r="AM1365" s="19"/>
      <c r="AN1365" s="19"/>
      <c r="AO1365" s="19"/>
      <c r="AP1365" s="19"/>
      <c r="AQ1365" s="19"/>
      <c r="AR1365" s="19"/>
      <c r="AS1365" s="19"/>
      <c r="AT1365" s="19"/>
      <c r="AU1365" s="19"/>
      <c r="AV1365" s="19"/>
      <c r="AW1365" s="19"/>
      <c r="AX1365" s="19"/>
      <c r="AY1365" s="19"/>
      <c r="AZ1365" s="19"/>
      <c r="BA1365" s="19"/>
      <c r="BB1365" s="19"/>
      <c r="BC1365" s="19"/>
      <c r="BD1365" s="19"/>
      <c r="BE1365" s="19"/>
      <c r="BF1365" s="19"/>
      <c r="BG1365" s="19"/>
    </row>
    <row r="1366">
      <c r="B1366" s="26" t="s">
        <v>79</v>
      </c>
      <c r="C1366" s="19"/>
      <c r="D1366" s="19"/>
      <c r="E1366" s="19"/>
      <c r="F1366" s="19"/>
      <c r="G1366" s="19"/>
      <c r="H1366" s="19"/>
      <c r="I1366" s="19"/>
      <c r="J1366" s="19"/>
      <c r="K1366" s="19"/>
      <c r="L1366" s="19"/>
      <c r="M1366" s="19"/>
      <c r="N1366" s="19"/>
      <c r="O1366" s="19"/>
      <c r="P1366" s="19"/>
      <c r="Q1366" s="19"/>
      <c r="R1366" s="19"/>
      <c r="S1366" s="19"/>
      <c r="T1366" s="19"/>
      <c r="U1366" s="19"/>
      <c r="V1366" s="19"/>
      <c r="W1366" s="19"/>
      <c r="X1366" s="19"/>
      <c r="Y1366" s="19"/>
      <c r="Z1366" s="19"/>
      <c r="AA1366" s="19"/>
      <c r="AB1366" s="19"/>
      <c r="AC1366" s="19"/>
      <c r="AD1366" s="19"/>
      <c r="AE1366" s="19"/>
      <c r="AF1366" s="19"/>
      <c r="AG1366" s="19"/>
      <c r="AH1366" s="19"/>
      <c r="AI1366" s="19"/>
      <c r="AJ1366" s="19"/>
      <c r="AK1366" s="19"/>
      <c r="AL1366" s="19"/>
      <c r="AM1366" s="19"/>
      <c r="AN1366" s="19"/>
      <c r="AO1366" s="19"/>
      <c r="AP1366" s="19"/>
      <c r="AQ1366" s="19"/>
      <c r="AR1366" s="19"/>
      <c r="AS1366" s="19"/>
      <c r="AT1366" s="19"/>
      <c r="AU1366" s="19"/>
      <c r="AV1366" s="19"/>
      <c r="AW1366" s="19"/>
      <c r="AX1366" s="19"/>
      <c r="AY1366" s="19"/>
      <c r="AZ1366" s="19"/>
      <c r="BA1366" s="19"/>
      <c r="BB1366" s="19"/>
      <c r="BC1366" s="19"/>
      <c r="BD1366" s="19"/>
      <c r="BE1366" s="19"/>
      <c r="BF1366" s="19"/>
      <c r="BG1366" s="19"/>
    </row>
    <row r="1367">
      <c r="B1367" t="s">
        <v>323</v>
      </c>
      <c r="C1367" s="19" t="n">
        <v>0.0750042701479793</v>
      </c>
      <c r="D1367" s="19" t="n">
        <v>0.082757111791256</v>
      </c>
      <c r="E1367" s="19" t="n">
        <v>0.0670607617560175</v>
      </c>
      <c r="F1367" s="19"/>
      <c r="G1367" s="19" t="n">
        <v>0.145398698877092</v>
      </c>
      <c r="H1367" s="19" t="n">
        <v>0.148062195507609</v>
      </c>
      <c r="I1367" s="19" t="n">
        <v>0.0633996460071762</v>
      </c>
      <c r="J1367" s="19" t="n">
        <v>0.0447301736282899</v>
      </c>
      <c r="K1367" s="19" t="n">
        <v>0.0372288811238624</v>
      </c>
      <c r="L1367" s="19" t="n">
        <v>0.0280965328784019</v>
      </c>
      <c r="M1367" s="19"/>
      <c r="N1367" s="19" t="n">
        <v>0.124464226589255</v>
      </c>
      <c r="O1367" s="19" t="n">
        <v>0.0711538288066237</v>
      </c>
      <c r="P1367" s="19" t="n">
        <v>0.0529441776462133</v>
      </c>
      <c r="Q1367" s="19" t="n">
        <v>0.0452469134606748</v>
      </c>
      <c r="R1367" s="19"/>
      <c r="S1367" s="19" t="n">
        <v>0.125306422646503</v>
      </c>
      <c r="T1367" s="19" t="n">
        <v>0.060703044466201</v>
      </c>
      <c r="U1367" s="19" t="n">
        <v>0.0375962313685501</v>
      </c>
      <c r="V1367" s="19" t="n">
        <v>0.0965233105674131</v>
      </c>
      <c r="W1367" s="19" t="n">
        <v>0.069078448794934</v>
      </c>
      <c r="X1367" s="19" t="n">
        <v>0.0821094548883693</v>
      </c>
      <c r="Y1367" s="19" t="n">
        <v>0.0546582822666943</v>
      </c>
      <c r="Z1367" s="19" t="n">
        <v>0.0334106868268334</v>
      </c>
      <c r="AA1367" s="19" t="n">
        <v>0.103335908972325</v>
      </c>
      <c r="AB1367" s="19" t="n">
        <v>0.0454866616290868</v>
      </c>
      <c r="AC1367" s="19" t="n">
        <v>0.0540646070973881</v>
      </c>
      <c r="AD1367" s="19" t="n">
        <v>0.0586104891352734</v>
      </c>
      <c r="AE1367" s="19"/>
      <c r="AF1367" s="19" t="n">
        <v>0.0592021376522429</v>
      </c>
      <c r="AG1367" s="19" t="n">
        <v>0.0828338698632115</v>
      </c>
      <c r="AH1367" s="19" t="n">
        <v>0.049011165670074</v>
      </c>
      <c r="AI1367" s="19"/>
      <c r="AJ1367" s="19" t="n">
        <v>0.0672896532196609</v>
      </c>
      <c r="AK1367" s="19" t="n">
        <v>0.128649187452403</v>
      </c>
      <c r="AL1367" s="19" t="n">
        <v>0.0252784184754579</v>
      </c>
      <c r="AM1367" s="19" t="n">
        <v>0</v>
      </c>
      <c r="AN1367" s="19" t="n">
        <v>0.0187248966652272</v>
      </c>
      <c r="AO1367" s="19"/>
      <c r="AP1367" s="19" t="n">
        <v>0.0781677581419226</v>
      </c>
      <c r="AQ1367" s="19" t="n">
        <v>0.119502362411837</v>
      </c>
      <c r="AR1367" s="19" t="n">
        <v>0.0508390023692259</v>
      </c>
      <c r="AS1367" s="19" t="n">
        <v>0.0399692276632488</v>
      </c>
      <c r="AT1367" s="19" t="n">
        <v>0.0681987801237283</v>
      </c>
      <c r="AU1367" s="19"/>
      <c r="AV1367" s="19" t="n">
        <v>0.139242690470496</v>
      </c>
      <c r="AW1367" s="19" t="n">
        <v>0.0932838507139495</v>
      </c>
      <c r="AX1367" s="19" t="n">
        <v>0.0648998586169908</v>
      </c>
      <c r="AY1367" s="19" t="n">
        <v>0.0289394178573268</v>
      </c>
      <c r="AZ1367" s="19" t="n">
        <v>0.0525659484521376</v>
      </c>
      <c r="BA1367" s="19" t="n">
        <v>0.0055669310521767</v>
      </c>
      <c r="BB1367" s="19"/>
      <c r="BC1367" s="19" t="n">
        <v>0.0409131686112126</v>
      </c>
      <c r="BD1367" s="19" t="n">
        <v>0.0630596892528146</v>
      </c>
      <c r="BE1367" s="19" t="n">
        <v>0.109295539980025</v>
      </c>
      <c r="BF1367" s="19" t="n">
        <v>0.104835217942524</v>
      </c>
      <c r="BG1367" s="19" t="n">
        <v>0.17288271292224</v>
      </c>
    </row>
    <row r="1368">
      <c r="B1368" t="s">
        <v>324</v>
      </c>
      <c r="C1368" s="19" t="n">
        <v>0.306994491854176</v>
      </c>
      <c r="D1368" s="19" t="n">
        <v>0.334547897357645</v>
      </c>
      <c r="E1368" s="19" t="n">
        <v>0.279479359157227</v>
      </c>
      <c r="F1368" s="19"/>
      <c r="G1368" s="19" t="n">
        <v>0.291324588548421</v>
      </c>
      <c r="H1368" s="19" t="n">
        <v>0.3484657816935</v>
      </c>
      <c r="I1368" s="19" t="n">
        <v>0.32818272761278</v>
      </c>
      <c r="J1368" s="19" t="n">
        <v>0.288142187944329</v>
      </c>
      <c r="K1368" s="19" t="n">
        <v>0.270205613905081</v>
      </c>
      <c r="L1368" s="19" t="n">
        <v>0.306679490483445</v>
      </c>
      <c r="M1368" s="19"/>
      <c r="N1368" s="19" t="n">
        <v>0.357466662025534</v>
      </c>
      <c r="O1368" s="19" t="n">
        <v>0.330700344073374</v>
      </c>
      <c r="P1368" s="19" t="n">
        <v>0.261740816896323</v>
      </c>
      <c r="Q1368" s="19" t="n">
        <v>0.266348451853597</v>
      </c>
      <c r="R1368" s="19"/>
      <c r="S1368" s="19" t="n">
        <v>0.34379461693425</v>
      </c>
      <c r="T1368" s="19" t="n">
        <v>0.295184324822567</v>
      </c>
      <c r="U1368" s="19" t="n">
        <v>0.241321451021063</v>
      </c>
      <c r="V1368" s="19" t="n">
        <v>0.367294104854866</v>
      </c>
      <c r="W1368" s="19" t="n">
        <v>0.322041305600067</v>
      </c>
      <c r="X1368" s="19" t="n">
        <v>0.282690941783977</v>
      </c>
      <c r="Y1368" s="19" t="n">
        <v>0.279487256811932</v>
      </c>
      <c r="Z1368" s="19" t="n">
        <v>0.314959273005334</v>
      </c>
      <c r="AA1368" s="19" t="n">
        <v>0.277700955578857</v>
      </c>
      <c r="AB1368" s="19" t="n">
        <v>0.303322332601111</v>
      </c>
      <c r="AC1368" s="19" t="n">
        <v>0.333980960513975</v>
      </c>
      <c r="AD1368" s="19" t="n">
        <v>0.354307061556092</v>
      </c>
      <c r="AE1368" s="19"/>
      <c r="AF1368" s="19" t="n">
        <v>0.280614079052485</v>
      </c>
      <c r="AG1368" s="19" t="n">
        <v>0.335445108919849</v>
      </c>
      <c r="AH1368" s="19" t="n">
        <v>0.309881612251134</v>
      </c>
      <c r="AI1368" s="19"/>
      <c r="AJ1368" s="19" t="n">
        <v>0.323561809518992</v>
      </c>
      <c r="AK1368" s="19" t="n">
        <v>0.32790189403767</v>
      </c>
      <c r="AL1368" s="19" t="n">
        <v>0.359139297003265</v>
      </c>
      <c r="AM1368" s="19" t="n">
        <v>0.201337335563101</v>
      </c>
      <c r="AN1368" s="19" t="n">
        <v>0.275878747030906</v>
      </c>
      <c r="AO1368" s="19"/>
      <c r="AP1368" s="19" t="n">
        <v>0.349459467166975</v>
      </c>
      <c r="AQ1368" s="19" t="n">
        <v>0.365536969992241</v>
      </c>
      <c r="AR1368" s="19" t="n">
        <v>0.343804966662775</v>
      </c>
      <c r="AS1368" s="19" t="n">
        <v>0.188476724208419</v>
      </c>
      <c r="AT1368" s="19" t="n">
        <v>0.267250849072884</v>
      </c>
      <c r="AU1368" s="19"/>
      <c r="AV1368" s="19" t="n">
        <v>0.378976877184995</v>
      </c>
      <c r="AW1368" s="19" t="n">
        <v>0.365889794498762</v>
      </c>
      <c r="AX1368" s="19" t="n">
        <v>0.337697753777588</v>
      </c>
      <c r="AY1368" s="19" t="n">
        <v>0.199708699086681</v>
      </c>
      <c r="AZ1368" s="19" t="n">
        <v>0.255604475379056</v>
      </c>
      <c r="BA1368" s="19" t="n">
        <v>0.279476351578314</v>
      </c>
      <c r="BB1368" s="19"/>
      <c r="BC1368" s="19" t="n">
        <v>0.267549834302562</v>
      </c>
      <c r="BD1368" s="19" t="n">
        <v>0.270494678475631</v>
      </c>
      <c r="BE1368" s="19" t="n">
        <v>0.359052051261223</v>
      </c>
      <c r="BF1368" s="19" t="n">
        <v>0.386026036628114</v>
      </c>
      <c r="BG1368" s="19" t="n">
        <v>0.288973137098151</v>
      </c>
    </row>
    <row r="1369">
      <c r="B1369" t="s">
        <v>325</v>
      </c>
      <c r="C1369" s="19" t="n">
        <v>0.308288353075833</v>
      </c>
      <c r="D1369" s="19" t="n">
        <v>0.303738270940961</v>
      </c>
      <c r="E1369" s="19" t="n">
        <v>0.314356610743994</v>
      </c>
      <c r="F1369" s="19"/>
      <c r="G1369" s="19" t="n">
        <v>0.292838115342039</v>
      </c>
      <c r="H1369" s="19" t="n">
        <v>0.238459429555767</v>
      </c>
      <c r="I1369" s="19" t="n">
        <v>0.277995626361166</v>
      </c>
      <c r="J1369" s="19" t="n">
        <v>0.357168916714652</v>
      </c>
      <c r="K1369" s="19" t="n">
        <v>0.325438558500099</v>
      </c>
      <c r="L1369" s="19" t="n">
        <v>0.348676611325894</v>
      </c>
      <c r="M1369" s="19"/>
      <c r="N1369" s="19" t="n">
        <v>0.276182654239221</v>
      </c>
      <c r="O1369" s="19" t="n">
        <v>0.305939060438408</v>
      </c>
      <c r="P1369" s="19" t="n">
        <v>0.322242900389366</v>
      </c>
      <c r="Q1369" s="19" t="n">
        <v>0.333676717408458</v>
      </c>
      <c r="R1369" s="19"/>
      <c r="S1369" s="19" t="n">
        <v>0.27471419443153</v>
      </c>
      <c r="T1369" s="19" t="n">
        <v>0.297216325822633</v>
      </c>
      <c r="U1369" s="19" t="n">
        <v>0.324901331713907</v>
      </c>
      <c r="V1369" s="19" t="n">
        <v>0.268766571929207</v>
      </c>
      <c r="W1369" s="19" t="n">
        <v>0.309915841268923</v>
      </c>
      <c r="X1369" s="19" t="n">
        <v>0.356324478007524</v>
      </c>
      <c r="Y1369" s="19" t="n">
        <v>0.337649500038535</v>
      </c>
      <c r="Z1369" s="19" t="n">
        <v>0.319786921479082</v>
      </c>
      <c r="AA1369" s="19" t="n">
        <v>0.25920702593682</v>
      </c>
      <c r="AB1369" s="19" t="n">
        <v>0.364370640981572</v>
      </c>
      <c r="AC1369" s="19" t="n">
        <v>0.318114900308129</v>
      </c>
      <c r="AD1369" s="19" t="n">
        <v>0.34116852719478</v>
      </c>
      <c r="AE1369" s="19"/>
      <c r="AF1369" s="19" t="n">
        <v>0.326030063035352</v>
      </c>
      <c r="AG1369" s="19" t="n">
        <v>0.317279678046426</v>
      </c>
      <c r="AH1369" s="19" t="n">
        <v>0.26552287632801</v>
      </c>
      <c r="AI1369" s="19"/>
      <c r="AJ1369" s="19" t="n">
        <v>0.32623252660018</v>
      </c>
      <c r="AK1369" s="19" t="n">
        <v>0.300922861843433</v>
      </c>
      <c r="AL1369" s="19" t="n">
        <v>0.286515081040634</v>
      </c>
      <c r="AM1369" s="19" t="n">
        <v>0.312802703496741</v>
      </c>
      <c r="AN1369" s="19" t="n">
        <v>0.296959157618418</v>
      </c>
      <c r="AO1369" s="19"/>
      <c r="AP1369" s="19" t="n">
        <v>0.294710643196881</v>
      </c>
      <c r="AQ1369" s="19" t="n">
        <v>0.289955561951401</v>
      </c>
      <c r="AR1369" s="19" t="n">
        <v>0.336880682412393</v>
      </c>
      <c r="AS1369" s="19" t="n">
        <v>0.342965839433561</v>
      </c>
      <c r="AT1369" s="19" t="n">
        <v>0.252546291369804</v>
      </c>
      <c r="AU1369" s="19"/>
      <c r="AV1369" s="19" t="n">
        <v>0.293644826219598</v>
      </c>
      <c r="AW1369" s="19" t="n">
        <v>0.286152915365883</v>
      </c>
      <c r="AX1369" s="19" t="n">
        <v>0.329124626626826</v>
      </c>
      <c r="AY1369" s="19" t="n">
        <v>0.359476556391436</v>
      </c>
      <c r="AZ1369" s="19" t="n">
        <v>0.298938711541491</v>
      </c>
      <c r="BA1369" s="19" t="n">
        <v>0.307792555875051</v>
      </c>
      <c r="BB1369" s="19"/>
      <c r="BC1369" s="19" t="n">
        <v>0.315508258730365</v>
      </c>
      <c r="BD1369" s="19" t="n">
        <v>0.323316305726874</v>
      </c>
      <c r="BE1369" s="19" t="n">
        <v>0.287682061318854</v>
      </c>
      <c r="BF1369" s="19" t="n">
        <v>0.29691267441673</v>
      </c>
      <c r="BG1369" s="19" t="n">
        <v>0.307200903354905</v>
      </c>
    </row>
    <row r="1370">
      <c r="B1370" t="s">
        <v>326</v>
      </c>
      <c r="C1370" s="19" t="n">
        <v>0.157806075574296</v>
      </c>
      <c r="D1370" s="19" t="n">
        <v>0.157906598068646</v>
      </c>
      <c r="E1370" s="19" t="n">
        <v>0.158098299465648</v>
      </c>
      <c r="F1370" s="19"/>
      <c r="G1370" s="19" t="n">
        <v>0.157122807529695</v>
      </c>
      <c r="H1370" s="19" t="n">
        <v>0.132214193903663</v>
      </c>
      <c r="I1370" s="19" t="n">
        <v>0.169154321176314</v>
      </c>
      <c r="J1370" s="19" t="n">
        <v>0.157752824263883</v>
      </c>
      <c r="K1370" s="19" t="n">
        <v>0.157877014590814</v>
      </c>
      <c r="L1370" s="19" t="n">
        <v>0.169771654316045</v>
      </c>
      <c r="M1370" s="19"/>
      <c r="N1370" s="19" t="n">
        <v>0.141719797792688</v>
      </c>
      <c r="O1370" s="19" t="n">
        <v>0.155321707851434</v>
      </c>
      <c r="P1370" s="19" t="n">
        <v>0.183887031128959</v>
      </c>
      <c r="Q1370" s="19" t="n">
        <v>0.155118422685833</v>
      </c>
      <c r="R1370" s="19"/>
      <c r="S1370" s="19" t="n">
        <v>0.143307064422202</v>
      </c>
      <c r="T1370" s="19" t="n">
        <v>0.158893709356305</v>
      </c>
      <c r="U1370" s="19" t="n">
        <v>0.225825691399352</v>
      </c>
      <c r="V1370" s="19" t="n">
        <v>0.172292301012247</v>
      </c>
      <c r="W1370" s="19" t="n">
        <v>0.124424297928675</v>
      </c>
      <c r="X1370" s="19" t="n">
        <v>0.118151061238999</v>
      </c>
      <c r="Y1370" s="19" t="n">
        <v>0.145983544182345</v>
      </c>
      <c r="Z1370" s="19" t="n">
        <v>0.185246251968214</v>
      </c>
      <c r="AA1370" s="19" t="n">
        <v>0.195832794685614</v>
      </c>
      <c r="AB1370" s="19" t="n">
        <v>0.124422214940182</v>
      </c>
      <c r="AC1370" s="19" t="n">
        <v>0.168317856481259</v>
      </c>
      <c r="AD1370" s="19" t="n">
        <v>0.131212480112795</v>
      </c>
      <c r="AE1370" s="19"/>
      <c r="AF1370" s="19" t="n">
        <v>0.167778343359885</v>
      </c>
      <c r="AG1370" s="19" t="n">
        <v>0.14235140556318</v>
      </c>
      <c r="AH1370" s="19" t="n">
        <v>0.163553266236078</v>
      </c>
      <c r="AI1370" s="19"/>
      <c r="AJ1370" s="19" t="n">
        <v>0.150356154838845</v>
      </c>
      <c r="AK1370" s="19" t="n">
        <v>0.130447721003835</v>
      </c>
      <c r="AL1370" s="19" t="n">
        <v>0.190303718048865</v>
      </c>
      <c r="AM1370" s="19" t="n">
        <v>0.286827298629834</v>
      </c>
      <c r="AN1370" s="19" t="n">
        <v>0.167108795416813</v>
      </c>
      <c r="AO1370" s="19"/>
      <c r="AP1370" s="19" t="n">
        <v>0.142919013880746</v>
      </c>
      <c r="AQ1370" s="19" t="n">
        <v>0.123491772579482</v>
      </c>
      <c r="AR1370" s="19" t="n">
        <v>0.149170240415587</v>
      </c>
      <c r="AS1370" s="19" t="n">
        <v>0.227544169755326</v>
      </c>
      <c r="AT1370" s="19" t="n">
        <v>0.2201599042007</v>
      </c>
      <c r="AU1370" s="19"/>
      <c r="AV1370" s="19" t="n">
        <v>0.114917614209882</v>
      </c>
      <c r="AW1370" s="19" t="n">
        <v>0.128700068601164</v>
      </c>
      <c r="AX1370" s="19" t="n">
        <v>0.17641504170531</v>
      </c>
      <c r="AY1370" s="19" t="n">
        <v>0.217169135622179</v>
      </c>
      <c r="AZ1370" s="19" t="n">
        <v>0.188960112035785</v>
      </c>
      <c r="BA1370" s="19" t="n">
        <v>0.133866564983618</v>
      </c>
      <c r="BB1370" s="19"/>
      <c r="BC1370" s="19" t="n">
        <v>0.165292391900114</v>
      </c>
      <c r="BD1370" s="19" t="n">
        <v>0.158909518534684</v>
      </c>
      <c r="BE1370" s="19" t="n">
        <v>0.156870672792951</v>
      </c>
      <c r="BF1370" s="19" t="n">
        <v>0.121061923664617</v>
      </c>
      <c r="BG1370" s="19" t="n">
        <v>0.161758751448684</v>
      </c>
    </row>
    <row r="1371">
      <c r="B1371" t="s">
        <v>327</v>
      </c>
      <c r="C1371" s="19" t="n">
        <v>0.0612799891859354</v>
      </c>
      <c r="D1371" s="19" t="n">
        <v>0.0631105787006502</v>
      </c>
      <c r="E1371" s="19" t="n">
        <v>0.059977708889791</v>
      </c>
      <c r="F1371" s="19"/>
      <c r="G1371" s="19" t="n">
        <v>0.0322189662936922</v>
      </c>
      <c r="H1371" s="19" t="n">
        <v>0.0595640924521841</v>
      </c>
      <c r="I1371" s="19" t="n">
        <v>0.0640513645746343</v>
      </c>
      <c r="J1371" s="19" t="n">
        <v>0.0558542299507249</v>
      </c>
      <c r="K1371" s="19" t="n">
        <v>0.110326694603837</v>
      </c>
      <c r="L1371" s="19" t="n">
        <v>0.0512546912617855</v>
      </c>
      <c r="M1371" s="19"/>
      <c r="N1371" s="19" t="n">
        <v>0.043466543686289</v>
      </c>
      <c r="O1371" s="19" t="n">
        <v>0.0565030620528723</v>
      </c>
      <c r="P1371" s="19" t="n">
        <v>0.077489848716651</v>
      </c>
      <c r="Q1371" s="19" t="n">
        <v>0.0713192385457963</v>
      </c>
      <c r="R1371" s="19"/>
      <c r="S1371" s="19" t="n">
        <v>0.0538657388253168</v>
      </c>
      <c r="T1371" s="19" t="n">
        <v>0.0591996266148645</v>
      </c>
      <c r="U1371" s="19" t="n">
        <v>0.0809959392085666</v>
      </c>
      <c r="V1371" s="19" t="n">
        <v>0.0379302047143974</v>
      </c>
      <c r="W1371" s="19" t="n">
        <v>0.080982505973998</v>
      </c>
      <c r="X1371" s="19" t="n">
        <v>0.0490071579195354</v>
      </c>
      <c r="Y1371" s="19" t="n">
        <v>0.0600708590556889</v>
      </c>
      <c r="Z1371" s="19" t="n">
        <v>0.0663221560843998</v>
      </c>
      <c r="AA1371" s="19" t="n">
        <v>0.0672387351333877</v>
      </c>
      <c r="AB1371" s="19" t="n">
        <v>0.0846661817639376</v>
      </c>
      <c r="AC1371" s="19" t="n">
        <v>0.0478758298466179</v>
      </c>
      <c r="AD1371" s="19" t="n">
        <v>0.0400354059865746</v>
      </c>
      <c r="AE1371" s="19"/>
      <c r="AF1371" s="19" t="n">
        <v>0.0765883102046558</v>
      </c>
      <c r="AG1371" s="19" t="n">
        <v>0.0531284542096295</v>
      </c>
      <c r="AH1371" s="19" t="n">
        <v>0.0555829340325186</v>
      </c>
      <c r="AI1371" s="19"/>
      <c r="AJ1371" s="19" t="n">
        <v>0.0539554553005589</v>
      </c>
      <c r="AK1371" s="19" t="n">
        <v>0.0434347162892721</v>
      </c>
      <c r="AL1371" s="19" t="n">
        <v>0.0550552102342008</v>
      </c>
      <c r="AM1371" s="19" t="n">
        <v>0.121314900407835</v>
      </c>
      <c r="AN1371" s="19" t="n">
        <v>0.0725257071575307</v>
      </c>
      <c r="AO1371" s="19"/>
      <c r="AP1371" s="19" t="n">
        <v>0.0455654806328388</v>
      </c>
      <c r="AQ1371" s="19" t="n">
        <v>0.0304276932393177</v>
      </c>
      <c r="AR1371" s="19" t="n">
        <v>0.0540473126200177</v>
      </c>
      <c r="AS1371" s="19" t="n">
        <v>0.131775254419147</v>
      </c>
      <c r="AT1371" s="19" t="n">
        <v>0.087921539671466</v>
      </c>
      <c r="AU1371" s="19"/>
      <c r="AV1371" s="19" t="n">
        <v>0.0182938246419753</v>
      </c>
      <c r="AW1371" s="19" t="n">
        <v>0.041702631074466</v>
      </c>
      <c r="AX1371" s="19" t="n">
        <v>0.0456982340060622</v>
      </c>
      <c r="AY1371" s="19" t="n">
        <v>0.112947874631062</v>
      </c>
      <c r="AZ1371" s="19" t="n">
        <v>0.0948452208200955</v>
      </c>
      <c r="BA1371" s="19" t="n">
        <v>0.0977998115720866</v>
      </c>
      <c r="BB1371" s="19"/>
      <c r="BC1371" s="19" t="n">
        <v>0.0683998324545444</v>
      </c>
      <c r="BD1371" s="19" t="n">
        <v>0.0753843317495279</v>
      </c>
      <c r="BE1371" s="19" t="n">
        <v>0.0426049246063328</v>
      </c>
      <c r="BF1371" s="19" t="n">
        <v>0.0376714688855004</v>
      </c>
      <c r="BG1371" s="19" t="n">
        <v>0.019282429049363</v>
      </c>
    </row>
    <row r="1372">
      <c r="B1372" t="s">
        <v>100</v>
      </c>
      <c r="C1372" s="19" t="n">
        <v>0.0906268201617802</v>
      </c>
      <c r="D1372" s="19" t="n">
        <v>0.057939543140842</v>
      </c>
      <c r="E1372" s="19" t="n">
        <v>0.121027259987322</v>
      </c>
      <c r="F1372" s="19"/>
      <c r="G1372" s="19" t="n">
        <v>0.08109682340906</v>
      </c>
      <c r="H1372" s="19" t="n">
        <v>0.0732343068872772</v>
      </c>
      <c r="I1372" s="19" t="n">
        <v>0.09721631426793</v>
      </c>
      <c r="J1372" s="19" t="n">
        <v>0.0963516674981202</v>
      </c>
      <c r="K1372" s="19" t="n">
        <v>0.0989232372763073</v>
      </c>
      <c r="L1372" s="19" t="n">
        <v>0.0955210197344285</v>
      </c>
      <c r="M1372" s="19"/>
      <c r="N1372" s="19" t="n">
        <v>0.0567001156670126</v>
      </c>
      <c r="O1372" s="19" t="n">
        <v>0.0803819967772887</v>
      </c>
      <c r="P1372" s="19" t="n">
        <v>0.101695225222488</v>
      </c>
      <c r="Q1372" s="19" t="n">
        <v>0.128290256045641</v>
      </c>
      <c r="R1372" s="19"/>
      <c r="S1372" s="19" t="n">
        <v>0.059011962740198</v>
      </c>
      <c r="T1372" s="19" t="n">
        <v>0.128802968917428</v>
      </c>
      <c r="U1372" s="19" t="n">
        <v>0.0893593552885609</v>
      </c>
      <c r="V1372" s="19" t="n">
        <v>0.0571935069218698</v>
      </c>
      <c r="W1372" s="19" t="n">
        <v>0.0935576004334025</v>
      </c>
      <c r="X1372" s="19" t="n">
        <v>0.111716906161596</v>
      </c>
      <c r="Y1372" s="19" t="n">
        <v>0.122150557644805</v>
      </c>
      <c r="Z1372" s="19" t="n">
        <v>0.0802747106361369</v>
      </c>
      <c r="AA1372" s="19" t="n">
        <v>0.0966845796929953</v>
      </c>
      <c r="AB1372" s="19" t="n">
        <v>0.0777319680841109</v>
      </c>
      <c r="AC1372" s="19" t="n">
        <v>0.0776458457526306</v>
      </c>
      <c r="AD1372" s="19" t="n">
        <v>0.0746660360144848</v>
      </c>
      <c r="AE1372" s="19"/>
      <c r="AF1372" s="19" t="n">
        <v>0.0897870666953802</v>
      </c>
      <c r="AG1372" s="19" t="n">
        <v>0.0689614833977043</v>
      </c>
      <c r="AH1372" s="19" t="n">
        <v>0.156448145482185</v>
      </c>
      <c r="AI1372" s="19"/>
      <c r="AJ1372" s="19" t="n">
        <v>0.0786044005217637</v>
      </c>
      <c r="AK1372" s="19" t="n">
        <v>0.0686436193733864</v>
      </c>
      <c r="AL1372" s="19" t="n">
        <v>0.0837082751975782</v>
      </c>
      <c r="AM1372" s="19" t="n">
        <v>0.0777177619024881</v>
      </c>
      <c r="AN1372" s="19" t="n">
        <v>0.168802696111105</v>
      </c>
      <c r="AO1372" s="19"/>
      <c r="AP1372" s="19" t="n">
        <v>0.0891776369806365</v>
      </c>
      <c r="AQ1372" s="19" t="n">
        <v>0.0710856398257212</v>
      </c>
      <c r="AR1372" s="19" t="n">
        <v>0.0652577955200007</v>
      </c>
      <c r="AS1372" s="19" t="n">
        <v>0.0692687845202986</v>
      </c>
      <c r="AT1372" s="19" t="n">
        <v>0.103922635561417</v>
      </c>
      <c r="AU1372" s="19"/>
      <c r="AV1372" s="19" t="n">
        <v>0.0549241672730534</v>
      </c>
      <c r="AW1372" s="19" t="n">
        <v>0.0842707397457751</v>
      </c>
      <c r="AX1372" s="19" t="n">
        <v>0.0461644852672226</v>
      </c>
      <c r="AY1372" s="19" t="n">
        <v>0.0817583164113152</v>
      </c>
      <c r="AZ1372" s="19" t="n">
        <v>0.109085531771435</v>
      </c>
      <c r="BA1372" s="19" t="n">
        <v>0.175497784938754</v>
      </c>
      <c r="BB1372" s="19"/>
      <c r="BC1372" s="19" t="n">
        <v>0.142336514001202</v>
      </c>
      <c r="BD1372" s="19" t="n">
        <v>0.108835476260469</v>
      </c>
      <c r="BE1372" s="19" t="n">
        <v>0.0444947500406151</v>
      </c>
      <c r="BF1372" s="19" t="n">
        <v>0.0534926784625139</v>
      </c>
      <c r="BG1372" s="19" t="n">
        <v>0.0499020661266566</v>
      </c>
    </row>
    <row r="1373">
      <c r="B1373" t="s">
        <v>328</v>
      </c>
      <c r="C1373" s="19" t="n">
        <v>0.381998762002155</v>
      </c>
      <c r="D1373" s="19" t="n">
        <v>0.417305009148901</v>
      </c>
      <c r="E1373" s="19" t="n">
        <v>0.346540120913244</v>
      </c>
      <c r="F1373" s="19"/>
      <c r="G1373" s="19" t="n">
        <v>0.436723287425514</v>
      </c>
      <c r="H1373" s="19" t="n">
        <v>0.496527977201108</v>
      </c>
      <c r="I1373" s="19" t="n">
        <v>0.391582373619957</v>
      </c>
      <c r="J1373" s="19" t="n">
        <v>0.332872361572619</v>
      </c>
      <c r="K1373" s="19" t="n">
        <v>0.307434495028943</v>
      </c>
      <c r="L1373" s="19" t="n">
        <v>0.334776023361847</v>
      </c>
      <c r="M1373" s="19"/>
      <c r="N1373" s="19" t="n">
        <v>0.481930888614789</v>
      </c>
      <c r="O1373" s="19" t="n">
        <v>0.401854172879997</v>
      </c>
      <c r="P1373" s="19" t="n">
        <v>0.314684994542536</v>
      </c>
      <c r="Q1373" s="19" t="n">
        <v>0.311595365314272</v>
      </c>
      <c r="R1373" s="19"/>
      <c r="S1373" s="19" t="n">
        <v>0.469101039580753</v>
      </c>
      <c r="T1373" s="19" t="n">
        <v>0.355887369288768</v>
      </c>
      <c r="U1373" s="19" t="n">
        <v>0.278917682389613</v>
      </c>
      <c r="V1373" s="19" t="n">
        <v>0.463817415422279</v>
      </c>
      <c r="W1373" s="19" t="n">
        <v>0.391119754395001</v>
      </c>
      <c r="X1373" s="19" t="n">
        <v>0.364800396672346</v>
      </c>
      <c r="Y1373" s="19" t="n">
        <v>0.334145539078626</v>
      </c>
      <c r="Z1373" s="19" t="n">
        <v>0.348369959832168</v>
      </c>
      <c r="AA1373" s="19" t="n">
        <v>0.381036864551182</v>
      </c>
      <c r="AB1373" s="19" t="n">
        <v>0.348808994230198</v>
      </c>
      <c r="AC1373" s="19" t="n">
        <v>0.388045567611363</v>
      </c>
      <c r="AD1373" s="19" t="n">
        <v>0.412917550691365</v>
      </c>
      <c r="AE1373" s="19"/>
      <c r="AF1373" s="19" t="n">
        <v>0.339816216704728</v>
      </c>
      <c r="AG1373" s="19" t="n">
        <v>0.41827897878306</v>
      </c>
      <c r="AH1373" s="19" t="n">
        <v>0.358892777921208</v>
      </c>
      <c r="AI1373" s="19"/>
      <c r="AJ1373" s="19" t="n">
        <v>0.390851462738653</v>
      </c>
      <c r="AK1373" s="19" t="n">
        <v>0.456551081490073</v>
      </c>
      <c r="AL1373" s="19" t="n">
        <v>0.384417715478723</v>
      </c>
      <c r="AM1373" s="19" t="n">
        <v>0.201337335563101</v>
      </c>
      <c r="AN1373" s="19" t="n">
        <v>0.294603643696133</v>
      </c>
      <c r="AO1373" s="19"/>
      <c r="AP1373" s="19" t="n">
        <v>0.427627225308897</v>
      </c>
      <c r="AQ1373" s="19" t="n">
        <v>0.485039332404078</v>
      </c>
      <c r="AR1373" s="19" t="n">
        <v>0.394643969032001</v>
      </c>
      <c r="AS1373" s="19" t="n">
        <v>0.228445951871668</v>
      </c>
      <c r="AT1373" s="19" t="n">
        <v>0.335449629196612</v>
      </c>
      <c r="AU1373" s="19"/>
      <c r="AV1373" s="19" t="n">
        <v>0.518219567655491</v>
      </c>
      <c r="AW1373" s="19" t="n">
        <v>0.459173645212712</v>
      </c>
      <c r="AX1373" s="19" t="n">
        <v>0.402597612394579</v>
      </c>
      <c r="AY1373" s="19" t="n">
        <v>0.228648116944007</v>
      </c>
      <c r="AZ1373" s="19" t="n">
        <v>0.308170423831194</v>
      </c>
      <c r="BA1373" s="19" t="n">
        <v>0.285043282630491</v>
      </c>
      <c r="BB1373" s="19"/>
      <c r="BC1373" s="19" t="n">
        <v>0.308463002913775</v>
      </c>
      <c r="BD1373" s="19" t="n">
        <v>0.333554367728446</v>
      </c>
      <c r="BE1373" s="19" t="n">
        <v>0.468347591241248</v>
      </c>
      <c r="BF1373" s="19" t="n">
        <v>0.490861254570638</v>
      </c>
      <c r="BG1373" s="19" t="n">
        <v>0.461855850020391</v>
      </c>
    </row>
    <row r="1374">
      <c r="B1374" t="s">
        <v>329</v>
      </c>
      <c r="C1374" s="19" t="n">
        <v>0.219086064760232</v>
      </c>
      <c r="D1374" s="19" t="n">
        <v>0.221017176769296</v>
      </c>
      <c r="E1374" s="19" t="n">
        <v>0.218076008355439</v>
      </c>
      <c r="F1374" s="19"/>
      <c r="G1374" s="19" t="n">
        <v>0.189341773823387</v>
      </c>
      <c r="H1374" s="19" t="n">
        <v>0.191778286355847</v>
      </c>
      <c r="I1374" s="19" t="n">
        <v>0.233205685750948</v>
      </c>
      <c r="J1374" s="19" t="n">
        <v>0.213607054214608</v>
      </c>
      <c r="K1374" s="19" t="n">
        <v>0.26820370919465</v>
      </c>
      <c r="L1374" s="19" t="n">
        <v>0.22102634557783</v>
      </c>
      <c r="M1374" s="19"/>
      <c r="N1374" s="19" t="n">
        <v>0.185186341478977</v>
      </c>
      <c r="O1374" s="19" t="n">
        <v>0.211824769904306</v>
      </c>
      <c r="P1374" s="19" t="n">
        <v>0.26137687984561</v>
      </c>
      <c r="Q1374" s="19" t="n">
        <v>0.226437661231629</v>
      </c>
      <c r="R1374" s="19"/>
      <c r="S1374" s="19" t="n">
        <v>0.197172803247519</v>
      </c>
      <c r="T1374" s="19" t="n">
        <v>0.21809333597117</v>
      </c>
      <c r="U1374" s="19" t="n">
        <v>0.306821630607919</v>
      </c>
      <c r="V1374" s="19" t="n">
        <v>0.210222505726645</v>
      </c>
      <c r="W1374" s="19" t="n">
        <v>0.205406803902673</v>
      </c>
      <c r="X1374" s="19" t="n">
        <v>0.167158219158534</v>
      </c>
      <c r="Y1374" s="19" t="n">
        <v>0.206054403238034</v>
      </c>
      <c r="Z1374" s="19" t="n">
        <v>0.251568408052614</v>
      </c>
      <c r="AA1374" s="19" t="n">
        <v>0.263071529819002</v>
      </c>
      <c r="AB1374" s="19" t="n">
        <v>0.209088396704119</v>
      </c>
      <c r="AC1374" s="19" t="n">
        <v>0.216193686327877</v>
      </c>
      <c r="AD1374" s="19" t="n">
        <v>0.17124788609937</v>
      </c>
      <c r="AE1374" s="19"/>
      <c r="AF1374" s="19" t="n">
        <v>0.244366653564541</v>
      </c>
      <c r="AG1374" s="19" t="n">
        <v>0.195479859772809</v>
      </c>
      <c r="AH1374" s="19" t="n">
        <v>0.219136200268597</v>
      </c>
      <c r="AI1374" s="19"/>
      <c r="AJ1374" s="19" t="n">
        <v>0.204311610139403</v>
      </c>
      <c r="AK1374" s="19" t="n">
        <v>0.173882437293108</v>
      </c>
      <c r="AL1374" s="19" t="n">
        <v>0.245358928283065</v>
      </c>
      <c r="AM1374" s="19" t="n">
        <v>0.40814219903767</v>
      </c>
      <c r="AN1374" s="19" t="n">
        <v>0.239634502574343</v>
      </c>
      <c r="AO1374" s="19"/>
      <c r="AP1374" s="19" t="n">
        <v>0.188484494513585</v>
      </c>
      <c r="AQ1374" s="19" t="n">
        <v>0.153919465818799</v>
      </c>
      <c r="AR1374" s="19" t="n">
        <v>0.203217553035605</v>
      </c>
      <c r="AS1374" s="19" t="n">
        <v>0.359319424174472</v>
      </c>
      <c r="AT1374" s="19" t="n">
        <v>0.308081443872166</v>
      </c>
      <c r="AU1374" s="19"/>
      <c r="AV1374" s="19" t="n">
        <v>0.133211438851858</v>
      </c>
      <c r="AW1374" s="19" t="n">
        <v>0.17040269967563</v>
      </c>
      <c r="AX1374" s="19" t="n">
        <v>0.222113275711372</v>
      </c>
      <c r="AY1374" s="19" t="n">
        <v>0.330117010253241</v>
      </c>
      <c r="AZ1374" s="19" t="n">
        <v>0.283805332855881</v>
      </c>
      <c r="BA1374" s="19" t="n">
        <v>0.231666376555705</v>
      </c>
      <c r="BB1374" s="19"/>
      <c r="BC1374" s="19" t="n">
        <v>0.233692224354658</v>
      </c>
      <c r="BD1374" s="19" t="n">
        <v>0.234293850284212</v>
      </c>
      <c r="BE1374" s="19" t="n">
        <v>0.199475597399284</v>
      </c>
      <c r="BF1374" s="19" t="n">
        <v>0.158733392550117</v>
      </c>
      <c r="BG1374" s="19" t="n">
        <v>0.181041180498047</v>
      </c>
    </row>
    <row r="1375">
      <c r="B1375" t="s">
        <v>141</v>
      </c>
      <c r="C1375" s="19" t="n">
        <v>0.162912697241923</v>
      </c>
      <c r="D1375" s="19" t="n">
        <v>0.196287832379606</v>
      </c>
      <c r="E1375" s="19" t="n">
        <v>0.128464112557805</v>
      </c>
      <c r="F1375" s="19"/>
      <c r="G1375" s="19" t="n">
        <v>0.247381513602127</v>
      </c>
      <c r="H1375" s="19" t="n">
        <v>0.304749690845261</v>
      </c>
      <c r="I1375" s="19" t="n">
        <v>0.158376687869009</v>
      </c>
      <c r="J1375" s="19" t="n">
        <v>0.119265307358011</v>
      </c>
      <c r="K1375" s="19" t="n">
        <v>0.0392307858342931</v>
      </c>
      <c r="L1375" s="19" t="n">
        <v>0.113749677784017</v>
      </c>
      <c r="M1375" s="19"/>
      <c r="N1375" s="19" t="n">
        <v>0.296744547135813</v>
      </c>
      <c r="O1375" s="19" t="n">
        <v>0.190029402975691</v>
      </c>
      <c r="P1375" s="19" t="n">
        <v>0.0533081146969266</v>
      </c>
      <c r="Q1375" s="19" t="n">
        <v>0.0851577040826426</v>
      </c>
      <c r="R1375" s="19"/>
      <c r="S1375" s="19" t="n">
        <v>0.271928236333234</v>
      </c>
      <c r="T1375" s="19" t="n">
        <v>0.137794033317598</v>
      </c>
      <c r="U1375" s="19" t="n">
        <v>-0.0279039482183057</v>
      </c>
      <c r="V1375" s="19" t="n">
        <v>0.253594909695634</v>
      </c>
      <c r="W1375" s="19" t="n">
        <v>0.185712950492328</v>
      </c>
      <c r="X1375" s="19" t="n">
        <v>0.197642177513812</v>
      </c>
      <c r="Y1375" s="19" t="n">
        <v>0.128091135840592</v>
      </c>
      <c r="Z1375" s="19" t="n">
        <v>0.0968015517795539</v>
      </c>
      <c r="AA1375" s="19" t="n">
        <v>0.11796533473218</v>
      </c>
      <c r="AB1375" s="19" t="n">
        <v>0.139720597526079</v>
      </c>
      <c r="AC1375" s="19" t="n">
        <v>0.171851881283486</v>
      </c>
      <c r="AD1375" s="19" t="n">
        <v>0.241669664591995</v>
      </c>
      <c r="AE1375" s="19"/>
      <c r="AF1375" s="19" t="n">
        <v>0.0954495631401868</v>
      </c>
      <c r="AG1375" s="19" t="n">
        <v>0.222799119010251</v>
      </c>
      <c r="AH1375" s="19" t="n">
        <v>0.139756577652611</v>
      </c>
      <c r="AI1375" s="19"/>
      <c r="AJ1375" s="19" t="n">
        <v>0.186539852599249</v>
      </c>
      <c r="AK1375" s="19" t="n">
        <v>0.282668644196965</v>
      </c>
      <c r="AL1375" s="19" t="n">
        <v>0.139058787195657</v>
      </c>
      <c r="AM1375" s="19" t="n">
        <v>-0.206804863474568</v>
      </c>
      <c r="AN1375" s="19" t="n">
        <v>0.0549691411217899</v>
      </c>
      <c r="AO1375" s="19"/>
      <c r="AP1375" s="19" t="n">
        <v>0.239142730795312</v>
      </c>
      <c r="AQ1375" s="19" t="n">
        <v>0.331119866585279</v>
      </c>
      <c r="AR1375" s="19" t="n">
        <v>0.191426415996396</v>
      </c>
      <c r="AS1375" s="19" t="n">
        <v>-0.130873472302805</v>
      </c>
      <c r="AT1375" s="19" t="n">
        <v>0.0273681853244455</v>
      </c>
      <c r="AU1375" s="19"/>
      <c r="AV1375" s="19" t="n">
        <v>0.385008128803633</v>
      </c>
      <c r="AW1375" s="19" t="n">
        <v>0.288770945537082</v>
      </c>
      <c r="AX1375" s="19" t="n">
        <v>0.180484336683207</v>
      </c>
      <c r="AY1375" s="19" t="n">
        <v>-0.101468893309234</v>
      </c>
      <c r="AZ1375" s="19" t="n">
        <v>0.0243650909753134</v>
      </c>
      <c r="BA1375" s="19" t="n">
        <v>0.053376906074786</v>
      </c>
      <c r="BB1375" s="19"/>
      <c r="BC1375" s="19" t="n">
        <v>0.0747707785591165</v>
      </c>
      <c r="BD1375" s="19" t="n">
        <v>0.0992605174442341</v>
      </c>
      <c r="BE1375" s="19" t="n">
        <v>0.268871993841964</v>
      </c>
      <c r="BF1375" s="19" t="n">
        <v>0.332127862020521</v>
      </c>
      <c r="BG1375" s="19" t="n">
        <v>0.280814669522344</v>
      </c>
    </row>
    <row r="1376">
      <c r="C1376" s="19"/>
      <c r="D1376" s="19"/>
      <c r="E1376" s="19"/>
      <c r="F1376" s="19"/>
      <c r="G1376" s="19"/>
      <c r="H1376" s="19"/>
      <c r="I1376" s="19"/>
      <c r="J1376" s="19"/>
      <c r="K1376" s="19"/>
      <c r="L1376" s="19"/>
      <c r="M1376" s="19"/>
      <c r="N1376" s="19"/>
      <c r="O1376" s="19"/>
      <c r="P1376" s="19"/>
      <c r="Q1376" s="19"/>
      <c r="R1376" s="19"/>
      <c r="S1376" s="19"/>
      <c r="T1376" s="19"/>
      <c r="U1376" s="19"/>
      <c r="V1376" s="19"/>
      <c r="W1376" s="19"/>
      <c r="X1376" s="19"/>
      <c r="Y1376" s="19"/>
      <c r="Z1376" s="19"/>
      <c r="AA1376" s="19"/>
      <c r="AB1376" s="19"/>
      <c r="AC1376" s="19"/>
      <c r="AD1376" s="19"/>
      <c r="AE1376" s="19"/>
      <c r="AF1376" s="19"/>
      <c r="AG1376" s="19"/>
      <c r="AH1376" s="19"/>
      <c r="AI1376" s="19"/>
      <c r="AJ1376" s="19"/>
      <c r="AK1376" s="19"/>
      <c r="AL1376" s="19"/>
      <c r="AM1376" s="19"/>
      <c r="AN1376" s="19"/>
      <c r="AO1376" s="19"/>
      <c r="AP1376" s="19"/>
      <c r="AQ1376" s="19"/>
      <c r="AR1376" s="19"/>
      <c r="AS1376" s="19"/>
      <c r="AT1376" s="19"/>
      <c r="AU1376" s="19"/>
      <c r="AV1376" s="19"/>
      <c r="AW1376" s="19"/>
      <c r="AX1376" s="19"/>
      <c r="AY1376" s="19"/>
      <c r="AZ1376" s="19"/>
      <c r="BA1376" s="19"/>
      <c r="BB1376" s="19"/>
      <c r="BC1376" s="19"/>
      <c r="BD1376" s="19"/>
      <c r="BE1376" s="19"/>
      <c r="BF1376" s="19"/>
      <c r="BG1376" s="19"/>
    </row>
    <row r="1377">
      <c r="B1377" s="7" t="s">
        <v>550</v>
      </c>
      <c r="C1377" s="19"/>
      <c r="D1377" s="19"/>
      <c r="E1377" s="19"/>
      <c r="F1377" s="19"/>
      <c r="G1377" s="19"/>
      <c r="H1377" s="19"/>
      <c r="I1377" s="19"/>
      <c r="J1377" s="19"/>
      <c r="K1377" s="19"/>
      <c r="L1377" s="19"/>
      <c r="M1377" s="19"/>
      <c r="N1377" s="19"/>
      <c r="O1377" s="19"/>
      <c r="P1377" s="19"/>
      <c r="Q1377" s="19"/>
      <c r="R1377" s="19"/>
      <c r="S1377" s="19"/>
      <c r="T1377" s="19"/>
      <c r="U1377" s="19"/>
      <c r="V1377" s="19"/>
      <c r="W1377" s="19"/>
      <c r="X1377" s="19"/>
      <c r="Y1377" s="19"/>
      <c r="Z1377" s="19"/>
      <c r="AA1377" s="19"/>
      <c r="AB1377" s="19"/>
      <c r="AC1377" s="19"/>
      <c r="AD1377" s="19"/>
      <c r="AE1377" s="19"/>
      <c r="AF1377" s="19"/>
      <c r="AG1377" s="19"/>
      <c r="AH1377" s="19"/>
      <c r="AI1377" s="19"/>
      <c r="AJ1377" s="19"/>
      <c r="AK1377" s="19"/>
      <c r="AL1377" s="19"/>
      <c r="AM1377" s="19"/>
      <c r="AN1377" s="19"/>
      <c r="AO1377" s="19"/>
      <c r="AP1377" s="19"/>
      <c r="AQ1377" s="19"/>
      <c r="AR1377" s="19"/>
      <c r="AS1377" s="19"/>
      <c r="AT1377" s="19"/>
      <c r="AU1377" s="19"/>
      <c r="AV1377" s="19"/>
      <c r="AW1377" s="19"/>
      <c r="AX1377" s="19"/>
      <c r="AY1377" s="19"/>
      <c r="AZ1377" s="19"/>
      <c r="BA1377" s="19"/>
      <c r="BB1377" s="19"/>
      <c r="BC1377" s="19"/>
      <c r="BD1377" s="19"/>
      <c r="BE1377" s="19"/>
      <c r="BF1377" s="19"/>
      <c r="BG1377" s="19"/>
    </row>
    <row r="1378">
      <c r="B1378" s="26" t="s">
        <v>79</v>
      </c>
      <c r="C1378" s="19"/>
      <c r="D1378" s="19"/>
      <c r="E1378" s="19"/>
      <c r="F1378" s="19"/>
      <c r="G1378" s="19"/>
      <c r="H1378" s="19"/>
      <c r="I1378" s="19"/>
      <c r="J1378" s="19"/>
      <c r="K1378" s="19"/>
      <c r="L1378" s="19"/>
      <c r="M1378" s="19"/>
      <c r="N1378" s="19"/>
      <c r="O1378" s="19"/>
      <c r="P1378" s="19"/>
      <c r="Q1378" s="19"/>
      <c r="R1378" s="19"/>
      <c r="S1378" s="19"/>
      <c r="T1378" s="19"/>
      <c r="U1378" s="19"/>
      <c r="V1378" s="19"/>
      <c r="W1378" s="19"/>
      <c r="X1378" s="19"/>
      <c r="Y1378" s="19"/>
      <c r="Z1378" s="19"/>
      <c r="AA1378" s="19"/>
      <c r="AB1378" s="19"/>
      <c r="AC1378" s="19"/>
      <c r="AD1378" s="19"/>
      <c r="AE1378" s="19"/>
      <c r="AF1378" s="19"/>
      <c r="AG1378" s="19"/>
      <c r="AH1378" s="19"/>
      <c r="AI1378" s="19"/>
      <c r="AJ1378" s="19"/>
      <c r="AK1378" s="19"/>
      <c r="AL1378" s="19"/>
      <c r="AM1378" s="19"/>
      <c r="AN1378" s="19"/>
      <c r="AO1378" s="19"/>
      <c r="AP1378" s="19"/>
      <c r="AQ1378" s="19"/>
      <c r="AR1378" s="19"/>
      <c r="AS1378" s="19"/>
      <c r="AT1378" s="19"/>
      <c r="AU1378" s="19"/>
      <c r="AV1378" s="19"/>
      <c r="AW1378" s="19"/>
      <c r="AX1378" s="19"/>
      <c r="AY1378" s="19"/>
      <c r="AZ1378" s="19"/>
      <c r="BA1378" s="19"/>
      <c r="BB1378" s="19"/>
      <c r="BC1378" s="19"/>
      <c r="BD1378" s="19"/>
      <c r="BE1378" s="19"/>
      <c r="BF1378" s="19"/>
      <c r="BG1378" s="19"/>
    </row>
    <row r="1379">
      <c r="B1379" t="s">
        <v>323</v>
      </c>
      <c r="C1379" s="19" t="n">
        <v>0.161918534990876</v>
      </c>
      <c r="D1379" s="19" t="n">
        <v>0.178541547077734</v>
      </c>
      <c r="E1379" s="19" t="n">
        <v>0.145242630019196</v>
      </c>
      <c r="F1379" s="19"/>
      <c r="G1379" s="19" t="n">
        <v>0.158201679306778</v>
      </c>
      <c r="H1379" s="19" t="n">
        <v>0.166596876282288</v>
      </c>
      <c r="I1379" s="19" t="n">
        <v>0.181723213063805</v>
      </c>
      <c r="J1379" s="19" t="n">
        <v>0.16179027536128</v>
      </c>
      <c r="K1379" s="19" t="n">
        <v>0.1701980889746</v>
      </c>
      <c r="L1379" s="19" t="n">
        <v>0.139065258128399</v>
      </c>
      <c r="M1379" s="19"/>
      <c r="N1379" s="19" t="n">
        <v>0.209237291359305</v>
      </c>
      <c r="O1379" s="19" t="n">
        <v>0.152527055841922</v>
      </c>
      <c r="P1379" s="19" t="n">
        <v>0.144623700824037</v>
      </c>
      <c r="Q1379" s="19" t="n">
        <v>0.136215180875466</v>
      </c>
      <c r="R1379" s="19"/>
      <c r="S1379" s="19" t="n">
        <v>0.182093026305521</v>
      </c>
      <c r="T1379" s="19" t="n">
        <v>0.178733059626382</v>
      </c>
      <c r="U1379" s="19" t="n">
        <v>0.158622752055476</v>
      </c>
      <c r="V1379" s="19" t="n">
        <v>0.175337197648074</v>
      </c>
      <c r="W1379" s="19" t="n">
        <v>0.148197533125162</v>
      </c>
      <c r="X1379" s="19" t="n">
        <v>0.155355695646615</v>
      </c>
      <c r="Y1379" s="19" t="n">
        <v>0.143342589054075</v>
      </c>
      <c r="Z1379" s="19" t="n">
        <v>0.135451907974863</v>
      </c>
      <c r="AA1379" s="19" t="n">
        <v>0.150078210630668</v>
      </c>
      <c r="AB1379" s="19" t="n">
        <v>0.169142704337488</v>
      </c>
      <c r="AC1379" s="19" t="n">
        <v>0.154600344869199</v>
      </c>
      <c r="AD1379" s="19" t="n">
        <v>0.133598763687573</v>
      </c>
      <c r="AE1379" s="19"/>
      <c r="AF1379" s="19" t="n">
        <v>0.170682066938524</v>
      </c>
      <c r="AG1379" s="19" t="n">
        <v>0.17666567377382</v>
      </c>
      <c r="AH1379" s="19" t="n">
        <v>0.109299212575606</v>
      </c>
      <c r="AI1379" s="19"/>
      <c r="AJ1379" s="19" t="n">
        <v>0.151252213974524</v>
      </c>
      <c r="AK1379" s="19" t="n">
        <v>0.202865925898668</v>
      </c>
      <c r="AL1379" s="19" t="n">
        <v>0.145106421772233</v>
      </c>
      <c r="AM1379" s="19" t="n">
        <v>0.261252317461328</v>
      </c>
      <c r="AN1379" s="19" t="n">
        <v>0.0828993194582055</v>
      </c>
      <c r="AO1379" s="19"/>
      <c r="AP1379" s="19" t="n">
        <v>0.146283434655432</v>
      </c>
      <c r="AQ1379" s="19" t="n">
        <v>0.190637639150221</v>
      </c>
      <c r="AR1379" s="19" t="n">
        <v>0.137715774513773</v>
      </c>
      <c r="AS1379" s="19" t="n">
        <v>0.163642530799752</v>
      </c>
      <c r="AT1379" s="19" t="n">
        <v>0.172800249519096</v>
      </c>
      <c r="AU1379" s="19"/>
      <c r="AV1379" s="19" t="n">
        <v>0.190894257110049</v>
      </c>
      <c r="AW1379" s="19" t="n">
        <v>0.134127738334556</v>
      </c>
      <c r="AX1379" s="19" t="n">
        <v>0.14506829525352</v>
      </c>
      <c r="AY1379" s="19" t="n">
        <v>0.181044983017158</v>
      </c>
      <c r="AZ1379" s="19" t="n">
        <v>0.17080627313641</v>
      </c>
      <c r="BA1379" s="19" t="n">
        <v>0.123668168329286</v>
      </c>
      <c r="BB1379" s="19"/>
      <c r="BC1379" s="19" t="n">
        <v>0.127130488980704</v>
      </c>
      <c r="BD1379" s="19" t="n">
        <v>0.142773629954275</v>
      </c>
      <c r="BE1379" s="19" t="n">
        <v>0.190129955189669</v>
      </c>
      <c r="BF1379" s="19" t="n">
        <v>0.212414604657744</v>
      </c>
      <c r="BG1379" s="19" t="n">
        <v>0.275846191530258</v>
      </c>
    </row>
    <row r="1380">
      <c r="B1380" t="s">
        <v>324</v>
      </c>
      <c r="C1380" s="19" t="n">
        <v>0.349653180358774</v>
      </c>
      <c r="D1380" s="19" t="n">
        <v>0.372615364400809</v>
      </c>
      <c r="E1380" s="19" t="n">
        <v>0.327631839038446</v>
      </c>
      <c r="F1380" s="19"/>
      <c r="G1380" s="19" t="n">
        <v>0.370479004903629</v>
      </c>
      <c r="H1380" s="19" t="n">
        <v>0.378632563300275</v>
      </c>
      <c r="I1380" s="19" t="n">
        <v>0.356440791474929</v>
      </c>
      <c r="J1380" s="19" t="n">
        <v>0.335240615587964</v>
      </c>
      <c r="K1380" s="19" t="n">
        <v>0.30839659463046</v>
      </c>
      <c r="L1380" s="19" t="n">
        <v>0.346158789787769</v>
      </c>
      <c r="M1380" s="19"/>
      <c r="N1380" s="19" t="n">
        <v>0.363294327440868</v>
      </c>
      <c r="O1380" s="19" t="n">
        <v>0.358030247857678</v>
      </c>
      <c r="P1380" s="19" t="n">
        <v>0.359654632443575</v>
      </c>
      <c r="Q1380" s="19" t="n">
        <v>0.316162729739399</v>
      </c>
      <c r="R1380" s="19"/>
      <c r="S1380" s="19" t="n">
        <v>0.362724914087135</v>
      </c>
      <c r="T1380" s="19" t="n">
        <v>0.366199899349746</v>
      </c>
      <c r="U1380" s="19" t="n">
        <v>0.321198826504198</v>
      </c>
      <c r="V1380" s="19" t="n">
        <v>0.322432791392339</v>
      </c>
      <c r="W1380" s="19" t="n">
        <v>0.353050394461495</v>
      </c>
      <c r="X1380" s="19" t="n">
        <v>0.275361716594914</v>
      </c>
      <c r="Y1380" s="19" t="n">
        <v>0.367728538576485</v>
      </c>
      <c r="Z1380" s="19" t="n">
        <v>0.373247289111143</v>
      </c>
      <c r="AA1380" s="19" t="n">
        <v>0.31819279529049</v>
      </c>
      <c r="AB1380" s="19" t="n">
        <v>0.417130634881806</v>
      </c>
      <c r="AC1380" s="19" t="n">
        <v>0.394656047017664</v>
      </c>
      <c r="AD1380" s="19" t="n">
        <v>0.347387287812614</v>
      </c>
      <c r="AE1380" s="19"/>
      <c r="AF1380" s="19" t="n">
        <v>0.337206404248722</v>
      </c>
      <c r="AG1380" s="19" t="n">
        <v>0.374039416469144</v>
      </c>
      <c r="AH1380" s="19" t="n">
        <v>0.321955854302752</v>
      </c>
      <c r="AI1380" s="19"/>
      <c r="AJ1380" s="19" t="n">
        <v>0.336277978957979</v>
      </c>
      <c r="AK1380" s="19" t="n">
        <v>0.369095968058806</v>
      </c>
      <c r="AL1380" s="19" t="n">
        <v>0.372865114370203</v>
      </c>
      <c r="AM1380" s="19" t="n">
        <v>0.336396180889839</v>
      </c>
      <c r="AN1380" s="19" t="n">
        <v>0.309988736953369</v>
      </c>
      <c r="AO1380" s="19"/>
      <c r="AP1380" s="19" t="n">
        <v>0.321682005663597</v>
      </c>
      <c r="AQ1380" s="19" t="n">
        <v>0.343659196762253</v>
      </c>
      <c r="AR1380" s="19" t="n">
        <v>0.340401526036198</v>
      </c>
      <c r="AS1380" s="19" t="n">
        <v>0.383557865053649</v>
      </c>
      <c r="AT1380" s="19" t="n">
        <v>0.388303062058169</v>
      </c>
      <c r="AU1380" s="19"/>
      <c r="AV1380" s="19" t="n">
        <v>0.357750105252071</v>
      </c>
      <c r="AW1380" s="19" t="n">
        <v>0.334915404250831</v>
      </c>
      <c r="AX1380" s="19" t="n">
        <v>0.400382230399873</v>
      </c>
      <c r="AY1380" s="19" t="n">
        <v>0.355836513635368</v>
      </c>
      <c r="AZ1380" s="19" t="n">
        <v>0.358667032793907</v>
      </c>
      <c r="BA1380" s="19" t="n">
        <v>0.269080830323051</v>
      </c>
      <c r="BB1380" s="19"/>
      <c r="BC1380" s="19" t="n">
        <v>0.322506714439537</v>
      </c>
      <c r="BD1380" s="19" t="n">
        <v>0.388400445856603</v>
      </c>
      <c r="BE1380" s="19" t="n">
        <v>0.335079241364604</v>
      </c>
      <c r="BF1380" s="19" t="n">
        <v>0.357826916745376</v>
      </c>
      <c r="BG1380" s="19" t="n">
        <v>0.390548718088447</v>
      </c>
    </row>
    <row r="1381">
      <c r="B1381" t="s">
        <v>325</v>
      </c>
      <c r="C1381" s="19" t="n">
        <v>0.245229993271831</v>
      </c>
      <c r="D1381" s="19" t="n">
        <v>0.235521268084834</v>
      </c>
      <c r="E1381" s="19" t="n">
        <v>0.256634553508946</v>
      </c>
      <c r="F1381" s="19"/>
      <c r="G1381" s="19" t="n">
        <v>0.256206461719407</v>
      </c>
      <c r="H1381" s="19" t="n">
        <v>0.228650845859403</v>
      </c>
      <c r="I1381" s="19" t="n">
        <v>0.192437213743505</v>
      </c>
      <c r="J1381" s="19" t="n">
        <v>0.242026593509152</v>
      </c>
      <c r="K1381" s="19" t="n">
        <v>0.248072451764338</v>
      </c>
      <c r="L1381" s="19" t="n">
        <v>0.294875774306093</v>
      </c>
      <c r="M1381" s="19"/>
      <c r="N1381" s="19" t="n">
        <v>0.219491336535568</v>
      </c>
      <c r="O1381" s="19" t="n">
        <v>0.225050498590599</v>
      </c>
      <c r="P1381" s="19" t="n">
        <v>0.265567779637818</v>
      </c>
      <c r="Q1381" s="19" t="n">
        <v>0.276562311539912</v>
      </c>
      <c r="R1381" s="19"/>
      <c r="S1381" s="19" t="n">
        <v>0.250209741332351</v>
      </c>
      <c r="T1381" s="19" t="n">
        <v>0.207269207110954</v>
      </c>
      <c r="U1381" s="19" t="n">
        <v>0.291708730169011</v>
      </c>
      <c r="V1381" s="19" t="n">
        <v>0.241112440827006</v>
      </c>
      <c r="W1381" s="19" t="n">
        <v>0.280046450843847</v>
      </c>
      <c r="X1381" s="19" t="n">
        <v>0.341808685063331</v>
      </c>
      <c r="Y1381" s="19" t="n">
        <v>0.251995492452984</v>
      </c>
      <c r="Z1381" s="19" t="n">
        <v>0.299573468126559</v>
      </c>
      <c r="AA1381" s="19" t="n">
        <v>0.206672940448678</v>
      </c>
      <c r="AB1381" s="19" t="n">
        <v>0.167275693165945</v>
      </c>
      <c r="AC1381" s="19" t="n">
        <v>0.219531573782369</v>
      </c>
      <c r="AD1381" s="19" t="n">
        <v>0.231381608570092</v>
      </c>
      <c r="AE1381" s="19"/>
      <c r="AF1381" s="19" t="n">
        <v>0.260876951762713</v>
      </c>
      <c r="AG1381" s="19" t="n">
        <v>0.220249392092686</v>
      </c>
      <c r="AH1381" s="19" t="n">
        <v>0.256980867447324</v>
      </c>
      <c r="AI1381" s="19"/>
      <c r="AJ1381" s="19" t="n">
        <v>0.270534375333843</v>
      </c>
      <c r="AK1381" s="19" t="n">
        <v>0.234085576060952</v>
      </c>
      <c r="AL1381" s="19" t="n">
        <v>0.254268734296389</v>
      </c>
      <c r="AM1381" s="19" t="n">
        <v>0.247631585070117</v>
      </c>
      <c r="AN1381" s="19" t="n">
        <v>0.268488466067787</v>
      </c>
      <c r="AO1381" s="19"/>
      <c r="AP1381" s="19" t="n">
        <v>0.281131833992733</v>
      </c>
      <c r="AQ1381" s="19" t="n">
        <v>0.237150693303092</v>
      </c>
      <c r="AR1381" s="19" t="n">
        <v>0.277213519662735</v>
      </c>
      <c r="AS1381" s="19" t="n">
        <v>0.256453056134728</v>
      </c>
      <c r="AT1381" s="19" t="n">
        <v>0.21730622059126</v>
      </c>
      <c r="AU1381" s="19"/>
      <c r="AV1381" s="19" t="n">
        <v>0.225763464575893</v>
      </c>
      <c r="AW1381" s="19" t="n">
        <v>0.272734420820009</v>
      </c>
      <c r="AX1381" s="19" t="n">
        <v>0.261190914240295</v>
      </c>
      <c r="AY1381" s="19" t="n">
        <v>0.271278834334545</v>
      </c>
      <c r="AZ1381" s="19" t="n">
        <v>0.217960688072373</v>
      </c>
      <c r="BA1381" s="19" t="n">
        <v>0.284195854472654</v>
      </c>
      <c r="BB1381" s="19"/>
      <c r="BC1381" s="19" t="n">
        <v>0.292089434463306</v>
      </c>
      <c r="BD1381" s="19" t="n">
        <v>0.216011711811881</v>
      </c>
      <c r="BE1381" s="19" t="n">
        <v>0.237573225333897</v>
      </c>
      <c r="BF1381" s="19" t="n">
        <v>0.229214587471459</v>
      </c>
      <c r="BG1381" s="19" t="n">
        <v>0.181648837035078</v>
      </c>
    </row>
    <row r="1382">
      <c r="B1382" t="s">
        <v>326</v>
      </c>
      <c r="C1382" s="19" t="n">
        <v>0.127769315670491</v>
      </c>
      <c r="D1382" s="19" t="n">
        <v>0.144085764970012</v>
      </c>
      <c r="E1382" s="19" t="n">
        <v>0.111020685567416</v>
      </c>
      <c r="F1382" s="19"/>
      <c r="G1382" s="19" t="n">
        <v>0.121332939103112</v>
      </c>
      <c r="H1382" s="19" t="n">
        <v>0.135867737737253</v>
      </c>
      <c r="I1382" s="19" t="n">
        <v>0.126102323528838</v>
      </c>
      <c r="J1382" s="19" t="n">
        <v>0.147971920890634</v>
      </c>
      <c r="K1382" s="19" t="n">
        <v>0.112019261480805</v>
      </c>
      <c r="L1382" s="19" t="n">
        <v>0.121105905359855</v>
      </c>
      <c r="M1382" s="19"/>
      <c r="N1382" s="19" t="n">
        <v>0.127909331970426</v>
      </c>
      <c r="O1382" s="19" t="n">
        <v>0.146917548677039</v>
      </c>
      <c r="P1382" s="19" t="n">
        <v>0.117313754679629</v>
      </c>
      <c r="Q1382" s="19" t="n">
        <v>0.117150453993836</v>
      </c>
      <c r="R1382" s="19"/>
      <c r="S1382" s="19" t="n">
        <v>0.110596948231334</v>
      </c>
      <c r="T1382" s="19" t="n">
        <v>0.126686466352316</v>
      </c>
      <c r="U1382" s="19" t="n">
        <v>0.152597268349458</v>
      </c>
      <c r="V1382" s="19" t="n">
        <v>0.160435239143513</v>
      </c>
      <c r="W1382" s="19" t="n">
        <v>0.126369124465585</v>
      </c>
      <c r="X1382" s="19" t="n">
        <v>0.110840606777159</v>
      </c>
      <c r="Y1382" s="19" t="n">
        <v>0.112437111695488</v>
      </c>
      <c r="Z1382" s="19" t="n">
        <v>0.106152959236853</v>
      </c>
      <c r="AA1382" s="19" t="n">
        <v>0.155407656185767</v>
      </c>
      <c r="AB1382" s="19" t="n">
        <v>0.0983451880105217</v>
      </c>
      <c r="AC1382" s="19" t="n">
        <v>0.122416799975596</v>
      </c>
      <c r="AD1382" s="19" t="n">
        <v>0.168343176530348</v>
      </c>
      <c r="AE1382" s="19"/>
      <c r="AF1382" s="19" t="n">
        <v>0.125351532059733</v>
      </c>
      <c r="AG1382" s="19" t="n">
        <v>0.126961145108245</v>
      </c>
      <c r="AH1382" s="19" t="n">
        <v>0.139266158385864</v>
      </c>
      <c r="AI1382" s="19"/>
      <c r="AJ1382" s="19" t="n">
        <v>0.142389428881296</v>
      </c>
      <c r="AK1382" s="19" t="n">
        <v>0.115995041223711</v>
      </c>
      <c r="AL1382" s="19" t="n">
        <v>0.118651516876017</v>
      </c>
      <c r="AM1382" s="19" t="n">
        <v>0.0478345601700913</v>
      </c>
      <c r="AN1382" s="19" t="n">
        <v>0.145624055054807</v>
      </c>
      <c r="AO1382" s="19"/>
      <c r="AP1382" s="19" t="n">
        <v>0.147863418694794</v>
      </c>
      <c r="AQ1382" s="19" t="n">
        <v>0.129202659700516</v>
      </c>
      <c r="AR1382" s="19" t="n">
        <v>0.144409741519732</v>
      </c>
      <c r="AS1382" s="19" t="n">
        <v>0.0881051346036255</v>
      </c>
      <c r="AT1382" s="19" t="n">
        <v>0.093459571739829</v>
      </c>
      <c r="AU1382" s="19"/>
      <c r="AV1382" s="19" t="n">
        <v>0.137363728701543</v>
      </c>
      <c r="AW1382" s="19" t="n">
        <v>0.155078546954</v>
      </c>
      <c r="AX1382" s="19" t="n">
        <v>0.117761577969389</v>
      </c>
      <c r="AY1382" s="19" t="n">
        <v>0.0950051532507457</v>
      </c>
      <c r="AZ1382" s="19" t="n">
        <v>0.132487084757002</v>
      </c>
      <c r="BA1382" s="19" t="n">
        <v>0.1062557590491</v>
      </c>
      <c r="BB1382" s="19"/>
      <c r="BC1382" s="19" t="n">
        <v>0.119583158499658</v>
      </c>
      <c r="BD1382" s="19" t="n">
        <v>0.139694236734244</v>
      </c>
      <c r="BE1382" s="19" t="n">
        <v>0.121046010957747</v>
      </c>
      <c r="BF1382" s="19" t="n">
        <v>0.130921695951405</v>
      </c>
      <c r="BG1382" s="19" t="n">
        <v>0.0451233595973691</v>
      </c>
    </row>
    <row r="1383">
      <c r="B1383" t="s">
        <v>327</v>
      </c>
      <c r="C1383" s="19" t="n">
        <v>0.028599561074946</v>
      </c>
      <c r="D1383" s="19" t="n">
        <v>0.023637805244715</v>
      </c>
      <c r="E1383" s="19" t="n">
        <v>0.0328633116434526</v>
      </c>
      <c r="F1383" s="19"/>
      <c r="G1383" s="19" t="n">
        <v>0.0155100717948059</v>
      </c>
      <c r="H1383" s="19" t="n">
        <v>0.0336319034244556</v>
      </c>
      <c r="I1383" s="19" t="n">
        <v>0.0374526044142174</v>
      </c>
      <c r="J1383" s="19" t="n">
        <v>0.0284062312117511</v>
      </c>
      <c r="K1383" s="19" t="n">
        <v>0.0523871361400958</v>
      </c>
      <c r="L1383" s="19" t="n">
        <v>0.0102428377033363</v>
      </c>
      <c r="M1383" s="19"/>
      <c r="N1383" s="19" t="n">
        <v>0.0247072014089207</v>
      </c>
      <c r="O1383" s="19" t="n">
        <v>0.0335496443966959</v>
      </c>
      <c r="P1383" s="19" t="n">
        <v>0.0258170280860861</v>
      </c>
      <c r="Q1383" s="19" t="n">
        <v>0.030148754919601</v>
      </c>
      <c r="R1383" s="19"/>
      <c r="S1383" s="19" t="n">
        <v>0.0352971254184309</v>
      </c>
      <c r="T1383" s="19" t="n">
        <v>0.0188263186393072</v>
      </c>
      <c r="U1383" s="19" t="n">
        <v>0.0193471721968651</v>
      </c>
      <c r="V1383" s="19" t="n">
        <v>0.0257971214094633</v>
      </c>
      <c r="W1383" s="19" t="n">
        <v>0.0344564112211626</v>
      </c>
      <c r="X1383" s="19" t="n">
        <v>0.0211344673426084</v>
      </c>
      <c r="Y1383" s="19" t="n">
        <v>0.0343788114138216</v>
      </c>
      <c r="Z1383" s="19" t="n">
        <v>0.0322666635852283</v>
      </c>
      <c r="AA1383" s="19" t="n">
        <v>0.0369729498909324</v>
      </c>
      <c r="AB1383" s="19" t="n">
        <v>0.0400825040801677</v>
      </c>
      <c r="AC1383" s="19" t="n">
        <v>0.00776657147705644</v>
      </c>
      <c r="AD1383" s="19" t="n">
        <v>0.0308297004940087</v>
      </c>
      <c r="AE1383" s="19"/>
      <c r="AF1383" s="19" t="n">
        <v>0.0356796969068701</v>
      </c>
      <c r="AG1383" s="19" t="n">
        <v>0.0267320014326921</v>
      </c>
      <c r="AH1383" s="19" t="n">
        <v>0.0150590600805333</v>
      </c>
      <c r="AI1383" s="19"/>
      <c r="AJ1383" s="19" t="n">
        <v>0.026733976889603</v>
      </c>
      <c r="AK1383" s="19" t="n">
        <v>0.0199130050374143</v>
      </c>
      <c r="AL1383" s="19" t="n">
        <v>0.0114261388835122</v>
      </c>
      <c r="AM1383" s="19" t="n">
        <v>0.0591534152570097</v>
      </c>
      <c r="AN1383" s="19" t="n">
        <v>0.0346383582349334</v>
      </c>
      <c r="AO1383" s="19"/>
      <c r="AP1383" s="19" t="n">
        <v>0.0220664165576416</v>
      </c>
      <c r="AQ1383" s="19" t="n">
        <v>0.0248570994746871</v>
      </c>
      <c r="AR1383" s="19" t="n">
        <v>0.0268172824565788</v>
      </c>
      <c r="AS1383" s="19" t="n">
        <v>0.0420375239047698</v>
      </c>
      <c r="AT1383" s="19" t="n">
        <v>0.0322682725942921</v>
      </c>
      <c r="AU1383" s="19"/>
      <c r="AV1383" s="19" t="n">
        <v>0.0258055467667054</v>
      </c>
      <c r="AW1383" s="19" t="n">
        <v>0.0308751566588442</v>
      </c>
      <c r="AX1383" s="19" t="n">
        <v>0.0207480520909634</v>
      </c>
      <c r="AY1383" s="19" t="n">
        <v>0.0294426797552979</v>
      </c>
      <c r="AZ1383" s="19" t="n">
        <v>0.0296973507508265</v>
      </c>
      <c r="BA1383" s="19" t="n">
        <v>0.0304625935390837</v>
      </c>
      <c r="BB1383" s="19"/>
      <c r="BC1383" s="19" t="n">
        <v>0.0282967135759701</v>
      </c>
      <c r="BD1383" s="19" t="n">
        <v>0.0162645241425051</v>
      </c>
      <c r="BE1383" s="19" t="n">
        <v>0.0359307969166004</v>
      </c>
      <c r="BF1383" s="19" t="n">
        <v>0.0304981164446585</v>
      </c>
      <c r="BG1383" s="19" t="n">
        <v>0.0247331871961983</v>
      </c>
    </row>
    <row r="1384">
      <c r="B1384" t="s">
        <v>100</v>
      </c>
      <c r="C1384" s="19" t="n">
        <v>0.0868294146330812</v>
      </c>
      <c r="D1384" s="19" t="n">
        <v>0.0455982502218951</v>
      </c>
      <c r="E1384" s="19" t="n">
        <v>0.126606980222543</v>
      </c>
      <c r="F1384" s="19"/>
      <c r="G1384" s="19" t="n">
        <v>0.0782698431722676</v>
      </c>
      <c r="H1384" s="19" t="n">
        <v>0.0566200733963261</v>
      </c>
      <c r="I1384" s="19" t="n">
        <v>0.105843853774706</v>
      </c>
      <c r="J1384" s="19" t="n">
        <v>0.0845643634392186</v>
      </c>
      <c r="K1384" s="19" t="n">
        <v>0.108926467009702</v>
      </c>
      <c r="L1384" s="19" t="n">
        <v>0.0885514347145475</v>
      </c>
      <c r="M1384" s="19"/>
      <c r="N1384" s="19" t="n">
        <v>0.0553605112849119</v>
      </c>
      <c r="O1384" s="19" t="n">
        <v>0.0839250046360654</v>
      </c>
      <c r="P1384" s="19" t="n">
        <v>0.0870231043288547</v>
      </c>
      <c r="Q1384" s="19" t="n">
        <v>0.123760568931785</v>
      </c>
      <c r="R1384" s="19"/>
      <c r="S1384" s="19" t="n">
        <v>0.0590782446252282</v>
      </c>
      <c r="T1384" s="19" t="n">
        <v>0.102285048921296</v>
      </c>
      <c r="U1384" s="19" t="n">
        <v>0.0565252507249919</v>
      </c>
      <c r="V1384" s="19" t="n">
        <v>0.0748852095796058</v>
      </c>
      <c r="W1384" s="19" t="n">
        <v>0.0578800858827489</v>
      </c>
      <c r="X1384" s="19" t="n">
        <v>0.0954988285753723</v>
      </c>
      <c r="Y1384" s="19" t="n">
        <v>0.0901174568071456</v>
      </c>
      <c r="Z1384" s="19" t="n">
        <v>0.0533077119653536</v>
      </c>
      <c r="AA1384" s="19" t="n">
        <v>0.132675447553464</v>
      </c>
      <c r="AB1384" s="19" t="n">
        <v>0.108023275524072</v>
      </c>
      <c r="AC1384" s="19" t="n">
        <v>0.101028662878115</v>
      </c>
      <c r="AD1384" s="19" t="n">
        <v>0.0884594629053645</v>
      </c>
      <c r="AE1384" s="19"/>
      <c r="AF1384" s="19" t="n">
        <v>0.0702033480834388</v>
      </c>
      <c r="AG1384" s="19" t="n">
        <v>0.0753523711234138</v>
      </c>
      <c r="AH1384" s="19" t="n">
        <v>0.157438847207921</v>
      </c>
      <c r="AI1384" s="19"/>
      <c r="AJ1384" s="19" t="n">
        <v>0.072812025962755</v>
      </c>
      <c r="AK1384" s="19" t="n">
        <v>0.0580444837204486</v>
      </c>
      <c r="AL1384" s="19" t="n">
        <v>0.0976820738016455</v>
      </c>
      <c r="AM1384" s="19" t="n">
        <v>0.0477319411516157</v>
      </c>
      <c r="AN1384" s="19" t="n">
        <v>0.158361064230897</v>
      </c>
      <c r="AO1384" s="19"/>
      <c r="AP1384" s="19" t="n">
        <v>0.0809728904358018</v>
      </c>
      <c r="AQ1384" s="19" t="n">
        <v>0.0744927116092306</v>
      </c>
      <c r="AR1384" s="19" t="n">
        <v>0.0734421558109826</v>
      </c>
      <c r="AS1384" s="19" t="n">
        <v>0.0662038895034752</v>
      </c>
      <c r="AT1384" s="19" t="n">
        <v>0.0958626234973543</v>
      </c>
      <c r="AU1384" s="19"/>
      <c r="AV1384" s="19" t="n">
        <v>0.0624228975937376</v>
      </c>
      <c r="AW1384" s="19" t="n">
        <v>0.0722687329817591</v>
      </c>
      <c r="AX1384" s="19" t="n">
        <v>0.0548489300459598</v>
      </c>
      <c r="AY1384" s="19" t="n">
        <v>0.0673918360068852</v>
      </c>
      <c r="AZ1384" s="19" t="n">
        <v>0.0903815704894818</v>
      </c>
      <c r="BA1384" s="19" t="n">
        <v>0.186336794286825</v>
      </c>
      <c r="BB1384" s="19"/>
      <c r="BC1384" s="19" t="n">
        <v>0.110393490040826</v>
      </c>
      <c r="BD1384" s="19" t="n">
        <v>0.096855451500491</v>
      </c>
      <c r="BE1384" s="19" t="n">
        <v>0.0802407702374833</v>
      </c>
      <c r="BF1384" s="19" t="n">
        <v>0.0391240787293577</v>
      </c>
      <c r="BG1384" s="19" t="n">
        <v>0.0820997065526498</v>
      </c>
    </row>
    <row r="1385">
      <c r="B1385" t="s">
        <v>328</v>
      </c>
      <c r="C1385" s="19" t="n">
        <v>0.51157171534965</v>
      </c>
      <c r="D1385" s="19" t="n">
        <v>0.551156911478544</v>
      </c>
      <c r="E1385" s="19" t="n">
        <v>0.472874469057642</v>
      </c>
      <c r="F1385" s="19"/>
      <c r="G1385" s="19" t="n">
        <v>0.528680684210407</v>
      </c>
      <c r="H1385" s="19" t="n">
        <v>0.545229439582563</v>
      </c>
      <c r="I1385" s="19" t="n">
        <v>0.538164004538734</v>
      </c>
      <c r="J1385" s="19" t="n">
        <v>0.497030890949244</v>
      </c>
      <c r="K1385" s="19" t="n">
        <v>0.47859468360506</v>
      </c>
      <c r="L1385" s="19" t="n">
        <v>0.485224047916168</v>
      </c>
      <c r="M1385" s="19"/>
      <c r="N1385" s="19" t="n">
        <v>0.572531618800173</v>
      </c>
      <c r="O1385" s="19" t="n">
        <v>0.5105573036996</v>
      </c>
      <c r="P1385" s="19" t="n">
        <v>0.504278333267613</v>
      </c>
      <c r="Q1385" s="19" t="n">
        <v>0.452377910614865</v>
      </c>
      <c r="R1385" s="19"/>
      <c r="S1385" s="19" t="n">
        <v>0.544817940392656</v>
      </c>
      <c r="T1385" s="19" t="n">
        <v>0.544932958976127</v>
      </c>
      <c r="U1385" s="19" t="n">
        <v>0.479821578559674</v>
      </c>
      <c r="V1385" s="19" t="n">
        <v>0.497769989040412</v>
      </c>
      <c r="W1385" s="19" t="n">
        <v>0.501247927586656</v>
      </c>
      <c r="X1385" s="19" t="n">
        <v>0.43071741224153</v>
      </c>
      <c r="Y1385" s="19" t="n">
        <v>0.51107112763056</v>
      </c>
      <c r="Z1385" s="19" t="n">
        <v>0.508699197086007</v>
      </c>
      <c r="AA1385" s="19" t="n">
        <v>0.468271005921159</v>
      </c>
      <c r="AB1385" s="19" t="n">
        <v>0.586273339219294</v>
      </c>
      <c r="AC1385" s="19" t="n">
        <v>0.549256391886863</v>
      </c>
      <c r="AD1385" s="19" t="n">
        <v>0.480986051500187</v>
      </c>
      <c r="AE1385" s="19"/>
      <c r="AF1385" s="19" t="n">
        <v>0.507888471187246</v>
      </c>
      <c r="AG1385" s="19" t="n">
        <v>0.550705090242964</v>
      </c>
      <c r="AH1385" s="19" t="n">
        <v>0.431255066878358</v>
      </c>
      <c r="AI1385" s="19"/>
      <c r="AJ1385" s="19" t="n">
        <v>0.487530192932503</v>
      </c>
      <c r="AK1385" s="19" t="n">
        <v>0.571961893957475</v>
      </c>
      <c r="AL1385" s="19" t="n">
        <v>0.517971536142436</v>
      </c>
      <c r="AM1385" s="19" t="n">
        <v>0.597648498351166</v>
      </c>
      <c r="AN1385" s="19" t="n">
        <v>0.392888056411575</v>
      </c>
      <c r="AO1385" s="19"/>
      <c r="AP1385" s="19" t="n">
        <v>0.46796544031903</v>
      </c>
      <c r="AQ1385" s="19" t="n">
        <v>0.534296835912474</v>
      </c>
      <c r="AR1385" s="19" t="n">
        <v>0.478117300549972</v>
      </c>
      <c r="AS1385" s="19" t="n">
        <v>0.547200395853401</v>
      </c>
      <c r="AT1385" s="19" t="n">
        <v>0.561103311577265</v>
      </c>
      <c r="AU1385" s="19"/>
      <c r="AV1385" s="19" t="n">
        <v>0.548644362362121</v>
      </c>
      <c r="AW1385" s="19" t="n">
        <v>0.469043142585387</v>
      </c>
      <c r="AX1385" s="19" t="n">
        <v>0.545450525653393</v>
      </c>
      <c r="AY1385" s="19" t="n">
        <v>0.536881496652526</v>
      </c>
      <c r="AZ1385" s="19" t="n">
        <v>0.529473305930316</v>
      </c>
      <c r="BA1385" s="19" t="n">
        <v>0.392748998652337</v>
      </c>
      <c r="BB1385" s="19"/>
      <c r="BC1385" s="19" t="n">
        <v>0.44963720342024</v>
      </c>
      <c r="BD1385" s="19" t="n">
        <v>0.531174075810878</v>
      </c>
      <c r="BE1385" s="19" t="n">
        <v>0.525209196554273</v>
      </c>
      <c r="BF1385" s="19" t="n">
        <v>0.57024152140312</v>
      </c>
      <c r="BG1385" s="19" t="n">
        <v>0.666394909618705</v>
      </c>
    </row>
    <row r="1386">
      <c r="B1386" t="s">
        <v>329</v>
      </c>
      <c r="C1386" s="19" t="n">
        <v>0.156368876745437</v>
      </c>
      <c r="D1386" s="19" t="n">
        <v>0.167723570214727</v>
      </c>
      <c r="E1386" s="19" t="n">
        <v>0.143883997210869</v>
      </c>
      <c r="F1386" s="19"/>
      <c r="G1386" s="19" t="n">
        <v>0.136843010897918</v>
      </c>
      <c r="H1386" s="19" t="n">
        <v>0.169499641161708</v>
      </c>
      <c r="I1386" s="19" t="n">
        <v>0.163554927943056</v>
      </c>
      <c r="J1386" s="19" t="n">
        <v>0.176378152102385</v>
      </c>
      <c r="K1386" s="19" t="n">
        <v>0.164406397620901</v>
      </c>
      <c r="L1386" s="19" t="n">
        <v>0.131348743063192</v>
      </c>
      <c r="M1386" s="19"/>
      <c r="N1386" s="19" t="n">
        <v>0.152616533379347</v>
      </c>
      <c r="O1386" s="19" t="n">
        <v>0.180467193073735</v>
      </c>
      <c r="P1386" s="19" t="n">
        <v>0.143130782765715</v>
      </c>
      <c r="Q1386" s="19" t="n">
        <v>0.147299208913437</v>
      </c>
      <c r="R1386" s="19"/>
      <c r="S1386" s="19" t="n">
        <v>0.145894073649765</v>
      </c>
      <c r="T1386" s="19" t="n">
        <v>0.145512784991623</v>
      </c>
      <c r="U1386" s="19" t="n">
        <v>0.171944440546323</v>
      </c>
      <c r="V1386" s="19" t="n">
        <v>0.186232360552976</v>
      </c>
      <c r="W1386" s="19" t="n">
        <v>0.160825535686748</v>
      </c>
      <c r="X1386" s="19" t="n">
        <v>0.131975074119767</v>
      </c>
      <c r="Y1386" s="19" t="n">
        <v>0.14681592310931</v>
      </c>
      <c r="Z1386" s="19" t="n">
        <v>0.138419622822081</v>
      </c>
      <c r="AA1386" s="19" t="n">
        <v>0.192380606076699</v>
      </c>
      <c r="AB1386" s="19" t="n">
        <v>0.138427692090689</v>
      </c>
      <c r="AC1386" s="19" t="n">
        <v>0.130183371452653</v>
      </c>
      <c r="AD1386" s="19" t="n">
        <v>0.199172877024357</v>
      </c>
      <c r="AE1386" s="19"/>
      <c r="AF1386" s="19" t="n">
        <v>0.161031228966603</v>
      </c>
      <c r="AG1386" s="19" t="n">
        <v>0.153693146540937</v>
      </c>
      <c r="AH1386" s="19" t="n">
        <v>0.154325218466397</v>
      </c>
      <c r="AI1386" s="19"/>
      <c r="AJ1386" s="19" t="n">
        <v>0.169123405770899</v>
      </c>
      <c r="AK1386" s="19" t="n">
        <v>0.135908046261125</v>
      </c>
      <c r="AL1386" s="19" t="n">
        <v>0.13007765575953</v>
      </c>
      <c r="AM1386" s="19" t="n">
        <v>0.106987975427101</v>
      </c>
      <c r="AN1386" s="19" t="n">
        <v>0.18026241328974</v>
      </c>
      <c r="AO1386" s="19"/>
      <c r="AP1386" s="19" t="n">
        <v>0.169929835252436</v>
      </c>
      <c r="AQ1386" s="19" t="n">
        <v>0.154059759175203</v>
      </c>
      <c r="AR1386" s="19" t="n">
        <v>0.171227023976311</v>
      </c>
      <c r="AS1386" s="19" t="n">
        <v>0.130142658508395</v>
      </c>
      <c r="AT1386" s="19" t="n">
        <v>0.125727844334121</v>
      </c>
      <c r="AU1386" s="19"/>
      <c r="AV1386" s="19" t="n">
        <v>0.163169275468249</v>
      </c>
      <c r="AW1386" s="19" t="n">
        <v>0.185953703612844</v>
      </c>
      <c r="AX1386" s="19" t="n">
        <v>0.138509630060352</v>
      </c>
      <c r="AY1386" s="19" t="n">
        <v>0.124447833006044</v>
      </c>
      <c r="AZ1386" s="19" t="n">
        <v>0.162184435507829</v>
      </c>
      <c r="BA1386" s="19" t="n">
        <v>0.136718352588184</v>
      </c>
      <c r="BB1386" s="19"/>
      <c r="BC1386" s="19" t="n">
        <v>0.147879872075628</v>
      </c>
      <c r="BD1386" s="19" t="n">
        <v>0.155958760876749</v>
      </c>
      <c r="BE1386" s="19" t="n">
        <v>0.156976807874347</v>
      </c>
      <c r="BF1386" s="19" t="n">
        <v>0.161419812396063</v>
      </c>
      <c r="BG1386" s="19" t="n">
        <v>0.0698565467935675</v>
      </c>
    </row>
    <row r="1387">
      <c r="B1387" t="s">
        <v>141</v>
      </c>
      <c r="C1387" s="19" t="n">
        <v>0.355202838604213</v>
      </c>
      <c r="D1387" s="19" t="n">
        <v>0.383433341263817</v>
      </c>
      <c r="E1387" s="19" t="n">
        <v>0.328990471846774</v>
      </c>
      <c r="F1387" s="19"/>
      <c r="G1387" s="19" t="n">
        <v>0.39183767331249</v>
      </c>
      <c r="H1387" s="19" t="n">
        <v>0.375729798420854</v>
      </c>
      <c r="I1387" s="19" t="n">
        <v>0.374609076595678</v>
      </c>
      <c r="J1387" s="19" t="n">
        <v>0.320652738846859</v>
      </c>
      <c r="K1387" s="19" t="n">
        <v>0.314188285984159</v>
      </c>
      <c r="L1387" s="19" t="n">
        <v>0.353875304852976</v>
      </c>
      <c r="M1387" s="19"/>
      <c r="N1387" s="19" t="n">
        <v>0.419915085420826</v>
      </c>
      <c r="O1387" s="19" t="n">
        <v>0.330090110625865</v>
      </c>
      <c r="P1387" s="19" t="n">
        <v>0.361147550501898</v>
      </c>
      <c r="Q1387" s="19" t="n">
        <v>0.305078701701428</v>
      </c>
      <c r="R1387" s="19"/>
      <c r="S1387" s="19" t="n">
        <v>0.398923866742891</v>
      </c>
      <c r="T1387" s="19" t="n">
        <v>0.399420173984504</v>
      </c>
      <c r="U1387" s="19" t="n">
        <v>0.30787713801335</v>
      </c>
      <c r="V1387" s="19" t="n">
        <v>0.311537628487436</v>
      </c>
      <c r="W1387" s="19" t="n">
        <v>0.340422391899908</v>
      </c>
      <c r="X1387" s="19" t="n">
        <v>0.298742338121762</v>
      </c>
      <c r="Y1387" s="19" t="n">
        <v>0.36425520452125</v>
      </c>
      <c r="Z1387" s="19" t="n">
        <v>0.370279574263926</v>
      </c>
      <c r="AA1387" s="19" t="n">
        <v>0.275890399844459</v>
      </c>
      <c r="AB1387" s="19" t="n">
        <v>0.447845647128605</v>
      </c>
      <c r="AC1387" s="19" t="n">
        <v>0.41907302043421</v>
      </c>
      <c r="AD1387" s="19" t="n">
        <v>0.28181317447583</v>
      </c>
      <c r="AE1387" s="19"/>
      <c r="AF1387" s="19" t="n">
        <v>0.346857242220643</v>
      </c>
      <c r="AG1387" s="19" t="n">
        <v>0.397011943702027</v>
      </c>
      <c r="AH1387" s="19" t="n">
        <v>0.276929848411961</v>
      </c>
      <c r="AI1387" s="19"/>
      <c r="AJ1387" s="19" t="n">
        <v>0.318406787161605</v>
      </c>
      <c r="AK1387" s="19" t="n">
        <v>0.43605384769635</v>
      </c>
      <c r="AL1387" s="19" t="n">
        <v>0.387893880382907</v>
      </c>
      <c r="AM1387" s="19" t="n">
        <v>0.490660522924065</v>
      </c>
      <c r="AN1387" s="19" t="n">
        <v>0.212625643121834</v>
      </c>
      <c r="AO1387" s="19"/>
      <c r="AP1387" s="19" t="n">
        <v>0.298035605066594</v>
      </c>
      <c r="AQ1387" s="19" t="n">
        <v>0.380237076737271</v>
      </c>
      <c r="AR1387" s="19" t="n">
        <v>0.306890276573661</v>
      </c>
      <c r="AS1387" s="19" t="n">
        <v>0.417057737345006</v>
      </c>
      <c r="AT1387" s="19" t="n">
        <v>0.435375467243144</v>
      </c>
      <c r="AU1387" s="19"/>
      <c r="AV1387" s="19" t="n">
        <v>0.385475086893872</v>
      </c>
      <c r="AW1387" s="19" t="n">
        <v>0.283089438972543</v>
      </c>
      <c r="AX1387" s="19" t="n">
        <v>0.406940895593041</v>
      </c>
      <c r="AY1387" s="19" t="n">
        <v>0.412433663646482</v>
      </c>
      <c r="AZ1387" s="19" t="n">
        <v>0.367288870422487</v>
      </c>
      <c r="BA1387" s="19" t="n">
        <v>0.256030646064154</v>
      </c>
      <c r="BB1387" s="19"/>
      <c r="BC1387" s="19" t="n">
        <v>0.301757331344612</v>
      </c>
      <c r="BD1387" s="19" t="n">
        <v>0.375215314934129</v>
      </c>
      <c r="BE1387" s="19" t="n">
        <v>0.368232388679926</v>
      </c>
      <c r="BF1387" s="19" t="n">
        <v>0.408821709007056</v>
      </c>
      <c r="BG1387" s="19" t="n">
        <v>0.596538362825138</v>
      </c>
    </row>
    <row r="1388">
      <c r="C1388" s="19"/>
      <c r="D1388" s="19"/>
      <c r="E1388" s="19"/>
      <c r="F1388" s="19"/>
      <c r="G1388" s="19"/>
      <c r="H1388" s="19"/>
      <c r="I1388" s="19"/>
      <c r="J1388" s="19"/>
      <c r="K1388" s="19"/>
      <c r="L1388" s="19"/>
      <c r="M1388" s="19"/>
      <c r="N1388" s="19"/>
      <c r="O1388" s="19"/>
      <c r="P1388" s="19"/>
      <c r="Q1388" s="19"/>
      <c r="R1388" s="19"/>
      <c r="S1388" s="19"/>
      <c r="T1388" s="19"/>
      <c r="U1388" s="19"/>
      <c r="V1388" s="19"/>
      <c r="W1388" s="19"/>
      <c r="X1388" s="19"/>
      <c r="Y1388" s="19"/>
      <c r="Z1388" s="19"/>
      <c r="AA1388" s="19"/>
      <c r="AB1388" s="19"/>
      <c r="AC1388" s="19"/>
      <c r="AD1388" s="19"/>
      <c r="AE1388" s="19"/>
      <c r="AF1388" s="19"/>
      <c r="AG1388" s="19"/>
      <c r="AH1388" s="19"/>
      <c r="AI1388" s="19"/>
      <c r="AJ1388" s="19"/>
      <c r="AK1388" s="19"/>
      <c r="AL1388" s="19"/>
      <c r="AM1388" s="19"/>
      <c r="AN1388" s="19"/>
      <c r="AO1388" s="19"/>
      <c r="AP1388" s="19"/>
      <c r="AQ1388" s="19"/>
      <c r="AR1388" s="19"/>
      <c r="AS1388" s="19"/>
      <c r="AT1388" s="19"/>
      <c r="AU1388" s="19"/>
      <c r="AV1388" s="19"/>
      <c r="AW1388" s="19"/>
      <c r="AX1388" s="19"/>
      <c r="AY1388" s="19"/>
      <c r="AZ1388" s="19"/>
      <c r="BA1388" s="19"/>
      <c r="BB1388" s="19"/>
      <c r="BC1388" s="19"/>
      <c r="BD1388" s="19"/>
      <c r="BE1388" s="19"/>
      <c r="BF1388" s="19"/>
      <c r="BG1388" s="19"/>
    </row>
    <row r="1389">
      <c r="B1389" s="7" t="s">
        <v>551</v>
      </c>
      <c r="C1389" s="19"/>
      <c r="D1389" s="19"/>
      <c r="E1389" s="19"/>
      <c r="F1389" s="19"/>
      <c r="G1389" s="19"/>
      <c r="H1389" s="19"/>
      <c r="I1389" s="19"/>
      <c r="J1389" s="19"/>
      <c r="K1389" s="19"/>
      <c r="L1389" s="19"/>
      <c r="M1389" s="19"/>
      <c r="N1389" s="19"/>
      <c r="O1389" s="19"/>
      <c r="P1389" s="19"/>
      <c r="Q1389" s="19"/>
      <c r="R1389" s="19"/>
      <c r="S1389" s="19"/>
      <c r="T1389" s="19"/>
      <c r="U1389" s="19"/>
      <c r="V1389" s="19"/>
      <c r="W1389" s="19"/>
      <c r="X1389" s="19"/>
      <c r="Y1389" s="19"/>
      <c r="Z1389" s="19"/>
      <c r="AA1389" s="19"/>
      <c r="AB1389" s="19"/>
      <c r="AC1389" s="19"/>
      <c r="AD1389" s="19"/>
      <c r="AE1389" s="19"/>
      <c r="AF1389" s="19"/>
      <c r="AG1389" s="19"/>
      <c r="AH1389" s="19"/>
      <c r="AI1389" s="19"/>
      <c r="AJ1389" s="19"/>
      <c r="AK1389" s="19"/>
      <c r="AL1389" s="19"/>
      <c r="AM1389" s="19"/>
      <c r="AN1389" s="19"/>
      <c r="AO1389" s="19"/>
      <c r="AP1389" s="19"/>
      <c r="AQ1389" s="19"/>
      <c r="AR1389" s="19"/>
      <c r="AS1389" s="19"/>
      <c r="AT1389" s="19"/>
      <c r="AU1389" s="19"/>
      <c r="AV1389" s="19"/>
      <c r="AW1389" s="19"/>
      <c r="AX1389" s="19"/>
      <c r="AY1389" s="19"/>
      <c r="AZ1389" s="19"/>
      <c r="BA1389" s="19"/>
      <c r="BB1389" s="19"/>
      <c r="BC1389" s="19"/>
      <c r="BD1389" s="19"/>
      <c r="BE1389" s="19"/>
      <c r="BF1389" s="19"/>
      <c r="BG1389" s="19"/>
    </row>
    <row r="1390">
      <c r="B1390" s="26" t="s">
        <v>79</v>
      </c>
      <c r="C1390" s="19"/>
      <c r="D1390" s="19"/>
      <c r="E1390" s="19"/>
      <c r="F1390" s="19"/>
      <c r="G1390" s="19"/>
      <c r="H1390" s="19"/>
      <c r="I1390" s="19"/>
      <c r="J1390" s="19"/>
      <c r="K1390" s="19"/>
      <c r="L1390" s="19"/>
      <c r="M1390" s="19"/>
      <c r="N1390" s="19"/>
      <c r="O1390" s="19"/>
      <c r="P1390" s="19"/>
      <c r="Q1390" s="19"/>
      <c r="R1390" s="19"/>
      <c r="S1390" s="19"/>
      <c r="T1390" s="19"/>
      <c r="U1390" s="19"/>
      <c r="V1390" s="19"/>
      <c r="W1390" s="19"/>
      <c r="X1390" s="19"/>
      <c r="Y1390" s="19"/>
      <c r="Z1390" s="19"/>
      <c r="AA1390" s="19"/>
      <c r="AB1390" s="19"/>
      <c r="AC1390" s="19"/>
      <c r="AD1390" s="19"/>
      <c r="AE1390" s="19"/>
      <c r="AF1390" s="19"/>
      <c r="AG1390" s="19"/>
      <c r="AH1390" s="19"/>
      <c r="AI1390" s="19"/>
      <c r="AJ1390" s="19"/>
      <c r="AK1390" s="19"/>
      <c r="AL1390" s="19"/>
      <c r="AM1390" s="19"/>
      <c r="AN1390" s="19"/>
      <c r="AO1390" s="19"/>
      <c r="AP1390" s="19"/>
      <c r="AQ1390" s="19"/>
      <c r="AR1390" s="19"/>
      <c r="AS1390" s="19"/>
      <c r="AT1390" s="19"/>
      <c r="AU1390" s="19"/>
      <c r="AV1390" s="19"/>
      <c r="AW1390" s="19"/>
      <c r="AX1390" s="19"/>
      <c r="AY1390" s="19"/>
      <c r="AZ1390" s="19"/>
      <c r="BA1390" s="19"/>
      <c r="BB1390" s="19"/>
      <c r="BC1390" s="19"/>
      <c r="BD1390" s="19"/>
      <c r="BE1390" s="19"/>
      <c r="BF1390" s="19"/>
      <c r="BG1390" s="19"/>
    </row>
    <row r="1391">
      <c r="B1391" t="s">
        <v>323</v>
      </c>
      <c r="C1391" s="19" t="n">
        <v>0.103934573798229</v>
      </c>
      <c r="D1391" s="19" t="n">
        <v>0.117320263603809</v>
      </c>
      <c r="E1391" s="19" t="n">
        <v>0.0916974190680607</v>
      </c>
      <c r="F1391" s="19"/>
      <c r="G1391" s="19" t="n">
        <v>0.150934881207433</v>
      </c>
      <c r="H1391" s="19" t="n">
        <v>0.200908840358718</v>
      </c>
      <c r="I1391" s="19" t="n">
        <v>0.100604464739678</v>
      </c>
      <c r="J1391" s="19" t="n">
        <v>0.0568767813114907</v>
      </c>
      <c r="K1391" s="19" t="n">
        <v>0.0676375106166184</v>
      </c>
      <c r="L1391" s="19" t="n">
        <v>0.0591705351422059</v>
      </c>
      <c r="M1391" s="19"/>
      <c r="N1391" s="19" t="n">
        <v>0.163492680065342</v>
      </c>
      <c r="O1391" s="19" t="n">
        <v>0.0906733415958245</v>
      </c>
      <c r="P1391" s="19" t="n">
        <v>0.0694372458750887</v>
      </c>
      <c r="Q1391" s="19" t="n">
        <v>0.0840675446946674</v>
      </c>
      <c r="R1391" s="19"/>
      <c r="S1391" s="19" t="n">
        <v>0.188156686939481</v>
      </c>
      <c r="T1391" s="19" t="n">
        <v>0.0661861390237166</v>
      </c>
      <c r="U1391" s="19" t="n">
        <v>0.0495863479293461</v>
      </c>
      <c r="V1391" s="19" t="n">
        <v>0.102224322394615</v>
      </c>
      <c r="W1391" s="19" t="n">
        <v>0.109451954596619</v>
      </c>
      <c r="X1391" s="19" t="n">
        <v>0.136190455441386</v>
      </c>
      <c r="Y1391" s="19" t="n">
        <v>0.0711429238715334</v>
      </c>
      <c r="Z1391" s="19" t="n">
        <v>0.0641238030923494</v>
      </c>
      <c r="AA1391" s="19" t="n">
        <v>0.133592452001923</v>
      </c>
      <c r="AB1391" s="19" t="n">
        <v>0.0449542631273022</v>
      </c>
      <c r="AC1391" s="19" t="n">
        <v>0.0960742510230134</v>
      </c>
      <c r="AD1391" s="19" t="n">
        <v>0.13577638727767</v>
      </c>
      <c r="AE1391" s="19"/>
      <c r="AF1391" s="19" t="n">
        <v>0.0747067926769007</v>
      </c>
      <c r="AG1391" s="19" t="n">
        <v>0.132161313254853</v>
      </c>
      <c r="AH1391" s="19" t="n">
        <v>0.0935150132634433</v>
      </c>
      <c r="AI1391" s="19"/>
      <c r="AJ1391" s="19" t="n">
        <v>0.105313043275053</v>
      </c>
      <c r="AK1391" s="19" t="n">
        <v>0.150642085768476</v>
      </c>
      <c r="AL1391" s="19" t="n">
        <v>0.0922753745096616</v>
      </c>
      <c r="AM1391" s="19" t="n">
        <v>0.0215298936713306</v>
      </c>
      <c r="AN1391" s="19" t="n">
        <v>0.0588737212613257</v>
      </c>
      <c r="AO1391" s="19"/>
      <c r="AP1391" s="19" t="n">
        <v>0.116916636710288</v>
      </c>
      <c r="AQ1391" s="19" t="n">
        <v>0.160010848398485</v>
      </c>
      <c r="AR1391" s="19" t="n">
        <v>0.0749970800998059</v>
      </c>
      <c r="AS1391" s="19" t="n">
        <v>0.036941955636763</v>
      </c>
      <c r="AT1391" s="19" t="n">
        <v>0.0736730893361256</v>
      </c>
      <c r="AU1391" s="19"/>
      <c r="AV1391" s="19" t="n">
        <v>0.191485399813042</v>
      </c>
      <c r="AW1391" s="19" t="n">
        <v>0.134611701907096</v>
      </c>
      <c r="AX1391" s="19" t="n">
        <v>0.0654755993382881</v>
      </c>
      <c r="AY1391" s="19" t="n">
        <v>0.0202498820255785</v>
      </c>
      <c r="AZ1391" s="19" t="n">
        <v>0.0695266061940385</v>
      </c>
      <c r="BA1391" s="19" t="n">
        <v>0.0521138604091052</v>
      </c>
      <c r="BB1391" s="19"/>
      <c r="BC1391" s="19" t="n">
        <v>0.0697967015382423</v>
      </c>
      <c r="BD1391" s="19" t="n">
        <v>0.0833132901139546</v>
      </c>
      <c r="BE1391" s="19" t="n">
        <v>0.136931144170323</v>
      </c>
      <c r="BF1391" s="19" t="n">
        <v>0.157302110369686</v>
      </c>
      <c r="BG1391" s="19" t="n">
        <v>0.245794350986692</v>
      </c>
    </row>
    <row r="1392">
      <c r="B1392" t="s">
        <v>324</v>
      </c>
      <c r="C1392" s="19" t="n">
        <v>0.327129128415458</v>
      </c>
      <c r="D1392" s="19" t="n">
        <v>0.348292786935413</v>
      </c>
      <c r="E1392" s="19" t="n">
        <v>0.30819747428452</v>
      </c>
      <c r="F1392" s="19"/>
      <c r="G1392" s="19" t="n">
        <v>0.311197102651199</v>
      </c>
      <c r="H1392" s="19" t="n">
        <v>0.343056040023501</v>
      </c>
      <c r="I1392" s="19" t="n">
        <v>0.302859004133347</v>
      </c>
      <c r="J1392" s="19" t="n">
        <v>0.355597533800749</v>
      </c>
      <c r="K1392" s="19" t="n">
        <v>0.333485773380504</v>
      </c>
      <c r="L1392" s="19" t="n">
        <v>0.3172701145825</v>
      </c>
      <c r="M1392" s="19"/>
      <c r="N1392" s="19" t="n">
        <v>0.381862008506633</v>
      </c>
      <c r="O1392" s="19" t="n">
        <v>0.322819369208041</v>
      </c>
      <c r="P1392" s="19" t="n">
        <v>0.280893304864564</v>
      </c>
      <c r="Q1392" s="19" t="n">
        <v>0.313912719258346</v>
      </c>
      <c r="R1392" s="19"/>
      <c r="S1392" s="19" t="n">
        <v>0.342951925450494</v>
      </c>
      <c r="T1392" s="19" t="n">
        <v>0.354113485569108</v>
      </c>
      <c r="U1392" s="19" t="n">
        <v>0.250254500791216</v>
      </c>
      <c r="V1392" s="19" t="n">
        <v>0.346558318546335</v>
      </c>
      <c r="W1392" s="19" t="n">
        <v>0.347149337468437</v>
      </c>
      <c r="X1392" s="19" t="n">
        <v>0.35234639137478</v>
      </c>
      <c r="Y1392" s="19" t="n">
        <v>0.302714747927122</v>
      </c>
      <c r="Z1392" s="19" t="n">
        <v>0.330969686663244</v>
      </c>
      <c r="AA1392" s="19" t="n">
        <v>0.287725304980135</v>
      </c>
      <c r="AB1392" s="19" t="n">
        <v>0.342126313121216</v>
      </c>
      <c r="AC1392" s="19" t="n">
        <v>0.303008632947309</v>
      </c>
      <c r="AD1392" s="19" t="n">
        <v>0.360781326107059</v>
      </c>
      <c r="AE1392" s="19"/>
      <c r="AF1392" s="19" t="n">
        <v>0.295590072958426</v>
      </c>
      <c r="AG1392" s="19" t="n">
        <v>0.354178884383602</v>
      </c>
      <c r="AH1392" s="19" t="n">
        <v>0.339868457912214</v>
      </c>
      <c r="AI1392" s="19"/>
      <c r="AJ1392" s="19" t="n">
        <v>0.307729828663848</v>
      </c>
      <c r="AK1392" s="19" t="n">
        <v>0.389984188849572</v>
      </c>
      <c r="AL1392" s="19" t="n">
        <v>0.368962434579518</v>
      </c>
      <c r="AM1392" s="19" t="n">
        <v>0.202737354101963</v>
      </c>
      <c r="AN1392" s="19" t="n">
        <v>0.297114301269439</v>
      </c>
      <c r="AO1392" s="19"/>
      <c r="AP1392" s="19" t="n">
        <v>0.314163150943799</v>
      </c>
      <c r="AQ1392" s="19" t="n">
        <v>0.409682535599771</v>
      </c>
      <c r="AR1392" s="19" t="n">
        <v>0.386432385358846</v>
      </c>
      <c r="AS1392" s="19" t="n">
        <v>0.209037778273258</v>
      </c>
      <c r="AT1392" s="19" t="n">
        <v>0.231697489699216</v>
      </c>
      <c r="AU1392" s="19"/>
      <c r="AV1392" s="19" t="n">
        <v>0.430917511494392</v>
      </c>
      <c r="AW1392" s="19" t="n">
        <v>0.333552554451485</v>
      </c>
      <c r="AX1392" s="19" t="n">
        <v>0.44359122449894</v>
      </c>
      <c r="AY1392" s="19" t="n">
        <v>0.204031453003188</v>
      </c>
      <c r="AZ1392" s="19" t="n">
        <v>0.271304466714457</v>
      </c>
      <c r="BA1392" s="19" t="n">
        <v>0.300338849770989</v>
      </c>
      <c r="BB1392" s="19"/>
      <c r="BC1392" s="19" t="n">
        <v>0.319624162398114</v>
      </c>
      <c r="BD1392" s="19" t="n">
        <v>0.291131149646485</v>
      </c>
      <c r="BE1392" s="19" t="n">
        <v>0.348836929197798</v>
      </c>
      <c r="BF1392" s="19" t="n">
        <v>0.39311769470794</v>
      </c>
      <c r="BG1392" s="19" t="n">
        <v>0.32185625759696</v>
      </c>
    </row>
    <row r="1393">
      <c r="B1393" t="s">
        <v>325</v>
      </c>
      <c r="C1393" s="19" t="n">
        <v>0.228786253329836</v>
      </c>
      <c r="D1393" s="19" t="n">
        <v>0.227479654751084</v>
      </c>
      <c r="E1393" s="19" t="n">
        <v>0.230557345841687</v>
      </c>
      <c r="F1393" s="19"/>
      <c r="G1393" s="19" t="n">
        <v>0.246987895896365</v>
      </c>
      <c r="H1393" s="19" t="n">
        <v>0.164577680695325</v>
      </c>
      <c r="I1393" s="19" t="n">
        <v>0.259702923021843</v>
      </c>
      <c r="J1393" s="19" t="n">
        <v>0.244939043793378</v>
      </c>
      <c r="K1393" s="19" t="n">
        <v>0.197229670450804</v>
      </c>
      <c r="L1393" s="19" t="n">
        <v>0.251664896998873</v>
      </c>
      <c r="M1393" s="19"/>
      <c r="N1393" s="19" t="n">
        <v>0.199290882594461</v>
      </c>
      <c r="O1393" s="19" t="n">
        <v>0.236983518602932</v>
      </c>
      <c r="P1393" s="19" t="n">
        <v>0.235988580910969</v>
      </c>
      <c r="Q1393" s="19" t="n">
        <v>0.244183228803422</v>
      </c>
      <c r="R1393" s="19"/>
      <c r="S1393" s="19" t="n">
        <v>0.230552863561935</v>
      </c>
      <c r="T1393" s="19" t="n">
        <v>0.199531975498919</v>
      </c>
      <c r="U1393" s="19" t="n">
        <v>0.260723275520833</v>
      </c>
      <c r="V1393" s="19" t="n">
        <v>0.239096362362012</v>
      </c>
      <c r="W1393" s="19" t="n">
        <v>0.266273845042524</v>
      </c>
      <c r="X1393" s="19" t="n">
        <v>0.214614586994956</v>
      </c>
      <c r="Y1393" s="19" t="n">
        <v>0.243164559505871</v>
      </c>
      <c r="Z1393" s="19" t="n">
        <v>0.213169463751146</v>
      </c>
      <c r="AA1393" s="19" t="n">
        <v>0.177916964600775</v>
      </c>
      <c r="AB1393" s="19" t="n">
        <v>0.24351852670516</v>
      </c>
      <c r="AC1393" s="19" t="n">
        <v>0.294857241143686</v>
      </c>
      <c r="AD1393" s="19" t="n">
        <v>0.199549679124807</v>
      </c>
      <c r="AE1393" s="19"/>
      <c r="AF1393" s="19" t="n">
        <v>0.219141392154597</v>
      </c>
      <c r="AG1393" s="19" t="n">
        <v>0.232692957756098</v>
      </c>
      <c r="AH1393" s="19" t="n">
        <v>0.227478059887387</v>
      </c>
      <c r="AI1393" s="19"/>
      <c r="AJ1393" s="19" t="n">
        <v>0.226873717609042</v>
      </c>
      <c r="AK1393" s="19" t="n">
        <v>0.219033990353669</v>
      </c>
      <c r="AL1393" s="19" t="n">
        <v>0.278740061476669</v>
      </c>
      <c r="AM1393" s="19" t="n">
        <v>0.166363447803333</v>
      </c>
      <c r="AN1393" s="19" t="n">
        <v>0.247650779934081</v>
      </c>
      <c r="AO1393" s="19"/>
      <c r="AP1393" s="19" t="n">
        <v>0.236884326933527</v>
      </c>
      <c r="AQ1393" s="19" t="n">
        <v>0.222362641282226</v>
      </c>
      <c r="AR1393" s="19" t="n">
        <v>0.249418963299933</v>
      </c>
      <c r="AS1393" s="19" t="n">
        <v>0.235528732780043</v>
      </c>
      <c r="AT1393" s="19" t="n">
        <v>0.223817434867563</v>
      </c>
      <c r="AU1393" s="19"/>
      <c r="AV1393" s="19" t="n">
        <v>0.217894197187358</v>
      </c>
      <c r="AW1393" s="19" t="n">
        <v>0.233870773124445</v>
      </c>
      <c r="AX1393" s="19" t="n">
        <v>0.255987680859569</v>
      </c>
      <c r="AY1393" s="19" t="n">
        <v>0.233622088010007</v>
      </c>
      <c r="AZ1393" s="19" t="n">
        <v>0.215950982241265</v>
      </c>
      <c r="BA1393" s="19" t="n">
        <v>0.21056936360779</v>
      </c>
      <c r="BB1393" s="19"/>
      <c r="BC1393" s="19" t="n">
        <v>0.245800865170325</v>
      </c>
      <c r="BD1393" s="19" t="n">
        <v>0.20809783150239</v>
      </c>
      <c r="BE1393" s="19" t="n">
        <v>0.245170486769443</v>
      </c>
      <c r="BF1393" s="19" t="n">
        <v>0.209876155534519</v>
      </c>
      <c r="BG1393" s="19" t="n">
        <v>0.251550510112688</v>
      </c>
    </row>
    <row r="1394">
      <c r="B1394" t="s">
        <v>326</v>
      </c>
      <c r="C1394" s="19" t="n">
        <v>0.176075748970189</v>
      </c>
      <c r="D1394" s="19" t="n">
        <v>0.16110216313211</v>
      </c>
      <c r="E1394" s="19" t="n">
        <v>0.190213879817084</v>
      </c>
      <c r="F1394" s="19"/>
      <c r="G1394" s="19" t="n">
        <v>0.17161972979615</v>
      </c>
      <c r="H1394" s="19" t="n">
        <v>0.169460790870578</v>
      </c>
      <c r="I1394" s="19" t="n">
        <v>0.183860994078264</v>
      </c>
      <c r="J1394" s="19" t="n">
        <v>0.167294711548758</v>
      </c>
      <c r="K1394" s="19" t="n">
        <v>0.158134217278684</v>
      </c>
      <c r="L1394" s="19" t="n">
        <v>0.197267300486987</v>
      </c>
      <c r="M1394" s="19"/>
      <c r="N1394" s="19" t="n">
        <v>0.152441609746226</v>
      </c>
      <c r="O1394" s="19" t="n">
        <v>0.205422027901157</v>
      </c>
      <c r="P1394" s="19" t="n">
        <v>0.182498792761815</v>
      </c>
      <c r="Q1394" s="19" t="n">
        <v>0.1657351723729</v>
      </c>
      <c r="R1394" s="19"/>
      <c r="S1394" s="19" t="n">
        <v>0.151677914421011</v>
      </c>
      <c r="T1394" s="19" t="n">
        <v>0.189152155710457</v>
      </c>
      <c r="U1394" s="19" t="n">
        <v>0.229029560170144</v>
      </c>
      <c r="V1394" s="19" t="n">
        <v>0.183365705977006</v>
      </c>
      <c r="W1394" s="19" t="n">
        <v>0.152608222821757</v>
      </c>
      <c r="X1394" s="19" t="n">
        <v>0.137311343639646</v>
      </c>
      <c r="Y1394" s="19" t="n">
        <v>0.140075177882077</v>
      </c>
      <c r="Z1394" s="19" t="n">
        <v>0.217865913267554</v>
      </c>
      <c r="AA1394" s="19" t="n">
        <v>0.222708650566187</v>
      </c>
      <c r="AB1394" s="19" t="n">
        <v>0.182149267662571</v>
      </c>
      <c r="AC1394" s="19" t="n">
        <v>0.139450204194648</v>
      </c>
      <c r="AD1394" s="19" t="n">
        <v>0.154370687546348</v>
      </c>
      <c r="AE1394" s="19"/>
      <c r="AF1394" s="19" t="n">
        <v>0.181157700116362</v>
      </c>
      <c r="AG1394" s="19" t="n">
        <v>0.16522401409776</v>
      </c>
      <c r="AH1394" s="19" t="n">
        <v>0.165855098330582</v>
      </c>
      <c r="AI1394" s="19"/>
      <c r="AJ1394" s="19" t="n">
        <v>0.169414975569595</v>
      </c>
      <c r="AK1394" s="19" t="n">
        <v>0.138723289573182</v>
      </c>
      <c r="AL1394" s="19" t="n">
        <v>0.174942412051305</v>
      </c>
      <c r="AM1394" s="19" t="n">
        <v>0.261655252611534</v>
      </c>
      <c r="AN1394" s="19" t="n">
        <v>0.199057493136029</v>
      </c>
      <c r="AO1394" s="19"/>
      <c r="AP1394" s="19" t="n">
        <v>0.168735622730072</v>
      </c>
      <c r="AQ1394" s="19" t="n">
        <v>0.125093285432031</v>
      </c>
      <c r="AR1394" s="19" t="n">
        <v>0.191012589866153</v>
      </c>
      <c r="AS1394" s="19" t="n">
        <v>0.196488035051676</v>
      </c>
      <c r="AT1394" s="19" t="n">
        <v>0.244866699993564</v>
      </c>
      <c r="AU1394" s="19"/>
      <c r="AV1394" s="19" t="n">
        <v>0.113274470405953</v>
      </c>
      <c r="AW1394" s="19" t="n">
        <v>0.161449654156628</v>
      </c>
      <c r="AX1394" s="19" t="n">
        <v>0.160960403223151</v>
      </c>
      <c r="AY1394" s="19" t="n">
        <v>0.209829514113798</v>
      </c>
      <c r="AZ1394" s="19" t="n">
        <v>0.257063701305779</v>
      </c>
      <c r="BA1394" s="19" t="n">
        <v>0.218194848628443</v>
      </c>
      <c r="BB1394" s="19"/>
      <c r="BC1394" s="19" t="n">
        <v>0.191421616006167</v>
      </c>
      <c r="BD1394" s="19" t="n">
        <v>0.218493786468549</v>
      </c>
      <c r="BE1394" s="19" t="n">
        <v>0.139617877468279</v>
      </c>
      <c r="BF1394" s="19" t="n">
        <v>0.15045121067189</v>
      </c>
      <c r="BG1394" s="19" t="n">
        <v>0.0918185462141274</v>
      </c>
    </row>
    <row r="1395">
      <c r="B1395" t="s">
        <v>327</v>
      </c>
      <c r="C1395" s="19" t="n">
        <v>0.131497824414541</v>
      </c>
      <c r="D1395" s="19" t="n">
        <v>0.117378846312685</v>
      </c>
      <c r="E1395" s="19" t="n">
        <v>0.143578068788582</v>
      </c>
      <c r="F1395" s="19"/>
      <c r="G1395" s="19" t="n">
        <v>0.0865775686236836</v>
      </c>
      <c r="H1395" s="19" t="n">
        <v>0.082295766334901</v>
      </c>
      <c r="I1395" s="19" t="n">
        <v>0.106777998849602</v>
      </c>
      <c r="J1395" s="19" t="n">
        <v>0.155999470361588</v>
      </c>
      <c r="K1395" s="19" t="n">
        <v>0.216506618019078</v>
      </c>
      <c r="L1395" s="19" t="n">
        <v>0.144451683712703</v>
      </c>
      <c r="M1395" s="19"/>
      <c r="N1395" s="19" t="n">
        <v>0.0828604943533235</v>
      </c>
      <c r="O1395" s="19" t="n">
        <v>0.108394271183417</v>
      </c>
      <c r="P1395" s="19" t="n">
        <v>0.190397103050964</v>
      </c>
      <c r="Q1395" s="19" t="n">
        <v>0.156433426601764</v>
      </c>
      <c r="R1395" s="19"/>
      <c r="S1395" s="19" t="n">
        <v>0.0692189776510202</v>
      </c>
      <c r="T1395" s="19" t="n">
        <v>0.14211710825758</v>
      </c>
      <c r="U1395" s="19" t="n">
        <v>0.183651159199502</v>
      </c>
      <c r="V1395" s="19" t="n">
        <v>0.0945773534650959</v>
      </c>
      <c r="W1395" s="19" t="n">
        <v>0.0962709337177978</v>
      </c>
      <c r="X1395" s="19" t="n">
        <v>0.130299026802676</v>
      </c>
      <c r="Y1395" s="19" t="n">
        <v>0.19077457348011</v>
      </c>
      <c r="Z1395" s="19" t="n">
        <v>0.141182213682527</v>
      </c>
      <c r="AA1395" s="19" t="n">
        <v>0.128193029379933</v>
      </c>
      <c r="AB1395" s="19" t="n">
        <v>0.164795484709431</v>
      </c>
      <c r="AC1395" s="19" t="n">
        <v>0.166609670691344</v>
      </c>
      <c r="AD1395" s="19" t="n">
        <v>0.116652807843106</v>
      </c>
      <c r="AE1395" s="19"/>
      <c r="AF1395" s="19" t="n">
        <v>0.206339196327387</v>
      </c>
      <c r="AG1395" s="19" t="n">
        <v>0.0867383611916357</v>
      </c>
      <c r="AH1395" s="19" t="n">
        <v>0.108242979289339</v>
      </c>
      <c r="AI1395" s="19"/>
      <c r="AJ1395" s="19" t="n">
        <v>0.163889758999639</v>
      </c>
      <c r="AK1395" s="19" t="n">
        <v>0.0850584886283859</v>
      </c>
      <c r="AL1395" s="19" t="n">
        <v>0.0619572540098342</v>
      </c>
      <c r="AM1395" s="19" t="n">
        <v>0.34771405181184</v>
      </c>
      <c r="AN1395" s="19" t="n">
        <v>0.128825686428681</v>
      </c>
      <c r="AO1395" s="19"/>
      <c r="AP1395" s="19" t="n">
        <v>0.142131576149152</v>
      </c>
      <c r="AQ1395" s="19" t="n">
        <v>0.0557157522723222</v>
      </c>
      <c r="AR1395" s="19" t="n">
        <v>0.0761743489105389</v>
      </c>
      <c r="AS1395" s="19" t="n">
        <v>0.310541916943187</v>
      </c>
      <c r="AT1395" s="19" t="n">
        <v>0.157071158370962</v>
      </c>
      <c r="AU1395" s="19"/>
      <c r="AV1395" s="19" t="n">
        <v>0.0269492155896938</v>
      </c>
      <c r="AW1395" s="19" t="n">
        <v>0.111610557394876</v>
      </c>
      <c r="AX1395" s="19" t="n">
        <v>0.063610880564821</v>
      </c>
      <c r="AY1395" s="19" t="n">
        <v>0.318050501848884</v>
      </c>
      <c r="AZ1395" s="19" t="n">
        <v>0.129360464549342</v>
      </c>
      <c r="BA1395" s="19" t="n">
        <v>0.136337409052333</v>
      </c>
      <c r="BB1395" s="19"/>
      <c r="BC1395" s="19" t="n">
        <v>0.142965376582526</v>
      </c>
      <c r="BD1395" s="19" t="n">
        <v>0.160397827573449</v>
      </c>
      <c r="BE1395" s="19" t="n">
        <v>0.0952986085244151</v>
      </c>
      <c r="BF1395" s="19" t="n">
        <v>0.0656966194103456</v>
      </c>
      <c r="BG1395" s="19" t="n">
        <v>0.0210990611396959</v>
      </c>
    </row>
    <row r="1396">
      <c r="B1396" t="s">
        <v>100</v>
      </c>
      <c r="C1396" s="19" t="n">
        <v>0.0325764710717468</v>
      </c>
      <c r="D1396" s="19" t="n">
        <v>0.0284262852648991</v>
      </c>
      <c r="E1396" s="19" t="n">
        <v>0.0357558122000663</v>
      </c>
      <c r="F1396" s="19"/>
      <c r="G1396" s="19" t="n">
        <v>0.0326828218251684</v>
      </c>
      <c r="H1396" s="19" t="n">
        <v>0.039700881716977</v>
      </c>
      <c r="I1396" s="19" t="n">
        <v>0.0461946151772668</v>
      </c>
      <c r="J1396" s="19" t="n">
        <v>0.0192924591840357</v>
      </c>
      <c r="K1396" s="19" t="n">
        <v>0.0270062102543113</v>
      </c>
      <c r="L1396" s="19" t="n">
        <v>0.0301754690767324</v>
      </c>
      <c r="M1396" s="19"/>
      <c r="N1396" s="19" t="n">
        <v>0.0200523247340144</v>
      </c>
      <c r="O1396" s="19" t="n">
        <v>0.0357074715086289</v>
      </c>
      <c r="P1396" s="19" t="n">
        <v>0.0407849725366</v>
      </c>
      <c r="Q1396" s="19" t="n">
        <v>0.0356679082689003</v>
      </c>
      <c r="R1396" s="19"/>
      <c r="S1396" s="19" t="n">
        <v>0.0174416319760587</v>
      </c>
      <c r="T1396" s="19" t="n">
        <v>0.0488991359402192</v>
      </c>
      <c r="U1396" s="19" t="n">
        <v>0.0267551563889593</v>
      </c>
      <c r="V1396" s="19" t="n">
        <v>0.0341779372549364</v>
      </c>
      <c r="W1396" s="19" t="n">
        <v>0.0282457063528668</v>
      </c>
      <c r="X1396" s="19" t="n">
        <v>0.0292381957465553</v>
      </c>
      <c r="Y1396" s="19" t="n">
        <v>0.0521280173332869</v>
      </c>
      <c r="Z1396" s="19" t="n">
        <v>0.0326889195431783</v>
      </c>
      <c r="AA1396" s="19" t="n">
        <v>0.0498635984710477</v>
      </c>
      <c r="AB1396" s="19" t="n">
        <v>0.0224561446743191</v>
      </c>
      <c r="AC1396" s="19" t="n">
        <v>0</v>
      </c>
      <c r="AD1396" s="19" t="n">
        <v>0.0328691121010097</v>
      </c>
      <c r="AE1396" s="19"/>
      <c r="AF1396" s="19" t="n">
        <v>0.0230648457663266</v>
      </c>
      <c r="AG1396" s="19" t="n">
        <v>0.0290044693160511</v>
      </c>
      <c r="AH1396" s="19" t="n">
        <v>0.0650403913170343</v>
      </c>
      <c r="AI1396" s="19"/>
      <c r="AJ1396" s="19" t="n">
        <v>0.026778675882823</v>
      </c>
      <c r="AK1396" s="19" t="n">
        <v>0.0165579568267147</v>
      </c>
      <c r="AL1396" s="19" t="n">
        <v>0.0231224633730124</v>
      </c>
      <c r="AM1396" s="19" t="n">
        <v>0</v>
      </c>
      <c r="AN1396" s="19" t="n">
        <v>0.0684780179704449</v>
      </c>
      <c r="AO1396" s="19"/>
      <c r="AP1396" s="19" t="n">
        <v>0.0211686865331617</v>
      </c>
      <c r="AQ1396" s="19" t="n">
        <v>0.0271349370151649</v>
      </c>
      <c r="AR1396" s="19" t="n">
        <v>0.0219646324647232</v>
      </c>
      <c r="AS1396" s="19" t="n">
        <v>0.0114615813150729</v>
      </c>
      <c r="AT1396" s="19" t="n">
        <v>0.068874127732569</v>
      </c>
      <c r="AU1396" s="19"/>
      <c r="AV1396" s="19" t="n">
        <v>0.0194792055095602</v>
      </c>
      <c r="AW1396" s="19" t="n">
        <v>0.0249047589654704</v>
      </c>
      <c r="AX1396" s="19" t="n">
        <v>0.0103742115152307</v>
      </c>
      <c r="AY1396" s="19" t="n">
        <v>0.0142165609985438</v>
      </c>
      <c r="AZ1396" s="19" t="n">
        <v>0.0567937789951177</v>
      </c>
      <c r="BA1396" s="19" t="n">
        <v>0.0824456685313409</v>
      </c>
      <c r="BB1396" s="19"/>
      <c r="BC1396" s="19" t="n">
        <v>0.0303912783046251</v>
      </c>
      <c r="BD1396" s="19" t="n">
        <v>0.0385661146951728</v>
      </c>
      <c r="BE1396" s="19" t="n">
        <v>0.0341449538697433</v>
      </c>
      <c r="BF1396" s="19" t="n">
        <v>0.023556209305619</v>
      </c>
      <c r="BG1396" s="19" t="n">
        <v>0.0678812739498372</v>
      </c>
    </row>
    <row r="1397">
      <c r="B1397" t="s">
        <v>328</v>
      </c>
      <c r="C1397" s="19" t="n">
        <v>0.431063702213687</v>
      </c>
      <c r="D1397" s="19" t="n">
        <v>0.465613050539222</v>
      </c>
      <c r="E1397" s="19" t="n">
        <v>0.39989489335258</v>
      </c>
      <c r="F1397" s="19"/>
      <c r="G1397" s="19" t="n">
        <v>0.462131983858633</v>
      </c>
      <c r="H1397" s="19" t="n">
        <v>0.543964880382219</v>
      </c>
      <c r="I1397" s="19" t="n">
        <v>0.403463468873025</v>
      </c>
      <c r="J1397" s="19" t="n">
        <v>0.41247431511224</v>
      </c>
      <c r="K1397" s="19" t="n">
        <v>0.401123283997123</v>
      </c>
      <c r="L1397" s="19" t="n">
        <v>0.376440649724706</v>
      </c>
      <c r="M1397" s="19"/>
      <c r="N1397" s="19" t="n">
        <v>0.545354688571975</v>
      </c>
      <c r="O1397" s="19" t="n">
        <v>0.413492710803865</v>
      </c>
      <c r="P1397" s="19" t="n">
        <v>0.350330550739653</v>
      </c>
      <c r="Q1397" s="19" t="n">
        <v>0.397980263953013</v>
      </c>
      <c r="R1397" s="19"/>
      <c r="S1397" s="19" t="n">
        <v>0.531108612389975</v>
      </c>
      <c r="T1397" s="19" t="n">
        <v>0.420299624592825</v>
      </c>
      <c r="U1397" s="19" t="n">
        <v>0.299840848720562</v>
      </c>
      <c r="V1397" s="19" t="n">
        <v>0.44878264094095</v>
      </c>
      <c r="W1397" s="19" t="n">
        <v>0.456601292065055</v>
      </c>
      <c r="X1397" s="19" t="n">
        <v>0.488536846816166</v>
      </c>
      <c r="Y1397" s="19" t="n">
        <v>0.373857671798655</v>
      </c>
      <c r="Z1397" s="19" t="n">
        <v>0.395093489755594</v>
      </c>
      <c r="AA1397" s="19" t="n">
        <v>0.421317756982058</v>
      </c>
      <c r="AB1397" s="19" t="n">
        <v>0.387080576248519</v>
      </c>
      <c r="AC1397" s="19" t="n">
        <v>0.399082883970323</v>
      </c>
      <c r="AD1397" s="19" t="n">
        <v>0.49655771338473</v>
      </c>
      <c r="AE1397" s="19"/>
      <c r="AF1397" s="19" t="n">
        <v>0.370296865635327</v>
      </c>
      <c r="AG1397" s="19" t="n">
        <v>0.486340197638455</v>
      </c>
      <c r="AH1397" s="19" t="n">
        <v>0.433383471175657</v>
      </c>
      <c r="AI1397" s="19"/>
      <c r="AJ1397" s="19" t="n">
        <v>0.413042871938901</v>
      </c>
      <c r="AK1397" s="19" t="n">
        <v>0.540626274618049</v>
      </c>
      <c r="AL1397" s="19" t="n">
        <v>0.461237809089179</v>
      </c>
      <c r="AM1397" s="19" t="n">
        <v>0.224267247773294</v>
      </c>
      <c r="AN1397" s="19" t="n">
        <v>0.355988022530765</v>
      </c>
      <c r="AO1397" s="19"/>
      <c r="AP1397" s="19" t="n">
        <v>0.431079787654087</v>
      </c>
      <c r="AQ1397" s="19" t="n">
        <v>0.569693383998256</v>
      </c>
      <c r="AR1397" s="19" t="n">
        <v>0.461429465458652</v>
      </c>
      <c r="AS1397" s="19" t="n">
        <v>0.245979733910021</v>
      </c>
      <c r="AT1397" s="19" t="n">
        <v>0.305370579035342</v>
      </c>
      <c r="AU1397" s="19"/>
      <c r="AV1397" s="19" t="n">
        <v>0.622402911307434</v>
      </c>
      <c r="AW1397" s="19" t="n">
        <v>0.468164256358581</v>
      </c>
      <c r="AX1397" s="19" t="n">
        <v>0.509066823837228</v>
      </c>
      <c r="AY1397" s="19" t="n">
        <v>0.224281335028766</v>
      </c>
      <c r="AZ1397" s="19" t="n">
        <v>0.340831072908495</v>
      </c>
      <c r="BA1397" s="19" t="n">
        <v>0.352452710180094</v>
      </c>
      <c r="BB1397" s="19"/>
      <c r="BC1397" s="19" t="n">
        <v>0.389420863936357</v>
      </c>
      <c r="BD1397" s="19" t="n">
        <v>0.374444439760439</v>
      </c>
      <c r="BE1397" s="19" t="n">
        <v>0.48576807336812</v>
      </c>
      <c r="BF1397" s="19" t="n">
        <v>0.550419805077626</v>
      </c>
      <c r="BG1397" s="19" t="n">
        <v>0.567650608583652</v>
      </c>
    </row>
    <row r="1398">
      <c r="B1398" t="s">
        <v>329</v>
      </c>
      <c r="C1398" s="19" t="n">
        <v>0.30757357338473</v>
      </c>
      <c r="D1398" s="19" t="n">
        <v>0.278481009444795</v>
      </c>
      <c r="E1398" s="19" t="n">
        <v>0.333791948605666</v>
      </c>
      <c r="F1398" s="19"/>
      <c r="G1398" s="19" t="n">
        <v>0.258197298419834</v>
      </c>
      <c r="H1398" s="19" t="n">
        <v>0.251756557205479</v>
      </c>
      <c r="I1398" s="19" t="n">
        <v>0.290638992927865</v>
      </c>
      <c r="J1398" s="19" t="n">
        <v>0.323294181910346</v>
      </c>
      <c r="K1398" s="19" t="n">
        <v>0.374640835297762</v>
      </c>
      <c r="L1398" s="19" t="n">
        <v>0.341718984199689</v>
      </c>
      <c r="M1398" s="19"/>
      <c r="N1398" s="19" t="n">
        <v>0.235302104099549</v>
      </c>
      <c r="O1398" s="19" t="n">
        <v>0.313816299084574</v>
      </c>
      <c r="P1398" s="19" t="n">
        <v>0.372895895812779</v>
      </c>
      <c r="Q1398" s="19" t="n">
        <v>0.322168598974665</v>
      </c>
      <c r="R1398" s="19"/>
      <c r="S1398" s="19" t="n">
        <v>0.220896892072031</v>
      </c>
      <c r="T1398" s="19" t="n">
        <v>0.331269263968037</v>
      </c>
      <c r="U1398" s="19" t="n">
        <v>0.412680719369646</v>
      </c>
      <c r="V1398" s="19" t="n">
        <v>0.277943059442101</v>
      </c>
      <c r="W1398" s="19" t="n">
        <v>0.248879156539554</v>
      </c>
      <c r="X1398" s="19" t="n">
        <v>0.267610370442322</v>
      </c>
      <c r="Y1398" s="19" t="n">
        <v>0.330849751362187</v>
      </c>
      <c r="Z1398" s="19" t="n">
        <v>0.359048126950082</v>
      </c>
      <c r="AA1398" s="19" t="n">
        <v>0.350901679946119</v>
      </c>
      <c r="AB1398" s="19" t="n">
        <v>0.346944752372002</v>
      </c>
      <c r="AC1398" s="19" t="n">
        <v>0.306059874885992</v>
      </c>
      <c r="AD1398" s="19" t="n">
        <v>0.271023495389454</v>
      </c>
      <c r="AE1398" s="19"/>
      <c r="AF1398" s="19" t="n">
        <v>0.387496896443749</v>
      </c>
      <c r="AG1398" s="19" t="n">
        <v>0.251962375289395</v>
      </c>
      <c r="AH1398" s="19" t="n">
        <v>0.274098077619921</v>
      </c>
      <c r="AI1398" s="19"/>
      <c r="AJ1398" s="19" t="n">
        <v>0.333304734569234</v>
      </c>
      <c r="AK1398" s="19" t="n">
        <v>0.223781778201567</v>
      </c>
      <c r="AL1398" s="19" t="n">
        <v>0.236899666061139</v>
      </c>
      <c r="AM1398" s="19" t="n">
        <v>0.609369304423374</v>
      </c>
      <c r="AN1398" s="19" t="n">
        <v>0.32788317956471</v>
      </c>
      <c r="AO1398" s="19"/>
      <c r="AP1398" s="19" t="n">
        <v>0.310867198879224</v>
      </c>
      <c r="AQ1398" s="19" t="n">
        <v>0.180809037704353</v>
      </c>
      <c r="AR1398" s="19" t="n">
        <v>0.267186938776692</v>
      </c>
      <c r="AS1398" s="19" t="n">
        <v>0.507029951994863</v>
      </c>
      <c r="AT1398" s="19" t="n">
        <v>0.401937858364526</v>
      </c>
      <c r="AU1398" s="19"/>
      <c r="AV1398" s="19" t="n">
        <v>0.140223685995647</v>
      </c>
      <c r="AW1398" s="19" t="n">
        <v>0.273060211551504</v>
      </c>
      <c r="AX1398" s="19" t="n">
        <v>0.224571283787972</v>
      </c>
      <c r="AY1398" s="19" t="n">
        <v>0.527880015962682</v>
      </c>
      <c r="AZ1398" s="19" t="n">
        <v>0.386424165855122</v>
      </c>
      <c r="BA1398" s="19" t="n">
        <v>0.354532257680775</v>
      </c>
      <c r="BB1398" s="19"/>
      <c r="BC1398" s="19" t="n">
        <v>0.334386992588694</v>
      </c>
      <c r="BD1398" s="19" t="n">
        <v>0.378891614041997</v>
      </c>
      <c r="BE1398" s="19" t="n">
        <v>0.234916485992694</v>
      </c>
      <c r="BF1398" s="19" t="n">
        <v>0.216147830082236</v>
      </c>
      <c r="BG1398" s="19" t="n">
        <v>0.112917607353823</v>
      </c>
    </row>
    <row r="1399">
      <c r="B1399" t="s">
        <v>141</v>
      </c>
      <c r="C1399" s="19" t="n">
        <v>0.123490128828957</v>
      </c>
      <c r="D1399" s="19" t="n">
        <v>0.187132041094426</v>
      </c>
      <c r="E1399" s="19" t="n">
        <v>0.066102944746914</v>
      </c>
      <c r="F1399" s="19"/>
      <c r="G1399" s="19" t="n">
        <v>0.203934685438799</v>
      </c>
      <c r="H1399" s="19" t="n">
        <v>0.292208323176741</v>
      </c>
      <c r="I1399" s="19" t="n">
        <v>0.11282447594516</v>
      </c>
      <c r="J1399" s="19" t="n">
        <v>0.0891801332018941</v>
      </c>
      <c r="K1399" s="19" t="n">
        <v>0.0264824486993607</v>
      </c>
      <c r="L1399" s="19" t="n">
        <v>0.0347216655250168</v>
      </c>
      <c r="M1399" s="19"/>
      <c r="N1399" s="19" t="n">
        <v>0.310052584472426</v>
      </c>
      <c r="O1399" s="19" t="n">
        <v>0.0996764117192914</v>
      </c>
      <c r="P1399" s="19" t="n">
        <v>-0.0225653450731262</v>
      </c>
      <c r="Q1399" s="19" t="n">
        <v>0.0758116649783488</v>
      </c>
      <c r="R1399" s="19"/>
      <c r="S1399" s="19" t="n">
        <v>0.310211720317945</v>
      </c>
      <c r="T1399" s="19" t="n">
        <v>0.089030360624788</v>
      </c>
      <c r="U1399" s="19" t="n">
        <v>-0.112839870649085</v>
      </c>
      <c r="V1399" s="19" t="n">
        <v>0.170839581498848</v>
      </c>
      <c r="W1399" s="19" t="n">
        <v>0.207722135525501</v>
      </c>
      <c r="X1399" s="19" t="n">
        <v>0.220926476373844</v>
      </c>
      <c r="Y1399" s="19" t="n">
        <v>0.0430079204364682</v>
      </c>
      <c r="Z1399" s="19" t="n">
        <v>0.0360453628055122</v>
      </c>
      <c r="AA1399" s="19" t="n">
        <v>0.0704160770359384</v>
      </c>
      <c r="AB1399" s="19" t="n">
        <v>0.0401358238765165</v>
      </c>
      <c r="AC1399" s="19" t="n">
        <v>0.0930230090843309</v>
      </c>
      <c r="AD1399" s="19" t="n">
        <v>0.225534217995276</v>
      </c>
      <c r="AE1399" s="19"/>
      <c r="AF1399" s="19" t="n">
        <v>-0.0172000308084224</v>
      </c>
      <c r="AG1399" s="19" t="n">
        <v>0.23437782234906</v>
      </c>
      <c r="AH1399" s="19" t="n">
        <v>0.159285393555736</v>
      </c>
      <c r="AI1399" s="19"/>
      <c r="AJ1399" s="19" t="n">
        <v>0.0797381373696668</v>
      </c>
      <c r="AK1399" s="19" t="n">
        <v>0.316844496416481</v>
      </c>
      <c r="AL1399" s="19" t="n">
        <v>0.22433814302804</v>
      </c>
      <c r="AM1399" s="19" t="n">
        <v>-0.38510205665008</v>
      </c>
      <c r="AN1399" s="19" t="n">
        <v>0.0281048429660545</v>
      </c>
      <c r="AO1399" s="19"/>
      <c r="AP1399" s="19" t="n">
        <v>0.120212588774863</v>
      </c>
      <c r="AQ1399" s="19" t="n">
        <v>0.388884346293903</v>
      </c>
      <c r="AR1399" s="19" t="n">
        <v>0.19424252668196</v>
      </c>
      <c r="AS1399" s="19" t="n">
        <v>-0.261050218084842</v>
      </c>
      <c r="AT1399" s="19" t="n">
        <v>-0.0965672793291842</v>
      </c>
      <c r="AU1399" s="19"/>
      <c r="AV1399" s="19" t="n">
        <v>0.482179225311787</v>
      </c>
      <c r="AW1399" s="19" t="n">
        <v>0.195104044807077</v>
      </c>
      <c r="AX1399" s="19" t="n">
        <v>0.284495540049256</v>
      </c>
      <c r="AY1399" s="19" t="n">
        <v>-0.303598680933916</v>
      </c>
      <c r="AZ1399" s="19" t="n">
        <v>-0.0455930929466261</v>
      </c>
      <c r="BA1399" s="19" t="n">
        <v>-0.00207954750068168</v>
      </c>
      <c r="BB1399" s="19"/>
      <c r="BC1399" s="19" t="n">
        <v>0.0550338713476632</v>
      </c>
      <c r="BD1399" s="19" t="n">
        <v>-0.004447174281558</v>
      </c>
      <c r="BE1399" s="19" t="n">
        <v>0.250851587375427</v>
      </c>
      <c r="BF1399" s="19" t="n">
        <v>0.334271974995391</v>
      </c>
      <c r="BG1399" s="19" t="n">
        <v>0.454733001229828</v>
      </c>
    </row>
    <row r="1400">
      <c r="C1400" s="19"/>
      <c r="D1400" s="19"/>
      <c r="E1400" s="19"/>
      <c r="F1400" s="19"/>
      <c r="G1400" s="19"/>
      <c r="H1400" s="19"/>
      <c r="I1400" s="19"/>
      <c r="J1400" s="19"/>
      <c r="K1400" s="19"/>
      <c r="L1400" s="19"/>
      <c r="M1400" s="19"/>
      <c r="N1400" s="19"/>
      <c r="O1400" s="19"/>
      <c r="P1400" s="19"/>
      <c r="Q1400" s="19"/>
      <c r="R1400" s="19"/>
      <c r="S1400" s="19"/>
      <c r="T1400" s="19"/>
      <c r="U1400" s="19"/>
      <c r="V1400" s="19"/>
      <c r="W1400" s="19"/>
      <c r="X1400" s="19"/>
      <c r="Y1400" s="19"/>
      <c r="Z1400" s="19"/>
      <c r="AA1400" s="19"/>
      <c r="AB1400" s="19"/>
      <c r="AC1400" s="19"/>
      <c r="AD1400" s="19"/>
      <c r="AE1400" s="19"/>
      <c r="AF1400" s="19"/>
      <c r="AG1400" s="19"/>
      <c r="AH1400" s="19"/>
      <c r="AI1400" s="19"/>
      <c r="AJ1400" s="19"/>
      <c r="AK1400" s="19"/>
      <c r="AL1400" s="19"/>
      <c r="AM1400" s="19"/>
      <c r="AN1400" s="19"/>
      <c r="AO1400" s="19"/>
      <c r="AP1400" s="19"/>
      <c r="AQ1400" s="19"/>
      <c r="AR1400" s="19"/>
      <c r="AS1400" s="19"/>
      <c r="AT1400" s="19"/>
      <c r="AU1400" s="19"/>
      <c r="AV1400" s="19"/>
      <c r="AW1400" s="19"/>
      <c r="AX1400" s="19"/>
      <c r="AY1400" s="19"/>
      <c r="AZ1400" s="19"/>
      <c r="BA1400" s="19"/>
      <c r="BB1400" s="19"/>
      <c r="BC1400" s="19"/>
      <c r="BD1400" s="19"/>
      <c r="BE1400" s="19"/>
      <c r="BF1400" s="19"/>
      <c r="BG1400" s="19"/>
    </row>
    <row r="1401">
      <c r="B1401" s="7" t="s">
        <v>556</v>
      </c>
      <c r="C1401" s="19"/>
      <c r="D1401" s="19"/>
      <c r="E1401" s="19"/>
      <c r="F1401" s="19"/>
      <c r="G1401" s="19"/>
      <c r="H1401" s="19"/>
      <c r="I1401" s="19"/>
      <c r="J1401" s="19"/>
      <c r="K1401" s="19"/>
      <c r="L1401" s="19"/>
      <c r="M1401" s="19"/>
      <c r="N1401" s="19"/>
      <c r="O1401" s="19"/>
      <c r="P1401" s="19"/>
      <c r="Q1401" s="19"/>
      <c r="R1401" s="19"/>
      <c r="S1401" s="19"/>
      <c r="T1401" s="19"/>
      <c r="U1401" s="19"/>
      <c r="V1401" s="19"/>
      <c r="W1401" s="19"/>
      <c r="X1401" s="19"/>
      <c r="Y1401" s="19"/>
      <c r="Z1401" s="19"/>
      <c r="AA1401" s="19"/>
      <c r="AB1401" s="19"/>
      <c r="AC1401" s="19"/>
      <c r="AD1401" s="19"/>
      <c r="AE1401" s="19"/>
      <c r="AF1401" s="19"/>
      <c r="AG1401" s="19"/>
      <c r="AH1401" s="19"/>
      <c r="AI1401" s="19"/>
      <c r="AJ1401" s="19"/>
      <c r="AK1401" s="19"/>
      <c r="AL1401" s="19"/>
      <c r="AM1401" s="19"/>
      <c r="AN1401" s="19"/>
      <c r="AO1401" s="19"/>
      <c r="AP1401" s="19"/>
      <c r="AQ1401" s="19"/>
      <c r="AR1401" s="19"/>
      <c r="AS1401" s="19"/>
      <c r="AT1401" s="19"/>
      <c r="AU1401" s="19"/>
      <c r="AV1401" s="19"/>
      <c r="AW1401" s="19"/>
      <c r="AX1401" s="19"/>
      <c r="AY1401" s="19"/>
      <c r="AZ1401" s="19"/>
      <c r="BA1401" s="19"/>
      <c r="BB1401" s="19"/>
      <c r="BC1401" s="19"/>
      <c r="BD1401" s="19"/>
      <c r="BE1401" s="19"/>
      <c r="BF1401" s="19"/>
      <c r="BG1401" s="19"/>
    </row>
    <row r="1402">
      <c r="B1402" s="26" t="s">
        <v>79</v>
      </c>
      <c r="C1402" s="19"/>
      <c r="D1402" s="19"/>
      <c r="E1402" s="19"/>
      <c r="F1402" s="19"/>
      <c r="G1402" s="19"/>
      <c r="H1402" s="19"/>
      <c r="I1402" s="19"/>
      <c r="J1402" s="19"/>
      <c r="K1402" s="19"/>
      <c r="L1402" s="19"/>
      <c r="M1402" s="19"/>
      <c r="N1402" s="19"/>
      <c r="O1402" s="19"/>
      <c r="P1402" s="19"/>
      <c r="Q1402" s="19"/>
      <c r="R1402" s="19"/>
      <c r="S1402" s="19"/>
      <c r="T1402" s="19"/>
      <c r="U1402" s="19"/>
      <c r="V1402" s="19"/>
      <c r="W1402" s="19"/>
      <c r="X1402" s="19"/>
      <c r="Y1402" s="19"/>
      <c r="Z1402" s="19"/>
      <c r="AA1402" s="19"/>
      <c r="AB1402" s="19"/>
      <c r="AC1402" s="19"/>
      <c r="AD1402" s="19"/>
      <c r="AE1402" s="19"/>
      <c r="AF1402" s="19"/>
      <c r="AG1402" s="19"/>
      <c r="AH1402" s="19"/>
      <c r="AI1402" s="19"/>
      <c r="AJ1402" s="19"/>
      <c r="AK1402" s="19"/>
      <c r="AL1402" s="19"/>
      <c r="AM1402" s="19"/>
      <c r="AN1402" s="19"/>
      <c r="AO1402" s="19"/>
      <c r="AP1402" s="19"/>
      <c r="AQ1402" s="19"/>
      <c r="AR1402" s="19"/>
      <c r="AS1402" s="19"/>
      <c r="AT1402" s="19"/>
      <c r="AU1402" s="19"/>
      <c r="AV1402" s="19"/>
      <c r="AW1402" s="19"/>
      <c r="AX1402" s="19"/>
      <c r="AY1402" s="19"/>
      <c r="AZ1402" s="19"/>
      <c r="BA1402" s="19"/>
      <c r="BB1402" s="19"/>
      <c r="BC1402" s="19"/>
      <c r="BD1402" s="19"/>
      <c r="BE1402" s="19"/>
      <c r="BF1402" s="19"/>
      <c r="BG1402" s="19"/>
    </row>
    <row r="1403">
      <c r="B1403" t="s">
        <v>552</v>
      </c>
      <c r="C1403" s="19" t="n">
        <v>0.0282487676690246</v>
      </c>
      <c r="D1403" s="19" t="n">
        <v>0.0324906830201654</v>
      </c>
      <c r="E1403" s="19" t="n">
        <v>0.0243338450445854</v>
      </c>
      <c r="F1403" s="19"/>
      <c r="G1403" s="19" t="n">
        <v>0.0653471655483593</v>
      </c>
      <c r="H1403" s="19" t="n">
        <v>0.0589149386595828</v>
      </c>
      <c r="I1403" s="19" t="n">
        <v>0.0239994697419866</v>
      </c>
      <c r="J1403" s="19" t="n">
        <v>0.0126729623554422</v>
      </c>
      <c r="K1403" s="19" t="n">
        <v>0.0135662825898388</v>
      </c>
      <c r="L1403" s="19" t="n">
        <v>0.00453797521164865</v>
      </c>
      <c r="M1403" s="19"/>
      <c r="N1403" s="19" t="n">
        <v>0.0417497831180271</v>
      </c>
      <c r="O1403" s="19" t="n">
        <v>0.0322305882709106</v>
      </c>
      <c r="P1403" s="19" t="n">
        <v>0.0173050749945637</v>
      </c>
      <c r="Q1403" s="19" t="n">
        <v>0.0192334960619373</v>
      </c>
      <c r="R1403" s="19"/>
      <c r="S1403" s="19" t="n">
        <v>0.0375288155578545</v>
      </c>
      <c r="T1403" s="19" t="n">
        <v>0.0220126942491795</v>
      </c>
      <c r="U1403" s="19" t="n">
        <v>0.00600839609959397</v>
      </c>
      <c r="V1403" s="19" t="n">
        <v>0.0391784885640292</v>
      </c>
      <c r="W1403" s="19" t="n">
        <v>0.0346622218423011</v>
      </c>
      <c r="X1403" s="19" t="n">
        <v>0.0534635424034478</v>
      </c>
      <c r="Y1403" s="19" t="n">
        <v>0.0216136771632069</v>
      </c>
      <c r="Z1403" s="19" t="n">
        <v>0</v>
      </c>
      <c r="AA1403" s="19" t="n">
        <v>0.035417867165419</v>
      </c>
      <c r="AB1403" s="19" t="n">
        <v>0.0148001944895783</v>
      </c>
      <c r="AC1403" s="19" t="n">
        <v>0.0383180107120694</v>
      </c>
      <c r="AD1403" s="19" t="n">
        <v>0</v>
      </c>
      <c r="AE1403" s="19"/>
      <c r="AF1403" s="19" t="n">
        <v>0.0201995317292188</v>
      </c>
      <c r="AG1403" s="19" t="n">
        <v>0.0389436826946832</v>
      </c>
      <c r="AH1403" s="19" t="n">
        <v>0.0169658053747839</v>
      </c>
      <c r="AI1403" s="19"/>
      <c r="AJ1403" s="19" t="n">
        <v>0.0292644785460654</v>
      </c>
      <c r="AK1403" s="19" t="n">
        <v>0.0523037360289538</v>
      </c>
      <c r="AL1403" s="19" t="n">
        <v>0.0105459156258483</v>
      </c>
      <c r="AM1403" s="19" t="n">
        <v>0</v>
      </c>
      <c r="AN1403" s="19" t="n">
        <v>0.00702277287357842</v>
      </c>
      <c r="AO1403" s="19"/>
      <c r="AP1403" s="19" t="n">
        <v>0.0314625429112492</v>
      </c>
      <c r="AQ1403" s="19" t="n">
        <v>0.0498672799773622</v>
      </c>
      <c r="AR1403" s="19" t="n">
        <v>0.00814168807985363</v>
      </c>
      <c r="AS1403" s="19" t="n">
        <v>0.00670288383252055</v>
      </c>
      <c r="AT1403" s="19" t="n">
        <v>0.0210797747541619</v>
      </c>
      <c r="AU1403" s="19"/>
      <c r="AV1403" s="19" t="n">
        <v>0.0580419363025314</v>
      </c>
      <c r="AW1403" s="19" t="n">
        <v>0.0347780713309146</v>
      </c>
      <c r="AX1403" s="19" t="n">
        <v>0.0135787768207771</v>
      </c>
      <c r="AY1403" s="19" t="n">
        <v>0.00797919607492349</v>
      </c>
      <c r="AZ1403" s="19" t="n">
        <v>0.00732029198938448</v>
      </c>
      <c r="BA1403" s="19" t="n">
        <v>0.00655109365357433</v>
      </c>
      <c r="BB1403" s="19"/>
      <c r="BC1403" s="19" t="n">
        <v>0.0225530584866339</v>
      </c>
      <c r="BD1403" s="19" t="n">
        <v>0.0291861587332788</v>
      </c>
      <c r="BE1403" s="19" t="n">
        <v>0.0251564526534024</v>
      </c>
      <c r="BF1403" s="19" t="n">
        <v>0.0594159697009631</v>
      </c>
      <c r="BG1403" s="19" t="n">
        <v>0.0665432649619541</v>
      </c>
    </row>
    <row r="1404">
      <c r="B1404" t="s">
        <v>553</v>
      </c>
      <c r="C1404" s="19" t="n">
        <v>0.200082167379773</v>
      </c>
      <c r="D1404" s="19" t="n">
        <v>0.240529915626194</v>
      </c>
      <c r="E1404" s="19" t="n">
        <v>0.161132927653067</v>
      </c>
      <c r="F1404" s="19"/>
      <c r="G1404" s="19" t="n">
        <v>0.286020051374674</v>
      </c>
      <c r="H1404" s="19" t="n">
        <v>0.325865026277641</v>
      </c>
      <c r="I1404" s="19" t="n">
        <v>0.214883662133197</v>
      </c>
      <c r="J1404" s="19" t="n">
        <v>0.179809676684001</v>
      </c>
      <c r="K1404" s="19" t="n">
        <v>0.132445086274873</v>
      </c>
      <c r="L1404" s="19" t="n">
        <v>0.090616455198315</v>
      </c>
      <c r="M1404" s="19"/>
      <c r="N1404" s="19" t="n">
        <v>0.238978580679155</v>
      </c>
      <c r="O1404" s="19" t="n">
        <v>0.237339897960411</v>
      </c>
      <c r="P1404" s="19" t="n">
        <v>0.171236339652813</v>
      </c>
      <c r="Q1404" s="19" t="n">
        <v>0.145176181138732</v>
      </c>
      <c r="R1404" s="19"/>
      <c r="S1404" s="19" t="n">
        <v>0.270057368721075</v>
      </c>
      <c r="T1404" s="19" t="n">
        <v>0.188034523300533</v>
      </c>
      <c r="U1404" s="19" t="n">
        <v>0.190528707599254</v>
      </c>
      <c r="V1404" s="19" t="n">
        <v>0.216279244650851</v>
      </c>
      <c r="W1404" s="19" t="n">
        <v>0.231990981027488</v>
      </c>
      <c r="X1404" s="19" t="n">
        <v>0.220060805056151</v>
      </c>
      <c r="Y1404" s="19" t="n">
        <v>0.185413649674606</v>
      </c>
      <c r="Z1404" s="19" t="n">
        <v>0.198231438856094</v>
      </c>
      <c r="AA1404" s="19" t="n">
        <v>0.180145250874319</v>
      </c>
      <c r="AB1404" s="19" t="n">
        <v>0.15516893582409</v>
      </c>
      <c r="AC1404" s="19" t="n">
        <v>0.13918236587201</v>
      </c>
      <c r="AD1404" s="19" t="n">
        <v>0.118285666825587</v>
      </c>
      <c r="AE1404" s="19"/>
      <c r="AF1404" s="19" t="n">
        <v>0.16133090416558</v>
      </c>
      <c r="AG1404" s="19" t="n">
        <v>0.203660061595326</v>
      </c>
      <c r="AH1404" s="19" t="n">
        <v>0.224623623970194</v>
      </c>
      <c r="AI1404" s="19"/>
      <c r="AJ1404" s="19" t="n">
        <v>0.175002730476414</v>
      </c>
      <c r="AK1404" s="19" t="n">
        <v>0.269826515659576</v>
      </c>
      <c r="AL1404" s="19" t="n">
        <v>0.171252225961069</v>
      </c>
      <c r="AM1404" s="19" t="n">
        <v>0.103846761914877</v>
      </c>
      <c r="AN1404" s="19" t="n">
        <v>0.17435072835638</v>
      </c>
      <c r="AO1404" s="19"/>
      <c r="AP1404" s="19" t="n">
        <v>0.171582460646186</v>
      </c>
      <c r="AQ1404" s="19" t="n">
        <v>0.282129971042175</v>
      </c>
      <c r="AR1404" s="19" t="n">
        <v>0.143116099646199</v>
      </c>
      <c r="AS1404" s="19" t="n">
        <v>0.120911001527324</v>
      </c>
      <c r="AT1404" s="19" t="n">
        <v>0.188433505019183</v>
      </c>
      <c r="AU1404" s="19"/>
      <c r="AV1404" s="19" t="n">
        <v>0.307642923150283</v>
      </c>
      <c r="AW1404" s="19" t="n">
        <v>0.194335859523322</v>
      </c>
      <c r="AX1404" s="19" t="n">
        <v>0.141647312194771</v>
      </c>
      <c r="AY1404" s="19" t="n">
        <v>0.119025065773912</v>
      </c>
      <c r="AZ1404" s="19" t="n">
        <v>0.158698244773639</v>
      </c>
      <c r="BA1404" s="19" t="n">
        <v>0.191818839371173</v>
      </c>
      <c r="BB1404" s="19"/>
      <c r="BC1404" s="19" t="n">
        <v>0.148046450507062</v>
      </c>
      <c r="BD1404" s="19" t="n">
        <v>0.219642846754645</v>
      </c>
      <c r="BE1404" s="19" t="n">
        <v>0.226692105537725</v>
      </c>
      <c r="BF1404" s="19" t="n">
        <v>0.283330629160168</v>
      </c>
      <c r="BG1404" s="19" t="n">
        <v>0.333818395015527</v>
      </c>
    </row>
    <row r="1405">
      <c r="B1405" t="s">
        <v>554</v>
      </c>
      <c r="C1405" s="19" t="n">
        <v>0.505448646222385</v>
      </c>
      <c r="D1405" s="19" t="n">
        <v>0.506733489873075</v>
      </c>
      <c r="E1405" s="19" t="n">
        <v>0.50423171790853</v>
      </c>
      <c r="F1405" s="19"/>
      <c r="G1405" s="19" t="n">
        <v>0.444528986872269</v>
      </c>
      <c r="H1405" s="19" t="n">
        <v>0.418571612209068</v>
      </c>
      <c r="I1405" s="19" t="n">
        <v>0.485694632615476</v>
      </c>
      <c r="J1405" s="19" t="n">
        <v>0.50029534311206</v>
      </c>
      <c r="K1405" s="19" t="n">
        <v>0.531413701428665</v>
      </c>
      <c r="L1405" s="19" t="n">
        <v>0.61930586957874</v>
      </c>
      <c r="M1405" s="19"/>
      <c r="N1405" s="19" t="n">
        <v>0.524941460635555</v>
      </c>
      <c r="O1405" s="19" t="n">
        <v>0.476342529646667</v>
      </c>
      <c r="P1405" s="19" t="n">
        <v>0.500799913133703</v>
      </c>
      <c r="Q1405" s="19" t="n">
        <v>0.517809644688751</v>
      </c>
      <c r="R1405" s="19"/>
      <c r="S1405" s="19" t="n">
        <v>0.484224018043684</v>
      </c>
      <c r="T1405" s="19" t="n">
        <v>0.492783450216057</v>
      </c>
      <c r="U1405" s="19" t="n">
        <v>0.519997181416731</v>
      </c>
      <c r="V1405" s="19" t="n">
        <v>0.473375570773282</v>
      </c>
      <c r="W1405" s="19" t="n">
        <v>0.498400665152676</v>
      </c>
      <c r="X1405" s="19" t="n">
        <v>0.453281163381636</v>
      </c>
      <c r="Y1405" s="19" t="n">
        <v>0.519313113131299</v>
      </c>
      <c r="Z1405" s="19" t="n">
        <v>0.520621587397796</v>
      </c>
      <c r="AA1405" s="19" t="n">
        <v>0.491192879493913</v>
      </c>
      <c r="AB1405" s="19" t="n">
        <v>0.558038004761926</v>
      </c>
      <c r="AC1405" s="19" t="n">
        <v>0.542932325389459</v>
      </c>
      <c r="AD1405" s="19" t="n">
        <v>0.665230162278334</v>
      </c>
      <c r="AE1405" s="19"/>
      <c r="AF1405" s="19" t="n">
        <v>0.501905403792557</v>
      </c>
      <c r="AG1405" s="19" t="n">
        <v>0.536875213904026</v>
      </c>
      <c r="AH1405" s="19" t="n">
        <v>0.433896570713982</v>
      </c>
      <c r="AI1405" s="19"/>
      <c r="AJ1405" s="19" t="n">
        <v>0.53643880161739</v>
      </c>
      <c r="AK1405" s="19" t="n">
        <v>0.447270592951715</v>
      </c>
      <c r="AL1405" s="19" t="n">
        <v>0.607923209903424</v>
      </c>
      <c r="AM1405" s="19" t="n">
        <v>0.384554508387674</v>
      </c>
      <c r="AN1405" s="19" t="n">
        <v>0.479413490536663</v>
      </c>
      <c r="AO1405" s="19"/>
      <c r="AP1405" s="19" t="n">
        <v>0.54224367003152</v>
      </c>
      <c r="AQ1405" s="19" t="n">
        <v>0.465030606852914</v>
      </c>
      <c r="AR1405" s="19" t="n">
        <v>0.59944939618238</v>
      </c>
      <c r="AS1405" s="19" t="n">
        <v>0.478322382018307</v>
      </c>
      <c r="AT1405" s="19" t="n">
        <v>0.507481983421099</v>
      </c>
      <c r="AU1405" s="19"/>
      <c r="AV1405" s="19" t="n">
        <v>0.448299652715039</v>
      </c>
      <c r="AW1405" s="19" t="n">
        <v>0.539954712146096</v>
      </c>
      <c r="AX1405" s="19" t="n">
        <v>0.606038427273013</v>
      </c>
      <c r="AY1405" s="19" t="n">
        <v>0.49312768408987</v>
      </c>
      <c r="AZ1405" s="19" t="n">
        <v>0.548218547166482</v>
      </c>
      <c r="BA1405" s="19" t="n">
        <v>0.508927741522946</v>
      </c>
      <c r="BB1405" s="19"/>
      <c r="BC1405" s="19" t="n">
        <v>0.47924188483307</v>
      </c>
      <c r="BD1405" s="19" t="n">
        <v>0.470346361793761</v>
      </c>
      <c r="BE1405" s="19" t="n">
        <v>0.551625148344432</v>
      </c>
      <c r="BF1405" s="19" t="n">
        <v>0.455541846160242</v>
      </c>
      <c r="BG1405" s="19" t="n">
        <v>0.343633881520164</v>
      </c>
    </row>
    <row r="1406">
      <c r="B1406" t="s">
        <v>555</v>
      </c>
      <c r="C1406" s="19" t="n">
        <v>0.240323374341104</v>
      </c>
      <c r="D1406" s="19" t="n">
        <v>0.199542593217935</v>
      </c>
      <c r="E1406" s="19" t="n">
        <v>0.280259896649679</v>
      </c>
      <c r="F1406" s="19"/>
      <c r="G1406" s="19" t="n">
        <v>0.175895404613161</v>
      </c>
      <c r="H1406" s="19" t="n">
        <v>0.169743899910858</v>
      </c>
      <c r="I1406" s="19" t="n">
        <v>0.242735679985748</v>
      </c>
      <c r="J1406" s="19" t="n">
        <v>0.275083194967421</v>
      </c>
      <c r="K1406" s="19" t="n">
        <v>0.307522591292212</v>
      </c>
      <c r="L1406" s="19" t="n">
        <v>0.265277022434233</v>
      </c>
      <c r="M1406" s="19"/>
      <c r="N1406" s="19" t="n">
        <v>0.184454652885218</v>
      </c>
      <c r="O1406" s="19" t="n">
        <v>0.226541200475192</v>
      </c>
      <c r="P1406" s="19" t="n">
        <v>0.284646928426798</v>
      </c>
      <c r="Q1406" s="19" t="n">
        <v>0.276383486526844</v>
      </c>
      <c r="R1406" s="19"/>
      <c r="S1406" s="19" t="n">
        <v>0.190816350881251</v>
      </c>
      <c r="T1406" s="19" t="n">
        <v>0.25863970917196</v>
      </c>
      <c r="U1406" s="19" t="n">
        <v>0.270630479347181</v>
      </c>
      <c r="V1406" s="19" t="n">
        <v>0.244597692656136</v>
      </c>
      <c r="W1406" s="19" t="n">
        <v>0.197936453164536</v>
      </c>
      <c r="X1406" s="19" t="n">
        <v>0.223225857987608</v>
      </c>
      <c r="Y1406" s="19" t="n">
        <v>0.244685752175707</v>
      </c>
      <c r="Z1406" s="19" t="n">
        <v>0.248117881814539</v>
      </c>
      <c r="AA1406" s="19" t="n">
        <v>0.280844223623291</v>
      </c>
      <c r="AB1406" s="19" t="n">
        <v>0.244771469569115</v>
      </c>
      <c r="AC1406" s="19" t="n">
        <v>0.279567298026461</v>
      </c>
      <c r="AD1406" s="19" t="n">
        <v>0.199598434971329</v>
      </c>
      <c r="AE1406" s="19"/>
      <c r="AF1406" s="19" t="n">
        <v>0.296109537316017</v>
      </c>
      <c r="AG1406" s="19" t="n">
        <v>0.201592186868611</v>
      </c>
      <c r="AH1406" s="19" t="n">
        <v>0.265201372231954</v>
      </c>
      <c r="AI1406" s="19"/>
      <c r="AJ1406" s="19" t="n">
        <v>0.244105609857516</v>
      </c>
      <c r="AK1406" s="19" t="n">
        <v>0.214075159989867</v>
      </c>
      <c r="AL1406" s="19" t="n">
        <v>0.188837726965691</v>
      </c>
      <c r="AM1406" s="19" t="n">
        <v>0.466141973297825</v>
      </c>
      <c r="AN1406" s="19" t="n">
        <v>0.285095890784897</v>
      </c>
      <c r="AO1406" s="19"/>
      <c r="AP1406" s="19" t="n">
        <v>0.236545418363564</v>
      </c>
      <c r="AQ1406" s="19" t="n">
        <v>0.181462427639466</v>
      </c>
      <c r="AR1406" s="19" t="n">
        <v>0.226628065911681</v>
      </c>
      <c r="AS1406" s="19" t="n">
        <v>0.386266189356689</v>
      </c>
      <c r="AT1406" s="19" t="n">
        <v>0.250035589169094</v>
      </c>
      <c r="AU1406" s="19"/>
      <c r="AV1406" s="19" t="n">
        <v>0.162440862679476</v>
      </c>
      <c r="AW1406" s="19" t="n">
        <v>0.218267199979656</v>
      </c>
      <c r="AX1406" s="19" t="n">
        <v>0.228816059784054</v>
      </c>
      <c r="AY1406" s="19" t="n">
        <v>0.362891376553091</v>
      </c>
      <c r="AZ1406" s="19" t="n">
        <v>0.247108580389612</v>
      </c>
      <c r="BA1406" s="19" t="n">
        <v>0.243484095210007</v>
      </c>
      <c r="BB1406" s="19"/>
      <c r="BC1406" s="19" t="n">
        <v>0.329210272579562</v>
      </c>
      <c r="BD1406" s="19" t="n">
        <v>0.253698860685235</v>
      </c>
      <c r="BE1406" s="19" t="n">
        <v>0.172896024647243</v>
      </c>
      <c r="BF1406" s="19" t="n">
        <v>0.182002377925467</v>
      </c>
      <c r="BG1406" s="19" t="n">
        <v>0.142999824955149</v>
      </c>
    </row>
    <row r="1407">
      <c r="B1407" t="s">
        <v>100</v>
      </c>
      <c r="C1407" s="19" t="n">
        <v>0.0258970443877131</v>
      </c>
      <c r="D1407" s="19" t="n">
        <v>0.02070331826263</v>
      </c>
      <c r="E1407" s="19" t="n">
        <v>0.030041612744139</v>
      </c>
      <c r="F1407" s="19"/>
      <c r="G1407" s="19" t="n">
        <v>0.0282083915915367</v>
      </c>
      <c r="H1407" s="19" t="n">
        <v>0.0269045229428496</v>
      </c>
      <c r="I1407" s="19" t="n">
        <v>0.0326865555235921</v>
      </c>
      <c r="J1407" s="19" t="n">
        <v>0.0321388228810767</v>
      </c>
      <c r="K1407" s="19" t="n">
        <v>0.0150523384144108</v>
      </c>
      <c r="L1407" s="19" t="n">
        <v>0.020262677577064</v>
      </c>
      <c r="M1407" s="19"/>
      <c r="N1407" s="19" t="n">
        <v>0.00987552268204461</v>
      </c>
      <c r="O1407" s="19" t="n">
        <v>0.027545783646819</v>
      </c>
      <c r="P1407" s="19" t="n">
        <v>0.0260117437921214</v>
      </c>
      <c r="Q1407" s="19" t="n">
        <v>0.0413971915837353</v>
      </c>
      <c r="R1407" s="19"/>
      <c r="S1407" s="19" t="n">
        <v>0.0173734467961362</v>
      </c>
      <c r="T1407" s="19" t="n">
        <v>0.0385296230622705</v>
      </c>
      <c r="U1407" s="19" t="n">
        <v>0.0128352355372394</v>
      </c>
      <c r="V1407" s="19" t="n">
        <v>0.0265690033557024</v>
      </c>
      <c r="W1407" s="19" t="n">
        <v>0.0370096788129984</v>
      </c>
      <c r="X1407" s="19" t="n">
        <v>0.0499686311711576</v>
      </c>
      <c r="Y1407" s="19" t="n">
        <v>0.0289738078551812</v>
      </c>
      <c r="Z1407" s="19" t="n">
        <v>0.0330290919315711</v>
      </c>
      <c r="AA1407" s="19" t="n">
        <v>0.0123997788430577</v>
      </c>
      <c r="AB1407" s="19" t="n">
        <v>0.0272213953552908</v>
      </c>
      <c r="AC1407" s="19" t="n">
        <v>0</v>
      </c>
      <c r="AD1407" s="19" t="n">
        <v>0.0168857359247501</v>
      </c>
      <c r="AE1407" s="19"/>
      <c r="AF1407" s="19" t="n">
        <v>0.0204546229966267</v>
      </c>
      <c r="AG1407" s="19" t="n">
        <v>0.0189288549373532</v>
      </c>
      <c r="AH1407" s="19" t="n">
        <v>0.0593126277090865</v>
      </c>
      <c r="AI1407" s="19"/>
      <c r="AJ1407" s="19" t="n">
        <v>0.015188379502615</v>
      </c>
      <c r="AK1407" s="19" t="n">
        <v>0.0165239953698882</v>
      </c>
      <c r="AL1407" s="19" t="n">
        <v>0.0214409215439684</v>
      </c>
      <c r="AM1407" s="19" t="n">
        <v>0.0454567563996241</v>
      </c>
      <c r="AN1407" s="19" t="n">
        <v>0.0541171174484818</v>
      </c>
      <c r="AO1407" s="19"/>
      <c r="AP1407" s="19" t="n">
        <v>0.0181659080474809</v>
      </c>
      <c r="AQ1407" s="19" t="n">
        <v>0.0215097144880821</v>
      </c>
      <c r="AR1407" s="19" t="n">
        <v>0.0226647501798864</v>
      </c>
      <c r="AS1407" s="19" t="n">
        <v>0.0077975432651596</v>
      </c>
      <c r="AT1407" s="19" t="n">
        <v>0.0329691476364627</v>
      </c>
      <c r="AU1407" s="19"/>
      <c r="AV1407" s="19" t="n">
        <v>0.0235746251526707</v>
      </c>
      <c r="AW1407" s="19" t="n">
        <v>0.0126641570200112</v>
      </c>
      <c r="AX1407" s="19" t="n">
        <v>0.00991942392738417</v>
      </c>
      <c r="AY1407" s="19" t="n">
        <v>0.0169766775082036</v>
      </c>
      <c r="AZ1407" s="19" t="n">
        <v>0.0386543356808816</v>
      </c>
      <c r="BA1407" s="19" t="n">
        <v>0.0492182302422994</v>
      </c>
      <c r="BB1407" s="19"/>
      <c r="BC1407" s="19" t="n">
        <v>0.0209483335936725</v>
      </c>
      <c r="BD1407" s="19" t="n">
        <v>0.0271257720330798</v>
      </c>
      <c r="BE1407" s="19" t="n">
        <v>0.0236302688171967</v>
      </c>
      <c r="BF1407" s="19" t="n">
        <v>0.0197091770531596</v>
      </c>
      <c r="BG1407" s="19" t="n">
        <v>0.113004633547206</v>
      </c>
    </row>
    <row r="1408">
      <c r="C1408" s="19"/>
      <c r="D1408" s="19"/>
      <c r="E1408" s="19"/>
      <c r="F1408" s="19"/>
      <c r="G1408" s="19"/>
      <c r="H1408" s="19"/>
      <c r="I1408" s="19"/>
      <c r="J1408" s="19"/>
      <c r="K1408" s="19"/>
      <c r="L1408" s="19"/>
      <c r="M1408" s="19"/>
      <c r="N1408" s="19"/>
      <c r="O1408" s="19"/>
      <c r="P1408" s="19"/>
      <c r="Q1408" s="19"/>
      <c r="R1408" s="19"/>
      <c r="S1408" s="19"/>
      <c r="T1408" s="19"/>
      <c r="U1408" s="19"/>
      <c r="V1408" s="19"/>
      <c r="W1408" s="19"/>
      <c r="X1408" s="19"/>
      <c r="Y1408" s="19"/>
      <c r="Z1408" s="19"/>
      <c r="AA1408" s="19"/>
      <c r="AB1408" s="19"/>
      <c r="AC1408" s="19"/>
      <c r="AD1408" s="19"/>
      <c r="AE1408" s="19"/>
      <c r="AF1408" s="19"/>
      <c r="AG1408" s="19"/>
      <c r="AH1408" s="19"/>
      <c r="AI1408" s="19"/>
      <c r="AJ1408" s="19"/>
      <c r="AK1408" s="19"/>
      <c r="AL1408" s="19"/>
      <c r="AM1408" s="19"/>
      <c r="AN1408" s="19"/>
      <c r="AO1408" s="19"/>
      <c r="AP1408" s="19"/>
      <c r="AQ1408" s="19"/>
      <c r="AR1408" s="19"/>
      <c r="AS1408" s="19"/>
      <c r="AT1408" s="19"/>
      <c r="AU1408" s="19"/>
      <c r="AV1408" s="19"/>
      <c r="AW1408" s="19"/>
      <c r="AX1408" s="19"/>
      <c r="AY1408" s="19"/>
      <c r="AZ1408" s="19"/>
      <c r="BA1408" s="19"/>
      <c r="BB1408" s="19"/>
      <c r="BC1408" s="19"/>
      <c r="BD1408" s="19"/>
      <c r="BE1408" s="19"/>
      <c r="BF1408" s="19"/>
      <c r="BG1408" s="19"/>
    </row>
    <row r="1409">
      <c r="B1409" s="7" t="s">
        <v>561</v>
      </c>
      <c r="C1409" s="19"/>
      <c r="D1409" s="19"/>
      <c r="E1409" s="19"/>
      <c r="F1409" s="19"/>
      <c r="G1409" s="19"/>
      <c r="H1409" s="19"/>
      <c r="I1409" s="19"/>
      <c r="J1409" s="19"/>
      <c r="K1409" s="19"/>
      <c r="L1409" s="19"/>
      <c r="M1409" s="19"/>
      <c r="N1409" s="19"/>
      <c r="O1409" s="19"/>
      <c r="P1409" s="19"/>
      <c r="Q1409" s="19"/>
      <c r="R1409" s="19"/>
      <c r="S1409" s="19"/>
      <c r="T1409" s="19"/>
      <c r="U1409" s="19"/>
      <c r="V1409" s="19"/>
      <c r="W1409" s="19"/>
      <c r="X1409" s="19"/>
      <c r="Y1409" s="19"/>
      <c r="Z1409" s="19"/>
      <c r="AA1409" s="19"/>
      <c r="AB1409" s="19"/>
      <c r="AC1409" s="19"/>
      <c r="AD1409" s="19"/>
      <c r="AE1409" s="19"/>
      <c r="AF1409" s="19"/>
      <c r="AG1409" s="19"/>
      <c r="AH1409" s="19"/>
      <c r="AI1409" s="19"/>
      <c r="AJ1409" s="19"/>
      <c r="AK1409" s="19"/>
      <c r="AL1409" s="19"/>
      <c r="AM1409" s="19"/>
      <c r="AN1409" s="19"/>
      <c r="AO1409" s="19"/>
      <c r="AP1409" s="19"/>
      <c r="AQ1409" s="19"/>
      <c r="AR1409" s="19"/>
      <c r="AS1409" s="19"/>
      <c r="AT1409" s="19"/>
      <c r="AU1409" s="19"/>
      <c r="AV1409" s="19"/>
      <c r="AW1409" s="19"/>
      <c r="AX1409" s="19"/>
      <c r="AY1409" s="19"/>
      <c r="AZ1409" s="19"/>
      <c r="BA1409" s="19"/>
      <c r="BB1409" s="19"/>
      <c r="BC1409" s="19"/>
      <c r="BD1409" s="19"/>
      <c r="BE1409" s="19"/>
      <c r="BF1409" s="19"/>
      <c r="BG1409" s="19"/>
    </row>
    <row r="1410">
      <c r="B1410" s="26" t="s">
        <v>79</v>
      </c>
      <c r="C1410" s="19"/>
      <c r="D1410" s="19"/>
      <c r="E1410" s="19"/>
      <c r="F1410" s="19"/>
      <c r="G1410" s="19"/>
      <c r="H1410" s="19"/>
      <c r="I1410" s="19"/>
      <c r="J1410" s="19"/>
      <c r="K1410" s="19"/>
      <c r="L1410" s="19"/>
      <c r="M1410" s="19"/>
      <c r="N1410" s="19"/>
      <c r="O1410" s="19"/>
      <c r="P1410" s="19"/>
      <c r="Q1410" s="19"/>
      <c r="R1410" s="19"/>
      <c r="S1410" s="19"/>
      <c r="T1410" s="19"/>
      <c r="U1410" s="19"/>
      <c r="V1410" s="19"/>
      <c r="W1410" s="19"/>
      <c r="X1410" s="19"/>
      <c r="Y1410" s="19"/>
      <c r="Z1410" s="19"/>
      <c r="AA1410" s="19"/>
      <c r="AB1410" s="19"/>
      <c r="AC1410" s="19"/>
      <c r="AD1410" s="19"/>
      <c r="AE1410" s="19"/>
      <c r="AF1410" s="19"/>
      <c r="AG1410" s="19"/>
      <c r="AH1410" s="19"/>
      <c r="AI1410" s="19"/>
      <c r="AJ1410" s="19"/>
      <c r="AK1410" s="19"/>
      <c r="AL1410" s="19"/>
      <c r="AM1410" s="19"/>
      <c r="AN1410" s="19"/>
      <c r="AO1410" s="19"/>
      <c r="AP1410" s="19"/>
      <c r="AQ1410" s="19"/>
      <c r="AR1410" s="19"/>
      <c r="AS1410" s="19"/>
      <c r="AT1410" s="19"/>
      <c r="AU1410" s="19"/>
      <c r="AV1410" s="19"/>
      <c r="AW1410" s="19"/>
      <c r="AX1410" s="19"/>
      <c r="AY1410" s="19"/>
      <c r="AZ1410" s="19"/>
      <c r="BA1410" s="19"/>
      <c r="BB1410" s="19"/>
      <c r="BC1410" s="19"/>
      <c r="BD1410" s="19"/>
      <c r="BE1410" s="19"/>
      <c r="BF1410" s="19"/>
      <c r="BG1410" s="19"/>
    </row>
    <row r="1411">
      <c r="B1411" t="s">
        <v>557</v>
      </c>
      <c r="C1411" s="19" t="n">
        <v>0.0465633654569108</v>
      </c>
      <c r="D1411" s="19" t="n">
        <v>0.0512936803957351</v>
      </c>
      <c r="E1411" s="19" t="n">
        <v>0.0423164959788456</v>
      </c>
      <c r="F1411" s="19"/>
      <c r="G1411" s="19" t="n">
        <v>0.0924368820620888</v>
      </c>
      <c r="H1411" s="19" t="n">
        <v>0.109011262813529</v>
      </c>
      <c r="I1411" s="19" t="n">
        <v>0.0486583624679301</v>
      </c>
      <c r="J1411" s="19" t="n">
        <v>0.0119790167260503</v>
      </c>
      <c r="K1411" s="19" t="n">
        <v>0.0174018892027133</v>
      </c>
      <c r="L1411" s="19" t="n">
        <v>0.0112161009925207</v>
      </c>
      <c r="M1411" s="19"/>
      <c r="N1411" s="19" t="n">
        <v>0.0766669810278166</v>
      </c>
      <c r="O1411" s="19" t="n">
        <v>0.0442019387449264</v>
      </c>
      <c r="P1411" s="19" t="n">
        <v>0.0229719080116258</v>
      </c>
      <c r="Q1411" s="19" t="n">
        <v>0.0374040296461946</v>
      </c>
      <c r="R1411" s="19"/>
      <c r="S1411" s="19" t="n">
        <v>0.0915785465466879</v>
      </c>
      <c r="T1411" s="19" t="n">
        <v>0.0228574941295809</v>
      </c>
      <c r="U1411" s="19" t="n">
        <v>0.0255780256504696</v>
      </c>
      <c r="V1411" s="19" t="n">
        <v>0.0440183394316346</v>
      </c>
      <c r="W1411" s="19" t="n">
        <v>0.0163095376407557</v>
      </c>
      <c r="X1411" s="19" t="n">
        <v>0.0799225317962556</v>
      </c>
      <c r="Y1411" s="19" t="n">
        <v>0.0279388239502145</v>
      </c>
      <c r="Z1411" s="19" t="n">
        <v>0.0436159883307906</v>
      </c>
      <c r="AA1411" s="19" t="n">
        <v>0.0650019410429606</v>
      </c>
      <c r="AB1411" s="19" t="n">
        <v>0.0265813121592981</v>
      </c>
      <c r="AC1411" s="19" t="n">
        <v>0.0371643619961228</v>
      </c>
      <c r="AD1411" s="19" t="n">
        <v>0.0345390258058112</v>
      </c>
      <c r="AE1411" s="19"/>
      <c r="AF1411" s="19" t="n">
        <v>0.0309233803856478</v>
      </c>
      <c r="AG1411" s="19" t="n">
        <v>0.0575876493366796</v>
      </c>
      <c r="AH1411" s="19" t="n">
        <v>0.0559737106084591</v>
      </c>
      <c r="AI1411" s="19"/>
      <c r="AJ1411" s="19" t="n">
        <v>0.039717090767645</v>
      </c>
      <c r="AK1411" s="19" t="n">
        <v>0.0845870416025536</v>
      </c>
      <c r="AL1411" s="19" t="n">
        <v>0.0422445225273428</v>
      </c>
      <c r="AM1411" s="19" t="n">
        <v>0</v>
      </c>
      <c r="AN1411" s="19" t="n">
        <v>0.0183944521876062</v>
      </c>
      <c r="AO1411" s="19"/>
      <c r="AP1411" s="19" t="n">
        <v>0.0478572993077966</v>
      </c>
      <c r="AQ1411" s="19" t="n">
        <v>0.0809628675354831</v>
      </c>
      <c r="AR1411" s="19" t="n">
        <v>0.0490260726684001</v>
      </c>
      <c r="AS1411" s="19" t="n">
        <v>0.0146309080381965</v>
      </c>
      <c r="AT1411" s="19" t="n">
        <v>0.0194865384509447</v>
      </c>
      <c r="AU1411" s="19"/>
      <c r="AV1411" s="19" t="n">
        <v>0.0914487918965647</v>
      </c>
      <c r="AW1411" s="19" t="n">
        <v>0.0507852396994382</v>
      </c>
      <c r="AX1411" s="19" t="n">
        <v>0.0448123275358586</v>
      </c>
      <c r="AY1411" s="19" t="n">
        <v>0.0188179175315517</v>
      </c>
      <c r="AZ1411" s="19" t="n">
        <v>0.0111941156985895</v>
      </c>
      <c r="BA1411" s="19" t="n">
        <v>0.0115603381052445</v>
      </c>
      <c r="BB1411" s="19"/>
      <c r="BC1411" s="19" t="n">
        <v>0.025359828351581</v>
      </c>
      <c r="BD1411" s="19" t="n">
        <v>0.028209515676979</v>
      </c>
      <c r="BE1411" s="19" t="n">
        <v>0.0702928707802433</v>
      </c>
      <c r="BF1411" s="19" t="n">
        <v>0.0845722805014078</v>
      </c>
      <c r="BG1411" s="19" t="n">
        <v>0.154666137464584</v>
      </c>
    </row>
    <row r="1412">
      <c r="B1412" t="s">
        <v>558</v>
      </c>
      <c r="C1412" s="19" t="n">
        <v>0.28110492011419</v>
      </c>
      <c r="D1412" s="19" t="n">
        <v>0.337660603085512</v>
      </c>
      <c r="E1412" s="19" t="n">
        <v>0.226847450484851</v>
      </c>
      <c r="F1412" s="19"/>
      <c r="G1412" s="19" t="n">
        <v>0.35057900891553</v>
      </c>
      <c r="H1412" s="19" t="n">
        <v>0.35292711786381</v>
      </c>
      <c r="I1412" s="19" t="n">
        <v>0.280088996584255</v>
      </c>
      <c r="J1412" s="19" t="n">
        <v>0.281364025151857</v>
      </c>
      <c r="K1412" s="19" t="n">
        <v>0.230950822744967</v>
      </c>
      <c r="L1412" s="19" t="n">
        <v>0.210821995239359</v>
      </c>
      <c r="M1412" s="19"/>
      <c r="N1412" s="19" t="n">
        <v>0.32683226670207</v>
      </c>
      <c r="O1412" s="19" t="n">
        <v>0.30487595948702</v>
      </c>
      <c r="P1412" s="19" t="n">
        <v>0.271992301663592</v>
      </c>
      <c r="Q1412" s="19" t="n">
        <v>0.213694198111522</v>
      </c>
      <c r="R1412" s="19"/>
      <c r="S1412" s="19" t="n">
        <v>0.317149799010863</v>
      </c>
      <c r="T1412" s="19" t="n">
        <v>0.271182883689343</v>
      </c>
      <c r="U1412" s="19" t="n">
        <v>0.206993423023271</v>
      </c>
      <c r="V1412" s="19" t="n">
        <v>0.310432875527833</v>
      </c>
      <c r="W1412" s="19" t="n">
        <v>0.388214614508379</v>
      </c>
      <c r="X1412" s="19" t="n">
        <v>0.236773728187632</v>
      </c>
      <c r="Y1412" s="19" t="n">
        <v>0.296496754186715</v>
      </c>
      <c r="Z1412" s="19" t="n">
        <v>0.21282080918915</v>
      </c>
      <c r="AA1412" s="19" t="n">
        <v>0.258294446928897</v>
      </c>
      <c r="AB1412" s="19" t="n">
        <v>0.296161815752548</v>
      </c>
      <c r="AC1412" s="19" t="n">
        <v>0.233711954989595</v>
      </c>
      <c r="AD1412" s="19" t="n">
        <v>0.315270761362215</v>
      </c>
      <c r="AE1412" s="19"/>
      <c r="AF1412" s="19" t="n">
        <v>0.252439686686273</v>
      </c>
      <c r="AG1412" s="19" t="n">
        <v>0.288486552039605</v>
      </c>
      <c r="AH1412" s="19" t="n">
        <v>0.289093509086238</v>
      </c>
      <c r="AI1412" s="19"/>
      <c r="AJ1412" s="19" t="n">
        <v>0.268544393500635</v>
      </c>
      <c r="AK1412" s="19" t="n">
        <v>0.322835857691243</v>
      </c>
      <c r="AL1412" s="19" t="n">
        <v>0.269763279533129</v>
      </c>
      <c r="AM1412" s="19" t="n">
        <v>0.178109787456995</v>
      </c>
      <c r="AN1412" s="19" t="n">
        <v>0.249122279564657</v>
      </c>
      <c r="AO1412" s="19"/>
      <c r="AP1412" s="19" t="n">
        <v>0.267897846300869</v>
      </c>
      <c r="AQ1412" s="19" t="n">
        <v>0.343082961579669</v>
      </c>
      <c r="AR1412" s="19" t="n">
        <v>0.25027556716814</v>
      </c>
      <c r="AS1412" s="19" t="n">
        <v>0.202475096894924</v>
      </c>
      <c r="AT1412" s="19" t="n">
        <v>0.239989714963107</v>
      </c>
      <c r="AU1412" s="19"/>
      <c r="AV1412" s="19" t="n">
        <v>0.367807875013983</v>
      </c>
      <c r="AW1412" s="19" t="n">
        <v>0.292635782451674</v>
      </c>
      <c r="AX1412" s="19" t="n">
        <v>0.284178394434304</v>
      </c>
      <c r="AY1412" s="19" t="n">
        <v>0.202502237311506</v>
      </c>
      <c r="AZ1412" s="19" t="n">
        <v>0.257741342944842</v>
      </c>
      <c r="BA1412" s="19" t="n">
        <v>0.22179246890669</v>
      </c>
      <c r="BB1412" s="19"/>
      <c r="BC1412" s="19" t="n">
        <v>0.252553988599642</v>
      </c>
      <c r="BD1412" s="19" t="n">
        <v>0.255512291778311</v>
      </c>
      <c r="BE1412" s="19" t="n">
        <v>0.303553844200261</v>
      </c>
      <c r="BF1412" s="19" t="n">
        <v>0.357863016840569</v>
      </c>
      <c r="BG1412" s="19" t="n">
        <v>0.370622491716735</v>
      </c>
    </row>
    <row r="1413">
      <c r="B1413" t="s">
        <v>559</v>
      </c>
      <c r="C1413" s="19" t="n">
        <v>0.454316563474404</v>
      </c>
      <c r="D1413" s="19" t="n">
        <v>0.415031779322672</v>
      </c>
      <c r="E1413" s="19" t="n">
        <v>0.493495460048331</v>
      </c>
      <c r="F1413" s="19"/>
      <c r="G1413" s="19" t="n">
        <v>0.393872657370918</v>
      </c>
      <c r="H1413" s="19" t="n">
        <v>0.352430426930972</v>
      </c>
      <c r="I1413" s="19" t="n">
        <v>0.412873852142494</v>
      </c>
      <c r="J1413" s="19" t="n">
        <v>0.45001206137678</v>
      </c>
      <c r="K1413" s="19" t="n">
        <v>0.484468332492402</v>
      </c>
      <c r="L1413" s="19" t="n">
        <v>0.594124108789228</v>
      </c>
      <c r="M1413" s="19"/>
      <c r="N1413" s="19" t="n">
        <v>0.41284771843241</v>
      </c>
      <c r="O1413" s="19" t="n">
        <v>0.444239354044066</v>
      </c>
      <c r="P1413" s="19" t="n">
        <v>0.480656621939063</v>
      </c>
      <c r="Q1413" s="19" t="n">
        <v>0.487236057046815</v>
      </c>
      <c r="R1413" s="19"/>
      <c r="S1413" s="19" t="n">
        <v>0.433574102337303</v>
      </c>
      <c r="T1413" s="19" t="n">
        <v>0.451725327121176</v>
      </c>
      <c r="U1413" s="19" t="n">
        <v>0.503022408559045</v>
      </c>
      <c r="V1413" s="19" t="n">
        <v>0.447011591820722</v>
      </c>
      <c r="W1413" s="19" t="n">
        <v>0.414082026046224</v>
      </c>
      <c r="X1413" s="19" t="n">
        <v>0.466805160906597</v>
      </c>
      <c r="Y1413" s="19" t="n">
        <v>0.45313483133026</v>
      </c>
      <c r="Z1413" s="19" t="n">
        <v>0.512677710156481</v>
      </c>
      <c r="AA1413" s="19" t="n">
        <v>0.415940629661111</v>
      </c>
      <c r="AB1413" s="19" t="n">
        <v>0.458596574563905</v>
      </c>
      <c r="AC1413" s="19" t="n">
        <v>0.500064406016417</v>
      </c>
      <c r="AD1413" s="19" t="n">
        <v>0.488144129407243</v>
      </c>
      <c r="AE1413" s="19"/>
      <c r="AF1413" s="19" t="n">
        <v>0.474302320589828</v>
      </c>
      <c r="AG1413" s="19" t="n">
        <v>0.470177619740993</v>
      </c>
      <c r="AH1413" s="19" t="n">
        <v>0.381412693114513</v>
      </c>
      <c r="AI1413" s="19"/>
      <c r="AJ1413" s="19" t="n">
        <v>0.486490719672476</v>
      </c>
      <c r="AK1413" s="19" t="n">
        <v>0.399289495201027</v>
      </c>
      <c r="AL1413" s="19" t="n">
        <v>0.550308859418327</v>
      </c>
      <c r="AM1413" s="19" t="n">
        <v>0.405163435054491</v>
      </c>
      <c r="AN1413" s="19" t="n">
        <v>0.438512084898443</v>
      </c>
      <c r="AO1413" s="19"/>
      <c r="AP1413" s="19" t="n">
        <v>0.50222758632576</v>
      </c>
      <c r="AQ1413" s="19" t="n">
        <v>0.406657261402458</v>
      </c>
      <c r="AR1413" s="19" t="n">
        <v>0.512398455320016</v>
      </c>
      <c r="AS1413" s="19" t="n">
        <v>0.467836916879679</v>
      </c>
      <c r="AT1413" s="19" t="n">
        <v>0.474045919468238</v>
      </c>
      <c r="AU1413" s="19"/>
      <c r="AV1413" s="19" t="n">
        <v>0.396385393150784</v>
      </c>
      <c r="AW1413" s="19" t="n">
        <v>0.495702469270648</v>
      </c>
      <c r="AX1413" s="19" t="n">
        <v>0.530009344138803</v>
      </c>
      <c r="AY1413" s="19" t="n">
        <v>0.460744639026209</v>
      </c>
      <c r="AZ1413" s="19" t="n">
        <v>0.459832122697617</v>
      </c>
      <c r="BA1413" s="19" t="n">
        <v>0.43178868105025</v>
      </c>
      <c r="BB1413" s="19"/>
      <c r="BC1413" s="19" t="n">
        <v>0.469456486782797</v>
      </c>
      <c r="BD1413" s="19" t="n">
        <v>0.45946000939943</v>
      </c>
      <c r="BE1413" s="19" t="n">
        <v>0.433742008586036</v>
      </c>
      <c r="BF1413" s="19" t="n">
        <v>0.410852554745973</v>
      </c>
      <c r="BG1413" s="19" t="n">
        <v>0.316358559205041</v>
      </c>
    </row>
    <row r="1414">
      <c r="B1414" t="s">
        <v>560</v>
      </c>
      <c r="C1414" s="19" t="n">
        <v>0.162407370389352</v>
      </c>
      <c r="D1414" s="19" t="n">
        <v>0.154975854716179</v>
      </c>
      <c r="E1414" s="19" t="n">
        <v>0.169281214637017</v>
      </c>
      <c r="F1414" s="19"/>
      <c r="G1414" s="19" t="n">
        <v>0.110637930149056</v>
      </c>
      <c r="H1414" s="19" t="n">
        <v>0.127668965005177</v>
      </c>
      <c r="I1414" s="19" t="n">
        <v>0.189663892880585</v>
      </c>
      <c r="J1414" s="19" t="n">
        <v>0.200438585297214</v>
      </c>
      <c r="K1414" s="19" t="n">
        <v>0.205727639348136</v>
      </c>
      <c r="L1414" s="19" t="n">
        <v>0.143101041282754</v>
      </c>
      <c r="M1414" s="19"/>
      <c r="N1414" s="19" t="n">
        <v>0.142851430312488</v>
      </c>
      <c r="O1414" s="19" t="n">
        <v>0.165474154177162</v>
      </c>
      <c r="P1414" s="19" t="n">
        <v>0.160177077682974</v>
      </c>
      <c r="Q1414" s="19" t="n">
        <v>0.182573550006139</v>
      </c>
      <c r="R1414" s="19"/>
      <c r="S1414" s="19" t="n">
        <v>0.120585942574379</v>
      </c>
      <c r="T1414" s="19" t="n">
        <v>0.196614802596763</v>
      </c>
      <c r="U1414" s="19" t="n">
        <v>0.22394052894319</v>
      </c>
      <c r="V1414" s="19" t="n">
        <v>0.134127076087184</v>
      </c>
      <c r="W1414" s="19" t="n">
        <v>0.124841318111225</v>
      </c>
      <c r="X1414" s="19" t="n">
        <v>0.130996221064417</v>
      </c>
      <c r="Y1414" s="19" t="n">
        <v>0.159400514070278</v>
      </c>
      <c r="Z1414" s="19" t="n">
        <v>0.151837838713257</v>
      </c>
      <c r="AA1414" s="19" t="n">
        <v>0.204159081746551</v>
      </c>
      <c r="AB1414" s="19" t="n">
        <v>0.178818053600688</v>
      </c>
      <c r="AC1414" s="19" t="n">
        <v>0.178889468833209</v>
      </c>
      <c r="AD1414" s="19" t="n">
        <v>0.104644285735583</v>
      </c>
      <c r="AE1414" s="19"/>
      <c r="AF1414" s="19" t="n">
        <v>0.195259087580111</v>
      </c>
      <c r="AG1414" s="19" t="n">
        <v>0.136030503338224</v>
      </c>
      <c r="AH1414" s="19" t="n">
        <v>0.173065369313673</v>
      </c>
      <c r="AI1414" s="19"/>
      <c r="AJ1414" s="19" t="n">
        <v>0.149924329655139</v>
      </c>
      <c r="AK1414" s="19" t="n">
        <v>0.149851531290916</v>
      </c>
      <c r="AL1414" s="19" t="n">
        <v>0.110189418890862</v>
      </c>
      <c r="AM1414" s="19" t="n">
        <v>0.389630002219781</v>
      </c>
      <c r="AN1414" s="19" t="n">
        <v>0.197847380879054</v>
      </c>
      <c r="AO1414" s="19"/>
      <c r="AP1414" s="19" t="n">
        <v>0.131811016162932</v>
      </c>
      <c r="AQ1414" s="19" t="n">
        <v>0.124000946716585</v>
      </c>
      <c r="AR1414" s="19" t="n">
        <v>0.139837826688983</v>
      </c>
      <c r="AS1414" s="19" t="n">
        <v>0.281586271597915</v>
      </c>
      <c r="AT1414" s="19" t="n">
        <v>0.166683342600119</v>
      </c>
      <c r="AU1414" s="19"/>
      <c r="AV1414" s="19" t="n">
        <v>0.105922247744356</v>
      </c>
      <c r="AW1414" s="19" t="n">
        <v>0.122646409791302</v>
      </c>
      <c r="AX1414" s="19" t="n">
        <v>0.125300145400984</v>
      </c>
      <c r="AY1414" s="19" t="n">
        <v>0.283057089939918</v>
      </c>
      <c r="AZ1414" s="19" t="n">
        <v>0.176773433658019</v>
      </c>
      <c r="BA1414" s="19" t="n">
        <v>0.173806505502908</v>
      </c>
      <c r="BB1414" s="19"/>
      <c r="BC1414" s="19" t="n">
        <v>0.195460277906338</v>
      </c>
      <c r="BD1414" s="19" t="n">
        <v>0.189630824626207</v>
      </c>
      <c r="BE1414" s="19" t="n">
        <v>0.141669522990396</v>
      </c>
      <c r="BF1414" s="19" t="n">
        <v>0.110850565993532</v>
      </c>
      <c r="BG1414" s="19" t="n">
        <v>0.12725868591949</v>
      </c>
    </row>
    <row r="1415">
      <c r="B1415" t="s">
        <v>100</v>
      </c>
      <c r="C1415" s="19" t="n">
        <v>0.0556077805651432</v>
      </c>
      <c r="D1415" s="19" t="n">
        <v>0.0410380824799021</v>
      </c>
      <c r="E1415" s="19" t="n">
        <v>0.0680593788509555</v>
      </c>
      <c r="F1415" s="19"/>
      <c r="G1415" s="19" t="n">
        <v>0.0524735215024076</v>
      </c>
      <c r="H1415" s="19" t="n">
        <v>0.0579622273865116</v>
      </c>
      <c r="I1415" s="19" t="n">
        <v>0.0687148959247359</v>
      </c>
      <c r="J1415" s="19" t="n">
        <v>0.0562063114480988</v>
      </c>
      <c r="K1415" s="19" t="n">
        <v>0.0614513162117825</v>
      </c>
      <c r="L1415" s="19" t="n">
        <v>0.0407367536961388</v>
      </c>
      <c r="M1415" s="19"/>
      <c r="N1415" s="19" t="n">
        <v>0.0408016035252157</v>
      </c>
      <c r="O1415" s="19" t="n">
        <v>0.0412085935468259</v>
      </c>
      <c r="P1415" s="19" t="n">
        <v>0.0642020907027458</v>
      </c>
      <c r="Q1415" s="19" t="n">
        <v>0.0790921651893289</v>
      </c>
      <c r="R1415" s="19"/>
      <c r="S1415" s="19" t="n">
        <v>0.0371116095307678</v>
      </c>
      <c r="T1415" s="19" t="n">
        <v>0.0576194924631372</v>
      </c>
      <c r="U1415" s="19" t="n">
        <v>0.0404656138240251</v>
      </c>
      <c r="V1415" s="19" t="n">
        <v>0.0644101171326269</v>
      </c>
      <c r="W1415" s="19" t="n">
        <v>0.0565525036934165</v>
      </c>
      <c r="X1415" s="19" t="n">
        <v>0.0855023580450985</v>
      </c>
      <c r="Y1415" s="19" t="n">
        <v>0.0630290764625324</v>
      </c>
      <c r="Z1415" s="19" t="n">
        <v>0.0790476536103204</v>
      </c>
      <c r="AA1415" s="19" t="n">
        <v>0.0566039006204807</v>
      </c>
      <c r="AB1415" s="19" t="n">
        <v>0.03984224392356</v>
      </c>
      <c r="AC1415" s="19" t="n">
        <v>0.050169808164657</v>
      </c>
      <c r="AD1415" s="19" t="n">
        <v>0.0574017976891475</v>
      </c>
      <c r="AE1415" s="19"/>
      <c r="AF1415" s="19" t="n">
        <v>0.0470755247581398</v>
      </c>
      <c r="AG1415" s="19" t="n">
        <v>0.0477176755444989</v>
      </c>
      <c r="AH1415" s="19" t="n">
        <v>0.100454717877117</v>
      </c>
      <c r="AI1415" s="19"/>
      <c r="AJ1415" s="19" t="n">
        <v>0.0553234664041064</v>
      </c>
      <c r="AK1415" s="19" t="n">
        <v>0.0434360742142599</v>
      </c>
      <c r="AL1415" s="19" t="n">
        <v>0.0274939196303393</v>
      </c>
      <c r="AM1415" s="19" t="n">
        <v>0.027096775268733</v>
      </c>
      <c r="AN1415" s="19" t="n">
        <v>0.0961238024702403</v>
      </c>
      <c r="AO1415" s="19"/>
      <c r="AP1415" s="19" t="n">
        <v>0.0502062519026411</v>
      </c>
      <c r="AQ1415" s="19" t="n">
        <v>0.0452959627658053</v>
      </c>
      <c r="AR1415" s="19" t="n">
        <v>0.0484620781544611</v>
      </c>
      <c r="AS1415" s="19" t="n">
        <v>0.0334708065892855</v>
      </c>
      <c r="AT1415" s="19" t="n">
        <v>0.0997944845175919</v>
      </c>
      <c r="AU1415" s="19"/>
      <c r="AV1415" s="19" t="n">
        <v>0.0384356921943121</v>
      </c>
      <c r="AW1415" s="19" t="n">
        <v>0.0382300987869374</v>
      </c>
      <c r="AX1415" s="19" t="n">
        <v>0.0156997884900509</v>
      </c>
      <c r="AY1415" s="19" t="n">
        <v>0.0348781161908155</v>
      </c>
      <c r="AZ1415" s="19" t="n">
        <v>0.0944589850009331</v>
      </c>
      <c r="BA1415" s="19" t="n">
        <v>0.161052006434908</v>
      </c>
      <c r="BB1415" s="19"/>
      <c r="BC1415" s="19" t="n">
        <v>0.0571694183596428</v>
      </c>
      <c r="BD1415" s="19" t="n">
        <v>0.0671873585190738</v>
      </c>
      <c r="BE1415" s="19" t="n">
        <v>0.0507417534430629</v>
      </c>
      <c r="BF1415" s="19" t="n">
        <v>0.0358615819185187</v>
      </c>
      <c r="BG1415" s="19" t="n">
        <v>0.0310941256941502</v>
      </c>
    </row>
    <row r="1416">
      <c r="B1416" t="s">
        <v>509</v>
      </c>
      <c r="C1416" s="19" t="n">
        <v>0.327668285571101</v>
      </c>
      <c r="D1416" s="19" t="n">
        <v>0.388954283481247</v>
      </c>
      <c r="E1416" s="19" t="n">
        <v>0.269163946463696</v>
      </c>
      <c r="F1416" s="19"/>
      <c r="G1416" s="19" t="n">
        <v>0.443015890977618</v>
      </c>
      <c r="H1416" s="19" t="n">
        <v>0.461938380677339</v>
      </c>
      <c r="I1416" s="19" t="n">
        <v>0.328747359052185</v>
      </c>
      <c r="J1416" s="19" t="n">
        <v>0.293343041877907</v>
      </c>
      <c r="K1416" s="19" t="n">
        <v>0.24835271194768</v>
      </c>
      <c r="L1416" s="19" t="n">
        <v>0.22203809623188</v>
      </c>
      <c r="M1416" s="19"/>
      <c r="N1416" s="19" t="n">
        <v>0.403499247729887</v>
      </c>
      <c r="O1416" s="19" t="n">
        <v>0.349077898231946</v>
      </c>
      <c r="P1416" s="19" t="n">
        <v>0.294964209675217</v>
      </c>
      <c r="Q1416" s="19" t="n">
        <v>0.251098227757717</v>
      </c>
      <c r="R1416" s="19"/>
      <c r="S1416" s="19" t="n">
        <v>0.408728345557551</v>
      </c>
      <c r="T1416" s="19" t="n">
        <v>0.294040377818924</v>
      </c>
      <c r="U1416" s="19" t="n">
        <v>0.23257144867374</v>
      </c>
      <c r="V1416" s="19" t="n">
        <v>0.354451214959467</v>
      </c>
      <c r="W1416" s="19" t="n">
        <v>0.404524152149135</v>
      </c>
      <c r="X1416" s="19" t="n">
        <v>0.316696259983888</v>
      </c>
      <c r="Y1416" s="19" t="n">
        <v>0.324435578136929</v>
      </c>
      <c r="Z1416" s="19" t="n">
        <v>0.256436797519941</v>
      </c>
      <c r="AA1416" s="19" t="n">
        <v>0.323296387971857</v>
      </c>
      <c r="AB1416" s="19" t="n">
        <v>0.322743127911846</v>
      </c>
      <c r="AC1416" s="19" t="n">
        <v>0.270876316985717</v>
      </c>
      <c r="AD1416" s="19" t="n">
        <v>0.349809787168026</v>
      </c>
      <c r="AE1416" s="19"/>
      <c r="AF1416" s="19" t="n">
        <v>0.283363067071921</v>
      </c>
      <c r="AG1416" s="19" t="n">
        <v>0.346074201376284</v>
      </c>
      <c r="AH1416" s="19" t="n">
        <v>0.345067219694697</v>
      </c>
      <c r="AI1416" s="19"/>
      <c r="AJ1416" s="19" t="n">
        <v>0.30826148426828</v>
      </c>
      <c r="AK1416" s="19" t="n">
        <v>0.407422899293796</v>
      </c>
      <c r="AL1416" s="19" t="n">
        <v>0.312007802060472</v>
      </c>
      <c r="AM1416" s="19" t="n">
        <v>0.178109787456995</v>
      </c>
      <c r="AN1416" s="19" t="n">
        <v>0.267516731752263</v>
      </c>
      <c r="AO1416" s="19"/>
      <c r="AP1416" s="19" t="n">
        <v>0.315755145608666</v>
      </c>
      <c r="AQ1416" s="19" t="n">
        <v>0.424045829115152</v>
      </c>
      <c r="AR1416" s="19" t="n">
        <v>0.29930163983654</v>
      </c>
      <c r="AS1416" s="19" t="n">
        <v>0.21710600493312</v>
      </c>
      <c r="AT1416" s="19" t="n">
        <v>0.259476253414051</v>
      </c>
      <c r="AU1416" s="19"/>
      <c r="AV1416" s="19" t="n">
        <v>0.459256666910547</v>
      </c>
      <c r="AW1416" s="19" t="n">
        <v>0.343421022151113</v>
      </c>
      <c r="AX1416" s="19" t="n">
        <v>0.328990721970162</v>
      </c>
      <c r="AY1416" s="19" t="n">
        <v>0.221320154843058</v>
      </c>
      <c r="AZ1416" s="19" t="n">
        <v>0.268935458643431</v>
      </c>
      <c r="BA1416" s="19" t="n">
        <v>0.233352807011934</v>
      </c>
      <c r="BB1416" s="19"/>
      <c r="BC1416" s="19" t="n">
        <v>0.277913816951223</v>
      </c>
      <c r="BD1416" s="19" t="n">
        <v>0.28372180745529</v>
      </c>
      <c r="BE1416" s="19" t="n">
        <v>0.373846714980504</v>
      </c>
      <c r="BF1416" s="19" t="n">
        <v>0.442435297341977</v>
      </c>
      <c r="BG1416" s="19" t="n">
        <v>0.525288629181319</v>
      </c>
    </row>
    <row r="1417">
      <c r="B1417" t="s">
        <v>141</v>
      </c>
      <c r="C1417" s="19" t="n">
        <v>-0.272060505005958</v>
      </c>
      <c r="D1417" s="19" t="n">
        <v>-0.347916201001345</v>
      </c>
      <c r="E1417" s="19" t="n">
        <v>-0.201104567612741</v>
      </c>
      <c r="F1417" s="19"/>
      <c r="G1417" s="19" t="n">
        <v>-0.390542369475211</v>
      </c>
      <c r="H1417" s="19" t="n">
        <v>-0.403976153290827</v>
      </c>
      <c r="I1417" s="19" t="n">
        <v>-0.260032463127449</v>
      </c>
      <c r="J1417" s="19" t="n">
        <v>-0.237136730429808</v>
      </c>
      <c r="K1417" s="19" t="n">
        <v>-0.186901395735898</v>
      </c>
      <c r="L1417" s="19" t="n">
        <v>-0.181301342535741</v>
      </c>
      <c r="M1417" s="19"/>
      <c r="N1417" s="19" t="n">
        <v>-0.362697644204671</v>
      </c>
      <c r="O1417" s="19" t="n">
        <v>-0.30786930468512</v>
      </c>
      <c r="P1417" s="19" t="n">
        <v>-0.230762118972472</v>
      </c>
      <c r="Q1417" s="19" t="n">
        <v>-0.172006062568388</v>
      </c>
      <c r="R1417" s="19"/>
      <c r="S1417" s="19" t="n">
        <v>-0.371616736026783</v>
      </c>
      <c r="T1417" s="19" t="n">
        <v>-0.236420885355787</v>
      </c>
      <c r="U1417" s="19" t="n">
        <v>-0.192105834849715</v>
      </c>
      <c r="V1417" s="19" t="n">
        <v>-0.29004109782684</v>
      </c>
      <c r="W1417" s="19" t="n">
        <v>-0.347971648455719</v>
      </c>
      <c r="X1417" s="19" t="n">
        <v>-0.231193901938789</v>
      </c>
      <c r="Y1417" s="19" t="n">
        <v>-0.261406501674397</v>
      </c>
      <c r="Z1417" s="19" t="n">
        <v>-0.17738914390962</v>
      </c>
      <c r="AA1417" s="19" t="n">
        <v>-0.266692487351377</v>
      </c>
      <c r="AB1417" s="19" t="n">
        <v>-0.282900883988286</v>
      </c>
      <c r="AC1417" s="19" t="n">
        <v>-0.220706508821061</v>
      </c>
      <c r="AD1417" s="19" t="n">
        <v>-0.292407989478879</v>
      </c>
      <c r="AE1417" s="19"/>
      <c r="AF1417" s="19" t="n">
        <v>-0.236287542313781</v>
      </c>
      <c r="AG1417" s="19" t="n">
        <v>-0.298356525831785</v>
      </c>
      <c r="AH1417" s="19" t="n">
        <v>-0.24461250181758</v>
      </c>
      <c r="AI1417" s="19"/>
      <c r="AJ1417" s="19" t="n">
        <v>-0.252938017864173</v>
      </c>
      <c r="AK1417" s="19" t="n">
        <v>-0.363986825079536</v>
      </c>
      <c r="AL1417" s="19" t="n">
        <v>-0.284513882430133</v>
      </c>
      <c r="AM1417" s="19" t="n">
        <v>-0.151013012188262</v>
      </c>
      <c r="AN1417" s="19" t="n">
        <v>-0.171392929282023</v>
      </c>
      <c r="AO1417" s="19"/>
      <c r="AP1417" s="19" t="n">
        <v>-0.265548893706025</v>
      </c>
      <c r="AQ1417" s="19" t="n">
        <v>-0.378749866349346</v>
      </c>
      <c r="AR1417" s="19" t="n">
        <v>-0.250839561682079</v>
      </c>
      <c r="AS1417" s="19" t="n">
        <v>-0.183635198343835</v>
      </c>
      <c r="AT1417" s="19" t="n">
        <v>-0.159681768896459</v>
      </c>
      <c r="AU1417" s="19"/>
      <c r="AV1417" s="19" t="n">
        <v>-0.420820974716235</v>
      </c>
      <c r="AW1417" s="19" t="n">
        <v>-0.305190923364175</v>
      </c>
      <c r="AX1417" s="19" t="n">
        <v>-0.313290933480111</v>
      </c>
      <c r="AY1417" s="19" t="n">
        <v>-0.186442038652243</v>
      </c>
      <c r="AZ1417" s="19" t="n">
        <v>-0.174476473642498</v>
      </c>
      <c r="BA1417" s="19" t="n">
        <v>-0.0723008005770263</v>
      </c>
      <c r="BB1417" s="19"/>
      <c r="BC1417" s="19" t="n">
        <v>-0.22074439859158</v>
      </c>
      <c r="BD1417" s="19" t="n">
        <v>-0.216534448936216</v>
      </c>
      <c r="BE1417" s="19" t="n">
        <v>-0.323104961537441</v>
      </c>
      <c r="BF1417" s="19" t="n">
        <v>-0.406573715423458</v>
      </c>
      <c r="BG1417" s="19" t="n">
        <v>-0.494194503487169</v>
      </c>
    </row>
    <row r="1418">
      <c r="C1418" s="19"/>
      <c r="D1418" s="19"/>
      <c r="E1418" s="19"/>
      <c r="F1418" s="19"/>
      <c r="G1418" s="19"/>
      <c r="H1418" s="19"/>
      <c r="I1418" s="19"/>
      <c r="J1418" s="19"/>
      <c r="K1418" s="19"/>
      <c r="L1418" s="19"/>
      <c r="M1418" s="19"/>
      <c r="N1418" s="19"/>
      <c r="O1418" s="19"/>
      <c r="P1418" s="19"/>
      <c r="Q1418" s="19"/>
      <c r="R1418" s="19"/>
      <c r="S1418" s="19"/>
      <c r="T1418" s="19"/>
      <c r="U1418" s="19"/>
      <c r="V1418" s="19"/>
      <c r="W1418" s="19"/>
      <c r="X1418" s="19"/>
      <c r="Y1418" s="19"/>
      <c r="Z1418" s="19"/>
      <c r="AA1418" s="19"/>
      <c r="AB1418" s="19"/>
      <c r="AC1418" s="19"/>
      <c r="AD1418" s="19"/>
      <c r="AE1418" s="19"/>
      <c r="AF1418" s="19"/>
      <c r="AG1418" s="19"/>
      <c r="AH1418" s="19"/>
      <c r="AI1418" s="19"/>
      <c r="AJ1418" s="19"/>
      <c r="AK1418" s="19"/>
      <c r="AL1418" s="19"/>
      <c r="AM1418" s="19"/>
      <c r="AN1418" s="19"/>
      <c r="AO1418" s="19"/>
      <c r="AP1418" s="19"/>
      <c r="AQ1418" s="19"/>
      <c r="AR1418" s="19"/>
      <c r="AS1418" s="19"/>
      <c r="AT1418" s="19"/>
      <c r="AU1418" s="19"/>
      <c r="AV1418" s="19"/>
      <c r="AW1418" s="19"/>
      <c r="AX1418" s="19"/>
      <c r="AY1418" s="19"/>
      <c r="AZ1418" s="19"/>
      <c r="BA1418" s="19"/>
      <c r="BB1418" s="19"/>
      <c r="BC1418" s="19"/>
      <c r="BD1418" s="19"/>
      <c r="BE1418" s="19"/>
      <c r="BF1418" s="19"/>
      <c r="BG1418" s="19"/>
    </row>
    <row r="1419">
      <c r="B1419" s="7" t="s">
        <v>566</v>
      </c>
      <c r="C1419" s="19"/>
      <c r="D1419" s="19"/>
      <c r="E1419" s="19"/>
      <c r="F1419" s="19"/>
      <c r="G1419" s="19"/>
      <c r="H1419" s="19"/>
      <c r="I1419" s="19"/>
      <c r="J1419" s="19"/>
      <c r="K1419" s="19"/>
      <c r="L1419" s="19"/>
      <c r="M1419" s="19"/>
      <c r="N1419" s="19"/>
      <c r="O1419" s="19"/>
      <c r="P1419" s="19"/>
      <c r="Q1419" s="19"/>
      <c r="R1419" s="19"/>
      <c r="S1419" s="19"/>
      <c r="T1419" s="19"/>
      <c r="U1419" s="19"/>
      <c r="V1419" s="19"/>
      <c r="W1419" s="19"/>
      <c r="X1419" s="19"/>
      <c r="Y1419" s="19"/>
      <c r="Z1419" s="19"/>
      <c r="AA1419" s="19"/>
      <c r="AB1419" s="19"/>
      <c r="AC1419" s="19"/>
      <c r="AD1419" s="19"/>
      <c r="AE1419" s="19"/>
      <c r="AF1419" s="19"/>
      <c r="AG1419" s="19"/>
      <c r="AH1419" s="19"/>
      <c r="AI1419" s="19"/>
      <c r="AJ1419" s="19"/>
      <c r="AK1419" s="19"/>
      <c r="AL1419" s="19"/>
      <c r="AM1419" s="19"/>
      <c r="AN1419" s="19"/>
      <c r="AO1419" s="19"/>
      <c r="AP1419" s="19"/>
      <c r="AQ1419" s="19"/>
      <c r="AR1419" s="19"/>
      <c r="AS1419" s="19"/>
      <c r="AT1419" s="19"/>
      <c r="AU1419" s="19"/>
      <c r="AV1419" s="19"/>
      <c r="AW1419" s="19"/>
      <c r="AX1419" s="19"/>
      <c r="AY1419" s="19"/>
      <c r="AZ1419" s="19"/>
      <c r="BA1419" s="19"/>
      <c r="BB1419" s="19"/>
      <c r="BC1419" s="19"/>
      <c r="BD1419" s="19"/>
      <c r="BE1419" s="19"/>
      <c r="BF1419" s="19"/>
      <c r="BG1419" s="19"/>
    </row>
    <row r="1420">
      <c r="B1420" s="26" t="s">
        <v>331</v>
      </c>
      <c r="C1420" s="19"/>
      <c r="D1420" s="19"/>
      <c r="E1420" s="19"/>
      <c r="F1420" s="19"/>
      <c r="G1420" s="19"/>
      <c r="H1420" s="19"/>
      <c r="I1420" s="19"/>
      <c r="J1420" s="19"/>
      <c r="K1420" s="19"/>
      <c r="L1420" s="19"/>
      <c r="M1420" s="19"/>
      <c r="N1420" s="19"/>
      <c r="O1420" s="19"/>
      <c r="P1420" s="19"/>
      <c r="Q1420" s="19"/>
      <c r="R1420" s="19"/>
      <c r="S1420" s="19"/>
      <c r="T1420" s="19"/>
      <c r="U1420" s="19"/>
      <c r="V1420" s="19"/>
      <c r="W1420" s="19"/>
      <c r="X1420" s="19"/>
      <c r="Y1420" s="19"/>
      <c r="Z1420" s="19"/>
      <c r="AA1420" s="19"/>
      <c r="AB1420" s="19"/>
      <c r="AC1420" s="19"/>
      <c r="AD1420" s="19"/>
      <c r="AE1420" s="19"/>
      <c r="AF1420" s="19"/>
      <c r="AG1420" s="19"/>
      <c r="AH1420" s="19"/>
      <c r="AI1420" s="19"/>
      <c r="AJ1420" s="19"/>
      <c r="AK1420" s="19"/>
      <c r="AL1420" s="19"/>
      <c r="AM1420" s="19"/>
      <c r="AN1420" s="19"/>
      <c r="AO1420" s="19"/>
      <c r="AP1420" s="19"/>
      <c r="AQ1420" s="19"/>
      <c r="AR1420" s="19"/>
      <c r="AS1420" s="19"/>
      <c r="AT1420" s="19"/>
      <c r="AU1420" s="19"/>
      <c r="AV1420" s="19"/>
      <c r="AW1420" s="19"/>
      <c r="AX1420" s="19"/>
      <c r="AY1420" s="19"/>
      <c r="AZ1420" s="19"/>
      <c r="BA1420" s="19"/>
      <c r="BB1420" s="19"/>
      <c r="BC1420" s="19"/>
      <c r="BD1420" s="19"/>
      <c r="BE1420" s="19"/>
      <c r="BF1420" s="19"/>
      <c r="BG1420" s="19"/>
    </row>
    <row r="1421">
      <c r="B1421" t="s">
        <v>562</v>
      </c>
      <c r="C1421" s="19" t="n">
        <v>0.219074054245284</v>
      </c>
      <c r="D1421" s="19" t="n">
        <v>0.187545824903802</v>
      </c>
      <c r="E1421" s="19" t="n">
        <v>0.256061037250479</v>
      </c>
      <c r="F1421" s="19"/>
      <c r="G1421" s="19" t="n">
        <v>0.327939825780719</v>
      </c>
      <c r="H1421" s="19" t="n">
        <v>0.25683313257767</v>
      </c>
      <c r="I1421" s="19" t="n">
        <v>0.229932635712067</v>
      </c>
      <c r="J1421" s="19" t="n">
        <v>0.20063690292499</v>
      </c>
      <c r="K1421" s="19" t="n">
        <v>0.188940172695049</v>
      </c>
      <c r="L1421" s="19" t="n">
        <v>0.128757525959493</v>
      </c>
      <c r="M1421" s="19"/>
      <c r="N1421" s="19" t="n">
        <v>0.26809687995474</v>
      </c>
      <c r="O1421" s="19" t="n">
        <v>0.203858911418969</v>
      </c>
      <c r="P1421" s="19" t="n">
        <v>0.251014569538836</v>
      </c>
      <c r="Q1421" s="19" t="n">
        <v>0.160950259572369</v>
      </c>
      <c r="R1421" s="19"/>
      <c r="S1421" s="19" t="n">
        <v>0.21310599653045</v>
      </c>
      <c r="T1421" s="19" t="n">
        <v>0.248351576780099</v>
      </c>
      <c r="U1421" s="19" t="n">
        <v>0.112598949608043</v>
      </c>
      <c r="V1421" s="19" t="n">
        <v>0.195736992756564</v>
      </c>
      <c r="W1421" s="19" t="n">
        <v>0.221276299225293</v>
      </c>
      <c r="X1421" s="19" t="n">
        <v>0.260965709839308</v>
      </c>
      <c r="Y1421" s="19" t="n">
        <v>0.184950975888735</v>
      </c>
      <c r="Z1421" s="19" t="n">
        <v>0.352196093597655</v>
      </c>
      <c r="AA1421" s="19" t="n">
        <v>0.25712146949569</v>
      </c>
      <c r="AB1421" s="19" t="n">
        <v>0.193104940391293</v>
      </c>
      <c r="AC1421" s="19" t="n">
        <v>0.158941488556673</v>
      </c>
      <c r="AD1421" s="19" t="n">
        <v>0.268475408247621</v>
      </c>
      <c r="AE1421" s="19"/>
      <c r="AF1421" s="19" t="n">
        <v>0.207788586332171</v>
      </c>
      <c r="AG1421" s="19" t="n">
        <v>0.210585742283703</v>
      </c>
      <c r="AH1421" s="19" t="n">
        <v>0.212323374763591</v>
      </c>
      <c r="AI1421" s="19"/>
      <c r="AJ1421" s="19" t="n">
        <v>0.189776870524053</v>
      </c>
      <c r="AK1421" s="19" t="n">
        <v>0.270401808263985</v>
      </c>
      <c r="AL1421" s="19" t="n">
        <v>0.224527066604075</v>
      </c>
      <c r="AM1421" s="19" t="n">
        <v>0.443765309391835</v>
      </c>
      <c r="AN1421" s="19" t="n">
        <v>0.128201344245704</v>
      </c>
      <c r="AO1421" s="19"/>
      <c r="AP1421" s="19" t="n">
        <v>0.158667661039136</v>
      </c>
      <c r="AQ1421" s="19" t="n">
        <v>0.253004429200156</v>
      </c>
      <c r="AR1421" s="19" t="n">
        <v>0.101077959345801</v>
      </c>
      <c r="AS1421" s="19" t="n">
        <v>0.277108230992914</v>
      </c>
      <c r="AT1421" s="19" t="n">
        <v>0.21928270913494</v>
      </c>
      <c r="AU1421" s="19"/>
      <c r="AV1421" s="19" t="n">
        <v>0.244845784319127</v>
      </c>
      <c r="AW1421" s="19" t="n">
        <v>0.148941641955906</v>
      </c>
      <c r="AX1421" s="19" t="n">
        <v>0.193254221595248</v>
      </c>
      <c r="AY1421" s="19" t="n">
        <v>0.247783838063658</v>
      </c>
      <c r="AZ1421" s="19" t="n">
        <v>0.225613027094055</v>
      </c>
      <c r="BA1421" s="19" t="n">
        <v>0.140735881664682</v>
      </c>
      <c r="BB1421" s="19"/>
      <c r="BC1421" s="19" t="n">
        <v>0.227278567681991</v>
      </c>
      <c r="BD1421" s="19" t="n">
        <v>0.132517984241399</v>
      </c>
      <c r="BE1421" s="19" t="n">
        <v>0.242352151032835</v>
      </c>
      <c r="BF1421" s="19" t="n">
        <v>0.366610896012221</v>
      </c>
      <c r="BG1421" s="19" t="n">
        <v>0.170430197770883</v>
      </c>
    </row>
    <row r="1422">
      <c r="B1422" t="s">
        <v>563</v>
      </c>
      <c r="C1422" s="19" t="n">
        <v>0.373471515974006</v>
      </c>
      <c r="D1422" s="19" t="n">
        <v>0.388830816600669</v>
      </c>
      <c r="E1422" s="19" t="n">
        <v>0.359547531475385</v>
      </c>
      <c r="F1422" s="19"/>
      <c r="G1422" s="19" t="n">
        <v>0.333996047402064</v>
      </c>
      <c r="H1422" s="19" t="n">
        <v>0.35669983809283</v>
      </c>
      <c r="I1422" s="19" t="n">
        <v>0.43604902281894</v>
      </c>
      <c r="J1422" s="19" t="n">
        <v>0.333527378897046</v>
      </c>
      <c r="K1422" s="19" t="n">
        <v>0.330987803786524</v>
      </c>
      <c r="L1422" s="19" t="n">
        <v>0.421064847234004</v>
      </c>
      <c r="M1422" s="19"/>
      <c r="N1422" s="19" t="n">
        <v>0.430035723030525</v>
      </c>
      <c r="O1422" s="19" t="n">
        <v>0.35123146597788</v>
      </c>
      <c r="P1422" s="19" t="n">
        <v>0.32227014100908</v>
      </c>
      <c r="Q1422" s="19" t="n">
        <v>0.382202294807824</v>
      </c>
      <c r="R1422" s="19"/>
      <c r="S1422" s="19" t="n">
        <v>0.417056971148569</v>
      </c>
      <c r="T1422" s="19" t="n">
        <v>0.335071341998252</v>
      </c>
      <c r="U1422" s="19" t="n">
        <v>0.667936487733856</v>
      </c>
      <c r="V1422" s="19" t="n">
        <v>0.3911251403721</v>
      </c>
      <c r="W1422" s="19" t="n">
        <v>0.366584121271559</v>
      </c>
      <c r="X1422" s="19" t="n">
        <v>0.214930893401056</v>
      </c>
      <c r="Y1422" s="19" t="n">
        <v>0.334952182879768</v>
      </c>
      <c r="Z1422" s="19" t="n">
        <v>0.184861393992364</v>
      </c>
      <c r="AA1422" s="19" t="n">
        <v>0.408360565303242</v>
      </c>
      <c r="AB1422" s="19" t="n">
        <v>0.395569248496269</v>
      </c>
      <c r="AC1422" s="19" t="n">
        <v>0.324479050698763</v>
      </c>
      <c r="AD1422" s="19" t="n">
        <v>0.397033281885273</v>
      </c>
      <c r="AE1422" s="19"/>
      <c r="AF1422" s="19" t="n">
        <v>0.337307647513057</v>
      </c>
      <c r="AG1422" s="19" t="n">
        <v>0.396091487914647</v>
      </c>
      <c r="AH1422" s="19" t="n">
        <v>0.41886331522748</v>
      </c>
      <c r="AI1422" s="19"/>
      <c r="AJ1422" s="19" t="n">
        <v>0.355755947054869</v>
      </c>
      <c r="AK1422" s="19" t="n">
        <v>0.370498702911214</v>
      </c>
      <c r="AL1422" s="19" t="n">
        <v>0.374765163103784</v>
      </c>
      <c r="AM1422" s="19" t="n">
        <v>0.124562589909753</v>
      </c>
      <c r="AN1422" s="19" t="n">
        <v>0.496638845570976</v>
      </c>
      <c r="AO1422" s="19"/>
      <c r="AP1422" s="19" t="n">
        <v>0.31109908920843</v>
      </c>
      <c r="AQ1422" s="19" t="n">
        <v>0.369558120629869</v>
      </c>
      <c r="AR1422" s="19" t="n">
        <v>0.499434522242434</v>
      </c>
      <c r="AS1422" s="19" t="n">
        <v>0.317469401629449</v>
      </c>
      <c r="AT1422" s="19" t="n">
        <v>0.371453544561101</v>
      </c>
      <c r="AU1422" s="19"/>
      <c r="AV1422" s="19" t="n">
        <v>0.391991428837001</v>
      </c>
      <c r="AW1422" s="19" t="n">
        <v>0.345744989984958</v>
      </c>
      <c r="AX1422" s="19" t="n">
        <v>0.409488413353435</v>
      </c>
      <c r="AY1422" s="19" t="n">
        <v>0.348062196651625</v>
      </c>
      <c r="AZ1422" s="19" t="n">
        <v>0.414821125978641</v>
      </c>
      <c r="BA1422" s="19" t="n">
        <v>0.396421671194333</v>
      </c>
      <c r="BB1422" s="19"/>
      <c r="BC1422" s="19" t="n">
        <v>0.334063654418665</v>
      </c>
      <c r="BD1422" s="19" t="n">
        <v>0.429608160814751</v>
      </c>
      <c r="BE1422" s="19" t="n">
        <v>0.3769996881955</v>
      </c>
      <c r="BF1422" s="19" t="n">
        <v>0.435137833702538</v>
      </c>
      <c r="BG1422" s="19" t="n">
        <v>0.193630866084094</v>
      </c>
    </row>
    <row r="1423">
      <c r="B1423" t="s">
        <v>564</v>
      </c>
      <c r="C1423" s="19" t="n">
        <v>0.139336998733086</v>
      </c>
      <c r="D1423" s="19" t="n">
        <v>0.157437929143351</v>
      </c>
      <c r="E1423" s="19" t="n">
        <v>0.116549503152525</v>
      </c>
      <c r="F1423" s="19"/>
      <c r="G1423" s="19" t="n">
        <v>0.132712572975767</v>
      </c>
      <c r="H1423" s="19" t="n">
        <v>0.111907680218171</v>
      </c>
      <c r="I1423" s="19" t="n">
        <v>0.0703082017013786</v>
      </c>
      <c r="J1423" s="19" t="n">
        <v>0.166808961540313</v>
      </c>
      <c r="K1423" s="19" t="n">
        <v>0.235440026767824</v>
      </c>
      <c r="L1423" s="19" t="n">
        <v>0.143391929789764</v>
      </c>
      <c r="M1423" s="19"/>
      <c r="N1423" s="19" t="n">
        <v>0.113736116361654</v>
      </c>
      <c r="O1423" s="19" t="n">
        <v>0.188876524925551</v>
      </c>
      <c r="P1423" s="19" t="n">
        <v>0.146503031246427</v>
      </c>
      <c r="Q1423" s="19" t="n">
        <v>0.110821609042114</v>
      </c>
      <c r="R1423" s="19"/>
      <c r="S1423" s="19" t="n">
        <v>0.160562140285111</v>
      </c>
      <c r="T1423" s="19" t="n">
        <v>0.165486049515486</v>
      </c>
      <c r="U1423" s="19" t="n">
        <v>0.0705634443370129</v>
      </c>
      <c r="V1423" s="19" t="n">
        <v>0.0908872335143086</v>
      </c>
      <c r="W1423" s="19" t="n">
        <v>0.202806637186578</v>
      </c>
      <c r="X1423" s="19" t="n">
        <v>0.0862675777686097</v>
      </c>
      <c r="Y1423" s="19" t="n">
        <v>0.198727202310688</v>
      </c>
      <c r="Z1423" s="19" t="n">
        <v>0.142023736479679</v>
      </c>
      <c r="AA1423" s="19" t="n">
        <v>0.0894052061999559</v>
      </c>
      <c r="AB1423" s="19" t="n">
        <v>0.17811562484507</v>
      </c>
      <c r="AC1423" s="19" t="n">
        <v>0.144616680032436</v>
      </c>
      <c r="AD1423" s="19" t="n">
        <v>0.138978252067655</v>
      </c>
      <c r="AE1423" s="19"/>
      <c r="AF1423" s="19" t="n">
        <v>0.139291164227472</v>
      </c>
      <c r="AG1423" s="19" t="n">
        <v>0.150402991349448</v>
      </c>
      <c r="AH1423" s="19" t="n">
        <v>0.117959327176828</v>
      </c>
      <c r="AI1423" s="19"/>
      <c r="AJ1423" s="19" t="n">
        <v>0.157117620087041</v>
      </c>
      <c r="AK1423" s="19" t="n">
        <v>0.136800671362998</v>
      </c>
      <c r="AL1423" s="19" t="n">
        <v>0.189963982668868</v>
      </c>
      <c r="AM1423" s="19" t="n">
        <v>0</v>
      </c>
      <c r="AN1423" s="19" t="n">
        <v>0.14336650444356</v>
      </c>
      <c r="AO1423" s="19"/>
      <c r="AP1423" s="19" t="n">
        <v>0.179257252606113</v>
      </c>
      <c r="AQ1423" s="19" t="n">
        <v>0.140965969297097</v>
      </c>
      <c r="AR1423" s="19" t="n">
        <v>0.194711232264033</v>
      </c>
      <c r="AS1423" s="19" t="n">
        <v>0.103790007049953</v>
      </c>
      <c r="AT1423" s="19" t="n">
        <v>0.0544376946084025</v>
      </c>
      <c r="AU1423" s="19"/>
      <c r="AV1423" s="19" t="n">
        <v>0.138208499440751</v>
      </c>
      <c r="AW1423" s="19" t="n">
        <v>0.16197096739758</v>
      </c>
      <c r="AX1423" s="19" t="n">
        <v>0.140074009702377</v>
      </c>
      <c r="AY1423" s="19" t="n">
        <v>0.139829472080788</v>
      </c>
      <c r="AZ1423" s="19" t="n">
        <v>0.0768695590612841</v>
      </c>
      <c r="BA1423" s="19" t="n">
        <v>0.138622985757883</v>
      </c>
      <c r="BB1423" s="19"/>
      <c r="BC1423" s="19" t="n">
        <v>0.0822482122760746</v>
      </c>
      <c r="BD1423" s="19" t="n">
        <v>0.143021182693062</v>
      </c>
      <c r="BE1423" s="19" t="n">
        <v>0.156034439547881</v>
      </c>
      <c r="BF1423" s="19" t="n">
        <v>0.120627506329263</v>
      </c>
      <c r="BG1423" s="19" t="n">
        <v>0.337693150395779</v>
      </c>
    </row>
    <row r="1424">
      <c r="B1424" t="s">
        <v>565</v>
      </c>
      <c r="C1424" s="19" t="n">
        <v>0.0791864981478764</v>
      </c>
      <c r="D1424" s="19" t="n">
        <v>0.096895517020419</v>
      </c>
      <c r="E1424" s="19" t="n">
        <v>0.0601358349481502</v>
      </c>
      <c r="F1424" s="19"/>
      <c r="G1424" s="19" t="n">
        <v>0.0540153826140576</v>
      </c>
      <c r="H1424" s="19" t="n">
        <v>0.0871575091155477</v>
      </c>
      <c r="I1424" s="19" t="n">
        <v>0.0855635209168959</v>
      </c>
      <c r="J1424" s="19" t="n">
        <v>0.0492172790398584</v>
      </c>
      <c r="K1424" s="19" t="n">
        <v>0.149773002561393</v>
      </c>
      <c r="L1424" s="19" t="n">
        <v>0.0585571954941782</v>
      </c>
      <c r="M1424" s="19"/>
      <c r="N1424" s="19" t="n">
        <v>0.0784619843959778</v>
      </c>
      <c r="O1424" s="19" t="n">
        <v>0.0905691363124711</v>
      </c>
      <c r="P1424" s="19" t="n">
        <v>0.0772287552160792</v>
      </c>
      <c r="Q1424" s="19" t="n">
        <v>0.070639968647255</v>
      </c>
      <c r="R1424" s="19"/>
      <c r="S1424" s="19" t="n">
        <v>0.102439629098419</v>
      </c>
      <c r="T1424" s="19" t="n">
        <v>0.0789144830918166</v>
      </c>
      <c r="U1424" s="19" t="n">
        <v>0.02869263617528</v>
      </c>
      <c r="V1424" s="19" t="n">
        <v>0.0910134522106824</v>
      </c>
      <c r="W1424" s="19" t="n">
        <v>0.0678214968394718</v>
      </c>
      <c r="X1424" s="19" t="n">
        <v>0.0362215466358099</v>
      </c>
      <c r="Y1424" s="19" t="n">
        <v>0.0842366541924522</v>
      </c>
      <c r="Z1424" s="19" t="n">
        <v>0.137493383010879</v>
      </c>
      <c r="AA1424" s="19" t="n">
        <v>0.0569770960646562</v>
      </c>
      <c r="AB1424" s="19" t="n">
        <v>0.0623048116203854</v>
      </c>
      <c r="AC1424" s="19" t="n">
        <v>0.163764910678952</v>
      </c>
      <c r="AD1424" s="19" t="n">
        <v>0.13563913062765</v>
      </c>
      <c r="AE1424" s="19"/>
      <c r="AF1424" s="19" t="n">
        <v>0.0948127708870757</v>
      </c>
      <c r="AG1424" s="19" t="n">
        <v>0.0711557824634468</v>
      </c>
      <c r="AH1424" s="19" t="n">
        <v>0.0873629526008407</v>
      </c>
      <c r="AI1424" s="19"/>
      <c r="AJ1424" s="19" t="n">
        <v>0.104299949577362</v>
      </c>
      <c r="AK1424" s="19" t="n">
        <v>0.0459222079666076</v>
      </c>
      <c r="AL1424" s="19" t="n">
        <v>0</v>
      </c>
      <c r="AM1424" s="19" t="n">
        <v>0.141336873259908</v>
      </c>
      <c r="AN1424" s="19" t="n">
        <v>0.0599418738931358</v>
      </c>
      <c r="AO1424" s="19"/>
      <c r="AP1424" s="19" t="n">
        <v>0.151898156345208</v>
      </c>
      <c r="AQ1424" s="19" t="n">
        <v>0.0483597129221512</v>
      </c>
      <c r="AR1424" s="19" t="n">
        <v>0.0596395773237998</v>
      </c>
      <c r="AS1424" s="19" t="n">
        <v>0.0966993411709763</v>
      </c>
      <c r="AT1424" s="19" t="n">
        <v>0.0760573609129724</v>
      </c>
      <c r="AU1424" s="19"/>
      <c r="AV1424" s="19" t="n">
        <v>0.0605583638350803</v>
      </c>
      <c r="AW1424" s="19" t="n">
        <v>0.141287727059744</v>
      </c>
      <c r="AX1424" s="19" t="n">
        <v>0.0506005616400491</v>
      </c>
      <c r="AY1424" s="19" t="n">
        <v>0.0929015971359973</v>
      </c>
      <c r="AZ1424" s="19" t="n">
        <v>0.0509552501427927</v>
      </c>
      <c r="BA1424" s="19" t="n">
        <v>0.0461694815011118</v>
      </c>
      <c r="BB1424" s="19"/>
      <c r="BC1424" s="19" t="n">
        <v>0.0927150641541977</v>
      </c>
      <c r="BD1424" s="19" t="n">
        <v>0.0706900064681489</v>
      </c>
      <c r="BE1424" s="19" t="n">
        <v>0.101479511110159</v>
      </c>
      <c r="BF1424" s="19" t="n">
        <v>0.021442369021393</v>
      </c>
      <c r="BG1424" s="19" t="n">
        <v>0</v>
      </c>
    </row>
    <row r="1425">
      <c r="B1425" t="s">
        <v>100</v>
      </c>
      <c r="C1425" s="19" t="n">
        <v>0.188930932899748</v>
      </c>
      <c r="D1425" s="19" t="n">
        <v>0.169289912331759</v>
      </c>
      <c r="E1425" s="19" t="n">
        <v>0.207706093173461</v>
      </c>
      <c r="F1425" s="19"/>
      <c r="G1425" s="19" t="n">
        <v>0.151336171227393</v>
      </c>
      <c r="H1425" s="19" t="n">
        <v>0.187401839995781</v>
      </c>
      <c r="I1425" s="19" t="n">
        <v>0.178146618850719</v>
      </c>
      <c r="J1425" s="19" t="n">
        <v>0.249809477597793</v>
      </c>
      <c r="K1425" s="19" t="n">
        <v>0.0948589941892101</v>
      </c>
      <c r="L1425" s="19" t="n">
        <v>0.248228501522562</v>
      </c>
      <c r="M1425" s="19"/>
      <c r="N1425" s="19" t="n">
        <v>0.109669296257103</v>
      </c>
      <c r="O1425" s="19" t="n">
        <v>0.165463961365129</v>
      </c>
      <c r="P1425" s="19" t="n">
        <v>0.202983502989577</v>
      </c>
      <c r="Q1425" s="19" t="n">
        <v>0.275385867930438</v>
      </c>
      <c r="R1425" s="19"/>
      <c r="S1425" s="19" t="n">
        <v>0.106835262937452</v>
      </c>
      <c r="T1425" s="19" t="n">
        <v>0.172176548614346</v>
      </c>
      <c r="U1425" s="19" t="n">
        <v>0.120208482145809</v>
      </c>
      <c r="V1425" s="19" t="n">
        <v>0.231237181146345</v>
      </c>
      <c r="W1425" s="19" t="n">
        <v>0.141511445477098</v>
      </c>
      <c r="X1425" s="19" t="n">
        <v>0.401614272355216</v>
      </c>
      <c r="Y1425" s="19" t="n">
        <v>0.197132984728357</v>
      </c>
      <c r="Z1425" s="19" t="n">
        <v>0.183425392919422</v>
      </c>
      <c r="AA1425" s="19" t="n">
        <v>0.188135662936456</v>
      </c>
      <c r="AB1425" s="19" t="n">
        <v>0.170905374646983</v>
      </c>
      <c r="AC1425" s="19" t="n">
        <v>0.208197870033176</v>
      </c>
      <c r="AD1425" s="19" t="n">
        <v>0.0598739271718005</v>
      </c>
      <c r="AE1425" s="19"/>
      <c r="AF1425" s="19" t="n">
        <v>0.220799831040224</v>
      </c>
      <c r="AG1425" s="19" t="n">
        <v>0.171763995988755</v>
      </c>
      <c r="AH1425" s="19" t="n">
        <v>0.16349103023126</v>
      </c>
      <c r="AI1425" s="19"/>
      <c r="AJ1425" s="19" t="n">
        <v>0.193049612756676</v>
      </c>
      <c r="AK1425" s="19" t="n">
        <v>0.176376609495195</v>
      </c>
      <c r="AL1425" s="19" t="n">
        <v>0.210743787623274</v>
      </c>
      <c r="AM1425" s="19" t="n">
        <v>0.290335227438503</v>
      </c>
      <c r="AN1425" s="19" t="n">
        <v>0.171851431846623</v>
      </c>
      <c r="AO1425" s="19"/>
      <c r="AP1425" s="19" t="n">
        <v>0.199077840801113</v>
      </c>
      <c r="AQ1425" s="19" t="n">
        <v>0.188111767950727</v>
      </c>
      <c r="AR1425" s="19" t="n">
        <v>0.145136708823932</v>
      </c>
      <c r="AS1425" s="19" t="n">
        <v>0.204933019156707</v>
      </c>
      <c r="AT1425" s="19" t="n">
        <v>0.278768690782584</v>
      </c>
      <c r="AU1425" s="19"/>
      <c r="AV1425" s="19" t="n">
        <v>0.164395923568041</v>
      </c>
      <c r="AW1425" s="19" t="n">
        <v>0.202054673601811</v>
      </c>
      <c r="AX1425" s="19" t="n">
        <v>0.206582793708891</v>
      </c>
      <c r="AY1425" s="19" t="n">
        <v>0.171422896067931</v>
      </c>
      <c r="AZ1425" s="19" t="n">
        <v>0.231741037723227</v>
      </c>
      <c r="BA1425" s="19" t="n">
        <v>0.278049979881989</v>
      </c>
      <c r="BB1425" s="19"/>
      <c r="BC1425" s="19" t="n">
        <v>0.263694501469072</v>
      </c>
      <c r="BD1425" s="19" t="n">
        <v>0.22416266578264</v>
      </c>
      <c r="BE1425" s="19" t="n">
        <v>0.123134210113625</v>
      </c>
      <c r="BF1425" s="19" t="n">
        <v>0.0561813949345846</v>
      </c>
      <c r="BG1425" s="19" t="n">
        <v>0.298245785749244</v>
      </c>
    </row>
    <row r="1426">
      <c r="C1426" s="19"/>
      <c r="D1426" s="19"/>
      <c r="E1426" s="19"/>
      <c r="F1426" s="19"/>
      <c r="G1426" s="19"/>
      <c r="H1426" s="19"/>
      <c r="I1426" s="19"/>
      <c r="J1426" s="19"/>
      <c r="K1426" s="19"/>
      <c r="L1426" s="19"/>
      <c r="M1426" s="19"/>
      <c r="N1426" s="19"/>
      <c r="O1426" s="19"/>
      <c r="P1426" s="19"/>
      <c r="Q1426" s="19"/>
      <c r="R1426" s="19"/>
      <c r="S1426" s="19"/>
      <c r="T1426" s="19"/>
      <c r="U1426" s="19"/>
      <c r="V1426" s="19"/>
      <c r="W1426" s="19"/>
      <c r="X1426" s="19"/>
      <c r="Y1426" s="19"/>
      <c r="Z1426" s="19"/>
      <c r="AA1426" s="19"/>
      <c r="AB1426" s="19"/>
      <c r="AC1426" s="19"/>
      <c r="AD1426" s="19"/>
      <c r="AE1426" s="19"/>
      <c r="AF1426" s="19"/>
      <c r="AG1426" s="19"/>
      <c r="AH1426" s="19"/>
      <c r="AI1426" s="19"/>
      <c r="AJ1426" s="19"/>
      <c r="AK1426" s="19"/>
      <c r="AL1426" s="19"/>
      <c r="AM1426" s="19"/>
      <c r="AN1426" s="19"/>
      <c r="AO1426" s="19"/>
      <c r="AP1426" s="19"/>
      <c r="AQ1426" s="19"/>
      <c r="AR1426" s="19"/>
      <c r="AS1426" s="19"/>
      <c r="AT1426" s="19"/>
      <c r="AU1426" s="19"/>
      <c r="AV1426" s="19"/>
      <c r="AW1426" s="19"/>
      <c r="AX1426" s="19"/>
      <c r="AY1426" s="19"/>
      <c r="AZ1426" s="19"/>
      <c r="BA1426" s="19"/>
      <c r="BB1426" s="19"/>
      <c r="BC1426" s="19"/>
      <c r="BD1426" s="19"/>
      <c r="BE1426" s="19"/>
      <c r="BF1426" s="19"/>
      <c r="BG1426" s="19"/>
    </row>
    <row r="1427">
      <c r="B1427" s="7" t="s">
        <v>567</v>
      </c>
      <c r="C1427" s="19"/>
      <c r="D1427" s="19"/>
      <c r="E1427" s="19"/>
      <c r="F1427" s="19"/>
      <c r="G1427" s="19"/>
      <c r="H1427" s="19"/>
      <c r="I1427" s="19"/>
      <c r="J1427" s="19"/>
      <c r="K1427" s="19"/>
      <c r="L1427" s="19"/>
      <c r="M1427" s="19"/>
      <c r="N1427" s="19"/>
      <c r="O1427" s="19"/>
      <c r="P1427" s="19"/>
      <c r="Q1427" s="19"/>
      <c r="R1427" s="19"/>
      <c r="S1427" s="19"/>
      <c r="T1427" s="19"/>
      <c r="U1427" s="19"/>
      <c r="V1427" s="19"/>
      <c r="W1427" s="19"/>
      <c r="X1427" s="19"/>
      <c r="Y1427" s="19"/>
      <c r="Z1427" s="19"/>
      <c r="AA1427" s="19"/>
      <c r="AB1427" s="19"/>
      <c r="AC1427" s="19"/>
      <c r="AD1427" s="19"/>
      <c r="AE1427" s="19"/>
      <c r="AF1427" s="19"/>
      <c r="AG1427" s="19"/>
      <c r="AH1427" s="19"/>
      <c r="AI1427" s="19"/>
      <c r="AJ1427" s="19"/>
      <c r="AK1427" s="19"/>
      <c r="AL1427" s="19"/>
      <c r="AM1427" s="19"/>
      <c r="AN1427" s="19"/>
      <c r="AO1427" s="19"/>
      <c r="AP1427" s="19"/>
      <c r="AQ1427" s="19"/>
      <c r="AR1427" s="19"/>
      <c r="AS1427" s="19"/>
      <c r="AT1427" s="19"/>
      <c r="AU1427" s="19"/>
      <c r="AV1427" s="19"/>
      <c r="AW1427" s="19"/>
      <c r="AX1427" s="19"/>
      <c r="AY1427" s="19"/>
      <c r="AZ1427" s="19"/>
      <c r="BA1427" s="19"/>
      <c r="BB1427" s="19"/>
      <c r="BC1427" s="19"/>
      <c r="BD1427" s="19"/>
      <c r="BE1427" s="19"/>
      <c r="BF1427" s="19"/>
      <c r="BG1427" s="19"/>
    </row>
    <row r="1428">
      <c r="B1428" s="26" t="s">
        <v>331</v>
      </c>
      <c r="C1428" s="19"/>
      <c r="D1428" s="19"/>
      <c r="E1428" s="19"/>
      <c r="F1428" s="19"/>
      <c r="G1428" s="19"/>
      <c r="H1428" s="19"/>
      <c r="I1428" s="19"/>
      <c r="J1428" s="19"/>
      <c r="K1428" s="19"/>
      <c r="L1428" s="19"/>
      <c r="M1428" s="19"/>
      <c r="N1428" s="19"/>
      <c r="O1428" s="19"/>
      <c r="P1428" s="19"/>
      <c r="Q1428" s="19"/>
      <c r="R1428" s="19"/>
      <c r="S1428" s="19"/>
      <c r="T1428" s="19"/>
      <c r="U1428" s="19"/>
      <c r="V1428" s="19"/>
      <c r="W1428" s="19"/>
      <c r="X1428" s="19"/>
      <c r="Y1428" s="19"/>
      <c r="Z1428" s="19"/>
      <c r="AA1428" s="19"/>
      <c r="AB1428" s="19"/>
      <c r="AC1428" s="19"/>
      <c r="AD1428" s="19"/>
      <c r="AE1428" s="19"/>
      <c r="AF1428" s="19"/>
      <c r="AG1428" s="19"/>
      <c r="AH1428" s="19"/>
      <c r="AI1428" s="19"/>
      <c r="AJ1428" s="19"/>
      <c r="AK1428" s="19"/>
      <c r="AL1428" s="19"/>
      <c r="AM1428" s="19"/>
      <c r="AN1428" s="19"/>
      <c r="AO1428" s="19"/>
      <c r="AP1428" s="19"/>
      <c r="AQ1428" s="19"/>
      <c r="AR1428" s="19"/>
      <c r="AS1428" s="19"/>
      <c r="AT1428" s="19"/>
      <c r="AU1428" s="19"/>
      <c r="AV1428" s="19"/>
      <c r="AW1428" s="19"/>
      <c r="AX1428" s="19"/>
      <c r="AY1428" s="19"/>
      <c r="AZ1428" s="19"/>
      <c r="BA1428" s="19"/>
      <c r="BB1428" s="19"/>
      <c r="BC1428" s="19"/>
      <c r="BD1428" s="19"/>
      <c r="BE1428" s="19"/>
      <c r="BF1428" s="19"/>
      <c r="BG1428" s="19"/>
    </row>
    <row r="1429">
      <c r="B1429" t="s">
        <v>562</v>
      </c>
      <c r="C1429" s="19" t="n">
        <v>0.184668067101137</v>
      </c>
      <c r="D1429" s="19" t="n">
        <v>0.186363812585753</v>
      </c>
      <c r="E1429" s="19" t="n">
        <v>0.181177433270614</v>
      </c>
      <c r="F1429" s="19"/>
      <c r="G1429" s="19" t="n">
        <v>0.295468427636655</v>
      </c>
      <c r="H1429" s="19" t="n">
        <v>0.189956789244151</v>
      </c>
      <c r="I1429" s="19" t="n">
        <v>0.303655345395878</v>
      </c>
      <c r="J1429" s="19" t="n">
        <v>0.15676849742095</v>
      </c>
      <c r="K1429" s="19" t="n">
        <v>0.145086637850293</v>
      </c>
      <c r="L1429" s="19" t="n">
        <v>0.0921475438914783</v>
      </c>
      <c r="M1429" s="19"/>
      <c r="N1429" s="19" t="n">
        <v>0.149416231558689</v>
      </c>
      <c r="O1429" s="19" t="n">
        <v>0.215428238099483</v>
      </c>
      <c r="P1429" s="19" t="n">
        <v>0.192158253475548</v>
      </c>
      <c r="Q1429" s="19" t="n">
        <v>0.181854547508167</v>
      </c>
      <c r="R1429" s="19"/>
      <c r="S1429" s="19" t="n">
        <v>0.208888540992623</v>
      </c>
      <c r="T1429" s="19" t="n">
        <v>0.172598587485333</v>
      </c>
      <c r="U1429" s="19" t="n">
        <v>0.230467148661936</v>
      </c>
      <c r="V1429" s="19" t="n">
        <v>0.143717458997886</v>
      </c>
      <c r="W1429" s="19" t="n">
        <v>0.160653418717808</v>
      </c>
      <c r="X1429" s="19" t="n">
        <v>0.222342523736369</v>
      </c>
      <c r="Y1429" s="19" t="n">
        <v>0.238032226425114</v>
      </c>
      <c r="Z1429" s="19" t="n">
        <v>0.08294999135421</v>
      </c>
      <c r="AA1429" s="19" t="n">
        <v>0.144001588640396</v>
      </c>
      <c r="AB1429" s="19" t="n">
        <v>0.175196253061052</v>
      </c>
      <c r="AC1429" s="19" t="n">
        <v>0.189744905267451</v>
      </c>
      <c r="AD1429" s="19" t="n">
        <v>0.18057781523503</v>
      </c>
      <c r="AE1429" s="19"/>
      <c r="AF1429" s="19" t="n">
        <v>0.167721309584757</v>
      </c>
      <c r="AG1429" s="19" t="n">
        <v>0.186657408422918</v>
      </c>
      <c r="AH1429" s="19" t="n">
        <v>0.184110572778736</v>
      </c>
      <c r="AI1429" s="19"/>
      <c r="AJ1429" s="19" t="n">
        <v>0.105545466297963</v>
      </c>
      <c r="AK1429" s="19" t="n">
        <v>0.210676072239174</v>
      </c>
      <c r="AL1429" s="19" t="n">
        <v>0.273008380622131</v>
      </c>
      <c r="AM1429" s="19" t="n">
        <v>0.562234509613326</v>
      </c>
      <c r="AN1429" s="19" t="n">
        <v>0.173860749161332</v>
      </c>
      <c r="AO1429" s="19"/>
      <c r="AP1429" s="19" t="n">
        <v>0.0868234333696076</v>
      </c>
      <c r="AQ1429" s="19" t="n">
        <v>0.198020699118692</v>
      </c>
      <c r="AR1429" s="19" t="n">
        <v>0.230677439405926</v>
      </c>
      <c r="AS1429" s="19" t="n">
        <v>0.259832713496312</v>
      </c>
      <c r="AT1429" s="19" t="n">
        <v>0.250371855633019</v>
      </c>
      <c r="AU1429" s="19"/>
      <c r="AV1429" s="19" t="n">
        <v>0.18048380904198</v>
      </c>
      <c r="AW1429" s="19" t="n">
        <v>0.103171959466742</v>
      </c>
      <c r="AX1429" s="19" t="n">
        <v>0.265152294173857</v>
      </c>
      <c r="AY1429" s="19" t="n">
        <v>0.260022987190128</v>
      </c>
      <c r="AZ1429" s="19" t="n">
        <v>0.292361995186682</v>
      </c>
      <c r="BA1429" s="19" t="n">
        <v>0.12390399907446</v>
      </c>
      <c r="BB1429" s="19"/>
      <c r="BC1429" s="19" t="n">
        <v>0.119184255852062</v>
      </c>
      <c r="BD1429" s="19" t="n">
        <v>0.197983762445226</v>
      </c>
      <c r="BE1429" s="19" t="n">
        <v>0.2016965669046</v>
      </c>
      <c r="BF1429" s="19" t="n">
        <v>0.173265717079432</v>
      </c>
      <c r="BG1429" s="19" t="n">
        <v>0.181196065404423</v>
      </c>
    </row>
    <row r="1430">
      <c r="B1430" t="s">
        <v>563</v>
      </c>
      <c r="C1430" s="19" t="n">
        <v>0.267049378378008</v>
      </c>
      <c r="D1430" s="19" t="n">
        <v>0.242188514770956</v>
      </c>
      <c r="E1430" s="19" t="n">
        <v>0.286724323660036</v>
      </c>
      <c r="F1430" s="19"/>
      <c r="G1430" s="19" t="n">
        <v>0.357345005226765</v>
      </c>
      <c r="H1430" s="19" t="n">
        <v>0.341281748841581</v>
      </c>
      <c r="I1430" s="19" t="n">
        <v>0.210210537742258</v>
      </c>
      <c r="J1430" s="19" t="n">
        <v>0.263808277747833</v>
      </c>
      <c r="K1430" s="19" t="n">
        <v>0.248446765175036</v>
      </c>
      <c r="L1430" s="19" t="n">
        <v>0.224016833160403</v>
      </c>
      <c r="M1430" s="19"/>
      <c r="N1430" s="19" t="n">
        <v>0.352306819942853</v>
      </c>
      <c r="O1430" s="19" t="n">
        <v>0.180310948017666</v>
      </c>
      <c r="P1430" s="19" t="n">
        <v>0.258122892132429</v>
      </c>
      <c r="Q1430" s="19" t="n">
        <v>0.278791587714326</v>
      </c>
      <c r="R1430" s="19"/>
      <c r="S1430" s="19" t="n">
        <v>0.284962179780555</v>
      </c>
      <c r="T1430" s="19" t="n">
        <v>0.258454407988014</v>
      </c>
      <c r="U1430" s="19" t="n">
        <v>0.256237069259671</v>
      </c>
      <c r="V1430" s="19" t="n">
        <v>0.224995288665192</v>
      </c>
      <c r="W1430" s="19" t="n">
        <v>0.17388520221476</v>
      </c>
      <c r="X1430" s="19" t="n">
        <v>0.385002452625307</v>
      </c>
      <c r="Y1430" s="19" t="n">
        <v>0.233899132430583</v>
      </c>
      <c r="Z1430" s="19" t="n">
        <v>0.29133533523513</v>
      </c>
      <c r="AA1430" s="19" t="n">
        <v>0.272806517916417</v>
      </c>
      <c r="AB1430" s="19" t="n">
        <v>0.204758153285455</v>
      </c>
      <c r="AC1430" s="19" t="n">
        <v>0.373296529919107</v>
      </c>
      <c r="AD1430" s="19" t="n">
        <v>0.213641793194552</v>
      </c>
      <c r="AE1430" s="19"/>
      <c r="AF1430" s="19" t="n">
        <v>0.257094896832666</v>
      </c>
      <c r="AG1430" s="19" t="n">
        <v>0.243792524332904</v>
      </c>
      <c r="AH1430" s="19" t="n">
        <v>0.282107543461989</v>
      </c>
      <c r="AI1430" s="19"/>
      <c r="AJ1430" s="19" t="n">
        <v>0.290565667190527</v>
      </c>
      <c r="AK1430" s="19" t="n">
        <v>0.279487679318758</v>
      </c>
      <c r="AL1430" s="19" t="n">
        <v>0.202655052043165</v>
      </c>
      <c r="AM1430" s="19" t="n">
        <v>0.181992030198</v>
      </c>
      <c r="AN1430" s="19" t="n">
        <v>0.236470036826943</v>
      </c>
      <c r="AO1430" s="19"/>
      <c r="AP1430" s="19" t="n">
        <v>0.234166528917133</v>
      </c>
      <c r="AQ1430" s="19" t="n">
        <v>0.276090988794133</v>
      </c>
      <c r="AR1430" s="19" t="n">
        <v>0.285923425019512</v>
      </c>
      <c r="AS1430" s="19" t="n">
        <v>0.354356722530909</v>
      </c>
      <c r="AT1430" s="19" t="n">
        <v>0.21312960782857</v>
      </c>
      <c r="AU1430" s="19"/>
      <c r="AV1430" s="19" t="n">
        <v>0.285866132416137</v>
      </c>
      <c r="AW1430" s="19" t="n">
        <v>0.235980676759798</v>
      </c>
      <c r="AX1430" s="19" t="n">
        <v>0.273081994528047</v>
      </c>
      <c r="AY1430" s="19" t="n">
        <v>0.314382449967028</v>
      </c>
      <c r="AZ1430" s="19" t="n">
        <v>0.216877406241526</v>
      </c>
      <c r="BA1430" s="19" t="n">
        <v>0.254849174674079</v>
      </c>
      <c r="BB1430" s="19"/>
      <c r="BC1430" s="19" t="n">
        <v>0.2249763346725</v>
      </c>
      <c r="BD1430" s="19" t="n">
        <v>0.319106555705778</v>
      </c>
      <c r="BE1430" s="19" t="n">
        <v>0.277266092417254</v>
      </c>
      <c r="BF1430" s="19" t="n">
        <v>0.323613679960546</v>
      </c>
      <c r="BG1430" s="19" t="n">
        <v>0.355200935875307</v>
      </c>
    </row>
    <row r="1431">
      <c r="B1431" t="s">
        <v>564</v>
      </c>
      <c r="C1431" s="19" t="n">
        <v>0.185438914344999</v>
      </c>
      <c r="D1431" s="19" t="n">
        <v>0.210572423812643</v>
      </c>
      <c r="E1431" s="19" t="n">
        <v>0.165393764266379</v>
      </c>
      <c r="F1431" s="19"/>
      <c r="G1431" s="19" t="n">
        <v>0.128698018105588</v>
      </c>
      <c r="H1431" s="19" t="n">
        <v>0.168669937590049</v>
      </c>
      <c r="I1431" s="19" t="n">
        <v>0.185068043787033</v>
      </c>
      <c r="J1431" s="19" t="n">
        <v>0.160484901940393</v>
      </c>
      <c r="K1431" s="19" t="n">
        <v>0.171701486534691</v>
      </c>
      <c r="L1431" s="19" t="n">
        <v>0.25757115278496</v>
      </c>
      <c r="M1431" s="19"/>
      <c r="N1431" s="19" t="n">
        <v>0.193359322580945</v>
      </c>
      <c r="O1431" s="19" t="n">
        <v>0.164027507774921</v>
      </c>
      <c r="P1431" s="19" t="n">
        <v>0.186360435170591</v>
      </c>
      <c r="Q1431" s="19" t="n">
        <v>0.19929185276482</v>
      </c>
      <c r="R1431" s="19"/>
      <c r="S1431" s="19" t="n">
        <v>0.114366132050839</v>
      </c>
      <c r="T1431" s="19" t="n">
        <v>0.239719665521374</v>
      </c>
      <c r="U1431" s="19" t="n">
        <v>0.223422503006734</v>
      </c>
      <c r="V1431" s="19" t="n">
        <v>0.232026355969921</v>
      </c>
      <c r="W1431" s="19" t="n">
        <v>0.122956622657013</v>
      </c>
      <c r="X1431" s="19" t="n">
        <v>0.219899844204637</v>
      </c>
      <c r="Y1431" s="19" t="n">
        <v>0.242384632640699</v>
      </c>
      <c r="Z1431" s="19" t="n">
        <v>0.0974219180634825</v>
      </c>
      <c r="AA1431" s="19" t="n">
        <v>0.13716762468165</v>
      </c>
      <c r="AB1431" s="19" t="n">
        <v>0.222979768732583</v>
      </c>
      <c r="AC1431" s="19" t="n">
        <v>0.183010119609356</v>
      </c>
      <c r="AD1431" s="19" t="n">
        <v>0.101315138760998</v>
      </c>
      <c r="AE1431" s="19"/>
      <c r="AF1431" s="19" t="n">
        <v>0.200782432594774</v>
      </c>
      <c r="AG1431" s="19" t="n">
        <v>0.203567321086642</v>
      </c>
      <c r="AH1431" s="19" t="n">
        <v>0.136790548825946</v>
      </c>
      <c r="AI1431" s="19"/>
      <c r="AJ1431" s="19" t="n">
        <v>0.243462906533049</v>
      </c>
      <c r="AK1431" s="19" t="n">
        <v>0.184347766724427</v>
      </c>
      <c r="AL1431" s="19" t="n">
        <v>0.111849705234777</v>
      </c>
      <c r="AM1431" s="19" t="n">
        <v>0.0756604692224473</v>
      </c>
      <c r="AN1431" s="19" t="n">
        <v>0.12606232354082</v>
      </c>
      <c r="AO1431" s="19"/>
      <c r="AP1431" s="19" t="n">
        <v>0.271580632202002</v>
      </c>
      <c r="AQ1431" s="19" t="n">
        <v>0.206179030802962</v>
      </c>
      <c r="AR1431" s="19" t="n">
        <v>0.194077344760121</v>
      </c>
      <c r="AS1431" s="19" t="n">
        <v>0.111962751892176</v>
      </c>
      <c r="AT1431" s="19" t="n">
        <v>0.134439930893697</v>
      </c>
      <c r="AU1431" s="19"/>
      <c r="AV1431" s="19" t="n">
        <v>0.205489587273991</v>
      </c>
      <c r="AW1431" s="19" t="n">
        <v>0.307335909297505</v>
      </c>
      <c r="AX1431" s="19" t="n">
        <v>0.192407011264142</v>
      </c>
      <c r="AY1431" s="19" t="n">
        <v>0.106697478446218</v>
      </c>
      <c r="AZ1431" s="19" t="n">
        <v>0.0835795281615186</v>
      </c>
      <c r="BA1431" s="19" t="n">
        <v>0.150636499171104</v>
      </c>
      <c r="BB1431" s="19"/>
      <c r="BC1431" s="19" t="n">
        <v>0.205695608551191</v>
      </c>
      <c r="BD1431" s="19" t="n">
        <v>0.160394927254481</v>
      </c>
      <c r="BE1431" s="19" t="n">
        <v>0.191989938024778</v>
      </c>
      <c r="BF1431" s="19" t="n">
        <v>0.135385838658013</v>
      </c>
      <c r="BG1431" s="19" t="n">
        <v>0.102520813436968</v>
      </c>
    </row>
    <row r="1432">
      <c r="B1432" t="s">
        <v>565</v>
      </c>
      <c r="C1432" s="19" t="n">
        <v>0.177483212562647</v>
      </c>
      <c r="D1432" s="19" t="n">
        <v>0.202170570431252</v>
      </c>
      <c r="E1432" s="19" t="n">
        <v>0.157765575050177</v>
      </c>
      <c r="F1432" s="19"/>
      <c r="G1432" s="19" t="n">
        <v>0.079345234579666</v>
      </c>
      <c r="H1432" s="19" t="n">
        <v>0.127999241640197</v>
      </c>
      <c r="I1432" s="19" t="n">
        <v>0.146880955251887</v>
      </c>
      <c r="J1432" s="19" t="n">
        <v>0.215675736953639</v>
      </c>
      <c r="K1432" s="19" t="n">
        <v>0.212040511827626</v>
      </c>
      <c r="L1432" s="19" t="n">
        <v>0.227499885210704</v>
      </c>
      <c r="M1432" s="19"/>
      <c r="N1432" s="19" t="n">
        <v>0.183900231584279</v>
      </c>
      <c r="O1432" s="19" t="n">
        <v>0.222160247423857</v>
      </c>
      <c r="P1432" s="19" t="n">
        <v>0.148754337847513</v>
      </c>
      <c r="Q1432" s="19" t="n">
        <v>0.148769674058626</v>
      </c>
      <c r="R1432" s="19"/>
      <c r="S1432" s="19" t="n">
        <v>0.180409121250386</v>
      </c>
      <c r="T1432" s="19" t="n">
        <v>0.134320637850046</v>
      </c>
      <c r="U1432" s="19" t="n">
        <v>0.137356226549336</v>
      </c>
      <c r="V1432" s="19" t="n">
        <v>0.287715794404095</v>
      </c>
      <c r="W1432" s="19" t="n">
        <v>0.201287215250009</v>
      </c>
      <c r="X1432" s="19" t="n">
        <v>0.172755179433687</v>
      </c>
      <c r="Y1432" s="19" t="n">
        <v>0.13365555389775</v>
      </c>
      <c r="Z1432" s="19" t="n">
        <v>0.221731410709914</v>
      </c>
      <c r="AA1432" s="19" t="n">
        <v>0.191980530443456</v>
      </c>
      <c r="AB1432" s="19" t="n">
        <v>0.145743162655421</v>
      </c>
      <c r="AC1432" s="19" t="n">
        <v>0.122601211847356</v>
      </c>
      <c r="AD1432" s="19" t="n">
        <v>0.335784368176177</v>
      </c>
      <c r="AE1432" s="19"/>
      <c r="AF1432" s="19" t="n">
        <v>0.187160242152873</v>
      </c>
      <c r="AG1432" s="19" t="n">
        <v>0.189499806041354</v>
      </c>
      <c r="AH1432" s="19" t="n">
        <v>0.183688305684425</v>
      </c>
      <c r="AI1432" s="19"/>
      <c r="AJ1432" s="19" t="n">
        <v>0.171896562548803</v>
      </c>
      <c r="AK1432" s="19" t="n">
        <v>0.150404436450329</v>
      </c>
      <c r="AL1432" s="19" t="n">
        <v>0.172325167657158</v>
      </c>
      <c r="AM1432" s="19" t="n">
        <v>0.180112990966227</v>
      </c>
      <c r="AN1432" s="19" t="n">
        <v>0.22882768748749</v>
      </c>
      <c r="AO1432" s="19"/>
      <c r="AP1432" s="19" t="n">
        <v>0.153626314452726</v>
      </c>
      <c r="AQ1432" s="19" t="n">
        <v>0.185814648177775</v>
      </c>
      <c r="AR1432" s="19" t="n">
        <v>0.126586917278308</v>
      </c>
      <c r="AS1432" s="19" t="n">
        <v>0.180463641529383</v>
      </c>
      <c r="AT1432" s="19" t="n">
        <v>0.23269717850871</v>
      </c>
      <c r="AU1432" s="19"/>
      <c r="AV1432" s="19" t="n">
        <v>0.164179207724999</v>
      </c>
      <c r="AW1432" s="19" t="n">
        <v>0.167588190866643</v>
      </c>
      <c r="AX1432" s="19" t="n">
        <v>0.125368013398725</v>
      </c>
      <c r="AY1432" s="19" t="n">
        <v>0.190925781426146</v>
      </c>
      <c r="AZ1432" s="19" t="n">
        <v>0.241022497465067</v>
      </c>
      <c r="BA1432" s="19" t="n">
        <v>0.116991164219352</v>
      </c>
      <c r="BB1432" s="19"/>
      <c r="BC1432" s="19" t="n">
        <v>0.176692392772206</v>
      </c>
      <c r="BD1432" s="19" t="n">
        <v>0.131455533975546</v>
      </c>
      <c r="BE1432" s="19" t="n">
        <v>0.171790775848537</v>
      </c>
      <c r="BF1432" s="19" t="n">
        <v>0.244730932329063</v>
      </c>
      <c r="BG1432" s="19" t="n">
        <v>0.259323533326363</v>
      </c>
    </row>
    <row r="1433">
      <c r="B1433" t="s">
        <v>100</v>
      </c>
      <c r="C1433" s="19" t="n">
        <v>0.18536042761321</v>
      </c>
      <c r="D1433" s="19" t="n">
        <v>0.158704678399395</v>
      </c>
      <c r="E1433" s="19" t="n">
        <v>0.208938903752795</v>
      </c>
      <c r="F1433" s="19"/>
      <c r="G1433" s="19" t="n">
        <v>0.139143314451326</v>
      </c>
      <c r="H1433" s="19" t="n">
        <v>0.172092282684023</v>
      </c>
      <c r="I1433" s="19" t="n">
        <v>0.154185117822944</v>
      </c>
      <c r="J1433" s="19" t="n">
        <v>0.203262585937184</v>
      </c>
      <c r="K1433" s="19" t="n">
        <v>0.222724598612353</v>
      </c>
      <c r="L1433" s="19" t="n">
        <v>0.198764584952454</v>
      </c>
      <c r="M1433" s="19"/>
      <c r="N1433" s="19" t="n">
        <v>0.121017394333235</v>
      </c>
      <c r="O1433" s="19" t="n">
        <v>0.218073058684073</v>
      </c>
      <c r="P1433" s="19" t="n">
        <v>0.214604081373919</v>
      </c>
      <c r="Q1433" s="19" t="n">
        <v>0.191292337954061</v>
      </c>
      <c r="R1433" s="19"/>
      <c r="S1433" s="19" t="n">
        <v>0.211374025925597</v>
      </c>
      <c r="T1433" s="19" t="n">
        <v>0.194906701155233</v>
      </c>
      <c r="U1433" s="19" t="n">
        <v>0.152517052522323</v>
      </c>
      <c r="V1433" s="19" t="n">
        <v>0.111545101962906</v>
      </c>
      <c r="W1433" s="19" t="n">
        <v>0.34121754116041</v>
      </c>
      <c r="X1433" s="19" t="n">
        <v>0</v>
      </c>
      <c r="Y1433" s="19" t="n">
        <v>0.152028454605854</v>
      </c>
      <c r="Z1433" s="19" t="n">
        <v>0.306561344637263</v>
      </c>
      <c r="AA1433" s="19" t="n">
        <v>0.254043738318082</v>
      </c>
      <c r="AB1433" s="19" t="n">
        <v>0.251322662265489</v>
      </c>
      <c r="AC1433" s="19" t="n">
        <v>0.13134723335673</v>
      </c>
      <c r="AD1433" s="19" t="n">
        <v>0.168680884633242</v>
      </c>
      <c r="AE1433" s="19"/>
      <c r="AF1433" s="19" t="n">
        <v>0.18724111883493</v>
      </c>
      <c r="AG1433" s="19" t="n">
        <v>0.176482940116182</v>
      </c>
      <c r="AH1433" s="19" t="n">
        <v>0.213303029248903</v>
      </c>
      <c r="AI1433" s="19"/>
      <c r="AJ1433" s="19" t="n">
        <v>0.188529397429658</v>
      </c>
      <c r="AK1433" s="19" t="n">
        <v>0.175084045267312</v>
      </c>
      <c r="AL1433" s="19" t="n">
        <v>0.240161694442769</v>
      </c>
      <c r="AM1433" s="19" t="n">
        <v>0</v>
      </c>
      <c r="AN1433" s="19" t="n">
        <v>0.234779202983414</v>
      </c>
      <c r="AO1433" s="19"/>
      <c r="AP1433" s="19" t="n">
        <v>0.253803091058532</v>
      </c>
      <c r="AQ1433" s="19" t="n">
        <v>0.133894633106439</v>
      </c>
      <c r="AR1433" s="19" t="n">
        <v>0.162734873536132</v>
      </c>
      <c r="AS1433" s="19" t="n">
        <v>0.0933841705512202</v>
      </c>
      <c r="AT1433" s="19" t="n">
        <v>0.169361427136004</v>
      </c>
      <c r="AU1433" s="19"/>
      <c r="AV1433" s="19" t="n">
        <v>0.163981263542893</v>
      </c>
      <c r="AW1433" s="19" t="n">
        <v>0.185923263609312</v>
      </c>
      <c r="AX1433" s="19" t="n">
        <v>0.14399068663523</v>
      </c>
      <c r="AY1433" s="19" t="n">
        <v>0.12797130297048</v>
      </c>
      <c r="AZ1433" s="19" t="n">
        <v>0.166158572945206</v>
      </c>
      <c r="BA1433" s="19" t="n">
        <v>0.353619162861005</v>
      </c>
      <c r="BB1433" s="19"/>
      <c r="BC1433" s="19" t="n">
        <v>0.273451408152041</v>
      </c>
      <c r="BD1433" s="19" t="n">
        <v>0.191059220618969</v>
      </c>
      <c r="BE1433" s="19" t="n">
        <v>0.157256626804831</v>
      </c>
      <c r="BF1433" s="19" t="n">
        <v>0.123003831972945</v>
      </c>
      <c r="BG1433" s="19" t="n">
        <v>0.10175865195694</v>
      </c>
    </row>
    <row r="1434">
      <c r="C1434" s="19"/>
      <c r="D1434" s="19"/>
      <c r="E1434" s="19"/>
      <c r="F1434" s="19"/>
      <c r="G1434" s="19"/>
      <c r="H1434" s="19"/>
      <c r="I1434" s="19"/>
      <c r="J1434" s="19"/>
      <c r="K1434" s="19"/>
      <c r="L1434" s="19"/>
      <c r="M1434" s="19"/>
      <c r="N1434" s="19"/>
      <c r="O1434" s="19"/>
      <c r="P1434" s="19"/>
      <c r="Q1434" s="19"/>
      <c r="R1434" s="19"/>
      <c r="S1434" s="19"/>
      <c r="T1434" s="19"/>
      <c r="U1434" s="19"/>
      <c r="V1434" s="19"/>
      <c r="W1434" s="19"/>
      <c r="X1434" s="19"/>
      <c r="Y1434" s="19"/>
      <c r="Z1434" s="19"/>
      <c r="AA1434" s="19"/>
      <c r="AB1434" s="19"/>
      <c r="AC1434" s="19"/>
      <c r="AD1434" s="19"/>
      <c r="AE1434" s="19"/>
      <c r="AF1434" s="19"/>
      <c r="AG1434" s="19"/>
      <c r="AH1434" s="19"/>
      <c r="AI1434" s="19"/>
      <c r="AJ1434" s="19"/>
      <c r="AK1434" s="19"/>
      <c r="AL1434" s="19"/>
      <c r="AM1434" s="19"/>
      <c r="AN1434" s="19"/>
      <c r="AO1434" s="19"/>
      <c r="AP1434" s="19"/>
      <c r="AQ1434" s="19"/>
      <c r="AR1434" s="19"/>
      <c r="AS1434" s="19"/>
      <c r="AT1434" s="19"/>
      <c r="AU1434" s="19"/>
      <c r="AV1434" s="19"/>
      <c r="AW1434" s="19"/>
      <c r="AX1434" s="19"/>
      <c r="AY1434" s="19"/>
      <c r="AZ1434" s="19"/>
      <c r="BA1434" s="19"/>
      <c r="BB1434" s="19"/>
      <c r="BC1434" s="19"/>
      <c r="BD1434" s="19"/>
      <c r="BE1434" s="19"/>
      <c r="BF1434" s="19"/>
      <c r="BG1434" s="19"/>
    </row>
    <row r="1435">
      <c r="B1435" s="7" t="s">
        <v>568</v>
      </c>
      <c r="C1435" s="19"/>
      <c r="D1435" s="19"/>
      <c r="E1435" s="19"/>
      <c r="F1435" s="19"/>
      <c r="G1435" s="19"/>
      <c r="H1435" s="19"/>
      <c r="I1435" s="19"/>
      <c r="J1435" s="19"/>
      <c r="K1435" s="19"/>
      <c r="L1435" s="19"/>
      <c r="M1435" s="19"/>
      <c r="N1435" s="19"/>
      <c r="O1435" s="19"/>
      <c r="P1435" s="19"/>
      <c r="Q1435" s="19"/>
      <c r="R1435" s="19"/>
      <c r="S1435" s="19"/>
      <c r="T1435" s="19"/>
      <c r="U1435" s="19"/>
      <c r="V1435" s="19"/>
      <c r="W1435" s="19"/>
      <c r="X1435" s="19"/>
      <c r="Y1435" s="19"/>
      <c r="Z1435" s="19"/>
      <c r="AA1435" s="19"/>
      <c r="AB1435" s="19"/>
      <c r="AC1435" s="19"/>
      <c r="AD1435" s="19"/>
      <c r="AE1435" s="19"/>
      <c r="AF1435" s="19"/>
      <c r="AG1435" s="19"/>
      <c r="AH1435" s="19"/>
      <c r="AI1435" s="19"/>
      <c r="AJ1435" s="19"/>
      <c r="AK1435" s="19"/>
      <c r="AL1435" s="19"/>
      <c r="AM1435" s="19"/>
      <c r="AN1435" s="19"/>
      <c r="AO1435" s="19"/>
      <c r="AP1435" s="19"/>
      <c r="AQ1435" s="19"/>
      <c r="AR1435" s="19"/>
      <c r="AS1435" s="19"/>
      <c r="AT1435" s="19"/>
      <c r="AU1435" s="19"/>
      <c r="AV1435" s="19"/>
      <c r="AW1435" s="19"/>
      <c r="AX1435" s="19"/>
      <c r="AY1435" s="19"/>
      <c r="AZ1435" s="19"/>
      <c r="BA1435" s="19"/>
      <c r="BB1435" s="19"/>
      <c r="BC1435" s="19"/>
      <c r="BD1435" s="19"/>
      <c r="BE1435" s="19"/>
      <c r="BF1435" s="19"/>
      <c r="BG1435" s="19"/>
    </row>
    <row r="1436">
      <c r="B1436" s="26" t="s">
        <v>331</v>
      </c>
      <c r="C1436" s="19"/>
      <c r="D1436" s="19"/>
      <c r="E1436" s="19"/>
      <c r="F1436" s="19"/>
      <c r="G1436" s="19"/>
      <c r="H1436" s="19"/>
      <c r="I1436" s="19"/>
      <c r="J1436" s="19"/>
      <c r="K1436" s="19"/>
      <c r="L1436" s="19"/>
      <c r="M1436" s="19"/>
      <c r="N1436" s="19"/>
      <c r="O1436" s="19"/>
      <c r="P1436" s="19"/>
      <c r="Q1436" s="19"/>
      <c r="R1436" s="19"/>
      <c r="S1436" s="19"/>
      <c r="T1436" s="19"/>
      <c r="U1436" s="19"/>
      <c r="V1436" s="19"/>
      <c r="W1436" s="19"/>
      <c r="X1436" s="19"/>
      <c r="Y1436" s="19"/>
      <c r="Z1436" s="19"/>
      <c r="AA1436" s="19"/>
      <c r="AB1436" s="19"/>
      <c r="AC1436" s="19"/>
      <c r="AD1436" s="19"/>
      <c r="AE1436" s="19"/>
      <c r="AF1436" s="19"/>
      <c r="AG1436" s="19"/>
      <c r="AH1436" s="19"/>
      <c r="AI1436" s="19"/>
      <c r="AJ1436" s="19"/>
      <c r="AK1436" s="19"/>
      <c r="AL1436" s="19"/>
      <c r="AM1436" s="19"/>
      <c r="AN1436" s="19"/>
      <c r="AO1436" s="19"/>
      <c r="AP1436" s="19"/>
      <c r="AQ1436" s="19"/>
      <c r="AR1436" s="19"/>
      <c r="AS1436" s="19"/>
      <c r="AT1436" s="19"/>
      <c r="AU1436" s="19"/>
      <c r="AV1436" s="19"/>
      <c r="AW1436" s="19"/>
      <c r="AX1436" s="19"/>
      <c r="AY1436" s="19"/>
      <c r="AZ1436" s="19"/>
      <c r="BA1436" s="19"/>
      <c r="BB1436" s="19"/>
      <c r="BC1436" s="19"/>
      <c r="BD1436" s="19"/>
      <c r="BE1436" s="19"/>
      <c r="BF1436" s="19"/>
      <c r="BG1436" s="19"/>
    </row>
    <row r="1437">
      <c r="B1437" t="s">
        <v>562</v>
      </c>
      <c r="C1437" s="19" t="n">
        <v>0.180536211044796</v>
      </c>
      <c r="D1437" s="19" t="n">
        <v>0.130924933480813</v>
      </c>
      <c r="E1437" s="19" t="n">
        <v>0.22669895662475</v>
      </c>
      <c r="F1437" s="19"/>
      <c r="G1437" s="19" t="n">
        <v>0.209258330419732</v>
      </c>
      <c r="H1437" s="19" t="n">
        <v>0.231938471778165</v>
      </c>
      <c r="I1437" s="19" t="n">
        <v>0.15094138829215</v>
      </c>
      <c r="J1437" s="19" t="n">
        <v>0.179945268006417</v>
      </c>
      <c r="K1437" s="19" t="n">
        <v>0.198413243682085</v>
      </c>
      <c r="L1437" s="19" t="n">
        <v>0.131754361799027</v>
      </c>
      <c r="M1437" s="19"/>
      <c r="N1437" s="19" t="n">
        <v>0.181180159883474</v>
      </c>
      <c r="O1437" s="19" t="n">
        <v>0.166726278313504</v>
      </c>
      <c r="P1437" s="19" t="n">
        <v>0.181528459950668</v>
      </c>
      <c r="Q1437" s="19" t="n">
        <v>0.193356386813384</v>
      </c>
      <c r="R1437" s="19"/>
      <c r="S1437" s="19" t="n">
        <v>0.181398153310553</v>
      </c>
      <c r="T1437" s="19" t="n">
        <v>0.14096861527012</v>
      </c>
      <c r="U1437" s="19" t="n">
        <v>0.194625876654919</v>
      </c>
      <c r="V1437" s="19" t="n">
        <v>0.115944045257769</v>
      </c>
      <c r="W1437" s="19" t="n">
        <v>0.214365824817233</v>
      </c>
      <c r="X1437" s="19" t="n">
        <v>0.250797420978797</v>
      </c>
      <c r="Y1437" s="19" t="n">
        <v>0.0333710167433733</v>
      </c>
      <c r="Z1437" s="19" t="n">
        <v>0.226392542488036</v>
      </c>
      <c r="AA1437" s="19" t="n">
        <v>0.260246111239833</v>
      </c>
      <c r="AB1437" s="19" t="n">
        <v>0.0956291433850868</v>
      </c>
      <c r="AC1437" s="19" t="n">
        <v>0.229648341865538</v>
      </c>
      <c r="AD1437" s="19" t="n">
        <v>0.292153641563211</v>
      </c>
      <c r="AE1437" s="19"/>
      <c r="AF1437" s="19" t="n">
        <v>0.200878453271817</v>
      </c>
      <c r="AG1437" s="19" t="n">
        <v>0.148561350724626</v>
      </c>
      <c r="AH1437" s="19" t="n">
        <v>0.215317739386573</v>
      </c>
      <c r="AI1437" s="19"/>
      <c r="AJ1437" s="19" t="n">
        <v>0.197302296126871</v>
      </c>
      <c r="AK1437" s="19" t="n">
        <v>0.170369424469201</v>
      </c>
      <c r="AL1437" s="19" t="n">
        <v>0.0926582776592179</v>
      </c>
      <c r="AM1437" s="19" t="n">
        <v>0.259912424742232</v>
      </c>
      <c r="AN1437" s="19" t="n">
        <v>0.177701515542955</v>
      </c>
      <c r="AO1437" s="19"/>
      <c r="AP1437" s="19" t="n">
        <v>0.153891346249556</v>
      </c>
      <c r="AQ1437" s="19" t="n">
        <v>0.148781190120109</v>
      </c>
      <c r="AR1437" s="19" t="n">
        <v>0.29139241061041</v>
      </c>
      <c r="AS1437" s="19" t="n">
        <v>0.255280419386517</v>
      </c>
      <c r="AT1437" s="19" t="n">
        <v>0.112379642202574</v>
      </c>
      <c r="AU1437" s="19"/>
      <c r="AV1437" s="19" t="n">
        <v>0.165446676363058</v>
      </c>
      <c r="AW1437" s="19" t="n">
        <v>0.159209985525308</v>
      </c>
      <c r="AX1437" s="19" t="n">
        <v>0.236038670181649</v>
      </c>
      <c r="AY1437" s="19" t="n">
        <v>0.260030091839011</v>
      </c>
      <c r="AZ1437" s="19" t="n">
        <v>0.107425188144062</v>
      </c>
      <c r="BA1437" s="19" t="n">
        <v>0.130300226142336</v>
      </c>
      <c r="BB1437" s="19"/>
      <c r="BC1437" s="19" t="n">
        <v>0.207476485700872</v>
      </c>
      <c r="BD1437" s="19" t="n">
        <v>0.197750186368625</v>
      </c>
      <c r="BE1437" s="19" t="n">
        <v>0.154955353389612</v>
      </c>
      <c r="BF1437" s="19" t="n">
        <v>0.18361930694117</v>
      </c>
      <c r="BG1437" s="19" t="n">
        <v>0.272493422734936</v>
      </c>
    </row>
    <row r="1438">
      <c r="B1438" t="s">
        <v>563</v>
      </c>
      <c r="C1438" s="19" t="n">
        <v>0.569397468751015</v>
      </c>
      <c r="D1438" s="19" t="n">
        <v>0.629649976226138</v>
      </c>
      <c r="E1438" s="19" t="n">
        <v>0.51108530275054</v>
      </c>
      <c r="F1438" s="19"/>
      <c r="G1438" s="19" t="n">
        <v>0.575283611928836</v>
      </c>
      <c r="H1438" s="19" t="n">
        <v>0.579814136830974</v>
      </c>
      <c r="I1438" s="19" t="n">
        <v>0.572270382461534</v>
      </c>
      <c r="J1438" s="19" t="n">
        <v>0.533960464374448</v>
      </c>
      <c r="K1438" s="19" t="n">
        <v>0.556537772716191</v>
      </c>
      <c r="L1438" s="19" t="n">
        <v>0.593049420340788</v>
      </c>
      <c r="M1438" s="19"/>
      <c r="N1438" s="19" t="n">
        <v>0.64048176368568</v>
      </c>
      <c r="O1438" s="19" t="n">
        <v>0.562110119840822</v>
      </c>
      <c r="P1438" s="19" t="n">
        <v>0.527418427680323</v>
      </c>
      <c r="Q1438" s="19" t="n">
        <v>0.537383966262153</v>
      </c>
      <c r="R1438" s="19"/>
      <c r="S1438" s="19" t="n">
        <v>0.648846040050901</v>
      </c>
      <c r="T1438" s="19" t="n">
        <v>0.56463787627884</v>
      </c>
      <c r="U1438" s="19" t="n">
        <v>0.623595088761923</v>
      </c>
      <c r="V1438" s="19" t="n">
        <v>0.623167721668344</v>
      </c>
      <c r="W1438" s="19" t="n">
        <v>0.599416886133106</v>
      </c>
      <c r="X1438" s="19" t="n">
        <v>0.455368509257012</v>
      </c>
      <c r="Y1438" s="19" t="n">
        <v>0.657331046878938</v>
      </c>
      <c r="Z1438" s="19" t="n">
        <v>0.49073891701886</v>
      </c>
      <c r="AA1438" s="19" t="n">
        <v>0.508615842345305</v>
      </c>
      <c r="AB1438" s="19" t="n">
        <v>0.605295291128922</v>
      </c>
      <c r="AC1438" s="19" t="n">
        <v>0.42716235581267</v>
      </c>
      <c r="AD1438" s="19" t="n">
        <v>0.414427517826835</v>
      </c>
      <c r="AE1438" s="19"/>
      <c r="AF1438" s="19" t="n">
        <v>0.546393213330277</v>
      </c>
      <c r="AG1438" s="19" t="n">
        <v>0.622433639903913</v>
      </c>
      <c r="AH1438" s="19" t="n">
        <v>0.485127485179182</v>
      </c>
      <c r="AI1438" s="19"/>
      <c r="AJ1438" s="19" t="n">
        <v>0.592631706222195</v>
      </c>
      <c r="AK1438" s="19" t="n">
        <v>0.558733158014961</v>
      </c>
      <c r="AL1438" s="19" t="n">
        <v>0.778662172022474</v>
      </c>
      <c r="AM1438" s="19" t="n">
        <v>0.45856833558513</v>
      </c>
      <c r="AN1438" s="19" t="n">
        <v>0.550243829653121</v>
      </c>
      <c r="AO1438" s="19"/>
      <c r="AP1438" s="19" t="n">
        <v>0.642301592846474</v>
      </c>
      <c r="AQ1438" s="19" t="n">
        <v>0.610663514304736</v>
      </c>
      <c r="AR1438" s="19" t="n">
        <v>0.564026458256301</v>
      </c>
      <c r="AS1438" s="19" t="n">
        <v>0.481327408982352</v>
      </c>
      <c r="AT1438" s="19" t="n">
        <v>0.470961089910394</v>
      </c>
      <c r="AU1438" s="19"/>
      <c r="AV1438" s="19" t="n">
        <v>0.616732841543224</v>
      </c>
      <c r="AW1438" s="19" t="n">
        <v>0.608636316742596</v>
      </c>
      <c r="AX1438" s="19" t="n">
        <v>0.600952880348674</v>
      </c>
      <c r="AY1438" s="19" t="n">
        <v>0.504081998918772</v>
      </c>
      <c r="AZ1438" s="19" t="n">
        <v>0.445113508561821</v>
      </c>
      <c r="BA1438" s="19" t="n">
        <v>0.563708549283072</v>
      </c>
      <c r="BB1438" s="19"/>
      <c r="BC1438" s="19" t="n">
        <v>0.508834656726908</v>
      </c>
      <c r="BD1438" s="19" t="n">
        <v>0.549293785480803</v>
      </c>
      <c r="BE1438" s="19" t="n">
        <v>0.618092446521504</v>
      </c>
      <c r="BF1438" s="19" t="n">
        <v>0.545562725981678</v>
      </c>
      <c r="BG1438" s="19" t="n">
        <v>0.62619314570836</v>
      </c>
    </row>
    <row r="1439">
      <c r="B1439" t="s">
        <v>564</v>
      </c>
      <c r="C1439" s="19" t="n">
        <v>0.156783872122284</v>
      </c>
      <c r="D1439" s="19" t="n">
        <v>0.166547397504722</v>
      </c>
      <c r="E1439" s="19" t="n">
        <v>0.14767533375142</v>
      </c>
      <c r="F1439" s="19"/>
      <c r="G1439" s="19" t="n">
        <v>0.155519495033669</v>
      </c>
      <c r="H1439" s="19" t="n">
        <v>0.135313115972041</v>
      </c>
      <c r="I1439" s="19" t="n">
        <v>0.153865405933123</v>
      </c>
      <c r="J1439" s="19" t="n">
        <v>0.180137690602663</v>
      </c>
      <c r="K1439" s="19" t="n">
        <v>0.121081649601207</v>
      </c>
      <c r="L1439" s="19" t="n">
        <v>0.178979304007724</v>
      </c>
      <c r="M1439" s="19"/>
      <c r="N1439" s="19" t="n">
        <v>0.121508731647083</v>
      </c>
      <c r="O1439" s="19" t="n">
        <v>0.183246042876334</v>
      </c>
      <c r="P1439" s="19" t="n">
        <v>0.169081160822231</v>
      </c>
      <c r="Q1439" s="19" t="n">
        <v>0.156272572519637</v>
      </c>
      <c r="R1439" s="19"/>
      <c r="S1439" s="19" t="n">
        <v>0.114441746409396</v>
      </c>
      <c r="T1439" s="19" t="n">
        <v>0.235838944171965</v>
      </c>
      <c r="U1439" s="19" t="n">
        <v>0.0885146690053404</v>
      </c>
      <c r="V1439" s="19" t="n">
        <v>0.114699176543645</v>
      </c>
      <c r="W1439" s="19" t="n">
        <v>0.134593152717239</v>
      </c>
      <c r="X1439" s="19" t="n">
        <v>0.177437001850744</v>
      </c>
      <c r="Y1439" s="19" t="n">
        <v>0.231921692554252</v>
      </c>
      <c r="Z1439" s="19" t="n">
        <v>0.138984780940983</v>
      </c>
      <c r="AA1439" s="19" t="n">
        <v>0.122843151368034</v>
      </c>
      <c r="AB1439" s="19" t="n">
        <v>0.188455289553502</v>
      </c>
      <c r="AC1439" s="19" t="n">
        <v>0.154096602152835</v>
      </c>
      <c r="AD1439" s="19" t="n">
        <v>0.251230448055516</v>
      </c>
      <c r="AE1439" s="19"/>
      <c r="AF1439" s="19" t="n">
        <v>0.135947748017976</v>
      </c>
      <c r="AG1439" s="19" t="n">
        <v>0.154731981356743</v>
      </c>
      <c r="AH1439" s="19" t="n">
        <v>0.185975274563499</v>
      </c>
      <c r="AI1439" s="19"/>
      <c r="AJ1439" s="19" t="n">
        <v>0.126884881553583</v>
      </c>
      <c r="AK1439" s="19" t="n">
        <v>0.193783372284778</v>
      </c>
      <c r="AL1439" s="19" t="n">
        <v>0.128679550318308</v>
      </c>
      <c r="AM1439" s="19" t="n">
        <v>0.177508724883872</v>
      </c>
      <c r="AN1439" s="19" t="n">
        <v>0.175948470329478</v>
      </c>
      <c r="AO1439" s="19"/>
      <c r="AP1439" s="19" t="n">
        <v>0.13989735963782</v>
      </c>
      <c r="AQ1439" s="19" t="n">
        <v>0.166443775983131</v>
      </c>
      <c r="AR1439" s="19" t="n">
        <v>0.119156747580583</v>
      </c>
      <c r="AS1439" s="19" t="n">
        <v>0.156380932705737</v>
      </c>
      <c r="AT1439" s="19" t="n">
        <v>0.148131513037008</v>
      </c>
      <c r="AU1439" s="19"/>
      <c r="AV1439" s="19" t="n">
        <v>0.1447030328495</v>
      </c>
      <c r="AW1439" s="19" t="n">
        <v>0.168262038396149</v>
      </c>
      <c r="AX1439" s="19" t="n">
        <v>0.143729118108754</v>
      </c>
      <c r="AY1439" s="19" t="n">
        <v>0.163746445087183</v>
      </c>
      <c r="AZ1439" s="19" t="n">
        <v>0.245499700948272</v>
      </c>
      <c r="BA1439" s="19" t="n">
        <v>0.101884486941058</v>
      </c>
      <c r="BB1439" s="19"/>
      <c r="BC1439" s="19" t="n">
        <v>0.147845745401511</v>
      </c>
      <c r="BD1439" s="19" t="n">
        <v>0.164482105328976</v>
      </c>
      <c r="BE1439" s="19" t="n">
        <v>0.146765964441631</v>
      </c>
      <c r="BF1439" s="19" t="n">
        <v>0.194478933751567</v>
      </c>
      <c r="BG1439" s="19" t="n">
        <v>0.101313431556704</v>
      </c>
    </row>
    <row r="1440">
      <c r="B1440" t="s">
        <v>565</v>
      </c>
      <c r="C1440" s="19" t="n">
        <v>0.0198082989593119</v>
      </c>
      <c r="D1440" s="19" t="n">
        <v>0.0171114731831766</v>
      </c>
      <c r="E1440" s="19" t="n">
        <v>0.0226573719553295</v>
      </c>
      <c r="F1440" s="19"/>
      <c r="G1440" s="19" t="n">
        <v>0.0115583094235384</v>
      </c>
      <c r="H1440" s="19" t="n">
        <v>0.0117091429140937</v>
      </c>
      <c r="I1440" s="19" t="n">
        <v>0.0361640182323065</v>
      </c>
      <c r="J1440" s="19" t="n">
        <v>0.0250279493365304</v>
      </c>
      <c r="K1440" s="19" t="n">
        <v>0.0132862091706781</v>
      </c>
      <c r="L1440" s="19" t="n">
        <v>0.0178286460378029</v>
      </c>
      <c r="M1440" s="19"/>
      <c r="N1440" s="19" t="n">
        <v>0.00919319330917487</v>
      </c>
      <c r="O1440" s="19" t="n">
        <v>0.0248614685400303</v>
      </c>
      <c r="P1440" s="19" t="n">
        <v>0.0320399360075669</v>
      </c>
      <c r="Q1440" s="19" t="n">
        <v>0.015320909862594</v>
      </c>
      <c r="R1440" s="19"/>
      <c r="S1440" s="19" t="n">
        <v>0.0123333588995956</v>
      </c>
      <c r="T1440" s="19" t="n">
        <v>0.0217779579477031</v>
      </c>
      <c r="U1440" s="19" t="n">
        <v>0</v>
      </c>
      <c r="V1440" s="19" t="n">
        <v>0.0579227135403539</v>
      </c>
      <c r="W1440" s="19" t="n">
        <v>0</v>
      </c>
      <c r="X1440" s="19" t="n">
        <v>0</v>
      </c>
      <c r="Y1440" s="19" t="n">
        <v>0.0270387409010305</v>
      </c>
      <c r="Z1440" s="19" t="n">
        <v>0</v>
      </c>
      <c r="AA1440" s="19" t="n">
        <v>0.0471241681686161</v>
      </c>
      <c r="AB1440" s="19" t="n">
        <v>0.0193627030354462</v>
      </c>
      <c r="AC1440" s="19" t="n">
        <v>0.0365233919308027</v>
      </c>
      <c r="AD1440" s="19" t="n">
        <v>0</v>
      </c>
      <c r="AE1440" s="19"/>
      <c r="AF1440" s="19" t="n">
        <v>0.0390288705057742</v>
      </c>
      <c r="AG1440" s="19" t="n">
        <v>0.00996362074824668</v>
      </c>
      <c r="AH1440" s="19" t="n">
        <v>0.00990147094907552</v>
      </c>
      <c r="AI1440" s="19"/>
      <c r="AJ1440" s="19" t="n">
        <v>0.0178709956641413</v>
      </c>
      <c r="AK1440" s="19" t="n">
        <v>0.0170077868352135</v>
      </c>
      <c r="AL1440" s="19" t="n">
        <v>0</v>
      </c>
      <c r="AM1440" s="19" t="n">
        <v>0.104010514788766</v>
      </c>
      <c r="AN1440" s="19" t="n">
        <v>0.025909103384781</v>
      </c>
      <c r="AO1440" s="19"/>
      <c r="AP1440" s="19" t="n">
        <v>0.0173055128724471</v>
      </c>
      <c r="AQ1440" s="19" t="n">
        <v>0.0083482766533612</v>
      </c>
      <c r="AR1440" s="19" t="n">
        <v>0</v>
      </c>
      <c r="AS1440" s="19" t="n">
        <v>0.0480373852309083</v>
      </c>
      <c r="AT1440" s="19" t="n">
        <v>0.036911145389808</v>
      </c>
      <c r="AU1440" s="19"/>
      <c r="AV1440" s="19" t="n">
        <v>0.0101607107769267</v>
      </c>
      <c r="AW1440" s="19" t="n">
        <v>0.0112572904130003</v>
      </c>
      <c r="AX1440" s="19" t="n">
        <v>0</v>
      </c>
      <c r="AY1440" s="19" t="n">
        <v>0.0368319948787376</v>
      </c>
      <c r="AZ1440" s="19" t="n">
        <v>0.0269876645638613</v>
      </c>
      <c r="BA1440" s="19" t="n">
        <v>0.0432452095790024</v>
      </c>
      <c r="BB1440" s="19"/>
      <c r="BC1440" s="19" t="n">
        <v>0.0253345105580291</v>
      </c>
      <c r="BD1440" s="19" t="n">
        <v>0.00921920792124212</v>
      </c>
      <c r="BE1440" s="19" t="n">
        <v>0.0384722118776686</v>
      </c>
      <c r="BF1440" s="19" t="n">
        <v>0.0154667588008646</v>
      </c>
      <c r="BG1440" s="19" t="n">
        <v>0</v>
      </c>
    </row>
    <row r="1441">
      <c r="B1441" t="s">
        <v>100</v>
      </c>
      <c r="C1441" s="19" t="n">
        <v>0.0734741491225928</v>
      </c>
      <c r="D1441" s="19" t="n">
        <v>0.0557662196051513</v>
      </c>
      <c r="E1441" s="19" t="n">
        <v>0.0918830349179594</v>
      </c>
      <c r="F1441" s="19"/>
      <c r="G1441" s="19" t="n">
        <v>0.0483802531942236</v>
      </c>
      <c r="H1441" s="19" t="n">
        <v>0.0412251325047266</v>
      </c>
      <c r="I1441" s="19" t="n">
        <v>0.0867588050808867</v>
      </c>
      <c r="J1441" s="19" t="n">
        <v>0.0809286276799406</v>
      </c>
      <c r="K1441" s="19" t="n">
        <v>0.110681124829838</v>
      </c>
      <c r="L1441" s="19" t="n">
        <v>0.0783882678146584</v>
      </c>
      <c r="M1441" s="19"/>
      <c r="N1441" s="19" t="n">
        <v>0.0476361514745879</v>
      </c>
      <c r="O1441" s="19" t="n">
        <v>0.0630560904293096</v>
      </c>
      <c r="P1441" s="19" t="n">
        <v>0.0899320155392109</v>
      </c>
      <c r="Q1441" s="19" t="n">
        <v>0.0976661645422321</v>
      </c>
      <c r="R1441" s="19"/>
      <c r="S1441" s="19" t="n">
        <v>0.0429807013295542</v>
      </c>
      <c r="T1441" s="19" t="n">
        <v>0.036776606331372</v>
      </c>
      <c r="U1441" s="19" t="n">
        <v>0.0932643655778178</v>
      </c>
      <c r="V1441" s="19" t="n">
        <v>0.0882663429898878</v>
      </c>
      <c r="W1441" s="19" t="n">
        <v>0.0516241363324223</v>
      </c>
      <c r="X1441" s="19" t="n">
        <v>0.116397067913447</v>
      </c>
      <c r="Y1441" s="19" t="n">
        <v>0.0503375029224068</v>
      </c>
      <c r="Z1441" s="19" t="n">
        <v>0.143883759552121</v>
      </c>
      <c r="AA1441" s="19" t="n">
        <v>0.061170726878212</v>
      </c>
      <c r="AB1441" s="19" t="n">
        <v>0.0912575728970429</v>
      </c>
      <c r="AC1441" s="19" t="n">
        <v>0.152569308238154</v>
      </c>
      <c r="AD1441" s="19" t="n">
        <v>0.0421883925544381</v>
      </c>
      <c r="AE1441" s="19"/>
      <c r="AF1441" s="19" t="n">
        <v>0.0777517148741558</v>
      </c>
      <c r="AG1441" s="19" t="n">
        <v>0.0643094072664712</v>
      </c>
      <c r="AH1441" s="19" t="n">
        <v>0.103678029921671</v>
      </c>
      <c r="AI1441" s="19"/>
      <c r="AJ1441" s="19" t="n">
        <v>0.0653101204332092</v>
      </c>
      <c r="AK1441" s="19" t="n">
        <v>0.0601062583958464</v>
      </c>
      <c r="AL1441" s="19" t="n">
        <v>0</v>
      </c>
      <c r="AM1441" s="19" t="n">
        <v>0</v>
      </c>
      <c r="AN1441" s="19" t="n">
        <v>0.0701970810896645</v>
      </c>
      <c r="AO1441" s="19"/>
      <c r="AP1441" s="19" t="n">
        <v>0.046604188393703</v>
      </c>
      <c r="AQ1441" s="19" t="n">
        <v>0.0657632429386629</v>
      </c>
      <c r="AR1441" s="19" t="n">
        <v>0.0254243835527064</v>
      </c>
      <c r="AS1441" s="19" t="n">
        <v>0.058973853694486</v>
      </c>
      <c r="AT1441" s="19" t="n">
        <v>0.231616609460216</v>
      </c>
      <c r="AU1441" s="19"/>
      <c r="AV1441" s="19" t="n">
        <v>0.0629567384672919</v>
      </c>
      <c r="AW1441" s="19" t="n">
        <v>0.0526343689229469</v>
      </c>
      <c r="AX1441" s="19" t="n">
        <v>0.0192793313609237</v>
      </c>
      <c r="AY1441" s="19" t="n">
        <v>0.0353094692762971</v>
      </c>
      <c r="AZ1441" s="19" t="n">
        <v>0.174973937781984</v>
      </c>
      <c r="BA1441" s="19" t="n">
        <v>0.160861528054532</v>
      </c>
      <c r="BB1441" s="19"/>
      <c r="BC1441" s="19" t="n">
        <v>0.11050860161268</v>
      </c>
      <c r="BD1441" s="19" t="n">
        <v>0.0792547149003533</v>
      </c>
      <c r="BE1441" s="19" t="n">
        <v>0.0417140237695845</v>
      </c>
      <c r="BF1441" s="19" t="n">
        <v>0.0608722745247192</v>
      </c>
      <c r="BG1441" s="19" t="n">
        <v>0</v>
      </c>
    </row>
    <row r="1442">
      <c r="C1442" s="19"/>
      <c r="D1442" s="19"/>
      <c r="E1442" s="19"/>
      <c r="F1442" s="19"/>
      <c r="G1442" s="19"/>
      <c r="H1442" s="19"/>
      <c r="I1442" s="19"/>
      <c r="J1442" s="19"/>
      <c r="K1442" s="19"/>
      <c r="L1442" s="19"/>
      <c r="M1442" s="19"/>
      <c r="N1442" s="19"/>
      <c r="O1442" s="19"/>
      <c r="P1442" s="19"/>
      <c r="Q1442" s="19"/>
      <c r="R1442" s="19"/>
      <c r="S1442" s="19"/>
      <c r="T1442" s="19"/>
      <c r="U1442" s="19"/>
      <c r="V1442" s="19"/>
      <c r="W1442" s="19"/>
      <c r="X1442" s="19"/>
      <c r="Y1442" s="19"/>
      <c r="Z1442" s="19"/>
      <c r="AA1442" s="19"/>
      <c r="AB1442" s="19"/>
      <c r="AC1442" s="19"/>
      <c r="AD1442" s="19"/>
      <c r="AE1442" s="19"/>
      <c r="AF1442" s="19"/>
      <c r="AG1442" s="19"/>
      <c r="AH1442" s="19"/>
      <c r="AI1442" s="19"/>
      <c r="AJ1442" s="19"/>
      <c r="AK1442" s="19"/>
      <c r="AL1442" s="19"/>
      <c r="AM1442" s="19"/>
      <c r="AN1442" s="19"/>
      <c r="AO1442" s="19"/>
      <c r="AP1442" s="19"/>
      <c r="AQ1442" s="19"/>
      <c r="AR1442" s="19"/>
      <c r="AS1442" s="19"/>
      <c r="AT1442" s="19"/>
      <c r="AU1442" s="19"/>
      <c r="AV1442" s="19"/>
      <c r="AW1442" s="19"/>
      <c r="AX1442" s="19"/>
      <c r="AY1442" s="19"/>
      <c r="AZ1442" s="19"/>
      <c r="BA1442" s="19"/>
      <c r="BB1442" s="19"/>
      <c r="BC1442" s="19"/>
      <c r="BD1442" s="19"/>
      <c r="BE1442" s="19"/>
      <c r="BF1442" s="19"/>
      <c r="BG1442" s="19"/>
    </row>
    <row r="1443">
      <c r="B1443" s="7" t="s">
        <v>569</v>
      </c>
      <c r="C1443" s="19"/>
      <c r="D1443" s="19"/>
      <c r="E1443" s="19"/>
      <c r="F1443" s="19"/>
      <c r="G1443" s="19"/>
      <c r="H1443" s="19"/>
      <c r="I1443" s="19"/>
      <c r="J1443" s="19"/>
      <c r="K1443" s="19"/>
      <c r="L1443" s="19"/>
      <c r="M1443" s="19"/>
      <c r="N1443" s="19"/>
      <c r="O1443" s="19"/>
      <c r="P1443" s="19"/>
      <c r="Q1443" s="19"/>
      <c r="R1443" s="19"/>
      <c r="S1443" s="19"/>
      <c r="T1443" s="19"/>
      <c r="U1443" s="19"/>
      <c r="V1443" s="19"/>
      <c r="W1443" s="19"/>
      <c r="X1443" s="19"/>
      <c r="Y1443" s="19"/>
      <c r="Z1443" s="19"/>
      <c r="AA1443" s="19"/>
      <c r="AB1443" s="19"/>
      <c r="AC1443" s="19"/>
      <c r="AD1443" s="19"/>
      <c r="AE1443" s="19"/>
      <c r="AF1443" s="19"/>
      <c r="AG1443" s="19"/>
      <c r="AH1443" s="19"/>
      <c r="AI1443" s="19"/>
      <c r="AJ1443" s="19"/>
      <c r="AK1443" s="19"/>
      <c r="AL1443" s="19"/>
      <c r="AM1443" s="19"/>
      <c r="AN1443" s="19"/>
      <c r="AO1443" s="19"/>
      <c r="AP1443" s="19"/>
      <c r="AQ1443" s="19"/>
      <c r="AR1443" s="19"/>
      <c r="AS1443" s="19"/>
      <c r="AT1443" s="19"/>
      <c r="AU1443" s="19"/>
      <c r="AV1443" s="19"/>
      <c r="AW1443" s="19"/>
      <c r="AX1443" s="19"/>
      <c r="AY1443" s="19"/>
      <c r="AZ1443" s="19"/>
      <c r="BA1443" s="19"/>
      <c r="BB1443" s="19"/>
      <c r="BC1443" s="19"/>
      <c r="BD1443" s="19"/>
      <c r="BE1443" s="19"/>
      <c r="BF1443" s="19"/>
      <c r="BG1443" s="19"/>
    </row>
    <row r="1444">
      <c r="B1444" s="26" t="s">
        <v>331</v>
      </c>
      <c r="C1444" s="19"/>
      <c r="D1444" s="19"/>
      <c r="E1444" s="19"/>
      <c r="F1444" s="19"/>
      <c r="G1444" s="19"/>
      <c r="H1444" s="19"/>
      <c r="I1444" s="19"/>
      <c r="J1444" s="19"/>
      <c r="K1444" s="19"/>
      <c r="L1444" s="19"/>
      <c r="M1444" s="19"/>
      <c r="N1444" s="19"/>
      <c r="O1444" s="19"/>
      <c r="P1444" s="19"/>
      <c r="Q1444" s="19"/>
      <c r="R1444" s="19"/>
      <c r="S1444" s="19"/>
      <c r="T1444" s="19"/>
      <c r="U1444" s="19"/>
      <c r="V1444" s="19"/>
      <c r="W1444" s="19"/>
      <c r="X1444" s="19"/>
      <c r="Y1444" s="19"/>
      <c r="Z1444" s="19"/>
      <c r="AA1444" s="19"/>
      <c r="AB1444" s="19"/>
      <c r="AC1444" s="19"/>
      <c r="AD1444" s="19"/>
      <c r="AE1444" s="19"/>
      <c r="AF1444" s="19"/>
      <c r="AG1444" s="19"/>
      <c r="AH1444" s="19"/>
      <c r="AI1444" s="19"/>
      <c r="AJ1444" s="19"/>
      <c r="AK1444" s="19"/>
      <c r="AL1444" s="19"/>
      <c r="AM1444" s="19"/>
      <c r="AN1444" s="19"/>
      <c r="AO1444" s="19"/>
      <c r="AP1444" s="19"/>
      <c r="AQ1444" s="19"/>
      <c r="AR1444" s="19"/>
      <c r="AS1444" s="19"/>
      <c r="AT1444" s="19"/>
      <c r="AU1444" s="19"/>
      <c r="AV1444" s="19"/>
      <c r="AW1444" s="19"/>
      <c r="AX1444" s="19"/>
      <c r="AY1444" s="19"/>
      <c r="AZ1444" s="19"/>
      <c r="BA1444" s="19"/>
      <c r="BB1444" s="19"/>
      <c r="BC1444" s="19"/>
      <c r="BD1444" s="19"/>
      <c r="BE1444" s="19"/>
      <c r="BF1444" s="19"/>
      <c r="BG1444" s="19"/>
    </row>
    <row r="1445">
      <c r="B1445" t="s">
        <v>562</v>
      </c>
      <c r="C1445" s="19" t="n">
        <v>0.136752344463073</v>
      </c>
      <c r="D1445" s="19" t="n">
        <v>0.143599055680082</v>
      </c>
      <c r="E1445" s="19" t="n">
        <v>0.124449253366588</v>
      </c>
      <c r="F1445" s="19"/>
      <c r="G1445" s="19" t="n">
        <v>0.156055094516847</v>
      </c>
      <c r="H1445" s="19" t="n">
        <v>0.157228133950499</v>
      </c>
      <c r="I1445" s="19" t="n">
        <v>0.130545373077116</v>
      </c>
      <c r="J1445" s="19" t="n">
        <v>0.155586808248904</v>
      </c>
      <c r="K1445" s="19" t="n">
        <v>0.107918156861778</v>
      </c>
      <c r="L1445" s="19" t="n">
        <v>0.116790958104241</v>
      </c>
      <c r="M1445" s="19"/>
      <c r="N1445" s="19" t="n">
        <v>0.143058867255997</v>
      </c>
      <c r="O1445" s="19" t="n">
        <v>0.174707124319164</v>
      </c>
      <c r="P1445" s="19" t="n">
        <v>0.137535156093591</v>
      </c>
      <c r="Q1445" s="19" t="n">
        <v>0.0873709087009291</v>
      </c>
      <c r="R1445" s="19"/>
      <c r="S1445" s="19" t="n">
        <v>0.109806561175641</v>
      </c>
      <c r="T1445" s="19" t="n">
        <v>0.175290857964254</v>
      </c>
      <c r="U1445" s="19" t="n">
        <v>0.114693197734697</v>
      </c>
      <c r="V1445" s="19" t="n">
        <v>0.167114624708271</v>
      </c>
      <c r="W1445" s="19" t="n">
        <v>0.164901876684815</v>
      </c>
      <c r="X1445" s="19" t="n">
        <v>0.144355186196575</v>
      </c>
      <c r="Y1445" s="19" t="n">
        <v>0.119060067721982</v>
      </c>
      <c r="Z1445" s="19" t="n">
        <v>0.0748483535966656</v>
      </c>
      <c r="AA1445" s="19" t="n">
        <v>0.0720355219890721</v>
      </c>
      <c r="AB1445" s="19" t="n">
        <v>0.211296744579147</v>
      </c>
      <c r="AC1445" s="19" t="n">
        <v>0.147818506191435</v>
      </c>
      <c r="AD1445" s="19" t="n">
        <v>0.0783106389181193</v>
      </c>
      <c r="AE1445" s="19"/>
      <c r="AF1445" s="19" t="n">
        <v>0.145497082246149</v>
      </c>
      <c r="AG1445" s="19" t="n">
        <v>0.12229802442122</v>
      </c>
      <c r="AH1445" s="19" t="n">
        <v>0.196023160933646</v>
      </c>
      <c r="AI1445" s="19"/>
      <c r="AJ1445" s="19" t="n">
        <v>0.128188363631478</v>
      </c>
      <c r="AK1445" s="19" t="n">
        <v>0.153104437656096</v>
      </c>
      <c r="AL1445" s="19" t="n">
        <v>0.0242570147121095</v>
      </c>
      <c r="AM1445" s="19" t="n">
        <v>0.287232877745108</v>
      </c>
      <c r="AN1445" s="19" t="n">
        <v>0.126154710102136</v>
      </c>
      <c r="AO1445" s="19"/>
      <c r="AP1445" s="19" t="n">
        <v>0.0805250422097776</v>
      </c>
      <c r="AQ1445" s="19" t="n">
        <v>0.155733690396321</v>
      </c>
      <c r="AR1445" s="19" t="n">
        <v>0</v>
      </c>
      <c r="AS1445" s="19" t="n">
        <v>0.233947778834636</v>
      </c>
      <c r="AT1445" s="19" t="n">
        <v>0.19535318254619</v>
      </c>
      <c r="AU1445" s="19"/>
      <c r="AV1445" s="19" t="n">
        <v>0.165246621562468</v>
      </c>
      <c r="AW1445" s="19" t="n">
        <v>0.0546474087266655</v>
      </c>
      <c r="AX1445" s="19" t="n">
        <v>0.019887169560456</v>
      </c>
      <c r="AY1445" s="19" t="n">
        <v>0.238662316316012</v>
      </c>
      <c r="AZ1445" s="19" t="n">
        <v>0.206702791875532</v>
      </c>
      <c r="BA1445" s="19" t="n">
        <v>0.0985323710022164</v>
      </c>
      <c r="BB1445" s="19"/>
      <c r="BC1445" s="19" t="n">
        <v>0.0939360316515128</v>
      </c>
      <c r="BD1445" s="19" t="n">
        <v>0.152347306089229</v>
      </c>
      <c r="BE1445" s="19" t="n">
        <v>0.131764317123678</v>
      </c>
      <c r="BF1445" s="19" t="n">
        <v>0.16645306864079</v>
      </c>
      <c r="BG1445" s="19" t="n">
        <v>0.220066704117205</v>
      </c>
    </row>
    <row r="1446">
      <c r="B1446" t="s">
        <v>563</v>
      </c>
      <c r="C1446" s="19" t="n">
        <v>0.500469968294131</v>
      </c>
      <c r="D1446" s="19" t="n">
        <v>0.461197735185448</v>
      </c>
      <c r="E1446" s="19" t="n">
        <v>0.543963267700329</v>
      </c>
      <c r="F1446" s="19"/>
      <c r="G1446" s="19" t="n">
        <v>0.54714804846583</v>
      </c>
      <c r="H1446" s="19" t="n">
        <v>0.532049654509573</v>
      </c>
      <c r="I1446" s="19" t="n">
        <v>0.571383443712201</v>
      </c>
      <c r="J1446" s="19" t="n">
        <v>0.501389211095561</v>
      </c>
      <c r="K1446" s="19" t="n">
        <v>0.395000709681223</v>
      </c>
      <c r="L1446" s="19" t="n">
        <v>0.457762857676406</v>
      </c>
      <c r="M1446" s="19"/>
      <c r="N1446" s="19" t="n">
        <v>0.552410006040068</v>
      </c>
      <c r="O1446" s="19" t="n">
        <v>0.43698753734524</v>
      </c>
      <c r="P1446" s="19" t="n">
        <v>0.519584053196399</v>
      </c>
      <c r="Q1446" s="19" t="n">
        <v>0.482337410437772</v>
      </c>
      <c r="R1446" s="19"/>
      <c r="S1446" s="19" t="n">
        <v>0.626098017242544</v>
      </c>
      <c r="T1446" s="19" t="n">
        <v>0.452236828816153</v>
      </c>
      <c r="U1446" s="19" t="n">
        <v>0.564332360233367</v>
      </c>
      <c r="V1446" s="19" t="n">
        <v>0.482032247057057</v>
      </c>
      <c r="W1446" s="19" t="n">
        <v>0.377832828137359</v>
      </c>
      <c r="X1446" s="19" t="n">
        <v>0.48973481021762</v>
      </c>
      <c r="Y1446" s="19" t="n">
        <v>0.528302006411905</v>
      </c>
      <c r="Z1446" s="19" t="n">
        <v>0.701308807518575</v>
      </c>
      <c r="AA1446" s="19" t="n">
        <v>0.427712284690551</v>
      </c>
      <c r="AB1446" s="19" t="n">
        <v>0.418333244936358</v>
      </c>
      <c r="AC1446" s="19" t="n">
        <v>0.490136324197645</v>
      </c>
      <c r="AD1446" s="19" t="n">
        <v>0.415115172745209</v>
      </c>
      <c r="AE1446" s="19"/>
      <c r="AF1446" s="19" t="n">
        <v>0.51163888149551</v>
      </c>
      <c r="AG1446" s="19" t="n">
        <v>0.504165532721305</v>
      </c>
      <c r="AH1446" s="19" t="n">
        <v>0.384123948626488</v>
      </c>
      <c r="AI1446" s="19"/>
      <c r="AJ1446" s="19" t="n">
        <v>0.476771334331154</v>
      </c>
      <c r="AK1446" s="19" t="n">
        <v>0.560848390400045</v>
      </c>
      <c r="AL1446" s="19" t="n">
        <v>0.389024742719027</v>
      </c>
      <c r="AM1446" s="19" t="n">
        <v>0.558416738328926</v>
      </c>
      <c r="AN1446" s="19" t="n">
        <v>0.449327680280653</v>
      </c>
      <c r="AO1446" s="19"/>
      <c r="AP1446" s="19" t="n">
        <v>0.509446117369757</v>
      </c>
      <c r="AQ1446" s="19" t="n">
        <v>0.494685839889227</v>
      </c>
      <c r="AR1446" s="19" t="n">
        <v>0.503458795889985</v>
      </c>
      <c r="AS1446" s="19" t="n">
        <v>0.505246722921576</v>
      </c>
      <c r="AT1446" s="19" t="n">
        <v>0.542780192887092</v>
      </c>
      <c r="AU1446" s="19"/>
      <c r="AV1446" s="19" t="n">
        <v>0.493707005428988</v>
      </c>
      <c r="AW1446" s="19" t="n">
        <v>0.53041822087584</v>
      </c>
      <c r="AX1446" s="19" t="n">
        <v>0.552195627170913</v>
      </c>
      <c r="AY1446" s="19" t="n">
        <v>0.467214282450799</v>
      </c>
      <c r="AZ1446" s="19" t="n">
        <v>0.53475056849596</v>
      </c>
      <c r="BA1446" s="19" t="n">
        <v>0.443575263321929</v>
      </c>
      <c r="BB1446" s="19"/>
      <c r="BC1446" s="19" t="n">
        <v>0.575521734899084</v>
      </c>
      <c r="BD1446" s="19" t="n">
        <v>0.455851412654315</v>
      </c>
      <c r="BE1446" s="19" t="n">
        <v>0.506800857014751</v>
      </c>
      <c r="BF1446" s="19" t="n">
        <v>0.474425007122097</v>
      </c>
      <c r="BG1446" s="19" t="n">
        <v>0.490910901023929</v>
      </c>
    </row>
    <row r="1447">
      <c r="B1447" t="s">
        <v>564</v>
      </c>
      <c r="C1447" s="19" t="n">
        <v>0.243529973068477</v>
      </c>
      <c r="D1447" s="19" t="n">
        <v>0.278801241341697</v>
      </c>
      <c r="E1447" s="19" t="n">
        <v>0.212755254734479</v>
      </c>
      <c r="F1447" s="19"/>
      <c r="G1447" s="19" t="n">
        <v>0.22520276547597</v>
      </c>
      <c r="H1447" s="19" t="n">
        <v>0.239651842957214</v>
      </c>
      <c r="I1447" s="19" t="n">
        <v>0.259270442195306</v>
      </c>
      <c r="J1447" s="19" t="n">
        <v>0.226146501020235</v>
      </c>
      <c r="K1447" s="19" t="n">
        <v>0.247613386126684</v>
      </c>
      <c r="L1447" s="19" t="n">
        <v>0.256943736141127</v>
      </c>
      <c r="M1447" s="19"/>
      <c r="N1447" s="19" t="n">
        <v>0.217869648323165</v>
      </c>
      <c r="O1447" s="19" t="n">
        <v>0.286180319481558</v>
      </c>
      <c r="P1447" s="19" t="n">
        <v>0.180187596658389</v>
      </c>
      <c r="Q1447" s="19" t="n">
        <v>0.290941829551466</v>
      </c>
      <c r="R1447" s="19"/>
      <c r="S1447" s="19" t="n">
        <v>0.198772935645919</v>
      </c>
      <c r="T1447" s="19" t="n">
        <v>0.22859587617558</v>
      </c>
      <c r="U1447" s="19" t="n">
        <v>0.239720750221341</v>
      </c>
      <c r="V1447" s="19" t="n">
        <v>0.235612100546713</v>
      </c>
      <c r="W1447" s="19" t="n">
        <v>0.288425772872846</v>
      </c>
      <c r="X1447" s="19" t="n">
        <v>0.28428239748801</v>
      </c>
      <c r="Y1447" s="19" t="n">
        <v>0.237308080597313</v>
      </c>
      <c r="Z1447" s="19" t="n">
        <v>0.185882749765428</v>
      </c>
      <c r="AA1447" s="19" t="n">
        <v>0.348006231933354</v>
      </c>
      <c r="AB1447" s="19" t="n">
        <v>0.182789317937691</v>
      </c>
      <c r="AC1447" s="19" t="n">
        <v>0.241107937317473</v>
      </c>
      <c r="AD1447" s="19" t="n">
        <v>0.293958294139918</v>
      </c>
      <c r="AE1447" s="19"/>
      <c r="AF1447" s="19" t="n">
        <v>0.205465875592475</v>
      </c>
      <c r="AG1447" s="19" t="n">
        <v>0.248831844796897</v>
      </c>
      <c r="AH1447" s="19" t="n">
        <v>0.324236233381727</v>
      </c>
      <c r="AI1447" s="19"/>
      <c r="AJ1447" s="19" t="n">
        <v>0.235951531174845</v>
      </c>
      <c r="AK1447" s="19" t="n">
        <v>0.210520578875799</v>
      </c>
      <c r="AL1447" s="19" t="n">
        <v>0.427522794245888</v>
      </c>
      <c r="AM1447" s="19" t="n">
        <v>0.154350383925966</v>
      </c>
      <c r="AN1447" s="19" t="n">
        <v>0.325029156525175</v>
      </c>
      <c r="AO1447" s="19"/>
      <c r="AP1447" s="19" t="n">
        <v>0.259848459786294</v>
      </c>
      <c r="AQ1447" s="19" t="n">
        <v>0.252066006577914</v>
      </c>
      <c r="AR1447" s="19" t="n">
        <v>0.350592425618615</v>
      </c>
      <c r="AS1447" s="19" t="n">
        <v>0.152723578034197</v>
      </c>
      <c r="AT1447" s="19" t="n">
        <v>0.192311898889314</v>
      </c>
      <c r="AU1447" s="19"/>
      <c r="AV1447" s="19" t="n">
        <v>0.260235958351217</v>
      </c>
      <c r="AW1447" s="19" t="n">
        <v>0.268142531964382</v>
      </c>
      <c r="AX1447" s="19" t="n">
        <v>0.34827710240776</v>
      </c>
      <c r="AY1447" s="19" t="n">
        <v>0.194639125587243</v>
      </c>
      <c r="AZ1447" s="19" t="n">
        <v>0.161235553498448</v>
      </c>
      <c r="BA1447" s="19" t="n">
        <v>0.233011868039776</v>
      </c>
      <c r="BB1447" s="19"/>
      <c r="BC1447" s="19" t="n">
        <v>0.248440674990798</v>
      </c>
      <c r="BD1447" s="19" t="n">
        <v>0.226742112955485</v>
      </c>
      <c r="BE1447" s="19" t="n">
        <v>0.258542518099832</v>
      </c>
      <c r="BF1447" s="19" t="n">
        <v>0.274383115783103</v>
      </c>
      <c r="BG1447" s="19" t="n">
        <v>0.289022394858866</v>
      </c>
    </row>
    <row r="1448">
      <c r="B1448" t="s">
        <v>565</v>
      </c>
      <c r="C1448" s="19" t="n">
        <v>0.0431633272640485</v>
      </c>
      <c r="D1448" s="19" t="n">
        <v>0.0686264910028732</v>
      </c>
      <c r="E1448" s="19" t="n">
        <v>0.019360038064996</v>
      </c>
      <c r="F1448" s="19"/>
      <c r="G1448" s="19" t="n">
        <v>0.0411060654856948</v>
      </c>
      <c r="H1448" s="19" t="n">
        <v>0.036364389758835</v>
      </c>
      <c r="I1448" s="19" t="n">
        <v>0</v>
      </c>
      <c r="J1448" s="19" t="n">
        <v>0.0628529409620049</v>
      </c>
      <c r="K1448" s="19" t="n">
        <v>0.0679281182842709</v>
      </c>
      <c r="L1448" s="19" t="n">
        <v>0.0525526426704509</v>
      </c>
      <c r="M1448" s="19"/>
      <c r="N1448" s="19" t="n">
        <v>0.0325880802611652</v>
      </c>
      <c r="O1448" s="19" t="n">
        <v>0.0493329831039515</v>
      </c>
      <c r="P1448" s="19" t="n">
        <v>0.0441846251381255</v>
      </c>
      <c r="Q1448" s="19" t="n">
        <v>0.0491503151089058</v>
      </c>
      <c r="R1448" s="19"/>
      <c r="S1448" s="19" t="n">
        <v>0.0122565599112163</v>
      </c>
      <c r="T1448" s="19" t="n">
        <v>0.0482618368934209</v>
      </c>
      <c r="U1448" s="19" t="n">
        <v>0.0269505106541827</v>
      </c>
      <c r="V1448" s="19" t="n">
        <v>0.0587120148645813</v>
      </c>
      <c r="W1448" s="19" t="n">
        <v>0.0273248660640101</v>
      </c>
      <c r="X1448" s="19" t="n">
        <v>0.0260388662169656</v>
      </c>
      <c r="Y1448" s="19" t="n">
        <v>0.0249985490732099</v>
      </c>
      <c r="Z1448" s="19" t="n">
        <v>0</v>
      </c>
      <c r="AA1448" s="19" t="n">
        <v>0.0556904564234939</v>
      </c>
      <c r="AB1448" s="19" t="n">
        <v>0.120407905212264</v>
      </c>
      <c r="AC1448" s="19" t="n">
        <v>0.0593863354015053</v>
      </c>
      <c r="AD1448" s="19" t="n">
        <v>0.0746354696532418</v>
      </c>
      <c r="AE1448" s="19"/>
      <c r="AF1448" s="19" t="n">
        <v>0.0578908351236697</v>
      </c>
      <c r="AG1448" s="19" t="n">
        <v>0.0425023971816562</v>
      </c>
      <c r="AH1448" s="19" t="n">
        <v>0.0129418010456342</v>
      </c>
      <c r="AI1448" s="19"/>
      <c r="AJ1448" s="19" t="n">
        <v>0.0627017422743795</v>
      </c>
      <c r="AK1448" s="19" t="n">
        <v>0.0319316910014762</v>
      </c>
      <c r="AL1448" s="19" t="n">
        <v>0.0683387659647945</v>
      </c>
      <c r="AM1448" s="19" t="n">
        <v>0</v>
      </c>
      <c r="AN1448" s="19" t="n">
        <v>0.0149783000707605</v>
      </c>
      <c r="AO1448" s="19"/>
      <c r="AP1448" s="19" t="n">
        <v>0.0548386945128777</v>
      </c>
      <c r="AQ1448" s="19" t="n">
        <v>0.0314005149250015</v>
      </c>
      <c r="AR1448" s="19" t="n">
        <v>0.0594318474384961</v>
      </c>
      <c r="AS1448" s="19" t="n">
        <v>0.073029912196218</v>
      </c>
      <c r="AT1448" s="19" t="n">
        <v>0</v>
      </c>
      <c r="AU1448" s="19"/>
      <c r="AV1448" s="19" t="n">
        <v>0.0279230626242398</v>
      </c>
      <c r="AW1448" s="19" t="n">
        <v>0.0616958509316306</v>
      </c>
      <c r="AX1448" s="19" t="n">
        <v>0.0356314452266386</v>
      </c>
      <c r="AY1448" s="19" t="n">
        <v>0.0699401060433583</v>
      </c>
      <c r="AZ1448" s="19" t="n">
        <v>0.0533256275589523</v>
      </c>
      <c r="BA1448" s="19" t="n">
        <v>0.0183504003845401</v>
      </c>
      <c r="BB1448" s="19"/>
      <c r="BC1448" s="19" t="n">
        <v>0.0352488840101864</v>
      </c>
      <c r="BD1448" s="19" t="n">
        <v>0.0675805769844973</v>
      </c>
      <c r="BE1448" s="19" t="n">
        <v>0.0307394349032995</v>
      </c>
      <c r="BF1448" s="19" t="n">
        <v>0.0262026280792284</v>
      </c>
      <c r="BG1448" s="19" t="n">
        <v>0</v>
      </c>
    </row>
    <row r="1449">
      <c r="B1449" t="s">
        <v>100</v>
      </c>
      <c r="C1449" s="19" t="n">
        <v>0.0760843869102704</v>
      </c>
      <c r="D1449" s="19" t="n">
        <v>0.0477754767899007</v>
      </c>
      <c r="E1449" s="19" t="n">
        <v>0.0994721861336081</v>
      </c>
      <c r="F1449" s="19"/>
      <c r="G1449" s="19" t="n">
        <v>0.0304880260556575</v>
      </c>
      <c r="H1449" s="19" t="n">
        <v>0.0347059788238789</v>
      </c>
      <c r="I1449" s="19" t="n">
        <v>0.0388007410153765</v>
      </c>
      <c r="J1449" s="19" t="n">
        <v>0.0540245386732948</v>
      </c>
      <c r="K1449" s="19" t="n">
        <v>0.181539629046044</v>
      </c>
      <c r="L1449" s="19" t="n">
        <v>0.115949805407775</v>
      </c>
      <c r="M1449" s="19"/>
      <c r="N1449" s="19" t="n">
        <v>0.0540733981196048</v>
      </c>
      <c r="O1449" s="19" t="n">
        <v>0.0527920357500863</v>
      </c>
      <c r="P1449" s="19" t="n">
        <v>0.118508568913496</v>
      </c>
      <c r="Q1449" s="19" t="n">
        <v>0.0901995362009265</v>
      </c>
      <c r="R1449" s="19"/>
      <c r="S1449" s="19" t="n">
        <v>0.0530659260246787</v>
      </c>
      <c r="T1449" s="19" t="n">
        <v>0.0956146001505918</v>
      </c>
      <c r="U1449" s="19" t="n">
        <v>0.0543031811564121</v>
      </c>
      <c r="V1449" s="19" t="n">
        <v>0.0565290128233776</v>
      </c>
      <c r="W1449" s="19" t="n">
        <v>0.14151465624097</v>
      </c>
      <c r="X1449" s="19" t="n">
        <v>0.0555887398808292</v>
      </c>
      <c r="Y1449" s="19" t="n">
        <v>0.0903312961955911</v>
      </c>
      <c r="Z1449" s="19" t="n">
        <v>0.037960089119331</v>
      </c>
      <c r="AA1449" s="19" t="n">
        <v>0.096555504963529</v>
      </c>
      <c r="AB1449" s="19" t="n">
        <v>0.0671727873345394</v>
      </c>
      <c r="AC1449" s="19" t="n">
        <v>0.0615508968919412</v>
      </c>
      <c r="AD1449" s="19" t="n">
        <v>0.137980424543512</v>
      </c>
      <c r="AE1449" s="19"/>
      <c r="AF1449" s="19" t="n">
        <v>0.079507325542196</v>
      </c>
      <c r="AG1449" s="19" t="n">
        <v>0.0822022008789215</v>
      </c>
      <c r="AH1449" s="19" t="n">
        <v>0.0826748560125039</v>
      </c>
      <c r="AI1449" s="19"/>
      <c r="AJ1449" s="19" t="n">
        <v>0.0963870285881434</v>
      </c>
      <c r="AK1449" s="19" t="n">
        <v>0.0435949020665845</v>
      </c>
      <c r="AL1449" s="19" t="n">
        <v>0.0908566823581812</v>
      </c>
      <c r="AM1449" s="19" t="n">
        <v>0</v>
      </c>
      <c r="AN1449" s="19" t="n">
        <v>0.084510153021275</v>
      </c>
      <c r="AO1449" s="19"/>
      <c r="AP1449" s="19" t="n">
        <v>0.0953416861212942</v>
      </c>
      <c r="AQ1449" s="19" t="n">
        <v>0.0661139482115363</v>
      </c>
      <c r="AR1449" s="19" t="n">
        <v>0.0865169310529042</v>
      </c>
      <c r="AS1449" s="19" t="n">
        <v>0.0350520080133733</v>
      </c>
      <c r="AT1449" s="19" t="n">
        <v>0.0695547256774044</v>
      </c>
      <c r="AU1449" s="19"/>
      <c r="AV1449" s="19" t="n">
        <v>0.0528873520330875</v>
      </c>
      <c r="AW1449" s="19" t="n">
        <v>0.0850959875014815</v>
      </c>
      <c r="AX1449" s="19" t="n">
        <v>0.0440086556342322</v>
      </c>
      <c r="AY1449" s="19" t="n">
        <v>0.0295441696025875</v>
      </c>
      <c r="AZ1449" s="19" t="n">
        <v>0.0439854585711083</v>
      </c>
      <c r="BA1449" s="19" t="n">
        <v>0.206530097251538</v>
      </c>
      <c r="BB1449" s="19"/>
      <c r="BC1449" s="19" t="n">
        <v>0.0468526744484188</v>
      </c>
      <c r="BD1449" s="19" t="n">
        <v>0.097478591316474</v>
      </c>
      <c r="BE1449" s="19" t="n">
        <v>0.0721528728584397</v>
      </c>
      <c r="BF1449" s="19" t="n">
        <v>0.0585361803747811</v>
      </c>
      <c r="BG1449" s="19" t="n">
        <v>0</v>
      </c>
    </row>
    <row r="1450">
      <c r="C1450" s="19"/>
      <c r="D1450" s="19"/>
      <c r="E1450" s="19"/>
      <c r="F1450" s="19"/>
      <c r="G1450" s="19"/>
      <c r="H1450" s="19"/>
      <c r="I1450" s="19"/>
      <c r="J1450" s="19"/>
      <c r="K1450" s="19"/>
      <c r="L1450" s="19"/>
      <c r="M1450" s="19"/>
      <c r="N1450" s="19"/>
      <c r="O1450" s="19"/>
      <c r="P1450" s="19"/>
      <c r="Q1450" s="19"/>
      <c r="R1450" s="19"/>
      <c r="S1450" s="19"/>
      <c r="T1450" s="19"/>
      <c r="U1450" s="19"/>
      <c r="V1450" s="19"/>
      <c r="W1450" s="19"/>
      <c r="X1450" s="19"/>
      <c r="Y1450" s="19"/>
      <c r="Z1450" s="19"/>
      <c r="AA1450" s="19"/>
      <c r="AB1450" s="19"/>
      <c r="AC1450" s="19"/>
      <c r="AD1450" s="19"/>
      <c r="AE1450" s="19"/>
      <c r="AF1450" s="19"/>
      <c r="AG1450" s="19"/>
      <c r="AH1450" s="19"/>
      <c r="AI1450" s="19"/>
      <c r="AJ1450" s="19"/>
      <c r="AK1450" s="19"/>
      <c r="AL1450" s="19"/>
      <c r="AM1450" s="19"/>
      <c r="AN1450" s="19"/>
      <c r="AO1450" s="19"/>
      <c r="AP1450" s="19"/>
      <c r="AQ1450" s="19"/>
      <c r="AR1450" s="19"/>
      <c r="AS1450" s="19"/>
      <c r="AT1450" s="19"/>
      <c r="AU1450" s="19"/>
      <c r="AV1450" s="19"/>
      <c r="AW1450" s="19"/>
      <c r="AX1450" s="19"/>
      <c r="AY1450" s="19"/>
      <c r="AZ1450" s="19"/>
      <c r="BA1450" s="19"/>
      <c r="BB1450" s="19"/>
      <c r="BC1450" s="19"/>
      <c r="BD1450" s="19"/>
      <c r="BE1450" s="19"/>
      <c r="BF1450" s="19"/>
      <c r="BG1450" s="19"/>
    </row>
    <row r="1451">
      <c r="B1451" s="7" t="s">
        <v>582</v>
      </c>
      <c r="C1451" s="19"/>
      <c r="D1451" s="19"/>
      <c r="E1451" s="19"/>
      <c r="F1451" s="19"/>
      <c r="G1451" s="19"/>
      <c r="H1451" s="19"/>
      <c r="I1451" s="19"/>
      <c r="J1451" s="19"/>
      <c r="K1451" s="19"/>
      <c r="L1451" s="19"/>
      <c r="M1451" s="19"/>
      <c r="N1451" s="19"/>
      <c r="O1451" s="19"/>
      <c r="P1451" s="19"/>
      <c r="Q1451" s="19"/>
      <c r="R1451" s="19"/>
      <c r="S1451" s="19"/>
      <c r="T1451" s="19"/>
      <c r="U1451" s="19"/>
      <c r="V1451" s="19"/>
      <c r="W1451" s="19"/>
      <c r="X1451" s="19"/>
      <c r="Y1451" s="19"/>
      <c r="Z1451" s="19"/>
      <c r="AA1451" s="19"/>
      <c r="AB1451" s="19"/>
      <c r="AC1451" s="19"/>
      <c r="AD1451" s="19"/>
      <c r="AE1451" s="19"/>
      <c r="AF1451" s="19"/>
      <c r="AG1451" s="19"/>
      <c r="AH1451" s="19"/>
      <c r="AI1451" s="19"/>
      <c r="AJ1451" s="19"/>
      <c r="AK1451" s="19"/>
      <c r="AL1451" s="19"/>
      <c r="AM1451" s="19"/>
      <c r="AN1451" s="19"/>
      <c r="AO1451" s="19"/>
      <c r="AP1451" s="19"/>
      <c r="AQ1451" s="19"/>
      <c r="AR1451" s="19"/>
      <c r="AS1451" s="19"/>
      <c r="AT1451" s="19"/>
      <c r="AU1451" s="19"/>
      <c r="AV1451" s="19"/>
      <c r="AW1451" s="19"/>
      <c r="AX1451" s="19"/>
      <c r="AY1451" s="19"/>
      <c r="AZ1451" s="19"/>
      <c r="BA1451" s="19"/>
      <c r="BB1451" s="19"/>
      <c r="BC1451" s="19"/>
      <c r="BD1451" s="19"/>
      <c r="BE1451" s="19"/>
      <c r="BF1451" s="19"/>
      <c r="BG1451" s="19"/>
    </row>
    <row r="1452">
      <c r="B1452" s="26" t="s">
        <v>331</v>
      </c>
      <c r="C1452" s="19"/>
      <c r="D1452" s="19"/>
      <c r="E1452" s="19"/>
      <c r="F1452" s="19"/>
      <c r="G1452" s="19"/>
      <c r="H1452" s="19"/>
      <c r="I1452" s="19"/>
      <c r="J1452" s="19"/>
      <c r="K1452" s="19"/>
      <c r="L1452" s="19"/>
      <c r="M1452" s="19"/>
      <c r="N1452" s="19"/>
      <c r="O1452" s="19"/>
      <c r="P1452" s="19"/>
      <c r="Q1452" s="19"/>
      <c r="R1452" s="19"/>
      <c r="S1452" s="19"/>
      <c r="T1452" s="19"/>
      <c r="U1452" s="19"/>
      <c r="V1452" s="19"/>
      <c r="W1452" s="19"/>
      <c r="X1452" s="19"/>
      <c r="Y1452" s="19"/>
      <c r="Z1452" s="19"/>
      <c r="AA1452" s="19"/>
      <c r="AB1452" s="19"/>
      <c r="AC1452" s="19"/>
      <c r="AD1452" s="19"/>
      <c r="AE1452" s="19"/>
      <c r="AF1452" s="19"/>
      <c r="AG1452" s="19"/>
      <c r="AH1452" s="19"/>
      <c r="AI1452" s="19"/>
      <c r="AJ1452" s="19"/>
      <c r="AK1452" s="19"/>
      <c r="AL1452" s="19"/>
      <c r="AM1452" s="19"/>
      <c r="AN1452" s="19"/>
      <c r="AO1452" s="19"/>
      <c r="AP1452" s="19"/>
      <c r="AQ1452" s="19"/>
      <c r="AR1452" s="19"/>
      <c r="AS1452" s="19"/>
      <c r="AT1452" s="19"/>
      <c r="AU1452" s="19"/>
      <c r="AV1452" s="19"/>
      <c r="AW1452" s="19"/>
      <c r="AX1452" s="19"/>
      <c r="AY1452" s="19"/>
      <c r="AZ1452" s="19"/>
      <c r="BA1452" s="19"/>
      <c r="BB1452" s="19"/>
      <c r="BC1452" s="19"/>
      <c r="BD1452" s="19"/>
      <c r="BE1452" s="19"/>
      <c r="BF1452" s="19"/>
      <c r="BG1452" s="19"/>
    </row>
    <row r="1453">
      <c r="B1453" t="s">
        <v>576</v>
      </c>
      <c r="C1453" s="19" t="n">
        <v>0.552084590138103</v>
      </c>
      <c r="D1453" s="19" t="n">
        <v>0.53484687941442</v>
      </c>
      <c r="E1453" s="19" t="n">
        <v>0.567622109842626</v>
      </c>
      <c r="F1453" s="19"/>
      <c r="G1453" s="19" t="n">
        <v>0.473328211905366</v>
      </c>
      <c r="H1453" s="19" t="n">
        <v>0.528127882841398</v>
      </c>
      <c r="I1453" s="19" t="n">
        <v>0.52227796894602</v>
      </c>
      <c r="J1453" s="19" t="n">
        <v>0.579728404409538</v>
      </c>
      <c r="K1453" s="19" t="n">
        <v>0.591853964715778</v>
      </c>
      <c r="L1453" s="19" t="n">
        <v>0.593314065043208</v>
      </c>
      <c r="M1453" s="19"/>
      <c r="N1453" s="19" t="n">
        <v>0.536152064325399</v>
      </c>
      <c r="O1453" s="19" t="n">
        <v>0.544103731238471</v>
      </c>
      <c r="P1453" s="19" t="n">
        <v>0.535985813039945</v>
      </c>
      <c r="Q1453" s="19" t="n">
        <v>0.58991852238953</v>
      </c>
      <c r="R1453" s="19"/>
      <c r="S1453" s="19" t="n">
        <v>0.501923386673653</v>
      </c>
      <c r="T1453" s="19" t="n">
        <v>0.599262116695975</v>
      </c>
      <c r="U1453" s="19" t="n">
        <v>0.534357938104021</v>
      </c>
      <c r="V1453" s="19" t="n">
        <v>0.658411099914058</v>
      </c>
      <c r="W1453" s="19" t="n">
        <v>0.530205189513789</v>
      </c>
      <c r="X1453" s="19" t="n">
        <v>0.50981795083505</v>
      </c>
      <c r="Y1453" s="19" t="n">
        <v>0.629156781277595</v>
      </c>
      <c r="Z1453" s="19" t="n">
        <v>0.512391201949453</v>
      </c>
      <c r="AA1453" s="19" t="n">
        <v>0.51091210461743</v>
      </c>
      <c r="AB1453" s="19" t="n">
        <v>0.580088646404825</v>
      </c>
      <c r="AC1453" s="19" t="n">
        <v>0.529635367408531</v>
      </c>
      <c r="AD1453" s="19" t="n">
        <v>0.363890931088389</v>
      </c>
      <c r="AE1453" s="19"/>
      <c r="AF1453" s="19" t="n">
        <v>0.575218853668807</v>
      </c>
      <c r="AG1453" s="19" t="n">
        <v>0.564669370034307</v>
      </c>
      <c r="AH1453" s="19" t="n">
        <v>0.496222596898203</v>
      </c>
      <c r="AI1453" s="19"/>
      <c r="AJ1453" s="19" t="n">
        <v>0.560500148474379</v>
      </c>
      <c r="AK1453" s="19" t="n">
        <v>0.57536726504744</v>
      </c>
      <c r="AL1453" s="19" t="n">
        <v>0.572694911872137</v>
      </c>
      <c r="AM1453" s="19" t="n">
        <v>0.633960439403222</v>
      </c>
      <c r="AN1453" s="19" t="n">
        <v>0.491451492602765</v>
      </c>
      <c r="AO1453" s="19"/>
      <c r="AP1453" s="19" t="n">
        <v>0.506765734475121</v>
      </c>
      <c r="AQ1453" s="19" t="n">
        <v>0.573601284314239</v>
      </c>
      <c r="AR1453" s="19" t="n">
        <v>0.558166282972618</v>
      </c>
      <c r="AS1453" s="19" t="n">
        <v>0.573791969120927</v>
      </c>
      <c r="AT1453" s="19" t="n">
        <v>0.539661904873573</v>
      </c>
      <c r="AU1453" s="19"/>
      <c r="AV1453" s="19" t="n">
        <v>0.539853079230218</v>
      </c>
      <c r="AW1453" s="19" t="n">
        <v>0.505419326148762</v>
      </c>
      <c r="AX1453" s="19" t="n">
        <v>0.575995048112231</v>
      </c>
      <c r="AY1453" s="19" t="n">
        <v>0.599236572748485</v>
      </c>
      <c r="AZ1453" s="19" t="n">
        <v>0.506973929543383</v>
      </c>
      <c r="BA1453" s="19" t="n">
        <v>0.596313336569961</v>
      </c>
      <c r="BB1453" s="19"/>
      <c r="BC1453" s="19" t="n">
        <v>0.580793574205676</v>
      </c>
      <c r="BD1453" s="19" t="n">
        <v>0.55187651568232</v>
      </c>
      <c r="BE1453" s="19" t="n">
        <v>0.51901422593021</v>
      </c>
      <c r="BF1453" s="19" t="n">
        <v>0.529205188889436</v>
      </c>
      <c r="BG1453" s="19" t="n">
        <v>0.52802544488522</v>
      </c>
    </row>
    <row r="1454">
      <c r="B1454" t="s">
        <v>577</v>
      </c>
      <c r="C1454" s="19" t="n">
        <v>0.295102310644893</v>
      </c>
      <c r="D1454" s="19" t="n">
        <v>0.296853235813709</v>
      </c>
      <c r="E1454" s="19" t="n">
        <v>0.293407703970213</v>
      </c>
      <c r="F1454" s="19"/>
      <c r="G1454" s="19" t="n">
        <v>0.291732695665727</v>
      </c>
      <c r="H1454" s="19" t="n">
        <v>0.269289826518968</v>
      </c>
      <c r="I1454" s="19" t="n">
        <v>0.30824928305672</v>
      </c>
      <c r="J1454" s="19" t="n">
        <v>0.289286083277201</v>
      </c>
      <c r="K1454" s="19" t="n">
        <v>0.303511887585959</v>
      </c>
      <c r="L1454" s="19" t="n">
        <v>0.305261598049816</v>
      </c>
      <c r="M1454" s="19"/>
      <c r="N1454" s="19" t="n">
        <v>0.337662121613048</v>
      </c>
      <c r="O1454" s="19" t="n">
        <v>0.283167197191762</v>
      </c>
      <c r="P1454" s="19" t="n">
        <v>0.284733640890292</v>
      </c>
      <c r="Q1454" s="19" t="n">
        <v>0.273467629886188</v>
      </c>
      <c r="R1454" s="19"/>
      <c r="S1454" s="19" t="n">
        <v>0.328995547849232</v>
      </c>
      <c r="T1454" s="19" t="n">
        <v>0.291436298471798</v>
      </c>
      <c r="U1454" s="19" t="n">
        <v>0.29277116822513</v>
      </c>
      <c r="V1454" s="19" t="n">
        <v>0.230987499957</v>
      </c>
      <c r="W1454" s="19" t="n">
        <v>0.310826560568704</v>
      </c>
      <c r="X1454" s="19" t="n">
        <v>0.307348626950689</v>
      </c>
      <c r="Y1454" s="19" t="n">
        <v>0.248410911095645</v>
      </c>
      <c r="Z1454" s="19" t="n">
        <v>0.261032527321385</v>
      </c>
      <c r="AA1454" s="19" t="n">
        <v>0.285515635282697</v>
      </c>
      <c r="AB1454" s="19" t="n">
        <v>0.26705880259496</v>
      </c>
      <c r="AC1454" s="19" t="n">
        <v>0.365500563599627</v>
      </c>
      <c r="AD1454" s="19" t="n">
        <v>0.484454451887079</v>
      </c>
      <c r="AE1454" s="19"/>
      <c r="AF1454" s="19" t="n">
        <v>0.264767181590326</v>
      </c>
      <c r="AG1454" s="19" t="n">
        <v>0.332174480631252</v>
      </c>
      <c r="AH1454" s="19" t="n">
        <v>0.29451958566376</v>
      </c>
      <c r="AI1454" s="19"/>
      <c r="AJ1454" s="19" t="n">
        <v>0.29351894361944</v>
      </c>
      <c r="AK1454" s="19" t="n">
        <v>0.293670065605559</v>
      </c>
      <c r="AL1454" s="19" t="n">
        <v>0.365103266224691</v>
      </c>
      <c r="AM1454" s="19" t="n">
        <v>0.242990576311579</v>
      </c>
      <c r="AN1454" s="19" t="n">
        <v>0.306276656526377</v>
      </c>
      <c r="AO1454" s="19"/>
      <c r="AP1454" s="19" t="n">
        <v>0.336636115125514</v>
      </c>
      <c r="AQ1454" s="19" t="n">
        <v>0.277630504326329</v>
      </c>
      <c r="AR1454" s="19" t="n">
        <v>0.345557696294464</v>
      </c>
      <c r="AS1454" s="19" t="n">
        <v>0.261687615247116</v>
      </c>
      <c r="AT1454" s="19" t="n">
        <v>0.293340660351262</v>
      </c>
      <c r="AU1454" s="19"/>
      <c r="AV1454" s="19" t="n">
        <v>0.302975476456025</v>
      </c>
      <c r="AW1454" s="19" t="n">
        <v>0.344796271655271</v>
      </c>
      <c r="AX1454" s="19" t="n">
        <v>0.309849879708825</v>
      </c>
      <c r="AY1454" s="19" t="n">
        <v>0.252218380102844</v>
      </c>
      <c r="AZ1454" s="19" t="n">
        <v>0.320921155006243</v>
      </c>
      <c r="BA1454" s="19" t="n">
        <v>0.250668782501787</v>
      </c>
      <c r="BB1454" s="19"/>
      <c r="BC1454" s="19" t="n">
        <v>0.284690407833014</v>
      </c>
      <c r="BD1454" s="19" t="n">
        <v>0.277528094055464</v>
      </c>
      <c r="BE1454" s="19" t="n">
        <v>0.31941021139664</v>
      </c>
      <c r="BF1454" s="19" t="n">
        <v>0.262575672128679</v>
      </c>
      <c r="BG1454" s="19" t="n">
        <v>0.406612628886136</v>
      </c>
    </row>
    <row r="1455">
      <c r="B1455" t="s">
        <v>578</v>
      </c>
      <c r="C1455" s="19" t="n">
        <v>0.0701061560629396</v>
      </c>
      <c r="D1455" s="19" t="n">
        <v>0.0848149839729696</v>
      </c>
      <c r="E1455" s="19" t="n">
        <v>0.0564201007028331</v>
      </c>
      <c r="F1455" s="19"/>
      <c r="G1455" s="19" t="n">
        <v>0.126980455631575</v>
      </c>
      <c r="H1455" s="19" t="n">
        <v>0.107433814592911</v>
      </c>
      <c r="I1455" s="19" t="n">
        <v>0.0711502235585631</v>
      </c>
      <c r="J1455" s="19" t="n">
        <v>0.0477717417052267</v>
      </c>
      <c r="K1455" s="19" t="n">
        <v>0.0412762256140758</v>
      </c>
      <c r="L1455" s="19" t="n">
        <v>0.0437764722184202</v>
      </c>
      <c r="M1455" s="19"/>
      <c r="N1455" s="19" t="n">
        <v>0.0835738115514655</v>
      </c>
      <c r="O1455" s="19" t="n">
        <v>0.0841591199004877</v>
      </c>
      <c r="P1455" s="19" t="n">
        <v>0.0780783317606541</v>
      </c>
      <c r="Q1455" s="19" t="n">
        <v>0.0355645941397539</v>
      </c>
      <c r="R1455" s="19"/>
      <c r="S1455" s="19" t="n">
        <v>0.112084080174621</v>
      </c>
      <c r="T1455" s="19" t="n">
        <v>0.0607118294477291</v>
      </c>
      <c r="U1455" s="19" t="n">
        <v>0.0559708238654785</v>
      </c>
      <c r="V1455" s="19" t="n">
        <v>0.0426045657546824</v>
      </c>
      <c r="W1455" s="19" t="n">
        <v>0.0488487283211069</v>
      </c>
      <c r="X1455" s="19" t="n">
        <v>0.111007948501099</v>
      </c>
      <c r="Y1455" s="19" t="n">
        <v>0.0348836130308726</v>
      </c>
      <c r="Z1455" s="19" t="n">
        <v>0.0373357792574948</v>
      </c>
      <c r="AA1455" s="19" t="n">
        <v>0.101177535113968</v>
      </c>
      <c r="AB1455" s="19" t="n">
        <v>0.061108780252731</v>
      </c>
      <c r="AC1455" s="19" t="n">
        <v>0.0181400041487432</v>
      </c>
      <c r="AD1455" s="19" t="n">
        <v>0.123872893775954</v>
      </c>
      <c r="AE1455" s="19"/>
      <c r="AF1455" s="19" t="n">
        <v>0.0851007815599009</v>
      </c>
      <c r="AG1455" s="19" t="n">
        <v>0.0445581106213668</v>
      </c>
      <c r="AH1455" s="19" t="n">
        <v>0.0718554841600161</v>
      </c>
      <c r="AI1455" s="19"/>
      <c r="AJ1455" s="19" t="n">
        <v>0.070411583352027</v>
      </c>
      <c r="AK1455" s="19" t="n">
        <v>0.0849768422702455</v>
      </c>
      <c r="AL1455" s="19" t="n">
        <v>0</v>
      </c>
      <c r="AM1455" s="19" t="n">
        <v>0.0605349274565779</v>
      </c>
      <c r="AN1455" s="19" t="n">
        <v>0.04533920101958</v>
      </c>
      <c r="AO1455" s="19"/>
      <c r="AP1455" s="19" t="n">
        <v>0.0734304524174699</v>
      </c>
      <c r="AQ1455" s="19" t="n">
        <v>0.082101745739146</v>
      </c>
      <c r="AR1455" s="19" t="n">
        <v>0.0384509117656765</v>
      </c>
      <c r="AS1455" s="19" t="n">
        <v>0.0861709936885747</v>
      </c>
      <c r="AT1455" s="19" t="n">
        <v>0.0231279119362248</v>
      </c>
      <c r="AU1455" s="19"/>
      <c r="AV1455" s="19" t="n">
        <v>0.0820059371241235</v>
      </c>
      <c r="AW1455" s="19" t="n">
        <v>0.0713921961751673</v>
      </c>
      <c r="AX1455" s="19" t="n">
        <v>0.0570842516833323</v>
      </c>
      <c r="AY1455" s="19" t="n">
        <v>0.0760199648330943</v>
      </c>
      <c r="AZ1455" s="19" t="n">
        <v>0.0623994412913827</v>
      </c>
      <c r="BA1455" s="19" t="n">
        <v>0.0224071168224991</v>
      </c>
      <c r="BB1455" s="19"/>
      <c r="BC1455" s="19" t="n">
        <v>0.0313242251908087</v>
      </c>
      <c r="BD1455" s="19" t="n">
        <v>0.0777585456389337</v>
      </c>
      <c r="BE1455" s="19" t="n">
        <v>0.0787779495223273</v>
      </c>
      <c r="BF1455" s="19" t="n">
        <v>0.166937380129615</v>
      </c>
      <c r="BG1455" s="19" t="n">
        <v>0.0653619262286446</v>
      </c>
    </row>
    <row r="1456">
      <c r="B1456" t="s">
        <v>579</v>
      </c>
      <c r="C1456" s="19" t="n">
        <v>0.0185994825009443</v>
      </c>
      <c r="D1456" s="19" t="n">
        <v>0.0205846083193479</v>
      </c>
      <c r="E1456" s="19" t="n">
        <v>0.0168179773467106</v>
      </c>
      <c r="F1456" s="19"/>
      <c r="G1456" s="19" t="n">
        <v>0.0261865373165985</v>
      </c>
      <c r="H1456" s="19" t="n">
        <v>0.0198591055570707</v>
      </c>
      <c r="I1456" s="19" t="n">
        <v>0.0218015117743867</v>
      </c>
      <c r="J1456" s="19" t="n">
        <v>0.0206333876711166</v>
      </c>
      <c r="K1456" s="19" t="n">
        <v>0.0186660218805299</v>
      </c>
      <c r="L1456" s="19" t="n">
        <v>0.00843052572642726</v>
      </c>
      <c r="M1456" s="19"/>
      <c r="N1456" s="19" t="n">
        <v>0.0154049163077127</v>
      </c>
      <c r="O1456" s="19" t="n">
        <v>0.0129590880555598</v>
      </c>
      <c r="P1456" s="19" t="n">
        <v>0.0339630177166759</v>
      </c>
      <c r="Q1456" s="19" t="n">
        <v>0.014328942135665</v>
      </c>
      <c r="R1456" s="19"/>
      <c r="S1456" s="19" t="n">
        <v>0.0221996207409007</v>
      </c>
      <c r="T1456" s="19" t="n">
        <v>0.00680482968966991</v>
      </c>
      <c r="U1456" s="19" t="n">
        <v>0.0369969211353331</v>
      </c>
      <c r="V1456" s="19" t="n">
        <v>0.0103303169341219</v>
      </c>
      <c r="W1456" s="19" t="n">
        <v>0.0216838407821736</v>
      </c>
      <c r="X1456" s="19" t="n">
        <v>0.0160241322146188</v>
      </c>
      <c r="Y1456" s="19" t="n">
        <v>0.0103049752325458</v>
      </c>
      <c r="Z1456" s="19" t="n">
        <v>0.0213550839956877</v>
      </c>
      <c r="AA1456" s="19" t="n">
        <v>0.0413104926032254</v>
      </c>
      <c r="AB1456" s="19" t="n">
        <v>0</v>
      </c>
      <c r="AC1456" s="19" t="n">
        <v>0.0351248172426801</v>
      </c>
      <c r="AD1456" s="19" t="n">
        <v>0</v>
      </c>
      <c r="AE1456" s="19"/>
      <c r="AF1456" s="19" t="n">
        <v>0.010008600055327</v>
      </c>
      <c r="AG1456" s="19" t="n">
        <v>0.0173765811717537</v>
      </c>
      <c r="AH1456" s="19" t="n">
        <v>0.0303012333622268</v>
      </c>
      <c r="AI1456" s="19"/>
      <c r="AJ1456" s="19" t="n">
        <v>0.0156758243328489</v>
      </c>
      <c r="AK1456" s="19" t="n">
        <v>0.0152580817451938</v>
      </c>
      <c r="AL1456" s="19" t="n">
        <v>0.0161682475888663</v>
      </c>
      <c r="AM1456" s="19" t="n">
        <v>0</v>
      </c>
      <c r="AN1456" s="19" t="n">
        <v>0.0330843768195133</v>
      </c>
      <c r="AO1456" s="19"/>
      <c r="AP1456" s="19" t="n">
        <v>0.00843066597465554</v>
      </c>
      <c r="AQ1456" s="19" t="n">
        <v>0.0179546216469433</v>
      </c>
      <c r="AR1456" s="19" t="n">
        <v>0.0192400342608058</v>
      </c>
      <c r="AS1456" s="19" t="n">
        <v>0.0252346798523436</v>
      </c>
      <c r="AT1456" s="19" t="n">
        <v>0.0275810865555518</v>
      </c>
      <c r="AU1456" s="19"/>
      <c r="AV1456" s="19" t="n">
        <v>0.0281897074906469</v>
      </c>
      <c r="AW1456" s="19" t="n">
        <v>0.00457858447895576</v>
      </c>
      <c r="AX1456" s="19" t="n">
        <v>0.0192735283567321</v>
      </c>
      <c r="AY1456" s="19" t="n">
        <v>0.0248313198079377</v>
      </c>
      <c r="AZ1456" s="19" t="n">
        <v>0.0210315299494273</v>
      </c>
      <c r="BA1456" s="19" t="n">
        <v>0.0165563350777921</v>
      </c>
      <c r="BB1456" s="19"/>
      <c r="BC1456" s="19" t="n">
        <v>0.0212925339240703</v>
      </c>
      <c r="BD1456" s="19" t="n">
        <v>0.0111020165377225</v>
      </c>
      <c r="BE1456" s="19" t="n">
        <v>0.0267756971154859</v>
      </c>
      <c r="BF1456" s="19" t="n">
        <v>0.0175819048710528</v>
      </c>
      <c r="BG1456" s="19" t="n">
        <v>0</v>
      </c>
    </row>
    <row r="1457">
      <c r="B1457" t="s">
        <v>100</v>
      </c>
      <c r="C1457" s="19" t="n">
        <v>0.06410746065312</v>
      </c>
      <c r="D1457" s="19" t="n">
        <v>0.0629002924795536</v>
      </c>
      <c r="E1457" s="19" t="n">
        <v>0.0657321081376178</v>
      </c>
      <c r="F1457" s="19"/>
      <c r="G1457" s="19" t="n">
        <v>0.081772099480734</v>
      </c>
      <c r="H1457" s="19" t="n">
        <v>0.0752893704896528</v>
      </c>
      <c r="I1457" s="19" t="n">
        <v>0.0765210126643099</v>
      </c>
      <c r="J1457" s="19" t="n">
        <v>0.062580382936918</v>
      </c>
      <c r="K1457" s="19" t="n">
        <v>0.0446919002036577</v>
      </c>
      <c r="L1457" s="19" t="n">
        <v>0.0492173389621286</v>
      </c>
      <c r="M1457" s="19"/>
      <c r="N1457" s="19" t="n">
        <v>0.0272070862023749</v>
      </c>
      <c r="O1457" s="19" t="n">
        <v>0.0756108636137199</v>
      </c>
      <c r="P1457" s="19" t="n">
        <v>0.067239196592434</v>
      </c>
      <c r="Q1457" s="19" t="n">
        <v>0.0867203114488636</v>
      </c>
      <c r="R1457" s="19"/>
      <c r="S1457" s="19" t="n">
        <v>0.0347973645615928</v>
      </c>
      <c r="T1457" s="19" t="n">
        <v>0.0417849256948273</v>
      </c>
      <c r="U1457" s="19" t="n">
        <v>0.0799031486700372</v>
      </c>
      <c r="V1457" s="19" t="n">
        <v>0.0576665174401378</v>
      </c>
      <c r="W1457" s="19" t="n">
        <v>0.0884356808142265</v>
      </c>
      <c r="X1457" s="19" t="n">
        <v>0.0558013414985427</v>
      </c>
      <c r="Y1457" s="19" t="n">
        <v>0.077243719363341</v>
      </c>
      <c r="Z1457" s="19" t="n">
        <v>0.167885407475979</v>
      </c>
      <c r="AA1457" s="19" t="n">
        <v>0.0610842323826799</v>
      </c>
      <c r="AB1457" s="19" t="n">
        <v>0.0917437707474842</v>
      </c>
      <c r="AC1457" s="19" t="n">
        <v>0.0515992476004189</v>
      </c>
      <c r="AD1457" s="19" t="n">
        <v>0.0277817232485786</v>
      </c>
      <c r="AE1457" s="19"/>
      <c r="AF1457" s="19" t="n">
        <v>0.0649045831256397</v>
      </c>
      <c r="AG1457" s="19" t="n">
        <v>0.0412214575413209</v>
      </c>
      <c r="AH1457" s="19" t="n">
        <v>0.107101099915794</v>
      </c>
      <c r="AI1457" s="19"/>
      <c r="AJ1457" s="19" t="n">
        <v>0.0598935002213047</v>
      </c>
      <c r="AK1457" s="19" t="n">
        <v>0.0307277453315622</v>
      </c>
      <c r="AL1457" s="19" t="n">
        <v>0.0460335743143057</v>
      </c>
      <c r="AM1457" s="19" t="n">
        <v>0.0625140568286209</v>
      </c>
      <c r="AN1457" s="19" t="n">
        <v>0.123848273031764</v>
      </c>
      <c r="AO1457" s="19"/>
      <c r="AP1457" s="19" t="n">
        <v>0.0747370320072394</v>
      </c>
      <c r="AQ1457" s="19" t="n">
        <v>0.0487118439733429</v>
      </c>
      <c r="AR1457" s="19" t="n">
        <v>0.038585074706436</v>
      </c>
      <c r="AS1457" s="19" t="n">
        <v>0.0531147420910385</v>
      </c>
      <c r="AT1457" s="19" t="n">
        <v>0.116288436283389</v>
      </c>
      <c r="AU1457" s="19"/>
      <c r="AV1457" s="19" t="n">
        <v>0.0469757996989867</v>
      </c>
      <c r="AW1457" s="19" t="n">
        <v>0.0738136215418437</v>
      </c>
      <c r="AX1457" s="19" t="n">
        <v>0.0377972921388799</v>
      </c>
      <c r="AY1457" s="19" t="n">
        <v>0.0476937625076388</v>
      </c>
      <c r="AZ1457" s="19" t="n">
        <v>0.0886739442095638</v>
      </c>
      <c r="BA1457" s="19" t="n">
        <v>0.114054429027961</v>
      </c>
      <c r="BB1457" s="19"/>
      <c r="BC1457" s="19" t="n">
        <v>0.0818992588464315</v>
      </c>
      <c r="BD1457" s="19" t="n">
        <v>0.0817348280855607</v>
      </c>
      <c r="BE1457" s="19" t="n">
        <v>0.0560219160353367</v>
      </c>
      <c r="BF1457" s="19" t="n">
        <v>0.0236998539812162</v>
      </c>
      <c r="BG1457" s="19" t="n">
        <v>0</v>
      </c>
    </row>
    <row r="1458">
      <c r="B1458" t="s">
        <v>580</v>
      </c>
      <c r="C1458" s="19" t="n">
        <v>0.847186900782996</v>
      </c>
      <c r="D1458" s="19" t="n">
        <v>0.831700115228129</v>
      </c>
      <c r="E1458" s="19" t="n">
        <v>0.861029813812838</v>
      </c>
      <c r="F1458" s="19"/>
      <c r="G1458" s="19" t="n">
        <v>0.765060907571092</v>
      </c>
      <c r="H1458" s="19" t="n">
        <v>0.797417709360366</v>
      </c>
      <c r="I1458" s="19" t="n">
        <v>0.83052725200274</v>
      </c>
      <c r="J1458" s="19" t="n">
        <v>0.869014487686739</v>
      </c>
      <c r="K1458" s="19" t="n">
        <v>0.895365852301736</v>
      </c>
      <c r="L1458" s="19" t="n">
        <v>0.898575663093024</v>
      </c>
      <c r="M1458" s="19"/>
      <c r="N1458" s="19" t="n">
        <v>0.873814185938447</v>
      </c>
      <c r="O1458" s="19" t="n">
        <v>0.827270928430233</v>
      </c>
      <c r="P1458" s="19" t="n">
        <v>0.820719453930236</v>
      </c>
      <c r="Q1458" s="19" t="n">
        <v>0.863386152275717</v>
      </c>
      <c r="R1458" s="19"/>
      <c r="S1458" s="19" t="n">
        <v>0.830918934522885</v>
      </c>
      <c r="T1458" s="19" t="n">
        <v>0.890698415167773</v>
      </c>
      <c r="U1458" s="19" t="n">
        <v>0.827129106329151</v>
      </c>
      <c r="V1458" s="19" t="n">
        <v>0.889398599871058</v>
      </c>
      <c r="W1458" s="19" t="n">
        <v>0.841031750082493</v>
      </c>
      <c r="X1458" s="19" t="n">
        <v>0.81716657778574</v>
      </c>
      <c r="Y1458" s="19" t="n">
        <v>0.877567692373241</v>
      </c>
      <c r="Z1458" s="19" t="n">
        <v>0.773423729270839</v>
      </c>
      <c r="AA1458" s="19" t="n">
        <v>0.796427739900127</v>
      </c>
      <c r="AB1458" s="19" t="n">
        <v>0.847147448999785</v>
      </c>
      <c r="AC1458" s="19" t="n">
        <v>0.895135931008158</v>
      </c>
      <c r="AD1458" s="19" t="n">
        <v>0.848345382975467</v>
      </c>
      <c r="AE1458" s="19"/>
      <c r="AF1458" s="19" t="n">
        <v>0.839986035259132</v>
      </c>
      <c r="AG1458" s="19" t="n">
        <v>0.896843850665559</v>
      </c>
      <c r="AH1458" s="19" t="n">
        <v>0.790742182561963</v>
      </c>
      <c r="AI1458" s="19"/>
      <c r="AJ1458" s="19" t="n">
        <v>0.854019092093819</v>
      </c>
      <c r="AK1458" s="19" t="n">
        <v>0.869037330652999</v>
      </c>
      <c r="AL1458" s="19" t="n">
        <v>0.937798178096828</v>
      </c>
      <c r="AM1458" s="19" t="n">
        <v>0.876951015714801</v>
      </c>
      <c r="AN1458" s="19" t="n">
        <v>0.797728149129142</v>
      </c>
      <c r="AO1458" s="19"/>
      <c r="AP1458" s="19" t="n">
        <v>0.843401849600635</v>
      </c>
      <c r="AQ1458" s="19" t="n">
        <v>0.851231788640568</v>
      </c>
      <c r="AR1458" s="19" t="n">
        <v>0.903723979267082</v>
      </c>
      <c r="AS1458" s="19" t="n">
        <v>0.835479584368043</v>
      </c>
      <c r="AT1458" s="19" t="n">
        <v>0.833002565224835</v>
      </c>
      <c r="AU1458" s="19"/>
      <c r="AV1458" s="19" t="n">
        <v>0.842828555686243</v>
      </c>
      <c r="AW1458" s="19" t="n">
        <v>0.850215597804033</v>
      </c>
      <c r="AX1458" s="19" t="n">
        <v>0.885844927821056</v>
      </c>
      <c r="AY1458" s="19" t="n">
        <v>0.851454952851329</v>
      </c>
      <c r="AZ1458" s="19" t="n">
        <v>0.827895084549626</v>
      </c>
      <c r="BA1458" s="19" t="n">
        <v>0.846982119071747</v>
      </c>
      <c r="BB1458" s="19"/>
      <c r="BC1458" s="19" t="n">
        <v>0.865483982038689</v>
      </c>
      <c r="BD1458" s="19" t="n">
        <v>0.829404609737783</v>
      </c>
      <c r="BE1458" s="19" t="n">
        <v>0.83842443732685</v>
      </c>
      <c r="BF1458" s="19" t="n">
        <v>0.791780861018116</v>
      </c>
      <c r="BG1458" s="19" t="n">
        <v>0.934638073771355</v>
      </c>
    </row>
    <row r="1459">
      <c r="B1459" t="s">
        <v>141</v>
      </c>
      <c r="C1459" s="19" t="n">
        <v>-0.783079440129876</v>
      </c>
      <c r="D1459" s="19" t="n">
        <v>-0.768799822748575</v>
      </c>
      <c r="E1459" s="19" t="n">
        <v>-0.795297705675221</v>
      </c>
      <c r="F1459" s="19"/>
      <c r="G1459" s="19" t="n">
        <v>-0.683288808090358</v>
      </c>
      <c r="H1459" s="19" t="n">
        <v>-0.722128338870713</v>
      </c>
      <c r="I1459" s="19" t="n">
        <v>-0.754006239338431</v>
      </c>
      <c r="J1459" s="19" t="n">
        <v>-0.806434104749821</v>
      </c>
      <c r="K1459" s="19" t="n">
        <v>-0.850673952098079</v>
      </c>
      <c r="L1459" s="19" t="n">
        <v>-0.849358324130895</v>
      </c>
      <c r="M1459" s="19"/>
      <c r="N1459" s="19" t="n">
        <v>-0.846607099736072</v>
      </c>
      <c r="O1459" s="19" t="n">
        <v>-0.751660064816513</v>
      </c>
      <c r="P1459" s="19" t="n">
        <v>-0.753480257337802</v>
      </c>
      <c r="Q1459" s="19" t="n">
        <v>-0.776665840826854</v>
      </c>
      <c r="R1459" s="19"/>
      <c r="S1459" s="19" t="n">
        <v>-0.796121569961292</v>
      </c>
      <c r="T1459" s="19" t="n">
        <v>-0.848913489472946</v>
      </c>
      <c r="U1459" s="19" t="n">
        <v>-0.747225957659114</v>
      </c>
      <c r="V1459" s="19" t="n">
        <v>-0.83173208243092</v>
      </c>
      <c r="W1459" s="19" t="n">
        <v>-0.752596069268266</v>
      </c>
      <c r="X1459" s="19" t="n">
        <v>-0.761365236287197</v>
      </c>
      <c r="Y1459" s="19" t="n">
        <v>-0.8003239730099</v>
      </c>
      <c r="Z1459" s="19" t="n">
        <v>-0.60553832179486</v>
      </c>
      <c r="AA1459" s="19" t="n">
        <v>-0.735343507517447</v>
      </c>
      <c r="AB1459" s="19" t="n">
        <v>-0.755403678252301</v>
      </c>
      <c r="AC1459" s="19" t="n">
        <v>-0.843536683407739</v>
      </c>
      <c r="AD1459" s="19" t="n">
        <v>-0.820563659726889</v>
      </c>
      <c r="AE1459" s="19"/>
      <c r="AF1459" s="19" t="n">
        <v>-0.775081452133493</v>
      </c>
      <c r="AG1459" s="19" t="n">
        <v>-0.855622393124238</v>
      </c>
      <c r="AH1459" s="19" t="n">
        <v>-0.683641082646169</v>
      </c>
      <c r="AI1459" s="19"/>
      <c r="AJ1459" s="19" t="n">
        <v>-0.794125591872515</v>
      </c>
      <c r="AK1459" s="19" t="n">
        <v>-0.838309585321436</v>
      </c>
      <c r="AL1459" s="19" t="n">
        <v>-0.891764603782522</v>
      </c>
      <c r="AM1459" s="19" t="n">
        <v>-0.81443695888618</v>
      </c>
      <c r="AN1459" s="19" t="n">
        <v>-0.673879876097378</v>
      </c>
      <c r="AO1459" s="19"/>
      <c r="AP1459" s="19" t="n">
        <v>-0.768664817593396</v>
      </c>
      <c r="AQ1459" s="19" t="n">
        <v>-0.802519944667225</v>
      </c>
      <c r="AR1459" s="19" t="n">
        <v>-0.865138904560646</v>
      </c>
      <c r="AS1459" s="19" t="n">
        <v>-0.782364842277005</v>
      </c>
      <c r="AT1459" s="19" t="n">
        <v>-0.716714128941446</v>
      </c>
      <c r="AU1459" s="19"/>
      <c r="AV1459" s="19" t="n">
        <v>-0.795852755987256</v>
      </c>
      <c r="AW1459" s="19" t="n">
        <v>-0.77640197626219</v>
      </c>
      <c r="AX1459" s="19" t="n">
        <v>-0.848047635682176</v>
      </c>
      <c r="AY1459" s="19" t="n">
        <v>-0.80376119034369</v>
      </c>
      <c r="AZ1459" s="19" t="n">
        <v>-0.739221140340062</v>
      </c>
      <c r="BA1459" s="19" t="n">
        <v>-0.732927690043786</v>
      </c>
      <c r="BB1459" s="19"/>
      <c r="BC1459" s="19" t="n">
        <v>-0.783584723192258</v>
      </c>
      <c r="BD1459" s="19" t="n">
        <v>-0.747669781652222</v>
      </c>
      <c r="BE1459" s="19" t="n">
        <v>-0.782402521291513</v>
      </c>
      <c r="BF1459" s="19" t="n">
        <v>-0.768081007036899</v>
      </c>
      <c r="BG1459" s="19" t="n">
        <v>-0.934638073771355</v>
      </c>
    </row>
    <row r="1460">
      <c r="C1460" s="19"/>
      <c r="D1460" s="19"/>
      <c r="E1460" s="19"/>
      <c r="F1460" s="19"/>
      <c r="G1460" s="19"/>
      <c r="H1460" s="19"/>
      <c r="I1460" s="19"/>
      <c r="J1460" s="19"/>
      <c r="K1460" s="19"/>
      <c r="L1460" s="19"/>
      <c r="M1460" s="19"/>
      <c r="N1460" s="19"/>
      <c r="O1460" s="19"/>
      <c r="P1460" s="19"/>
      <c r="Q1460" s="19"/>
      <c r="R1460" s="19"/>
      <c r="S1460" s="19"/>
      <c r="T1460" s="19"/>
      <c r="U1460" s="19"/>
      <c r="V1460" s="19"/>
      <c r="W1460" s="19"/>
      <c r="X1460" s="19"/>
      <c r="Y1460" s="19"/>
      <c r="Z1460" s="19"/>
      <c r="AA1460" s="19"/>
      <c r="AB1460" s="19"/>
      <c r="AC1460" s="19"/>
      <c r="AD1460" s="19"/>
      <c r="AE1460" s="19"/>
      <c r="AF1460" s="19"/>
      <c r="AG1460" s="19"/>
      <c r="AH1460" s="19"/>
      <c r="AI1460" s="19"/>
      <c r="AJ1460" s="19"/>
      <c r="AK1460" s="19"/>
      <c r="AL1460" s="19"/>
      <c r="AM1460" s="19"/>
      <c r="AN1460" s="19"/>
      <c r="AO1460" s="19"/>
      <c r="AP1460" s="19"/>
      <c r="AQ1460" s="19"/>
      <c r="AR1460" s="19"/>
      <c r="AS1460" s="19"/>
      <c r="AT1460" s="19"/>
      <c r="AU1460" s="19"/>
      <c r="AV1460" s="19"/>
      <c r="AW1460" s="19"/>
      <c r="AX1460" s="19"/>
      <c r="AY1460" s="19"/>
      <c r="AZ1460" s="19"/>
      <c r="BA1460" s="19"/>
      <c r="BB1460" s="19"/>
      <c r="BC1460" s="19"/>
      <c r="BD1460" s="19"/>
      <c r="BE1460" s="19"/>
      <c r="BF1460" s="19"/>
      <c r="BG1460" s="19"/>
    </row>
    <row r="1461">
      <c r="B1461" s="7" t="s">
        <v>583</v>
      </c>
      <c r="C1461" s="19"/>
      <c r="D1461" s="19"/>
      <c r="E1461" s="19"/>
      <c r="F1461" s="19"/>
      <c r="G1461" s="19"/>
      <c r="H1461" s="19"/>
      <c r="I1461" s="19"/>
      <c r="J1461" s="19"/>
      <c r="K1461" s="19"/>
      <c r="L1461" s="19"/>
      <c r="M1461" s="19"/>
      <c r="N1461" s="19"/>
      <c r="O1461" s="19"/>
      <c r="P1461" s="19"/>
      <c r="Q1461" s="19"/>
      <c r="R1461" s="19"/>
      <c r="S1461" s="19"/>
      <c r="T1461" s="19"/>
      <c r="U1461" s="19"/>
      <c r="V1461" s="19"/>
      <c r="W1461" s="19"/>
      <c r="X1461" s="19"/>
      <c r="Y1461" s="19"/>
      <c r="Z1461" s="19"/>
      <c r="AA1461" s="19"/>
      <c r="AB1461" s="19"/>
      <c r="AC1461" s="19"/>
      <c r="AD1461" s="19"/>
      <c r="AE1461" s="19"/>
      <c r="AF1461" s="19"/>
      <c r="AG1461" s="19"/>
      <c r="AH1461" s="19"/>
      <c r="AI1461" s="19"/>
      <c r="AJ1461" s="19"/>
      <c r="AK1461" s="19"/>
      <c r="AL1461" s="19"/>
      <c r="AM1461" s="19"/>
      <c r="AN1461" s="19"/>
      <c r="AO1461" s="19"/>
      <c r="AP1461" s="19"/>
      <c r="AQ1461" s="19"/>
      <c r="AR1461" s="19"/>
      <c r="AS1461" s="19"/>
      <c r="AT1461" s="19"/>
      <c r="AU1461" s="19"/>
      <c r="AV1461" s="19"/>
      <c r="AW1461" s="19"/>
      <c r="AX1461" s="19"/>
      <c r="AY1461" s="19"/>
      <c r="AZ1461" s="19"/>
      <c r="BA1461" s="19"/>
      <c r="BB1461" s="19"/>
      <c r="BC1461" s="19"/>
      <c r="BD1461" s="19"/>
      <c r="BE1461" s="19"/>
      <c r="BF1461" s="19"/>
      <c r="BG1461" s="19"/>
    </row>
    <row r="1462">
      <c r="B1462" s="26" t="s">
        <v>331</v>
      </c>
      <c r="C1462" s="19"/>
      <c r="D1462" s="19"/>
      <c r="E1462" s="19"/>
      <c r="F1462" s="19"/>
      <c r="G1462" s="19"/>
      <c r="H1462" s="19"/>
      <c r="I1462" s="19"/>
      <c r="J1462" s="19"/>
      <c r="K1462" s="19"/>
      <c r="L1462" s="19"/>
      <c r="M1462" s="19"/>
      <c r="N1462" s="19"/>
      <c r="O1462" s="19"/>
      <c r="P1462" s="19"/>
      <c r="Q1462" s="19"/>
      <c r="R1462" s="19"/>
      <c r="S1462" s="19"/>
      <c r="T1462" s="19"/>
      <c r="U1462" s="19"/>
      <c r="V1462" s="19"/>
      <c r="W1462" s="19"/>
      <c r="X1462" s="19"/>
      <c r="Y1462" s="19"/>
      <c r="Z1462" s="19"/>
      <c r="AA1462" s="19"/>
      <c r="AB1462" s="19"/>
      <c r="AC1462" s="19"/>
      <c r="AD1462" s="19"/>
      <c r="AE1462" s="19"/>
      <c r="AF1462" s="19"/>
      <c r="AG1462" s="19"/>
      <c r="AH1462" s="19"/>
      <c r="AI1462" s="19"/>
      <c r="AJ1462" s="19"/>
      <c r="AK1462" s="19"/>
      <c r="AL1462" s="19"/>
      <c r="AM1462" s="19"/>
      <c r="AN1462" s="19"/>
      <c r="AO1462" s="19"/>
      <c r="AP1462" s="19"/>
      <c r="AQ1462" s="19"/>
      <c r="AR1462" s="19"/>
      <c r="AS1462" s="19"/>
      <c r="AT1462" s="19"/>
      <c r="AU1462" s="19"/>
      <c r="AV1462" s="19"/>
      <c r="AW1462" s="19"/>
      <c r="AX1462" s="19"/>
      <c r="AY1462" s="19"/>
      <c r="AZ1462" s="19"/>
      <c r="BA1462" s="19"/>
      <c r="BB1462" s="19"/>
      <c r="BC1462" s="19"/>
      <c r="BD1462" s="19"/>
      <c r="BE1462" s="19"/>
      <c r="BF1462" s="19"/>
      <c r="BG1462" s="19"/>
    </row>
    <row r="1463">
      <c r="B1463" t="s">
        <v>576</v>
      </c>
      <c r="C1463" s="19" t="n">
        <v>0.256541223814258</v>
      </c>
      <c r="D1463" s="19" t="n">
        <v>0.251293588220848</v>
      </c>
      <c r="E1463" s="19" t="n">
        <v>0.261726901294437</v>
      </c>
      <c r="F1463" s="19"/>
      <c r="G1463" s="19" t="n">
        <v>0.357853578542101</v>
      </c>
      <c r="H1463" s="19" t="n">
        <v>0.252463654777137</v>
      </c>
      <c r="I1463" s="19" t="n">
        <v>0.267479303401765</v>
      </c>
      <c r="J1463" s="19" t="n">
        <v>0.251419030079057</v>
      </c>
      <c r="K1463" s="19" t="n">
        <v>0.22959170336157</v>
      </c>
      <c r="L1463" s="19" t="n">
        <v>0.210414474288029</v>
      </c>
      <c r="M1463" s="19"/>
      <c r="N1463" s="19" t="n">
        <v>0.241698626097545</v>
      </c>
      <c r="O1463" s="19" t="n">
        <v>0.221734348426853</v>
      </c>
      <c r="P1463" s="19" t="n">
        <v>0.290582412784808</v>
      </c>
      <c r="Q1463" s="19" t="n">
        <v>0.277429176892634</v>
      </c>
      <c r="R1463" s="19"/>
      <c r="S1463" s="19" t="n">
        <v>0.248710548623131</v>
      </c>
      <c r="T1463" s="19" t="n">
        <v>0.268850568766383</v>
      </c>
      <c r="U1463" s="19" t="n">
        <v>0.238781570518107</v>
      </c>
      <c r="V1463" s="19" t="n">
        <v>0.285861948795821</v>
      </c>
      <c r="W1463" s="19" t="n">
        <v>0.221574225171546</v>
      </c>
      <c r="X1463" s="19" t="n">
        <v>0.26120025486415</v>
      </c>
      <c r="Y1463" s="19" t="n">
        <v>0.2067602802066</v>
      </c>
      <c r="Z1463" s="19" t="n">
        <v>0.210310717086546</v>
      </c>
      <c r="AA1463" s="19" t="n">
        <v>0.299843826210807</v>
      </c>
      <c r="AB1463" s="19" t="n">
        <v>0.340206158750494</v>
      </c>
      <c r="AC1463" s="19" t="n">
        <v>0.162230379370167</v>
      </c>
      <c r="AD1463" s="19" t="n">
        <v>0.185715486928103</v>
      </c>
      <c r="AE1463" s="19"/>
      <c r="AF1463" s="19" t="n">
        <v>0.246741653264918</v>
      </c>
      <c r="AG1463" s="19" t="n">
        <v>0.240274246538364</v>
      </c>
      <c r="AH1463" s="19" t="n">
        <v>0.231811372900773</v>
      </c>
      <c r="AI1463" s="19"/>
      <c r="AJ1463" s="19" t="n">
        <v>0.220812196213974</v>
      </c>
      <c r="AK1463" s="19" t="n">
        <v>0.281254708900408</v>
      </c>
      <c r="AL1463" s="19" t="n">
        <v>0.210711528819949</v>
      </c>
      <c r="AM1463" s="19" t="n">
        <v>0.424293765059112</v>
      </c>
      <c r="AN1463" s="19" t="n">
        <v>0.205465465983193</v>
      </c>
      <c r="AO1463" s="19"/>
      <c r="AP1463" s="19" t="n">
        <v>0.159707010398282</v>
      </c>
      <c r="AQ1463" s="19" t="n">
        <v>0.267781797686911</v>
      </c>
      <c r="AR1463" s="19" t="n">
        <v>0.264544969507276</v>
      </c>
      <c r="AS1463" s="19" t="n">
        <v>0.308247976550137</v>
      </c>
      <c r="AT1463" s="19" t="n">
        <v>0.265701176548515</v>
      </c>
      <c r="AU1463" s="19"/>
      <c r="AV1463" s="19" t="n">
        <v>0.276723625622982</v>
      </c>
      <c r="AW1463" s="19" t="n">
        <v>0.166769719804753</v>
      </c>
      <c r="AX1463" s="19" t="n">
        <v>0.252468737366201</v>
      </c>
      <c r="AY1463" s="19" t="n">
        <v>0.31073045968436</v>
      </c>
      <c r="AZ1463" s="19" t="n">
        <v>0.292012399531264</v>
      </c>
      <c r="BA1463" s="19" t="n">
        <v>0.192349951552552</v>
      </c>
      <c r="BB1463" s="19"/>
      <c r="BC1463" s="19" t="n">
        <v>0.23482532405759</v>
      </c>
      <c r="BD1463" s="19" t="n">
        <v>0.272550981335998</v>
      </c>
      <c r="BE1463" s="19" t="n">
        <v>0.252849742778048</v>
      </c>
      <c r="BF1463" s="19" t="n">
        <v>0.302340468661155</v>
      </c>
      <c r="BG1463" s="19" t="n">
        <v>0.174586792449404</v>
      </c>
    </row>
    <row r="1464">
      <c r="B1464" t="s">
        <v>577</v>
      </c>
      <c r="C1464" s="19" t="n">
        <v>0.386373604142797</v>
      </c>
      <c r="D1464" s="19" t="n">
        <v>0.395743831737866</v>
      </c>
      <c r="E1464" s="19" t="n">
        <v>0.376234719466898</v>
      </c>
      <c r="F1464" s="19"/>
      <c r="G1464" s="19" t="n">
        <v>0.331431648998243</v>
      </c>
      <c r="H1464" s="19" t="n">
        <v>0.458235587003308</v>
      </c>
      <c r="I1464" s="19" t="n">
        <v>0.439664203200713</v>
      </c>
      <c r="J1464" s="19" t="n">
        <v>0.362300159059571</v>
      </c>
      <c r="K1464" s="19" t="n">
        <v>0.349394779951026</v>
      </c>
      <c r="L1464" s="19" t="n">
        <v>0.367761676839283</v>
      </c>
      <c r="M1464" s="19"/>
      <c r="N1464" s="19" t="n">
        <v>0.410644023990223</v>
      </c>
      <c r="O1464" s="19" t="n">
        <v>0.395070591242826</v>
      </c>
      <c r="P1464" s="19" t="n">
        <v>0.351208099251625</v>
      </c>
      <c r="Q1464" s="19" t="n">
        <v>0.38343550722722</v>
      </c>
      <c r="R1464" s="19"/>
      <c r="S1464" s="19" t="n">
        <v>0.481960192968629</v>
      </c>
      <c r="T1464" s="19" t="n">
        <v>0.392921678812105</v>
      </c>
      <c r="U1464" s="19" t="n">
        <v>0.375642724207889</v>
      </c>
      <c r="V1464" s="19" t="n">
        <v>0.458580538857497</v>
      </c>
      <c r="W1464" s="19" t="n">
        <v>0.412299960167924</v>
      </c>
      <c r="X1464" s="19" t="n">
        <v>0.333412275035002</v>
      </c>
      <c r="Y1464" s="19" t="n">
        <v>0.375333338630438</v>
      </c>
      <c r="Z1464" s="19" t="n">
        <v>0.414019294083653</v>
      </c>
      <c r="AA1464" s="19" t="n">
        <v>0.311705387856723</v>
      </c>
      <c r="AB1464" s="19" t="n">
        <v>0.276813667077206</v>
      </c>
      <c r="AC1464" s="19" t="n">
        <v>0.417539647346873</v>
      </c>
      <c r="AD1464" s="19" t="n">
        <v>0.395975738163854</v>
      </c>
      <c r="AE1464" s="19"/>
      <c r="AF1464" s="19" t="n">
        <v>0.367762100396946</v>
      </c>
      <c r="AG1464" s="19" t="n">
        <v>0.399380446151919</v>
      </c>
      <c r="AH1464" s="19" t="n">
        <v>0.415739092117511</v>
      </c>
      <c r="AI1464" s="19"/>
      <c r="AJ1464" s="19" t="n">
        <v>0.390565086076319</v>
      </c>
      <c r="AK1464" s="19" t="n">
        <v>0.416285954556758</v>
      </c>
      <c r="AL1464" s="19" t="n">
        <v>0.378016812383231</v>
      </c>
      <c r="AM1464" s="19" t="n">
        <v>0.226894650828807</v>
      </c>
      <c r="AN1464" s="19" t="n">
        <v>0.363330120191622</v>
      </c>
      <c r="AO1464" s="19"/>
      <c r="AP1464" s="19" t="n">
        <v>0.439610052359634</v>
      </c>
      <c r="AQ1464" s="19" t="n">
        <v>0.39487354866942</v>
      </c>
      <c r="AR1464" s="19" t="n">
        <v>0.308071913900136</v>
      </c>
      <c r="AS1464" s="19" t="n">
        <v>0.391571473755414</v>
      </c>
      <c r="AT1464" s="19" t="n">
        <v>0.422428907006514</v>
      </c>
      <c r="AU1464" s="19"/>
      <c r="AV1464" s="19" t="n">
        <v>0.406941908010513</v>
      </c>
      <c r="AW1464" s="19" t="n">
        <v>0.404407605671176</v>
      </c>
      <c r="AX1464" s="19" t="n">
        <v>0.350452783311658</v>
      </c>
      <c r="AY1464" s="19" t="n">
        <v>0.364134444892833</v>
      </c>
      <c r="AZ1464" s="19" t="n">
        <v>0.433186257421599</v>
      </c>
      <c r="BA1464" s="19" t="n">
        <v>0.357609202891672</v>
      </c>
      <c r="BB1464" s="19"/>
      <c r="BC1464" s="19" t="n">
        <v>0.36928931502127</v>
      </c>
      <c r="BD1464" s="19" t="n">
        <v>0.333531230587315</v>
      </c>
      <c r="BE1464" s="19" t="n">
        <v>0.424229218802109</v>
      </c>
      <c r="BF1464" s="19" t="n">
        <v>0.420559649090817</v>
      </c>
      <c r="BG1464" s="19" t="n">
        <v>0.406660108803842</v>
      </c>
    </row>
    <row r="1465">
      <c r="B1465" t="s">
        <v>578</v>
      </c>
      <c r="C1465" s="19" t="n">
        <v>0.197297246235955</v>
      </c>
      <c r="D1465" s="19" t="n">
        <v>0.205973704819435</v>
      </c>
      <c r="E1465" s="19" t="n">
        <v>0.190343362071217</v>
      </c>
      <c r="F1465" s="19"/>
      <c r="G1465" s="19" t="n">
        <v>0.170091176120906</v>
      </c>
      <c r="H1465" s="19" t="n">
        <v>0.17507002937572</v>
      </c>
      <c r="I1465" s="19" t="n">
        <v>0.137622845485052</v>
      </c>
      <c r="J1465" s="19" t="n">
        <v>0.204941905070579</v>
      </c>
      <c r="K1465" s="19" t="n">
        <v>0.227327346925713</v>
      </c>
      <c r="L1465" s="19" t="n">
        <v>0.253163920913066</v>
      </c>
      <c r="M1465" s="19"/>
      <c r="N1465" s="19" t="n">
        <v>0.211854278377903</v>
      </c>
      <c r="O1465" s="19" t="n">
        <v>0.229930272969098</v>
      </c>
      <c r="P1465" s="19" t="n">
        <v>0.20275497569867</v>
      </c>
      <c r="Q1465" s="19" t="n">
        <v>0.145018345775359</v>
      </c>
      <c r="R1465" s="19"/>
      <c r="S1465" s="19" t="n">
        <v>0.178150114319263</v>
      </c>
      <c r="T1465" s="19" t="n">
        <v>0.201080716605811</v>
      </c>
      <c r="U1465" s="19" t="n">
        <v>0.228374665549621</v>
      </c>
      <c r="V1465" s="19" t="n">
        <v>0.160524140695861</v>
      </c>
      <c r="W1465" s="19" t="n">
        <v>0.200714996615405</v>
      </c>
      <c r="X1465" s="19" t="n">
        <v>0.239084427995572</v>
      </c>
      <c r="Y1465" s="19" t="n">
        <v>0.168098379389899</v>
      </c>
      <c r="Z1465" s="19" t="n">
        <v>0.136109777032585</v>
      </c>
      <c r="AA1465" s="19" t="n">
        <v>0.205739908937578</v>
      </c>
      <c r="AB1465" s="19" t="n">
        <v>0.218291801346952</v>
      </c>
      <c r="AC1465" s="19" t="n">
        <v>0.189541036725063</v>
      </c>
      <c r="AD1465" s="19" t="n">
        <v>0.244287196987283</v>
      </c>
      <c r="AE1465" s="19"/>
      <c r="AF1465" s="19" t="n">
        <v>0.234827785165788</v>
      </c>
      <c r="AG1465" s="19" t="n">
        <v>0.21242530743155</v>
      </c>
      <c r="AH1465" s="19" t="n">
        <v>0.109367470027043</v>
      </c>
      <c r="AI1465" s="19"/>
      <c r="AJ1465" s="19" t="n">
        <v>0.220306967691371</v>
      </c>
      <c r="AK1465" s="19" t="n">
        <v>0.188794148106024</v>
      </c>
      <c r="AL1465" s="19" t="n">
        <v>0.220003345237972</v>
      </c>
      <c r="AM1465" s="19" t="n">
        <v>0.235119900765152</v>
      </c>
      <c r="AN1465" s="19" t="n">
        <v>0.178401811601501</v>
      </c>
      <c r="AO1465" s="19"/>
      <c r="AP1465" s="19" t="n">
        <v>0.215652056481366</v>
      </c>
      <c r="AQ1465" s="19" t="n">
        <v>0.186617915089061</v>
      </c>
      <c r="AR1465" s="19" t="n">
        <v>0.29631224331234</v>
      </c>
      <c r="AS1465" s="19" t="n">
        <v>0.184047502073078</v>
      </c>
      <c r="AT1465" s="19" t="n">
        <v>0.154290053733771</v>
      </c>
      <c r="AU1465" s="19"/>
      <c r="AV1465" s="19" t="n">
        <v>0.188581721541182</v>
      </c>
      <c r="AW1465" s="19" t="n">
        <v>0.230169855610572</v>
      </c>
      <c r="AX1465" s="19" t="n">
        <v>0.28582884443563</v>
      </c>
      <c r="AY1465" s="19" t="n">
        <v>0.189909824167207</v>
      </c>
      <c r="AZ1465" s="19" t="n">
        <v>0.154641261776875</v>
      </c>
      <c r="BA1465" s="19" t="n">
        <v>0.15417246854159</v>
      </c>
      <c r="BB1465" s="19"/>
      <c r="BC1465" s="19" t="n">
        <v>0.22983164568694</v>
      </c>
      <c r="BD1465" s="19" t="n">
        <v>0.185169971736008</v>
      </c>
      <c r="BE1465" s="19" t="n">
        <v>0.178657928610255</v>
      </c>
      <c r="BF1465" s="19" t="n">
        <v>0.177798821381074</v>
      </c>
      <c r="BG1465" s="19" t="n">
        <v>0.355197016482073</v>
      </c>
    </row>
    <row r="1466">
      <c r="B1466" t="s">
        <v>579</v>
      </c>
      <c r="C1466" s="19" t="n">
        <v>0.0522520246988986</v>
      </c>
      <c r="D1466" s="19" t="n">
        <v>0.05667420898877</v>
      </c>
      <c r="E1466" s="19" t="n">
        <v>0.0483610878034541</v>
      </c>
      <c r="F1466" s="19"/>
      <c r="G1466" s="19" t="n">
        <v>0.0643618178792938</v>
      </c>
      <c r="H1466" s="19" t="n">
        <v>0.0134563303409273</v>
      </c>
      <c r="I1466" s="19" t="n">
        <v>0.0615833352239102</v>
      </c>
      <c r="J1466" s="19" t="n">
        <v>0.0630732390843886</v>
      </c>
      <c r="K1466" s="19" t="n">
        <v>0.0558032836434809</v>
      </c>
      <c r="L1466" s="19" t="n">
        <v>0.0554398355859536</v>
      </c>
      <c r="M1466" s="19"/>
      <c r="N1466" s="19" t="n">
        <v>0.0424485486387961</v>
      </c>
      <c r="O1466" s="19" t="n">
        <v>0.0535232802217022</v>
      </c>
      <c r="P1466" s="19" t="n">
        <v>0.0474569431764316</v>
      </c>
      <c r="Q1466" s="19" t="n">
        <v>0.0648921869360187</v>
      </c>
      <c r="R1466" s="19"/>
      <c r="S1466" s="19" t="n">
        <v>0.0319236767507344</v>
      </c>
      <c r="T1466" s="19" t="n">
        <v>0.0371411172401175</v>
      </c>
      <c r="U1466" s="19" t="n">
        <v>0.0666040817119351</v>
      </c>
      <c r="V1466" s="19" t="n">
        <v>0.0480617974711905</v>
      </c>
      <c r="W1466" s="19" t="n">
        <v>0.033059272092274</v>
      </c>
      <c r="X1466" s="19" t="n">
        <v>0.0448894703583568</v>
      </c>
      <c r="Y1466" s="19" t="n">
        <v>0.0837568940994583</v>
      </c>
      <c r="Z1466" s="19" t="n">
        <v>0.0686029720221138</v>
      </c>
      <c r="AA1466" s="19" t="n">
        <v>0.0954325768369117</v>
      </c>
      <c r="AB1466" s="19" t="n">
        <v>0.0383132278750908</v>
      </c>
      <c r="AC1466" s="19" t="n">
        <v>0.0647303248123462</v>
      </c>
      <c r="AD1466" s="19" t="n">
        <v>0</v>
      </c>
      <c r="AE1466" s="19"/>
      <c r="AF1466" s="19" t="n">
        <v>0.0501067401548634</v>
      </c>
      <c r="AG1466" s="19" t="n">
        <v>0.0490814381853373</v>
      </c>
      <c r="AH1466" s="19" t="n">
        <v>0.073381731944095</v>
      </c>
      <c r="AI1466" s="19"/>
      <c r="AJ1466" s="19" t="n">
        <v>0.0537656461869543</v>
      </c>
      <c r="AK1466" s="19" t="n">
        <v>0.0508540619511629</v>
      </c>
      <c r="AL1466" s="19" t="n">
        <v>0.0326073507439759</v>
      </c>
      <c r="AM1466" s="19" t="n">
        <v>0</v>
      </c>
      <c r="AN1466" s="19" t="n">
        <v>0.0687970171698443</v>
      </c>
      <c r="AO1466" s="19"/>
      <c r="AP1466" s="19" t="n">
        <v>0.0604266398986757</v>
      </c>
      <c r="AQ1466" s="19" t="n">
        <v>0.0575097100579217</v>
      </c>
      <c r="AR1466" s="19" t="n">
        <v>0.0115789727685954</v>
      </c>
      <c r="AS1466" s="19" t="n">
        <v>0.0540998095178507</v>
      </c>
      <c r="AT1466" s="19" t="n">
        <v>0.0106183462546912</v>
      </c>
      <c r="AU1466" s="19"/>
      <c r="AV1466" s="19" t="n">
        <v>0.0587905095028621</v>
      </c>
      <c r="AW1466" s="19" t="n">
        <v>0.0679042156172603</v>
      </c>
      <c r="AX1466" s="19" t="n">
        <v>0.0245576836803625</v>
      </c>
      <c r="AY1466" s="19" t="n">
        <v>0.0596394213187589</v>
      </c>
      <c r="AZ1466" s="19" t="n">
        <v>0.00809685531493229</v>
      </c>
      <c r="BA1466" s="19" t="n">
        <v>0.032949759655471</v>
      </c>
      <c r="BB1466" s="19"/>
      <c r="BC1466" s="19" t="n">
        <v>0.0393289823187697</v>
      </c>
      <c r="BD1466" s="19" t="n">
        <v>0.0710588988590598</v>
      </c>
      <c r="BE1466" s="19" t="n">
        <v>0.0544764285150333</v>
      </c>
      <c r="BF1466" s="19" t="n">
        <v>0.0446187347246812</v>
      </c>
      <c r="BG1466" s="19" t="n">
        <v>0</v>
      </c>
    </row>
    <row r="1467">
      <c r="B1467" t="s">
        <v>100</v>
      </c>
      <c r="C1467" s="19" t="n">
        <v>0.107535901108091</v>
      </c>
      <c r="D1467" s="19" t="n">
        <v>0.0903146662330808</v>
      </c>
      <c r="E1467" s="19" t="n">
        <v>0.123333929363993</v>
      </c>
      <c r="F1467" s="19"/>
      <c r="G1467" s="19" t="n">
        <v>0.0762617784594551</v>
      </c>
      <c r="H1467" s="19" t="n">
        <v>0.100774398502908</v>
      </c>
      <c r="I1467" s="19" t="n">
        <v>0.0936503126885593</v>
      </c>
      <c r="J1467" s="19" t="n">
        <v>0.118265666706404</v>
      </c>
      <c r="K1467" s="19" t="n">
        <v>0.137882886118211</v>
      </c>
      <c r="L1467" s="19" t="n">
        <v>0.113220092373668</v>
      </c>
      <c r="M1467" s="19"/>
      <c r="N1467" s="19" t="n">
        <v>0.0933545228955333</v>
      </c>
      <c r="O1467" s="19" t="n">
        <v>0.0997415071395201</v>
      </c>
      <c r="P1467" s="19" t="n">
        <v>0.107997569088465</v>
      </c>
      <c r="Q1467" s="19" t="n">
        <v>0.129224783168768</v>
      </c>
      <c r="R1467" s="19"/>
      <c r="S1467" s="19" t="n">
        <v>0.0592554673382426</v>
      </c>
      <c r="T1467" s="19" t="n">
        <v>0.100005918575583</v>
      </c>
      <c r="U1467" s="19" t="n">
        <v>0.0905969580124484</v>
      </c>
      <c r="V1467" s="19" t="n">
        <v>0.0469715741796309</v>
      </c>
      <c r="W1467" s="19" t="n">
        <v>0.132351545952851</v>
      </c>
      <c r="X1467" s="19" t="n">
        <v>0.121413571746919</v>
      </c>
      <c r="Y1467" s="19" t="n">
        <v>0.166051107673606</v>
      </c>
      <c r="Z1467" s="19" t="n">
        <v>0.170957239775102</v>
      </c>
      <c r="AA1467" s="19" t="n">
        <v>0.0872783001579805</v>
      </c>
      <c r="AB1467" s="19" t="n">
        <v>0.126375144950257</v>
      </c>
      <c r="AC1467" s="19" t="n">
        <v>0.165958611745551</v>
      </c>
      <c r="AD1467" s="19" t="n">
        <v>0.17402157792076</v>
      </c>
      <c r="AE1467" s="19"/>
      <c r="AF1467" s="19" t="n">
        <v>0.100561721017485</v>
      </c>
      <c r="AG1467" s="19" t="n">
        <v>0.0988385616928292</v>
      </c>
      <c r="AH1467" s="19" t="n">
        <v>0.169700333010578</v>
      </c>
      <c r="AI1467" s="19"/>
      <c r="AJ1467" s="19" t="n">
        <v>0.114550103831383</v>
      </c>
      <c r="AK1467" s="19" t="n">
        <v>0.062811126485647</v>
      </c>
      <c r="AL1467" s="19" t="n">
        <v>0.158660962814872</v>
      </c>
      <c r="AM1467" s="19" t="n">
        <v>0.113691683346929</v>
      </c>
      <c r="AN1467" s="19" t="n">
        <v>0.184005585053839</v>
      </c>
      <c r="AO1467" s="19"/>
      <c r="AP1467" s="19" t="n">
        <v>0.124604240862042</v>
      </c>
      <c r="AQ1467" s="19" t="n">
        <v>0.0932170284966864</v>
      </c>
      <c r="AR1467" s="19" t="n">
        <v>0.119491900511652</v>
      </c>
      <c r="AS1467" s="19" t="n">
        <v>0.0620332381035204</v>
      </c>
      <c r="AT1467" s="19" t="n">
        <v>0.146961516456509</v>
      </c>
      <c r="AU1467" s="19"/>
      <c r="AV1467" s="19" t="n">
        <v>0.0689622353224611</v>
      </c>
      <c r="AW1467" s="19" t="n">
        <v>0.130748603296239</v>
      </c>
      <c r="AX1467" s="19" t="n">
        <v>0.0866919512061481</v>
      </c>
      <c r="AY1467" s="19" t="n">
        <v>0.0755858499368405</v>
      </c>
      <c r="AZ1467" s="19" t="n">
        <v>0.11206322595533</v>
      </c>
      <c r="BA1467" s="19" t="n">
        <v>0.262918617358714</v>
      </c>
      <c r="BB1467" s="19"/>
      <c r="BC1467" s="19" t="n">
        <v>0.12672473291543</v>
      </c>
      <c r="BD1467" s="19" t="n">
        <v>0.13768891748162</v>
      </c>
      <c r="BE1467" s="19" t="n">
        <v>0.0897866812945547</v>
      </c>
      <c r="BF1467" s="19" t="n">
        <v>0.0546823261422725</v>
      </c>
      <c r="BG1467" s="19" t="n">
        <v>0.0635560822646814</v>
      </c>
    </row>
    <row r="1468">
      <c r="B1468" t="s">
        <v>580</v>
      </c>
      <c r="C1468" s="19" t="n">
        <v>0.642914827957055</v>
      </c>
      <c r="D1468" s="19" t="n">
        <v>0.647037419958714</v>
      </c>
      <c r="E1468" s="19" t="n">
        <v>0.637961620761335</v>
      </c>
      <c r="F1468" s="19"/>
      <c r="G1468" s="19" t="n">
        <v>0.689285227540345</v>
      </c>
      <c r="H1468" s="19" t="n">
        <v>0.710699241780445</v>
      </c>
      <c r="I1468" s="19" t="n">
        <v>0.707143506602478</v>
      </c>
      <c r="J1468" s="19" t="n">
        <v>0.613719189138628</v>
      </c>
      <c r="K1468" s="19" t="n">
        <v>0.578986483312596</v>
      </c>
      <c r="L1468" s="19" t="n">
        <v>0.578176151127312</v>
      </c>
      <c r="M1468" s="19"/>
      <c r="N1468" s="19" t="n">
        <v>0.652342650087768</v>
      </c>
      <c r="O1468" s="19" t="n">
        <v>0.61680493966968</v>
      </c>
      <c r="P1468" s="19" t="n">
        <v>0.641790512036434</v>
      </c>
      <c r="Q1468" s="19" t="n">
        <v>0.660864684119854</v>
      </c>
      <c r="R1468" s="19"/>
      <c r="S1468" s="19" t="n">
        <v>0.73067074159176</v>
      </c>
      <c r="T1468" s="19" t="n">
        <v>0.661772247578488</v>
      </c>
      <c r="U1468" s="19" t="n">
        <v>0.614424294725996</v>
      </c>
      <c r="V1468" s="19" t="n">
        <v>0.744442487653318</v>
      </c>
      <c r="W1468" s="19" t="n">
        <v>0.63387418533947</v>
      </c>
      <c r="X1468" s="19" t="n">
        <v>0.594612529899152</v>
      </c>
      <c r="Y1468" s="19" t="n">
        <v>0.582093618837037</v>
      </c>
      <c r="Z1468" s="19" t="n">
        <v>0.624330011170199</v>
      </c>
      <c r="AA1468" s="19" t="n">
        <v>0.611549214067529</v>
      </c>
      <c r="AB1468" s="19" t="n">
        <v>0.6170198258277</v>
      </c>
      <c r="AC1468" s="19" t="n">
        <v>0.57977002671704</v>
      </c>
      <c r="AD1468" s="19" t="n">
        <v>0.581691225091957</v>
      </c>
      <c r="AE1468" s="19"/>
      <c r="AF1468" s="19" t="n">
        <v>0.614503753661864</v>
      </c>
      <c r="AG1468" s="19" t="n">
        <v>0.639654692690283</v>
      </c>
      <c r="AH1468" s="19" t="n">
        <v>0.647550465018284</v>
      </c>
      <c r="AI1468" s="19"/>
      <c r="AJ1468" s="19" t="n">
        <v>0.611377282290292</v>
      </c>
      <c r="AK1468" s="19" t="n">
        <v>0.697540663457167</v>
      </c>
      <c r="AL1468" s="19" t="n">
        <v>0.588728341203181</v>
      </c>
      <c r="AM1468" s="19" t="n">
        <v>0.651188415887918</v>
      </c>
      <c r="AN1468" s="19" t="n">
        <v>0.568795586174816</v>
      </c>
      <c r="AO1468" s="19"/>
      <c r="AP1468" s="19" t="n">
        <v>0.599317062757916</v>
      </c>
      <c r="AQ1468" s="19" t="n">
        <v>0.662655346356331</v>
      </c>
      <c r="AR1468" s="19" t="n">
        <v>0.572616883407412</v>
      </c>
      <c r="AS1468" s="19" t="n">
        <v>0.699819450305551</v>
      </c>
      <c r="AT1468" s="19" t="n">
        <v>0.688130083555029</v>
      </c>
      <c r="AU1468" s="19"/>
      <c r="AV1468" s="19" t="n">
        <v>0.683665533633495</v>
      </c>
      <c r="AW1468" s="19" t="n">
        <v>0.571177325475929</v>
      </c>
      <c r="AX1468" s="19" t="n">
        <v>0.602921520677859</v>
      </c>
      <c r="AY1468" s="19" t="n">
        <v>0.674864904577193</v>
      </c>
      <c r="AZ1468" s="19" t="n">
        <v>0.725198656952863</v>
      </c>
      <c r="BA1468" s="19" t="n">
        <v>0.549959154444225</v>
      </c>
      <c r="BB1468" s="19"/>
      <c r="BC1468" s="19" t="n">
        <v>0.60411463907886</v>
      </c>
      <c r="BD1468" s="19" t="n">
        <v>0.606082211923312</v>
      </c>
      <c r="BE1468" s="19" t="n">
        <v>0.677078961580157</v>
      </c>
      <c r="BF1468" s="19" t="n">
        <v>0.722900117751972</v>
      </c>
      <c r="BG1468" s="19" t="n">
        <v>0.581246901253246</v>
      </c>
    </row>
    <row r="1469">
      <c r="B1469" t="s">
        <v>141</v>
      </c>
      <c r="C1469" s="19" t="n">
        <v>-0.535378926848964</v>
      </c>
      <c r="D1469" s="19" t="n">
        <v>-0.556722753725634</v>
      </c>
      <c r="E1469" s="19" t="n">
        <v>-0.514627691397342</v>
      </c>
      <c r="F1469" s="19"/>
      <c r="G1469" s="19" t="n">
        <v>-0.61302344908089</v>
      </c>
      <c r="H1469" s="19" t="n">
        <v>-0.609924843277537</v>
      </c>
      <c r="I1469" s="19" t="n">
        <v>-0.613493193913919</v>
      </c>
      <c r="J1469" s="19" t="n">
        <v>-0.495453522432224</v>
      </c>
      <c r="K1469" s="19" t="n">
        <v>-0.441103597194385</v>
      </c>
      <c r="L1469" s="19" t="n">
        <v>-0.464956058753643</v>
      </c>
      <c r="M1469" s="19"/>
      <c r="N1469" s="19" t="n">
        <v>-0.558988127192234</v>
      </c>
      <c r="O1469" s="19" t="n">
        <v>-0.517063432530159</v>
      </c>
      <c r="P1469" s="19" t="n">
        <v>-0.533792942947969</v>
      </c>
      <c r="Q1469" s="19" t="n">
        <v>-0.531639900951087</v>
      </c>
      <c r="R1469" s="19"/>
      <c r="S1469" s="19" t="n">
        <v>-0.671415274253517</v>
      </c>
      <c r="T1469" s="19" t="n">
        <v>-0.561766329002904</v>
      </c>
      <c r="U1469" s="19" t="n">
        <v>-0.523827336713548</v>
      </c>
      <c r="V1469" s="19" t="n">
        <v>-0.697470913473687</v>
      </c>
      <c r="W1469" s="19" t="n">
        <v>-0.501522639386619</v>
      </c>
      <c r="X1469" s="19" t="n">
        <v>-0.473198958152233</v>
      </c>
      <c r="Y1469" s="19" t="n">
        <v>-0.416042511163432</v>
      </c>
      <c r="Z1469" s="19" t="n">
        <v>-0.453372771395097</v>
      </c>
      <c r="AA1469" s="19" t="n">
        <v>-0.524270913909549</v>
      </c>
      <c r="AB1469" s="19" t="n">
        <v>-0.490644680877443</v>
      </c>
      <c r="AC1469" s="19" t="n">
        <v>-0.41381141497149</v>
      </c>
      <c r="AD1469" s="19" t="n">
        <v>-0.407669647171197</v>
      </c>
      <c r="AE1469" s="19"/>
      <c r="AF1469" s="19" t="n">
        <v>-0.513942032644379</v>
      </c>
      <c r="AG1469" s="19" t="n">
        <v>-0.540816130997454</v>
      </c>
      <c r="AH1469" s="19" t="n">
        <v>-0.477850132007706</v>
      </c>
      <c r="AI1469" s="19"/>
      <c r="AJ1469" s="19" t="n">
        <v>-0.49682717845891</v>
      </c>
      <c r="AK1469" s="19" t="n">
        <v>-0.63472953697152</v>
      </c>
      <c r="AL1469" s="19" t="n">
        <v>-0.430067378388309</v>
      </c>
      <c r="AM1469" s="19" t="n">
        <v>-0.537496732540989</v>
      </c>
      <c r="AN1469" s="19" t="n">
        <v>-0.384790001120976</v>
      </c>
      <c r="AO1469" s="19"/>
      <c r="AP1469" s="19" t="n">
        <v>-0.474712821895874</v>
      </c>
      <c r="AQ1469" s="19" t="n">
        <v>-0.569438317859645</v>
      </c>
      <c r="AR1469" s="19" t="n">
        <v>-0.453124982895761</v>
      </c>
      <c r="AS1469" s="19" t="n">
        <v>-0.63778621220203</v>
      </c>
      <c r="AT1469" s="19" t="n">
        <v>-0.54116856709852</v>
      </c>
      <c r="AU1469" s="19"/>
      <c r="AV1469" s="19" t="n">
        <v>-0.614703298311034</v>
      </c>
      <c r="AW1469" s="19" t="n">
        <v>-0.44042872217969</v>
      </c>
      <c r="AX1469" s="19" t="n">
        <v>-0.516229569471711</v>
      </c>
      <c r="AY1469" s="19" t="n">
        <v>-0.599279054640353</v>
      </c>
      <c r="AZ1469" s="19" t="n">
        <v>-0.613135430997533</v>
      </c>
      <c r="BA1469" s="19" t="n">
        <v>-0.28704053708551</v>
      </c>
      <c r="BB1469" s="19"/>
      <c r="BC1469" s="19" t="n">
        <v>-0.477389906163431</v>
      </c>
      <c r="BD1469" s="19" t="n">
        <v>-0.468393294441693</v>
      </c>
      <c r="BE1469" s="19" t="n">
        <v>-0.587292280285602</v>
      </c>
      <c r="BF1469" s="19" t="n">
        <v>-0.6682177916097</v>
      </c>
      <c r="BG1469" s="19" t="n">
        <v>-0.517690818988565</v>
      </c>
    </row>
    <row r="1470">
      <c r="C1470" s="19"/>
      <c r="D1470" s="19"/>
      <c r="E1470" s="19"/>
      <c r="F1470" s="19"/>
      <c r="G1470" s="19"/>
      <c r="H1470" s="19"/>
      <c r="I1470" s="19"/>
      <c r="J1470" s="19"/>
      <c r="K1470" s="19"/>
      <c r="L1470" s="19"/>
      <c r="M1470" s="19"/>
      <c r="N1470" s="19"/>
      <c r="O1470" s="19"/>
      <c r="P1470" s="19"/>
      <c r="Q1470" s="19"/>
      <c r="R1470" s="19"/>
      <c r="S1470" s="19"/>
      <c r="T1470" s="19"/>
      <c r="U1470" s="19"/>
      <c r="V1470" s="19"/>
      <c r="W1470" s="19"/>
      <c r="X1470" s="19"/>
      <c r="Y1470" s="19"/>
      <c r="Z1470" s="19"/>
      <c r="AA1470" s="19"/>
      <c r="AB1470" s="19"/>
      <c r="AC1470" s="19"/>
      <c r="AD1470" s="19"/>
      <c r="AE1470" s="19"/>
      <c r="AF1470" s="19"/>
      <c r="AG1470" s="19"/>
      <c r="AH1470" s="19"/>
      <c r="AI1470" s="19"/>
      <c r="AJ1470" s="19"/>
      <c r="AK1470" s="19"/>
      <c r="AL1470" s="19"/>
      <c r="AM1470" s="19"/>
      <c r="AN1470" s="19"/>
      <c r="AO1470" s="19"/>
      <c r="AP1470" s="19"/>
      <c r="AQ1470" s="19"/>
      <c r="AR1470" s="19"/>
      <c r="AS1470" s="19"/>
      <c r="AT1470" s="19"/>
      <c r="AU1470" s="19"/>
      <c r="AV1470" s="19"/>
      <c r="AW1470" s="19"/>
      <c r="AX1470" s="19"/>
      <c r="AY1470" s="19"/>
      <c r="AZ1470" s="19"/>
      <c r="BA1470" s="19"/>
      <c r="BB1470" s="19"/>
      <c r="BC1470" s="19"/>
      <c r="BD1470" s="19"/>
      <c r="BE1470" s="19"/>
      <c r="BF1470" s="19"/>
      <c r="BG1470" s="19"/>
    </row>
    <row r="1471">
      <c r="B1471" s="7" t="s">
        <v>584</v>
      </c>
      <c r="C1471" s="19"/>
      <c r="D1471" s="19"/>
      <c r="E1471" s="19"/>
      <c r="F1471" s="19"/>
      <c r="G1471" s="19"/>
      <c r="H1471" s="19"/>
      <c r="I1471" s="19"/>
      <c r="J1471" s="19"/>
      <c r="K1471" s="19"/>
      <c r="L1471" s="19"/>
      <c r="M1471" s="19"/>
      <c r="N1471" s="19"/>
      <c r="O1471" s="19"/>
      <c r="P1471" s="19"/>
      <c r="Q1471" s="19"/>
      <c r="R1471" s="19"/>
      <c r="S1471" s="19"/>
      <c r="T1471" s="19"/>
      <c r="U1471" s="19"/>
      <c r="V1471" s="19"/>
      <c r="W1471" s="19"/>
      <c r="X1471" s="19"/>
      <c r="Y1471" s="19"/>
      <c r="Z1471" s="19"/>
      <c r="AA1471" s="19"/>
      <c r="AB1471" s="19"/>
      <c r="AC1471" s="19"/>
      <c r="AD1471" s="19"/>
      <c r="AE1471" s="19"/>
      <c r="AF1471" s="19"/>
      <c r="AG1471" s="19"/>
      <c r="AH1471" s="19"/>
      <c r="AI1471" s="19"/>
      <c r="AJ1471" s="19"/>
      <c r="AK1471" s="19"/>
      <c r="AL1471" s="19"/>
      <c r="AM1471" s="19"/>
      <c r="AN1471" s="19"/>
      <c r="AO1471" s="19"/>
      <c r="AP1471" s="19"/>
      <c r="AQ1471" s="19"/>
      <c r="AR1471" s="19"/>
      <c r="AS1471" s="19"/>
      <c r="AT1471" s="19"/>
      <c r="AU1471" s="19"/>
      <c r="AV1471" s="19"/>
      <c r="AW1471" s="19"/>
      <c r="AX1471" s="19"/>
      <c r="AY1471" s="19"/>
      <c r="AZ1471" s="19"/>
      <c r="BA1471" s="19"/>
      <c r="BB1471" s="19"/>
      <c r="BC1471" s="19"/>
      <c r="BD1471" s="19"/>
      <c r="BE1471" s="19"/>
      <c r="BF1471" s="19"/>
      <c r="BG1471" s="19"/>
    </row>
    <row r="1472">
      <c r="B1472" s="26" t="s">
        <v>331</v>
      </c>
      <c r="C1472" s="19"/>
      <c r="D1472" s="19"/>
      <c r="E1472" s="19"/>
      <c r="F1472" s="19"/>
      <c r="G1472" s="19"/>
      <c r="H1472" s="19"/>
      <c r="I1472" s="19"/>
      <c r="J1472" s="19"/>
      <c r="K1472" s="19"/>
      <c r="L1472" s="19"/>
      <c r="M1472" s="19"/>
      <c r="N1472" s="19"/>
      <c r="O1472" s="19"/>
      <c r="P1472" s="19"/>
      <c r="Q1472" s="19"/>
      <c r="R1472" s="19"/>
      <c r="S1472" s="19"/>
      <c r="T1472" s="19"/>
      <c r="U1472" s="19"/>
      <c r="V1472" s="19"/>
      <c r="W1472" s="19"/>
      <c r="X1472" s="19"/>
      <c r="Y1472" s="19"/>
      <c r="Z1472" s="19"/>
      <c r="AA1472" s="19"/>
      <c r="AB1472" s="19"/>
      <c r="AC1472" s="19"/>
      <c r="AD1472" s="19"/>
      <c r="AE1472" s="19"/>
      <c r="AF1472" s="19"/>
      <c r="AG1472" s="19"/>
      <c r="AH1472" s="19"/>
      <c r="AI1472" s="19"/>
      <c r="AJ1472" s="19"/>
      <c r="AK1472" s="19"/>
      <c r="AL1472" s="19"/>
      <c r="AM1472" s="19"/>
      <c r="AN1472" s="19"/>
      <c r="AO1472" s="19"/>
      <c r="AP1472" s="19"/>
      <c r="AQ1472" s="19"/>
      <c r="AR1472" s="19"/>
      <c r="AS1472" s="19"/>
      <c r="AT1472" s="19"/>
      <c r="AU1472" s="19"/>
      <c r="AV1472" s="19"/>
      <c r="AW1472" s="19"/>
      <c r="AX1472" s="19"/>
      <c r="AY1472" s="19"/>
      <c r="AZ1472" s="19"/>
      <c r="BA1472" s="19"/>
      <c r="BB1472" s="19"/>
      <c r="BC1472" s="19"/>
      <c r="BD1472" s="19"/>
      <c r="BE1472" s="19"/>
      <c r="BF1472" s="19"/>
      <c r="BG1472" s="19"/>
    </row>
    <row r="1473">
      <c r="B1473" t="s">
        <v>576</v>
      </c>
      <c r="C1473" s="19" t="n">
        <v>0.198781000133504</v>
      </c>
      <c r="D1473" s="19" t="n">
        <v>0.179887177577751</v>
      </c>
      <c r="E1473" s="19" t="n">
        <v>0.216684898226905</v>
      </c>
      <c r="F1473" s="19"/>
      <c r="G1473" s="19" t="n">
        <v>0.283599556225874</v>
      </c>
      <c r="H1473" s="19" t="n">
        <v>0.228971019390045</v>
      </c>
      <c r="I1473" s="19" t="n">
        <v>0.205569488350307</v>
      </c>
      <c r="J1473" s="19" t="n">
        <v>0.161264307198124</v>
      </c>
      <c r="K1473" s="19" t="n">
        <v>0.191617276937394</v>
      </c>
      <c r="L1473" s="19" t="n">
        <v>0.152800741435837</v>
      </c>
      <c r="M1473" s="19"/>
      <c r="N1473" s="19" t="n">
        <v>0.190161790254801</v>
      </c>
      <c r="O1473" s="19" t="n">
        <v>0.196378272122713</v>
      </c>
      <c r="P1473" s="19" t="n">
        <v>0.196169955638597</v>
      </c>
      <c r="Q1473" s="19" t="n">
        <v>0.212080571680197</v>
      </c>
      <c r="R1473" s="19"/>
      <c r="S1473" s="19" t="n">
        <v>0.200162643974972</v>
      </c>
      <c r="T1473" s="19" t="n">
        <v>0.21437939563753</v>
      </c>
      <c r="U1473" s="19" t="n">
        <v>0.15582423024724</v>
      </c>
      <c r="V1473" s="19" t="n">
        <v>0.18449964844537</v>
      </c>
      <c r="W1473" s="19" t="n">
        <v>0.118622087417296</v>
      </c>
      <c r="X1473" s="19" t="n">
        <v>0.251778742047515</v>
      </c>
      <c r="Y1473" s="19" t="n">
        <v>0.115124685535534</v>
      </c>
      <c r="Z1473" s="19" t="n">
        <v>0.258240743375405</v>
      </c>
      <c r="AA1473" s="19" t="n">
        <v>0.287093381393051</v>
      </c>
      <c r="AB1473" s="19" t="n">
        <v>0.197097698547606</v>
      </c>
      <c r="AC1473" s="19" t="n">
        <v>0.170794829014973</v>
      </c>
      <c r="AD1473" s="19" t="n">
        <v>0.175812507949764</v>
      </c>
      <c r="AE1473" s="19"/>
      <c r="AF1473" s="19" t="n">
        <v>0.180657598156905</v>
      </c>
      <c r="AG1473" s="19" t="n">
        <v>0.204746277958862</v>
      </c>
      <c r="AH1473" s="19" t="n">
        <v>0.163894124298191</v>
      </c>
      <c r="AI1473" s="19"/>
      <c r="AJ1473" s="19" t="n">
        <v>0.179991725620211</v>
      </c>
      <c r="AK1473" s="19" t="n">
        <v>0.229352451113893</v>
      </c>
      <c r="AL1473" s="19" t="n">
        <v>0.206947962231372</v>
      </c>
      <c r="AM1473" s="19" t="n">
        <v>0.222457704315142</v>
      </c>
      <c r="AN1473" s="19" t="n">
        <v>0.139207710231883</v>
      </c>
      <c r="AO1473" s="19"/>
      <c r="AP1473" s="19" t="n">
        <v>0.141977919065683</v>
      </c>
      <c r="AQ1473" s="19" t="n">
        <v>0.218432877004568</v>
      </c>
      <c r="AR1473" s="19" t="n">
        <v>0.190141770430224</v>
      </c>
      <c r="AS1473" s="19" t="n">
        <v>0.217056058691212</v>
      </c>
      <c r="AT1473" s="19" t="n">
        <v>0.249503628504741</v>
      </c>
      <c r="AU1473" s="19"/>
      <c r="AV1473" s="19" t="n">
        <v>0.2111120554465</v>
      </c>
      <c r="AW1473" s="19" t="n">
        <v>0.155684463481317</v>
      </c>
      <c r="AX1473" s="19" t="n">
        <v>0.221420495546486</v>
      </c>
      <c r="AY1473" s="19" t="n">
        <v>0.174747131757391</v>
      </c>
      <c r="AZ1473" s="19" t="n">
        <v>0.270199257885585</v>
      </c>
      <c r="BA1473" s="19" t="n">
        <v>0.203614423135169</v>
      </c>
      <c r="BB1473" s="19"/>
      <c r="BC1473" s="19" t="n">
        <v>0.194528263646831</v>
      </c>
      <c r="BD1473" s="19" t="n">
        <v>0.197479929382598</v>
      </c>
      <c r="BE1473" s="19" t="n">
        <v>0.191551189087445</v>
      </c>
      <c r="BF1473" s="19" t="n">
        <v>0.253682725973569</v>
      </c>
      <c r="BG1473" s="19" t="n">
        <v>0.218035669836842</v>
      </c>
    </row>
    <row r="1474">
      <c r="B1474" t="s">
        <v>577</v>
      </c>
      <c r="C1474" s="19" t="n">
        <v>0.407370353221021</v>
      </c>
      <c r="D1474" s="19" t="n">
        <v>0.425662964348025</v>
      </c>
      <c r="E1474" s="19" t="n">
        <v>0.388806316217031</v>
      </c>
      <c r="F1474" s="19"/>
      <c r="G1474" s="19" t="n">
        <v>0.439985522088186</v>
      </c>
      <c r="H1474" s="19" t="n">
        <v>0.5088346246118</v>
      </c>
      <c r="I1474" s="19" t="n">
        <v>0.428722499759651</v>
      </c>
      <c r="J1474" s="19" t="n">
        <v>0.391793829937931</v>
      </c>
      <c r="K1474" s="19" t="n">
        <v>0.313974322204129</v>
      </c>
      <c r="L1474" s="19" t="n">
        <v>0.370339563542346</v>
      </c>
      <c r="M1474" s="19"/>
      <c r="N1474" s="19" t="n">
        <v>0.434519869025889</v>
      </c>
      <c r="O1474" s="19" t="n">
        <v>0.440346013010685</v>
      </c>
      <c r="P1474" s="19" t="n">
        <v>0.355434131794949</v>
      </c>
      <c r="Q1474" s="19" t="n">
        <v>0.391363255167905</v>
      </c>
      <c r="R1474" s="19"/>
      <c r="S1474" s="19" t="n">
        <v>0.509071830219972</v>
      </c>
      <c r="T1474" s="19" t="n">
        <v>0.388388676799957</v>
      </c>
      <c r="U1474" s="19" t="n">
        <v>0.445810897846338</v>
      </c>
      <c r="V1474" s="19" t="n">
        <v>0.430728766815477</v>
      </c>
      <c r="W1474" s="19" t="n">
        <v>0.470188522243171</v>
      </c>
      <c r="X1474" s="19" t="n">
        <v>0.356002713492945</v>
      </c>
      <c r="Y1474" s="19" t="n">
        <v>0.361692017689855</v>
      </c>
      <c r="Z1474" s="19" t="n">
        <v>0.408759078733649</v>
      </c>
      <c r="AA1474" s="19" t="n">
        <v>0.367316590299377</v>
      </c>
      <c r="AB1474" s="19" t="n">
        <v>0.33030035248802</v>
      </c>
      <c r="AC1474" s="19" t="n">
        <v>0.436897498692841</v>
      </c>
      <c r="AD1474" s="19" t="n">
        <v>0.355227742691015</v>
      </c>
      <c r="AE1474" s="19"/>
      <c r="AF1474" s="19" t="n">
        <v>0.362069582192501</v>
      </c>
      <c r="AG1474" s="19" t="n">
        <v>0.428186025927087</v>
      </c>
      <c r="AH1474" s="19" t="n">
        <v>0.437926602787416</v>
      </c>
      <c r="AI1474" s="19"/>
      <c r="AJ1474" s="19" t="n">
        <v>0.384810410598835</v>
      </c>
      <c r="AK1474" s="19" t="n">
        <v>0.470366639836345</v>
      </c>
      <c r="AL1474" s="19" t="n">
        <v>0.371236406706246</v>
      </c>
      <c r="AM1474" s="19" t="n">
        <v>0.401278734236685</v>
      </c>
      <c r="AN1474" s="19" t="n">
        <v>0.385472010086973</v>
      </c>
      <c r="AO1474" s="19"/>
      <c r="AP1474" s="19" t="n">
        <v>0.39659477039153</v>
      </c>
      <c r="AQ1474" s="19" t="n">
        <v>0.434915528670848</v>
      </c>
      <c r="AR1474" s="19" t="n">
        <v>0.351791733210002</v>
      </c>
      <c r="AS1474" s="19" t="n">
        <v>0.41930185793136</v>
      </c>
      <c r="AT1474" s="19" t="n">
        <v>0.432455230480857</v>
      </c>
      <c r="AU1474" s="19"/>
      <c r="AV1474" s="19" t="n">
        <v>0.447514527795278</v>
      </c>
      <c r="AW1474" s="19" t="n">
        <v>0.379642715077457</v>
      </c>
      <c r="AX1474" s="19" t="n">
        <v>0.393239811459659</v>
      </c>
      <c r="AY1474" s="19" t="n">
        <v>0.432603288081995</v>
      </c>
      <c r="AZ1474" s="19" t="n">
        <v>0.430182233549097</v>
      </c>
      <c r="BA1474" s="19" t="n">
        <v>0.2910480140642</v>
      </c>
      <c r="BB1474" s="19"/>
      <c r="BC1474" s="19" t="n">
        <v>0.390818228248243</v>
      </c>
      <c r="BD1474" s="19" t="n">
        <v>0.410942094489107</v>
      </c>
      <c r="BE1474" s="19" t="n">
        <v>0.398689702171554</v>
      </c>
      <c r="BF1474" s="19" t="n">
        <v>0.493547962627387</v>
      </c>
      <c r="BG1474" s="19" t="n">
        <v>0.424827166759658</v>
      </c>
    </row>
    <row r="1475">
      <c r="B1475" t="s">
        <v>578</v>
      </c>
      <c r="C1475" s="19" t="n">
        <v>0.218927648627917</v>
      </c>
      <c r="D1475" s="19" t="n">
        <v>0.24573193758654</v>
      </c>
      <c r="E1475" s="19" t="n">
        <v>0.194641555727795</v>
      </c>
      <c r="F1475" s="19"/>
      <c r="G1475" s="19" t="n">
        <v>0.133922478406817</v>
      </c>
      <c r="H1475" s="19" t="n">
        <v>0.143224970317567</v>
      </c>
      <c r="I1475" s="19" t="n">
        <v>0.217823520101602</v>
      </c>
      <c r="J1475" s="19" t="n">
        <v>0.23491156834292</v>
      </c>
      <c r="K1475" s="19" t="n">
        <v>0.318868712729399</v>
      </c>
      <c r="L1475" s="19" t="n">
        <v>0.24715784957998</v>
      </c>
      <c r="M1475" s="19"/>
      <c r="N1475" s="19" t="n">
        <v>0.237674136552585</v>
      </c>
      <c r="O1475" s="19" t="n">
        <v>0.201917886331289</v>
      </c>
      <c r="P1475" s="19" t="n">
        <v>0.252546486807297</v>
      </c>
      <c r="Q1475" s="19" t="n">
        <v>0.188541292858349</v>
      </c>
      <c r="R1475" s="19"/>
      <c r="S1475" s="19" t="n">
        <v>0.169394280978538</v>
      </c>
      <c r="T1475" s="19" t="n">
        <v>0.222373851506211</v>
      </c>
      <c r="U1475" s="19" t="n">
        <v>0.159834354725963</v>
      </c>
      <c r="V1475" s="19" t="n">
        <v>0.221043851858494</v>
      </c>
      <c r="W1475" s="19" t="n">
        <v>0.277495730987317</v>
      </c>
      <c r="X1475" s="19" t="n">
        <v>0.226541383535165</v>
      </c>
      <c r="Y1475" s="19" t="n">
        <v>0.304179936084258</v>
      </c>
      <c r="Z1475" s="19" t="n">
        <v>0.129468593151845</v>
      </c>
      <c r="AA1475" s="19" t="n">
        <v>0.211594746514247</v>
      </c>
      <c r="AB1475" s="19" t="n">
        <v>0.256184450793531</v>
      </c>
      <c r="AC1475" s="19" t="n">
        <v>0.182254894207032</v>
      </c>
      <c r="AD1475" s="19" t="n">
        <v>0.271053500029364</v>
      </c>
      <c r="AE1475" s="19"/>
      <c r="AF1475" s="19" t="n">
        <v>0.252536002162454</v>
      </c>
      <c r="AG1475" s="19" t="n">
        <v>0.212710044237274</v>
      </c>
      <c r="AH1475" s="19" t="n">
        <v>0.241092595524038</v>
      </c>
      <c r="AI1475" s="19"/>
      <c r="AJ1475" s="19" t="n">
        <v>0.24115535408626</v>
      </c>
      <c r="AK1475" s="19" t="n">
        <v>0.173486008697829</v>
      </c>
      <c r="AL1475" s="19" t="n">
        <v>0.243677779591972</v>
      </c>
      <c r="AM1475" s="19" t="n">
        <v>0.149002840184598</v>
      </c>
      <c r="AN1475" s="19" t="n">
        <v>0.261883551110083</v>
      </c>
      <c r="AO1475" s="19"/>
      <c r="AP1475" s="19" t="n">
        <v>0.272950902623323</v>
      </c>
      <c r="AQ1475" s="19" t="n">
        <v>0.199876213726703</v>
      </c>
      <c r="AR1475" s="19" t="n">
        <v>0.241229936987869</v>
      </c>
      <c r="AS1475" s="19" t="n">
        <v>0.178379552825376</v>
      </c>
      <c r="AT1475" s="19" t="n">
        <v>0.153230031045589</v>
      </c>
      <c r="AU1475" s="19"/>
      <c r="AV1475" s="19" t="n">
        <v>0.209281225420516</v>
      </c>
      <c r="AW1475" s="19" t="n">
        <v>0.260053906932679</v>
      </c>
      <c r="AX1475" s="19" t="n">
        <v>0.183516300364608</v>
      </c>
      <c r="AY1475" s="19" t="n">
        <v>0.20802564066708</v>
      </c>
      <c r="AZ1475" s="19" t="n">
        <v>0.162012328128509</v>
      </c>
      <c r="BA1475" s="19" t="n">
        <v>0.214905817460393</v>
      </c>
      <c r="BB1475" s="19"/>
      <c r="BC1475" s="19" t="n">
        <v>0.209815455655491</v>
      </c>
      <c r="BD1475" s="19" t="n">
        <v>0.20183464080135</v>
      </c>
      <c r="BE1475" s="19" t="n">
        <v>0.236407042585945</v>
      </c>
      <c r="BF1475" s="19" t="n">
        <v>0.163221636126634</v>
      </c>
      <c r="BG1475" s="19" t="n">
        <v>0.229548970577849</v>
      </c>
    </row>
    <row r="1476">
      <c r="B1476" t="s">
        <v>579</v>
      </c>
      <c r="C1476" s="19" t="n">
        <v>0.0587162584500785</v>
      </c>
      <c r="D1476" s="19" t="n">
        <v>0.0574082979790558</v>
      </c>
      <c r="E1476" s="19" t="n">
        <v>0.0603994430540342</v>
      </c>
      <c r="F1476" s="19"/>
      <c r="G1476" s="19" t="n">
        <v>0.0629360438620521</v>
      </c>
      <c r="H1476" s="19" t="n">
        <v>0.0346388990685426</v>
      </c>
      <c r="I1476" s="19" t="n">
        <v>0.0475107418203431</v>
      </c>
      <c r="J1476" s="19" t="n">
        <v>0.0746923155975978</v>
      </c>
      <c r="K1476" s="19" t="n">
        <v>0.0433180939638415</v>
      </c>
      <c r="L1476" s="19" t="n">
        <v>0.0817157157634621</v>
      </c>
      <c r="M1476" s="19"/>
      <c r="N1476" s="19" t="n">
        <v>0.0603669774237014</v>
      </c>
      <c r="O1476" s="19" t="n">
        <v>0.0603914204382068</v>
      </c>
      <c r="P1476" s="19" t="n">
        <v>0.0676871984694312</v>
      </c>
      <c r="Q1476" s="19" t="n">
        <v>0.0476744041389243</v>
      </c>
      <c r="R1476" s="19"/>
      <c r="S1476" s="19" t="n">
        <v>0.059661129245307</v>
      </c>
      <c r="T1476" s="19" t="n">
        <v>0.077776701384716</v>
      </c>
      <c r="U1476" s="19" t="n">
        <v>0.0424630326554821</v>
      </c>
      <c r="V1476" s="19" t="n">
        <v>0.0635994811769448</v>
      </c>
      <c r="W1476" s="19" t="n">
        <v>0</v>
      </c>
      <c r="X1476" s="19" t="n">
        <v>0.0300129554493714</v>
      </c>
      <c r="Y1476" s="19" t="n">
        <v>0.0861860702550247</v>
      </c>
      <c r="Z1476" s="19" t="n">
        <v>0.0613822849219154</v>
      </c>
      <c r="AA1476" s="19" t="n">
        <v>0.0485539174898298</v>
      </c>
      <c r="AB1476" s="19" t="n">
        <v>0.0681949735070413</v>
      </c>
      <c r="AC1476" s="19" t="n">
        <v>0.0828874072665501</v>
      </c>
      <c r="AD1476" s="19" t="n">
        <v>0.0911238613272871</v>
      </c>
      <c r="AE1476" s="19"/>
      <c r="AF1476" s="19" t="n">
        <v>0.0712576158170946</v>
      </c>
      <c r="AG1476" s="19" t="n">
        <v>0.0466927274240462</v>
      </c>
      <c r="AH1476" s="19" t="n">
        <v>0.0413554850911234</v>
      </c>
      <c r="AI1476" s="19"/>
      <c r="AJ1476" s="19" t="n">
        <v>0.0611229719913204</v>
      </c>
      <c r="AK1476" s="19" t="n">
        <v>0.0405574771848266</v>
      </c>
      <c r="AL1476" s="19" t="n">
        <v>0.0554247972127056</v>
      </c>
      <c r="AM1476" s="19" t="n">
        <v>0.118713898969333</v>
      </c>
      <c r="AN1476" s="19" t="n">
        <v>0.0505862308747037</v>
      </c>
      <c r="AO1476" s="19"/>
      <c r="AP1476" s="19" t="n">
        <v>0.0730948165870381</v>
      </c>
      <c r="AQ1476" s="19" t="n">
        <v>0.046681595306884</v>
      </c>
      <c r="AR1476" s="19" t="n">
        <v>0.0644167557395594</v>
      </c>
      <c r="AS1476" s="19" t="n">
        <v>0.0750396590401412</v>
      </c>
      <c r="AT1476" s="19" t="n">
        <v>0.0363860303969656</v>
      </c>
      <c r="AU1476" s="19"/>
      <c r="AV1476" s="19" t="n">
        <v>0.0419415337071585</v>
      </c>
      <c r="AW1476" s="19" t="n">
        <v>0.0774133270497823</v>
      </c>
      <c r="AX1476" s="19" t="n">
        <v>0.0665816824325055</v>
      </c>
      <c r="AY1476" s="19" t="n">
        <v>0.0748078410491272</v>
      </c>
      <c r="AZ1476" s="19" t="n">
        <v>0.0396776270481388</v>
      </c>
      <c r="BA1476" s="19" t="n">
        <v>0.0487840650617682</v>
      </c>
      <c r="BB1476" s="19"/>
      <c r="BC1476" s="19" t="n">
        <v>0.0406454439401304</v>
      </c>
      <c r="BD1476" s="19" t="n">
        <v>0.0721481415045785</v>
      </c>
      <c r="BE1476" s="19" t="n">
        <v>0.0536430350914233</v>
      </c>
      <c r="BF1476" s="19" t="n">
        <v>0.0553221997908267</v>
      </c>
      <c r="BG1476" s="19" t="n">
        <v>0</v>
      </c>
    </row>
    <row r="1477">
      <c r="B1477" t="s">
        <v>100</v>
      </c>
      <c r="C1477" s="19" t="n">
        <v>0.116204739567479</v>
      </c>
      <c r="D1477" s="19" t="n">
        <v>0.0913096225086278</v>
      </c>
      <c r="E1477" s="19" t="n">
        <v>0.139467786774234</v>
      </c>
      <c r="F1477" s="19"/>
      <c r="G1477" s="19" t="n">
        <v>0.0795563994170716</v>
      </c>
      <c r="H1477" s="19" t="n">
        <v>0.0843304866120461</v>
      </c>
      <c r="I1477" s="19" t="n">
        <v>0.100373749968097</v>
      </c>
      <c r="J1477" s="19" t="n">
        <v>0.137337978923426</v>
      </c>
      <c r="K1477" s="19" t="n">
        <v>0.132221594165236</v>
      </c>
      <c r="L1477" s="19" t="n">
        <v>0.147986129678376</v>
      </c>
      <c r="M1477" s="19"/>
      <c r="N1477" s="19" t="n">
        <v>0.0772772267430243</v>
      </c>
      <c r="O1477" s="19" t="n">
        <v>0.100966408097106</v>
      </c>
      <c r="P1477" s="19" t="n">
        <v>0.128162227289726</v>
      </c>
      <c r="Q1477" s="19" t="n">
        <v>0.160340476154624</v>
      </c>
      <c r="R1477" s="19"/>
      <c r="S1477" s="19" t="n">
        <v>0.0617101155812106</v>
      </c>
      <c r="T1477" s="19" t="n">
        <v>0.0970813746715855</v>
      </c>
      <c r="U1477" s="19" t="n">
        <v>0.196067484524977</v>
      </c>
      <c r="V1477" s="19" t="n">
        <v>0.100128251703715</v>
      </c>
      <c r="W1477" s="19" t="n">
        <v>0.133693659352216</v>
      </c>
      <c r="X1477" s="19" t="n">
        <v>0.135664205475003</v>
      </c>
      <c r="Y1477" s="19" t="n">
        <v>0.132817290435328</v>
      </c>
      <c r="Z1477" s="19" t="n">
        <v>0.142149299817186</v>
      </c>
      <c r="AA1477" s="19" t="n">
        <v>0.085441364303495</v>
      </c>
      <c r="AB1477" s="19" t="n">
        <v>0.148222524663802</v>
      </c>
      <c r="AC1477" s="19" t="n">
        <v>0.127165370818604</v>
      </c>
      <c r="AD1477" s="19" t="n">
        <v>0.10678238800257</v>
      </c>
      <c r="AE1477" s="19"/>
      <c r="AF1477" s="19" t="n">
        <v>0.133479201671046</v>
      </c>
      <c r="AG1477" s="19" t="n">
        <v>0.107664924452731</v>
      </c>
      <c r="AH1477" s="19" t="n">
        <v>0.115731192299232</v>
      </c>
      <c r="AI1477" s="19"/>
      <c r="AJ1477" s="19" t="n">
        <v>0.132919537703374</v>
      </c>
      <c r="AK1477" s="19" t="n">
        <v>0.0862374231671066</v>
      </c>
      <c r="AL1477" s="19" t="n">
        <v>0.122713054257704</v>
      </c>
      <c r="AM1477" s="19" t="n">
        <v>0.108546822294243</v>
      </c>
      <c r="AN1477" s="19" t="n">
        <v>0.162850497696358</v>
      </c>
      <c r="AO1477" s="19"/>
      <c r="AP1477" s="19" t="n">
        <v>0.115381591332427</v>
      </c>
      <c r="AQ1477" s="19" t="n">
        <v>0.100093785290997</v>
      </c>
      <c r="AR1477" s="19" t="n">
        <v>0.152419803632345</v>
      </c>
      <c r="AS1477" s="19" t="n">
        <v>0.11022287151191</v>
      </c>
      <c r="AT1477" s="19" t="n">
        <v>0.128425079571847</v>
      </c>
      <c r="AU1477" s="19"/>
      <c r="AV1477" s="19" t="n">
        <v>0.0901506576305481</v>
      </c>
      <c r="AW1477" s="19" t="n">
        <v>0.127205587458765</v>
      </c>
      <c r="AX1477" s="19" t="n">
        <v>0.135241710196742</v>
      </c>
      <c r="AY1477" s="19" t="n">
        <v>0.109816098444407</v>
      </c>
      <c r="AZ1477" s="19" t="n">
        <v>0.0979285533886696</v>
      </c>
      <c r="BA1477" s="19" t="n">
        <v>0.24164768027847</v>
      </c>
      <c r="BB1477" s="19"/>
      <c r="BC1477" s="19" t="n">
        <v>0.164192608509305</v>
      </c>
      <c r="BD1477" s="19" t="n">
        <v>0.117595193822366</v>
      </c>
      <c r="BE1477" s="19" t="n">
        <v>0.119709031063633</v>
      </c>
      <c r="BF1477" s="19" t="n">
        <v>0.0342254754815839</v>
      </c>
      <c r="BG1477" s="19" t="n">
        <v>0.12758819282565</v>
      </c>
    </row>
    <row r="1478">
      <c r="B1478" t="s">
        <v>580</v>
      </c>
      <c r="C1478" s="19" t="n">
        <v>0.606151353354525</v>
      </c>
      <c r="D1478" s="19" t="n">
        <v>0.605550141925776</v>
      </c>
      <c r="E1478" s="19" t="n">
        <v>0.605491214443937</v>
      </c>
      <c r="F1478" s="19"/>
      <c r="G1478" s="19" t="n">
        <v>0.723585078314059</v>
      </c>
      <c r="H1478" s="19" t="n">
        <v>0.737805644001844</v>
      </c>
      <c r="I1478" s="19" t="n">
        <v>0.634291988109958</v>
      </c>
      <c r="J1478" s="19" t="n">
        <v>0.553058137136055</v>
      </c>
      <c r="K1478" s="19" t="n">
        <v>0.505591599141523</v>
      </c>
      <c r="L1478" s="19" t="n">
        <v>0.523140304978182</v>
      </c>
      <c r="M1478" s="19"/>
      <c r="N1478" s="19" t="n">
        <v>0.62468165928069</v>
      </c>
      <c r="O1478" s="19" t="n">
        <v>0.636724285133398</v>
      </c>
      <c r="P1478" s="19" t="n">
        <v>0.551604087433546</v>
      </c>
      <c r="Q1478" s="19" t="n">
        <v>0.603443826848102</v>
      </c>
      <c r="R1478" s="19"/>
      <c r="S1478" s="19" t="n">
        <v>0.709234474194944</v>
      </c>
      <c r="T1478" s="19" t="n">
        <v>0.602768072437488</v>
      </c>
      <c r="U1478" s="19" t="n">
        <v>0.601635128093578</v>
      </c>
      <c r="V1478" s="19" t="n">
        <v>0.615228415260847</v>
      </c>
      <c r="W1478" s="19" t="n">
        <v>0.588810609660467</v>
      </c>
      <c r="X1478" s="19" t="n">
        <v>0.60778145554046</v>
      </c>
      <c r="Y1478" s="19" t="n">
        <v>0.476816703225389</v>
      </c>
      <c r="Z1478" s="19" t="n">
        <v>0.666999822109054</v>
      </c>
      <c r="AA1478" s="19" t="n">
        <v>0.654409971692428</v>
      </c>
      <c r="AB1478" s="19" t="n">
        <v>0.527398051035626</v>
      </c>
      <c r="AC1478" s="19" t="n">
        <v>0.607692327707814</v>
      </c>
      <c r="AD1478" s="19" t="n">
        <v>0.531040250640779</v>
      </c>
      <c r="AE1478" s="19"/>
      <c r="AF1478" s="19" t="n">
        <v>0.542727180349405</v>
      </c>
      <c r="AG1478" s="19" t="n">
        <v>0.632932303885948</v>
      </c>
      <c r="AH1478" s="19" t="n">
        <v>0.601820727085607</v>
      </c>
      <c r="AI1478" s="19"/>
      <c r="AJ1478" s="19" t="n">
        <v>0.564802136219046</v>
      </c>
      <c r="AK1478" s="19" t="n">
        <v>0.699719090950238</v>
      </c>
      <c r="AL1478" s="19" t="n">
        <v>0.578184368937618</v>
      </c>
      <c r="AM1478" s="19" t="n">
        <v>0.623736438551827</v>
      </c>
      <c r="AN1478" s="19" t="n">
        <v>0.524679720318856</v>
      </c>
      <c r="AO1478" s="19"/>
      <c r="AP1478" s="19" t="n">
        <v>0.538572689457213</v>
      </c>
      <c r="AQ1478" s="19" t="n">
        <v>0.653348405675416</v>
      </c>
      <c r="AR1478" s="19" t="n">
        <v>0.541933503640226</v>
      </c>
      <c r="AS1478" s="19" t="n">
        <v>0.636357916622572</v>
      </c>
      <c r="AT1478" s="19" t="n">
        <v>0.681958858985598</v>
      </c>
      <c r="AU1478" s="19"/>
      <c r="AV1478" s="19" t="n">
        <v>0.658626583241777</v>
      </c>
      <c r="AW1478" s="19" t="n">
        <v>0.535327178558774</v>
      </c>
      <c r="AX1478" s="19" t="n">
        <v>0.614660307006144</v>
      </c>
      <c r="AY1478" s="19" t="n">
        <v>0.607350419839386</v>
      </c>
      <c r="AZ1478" s="19" t="n">
        <v>0.700381491434682</v>
      </c>
      <c r="BA1478" s="19" t="n">
        <v>0.494662437199369</v>
      </c>
      <c r="BB1478" s="19"/>
      <c r="BC1478" s="19" t="n">
        <v>0.585346491895074</v>
      </c>
      <c r="BD1478" s="19" t="n">
        <v>0.608422023871705</v>
      </c>
      <c r="BE1478" s="19" t="n">
        <v>0.590240891258999</v>
      </c>
      <c r="BF1478" s="19" t="n">
        <v>0.747230688600956</v>
      </c>
      <c r="BG1478" s="19" t="n">
        <v>0.642862836596501</v>
      </c>
    </row>
    <row r="1479">
      <c r="B1479" t="s">
        <v>141</v>
      </c>
      <c r="C1479" s="19" t="n">
        <v>-0.489946613787047</v>
      </c>
      <c r="D1479" s="19" t="n">
        <v>-0.514240519417148</v>
      </c>
      <c r="E1479" s="19" t="n">
        <v>-0.466023427669703</v>
      </c>
      <c r="F1479" s="19"/>
      <c r="G1479" s="19" t="n">
        <v>-0.644028678896988</v>
      </c>
      <c r="H1479" s="19" t="n">
        <v>-0.653475157389798</v>
      </c>
      <c r="I1479" s="19" t="n">
        <v>-0.53391823814186</v>
      </c>
      <c r="J1479" s="19" t="n">
        <v>-0.415720158212629</v>
      </c>
      <c r="K1479" s="19" t="n">
        <v>-0.373370004976287</v>
      </c>
      <c r="L1479" s="19" t="n">
        <v>-0.375154175299806</v>
      </c>
      <c r="M1479" s="19"/>
      <c r="N1479" s="19" t="n">
        <v>-0.547404432537665</v>
      </c>
      <c r="O1479" s="19" t="n">
        <v>-0.535757877036292</v>
      </c>
      <c r="P1479" s="19" t="n">
        <v>-0.42344186014382</v>
      </c>
      <c r="Q1479" s="19" t="n">
        <v>-0.443103350693478</v>
      </c>
      <c r="R1479" s="19"/>
      <c r="S1479" s="19" t="n">
        <v>-0.647524358613733</v>
      </c>
      <c r="T1479" s="19" t="n">
        <v>-0.505686697765902</v>
      </c>
      <c r="U1479" s="19" t="n">
        <v>-0.405567643568601</v>
      </c>
      <c r="V1479" s="19" t="n">
        <v>-0.515100163557132</v>
      </c>
      <c r="W1479" s="19" t="n">
        <v>-0.45511695030825</v>
      </c>
      <c r="X1479" s="19" t="n">
        <v>-0.472117250065456</v>
      </c>
      <c r="Y1479" s="19" t="n">
        <v>-0.343999412790061</v>
      </c>
      <c r="Z1479" s="19" t="n">
        <v>-0.524850522291867</v>
      </c>
      <c r="AA1479" s="19" t="n">
        <v>-0.568968607388933</v>
      </c>
      <c r="AB1479" s="19" t="n">
        <v>-0.379175526371824</v>
      </c>
      <c r="AC1479" s="19" t="n">
        <v>-0.48052695688921</v>
      </c>
      <c r="AD1479" s="19" t="n">
        <v>-0.424257862638209</v>
      </c>
      <c r="AE1479" s="19"/>
      <c r="AF1479" s="19" t="n">
        <v>-0.409247978678359</v>
      </c>
      <c r="AG1479" s="19" t="n">
        <v>-0.525267379433217</v>
      </c>
      <c r="AH1479" s="19" t="n">
        <v>-0.486089534786375</v>
      </c>
      <c r="AI1479" s="19"/>
      <c r="AJ1479" s="19" t="n">
        <v>-0.431882598515672</v>
      </c>
      <c r="AK1479" s="19" t="n">
        <v>-0.613481667783131</v>
      </c>
      <c r="AL1479" s="19" t="n">
        <v>-0.455471314679914</v>
      </c>
      <c r="AM1479" s="19" t="n">
        <v>-0.515189616257585</v>
      </c>
      <c r="AN1479" s="19" t="n">
        <v>-0.361829222622499</v>
      </c>
      <c r="AO1479" s="19"/>
      <c r="AP1479" s="19" t="n">
        <v>-0.423191098124786</v>
      </c>
      <c r="AQ1479" s="19" t="n">
        <v>-0.553254620384418</v>
      </c>
      <c r="AR1479" s="19" t="n">
        <v>-0.389513700007881</v>
      </c>
      <c r="AS1479" s="19" t="n">
        <v>-0.526135045110662</v>
      </c>
      <c r="AT1479" s="19" t="n">
        <v>-0.553533779413752</v>
      </c>
      <c r="AU1479" s="19"/>
      <c r="AV1479" s="19" t="n">
        <v>-0.568475925611229</v>
      </c>
      <c r="AW1479" s="19" t="n">
        <v>-0.40812159110001</v>
      </c>
      <c r="AX1479" s="19" t="n">
        <v>-0.479418596809402</v>
      </c>
      <c r="AY1479" s="19" t="n">
        <v>-0.497534321394979</v>
      </c>
      <c r="AZ1479" s="19" t="n">
        <v>-0.602452938046013</v>
      </c>
      <c r="BA1479" s="19" t="n">
        <v>-0.253014756920899</v>
      </c>
      <c r="BB1479" s="19"/>
      <c r="BC1479" s="19" t="n">
        <v>-0.421153883385769</v>
      </c>
      <c r="BD1479" s="19" t="n">
        <v>-0.490826830049339</v>
      </c>
      <c r="BE1479" s="19" t="n">
        <v>-0.470531860195367</v>
      </c>
      <c r="BF1479" s="19" t="n">
        <v>-0.713005213119372</v>
      </c>
      <c r="BG1479" s="19" t="n">
        <v>-0.51527464377085</v>
      </c>
    </row>
    <row r="1480">
      <c r="C1480" s="19"/>
      <c r="D1480" s="19"/>
      <c r="E1480" s="19"/>
      <c r="F1480" s="19"/>
      <c r="G1480" s="19"/>
      <c r="H1480" s="19"/>
      <c r="I1480" s="19"/>
      <c r="J1480" s="19"/>
      <c r="K1480" s="19"/>
      <c r="L1480" s="19"/>
      <c r="M1480" s="19"/>
      <c r="N1480" s="19"/>
      <c r="O1480" s="19"/>
      <c r="P1480" s="19"/>
      <c r="Q1480" s="19"/>
      <c r="R1480" s="19"/>
      <c r="S1480" s="19"/>
      <c r="T1480" s="19"/>
      <c r="U1480" s="19"/>
      <c r="V1480" s="19"/>
      <c r="W1480" s="19"/>
      <c r="X1480" s="19"/>
      <c r="Y1480" s="19"/>
      <c r="Z1480" s="19"/>
      <c r="AA1480" s="19"/>
      <c r="AB1480" s="19"/>
      <c r="AC1480" s="19"/>
      <c r="AD1480" s="19"/>
      <c r="AE1480" s="19"/>
      <c r="AF1480" s="19"/>
      <c r="AG1480" s="19"/>
      <c r="AH1480" s="19"/>
      <c r="AI1480" s="19"/>
      <c r="AJ1480" s="19"/>
      <c r="AK1480" s="19"/>
      <c r="AL1480" s="19"/>
      <c r="AM1480" s="19"/>
      <c r="AN1480" s="19"/>
      <c r="AO1480" s="19"/>
      <c r="AP1480" s="19"/>
      <c r="AQ1480" s="19"/>
      <c r="AR1480" s="19"/>
      <c r="AS1480" s="19"/>
      <c r="AT1480" s="19"/>
      <c r="AU1480" s="19"/>
      <c r="AV1480" s="19"/>
      <c r="AW1480" s="19"/>
      <c r="AX1480" s="19"/>
      <c r="AY1480" s="19"/>
      <c r="AZ1480" s="19"/>
      <c r="BA1480" s="19"/>
      <c r="BB1480" s="19"/>
      <c r="BC1480" s="19"/>
      <c r="BD1480" s="19"/>
      <c r="BE1480" s="19"/>
      <c r="BF1480" s="19"/>
      <c r="BG1480" s="19"/>
    </row>
    <row r="1481">
      <c r="B1481" s="7" t="s">
        <v>585</v>
      </c>
      <c r="C1481" s="19"/>
      <c r="D1481" s="19"/>
      <c r="E1481" s="19"/>
      <c r="F1481" s="19"/>
      <c r="G1481" s="19"/>
      <c r="H1481" s="19"/>
      <c r="I1481" s="19"/>
      <c r="J1481" s="19"/>
      <c r="K1481" s="19"/>
      <c r="L1481" s="19"/>
      <c r="M1481" s="19"/>
      <c r="N1481" s="19"/>
      <c r="O1481" s="19"/>
      <c r="P1481" s="19"/>
      <c r="Q1481" s="19"/>
      <c r="R1481" s="19"/>
      <c r="S1481" s="19"/>
      <c r="T1481" s="19"/>
      <c r="U1481" s="19"/>
      <c r="V1481" s="19"/>
      <c r="W1481" s="19"/>
      <c r="X1481" s="19"/>
      <c r="Y1481" s="19"/>
      <c r="Z1481" s="19"/>
      <c r="AA1481" s="19"/>
      <c r="AB1481" s="19"/>
      <c r="AC1481" s="19"/>
      <c r="AD1481" s="19"/>
      <c r="AE1481" s="19"/>
      <c r="AF1481" s="19"/>
      <c r="AG1481" s="19"/>
      <c r="AH1481" s="19"/>
      <c r="AI1481" s="19"/>
      <c r="AJ1481" s="19"/>
      <c r="AK1481" s="19"/>
      <c r="AL1481" s="19"/>
      <c r="AM1481" s="19"/>
      <c r="AN1481" s="19"/>
      <c r="AO1481" s="19"/>
      <c r="AP1481" s="19"/>
      <c r="AQ1481" s="19"/>
      <c r="AR1481" s="19"/>
      <c r="AS1481" s="19"/>
      <c r="AT1481" s="19"/>
      <c r="AU1481" s="19"/>
      <c r="AV1481" s="19"/>
      <c r="AW1481" s="19"/>
      <c r="AX1481" s="19"/>
      <c r="AY1481" s="19"/>
      <c r="AZ1481" s="19"/>
      <c r="BA1481" s="19"/>
      <c r="BB1481" s="19"/>
      <c r="BC1481" s="19"/>
      <c r="BD1481" s="19"/>
      <c r="BE1481" s="19"/>
      <c r="BF1481" s="19"/>
      <c r="BG1481" s="19"/>
    </row>
    <row r="1482">
      <c r="B1482" s="26" t="s">
        <v>331</v>
      </c>
      <c r="C1482" s="19"/>
      <c r="D1482" s="19"/>
      <c r="E1482" s="19"/>
      <c r="F1482" s="19"/>
      <c r="G1482" s="19"/>
      <c r="H1482" s="19"/>
      <c r="I1482" s="19"/>
      <c r="J1482" s="19"/>
      <c r="K1482" s="19"/>
      <c r="L1482" s="19"/>
      <c r="M1482" s="19"/>
      <c r="N1482" s="19"/>
      <c r="O1482" s="19"/>
      <c r="P1482" s="19"/>
      <c r="Q1482" s="19"/>
      <c r="R1482" s="19"/>
      <c r="S1482" s="19"/>
      <c r="T1482" s="19"/>
      <c r="U1482" s="19"/>
      <c r="V1482" s="19"/>
      <c r="W1482" s="19"/>
      <c r="X1482" s="19"/>
      <c r="Y1482" s="19"/>
      <c r="Z1482" s="19"/>
      <c r="AA1482" s="19"/>
      <c r="AB1482" s="19"/>
      <c r="AC1482" s="19"/>
      <c r="AD1482" s="19"/>
      <c r="AE1482" s="19"/>
      <c r="AF1482" s="19"/>
      <c r="AG1482" s="19"/>
      <c r="AH1482" s="19"/>
      <c r="AI1482" s="19"/>
      <c r="AJ1482" s="19"/>
      <c r="AK1482" s="19"/>
      <c r="AL1482" s="19"/>
      <c r="AM1482" s="19"/>
      <c r="AN1482" s="19"/>
      <c r="AO1482" s="19"/>
      <c r="AP1482" s="19"/>
      <c r="AQ1482" s="19"/>
      <c r="AR1482" s="19"/>
      <c r="AS1482" s="19"/>
      <c r="AT1482" s="19"/>
      <c r="AU1482" s="19"/>
      <c r="AV1482" s="19"/>
      <c r="AW1482" s="19"/>
      <c r="AX1482" s="19"/>
      <c r="AY1482" s="19"/>
      <c r="AZ1482" s="19"/>
      <c r="BA1482" s="19"/>
      <c r="BB1482" s="19"/>
      <c r="BC1482" s="19"/>
      <c r="BD1482" s="19"/>
      <c r="BE1482" s="19"/>
      <c r="BF1482" s="19"/>
      <c r="BG1482" s="19"/>
    </row>
    <row r="1483">
      <c r="B1483" t="s">
        <v>576</v>
      </c>
      <c r="C1483" s="19" t="n">
        <v>0.205431825280325</v>
      </c>
      <c r="D1483" s="19" t="n">
        <v>0.213238497641111</v>
      </c>
      <c r="E1483" s="19" t="n">
        <v>0.197626168637843</v>
      </c>
      <c r="F1483" s="19"/>
      <c r="G1483" s="19" t="n">
        <v>0.294547734352284</v>
      </c>
      <c r="H1483" s="19" t="n">
        <v>0.258149870790424</v>
      </c>
      <c r="I1483" s="19" t="n">
        <v>0.189446254308488</v>
      </c>
      <c r="J1483" s="19" t="n">
        <v>0.177226320556061</v>
      </c>
      <c r="K1483" s="19" t="n">
        <v>0.164855604341125</v>
      </c>
      <c r="L1483" s="19" t="n">
        <v>0.174254393427707</v>
      </c>
      <c r="M1483" s="19"/>
      <c r="N1483" s="19" t="n">
        <v>0.231672297646384</v>
      </c>
      <c r="O1483" s="19" t="n">
        <v>0.212382832008463</v>
      </c>
      <c r="P1483" s="19" t="n">
        <v>0.17075963014009</v>
      </c>
      <c r="Q1483" s="19" t="n">
        <v>0.201865402570932</v>
      </c>
      <c r="R1483" s="19"/>
      <c r="S1483" s="19" t="n">
        <v>0.233967253683996</v>
      </c>
      <c r="T1483" s="19" t="n">
        <v>0.180799871495225</v>
      </c>
      <c r="U1483" s="19" t="n">
        <v>0.116380059846922</v>
      </c>
      <c r="V1483" s="19" t="n">
        <v>0.151783083128905</v>
      </c>
      <c r="W1483" s="19" t="n">
        <v>0.181200446241047</v>
      </c>
      <c r="X1483" s="19" t="n">
        <v>0.246220781353852</v>
      </c>
      <c r="Y1483" s="19" t="n">
        <v>0.339493205229733</v>
      </c>
      <c r="Z1483" s="19" t="n">
        <v>0.187449673252548</v>
      </c>
      <c r="AA1483" s="19" t="n">
        <v>0.24905730830178</v>
      </c>
      <c r="AB1483" s="19" t="n">
        <v>0.224149166731273</v>
      </c>
      <c r="AC1483" s="19" t="n">
        <v>0.112566361069832</v>
      </c>
      <c r="AD1483" s="19" t="n">
        <v>0.124795121159451</v>
      </c>
      <c r="AE1483" s="19"/>
      <c r="AF1483" s="19" t="n">
        <v>0.209697204125737</v>
      </c>
      <c r="AG1483" s="19" t="n">
        <v>0.20057925088587</v>
      </c>
      <c r="AH1483" s="19" t="n">
        <v>0.169858864265439</v>
      </c>
      <c r="AI1483" s="19"/>
      <c r="AJ1483" s="19" t="n">
        <v>0.177915321741882</v>
      </c>
      <c r="AK1483" s="19" t="n">
        <v>0.250808491061806</v>
      </c>
      <c r="AL1483" s="19" t="n">
        <v>0.220034087746151</v>
      </c>
      <c r="AM1483" s="19" t="n">
        <v>0.382917535876608</v>
      </c>
      <c r="AN1483" s="19" t="n">
        <v>0.139501018514056</v>
      </c>
      <c r="AO1483" s="19"/>
      <c r="AP1483" s="19" t="n">
        <v>0.20451162129259</v>
      </c>
      <c r="AQ1483" s="19" t="n">
        <v>0.233094835518971</v>
      </c>
      <c r="AR1483" s="19" t="n">
        <v>0.172073709006378</v>
      </c>
      <c r="AS1483" s="19" t="n">
        <v>0.198624244955982</v>
      </c>
      <c r="AT1483" s="19" t="n">
        <v>0.253006739790349</v>
      </c>
      <c r="AU1483" s="19"/>
      <c r="AV1483" s="19" t="n">
        <v>0.224804900400626</v>
      </c>
      <c r="AW1483" s="19" t="n">
        <v>0.195825137753321</v>
      </c>
      <c r="AX1483" s="19" t="n">
        <v>0.190707885170319</v>
      </c>
      <c r="AY1483" s="19" t="n">
        <v>0.211847731923827</v>
      </c>
      <c r="AZ1483" s="19" t="n">
        <v>0.244153889475983</v>
      </c>
      <c r="BA1483" s="19" t="n">
        <v>0.141056805519711</v>
      </c>
      <c r="BB1483" s="19"/>
      <c r="BC1483" s="19" t="n">
        <v>0.175965642049023</v>
      </c>
      <c r="BD1483" s="19" t="n">
        <v>0.195454177683297</v>
      </c>
      <c r="BE1483" s="19" t="n">
        <v>0.229933423271573</v>
      </c>
      <c r="BF1483" s="19" t="n">
        <v>0.217826802186154</v>
      </c>
      <c r="BG1483" s="19" t="n">
        <v>0.328940488688813</v>
      </c>
    </row>
    <row r="1484">
      <c r="B1484" t="s">
        <v>577</v>
      </c>
      <c r="C1484" s="19" t="n">
        <v>0.468663421083539</v>
      </c>
      <c r="D1484" s="19" t="n">
        <v>0.44432061532544</v>
      </c>
      <c r="E1484" s="19" t="n">
        <v>0.490081927145538</v>
      </c>
      <c r="F1484" s="19"/>
      <c r="G1484" s="19" t="n">
        <v>0.419356386859909</v>
      </c>
      <c r="H1484" s="19" t="n">
        <v>0.427613146210718</v>
      </c>
      <c r="I1484" s="19" t="n">
        <v>0.458377481003196</v>
      </c>
      <c r="J1484" s="19" t="n">
        <v>0.46601262560349</v>
      </c>
      <c r="K1484" s="19" t="n">
        <v>0.521399146779508</v>
      </c>
      <c r="L1484" s="19" t="n">
        <v>0.504556796997364</v>
      </c>
      <c r="M1484" s="19"/>
      <c r="N1484" s="19" t="n">
        <v>0.475858563653772</v>
      </c>
      <c r="O1484" s="19" t="n">
        <v>0.489847095030717</v>
      </c>
      <c r="P1484" s="19" t="n">
        <v>0.471715932145107</v>
      </c>
      <c r="Q1484" s="19" t="n">
        <v>0.437404208920824</v>
      </c>
      <c r="R1484" s="19"/>
      <c r="S1484" s="19" t="n">
        <v>0.44790300883457</v>
      </c>
      <c r="T1484" s="19" t="n">
        <v>0.53744279779403</v>
      </c>
      <c r="U1484" s="19" t="n">
        <v>0.505809254102651</v>
      </c>
      <c r="V1484" s="19" t="n">
        <v>0.494260790737546</v>
      </c>
      <c r="W1484" s="19" t="n">
        <v>0.561692489060637</v>
      </c>
      <c r="X1484" s="19" t="n">
        <v>0.380355758522762</v>
      </c>
      <c r="Y1484" s="19" t="n">
        <v>0.451966646013608</v>
      </c>
      <c r="Z1484" s="19" t="n">
        <v>0.453265653521502</v>
      </c>
      <c r="AA1484" s="19" t="n">
        <v>0.381103515223373</v>
      </c>
      <c r="AB1484" s="19" t="n">
        <v>0.416447558229792</v>
      </c>
      <c r="AC1484" s="19" t="n">
        <v>0.479683927386045</v>
      </c>
      <c r="AD1484" s="19" t="n">
        <v>0.652975626213269</v>
      </c>
      <c r="AE1484" s="19"/>
      <c r="AF1484" s="19" t="n">
        <v>0.44731982960147</v>
      </c>
      <c r="AG1484" s="19" t="n">
        <v>0.495796844753968</v>
      </c>
      <c r="AH1484" s="19" t="n">
        <v>0.457606137028932</v>
      </c>
      <c r="AI1484" s="19"/>
      <c r="AJ1484" s="19" t="n">
        <v>0.497005987952277</v>
      </c>
      <c r="AK1484" s="19" t="n">
        <v>0.454233189912762</v>
      </c>
      <c r="AL1484" s="19" t="n">
        <v>0.437823546477353</v>
      </c>
      <c r="AM1484" s="19" t="n">
        <v>0.119019612439697</v>
      </c>
      <c r="AN1484" s="19" t="n">
        <v>0.451108095264989</v>
      </c>
      <c r="AO1484" s="19"/>
      <c r="AP1484" s="19" t="n">
        <v>0.507776558649602</v>
      </c>
      <c r="AQ1484" s="19" t="n">
        <v>0.456027913863174</v>
      </c>
      <c r="AR1484" s="19" t="n">
        <v>0.432507379574416</v>
      </c>
      <c r="AS1484" s="19" t="n">
        <v>0.468518194620753</v>
      </c>
      <c r="AT1484" s="19" t="n">
        <v>0.349237783399481</v>
      </c>
      <c r="AU1484" s="19"/>
      <c r="AV1484" s="19" t="n">
        <v>0.485836860064792</v>
      </c>
      <c r="AW1484" s="19" t="n">
        <v>0.509071866514084</v>
      </c>
      <c r="AX1484" s="19" t="n">
        <v>0.459562170608715</v>
      </c>
      <c r="AY1484" s="19" t="n">
        <v>0.454603726292983</v>
      </c>
      <c r="AZ1484" s="19" t="n">
        <v>0.333886581778733</v>
      </c>
      <c r="BA1484" s="19" t="n">
        <v>0.442417815545147</v>
      </c>
      <c r="BB1484" s="19"/>
      <c r="BC1484" s="19" t="n">
        <v>0.479034457950629</v>
      </c>
      <c r="BD1484" s="19" t="n">
        <v>0.501262886418593</v>
      </c>
      <c r="BE1484" s="19" t="n">
        <v>0.459607155580392</v>
      </c>
      <c r="BF1484" s="19" t="n">
        <v>0.437044340215592</v>
      </c>
      <c r="BG1484" s="19" t="n">
        <v>0.352087626292772</v>
      </c>
    </row>
    <row r="1485">
      <c r="B1485" t="s">
        <v>578</v>
      </c>
      <c r="C1485" s="19" t="n">
        <v>0.16414758225764</v>
      </c>
      <c r="D1485" s="19" t="n">
        <v>0.173308864293731</v>
      </c>
      <c r="E1485" s="19" t="n">
        <v>0.156488073800622</v>
      </c>
      <c r="F1485" s="19"/>
      <c r="G1485" s="19" t="n">
        <v>0.156758762418835</v>
      </c>
      <c r="H1485" s="19" t="n">
        <v>0.173528420322885</v>
      </c>
      <c r="I1485" s="19" t="n">
        <v>0.173416847453976</v>
      </c>
      <c r="J1485" s="19" t="n">
        <v>0.167499920316132</v>
      </c>
      <c r="K1485" s="19" t="n">
        <v>0.152175918545846</v>
      </c>
      <c r="L1485" s="19" t="n">
        <v>0.159622925532472</v>
      </c>
      <c r="M1485" s="19"/>
      <c r="N1485" s="19" t="n">
        <v>0.166755689905375</v>
      </c>
      <c r="O1485" s="19" t="n">
        <v>0.1453210932288</v>
      </c>
      <c r="P1485" s="19" t="n">
        <v>0.202052635760652</v>
      </c>
      <c r="Q1485" s="19" t="n">
        <v>0.148079563423606</v>
      </c>
      <c r="R1485" s="19"/>
      <c r="S1485" s="19" t="n">
        <v>0.169604301244751</v>
      </c>
      <c r="T1485" s="19" t="n">
        <v>0.180301759229122</v>
      </c>
      <c r="U1485" s="19" t="n">
        <v>0.206468521959524</v>
      </c>
      <c r="V1485" s="19" t="n">
        <v>0.246166478073629</v>
      </c>
      <c r="W1485" s="19" t="n">
        <v>0.103714135249993</v>
      </c>
      <c r="X1485" s="19" t="n">
        <v>0.108558283218969</v>
      </c>
      <c r="Y1485" s="19" t="n">
        <v>0.0799450281989497</v>
      </c>
      <c r="Z1485" s="19" t="n">
        <v>0.145191367508268</v>
      </c>
      <c r="AA1485" s="19" t="n">
        <v>0.205918704607798</v>
      </c>
      <c r="AB1485" s="19" t="n">
        <v>0.143156206767119</v>
      </c>
      <c r="AC1485" s="19" t="n">
        <v>0.189167849229953</v>
      </c>
      <c r="AD1485" s="19" t="n">
        <v>0.104037485879667</v>
      </c>
      <c r="AE1485" s="19"/>
      <c r="AF1485" s="19" t="n">
        <v>0.182567055217975</v>
      </c>
      <c r="AG1485" s="19" t="n">
        <v>0.145919780694908</v>
      </c>
      <c r="AH1485" s="19" t="n">
        <v>0.17564223645226</v>
      </c>
      <c r="AI1485" s="19"/>
      <c r="AJ1485" s="19" t="n">
        <v>0.198543730473691</v>
      </c>
      <c r="AK1485" s="19" t="n">
        <v>0.159499697158587</v>
      </c>
      <c r="AL1485" s="19" t="n">
        <v>0.0610202987600359</v>
      </c>
      <c r="AM1485" s="19" t="n">
        <v>0.16705832507431</v>
      </c>
      <c r="AN1485" s="19" t="n">
        <v>0.16636973201369</v>
      </c>
      <c r="AO1485" s="19"/>
      <c r="AP1485" s="19" t="n">
        <v>0.158192799508218</v>
      </c>
      <c r="AQ1485" s="19" t="n">
        <v>0.169986427783653</v>
      </c>
      <c r="AR1485" s="19" t="n">
        <v>0.175932957042253</v>
      </c>
      <c r="AS1485" s="19" t="n">
        <v>0.171764892240876</v>
      </c>
      <c r="AT1485" s="19" t="n">
        <v>0.212532825693309</v>
      </c>
      <c r="AU1485" s="19"/>
      <c r="AV1485" s="19" t="n">
        <v>0.164906835796361</v>
      </c>
      <c r="AW1485" s="19" t="n">
        <v>0.176984728314336</v>
      </c>
      <c r="AX1485" s="19" t="n">
        <v>0.150065438074937</v>
      </c>
      <c r="AY1485" s="19" t="n">
        <v>0.168772706911303</v>
      </c>
      <c r="AZ1485" s="19" t="n">
        <v>0.216954053173319</v>
      </c>
      <c r="BA1485" s="19" t="n">
        <v>0.145908698083317</v>
      </c>
      <c r="BB1485" s="19"/>
      <c r="BC1485" s="19" t="n">
        <v>0.17669578521995</v>
      </c>
      <c r="BD1485" s="19" t="n">
        <v>0.16920521615004</v>
      </c>
      <c r="BE1485" s="19" t="n">
        <v>0.144197338451003</v>
      </c>
      <c r="BF1485" s="19" t="n">
        <v>0.174507922133781</v>
      </c>
      <c r="BG1485" s="19" t="n">
        <v>0.064032110560969</v>
      </c>
    </row>
    <row r="1486">
      <c r="B1486" t="s">
        <v>579</v>
      </c>
      <c r="C1486" s="19" t="n">
        <v>0.0568055736197072</v>
      </c>
      <c r="D1486" s="19" t="n">
        <v>0.0709178737395356</v>
      </c>
      <c r="E1486" s="19" t="n">
        <v>0.0435995102853729</v>
      </c>
      <c r="F1486" s="19"/>
      <c r="G1486" s="19" t="n">
        <v>0.0599112632239963</v>
      </c>
      <c r="H1486" s="19" t="n">
        <v>0.0467695207416993</v>
      </c>
      <c r="I1486" s="19" t="n">
        <v>0.066266747614941</v>
      </c>
      <c r="J1486" s="19" t="n">
        <v>0.0707245917364985</v>
      </c>
      <c r="K1486" s="19" t="n">
        <v>0.0564223275106828</v>
      </c>
      <c r="L1486" s="19" t="n">
        <v>0.0434215407137314</v>
      </c>
      <c r="M1486" s="19"/>
      <c r="N1486" s="19" t="n">
        <v>0.0376073046161958</v>
      </c>
      <c r="O1486" s="19" t="n">
        <v>0.0609691548964323</v>
      </c>
      <c r="P1486" s="19" t="n">
        <v>0.0560373484609614</v>
      </c>
      <c r="Q1486" s="19" t="n">
        <v>0.072469964360292</v>
      </c>
      <c r="R1486" s="19"/>
      <c r="S1486" s="19" t="n">
        <v>0.0485684317178234</v>
      </c>
      <c r="T1486" s="19" t="n">
        <v>0.0218315895852146</v>
      </c>
      <c r="U1486" s="19" t="n">
        <v>0.0482527745993633</v>
      </c>
      <c r="V1486" s="19" t="n">
        <v>0.0503591865827033</v>
      </c>
      <c r="W1486" s="19" t="n">
        <v>0.049368301441243</v>
      </c>
      <c r="X1486" s="19" t="n">
        <v>0.113136956624777</v>
      </c>
      <c r="Y1486" s="19" t="n">
        <v>0.0311286415289152</v>
      </c>
      <c r="Z1486" s="19" t="n">
        <v>0.0660001525226913</v>
      </c>
      <c r="AA1486" s="19" t="n">
        <v>0.0556809443471745</v>
      </c>
      <c r="AB1486" s="19" t="n">
        <v>0.091030371208774</v>
      </c>
      <c r="AC1486" s="19" t="n">
        <v>0.120077136111284</v>
      </c>
      <c r="AD1486" s="19" t="n">
        <v>0</v>
      </c>
      <c r="AE1486" s="19"/>
      <c r="AF1486" s="19" t="n">
        <v>0.0517074936001809</v>
      </c>
      <c r="AG1486" s="19" t="n">
        <v>0.07029197309753</v>
      </c>
      <c r="AH1486" s="19" t="n">
        <v>0.0400785621870031</v>
      </c>
      <c r="AI1486" s="19"/>
      <c r="AJ1486" s="19" t="n">
        <v>0.0406927867732741</v>
      </c>
      <c r="AK1486" s="19" t="n">
        <v>0.0625874636814159</v>
      </c>
      <c r="AL1486" s="19" t="n">
        <v>0.100421101591863</v>
      </c>
      <c r="AM1486" s="19" t="n">
        <v>0.171175936801453</v>
      </c>
      <c r="AN1486" s="19" t="n">
        <v>0.0607578684211122</v>
      </c>
      <c r="AO1486" s="19"/>
      <c r="AP1486" s="19" t="n">
        <v>0.0429617992779295</v>
      </c>
      <c r="AQ1486" s="19" t="n">
        <v>0.0616505650556409</v>
      </c>
      <c r="AR1486" s="19" t="n">
        <v>0.0914270476803897</v>
      </c>
      <c r="AS1486" s="19" t="n">
        <v>0.0567780888992473</v>
      </c>
      <c r="AT1486" s="19" t="n">
        <v>0.0238210069819626</v>
      </c>
      <c r="AU1486" s="19"/>
      <c r="AV1486" s="19" t="n">
        <v>0.0544598644204354</v>
      </c>
      <c r="AW1486" s="19" t="n">
        <v>0.0353468708767511</v>
      </c>
      <c r="AX1486" s="19" t="n">
        <v>0.0918184993949003</v>
      </c>
      <c r="AY1486" s="19" t="n">
        <v>0.0718716426123494</v>
      </c>
      <c r="AZ1486" s="19" t="n">
        <v>0.0482441936746944</v>
      </c>
      <c r="BA1486" s="19" t="n">
        <v>0.0196729985602701</v>
      </c>
      <c r="BB1486" s="19"/>
      <c r="BC1486" s="19" t="n">
        <v>0.0434745812223301</v>
      </c>
      <c r="BD1486" s="19" t="n">
        <v>0.0387066805512023</v>
      </c>
      <c r="BE1486" s="19" t="n">
        <v>0.0675862700809864</v>
      </c>
      <c r="BF1486" s="19" t="n">
        <v>0.0731507183696486</v>
      </c>
      <c r="BG1486" s="19" t="n">
        <v>0.140422999637854</v>
      </c>
    </row>
    <row r="1487">
      <c r="B1487" t="s">
        <v>100</v>
      </c>
      <c r="C1487" s="19" t="n">
        <v>0.104951597758789</v>
      </c>
      <c r="D1487" s="19" t="n">
        <v>0.0982141490001822</v>
      </c>
      <c r="E1487" s="19" t="n">
        <v>0.112204320130625</v>
      </c>
      <c r="F1487" s="19"/>
      <c r="G1487" s="19" t="n">
        <v>0.0694258531449765</v>
      </c>
      <c r="H1487" s="19" t="n">
        <v>0.0939390419342742</v>
      </c>
      <c r="I1487" s="19" t="n">
        <v>0.112492669619398</v>
      </c>
      <c r="J1487" s="19" t="n">
        <v>0.118536541787818</v>
      </c>
      <c r="K1487" s="19" t="n">
        <v>0.105147002822838</v>
      </c>
      <c r="L1487" s="19" t="n">
        <v>0.118144343328726</v>
      </c>
      <c r="M1487" s="19"/>
      <c r="N1487" s="19" t="n">
        <v>0.0881061441782736</v>
      </c>
      <c r="O1487" s="19" t="n">
        <v>0.0914798248355887</v>
      </c>
      <c r="P1487" s="19" t="n">
        <v>0.0994344534931898</v>
      </c>
      <c r="Q1487" s="19" t="n">
        <v>0.140180860724345</v>
      </c>
      <c r="R1487" s="19"/>
      <c r="S1487" s="19" t="n">
        <v>0.0999570045188605</v>
      </c>
      <c r="T1487" s="19" t="n">
        <v>0.0796239818964085</v>
      </c>
      <c r="U1487" s="19" t="n">
        <v>0.12308938949154</v>
      </c>
      <c r="V1487" s="19" t="n">
        <v>0.057430461477217</v>
      </c>
      <c r="W1487" s="19" t="n">
        <v>0.10402462800708</v>
      </c>
      <c r="X1487" s="19" t="n">
        <v>0.151728220279641</v>
      </c>
      <c r="Y1487" s="19" t="n">
        <v>0.0974664790287942</v>
      </c>
      <c r="Z1487" s="19" t="n">
        <v>0.14809315319499</v>
      </c>
      <c r="AA1487" s="19" t="n">
        <v>0.108239527519875</v>
      </c>
      <c r="AB1487" s="19" t="n">
        <v>0.125216697063042</v>
      </c>
      <c r="AC1487" s="19" t="n">
        <v>0.0985047262028857</v>
      </c>
      <c r="AD1487" s="19" t="n">
        <v>0.118191766747614</v>
      </c>
      <c r="AE1487" s="19"/>
      <c r="AF1487" s="19" t="n">
        <v>0.108708417454637</v>
      </c>
      <c r="AG1487" s="19" t="n">
        <v>0.087412150567724</v>
      </c>
      <c r="AH1487" s="19" t="n">
        <v>0.156814200066366</v>
      </c>
      <c r="AI1487" s="19"/>
      <c r="AJ1487" s="19" t="n">
        <v>0.0858421730588758</v>
      </c>
      <c r="AK1487" s="19" t="n">
        <v>0.0728711581854287</v>
      </c>
      <c r="AL1487" s="19" t="n">
        <v>0.180700965424598</v>
      </c>
      <c r="AM1487" s="19" t="n">
        <v>0.159828589807932</v>
      </c>
      <c r="AN1487" s="19" t="n">
        <v>0.182263285786153</v>
      </c>
      <c r="AO1487" s="19"/>
      <c r="AP1487" s="19" t="n">
        <v>0.0865572212716602</v>
      </c>
      <c r="AQ1487" s="19" t="n">
        <v>0.079240257778561</v>
      </c>
      <c r="AR1487" s="19" t="n">
        <v>0.128058906696564</v>
      </c>
      <c r="AS1487" s="19" t="n">
        <v>0.104314579283141</v>
      </c>
      <c r="AT1487" s="19" t="n">
        <v>0.161401644134898</v>
      </c>
      <c r="AU1487" s="19"/>
      <c r="AV1487" s="19" t="n">
        <v>0.0699915393177865</v>
      </c>
      <c r="AW1487" s="19" t="n">
        <v>0.0827713965415081</v>
      </c>
      <c r="AX1487" s="19" t="n">
        <v>0.107846006751129</v>
      </c>
      <c r="AY1487" s="19" t="n">
        <v>0.0929041922595367</v>
      </c>
      <c r="AZ1487" s="19" t="n">
        <v>0.156761281897271</v>
      </c>
      <c r="BA1487" s="19" t="n">
        <v>0.250943682291555</v>
      </c>
      <c r="BB1487" s="19"/>
      <c r="BC1487" s="19" t="n">
        <v>0.124829533558068</v>
      </c>
      <c r="BD1487" s="19" t="n">
        <v>0.0953710391968683</v>
      </c>
      <c r="BE1487" s="19" t="n">
        <v>0.098675812616045</v>
      </c>
      <c r="BF1487" s="19" t="n">
        <v>0.0974702170948254</v>
      </c>
      <c r="BG1487" s="19" t="n">
        <v>0.114516774819592</v>
      </c>
    </row>
    <row r="1488">
      <c r="B1488" t="s">
        <v>580</v>
      </c>
      <c r="C1488" s="19" t="n">
        <v>0.674095246363865</v>
      </c>
      <c r="D1488" s="19" t="n">
        <v>0.657559112966551</v>
      </c>
      <c r="E1488" s="19" t="n">
        <v>0.687708095783381</v>
      </c>
      <c r="F1488" s="19"/>
      <c r="G1488" s="19" t="n">
        <v>0.713904121212193</v>
      </c>
      <c r="H1488" s="19" t="n">
        <v>0.685763017001141</v>
      </c>
      <c r="I1488" s="19" t="n">
        <v>0.647823735311684</v>
      </c>
      <c r="J1488" s="19" t="n">
        <v>0.643238946159551</v>
      </c>
      <c r="K1488" s="19" t="n">
        <v>0.686254751120633</v>
      </c>
      <c r="L1488" s="19" t="n">
        <v>0.678811190425071</v>
      </c>
      <c r="M1488" s="19"/>
      <c r="N1488" s="19" t="n">
        <v>0.707530861300155</v>
      </c>
      <c r="O1488" s="19" t="n">
        <v>0.702229927039179</v>
      </c>
      <c r="P1488" s="19" t="n">
        <v>0.642475562285196</v>
      </c>
      <c r="Q1488" s="19" t="n">
        <v>0.639269611491757</v>
      </c>
      <c r="R1488" s="19"/>
      <c r="S1488" s="19" t="n">
        <v>0.681870262518565</v>
      </c>
      <c r="T1488" s="19" t="n">
        <v>0.718242669289255</v>
      </c>
      <c r="U1488" s="19" t="n">
        <v>0.622189313949573</v>
      </c>
      <c r="V1488" s="19" t="n">
        <v>0.646043873866451</v>
      </c>
      <c r="W1488" s="19" t="n">
        <v>0.742892935301684</v>
      </c>
      <c r="X1488" s="19" t="n">
        <v>0.626576539876613</v>
      </c>
      <c r="Y1488" s="19" t="n">
        <v>0.791459851243341</v>
      </c>
      <c r="Z1488" s="19" t="n">
        <v>0.640715326774051</v>
      </c>
      <c r="AA1488" s="19" t="n">
        <v>0.630160823525152</v>
      </c>
      <c r="AB1488" s="19" t="n">
        <v>0.640596724961065</v>
      </c>
      <c r="AC1488" s="19" t="n">
        <v>0.592250288455877</v>
      </c>
      <c r="AD1488" s="19" t="n">
        <v>0.777770747372719</v>
      </c>
      <c r="AE1488" s="19"/>
      <c r="AF1488" s="19" t="n">
        <v>0.657017033727207</v>
      </c>
      <c r="AG1488" s="19" t="n">
        <v>0.696376095639838</v>
      </c>
      <c r="AH1488" s="19" t="n">
        <v>0.627465001294371</v>
      </c>
      <c r="AI1488" s="19"/>
      <c r="AJ1488" s="19" t="n">
        <v>0.674921309694159</v>
      </c>
      <c r="AK1488" s="19" t="n">
        <v>0.705041680974568</v>
      </c>
      <c r="AL1488" s="19" t="n">
        <v>0.657857634223504</v>
      </c>
      <c r="AM1488" s="19" t="n">
        <v>0.501937148316305</v>
      </c>
      <c r="AN1488" s="19" t="n">
        <v>0.590609113779045</v>
      </c>
      <c r="AO1488" s="19"/>
      <c r="AP1488" s="19" t="n">
        <v>0.712288179942193</v>
      </c>
      <c r="AQ1488" s="19" t="n">
        <v>0.689122749382145</v>
      </c>
      <c r="AR1488" s="19" t="n">
        <v>0.604581088580794</v>
      </c>
      <c r="AS1488" s="19" t="n">
        <v>0.667142439576735</v>
      </c>
      <c r="AT1488" s="19" t="n">
        <v>0.60224452318983</v>
      </c>
      <c r="AU1488" s="19"/>
      <c r="AV1488" s="19" t="n">
        <v>0.710641760465418</v>
      </c>
      <c r="AW1488" s="19" t="n">
        <v>0.704897004267405</v>
      </c>
      <c r="AX1488" s="19" t="n">
        <v>0.650270055779034</v>
      </c>
      <c r="AY1488" s="19" t="n">
        <v>0.666451458216811</v>
      </c>
      <c r="AZ1488" s="19" t="n">
        <v>0.578040471254716</v>
      </c>
      <c r="BA1488" s="19" t="n">
        <v>0.583474621064858</v>
      </c>
      <c r="BB1488" s="19"/>
      <c r="BC1488" s="19" t="n">
        <v>0.655000099999652</v>
      </c>
      <c r="BD1488" s="19" t="n">
        <v>0.69671706410189</v>
      </c>
      <c r="BE1488" s="19" t="n">
        <v>0.689540578851966</v>
      </c>
      <c r="BF1488" s="19" t="n">
        <v>0.654871142401745</v>
      </c>
      <c r="BG1488" s="19" t="n">
        <v>0.681028114981585</v>
      </c>
    </row>
    <row r="1489">
      <c r="B1489" t="s">
        <v>141</v>
      </c>
      <c r="C1489" s="19" t="n">
        <v>-0.569143648605076</v>
      </c>
      <c r="D1489" s="19" t="n">
        <v>-0.559344963966369</v>
      </c>
      <c r="E1489" s="19" t="n">
        <v>-0.575503775652756</v>
      </c>
      <c r="F1489" s="19"/>
      <c r="G1489" s="19" t="n">
        <v>-0.644478268067216</v>
      </c>
      <c r="H1489" s="19" t="n">
        <v>-0.591823975066867</v>
      </c>
      <c r="I1489" s="19" t="n">
        <v>-0.535331065692286</v>
      </c>
      <c r="J1489" s="19" t="n">
        <v>-0.524702404371733</v>
      </c>
      <c r="K1489" s="19" t="n">
        <v>-0.581107748297796</v>
      </c>
      <c r="L1489" s="19" t="n">
        <v>-0.560666847096345</v>
      </c>
      <c r="M1489" s="19"/>
      <c r="N1489" s="19" t="n">
        <v>-0.619424717121882</v>
      </c>
      <c r="O1489" s="19" t="n">
        <v>-0.610750102203591</v>
      </c>
      <c r="P1489" s="19" t="n">
        <v>-0.543041108792007</v>
      </c>
      <c r="Q1489" s="19" t="n">
        <v>-0.499088750767412</v>
      </c>
      <c r="R1489" s="19"/>
      <c r="S1489" s="19" t="n">
        <v>-0.581913257999705</v>
      </c>
      <c r="T1489" s="19" t="n">
        <v>-0.638618687392847</v>
      </c>
      <c r="U1489" s="19" t="n">
        <v>-0.499099924458032</v>
      </c>
      <c r="V1489" s="19" t="n">
        <v>-0.588613412389234</v>
      </c>
      <c r="W1489" s="19" t="n">
        <v>-0.638868307294605</v>
      </c>
      <c r="X1489" s="19" t="n">
        <v>-0.474848319596973</v>
      </c>
      <c r="Y1489" s="19" t="n">
        <v>-0.693993372214547</v>
      </c>
      <c r="Z1489" s="19" t="n">
        <v>-0.49262217357906</v>
      </c>
      <c r="AA1489" s="19" t="n">
        <v>-0.521921296005278</v>
      </c>
      <c r="AB1489" s="19" t="n">
        <v>-0.515380027898024</v>
      </c>
      <c r="AC1489" s="19" t="n">
        <v>-0.493745562252991</v>
      </c>
      <c r="AD1489" s="19" t="n">
        <v>-0.659578980625106</v>
      </c>
      <c r="AE1489" s="19"/>
      <c r="AF1489" s="19" t="n">
        <v>-0.548308616272569</v>
      </c>
      <c r="AG1489" s="19" t="n">
        <v>-0.608963945072114</v>
      </c>
      <c r="AH1489" s="19" t="n">
        <v>-0.470650801228005</v>
      </c>
      <c r="AI1489" s="19"/>
      <c r="AJ1489" s="19" t="n">
        <v>-0.589079136635284</v>
      </c>
      <c r="AK1489" s="19" t="n">
        <v>-0.632170522789139</v>
      </c>
      <c r="AL1489" s="19" t="n">
        <v>-0.477156668798906</v>
      </c>
      <c r="AM1489" s="19" t="n">
        <v>-0.342108558508373</v>
      </c>
      <c r="AN1489" s="19" t="n">
        <v>-0.408345827992892</v>
      </c>
      <c r="AO1489" s="19"/>
      <c r="AP1489" s="19" t="n">
        <v>-0.625730958670532</v>
      </c>
      <c r="AQ1489" s="19" t="n">
        <v>-0.609882491603584</v>
      </c>
      <c r="AR1489" s="19" t="n">
        <v>-0.47652218188423</v>
      </c>
      <c r="AS1489" s="19" t="n">
        <v>-0.562827860293594</v>
      </c>
      <c r="AT1489" s="19" t="n">
        <v>-0.440842879054933</v>
      </c>
      <c r="AU1489" s="19"/>
      <c r="AV1489" s="19" t="n">
        <v>-0.640650221147631</v>
      </c>
      <c r="AW1489" s="19" t="n">
        <v>-0.622125607725897</v>
      </c>
      <c r="AX1489" s="19" t="n">
        <v>-0.542424049027905</v>
      </c>
      <c r="AY1489" s="19" t="n">
        <v>-0.573547265957274</v>
      </c>
      <c r="AZ1489" s="19" t="n">
        <v>-0.421279189357446</v>
      </c>
      <c r="BA1489" s="19" t="n">
        <v>-0.332530938773303</v>
      </c>
      <c r="BB1489" s="19"/>
      <c r="BC1489" s="19" t="n">
        <v>-0.530170566441583</v>
      </c>
      <c r="BD1489" s="19" t="n">
        <v>-0.601346024905021</v>
      </c>
      <c r="BE1489" s="19" t="n">
        <v>-0.590864766235921</v>
      </c>
      <c r="BF1489" s="19" t="n">
        <v>-0.55740092530692</v>
      </c>
      <c r="BG1489" s="19" t="n">
        <v>-0.566511340161993</v>
      </c>
    </row>
    <row r="1490">
      <c r="C1490" s="19"/>
      <c r="D1490" s="19"/>
      <c r="E1490" s="19"/>
      <c r="F1490" s="19"/>
      <c r="G1490" s="19"/>
      <c r="H1490" s="19"/>
      <c r="I1490" s="19"/>
      <c r="J1490" s="19"/>
      <c r="K1490" s="19"/>
      <c r="L1490" s="19"/>
      <c r="M1490" s="19"/>
      <c r="N1490" s="19"/>
      <c r="O1490" s="19"/>
      <c r="P1490" s="19"/>
      <c r="Q1490" s="19"/>
      <c r="R1490" s="19"/>
      <c r="S1490" s="19"/>
      <c r="T1490" s="19"/>
      <c r="U1490" s="19"/>
      <c r="V1490" s="19"/>
      <c r="W1490" s="19"/>
      <c r="X1490" s="19"/>
      <c r="Y1490" s="19"/>
      <c r="Z1490" s="19"/>
      <c r="AA1490" s="19"/>
      <c r="AB1490" s="19"/>
      <c r="AC1490" s="19"/>
      <c r="AD1490" s="19"/>
      <c r="AE1490" s="19"/>
      <c r="AF1490" s="19"/>
      <c r="AG1490" s="19"/>
      <c r="AH1490" s="19"/>
      <c r="AI1490" s="19"/>
      <c r="AJ1490" s="19"/>
      <c r="AK1490" s="19"/>
      <c r="AL1490" s="19"/>
      <c r="AM1490" s="19"/>
      <c r="AN1490" s="19"/>
      <c r="AO1490" s="19"/>
      <c r="AP1490" s="19"/>
      <c r="AQ1490" s="19"/>
      <c r="AR1490" s="19"/>
      <c r="AS1490" s="19"/>
      <c r="AT1490" s="19"/>
      <c r="AU1490" s="19"/>
      <c r="AV1490" s="19"/>
      <c r="AW1490" s="19"/>
      <c r="AX1490" s="19"/>
      <c r="AY1490" s="19"/>
      <c r="AZ1490" s="19"/>
      <c r="BA1490" s="19"/>
      <c r="BB1490" s="19"/>
      <c r="BC1490" s="19"/>
      <c r="BD1490" s="19"/>
      <c r="BE1490" s="19"/>
      <c r="BF1490" s="19"/>
      <c r="BG1490" s="19"/>
    </row>
    <row r="1491">
      <c r="B1491" s="7" t="s">
        <v>586</v>
      </c>
      <c r="C1491" s="19"/>
      <c r="D1491" s="19"/>
      <c r="E1491" s="19"/>
      <c r="F1491" s="19"/>
      <c r="G1491" s="19"/>
      <c r="H1491" s="19"/>
      <c r="I1491" s="19"/>
      <c r="J1491" s="19"/>
      <c r="K1491" s="19"/>
      <c r="L1491" s="19"/>
      <c r="M1491" s="19"/>
      <c r="N1491" s="19"/>
      <c r="O1491" s="19"/>
      <c r="P1491" s="19"/>
      <c r="Q1491" s="19"/>
      <c r="R1491" s="19"/>
      <c r="S1491" s="19"/>
      <c r="T1491" s="19"/>
      <c r="U1491" s="19"/>
      <c r="V1491" s="19"/>
      <c r="W1491" s="19"/>
      <c r="X1491" s="19"/>
      <c r="Y1491" s="19"/>
      <c r="Z1491" s="19"/>
      <c r="AA1491" s="19"/>
      <c r="AB1491" s="19"/>
      <c r="AC1491" s="19"/>
      <c r="AD1491" s="19"/>
      <c r="AE1491" s="19"/>
      <c r="AF1491" s="19"/>
      <c r="AG1491" s="19"/>
      <c r="AH1491" s="19"/>
      <c r="AI1491" s="19"/>
      <c r="AJ1491" s="19"/>
      <c r="AK1491" s="19"/>
      <c r="AL1491" s="19"/>
      <c r="AM1491" s="19"/>
      <c r="AN1491" s="19"/>
      <c r="AO1491" s="19"/>
      <c r="AP1491" s="19"/>
      <c r="AQ1491" s="19"/>
      <c r="AR1491" s="19"/>
      <c r="AS1491" s="19"/>
      <c r="AT1491" s="19"/>
      <c r="AU1491" s="19"/>
      <c r="AV1491" s="19"/>
      <c r="AW1491" s="19"/>
      <c r="AX1491" s="19"/>
      <c r="AY1491" s="19"/>
      <c r="AZ1491" s="19"/>
      <c r="BA1491" s="19"/>
      <c r="BB1491" s="19"/>
      <c r="BC1491" s="19"/>
      <c r="BD1491" s="19"/>
      <c r="BE1491" s="19"/>
      <c r="BF1491" s="19"/>
      <c r="BG1491" s="19"/>
    </row>
    <row r="1492">
      <c r="B1492" s="26" t="s">
        <v>331</v>
      </c>
      <c r="C1492" s="19"/>
      <c r="D1492" s="19"/>
      <c r="E1492" s="19"/>
      <c r="F1492" s="19"/>
      <c r="G1492" s="19"/>
      <c r="H1492" s="19"/>
      <c r="I1492" s="19"/>
      <c r="J1492" s="19"/>
      <c r="K1492" s="19"/>
      <c r="L1492" s="19"/>
      <c r="M1492" s="19"/>
      <c r="N1492" s="19"/>
      <c r="O1492" s="19"/>
      <c r="P1492" s="19"/>
      <c r="Q1492" s="19"/>
      <c r="R1492" s="19"/>
      <c r="S1492" s="19"/>
      <c r="T1492" s="19"/>
      <c r="U1492" s="19"/>
      <c r="V1492" s="19"/>
      <c r="W1492" s="19"/>
      <c r="X1492" s="19"/>
      <c r="Y1492" s="19"/>
      <c r="Z1492" s="19"/>
      <c r="AA1492" s="19"/>
      <c r="AB1492" s="19"/>
      <c r="AC1492" s="19"/>
      <c r="AD1492" s="19"/>
      <c r="AE1492" s="19"/>
      <c r="AF1492" s="19"/>
      <c r="AG1492" s="19"/>
      <c r="AH1492" s="19"/>
      <c r="AI1492" s="19"/>
      <c r="AJ1492" s="19"/>
      <c r="AK1492" s="19"/>
      <c r="AL1492" s="19"/>
      <c r="AM1492" s="19"/>
      <c r="AN1492" s="19"/>
      <c r="AO1492" s="19"/>
      <c r="AP1492" s="19"/>
      <c r="AQ1492" s="19"/>
      <c r="AR1492" s="19"/>
      <c r="AS1492" s="19"/>
      <c r="AT1492" s="19"/>
      <c r="AU1492" s="19"/>
      <c r="AV1492" s="19"/>
      <c r="AW1492" s="19"/>
      <c r="AX1492" s="19"/>
      <c r="AY1492" s="19"/>
      <c r="AZ1492" s="19"/>
      <c r="BA1492" s="19"/>
      <c r="BB1492" s="19"/>
      <c r="BC1492" s="19"/>
      <c r="BD1492" s="19"/>
      <c r="BE1492" s="19"/>
      <c r="BF1492" s="19"/>
      <c r="BG1492" s="19"/>
    </row>
    <row r="1493">
      <c r="B1493" t="s">
        <v>576</v>
      </c>
      <c r="C1493" s="19" t="n">
        <v>0.181390169763492</v>
      </c>
      <c r="D1493" s="19" t="n">
        <v>0.190057110912503</v>
      </c>
      <c r="E1493" s="19" t="n">
        <v>0.1743312958521</v>
      </c>
      <c r="F1493" s="19"/>
      <c r="G1493" s="19" t="n">
        <v>0.234804717905739</v>
      </c>
      <c r="H1493" s="19" t="n">
        <v>0.202206280947337</v>
      </c>
      <c r="I1493" s="19" t="n">
        <v>0.133642778886166</v>
      </c>
      <c r="J1493" s="19" t="n">
        <v>0.177191804256807</v>
      </c>
      <c r="K1493" s="19" t="n">
        <v>0.174082638182666</v>
      </c>
      <c r="L1493" s="19" t="n">
        <v>0.179806378540932</v>
      </c>
      <c r="M1493" s="19"/>
      <c r="N1493" s="19" t="n">
        <v>0.174433407164168</v>
      </c>
      <c r="O1493" s="19" t="n">
        <v>0.143341023879622</v>
      </c>
      <c r="P1493" s="19" t="n">
        <v>0.208398852678851</v>
      </c>
      <c r="Q1493" s="19" t="n">
        <v>0.203696478196634</v>
      </c>
      <c r="R1493" s="19"/>
      <c r="S1493" s="19" t="n">
        <v>0.188036887360547</v>
      </c>
      <c r="T1493" s="19" t="n">
        <v>0.156735942462477</v>
      </c>
      <c r="U1493" s="19" t="n">
        <v>0.141582432583441</v>
      </c>
      <c r="V1493" s="19" t="n">
        <v>0.280604791682239</v>
      </c>
      <c r="W1493" s="19" t="n">
        <v>0.190236317249893</v>
      </c>
      <c r="X1493" s="19" t="n">
        <v>0.148430921370067</v>
      </c>
      <c r="Y1493" s="19" t="n">
        <v>0.181509460769254</v>
      </c>
      <c r="Z1493" s="19" t="n">
        <v>0.143253544656789</v>
      </c>
      <c r="AA1493" s="19" t="n">
        <v>0.167490353032251</v>
      </c>
      <c r="AB1493" s="19" t="n">
        <v>0.214389427601763</v>
      </c>
      <c r="AC1493" s="19" t="n">
        <v>0.173905014380332</v>
      </c>
      <c r="AD1493" s="19" t="n">
        <v>0.143295681015114</v>
      </c>
      <c r="AE1493" s="19"/>
      <c r="AF1493" s="19" t="n">
        <v>0.189054155926655</v>
      </c>
      <c r="AG1493" s="19" t="n">
        <v>0.168470155965068</v>
      </c>
      <c r="AH1493" s="19" t="n">
        <v>0.175748458825191</v>
      </c>
      <c r="AI1493" s="19"/>
      <c r="AJ1493" s="19" t="n">
        <v>0.186554816909207</v>
      </c>
      <c r="AK1493" s="19" t="n">
        <v>0.178897101094132</v>
      </c>
      <c r="AL1493" s="19" t="n">
        <v>0.209528497559623</v>
      </c>
      <c r="AM1493" s="19" t="n">
        <v>0.177217283821209</v>
      </c>
      <c r="AN1493" s="19" t="n">
        <v>0.115902858035977</v>
      </c>
      <c r="AO1493" s="19"/>
      <c r="AP1493" s="19" t="n">
        <v>0.172061376499014</v>
      </c>
      <c r="AQ1493" s="19" t="n">
        <v>0.198628587175454</v>
      </c>
      <c r="AR1493" s="19" t="n">
        <v>0.117829671147003</v>
      </c>
      <c r="AS1493" s="19" t="n">
        <v>0.210683174124888</v>
      </c>
      <c r="AT1493" s="19" t="n">
        <v>0.157758667882061</v>
      </c>
      <c r="AU1493" s="19"/>
      <c r="AV1493" s="19" t="n">
        <v>0.207546573965563</v>
      </c>
      <c r="AW1493" s="19" t="n">
        <v>0.164632324134199</v>
      </c>
      <c r="AX1493" s="19" t="n">
        <v>0.164630614622065</v>
      </c>
      <c r="AY1493" s="19" t="n">
        <v>0.203644490912153</v>
      </c>
      <c r="AZ1493" s="19" t="n">
        <v>0.15001633163888</v>
      </c>
      <c r="BA1493" s="19" t="n">
        <v>0.10136630664084</v>
      </c>
      <c r="BB1493" s="19"/>
      <c r="BC1493" s="19" t="n">
        <v>0.179311086853203</v>
      </c>
      <c r="BD1493" s="19" t="n">
        <v>0.172722793828886</v>
      </c>
      <c r="BE1493" s="19" t="n">
        <v>0.157168718052369</v>
      </c>
      <c r="BF1493" s="19" t="n">
        <v>0.245514925933987</v>
      </c>
      <c r="BG1493" s="19" t="n">
        <v>0.242835290619122</v>
      </c>
    </row>
    <row r="1494">
      <c r="B1494" t="s">
        <v>577</v>
      </c>
      <c r="C1494" s="19" t="n">
        <v>0.342643312202913</v>
      </c>
      <c r="D1494" s="19" t="n">
        <v>0.391209913114701</v>
      </c>
      <c r="E1494" s="19" t="n">
        <v>0.294410155248952</v>
      </c>
      <c r="F1494" s="19"/>
      <c r="G1494" s="19" t="n">
        <v>0.333083938143259</v>
      </c>
      <c r="H1494" s="19" t="n">
        <v>0.382929770937414</v>
      </c>
      <c r="I1494" s="19" t="n">
        <v>0.363234813808469</v>
      </c>
      <c r="J1494" s="19" t="n">
        <v>0.273937384939336</v>
      </c>
      <c r="K1494" s="19" t="n">
        <v>0.360706652203138</v>
      </c>
      <c r="L1494" s="19" t="n">
        <v>0.344949183614998</v>
      </c>
      <c r="M1494" s="19"/>
      <c r="N1494" s="19" t="n">
        <v>0.344451710576775</v>
      </c>
      <c r="O1494" s="19" t="n">
        <v>0.354037299939426</v>
      </c>
      <c r="P1494" s="19" t="n">
        <v>0.344219777193433</v>
      </c>
      <c r="Q1494" s="19" t="n">
        <v>0.327949970077396</v>
      </c>
      <c r="R1494" s="19"/>
      <c r="S1494" s="19" t="n">
        <v>0.394488987889169</v>
      </c>
      <c r="T1494" s="19" t="n">
        <v>0.319662280638795</v>
      </c>
      <c r="U1494" s="19" t="n">
        <v>0.295592811899669</v>
      </c>
      <c r="V1494" s="19" t="n">
        <v>0.409779356277658</v>
      </c>
      <c r="W1494" s="19" t="n">
        <v>0.297562970001754</v>
      </c>
      <c r="X1494" s="19" t="n">
        <v>0.362027446813256</v>
      </c>
      <c r="Y1494" s="19" t="n">
        <v>0.3290504262878</v>
      </c>
      <c r="Z1494" s="19" t="n">
        <v>0.37024083765487</v>
      </c>
      <c r="AA1494" s="19" t="n">
        <v>0.355183610733371</v>
      </c>
      <c r="AB1494" s="19" t="n">
        <v>0.292644939606944</v>
      </c>
      <c r="AC1494" s="19" t="n">
        <v>0.334311891662625</v>
      </c>
      <c r="AD1494" s="19" t="n">
        <v>0.297347397701402</v>
      </c>
      <c r="AE1494" s="19"/>
      <c r="AF1494" s="19" t="n">
        <v>0.340958404661363</v>
      </c>
      <c r="AG1494" s="19" t="n">
        <v>0.322527322863301</v>
      </c>
      <c r="AH1494" s="19" t="n">
        <v>0.379032252318175</v>
      </c>
      <c r="AI1494" s="19"/>
      <c r="AJ1494" s="19" t="n">
        <v>0.357603854890308</v>
      </c>
      <c r="AK1494" s="19" t="n">
        <v>0.380689404591946</v>
      </c>
      <c r="AL1494" s="19" t="n">
        <v>0.272472460050752</v>
      </c>
      <c r="AM1494" s="19" t="n">
        <v>0.395193785250668</v>
      </c>
      <c r="AN1494" s="19" t="n">
        <v>0.372124738152586</v>
      </c>
      <c r="AO1494" s="19"/>
      <c r="AP1494" s="19" t="n">
        <v>0.335968942496527</v>
      </c>
      <c r="AQ1494" s="19" t="n">
        <v>0.359031616314923</v>
      </c>
      <c r="AR1494" s="19" t="n">
        <v>0.37154133118872</v>
      </c>
      <c r="AS1494" s="19" t="n">
        <v>0.362097100841425</v>
      </c>
      <c r="AT1494" s="19" t="n">
        <v>0.205602301659986</v>
      </c>
      <c r="AU1494" s="19"/>
      <c r="AV1494" s="19" t="n">
        <v>0.34942505982408</v>
      </c>
      <c r="AW1494" s="19" t="n">
        <v>0.331024090539899</v>
      </c>
      <c r="AX1494" s="19" t="n">
        <v>0.379203997016479</v>
      </c>
      <c r="AY1494" s="19" t="n">
        <v>0.374805011414487</v>
      </c>
      <c r="AZ1494" s="19" t="n">
        <v>0.269118005622922</v>
      </c>
      <c r="BA1494" s="19" t="n">
        <v>0.27797952668717</v>
      </c>
      <c r="BB1494" s="19"/>
      <c r="BC1494" s="19" t="n">
        <v>0.329181398935075</v>
      </c>
      <c r="BD1494" s="19" t="n">
        <v>0.343425343440529</v>
      </c>
      <c r="BE1494" s="19" t="n">
        <v>0.351136380778495</v>
      </c>
      <c r="BF1494" s="19" t="n">
        <v>0.37382606575096</v>
      </c>
      <c r="BG1494" s="19" t="n">
        <v>0.0714967633707558</v>
      </c>
    </row>
    <row r="1495">
      <c r="B1495" t="s">
        <v>578</v>
      </c>
      <c r="C1495" s="19" t="n">
        <v>0.24834504741466</v>
      </c>
      <c r="D1495" s="19" t="n">
        <v>0.238282789930281</v>
      </c>
      <c r="E1495" s="19" t="n">
        <v>0.258085098211138</v>
      </c>
      <c r="F1495" s="19"/>
      <c r="G1495" s="19" t="n">
        <v>0.212844660919552</v>
      </c>
      <c r="H1495" s="19" t="n">
        <v>0.180582947943475</v>
      </c>
      <c r="I1495" s="19" t="n">
        <v>0.24858252680909</v>
      </c>
      <c r="J1495" s="19" t="n">
        <v>0.289987231486782</v>
      </c>
      <c r="K1495" s="19" t="n">
        <v>0.242355640712584</v>
      </c>
      <c r="L1495" s="19" t="n">
        <v>0.29261590692944</v>
      </c>
      <c r="M1495" s="19"/>
      <c r="N1495" s="19" t="n">
        <v>0.283275825609853</v>
      </c>
      <c r="O1495" s="19" t="n">
        <v>0.2566120033513</v>
      </c>
      <c r="P1495" s="19" t="n">
        <v>0.206918244821643</v>
      </c>
      <c r="Q1495" s="19" t="n">
        <v>0.240540298840214</v>
      </c>
      <c r="R1495" s="19"/>
      <c r="S1495" s="19" t="n">
        <v>0.246565262869019</v>
      </c>
      <c r="T1495" s="19" t="n">
        <v>0.326787554503995</v>
      </c>
      <c r="U1495" s="19" t="n">
        <v>0.281358402848289</v>
      </c>
      <c r="V1495" s="19" t="n">
        <v>0.179764258380621</v>
      </c>
      <c r="W1495" s="19" t="n">
        <v>0.227183604042539</v>
      </c>
      <c r="X1495" s="19" t="n">
        <v>0.232359065824076</v>
      </c>
      <c r="Y1495" s="19" t="n">
        <v>0.253792269345234</v>
      </c>
      <c r="Z1495" s="19" t="n">
        <v>0.205055611411873</v>
      </c>
      <c r="AA1495" s="19" t="n">
        <v>0.210635150105461</v>
      </c>
      <c r="AB1495" s="19" t="n">
        <v>0.238827909688178</v>
      </c>
      <c r="AC1495" s="19" t="n">
        <v>0.240949414634929</v>
      </c>
      <c r="AD1495" s="19" t="n">
        <v>0.3372370110892</v>
      </c>
      <c r="AE1495" s="19"/>
      <c r="AF1495" s="19" t="n">
        <v>0.272435234085102</v>
      </c>
      <c r="AG1495" s="19" t="n">
        <v>0.266421110205751</v>
      </c>
      <c r="AH1495" s="19" t="n">
        <v>0.159616703178358</v>
      </c>
      <c r="AI1495" s="19"/>
      <c r="AJ1495" s="19" t="n">
        <v>0.259996903094596</v>
      </c>
      <c r="AK1495" s="19" t="n">
        <v>0.253179820550675</v>
      </c>
      <c r="AL1495" s="19" t="n">
        <v>0.237757890541527</v>
      </c>
      <c r="AM1495" s="19" t="n">
        <v>0.216106369487541</v>
      </c>
      <c r="AN1495" s="19" t="n">
        <v>0.200742050844146</v>
      </c>
      <c r="AO1495" s="19"/>
      <c r="AP1495" s="19" t="n">
        <v>0.289233759927308</v>
      </c>
      <c r="AQ1495" s="19" t="n">
        <v>0.234475800046768</v>
      </c>
      <c r="AR1495" s="19" t="n">
        <v>0.276724113527333</v>
      </c>
      <c r="AS1495" s="19" t="n">
        <v>0.240506509956254</v>
      </c>
      <c r="AT1495" s="19" t="n">
        <v>0.264319652747403</v>
      </c>
      <c r="AU1495" s="19"/>
      <c r="AV1495" s="19" t="n">
        <v>0.23464206192105</v>
      </c>
      <c r="AW1495" s="19" t="n">
        <v>0.285768572594852</v>
      </c>
      <c r="AX1495" s="19" t="n">
        <v>0.304116370726741</v>
      </c>
      <c r="AY1495" s="19" t="n">
        <v>0.25148805888685</v>
      </c>
      <c r="AZ1495" s="19" t="n">
        <v>0.262820293497256</v>
      </c>
      <c r="BA1495" s="19" t="n">
        <v>0.178374070526651</v>
      </c>
      <c r="BB1495" s="19"/>
      <c r="BC1495" s="19" t="n">
        <v>0.262380162429995</v>
      </c>
      <c r="BD1495" s="19" t="n">
        <v>0.242731401317973</v>
      </c>
      <c r="BE1495" s="19" t="n">
        <v>0.24382001934998</v>
      </c>
      <c r="BF1495" s="19" t="n">
        <v>0.228498411856031</v>
      </c>
      <c r="BG1495" s="19" t="n">
        <v>0.42884613326642</v>
      </c>
    </row>
    <row r="1496">
      <c r="B1496" t="s">
        <v>579</v>
      </c>
      <c r="C1496" s="19" t="n">
        <v>0.08366298246586</v>
      </c>
      <c r="D1496" s="19" t="n">
        <v>0.0831601211487179</v>
      </c>
      <c r="E1496" s="19" t="n">
        <v>0.0847485602077935</v>
      </c>
      <c r="F1496" s="19"/>
      <c r="G1496" s="19" t="n">
        <v>0.0713571760814171</v>
      </c>
      <c r="H1496" s="19" t="n">
        <v>0.0882015274826489</v>
      </c>
      <c r="I1496" s="19" t="n">
        <v>0.125319488109784</v>
      </c>
      <c r="J1496" s="19" t="n">
        <v>0.0777431063476957</v>
      </c>
      <c r="K1496" s="19" t="n">
        <v>0.0682889886409628</v>
      </c>
      <c r="L1496" s="19" t="n">
        <v>0.0694167643848597</v>
      </c>
      <c r="M1496" s="19"/>
      <c r="N1496" s="19" t="n">
        <v>0.0718907848764977</v>
      </c>
      <c r="O1496" s="19" t="n">
        <v>0.0989067148923734</v>
      </c>
      <c r="P1496" s="19" t="n">
        <v>0.09807836012195</v>
      </c>
      <c r="Q1496" s="19" t="n">
        <v>0.0676575133450269</v>
      </c>
      <c r="R1496" s="19"/>
      <c r="S1496" s="19" t="n">
        <v>0.0578400594570951</v>
      </c>
      <c r="T1496" s="19" t="n">
        <v>0.0865907141910714</v>
      </c>
      <c r="U1496" s="19" t="n">
        <v>0.128048045539512</v>
      </c>
      <c r="V1496" s="19" t="n">
        <v>0.069104268486656</v>
      </c>
      <c r="W1496" s="19" t="n">
        <v>0.0516958253001476</v>
      </c>
      <c r="X1496" s="19" t="n">
        <v>0.090791360742762</v>
      </c>
      <c r="Y1496" s="19" t="n">
        <v>0.0733400170832865</v>
      </c>
      <c r="Z1496" s="19" t="n">
        <v>0.0658658831153229</v>
      </c>
      <c r="AA1496" s="19" t="n">
        <v>0.0798953143122255</v>
      </c>
      <c r="AB1496" s="19" t="n">
        <v>0.112092152067575</v>
      </c>
      <c r="AC1496" s="19" t="n">
        <v>0.143546177976737</v>
      </c>
      <c r="AD1496" s="19" t="n">
        <v>0.0331086004705206</v>
      </c>
      <c r="AE1496" s="19"/>
      <c r="AF1496" s="19" t="n">
        <v>0.0733391362860766</v>
      </c>
      <c r="AG1496" s="19" t="n">
        <v>0.0923790393966505</v>
      </c>
      <c r="AH1496" s="19" t="n">
        <v>0.10563953424726</v>
      </c>
      <c r="AI1496" s="19"/>
      <c r="AJ1496" s="19" t="n">
        <v>0.0709547771654492</v>
      </c>
      <c r="AK1496" s="19" t="n">
        <v>0.0820245177890505</v>
      </c>
      <c r="AL1496" s="19" t="n">
        <v>0.0487196984970477</v>
      </c>
      <c r="AM1496" s="19" t="n">
        <v>0.0487619612735199</v>
      </c>
      <c r="AN1496" s="19" t="n">
        <v>0.0973883307677374</v>
      </c>
      <c r="AO1496" s="19"/>
      <c r="AP1496" s="19" t="n">
        <v>0.0710974969585302</v>
      </c>
      <c r="AQ1496" s="19" t="n">
        <v>0.0766154528519723</v>
      </c>
      <c r="AR1496" s="19" t="n">
        <v>0.0350510918830308</v>
      </c>
      <c r="AS1496" s="19" t="n">
        <v>0.0953245434355808</v>
      </c>
      <c r="AT1496" s="19" t="n">
        <v>0.116320677178141</v>
      </c>
      <c r="AU1496" s="19"/>
      <c r="AV1496" s="19" t="n">
        <v>0.0896867722951802</v>
      </c>
      <c r="AW1496" s="19" t="n">
        <v>0.0903748195259481</v>
      </c>
      <c r="AX1496" s="19" t="n">
        <v>0.0115991300728591</v>
      </c>
      <c r="AY1496" s="19" t="n">
        <v>0.0709097647899097</v>
      </c>
      <c r="AZ1496" s="19" t="n">
        <v>0.0842146095630399</v>
      </c>
      <c r="BA1496" s="19" t="n">
        <v>0.141512543521871</v>
      </c>
      <c r="BB1496" s="19"/>
      <c r="BC1496" s="19" t="n">
        <v>0.060825509099264</v>
      </c>
      <c r="BD1496" s="19" t="n">
        <v>0.0737445818248311</v>
      </c>
      <c r="BE1496" s="19" t="n">
        <v>0.106225326884513</v>
      </c>
      <c r="BF1496" s="19" t="n">
        <v>0.0828403891648674</v>
      </c>
      <c r="BG1496" s="19" t="n">
        <v>0.0750610734092097</v>
      </c>
    </row>
    <row r="1497">
      <c r="B1497" t="s">
        <v>100</v>
      </c>
      <c r="C1497" s="19" t="n">
        <v>0.143958488153075</v>
      </c>
      <c r="D1497" s="19" t="n">
        <v>0.0972900648937969</v>
      </c>
      <c r="E1497" s="19" t="n">
        <v>0.188424890480016</v>
      </c>
      <c r="F1497" s="19"/>
      <c r="G1497" s="19" t="n">
        <v>0.147909506950033</v>
      </c>
      <c r="H1497" s="19" t="n">
        <v>0.146079472689125</v>
      </c>
      <c r="I1497" s="19" t="n">
        <v>0.12922039238649</v>
      </c>
      <c r="J1497" s="19" t="n">
        <v>0.181140472969379</v>
      </c>
      <c r="K1497" s="19" t="n">
        <v>0.15456608026065</v>
      </c>
      <c r="L1497" s="19" t="n">
        <v>0.11321176652977</v>
      </c>
      <c r="M1497" s="19"/>
      <c r="N1497" s="19" t="n">
        <v>0.125948271772706</v>
      </c>
      <c r="O1497" s="19" t="n">
        <v>0.147102957937279</v>
      </c>
      <c r="P1497" s="19" t="n">
        <v>0.142384765184124</v>
      </c>
      <c r="Q1497" s="19" t="n">
        <v>0.160155739540729</v>
      </c>
      <c r="R1497" s="19"/>
      <c r="S1497" s="19" t="n">
        <v>0.113068802424171</v>
      </c>
      <c r="T1497" s="19" t="n">
        <v>0.110223508203661</v>
      </c>
      <c r="U1497" s="19" t="n">
        <v>0.153418307129089</v>
      </c>
      <c r="V1497" s="19" t="n">
        <v>0.060747325172826</v>
      </c>
      <c r="W1497" s="19" t="n">
        <v>0.233321283405666</v>
      </c>
      <c r="X1497" s="19" t="n">
        <v>0.16639120524984</v>
      </c>
      <c r="Y1497" s="19" t="n">
        <v>0.162307826514425</v>
      </c>
      <c r="Z1497" s="19" t="n">
        <v>0.215584123161145</v>
      </c>
      <c r="AA1497" s="19" t="n">
        <v>0.186795571816692</v>
      </c>
      <c r="AB1497" s="19" t="n">
        <v>0.142045571035539</v>
      </c>
      <c r="AC1497" s="19" t="n">
        <v>0.107287501345377</v>
      </c>
      <c r="AD1497" s="19" t="n">
        <v>0.189011309723764</v>
      </c>
      <c r="AE1497" s="19"/>
      <c r="AF1497" s="19" t="n">
        <v>0.124213069040803</v>
      </c>
      <c r="AG1497" s="19" t="n">
        <v>0.150202371569229</v>
      </c>
      <c r="AH1497" s="19" t="n">
        <v>0.179963051431016</v>
      </c>
      <c r="AI1497" s="19"/>
      <c r="AJ1497" s="19" t="n">
        <v>0.12488964794044</v>
      </c>
      <c r="AK1497" s="19" t="n">
        <v>0.105209155974197</v>
      </c>
      <c r="AL1497" s="19" t="n">
        <v>0.23152145335105</v>
      </c>
      <c r="AM1497" s="19" t="n">
        <v>0.162720600167062</v>
      </c>
      <c r="AN1497" s="19" t="n">
        <v>0.213842022199553</v>
      </c>
      <c r="AO1497" s="19"/>
      <c r="AP1497" s="19" t="n">
        <v>0.13163842411862</v>
      </c>
      <c r="AQ1497" s="19" t="n">
        <v>0.131248543610883</v>
      </c>
      <c r="AR1497" s="19" t="n">
        <v>0.198853792253914</v>
      </c>
      <c r="AS1497" s="19" t="n">
        <v>0.0913886716418518</v>
      </c>
      <c r="AT1497" s="19" t="n">
        <v>0.255998700532409</v>
      </c>
      <c r="AU1497" s="19"/>
      <c r="AV1497" s="19" t="n">
        <v>0.118699531994127</v>
      </c>
      <c r="AW1497" s="19" t="n">
        <v>0.128200193205101</v>
      </c>
      <c r="AX1497" s="19" t="n">
        <v>0.140449887561856</v>
      </c>
      <c r="AY1497" s="19" t="n">
        <v>0.0991526739966009</v>
      </c>
      <c r="AZ1497" s="19" t="n">
        <v>0.233830759677903</v>
      </c>
      <c r="BA1497" s="19" t="n">
        <v>0.300767552623467</v>
      </c>
      <c r="BB1497" s="19"/>
      <c r="BC1497" s="19" t="n">
        <v>0.168301842682463</v>
      </c>
      <c r="BD1497" s="19" t="n">
        <v>0.167375879587782</v>
      </c>
      <c r="BE1497" s="19" t="n">
        <v>0.141649554934643</v>
      </c>
      <c r="BF1497" s="19" t="n">
        <v>0.0693202072941548</v>
      </c>
      <c r="BG1497" s="19" t="n">
        <v>0.181760739334492</v>
      </c>
    </row>
    <row r="1498">
      <c r="B1498" t="s">
        <v>580</v>
      </c>
      <c r="C1498" s="19" t="n">
        <v>0.524033481966405</v>
      </c>
      <c r="D1498" s="19" t="n">
        <v>0.581267024027204</v>
      </c>
      <c r="E1498" s="19" t="n">
        <v>0.468741451101052</v>
      </c>
      <c r="F1498" s="19"/>
      <c r="G1498" s="19" t="n">
        <v>0.567888656048998</v>
      </c>
      <c r="H1498" s="19" t="n">
        <v>0.585136051884751</v>
      </c>
      <c r="I1498" s="19" t="n">
        <v>0.496877592694635</v>
      </c>
      <c r="J1498" s="19" t="n">
        <v>0.451129189196143</v>
      </c>
      <c r="K1498" s="19" t="n">
        <v>0.534789290385804</v>
      </c>
      <c r="L1498" s="19" t="n">
        <v>0.524755562155931</v>
      </c>
      <c r="M1498" s="19"/>
      <c r="N1498" s="19" t="n">
        <v>0.518885117740943</v>
      </c>
      <c r="O1498" s="19" t="n">
        <v>0.497378323819048</v>
      </c>
      <c r="P1498" s="19" t="n">
        <v>0.552618629872283</v>
      </c>
      <c r="Q1498" s="19" t="n">
        <v>0.53164644827403</v>
      </c>
      <c r="R1498" s="19"/>
      <c r="S1498" s="19" t="n">
        <v>0.582525875249715</v>
      </c>
      <c r="T1498" s="19" t="n">
        <v>0.476398223101273</v>
      </c>
      <c r="U1498" s="19" t="n">
        <v>0.43717524448311</v>
      </c>
      <c r="V1498" s="19" t="n">
        <v>0.690384147959897</v>
      </c>
      <c r="W1498" s="19" t="n">
        <v>0.487799287251648</v>
      </c>
      <c r="X1498" s="19" t="n">
        <v>0.510458368183322</v>
      </c>
      <c r="Y1498" s="19" t="n">
        <v>0.510559887057054</v>
      </c>
      <c r="Z1498" s="19" t="n">
        <v>0.513494382311659</v>
      </c>
      <c r="AA1498" s="19" t="n">
        <v>0.522673963765622</v>
      </c>
      <c r="AB1498" s="19" t="n">
        <v>0.507034367208707</v>
      </c>
      <c r="AC1498" s="19" t="n">
        <v>0.508216906042957</v>
      </c>
      <c r="AD1498" s="19" t="n">
        <v>0.440643078716516</v>
      </c>
      <c r="AE1498" s="19"/>
      <c r="AF1498" s="19" t="n">
        <v>0.530012560588018</v>
      </c>
      <c r="AG1498" s="19" t="n">
        <v>0.490997478828369</v>
      </c>
      <c r="AH1498" s="19" t="n">
        <v>0.554780711143366</v>
      </c>
      <c r="AI1498" s="19"/>
      <c r="AJ1498" s="19" t="n">
        <v>0.544158671799514</v>
      </c>
      <c r="AK1498" s="19" t="n">
        <v>0.559586505686078</v>
      </c>
      <c r="AL1498" s="19" t="n">
        <v>0.482000957610375</v>
      </c>
      <c r="AM1498" s="19" t="n">
        <v>0.572411069071878</v>
      </c>
      <c r="AN1498" s="19" t="n">
        <v>0.488027596188563</v>
      </c>
      <c r="AO1498" s="19"/>
      <c r="AP1498" s="19" t="n">
        <v>0.508030318995542</v>
      </c>
      <c r="AQ1498" s="19" t="n">
        <v>0.557660203490377</v>
      </c>
      <c r="AR1498" s="19" t="n">
        <v>0.489371002335723</v>
      </c>
      <c r="AS1498" s="19" t="n">
        <v>0.572780274966313</v>
      </c>
      <c r="AT1498" s="19" t="n">
        <v>0.363360969542047</v>
      </c>
      <c r="AU1498" s="19"/>
      <c r="AV1498" s="19" t="n">
        <v>0.556971633789643</v>
      </c>
      <c r="AW1498" s="19" t="n">
        <v>0.495656414674098</v>
      </c>
      <c r="AX1498" s="19" t="n">
        <v>0.543834611638544</v>
      </c>
      <c r="AY1498" s="19" t="n">
        <v>0.57844950232664</v>
      </c>
      <c r="AZ1498" s="19" t="n">
        <v>0.419134337261802</v>
      </c>
      <c r="BA1498" s="19" t="n">
        <v>0.37934583332801</v>
      </c>
      <c r="BB1498" s="19"/>
      <c r="BC1498" s="19" t="n">
        <v>0.508492485788279</v>
      </c>
      <c r="BD1498" s="19" t="n">
        <v>0.516148137269414</v>
      </c>
      <c r="BE1498" s="19" t="n">
        <v>0.508305098830865</v>
      </c>
      <c r="BF1498" s="19" t="n">
        <v>0.619340991684946</v>
      </c>
      <c r="BG1498" s="19" t="n">
        <v>0.314332053989878</v>
      </c>
    </row>
    <row r="1499">
      <c r="B1499" t="s">
        <v>141</v>
      </c>
      <c r="C1499" s="19" t="n">
        <v>-0.38007499381333</v>
      </c>
      <c r="D1499" s="19" t="n">
        <v>-0.483976959133407</v>
      </c>
      <c r="E1499" s="19" t="n">
        <v>-0.280316560621036</v>
      </c>
      <c r="F1499" s="19"/>
      <c r="G1499" s="19" t="n">
        <v>-0.419979149098965</v>
      </c>
      <c r="H1499" s="19" t="n">
        <v>-0.439056579195626</v>
      </c>
      <c r="I1499" s="19" t="n">
        <v>-0.367657200308145</v>
      </c>
      <c r="J1499" s="19" t="n">
        <v>-0.269988716226764</v>
      </c>
      <c r="K1499" s="19" t="n">
        <v>-0.380223210125154</v>
      </c>
      <c r="L1499" s="19" t="n">
        <v>-0.411543795626161</v>
      </c>
      <c r="M1499" s="19"/>
      <c r="N1499" s="19" t="n">
        <v>-0.392936845968237</v>
      </c>
      <c r="O1499" s="19" t="n">
        <v>-0.350275365881769</v>
      </c>
      <c r="P1499" s="19" t="n">
        <v>-0.41023386468816</v>
      </c>
      <c r="Q1499" s="19" t="n">
        <v>-0.371490708733302</v>
      </c>
      <c r="R1499" s="19"/>
      <c r="S1499" s="19" t="n">
        <v>-0.469457072825545</v>
      </c>
      <c r="T1499" s="19" t="n">
        <v>-0.366174714897612</v>
      </c>
      <c r="U1499" s="19" t="n">
        <v>-0.283756937354021</v>
      </c>
      <c r="V1499" s="19" t="n">
        <v>-0.629636822787071</v>
      </c>
      <c r="W1499" s="19" t="n">
        <v>-0.254478003845982</v>
      </c>
      <c r="X1499" s="19" t="n">
        <v>-0.344067162933483</v>
      </c>
      <c r="Y1499" s="19" t="n">
        <v>-0.348252060542629</v>
      </c>
      <c r="Z1499" s="19" t="n">
        <v>-0.297910259150514</v>
      </c>
      <c r="AA1499" s="19" t="n">
        <v>-0.33587839194893</v>
      </c>
      <c r="AB1499" s="19" t="n">
        <v>-0.364988796173168</v>
      </c>
      <c r="AC1499" s="19" t="n">
        <v>-0.40092940469758</v>
      </c>
      <c r="AD1499" s="19" t="n">
        <v>-0.251631768992753</v>
      </c>
      <c r="AE1499" s="19"/>
      <c r="AF1499" s="19" t="n">
        <v>-0.405799491547216</v>
      </c>
      <c r="AG1499" s="19" t="n">
        <v>-0.34079510725914</v>
      </c>
      <c r="AH1499" s="19" t="n">
        <v>-0.37481765971235</v>
      </c>
      <c r="AI1499" s="19"/>
      <c r="AJ1499" s="19" t="n">
        <v>-0.419269023859075</v>
      </c>
      <c r="AK1499" s="19" t="n">
        <v>-0.454377349711881</v>
      </c>
      <c r="AL1499" s="19" t="n">
        <v>-0.250479504259325</v>
      </c>
      <c r="AM1499" s="19" t="n">
        <v>-0.409690468904816</v>
      </c>
      <c r="AN1499" s="19" t="n">
        <v>-0.27418557398901</v>
      </c>
      <c r="AO1499" s="19"/>
      <c r="AP1499" s="19" t="n">
        <v>-0.376391894876921</v>
      </c>
      <c r="AQ1499" s="19" t="n">
        <v>-0.426411659879495</v>
      </c>
      <c r="AR1499" s="19" t="n">
        <v>-0.290517210081809</v>
      </c>
      <c r="AS1499" s="19" t="n">
        <v>-0.481391603324461</v>
      </c>
      <c r="AT1499" s="19" t="n">
        <v>-0.107362269009638</v>
      </c>
      <c r="AU1499" s="19"/>
      <c r="AV1499" s="19" t="n">
        <v>-0.438272101795516</v>
      </c>
      <c r="AW1499" s="19" t="n">
        <v>-0.367456221468997</v>
      </c>
      <c r="AX1499" s="19" t="n">
        <v>-0.403384724076688</v>
      </c>
      <c r="AY1499" s="19" t="n">
        <v>-0.479296828330039</v>
      </c>
      <c r="AZ1499" s="19" t="n">
        <v>-0.185303577583899</v>
      </c>
      <c r="BA1499" s="19" t="n">
        <v>-0.0785782807045425</v>
      </c>
      <c r="BB1499" s="19"/>
      <c r="BC1499" s="19" t="n">
        <v>-0.340190643105816</v>
      </c>
      <c r="BD1499" s="19" t="n">
        <v>-0.348772257681633</v>
      </c>
      <c r="BE1499" s="19" t="n">
        <v>-0.366655543896222</v>
      </c>
      <c r="BF1499" s="19" t="n">
        <v>-0.550020784390792</v>
      </c>
      <c r="BG1499" s="19" t="n">
        <v>-0.132571314655386</v>
      </c>
    </row>
    <row r="1500">
      <c r="C1500" s="19"/>
      <c r="D1500" s="19"/>
      <c r="E1500" s="19"/>
      <c r="F1500" s="19"/>
      <c r="G1500" s="19"/>
      <c r="H1500" s="19"/>
      <c r="I1500" s="19"/>
      <c r="J1500" s="19"/>
      <c r="K1500" s="19"/>
      <c r="L1500" s="19"/>
      <c r="M1500" s="19"/>
      <c r="N1500" s="19"/>
      <c r="O1500" s="19"/>
      <c r="P1500" s="19"/>
      <c r="Q1500" s="19"/>
      <c r="R1500" s="19"/>
      <c r="S1500" s="19"/>
      <c r="T1500" s="19"/>
      <c r="U1500" s="19"/>
      <c r="V1500" s="19"/>
      <c r="W1500" s="19"/>
      <c r="X1500" s="19"/>
      <c r="Y1500" s="19"/>
      <c r="Z1500" s="19"/>
      <c r="AA1500" s="19"/>
      <c r="AB1500" s="19"/>
      <c r="AC1500" s="19"/>
      <c r="AD1500" s="19"/>
      <c r="AE1500" s="19"/>
      <c r="AF1500" s="19"/>
      <c r="AG1500" s="19"/>
      <c r="AH1500" s="19"/>
      <c r="AI1500" s="19"/>
      <c r="AJ1500" s="19"/>
      <c r="AK1500" s="19"/>
      <c r="AL1500" s="19"/>
      <c r="AM1500" s="19"/>
      <c r="AN1500" s="19"/>
      <c r="AO1500" s="19"/>
      <c r="AP1500" s="19"/>
      <c r="AQ1500" s="19"/>
      <c r="AR1500" s="19"/>
      <c r="AS1500" s="19"/>
      <c r="AT1500" s="19"/>
      <c r="AU1500" s="19"/>
      <c r="AV1500" s="19"/>
      <c r="AW1500" s="19"/>
      <c r="AX1500" s="19"/>
      <c r="AY1500" s="19"/>
      <c r="AZ1500" s="19"/>
      <c r="BA1500" s="19"/>
      <c r="BB1500" s="19"/>
      <c r="BC1500" s="19"/>
      <c r="BD1500" s="19"/>
      <c r="BE1500" s="19"/>
      <c r="BF1500" s="19"/>
      <c r="BG1500" s="19"/>
    </row>
    <row r="1501">
      <c r="B1501" s="7" t="s">
        <v>587</v>
      </c>
      <c r="C1501" s="19"/>
      <c r="D1501" s="19"/>
      <c r="E1501" s="19"/>
      <c r="F1501" s="19"/>
      <c r="G1501" s="19"/>
      <c r="H1501" s="19"/>
      <c r="I1501" s="19"/>
      <c r="J1501" s="19"/>
      <c r="K1501" s="19"/>
      <c r="L1501" s="19"/>
      <c r="M1501" s="19"/>
      <c r="N1501" s="19"/>
      <c r="O1501" s="19"/>
      <c r="P1501" s="19"/>
      <c r="Q1501" s="19"/>
      <c r="R1501" s="19"/>
      <c r="S1501" s="19"/>
      <c r="T1501" s="19"/>
      <c r="U1501" s="19"/>
      <c r="V1501" s="19"/>
      <c r="W1501" s="19"/>
      <c r="X1501" s="19"/>
      <c r="Y1501" s="19"/>
      <c r="Z1501" s="19"/>
      <c r="AA1501" s="19"/>
      <c r="AB1501" s="19"/>
      <c r="AC1501" s="19"/>
      <c r="AD1501" s="19"/>
      <c r="AE1501" s="19"/>
      <c r="AF1501" s="19"/>
      <c r="AG1501" s="19"/>
      <c r="AH1501" s="19"/>
      <c r="AI1501" s="19"/>
      <c r="AJ1501" s="19"/>
      <c r="AK1501" s="19"/>
      <c r="AL1501" s="19"/>
      <c r="AM1501" s="19"/>
      <c r="AN1501" s="19"/>
      <c r="AO1501" s="19"/>
      <c r="AP1501" s="19"/>
      <c r="AQ1501" s="19"/>
      <c r="AR1501" s="19"/>
      <c r="AS1501" s="19"/>
      <c r="AT1501" s="19"/>
      <c r="AU1501" s="19"/>
      <c r="AV1501" s="19"/>
      <c r="AW1501" s="19"/>
      <c r="AX1501" s="19"/>
      <c r="AY1501" s="19"/>
      <c r="AZ1501" s="19"/>
      <c r="BA1501" s="19"/>
      <c r="BB1501" s="19"/>
      <c r="BC1501" s="19"/>
      <c r="BD1501" s="19"/>
      <c r="BE1501" s="19"/>
      <c r="BF1501" s="19"/>
      <c r="BG1501" s="19"/>
    </row>
    <row r="1502">
      <c r="B1502" s="26" t="s">
        <v>331</v>
      </c>
      <c r="C1502" s="19"/>
      <c r="D1502" s="19"/>
      <c r="E1502" s="19"/>
      <c r="F1502" s="19"/>
      <c r="G1502" s="19"/>
      <c r="H1502" s="19"/>
      <c r="I1502" s="19"/>
      <c r="J1502" s="19"/>
      <c r="K1502" s="19"/>
      <c r="L1502" s="19"/>
      <c r="M1502" s="19"/>
      <c r="N1502" s="19"/>
      <c r="O1502" s="19"/>
      <c r="P1502" s="19"/>
      <c r="Q1502" s="19"/>
      <c r="R1502" s="19"/>
      <c r="S1502" s="19"/>
      <c r="T1502" s="19"/>
      <c r="U1502" s="19"/>
      <c r="V1502" s="19"/>
      <c r="W1502" s="19"/>
      <c r="X1502" s="19"/>
      <c r="Y1502" s="19"/>
      <c r="Z1502" s="19"/>
      <c r="AA1502" s="19"/>
      <c r="AB1502" s="19"/>
      <c r="AC1502" s="19"/>
      <c r="AD1502" s="19"/>
      <c r="AE1502" s="19"/>
      <c r="AF1502" s="19"/>
      <c r="AG1502" s="19"/>
      <c r="AH1502" s="19"/>
      <c r="AI1502" s="19"/>
      <c r="AJ1502" s="19"/>
      <c r="AK1502" s="19"/>
      <c r="AL1502" s="19"/>
      <c r="AM1502" s="19"/>
      <c r="AN1502" s="19"/>
      <c r="AO1502" s="19"/>
      <c r="AP1502" s="19"/>
      <c r="AQ1502" s="19"/>
      <c r="AR1502" s="19"/>
      <c r="AS1502" s="19"/>
      <c r="AT1502" s="19"/>
      <c r="AU1502" s="19"/>
      <c r="AV1502" s="19"/>
      <c r="AW1502" s="19"/>
      <c r="AX1502" s="19"/>
      <c r="AY1502" s="19"/>
      <c r="AZ1502" s="19"/>
      <c r="BA1502" s="19"/>
      <c r="BB1502" s="19"/>
      <c r="BC1502" s="19"/>
      <c r="BD1502" s="19"/>
      <c r="BE1502" s="19"/>
      <c r="BF1502" s="19"/>
      <c r="BG1502" s="19"/>
    </row>
    <row r="1503">
      <c r="B1503" t="s">
        <v>576</v>
      </c>
      <c r="C1503" s="19" t="n">
        <v>0.277679836019377</v>
      </c>
      <c r="D1503" s="19" t="n">
        <v>0.286553878507115</v>
      </c>
      <c r="E1503" s="19" t="n">
        <v>0.271112283266581</v>
      </c>
      <c r="F1503" s="19"/>
      <c r="G1503" s="19" t="n">
        <v>0.287331832495667</v>
      </c>
      <c r="H1503" s="19" t="n">
        <v>0.367882960709767</v>
      </c>
      <c r="I1503" s="19" t="n">
        <v>0.284056024775604</v>
      </c>
      <c r="J1503" s="19" t="n">
        <v>0.252201490448635</v>
      </c>
      <c r="K1503" s="19" t="n">
        <v>0.287321801085292</v>
      </c>
      <c r="L1503" s="19" t="n">
        <v>0.210599679788404</v>
      </c>
      <c r="M1503" s="19"/>
      <c r="N1503" s="19" t="n">
        <v>0.319440818083036</v>
      </c>
      <c r="O1503" s="19" t="n">
        <v>0.242772254006961</v>
      </c>
      <c r="P1503" s="19" t="n">
        <v>0.246760575420693</v>
      </c>
      <c r="Q1503" s="19" t="n">
        <v>0.297718864938742</v>
      </c>
      <c r="R1503" s="19"/>
      <c r="S1503" s="19" t="n">
        <v>0.34003856931269</v>
      </c>
      <c r="T1503" s="19" t="n">
        <v>0.26747007896905</v>
      </c>
      <c r="U1503" s="19" t="n">
        <v>0.215235088620238</v>
      </c>
      <c r="V1503" s="19" t="n">
        <v>0.243823696073652</v>
      </c>
      <c r="W1503" s="19" t="n">
        <v>0.214116670218945</v>
      </c>
      <c r="X1503" s="19" t="n">
        <v>0.292740740041982</v>
      </c>
      <c r="Y1503" s="19" t="n">
        <v>0.256497089649732</v>
      </c>
      <c r="Z1503" s="19" t="n">
        <v>0.144319248624236</v>
      </c>
      <c r="AA1503" s="19" t="n">
        <v>0.319030067110774</v>
      </c>
      <c r="AB1503" s="19" t="n">
        <v>0.384911380582664</v>
      </c>
      <c r="AC1503" s="19" t="n">
        <v>0.251676430693697</v>
      </c>
      <c r="AD1503" s="19" t="n">
        <v>0.208157571568388</v>
      </c>
      <c r="AE1503" s="19"/>
      <c r="AF1503" s="19" t="n">
        <v>0.270277759662855</v>
      </c>
      <c r="AG1503" s="19" t="n">
        <v>0.277121519950704</v>
      </c>
      <c r="AH1503" s="19" t="n">
        <v>0.277230589586232</v>
      </c>
      <c r="AI1503" s="19"/>
      <c r="AJ1503" s="19" t="n">
        <v>0.271083853940561</v>
      </c>
      <c r="AK1503" s="19" t="n">
        <v>0.326462013280283</v>
      </c>
      <c r="AL1503" s="19" t="n">
        <v>0.249701613943646</v>
      </c>
      <c r="AM1503" s="19" t="n">
        <v>0.397582239486095</v>
      </c>
      <c r="AN1503" s="19" t="n">
        <v>0.192109091925774</v>
      </c>
      <c r="AO1503" s="19"/>
      <c r="AP1503" s="19" t="n">
        <v>0.252821078183683</v>
      </c>
      <c r="AQ1503" s="19" t="n">
        <v>0.310648526800968</v>
      </c>
      <c r="AR1503" s="19" t="n">
        <v>0.206034170357284</v>
      </c>
      <c r="AS1503" s="19" t="n">
        <v>0.307962317898211</v>
      </c>
      <c r="AT1503" s="19" t="n">
        <v>0.239421653614751</v>
      </c>
      <c r="AU1503" s="19"/>
      <c r="AV1503" s="19" t="n">
        <v>0.294451049038669</v>
      </c>
      <c r="AW1503" s="19" t="n">
        <v>0.253971716904909</v>
      </c>
      <c r="AX1503" s="19" t="n">
        <v>0.282196668120246</v>
      </c>
      <c r="AY1503" s="19" t="n">
        <v>0.29853947800584</v>
      </c>
      <c r="AZ1503" s="19" t="n">
        <v>0.264726221707271</v>
      </c>
      <c r="BA1503" s="19" t="n">
        <v>0.176140357874829</v>
      </c>
      <c r="BB1503" s="19"/>
      <c r="BC1503" s="19" t="n">
        <v>0.272435212042423</v>
      </c>
      <c r="BD1503" s="19" t="n">
        <v>0.251336524234161</v>
      </c>
      <c r="BE1503" s="19" t="n">
        <v>0.278945179735949</v>
      </c>
      <c r="BF1503" s="19" t="n">
        <v>0.369488773968981</v>
      </c>
      <c r="BG1503" s="19" t="n">
        <v>0.400437252059569</v>
      </c>
    </row>
    <row r="1504">
      <c r="B1504" t="s">
        <v>577</v>
      </c>
      <c r="C1504" s="19" t="n">
        <v>0.426355808295356</v>
      </c>
      <c r="D1504" s="19" t="n">
        <v>0.421837019578036</v>
      </c>
      <c r="E1504" s="19" t="n">
        <v>0.426597712507287</v>
      </c>
      <c r="F1504" s="19"/>
      <c r="G1504" s="19" t="n">
        <v>0.464524689957165</v>
      </c>
      <c r="H1504" s="19" t="n">
        <v>0.336935324383127</v>
      </c>
      <c r="I1504" s="19" t="n">
        <v>0.389661094224186</v>
      </c>
      <c r="J1504" s="19" t="n">
        <v>0.421870115381317</v>
      </c>
      <c r="K1504" s="19" t="n">
        <v>0.431631181786266</v>
      </c>
      <c r="L1504" s="19" t="n">
        <v>0.502186973713074</v>
      </c>
      <c r="M1504" s="19"/>
      <c r="N1504" s="19" t="n">
        <v>0.421968099100697</v>
      </c>
      <c r="O1504" s="19" t="n">
        <v>0.427475663222182</v>
      </c>
      <c r="P1504" s="19" t="n">
        <v>0.444109251060725</v>
      </c>
      <c r="Q1504" s="19" t="n">
        <v>0.414388486669333</v>
      </c>
      <c r="R1504" s="19"/>
      <c r="S1504" s="19" t="n">
        <v>0.405594218585793</v>
      </c>
      <c r="T1504" s="19" t="n">
        <v>0.439174417757736</v>
      </c>
      <c r="U1504" s="19" t="n">
        <v>0.432299253599317</v>
      </c>
      <c r="V1504" s="19" t="n">
        <v>0.492533783084408</v>
      </c>
      <c r="W1504" s="19" t="n">
        <v>0.516522942405032</v>
      </c>
      <c r="X1504" s="19" t="n">
        <v>0.438172217057055</v>
      </c>
      <c r="Y1504" s="19" t="n">
        <v>0.458421095307714</v>
      </c>
      <c r="Z1504" s="19" t="n">
        <v>0.496855260573088</v>
      </c>
      <c r="AA1504" s="19" t="n">
        <v>0.352065905859133</v>
      </c>
      <c r="AB1504" s="19" t="n">
        <v>0.319419358198047</v>
      </c>
      <c r="AC1504" s="19" t="n">
        <v>0.458509506657072</v>
      </c>
      <c r="AD1504" s="19" t="n">
        <v>0.371742146059241</v>
      </c>
      <c r="AE1504" s="19"/>
      <c r="AF1504" s="19" t="n">
        <v>0.412753929232607</v>
      </c>
      <c r="AG1504" s="19" t="n">
        <v>0.429857422381806</v>
      </c>
      <c r="AH1504" s="19" t="n">
        <v>0.453541974049381</v>
      </c>
      <c r="AI1504" s="19"/>
      <c r="AJ1504" s="19" t="n">
        <v>0.433552968013304</v>
      </c>
      <c r="AK1504" s="19" t="n">
        <v>0.39254076896676</v>
      </c>
      <c r="AL1504" s="19" t="n">
        <v>0.421879171980204</v>
      </c>
      <c r="AM1504" s="19" t="n">
        <v>0.259588600832385</v>
      </c>
      <c r="AN1504" s="19" t="n">
        <v>0.469385788000703</v>
      </c>
      <c r="AO1504" s="19"/>
      <c r="AP1504" s="19" t="n">
        <v>0.449392600417503</v>
      </c>
      <c r="AQ1504" s="19" t="n">
        <v>0.404902799410533</v>
      </c>
      <c r="AR1504" s="19" t="n">
        <v>0.468059621343693</v>
      </c>
      <c r="AS1504" s="19" t="n">
        <v>0.436925205588278</v>
      </c>
      <c r="AT1504" s="19" t="n">
        <v>0.370932697993476</v>
      </c>
      <c r="AU1504" s="19"/>
      <c r="AV1504" s="19" t="n">
        <v>0.420871221743408</v>
      </c>
      <c r="AW1504" s="19" t="n">
        <v>0.445207754115517</v>
      </c>
      <c r="AX1504" s="19" t="n">
        <v>0.463747209296901</v>
      </c>
      <c r="AY1504" s="19" t="n">
        <v>0.44964541694813</v>
      </c>
      <c r="AZ1504" s="19" t="n">
        <v>0.377731489178188</v>
      </c>
      <c r="BA1504" s="19" t="n">
        <v>0.348080867448822</v>
      </c>
      <c r="BB1504" s="19"/>
      <c r="BC1504" s="19" t="n">
        <v>0.410051999050761</v>
      </c>
      <c r="BD1504" s="19" t="n">
        <v>0.470595722073824</v>
      </c>
      <c r="BE1504" s="19" t="n">
        <v>0.413660821931497</v>
      </c>
      <c r="BF1504" s="19" t="n">
        <v>0.368782183399801</v>
      </c>
      <c r="BG1504" s="19" t="n">
        <v>0.283139218384703</v>
      </c>
    </row>
    <row r="1505">
      <c r="B1505" t="s">
        <v>578</v>
      </c>
      <c r="C1505" s="19" t="n">
        <v>0.171261939043195</v>
      </c>
      <c r="D1505" s="19" t="n">
        <v>0.197421214728181</v>
      </c>
      <c r="E1505" s="19" t="n">
        <v>0.147255959650506</v>
      </c>
      <c r="F1505" s="19"/>
      <c r="G1505" s="19" t="n">
        <v>0.164369503708363</v>
      </c>
      <c r="H1505" s="19" t="n">
        <v>0.16120900507473</v>
      </c>
      <c r="I1505" s="19" t="n">
        <v>0.206360095566397</v>
      </c>
      <c r="J1505" s="19" t="n">
        <v>0.16582889558196</v>
      </c>
      <c r="K1505" s="19" t="n">
        <v>0.152668347291724</v>
      </c>
      <c r="L1505" s="19" t="n">
        <v>0.172283869603279</v>
      </c>
      <c r="M1505" s="19"/>
      <c r="N1505" s="19" t="n">
        <v>0.147471588959052</v>
      </c>
      <c r="O1505" s="19" t="n">
        <v>0.201972649362646</v>
      </c>
      <c r="P1505" s="19" t="n">
        <v>0.178497086683264</v>
      </c>
      <c r="Q1505" s="19" t="n">
        <v>0.157793066386033</v>
      </c>
      <c r="R1505" s="19"/>
      <c r="S1505" s="19" t="n">
        <v>0.161684232293574</v>
      </c>
      <c r="T1505" s="19" t="n">
        <v>0.172197710509909</v>
      </c>
      <c r="U1505" s="19" t="n">
        <v>0.24133962703067</v>
      </c>
      <c r="V1505" s="19" t="n">
        <v>0.189128070500902</v>
      </c>
      <c r="W1505" s="19" t="n">
        <v>0.129946368171594</v>
      </c>
      <c r="X1505" s="19" t="n">
        <v>0.139165099010555</v>
      </c>
      <c r="Y1505" s="19" t="n">
        <v>0.16132665959365</v>
      </c>
      <c r="Z1505" s="19" t="n">
        <v>0.128476995912131</v>
      </c>
      <c r="AA1505" s="19" t="n">
        <v>0.170907608898412</v>
      </c>
      <c r="AB1505" s="19" t="n">
        <v>0.157553499037089</v>
      </c>
      <c r="AC1505" s="19" t="n">
        <v>0.206245902252037</v>
      </c>
      <c r="AD1505" s="19" t="n">
        <v>0.213412067336393</v>
      </c>
      <c r="AE1505" s="19"/>
      <c r="AF1505" s="19" t="n">
        <v>0.174640509353422</v>
      </c>
      <c r="AG1505" s="19" t="n">
        <v>0.188755037857241</v>
      </c>
      <c r="AH1505" s="19" t="n">
        <v>0.129496456669222</v>
      </c>
      <c r="AI1505" s="19"/>
      <c r="AJ1505" s="19" t="n">
        <v>0.186150598742011</v>
      </c>
      <c r="AK1505" s="19" t="n">
        <v>0.182091546254695</v>
      </c>
      <c r="AL1505" s="19" t="n">
        <v>0.144676088649267</v>
      </c>
      <c r="AM1505" s="19" t="n">
        <v>0.180375515061071</v>
      </c>
      <c r="AN1505" s="19" t="n">
        <v>0.153961440678879</v>
      </c>
      <c r="AO1505" s="19"/>
      <c r="AP1505" s="19" t="n">
        <v>0.184882998212176</v>
      </c>
      <c r="AQ1505" s="19" t="n">
        <v>0.175182725801494</v>
      </c>
      <c r="AR1505" s="19" t="n">
        <v>0.203125075864728</v>
      </c>
      <c r="AS1505" s="19" t="n">
        <v>0.153171822385545</v>
      </c>
      <c r="AT1505" s="19" t="n">
        <v>0.22135333260302</v>
      </c>
      <c r="AU1505" s="19"/>
      <c r="AV1505" s="19" t="n">
        <v>0.169911588951773</v>
      </c>
      <c r="AW1505" s="19" t="n">
        <v>0.207362829220071</v>
      </c>
      <c r="AX1505" s="19" t="n">
        <v>0.157453729347601</v>
      </c>
      <c r="AY1505" s="19" t="n">
        <v>0.145580560321991</v>
      </c>
      <c r="AZ1505" s="19" t="n">
        <v>0.229213592830559</v>
      </c>
      <c r="BA1505" s="19" t="n">
        <v>0.162660682227535</v>
      </c>
      <c r="BB1505" s="19"/>
      <c r="BC1505" s="19" t="n">
        <v>0.157972392493015</v>
      </c>
      <c r="BD1505" s="19" t="n">
        <v>0.163031125708063</v>
      </c>
      <c r="BE1505" s="19" t="n">
        <v>0.176455244266078</v>
      </c>
      <c r="BF1505" s="19" t="n">
        <v>0.185836436998655</v>
      </c>
      <c r="BG1505" s="19" t="n">
        <v>0.190401763591608</v>
      </c>
    </row>
    <row r="1506">
      <c r="B1506" t="s">
        <v>579</v>
      </c>
      <c r="C1506" s="19" t="n">
        <v>0.0362872807761751</v>
      </c>
      <c r="D1506" s="19" t="n">
        <v>0.0343978454268805</v>
      </c>
      <c r="E1506" s="19" t="n">
        <v>0.0383704183730508</v>
      </c>
      <c r="F1506" s="19"/>
      <c r="G1506" s="19" t="n">
        <v>0.0295119477275056</v>
      </c>
      <c r="H1506" s="19" t="n">
        <v>0.0467581935070498</v>
      </c>
      <c r="I1506" s="19" t="n">
        <v>0.0335800299990817</v>
      </c>
      <c r="J1506" s="19" t="n">
        <v>0.0557506345961174</v>
      </c>
      <c r="K1506" s="19" t="n">
        <v>0.0253378876291007</v>
      </c>
      <c r="L1506" s="19" t="n">
        <v>0.0261939822571938</v>
      </c>
      <c r="M1506" s="19"/>
      <c r="N1506" s="19" t="n">
        <v>0.0393166683116682</v>
      </c>
      <c r="O1506" s="19" t="n">
        <v>0.0410608668635393</v>
      </c>
      <c r="P1506" s="19" t="n">
        <v>0.049309569234415</v>
      </c>
      <c r="Q1506" s="19" t="n">
        <v>0.0172549092733544</v>
      </c>
      <c r="R1506" s="19"/>
      <c r="S1506" s="19" t="n">
        <v>0.0328314417069381</v>
      </c>
      <c r="T1506" s="19" t="n">
        <v>0.0501384078758529</v>
      </c>
      <c r="U1506" s="19" t="n">
        <v>0.0600118531385224</v>
      </c>
      <c r="V1506" s="19" t="n">
        <v>0.0134993660131431</v>
      </c>
      <c r="W1506" s="19" t="n">
        <v>0.0178521497846412</v>
      </c>
      <c r="X1506" s="19" t="n">
        <v>0.0335388225863459</v>
      </c>
      <c r="Y1506" s="19" t="n">
        <v>0.0359911252222326</v>
      </c>
      <c r="Z1506" s="19" t="n">
        <v>0.0884701808094924</v>
      </c>
      <c r="AA1506" s="19" t="n">
        <v>0.0551941440158781</v>
      </c>
      <c r="AB1506" s="19" t="n">
        <v>0.0154396839410004</v>
      </c>
      <c r="AC1506" s="19" t="n">
        <v>0</v>
      </c>
      <c r="AD1506" s="19" t="n">
        <v>0.0351043923504649</v>
      </c>
      <c r="AE1506" s="19"/>
      <c r="AF1506" s="19" t="n">
        <v>0.0436814182048956</v>
      </c>
      <c r="AG1506" s="19" t="n">
        <v>0.0272807077758532</v>
      </c>
      <c r="AH1506" s="19" t="n">
        <v>0.044238907602839</v>
      </c>
      <c r="AI1506" s="19"/>
      <c r="AJ1506" s="19" t="n">
        <v>0.0267582945251611</v>
      </c>
      <c r="AK1506" s="19" t="n">
        <v>0.0458811002908353</v>
      </c>
      <c r="AL1506" s="19" t="n">
        <v>0.0321663519692424</v>
      </c>
      <c r="AM1506" s="19" t="n">
        <v>0.0487619612735199</v>
      </c>
      <c r="AN1506" s="19" t="n">
        <v>0.0454016107440002</v>
      </c>
      <c r="AO1506" s="19"/>
      <c r="AP1506" s="19" t="n">
        <v>0.0225692080567377</v>
      </c>
      <c r="AQ1506" s="19" t="n">
        <v>0.0365012237009797</v>
      </c>
      <c r="AR1506" s="19" t="n">
        <v>0.036937372517657</v>
      </c>
      <c r="AS1506" s="19" t="n">
        <v>0.0574434243192207</v>
      </c>
      <c r="AT1506" s="19" t="n">
        <v>0</v>
      </c>
      <c r="AU1506" s="19"/>
      <c r="AV1506" s="19" t="n">
        <v>0.0490055645699272</v>
      </c>
      <c r="AW1506" s="19" t="n">
        <v>0.0124204342497355</v>
      </c>
      <c r="AX1506" s="19" t="n">
        <v>0.0230761991001135</v>
      </c>
      <c r="AY1506" s="19" t="n">
        <v>0.0548671526184463</v>
      </c>
      <c r="AZ1506" s="19" t="n">
        <v>0</v>
      </c>
      <c r="BA1506" s="19" t="n">
        <v>0.0755196175194421</v>
      </c>
      <c r="BB1506" s="19"/>
      <c r="BC1506" s="19" t="n">
        <v>0.0290141886180561</v>
      </c>
      <c r="BD1506" s="19" t="n">
        <v>0.030628678977595</v>
      </c>
      <c r="BE1506" s="19" t="n">
        <v>0.0402580884432501</v>
      </c>
      <c r="BF1506" s="19" t="n">
        <v>0.0506144151671609</v>
      </c>
      <c r="BG1506" s="19" t="n">
        <v>0.0750610734092097</v>
      </c>
    </row>
    <row r="1507">
      <c r="B1507" t="s">
        <v>100</v>
      </c>
      <c r="C1507" s="19" t="n">
        <v>0.0884151358658968</v>
      </c>
      <c r="D1507" s="19" t="n">
        <v>0.0597900417597877</v>
      </c>
      <c r="E1507" s="19" t="n">
        <v>0.116663626202575</v>
      </c>
      <c r="F1507" s="19"/>
      <c r="G1507" s="19" t="n">
        <v>0.0542620261112996</v>
      </c>
      <c r="H1507" s="19" t="n">
        <v>0.0872145163253268</v>
      </c>
      <c r="I1507" s="19" t="n">
        <v>0.086342755434732</v>
      </c>
      <c r="J1507" s="19" t="n">
        <v>0.10434886399197</v>
      </c>
      <c r="K1507" s="19" t="n">
        <v>0.103040782207617</v>
      </c>
      <c r="L1507" s="19" t="n">
        <v>0.088735494638049</v>
      </c>
      <c r="M1507" s="19"/>
      <c r="N1507" s="19" t="n">
        <v>0.0718028255455464</v>
      </c>
      <c r="O1507" s="19" t="n">
        <v>0.0867185665446716</v>
      </c>
      <c r="P1507" s="19" t="n">
        <v>0.0813235176009034</v>
      </c>
      <c r="Q1507" s="19" t="n">
        <v>0.112844672732537</v>
      </c>
      <c r="R1507" s="19"/>
      <c r="S1507" s="19" t="n">
        <v>0.0598515381010047</v>
      </c>
      <c r="T1507" s="19" t="n">
        <v>0.0710193848874528</v>
      </c>
      <c r="U1507" s="19" t="n">
        <v>0.0511141776112519</v>
      </c>
      <c r="V1507" s="19" t="n">
        <v>0.0610150843278953</v>
      </c>
      <c r="W1507" s="19" t="n">
        <v>0.121561869419788</v>
      </c>
      <c r="X1507" s="19" t="n">
        <v>0.0963831213040624</v>
      </c>
      <c r="Y1507" s="19" t="n">
        <v>0.087764030226671</v>
      </c>
      <c r="Z1507" s="19" t="n">
        <v>0.141878314081053</v>
      </c>
      <c r="AA1507" s="19" t="n">
        <v>0.102802274115803</v>
      </c>
      <c r="AB1507" s="19" t="n">
        <v>0.122676078241199</v>
      </c>
      <c r="AC1507" s="19" t="n">
        <v>0.0835681603971935</v>
      </c>
      <c r="AD1507" s="19" t="n">
        <v>0.171583822685513</v>
      </c>
      <c r="AE1507" s="19"/>
      <c r="AF1507" s="19" t="n">
        <v>0.0986463835462205</v>
      </c>
      <c r="AG1507" s="19" t="n">
        <v>0.0769853120343955</v>
      </c>
      <c r="AH1507" s="19" t="n">
        <v>0.0954920720923266</v>
      </c>
      <c r="AI1507" s="19"/>
      <c r="AJ1507" s="19" t="n">
        <v>0.0824542847789629</v>
      </c>
      <c r="AK1507" s="19" t="n">
        <v>0.0530245712074264</v>
      </c>
      <c r="AL1507" s="19" t="n">
        <v>0.15157677345764</v>
      </c>
      <c r="AM1507" s="19" t="n">
        <v>0.113691683346929</v>
      </c>
      <c r="AN1507" s="19" t="n">
        <v>0.139142068650644</v>
      </c>
      <c r="AO1507" s="19"/>
      <c r="AP1507" s="19" t="n">
        <v>0.0903341151299009</v>
      </c>
      <c r="AQ1507" s="19" t="n">
        <v>0.0727647242860258</v>
      </c>
      <c r="AR1507" s="19" t="n">
        <v>0.0858437599166384</v>
      </c>
      <c r="AS1507" s="19" t="n">
        <v>0.0444972298087443</v>
      </c>
      <c r="AT1507" s="19" t="n">
        <v>0.168292315788754</v>
      </c>
      <c r="AU1507" s="19"/>
      <c r="AV1507" s="19" t="n">
        <v>0.0657605756962236</v>
      </c>
      <c r="AW1507" s="19" t="n">
        <v>0.0810372655097669</v>
      </c>
      <c r="AX1507" s="19" t="n">
        <v>0.0735261941351394</v>
      </c>
      <c r="AY1507" s="19" t="n">
        <v>0.0513673921055932</v>
      </c>
      <c r="AZ1507" s="19" t="n">
        <v>0.128328696283983</v>
      </c>
      <c r="BA1507" s="19" t="n">
        <v>0.237598474929372</v>
      </c>
      <c r="BB1507" s="19"/>
      <c r="BC1507" s="19" t="n">
        <v>0.130526207795746</v>
      </c>
      <c r="BD1507" s="19" t="n">
        <v>0.0844079490063577</v>
      </c>
      <c r="BE1507" s="19" t="n">
        <v>0.0906806656232253</v>
      </c>
      <c r="BF1507" s="19" t="n">
        <v>0.0252781904654019</v>
      </c>
      <c r="BG1507" s="19" t="n">
        <v>0.0509606925549104</v>
      </c>
    </row>
    <row r="1508">
      <c r="B1508" t="s">
        <v>580</v>
      </c>
      <c r="C1508" s="19" t="n">
        <v>0.704035644314733</v>
      </c>
      <c r="D1508" s="19" t="n">
        <v>0.708390898085151</v>
      </c>
      <c r="E1508" s="19" t="n">
        <v>0.697709995773868</v>
      </c>
      <c r="F1508" s="19"/>
      <c r="G1508" s="19" t="n">
        <v>0.751856522452832</v>
      </c>
      <c r="H1508" s="19" t="n">
        <v>0.704818285092894</v>
      </c>
      <c r="I1508" s="19" t="n">
        <v>0.67371711899979</v>
      </c>
      <c r="J1508" s="19" t="n">
        <v>0.674071605829953</v>
      </c>
      <c r="K1508" s="19" t="n">
        <v>0.718952982871558</v>
      </c>
      <c r="L1508" s="19" t="n">
        <v>0.712786653501478</v>
      </c>
      <c r="M1508" s="19"/>
      <c r="N1508" s="19" t="n">
        <v>0.741408917183734</v>
      </c>
      <c r="O1508" s="19" t="n">
        <v>0.670247917229143</v>
      </c>
      <c r="P1508" s="19" t="n">
        <v>0.690869826481418</v>
      </c>
      <c r="Q1508" s="19" t="n">
        <v>0.712107351608075</v>
      </c>
      <c r="R1508" s="19"/>
      <c r="S1508" s="19" t="n">
        <v>0.745632787898483</v>
      </c>
      <c r="T1508" s="19" t="n">
        <v>0.706644496726786</v>
      </c>
      <c r="U1508" s="19" t="n">
        <v>0.647534342219555</v>
      </c>
      <c r="V1508" s="19" t="n">
        <v>0.73635747915806</v>
      </c>
      <c r="W1508" s="19" t="n">
        <v>0.730639612623977</v>
      </c>
      <c r="X1508" s="19" t="n">
        <v>0.730912957099037</v>
      </c>
      <c r="Y1508" s="19" t="n">
        <v>0.714918184957447</v>
      </c>
      <c r="Z1508" s="19" t="n">
        <v>0.641174509197324</v>
      </c>
      <c r="AA1508" s="19" t="n">
        <v>0.671095972969907</v>
      </c>
      <c r="AB1508" s="19" t="n">
        <v>0.704330738780712</v>
      </c>
      <c r="AC1508" s="19" t="n">
        <v>0.710185937350769</v>
      </c>
      <c r="AD1508" s="19" t="n">
        <v>0.579899717627629</v>
      </c>
      <c r="AE1508" s="19"/>
      <c r="AF1508" s="19" t="n">
        <v>0.683031688895462</v>
      </c>
      <c r="AG1508" s="19" t="n">
        <v>0.70697894233251</v>
      </c>
      <c r="AH1508" s="19" t="n">
        <v>0.730772563635613</v>
      </c>
      <c r="AI1508" s="19"/>
      <c r="AJ1508" s="19" t="n">
        <v>0.704636821953865</v>
      </c>
      <c r="AK1508" s="19" t="n">
        <v>0.719002782247043</v>
      </c>
      <c r="AL1508" s="19" t="n">
        <v>0.671580785923851</v>
      </c>
      <c r="AM1508" s="19" t="n">
        <v>0.65717084031848</v>
      </c>
      <c r="AN1508" s="19" t="n">
        <v>0.661494879926477</v>
      </c>
      <c r="AO1508" s="19"/>
      <c r="AP1508" s="19" t="n">
        <v>0.702213678601186</v>
      </c>
      <c r="AQ1508" s="19" t="n">
        <v>0.715551326211501</v>
      </c>
      <c r="AR1508" s="19" t="n">
        <v>0.674093791700977</v>
      </c>
      <c r="AS1508" s="19" t="n">
        <v>0.744887523486489</v>
      </c>
      <c r="AT1508" s="19" t="n">
        <v>0.610354351608227</v>
      </c>
      <c r="AU1508" s="19"/>
      <c r="AV1508" s="19" t="n">
        <v>0.715322270782077</v>
      </c>
      <c r="AW1508" s="19" t="n">
        <v>0.699179471020426</v>
      </c>
      <c r="AX1508" s="19" t="n">
        <v>0.745943877417147</v>
      </c>
      <c r="AY1508" s="19" t="n">
        <v>0.74818489495397</v>
      </c>
      <c r="AZ1508" s="19" t="n">
        <v>0.642457710885459</v>
      </c>
      <c r="BA1508" s="19" t="n">
        <v>0.524221225323651</v>
      </c>
      <c r="BB1508" s="19"/>
      <c r="BC1508" s="19" t="n">
        <v>0.682487211093184</v>
      </c>
      <c r="BD1508" s="19" t="n">
        <v>0.721932246307985</v>
      </c>
      <c r="BE1508" s="19" t="n">
        <v>0.692606001667446</v>
      </c>
      <c r="BF1508" s="19" t="n">
        <v>0.738270957368782</v>
      </c>
      <c r="BG1508" s="19" t="n">
        <v>0.683576470444272</v>
      </c>
    </row>
    <row r="1509">
      <c r="B1509" t="s">
        <v>141</v>
      </c>
      <c r="C1509" s="19" t="n">
        <v>-0.615620508448836</v>
      </c>
      <c r="D1509" s="19" t="n">
        <v>-0.648600856325363</v>
      </c>
      <c r="E1509" s="19" t="n">
        <v>-0.581046369571294</v>
      </c>
      <c r="F1509" s="19"/>
      <c r="G1509" s="19" t="n">
        <v>-0.697594496341532</v>
      </c>
      <c r="H1509" s="19" t="n">
        <v>-0.617603768767567</v>
      </c>
      <c r="I1509" s="19" t="n">
        <v>-0.587374363565058</v>
      </c>
      <c r="J1509" s="19" t="n">
        <v>-0.569722741837983</v>
      </c>
      <c r="K1509" s="19" t="n">
        <v>-0.615912200663941</v>
      </c>
      <c r="L1509" s="19" t="n">
        <v>-0.624051158863429</v>
      </c>
      <c r="M1509" s="19"/>
      <c r="N1509" s="19" t="n">
        <v>-0.669606091638187</v>
      </c>
      <c r="O1509" s="19" t="n">
        <v>-0.583529350684471</v>
      </c>
      <c r="P1509" s="19" t="n">
        <v>-0.609546308880515</v>
      </c>
      <c r="Q1509" s="19" t="n">
        <v>-0.599262678875538</v>
      </c>
      <c r="R1509" s="19"/>
      <c r="S1509" s="19" t="n">
        <v>-0.685781249797478</v>
      </c>
      <c r="T1509" s="19" t="n">
        <v>-0.635625111839333</v>
      </c>
      <c r="U1509" s="19" t="n">
        <v>-0.596420164608303</v>
      </c>
      <c r="V1509" s="19" t="n">
        <v>-0.675342394830165</v>
      </c>
      <c r="W1509" s="19" t="n">
        <v>-0.609077743204189</v>
      </c>
      <c r="X1509" s="19" t="n">
        <v>-0.634529835794974</v>
      </c>
      <c r="Y1509" s="19" t="n">
        <v>-0.627154154730776</v>
      </c>
      <c r="Z1509" s="19" t="n">
        <v>-0.499296195116272</v>
      </c>
      <c r="AA1509" s="19" t="n">
        <v>-0.568293698854103</v>
      </c>
      <c r="AB1509" s="19" t="n">
        <v>-0.581654660539512</v>
      </c>
      <c r="AC1509" s="19" t="n">
        <v>-0.626617776953576</v>
      </c>
      <c r="AD1509" s="19" t="n">
        <v>-0.408315894942116</v>
      </c>
      <c r="AE1509" s="19"/>
      <c r="AF1509" s="19" t="n">
        <v>-0.584385305349242</v>
      </c>
      <c r="AG1509" s="19" t="n">
        <v>-0.629993630298115</v>
      </c>
      <c r="AH1509" s="19" t="n">
        <v>-0.635280491543286</v>
      </c>
      <c r="AI1509" s="19"/>
      <c r="AJ1509" s="19" t="n">
        <v>-0.622182537174902</v>
      </c>
      <c r="AK1509" s="19" t="n">
        <v>-0.665978211039616</v>
      </c>
      <c r="AL1509" s="19" t="n">
        <v>-0.520004012466211</v>
      </c>
      <c r="AM1509" s="19" t="n">
        <v>-0.543479156971551</v>
      </c>
      <c r="AN1509" s="19" t="n">
        <v>-0.522352811275833</v>
      </c>
      <c r="AO1509" s="19"/>
      <c r="AP1509" s="19" t="n">
        <v>-0.611879563471285</v>
      </c>
      <c r="AQ1509" s="19" t="n">
        <v>-0.642786601925475</v>
      </c>
      <c r="AR1509" s="19" t="n">
        <v>-0.588250031784338</v>
      </c>
      <c r="AS1509" s="19" t="n">
        <v>-0.700390293677745</v>
      </c>
      <c r="AT1509" s="19" t="n">
        <v>-0.442062035819473</v>
      </c>
      <c r="AU1509" s="19"/>
      <c r="AV1509" s="19" t="n">
        <v>-0.649561695085853</v>
      </c>
      <c r="AW1509" s="19" t="n">
        <v>-0.618142205510659</v>
      </c>
      <c r="AX1509" s="19" t="n">
        <v>-0.672417683282007</v>
      </c>
      <c r="AY1509" s="19" t="n">
        <v>-0.696817502848377</v>
      </c>
      <c r="AZ1509" s="19" t="n">
        <v>-0.514129014601476</v>
      </c>
      <c r="BA1509" s="19" t="n">
        <v>-0.286622750394279</v>
      </c>
      <c r="BB1509" s="19"/>
      <c r="BC1509" s="19" t="n">
        <v>-0.551961003297438</v>
      </c>
      <c r="BD1509" s="19" t="n">
        <v>-0.637524297301627</v>
      </c>
      <c r="BE1509" s="19" t="n">
        <v>-0.601925336044221</v>
      </c>
      <c r="BF1509" s="19" t="n">
        <v>-0.71299276690338</v>
      </c>
      <c r="BG1509" s="19" t="n">
        <v>-0.632615777889362</v>
      </c>
    </row>
    <row r="1510">
      <c r="C1510" s="19"/>
      <c r="D1510" s="19"/>
      <c r="E1510" s="19"/>
      <c r="F1510" s="19"/>
      <c r="G1510" s="19"/>
      <c r="H1510" s="19"/>
      <c r="I1510" s="19"/>
      <c r="J1510" s="19"/>
      <c r="K1510" s="19"/>
      <c r="L1510" s="19"/>
      <c r="M1510" s="19"/>
      <c r="N1510" s="19"/>
      <c r="O1510" s="19"/>
      <c r="P1510" s="19"/>
      <c r="Q1510" s="19"/>
      <c r="R1510" s="19"/>
      <c r="S1510" s="19"/>
      <c r="T1510" s="19"/>
      <c r="U1510" s="19"/>
      <c r="V1510" s="19"/>
      <c r="W1510" s="19"/>
      <c r="X1510" s="19"/>
      <c r="Y1510" s="19"/>
      <c r="Z1510" s="19"/>
      <c r="AA1510" s="19"/>
      <c r="AB1510" s="19"/>
      <c r="AC1510" s="19"/>
      <c r="AD1510" s="19"/>
      <c r="AE1510" s="19"/>
      <c r="AF1510" s="19"/>
      <c r="AG1510" s="19"/>
      <c r="AH1510" s="19"/>
      <c r="AI1510" s="19"/>
      <c r="AJ1510" s="19"/>
      <c r="AK1510" s="19"/>
      <c r="AL1510" s="19"/>
      <c r="AM1510" s="19"/>
      <c r="AN1510" s="19"/>
      <c r="AO1510" s="19"/>
      <c r="AP1510" s="19"/>
      <c r="AQ1510" s="19"/>
      <c r="AR1510" s="19"/>
      <c r="AS1510" s="19"/>
      <c r="AT1510" s="19"/>
      <c r="AU1510" s="19"/>
      <c r="AV1510" s="19"/>
      <c r="AW1510" s="19"/>
      <c r="AX1510" s="19"/>
      <c r="AY1510" s="19"/>
      <c r="AZ1510" s="19"/>
      <c r="BA1510" s="19"/>
      <c r="BB1510" s="19"/>
      <c r="BC1510" s="19"/>
      <c r="BD1510" s="19"/>
      <c r="BE1510" s="19"/>
      <c r="BF1510" s="19"/>
      <c r="BG1510" s="19"/>
    </row>
    <row r="1511">
      <c r="B1511" s="7" t="s">
        <v>600</v>
      </c>
      <c r="C1511" s="19"/>
      <c r="D1511" s="19"/>
      <c r="E1511" s="19"/>
      <c r="F1511" s="19"/>
      <c r="G1511" s="19"/>
      <c r="H1511" s="19"/>
      <c r="I1511" s="19"/>
      <c r="J1511" s="19"/>
      <c r="K1511" s="19"/>
      <c r="L1511" s="19"/>
      <c r="M1511" s="19"/>
      <c r="N1511" s="19"/>
      <c r="O1511" s="19"/>
      <c r="P1511" s="19"/>
      <c r="Q1511" s="19"/>
      <c r="R1511" s="19"/>
      <c r="S1511" s="19"/>
      <c r="T1511" s="19"/>
      <c r="U1511" s="19"/>
      <c r="V1511" s="19"/>
      <c r="W1511" s="19"/>
      <c r="X1511" s="19"/>
      <c r="Y1511" s="19"/>
      <c r="Z1511" s="19"/>
      <c r="AA1511" s="19"/>
      <c r="AB1511" s="19"/>
      <c r="AC1511" s="19"/>
      <c r="AD1511" s="19"/>
      <c r="AE1511" s="19"/>
      <c r="AF1511" s="19"/>
      <c r="AG1511" s="19"/>
      <c r="AH1511" s="19"/>
      <c r="AI1511" s="19"/>
      <c r="AJ1511" s="19"/>
      <c r="AK1511" s="19"/>
      <c r="AL1511" s="19"/>
      <c r="AM1511" s="19"/>
      <c r="AN1511" s="19"/>
      <c r="AO1511" s="19"/>
      <c r="AP1511" s="19"/>
      <c r="AQ1511" s="19"/>
      <c r="AR1511" s="19"/>
      <c r="AS1511" s="19"/>
      <c r="AT1511" s="19"/>
      <c r="AU1511" s="19"/>
      <c r="AV1511" s="19"/>
      <c r="AW1511" s="19"/>
      <c r="AX1511" s="19"/>
      <c r="AY1511" s="19"/>
      <c r="AZ1511" s="19"/>
      <c r="BA1511" s="19"/>
      <c r="BB1511" s="19"/>
      <c r="BC1511" s="19"/>
      <c r="BD1511" s="19"/>
      <c r="BE1511" s="19"/>
      <c r="BF1511" s="19"/>
      <c r="BG1511" s="19"/>
    </row>
    <row r="1512">
      <c r="B1512" s="26" t="s">
        <v>331</v>
      </c>
      <c r="C1512" s="19"/>
      <c r="D1512" s="19"/>
      <c r="E1512" s="19"/>
      <c r="F1512" s="19"/>
      <c r="G1512" s="19"/>
      <c r="H1512" s="19"/>
      <c r="I1512" s="19"/>
      <c r="J1512" s="19"/>
      <c r="K1512" s="19"/>
      <c r="L1512" s="19"/>
      <c r="M1512" s="19"/>
      <c r="N1512" s="19"/>
      <c r="O1512" s="19"/>
      <c r="P1512" s="19"/>
      <c r="Q1512" s="19"/>
      <c r="R1512" s="19"/>
      <c r="S1512" s="19"/>
      <c r="T1512" s="19"/>
      <c r="U1512" s="19"/>
      <c r="V1512" s="19"/>
      <c r="W1512" s="19"/>
      <c r="X1512" s="19"/>
      <c r="Y1512" s="19"/>
      <c r="Z1512" s="19"/>
      <c r="AA1512" s="19"/>
      <c r="AB1512" s="19"/>
      <c r="AC1512" s="19"/>
      <c r="AD1512" s="19"/>
      <c r="AE1512" s="19"/>
      <c r="AF1512" s="19"/>
      <c r="AG1512" s="19"/>
      <c r="AH1512" s="19"/>
      <c r="AI1512" s="19"/>
      <c r="AJ1512" s="19"/>
      <c r="AK1512" s="19"/>
      <c r="AL1512" s="19"/>
      <c r="AM1512" s="19"/>
      <c r="AN1512" s="19"/>
      <c r="AO1512" s="19"/>
      <c r="AP1512" s="19"/>
      <c r="AQ1512" s="19"/>
      <c r="AR1512" s="19"/>
      <c r="AS1512" s="19"/>
      <c r="AT1512" s="19"/>
      <c r="AU1512" s="19"/>
      <c r="AV1512" s="19"/>
      <c r="AW1512" s="19"/>
      <c r="AX1512" s="19"/>
      <c r="AY1512" s="19"/>
      <c r="AZ1512" s="19"/>
      <c r="BA1512" s="19"/>
      <c r="BB1512" s="19"/>
      <c r="BC1512" s="19"/>
      <c r="BD1512" s="19"/>
      <c r="BE1512" s="19"/>
      <c r="BF1512" s="19"/>
      <c r="BG1512" s="19"/>
    </row>
    <row r="1513">
      <c r="B1513" t="s">
        <v>595</v>
      </c>
      <c r="C1513" s="19" t="n">
        <v>0.15224167777602</v>
      </c>
      <c r="D1513" s="19" t="n">
        <v>0.181185571577035</v>
      </c>
      <c r="E1513" s="19" t="n">
        <v>0.12868434456461</v>
      </c>
      <c r="F1513" s="19"/>
      <c r="G1513" s="19" t="n">
        <v>0.143006517904137</v>
      </c>
      <c r="H1513" s="19" t="n">
        <v>0.232159875881061</v>
      </c>
      <c r="I1513" s="19" t="n">
        <v>0.274703121371737</v>
      </c>
      <c r="J1513" s="19" t="n">
        <v>0.143589895806381</v>
      </c>
      <c r="K1513" s="19" t="n">
        <v>0.0832897742606525</v>
      </c>
      <c r="L1513" s="19" t="n">
        <v>0.0554055685203068</v>
      </c>
      <c r="M1513" s="19"/>
      <c r="N1513" s="19" t="n">
        <v>0.241063538851972</v>
      </c>
      <c r="O1513" s="19" t="n">
        <v>0.15554460638459</v>
      </c>
      <c r="P1513" s="19" t="n">
        <v>0.074260400495708</v>
      </c>
      <c r="Q1513" s="19" t="n">
        <v>0.123075033321403</v>
      </c>
      <c r="R1513" s="19"/>
      <c r="S1513" s="19" t="n">
        <v>0.188017789045923</v>
      </c>
      <c r="T1513" s="19" t="n">
        <v>0.0844406232121654</v>
      </c>
      <c r="U1513" s="19" t="n">
        <v>0.149141076988607</v>
      </c>
      <c r="V1513" s="19" t="n">
        <v>0.117004007965765</v>
      </c>
      <c r="W1513" s="19" t="n">
        <v>0.228119980214527</v>
      </c>
      <c r="X1513" s="19" t="n">
        <v>0.291003719141149</v>
      </c>
      <c r="Y1513" s="19" t="n">
        <v>0.155647898202447</v>
      </c>
      <c r="Z1513" s="19" t="n">
        <v>0.0833038351962761</v>
      </c>
      <c r="AA1513" s="19" t="n">
        <v>0.12132845834138</v>
      </c>
      <c r="AB1513" s="19" t="n">
        <v>0.103730650513324</v>
      </c>
      <c r="AC1513" s="19" t="n">
        <v>0.108602380602153</v>
      </c>
      <c r="AD1513" s="19" t="n">
        <v>0</v>
      </c>
      <c r="AE1513" s="19"/>
      <c r="AF1513" s="19" t="n">
        <v>0.152623313126863</v>
      </c>
      <c r="AG1513" s="19" t="n">
        <v>0.157472626966017</v>
      </c>
      <c r="AH1513" s="19" t="n">
        <v>0.175700521187062</v>
      </c>
      <c r="AI1513" s="19"/>
      <c r="AJ1513" s="19" t="n">
        <v>0.142889958239256</v>
      </c>
      <c r="AK1513" s="19" t="n">
        <v>0.194265399618206</v>
      </c>
      <c r="AL1513" s="19" t="n">
        <v>0.128866124804733</v>
      </c>
      <c r="AM1513" s="19" t="n">
        <v>0</v>
      </c>
      <c r="AN1513" s="19" t="n">
        <v>0.138619955837923</v>
      </c>
      <c r="AO1513" s="19"/>
      <c r="AP1513" s="19" t="n">
        <v>0.154240072929247</v>
      </c>
      <c r="AQ1513" s="19" t="n">
        <v>0.225383181422897</v>
      </c>
      <c r="AR1513" s="19" t="n">
        <v>0.0802204229618686</v>
      </c>
      <c r="AS1513" s="19" t="n">
        <v>0.0961156203599937</v>
      </c>
      <c r="AT1513" s="19" t="n">
        <v>0.112584301662464</v>
      </c>
      <c r="AU1513" s="19"/>
      <c r="AV1513" s="19" t="n">
        <v>0.26497571794279</v>
      </c>
      <c r="AW1513" s="19" t="n">
        <v>0.172118817697047</v>
      </c>
      <c r="AX1513" s="19" t="n">
        <v>0.0753833442469222</v>
      </c>
      <c r="AY1513" s="19" t="n">
        <v>0.103567837463957</v>
      </c>
      <c r="AZ1513" s="19" t="n">
        <v>0.124266246838113</v>
      </c>
      <c r="BA1513" s="19" t="n">
        <v>0.0921435568943326</v>
      </c>
      <c r="BB1513" s="19"/>
      <c r="BC1513" s="19" t="n">
        <v>0.113628156468035</v>
      </c>
      <c r="BD1513" s="19" t="n">
        <v>0.125085504847137</v>
      </c>
      <c r="BE1513" s="19" t="n">
        <v>0.177533822567977</v>
      </c>
      <c r="BF1513" s="19" t="n">
        <v>0.238196990856336</v>
      </c>
      <c r="BG1513" s="19" t="n">
        <v>0.433238168424187</v>
      </c>
    </row>
    <row r="1514">
      <c r="B1514" t="s">
        <v>596</v>
      </c>
      <c r="C1514" s="19" t="n">
        <v>0.487627254583583</v>
      </c>
      <c r="D1514" s="19" t="n">
        <v>0.502786375051701</v>
      </c>
      <c r="E1514" s="19" t="n">
        <v>0.4690182358808</v>
      </c>
      <c r="F1514" s="19"/>
      <c r="G1514" s="19" t="n">
        <v>0.436783524283956</v>
      </c>
      <c r="H1514" s="19" t="n">
        <v>0.407687598503427</v>
      </c>
      <c r="I1514" s="19" t="n">
        <v>0.471712443224145</v>
      </c>
      <c r="J1514" s="19" t="n">
        <v>0.54737732877788</v>
      </c>
      <c r="K1514" s="19" t="n">
        <v>0.500019678486457</v>
      </c>
      <c r="L1514" s="19" t="n">
        <v>0.552411273043319</v>
      </c>
      <c r="M1514" s="19"/>
      <c r="N1514" s="19" t="n">
        <v>0.500053920444397</v>
      </c>
      <c r="O1514" s="19" t="n">
        <v>0.486980845642288</v>
      </c>
      <c r="P1514" s="19" t="n">
        <v>0.498291527075042</v>
      </c>
      <c r="Q1514" s="19" t="n">
        <v>0.466281767904503</v>
      </c>
      <c r="R1514" s="19"/>
      <c r="S1514" s="19" t="n">
        <v>0.446571813075669</v>
      </c>
      <c r="T1514" s="19" t="n">
        <v>0.551486877769801</v>
      </c>
      <c r="U1514" s="19" t="n">
        <v>0.3731105266581</v>
      </c>
      <c r="V1514" s="19" t="n">
        <v>0.373204441488191</v>
      </c>
      <c r="W1514" s="19" t="n">
        <v>0.446966123523401</v>
      </c>
      <c r="X1514" s="19" t="n">
        <v>0.446760084596307</v>
      </c>
      <c r="Y1514" s="19" t="n">
        <v>0.444281399083448</v>
      </c>
      <c r="Z1514" s="19" t="n">
        <v>0.569387208470822</v>
      </c>
      <c r="AA1514" s="19" t="n">
        <v>0.618053566826513</v>
      </c>
      <c r="AB1514" s="19" t="n">
        <v>0.579614954504974</v>
      </c>
      <c r="AC1514" s="19" t="n">
        <v>0.528448536002978</v>
      </c>
      <c r="AD1514" s="19" t="n">
        <v>0.534196581709153</v>
      </c>
      <c r="AE1514" s="19"/>
      <c r="AF1514" s="19" t="n">
        <v>0.466619307313951</v>
      </c>
      <c r="AG1514" s="19" t="n">
        <v>0.528658594275009</v>
      </c>
      <c r="AH1514" s="19" t="n">
        <v>0.410073838025032</v>
      </c>
      <c r="AI1514" s="19"/>
      <c r="AJ1514" s="19" t="n">
        <v>0.471494633550207</v>
      </c>
      <c r="AK1514" s="19" t="n">
        <v>0.506663952254443</v>
      </c>
      <c r="AL1514" s="19" t="n">
        <v>0.51246388703456</v>
      </c>
      <c r="AM1514" s="19" t="n">
        <v>0.536634910192728</v>
      </c>
      <c r="AN1514" s="19" t="n">
        <v>0.455692170276467</v>
      </c>
      <c r="AO1514" s="19"/>
      <c r="AP1514" s="19" t="n">
        <v>0.436175495295663</v>
      </c>
      <c r="AQ1514" s="19" t="n">
        <v>0.476283364520367</v>
      </c>
      <c r="AR1514" s="19" t="n">
        <v>0.611358307638861</v>
      </c>
      <c r="AS1514" s="19" t="n">
        <v>0.478460946782035</v>
      </c>
      <c r="AT1514" s="19" t="n">
        <v>0.516556402493973</v>
      </c>
      <c r="AU1514" s="19"/>
      <c r="AV1514" s="19" t="n">
        <v>0.476114798044696</v>
      </c>
      <c r="AW1514" s="19" t="n">
        <v>0.385195705355033</v>
      </c>
      <c r="AX1514" s="19" t="n">
        <v>0.645963091731021</v>
      </c>
      <c r="AY1514" s="19" t="n">
        <v>0.476229878919932</v>
      </c>
      <c r="AZ1514" s="19" t="n">
        <v>0.522520504931344</v>
      </c>
      <c r="BA1514" s="19" t="n">
        <v>0.516785629021436</v>
      </c>
      <c r="BB1514" s="19"/>
      <c r="BC1514" s="19" t="n">
        <v>0.491377215673959</v>
      </c>
      <c r="BD1514" s="19" t="n">
        <v>0.485136941445325</v>
      </c>
      <c r="BE1514" s="19" t="n">
        <v>0.544274165109087</v>
      </c>
      <c r="BF1514" s="19" t="n">
        <v>0.400687800075354</v>
      </c>
      <c r="BG1514" s="19" t="n">
        <v>0</v>
      </c>
    </row>
    <row r="1515">
      <c r="B1515" t="s">
        <v>597</v>
      </c>
      <c r="C1515" s="19" t="n">
        <v>0.273220043036131</v>
      </c>
      <c r="D1515" s="19" t="n">
        <v>0.234411303725546</v>
      </c>
      <c r="E1515" s="19" t="n">
        <v>0.312450936324517</v>
      </c>
      <c r="F1515" s="19"/>
      <c r="G1515" s="19" t="n">
        <v>0.280020119344767</v>
      </c>
      <c r="H1515" s="19" t="n">
        <v>0.27157842222848</v>
      </c>
      <c r="I1515" s="19" t="n">
        <v>0.186172420969914</v>
      </c>
      <c r="J1515" s="19" t="n">
        <v>0.233568321785073</v>
      </c>
      <c r="K1515" s="19" t="n">
        <v>0.327760973669038</v>
      </c>
      <c r="L1515" s="19" t="n">
        <v>0.326098333245113</v>
      </c>
      <c r="M1515" s="19"/>
      <c r="N1515" s="19" t="n">
        <v>0.216340200883129</v>
      </c>
      <c r="O1515" s="19" t="n">
        <v>0.26437322107001</v>
      </c>
      <c r="P1515" s="19" t="n">
        <v>0.290731865340558</v>
      </c>
      <c r="Q1515" s="19" t="n">
        <v>0.325973680218924</v>
      </c>
      <c r="R1515" s="19"/>
      <c r="S1515" s="19" t="n">
        <v>0.270038947378954</v>
      </c>
      <c r="T1515" s="19" t="n">
        <v>0.229393070036726</v>
      </c>
      <c r="U1515" s="19" t="n">
        <v>0.312478298141413</v>
      </c>
      <c r="V1515" s="19" t="n">
        <v>0.411525304973956</v>
      </c>
      <c r="W1515" s="19" t="n">
        <v>0.20179634169791</v>
      </c>
      <c r="X1515" s="19" t="n">
        <v>0.239567572591128</v>
      </c>
      <c r="Y1515" s="19" t="n">
        <v>0.355964550288655</v>
      </c>
      <c r="Z1515" s="19" t="n">
        <v>0.25809851109667</v>
      </c>
      <c r="AA1515" s="19" t="n">
        <v>0.166088442510201</v>
      </c>
      <c r="AB1515" s="19" t="n">
        <v>0.295424519936475</v>
      </c>
      <c r="AC1515" s="19" t="n">
        <v>0.308650165887382</v>
      </c>
      <c r="AD1515" s="19" t="n">
        <v>0.37414136074334</v>
      </c>
      <c r="AE1515" s="19"/>
      <c r="AF1515" s="19" t="n">
        <v>0.282712166451706</v>
      </c>
      <c r="AG1515" s="19" t="n">
        <v>0.237099503201074</v>
      </c>
      <c r="AH1515" s="19" t="n">
        <v>0.318321843930201</v>
      </c>
      <c r="AI1515" s="19"/>
      <c r="AJ1515" s="19" t="n">
        <v>0.320181794448295</v>
      </c>
      <c r="AK1515" s="19" t="n">
        <v>0.206188634716053</v>
      </c>
      <c r="AL1515" s="19" t="n">
        <v>0.301923090616827</v>
      </c>
      <c r="AM1515" s="19" t="n">
        <v>0.159712561102633</v>
      </c>
      <c r="AN1515" s="19" t="n">
        <v>0.267351649944339</v>
      </c>
      <c r="AO1515" s="19"/>
      <c r="AP1515" s="19" t="n">
        <v>0.335050015907722</v>
      </c>
      <c r="AQ1515" s="19" t="n">
        <v>0.224643218405822</v>
      </c>
      <c r="AR1515" s="19" t="n">
        <v>0.246727523921856</v>
      </c>
      <c r="AS1515" s="19" t="n">
        <v>0.271857225826904</v>
      </c>
      <c r="AT1515" s="19" t="n">
        <v>0.30275035925633</v>
      </c>
      <c r="AU1515" s="19"/>
      <c r="AV1515" s="19" t="n">
        <v>0.18103317323556</v>
      </c>
      <c r="AW1515" s="19" t="n">
        <v>0.374013424261843</v>
      </c>
      <c r="AX1515" s="19" t="n">
        <v>0.202222188227013</v>
      </c>
      <c r="AY1515" s="19" t="n">
        <v>0.282089804653751</v>
      </c>
      <c r="AZ1515" s="19" t="n">
        <v>0.284597599876829</v>
      </c>
      <c r="BA1515" s="19" t="n">
        <v>0.391070814084231</v>
      </c>
      <c r="BB1515" s="19"/>
      <c r="BC1515" s="19" t="n">
        <v>0.351286549623304</v>
      </c>
      <c r="BD1515" s="19" t="n">
        <v>0.297196692037086</v>
      </c>
      <c r="BE1515" s="19" t="n">
        <v>0.181161931759499</v>
      </c>
      <c r="BF1515" s="19" t="n">
        <v>0.260358887009474</v>
      </c>
      <c r="BG1515" s="19" t="n">
        <v>0.352495208859724</v>
      </c>
    </row>
    <row r="1516">
      <c r="B1516" t="s">
        <v>598</v>
      </c>
      <c r="C1516" s="19" t="n">
        <v>0.0869110246042665</v>
      </c>
      <c r="D1516" s="19" t="n">
        <v>0.0816167496457179</v>
      </c>
      <c r="E1516" s="19" t="n">
        <v>0.0898464832300729</v>
      </c>
      <c r="F1516" s="19"/>
      <c r="G1516" s="19" t="n">
        <v>0.140189838467139</v>
      </c>
      <c r="H1516" s="19" t="n">
        <v>0.0885741033870314</v>
      </c>
      <c r="I1516" s="19" t="n">
        <v>0.0674120144342038</v>
      </c>
      <c r="J1516" s="19" t="n">
        <v>0.0754644536306669</v>
      </c>
      <c r="K1516" s="19" t="n">
        <v>0.088929573583852</v>
      </c>
      <c r="L1516" s="19" t="n">
        <v>0.066084825191261</v>
      </c>
      <c r="M1516" s="19"/>
      <c r="N1516" s="19" t="n">
        <v>0.0425423398205015</v>
      </c>
      <c r="O1516" s="19" t="n">
        <v>0.0931013269031116</v>
      </c>
      <c r="P1516" s="19" t="n">
        <v>0.136716207088692</v>
      </c>
      <c r="Q1516" s="19" t="n">
        <v>0.0846695185551693</v>
      </c>
      <c r="R1516" s="19"/>
      <c r="S1516" s="19" t="n">
        <v>0.0953714504994544</v>
      </c>
      <c r="T1516" s="19" t="n">
        <v>0.134679428981307</v>
      </c>
      <c r="U1516" s="19" t="n">
        <v>0.165270098211881</v>
      </c>
      <c r="V1516" s="19" t="n">
        <v>0.0982662455720886</v>
      </c>
      <c r="W1516" s="19" t="n">
        <v>0.123117554564162</v>
      </c>
      <c r="X1516" s="19" t="n">
        <v>0.0226686236714163</v>
      </c>
      <c r="Y1516" s="19" t="n">
        <v>0.04410615242545</v>
      </c>
      <c r="Z1516" s="19" t="n">
        <v>0.0892104452362324</v>
      </c>
      <c r="AA1516" s="19" t="n">
        <v>0.0945295323219058</v>
      </c>
      <c r="AB1516" s="19" t="n">
        <v>0.0212298750452269</v>
      </c>
      <c r="AC1516" s="19" t="n">
        <v>0.0542989175074876</v>
      </c>
      <c r="AD1516" s="19" t="n">
        <v>0.091662057547507</v>
      </c>
      <c r="AE1516" s="19"/>
      <c r="AF1516" s="19" t="n">
        <v>0.0980452131074796</v>
      </c>
      <c r="AG1516" s="19" t="n">
        <v>0.0767692755578995</v>
      </c>
      <c r="AH1516" s="19" t="n">
        <v>0.0959037968577039</v>
      </c>
      <c r="AI1516" s="19"/>
      <c r="AJ1516" s="19" t="n">
        <v>0.0654336137622421</v>
      </c>
      <c r="AK1516" s="19" t="n">
        <v>0.0928820134112973</v>
      </c>
      <c r="AL1516" s="19" t="n">
        <v>0.0567468975438801</v>
      </c>
      <c r="AM1516" s="19" t="n">
        <v>0.30365252870464</v>
      </c>
      <c r="AN1516" s="19" t="n">
        <v>0.138336223941271</v>
      </c>
      <c r="AO1516" s="19"/>
      <c r="AP1516" s="19" t="n">
        <v>0.0745344158673671</v>
      </c>
      <c r="AQ1516" s="19" t="n">
        <v>0.0736902356509137</v>
      </c>
      <c r="AR1516" s="19" t="n">
        <v>0.0616937454774139</v>
      </c>
      <c r="AS1516" s="19" t="n">
        <v>0.153566207031068</v>
      </c>
      <c r="AT1516" s="19" t="n">
        <v>0.0681089365872322</v>
      </c>
      <c r="AU1516" s="19"/>
      <c r="AV1516" s="19" t="n">
        <v>0.0778763107769542</v>
      </c>
      <c r="AW1516" s="19" t="n">
        <v>0.0686720526860772</v>
      </c>
      <c r="AX1516" s="19" t="n">
        <v>0.0764313757950443</v>
      </c>
      <c r="AY1516" s="19" t="n">
        <v>0.13811247896236</v>
      </c>
      <c r="AZ1516" s="19" t="n">
        <v>0.0686156483537138</v>
      </c>
      <c r="BA1516" s="19" t="n">
        <v>0</v>
      </c>
      <c r="BB1516" s="19"/>
      <c r="BC1516" s="19" t="n">
        <v>0.0437080782347025</v>
      </c>
      <c r="BD1516" s="19" t="n">
        <v>0.092580861670451</v>
      </c>
      <c r="BE1516" s="19" t="n">
        <v>0.0970300805634372</v>
      </c>
      <c r="BF1516" s="19" t="n">
        <v>0.100756322058837</v>
      </c>
      <c r="BG1516" s="19" t="n">
        <v>0.214266622716089</v>
      </c>
    </row>
    <row r="1517">
      <c r="C1517" s="19"/>
      <c r="D1517" s="19"/>
      <c r="E1517" s="19"/>
      <c r="F1517" s="19"/>
      <c r="G1517" s="19"/>
      <c r="H1517" s="19"/>
      <c r="I1517" s="19"/>
      <c r="J1517" s="19"/>
      <c r="K1517" s="19"/>
      <c r="L1517" s="19"/>
      <c r="M1517" s="19"/>
      <c r="N1517" s="19"/>
      <c r="O1517" s="19"/>
      <c r="P1517" s="19"/>
      <c r="Q1517" s="19"/>
      <c r="R1517" s="19"/>
      <c r="S1517" s="19"/>
      <c r="T1517" s="19"/>
      <c r="U1517" s="19"/>
      <c r="V1517" s="19"/>
      <c r="W1517" s="19"/>
      <c r="X1517" s="19"/>
      <c r="Y1517" s="19"/>
      <c r="Z1517" s="19"/>
      <c r="AA1517" s="19"/>
      <c r="AB1517" s="19"/>
      <c r="AC1517" s="19"/>
      <c r="AD1517" s="19"/>
      <c r="AE1517" s="19"/>
      <c r="AF1517" s="19"/>
      <c r="AG1517" s="19"/>
      <c r="AH1517" s="19"/>
      <c r="AI1517" s="19"/>
      <c r="AJ1517" s="19"/>
      <c r="AK1517" s="19"/>
      <c r="AL1517" s="19"/>
      <c r="AM1517" s="19"/>
      <c r="AN1517" s="19"/>
      <c r="AO1517" s="19"/>
      <c r="AP1517" s="19"/>
      <c r="AQ1517" s="19"/>
      <c r="AR1517" s="19"/>
      <c r="AS1517" s="19"/>
      <c r="AT1517" s="19"/>
      <c r="AU1517" s="19"/>
      <c r="AV1517" s="19"/>
      <c r="AW1517" s="19"/>
      <c r="AX1517" s="19"/>
      <c r="AY1517" s="19"/>
      <c r="AZ1517" s="19"/>
      <c r="BA1517" s="19"/>
      <c r="BB1517" s="19"/>
      <c r="BC1517" s="19"/>
      <c r="BD1517" s="19"/>
      <c r="BE1517" s="19"/>
      <c r="BF1517" s="19"/>
      <c r="BG1517" s="19"/>
    </row>
    <row r="1518">
      <c r="B1518" s="7" t="s">
        <v>601</v>
      </c>
      <c r="C1518" s="19"/>
      <c r="D1518" s="19"/>
      <c r="E1518" s="19"/>
      <c r="F1518" s="19"/>
      <c r="G1518" s="19"/>
      <c r="H1518" s="19"/>
      <c r="I1518" s="19"/>
      <c r="J1518" s="19"/>
      <c r="K1518" s="19"/>
      <c r="L1518" s="19"/>
      <c r="M1518" s="19"/>
      <c r="N1518" s="19"/>
      <c r="O1518" s="19"/>
      <c r="P1518" s="19"/>
      <c r="Q1518" s="19"/>
      <c r="R1518" s="19"/>
      <c r="S1518" s="19"/>
      <c r="T1518" s="19"/>
      <c r="U1518" s="19"/>
      <c r="V1518" s="19"/>
      <c r="W1518" s="19"/>
      <c r="X1518" s="19"/>
      <c r="Y1518" s="19"/>
      <c r="Z1518" s="19"/>
      <c r="AA1518" s="19"/>
      <c r="AB1518" s="19"/>
      <c r="AC1518" s="19"/>
      <c r="AD1518" s="19"/>
      <c r="AE1518" s="19"/>
      <c r="AF1518" s="19"/>
      <c r="AG1518" s="19"/>
      <c r="AH1518" s="19"/>
      <c r="AI1518" s="19"/>
      <c r="AJ1518" s="19"/>
      <c r="AK1518" s="19"/>
      <c r="AL1518" s="19"/>
      <c r="AM1518" s="19"/>
      <c r="AN1518" s="19"/>
      <c r="AO1518" s="19"/>
      <c r="AP1518" s="19"/>
      <c r="AQ1518" s="19"/>
      <c r="AR1518" s="19"/>
      <c r="AS1518" s="19"/>
      <c r="AT1518" s="19"/>
      <c r="AU1518" s="19"/>
      <c r="AV1518" s="19"/>
      <c r="AW1518" s="19"/>
      <c r="AX1518" s="19"/>
      <c r="AY1518" s="19"/>
      <c r="AZ1518" s="19"/>
      <c r="BA1518" s="19"/>
      <c r="BB1518" s="19"/>
      <c r="BC1518" s="19"/>
      <c r="BD1518" s="19"/>
      <c r="BE1518" s="19"/>
      <c r="BF1518" s="19"/>
      <c r="BG1518" s="19"/>
    </row>
    <row r="1519">
      <c r="B1519" s="26" t="s">
        <v>331</v>
      </c>
      <c r="C1519" s="19"/>
      <c r="D1519" s="19"/>
      <c r="E1519" s="19"/>
      <c r="F1519" s="19"/>
      <c r="G1519" s="19"/>
      <c r="H1519" s="19"/>
      <c r="I1519" s="19"/>
      <c r="J1519" s="19"/>
      <c r="K1519" s="19"/>
      <c r="L1519" s="19"/>
      <c r="M1519" s="19"/>
      <c r="N1519" s="19"/>
      <c r="O1519" s="19"/>
      <c r="P1519" s="19"/>
      <c r="Q1519" s="19"/>
      <c r="R1519" s="19"/>
      <c r="S1519" s="19"/>
      <c r="T1519" s="19"/>
      <c r="U1519" s="19"/>
      <c r="V1519" s="19"/>
      <c r="W1519" s="19"/>
      <c r="X1519" s="19"/>
      <c r="Y1519" s="19"/>
      <c r="Z1519" s="19"/>
      <c r="AA1519" s="19"/>
      <c r="AB1519" s="19"/>
      <c r="AC1519" s="19"/>
      <c r="AD1519" s="19"/>
      <c r="AE1519" s="19"/>
      <c r="AF1519" s="19"/>
      <c r="AG1519" s="19"/>
      <c r="AH1519" s="19"/>
      <c r="AI1519" s="19"/>
      <c r="AJ1519" s="19"/>
      <c r="AK1519" s="19"/>
      <c r="AL1519" s="19"/>
      <c r="AM1519" s="19"/>
      <c r="AN1519" s="19"/>
      <c r="AO1519" s="19"/>
      <c r="AP1519" s="19"/>
      <c r="AQ1519" s="19"/>
      <c r="AR1519" s="19"/>
      <c r="AS1519" s="19"/>
      <c r="AT1519" s="19"/>
      <c r="AU1519" s="19"/>
      <c r="AV1519" s="19"/>
      <c r="AW1519" s="19"/>
      <c r="AX1519" s="19"/>
      <c r="AY1519" s="19"/>
      <c r="AZ1519" s="19"/>
      <c r="BA1519" s="19"/>
      <c r="BB1519" s="19"/>
      <c r="BC1519" s="19"/>
      <c r="BD1519" s="19"/>
      <c r="BE1519" s="19"/>
      <c r="BF1519" s="19"/>
      <c r="BG1519" s="19"/>
    </row>
    <row r="1520">
      <c r="B1520" t="s">
        <v>595</v>
      </c>
      <c r="C1520" s="19" t="n">
        <v>0.123368098769235</v>
      </c>
      <c r="D1520" s="19" t="n">
        <v>0.090832805315479</v>
      </c>
      <c r="E1520" s="19" t="n">
        <v>0.151353431846466</v>
      </c>
      <c r="F1520" s="19"/>
      <c r="G1520" s="19" t="n">
        <v>0.101708148480221</v>
      </c>
      <c r="H1520" s="19" t="n">
        <v>0.0935920893424177</v>
      </c>
      <c r="I1520" s="19" t="n">
        <v>0.108568259346824</v>
      </c>
      <c r="J1520" s="19" t="n">
        <v>0.119370608351938</v>
      </c>
      <c r="K1520" s="19" t="n">
        <v>0.193021379267762</v>
      </c>
      <c r="L1520" s="19" t="n">
        <v>0.138194754106379</v>
      </c>
      <c r="M1520" s="19"/>
      <c r="N1520" s="19" t="n">
        <v>0.0850799912172528</v>
      </c>
      <c r="O1520" s="19" t="n">
        <v>0.131242070410227</v>
      </c>
      <c r="P1520" s="19" t="n">
        <v>0.197411810037614</v>
      </c>
      <c r="Q1520" s="19" t="n">
        <v>0.0925795740033258</v>
      </c>
      <c r="R1520" s="19"/>
      <c r="S1520" s="19" t="n">
        <v>0.129119648480349</v>
      </c>
      <c r="T1520" s="19" t="n">
        <v>0.0471725284313743</v>
      </c>
      <c r="U1520" s="19" t="n">
        <v>0.149897626922109</v>
      </c>
      <c r="V1520" s="19" t="n">
        <v>0.103329758667164</v>
      </c>
      <c r="W1520" s="19" t="n">
        <v>0.225726435741077</v>
      </c>
      <c r="X1520" s="19" t="n">
        <v>0.0731431588851961</v>
      </c>
      <c r="Y1520" s="19" t="n">
        <v>0.137941070155053</v>
      </c>
      <c r="Z1520" s="19" t="n">
        <v>0.165024606903118</v>
      </c>
      <c r="AA1520" s="19" t="n">
        <v>0.142424295120898</v>
      </c>
      <c r="AB1520" s="19" t="n">
        <v>0.100689901627316</v>
      </c>
      <c r="AC1520" s="19" t="n">
        <v>0.145581763051154</v>
      </c>
      <c r="AD1520" s="19" t="n">
        <v>0.129042499787864</v>
      </c>
      <c r="AE1520" s="19"/>
      <c r="AF1520" s="19" t="n">
        <v>0.169637404819427</v>
      </c>
      <c r="AG1520" s="19" t="n">
        <v>0.0934881334574999</v>
      </c>
      <c r="AH1520" s="19" t="n">
        <v>0.108805399414263</v>
      </c>
      <c r="AI1520" s="19"/>
      <c r="AJ1520" s="19" t="n">
        <v>0.100089268093304</v>
      </c>
      <c r="AK1520" s="19" t="n">
        <v>0.126011486433298</v>
      </c>
      <c r="AL1520" s="19" t="n">
        <v>0.11560139491219</v>
      </c>
      <c r="AM1520" s="19" t="n">
        <v>0.15903117851613</v>
      </c>
      <c r="AN1520" s="19" t="n">
        <v>0.147340594805667</v>
      </c>
      <c r="AO1520" s="19"/>
      <c r="AP1520" s="19" t="n">
        <v>0.0661463309360964</v>
      </c>
      <c r="AQ1520" s="19" t="n">
        <v>0.139514461859316</v>
      </c>
      <c r="AR1520" s="19" t="n">
        <v>0.116757108644573</v>
      </c>
      <c r="AS1520" s="19" t="n">
        <v>0.128904126727335</v>
      </c>
      <c r="AT1520" s="19" t="n">
        <v>0.176411887775664</v>
      </c>
      <c r="AU1520" s="19"/>
      <c r="AV1520" s="19" t="n">
        <v>0.101235296902758</v>
      </c>
      <c r="AW1520" s="19" t="n">
        <v>0.0897124042585393</v>
      </c>
      <c r="AX1520" s="19" t="n">
        <v>0.15705106683807</v>
      </c>
      <c r="AY1520" s="19" t="n">
        <v>0.150005464497886</v>
      </c>
      <c r="AZ1520" s="19" t="n">
        <v>0.112161516754168</v>
      </c>
      <c r="BA1520" s="19" t="n">
        <v>0.0829269332581085</v>
      </c>
      <c r="BB1520" s="19"/>
      <c r="BC1520" s="19" t="n">
        <v>0.167414713447579</v>
      </c>
      <c r="BD1520" s="19" t="n">
        <v>0.1587643422484</v>
      </c>
      <c r="BE1520" s="19" t="n">
        <v>0.099361586015405</v>
      </c>
      <c r="BF1520" s="19" t="n">
        <v>0.0883833706153727</v>
      </c>
      <c r="BG1520" s="19" t="n">
        <v>0</v>
      </c>
    </row>
    <row r="1521">
      <c r="B1521" t="s">
        <v>596</v>
      </c>
      <c r="C1521" s="19" t="n">
        <v>0.433623457169247</v>
      </c>
      <c r="D1521" s="19" t="n">
        <v>0.434401707001138</v>
      </c>
      <c r="E1521" s="19" t="n">
        <v>0.430721258547028</v>
      </c>
      <c r="F1521" s="19"/>
      <c r="G1521" s="19" t="n">
        <v>0.383671297883511</v>
      </c>
      <c r="H1521" s="19" t="n">
        <v>0.340311048520434</v>
      </c>
      <c r="I1521" s="19" t="n">
        <v>0.385163528882788</v>
      </c>
      <c r="J1521" s="19" t="n">
        <v>0.472578959688594</v>
      </c>
      <c r="K1521" s="19" t="n">
        <v>0.462735870555002</v>
      </c>
      <c r="L1521" s="19" t="n">
        <v>0.53679093712333</v>
      </c>
      <c r="M1521" s="19"/>
      <c r="N1521" s="19" t="n">
        <v>0.429438873099339</v>
      </c>
      <c r="O1521" s="19" t="n">
        <v>0.358501076897012</v>
      </c>
      <c r="P1521" s="19" t="n">
        <v>0.468190236181146</v>
      </c>
      <c r="Q1521" s="19" t="n">
        <v>0.4812879395605</v>
      </c>
      <c r="R1521" s="19"/>
      <c r="S1521" s="19" t="n">
        <v>0.408415597999987</v>
      </c>
      <c r="T1521" s="19" t="n">
        <v>0.527778194360306</v>
      </c>
      <c r="U1521" s="19" t="n">
        <v>0.539138214207033</v>
      </c>
      <c r="V1521" s="19" t="n">
        <v>0.404874166179019</v>
      </c>
      <c r="W1521" s="19" t="n">
        <v>0.220524167907787</v>
      </c>
      <c r="X1521" s="19" t="n">
        <v>0.413507547770825</v>
      </c>
      <c r="Y1521" s="19" t="n">
        <v>0.47366003162453</v>
      </c>
      <c r="Z1521" s="19" t="n">
        <v>0.449861457266926</v>
      </c>
      <c r="AA1521" s="19" t="n">
        <v>0.42040634105798</v>
      </c>
      <c r="AB1521" s="19" t="n">
        <v>0.452166118669897</v>
      </c>
      <c r="AC1521" s="19" t="n">
        <v>0.408808454540825</v>
      </c>
      <c r="AD1521" s="19" t="n">
        <v>0.5679781812926</v>
      </c>
      <c r="AE1521" s="19"/>
      <c r="AF1521" s="19" t="n">
        <v>0.454053796753079</v>
      </c>
      <c r="AG1521" s="19" t="n">
        <v>0.404833450487541</v>
      </c>
      <c r="AH1521" s="19" t="n">
        <v>0.461728487912018</v>
      </c>
      <c r="AI1521" s="19"/>
      <c r="AJ1521" s="19" t="n">
        <v>0.49233282907274</v>
      </c>
      <c r="AK1521" s="19" t="n">
        <v>0.348737293975227</v>
      </c>
      <c r="AL1521" s="19" t="n">
        <v>0.436034092099028</v>
      </c>
      <c r="AM1521" s="19" t="n">
        <v>0.371218033154716</v>
      </c>
      <c r="AN1521" s="19" t="n">
        <v>0.510297802760091</v>
      </c>
      <c r="AO1521" s="19"/>
      <c r="AP1521" s="19" t="n">
        <v>0.511988713628469</v>
      </c>
      <c r="AQ1521" s="19" t="n">
        <v>0.324772892701046</v>
      </c>
      <c r="AR1521" s="19" t="n">
        <v>0.508898212416643</v>
      </c>
      <c r="AS1521" s="19" t="n">
        <v>0.4631254468931</v>
      </c>
      <c r="AT1521" s="19" t="n">
        <v>0.345007584953772</v>
      </c>
      <c r="AU1521" s="19"/>
      <c r="AV1521" s="19" t="n">
        <v>0.272597588701804</v>
      </c>
      <c r="AW1521" s="19" t="n">
        <v>0.477729567801029</v>
      </c>
      <c r="AX1521" s="19" t="n">
        <v>0.396299301398667</v>
      </c>
      <c r="AY1521" s="19" t="n">
        <v>0.504071974803774</v>
      </c>
      <c r="AZ1521" s="19" t="n">
        <v>0.493880650246179</v>
      </c>
      <c r="BA1521" s="19" t="n">
        <v>0.587854282673584</v>
      </c>
      <c r="BB1521" s="19"/>
      <c r="BC1521" s="19" t="n">
        <v>0.437482326891458</v>
      </c>
      <c r="BD1521" s="19" t="n">
        <v>0.475826929584002</v>
      </c>
      <c r="BE1521" s="19" t="n">
        <v>0.372003188284516</v>
      </c>
      <c r="BF1521" s="19" t="n">
        <v>0.388791510044447</v>
      </c>
      <c r="BG1521" s="19" t="n">
        <v>0.311127559924247</v>
      </c>
    </row>
    <row r="1522">
      <c r="B1522" t="s">
        <v>597</v>
      </c>
      <c r="C1522" s="19" t="n">
        <v>0.304910894768613</v>
      </c>
      <c r="D1522" s="19" t="n">
        <v>0.322730866550197</v>
      </c>
      <c r="E1522" s="19" t="n">
        <v>0.29013350216837</v>
      </c>
      <c r="F1522" s="19"/>
      <c r="G1522" s="19" t="n">
        <v>0.328126587227418</v>
      </c>
      <c r="H1522" s="19" t="n">
        <v>0.2969519300558</v>
      </c>
      <c r="I1522" s="19" t="n">
        <v>0.285127732132949</v>
      </c>
      <c r="J1522" s="19" t="n">
        <v>0.326998312849744</v>
      </c>
      <c r="K1522" s="19" t="n">
        <v>0.314591372540436</v>
      </c>
      <c r="L1522" s="19" t="n">
        <v>0.285495531381324</v>
      </c>
      <c r="M1522" s="19"/>
      <c r="N1522" s="19" t="n">
        <v>0.284305030115643</v>
      </c>
      <c r="O1522" s="19" t="n">
        <v>0.344449806059226</v>
      </c>
      <c r="P1522" s="19" t="n">
        <v>0.253223299137675</v>
      </c>
      <c r="Q1522" s="19" t="n">
        <v>0.331982420760408</v>
      </c>
      <c r="R1522" s="19"/>
      <c r="S1522" s="19" t="n">
        <v>0.272627435766456</v>
      </c>
      <c r="T1522" s="19" t="n">
        <v>0.319351460241997</v>
      </c>
      <c r="U1522" s="19" t="n">
        <v>0.24265671063619</v>
      </c>
      <c r="V1522" s="19" t="n">
        <v>0.29479031981718</v>
      </c>
      <c r="W1522" s="19" t="n">
        <v>0.352645026857845</v>
      </c>
      <c r="X1522" s="19" t="n">
        <v>0.315212494094504</v>
      </c>
      <c r="Y1522" s="19" t="n">
        <v>0.276074020806721</v>
      </c>
      <c r="Z1522" s="19" t="n">
        <v>0.299917059281997</v>
      </c>
      <c r="AA1522" s="19" t="n">
        <v>0.312785859214922</v>
      </c>
      <c r="AB1522" s="19" t="n">
        <v>0.379396351458893</v>
      </c>
      <c r="AC1522" s="19" t="n">
        <v>0.333165079424822</v>
      </c>
      <c r="AD1522" s="19" t="n">
        <v>0.211114413956819</v>
      </c>
      <c r="AE1522" s="19"/>
      <c r="AF1522" s="19" t="n">
        <v>0.255391147614442</v>
      </c>
      <c r="AG1522" s="19" t="n">
        <v>0.344404818401716</v>
      </c>
      <c r="AH1522" s="19" t="n">
        <v>0.286339826066783</v>
      </c>
      <c r="AI1522" s="19"/>
      <c r="AJ1522" s="19" t="n">
        <v>0.295335672212227</v>
      </c>
      <c r="AK1522" s="19" t="n">
        <v>0.33926318382535</v>
      </c>
      <c r="AL1522" s="19" t="n">
        <v>0.346611780440293</v>
      </c>
      <c r="AM1522" s="19" t="n">
        <v>0.24570612441869</v>
      </c>
      <c r="AN1522" s="19" t="n">
        <v>0.22144329731843</v>
      </c>
      <c r="AO1522" s="19"/>
      <c r="AP1522" s="19" t="n">
        <v>0.310662177557618</v>
      </c>
      <c r="AQ1522" s="19" t="n">
        <v>0.328506778737792</v>
      </c>
      <c r="AR1522" s="19" t="n">
        <v>0.374344678938784</v>
      </c>
      <c r="AS1522" s="19" t="n">
        <v>0.278118650962675</v>
      </c>
      <c r="AT1522" s="19" t="n">
        <v>0.405770654662604</v>
      </c>
      <c r="AU1522" s="19"/>
      <c r="AV1522" s="19" t="n">
        <v>0.378242582016871</v>
      </c>
      <c r="AW1522" s="19" t="n">
        <v>0.291670099754652</v>
      </c>
      <c r="AX1522" s="19" t="n">
        <v>0.408684113933041</v>
      </c>
      <c r="AY1522" s="19" t="n">
        <v>0.236825483511038</v>
      </c>
      <c r="AZ1522" s="19" t="n">
        <v>0.288648732928092</v>
      </c>
      <c r="BA1522" s="19" t="n">
        <v>0.268326771981633</v>
      </c>
      <c r="BB1522" s="19"/>
      <c r="BC1522" s="19" t="n">
        <v>0.298246980980933</v>
      </c>
      <c r="BD1522" s="19" t="n">
        <v>0.259297838073725</v>
      </c>
      <c r="BE1522" s="19" t="n">
        <v>0.37093458375484</v>
      </c>
      <c r="BF1522" s="19" t="n">
        <v>0.235310544043432</v>
      </c>
      <c r="BG1522" s="19" t="n">
        <v>0.225002323203955</v>
      </c>
    </row>
    <row r="1523">
      <c r="B1523" t="s">
        <v>598</v>
      </c>
      <c r="C1523" s="19" t="n">
        <v>0.138097549292905</v>
      </c>
      <c r="D1523" s="19" t="n">
        <v>0.152034621133185</v>
      </c>
      <c r="E1523" s="19" t="n">
        <v>0.127791807438135</v>
      </c>
      <c r="F1523" s="19"/>
      <c r="G1523" s="19" t="n">
        <v>0.186493966408849</v>
      </c>
      <c r="H1523" s="19" t="n">
        <v>0.269144932081348</v>
      </c>
      <c r="I1523" s="19" t="n">
        <v>0.221140479637439</v>
      </c>
      <c r="J1523" s="19" t="n">
        <v>0.0810521191097243</v>
      </c>
      <c r="K1523" s="19" t="n">
        <v>0.0296513776367993</v>
      </c>
      <c r="L1523" s="19" t="n">
        <v>0.0395187773889669</v>
      </c>
      <c r="M1523" s="19"/>
      <c r="N1523" s="19" t="n">
        <v>0.201176105567765</v>
      </c>
      <c r="O1523" s="19" t="n">
        <v>0.165807046633536</v>
      </c>
      <c r="P1523" s="19" t="n">
        <v>0.0811746546435649</v>
      </c>
      <c r="Q1523" s="19" t="n">
        <v>0.0941500656757661</v>
      </c>
      <c r="R1523" s="19"/>
      <c r="S1523" s="19" t="n">
        <v>0.189837317753209</v>
      </c>
      <c r="T1523" s="19" t="n">
        <v>0.105697816966322</v>
      </c>
      <c r="U1523" s="19" t="n">
        <v>0.0683074482346672</v>
      </c>
      <c r="V1523" s="19" t="n">
        <v>0.197005755336637</v>
      </c>
      <c r="W1523" s="19" t="n">
        <v>0.201104369493291</v>
      </c>
      <c r="X1523" s="19" t="n">
        <v>0.198136799249475</v>
      </c>
      <c r="Y1523" s="19" t="n">
        <v>0.112324877413697</v>
      </c>
      <c r="Z1523" s="19" t="n">
        <v>0.0851968765479593</v>
      </c>
      <c r="AA1523" s="19" t="n">
        <v>0.1243835046062</v>
      </c>
      <c r="AB1523" s="19" t="n">
        <v>0.0677476282438932</v>
      </c>
      <c r="AC1523" s="19" t="n">
        <v>0.112444702983199</v>
      </c>
      <c r="AD1523" s="19" t="n">
        <v>0.0918649049627167</v>
      </c>
      <c r="AE1523" s="19"/>
      <c r="AF1523" s="19" t="n">
        <v>0.120917650813052</v>
      </c>
      <c r="AG1523" s="19" t="n">
        <v>0.157273597653243</v>
      </c>
      <c r="AH1523" s="19" t="n">
        <v>0.143126286606936</v>
      </c>
      <c r="AI1523" s="19"/>
      <c r="AJ1523" s="19" t="n">
        <v>0.11224223062173</v>
      </c>
      <c r="AK1523" s="19" t="n">
        <v>0.185988035766125</v>
      </c>
      <c r="AL1523" s="19" t="n">
        <v>0.101752732548489</v>
      </c>
      <c r="AM1523" s="19" t="n">
        <v>0.224044663910464</v>
      </c>
      <c r="AN1523" s="19" t="n">
        <v>0.120918305115812</v>
      </c>
      <c r="AO1523" s="19"/>
      <c r="AP1523" s="19" t="n">
        <v>0.111202777877816</v>
      </c>
      <c r="AQ1523" s="19" t="n">
        <v>0.207205866701846</v>
      </c>
      <c r="AR1523" s="19" t="n">
        <v>0</v>
      </c>
      <c r="AS1523" s="19" t="n">
        <v>0.12985177541689</v>
      </c>
      <c r="AT1523" s="19" t="n">
        <v>0.0728098726079608</v>
      </c>
      <c r="AU1523" s="19"/>
      <c r="AV1523" s="19" t="n">
        <v>0.247924532378567</v>
      </c>
      <c r="AW1523" s="19" t="n">
        <v>0.14088792818578</v>
      </c>
      <c r="AX1523" s="19" t="n">
        <v>0.0379655178302211</v>
      </c>
      <c r="AY1523" s="19" t="n">
        <v>0.109097077187301</v>
      </c>
      <c r="AZ1523" s="19" t="n">
        <v>0.105309100071561</v>
      </c>
      <c r="BA1523" s="19" t="n">
        <v>0.0608920120866744</v>
      </c>
      <c r="BB1523" s="19"/>
      <c r="BC1523" s="19" t="n">
        <v>0.0968559786800303</v>
      </c>
      <c r="BD1523" s="19" t="n">
        <v>0.106110890093873</v>
      </c>
      <c r="BE1523" s="19" t="n">
        <v>0.157700641945239</v>
      </c>
      <c r="BF1523" s="19" t="n">
        <v>0.287514575296748</v>
      </c>
      <c r="BG1523" s="19" t="n">
        <v>0.463870116871798</v>
      </c>
    </row>
    <row r="1524">
      <c r="C1524" s="19"/>
      <c r="D1524" s="19"/>
      <c r="E1524" s="19"/>
      <c r="F1524" s="19"/>
      <c r="G1524" s="19"/>
      <c r="H1524" s="19"/>
      <c r="I1524" s="19"/>
      <c r="J1524" s="19"/>
      <c r="K1524" s="19"/>
      <c r="L1524" s="19"/>
      <c r="M1524" s="19"/>
      <c r="N1524" s="19"/>
      <c r="O1524" s="19"/>
      <c r="P1524" s="19"/>
      <c r="Q1524" s="19"/>
      <c r="R1524" s="19"/>
      <c r="S1524" s="19"/>
      <c r="T1524" s="19"/>
      <c r="U1524" s="19"/>
      <c r="V1524" s="19"/>
      <c r="W1524" s="19"/>
      <c r="X1524" s="19"/>
      <c r="Y1524" s="19"/>
      <c r="Z1524" s="19"/>
      <c r="AA1524" s="19"/>
      <c r="AB1524" s="19"/>
      <c r="AC1524" s="19"/>
      <c r="AD1524" s="19"/>
      <c r="AE1524" s="19"/>
      <c r="AF1524" s="19"/>
      <c r="AG1524" s="19"/>
      <c r="AH1524" s="19"/>
      <c r="AI1524" s="19"/>
      <c r="AJ1524" s="19"/>
      <c r="AK1524" s="19"/>
      <c r="AL1524" s="19"/>
      <c r="AM1524" s="19"/>
      <c r="AN1524" s="19"/>
      <c r="AO1524" s="19"/>
      <c r="AP1524" s="19"/>
      <c r="AQ1524" s="19"/>
      <c r="AR1524" s="19"/>
      <c r="AS1524" s="19"/>
      <c r="AT1524" s="19"/>
      <c r="AU1524" s="19"/>
      <c r="AV1524" s="19"/>
      <c r="AW1524" s="19"/>
      <c r="AX1524" s="19"/>
      <c r="AY1524" s="19"/>
      <c r="AZ1524" s="19"/>
      <c r="BA1524" s="19"/>
      <c r="BB1524" s="19"/>
      <c r="BC1524" s="19"/>
      <c r="BD1524" s="19"/>
      <c r="BE1524" s="19"/>
      <c r="BF1524" s="19"/>
      <c r="BG1524" s="19"/>
    </row>
    <row r="1525">
      <c r="B1525" s="7" t="s">
        <v>602</v>
      </c>
      <c r="C1525" s="19"/>
      <c r="D1525" s="19"/>
      <c r="E1525" s="19"/>
      <c r="F1525" s="19"/>
      <c r="G1525" s="19"/>
      <c r="H1525" s="19"/>
      <c r="I1525" s="19"/>
      <c r="J1525" s="19"/>
      <c r="K1525" s="19"/>
      <c r="L1525" s="19"/>
      <c r="M1525" s="19"/>
      <c r="N1525" s="19"/>
      <c r="O1525" s="19"/>
      <c r="P1525" s="19"/>
      <c r="Q1525" s="19"/>
      <c r="R1525" s="19"/>
      <c r="S1525" s="19"/>
      <c r="T1525" s="19"/>
      <c r="U1525" s="19"/>
      <c r="V1525" s="19"/>
      <c r="W1525" s="19"/>
      <c r="X1525" s="19"/>
      <c r="Y1525" s="19"/>
      <c r="Z1525" s="19"/>
      <c r="AA1525" s="19"/>
      <c r="AB1525" s="19"/>
      <c r="AC1525" s="19"/>
      <c r="AD1525" s="19"/>
      <c r="AE1525" s="19"/>
      <c r="AF1525" s="19"/>
      <c r="AG1525" s="19"/>
      <c r="AH1525" s="19"/>
      <c r="AI1525" s="19"/>
      <c r="AJ1525" s="19"/>
      <c r="AK1525" s="19"/>
      <c r="AL1525" s="19"/>
      <c r="AM1525" s="19"/>
      <c r="AN1525" s="19"/>
      <c r="AO1525" s="19"/>
      <c r="AP1525" s="19"/>
      <c r="AQ1525" s="19"/>
      <c r="AR1525" s="19"/>
      <c r="AS1525" s="19"/>
      <c r="AT1525" s="19"/>
      <c r="AU1525" s="19"/>
      <c r="AV1525" s="19"/>
      <c r="AW1525" s="19"/>
      <c r="AX1525" s="19"/>
      <c r="AY1525" s="19"/>
      <c r="AZ1525" s="19"/>
      <c r="BA1525" s="19"/>
      <c r="BB1525" s="19"/>
      <c r="BC1525" s="19"/>
      <c r="BD1525" s="19"/>
      <c r="BE1525" s="19"/>
      <c r="BF1525" s="19"/>
      <c r="BG1525" s="19"/>
    </row>
    <row r="1526">
      <c r="B1526" s="26" t="s">
        <v>331</v>
      </c>
      <c r="C1526" s="19"/>
      <c r="D1526" s="19"/>
      <c r="E1526" s="19"/>
      <c r="F1526" s="19"/>
      <c r="G1526" s="19"/>
      <c r="H1526" s="19"/>
      <c r="I1526" s="19"/>
      <c r="J1526" s="19"/>
      <c r="K1526" s="19"/>
      <c r="L1526" s="19"/>
      <c r="M1526" s="19"/>
      <c r="N1526" s="19"/>
      <c r="O1526" s="19"/>
      <c r="P1526" s="19"/>
      <c r="Q1526" s="19"/>
      <c r="R1526" s="19"/>
      <c r="S1526" s="19"/>
      <c r="T1526" s="19"/>
      <c r="U1526" s="19"/>
      <c r="V1526" s="19"/>
      <c r="W1526" s="19"/>
      <c r="X1526" s="19"/>
      <c r="Y1526" s="19"/>
      <c r="Z1526" s="19"/>
      <c r="AA1526" s="19"/>
      <c r="AB1526" s="19"/>
      <c r="AC1526" s="19"/>
      <c r="AD1526" s="19"/>
      <c r="AE1526" s="19"/>
      <c r="AF1526" s="19"/>
      <c r="AG1526" s="19"/>
      <c r="AH1526" s="19"/>
      <c r="AI1526" s="19"/>
      <c r="AJ1526" s="19"/>
      <c r="AK1526" s="19"/>
      <c r="AL1526" s="19"/>
      <c r="AM1526" s="19"/>
      <c r="AN1526" s="19"/>
      <c r="AO1526" s="19"/>
      <c r="AP1526" s="19"/>
      <c r="AQ1526" s="19"/>
      <c r="AR1526" s="19"/>
      <c r="AS1526" s="19"/>
      <c r="AT1526" s="19"/>
      <c r="AU1526" s="19"/>
      <c r="AV1526" s="19"/>
      <c r="AW1526" s="19"/>
      <c r="AX1526" s="19"/>
      <c r="AY1526" s="19"/>
      <c r="AZ1526" s="19"/>
      <c r="BA1526" s="19"/>
      <c r="BB1526" s="19"/>
      <c r="BC1526" s="19"/>
      <c r="BD1526" s="19"/>
      <c r="BE1526" s="19"/>
      <c r="BF1526" s="19"/>
      <c r="BG1526" s="19"/>
    </row>
    <row r="1527">
      <c r="B1527" t="s">
        <v>595</v>
      </c>
      <c r="C1527" s="19" t="n">
        <v>0.10719666734586</v>
      </c>
      <c r="D1527" s="19" t="n">
        <v>0.138902135407462</v>
      </c>
      <c r="E1527" s="19" t="n">
        <v>0.0804376954439936</v>
      </c>
      <c r="F1527" s="19"/>
      <c r="G1527" s="19" t="n">
        <v>0.122204828462392</v>
      </c>
      <c r="H1527" s="19" t="n">
        <v>0.209944872319471</v>
      </c>
      <c r="I1527" s="19" t="n">
        <v>0.137485248650828</v>
      </c>
      <c r="J1527" s="19" t="n">
        <v>0.0839532808070444</v>
      </c>
      <c r="K1527" s="19" t="n">
        <v>0.0457261952308114</v>
      </c>
      <c r="L1527" s="19" t="n">
        <v>0.0407661094093616</v>
      </c>
      <c r="M1527" s="19"/>
      <c r="N1527" s="19" t="n">
        <v>0.203130338319143</v>
      </c>
      <c r="O1527" s="19" t="n">
        <v>0.0946265996145124</v>
      </c>
      <c r="P1527" s="19" t="n">
        <v>0.0708566706371081</v>
      </c>
      <c r="Q1527" s="19" t="n">
        <v>0.0506103502575545</v>
      </c>
      <c r="R1527" s="19"/>
      <c r="S1527" s="19" t="n">
        <v>0.166927690630895</v>
      </c>
      <c r="T1527" s="19" t="n">
        <v>0.0508338372957769</v>
      </c>
      <c r="U1527" s="19" t="n">
        <v>0.0714282003768098</v>
      </c>
      <c r="V1527" s="19" t="n">
        <v>0.0847341700105737</v>
      </c>
      <c r="W1527" s="19" t="n">
        <v>0.210885863530804</v>
      </c>
      <c r="X1527" s="19" t="n">
        <v>0.117316390570832</v>
      </c>
      <c r="Y1527" s="19" t="n">
        <v>0.131373695126589</v>
      </c>
      <c r="Z1527" s="19" t="n">
        <v>0.0421929777289103</v>
      </c>
      <c r="AA1527" s="19" t="n">
        <v>0.0830463751965585</v>
      </c>
      <c r="AB1527" s="19" t="n">
        <v>0.0604948158908703</v>
      </c>
      <c r="AC1527" s="19" t="n">
        <v>0.103672065148351</v>
      </c>
      <c r="AD1527" s="19" t="n">
        <v>0.0786825905501712</v>
      </c>
      <c r="AE1527" s="19"/>
      <c r="AF1527" s="19" t="n">
        <v>0.0944481100158272</v>
      </c>
      <c r="AG1527" s="19" t="n">
        <v>0.124406211930413</v>
      </c>
      <c r="AH1527" s="19" t="n">
        <v>0.124766288816074</v>
      </c>
      <c r="AI1527" s="19"/>
      <c r="AJ1527" s="19" t="n">
        <v>0.0801173651126073</v>
      </c>
      <c r="AK1527" s="19" t="n">
        <v>0.128863574673477</v>
      </c>
      <c r="AL1527" s="19" t="n">
        <v>0.155424673218298</v>
      </c>
      <c r="AM1527" s="19" t="n">
        <v>0.0802892473806782</v>
      </c>
      <c r="AN1527" s="19" t="n">
        <v>0.149304932030879</v>
      </c>
      <c r="AO1527" s="19"/>
      <c r="AP1527" s="19" t="n">
        <v>0.107418928608423</v>
      </c>
      <c r="AQ1527" s="19" t="n">
        <v>0.138215515277758</v>
      </c>
      <c r="AR1527" s="19" t="n">
        <v>0.0941876308902448</v>
      </c>
      <c r="AS1527" s="19" t="n">
        <v>0.0636017924234578</v>
      </c>
      <c r="AT1527" s="19" t="n">
        <v>0.0319577456929943</v>
      </c>
      <c r="AU1527" s="19"/>
      <c r="AV1527" s="19" t="n">
        <v>0.183817891621335</v>
      </c>
      <c r="AW1527" s="19" t="n">
        <v>0.119427310603747</v>
      </c>
      <c r="AX1527" s="19" t="n">
        <v>0.105918413528972</v>
      </c>
      <c r="AY1527" s="19" t="n">
        <v>0.0534360784440239</v>
      </c>
      <c r="AZ1527" s="19" t="n">
        <v>0.0513764990224002</v>
      </c>
      <c r="BA1527" s="19" t="n">
        <v>0.026001421801391</v>
      </c>
      <c r="BB1527" s="19"/>
      <c r="BC1527" s="19" t="n">
        <v>0.0822435246557836</v>
      </c>
      <c r="BD1527" s="19" t="n">
        <v>0.0730353375759974</v>
      </c>
      <c r="BE1527" s="19" t="n">
        <v>0.146369702990904</v>
      </c>
      <c r="BF1527" s="19" t="n">
        <v>0.172522261078818</v>
      </c>
      <c r="BG1527" s="19" t="n">
        <v>0.463870116871798</v>
      </c>
    </row>
    <row r="1528">
      <c r="B1528" t="s">
        <v>596</v>
      </c>
      <c r="C1528" s="19" t="n">
        <v>0.419928986224323</v>
      </c>
      <c r="D1528" s="19" t="n">
        <v>0.477053109343193</v>
      </c>
      <c r="E1528" s="19" t="n">
        <v>0.371693259709639</v>
      </c>
      <c r="F1528" s="19"/>
      <c r="G1528" s="19" t="n">
        <v>0.400577180314681</v>
      </c>
      <c r="H1528" s="19" t="n">
        <v>0.347763286230183</v>
      </c>
      <c r="I1528" s="19" t="n">
        <v>0.513063781959626</v>
      </c>
      <c r="J1528" s="19" t="n">
        <v>0.419280514689593</v>
      </c>
      <c r="K1528" s="19" t="n">
        <v>0.391668663728562</v>
      </c>
      <c r="L1528" s="19" t="n">
        <v>0.450308562823769</v>
      </c>
      <c r="M1528" s="19"/>
      <c r="N1528" s="19" t="n">
        <v>0.445414118101739</v>
      </c>
      <c r="O1528" s="19" t="n">
        <v>0.458150571033228</v>
      </c>
      <c r="P1528" s="19" t="n">
        <v>0.37975943069528</v>
      </c>
      <c r="Q1528" s="19" t="n">
        <v>0.390613996289899</v>
      </c>
      <c r="R1528" s="19"/>
      <c r="S1528" s="19" t="n">
        <v>0.430780336989148</v>
      </c>
      <c r="T1528" s="19" t="n">
        <v>0.474835524798276</v>
      </c>
      <c r="U1528" s="19" t="n">
        <v>0.352074907824104</v>
      </c>
      <c r="V1528" s="19" t="n">
        <v>0.313999782864494</v>
      </c>
      <c r="W1528" s="19" t="n">
        <v>0.381312241888843</v>
      </c>
      <c r="X1528" s="19" t="n">
        <v>0.488526206127816</v>
      </c>
      <c r="Y1528" s="19" t="n">
        <v>0.437036724527284</v>
      </c>
      <c r="Z1528" s="19" t="n">
        <v>0.321031933541853</v>
      </c>
      <c r="AA1528" s="19" t="n">
        <v>0.386698738594868</v>
      </c>
      <c r="AB1528" s="19" t="n">
        <v>0.506185330019793</v>
      </c>
      <c r="AC1528" s="19" t="n">
        <v>0.44544187312968</v>
      </c>
      <c r="AD1528" s="19" t="n">
        <v>0.305596961827742</v>
      </c>
      <c r="AE1528" s="19"/>
      <c r="AF1528" s="19" t="n">
        <v>0.418754812303913</v>
      </c>
      <c r="AG1528" s="19" t="n">
        <v>0.443428490646111</v>
      </c>
      <c r="AH1528" s="19" t="n">
        <v>0.344507078029499</v>
      </c>
      <c r="AI1528" s="19"/>
      <c r="AJ1528" s="19" t="n">
        <v>0.471595285545607</v>
      </c>
      <c r="AK1528" s="19" t="n">
        <v>0.42443952043953</v>
      </c>
      <c r="AL1528" s="19" t="n">
        <v>0.413513253421427</v>
      </c>
      <c r="AM1528" s="19" t="n">
        <v>0.440569775869901</v>
      </c>
      <c r="AN1528" s="19" t="n">
        <v>0.329108176508932</v>
      </c>
      <c r="AO1528" s="19"/>
      <c r="AP1528" s="19" t="n">
        <v>0.416830030258181</v>
      </c>
      <c r="AQ1528" s="19" t="n">
        <v>0.471964578249765</v>
      </c>
      <c r="AR1528" s="19" t="n">
        <v>0.431409862571334</v>
      </c>
      <c r="AS1528" s="19" t="n">
        <v>0.333643741442532</v>
      </c>
      <c r="AT1528" s="19" t="n">
        <v>0.380027690905339</v>
      </c>
      <c r="AU1528" s="19"/>
      <c r="AV1528" s="19" t="n">
        <v>0.480628592920667</v>
      </c>
      <c r="AW1528" s="19" t="n">
        <v>0.36210471991724</v>
      </c>
      <c r="AX1528" s="19" t="n">
        <v>0.464583891210402</v>
      </c>
      <c r="AY1528" s="19" t="n">
        <v>0.371107093981012</v>
      </c>
      <c r="AZ1528" s="19" t="n">
        <v>0.408264961453988</v>
      </c>
      <c r="BA1528" s="19" t="n">
        <v>0.422844562843088</v>
      </c>
      <c r="BB1528" s="19"/>
      <c r="BC1528" s="19" t="n">
        <v>0.42438521082495</v>
      </c>
      <c r="BD1528" s="19" t="n">
        <v>0.366178477570735</v>
      </c>
      <c r="BE1528" s="19" t="n">
        <v>0.463734159281625</v>
      </c>
      <c r="BF1528" s="19" t="n">
        <v>0.413489998730256</v>
      </c>
      <c r="BG1528" s="19" t="n">
        <v>0.108711961810352</v>
      </c>
    </row>
    <row r="1529">
      <c r="B1529" t="s">
        <v>597</v>
      </c>
      <c r="C1529" s="19" t="n">
        <v>0.309308867389668</v>
      </c>
      <c r="D1529" s="19" t="n">
        <v>0.216536286253125</v>
      </c>
      <c r="E1529" s="19" t="n">
        <v>0.388436793458229</v>
      </c>
      <c r="F1529" s="19"/>
      <c r="G1529" s="19" t="n">
        <v>0.321525354177923</v>
      </c>
      <c r="H1529" s="19" t="n">
        <v>0.306152347296045</v>
      </c>
      <c r="I1529" s="19" t="n">
        <v>0.181794716073039</v>
      </c>
      <c r="J1529" s="19" t="n">
        <v>0.331867450181179</v>
      </c>
      <c r="K1529" s="19" t="n">
        <v>0.382968981548491</v>
      </c>
      <c r="L1529" s="19" t="n">
        <v>0.328999486592991</v>
      </c>
      <c r="M1529" s="19"/>
      <c r="N1529" s="19" t="n">
        <v>0.252336624252239</v>
      </c>
      <c r="O1529" s="19" t="n">
        <v>0.288349053920284</v>
      </c>
      <c r="P1529" s="19" t="n">
        <v>0.293164887156638</v>
      </c>
      <c r="Q1529" s="19" t="n">
        <v>0.402487447080279</v>
      </c>
      <c r="R1529" s="19"/>
      <c r="S1529" s="19" t="n">
        <v>0.275910508739501</v>
      </c>
      <c r="T1529" s="19" t="n">
        <v>0.257087362967747</v>
      </c>
      <c r="U1529" s="19" t="n">
        <v>0.381912623035435</v>
      </c>
      <c r="V1529" s="19" t="n">
        <v>0.403862336313176</v>
      </c>
      <c r="W1529" s="19" t="n">
        <v>0.287679145907183</v>
      </c>
      <c r="X1529" s="19" t="n">
        <v>0.254036417309615</v>
      </c>
      <c r="Y1529" s="19" t="n">
        <v>0.18765402388032</v>
      </c>
      <c r="Z1529" s="19" t="n">
        <v>0.419107842788441</v>
      </c>
      <c r="AA1529" s="19" t="n">
        <v>0.382848735015142</v>
      </c>
      <c r="AB1529" s="19" t="n">
        <v>0.326376895596942</v>
      </c>
      <c r="AC1529" s="19" t="n">
        <v>0.281517844238251</v>
      </c>
      <c r="AD1529" s="19" t="n">
        <v>0.52385554265937</v>
      </c>
      <c r="AE1529" s="19"/>
      <c r="AF1529" s="19" t="n">
        <v>0.297281850297563</v>
      </c>
      <c r="AG1529" s="19" t="n">
        <v>0.292421034486517</v>
      </c>
      <c r="AH1529" s="19" t="n">
        <v>0.337280774618042</v>
      </c>
      <c r="AI1529" s="19"/>
      <c r="AJ1529" s="19" t="n">
        <v>0.323109801491101</v>
      </c>
      <c r="AK1529" s="19" t="n">
        <v>0.221615687987675</v>
      </c>
      <c r="AL1529" s="19" t="n">
        <v>0.285639555976209</v>
      </c>
      <c r="AM1529" s="19" t="n">
        <v>0.215164882732257</v>
      </c>
      <c r="AN1529" s="19" t="n">
        <v>0.343952362365704</v>
      </c>
      <c r="AO1529" s="19"/>
      <c r="AP1529" s="19" t="n">
        <v>0.354583078008247</v>
      </c>
      <c r="AQ1529" s="19" t="n">
        <v>0.237015976616418</v>
      </c>
      <c r="AR1529" s="19" t="n">
        <v>0.395489778788575</v>
      </c>
      <c r="AS1529" s="19" t="n">
        <v>0.412422604200483</v>
      </c>
      <c r="AT1529" s="19" t="n">
        <v>0.233125578142508</v>
      </c>
      <c r="AU1529" s="19"/>
      <c r="AV1529" s="19" t="n">
        <v>0.216029264386187</v>
      </c>
      <c r="AW1529" s="19" t="n">
        <v>0.359454737369963</v>
      </c>
      <c r="AX1529" s="19" t="n">
        <v>0.341643536338356</v>
      </c>
      <c r="AY1529" s="19" t="n">
        <v>0.362380301687647</v>
      </c>
      <c r="AZ1529" s="19" t="n">
        <v>0.279357782227345</v>
      </c>
      <c r="BA1529" s="19" t="n">
        <v>0.424590816848288</v>
      </c>
      <c r="BB1529" s="19"/>
      <c r="BC1529" s="19" t="n">
        <v>0.310978260113434</v>
      </c>
      <c r="BD1529" s="19" t="n">
        <v>0.395202231895706</v>
      </c>
      <c r="BE1529" s="19" t="n">
        <v>0.250017764845681</v>
      </c>
      <c r="BF1529" s="19" t="n">
        <v>0.283518558151733</v>
      </c>
      <c r="BG1529" s="19" t="n">
        <v>0.225002323203955</v>
      </c>
    </row>
    <row r="1530">
      <c r="B1530" t="s">
        <v>598</v>
      </c>
      <c r="C1530" s="19" t="n">
        <v>0.163565479040149</v>
      </c>
      <c r="D1530" s="19" t="n">
        <v>0.16750846899622</v>
      </c>
      <c r="E1530" s="19" t="n">
        <v>0.159432251388138</v>
      </c>
      <c r="F1530" s="19"/>
      <c r="G1530" s="19" t="n">
        <v>0.155692637045004</v>
      </c>
      <c r="H1530" s="19" t="n">
        <v>0.136139494154301</v>
      </c>
      <c r="I1530" s="19" t="n">
        <v>0.167656253316508</v>
      </c>
      <c r="J1530" s="19" t="n">
        <v>0.164898754322183</v>
      </c>
      <c r="K1530" s="19" t="n">
        <v>0.179636159492136</v>
      </c>
      <c r="L1530" s="19" t="n">
        <v>0.179925841173878</v>
      </c>
      <c r="M1530" s="19"/>
      <c r="N1530" s="19" t="n">
        <v>0.099118919326879</v>
      </c>
      <c r="O1530" s="19" t="n">
        <v>0.158873775431976</v>
      </c>
      <c r="P1530" s="19" t="n">
        <v>0.256219011510973</v>
      </c>
      <c r="Q1530" s="19" t="n">
        <v>0.156288206372268</v>
      </c>
      <c r="R1530" s="19"/>
      <c r="S1530" s="19" t="n">
        <v>0.126381463640456</v>
      </c>
      <c r="T1530" s="19" t="n">
        <v>0.217243274938199</v>
      </c>
      <c r="U1530" s="19" t="n">
        <v>0.194584268763651</v>
      </c>
      <c r="V1530" s="19" t="n">
        <v>0.197403710811757</v>
      </c>
      <c r="W1530" s="19" t="n">
        <v>0.12012274867317</v>
      </c>
      <c r="X1530" s="19" t="n">
        <v>0.140120985991737</v>
      </c>
      <c r="Y1530" s="19" t="n">
        <v>0.243935556465807</v>
      </c>
      <c r="Z1530" s="19" t="n">
        <v>0.217667245940795</v>
      </c>
      <c r="AA1530" s="19" t="n">
        <v>0.147406151193432</v>
      </c>
      <c r="AB1530" s="19" t="n">
        <v>0.106942958492395</v>
      </c>
      <c r="AC1530" s="19" t="n">
        <v>0.169368217483717</v>
      </c>
      <c r="AD1530" s="19" t="n">
        <v>0.0918649049627167</v>
      </c>
      <c r="AE1530" s="19"/>
      <c r="AF1530" s="19" t="n">
        <v>0.189515227382696</v>
      </c>
      <c r="AG1530" s="19" t="n">
        <v>0.139744262936959</v>
      </c>
      <c r="AH1530" s="19" t="n">
        <v>0.193445858536385</v>
      </c>
      <c r="AI1530" s="19"/>
      <c r="AJ1530" s="19" t="n">
        <v>0.125177547850685</v>
      </c>
      <c r="AK1530" s="19" t="n">
        <v>0.225081216899318</v>
      </c>
      <c r="AL1530" s="19" t="n">
        <v>0.145422517384066</v>
      </c>
      <c r="AM1530" s="19" t="n">
        <v>0.263976094017163</v>
      </c>
      <c r="AN1530" s="19" t="n">
        <v>0.177634529094485</v>
      </c>
      <c r="AO1530" s="19"/>
      <c r="AP1530" s="19" t="n">
        <v>0.121167963125149</v>
      </c>
      <c r="AQ1530" s="19" t="n">
        <v>0.15280392985606</v>
      </c>
      <c r="AR1530" s="19" t="n">
        <v>0.078912727749846</v>
      </c>
      <c r="AS1530" s="19" t="n">
        <v>0.190331861933527</v>
      </c>
      <c r="AT1530" s="19" t="n">
        <v>0.354888985259159</v>
      </c>
      <c r="AU1530" s="19"/>
      <c r="AV1530" s="19" t="n">
        <v>0.119524251071811</v>
      </c>
      <c r="AW1530" s="19" t="n">
        <v>0.15901323210905</v>
      </c>
      <c r="AX1530" s="19" t="n">
        <v>0.0878541589222698</v>
      </c>
      <c r="AY1530" s="19" t="n">
        <v>0.213076525887318</v>
      </c>
      <c r="AZ1530" s="19" t="n">
        <v>0.261000757296266</v>
      </c>
      <c r="BA1530" s="19" t="n">
        <v>0.126563198507232</v>
      </c>
      <c r="BB1530" s="19"/>
      <c r="BC1530" s="19" t="n">
        <v>0.182393004405833</v>
      </c>
      <c r="BD1530" s="19" t="n">
        <v>0.165583952957561</v>
      </c>
      <c r="BE1530" s="19" t="n">
        <v>0.139878372881792</v>
      </c>
      <c r="BF1530" s="19" t="n">
        <v>0.130469182039193</v>
      </c>
      <c r="BG1530" s="19" t="n">
        <v>0.202415598113895</v>
      </c>
    </row>
    <row r="1531">
      <c r="C1531" s="19"/>
      <c r="D1531" s="19"/>
      <c r="E1531" s="19"/>
      <c r="F1531" s="19"/>
      <c r="G1531" s="19"/>
      <c r="H1531" s="19"/>
      <c r="I1531" s="19"/>
      <c r="J1531" s="19"/>
      <c r="K1531" s="19"/>
      <c r="L1531" s="19"/>
      <c r="M1531" s="19"/>
      <c r="N1531" s="19"/>
      <c r="O1531" s="19"/>
      <c r="P1531" s="19"/>
      <c r="Q1531" s="19"/>
      <c r="R1531" s="19"/>
      <c r="S1531" s="19"/>
      <c r="T1531" s="19"/>
      <c r="U1531" s="19"/>
      <c r="V1531" s="19"/>
      <c r="W1531" s="19"/>
      <c r="X1531" s="19"/>
      <c r="Y1531" s="19"/>
      <c r="Z1531" s="19"/>
      <c r="AA1531" s="19"/>
      <c r="AB1531" s="19"/>
      <c r="AC1531" s="19"/>
      <c r="AD1531" s="19"/>
      <c r="AE1531" s="19"/>
      <c r="AF1531" s="19"/>
      <c r="AG1531" s="19"/>
      <c r="AH1531" s="19"/>
      <c r="AI1531" s="19"/>
      <c r="AJ1531" s="19"/>
      <c r="AK1531" s="19"/>
      <c r="AL1531" s="19"/>
      <c r="AM1531" s="19"/>
      <c r="AN1531" s="19"/>
      <c r="AO1531" s="19"/>
      <c r="AP1531" s="19"/>
      <c r="AQ1531" s="19"/>
      <c r="AR1531" s="19"/>
      <c r="AS1531" s="19"/>
      <c r="AT1531" s="19"/>
      <c r="AU1531" s="19"/>
      <c r="AV1531" s="19"/>
      <c r="AW1531" s="19"/>
      <c r="AX1531" s="19"/>
      <c r="AY1531" s="19"/>
      <c r="AZ1531" s="19"/>
      <c r="BA1531" s="19"/>
      <c r="BB1531" s="19"/>
      <c r="BC1531" s="19"/>
      <c r="BD1531" s="19"/>
      <c r="BE1531" s="19"/>
      <c r="BF1531" s="19"/>
      <c r="BG1531" s="19"/>
    </row>
    <row r="1532">
      <c r="B1532" s="7" t="s">
        <v>603</v>
      </c>
      <c r="C1532" s="19"/>
      <c r="D1532" s="19"/>
      <c r="E1532" s="19"/>
      <c r="F1532" s="19"/>
      <c r="G1532" s="19"/>
      <c r="H1532" s="19"/>
      <c r="I1532" s="19"/>
      <c r="J1532" s="19"/>
      <c r="K1532" s="19"/>
      <c r="L1532" s="19"/>
      <c r="M1532" s="19"/>
      <c r="N1532" s="19"/>
      <c r="O1532" s="19"/>
      <c r="P1532" s="19"/>
      <c r="Q1532" s="19"/>
      <c r="R1532" s="19"/>
      <c r="S1532" s="19"/>
      <c r="T1532" s="19"/>
      <c r="U1532" s="19"/>
      <c r="V1532" s="19"/>
      <c r="W1532" s="19"/>
      <c r="X1532" s="19"/>
      <c r="Y1532" s="19"/>
      <c r="Z1532" s="19"/>
      <c r="AA1532" s="19"/>
      <c r="AB1532" s="19"/>
      <c r="AC1532" s="19"/>
      <c r="AD1532" s="19"/>
      <c r="AE1532" s="19"/>
      <c r="AF1532" s="19"/>
      <c r="AG1532" s="19"/>
      <c r="AH1532" s="19"/>
      <c r="AI1532" s="19"/>
      <c r="AJ1532" s="19"/>
      <c r="AK1532" s="19"/>
      <c r="AL1532" s="19"/>
      <c r="AM1532" s="19"/>
      <c r="AN1532" s="19"/>
      <c r="AO1532" s="19"/>
      <c r="AP1532" s="19"/>
      <c r="AQ1532" s="19"/>
      <c r="AR1532" s="19"/>
      <c r="AS1532" s="19"/>
      <c r="AT1532" s="19"/>
      <c r="AU1532" s="19"/>
      <c r="AV1532" s="19"/>
      <c r="AW1532" s="19"/>
      <c r="AX1532" s="19"/>
      <c r="AY1532" s="19"/>
      <c r="AZ1532" s="19"/>
      <c r="BA1532" s="19"/>
      <c r="BB1532" s="19"/>
      <c r="BC1532" s="19"/>
      <c r="BD1532" s="19"/>
      <c r="BE1532" s="19"/>
      <c r="BF1532" s="19"/>
      <c r="BG1532" s="19"/>
    </row>
    <row r="1533">
      <c r="B1533" s="26" t="s">
        <v>331</v>
      </c>
      <c r="C1533" s="19"/>
      <c r="D1533" s="19"/>
      <c r="E1533" s="19"/>
      <c r="F1533" s="19"/>
      <c r="G1533" s="19"/>
      <c r="H1533" s="19"/>
      <c r="I1533" s="19"/>
      <c r="J1533" s="19"/>
      <c r="K1533" s="19"/>
      <c r="L1533" s="19"/>
      <c r="M1533" s="19"/>
      <c r="N1533" s="19"/>
      <c r="O1533" s="19"/>
      <c r="P1533" s="19"/>
      <c r="Q1533" s="19"/>
      <c r="R1533" s="19"/>
      <c r="S1533" s="19"/>
      <c r="T1533" s="19"/>
      <c r="U1533" s="19"/>
      <c r="V1533" s="19"/>
      <c r="W1533" s="19"/>
      <c r="X1533" s="19"/>
      <c r="Y1533" s="19"/>
      <c r="Z1533" s="19"/>
      <c r="AA1533" s="19"/>
      <c r="AB1533" s="19"/>
      <c r="AC1533" s="19"/>
      <c r="AD1533" s="19"/>
      <c r="AE1533" s="19"/>
      <c r="AF1533" s="19"/>
      <c r="AG1533" s="19"/>
      <c r="AH1533" s="19"/>
      <c r="AI1533" s="19"/>
      <c r="AJ1533" s="19"/>
      <c r="AK1533" s="19"/>
      <c r="AL1533" s="19"/>
      <c r="AM1533" s="19"/>
      <c r="AN1533" s="19"/>
      <c r="AO1533" s="19"/>
      <c r="AP1533" s="19"/>
      <c r="AQ1533" s="19"/>
      <c r="AR1533" s="19"/>
      <c r="AS1533" s="19"/>
      <c r="AT1533" s="19"/>
      <c r="AU1533" s="19"/>
      <c r="AV1533" s="19"/>
      <c r="AW1533" s="19"/>
      <c r="AX1533" s="19"/>
      <c r="AY1533" s="19"/>
      <c r="AZ1533" s="19"/>
      <c r="BA1533" s="19"/>
      <c r="BB1533" s="19"/>
      <c r="BC1533" s="19"/>
      <c r="BD1533" s="19"/>
      <c r="BE1533" s="19"/>
      <c r="BF1533" s="19"/>
      <c r="BG1533" s="19"/>
    </row>
    <row r="1534">
      <c r="B1534" t="s">
        <v>595</v>
      </c>
      <c r="C1534" s="19" t="n">
        <v>0.0897346191144301</v>
      </c>
      <c r="D1534" s="19" t="n">
        <v>0.112433833245541</v>
      </c>
      <c r="E1534" s="19" t="n">
        <v>0.0707848018796901</v>
      </c>
      <c r="F1534" s="19"/>
      <c r="G1534" s="19" t="n">
        <v>0.12698995739627</v>
      </c>
      <c r="H1534" s="19" t="n">
        <v>0.186349992423455</v>
      </c>
      <c r="I1534" s="19" t="n">
        <v>0.110824105672246</v>
      </c>
      <c r="J1534" s="19" t="n">
        <v>0.0469590690071993</v>
      </c>
      <c r="K1534" s="19" t="n">
        <v>0.0139913360285987</v>
      </c>
      <c r="L1534" s="19" t="n">
        <v>0.0406976918138397</v>
      </c>
      <c r="M1534" s="19"/>
      <c r="N1534" s="19" t="n">
        <v>0.166646408271655</v>
      </c>
      <c r="O1534" s="19" t="n">
        <v>0.0587880868373077</v>
      </c>
      <c r="P1534" s="19" t="n">
        <v>0.0655408265040877</v>
      </c>
      <c r="Q1534" s="19" t="n">
        <v>0.0603646239567818</v>
      </c>
      <c r="R1534" s="19"/>
      <c r="S1534" s="19" t="n">
        <v>0.147602895295391</v>
      </c>
      <c r="T1534" s="19" t="n">
        <v>0.0662903807801526</v>
      </c>
      <c r="U1534" s="19" t="n">
        <v>0.0668985089236222</v>
      </c>
      <c r="V1534" s="19" t="n">
        <v>0.0936466236640454</v>
      </c>
      <c r="W1534" s="19" t="n">
        <v>0.0820794697466818</v>
      </c>
      <c r="X1534" s="19" t="n">
        <v>0.119380007584378</v>
      </c>
      <c r="Y1534" s="19" t="n">
        <v>0.156847832541395</v>
      </c>
      <c r="Z1534" s="19" t="n">
        <v>0.0421929777289103</v>
      </c>
      <c r="AA1534" s="19" t="n">
        <v>0.101264839397884</v>
      </c>
      <c r="AB1534" s="19" t="n">
        <v>0.0187698685191832</v>
      </c>
      <c r="AC1534" s="19" t="n">
        <v>0.0241099801579154</v>
      </c>
      <c r="AD1534" s="19" t="n">
        <v>0</v>
      </c>
      <c r="AE1534" s="19"/>
      <c r="AF1534" s="19" t="n">
        <v>0.0812135405774145</v>
      </c>
      <c r="AG1534" s="19" t="n">
        <v>0.0720141475029683</v>
      </c>
      <c r="AH1534" s="19" t="n">
        <v>0.146329431723801</v>
      </c>
      <c r="AI1534" s="19"/>
      <c r="AJ1534" s="19" t="n">
        <v>0.069852684123085</v>
      </c>
      <c r="AK1534" s="19" t="n">
        <v>0.118327639883469</v>
      </c>
      <c r="AL1534" s="19" t="n">
        <v>0.0574904945217535</v>
      </c>
      <c r="AM1534" s="19" t="n">
        <v>0</v>
      </c>
      <c r="AN1534" s="19" t="n">
        <v>0.122173809895285</v>
      </c>
      <c r="AO1534" s="19"/>
      <c r="AP1534" s="19" t="n">
        <v>0.0775145018264398</v>
      </c>
      <c r="AQ1534" s="19" t="n">
        <v>0.103654000031768</v>
      </c>
      <c r="AR1534" s="19" t="n">
        <v>0.0188716611554153</v>
      </c>
      <c r="AS1534" s="19" t="n">
        <v>0.0611163212726785</v>
      </c>
      <c r="AT1534" s="19" t="n">
        <v>0</v>
      </c>
      <c r="AU1534" s="19"/>
      <c r="AV1534" s="19" t="n">
        <v>0.127754313860151</v>
      </c>
      <c r="AW1534" s="19" t="n">
        <v>0.1201220824803</v>
      </c>
      <c r="AX1534" s="19" t="n">
        <v>0</v>
      </c>
      <c r="AY1534" s="19" t="n">
        <v>0.0531498364203084</v>
      </c>
      <c r="AZ1534" s="19" t="n">
        <v>0.0759427548100582</v>
      </c>
      <c r="BA1534" s="19" t="n">
        <v>0.038576513748919</v>
      </c>
      <c r="BB1534" s="19"/>
      <c r="BC1534" s="19" t="n">
        <v>0.0810683123453989</v>
      </c>
      <c r="BD1534" s="19" t="n">
        <v>0.0435224535956934</v>
      </c>
      <c r="BE1534" s="19" t="n">
        <v>0.105667528491784</v>
      </c>
      <c r="BF1534" s="19" t="n">
        <v>0.110720075007759</v>
      </c>
      <c r="BG1534" s="19" t="n">
        <v>0.538792829329925</v>
      </c>
    </row>
    <row r="1535">
      <c r="B1535" t="s">
        <v>596</v>
      </c>
      <c r="C1535" s="19" t="n">
        <v>0.50175081690909</v>
      </c>
      <c r="D1535" s="19" t="n">
        <v>0.530402349646502</v>
      </c>
      <c r="E1535" s="19" t="n">
        <v>0.475481553446335</v>
      </c>
      <c r="F1535" s="19"/>
      <c r="G1535" s="19" t="n">
        <v>0.451865929925137</v>
      </c>
      <c r="H1535" s="19" t="n">
        <v>0.444805642954464</v>
      </c>
      <c r="I1535" s="19" t="n">
        <v>0.599509598423892</v>
      </c>
      <c r="J1535" s="19" t="n">
        <v>0.510533248768405</v>
      </c>
      <c r="K1535" s="19" t="n">
        <v>0.509930374085791</v>
      </c>
      <c r="L1535" s="19" t="n">
        <v>0.511230427847038</v>
      </c>
      <c r="M1535" s="19"/>
      <c r="N1535" s="19" t="n">
        <v>0.535128753861981</v>
      </c>
      <c r="O1535" s="19" t="n">
        <v>0.569151161293069</v>
      </c>
      <c r="P1535" s="19" t="n">
        <v>0.397129756620203</v>
      </c>
      <c r="Q1535" s="19" t="n">
        <v>0.490782937995704</v>
      </c>
      <c r="R1535" s="19"/>
      <c r="S1535" s="19" t="n">
        <v>0.50753238032976</v>
      </c>
      <c r="T1535" s="19" t="n">
        <v>0.466732534858527</v>
      </c>
      <c r="U1535" s="19" t="n">
        <v>0.43692384723098</v>
      </c>
      <c r="V1535" s="19" t="n">
        <v>0.535344125541891</v>
      </c>
      <c r="W1535" s="19" t="n">
        <v>0.403594098525885</v>
      </c>
      <c r="X1535" s="19" t="n">
        <v>0.532184918980379</v>
      </c>
      <c r="Y1535" s="19" t="n">
        <v>0.474449641549598</v>
      </c>
      <c r="Z1535" s="19" t="n">
        <v>0.515247711423051</v>
      </c>
      <c r="AA1535" s="19" t="n">
        <v>0.631948580281502</v>
      </c>
      <c r="AB1535" s="19" t="n">
        <v>0.433477794737776</v>
      </c>
      <c r="AC1535" s="19" t="n">
        <v>0.590823750288046</v>
      </c>
      <c r="AD1535" s="19" t="n">
        <v>0.523752090638951</v>
      </c>
      <c r="AE1535" s="19"/>
      <c r="AF1535" s="19" t="n">
        <v>0.475747935394729</v>
      </c>
      <c r="AG1535" s="19" t="n">
        <v>0.583258163942827</v>
      </c>
      <c r="AH1535" s="19" t="n">
        <v>0.34464014947193</v>
      </c>
      <c r="AI1535" s="19"/>
      <c r="AJ1535" s="19" t="n">
        <v>0.507939455619545</v>
      </c>
      <c r="AK1535" s="19" t="n">
        <v>0.503908793039756</v>
      </c>
      <c r="AL1535" s="19" t="n">
        <v>0.670955474875337</v>
      </c>
      <c r="AM1535" s="19" t="n">
        <v>0.419791954280888</v>
      </c>
      <c r="AN1535" s="19" t="n">
        <v>0.405279969866735</v>
      </c>
      <c r="AO1535" s="19"/>
      <c r="AP1535" s="19" t="n">
        <v>0.539209267958769</v>
      </c>
      <c r="AQ1535" s="19" t="n">
        <v>0.527552915084969</v>
      </c>
      <c r="AR1535" s="19" t="n">
        <v>0.693231930839138</v>
      </c>
      <c r="AS1535" s="19" t="n">
        <v>0.412635536291778</v>
      </c>
      <c r="AT1535" s="19" t="n">
        <v>0.629237753874937</v>
      </c>
      <c r="AU1535" s="19"/>
      <c r="AV1535" s="19" t="n">
        <v>0.551142459293552</v>
      </c>
      <c r="AW1535" s="19" t="n">
        <v>0.475666734753658</v>
      </c>
      <c r="AX1535" s="19" t="n">
        <v>0.694313342196756</v>
      </c>
      <c r="AY1535" s="19" t="n">
        <v>0.406697916770038</v>
      </c>
      <c r="AZ1535" s="19" t="n">
        <v>0.489149161918875</v>
      </c>
      <c r="BA1535" s="19" t="n">
        <v>0.452035052743585</v>
      </c>
      <c r="BB1535" s="19"/>
      <c r="BC1535" s="19" t="n">
        <v>0.50658544114091</v>
      </c>
      <c r="BD1535" s="19" t="n">
        <v>0.550944743249259</v>
      </c>
      <c r="BE1535" s="19" t="n">
        <v>0.563845341391315</v>
      </c>
      <c r="BF1535" s="19" t="n">
        <v>0.395776219139706</v>
      </c>
      <c r="BG1535" s="19" t="n">
        <v>0.108711961810352</v>
      </c>
    </row>
    <row r="1536">
      <c r="B1536" t="s">
        <v>597</v>
      </c>
      <c r="C1536" s="19" t="n">
        <v>0.308062253174079</v>
      </c>
      <c r="D1536" s="19" t="n">
        <v>0.261453698055642</v>
      </c>
      <c r="E1536" s="19" t="n">
        <v>0.350624859564773</v>
      </c>
      <c r="F1536" s="19"/>
      <c r="G1536" s="19" t="n">
        <v>0.305244628127625</v>
      </c>
      <c r="H1536" s="19" t="n">
        <v>0.272134936958745</v>
      </c>
      <c r="I1536" s="19" t="n">
        <v>0.208812621336675</v>
      </c>
      <c r="J1536" s="19" t="n">
        <v>0.286137732588972</v>
      </c>
      <c r="K1536" s="19" t="n">
        <v>0.400076844351548</v>
      </c>
      <c r="L1536" s="19" t="n">
        <v>0.370880722633003</v>
      </c>
      <c r="M1536" s="19"/>
      <c r="N1536" s="19" t="n">
        <v>0.219531451707167</v>
      </c>
      <c r="O1536" s="19" t="n">
        <v>0.281221107794431</v>
      </c>
      <c r="P1536" s="19" t="n">
        <v>0.382228165531562</v>
      </c>
      <c r="Q1536" s="19" t="n">
        <v>0.362948551618422</v>
      </c>
      <c r="R1536" s="19"/>
      <c r="S1536" s="19" t="n">
        <v>0.275896472297356</v>
      </c>
      <c r="T1536" s="19" t="n">
        <v>0.332075099226083</v>
      </c>
      <c r="U1536" s="19" t="n">
        <v>0.355962233813869</v>
      </c>
      <c r="V1536" s="19" t="n">
        <v>0.240948937504071</v>
      </c>
      <c r="W1536" s="19" t="n">
        <v>0.393789561199892</v>
      </c>
      <c r="X1536" s="19" t="n">
        <v>0.258331311825987</v>
      </c>
      <c r="Y1536" s="19" t="n">
        <v>0.302344479147855</v>
      </c>
      <c r="Z1536" s="19" t="n">
        <v>0.396352764430856</v>
      </c>
      <c r="AA1536" s="19" t="n">
        <v>0.155018580631657</v>
      </c>
      <c r="AB1536" s="19" t="n">
        <v>0.465260545375248</v>
      </c>
      <c r="AC1536" s="19" t="n">
        <v>0.303734620624341</v>
      </c>
      <c r="AD1536" s="19" t="n">
        <v>0.292720946850825</v>
      </c>
      <c r="AE1536" s="19"/>
      <c r="AF1536" s="19" t="n">
        <v>0.323573225648236</v>
      </c>
      <c r="AG1536" s="19" t="n">
        <v>0.266226590798521</v>
      </c>
      <c r="AH1536" s="19" t="n">
        <v>0.371923957013831</v>
      </c>
      <c r="AI1536" s="19"/>
      <c r="AJ1536" s="19" t="n">
        <v>0.317506791925938</v>
      </c>
      <c r="AK1536" s="19" t="n">
        <v>0.285999633402147</v>
      </c>
      <c r="AL1536" s="19" t="n">
        <v>0.207189398106285</v>
      </c>
      <c r="AM1536" s="19" t="n">
        <v>0.298135287312724</v>
      </c>
      <c r="AN1536" s="19" t="n">
        <v>0.359293126333709</v>
      </c>
      <c r="AO1536" s="19"/>
      <c r="AP1536" s="19" t="n">
        <v>0.310064634681294</v>
      </c>
      <c r="AQ1536" s="19" t="n">
        <v>0.279843780061145</v>
      </c>
      <c r="AR1536" s="19" t="n">
        <v>0.244286653766464</v>
      </c>
      <c r="AS1536" s="19" t="n">
        <v>0.3205321091543</v>
      </c>
      <c r="AT1536" s="19" t="n">
        <v>0.257724111809524</v>
      </c>
      <c r="AU1536" s="19"/>
      <c r="AV1536" s="19" t="n">
        <v>0.246638519534538</v>
      </c>
      <c r="AW1536" s="19" t="n">
        <v>0.287881159810268</v>
      </c>
      <c r="AX1536" s="19" t="n">
        <v>0.246070596931271</v>
      </c>
      <c r="AY1536" s="19" t="n">
        <v>0.370083725936741</v>
      </c>
      <c r="AZ1536" s="19" t="n">
        <v>0.315352851378294</v>
      </c>
      <c r="BA1536" s="19" t="n">
        <v>0.481276600723144</v>
      </c>
      <c r="BB1536" s="19"/>
      <c r="BC1536" s="19" t="n">
        <v>0.289923372738115</v>
      </c>
      <c r="BD1536" s="19" t="n">
        <v>0.327293941020404</v>
      </c>
      <c r="BE1536" s="19" t="n">
        <v>0.227122746936096</v>
      </c>
      <c r="BF1536" s="19" t="n">
        <v>0.315292154054073</v>
      </c>
      <c r="BG1536" s="19" t="n">
        <v>0.225002323203955</v>
      </c>
    </row>
    <row r="1537">
      <c r="B1537" t="s">
        <v>598</v>
      </c>
      <c r="C1537" s="19" t="n">
        <v>0.1004523108024</v>
      </c>
      <c r="D1537" s="19" t="n">
        <v>0.0957101190523152</v>
      </c>
      <c r="E1537" s="19" t="n">
        <v>0.103108785109202</v>
      </c>
      <c r="F1537" s="19"/>
      <c r="G1537" s="19" t="n">
        <v>0.115899484550969</v>
      </c>
      <c r="H1537" s="19" t="n">
        <v>0.0967094276633365</v>
      </c>
      <c r="I1537" s="19" t="n">
        <v>0.0808536745671871</v>
      </c>
      <c r="J1537" s="19" t="n">
        <v>0.156369949635423</v>
      </c>
      <c r="K1537" s="19" t="n">
        <v>0.0760014455340627</v>
      </c>
      <c r="L1537" s="19" t="n">
        <v>0.0771911577061197</v>
      </c>
      <c r="M1537" s="19"/>
      <c r="N1537" s="19" t="n">
        <v>0.0786933861591965</v>
      </c>
      <c r="O1537" s="19" t="n">
        <v>0.0908396440751927</v>
      </c>
      <c r="P1537" s="19" t="n">
        <v>0.155101251344148</v>
      </c>
      <c r="Q1537" s="19" t="n">
        <v>0.0859038864290921</v>
      </c>
      <c r="R1537" s="19"/>
      <c r="S1537" s="19" t="n">
        <v>0.0689682520774929</v>
      </c>
      <c r="T1537" s="19" t="n">
        <v>0.134901985135237</v>
      </c>
      <c r="U1537" s="19" t="n">
        <v>0.140215410031529</v>
      </c>
      <c r="V1537" s="19" t="n">
        <v>0.130060313289992</v>
      </c>
      <c r="W1537" s="19" t="n">
        <v>0.120536870527541</v>
      </c>
      <c r="X1537" s="19" t="n">
        <v>0.0901037616092564</v>
      </c>
      <c r="Y1537" s="19" t="n">
        <v>0.0663580467611528</v>
      </c>
      <c r="Z1537" s="19" t="n">
        <v>0.0462065464171834</v>
      </c>
      <c r="AA1537" s="19" t="n">
        <v>0.111767999688957</v>
      </c>
      <c r="AB1537" s="19" t="n">
        <v>0.0824917913677922</v>
      </c>
      <c r="AC1537" s="19" t="n">
        <v>0.0813316489296971</v>
      </c>
      <c r="AD1537" s="19" t="n">
        <v>0.183526962510224</v>
      </c>
      <c r="AE1537" s="19"/>
      <c r="AF1537" s="19" t="n">
        <v>0.119465298379621</v>
      </c>
      <c r="AG1537" s="19" t="n">
        <v>0.0785010977556837</v>
      </c>
      <c r="AH1537" s="19" t="n">
        <v>0.137106461790437</v>
      </c>
      <c r="AI1537" s="19"/>
      <c r="AJ1537" s="19" t="n">
        <v>0.104701068331432</v>
      </c>
      <c r="AK1537" s="19" t="n">
        <v>0.0917639336746273</v>
      </c>
      <c r="AL1537" s="19" t="n">
        <v>0.0643646324966248</v>
      </c>
      <c r="AM1537" s="19" t="n">
        <v>0.282072758406388</v>
      </c>
      <c r="AN1537" s="19" t="n">
        <v>0.113253093904271</v>
      </c>
      <c r="AO1537" s="19"/>
      <c r="AP1537" s="19" t="n">
        <v>0.0732115955334976</v>
      </c>
      <c r="AQ1537" s="19" t="n">
        <v>0.0889493048221171</v>
      </c>
      <c r="AR1537" s="19" t="n">
        <v>0.0436097542389825</v>
      </c>
      <c r="AS1537" s="19" t="n">
        <v>0.205716033281244</v>
      </c>
      <c r="AT1537" s="19" t="n">
        <v>0.11303813431554</v>
      </c>
      <c r="AU1537" s="19"/>
      <c r="AV1537" s="19" t="n">
        <v>0.0744647073117597</v>
      </c>
      <c r="AW1537" s="19" t="n">
        <v>0.116330022955775</v>
      </c>
      <c r="AX1537" s="19" t="n">
        <v>0.0596160608719725</v>
      </c>
      <c r="AY1537" s="19" t="n">
        <v>0.170068520872913</v>
      </c>
      <c r="AZ1537" s="19" t="n">
        <v>0.119555231892773</v>
      </c>
      <c r="BA1537" s="19" t="n">
        <v>0.0281118327843527</v>
      </c>
      <c r="BB1537" s="19"/>
      <c r="BC1537" s="19" t="n">
        <v>0.122422873775576</v>
      </c>
      <c r="BD1537" s="19" t="n">
        <v>0.0782388621346444</v>
      </c>
      <c r="BE1537" s="19" t="n">
        <v>0.103364383180805</v>
      </c>
      <c r="BF1537" s="19" t="n">
        <v>0.178211551798463</v>
      </c>
      <c r="BG1537" s="19" t="n">
        <v>0.127492885655769</v>
      </c>
    </row>
    <row r="1538">
      <c r="C1538" s="19"/>
      <c r="D1538" s="19"/>
      <c r="E1538" s="19"/>
      <c r="F1538" s="19"/>
      <c r="G1538" s="19"/>
      <c r="H1538" s="19"/>
      <c r="I1538" s="19"/>
      <c r="J1538" s="19"/>
      <c r="K1538" s="19"/>
      <c r="L1538" s="19"/>
      <c r="M1538" s="19"/>
      <c r="N1538" s="19"/>
      <c r="O1538" s="19"/>
      <c r="P1538" s="19"/>
      <c r="Q1538" s="19"/>
      <c r="R1538" s="19"/>
      <c r="S1538" s="19"/>
      <c r="T1538" s="19"/>
      <c r="U1538" s="19"/>
      <c r="V1538" s="19"/>
      <c r="W1538" s="19"/>
      <c r="X1538" s="19"/>
      <c r="Y1538" s="19"/>
      <c r="Z1538" s="19"/>
      <c r="AA1538" s="19"/>
      <c r="AB1538" s="19"/>
      <c r="AC1538" s="19"/>
      <c r="AD1538" s="19"/>
      <c r="AE1538" s="19"/>
      <c r="AF1538" s="19"/>
      <c r="AG1538" s="19"/>
      <c r="AH1538" s="19"/>
      <c r="AI1538" s="19"/>
      <c r="AJ1538" s="19"/>
      <c r="AK1538" s="19"/>
      <c r="AL1538" s="19"/>
      <c r="AM1538" s="19"/>
      <c r="AN1538" s="19"/>
      <c r="AO1538" s="19"/>
      <c r="AP1538" s="19"/>
      <c r="AQ1538" s="19"/>
      <c r="AR1538" s="19"/>
      <c r="AS1538" s="19"/>
      <c r="AT1538" s="19"/>
      <c r="AU1538" s="19"/>
      <c r="AV1538" s="19"/>
      <c r="AW1538" s="19"/>
      <c r="AX1538" s="19"/>
      <c r="AY1538" s="19"/>
      <c r="AZ1538" s="19"/>
      <c r="BA1538" s="19"/>
      <c r="BB1538" s="19"/>
      <c r="BC1538" s="19"/>
      <c r="BD1538" s="19"/>
      <c r="BE1538" s="19"/>
      <c r="BF1538" s="19"/>
      <c r="BG1538" s="19"/>
    </row>
    <row r="1539">
      <c r="B1539" s="7" t="s">
        <v>604</v>
      </c>
      <c r="C1539" s="19"/>
      <c r="D1539" s="19"/>
      <c r="E1539" s="19"/>
      <c r="F1539" s="19"/>
      <c r="G1539" s="19"/>
      <c r="H1539" s="19"/>
      <c r="I1539" s="19"/>
      <c r="J1539" s="19"/>
      <c r="K1539" s="19"/>
      <c r="L1539" s="19"/>
      <c r="M1539" s="19"/>
      <c r="N1539" s="19"/>
      <c r="O1539" s="19"/>
      <c r="P1539" s="19"/>
      <c r="Q1539" s="19"/>
      <c r="R1539" s="19"/>
      <c r="S1539" s="19"/>
      <c r="T1539" s="19"/>
      <c r="U1539" s="19"/>
      <c r="V1539" s="19"/>
      <c r="W1539" s="19"/>
      <c r="X1539" s="19"/>
      <c r="Y1539" s="19"/>
      <c r="Z1539" s="19"/>
      <c r="AA1539" s="19"/>
      <c r="AB1539" s="19"/>
      <c r="AC1539" s="19"/>
      <c r="AD1539" s="19"/>
      <c r="AE1539" s="19"/>
      <c r="AF1539" s="19"/>
      <c r="AG1539" s="19"/>
      <c r="AH1539" s="19"/>
      <c r="AI1539" s="19"/>
      <c r="AJ1539" s="19"/>
      <c r="AK1539" s="19"/>
      <c r="AL1539" s="19"/>
      <c r="AM1539" s="19"/>
      <c r="AN1539" s="19"/>
      <c r="AO1539" s="19"/>
      <c r="AP1539" s="19"/>
      <c r="AQ1539" s="19"/>
      <c r="AR1539" s="19"/>
      <c r="AS1539" s="19"/>
      <c r="AT1539" s="19"/>
      <c r="AU1539" s="19"/>
      <c r="AV1539" s="19"/>
      <c r="AW1539" s="19"/>
      <c r="AX1539" s="19"/>
      <c r="AY1539" s="19"/>
      <c r="AZ1539" s="19"/>
      <c r="BA1539" s="19"/>
      <c r="BB1539" s="19"/>
      <c r="BC1539" s="19"/>
      <c r="BD1539" s="19"/>
      <c r="BE1539" s="19"/>
      <c r="BF1539" s="19"/>
      <c r="BG1539" s="19"/>
    </row>
    <row r="1540">
      <c r="B1540" s="26" t="s">
        <v>331</v>
      </c>
      <c r="C1540" s="19"/>
      <c r="D1540" s="19"/>
      <c r="E1540" s="19"/>
      <c r="F1540" s="19"/>
      <c r="G1540" s="19"/>
      <c r="H1540" s="19"/>
      <c r="I1540" s="19"/>
      <c r="J1540" s="19"/>
      <c r="K1540" s="19"/>
      <c r="L1540" s="19"/>
      <c r="M1540" s="19"/>
      <c r="N1540" s="19"/>
      <c r="O1540" s="19"/>
      <c r="P1540" s="19"/>
      <c r="Q1540" s="19"/>
      <c r="R1540" s="19"/>
      <c r="S1540" s="19"/>
      <c r="T1540" s="19"/>
      <c r="U1540" s="19"/>
      <c r="V1540" s="19"/>
      <c r="W1540" s="19"/>
      <c r="X1540" s="19"/>
      <c r="Y1540" s="19"/>
      <c r="Z1540" s="19"/>
      <c r="AA1540" s="19"/>
      <c r="AB1540" s="19"/>
      <c r="AC1540" s="19"/>
      <c r="AD1540" s="19"/>
      <c r="AE1540" s="19"/>
      <c r="AF1540" s="19"/>
      <c r="AG1540" s="19"/>
      <c r="AH1540" s="19"/>
      <c r="AI1540" s="19"/>
      <c r="AJ1540" s="19"/>
      <c r="AK1540" s="19"/>
      <c r="AL1540" s="19"/>
      <c r="AM1540" s="19"/>
      <c r="AN1540" s="19"/>
      <c r="AO1540" s="19"/>
      <c r="AP1540" s="19"/>
      <c r="AQ1540" s="19"/>
      <c r="AR1540" s="19"/>
      <c r="AS1540" s="19"/>
      <c r="AT1540" s="19"/>
      <c r="AU1540" s="19"/>
      <c r="AV1540" s="19"/>
      <c r="AW1540" s="19"/>
      <c r="AX1540" s="19"/>
      <c r="AY1540" s="19"/>
      <c r="AZ1540" s="19"/>
      <c r="BA1540" s="19"/>
      <c r="BB1540" s="19"/>
      <c r="BC1540" s="19"/>
      <c r="BD1540" s="19"/>
      <c r="BE1540" s="19"/>
      <c r="BF1540" s="19"/>
      <c r="BG1540" s="19"/>
    </row>
    <row r="1541">
      <c r="B1541" t="s">
        <v>595</v>
      </c>
      <c r="C1541" s="19" t="n">
        <v>0.261291439176703</v>
      </c>
      <c r="D1541" s="19" t="n">
        <v>0.222444397297097</v>
      </c>
      <c r="E1541" s="19" t="n">
        <v>0.300365700596053</v>
      </c>
      <c r="F1541" s="19"/>
      <c r="G1541" s="19" t="n">
        <v>0.233310175901075</v>
      </c>
      <c r="H1541" s="19" t="n">
        <v>0.262412799859922</v>
      </c>
      <c r="I1541" s="19" t="n">
        <v>0.235506970599671</v>
      </c>
      <c r="J1541" s="19" t="n">
        <v>0.293769228337435</v>
      </c>
      <c r="K1541" s="19" t="n">
        <v>0.252587505275021</v>
      </c>
      <c r="L1541" s="19" t="n">
        <v>0.279023406281566</v>
      </c>
      <c r="M1541" s="19"/>
      <c r="N1541" s="19" t="n">
        <v>0.264811380402218</v>
      </c>
      <c r="O1541" s="19" t="n">
        <v>0.256842602663178</v>
      </c>
      <c r="P1541" s="19" t="n">
        <v>0.308132740492269</v>
      </c>
      <c r="Q1541" s="19" t="n">
        <v>0.222126800916491</v>
      </c>
      <c r="R1541" s="19"/>
      <c r="S1541" s="19" t="n">
        <v>0.2253343436548</v>
      </c>
      <c r="T1541" s="19" t="n">
        <v>0.262676543567187</v>
      </c>
      <c r="U1541" s="19" t="n">
        <v>0.38182009362986</v>
      </c>
      <c r="V1541" s="19" t="n">
        <v>0.416664090986426</v>
      </c>
      <c r="W1541" s="19" t="n">
        <v>0.192866455209539</v>
      </c>
      <c r="X1541" s="19" t="n">
        <v>0.159472203393825</v>
      </c>
      <c r="Y1541" s="19" t="n">
        <v>0.29345549691424</v>
      </c>
      <c r="Z1541" s="19" t="n">
        <v>0.343472150466982</v>
      </c>
      <c r="AA1541" s="19" t="n">
        <v>0.247457459986439</v>
      </c>
      <c r="AB1541" s="19" t="n">
        <v>0.312461141521726</v>
      </c>
      <c r="AC1541" s="19" t="n">
        <v>0.167713170312575</v>
      </c>
      <c r="AD1541" s="19" t="n">
        <v>0.14619607775506</v>
      </c>
      <c r="AE1541" s="19"/>
      <c r="AF1541" s="19" t="n">
        <v>0.242806449930139</v>
      </c>
      <c r="AG1541" s="19" t="n">
        <v>0.290273879011155</v>
      </c>
      <c r="AH1541" s="19" t="n">
        <v>0.218241291035987</v>
      </c>
      <c r="AI1541" s="19"/>
      <c r="AJ1541" s="19" t="n">
        <v>0.211091285527743</v>
      </c>
      <c r="AK1541" s="19" t="n">
        <v>0.293306400015993</v>
      </c>
      <c r="AL1541" s="19" t="n">
        <v>0.237928018508325</v>
      </c>
      <c r="AM1541" s="19" t="n">
        <v>0.0960651343228264</v>
      </c>
      <c r="AN1541" s="19" t="n">
        <v>0.255583064633111</v>
      </c>
      <c r="AO1541" s="19"/>
      <c r="AP1541" s="19" t="n">
        <v>0.145467535549053</v>
      </c>
      <c r="AQ1541" s="19" t="n">
        <v>0.267825959498204</v>
      </c>
      <c r="AR1541" s="19" t="n">
        <v>0.277942487730537</v>
      </c>
      <c r="AS1541" s="19" t="n">
        <v>0.180909971347704</v>
      </c>
      <c r="AT1541" s="19" t="n">
        <v>0.477559424126375</v>
      </c>
      <c r="AU1541" s="19"/>
      <c r="AV1541" s="19" t="n">
        <v>0.279878631311959</v>
      </c>
      <c r="AW1541" s="19" t="n">
        <v>0.1529176842049</v>
      </c>
      <c r="AX1541" s="19" t="n">
        <v>0.268332463894021</v>
      </c>
      <c r="AY1541" s="19" t="n">
        <v>0.231993064967598</v>
      </c>
      <c r="AZ1541" s="19" t="n">
        <v>0.460838889234292</v>
      </c>
      <c r="BA1541" s="19" t="n">
        <v>0.191500561672896</v>
      </c>
      <c r="BB1541" s="19"/>
      <c r="BC1541" s="19" t="n">
        <v>0.276736294053278</v>
      </c>
      <c r="BD1541" s="19" t="n">
        <v>0.293978158957541</v>
      </c>
      <c r="BE1541" s="19" t="n">
        <v>0.258503979978137</v>
      </c>
      <c r="BF1541" s="19" t="n">
        <v>0.192518733710629</v>
      </c>
      <c r="BG1541" s="19" t="n">
        <v>0.0706645108962021</v>
      </c>
    </row>
    <row r="1542">
      <c r="B1542" t="s">
        <v>596</v>
      </c>
      <c r="C1542" s="19" t="n">
        <v>0.450251004513314</v>
      </c>
      <c r="D1542" s="19" t="n">
        <v>0.510279482605538</v>
      </c>
      <c r="E1542" s="19" t="n">
        <v>0.398632109375615</v>
      </c>
      <c r="F1542" s="19"/>
      <c r="G1542" s="19" t="n">
        <v>0.407988997121379</v>
      </c>
      <c r="H1542" s="19" t="n">
        <v>0.399681474816942</v>
      </c>
      <c r="I1542" s="19" t="n">
        <v>0.367779801266596</v>
      </c>
      <c r="J1542" s="19" t="n">
        <v>0.53606777870524</v>
      </c>
      <c r="K1542" s="19" t="n">
        <v>0.492805417986098</v>
      </c>
      <c r="L1542" s="19" t="n">
        <v>0.49132779884933</v>
      </c>
      <c r="M1542" s="19"/>
      <c r="N1542" s="19" t="n">
        <v>0.407012067653926</v>
      </c>
      <c r="O1542" s="19" t="n">
        <v>0.424117494262153</v>
      </c>
      <c r="P1542" s="19" t="n">
        <v>0.406009877167927</v>
      </c>
      <c r="Q1542" s="19" t="n">
        <v>0.558054599630236</v>
      </c>
      <c r="R1542" s="19"/>
      <c r="S1542" s="19" t="n">
        <v>0.381409962539707</v>
      </c>
      <c r="T1542" s="19" t="n">
        <v>0.497625422430363</v>
      </c>
      <c r="U1542" s="19" t="n">
        <v>0.452534872093428</v>
      </c>
      <c r="V1542" s="19" t="n">
        <v>0.453850573857063</v>
      </c>
      <c r="W1542" s="19" t="n">
        <v>0.486549376327346</v>
      </c>
      <c r="X1542" s="19" t="n">
        <v>0.477283507303565</v>
      </c>
      <c r="Y1542" s="19" t="n">
        <v>0.391913307754086</v>
      </c>
      <c r="Z1542" s="19" t="n">
        <v>0.527017467919559</v>
      </c>
      <c r="AA1542" s="19" t="n">
        <v>0.447219939725253</v>
      </c>
      <c r="AB1542" s="19" t="n">
        <v>0.394266417015873</v>
      </c>
      <c r="AC1542" s="19" t="n">
        <v>0.580206026595642</v>
      </c>
      <c r="AD1542" s="19" t="n">
        <v>0.391053803720945</v>
      </c>
      <c r="AE1542" s="19"/>
      <c r="AF1542" s="19" t="n">
        <v>0.470708836035575</v>
      </c>
      <c r="AG1542" s="19" t="n">
        <v>0.42180585628652</v>
      </c>
      <c r="AH1542" s="19" t="n">
        <v>0.498123135544404</v>
      </c>
      <c r="AI1542" s="19"/>
      <c r="AJ1542" s="19" t="n">
        <v>0.496677873697445</v>
      </c>
      <c r="AK1542" s="19" t="n">
        <v>0.439671083015698</v>
      </c>
      <c r="AL1542" s="19" t="n">
        <v>0.556458602052189</v>
      </c>
      <c r="AM1542" s="19" t="n">
        <v>0.322860886299338</v>
      </c>
      <c r="AN1542" s="19" t="n">
        <v>0.438823185987119</v>
      </c>
      <c r="AO1542" s="19"/>
      <c r="AP1542" s="19" t="n">
        <v>0.59351795357623</v>
      </c>
      <c r="AQ1542" s="19" t="n">
        <v>0.421043252695119</v>
      </c>
      <c r="AR1542" s="19" t="n">
        <v>0.525207800466891</v>
      </c>
      <c r="AS1542" s="19" t="n">
        <v>0.452808347188637</v>
      </c>
      <c r="AT1542" s="19" t="n">
        <v>0.244107936749163</v>
      </c>
      <c r="AU1542" s="19"/>
      <c r="AV1542" s="19" t="n">
        <v>0.377079184635253</v>
      </c>
      <c r="AW1542" s="19" t="n">
        <v>0.558697485733159</v>
      </c>
      <c r="AX1542" s="19" t="n">
        <v>0.459692609059523</v>
      </c>
      <c r="AY1542" s="19" t="n">
        <v>0.46295473755116</v>
      </c>
      <c r="AZ1542" s="19" t="n">
        <v>0.32550683024819</v>
      </c>
      <c r="BA1542" s="19" t="n">
        <v>0.50635478557811</v>
      </c>
      <c r="BB1542" s="19"/>
      <c r="BC1542" s="19" t="n">
        <v>0.456263415378928</v>
      </c>
      <c r="BD1542" s="19" t="n">
        <v>0.477890358397538</v>
      </c>
      <c r="BE1542" s="19" t="n">
        <v>0.375596567757127</v>
      </c>
      <c r="BF1542" s="19" t="n">
        <v>0.478156972579627</v>
      </c>
      <c r="BG1542" s="19" t="n">
        <v>0.112749755450412</v>
      </c>
    </row>
    <row r="1543">
      <c r="B1543" t="s">
        <v>597</v>
      </c>
      <c r="C1543" s="19" t="n">
        <v>0.174396467672371</v>
      </c>
      <c r="D1543" s="19" t="n">
        <v>0.155829563732361</v>
      </c>
      <c r="E1543" s="19" t="n">
        <v>0.185977605786948</v>
      </c>
      <c r="F1543" s="19"/>
      <c r="G1543" s="19" t="n">
        <v>0.191967652309641</v>
      </c>
      <c r="H1543" s="19" t="n">
        <v>0.188677714520899</v>
      </c>
      <c r="I1543" s="19" t="n">
        <v>0.254530911120831</v>
      </c>
      <c r="J1543" s="19" t="n">
        <v>0.0859843807582606</v>
      </c>
      <c r="K1543" s="19" t="n">
        <v>0.198652565250369</v>
      </c>
      <c r="L1543" s="19" t="n">
        <v>0.148224718427988</v>
      </c>
      <c r="M1543" s="19"/>
      <c r="N1543" s="19" t="n">
        <v>0.192167681880337</v>
      </c>
      <c r="O1543" s="19" t="n">
        <v>0.168897319328091</v>
      </c>
      <c r="P1543" s="19" t="n">
        <v>0.197223532666755</v>
      </c>
      <c r="Q1543" s="19" t="n">
        <v>0.141858104148567</v>
      </c>
      <c r="R1543" s="19"/>
      <c r="S1543" s="19" t="n">
        <v>0.232364178025724</v>
      </c>
      <c r="T1543" s="19" t="n">
        <v>0.120348799655303</v>
      </c>
      <c r="U1543" s="19" t="n">
        <v>0.116789923023803</v>
      </c>
      <c r="V1543" s="19" t="n">
        <v>0.075670734253328</v>
      </c>
      <c r="W1543" s="19" t="n">
        <v>0.218629274276557</v>
      </c>
      <c r="X1543" s="19" t="n">
        <v>0.134744004905744</v>
      </c>
      <c r="Y1543" s="19" t="n">
        <v>0.214274614486402</v>
      </c>
      <c r="Z1543" s="19" t="n">
        <v>0.0873174038845492</v>
      </c>
      <c r="AA1543" s="19" t="n">
        <v>0.210726696739602</v>
      </c>
      <c r="AB1543" s="19" t="n">
        <v>0.205201372530277</v>
      </c>
      <c r="AC1543" s="19" t="n">
        <v>0.175142862354923</v>
      </c>
      <c r="AD1543" s="19" t="n">
        <v>0.311921781035353</v>
      </c>
      <c r="AE1543" s="19"/>
      <c r="AF1543" s="19" t="n">
        <v>0.158121084993982</v>
      </c>
      <c r="AG1543" s="19" t="n">
        <v>0.177129362874978</v>
      </c>
      <c r="AH1543" s="19" t="n">
        <v>0.153750428724447</v>
      </c>
      <c r="AI1543" s="19"/>
      <c r="AJ1543" s="19" t="n">
        <v>0.178285854053991</v>
      </c>
      <c r="AK1543" s="19" t="n">
        <v>0.141177689622028</v>
      </c>
      <c r="AL1543" s="19" t="n">
        <v>0.17736168594222</v>
      </c>
      <c r="AM1543" s="19" t="n">
        <v>0.277421450673196</v>
      </c>
      <c r="AN1543" s="19" t="n">
        <v>0.1838076324088</v>
      </c>
      <c r="AO1543" s="19"/>
      <c r="AP1543" s="19" t="n">
        <v>0.165309549202347</v>
      </c>
      <c r="AQ1543" s="19" t="n">
        <v>0.171219067840953</v>
      </c>
      <c r="AR1543" s="19" t="n">
        <v>0.196849711802572</v>
      </c>
      <c r="AS1543" s="19" t="n">
        <v>0.199523664521691</v>
      </c>
      <c r="AT1543" s="19" t="n">
        <v>0.278332639124462</v>
      </c>
      <c r="AU1543" s="19"/>
      <c r="AV1543" s="19" t="n">
        <v>0.18444584679147</v>
      </c>
      <c r="AW1543" s="19" t="n">
        <v>0.184288903456664</v>
      </c>
      <c r="AX1543" s="19" t="n">
        <v>0.18403364509444</v>
      </c>
      <c r="AY1543" s="19" t="n">
        <v>0.152137767867767</v>
      </c>
      <c r="AZ1543" s="19" t="n">
        <v>0.1956245216109</v>
      </c>
      <c r="BA1543" s="19" t="n">
        <v>0.196879792466803</v>
      </c>
      <c r="BB1543" s="19"/>
      <c r="BC1543" s="19" t="n">
        <v>0.167281842805995</v>
      </c>
      <c r="BD1543" s="19" t="n">
        <v>0.17653382715195</v>
      </c>
      <c r="BE1543" s="19" t="n">
        <v>0.189340034688537</v>
      </c>
      <c r="BF1543" s="19" t="n">
        <v>0.194486508420872</v>
      </c>
      <c r="BG1543" s="19" t="n">
        <v>0.220964529563894</v>
      </c>
    </row>
    <row r="1544">
      <c r="B1544" t="s">
        <v>598</v>
      </c>
      <c r="C1544" s="19" t="n">
        <v>0.114061088637613</v>
      </c>
      <c r="D1544" s="19" t="n">
        <v>0.111446556365004</v>
      </c>
      <c r="E1544" s="19" t="n">
        <v>0.115024584241383</v>
      </c>
      <c r="F1544" s="19"/>
      <c r="G1544" s="19" t="n">
        <v>0.166733174667906</v>
      </c>
      <c r="H1544" s="19" t="n">
        <v>0.149228010802237</v>
      </c>
      <c r="I1544" s="19" t="n">
        <v>0.142182317012903</v>
      </c>
      <c r="J1544" s="19" t="n">
        <v>0.0841786121990643</v>
      </c>
      <c r="K1544" s="19" t="n">
        <v>0.0559545114885121</v>
      </c>
      <c r="L1544" s="19" t="n">
        <v>0.0814240764411158</v>
      </c>
      <c r="M1544" s="19"/>
      <c r="N1544" s="19" t="n">
        <v>0.136008870063519</v>
      </c>
      <c r="O1544" s="19" t="n">
        <v>0.150142583746578</v>
      </c>
      <c r="P1544" s="19" t="n">
        <v>0.088633849673049</v>
      </c>
      <c r="Q1544" s="19" t="n">
        <v>0.0779604953047063</v>
      </c>
      <c r="R1544" s="19"/>
      <c r="S1544" s="19" t="n">
        <v>0.160891515779769</v>
      </c>
      <c r="T1544" s="19" t="n">
        <v>0.119349234347147</v>
      </c>
      <c r="U1544" s="19" t="n">
        <v>0.0488551112529091</v>
      </c>
      <c r="V1544" s="19" t="n">
        <v>0.0538146009031828</v>
      </c>
      <c r="W1544" s="19" t="n">
        <v>0.101954894186558</v>
      </c>
      <c r="X1544" s="19" t="n">
        <v>0.228500284396867</v>
      </c>
      <c r="Y1544" s="19" t="n">
        <v>0.100356580845272</v>
      </c>
      <c r="Z1544" s="19" t="n">
        <v>0.0421929777289103</v>
      </c>
      <c r="AA1544" s="19" t="n">
        <v>0.0945959035487057</v>
      </c>
      <c r="AB1544" s="19" t="n">
        <v>0.0880710689321237</v>
      </c>
      <c r="AC1544" s="19" t="n">
        <v>0.0769379407368611</v>
      </c>
      <c r="AD1544" s="19" t="n">
        <v>0.150828337488642</v>
      </c>
      <c r="AE1544" s="19"/>
      <c r="AF1544" s="19" t="n">
        <v>0.128363629040304</v>
      </c>
      <c r="AG1544" s="19" t="n">
        <v>0.110790901827346</v>
      </c>
      <c r="AH1544" s="19" t="n">
        <v>0.129885144695161</v>
      </c>
      <c r="AI1544" s="19"/>
      <c r="AJ1544" s="19" t="n">
        <v>0.11394498672082</v>
      </c>
      <c r="AK1544" s="19" t="n">
        <v>0.12584482734628</v>
      </c>
      <c r="AL1544" s="19" t="n">
        <v>0.0282516934972667</v>
      </c>
      <c r="AM1544" s="19" t="n">
        <v>0.30365252870464</v>
      </c>
      <c r="AN1544" s="19" t="n">
        <v>0.12178611697097</v>
      </c>
      <c r="AO1544" s="19"/>
      <c r="AP1544" s="19" t="n">
        <v>0.0957049616723696</v>
      </c>
      <c r="AQ1544" s="19" t="n">
        <v>0.139911719965724</v>
      </c>
      <c r="AR1544" s="19" t="n">
        <v>0</v>
      </c>
      <c r="AS1544" s="19" t="n">
        <v>0.166758016941968</v>
      </c>
      <c r="AT1544" s="19" t="n">
        <v>0</v>
      </c>
      <c r="AU1544" s="19"/>
      <c r="AV1544" s="19" t="n">
        <v>0.158596337261318</v>
      </c>
      <c r="AW1544" s="19" t="n">
        <v>0.104095926605277</v>
      </c>
      <c r="AX1544" s="19" t="n">
        <v>0.087941281952015</v>
      </c>
      <c r="AY1544" s="19" t="n">
        <v>0.152914429613475</v>
      </c>
      <c r="AZ1544" s="19" t="n">
        <v>0.0180297589066175</v>
      </c>
      <c r="BA1544" s="19" t="n">
        <v>0.105264860282191</v>
      </c>
      <c r="BB1544" s="19"/>
      <c r="BC1544" s="19" t="n">
        <v>0.0997184477617985</v>
      </c>
      <c r="BD1544" s="19" t="n">
        <v>0.051597655492972</v>
      </c>
      <c r="BE1544" s="19" t="n">
        <v>0.176559417576198</v>
      </c>
      <c r="BF1544" s="19" t="n">
        <v>0.134837785288871</v>
      </c>
      <c r="BG1544" s="19" t="n">
        <v>0.595621204089491</v>
      </c>
    </row>
    <row r="1545">
      <c r="C1545" s="19"/>
      <c r="D1545" s="19"/>
      <c r="E1545" s="19"/>
      <c r="F1545" s="19"/>
      <c r="G1545" s="19"/>
      <c r="H1545" s="19"/>
      <c r="I1545" s="19"/>
      <c r="J1545" s="19"/>
      <c r="K1545" s="19"/>
      <c r="L1545" s="19"/>
      <c r="M1545" s="19"/>
      <c r="N1545" s="19"/>
      <c r="O1545" s="19"/>
      <c r="P1545" s="19"/>
      <c r="Q1545" s="19"/>
      <c r="R1545" s="19"/>
      <c r="S1545" s="19"/>
      <c r="T1545" s="19"/>
      <c r="U1545" s="19"/>
      <c r="V1545" s="19"/>
      <c r="W1545" s="19"/>
      <c r="X1545" s="19"/>
      <c r="Y1545" s="19"/>
      <c r="Z1545" s="19"/>
      <c r="AA1545" s="19"/>
      <c r="AB1545" s="19"/>
      <c r="AC1545" s="19"/>
      <c r="AD1545" s="19"/>
      <c r="AE1545" s="19"/>
      <c r="AF1545" s="19"/>
      <c r="AG1545" s="19"/>
      <c r="AH1545" s="19"/>
      <c r="AI1545" s="19"/>
      <c r="AJ1545" s="19"/>
      <c r="AK1545" s="19"/>
      <c r="AL1545" s="19"/>
      <c r="AM1545" s="19"/>
      <c r="AN1545" s="19"/>
      <c r="AO1545" s="19"/>
      <c r="AP1545" s="19"/>
      <c r="AQ1545" s="19"/>
      <c r="AR1545" s="19"/>
      <c r="AS1545" s="19"/>
      <c r="AT1545" s="19"/>
      <c r="AU1545" s="19"/>
      <c r="AV1545" s="19"/>
      <c r="AW1545" s="19"/>
      <c r="AX1545" s="19"/>
      <c r="AY1545" s="19"/>
      <c r="AZ1545" s="19"/>
      <c r="BA1545" s="19"/>
      <c r="BB1545" s="19"/>
      <c r="BC1545" s="19"/>
      <c r="BD1545" s="19"/>
      <c r="BE1545" s="19"/>
      <c r="BF1545" s="19"/>
      <c r="BG1545" s="19"/>
    </row>
    <row r="1546">
      <c r="B1546" s="7" t="s">
        <v>605</v>
      </c>
      <c r="C1546" s="19"/>
      <c r="D1546" s="19"/>
      <c r="E1546" s="19"/>
      <c r="F1546" s="19"/>
      <c r="G1546" s="19"/>
      <c r="H1546" s="19"/>
      <c r="I1546" s="19"/>
      <c r="J1546" s="19"/>
      <c r="K1546" s="19"/>
      <c r="L1546" s="19"/>
      <c r="M1546" s="19"/>
      <c r="N1546" s="19"/>
      <c r="O1546" s="19"/>
      <c r="P1546" s="19"/>
      <c r="Q1546" s="19"/>
      <c r="R1546" s="19"/>
      <c r="S1546" s="19"/>
      <c r="T1546" s="19"/>
      <c r="U1546" s="19"/>
      <c r="V1546" s="19"/>
      <c r="W1546" s="19"/>
      <c r="X1546" s="19"/>
      <c r="Y1546" s="19"/>
      <c r="Z1546" s="19"/>
      <c r="AA1546" s="19"/>
      <c r="AB1546" s="19"/>
      <c r="AC1546" s="19"/>
      <c r="AD1546" s="19"/>
      <c r="AE1546" s="19"/>
      <c r="AF1546" s="19"/>
      <c r="AG1546" s="19"/>
      <c r="AH1546" s="19"/>
      <c r="AI1546" s="19"/>
      <c r="AJ1546" s="19"/>
      <c r="AK1546" s="19"/>
      <c r="AL1546" s="19"/>
      <c r="AM1546" s="19"/>
      <c r="AN1546" s="19"/>
      <c r="AO1546" s="19"/>
      <c r="AP1546" s="19"/>
      <c r="AQ1546" s="19"/>
      <c r="AR1546" s="19"/>
      <c r="AS1546" s="19"/>
      <c r="AT1546" s="19"/>
      <c r="AU1546" s="19"/>
      <c r="AV1546" s="19"/>
      <c r="AW1546" s="19"/>
      <c r="AX1546" s="19"/>
      <c r="AY1546" s="19"/>
      <c r="AZ1546" s="19"/>
      <c r="BA1546" s="19"/>
      <c r="BB1546" s="19"/>
      <c r="BC1546" s="19"/>
      <c r="BD1546" s="19"/>
      <c r="BE1546" s="19"/>
      <c r="BF1546" s="19"/>
      <c r="BG1546" s="19"/>
    </row>
    <row r="1547">
      <c r="B1547" s="26" t="s">
        <v>331</v>
      </c>
      <c r="C1547" s="19"/>
      <c r="D1547" s="19"/>
      <c r="E1547" s="19"/>
      <c r="F1547" s="19"/>
      <c r="G1547" s="19"/>
      <c r="H1547" s="19"/>
      <c r="I1547" s="19"/>
      <c r="J1547" s="19"/>
      <c r="K1547" s="19"/>
      <c r="L1547" s="19"/>
      <c r="M1547" s="19"/>
      <c r="N1547" s="19"/>
      <c r="O1547" s="19"/>
      <c r="P1547" s="19"/>
      <c r="Q1547" s="19"/>
      <c r="R1547" s="19"/>
      <c r="S1547" s="19"/>
      <c r="T1547" s="19"/>
      <c r="U1547" s="19"/>
      <c r="V1547" s="19"/>
      <c r="W1547" s="19"/>
      <c r="X1547" s="19"/>
      <c r="Y1547" s="19"/>
      <c r="Z1547" s="19"/>
      <c r="AA1547" s="19"/>
      <c r="AB1547" s="19"/>
      <c r="AC1547" s="19"/>
      <c r="AD1547" s="19"/>
      <c r="AE1547" s="19"/>
      <c r="AF1547" s="19"/>
      <c r="AG1547" s="19"/>
      <c r="AH1547" s="19"/>
      <c r="AI1547" s="19"/>
      <c r="AJ1547" s="19"/>
      <c r="AK1547" s="19"/>
      <c r="AL1547" s="19"/>
      <c r="AM1547" s="19"/>
      <c r="AN1547" s="19"/>
      <c r="AO1547" s="19"/>
      <c r="AP1547" s="19"/>
      <c r="AQ1547" s="19"/>
      <c r="AR1547" s="19"/>
      <c r="AS1547" s="19"/>
      <c r="AT1547" s="19"/>
      <c r="AU1547" s="19"/>
      <c r="AV1547" s="19"/>
      <c r="AW1547" s="19"/>
      <c r="AX1547" s="19"/>
      <c r="AY1547" s="19"/>
      <c r="AZ1547" s="19"/>
      <c r="BA1547" s="19"/>
      <c r="BB1547" s="19"/>
      <c r="BC1547" s="19"/>
      <c r="BD1547" s="19"/>
      <c r="BE1547" s="19"/>
      <c r="BF1547" s="19"/>
      <c r="BG1547" s="19"/>
    </row>
    <row r="1548">
      <c r="B1548" t="s">
        <v>595</v>
      </c>
      <c r="C1548" s="19" t="n">
        <v>0.0829742937935873</v>
      </c>
      <c r="D1548" s="19" t="n">
        <v>0.0872774634141336</v>
      </c>
      <c r="E1548" s="19" t="n">
        <v>0.076782530910954</v>
      </c>
      <c r="F1548" s="19"/>
      <c r="G1548" s="19" t="n">
        <v>0.161069075440422</v>
      </c>
      <c r="H1548" s="19" t="n">
        <v>0.179955884578605</v>
      </c>
      <c r="I1548" s="19" t="n">
        <v>0.0857302962329034</v>
      </c>
      <c r="J1548" s="19" t="n">
        <v>0.0112008665303659</v>
      </c>
      <c r="K1548" s="19" t="n">
        <v>0.0309534275261896</v>
      </c>
      <c r="L1548" s="19" t="n">
        <v>0.0235438356241226</v>
      </c>
      <c r="M1548" s="19"/>
      <c r="N1548" s="19" t="n">
        <v>0.1374130736429</v>
      </c>
      <c r="O1548" s="19" t="n">
        <v>0.0325005920080508</v>
      </c>
      <c r="P1548" s="19" t="n">
        <v>0.061580148540209</v>
      </c>
      <c r="Q1548" s="19" t="n">
        <v>0.0934630045558635</v>
      </c>
      <c r="R1548" s="19"/>
      <c r="S1548" s="19" t="n">
        <v>0.152936908409288</v>
      </c>
      <c r="T1548" s="19" t="n">
        <v>0.0318003895273413</v>
      </c>
      <c r="U1548" s="19" t="n">
        <v>0.0676080118723082</v>
      </c>
      <c r="V1548" s="19" t="n">
        <v>0.0881906423951444</v>
      </c>
      <c r="W1548" s="19" t="n">
        <v>0.0538720392044477</v>
      </c>
      <c r="X1548" s="19" t="n">
        <v>0.159751972029258</v>
      </c>
      <c r="Y1548" s="19" t="n">
        <v>0.0944291673868864</v>
      </c>
      <c r="Z1548" s="19" t="n">
        <v>0.0421929777289103</v>
      </c>
      <c r="AA1548" s="19" t="n">
        <v>0.0512111618012006</v>
      </c>
      <c r="AB1548" s="19" t="n">
        <v>0.0124235869977911</v>
      </c>
      <c r="AC1548" s="19" t="n">
        <v>0.112158062258524</v>
      </c>
      <c r="AD1548" s="19" t="n">
        <v>0</v>
      </c>
      <c r="AE1548" s="19"/>
      <c r="AF1548" s="19" t="n">
        <v>0.0736242323356541</v>
      </c>
      <c r="AG1548" s="19" t="n">
        <v>0.0790165406593501</v>
      </c>
      <c r="AH1548" s="19" t="n">
        <v>0.0784887414322749</v>
      </c>
      <c r="AI1548" s="19"/>
      <c r="AJ1548" s="19" t="n">
        <v>0.0576972848517207</v>
      </c>
      <c r="AK1548" s="19" t="n">
        <v>0.114108523057294</v>
      </c>
      <c r="AL1548" s="19" t="n">
        <v>0.0574904945217535</v>
      </c>
      <c r="AM1548" s="19" t="n">
        <v>0</v>
      </c>
      <c r="AN1548" s="19" t="n">
        <v>0.0969805671984723</v>
      </c>
      <c r="AO1548" s="19"/>
      <c r="AP1548" s="19" t="n">
        <v>0.0376793958047942</v>
      </c>
      <c r="AQ1548" s="19" t="n">
        <v>0.12548525072635</v>
      </c>
      <c r="AR1548" s="19" t="n">
        <v>0.0188716611554153</v>
      </c>
      <c r="AS1548" s="19" t="n">
        <v>0.0883286456063161</v>
      </c>
      <c r="AT1548" s="19" t="n">
        <v>0</v>
      </c>
      <c r="AU1548" s="19"/>
      <c r="AV1548" s="19" t="n">
        <v>0.145000578579888</v>
      </c>
      <c r="AW1548" s="19" t="n">
        <v>0.0540914965965074</v>
      </c>
      <c r="AX1548" s="19" t="n">
        <v>0</v>
      </c>
      <c r="AY1548" s="19" t="n">
        <v>0.0867360608089258</v>
      </c>
      <c r="AZ1548" s="19" t="n">
        <v>0.067287211153543</v>
      </c>
      <c r="BA1548" s="19" t="n">
        <v>0.0867702132031758</v>
      </c>
      <c r="BB1548" s="19"/>
      <c r="BC1548" s="19" t="n">
        <v>0.0473551375125402</v>
      </c>
      <c r="BD1548" s="19" t="n">
        <v>0.0431657200277408</v>
      </c>
      <c r="BE1548" s="19" t="n">
        <v>0.111742683752217</v>
      </c>
      <c r="BF1548" s="19" t="n">
        <v>0.143683874400104</v>
      </c>
      <c r="BG1548" s="19" t="n">
        <v>0.468128318433723</v>
      </c>
    </row>
    <row r="1549">
      <c r="B1549" t="s">
        <v>596</v>
      </c>
      <c r="C1549" s="19" t="n">
        <v>0.384529125689559</v>
      </c>
      <c r="D1549" s="19" t="n">
        <v>0.439549781813164</v>
      </c>
      <c r="E1549" s="19" t="n">
        <v>0.336355400948074</v>
      </c>
      <c r="F1549" s="19"/>
      <c r="G1549" s="19" t="n">
        <v>0.34543029707292</v>
      </c>
      <c r="H1549" s="19" t="n">
        <v>0.302843003065094</v>
      </c>
      <c r="I1549" s="19" t="n">
        <v>0.42300887230071</v>
      </c>
      <c r="J1549" s="19" t="n">
        <v>0.431876849367945</v>
      </c>
      <c r="K1549" s="19" t="n">
        <v>0.408004128986363</v>
      </c>
      <c r="L1549" s="19" t="n">
        <v>0.408878059996807</v>
      </c>
      <c r="M1549" s="19"/>
      <c r="N1549" s="19" t="n">
        <v>0.417463426014286</v>
      </c>
      <c r="O1549" s="19" t="n">
        <v>0.420383037974385</v>
      </c>
      <c r="P1549" s="19" t="n">
        <v>0.336983150462142</v>
      </c>
      <c r="Q1549" s="19" t="n">
        <v>0.356038338158002</v>
      </c>
      <c r="R1549" s="19"/>
      <c r="S1549" s="19" t="n">
        <v>0.408561496329205</v>
      </c>
      <c r="T1549" s="19" t="n">
        <v>0.324041172492641</v>
      </c>
      <c r="U1549" s="19" t="n">
        <v>0.262534053861701</v>
      </c>
      <c r="V1549" s="19" t="n">
        <v>0.367963350686815</v>
      </c>
      <c r="W1549" s="19" t="n">
        <v>0.488163981219503</v>
      </c>
      <c r="X1549" s="19" t="n">
        <v>0.387612160504558</v>
      </c>
      <c r="Y1549" s="19" t="n">
        <v>0.48240001761679</v>
      </c>
      <c r="Z1549" s="19" t="n">
        <v>0.384058498410782</v>
      </c>
      <c r="AA1549" s="19" t="n">
        <v>0.292736428764561</v>
      </c>
      <c r="AB1549" s="19" t="n">
        <v>0.473791790848714</v>
      </c>
      <c r="AC1549" s="19" t="n">
        <v>0.362184908860112</v>
      </c>
      <c r="AD1549" s="19" t="n">
        <v>0.387779762921702</v>
      </c>
      <c r="AE1549" s="19"/>
      <c r="AF1549" s="19" t="n">
        <v>0.368862890143376</v>
      </c>
      <c r="AG1549" s="19" t="n">
        <v>0.413233398291012</v>
      </c>
      <c r="AH1549" s="19" t="n">
        <v>0.353227387398999</v>
      </c>
      <c r="AI1549" s="19"/>
      <c r="AJ1549" s="19" t="n">
        <v>0.492196483591748</v>
      </c>
      <c r="AK1549" s="19" t="n">
        <v>0.352349737490314</v>
      </c>
      <c r="AL1549" s="19" t="n">
        <v>0.390119314231053</v>
      </c>
      <c r="AM1549" s="19" t="n">
        <v>0</v>
      </c>
      <c r="AN1549" s="19" t="n">
        <v>0.246200583775023</v>
      </c>
      <c r="AO1549" s="19"/>
      <c r="AP1549" s="19" t="n">
        <v>0.527688297508568</v>
      </c>
      <c r="AQ1549" s="19" t="n">
        <v>0.375364632939135</v>
      </c>
      <c r="AR1549" s="19" t="n">
        <v>0.478550735313909</v>
      </c>
      <c r="AS1549" s="19" t="n">
        <v>0.29799211426826</v>
      </c>
      <c r="AT1549" s="19" t="n">
        <v>0.297634932070836</v>
      </c>
      <c r="AU1549" s="19"/>
      <c r="AV1549" s="19" t="n">
        <v>0.396360821962311</v>
      </c>
      <c r="AW1549" s="19" t="n">
        <v>0.491086414861066</v>
      </c>
      <c r="AX1549" s="19" t="n">
        <v>0.477210067366047</v>
      </c>
      <c r="AY1549" s="19" t="n">
        <v>0.255342790159182</v>
      </c>
      <c r="AZ1549" s="19" t="n">
        <v>0.275114130723359</v>
      </c>
      <c r="BA1549" s="19" t="n">
        <v>0.436504029322215</v>
      </c>
      <c r="BB1549" s="19"/>
      <c r="BC1549" s="19" t="n">
        <v>0.370009543768292</v>
      </c>
      <c r="BD1549" s="19" t="n">
        <v>0.411784132664053</v>
      </c>
      <c r="BE1549" s="19" t="n">
        <v>0.41955183347757</v>
      </c>
      <c r="BF1549" s="19" t="n">
        <v>0.317644738897471</v>
      </c>
      <c r="BG1549" s="19" t="n">
        <v>0.240242641106181</v>
      </c>
    </row>
    <row r="1550">
      <c r="B1550" t="s">
        <v>597</v>
      </c>
      <c r="C1550" s="19" t="n">
        <v>0.365410552013173</v>
      </c>
      <c r="D1550" s="19" t="n">
        <v>0.309468278961051</v>
      </c>
      <c r="E1550" s="19" t="n">
        <v>0.417274481770224</v>
      </c>
      <c r="F1550" s="19"/>
      <c r="G1550" s="19" t="n">
        <v>0.353005654891545</v>
      </c>
      <c r="H1550" s="19" t="n">
        <v>0.399531409995808</v>
      </c>
      <c r="I1550" s="19" t="n">
        <v>0.320527651708048</v>
      </c>
      <c r="J1550" s="19" t="n">
        <v>0.374097855714328</v>
      </c>
      <c r="K1550" s="19" t="n">
        <v>0.335587495252757</v>
      </c>
      <c r="L1550" s="19" t="n">
        <v>0.38590663512318</v>
      </c>
      <c r="M1550" s="19"/>
      <c r="N1550" s="19" t="n">
        <v>0.331049876836558</v>
      </c>
      <c r="O1550" s="19" t="n">
        <v>0.384930119592002</v>
      </c>
      <c r="P1550" s="19" t="n">
        <v>0.34546876920271</v>
      </c>
      <c r="Q1550" s="19" t="n">
        <v>0.399158537977697</v>
      </c>
      <c r="R1550" s="19"/>
      <c r="S1550" s="19" t="n">
        <v>0.323627628312404</v>
      </c>
      <c r="T1550" s="19" t="n">
        <v>0.41235864781889</v>
      </c>
      <c r="U1550" s="19" t="n">
        <v>0.413098657639766</v>
      </c>
      <c r="V1550" s="19" t="n">
        <v>0.304788804154979</v>
      </c>
      <c r="W1550" s="19" t="n">
        <v>0.340660790462478</v>
      </c>
      <c r="X1550" s="19" t="n">
        <v>0.327511849502268</v>
      </c>
      <c r="Y1550" s="19" t="n">
        <v>0.27434904398563</v>
      </c>
      <c r="Z1550" s="19" t="n">
        <v>0.395630872964651</v>
      </c>
      <c r="AA1550" s="19" t="n">
        <v>0.444239249439355</v>
      </c>
      <c r="AB1550" s="19" t="n">
        <v>0.391750921686001</v>
      </c>
      <c r="AC1550" s="19" t="n">
        <v>0.360487679439378</v>
      </c>
      <c r="AD1550" s="19" t="n">
        <v>0.547112368377527</v>
      </c>
      <c r="AE1550" s="19"/>
      <c r="AF1550" s="19" t="n">
        <v>0.339592474200841</v>
      </c>
      <c r="AG1550" s="19" t="n">
        <v>0.363479493077047</v>
      </c>
      <c r="AH1550" s="19" t="n">
        <v>0.412037966547278</v>
      </c>
      <c r="AI1550" s="19"/>
      <c r="AJ1550" s="19" t="n">
        <v>0.341170368751118</v>
      </c>
      <c r="AK1550" s="19" t="n">
        <v>0.342499410399839</v>
      </c>
      <c r="AL1550" s="19" t="n">
        <v>0.410168320933691</v>
      </c>
      <c r="AM1550" s="19" t="n">
        <v>0.489451847905423</v>
      </c>
      <c r="AN1550" s="19" t="n">
        <v>0.437632611627437</v>
      </c>
      <c r="AO1550" s="19"/>
      <c r="AP1550" s="19" t="n">
        <v>0.365943865655771</v>
      </c>
      <c r="AQ1550" s="19" t="n">
        <v>0.336222357822268</v>
      </c>
      <c r="AR1550" s="19" t="n">
        <v>0.431870849438453</v>
      </c>
      <c r="AS1550" s="19" t="n">
        <v>0.326013547001274</v>
      </c>
      <c r="AT1550" s="19" t="n">
        <v>0.295873611775913</v>
      </c>
      <c r="AU1550" s="19"/>
      <c r="AV1550" s="19" t="n">
        <v>0.328581597897493</v>
      </c>
      <c r="AW1550" s="19" t="n">
        <v>0.349152074152247</v>
      </c>
      <c r="AX1550" s="19" t="n">
        <v>0.402177612304285</v>
      </c>
      <c r="AY1550" s="19" t="n">
        <v>0.40362260979411</v>
      </c>
      <c r="AZ1550" s="19" t="n">
        <v>0.326407027514416</v>
      </c>
      <c r="BA1550" s="19" t="n">
        <v>0.391134602857349</v>
      </c>
      <c r="BB1550" s="19"/>
      <c r="BC1550" s="19" t="n">
        <v>0.35127430599227</v>
      </c>
      <c r="BD1550" s="19" t="n">
        <v>0.329753567400569</v>
      </c>
      <c r="BE1550" s="19" t="n">
        <v>0.350982624833621</v>
      </c>
      <c r="BF1550" s="19" t="n">
        <v>0.43329334219151</v>
      </c>
      <c r="BG1550" s="19" t="n">
        <v>0.220964529563894</v>
      </c>
    </row>
    <row r="1551">
      <c r="B1551" t="s">
        <v>598</v>
      </c>
      <c r="C1551" s="19" t="n">
        <v>0.167086028503681</v>
      </c>
      <c r="D1551" s="19" t="n">
        <v>0.163704475811652</v>
      </c>
      <c r="E1551" s="19" t="n">
        <v>0.169587586370748</v>
      </c>
      <c r="F1551" s="19"/>
      <c r="G1551" s="19" t="n">
        <v>0.140494972595113</v>
      </c>
      <c r="H1551" s="19" t="n">
        <v>0.117669702360493</v>
      </c>
      <c r="I1551" s="19" t="n">
        <v>0.170733179758339</v>
      </c>
      <c r="J1551" s="19" t="n">
        <v>0.182824428387361</v>
      </c>
      <c r="K1551" s="19" t="n">
        <v>0.22545494823469</v>
      </c>
      <c r="L1551" s="19" t="n">
        <v>0.181671469255891</v>
      </c>
      <c r="M1551" s="19"/>
      <c r="N1551" s="19" t="n">
        <v>0.114073623506256</v>
      </c>
      <c r="O1551" s="19" t="n">
        <v>0.162186250425562</v>
      </c>
      <c r="P1551" s="19" t="n">
        <v>0.255967931794939</v>
      </c>
      <c r="Q1551" s="19" t="n">
        <v>0.151340119308437</v>
      </c>
      <c r="R1551" s="19"/>
      <c r="S1551" s="19" t="n">
        <v>0.114873966949102</v>
      </c>
      <c r="T1551" s="19" t="n">
        <v>0.231799790161128</v>
      </c>
      <c r="U1551" s="19" t="n">
        <v>0.256759276626225</v>
      </c>
      <c r="V1551" s="19" t="n">
        <v>0.239057202763062</v>
      </c>
      <c r="W1551" s="19" t="n">
        <v>0.117303189113571</v>
      </c>
      <c r="X1551" s="19" t="n">
        <v>0.125124017963915</v>
      </c>
      <c r="Y1551" s="19" t="n">
        <v>0.148821771010694</v>
      </c>
      <c r="Z1551" s="19" t="n">
        <v>0.178117650895657</v>
      </c>
      <c r="AA1551" s="19" t="n">
        <v>0.211813159994883</v>
      </c>
      <c r="AB1551" s="19" t="n">
        <v>0.122033700467494</v>
      </c>
      <c r="AC1551" s="19" t="n">
        <v>0.165169349441987</v>
      </c>
      <c r="AD1551" s="19" t="n">
        <v>0.0651078687007712</v>
      </c>
      <c r="AE1551" s="19"/>
      <c r="AF1551" s="19" t="n">
        <v>0.217920403320129</v>
      </c>
      <c r="AG1551" s="19" t="n">
        <v>0.144270567972591</v>
      </c>
      <c r="AH1551" s="19" t="n">
        <v>0.156245904621448</v>
      </c>
      <c r="AI1551" s="19"/>
      <c r="AJ1551" s="19" t="n">
        <v>0.108935862805413</v>
      </c>
      <c r="AK1551" s="19" t="n">
        <v>0.191042329052553</v>
      </c>
      <c r="AL1551" s="19" t="n">
        <v>0.142221870313502</v>
      </c>
      <c r="AM1551" s="19" t="n">
        <v>0.510548152094577</v>
      </c>
      <c r="AN1551" s="19" t="n">
        <v>0.219186237399068</v>
      </c>
      <c r="AO1551" s="19"/>
      <c r="AP1551" s="19" t="n">
        <v>0.0686884410308664</v>
      </c>
      <c r="AQ1551" s="19" t="n">
        <v>0.162927758512248</v>
      </c>
      <c r="AR1551" s="19" t="n">
        <v>0.0707067540922229</v>
      </c>
      <c r="AS1551" s="19" t="n">
        <v>0.28766569312415</v>
      </c>
      <c r="AT1551" s="19" t="n">
        <v>0.406491456153251</v>
      </c>
      <c r="AU1551" s="19"/>
      <c r="AV1551" s="19" t="n">
        <v>0.130057001560307</v>
      </c>
      <c r="AW1551" s="19" t="n">
        <v>0.105670014390179</v>
      </c>
      <c r="AX1551" s="19" t="n">
        <v>0.120612320329668</v>
      </c>
      <c r="AY1551" s="19" t="n">
        <v>0.254298539237783</v>
      </c>
      <c r="AZ1551" s="19" t="n">
        <v>0.331191630608681</v>
      </c>
      <c r="BA1551" s="19" t="n">
        <v>0.0855911546172599</v>
      </c>
      <c r="BB1551" s="19"/>
      <c r="BC1551" s="19" t="n">
        <v>0.231361012726898</v>
      </c>
      <c r="BD1551" s="19" t="n">
        <v>0.215296579907637</v>
      </c>
      <c r="BE1551" s="19" t="n">
        <v>0.117722857936592</v>
      </c>
      <c r="BF1551" s="19" t="n">
        <v>0.105378044510916</v>
      </c>
      <c r="BG1551" s="19" t="n">
        <v>0.0706645108962021</v>
      </c>
    </row>
    <row r="1552">
      <c r="C1552" s="19"/>
      <c r="D1552" s="19"/>
      <c r="E1552" s="19"/>
      <c r="F1552" s="19"/>
      <c r="G1552" s="19"/>
      <c r="H1552" s="19"/>
      <c r="I1552" s="19"/>
      <c r="J1552" s="19"/>
      <c r="K1552" s="19"/>
      <c r="L1552" s="19"/>
      <c r="M1552" s="19"/>
      <c r="N1552" s="19"/>
      <c r="O1552" s="19"/>
      <c r="P1552" s="19"/>
      <c r="Q1552" s="19"/>
      <c r="R1552" s="19"/>
      <c r="S1552" s="19"/>
      <c r="T1552" s="19"/>
      <c r="U1552" s="19"/>
      <c r="V1552" s="19"/>
      <c r="W1552" s="19"/>
      <c r="X1552" s="19"/>
      <c r="Y1552" s="19"/>
      <c r="Z1552" s="19"/>
      <c r="AA1552" s="19"/>
      <c r="AB1552" s="19"/>
      <c r="AC1552" s="19"/>
      <c r="AD1552" s="19"/>
      <c r="AE1552" s="19"/>
      <c r="AF1552" s="19"/>
      <c r="AG1552" s="19"/>
      <c r="AH1552" s="19"/>
      <c r="AI1552" s="19"/>
      <c r="AJ1552" s="19"/>
      <c r="AK1552" s="19"/>
      <c r="AL1552" s="19"/>
      <c r="AM1552" s="19"/>
      <c r="AN1552" s="19"/>
      <c r="AO1552" s="19"/>
      <c r="AP1552" s="19"/>
      <c r="AQ1552" s="19"/>
      <c r="AR1552" s="19"/>
      <c r="AS1552" s="19"/>
      <c r="AT1552" s="19"/>
      <c r="AU1552" s="19"/>
      <c r="AV1552" s="19"/>
      <c r="AW1552" s="19"/>
      <c r="AX1552" s="19"/>
      <c r="AY1552" s="19"/>
      <c r="AZ1552" s="19"/>
      <c r="BA1552" s="19"/>
      <c r="BB1552" s="19"/>
      <c r="BC1552" s="19"/>
      <c r="BD1552" s="19"/>
      <c r="BE1552" s="19"/>
      <c r="BF1552" s="19"/>
      <c r="BG1552" s="19"/>
    </row>
    <row r="1553">
      <c r="B1553" s="7" t="s">
        <v>606</v>
      </c>
      <c r="C1553" s="19"/>
      <c r="D1553" s="19"/>
      <c r="E1553" s="19"/>
      <c r="F1553" s="19"/>
      <c r="G1553" s="19"/>
      <c r="H1553" s="19"/>
      <c r="I1553" s="19"/>
      <c r="J1553" s="19"/>
      <c r="K1553" s="19"/>
      <c r="L1553" s="19"/>
      <c r="M1553" s="19"/>
      <c r="N1553" s="19"/>
      <c r="O1553" s="19"/>
      <c r="P1553" s="19"/>
      <c r="Q1553" s="19"/>
      <c r="R1553" s="19"/>
      <c r="S1553" s="19"/>
      <c r="T1553" s="19"/>
      <c r="U1553" s="19"/>
      <c r="V1553" s="19"/>
      <c r="W1553" s="19"/>
      <c r="X1553" s="19"/>
      <c r="Y1553" s="19"/>
      <c r="Z1553" s="19"/>
      <c r="AA1553" s="19"/>
      <c r="AB1553" s="19"/>
      <c r="AC1553" s="19"/>
      <c r="AD1553" s="19"/>
      <c r="AE1553" s="19"/>
      <c r="AF1553" s="19"/>
      <c r="AG1553" s="19"/>
      <c r="AH1553" s="19"/>
      <c r="AI1553" s="19"/>
      <c r="AJ1553" s="19"/>
      <c r="AK1553" s="19"/>
      <c r="AL1553" s="19"/>
      <c r="AM1553" s="19"/>
      <c r="AN1553" s="19"/>
      <c r="AO1553" s="19"/>
      <c r="AP1553" s="19"/>
      <c r="AQ1553" s="19"/>
      <c r="AR1553" s="19"/>
      <c r="AS1553" s="19"/>
      <c r="AT1553" s="19"/>
      <c r="AU1553" s="19"/>
      <c r="AV1553" s="19"/>
      <c r="AW1553" s="19"/>
      <c r="AX1553" s="19"/>
      <c r="AY1553" s="19"/>
      <c r="AZ1553" s="19"/>
      <c r="BA1553" s="19"/>
      <c r="BB1553" s="19"/>
      <c r="BC1553" s="19"/>
      <c r="BD1553" s="19"/>
      <c r="BE1553" s="19"/>
      <c r="BF1553" s="19"/>
      <c r="BG1553" s="19"/>
    </row>
    <row r="1554">
      <c r="B1554" s="26" t="s">
        <v>331</v>
      </c>
      <c r="C1554" s="19"/>
      <c r="D1554" s="19"/>
      <c r="E1554" s="19"/>
      <c r="F1554" s="19"/>
      <c r="G1554" s="19"/>
      <c r="H1554" s="19"/>
      <c r="I1554" s="19"/>
      <c r="J1554" s="19"/>
      <c r="K1554" s="19"/>
      <c r="L1554" s="19"/>
      <c r="M1554" s="19"/>
      <c r="N1554" s="19"/>
      <c r="O1554" s="19"/>
      <c r="P1554" s="19"/>
      <c r="Q1554" s="19"/>
      <c r="R1554" s="19"/>
      <c r="S1554" s="19"/>
      <c r="T1554" s="19"/>
      <c r="U1554" s="19"/>
      <c r="V1554" s="19"/>
      <c r="W1554" s="19"/>
      <c r="X1554" s="19"/>
      <c r="Y1554" s="19"/>
      <c r="Z1554" s="19"/>
      <c r="AA1554" s="19"/>
      <c r="AB1554" s="19"/>
      <c r="AC1554" s="19"/>
      <c r="AD1554" s="19"/>
      <c r="AE1554" s="19"/>
      <c r="AF1554" s="19"/>
      <c r="AG1554" s="19"/>
      <c r="AH1554" s="19"/>
      <c r="AI1554" s="19"/>
      <c r="AJ1554" s="19"/>
      <c r="AK1554" s="19"/>
      <c r="AL1554" s="19"/>
      <c r="AM1554" s="19"/>
      <c r="AN1554" s="19"/>
      <c r="AO1554" s="19"/>
      <c r="AP1554" s="19"/>
      <c r="AQ1554" s="19"/>
      <c r="AR1554" s="19"/>
      <c r="AS1554" s="19"/>
      <c r="AT1554" s="19"/>
      <c r="AU1554" s="19"/>
      <c r="AV1554" s="19"/>
      <c r="AW1554" s="19"/>
      <c r="AX1554" s="19"/>
      <c r="AY1554" s="19"/>
      <c r="AZ1554" s="19"/>
      <c r="BA1554" s="19"/>
      <c r="BB1554" s="19"/>
      <c r="BC1554" s="19"/>
      <c r="BD1554" s="19"/>
      <c r="BE1554" s="19"/>
      <c r="BF1554" s="19"/>
      <c r="BG1554" s="19"/>
    </row>
    <row r="1555">
      <c r="B1555" t="s">
        <v>595</v>
      </c>
      <c r="C1555" s="19" t="n">
        <v>0.149944891002472</v>
      </c>
      <c r="D1555" s="19" t="n">
        <v>0.130178697874961</v>
      </c>
      <c r="E1555" s="19" t="n">
        <v>0.166887506787961</v>
      </c>
      <c r="F1555" s="19"/>
      <c r="G1555" s="19" t="n">
        <v>0.0742843632530431</v>
      </c>
      <c r="H1555" s="19" t="n">
        <v>0.0433116867921998</v>
      </c>
      <c r="I1555" s="19" t="n">
        <v>0.15137754757239</v>
      </c>
      <c r="J1555" s="19" t="n">
        <v>0.218008682799941</v>
      </c>
      <c r="K1555" s="19" t="n">
        <v>0.188370155375812</v>
      </c>
      <c r="L1555" s="19" t="n">
        <v>0.223449744947717</v>
      </c>
      <c r="M1555" s="19"/>
      <c r="N1555" s="19" t="n">
        <v>0.143601092404852</v>
      </c>
      <c r="O1555" s="19" t="n">
        <v>0.116044159442548</v>
      </c>
      <c r="P1555" s="19" t="n">
        <v>0.221489938038272</v>
      </c>
      <c r="Q1555" s="19" t="n">
        <v>0.128529250306634</v>
      </c>
      <c r="R1555" s="19"/>
      <c r="S1555" s="19" t="n">
        <v>0.108631509880711</v>
      </c>
      <c r="T1555" s="19" t="n">
        <v>0.308933905451002</v>
      </c>
      <c r="U1555" s="19" t="n">
        <v>0.227142026498549</v>
      </c>
      <c r="V1555" s="19" t="n">
        <v>0.297558981479067</v>
      </c>
      <c r="W1555" s="19" t="n">
        <v>0.140163545593536</v>
      </c>
      <c r="X1555" s="19" t="n">
        <v>0</v>
      </c>
      <c r="Y1555" s="19" t="n">
        <v>0.128159244604566</v>
      </c>
      <c r="Z1555" s="19" t="n">
        <v>0.0913195383256707</v>
      </c>
      <c r="AA1555" s="19" t="n">
        <v>0.137646059984208</v>
      </c>
      <c r="AB1555" s="19" t="n">
        <v>0.0995455934211356</v>
      </c>
      <c r="AC1555" s="19" t="n">
        <v>0.0525010410176717</v>
      </c>
      <c r="AD1555" s="19" t="n">
        <v>0.316540725852738</v>
      </c>
      <c r="AE1555" s="19"/>
      <c r="AF1555" s="19" t="n">
        <v>0.197565161286387</v>
      </c>
      <c r="AG1555" s="19" t="n">
        <v>0.156509399852582</v>
      </c>
      <c r="AH1555" s="19" t="n">
        <v>0.100312667514493</v>
      </c>
      <c r="AI1555" s="19"/>
      <c r="AJ1555" s="19" t="n">
        <v>0.152641063046495</v>
      </c>
      <c r="AK1555" s="19" t="n">
        <v>0.176370960333149</v>
      </c>
      <c r="AL1555" s="19" t="n">
        <v>0.118122263225529</v>
      </c>
      <c r="AM1555" s="19" t="n">
        <v>0.175672999117002</v>
      </c>
      <c r="AN1555" s="19" t="n">
        <v>0.16493825265356</v>
      </c>
      <c r="AO1555" s="19"/>
      <c r="AP1555" s="19" t="n">
        <v>0.0841134391052118</v>
      </c>
      <c r="AQ1555" s="19" t="n">
        <v>0.167532171317918</v>
      </c>
      <c r="AR1555" s="19" t="n">
        <v>0.126635256182868</v>
      </c>
      <c r="AS1555" s="19" t="n">
        <v>0.173036056114518</v>
      </c>
      <c r="AT1555" s="19" t="n">
        <v>0.179303200401445</v>
      </c>
      <c r="AU1555" s="19"/>
      <c r="AV1555" s="19" t="n">
        <v>0.145942659465073</v>
      </c>
      <c r="AW1555" s="19" t="n">
        <v>0.0809516397183969</v>
      </c>
      <c r="AX1555" s="19" t="n">
        <v>0.134970553485907</v>
      </c>
      <c r="AY1555" s="19" t="n">
        <v>0.192057833393998</v>
      </c>
      <c r="AZ1555" s="19" t="n">
        <v>0.217361901707189</v>
      </c>
      <c r="BA1555" s="19" t="n">
        <v>0.112480590174639</v>
      </c>
      <c r="BB1555" s="19"/>
      <c r="BC1555" s="19" t="n">
        <v>0.167577710476221</v>
      </c>
      <c r="BD1555" s="19" t="n">
        <v>0.164332799285549</v>
      </c>
      <c r="BE1555" s="19" t="n">
        <v>0.14130992213611</v>
      </c>
      <c r="BF1555" s="19" t="n">
        <v>0.123902906333007</v>
      </c>
      <c r="BG1555" s="19" t="n">
        <v>0.176219171801939</v>
      </c>
    </row>
    <row r="1556">
      <c r="B1556" t="s">
        <v>596</v>
      </c>
      <c r="C1556" s="19" t="n">
        <v>0.438878633125407</v>
      </c>
      <c r="D1556" s="19" t="n">
        <v>0.428188181240519</v>
      </c>
      <c r="E1556" s="19" t="n">
        <v>0.455508563981051</v>
      </c>
      <c r="F1556" s="19"/>
      <c r="G1556" s="19" t="n">
        <v>0.318852365579359</v>
      </c>
      <c r="H1556" s="19" t="n">
        <v>0.353800025713644</v>
      </c>
      <c r="I1556" s="19" t="n">
        <v>0.438212045829297</v>
      </c>
      <c r="J1556" s="19" t="n">
        <v>0.444175480119238</v>
      </c>
      <c r="K1556" s="19" t="n">
        <v>0.580146659717753</v>
      </c>
      <c r="L1556" s="19" t="n">
        <v>0.517222180857774</v>
      </c>
      <c r="M1556" s="19"/>
      <c r="N1556" s="19" t="n">
        <v>0.383515178490838</v>
      </c>
      <c r="O1556" s="19" t="n">
        <v>0.46230770114517</v>
      </c>
      <c r="P1556" s="19" t="n">
        <v>0.422368683872633</v>
      </c>
      <c r="Q1556" s="19" t="n">
        <v>0.487740254657322</v>
      </c>
      <c r="R1556" s="19"/>
      <c r="S1556" s="19" t="n">
        <v>0.282327199345415</v>
      </c>
      <c r="T1556" s="19" t="n">
        <v>0.454937278794625</v>
      </c>
      <c r="U1556" s="19" t="n">
        <v>0.357361308620083</v>
      </c>
      <c r="V1556" s="19" t="n">
        <v>0.33826286502644</v>
      </c>
      <c r="W1556" s="19" t="n">
        <v>0.416305054505052</v>
      </c>
      <c r="X1556" s="19" t="n">
        <v>0.440493676389651</v>
      </c>
      <c r="Y1556" s="19" t="n">
        <v>0.494101605848239</v>
      </c>
      <c r="Z1556" s="19" t="n">
        <v>0.549672756823601</v>
      </c>
      <c r="AA1556" s="19" t="n">
        <v>0.50572658904225</v>
      </c>
      <c r="AB1556" s="19" t="n">
        <v>0.628153527064831</v>
      </c>
      <c r="AC1556" s="19" t="n">
        <v>0.549386497191465</v>
      </c>
      <c r="AD1556" s="19" t="n">
        <v>0.438360413191786</v>
      </c>
      <c r="AE1556" s="19"/>
      <c r="AF1556" s="19" t="n">
        <v>0.454622068537008</v>
      </c>
      <c r="AG1556" s="19" t="n">
        <v>0.419557241721433</v>
      </c>
      <c r="AH1556" s="19" t="n">
        <v>0.515599153842444</v>
      </c>
      <c r="AI1556" s="19"/>
      <c r="AJ1556" s="19" t="n">
        <v>0.478867542527002</v>
      </c>
      <c r="AK1556" s="19" t="n">
        <v>0.369647032503069</v>
      </c>
      <c r="AL1556" s="19" t="n">
        <v>0.446962266406217</v>
      </c>
      <c r="AM1556" s="19" t="n">
        <v>0.326584281928998</v>
      </c>
      <c r="AN1556" s="19" t="n">
        <v>0.544776741495697</v>
      </c>
      <c r="AO1556" s="19"/>
      <c r="AP1556" s="19" t="n">
        <v>0.556166433606033</v>
      </c>
      <c r="AQ1556" s="19" t="n">
        <v>0.340707433051041</v>
      </c>
      <c r="AR1556" s="19" t="n">
        <v>0.50471432667815</v>
      </c>
      <c r="AS1556" s="19" t="n">
        <v>0.413448178674639</v>
      </c>
      <c r="AT1556" s="19" t="n">
        <v>0.34777493863832</v>
      </c>
      <c r="AU1556" s="19"/>
      <c r="AV1556" s="19" t="n">
        <v>0.334619116510674</v>
      </c>
      <c r="AW1556" s="19" t="n">
        <v>0.564788155134435</v>
      </c>
      <c r="AX1556" s="19" t="n">
        <v>0.373082034700246</v>
      </c>
      <c r="AY1556" s="19" t="n">
        <v>0.492797355522419</v>
      </c>
      <c r="AZ1556" s="19" t="n">
        <v>0.404841436916018</v>
      </c>
      <c r="BA1556" s="19" t="n">
        <v>0.443285921822239</v>
      </c>
      <c r="BB1556" s="19"/>
      <c r="BC1556" s="19" t="n">
        <v>0.482882230084498</v>
      </c>
      <c r="BD1556" s="19" t="n">
        <v>0.459569794363769</v>
      </c>
      <c r="BE1556" s="19" t="n">
        <v>0.348138522803711</v>
      </c>
      <c r="BF1556" s="19" t="n">
        <v>0.440094386005738</v>
      </c>
      <c r="BG1556" s="19" t="n">
        <v>0.240242641106181</v>
      </c>
    </row>
    <row r="1557">
      <c r="B1557" t="s">
        <v>597</v>
      </c>
      <c r="C1557" s="19" t="n">
        <v>0.273878371910188</v>
      </c>
      <c r="D1557" s="19" t="n">
        <v>0.303352292977102</v>
      </c>
      <c r="E1557" s="19" t="n">
        <v>0.24756143918968</v>
      </c>
      <c r="F1557" s="19"/>
      <c r="G1557" s="19" t="n">
        <v>0.370601968305313</v>
      </c>
      <c r="H1557" s="19" t="n">
        <v>0.336351306063822</v>
      </c>
      <c r="I1557" s="19" t="n">
        <v>0.262354665884661</v>
      </c>
      <c r="J1557" s="19" t="n">
        <v>0.254730979135366</v>
      </c>
      <c r="K1557" s="19" t="n">
        <v>0.187414623977246</v>
      </c>
      <c r="L1557" s="19" t="n">
        <v>0.219537171032951</v>
      </c>
      <c r="M1557" s="19"/>
      <c r="N1557" s="19" t="n">
        <v>0.308550818073133</v>
      </c>
      <c r="O1557" s="19" t="n">
        <v>0.286864310948226</v>
      </c>
      <c r="P1557" s="19" t="n">
        <v>0.221851821582932</v>
      </c>
      <c r="Q1557" s="19" t="n">
        <v>0.269521047676279</v>
      </c>
      <c r="R1557" s="19"/>
      <c r="S1557" s="19" t="n">
        <v>0.400253073446534</v>
      </c>
      <c r="T1557" s="19" t="n">
        <v>0.131458087694302</v>
      </c>
      <c r="U1557" s="19" t="n">
        <v>0.274280229955753</v>
      </c>
      <c r="V1557" s="19" t="n">
        <v>0.237474175246519</v>
      </c>
      <c r="W1557" s="19" t="n">
        <v>0.284827391719081</v>
      </c>
      <c r="X1557" s="19" t="n">
        <v>0.293743796613125</v>
      </c>
      <c r="Y1557" s="19" t="n">
        <v>0.273077680951621</v>
      </c>
      <c r="Z1557" s="19" t="n">
        <v>0.316814727121818</v>
      </c>
      <c r="AA1557" s="19" t="n">
        <v>0.246305243434254</v>
      </c>
      <c r="AB1557" s="19" t="n">
        <v>0.197300101827209</v>
      </c>
      <c r="AC1557" s="19" t="n">
        <v>0.372204605143132</v>
      </c>
      <c r="AD1557" s="19" t="n">
        <v>0.164010651901187</v>
      </c>
      <c r="AE1557" s="19"/>
      <c r="AF1557" s="19" t="n">
        <v>0.224434401442343</v>
      </c>
      <c r="AG1557" s="19" t="n">
        <v>0.274565354112933</v>
      </c>
      <c r="AH1557" s="19" t="n">
        <v>0.262429467421387</v>
      </c>
      <c r="AI1557" s="19"/>
      <c r="AJ1557" s="19" t="n">
        <v>0.257895901617149</v>
      </c>
      <c r="AK1557" s="19" t="n">
        <v>0.263392894336134</v>
      </c>
      <c r="AL1557" s="19" t="n">
        <v>0.305572222190282</v>
      </c>
      <c r="AM1557" s="19" t="n">
        <v>0.293185578271629</v>
      </c>
      <c r="AN1557" s="19" t="n">
        <v>0.210291980106026</v>
      </c>
      <c r="AO1557" s="19"/>
      <c r="AP1557" s="19" t="n">
        <v>0.285261000134463</v>
      </c>
      <c r="AQ1557" s="19" t="n">
        <v>0.285672254049039</v>
      </c>
      <c r="AR1557" s="19" t="n">
        <v>0.299826712394437</v>
      </c>
      <c r="AS1557" s="19" t="n">
        <v>0.252248482102056</v>
      </c>
      <c r="AT1557" s="19" t="n">
        <v>0.400111988352274</v>
      </c>
      <c r="AU1557" s="19"/>
      <c r="AV1557" s="19" t="n">
        <v>0.287824202938045</v>
      </c>
      <c r="AW1557" s="19" t="n">
        <v>0.265344838780419</v>
      </c>
      <c r="AX1557" s="19" t="n">
        <v>0.333307833697361</v>
      </c>
      <c r="AY1557" s="19" t="n">
        <v>0.221630047662156</v>
      </c>
      <c r="AZ1557" s="19" t="n">
        <v>0.308570600839653</v>
      </c>
      <c r="BA1557" s="19" t="n">
        <v>0.319156639391319</v>
      </c>
      <c r="BB1557" s="19"/>
      <c r="BC1557" s="19" t="n">
        <v>0.266019402243892</v>
      </c>
      <c r="BD1557" s="19" t="n">
        <v>0.234900094430721</v>
      </c>
      <c r="BE1557" s="19" t="n">
        <v>0.343485453793743</v>
      </c>
      <c r="BF1557" s="19" t="n">
        <v>0.247795277983283</v>
      </c>
      <c r="BG1557" s="19" t="n">
        <v>0.112252567753543</v>
      </c>
    </row>
    <row r="1558">
      <c r="B1558" t="s">
        <v>598</v>
      </c>
      <c r="C1558" s="19" t="n">
        <v>0.137298103961933</v>
      </c>
      <c r="D1558" s="19" t="n">
        <v>0.138280827907418</v>
      </c>
      <c r="E1558" s="19" t="n">
        <v>0.130042490041307</v>
      </c>
      <c r="F1558" s="19"/>
      <c r="G1558" s="19" t="n">
        <v>0.236261302862285</v>
      </c>
      <c r="H1558" s="19" t="n">
        <v>0.266536981430334</v>
      </c>
      <c r="I1558" s="19" t="n">
        <v>0.148055740713652</v>
      </c>
      <c r="J1558" s="19" t="n">
        <v>0.0830848579454562</v>
      </c>
      <c r="K1558" s="19" t="n">
        <v>0.0440685609291894</v>
      </c>
      <c r="L1558" s="19" t="n">
        <v>0.0397909031615571</v>
      </c>
      <c r="M1558" s="19"/>
      <c r="N1558" s="19" t="n">
        <v>0.164332911031178</v>
      </c>
      <c r="O1558" s="19" t="n">
        <v>0.134783828464057</v>
      </c>
      <c r="P1558" s="19" t="n">
        <v>0.134289556506163</v>
      </c>
      <c r="Q1558" s="19" t="n">
        <v>0.114209447359765</v>
      </c>
      <c r="R1558" s="19"/>
      <c r="S1558" s="19" t="n">
        <v>0.208788217327341</v>
      </c>
      <c r="T1558" s="19" t="n">
        <v>0.104670728060072</v>
      </c>
      <c r="U1558" s="19" t="n">
        <v>0.141216434925616</v>
      </c>
      <c r="V1558" s="19" t="n">
        <v>0.126703978247974</v>
      </c>
      <c r="W1558" s="19" t="n">
        <v>0.158704008182331</v>
      </c>
      <c r="X1558" s="19" t="n">
        <v>0.265762526997225</v>
      </c>
      <c r="Y1558" s="19" t="n">
        <v>0.104661468595573</v>
      </c>
      <c r="Z1558" s="19" t="n">
        <v>0.0421929777289103</v>
      </c>
      <c r="AA1558" s="19" t="n">
        <v>0.110322107539289</v>
      </c>
      <c r="AB1558" s="19" t="n">
        <v>0.0750007776868249</v>
      </c>
      <c r="AC1558" s="19" t="n">
        <v>0.0259078566477313</v>
      </c>
      <c r="AD1558" s="19" t="n">
        <v>0.0810882090542885</v>
      </c>
      <c r="AE1558" s="19"/>
      <c r="AF1558" s="19" t="n">
        <v>0.123378368734261</v>
      </c>
      <c r="AG1558" s="19" t="n">
        <v>0.149368004313053</v>
      </c>
      <c r="AH1558" s="19" t="n">
        <v>0.121658711221675</v>
      </c>
      <c r="AI1558" s="19"/>
      <c r="AJ1558" s="19" t="n">
        <v>0.110595492809354</v>
      </c>
      <c r="AK1558" s="19" t="n">
        <v>0.190589112827648</v>
      </c>
      <c r="AL1558" s="19" t="n">
        <v>0.129343248177972</v>
      </c>
      <c r="AM1558" s="19" t="n">
        <v>0.204557140682372</v>
      </c>
      <c r="AN1558" s="19" t="n">
        <v>0.0799930257447173</v>
      </c>
      <c r="AO1558" s="19"/>
      <c r="AP1558" s="19" t="n">
        <v>0.0744591271542921</v>
      </c>
      <c r="AQ1558" s="19" t="n">
        <v>0.206088141582002</v>
      </c>
      <c r="AR1558" s="19" t="n">
        <v>0.0688237047445451</v>
      </c>
      <c r="AS1558" s="19" t="n">
        <v>0.161267283108788</v>
      </c>
      <c r="AT1558" s="19" t="n">
        <v>0.0728098726079608</v>
      </c>
      <c r="AU1558" s="19"/>
      <c r="AV1558" s="19" t="n">
        <v>0.231614021086208</v>
      </c>
      <c r="AW1558" s="19" t="n">
        <v>0.0889153663667489</v>
      </c>
      <c r="AX1558" s="19" t="n">
        <v>0.158639578116486</v>
      </c>
      <c r="AY1558" s="19" t="n">
        <v>0.0935147634214262</v>
      </c>
      <c r="AZ1558" s="19" t="n">
        <v>0.0692260605371398</v>
      </c>
      <c r="BA1558" s="19" t="n">
        <v>0.125076848611802</v>
      </c>
      <c r="BB1558" s="19"/>
      <c r="BC1558" s="19" t="n">
        <v>0.0835206571953884</v>
      </c>
      <c r="BD1558" s="19" t="n">
        <v>0.141197311919961</v>
      </c>
      <c r="BE1558" s="19" t="n">
        <v>0.167066101266436</v>
      </c>
      <c r="BF1558" s="19" t="n">
        <v>0.188207429677973</v>
      </c>
      <c r="BG1558" s="19" t="n">
        <v>0.471285619338337</v>
      </c>
    </row>
    <row r="1559">
      <c r="C1559" s="19"/>
      <c r="D1559" s="19"/>
      <c r="E1559" s="19"/>
      <c r="F1559" s="19"/>
      <c r="G1559" s="19"/>
      <c r="H1559" s="19"/>
      <c r="I1559" s="19"/>
      <c r="J1559" s="19"/>
      <c r="K1559" s="19"/>
      <c r="L1559" s="19"/>
      <c r="M1559" s="19"/>
      <c r="N1559" s="19"/>
      <c r="O1559" s="19"/>
      <c r="P1559" s="19"/>
      <c r="Q1559" s="19"/>
      <c r="R1559" s="19"/>
      <c r="S1559" s="19"/>
      <c r="T1559" s="19"/>
      <c r="U1559" s="19"/>
      <c r="V1559" s="19"/>
      <c r="W1559" s="19"/>
      <c r="X1559" s="19"/>
      <c r="Y1559" s="19"/>
      <c r="Z1559" s="19"/>
      <c r="AA1559" s="19"/>
      <c r="AB1559" s="19"/>
      <c r="AC1559" s="19"/>
      <c r="AD1559" s="19"/>
      <c r="AE1559" s="19"/>
      <c r="AF1559" s="19"/>
      <c r="AG1559" s="19"/>
      <c r="AH1559" s="19"/>
      <c r="AI1559" s="19"/>
      <c r="AJ1559" s="19"/>
      <c r="AK1559" s="19"/>
      <c r="AL1559" s="19"/>
      <c r="AM1559" s="19"/>
      <c r="AN1559" s="19"/>
      <c r="AO1559" s="19"/>
      <c r="AP1559" s="19"/>
      <c r="AQ1559" s="19"/>
      <c r="AR1559" s="19"/>
      <c r="AS1559" s="19"/>
      <c r="AT1559" s="19"/>
      <c r="AU1559" s="19"/>
      <c r="AV1559" s="19"/>
      <c r="AW1559" s="19"/>
      <c r="AX1559" s="19"/>
      <c r="AY1559" s="19"/>
      <c r="AZ1559" s="19"/>
      <c r="BA1559" s="19"/>
      <c r="BB1559" s="19"/>
      <c r="BC1559" s="19"/>
      <c r="BD1559" s="19"/>
      <c r="BE1559" s="19"/>
      <c r="BF1559" s="19"/>
      <c r="BG1559" s="19"/>
    </row>
    <row r="1560">
      <c r="B1560" s="7" t="s">
        <v>613</v>
      </c>
      <c r="C1560" s="19"/>
      <c r="D1560" s="19"/>
      <c r="E1560" s="19"/>
      <c r="F1560" s="19"/>
      <c r="G1560" s="19"/>
      <c r="H1560" s="19"/>
      <c r="I1560" s="19"/>
      <c r="J1560" s="19"/>
      <c r="K1560" s="19"/>
      <c r="L1560" s="19"/>
      <c r="M1560" s="19"/>
      <c r="N1560" s="19"/>
      <c r="O1560" s="19"/>
      <c r="P1560" s="19"/>
      <c r="Q1560" s="19"/>
      <c r="R1560" s="19"/>
      <c r="S1560" s="19"/>
      <c r="T1560" s="19"/>
      <c r="U1560" s="19"/>
      <c r="V1560" s="19"/>
      <c r="W1560" s="19"/>
      <c r="X1560" s="19"/>
      <c r="Y1560" s="19"/>
      <c r="Z1560" s="19"/>
      <c r="AA1560" s="19"/>
      <c r="AB1560" s="19"/>
      <c r="AC1560" s="19"/>
      <c r="AD1560" s="19"/>
      <c r="AE1560" s="19"/>
      <c r="AF1560" s="19"/>
      <c r="AG1560" s="19"/>
      <c r="AH1560" s="19"/>
      <c r="AI1560" s="19"/>
      <c r="AJ1560" s="19"/>
      <c r="AK1560" s="19"/>
      <c r="AL1560" s="19"/>
      <c r="AM1560" s="19"/>
      <c r="AN1560" s="19"/>
      <c r="AO1560" s="19"/>
      <c r="AP1560" s="19"/>
      <c r="AQ1560" s="19"/>
      <c r="AR1560" s="19"/>
      <c r="AS1560" s="19"/>
      <c r="AT1560" s="19"/>
      <c r="AU1560" s="19"/>
      <c r="AV1560" s="19"/>
      <c r="AW1560" s="19"/>
      <c r="AX1560" s="19"/>
      <c r="AY1560" s="19"/>
      <c r="AZ1560" s="19"/>
      <c r="BA1560" s="19"/>
      <c r="BB1560" s="19"/>
      <c r="BC1560" s="19"/>
      <c r="BD1560" s="19"/>
      <c r="BE1560" s="19"/>
      <c r="BF1560" s="19"/>
      <c r="BG1560" s="19"/>
    </row>
    <row r="1561">
      <c r="B1561" s="26" t="s">
        <v>331</v>
      </c>
      <c r="C1561" s="19"/>
      <c r="D1561" s="19"/>
      <c r="E1561" s="19"/>
      <c r="F1561" s="19"/>
      <c r="G1561" s="19"/>
      <c r="H1561" s="19"/>
      <c r="I1561" s="19"/>
      <c r="J1561" s="19"/>
      <c r="K1561" s="19"/>
      <c r="L1561" s="19"/>
      <c r="M1561" s="19"/>
      <c r="N1561" s="19"/>
      <c r="O1561" s="19"/>
      <c r="P1561" s="19"/>
      <c r="Q1561" s="19"/>
      <c r="R1561" s="19"/>
      <c r="S1561" s="19"/>
      <c r="T1561" s="19"/>
      <c r="U1561" s="19"/>
      <c r="V1561" s="19"/>
      <c r="W1561" s="19"/>
      <c r="X1561" s="19"/>
      <c r="Y1561" s="19"/>
      <c r="Z1561" s="19"/>
      <c r="AA1561" s="19"/>
      <c r="AB1561" s="19"/>
      <c r="AC1561" s="19"/>
      <c r="AD1561" s="19"/>
      <c r="AE1561" s="19"/>
      <c r="AF1561" s="19"/>
      <c r="AG1561" s="19"/>
      <c r="AH1561" s="19"/>
      <c r="AI1561" s="19"/>
      <c r="AJ1561" s="19"/>
      <c r="AK1561" s="19"/>
      <c r="AL1561" s="19"/>
      <c r="AM1561" s="19"/>
      <c r="AN1561" s="19"/>
      <c r="AO1561" s="19"/>
      <c r="AP1561" s="19"/>
      <c r="AQ1561" s="19"/>
      <c r="AR1561" s="19"/>
      <c r="AS1561" s="19"/>
      <c r="AT1561" s="19"/>
      <c r="AU1561" s="19"/>
      <c r="AV1561" s="19"/>
      <c r="AW1561" s="19"/>
      <c r="AX1561" s="19"/>
      <c r="AY1561" s="19"/>
      <c r="AZ1561" s="19"/>
      <c r="BA1561" s="19"/>
      <c r="BB1561" s="19"/>
      <c r="BC1561" s="19"/>
      <c r="BD1561" s="19"/>
      <c r="BE1561" s="19"/>
      <c r="BF1561" s="19"/>
      <c r="BG1561" s="19"/>
    </row>
    <row r="1562">
      <c r="B1562" t="s">
        <v>595</v>
      </c>
      <c r="C1562" s="19" t="n">
        <v>0.255596475782594</v>
      </c>
      <c r="D1562" s="19" t="n">
        <v>0.285173192888005</v>
      </c>
      <c r="E1562" s="19" t="n">
        <v>0.223381703388758</v>
      </c>
      <c r="F1562" s="19"/>
      <c r="G1562" s="19" t="n">
        <v>0.170736585393097</v>
      </c>
      <c r="H1562" s="19" t="n">
        <v>0.167548239295037</v>
      </c>
      <c r="I1562" s="19" t="n">
        <v>0.248627496819534</v>
      </c>
      <c r="J1562" s="19" t="n">
        <v>0.204408722948796</v>
      </c>
      <c r="K1562" s="19" t="n">
        <v>0.407835748414428</v>
      </c>
      <c r="L1562" s="19" t="n">
        <v>0.327466631369452</v>
      </c>
      <c r="M1562" s="19"/>
      <c r="N1562" s="19" t="n">
        <v>0.253394352867778</v>
      </c>
      <c r="O1562" s="19" t="n">
        <v>0.278877732315165</v>
      </c>
      <c r="P1562" s="19" t="n">
        <v>0.268780339312868</v>
      </c>
      <c r="Q1562" s="19" t="n">
        <v>0.220277875651816</v>
      </c>
      <c r="R1562" s="19"/>
      <c r="S1562" s="19" t="n">
        <v>0.177953093869196</v>
      </c>
      <c r="T1562" s="19" t="n">
        <v>0.355953194005201</v>
      </c>
      <c r="U1562" s="19" t="n">
        <v>0.193363506035829</v>
      </c>
      <c r="V1562" s="19" t="n">
        <v>0.20349625420197</v>
      </c>
      <c r="W1562" s="19" t="n">
        <v>0.168592866017341</v>
      </c>
      <c r="X1562" s="19" t="n">
        <v>0.189400495758865</v>
      </c>
      <c r="Y1562" s="19" t="n">
        <v>0.195020826250795</v>
      </c>
      <c r="Z1562" s="19" t="n">
        <v>0.300762134510414</v>
      </c>
      <c r="AA1562" s="19" t="n">
        <v>0.305266747544044</v>
      </c>
      <c r="AB1562" s="19" t="n">
        <v>0.327177014104339</v>
      </c>
      <c r="AC1562" s="19" t="n">
        <v>0.435078919925545</v>
      </c>
      <c r="AD1562" s="19" t="n">
        <v>0.344588092257627</v>
      </c>
      <c r="AE1562" s="19"/>
      <c r="AF1562" s="19" t="n">
        <v>0.352199913749896</v>
      </c>
      <c r="AG1562" s="19" t="n">
        <v>0.192678166285614</v>
      </c>
      <c r="AH1562" s="19" t="n">
        <v>0.327706394003667</v>
      </c>
      <c r="AI1562" s="19"/>
      <c r="AJ1562" s="19" t="n">
        <v>0.328837606862046</v>
      </c>
      <c r="AK1562" s="19" t="n">
        <v>0.195838851409835</v>
      </c>
      <c r="AL1562" s="19" t="n">
        <v>0.202498159655625</v>
      </c>
      <c r="AM1562" s="19" t="n">
        <v>0.514901409228492</v>
      </c>
      <c r="AN1562" s="19" t="n">
        <v>0.206640644279399</v>
      </c>
      <c r="AO1562" s="19"/>
      <c r="AP1562" s="19" t="n">
        <v>0.293774633588401</v>
      </c>
      <c r="AQ1562" s="19" t="n">
        <v>0.210335846142938</v>
      </c>
      <c r="AR1562" s="19" t="n">
        <v>0.224672622767457</v>
      </c>
      <c r="AS1562" s="19" t="n">
        <v>0.40556953793737</v>
      </c>
      <c r="AT1562" s="19" t="n">
        <v>0.164380336462014</v>
      </c>
      <c r="AU1562" s="19"/>
      <c r="AV1562" s="19" t="n">
        <v>0.222743986718306</v>
      </c>
      <c r="AW1562" s="19" t="n">
        <v>0.230859883099819</v>
      </c>
      <c r="AX1562" s="19" t="n">
        <v>0.195085920641017</v>
      </c>
      <c r="AY1562" s="19" t="n">
        <v>0.471045585165178</v>
      </c>
      <c r="AZ1562" s="19" t="n">
        <v>0.138463720608508</v>
      </c>
      <c r="BA1562" s="19" t="n">
        <v>0.148111424653417</v>
      </c>
      <c r="BB1562" s="19"/>
      <c r="BC1562" s="19" t="n">
        <v>0.367609467968217</v>
      </c>
      <c r="BD1562" s="19" t="n">
        <v>0.226490667653287</v>
      </c>
      <c r="BE1562" s="19" t="n">
        <v>0.196432116041759</v>
      </c>
      <c r="BF1562" s="19" t="n">
        <v>0.235173036840365</v>
      </c>
      <c r="BG1562" s="19" t="n">
        <v>0.307687639897537</v>
      </c>
    </row>
    <row r="1563">
      <c r="B1563" t="s">
        <v>596</v>
      </c>
      <c r="C1563" s="19" t="n">
        <v>0.505787345703489</v>
      </c>
      <c r="D1563" s="19" t="n">
        <v>0.442574474612476</v>
      </c>
      <c r="E1563" s="19" t="n">
        <v>0.574638403354684</v>
      </c>
      <c r="F1563" s="19"/>
      <c r="G1563" s="19" t="n">
        <v>0.514191728378304</v>
      </c>
      <c r="H1563" s="19" t="n">
        <v>0.475649783731666</v>
      </c>
      <c r="I1563" s="19" t="n">
        <v>0.507647313068057</v>
      </c>
      <c r="J1563" s="19" t="n">
        <v>0.555685316778787</v>
      </c>
      <c r="K1563" s="19" t="n">
        <v>0.448801734802523</v>
      </c>
      <c r="L1563" s="19" t="n">
        <v>0.522472039737451</v>
      </c>
      <c r="M1563" s="19"/>
      <c r="N1563" s="19" t="n">
        <v>0.470022925993518</v>
      </c>
      <c r="O1563" s="19" t="n">
        <v>0.480114863809054</v>
      </c>
      <c r="P1563" s="19" t="n">
        <v>0.521072202743688</v>
      </c>
      <c r="Q1563" s="19" t="n">
        <v>0.564028517038407</v>
      </c>
      <c r="R1563" s="19"/>
      <c r="S1563" s="19" t="n">
        <v>0.465988020578203</v>
      </c>
      <c r="T1563" s="19" t="n">
        <v>0.37528750692204</v>
      </c>
      <c r="U1563" s="19" t="n">
        <v>0.620559902513267</v>
      </c>
      <c r="V1563" s="19" t="n">
        <v>0.533698588289721</v>
      </c>
      <c r="W1563" s="19" t="n">
        <v>0.686011023966351</v>
      </c>
      <c r="X1563" s="19" t="n">
        <v>0.595728920370278</v>
      </c>
      <c r="Y1563" s="19" t="n">
        <v>0.574251481930231</v>
      </c>
      <c r="Z1563" s="19" t="n">
        <v>0.479720405434407</v>
      </c>
      <c r="AA1563" s="19" t="n">
        <v>0.446579872568465</v>
      </c>
      <c r="AB1563" s="19" t="n">
        <v>0.479117083442257</v>
      </c>
      <c r="AC1563" s="19" t="n">
        <v>0.43490780803784</v>
      </c>
      <c r="AD1563" s="19" t="n">
        <v>0.451013109124583</v>
      </c>
      <c r="AE1563" s="19"/>
      <c r="AF1563" s="19" t="n">
        <v>0.471441254392549</v>
      </c>
      <c r="AG1563" s="19" t="n">
        <v>0.571574195254354</v>
      </c>
      <c r="AH1563" s="19" t="n">
        <v>0.295591706910904</v>
      </c>
      <c r="AI1563" s="19"/>
      <c r="AJ1563" s="19" t="n">
        <v>0.498429132385613</v>
      </c>
      <c r="AK1563" s="19" t="n">
        <v>0.503999168208366</v>
      </c>
      <c r="AL1563" s="19" t="n">
        <v>0.600007557395869</v>
      </c>
      <c r="AM1563" s="19" t="n">
        <v>0.345166344815777</v>
      </c>
      <c r="AN1563" s="19" t="n">
        <v>0.499412555368068</v>
      </c>
      <c r="AO1563" s="19"/>
      <c r="AP1563" s="19" t="n">
        <v>0.551226520653875</v>
      </c>
      <c r="AQ1563" s="19" t="n">
        <v>0.520719332770009</v>
      </c>
      <c r="AR1563" s="19" t="n">
        <v>0.471184023621471</v>
      </c>
      <c r="AS1563" s="19" t="n">
        <v>0.438372162986275</v>
      </c>
      <c r="AT1563" s="19" t="n">
        <v>0.668328833168858</v>
      </c>
      <c r="AU1563" s="19"/>
      <c r="AV1563" s="19" t="n">
        <v>0.500379374425351</v>
      </c>
      <c r="AW1563" s="19" t="n">
        <v>0.576639071651129</v>
      </c>
      <c r="AX1563" s="19" t="n">
        <v>0.46351936128621</v>
      </c>
      <c r="AY1563" s="19" t="n">
        <v>0.370167513509095</v>
      </c>
      <c r="AZ1563" s="19" t="n">
        <v>0.616230047715136</v>
      </c>
      <c r="BA1563" s="19" t="n">
        <v>0.503017620742683</v>
      </c>
      <c r="BB1563" s="19"/>
      <c r="BC1563" s="19" t="n">
        <v>0.446116272040883</v>
      </c>
      <c r="BD1563" s="19" t="n">
        <v>0.592692722280981</v>
      </c>
      <c r="BE1563" s="19" t="n">
        <v>0.490651920112561</v>
      </c>
      <c r="BF1563" s="19" t="n">
        <v>0.482519363222683</v>
      </c>
      <c r="BG1563" s="19" t="n">
        <v>0.406882175748377</v>
      </c>
    </row>
    <row r="1564">
      <c r="B1564" t="s">
        <v>597</v>
      </c>
      <c r="C1564" s="19" t="n">
        <v>0.165816561587809</v>
      </c>
      <c r="D1564" s="19" t="n">
        <v>0.191628848251919</v>
      </c>
      <c r="E1564" s="19" t="n">
        <v>0.137701982918205</v>
      </c>
      <c r="F1564" s="19"/>
      <c r="G1564" s="19" t="n">
        <v>0.235635973088015</v>
      </c>
      <c r="H1564" s="19" t="n">
        <v>0.191026826916064</v>
      </c>
      <c r="I1564" s="19" t="n">
        <v>0.176263436298102</v>
      </c>
      <c r="J1564" s="19" t="n">
        <v>0.204830777102061</v>
      </c>
      <c r="K1564" s="19" t="n">
        <v>0.103153361303803</v>
      </c>
      <c r="L1564" s="19" t="n">
        <v>0.100497699449319</v>
      </c>
      <c r="M1564" s="19"/>
      <c r="N1564" s="19" t="n">
        <v>0.192108680691151</v>
      </c>
      <c r="O1564" s="19" t="n">
        <v>0.167397081807983</v>
      </c>
      <c r="P1564" s="19" t="n">
        <v>0.147745789593859</v>
      </c>
      <c r="Q1564" s="19" t="n">
        <v>0.148451189483567</v>
      </c>
      <c r="R1564" s="19"/>
      <c r="S1564" s="19" t="n">
        <v>0.195958452267671</v>
      </c>
      <c r="T1564" s="19" t="n">
        <v>0.234283309378944</v>
      </c>
      <c r="U1564" s="19" t="n">
        <v>0.160001123528589</v>
      </c>
      <c r="V1564" s="19" t="n">
        <v>0.195654083903691</v>
      </c>
      <c r="W1564" s="19" t="n">
        <v>0.117546916746775</v>
      </c>
      <c r="X1564" s="19" t="n">
        <v>0.155387003734611</v>
      </c>
      <c r="Y1564" s="19" t="n">
        <v>0.159294195456443</v>
      </c>
      <c r="Z1564" s="19" t="n">
        <v>0.176434602553857</v>
      </c>
      <c r="AA1564" s="19" t="n">
        <v>0.181060117937076</v>
      </c>
      <c r="AB1564" s="19" t="n">
        <v>0.11043290443104</v>
      </c>
      <c r="AC1564" s="19" t="n">
        <v>0.0878730584642927</v>
      </c>
      <c r="AD1564" s="19" t="n">
        <v>0.0432876193989658</v>
      </c>
      <c r="AE1564" s="19"/>
      <c r="AF1564" s="19" t="n">
        <v>0.120883970909566</v>
      </c>
      <c r="AG1564" s="19" t="n">
        <v>0.173968871035321</v>
      </c>
      <c r="AH1564" s="19" t="n">
        <v>0.230738887496536</v>
      </c>
      <c r="AI1564" s="19"/>
      <c r="AJ1564" s="19" t="n">
        <v>0.122247669625897</v>
      </c>
      <c r="AK1564" s="19" t="n">
        <v>0.217287662424699</v>
      </c>
      <c r="AL1564" s="19" t="n">
        <v>0.153574090036185</v>
      </c>
      <c r="AM1564" s="19" t="n">
        <v>0.139932245955731</v>
      </c>
      <c r="AN1564" s="19" t="n">
        <v>0.173911126442103</v>
      </c>
      <c r="AO1564" s="19"/>
      <c r="AP1564" s="19" t="n">
        <v>0.0757155075223529</v>
      </c>
      <c r="AQ1564" s="19" t="n">
        <v>0.197731295952379</v>
      </c>
      <c r="AR1564" s="19" t="n">
        <v>0.249755699059483</v>
      </c>
      <c r="AS1564" s="19" t="n">
        <v>0.142269341383312</v>
      </c>
      <c r="AT1564" s="19" t="n">
        <v>0.127938234970439</v>
      </c>
      <c r="AU1564" s="19"/>
      <c r="AV1564" s="19" t="n">
        <v>0.200211763884331</v>
      </c>
      <c r="AW1564" s="19" t="n">
        <v>0.109691400331318</v>
      </c>
      <c r="AX1564" s="19" t="n">
        <v>0.273811129921131</v>
      </c>
      <c r="AY1564" s="19" t="n">
        <v>0.129882461379871</v>
      </c>
      <c r="AZ1564" s="19" t="n">
        <v>0.15398624087703</v>
      </c>
      <c r="BA1564" s="19" t="n">
        <v>0.280761236769705</v>
      </c>
      <c r="BB1564" s="19"/>
      <c r="BC1564" s="19" t="n">
        <v>0.115242049478823</v>
      </c>
      <c r="BD1564" s="19" t="n">
        <v>0.110773350229749</v>
      </c>
      <c r="BE1564" s="19" t="n">
        <v>0.238541258996542</v>
      </c>
      <c r="BF1564" s="19" t="n">
        <v>0.187623715684024</v>
      </c>
      <c r="BG1564" s="19" t="n">
        <v>0.198801293613818</v>
      </c>
    </row>
    <row r="1565">
      <c r="B1565" t="s">
        <v>598</v>
      </c>
      <c r="C1565" s="19" t="n">
        <v>0.0727996169261084</v>
      </c>
      <c r="D1565" s="19" t="n">
        <v>0.0806234842475994</v>
      </c>
      <c r="E1565" s="19" t="n">
        <v>0.064277910338352</v>
      </c>
      <c r="F1565" s="19"/>
      <c r="G1565" s="19" t="n">
        <v>0.0794357131405848</v>
      </c>
      <c r="H1565" s="19" t="n">
        <v>0.165775150057233</v>
      </c>
      <c r="I1565" s="19" t="n">
        <v>0.0674617538143075</v>
      </c>
      <c r="J1565" s="19" t="n">
        <v>0.035075183170357</v>
      </c>
      <c r="K1565" s="19" t="n">
        <v>0.0402091554792464</v>
      </c>
      <c r="L1565" s="19" t="n">
        <v>0.0495636294437774</v>
      </c>
      <c r="M1565" s="19"/>
      <c r="N1565" s="19" t="n">
        <v>0.084474040447553</v>
      </c>
      <c r="O1565" s="19" t="n">
        <v>0.0736103220677973</v>
      </c>
      <c r="P1565" s="19" t="n">
        <v>0.0624016683495856</v>
      </c>
      <c r="Q1565" s="19" t="n">
        <v>0.0672424178262107</v>
      </c>
      <c r="R1565" s="19"/>
      <c r="S1565" s="19" t="n">
        <v>0.16010043328493</v>
      </c>
      <c r="T1565" s="19" t="n">
        <v>0.0344759896938156</v>
      </c>
      <c r="U1565" s="19" t="n">
        <v>0.0260754679223146</v>
      </c>
      <c r="V1565" s="19" t="n">
        <v>0.0671510736046188</v>
      </c>
      <c r="W1565" s="19" t="n">
        <v>0.0278491932695332</v>
      </c>
      <c r="X1565" s="19" t="n">
        <v>0.059483580136247</v>
      </c>
      <c r="Y1565" s="19" t="n">
        <v>0.071433496362531</v>
      </c>
      <c r="Z1565" s="19" t="n">
        <v>0.0430828575013224</v>
      </c>
      <c r="AA1565" s="19" t="n">
        <v>0.067093261950415</v>
      </c>
      <c r="AB1565" s="19" t="n">
        <v>0.0832729980223641</v>
      </c>
      <c r="AC1565" s="19" t="n">
        <v>0.0421402135723218</v>
      </c>
      <c r="AD1565" s="19" t="n">
        <v>0.161111179218824</v>
      </c>
      <c r="AE1565" s="19"/>
      <c r="AF1565" s="19" t="n">
        <v>0.0554748609479893</v>
      </c>
      <c r="AG1565" s="19" t="n">
        <v>0.0617787674247119</v>
      </c>
      <c r="AH1565" s="19" t="n">
        <v>0.145963011588893</v>
      </c>
      <c r="AI1565" s="19"/>
      <c r="AJ1565" s="19" t="n">
        <v>0.0504855911264437</v>
      </c>
      <c r="AK1565" s="19" t="n">
        <v>0.0828743179570994</v>
      </c>
      <c r="AL1565" s="19" t="n">
        <v>0.0439201929123204</v>
      </c>
      <c r="AM1565" s="19" t="n">
        <v>0</v>
      </c>
      <c r="AN1565" s="19" t="n">
        <v>0.12003567391043</v>
      </c>
      <c r="AO1565" s="19"/>
      <c r="AP1565" s="19" t="n">
        <v>0.0792833382353708</v>
      </c>
      <c r="AQ1565" s="19" t="n">
        <v>0.0712135251346743</v>
      </c>
      <c r="AR1565" s="19" t="n">
        <v>0.0543876545515884</v>
      </c>
      <c r="AS1565" s="19" t="n">
        <v>0.0137889576930438</v>
      </c>
      <c r="AT1565" s="19" t="n">
        <v>0.0393525953986889</v>
      </c>
      <c r="AU1565" s="19"/>
      <c r="AV1565" s="19" t="n">
        <v>0.0766648749720125</v>
      </c>
      <c r="AW1565" s="19" t="n">
        <v>0.0828096449177334</v>
      </c>
      <c r="AX1565" s="19" t="n">
        <v>0.0675835881516425</v>
      </c>
      <c r="AY1565" s="19" t="n">
        <v>0.0289044399458556</v>
      </c>
      <c r="AZ1565" s="19" t="n">
        <v>0.0913199907993251</v>
      </c>
      <c r="BA1565" s="19" t="n">
        <v>0.0681097178341944</v>
      </c>
      <c r="BB1565" s="19"/>
      <c r="BC1565" s="19" t="n">
        <v>0.0710322105120763</v>
      </c>
      <c r="BD1565" s="19" t="n">
        <v>0.0700432598359837</v>
      </c>
      <c r="BE1565" s="19" t="n">
        <v>0.0743747048491385</v>
      </c>
      <c r="BF1565" s="19" t="n">
        <v>0.094683884252928</v>
      </c>
      <c r="BG1565" s="19" t="n">
        <v>0.0866288907402669</v>
      </c>
    </row>
    <row r="1566">
      <c r="C1566" s="19"/>
      <c r="D1566" s="19"/>
      <c r="E1566" s="19"/>
      <c r="F1566" s="19"/>
      <c r="G1566" s="19"/>
      <c r="H1566" s="19"/>
      <c r="I1566" s="19"/>
      <c r="J1566" s="19"/>
      <c r="K1566" s="19"/>
      <c r="L1566" s="19"/>
      <c r="M1566" s="19"/>
      <c r="N1566" s="19"/>
      <c r="O1566" s="19"/>
      <c r="P1566" s="19"/>
      <c r="Q1566" s="19"/>
      <c r="R1566" s="19"/>
      <c r="S1566" s="19"/>
      <c r="T1566" s="19"/>
      <c r="U1566" s="19"/>
      <c r="V1566" s="19"/>
      <c r="W1566" s="19"/>
      <c r="X1566" s="19"/>
      <c r="Y1566" s="19"/>
      <c r="Z1566" s="19"/>
      <c r="AA1566" s="19"/>
      <c r="AB1566" s="19"/>
      <c r="AC1566" s="19"/>
      <c r="AD1566" s="19"/>
      <c r="AE1566" s="19"/>
      <c r="AF1566" s="19"/>
      <c r="AG1566" s="19"/>
      <c r="AH1566" s="19"/>
      <c r="AI1566" s="19"/>
      <c r="AJ1566" s="19"/>
      <c r="AK1566" s="19"/>
      <c r="AL1566" s="19"/>
      <c r="AM1566" s="19"/>
      <c r="AN1566" s="19"/>
      <c r="AO1566" s="19"/>
      <c r="AP1566" s="19"/>
      <c r="AQ1566" s="19"/>
      <c r="AR1566" s="19"/>
      <c r="AS1566" s="19"/>
      <c r="AT1566" s="19"/>
      <c r="AU1566" s="19"/>
      <c r="AV1566" s="19"/>
      <c r="AW1566" s="19"/>
      <c r="AX1566" s="19"/>
      <c r="AY1566" s="19"/>
      <c r="AZ1566" s="19"/>
      <c r="BA1566" s="19"/>
      <c r="BB1566" s="19"/>
      <c r="BC1566" s="19"/>
      <c r="BD1566" s="19"/>
      <c r="BE1566" s="19"/>
      <c r="BF1566" s="19"/>
      <c r="BG1566" s="19"/>
    </row>
    <row r="1567">
      <c r="B1567" s="7" t="s">
        <v>614</v>
      </c>
      <c r="C1567" s="19"/>
      <c r="D1567" s="19"/>
      <c r="E1567" s="19"/>
      <c r="F1567" s="19"/>
      <c r="G1567" s="19"/>
      <c r="H1567" s="19"/>
      <c r="I1567" s="19"/>
      <c r="J1567" s="19"/>
      <c r="K1567" s="19"/>
      <c r="L1567" s="19"/>
      <c r="M1567" s="19"/>
      <c r="N1567" s="19"/>
      <c r="O1567" s="19"/>
      <c r="P1567" s="19"/>
      <c r="Q1567" s="19"/>
      <c r="R1567" s="19"/>
      <c r="S1567" s="19"/>
      <c r="T1567" s="19"/>
      <c r="U1567" s="19"/>
      <c r="V1567" s="19"/>
      <c r="W1567" s="19"/>
      <c r="X1567" s="19"/>
      <c r="Y1567" s="19"/>
      <c r="Z1567" s="19"/>
      <c r="AA1567" s="19"/>
      <c r="AB1567" s="19"/>
      <c r="AC1567" s="19"/>
      <c r="AD1567" s="19"/>
      <c r="AE1567" s="19"/>
      <c r="AF1567" s="19"/>
      <c r="AG1567" s="19"/>
      <c r="AH1567" s="19"/>
      <c r="AI1567" s="19"/>
      <c r="AJ1567" s="19"/>
      <c r="AK1567" s="19"/>
      <c r="AL1567" s="19"/>
      <c r="AM1567" s="19"/>
      <c r="AN1567" s="19"/>
      <c r="AO1567" s="19"/>
      <c r="AP1567" s="19"/>
      <c r="AQ1567" s="19"/>
      <c r="AR1567" s="19"/>
      <c r="AS1567" s="19"/>
      <c r="AT1567" s="19"/>
      <c r="AU1567" s="19"/>
      <c r="AV1567" s="19"/>
      <c r="AW1567" s="19"/>
      <c r="AX1567" s="19"/>
      <c r="AY1567" s="19"/>
      <c r="AZ1567" s="19"/>
      <c r="BA1567" s="19"/>
      <c r="BB1567" s="19"/>
      <c r="BC1567" s="19"/>
      <c r="BD1567" s="19"/>
      <c r="BE1567" s="19"/>
      <c r="BF1567" s="19"/>
      <c r="BG1567" s="19"/>
    </row>
    <row r="1568">
      <c r="B1568" s="26" t="s">
        <v>331</v>
      </c>
      <c r="C1568" s="19"/>
      <c r="D1568" s="19"/>
      <c r="E1568" s="19"/>
      <c r="F1568" s="19"/>
      <c r="G1568" s="19"/>
      <c r="H1568" s="19"/>
      <c r="I1568" s="19"/>
      <c r="J1568" s="19"/>
      <c r="K1568" s="19"/>
      <c r="L1568" s="19"/>
      <c r="M1568" s="19"/>
      <c r="N1568" s="19"/>
      <c r="O1568" s="19"/>
      <c r="P1568" s="19"/>
      <c r="Q1568" s="19"/>
      <c r="R1568" s="19"/>
      <c r="S1568" s="19"/>
      <c r="T1568" s="19"/>
      <c r="U1568" s="19"/>
      <c r="V1568" s="19"/>
      <c r="W1568" s="19"/>
      <c r="X1568" s="19"/>
      <c r="Y1568" s="19"/>
      <c r="Z1568" s="19"/>
      <c r="AA1568" s="19"/>
      <c r="AB1568" s="19"/>
      <c r="AC1568" s="19"/>
      <c r="AD1568" s="19"/>
      <c r="AE1568" s="19"/>
      <c r="AF1568" s="19"/>
      <c r="AG1568" s="19"/>
      <c r="AH1568" s="19"/>
      <c r="AI1568" s="19"/>
      <c r="AJ1568" s="19"/>
      <c r="AK1568" s="19"/>
      <c r="AL1568" s="19"/>
      <c r="AM1568" s="19"/>
      <c r="AN1568" s="19"/>
      <c r="AO1568" s="19"/>
      <c r="AP1568" s="19"/>
      <c r="AQ1568" s="19"/>
      <c r="AR1568" s="19"/>
      <c r="AS1568" s="19"/>
      <c r="AT1568" s="19"/>
      <c r="AU1568" s="19"/>
      <c r="AV1568" s="19"/>
      <c r="AW1568" s="19"/>
      <c r="AX1568" s="19"/>
      <c r="AY1568" s="19"/>
      <c r="AZ1568" s="19"/>
      <c r="BA1568" s="19"/>
      <c r="BB1568" s="19"/>
      <c r="BC1568" s="19"/>
      <c r="BD1568" s="19"/>
      <c r="BE1568" s="19"/>
      <c r="BF1568" s="19"/>
      <c r="BG1568" s="19"/>
    </row>
    <row r="1569">
      <c r="B1569" t="s">
        <v>595</v>
      </c>
      <c r="C1569" s="19" t="n">
        <v>0.231896126786992</v>
      </c>
      <c r="D1569" s="19" t="n">
        <v>0.236126395741807</v>
      </c>
      <c r="E1569" s="19" t="n">
        <v>0.227288544712945</v>
      </c>
      <c r="F1569" s="19"/>
      <c r="G1569" s="19" t="n">
        <v>0.166058691522288</v>
      </c>
      <c r="H1569" s="19" t="n">
        <v>0.177449560086624</v>
      </c>
      <c r="I1569" s="19" t="n">
        <v>0.256739274696413</v>
      </c>
      <c r="J1569" s="19" t="n">
        <v>0.181233812626993</v>
      </c>
      <c r="K1569" s="19" t="n">
        <v>0.343838521442312</v>
      </c>
      <c r="L1569" s="19" t="n">
        <v>0.260648137904548</v>
      </c>
      <c r="M1569" s="19"/>
      <c r="N1569" s="19" t="n">
        <v>0.184668727368229</v>
      </c>
      <c r="O1569" s="19" t="n">
        <v>0.239785124378474</v>
      </c>
      <c r="P1569" s="19" t="n">
        <v>0.267534432033398</v>
      </c>
      <c r="Q1569" s="19" t="n">
        <v>0.252091183788994</v>
      </c>
      <c r="R1569" s="19"/>
      <c r="S1569" s="19" t="n">
        <v>0.189248775012826</v>
      </c>
      <c r="T1569" s="19" t="n">
        <v>0.339735961604477</v>
      </c>
      <c r="U1569" s="19" t="n">
        <v>0.22567184996728</v>
      </c>
      <c r="V1569" s="19" t="n">
        <v>0.21662125963936</v>
      </c>
      <c r="W1569" s="19" t="n">
        <v>0.149405885192729</v>
      </c>
      <c r="X1569" s="19" t="n">
        <v>0.25882928473503</v>
      </c>
      <c r="Y1569" s="19" t="n">
        <v>0.186336163550841</v>
      </c>
      <c r="Z1569" s="19" t="n">
        <v>0.266381860257922</v>
      </c>
      <c r="AA1569" s="19" t="n">
        <v>0.161088581835326</v>
      </c>
      <c r="AB1569" s="19" t="n">
        <v>0.294078207825368</v>
      </c>
      <c r="AC1569" s="19" t="n">
        <v>0.372887677507364</v>
      </c>
      <c r="AD1569" s="19" t="n">
        <v>0.174964300274888</v>
      </c>
      <c r="AE1569" s="19"/>
      <c r="AF1569" s="19" t="n">
        <v>0.305212087625678</v>
      </c>
      <c r="AG1569" s="19" t="n">
        <v>0.170169145323259</v>
      </c>
      <c r="AH1569" s="19" t="n">
        <v>0.314799773849635</v>
      </c>
      <c r="AI1569" s="19"/>
      <c r="AJ1569" s="19" t="n">
        <v>0.234799906856124</v>
      </c>
      <c r="AK1569" s="19" t="n">
        <v>0.204298282433419</v>
      </c>
      <c r="AL1569" s="19" t="n">
        <v>0.169744147678361</v>
      </c>
      <c r="AM1569" s="19" t="n">
        <v>0.627646249112727</v>
      </c>
      <c r="AN1569" s="19" t="n">
        <v>0.225202419045352</v>
      </c>
      <c r="AO1569" s="19"/>
      <c r="AP1569" s="19" t="n">
        <v>0.200733446641071</v>
      </c>
      <c r="AQ1569" s="19" t="n">
        <v>0.192057561975453</v>
      </c>
      <c r="AR1569" s="19" t="n">
        <v>0.234686245703209</v>
      </c>
      <c r="AS1569" s="19" t="n">
        <v>0.376041832832873</v>
      </c>
      <c r="AT1569" s="19" t="n">
        <v>0.27845594415411</v>
      </c>
      <c r="AU1569" s="19"/>
      <c r="AV1569" s="19" t="n">
        <v>0.210491235003429</v>
      </c>
      <c r="AW1569" s="19" t="n">
        <v>0.165193149267293</v>
      </c>
      <c r="AX1569" s="19" t="n">
        <v>0.21772597406895</v>
      </c>
      <c r="AY1569" s="19" t="n">
        <v>0.445747560682566</v>
      </c>
      <c r="AZ1569" s="19" t="n">
        <v>0.208879446235616</v>
      </c>
      <c r="BA1569" s="19" t="n">
        <v>0.147744176016291</v>
      </c>
      <c r="BB1569" s="19"/>
      <c r="BC1569" s="19" t="n">
        <v>0.297204900552876</v>
      </c>
      <c r="BD1569" s="19" t="n">
        <v>0.242641377723745</v>
      </c>
      <c r="BE1569" s="19" t="n">
        <v>0.213044557017998</v>
      </c>
      <c r="BF1569" s="19" t="n">
        <v>0.156452196189493</v>
      </c>
      <c r="BG1569" s="19" t="n">
        <v>0.123098762676344</v>
      </c>
    </row>
    <row r="1570">
      <c r="B1570" t="s">
        <v>596</v>
      </c>
      <c r="C1570" s="19" t="n">
        <v>0.465267973617629</v>
      </c>
      <c r="D1570" s="19" t="n">
        <v>0.44884656117084</v>
      </c>
      <c r="E1570" s="19" t="n">
        <v>0.483154071742487</v>
      </c>
      <c r="F1570" s="19"/>
      <c r="G1570" s="19" t="n">
        <v>0.452299600322576</v>
      </c>
      <c r="H1570" s="19" t="n">
        <v>0.421955072698012</v>
      </c>
      <c r="I1570" s="19" t="n">
        <v>0.504219277430499</v>
      </c>
      <c r="J1570" s="19" t="n">
        <v>0.484055146498251</v>
      </c>
      <c r="K1570" s="19" t="n">
        <v>0.440147377235552</v>
      </c>
      <c r="L1570" s="19" t="n">
        <v>0.475106637733581</v>
      </c>
      <c r="M1570" s="19"/>
      <c r="N1570" s="19" t="n">
        <v>0.484315272754537</v>
      </c>
      <c r="O1570" s="19" t="n">
        <v>0.46993827855805</v>
      </c>
      <c r="P1570" s="19" t="n">
        <v>0.435526055554593</v>
      </c>
      <c r="Q1570" s="19" t="n">
        <v>0.467735530518576</v>
      </c>
      <c r="R1570" s="19"/>
      <c r="S1570" s="19" t="n">
        <v>0.386800924859814</v>
      </c>
      <c r="T1570" s="19" t="n">
        <v>0.377409634766907</v>
      </c>
      <c r="U1570" s="19" t="n">
        <v>0.538043290863588</v>
      </c>
      <c r="V1570" s="19" t="n">
        <v>0.391881580273659</v>
      </c>
      <c r="W1570" s="19" t="n">
        <v>0.625314564481723</v>
      </c>
      <c r="X1570" s="19" t="n">
        <v>0.564154638917331</v>
      </c>
      <c r="Y1570" s="19" t="n">
        <v>0.582431192743836</v>
      </c>
      <c r="Z1570" s="19" t="n">
        <v>0.463786417639946</v>
      </c>
      <c r="AA1570" s="19" t="n">
        <v>0.398724567557225</v>
      </c>
      <c r="AB1570" s="19" t="n">
        <v>0.506479203247816</v>
      </c>
      <c r="AC1570" s="19" t="n">
        <v>0.441951026949258</v>
      </c>
      <c r="AD1570" s="19" t="n">
        <v>0.479627808003457</v>
      </c>
      <c r="AE1570" s="19"/>
      <c r="AF1570" s="19" t="n">
        <v>0.417414702801695</v>
      </c>
      <c r="AG1570" s="19" t="n">
        <v>0.514095816782025</v>
      </c>
      <c r="AH1570" s="19" t="n">
        <v>0.366027097442199</v>
      </c>
      <c r="AI1570" s="19"/>
      <c r="AJ1570" s="19" t="n">
        <v>0.440340805943614</v>
      </c>
      <c r="AK1570" s="19" t="n">
        <v>0.439378313100793</v>
      </c>
      <c r="AL1570" s="19" t="n">
        <v>0.634525775573029</v>
      </c>
      <c r="AM1570" s="19" t="n">
        <v>0.305841193840268</v>
      </c>
      <c r="AN1570" s="19" t="n">
        <v>0.484028813263271</v>
      </c>
      <c r="AO1570" s="19"/>
      <c r="AP1570" s="19" t="n">
        <v>0.494349538985891</v>
      </c>
      <c r="AQ1570" s="19" t="n">
        <v>0.435484216866904</v>
      </c>
      <c r="AR1570" s="19" t="n">
        <v>0.637848250047616</v>
      </c>
      <c r="AS1570" s="19" t="n">
        <v>0.407276848953833</v>
      </c>
      <c r="AT1570" s="19" t="n">
        <v>0.375611038624058</v>
      </c>
      <c r="AU1570" s="19"/>
      <c r="AV1570" s="19" t="n">
        <v>0.421833433711358</v>
      </c>
      <c r="AW1570" s="19" t="n">
        <v>0.487431510980047</v>
      </c>
      <c r="AX1570" s="19" t="n">
        <v>0.551140140164416</v>
      </c>
      <c r="AY1570" s="19" t="n">
        <v>0.35173652775309</v>
      </c>
      <c r="AZ1570" s="19" t="n">
        <v>0.424768024163921</v>
      </c>
      <c r="BA1570" s="19" t="n">
        <v>0.598259820176667</v>
      </c>
      <c r="BB1570" s="19"/>
      <c r="BC1570" s="19" t="n">
        <v>0.374577698883077</v>
      </c>
      <c r="BD1570" s="19" t="n">
        <v>0.507677339780244</v>
      </c>
      <c r="BE1570" s="19" t="n">
        <v>0.474120286118532</v>
      </c>
      <c r="BF1570" s="19" t="n">
        <v>0.459290042421396</v>
      </c>
      <c r="BG1570" s="19" t="n">
        <v>0.395779535419813</v>
      </c>
    </row>
    <row r="1571">
      <c r="B1571" t="s">
        <v>597</v>
      </c>
      <c r="C1571" s="19" t="n">
        <v>0.212179726075073</v>
      </c>
      <c r="D1571" s="19" t="n">
        <v>0.224801848853425</v>
      </c>
      <c r="E1571" s="19" t="n">
        <v>0.198431790123208</v>
      </c>
      <c r="F1571" s="19"/>
      <c r="G1571" s="19" t="n">
        <v>0.251240221129557</v>
      </c>
      <c r="H1571" s="19" t="n">
        <v>0.266155095667785</v>
      </c>
      <c r="I1571" s="19" t="n">
        <v>0.135063064636574</v>
      </c>
      <c r="J1571" s="19" t="n">
        <v>0.251285859828592</v>
      </c>
      <c r="K1571" s="19" t="n">
        <v>0.170342536344846</v>
      </c>
      <c r="L1571" s="19" t="n">
        <v>0.211721702430251</v>
      </c>
      <c r="M1571" s="19"/>
      <c r="N1571" s="19" t="n">
        <v>0.215736580951589</v>
      </c>
      <c r="O1571" s="19" t="n">
        <v>0.187958361748906</v>
      </c>
      <c r="P1571" s="19" t="n">
        <v>0.214983732106381</v>
      </c>
      <c r="Q1571" s="19" t="n">
        <v>0.226492475523159</v>
      </c>
      <c r="R1571" s="19"/>
      <c r="S1571" s="19" t="n">
        <v>0.267505241051948</v>
      </c>
      <c r="T1571" s="19" t="n">
        <v>0.228229201566693</v>
      </c>
      <c r="U1571" s="19" t="n">
        <v>0.210209391246817</v>
      </c>
      <c r="V1571" s="19" t="n">
        <v>0.247093686906465</v>
      </c>
      <c r="W1571" s="19" t="n">
        <v>0.139826892244937</v>
      </c>
      <c r="X1571" s="19" t="n">
        <v>0.177016076347639</v>
      </c>
      <c r="Y1571" s="19" t="n">
        <v>0.183456520963912</v>
      </c>
      <c r="Z1571" s="19" t="n">
        <v>0.227948175761686</v>
      </c>
      <c r="AA1571" s="19" t="n">
        <v>0.255722766927014</v>
      </c>
      <c r="AB1571" s="19" t="n">
        <v>0.134692426820696</v>
      </c>
      <c r="AC1571" s="19" t="n">
        <v>0.185161295543379</v>
      </c>
      <c r="AD1571" s="19" t="n">
        <v>0.188647906210833</v>
      </c>
      <c r="AE1571" s="19"/>
      <c r="AF1571" s="19" t="n">
        <v>0.198614916328934</v>
      </c>
      <c r="AG1571" s="19" t="n">
        <v>0.21641307347123</v>
      </c>
      <c r="AH1571" s="19" t="n">
        <v>0.219218358132235</v>
      </c>
      <c r="AI1571" s="19"/>
      <c r="AJ1571" s="19" t="n">
        <v>0.25104942217486</v>
      </c>
      <c r="AK1571" s="19" t="n">
        <v>0.24341359554107</v>
      </c>
      <c r="AL1571" s="19" t="n">
        <v>0.124704790647796</v>
      </c>
      <c r="AM1571" s="19" t="n">
        <v>0.0665125570470043</v>
      </c>
      <c r="AN1571" s="19" t="n">
        <v>0.159567942161862</v>
      </c>
      <c r="AO1571" s="19"/>
      <c r="AP1571" s="19" t="n">
        <v>0.196279025373685</v>
      </c>
      <c r="AQ1571" s="19" t="n">
        <v>0.286903191059421</v>
      </c>
      <c r="AR1571" s="19" t="n">
        <v>0.0808499309788997</v>
      </c>
      <c r="AS1571" s="19" t="n">
        <v>0.168655465185506</v>
      </c>
      <c r="AT1571" s="19" t="n">
        <v>0.233016171378758</v>
      </c>
      <c r="AU1571" s="19"/>
      <c r="AV1571" s="19" t="n">
        <v>0.269238336254423</v>
      </c>
      <c r="AW1571" s="19" t="n">
        <v>0.256712953675344</v>
      </c>
      <c r="AX1571" s="19" t="n">
        <v>0.0978294890733384</v>
      </c>
      <c r="AY1571" s="19" t="n">
        <v>0.129790671042362</v>
      </c>
      <c r="AZ1571" s="19" t="n">
        <v>0.272716284507532</v>
      </c>
      <c r="BA1571" s="19" t="n">
        <v>0.20694182205762</v>
      </c>
      <c r="BB1571" s="19"/>
      <c r="BC1571" s="19" t="n">
        <v>0.233821826596935</v>
      </c>
      <c r="BD1571" s="19" t="n">
        <v>0.211932846227585</v>
      </c>
      <c r="BE1571" s="19" t="n">
        <v>0.216770445067173</v>
      </c>
      <c r="BF1571" s="19" t="n">
        <v>0.21152330615877</v>
      </c>
      <c r="BG1571" s="19" t="n">
        <v>0.0868051712660394</v>
      </c>
    </row>
    <row r="1572">
      <c r="B1572" t="s">
        <v>598</v>
      </c>
      <c r="C1572" s="19" t="n">
        <v>0.0906561735203062</v>
      </c>
      <c r="D1572" s="19" t="n">
        <v>0.090225194233928</v>
      </c>
      <c r="E1572" s="19" t="n">
        <v>0.0911255934213603</v>
      </c>
      <c r="F1572" s="19"/>
      <c r="G1572" s="19" t="n">
        <v>0.130401487025579</v>
      </c>
      <c r="H1572" s="19" t="n">
        <v>0.134440271547579</v>
      </c>
      <c r="I1572" s="19" t="n">
        <v>0.103978383236513</v>
      </c>
      <c r="J1572" s="19" t="n">
        <v>0.0834251810461636</v>
      </c>
      <c r="K1572" s="19" t="n">
        <v>0.0456715649772892</v>
      </c>
      <c r="L1572" s="19" t="n">
        <v>0.0525235219316198</v>
      </c>
      <c r="M1572" s="19"/>
      <c r="N1572" s="19" t="n">
        <v>0.115279418925645</v>
      </c>
      <c r="O1572" s="19" t="n">
        <v>0.10231823531457</v>
      </c>
      <c r="P1572" s="19" t="n">
        <v>0.0819557803056279</v>
      </c>
      <c r="Q1572" s="19" t="n">
        <v>0.0536808101692713</v>
      </c>
      <c r="R1572" s="19"/>
      <c r="S1572" s="19" t="n">
        <v>0.156445059075411</v>
      </c>
      <c r="T1572" s="19" t="n">
        <v>0.054625202061923</v>
      </c>
      <c r="U1572" s="19" t="n">
        <v>0.0260754679223146</v>
      </c>
      <c r="V1572" s="19" t="n">
        <v>0.144403473180517</v>
      </c>
      <c r="W1572" s="19" t="n">
        <v>0.0854526580806107</v>
      </c>
      <c r="X1572" s="19" t="n">
        <v>0</v>
      </c>
      <c r="Y1572" s="19" t="n">
        <v>0.0477761227414108</v>
      </c>
      <c r="Z1572" s="19" t="n">
        <v>0.0418835463404461</v>
      </c>
      <c r="AA1572" s="19" t="n">
        <v>0.184464083680435</v>
      </c>
      <c r="AB1572" s="19" t="n">
        <v>0.0647501621061207</v>
      </c>
      <c r="AC1572" s="19" t="n">
        <v>0</v>
      </c>
      <c r="AD1572" s="19" t="n">
        <v>0.156759985510822</v>
      </c>
      <c r="AE1572" s="19"/>
      <c r="AF1572" s="19" t="n">
        <v>0.078758293243693</v>
      </c>
      <c r="AG1572" s="19" t="n">
        <v>0.0993219644234866</v>
      </c>
      <c r="AH1572" s="19" t="n">
        <v>0.0999547705759308</v>
      </c>
      <c r="AI1572" s="19"/>
      <c r="AJ1572" s="19" t="n">
        <v>0.0738098650254018</v>
      </c>
      <c r="AK1572" s="19" t="n">
        <v>0.112909808924719</v>
      </c>
      <c r="AL1572" s="19" t="n">
        <v>0.0710252861008138</v>
      </c>
      <c r="AM1572" s="19" t="n">
        <v>0</v>
      </c>
      <c r="AN1572" s="19" t="n">
        <v>0.131200825529515</v>
      </c>
      <c r="AO1572" s="19"/>
      <c r="AP1572" s="19" t="n">
        <v>0.108637988999353</v>
      </c>
      <c r="AQ1572" s="19" t="n">
        <v>0.0855550300982216</v>
      </c>
      <c r="AR1572" s="19" t="n">
        <v>0.0466155732702759</v>
      </c>
      <c r="AS1572" s="19" t="n">
        <v>0.0480258530277877</v>
      </c>
      <c r="AT1572" s="19" t="n">
        <v>0.112916845843073</v>
      </c>
      <c r="AU1572" s="19"/>
      <c r="AV1572" s="19" t="n">
        <v>0.0984369950307894</v>
      </c>
      <c r="AW1572" s="19" t="n">
        <v>0.0906623860773159</v>
      </c>
      <c r="AX1572" s="19" t="n">
        <v>0.133304396693295</v>
      </c>
      <c r="AY1572" s="19" t="n">
        <v>0.0727252405219814</v>
      </c>
      <c r="AZ1572" s="19" t="n">
        <v>0.0936362450929319</v>
      </c>
      <c r="BA1572" s="19" t="n">
        <v>0.047054181749422</v>
      </c>
      <c r="BB1572" s="19"/>
      <c r="BC1572" s="19" t="n">
        <v>0.094395573967112</v>
      </c>
      <c r="BD1572" s="19" t="n">
        <v>0.0377484362684259</v>
      </c>
      <c r="BE1572" s="19" t="n">
        <v>0.0960647117962957</v>
      </c>
      <c r="BF1572" s="19" t="n">
        <v>0.172734455230341</v>
      </c>
      <c r="BG1572" s="19" t="n">
        <v>0.394316530637804</v>
      </c>
    </row>
    <row r="1573">
      <c r="C1573" s="19"/>
      <c r="D1573" s="19"/>
      <c r="E1573" s="19"/>
      <c r="F1573" s="19"/>
      <c r="G1573" s="19"/>
      <c r="H1573" s="19"/>
      <c r="I1573" s="19"/>
      <c r="J1573" s="19"/>
      <c r="K1573" s="19"/>
      <c r="L1573" s="19"/>
      <c r="M1573" s="19"/>
      <c r="N1573" s="19"/>
      <c r="O1573" s="19"/>
      <c r="P1573" s="19"/>
      <c r="Q1573" s="19"/>
      <c r="R1573" s="19"/>
      <c r="S1573" s="19"/>
      <c r="T1573" s="19"/>
      <c r="U1573" s="19"/>
      <c r="V1573" s="19"/>
      <c r="W1573" s="19"/>
      <c r="X1573" s="19"/>
      <c r="Y1573" s="19"/>
      <c r="Z1573" s="19"/>
      <c r="AA1573" s="19"/>
      <c r="AB1573" s="19"/>
      <c r="AC1573" s="19"/>
      <c r="AD1573" s="19"/>
      <c r="AE1573" s="19"/>
      <c r="AF1573" s="19"/>
      <c r="AG1573" s="19"/>
      <c r="AH1573" s="19"/>
      <c r="AI1573" s="19"/>
      <c r="AJ1573" s="19"/>
      <c r="AK1573" s="19"/>
      <c r="AL1573" s="19"/>
      <c r="AM1573" s="19"/>
      <c r="AN1573" s="19"/>
      <c r="AO1573" s="19"/>
      <c r="AP1573" s="19"/>
      <c r="AQ1573" s="19"/>
      <c r="AR1573" s="19"/>
      <c r="AS1573" s="19"/>
      <c r="AT1573" s="19"/>
      <c r="AU1573" s="19"/>
      <c r="AV1573" s="19"/>
      <c r="AW1573" s="19"/>
      <c r="AX1573" s="19"/>
      <c r="AY1573" s="19"/>
      <c r="AZ1573" s="19"/>
      <c r="BA1573" s="19"/>
      <c r="BB1573" s="19"/>
      <c r="BC1573" s="19"/>
      <c r="BD1573" s="19"/>
      <c r="BE1573" s="19"/>
      <c r="BF1573" s="19"/>
      <c r="BG1573" s="19"/>
    </row>
    <row r="1574">
      <c r="B1574" s="7" t="s">
        <v>615</v>
      </c>
      <c r="C1574" s="19"/>
      <c r="D1574" s="19"/>
      <c r="E1574" s="19"/>
      <c r="F1574" s="19"/>
      <c r="G1574" s="19"/>
      <c r="H1574" s="19"/>
      <c r="I1574" s="19"/>
      <c r="J1574" s="19"/>
      <c r="K1574" s="19"/>
      <c r="L1574" s="19"/>
      <c r="M1574" s="19"/>
      <c r="N1574" s="19"/>
      <c r="O1574" s="19"/>
      <c r="P1574" s="19"/>
      <c r="Q1574" s="19"/>
      <c r="R1574" s="19"/>
      <c r="S1574" s="19"/>
      <c r="T1574" s="19"/>
      <c r="U1574" s="19"/>
      <c r="V1574" s="19"/>
      <c r="W1574" s="19"/>
      <c r="X1574" s="19"/>
      <c r="Y1574" s="19"/>
      <c r="Z1574" s="19"/>
      <c r="AA1574" s="19"/>
      <c r="AB1574" s="19"/>
      <c r="AC1574" s="19"/>
      <c r="AD1574" s="19"/>
      <c r="AE1574" s="19"/>
      <c r="AF1574" s="19"/>
      <c r="AG1574" s="19"/>
      <c r="AH1574" s="19"/>
      <c r="AI1574" s="19"/>
      <c r="AJ1574" s="19"/>
      <c r="AK1574" s="19"/>
      <c r="AL1574" s="19"/>
      <c r="AM1574" s="19"/>
      <c r="AN1574" s="19"/>
      <c r="AO1574" s="19"/>
      <c r="AP1574" s="19"/>
      <c r="AQ1574" s="19"/>
      <c r="AR1574" s="19"/>
      <c r="AS1574" s="19"/>
      <c r="AT1574" s="19"/>
      <c r="AU1574" s="19"/>
      <c r="AV1574" s="19"/>
      <c r="AW1574" s="19"/>
      <c r="AX1574" s="19"/>
      <c r="AY1574" s="19"/>
      <c r="AZ1574" s="19"/>
      <c r="BA1574" s="19"/>
      <c r="BB1574" s="19"/>
      <c r="BC1574" s="19"/>
      <c r="BD1574" s="19"/>
      <c r="BE1574" s="19"/>
      <c r="BF1574" s="19"/>
      <c r="BG1574" s="19"/>
    </row>
    <row r="1575">
      <c r="B1575" s="26" t="s">
        <v>331</v>
      </c>
      <c r="C1575" s="19"/>
      <c r="D1575" s="19"/>
      <c r="E1575" s="19"/>
      <c r="F1575" s="19"/>
      <c r="G1575" s="19"/>
      <c r="H1575" s="19"/>
      <c r="I1575" s="19"/>
      <c r="J1575" s="19"/>
      <c r="K1575" s="19"/>
      <c r="L1575" s="19"/>
      <c r="M1575" s="19"/>
      <c r="N1575" s="19"/>
      <c r="O1575" s="19"/>
      <c r="P1575" s="19"/>
      <c r="Q1575" s="19"/>
      <c r="R1575" s="19"/>
      <c r="S1575" s="19"/>
      <c r="T1575" s="19"/>
      <c r="U1575" s="19"/>
      <c r="V1575" s="19"/>
      <c r="W1575" s="19"/>
      <c r="X1575" s="19"/>
      <c r="Y1575" s="19"/>
      <c r="Z1575" s="19"/>
      <c r="AA1575" s="19"/>
      <c r="AB1575" s="19"/>
      <c r="AC1575" s="19"/>
      <c r="AD1575" s="19"/>
      <c r="AE1575" s="19"/>
      <c r="AF1575" s="19"/>
      <c r="AG1575" s="19"/>
      <c r="AH1575" s="19"/>
      <c r="AI1575" s="19"/>
      <c r="AJ1575" s="19"/>
      <c r="AK1575" s="19"/>
      <c r="AL1575" s="19"/>
      <c r="AM1575" s="19"/>
      <c r="AN1575" s="19"/>
      <c r="AO1575" s="19"/>
      <c r="AP1575" s="19"/>
      <c r="AQ1575" s="19"/>
      <c r="AR1575" s="19"/>
      <c r="AS1575" s="19"/>
      <c r="AT1575" s="19"/>
      <c r="AU1575" s="19"/>
      <c r="AV1575" s="19"/>
      <c r="AW1575" s="19"/>
      <c r="AX1575" s="19"/>
      <c r="AY1575" s="19"/>
      <c r="AZ1575" s="19"/>
      <c r="BA1575" s="19"/>
      <c r="BB1575" s="19"/>
      <c r="BC1575" s="19"/>
      <c r="BD1575" s="19"/>
      <c r="BE1575" s="19"/>
      <c r="BF1575" s="19"/>
      <c r="BG1575" s="19"/>
    </row>
    <row r="1576">
      <c r="B1576" t="s">
        <v>595</v>
      </c>
      <c r="C1576" s="19" t="n">
        <v>0.0813153674371604</v>
      </c>
      <c r="D1576" s="19" t="n">
        <v>0.086824578116617</v>
      </c>
      <c r="E1576" s="19" t="n">
        <v>0.0753147701607337</v>
      </c>
      <c r="F1576" s="19"/>
      <c r="G1576" s="19" t="n">
        <v>0.055412752467142</v>
      </c>
      <c r="H1576" s="19" t="n">
        <v>0.15124552389747</v>
      </c>
      <c r="I1576" s="19" t="n">
        <v>0.046256579905775</v>
      </c>
      <c r="J1576" s="19" t="n">
        <v>0.094622451390793</v>
      </c>
      <c r="K1576" s="19" t="n">
        <v>0.0749237669599061</v>
      </c>
      <c r="L1576" s="19" t="n">
        <v>0.0669684428290784</v>
      </c>
      <c r="M1576" s="19"/>
      <c r="N1576" s="19" t="n">
        <v>0.117037755276599</v>
      </c>
      <c r="O1576" s="19" t="n">
        <v>0.0631015682620562</v>
      </c>
      <c r="P1576" s="19" t="n">
        <v>0.0580903529743451</v>
      </c>
      <c r="Q1576" s="19" t="n">
        <v>0.0702088504336218</v>
      </c>
      <c r="R1576" s="19"/>
      <c r="S1576" s="19" t="n">
        <v>0.14503143291862</v>
      </c>
      <c r="T1576" s="19" t="n">
        <v>0.016532984926042</v>
      </c>
      <c r="U1576" s="19" t="n">
        <v>0</v>
      </c>
      <c r="V1576" s="19" t="n">
        <v>0.0925341754527664</v>
      </c>
      <c r="W1576" s="19" t="n">
        <v>0.0633634743990969</v>
      </c>
      <c r="X1576" s="19" t="n">
        <v>0.0659700117224335</v>
      </c>
      <c r="Y1576" s="19" t="n">
        <v>0.0278499779961299</v>
      </c>
      <c r="Z1576" s="19" t="n">
        <v>0.0399179242443803</v>
      </c>
      <c r="AA1576" s="19" t="n">
        <v>0.145943232516558</v>
      </c>
      <c r="AB1576" s="19" t="n">
        <v>0.121155181878965</v>
      </c>
      <c r="AC1576" s="19" t="n">
        <v>0.142065706125549</v>
      </c>
      <c r="AD1576" s="19" t="n">
        <v>0.0604272575755575</v>
      </c>
      <c r="AE1576" s="19"/>
      <c r="AF1576" s="19" t="n">
        <v>0.0693877171286836</v>
      </c>
      <c r="AG1576" s="19" t="n">
        <v>0.0877244286391059</v>
      </c>
      <c r="AH1576" s="19" t="n">
        <v>0.121172497896859</v>
      </c>
      <c r="AI1576" s="19"/>
      <c r="AJ1576" s="19" t="n">
        <v>0.0929376070385494</v>
      </c>
      <c r="AK1576" s="19" t="n">
        <v>0.0790658243764702</v>
      </c>
      <c r="AL1576" s="19" t="n">
        <v>0.109018765992928</v>
      </c>
      <c r="AM1576" s="19" t="n">
        <v>0.0665125570470043</v>
      </c>
      <c r="AN1576" s="19" t="n">
        <v>0.0813746946066023</v>
      </c>
      <c r="AO1576" s="19"/>
      <c r="AP1576" s="19" t="n">
        <v>0.0842742272068437</v>
      </c>
      <c r="AQ1576" s="19" t="n">
        <v>0.096091759607107</v>
      </c>
      <c r="AR1576" s="19" t="n">
        <v>0.0304812633411995</v>
      </c>
      <c r="AS1576" s="19" t="n">
        <v>0.100872538339635</v>
      </c>
      <c r="AT1576" s="19" t="n">
        <v>0.081844024395312</v>
      </c>
      <c r="AU1576" s="19"/>
      <c r="AV1576" s="19" t="n">
        <v>0.105257792172613</v>
      </c>
      <c r="AW1576" s="19" t="n">
        <v>0.0983792908231415</v>
      </c>
      <c r="AX1576" s="19" t="n">
        <v>0</v>
      </c>
      <c r="AY1576" s="19" t="n">
        <v>0.0948647244525953</v>
      </c>
      <c r="AZ1576" s="19" t="n">
        <v>0.0956276549816756</v>
      </c>
      <c r="BA1576" s="19" t="n">
        <v>0.0202468928551021</v>
      </c>
      <c r="BB1576" s="19"/>
      <c r="BC1576" s="19" t="n">
        <v>0.0414361020309391</v>
      </c>
      <c r="BD1576" s="19" t="n">
        <v>0.0916565826582521</v>
      </c>
      <c r="BE1576" s="19" t="n">
        <v>0.0778036379265595</v>
      </c>
      <c r="BF1576" s="19" t="n">
        <v>0.140885290642661</v>
      </c>
      <c r="BG1576" s="19" t="n">
        <v>0.116058373266051</v>
      </c>
    </row>
    <row r="1577">
      <c r="B1577" t="s">
        <v>596</v>
      </c>
      <c r="C1577" s="19" t="n">
        <v>0.292249166473471</v>
      </c>
      <c r="D1577" s="19" t="n">
        <v>0.319519492890195</v>
      </c>
      <c r="E1577" s="19" t="n">
        <v>0.262546500167087</v>
      </c>
      <c r="F1577" s="19"/>
      <c r="G1577" s="19" t="n">
        <v>0.352702355788057</v>
      </c>
      <c r="H1577" s="19" t="n">
        <v>0.31470454389836</v>
      </c>
      <c r="I1577" s="19" t="n">
        <v>0.290955557054286</v>
      </c>
      <c r="J1577" s="19" t="n">
        <v>0.244054568640672</v>
      </c>
      <c r="K1577" s="19" t="n">
        <v>0.30558236863571</v>
      </c>
      <c r="L1577" s="19" t="n">
        <v>0.264969837888466</v>
      </c>
      <c r="M1577" s="19"/>
      <c r="N1577" s="19" t="n">
        <v>0.283771840639459</v>
      </c>
      <c r="O1577" s="19" t="n">
        <v>0.31942016989155</v>
      </c>
      <c r="P1577" s="19" t="n">
        <v>0.253594838702417</v>
      </c>
      <c r="Q1577" s="19" t="n">
        <v>0.310874339927675</v>
      </c>
      <c r="R1577" s="19"/>
      <c r="S1577" s="19" t="n">
        <v>0.307422448932584</v>
      </c>
      <c r="T1577" s="19" t="n">
        <v>0.218427592497568</v>
      </c>
      <c r="U1577" s="19" t="n">
        <v>0.266680421814778</v>
      </c>
      <c r="V1577" s="19" t="n">
        <v>0.172427084212342</v>
      </c>
      <c r="W1577" s="19" t="n">
        <v>0.363019817329668</v>
      </c>
      <c r="X1577" s="19" t="n">
        <v>0.190708187410166</v>
      </c>
      <c r="Y1577" s="19" t="n">
        <v>0.184979186134974</v>
      </c>
      <c r="Z1577" s="19" t="n">
        <v>0.403638589262979</v>
      </c>
      <c r="AA1577" s="19" t="n">
        <v>0.423619134368846</v>
      </c>
      <c r="AB1577" s="19" t="n">
        <v>0.338168445163088</v>
      </c>
      <c r="AC1577" s="19" t="n">
        <v>0.382102673849042</v>
      </c>
      <c r="AD1577" s="19" t="n">
        <v>0.385591050838402</v>
      </c>
      <c r="AE1577" s="19"/>
      <c r="AF1577" s="19" t="n">
        <v>0.229794134684416</v>
      </c>
      <c r="AG1577" s="19" t="n">
        <v>0.331462130304654</v>
      </c>
      <c r="AH1577" s="19" t="n">
        <v>0.295037541509232</v>
      </c>
      <c r="AI1577" s="19"/>
      <c r="AJ1577" s="19" t="n">
        <v>0.237555147024505</v>
      </c>
      <c r="AK1577" s="19" t="n">
        <v>0.328485394614908</v>
      </c>
      <c r="AL1577" s="19" t="n">
        <v>0.244133544506258</v>
      </c>
      <c r="AM1577" s="19" t="n">
        <v>0.181674043557089</v>
      </c>
      <c r="AN1577" s="19" t="n">
        <v>0.381913334037958</v>
      </c>
      <c r="AO1577" s="19"/>
      <c r="AP1577" s="19" t="n">
        <v>0.222401709465633</v>
      </c>
      <c r="AQ1577" s="19" t="n">
        <v>0.322628040416888</v>
      </c>
      <c r="AR1577" s="19" t="n">
        <v>0.283341707392864</v>
      </c>
      <c r="AS1577" s="19" t="n">
        <v>0.294728216263542</v>
      </c>
      <c r="AT1577" s="19" t="n">
        <v>0.229412055624444</v>
      </c>
      <c r="AU1577" s="19"/>
      <c r="AV1577" s="19" t="n">
        <v>0.324657155101047</v>
      </c>
      <c r="AW1577" s="19" t="n">
        <v>0.244930365278637</v>
      </c>
      <c r="AX1577" s="19" t="n">
        <v>0.295781167783075</v>
      </c>
      <c r="AY1577" s="19" t="n">
        <v>0.22541571830973</v>
      </c>
      <c r="AZ1577" s="19" t="n">
        <v>0.252752301460947</v>
      </c>
      <c r="BA1577" s="19" t="n">
        <v>0.439593028137047</v>
      </c>
      <c r="BB1577" s="19"/>
      <c r="BC1577" s="19" t="n">
        <v>0.265231751742173</v>
      </c>
      <c r="BD1577" s="19" t="n">
        <v>0.267806858764325</v>
      </c>
      <c r="BE1577" s="19" t="n">
        <v>0.321499114373308</v>
      </c>
      <c r="BF1577" s="19" t="n">
        <v>0.373167130370986</v>
      </c>
      <c r="BG1577" s="19" t="n">
        <v>0.209903933942383</v>
      </c>
    </row>
    <row r="1578">
      <c r="B1578" t="s">
        <v>597</v>
      </c>
      <c r="C1578" s="19" t="n">
        <v>0.353507344591826</v>
      </c>
      <c r="D1578" s="19" t="n">
        <v>0.345131888675715</v>
      </c>
      <c r="E1578" s="19" t="n">
        <v>0.362629837973039</v>
      </c>
      <c r="F1578" s="19"/>
      <c r="G1578" s="19" t="n">
        <v>0.26014472785887</v>
      </c>
      <c r="H1578" s="19" t="n">
        <v>0.323129719147378</v>
      </c>
      <c r="I1578" s="19" t="n">
        <v>0.376191753219618</v>
      </c>
      <c r="J1578" s="19" t="n">
        <v>0.394795335360537</v>
      </c>
      <c r="K1578" s="19" t="n">
        <v>0.310631745947788</v>
      </c>
      <c r="L1578" s="19" t="n">
        <v>0.41507610782051</v>
      </c>
      <c r="M1578" s="19"/>
      <c r="N1578" s="19" t="n">
        <v>0.354158332007742</v>
      </c>
      <c r="O1578" s="19" t="n">
        <v>0.306635858943399</v>
      </c>
      <c r="P1578" s="19" t="n">
        <v>0.413045297660194</v>
      </c>
      <c r="Q1578" s="19" t="n">
        <v>0.354515197175802</v>
      </c>
      <c r="R1578" s="19"/>
      <c r="S1578" s="19" t="n">
        <v>0.32592208665674</v>
      </c>
      <c r="T1578" s="19" t="n">
        <v>0.402425950333877</v>
      </c>
      <c r="U1578" s="19" t="n">
        <v>0.383299786224349</v>
      </c>
      <c r="V1578" s="19" t="n">
        <v>0.485179617396319</v>
      </c>
      <c r="W1578" s="19" t="n">
        <v>0.279354134521966</v>
      </c>
      <c r="X1578" s="19" t="n">
        <v>0.532368158392722</v>
      </c>
      <c r="Y1578" s="19" t="n">
        <v>0.462871214557674</v>
      </c>
      <c r="Z1578" s="19" t="n">
        <v>0.328965610908208</v>
      </c>
      <c r="AA1578" s="19" t="n">
        <v>0.172813894967307</v>
      </c>
      <c r="AB1578" s="19" t="n">
        <v>0.289405140261281</v>
      </c>
      <c r="AC1578" s="19" t="n">
        <v>0.187737420118678</v>
      </c>
      <c r="AD1578" s="19" t="n">
        <v>0.358234092766162</v>
      </c>
      <c r="AE1578" s="19"/>
      <c r="AF1578" s="19" t="n">
        <v>0.387015852132741</v>
      </c>
      <c r="AG1578" s="19" t="n">
        <v>0.377553260985234</v>
      </c>
      <c r="AH1578" s="19" t="n">
        <v>0.219581371971674</v>
      </c>
      <c r="AI1578" s="19"/>
      <c r="AJ1578" s="19" t="n">
        <v>0.437006629447644</v>
      </c>
      <c r="AK1578" s="19" t="n">
        <v>0.266400249259448</v>
      </c>
      <c r="AL1578" s="19" t="n">
        <v>0.473057747629567</v>
      </c>
      <c r="AM1578" s="19" t="n">
        <v>0.303777696804593</v>
      </c>
      <c r="AN1578" s="19" t="n">
        <v>0.25316156583034</v>
      </c>
      <c r="AO1578" s="19"/>
      <c r="AP1578" s="19" t="n">
        <v>0.442945926210805</v>
      </c>
      <c r="AQ1578" s="19" t="n">
        <v>0.298860404507615</v>
      </c>
      <c r="AR1578" s="19" t="n">
        <v>0.483413261041606</v>
      </c>
      <c r="AS1578" s="19" t="n">
        <v>0.206696430389215</v>
      </c>
      <c r="AT1578" s="19" t="n">
        <v>0.422259542786397</v>
      </c>
      <c r="AU1578" s="19"/>
      <c r="AV1578" s="19" t="n">
        <v>0.283034200327169</v>
      </c>
      <c r="AW1578" s="19" t="n">
        <v>0.463757769792521</v>
      </c>
      <c r="AX1578" s="19" t="n">
        <v>0.44802646613199</v>
      </c>
      <c r="AY1578" s="19" t="n">
        <v>0.23470383293568</v>
      </c>
      <c r="AZ1578" s="19" t="n">
        <v>0.444242284037534</v>
      </c>
      <c r="BA1578" s="19" t="n">
        <v>0.322374499789765</v>
      </c>
      <c r="BB1578" s="19"/>
      <c r="BC1578" s="19" t="n">
        <v>0.414730707611733</v>
      </c>
      <c r="BD1578" s="19" t="n">
        <v>0.342559069416625</v>
      </c>
      <c r="BE1578" s="19" t="n">
        <v>0.351836958385363</v>
      </c>
      <c r="BF1578" s="19" t="n">
        <v>0.268745826221451</v>
      </c>
      <c r="BG1578" s="19" t="n">
        <v>0.395779535419813</v>
      </c>
    </row>
    <row r="1579">
      <c r="B1579" t="s">
        <v>598</v>
      </c>
      <c r="C1579" s="19" t="n">
        <v>0.272928121497543</v>
      </c>
      <c r="D1579" s="19" t="n">
        <v>0.248524040317473</v>
      </c>
      <c r="E1579" s="19" t="n">
        <v>0.29950889169914</v>
      </c>
      <c r="F1579" s="19"/>
      <c r="G1579" s="19" t="n">
        <v>0.33174016388593</v>
      </c>
      <c r="H1579" s="19" t="n">
        <v>0.210920213056792</v>
      </c>
      <c r="I1579" s="19" t="n">
        <v>0.28659610982032</v>
      </c>
      <c r="J1579" s="19" t="n">
        <v>0.266527644607997</v>
      </c>
      <c r="K1579" s="19" t="n">
        <v>0.308862118456597</v>
      </c>
      <c r="L1579" s="19" t="n">
        <v>0.252985611461945</v>
      </c>
      <c r="M1579" s="19"/>
      <c r="N1579" s="19" t="n">
        <v>0.2450320720762</v>
      </c>
      <c r="O1579" s="19" t="n">
        <v>0.310842402902995</v>
      </c>
      <c r="P1579" s="19" t="n">
        <v>0.275269510663043</v>
      </c>
      <c r="Q1579" s="19" t="n">
        <v>0.264401612462901</v>
      </c>
      <c r="R1579" s="19"/>
      <c r="S1579" s="19" t="n">
        <v>0.221624031492057</v>
      </c>
      <c r="T1579" s="19" t="n">
        <v>0.362613472242514</v>
      </c>
      <c r="U1579" s="19" t="n">
        <v>0.350019791960873</v>
      </c>
      <c r="V1579" s="19" t="n">
        <v>0.249859122938572</v>
      </c>
      <c r="W1579" s="19" t="n">
        <v>0.294262573749269</v>
      </c>
      <c r="X1579" s="19" t="n">
        <v>0.210953642474678</v>
      </c>
      <c r="Y1579" s="19" t="n">
        <v>0.324299621311222</v>
      </c>
      <c r="Z1579" s="19" t="n">
        <v>0.227477875584433</v>
      </c>
      <c r="AA1579" s="19" t="n">
        <v>0.25762373814729</v>
      </c>
      <c r="AB1579" s="19" t="n">
        <v>0.251271232696667</v>
      </c>
      <c r="AC1579" s="19" t="n">
        <v>0.288094199906731</v>
      </c>
      <c r="AD1579" s="19" t="n">
        <v>0.195747598819878</v>
      </c>
      <c r="AE1579" s="19"/>
      <c r="AF1579" s="19" t="n">
        <v>0.31380229605416</v>
      </c>
      <c r="AG1579" s="19" t="n">
        <v>0.203260180071006</v>
      </c>
      <c r="AH1579" s="19" t="n">
        <v>0.364208588622235</v>
      </c>
      <c r="AI1579" s="19"/>
      <c r="AJ1579" s="19" t="n">
        <v>0.232500616489302</v>
      </c>
      <c r="AK1579" s="19" t="n">
        <v>0.326048531749174</v>
      </c>
      <c r="AL1579" s="19" t="n">
        <v>0.173789941871247</v>
      </c>
      <c r="AM1579" s="19" t="n">
        <v>0.448035702591314</v>
      </c>
      <c r="AN1579" s="19" t="n">
        <v>0.283550405525099</v>
      </c>
      <c r="AO1579" s="19"/>
      <c r="AP1579" s="19" t="n">
        <v>0.250378137116718</v>
      </c>
      <c r="AQ1579" s="19" t="n">
        <v>0.282419795468391</v>
      </c>
      <c r="AR1579" s="19" t="n">
        <v>0.202763768224331</v>
      </c>
      <c r="AS1579" s="19" t="n">
        <v>0.397702815007608</v>
      </c>
      <c r="AT1579" s="19" t="n">
        <v>0.266484377193847</v>
      </c>
      <c r="AU1579" s="19"/>
      <c r="AV1579" s="19" t="n">
        <v>0.287050852399171</v>
      </c>
      <c r="AW1579" s="19" t="n">
        <v>0.192932574105701</v>
      </c>
      <c r="AX1579" s="19" t="n">
        <v>0.256192366084935</v>
      </c>
      <c r="AY1579" s="19" t="n">
        <v>0.445015724301995</v>
      </c>
      <c r="AZ1579" s="19" t="n">
        <v>0.207377759519844</v>
      </c>
      <c r="BA1579" s="19" t="n">
        <v>0.217785579218086</v>
      </c>
      <c r="BB1579" s="19"/>
      <c r="BC1579" s="19" t="n">
        <v>0.278601438615155</v>
      </c>
      <c r="BD1579" s="19" t="n">
        <v>0.297977489160798</v>
      </c>
      <c r="BE1579" s="19" t="n">
        <v>0.248860289314769</v>
      </c>
      <c r="BF1579" s="19" t="n">
        <v>0.217201752764902</v>
      </c>
      <c r="BG1579" s="19" t="n">
        <v>0.278258157371754</v>
      </c>
    </row>
    <row r="1580">
      <c r="C1580" s="19"/>
      <c r="D1580" s="19"/>
      <c r="E1580" s="19"/>
      <c r="F1580" s="19"/>
      <c r="G1580" s="19"/>
      <c r="H1580" s="19"/>
      <c r="I1580" s="19"/>
      <c r="J1580" s="19"/>
      <c r="K1580" s="19"/>
      <c r="L1580" s="19"/>
      <c r="M1580" s="19"/>
      <c r="N1580" s="19"/>
      <c r="O1580" s="19"/>
      <c r="P1580" s="19"/>
      <c r="Q1580" s="19"/>
      <c r="R1580" s="19"/>
      <c r="S1580" s="19"/>
      <c r="T1580" s="19"/>
      <c r="U1580" s="19"/>
      <c r="V1580" s="19"/>
      <c r="W1580" s="19"/>
      <c r="X1580" s="19"/>
      <c r="Y1580" s="19"/>
      <c r="Z1580" s="19"/>
      <c r="AA1580" s="19"/>
      <c r="AB1580" s="19"/>
      <c r="AC1580" s="19"/>
      <c r="AD1580" s="19"/>
      <c r="AE1580" s="19"/>
      <c r="AF1580" s="19"/>
      <c r="AG1580" s="19"/>
      <c r="AH1580" s="19"/>
      <c r="AI1580" s="19"/>
      <c r="AJ1580" s="19"/>
      <c r="AK1580" s="19"/>
      <c r="AL1580" s="19"/>
      <c r="AM1580" s="19"/>
      <c r="AN1580" s="19"/>
      <c r="AO1580" s="19"/>
      <c r="AP1580" s="19"/>
      <c r="AQ1580" s="19"/>
      <c r="AR1580" s="19"/>
      <c r="AS1580" s="19"/>
      <c r="AT1580" s="19"/>
      <c r="AU1580" s="19"/>
      <c r="AV1580" s="19"/>
      <c r="AW1580" s="19"/>
      <c r="AX1580" s="19"/>
      <c r="AY1580" s="19"/>
      <c r="AZ1580" s="19"/>
      <c r="BA1580" s="19"/>
      <c r="BB1580" s="19"/>
      <c r="BC1580" s="19"/>
      <c r="BD1580" s="19"/>
      <c r="BE1580" s="19"/>
      <c r="BF1580" s="19"/>
      <c r="BG1580" s="19"/>
    </row>
    <row r="1581">
      <c r="B1581" s="7" t="s">
        <v>616</v>
      </c>
      <c r="C1581" s="19"/>
      <c r="D1581" s="19"/>
      <c r="E1581" s="19"/>
      <c r="F1581" s="19"/>
      <c r="G1581" s="19"/>
      <c r="H1581" s="19"/>
      <c r="I1581" s="19"/>
      <c r="J1581" s="19"/>
      <c r="K1581" s="19"/>
      <c r="L1581" s="19"/>
      <c r="M1581" s="19"/>
      <c r="N1581" s="19"/>
      <c r="O1581" s="19"/>
      <c r="P1581" s="19"/>
      <c r="Q1581" s="19"/>
      <c r="R1581" s="19"/>
      <c r="S1581" s="19"/>
      <c r="T1581" s="19"/>
      <c r="U1581" s="19"/>
      <c r="V1581" s="19"/>
      <c r="W1581" s="19"/>
      <c r="X1581" s="19"/>
      <c r="Y1581" s="19"/>
      <c r="Z1581" s="19"/>
      <c r="AA1581" s="19"/>
      <c r="AB1581" s="19"/>
      <c r="AC1581" s="19"/>
      <c r="AD1581" s="19"/>
      <c r="AE1581" s="19"/>
      <c r="AF1581" s="19"/>
      <c r="AG1581" s="19"/>
      <c r="AH1581" s="19"/>
      <c r="AI1581" s="19"/>
      <c r="AJ1581" s="19"/>
      <c r="AK1581" s="19"/>
      <c r="AL1581" s="19"/>
      <c r="AM1581" s="19"/>
      <c r="AN1581" s="19"/>
      <c r="AO1581" s="19"/>
      <c r="AP1581" s="19"/>
      <c r="AQ1581" s="19"/>
      <c r="AR1581" s="19"/>
      <c r="AS1581" s="19"/>
      <c r="AT1581" s="19"/>
      <c r="AU1581" s="19"/>
      <c r="AV1581" s="19"/>
      <c r="AW1581" s="19"/>
      <c r="AX1581" s="19"/>
      <c r="AY1581" s="19"/>
      <c r="AZ1581" s="19"/>
      <c r="BA1581" s="19"/>
      <c r="BB1581" s="19"/>
      <c r="BC1581" s="19"/>
      <c r="BD1581" s="19"/>
      <c r="BE1581" s="19"/>
      <c r="BF1581" s="19"/>
      <c r="BG1581" s="19"/>
    </row>
    <row r="1582">
      <c r="B1582" s="26" t="s">
        <v>331</v>
      </c>
      <c r="C1582" s="19"/>
      <c r="D1582" s="19"/>
      <c r="E1582" s="19"/>
      <c r="F1582" s="19"/>
      <c r="G1582" s="19"/>
      <c r="H1582" s="19"/>
      <c r="I1582" s="19"/>
      <c r="J1582" s="19"/>
      <c r="K1582" s="19"/>
      <c r="L1582" s="19"/>
      <c r="M1582" s="19"/>
      <c r="N1582" s="19"/>
      <c r="O1582" s="19"/>
      <c r="P1582" s="19"/>
      <c r="Q1582" s="19"/>
      <c r="R1582" s="19"/>
      <c r="S1582" s="19"/>
      <c r="T1582" s="19"/>
      <c r="U1582" s="19"/>
      <c r="V1582" s="19"/>
      <c r="W1582" s="19"/>
      <c r="X1582" s="19"/>
      <c r="Y1582" s="19"/>
      <c r="Z1582" s="19"/>
      <c r="AA1582" s="19"/>
      <c r="AB1582" s="19"/>
      <c r="AC1582" s="19"/>
      <c r="AD1582" s="19"/>
      <c r="AE1582" s="19"/>
      <c r="AF1582" s="19"/>
      <c r="AG1582" s="19"/>
      <c r="AH1582" s="19"/>
      <c r="AI1582" s="19"/>
      <c r="AJ1582" s="19"/>
      <c r="AK1582" s="19"/>
      <c r="AL1582" s="19"/>
      <c r="AM1582" s="19"/>
      <c r="AN1582" s="19"/>
      <c r="AO1582" s="19"/>
      <c r="AP1582" s="19"/>
      <c r="AQ1582" s="19"/>
      <c r="AR1582" s="19"/>
      <c r="AS1582" s="19"/>
      <c r="AT1582" s="19"/>
      <c r="AU1582" s="19"/>
      <c r="AV1582" s="19"/>
      <c r="AW1582" s="19"/>
      <c r="AX1582" s="19"/>
      <c r="AY1582" s="19"/>
      <c r="AZ1582" s="19"/>
      <c r="BA1582" s="19"/>
      <c r="BB1582" s="19"/>
      <c r="BC1582" s="19"/>
      <c r="BD1582" s="19"/>
      <c r="BE1582" s="19"/>
      <c r="BF1582" s="19"/>
      <c r="BG1582" s="19"/>
    </row>
    <row r="1583">
      <c r="B1583" t="s">
        <v>595</v>
      </c>
      <c r="C1583" s="19" t="n">
        <v>0.176710962605145</v>
      </c>
      <c r="D1583" s="19" t="n">
        <v>0.190321858119464</v>
      </c>
      <c r="E1583" s="19" t="n">
        <v>0.161886061670152</v>
      </c>
      <c r="F1583" s="19"/>
      <c r="G1583" s="19" t="n">
        <v>0.117761427326469</v>
      </c>
      <c r="H1583" s="19" t="n">
        <v>0.0994756409779585</v>
      </c>
      <c r="I1583" s="19" t="n">
        <v>0.197659292708048</v>
      </c>
      <c r="J1583" s="19" t="n">
        <v>0.171750551415309</v>
      </c>
      <c r="K1583" s="19" t="n">
        <v>0.279497046404485</v>
      </c>
      <c r="L1583" s="19" t="n">
        <v>0.192581849930562</v>
      </c>
      <c r="M1583" s="19"/>
      <c r="N1583" s="19" t="n">
        <v>0.145284615469648</v>
      </c>
      <c r="O1583" s="19" t="n">
        <v>0.206273681124163</v>
      </c>
      <c r="P1583" s="19" t="n">
        <v>0.175635860853566</v>
      </c>
      <c r="Q1583" s="19" t="n">
        <v>0.185205917845914</v>
      </c>
      <c r="R1583" s="19"/>
      <c r="S1583" s="19" t="n">
        <v>0.114398229124228</v>
      </c>
      <c r="T1583" s="19" t="n">
        <v>0.184849319261567</v>
      </c>
      <c r="U1583" s="19" t="n">
        <v>0.146215919951436</v>
      </c>
      <c r="V1583" s="19" t="n">
        <v>0.158936395079251</v>
      </c>
      <c r="W1583" s="19" t="n">
        <v>0.154758007244145</v>
      </c>
      <c r="X1583" s="19" t="n">
        <v>0.20125352027288</v>
      </c>
      <c r="Y1583" s="19" t="n">
        <v>0.112684040831572</v>
      </c>
      <c r="Z1583" s="19" t="n">
        <v>0.216578983051076</v>
      </c>
      <c r="AA1583" s="19" t="n">
        <v>0.276091977470556</v>
      </c>
      <c r="AB1583" s="19" t="n">
        <v>0.215927002297502</v>
      </c>
      <c r="AC1583" s="19" t="n">
        <v>0.185247043694382</v>
      </c>
      <c r="AD1583" s="19" t="n">
        <v>0.148017854213071</v>
      </c>
      <c r="AE1583" s="19"/>
      <c r="AF1583" s="19" t="n">
        <v>0.248859257640367</v>
      </c>
      <c r="AG1583" s="19" t="n">
        <v>0.127756482762092</v>
      </c>
      <c r="AH1583" s="19" t="n">
        <v>0.184415972102615</v>
      </c>
      <c r="AI1583" s="19"/>
      <c r="AJ1583" s="19" t="n">
        <v>0.183575318197483</v>
      </c>
      <c r="AK1583" s="19" t="n">
        <v>0.167505905332362</v>
      </c>
      <c r="AL1583" s="19" t="n">
        <v>0.129079305639003</v>
      </c>
      <c r="AM1583" s="19" t="n">
        <v>0.326072445980364</v>
      </c>
      <c r="AN1583" s="19" t="n">
        <v>0.193560149586894</v>
      </c>
      <c r="AO1583" s="19"/>
      <c r="AP1583" s="19" t="n">
        <v>0.150076741647757</v>
      </c>
      <c r="AQ1583" s="19" t="n">
        <v>0.13520614899983</v>
      </c>
      <c r="AR1583" s="19" t="n">
        <v>0.19230593596599</v>
      </c>
      <c r="AS1583" s="19" t="n">
        <v>0.315453912045173</v>
      </c>
      <c r="AT1583" s="19" t="n">
        <v>0.236780062793908</v>
      </c>
      <c r="AU1583" s="19"/>
      <c r="AV1583" s="19" t="n">
        <v>0.141802340746216</v>
      </c>
      <c r="AW1583" s="19" t="n">
        <v>0.107001440868811</v>
      </c>
      <c r="AX1583" s="19" t="n">
        <v>0.272474458795501</v>
      </c>
      <c r="AY1583" s="19" t="n">
        <v>0.333732342866111</v>
      </c>
      <c r="AZ1583" s="19" t="n">
        <v>0.219434206867178</v>
      </c>
      <c r="BA1583" s="19" t="n">
        <v>0.082265280390398</v>
      </c>
      <c r="BB1583" s="19"/>
      <c r="BC1583" s="19" t="n">
        <v>0.142510849037593</v>
      </c>
      <c r="BD1583" s="19" t="n">
        <v>0.244738076483589</v>
      </c>
      <c r="BE1583" s="19" t="n">
        <v>0.173587441239777</v>
      </c>
      <c r="BF1583" s="19" t="n">
        <v>0.100367339034263</v>
      </c>
      <c r="BG1583" s="19" t="n">
        <v>0</v>
      </c>
    </row>
    <row r="1584">
      <c r="B1584" t="s">
        <v>596</v>
      </c>
      <c r="C1584" s="19" t="n">
        <v>0.480692356194577</v>
      </c>
      <c r="D1584" s="19" t="n">
        <v>0.435797635819896</v>
      </c>
      <c r="E1584" s="19" t="n">
        <v>0.529591400446197</v>
      </c>
      <c r="F1584" s="19"/>
      <c r="G1584" s="19" t="n">
        <v>0.489631472194274</v>
      </c>
      <c r="H1584" s="19" t="n">
        <v>0.423077542849699</v>
      </c>
      <c r="I1584" s="19" t="n">
        <v>0.443342146298567</v>
      </c>
      <c r="J1584" s="19" t="n">
        <v>0.614376124642647</v>
      </c>
      <c r="K1584" s="19" t="n">
        <v>0.399070120223848</v>
      </c>
      <c r="L1584" s="19" t="n">
        <v>0.505739435039542</v>
      </c>
      <c r="M1584" s="19"/>
      <c r="N1584" s="19" t="n">
        <v>0.483587344390303</v>
      </c>
      <c r="O1584" s="19" t="n">
        <v>0.439220229073199</v>
      </c>
      <c r="P1584" s="19" t="n">
        <v>0.525259308044994</v>
      </c>
      <c r="Q1584" s="19" t="n">
        <v>0.478678061203519</v>
      </c>
      <c r="R1584" s="19"/>
      <c r="S1584" s="19" t="n">
        <v>0.39359132886313</v>
      </c>
      <c r="T1584" s="19" t="n">
        <v>0.478142666073316</v>
      </c>
      <c r="U1584" s="19" t="n">
        <v>0.604644446024187</v>
      </c>
      <c r="V1584" s="19" t="n">
        <v>0.434729185771343</v>
      </c>
      <c r="W1584" s="19" t="n">
        <v>0.610279228917331</v>
      </c>
      <c r="X1584" s="19" t="n">
        <v>0.520864254336719</v>
      </c>
      <c r="Y1584" s="19" t="n">
        <v>0.500344072221359</v>
      </c>
      <c r="Z1584" s="19" t="n">
        <v>0.60410862682806</v>
      </c>
      <c r="AA1584" s="19" t="n">
        <v>0.464057285270515</v>
      </c>
      <c r="AB1584" s="19" t="n">
        <v>0.41144295885913</v>
      </c>
      <c r="AC1584" s="19" t="n">
        <v>0.448183876227911</v>
      </c>
      <c r="AD1584" s="19" t="n">
        <v>0.405151141299481</v>
      </c>
      <c r="AE1584" s="19"/>
      <c r="AF1584" s="19" t="n">
        <v>0.484707789862421</v>
      </c>
      <c r="AG1584" s="19" t="n">
        <v>0.491714945321872</v>
      </c>
      <c r="AH1584" s="19" t="n">
        <v>0.369891557127828</v>
      </c>
      <c r="AI1584" s="19"/>
      <c r="AJ1584" s="19" t="n">
        <v>0.505360368518668</v>
      </c>
      <c r="AK1584" s="19" t="n">
        <v>0.478142810356091</v>
      </c>
      <c r="AL1584" s="19" t="n">
        <v>0.518831569836849</v>
      </c>
      <c r="AM1584" s="19" t="n">
        <v>0.427165814450588</v>
      </c>
      <c r="AN1584" s="19" t="n">
        <v>0.423227108356107</v>
      </c>
      <c r="AO1584" s="19"/>
      <c r="AP1584" s="19" t="n">
        <v>0.578267730551069</v>
      </c>
      <c r="AQ1584" s="19" t="n">
        <v>0.453524999255275</v>
      </c>
      <c r="AR1584" s="19" t="n">
        <v>0.473160204744016</v>
      </c>
      <c r="AS1584" s="19" t="n">
        <v>0.340340600520104</v>
      </c>
      <c r="AT1584" s="19" t="n">
        <v>0.458009467732069</v>
      </c>
      <c r="AU1584" s="19"/>
      <c r="AV1584" s="19" t="n">
        <v>0.494627609674855</v>
      </c>
      <c r="AW1584" s="19" t="n">
        <v>0.562621045121585</v>
      </c>
      <c r="AX1584" s="19" t="n">
        <v>0.462151156035773</v>
      </c>
      <c r="AY1584" s="19" t="n">
        <v>0.35429915374315</v>
      </c>
      <c r="AZ1584" s="19" t="n">
        <v>0.352777595582291</v>
      </c>
      <c r="BA1584" s="19" t="n">
        <v>0.556689178748714</v>
      </c>
      <c r="BB1584" s="19"/>
      <c r="BC1584" s="19" t="n">
        <v>0.493896697562082</v>
      </c>
      <c r="BD1584" s="19" t="n">
        <v>0.498491305943812</v>
      </c>
      <c r="BE1584" s="19" t="n">
        <v>0.4360709321268</v>
      </c>
      <c r="BF1584" s="19" t="n">
        <v>0.590637873696321</v>
      </c>
      <c r="BG1584" s="19" t="n">
        <v>0.710507564727643</v>
      </c>
    </row>
    <row r="1585">
      <c r="B1585" t="s">
        <v>597</v>
      </c>
      <c r="C1585" s="19" t="n">
        <v>0.232107915134538</v>
      </c>
      <c r="D1585" s="19" t="n">
        <v>0.263286126464404</v>
      </c>
      <c r="E1585" s="19" t="n">
        <v>0.198148805404447</v>
      </c>
      <c r="F1585" s="19"/>
      <c r="G1585" s="19" t="n">
        <v>0.206454034057835</v>
      </c>
      <c r="H1585" s="19" t="n">
        <v>0.290607160886014</v>
      </c>
      <c r="I1585" s="19" t="n">
        <v>0.259577410769114</v>
      </c>
      <c r="J1585" s="19" t="n">
        <v>0.158683999139254</v>
      </c>
      <c r="K1585" s="19" t="n">
        <v>0.263081599148129</v>
      </c>
      <c r="L1585" s="19" t="n">
        <v>0.212724316044475</v>
      </c>
      <c r="M1585" s="19"/>
      <c r="N1585" s="19" t="n">
        <v>0.233348477039911</v>
      </c>
      <c r="O1585" s="19" t="n">
        <v>0.232360279410008</v>
      </c>
      <c r="P1585" s="19" t="n">
        <v>0.223094269493583</v>
      </c>
      <c r="Q1585" s="19" t="n">
        <v>0.241027752743639</v>
      </c>
      <c r="R1585" s="19"/>
      <c r="S1585" s="19" t="n">
        <v>0.33139897111211</v>
      </c>
      <c r="T1585" s="19" t="n">
        <v>0.256119746385496</v>
      </c>
      <c r="U1585" s="19" t="n">
        <v>0.195939254077332</v>
      </c>
      <c r="V1585" s="19" t="n">
        <v>0.25908499475403</v>
      </c>
      <c r="W1585" s="19" t="n">
        <v>0.179560094450141</v>
      </c>
      <c r="X1585" s="19" t="n">
        <v>0.123310166816264</v>
      </c>
      <c r="Y1585" s="19" t="n">
        <v>0.225149481577796</v>
      </c>
      <c r="Z1585" s="19" t="n">
        <v>0.179312390120864</v>
      </c>
      <c r="AA1585" s="19" t="n">
        <v>0.147378753743658</v>
      </c>
      <c r="AB1585" s="19" t="n">
        <v>0.290363196581174</v>
      </c>
      <c r="AC1585" s="19" t="n">
        <v>0.2678703959854</v>
      </c>
      <c r="AD1585" s="19" t="n">
        <v>0.287731083919822</v>
      </c>
      <c r="AE1585" s="19"/>
      <c r="AF1585" s="19" t="n">
        <v>0.172262200593911</v>
      </c>
      <c r="AG1585" s="19" t="n">
        <v>0.282934646769412</v>
      </c>
      <c r="AH1585" s="19" t="n">
        <v>0.250508716932236</v>
      </c>
      <c r="AI1585" s="19"/>
      <c r="AJ1585" s="19" t="n">
        <v>0.216487742727363</v>
      </c>
      <c r="AK1585" s="19" t="n">
        <v>0.237584197566901</v>
      </c>
      <c r="AL1585" s="19" t="n">
        <v>0.301674749529241</v>
      </c>
      <c r="AM1585" s="19" t="n">
        <v>0.246761739569048</v>
      </c>
      <c r="AN1585" s="19" t="n">
        <v>0.207701327845725</v>
      </c>
      <c r="AO1585" s="19"/>
      <c r="AP1585" s="19" t="n">
        <v>0.18972728291477</v>
      </c>
      <c r="AQ1585" s="19" t="n">
        <v>0.301083459027005</v>
      </c>
      <c r="AR1585" s="19" t="n">
        <v>0.249558181588658</v>
      </c>
      <c r="AS1585" s="19" t="n">
        <v>0.214895771043981</v>
      </c>
      <c r="AT1585" s="19" t="n">
        <v>0.0688251285991616</v>
      </c>
      <c r="AU1585" s="19"/>
      <c r="AV1585" s="19" t="n">
        <v>0.262726936195863</v>
      </c>
      <c r="AW1585" s="19" t="n">
        <v>0.234840514253334</v>
      </c>
      <c r="AX1585" s="19" t="n">
        <v>0.172553746571544</v>
      </c>
      <c r="AY1585" s="19" t="n">
        <v>0.212116409658187</v>
      </c>
      <c r="AZ1585" s="19" t="n">
        <v>0.13506579225118</v>
      </c>
      <c r="BA1585" s="19" t="n">
        <v>0.284036193302859</v>
      </c>
      <c r="BB1585" s="19"/>
      <c r="BC1585" s="19" t="n">
        <v>0.24175200413744</v>
      </c>
      <c r="BD1585" s="19" t="n">
        <v>0.154926598222994</v>
      </c>
      <c r="BE1585" s="19" t="n">
        <v>0.304438324883769</v>
      </c>
      <c r="BF1585" s="19" t="n">
        <v>0.170006469185831</v>
      </c>
      <c r="BG1585" s="19" t="n">
        <v>0.0868051712660394</v>
      </c>
    </row>
    <row r="1586">
      <c r="B1586" t="s">
        <v>598</v>
      </c>
      <c r="C1586" s="19" t="n">
        <v>0.11048876606574</v>
      </c>
      <c r="D1586" s="19" t="n">
        <v>0.110594379596235</v>
      </c>
      <c r="E1586" s="19" t="n">
        <v>0.110373732479204</v>
      </c>
      <c r="F1586" s="19"/>
      <c r="G1586" s="19" t="n">
        <v>0.186153066421421</v>
      </c>
      <c r="H1586" s="19" t="n">
        <v>0.186839655286328</v>
      </c>
      <c r="I1586" s="19" t="n">
        <v>0.0994211502242705</v>
      </c>
      <c r="J1586" s="19" t="n">
        <v>0.0551893248027902</v>
      </c>
      <c r="K1586" s="19" t="n">
        <v>0.0583512342235387</v>
      </c>
      <c r="L1586" s="19" t="n">
        <v>0.0889543989854213</v>
      </c>
      <c r="M1586" s="19"/>
      <c r="N1586" s="19" t="n">
        <v>0.137779563100138</v>
      </c>
      <c r="O1586" s="19" t="n">
        <v>0.122145810392631</v>
      </c>
      <c r="P1586" s="19" t="n">
        <v>0.0760105616078578</v>
      </c>
      <c r="Q1586" s="19" t="n">
        <v>0.0950882682069286</v>
      </c>
      <c r="R1586" s="19"/>
      <c r="S1586" s="19" t="n">
        <v>0.160611470900532</v>
      </c>
      <c r="T1586" s="19" t="n">
        <v>0.0808882682796214</v>
      </c>
      <c r="U1586" s="19" t="n">
        <v>0.0532003799470454</v>
      </c>
      <c r="V1586" s="19" t="n">
        <v>0.147249424395376</v>
      </c>
      <c r="W1586" s="19" t="n">
        <v>0.055402669388383</v>
      </c>
      <c r="X1586" s="19" t="n">
        <v>0.154572058574136</v>
      </c>
      <c r="Y1586" s="19" t="n">
        <v>0.161822405369272</v>
      </c>
      <c r="Z1586" s="19" t="n">
        <v>0</v>
      </c>
      <c r="AA1586" s="19" t="n">
        <v>0.112471983515271</v>
      </c>
      <c r="AB1586" s="19" t="n">
        <v>0.0822668422621941</v>
      </c>
      <c r="AC1586" s="19" t="n">
        <v>0.098698684092307</v>
      </c>
      <c r="AD1586" s="19" t="n">
        <v>0.159099920567626</v>
      </c>
      <c r="AE1586" s="19"/>
      <c r="AF1586" s="19" t="n">
        <v>0.0941707519033015</v>
      </c>
      <c r="AG1586" s="19" t="n">
        <v>0.0975939251466238</v>
      </c>
      <c r="AH1586" s="19" t="n">
        <v>0.195183753837322</v>
      </c>
      <c r="AI1586" s="19"/>
      <c r="AJ1586" s="19" t="n">
        <v>0.0945765705564861</v>
      </c>
      <c r="AK1586" s="19" t="n">
        <v>0.116767086744646</v>
      </c>
      <c r="AL1586" s="19" t="n">
        <v>0.0504143749949077</v>
      </c>
      <c r="AM1586" s="19" t="n">
        <v>0</v>
      </c>
      <c r="AN1586" s="19" t="n">
        <v>0.175511414211274</v>
      </c>
      <c r="AO1586" s="19"/>
      <c r="AP1586" s="19" t="n">
        <v>0.0819282448864038</v>
      </c>
      <c r="AQ1586" s="19" t="n">
        <v>0.11018539271789</v>
      </c>
      <c r="AR1586" s="19" t="n">
        <v>0.0849756777013368</v>
      </c>
      <c r="AS1586" s="19" t="n">
        <v>0.129309716390741</v>
      </c>
      <c r="AT1586" s="19" t="n">
        <v>0.236385340874861</v>
      </c>
      <c r="AU1586" s="19"/>
      <c r="AV1586" s="19" t="n">
        <v>0.100843113383066</v>
      </c>
      <c r="AW1586" s="19" t="n">
        <v>0.0955369997562698</v>
      </c>
      <c r="AX1586" s="19" t="n">
        <v>0.0928206385971815</v>
      </c>
      <c r="AY1586" s="19" t="n">
        <v>0.0998520937325515</v>
      </c>
      <c r="AZ1586" s="19" t="n">
        <v>0.292722405299351</v>
      </c>
      <c r="BA1586" s="19" t="n">
        <v>0.0770093475580291</v>
      </c>
      <c r="BB1586" s="19"/>
      <c r="BC1586" s="19" t="n">
        <v>0.121840449262884</v>
      </c>
      <c r="BD1586" s="19" t="n">
        <v>0.101844019349605</v>
      </c>
      <c r="BE1586" s="19" t="n">
        <v>0.0859033017496543</v>
      </c>
      <c r="BF1586" s="19" t="n">
        <v>0.138988318083584</v>
      </c>
      <c r="BG1586" s="19" t="n">
        <v>0.202687264006317</v>
      </c>
    </row>
    <row r="1587">
      <c r="C1587" s="19"/>
      <c r="D1587" s="19"/>
      <c r="E1587" s="19"/>
      <c r="F1587" s="19"/>
      <c r="G1587" s="19"/>
      <c r="H1587" s="19"/>
      <c r="I1587" s="19"/>
      <c r="J1587" s="19"/>
      <c r="K1587" s="19"/>
      <c r="L1587" s="19"/>
      <c r="M1587" s="19"/>
      <c r="N1587" s="19"/>
      <c r="O1587" s="19"/>
      <c r="P1587" s="19"/>
      <c r="Q1587" s="19"/>
      <c r="R1587" s="19"/>
      <c r="S1587" s="19"/>
      <c r="T1587" s="19"/>
      <c r="U1587" s="19"/>
      <c r="V1587" s="19"/>
      <c r="W1587" s="19"/>
      <c r="X1587" s="19"/>
      <c r="Y1587" s="19"/>
      <c r="Z1587" s="19"/>
      <c r="AA1587" s="19"/>
      <c r="AB1587" s="19"/>
      <c r="AC1587" s="19"/>
      <c r="AD1587" s="19"/>
      <c r="AE1587" s="19"/>
      <c r="AF1587" s="19"/>
      <c r="AG1587" s="19"/>
      <c r="AH1587" s="19"/>
      <c r="AI1587" s="19"/>
      <c r="AJ1587" s="19"/>
      <c r="AK1587" s="19"/>
      <c r="AL1587" s="19"/>
      <c r="AM1587" s="19"/>
      <c r="AN1587" s="19"/>
      <c r="AO1587" s="19"/>
      <c r="AP1587" s="19"/>
      <c r="AQ1587" s="19"/>
      <c r="AR1587" s="19"/>
      <c r="AS1587" s="19"/>
      <c r="AT1587" s="19"/>
      <c r="AU1587" s="19"/>
      <c r="AV1587" s="19"/>
      <c r="AW1587" s="19"/>
      <c r="AX1587" s="19"/>
      <c r="AY1587" s="19"/>
      <c r="AZ1587" s="19"/>
      <c r="BA1587" s="19"/>
      <c r="BB1587" s="19"/>
      <c r="BC1587" s="19"/>
      <c r="BD1587" s="19"/>
      <c r="BE1587" s="19"/>
      <c r="BF1587" s="19"/>
      <c r="BG1587" s="19"/>
    </row>
    <row r="1588">
      <c r="B1588" s="7" t="s">
        <v>617</v>
      </c>
      <c r="C1588" s="19"/>
      <c r="D1588" s="19"/>
      <c r="E1588" s="19"/>
      <c r="F1588" s="19"/>
      <c r="G1588" s="19"/>
      <c r="H1588" s="19"/>
      <c r="I1588" s="19"/>
      <c r="J1588" s="19"/>
      <c r="K1588" s="19"/>
      <c r="L1588" s="19"/>
      <c r="M1588" s="19"/>
      <c r="N1588" s="19"/>
      <c r="O1588" s="19"/>
      <c r="P1588" s="19"/>
      <c r="Q1588" s="19"/>
      <c r="R1588" s="19"/>
      <c r="S1588" s="19"/>
      <c r="T1588" s="19"/>
      <c r="U1588" s="19"/>
      <c r="V1588" s="19"/>
      <c r="W1588" s="19"/>
      <c r="X1588" s="19"/>
      <c r="Y1588" s="19"/>
      <c r="Z1588" s="19"/>
      <c r="AA1588" s="19"/>
      <c r="AB1588" s="19"/>
      <c r="AC1588" s="19"/>
      <c r="AD1588" s="19"/>
      <c r="AE1588" s="19"/>
      <c r="AF1588" s="19"/>
      <c r="AG1588" s="19"/>
      <c r="AH1588" s="19"/>
      <c r="AI1588" s="19"/>
      <c r="AJ1588" s="19"/>
      <c r="AK1588" s="19"/>
      <c r="AL1588" s="19"/>
      <c r="AM1588" s="19"/>
      <c r="AN1588" s="19"/>
      <c r="AO1588" s="19"/>
      <c r="AP1588" s="19"/>
      <c r="AQ1588" s="19"/>
      <c r="AR1588" s="19"/>
      <c r="AS1588" s="19"/>
      <c r="AT1588" s="19"/>
      <c r="AU1588" s="19"/>
      <c r="AV1588" s="19"/>
      <c r="AW1588" s="19"/>
      <c r="AX1588" s="19"/>
      <c r="AY1588" s="19"/>
      <c r="AZ1588" s="19"/>
      <c r="BA1588" s="19"/>
      <c r="BB1588" s="19"/>
      <c r="BC1588" s="19"/>
      <c r="BD1588" s="19"/>
      <c r="BE1588" s="19"/>
      <c r="BF1588" s="19"/>
      <c r="BG1588" s="19"/>
    </row>
    <row r="1589">
      <c r="B1589" s="26" t="s">
        <v>331</v>
      </c>
      <c r="C1589" s="19"/>
      <c r="D1589" s="19"/>
      <c r="E1589" s="19"/>
      <c r="F1589" s="19"/>
      <c r="G1589" s="19"/>
      <c r="H1589" s="19"/>
      <c r="I1589" s="19"/>
      <c r="J1589" s="19"/>
      <c r="K1589" s="19"/>
      <c r="L1589" s="19"/>
      <c r="M1589" s="19"/>
      <c r="N1589" s="19"/>
      <c r="O1589" s="19"/>
      <c r="P1589" s="19"/>
      <c r="Q1589" s="19"/>
      <c r="R1589" s="19"/>
      <c r="S1589" s="19"/>
      <c r="T1589" s="19"/>
      <c r="U1589" s="19"/>
      <c r="V1589" s="19"/>
      <c r="W1589" s="19"/>
      <c r="X1589" s="19"/>
      <c r="Y1589" s="19"/>
      <c r="Z1589" s="19"/>
      <c r="AA1589" s="19"/>
      <c r="AB1589" s="19"/>
      <c r="AC1589" s="19"/>
      <c r="AD1589" s="19"/>
      <c r="AE1589" s="19"/>
      <c r="AF1589" s="19"/>
      <c r="AG1589" s="19"/>
      <c r="AH1589" s="19"/>
      <c r="AI1589" s="19"/>
      <c r="AJ1589" s="19"/>
      <c r="AK1589" s="19"/>
      <c r="AL1589" s="19"/>
      <c r="AM1589" s="19"/>
      <c r="AN1589" s="19"/>
      <c r="AO1589" s="19"/>
      <c r="AP1589" s="19"/>
      <c r="AQ1589" s="19"/>
      <c r="AR1589" s="19"/>
      <c r="AS1589" s="19"/>
      <c r="AT1589" s="19"/>
      <c r="AU1589" s="19"/>
      <c r="AV1589" s="19"/>
      <c r="AW1589" s="19"/>
      <c r="AX1589" s="19"/>
      <c r="AY1589" s="19"/>
      <c r="AZ1589" s="19"/>
      <c r="BA1589" s="19"/>
      <c r="BB1589" s="19"/>
      <c r="BC1589" s="19"/>
      <c r="BD1589" s="19"/>
      <c r="BE1589" s="19"/>
      <c r="BF1589" s="19"/>
      <c r="BG1589" s="19"/>
    </row>
    <row r="1590">
      <c r="B1590" t="s">
        <v>595</v>
      </c>
      <c r="C1590" s="19" t="n">
        <v>0.217854952478977</v>
      </c>
      <c r="D1590" s="19" t="n">
        <v>0.244267471544149</v>
      </c>
      <c r="E1590" s="19" t="n">
        <v>0.189086604490936</v>
      </c>
      <c r="F1590" s="19"/>
      <c r="G1590" s="19" t="n">
        <v>0.235783612346733</v>
      </c>
      <c r="H1590" s="19" t="n">
        <v>0.217027612811758</v>
      </c>
      <c r="I1590" s="19" t="n">
        <v>0.195465196057015</v>
      </c>
      <c r="J1590" s="19" t="n">
        <v>0.209360816530408</v>
      </c>
      <c r="K1590" s="19" t="n">
        <v>0.233938244100508</v>
      </c>
      <c r="L1590" s="19" t="n">
        <v>0.223692812909014</v>
      </c>
      <c r="M1590" s="19"/>
      <c r="N1590" s="19" t="n">
        <v>0.278579315153708</v>
      </c>
      <c r="O1590" s="19" t="n">
        <v>0.24348936796113</v>
      </c>
      <c r="P1590" s="19" t="n">
        <v>0.122652506264842</v>
      </c>
      <c r="Q1590" s="19" t="n">
        <v>0.192282790183264</v>
      </c>
      <c r="R1590" s="19"/>
      <c r="S1590" s="19" t="n">
        <v>0.237018455408034</v>
      </c>
      <c r="T1590" s="19" t="n">
        <v>0.273941778916779</v>
      </c>
      <c r="U1590" s="19" t="n">
        <v>0.241294096492284</v>
      </c>
      <c r="V1590" s="19" t="n">
        <v>0.138794081088478</v>
      </c>
      <c r="W1590" s="19" t="n">
        <v>0.199640206741651</v>
      </c>
      <c r="X1590" s="19" t="n">
        <v>0.168182529423732</v>
      </c>
      <c r="Y1590" s="19" t="n">
        <v>0.187951517028112</v>
      </c>
      <c r="Z1590" s="19" t="n">
        <v>0.128008104974427</v>
      </c>
      <c r="AA1590" s="19" t="n">
        <v>0.179754533059024</v>
      </c>
      <c r="AB1590" s="19" t="n">
        <v>0.248603906758688</v>
      </c>
      <c r="AC1590" s="19" t="n">
        <v>0.19193794270735</v>
      </c>
      <c r="AD1590" s="19" t="n">
        <v>0.487656331204931</v>
      </c>
      <c r="AE1590" s="19"/>
      <c r="AF1590" s="19" t="n">
        <v>0.189464744300341</v>
      </c>
      <c r="AG1590" s="19" t="n">
        <v>0.225557427784017</v>
      </c>
      <c r="AH1590" s="19" t="n">
        <v>0.247358265176784</v>
      </c>
      <c r="AI1590" s="19"/>
      <c r="AJ1590" s="19" t="n">
        <v>0.192717333416069</v>
      </c>
      <c r="AK1590" s="19" t="n">
        <v>0.204943434694596</v>
      </c>
      <c r="AL1590" s="19" t="n">
        <v>0.228825498526178</v>
      </c>
      <c r="AM1590" s="19" t="n">
        <v>0.159350516527185</v>
      </c>
      <c r="AN1590" s="19" t="n">
        <v>0.255570941830058</v>
      </c>
      <c r="AO1590" s="19"/>
      <c r="AP1590" s="19" t="n">
        <v>0.188630550311899</v>
      </c>
      <c r="AQ1590" s="19" t="n">
        <v>0.241148250015089</v>
      </c>
      <c r="AR1590" s="19" t="n">
        <v>0.245539248801898</v>
      </c>
      <c r="AS1590" s="19" t="n">
        <v>0.139088285789375</v>
      </c>
      <c r="AT1590" s="19" t="n">
        <v>0.277723048064553</v>
      </c>
      <c r="AU1590" s="19"/>
      <c r="AV1590" s="19" t="n">
        <v>0.23530403413042</v>
      </c>
      <c r="AW1590" s="19" t="n">
        <v>0.229575067244859</v>
      </c>
      <c r="AX1590" s="19" t="n">
        <v>0.305308170934643</v>
      </c>
      <c r="AY1590" s="19" t="n">
        <v>0.113935461266632</v>
      </c>
      <c r="AZ1590" s="19" t="n">
        <v>0.257184217344541</v>
      </c>
      <c r="BA1590" s="19" t="n">
        <v>0.14589445330434</v>
      </c>
      <c r="BB1590" s="19"/>
      <c r="BC1590" s="19" t="n">
        <v>0.252275602908626</v>
      </c>
      <c r="BD1590" s="19" t="n">
        <v>0.259344270833925</v>
      </c>
      <c r="BE1590" s="19" t="n">
        <v>0.218260263356271</v>
      </c>
      <c r="BF1590" s="19" t="n">
        <v>0.143965655237741</v>
      </c>
      <c r="BG1590" s="19" t="n">
        <v>0.116058373266051</v>
      </c>
    </row>
    <row r="1591">
      <c r="B1591" t="s">
        <v>596</v>
      </c>
      <c r="C1591" s="19" t="n">
        <v>0.485917734515925</v>
      </c>
      <c r="D1591" s="19" t="n">
        <v>0.463124890054948</v>
      </c>
      <c r="E1591" s="19" t="n">
        <v>0.510743555917993</v>
      </c>
      <c r="F1591" s="19"/>
      <c r="G1591" s="19" t="n">
        <v>0.363782685775134</v>
      </c>
      <c r="H1591" s="19" t="n">
        <v>0.420282375839145</v>
      </c>
      <c r="I1591" s="19" t="n">
        <v>0.503591178923345</v>
      </c>
      <c r="J1591" s="19" t="n">
        <v>0.540496921635425</v>
      </c>
      <c r="K1591" s="19" t="n">
        <v>0.49122263750957</v>
      </c>
      <c r="L1591" s="19" t="n">
        <v>0.556184525051193</v>
      </c>
      <c r="M1591" s="19"/>
      <c r="N1591" s="19" t="n">
        <v>0.385445969777299</v>
      </c>
      <c r="O1591" s="19" t="n">
        <v>0.476715234133186</v>
      </c>
      <c r="P1591" s="19" t="n">
        <v>0.54886228610295</v>
      </c>
      <c r="Q1591" s="19" t="n">
        <v>0.572314512735727</v>
      </c>
      <c r="R1591" s="19"/>
      <c r="S1591" s="19" t="n">
        <v>0.357072576805709</v>
      </c>
      <c r="T1591" s="19" t="n">
        <v>0.476185536469737</v>
      </c>
      <c r="U1591" s="19" t="n">
        <v>0.52257980542689</v>
      </c>
      <c r="V1591" s="19" t="n">
        <v>0.585448216502638</v>
      </c>
      <c r="W1591" s="19" t="n">
        <v>0.623724722085976</v>
      </c>
      <c r="X1591" s="19" t="n">
        <v>0.478738319729381</v>
      </c>
      <c r="Y1591" s="19" t="n">
        <v>0.477370200015317</v>
      </c>
      <c r="Z1591" s="19" t="n">
        <v>0.440389119047154</v>
      </c>
      <c r="AA1591" s="19" t="n">
        <v>0.463332222965979</v>
      </c>
      <c r="AB1591" s="19" t="n">
        <v>0.446736378717162</v>
      </c>
      <c r="AC1591" s="19" t="n">
        <v>0.612421104923855</v>
      </c>
      <c r="AD1591" s="19" t="n">
        <v>0.512343668795069</v>
      </c>
      <c r="AE1591" s="19"/>
      <c r="AF1591" s="19" t="n">
        <v>0.499094659332643</v>
      </c>
      <c r="AG1591" s="19" t="n">
        <v>0.527695650561231</v>
      </c>
      <c r="AH1591" s="19" t="n">
        <v>0.373034107769384</v>
      </c>
      <c r="AI1591" s="19"/>
      <c r="AJ1591" s="19" t="n">
        <v>0.546478089408204</v>
      </c>
      <c r="AK1591" s="19" t="n">
        <v>0.43514876951961</v>
      </c>
      <c r="AL1591" s="19" t="n">
        <v>0.549135814129127</v>
      </c>
      <c r="AM1591" s="19" t="n">
        <v>0.474484380181022</v>
      </c>
      <c r="AN1591" s="19" t="n">
        <v>0.446217679976707</v>
      </c>
      <c r="AO1591" s="19"/>
      <c r="AP1591" s="19" t="n">
        <v>0.524316876552298</v>
      </c>
      <c r="AQ1591" s="19" t="n">
        <v>0.404601942377641</v>
      </c>
      <c r="AR1591" s="19" t="n">
        <v>0.594764379061695</v>
      </c>
      <c r="AS1591" s="19" t="n">
        <v>0.585650351844654</v>
      </c>
      <c r="AT1591" s="19" t="n">
        <v>0.326107241709804</v>
      </c>
      <c r="AU1591" s="19"/>
      <c r="AV1591" s="19" t="n">
        <v>0.416639975324434</v>
      </c>
      <c r="AW1591" s="19" t="n">
        <v>0.477483352319455</v>
      </c>
      <c r="AX1591" s="19" t="n">
        <v>0.482403211508211</v>
      </c>
      <c r="AY1591" s="19" t="n">
        <v>0.537233567848156</v>
      </c>
      <c r="AZ1591" s="19" t="n">
        <v>0.430768275068708</v>
      </c>
      <c r="BA1591" s="19" t="n">
        <v>0.614175357448483</v>
      </c>
      <c r="BB1591" s="19"/>
      <c r="BC1591" s="19" t="n">
        <v>0.556116649086006</v>
      </c>
      <c r="BD1591" s="19" t="n">
        <v>0.453384510189978</v>
      </c>
      <c r="BE1591" s="19" t="n">
        <v>0.47938093239337</v>
      </c>
      <c r="BF1591" s="19" t="n">
        <v>0.438546039362099</v>
      </c>
      <c r="BG1591" s="19" t="n">
        <v>0.3704123038123</v>
      </c>
    </row>
    <row r="1592">
      <c r="B1592" t="s">
        <v>597</v>
      </c>
      <c r="C1592" s="19" t="n">
        <v>0.207010370915253</v>
      </c>
      <c r="D1592" s="19" t="n">
        <v>0.221123295671997</v>
      </c>
      <c r="E1592" s="19" t="n">
        <v>0.191638662918402</v>
      </c>
      <c r="F1592" s="19"/>
      <c r="G1592" s="19" t="n">
        <v>0.317094112477292</v>
      </c>
      <c r="H1592" s="19" t="n">
        <v>0.259437941120246</v>
      </c>
      <c r="I1592" s="19" t="n">
        <v>0.213879840463868</v>
      </c>
      <c r="J1592" s="19" t="n">
        <v>0.137387298387168</v>
      </c>
      <c r="K1592" s="19" t="n">
        <v>0.181210367007962</v>
      </c>
      <c r="L1592" s="19" t="n">
        <v>0.159021181733549</v>
      </c>
      <c r="M1592" s="19"/>
      <c r="N1592" s="19" t="n">
        <v>0.249411082260368</v>
      </c>
      <c r="O1592" s="19" t="n">
        <v>0.196986774348787</v>
      </c>
      <c r="P1592" s="19" t="n">
        <v>0.219817236527359</v>
      </c>
      <c r="Q1592" s="19" t="n">
        <v>0.15299374945899</v>
      </c>
      <c r="R1592" s="19"/>
      <c r="S1592" s="19" t="n">
        <v>0.31155916847729</v>
      </c>
      <c r="T1592" s="19" t="n">
        <v>0.167270291029697</v>
      </c>
      <c r="U1592" s="19" t="n">
        <v>0.203846558102474</v>
      </c>
      <c r="V1592" s="19" t="n">
        <v>0.130247834599173</v>
      </c>
      <c r="W1592" s="19" t="n">
        <v>0.118577605860003</v>
      </c>
      <c r="X1592" s="19" t="n">
        <v>0.235557888717858</v>
      </c>
      <c r="Y1592" s="19" t="n">
        <v>0.278082791960445</v>
      </c>
      <c r="Z1592" s="19" t="n">
        <v>0.34333053188642</v>
      </c>
      <c r="AA1592" s="19" t="n">
        <v>0.219615697178309</v>
      </c>
      <c r="AB1592" s="19" t="n">
        <v>0.202987415522837</v>
      </c>
      <c r="AC1592" s="19" t="n">
        <v>0.153500738796473</v>
      </c>
      <c r="AD1592" s="19" t="n">
        <v>0</v>
      </c>
      <c r="AE1592" s="19"/>
      <c r="AF1592" s="19" t="n">
        <v>0.199970772661212</v>
      </c>
      <c r="AG1592" s="19" t="n">
        <v>0.174643690655483</v>
      </c>
      <c r="AH1592" s="19" t="n">
        <v>0.262436221170267</v>
      </c>
      <c r="AI1592" s="19"/>
      <c r="AJ1592" s="19" t="n">
        <v>0.171543026393132</v>
      </c>
      <c r="AK1592" s="19" t="n">
        <v>0.269109501890088</v>
      </c>
      <c r="AL1592" s="19" t="n">
        <v>0.197617435347908</v>
      </c>
      <c r="AM1592" s="19" t="n">
        <v>0</v>
      </c>
      <c r="AN1592" s="19" t="n">
        <v>0.217009832609003</v>
      </c>
      <c r="AO1592" s="19"/>
      <c r="AP1592" s="19" t="n">
        <v>0.183417822206774</v>
      </c>
      <c r="AQ1592" s="19" t="n">
        <v>0.28998546721831</v>
      </c>
      <c r="AR1592" s="19" t="n">
        <v>0.110022150013253</v>
      </c>
      <c r="AS1592" s="19" t="n">
        <v>0.158039965827402</v>
      </c>
      <c r="AT1592" s="19" t="n">
        <v>0.263160724541485</v>
      </c>
      <c r="AU1592" s="19"/>
      <c r="AV1592" s="19" t="n">
        <v>0.283127576626273</v>
      </c>
      <c r="AW1592" s="19" t="n">
        <v>0.169799285156509</v>
      </c>
      <c r="AX1592" s="19" t="n">
        <v>0.140524894722816</v>
      </c>
      <c r="AY1592" s="19" t="n">
        <v>0.220617835648226</v>
      </c>
      <c r="AZ1592" s="19" t="n">
        <v>0.248652773409725</v>
      </c>
      <c r="BA1592" s="19" t="n">
        <v>0.178692600861206</v>
      </c>
      <c r="BB1592" s="19"/>
      <c r="BC1592" s="19" t="n">
        <v>0.117126106134723</v>
      </c>
      <c r="BD1592" s="19" t="n">
        <v>0.216273873693125</v>
      </c>
      <c r="BE1592" s="19" t="n">
        <v>0.220259087210333</v>
      </c>
      <c r="BF1592" s="19" t="n">
        <v>0.299346528575111</v>
      </c>
      <c r="BG1592" s="19" t="n">
        <v>0.321900056290162</v>
      </c>
    </row>
    <row r="1593">
      <c r="B1593" t="s">
        <v>598</v>
      </c>
      <c r="C1593" s="19" t="n">
        <v>0.0892169420898453</v>
      </c>
      <c r="D1593" s="19" t="n">
        <v>0.071484342728906</v>
      </c>
      <c r="E1593" s="19" t="n">
        <v>0.108531176672669</v>
      </c>
      <c r="F1593" s="19"/>
      <c r="G1593" s="19" t="n">
        <v>0.0833395894008406</v>
      </c>
      <c r="H1593" s="19" t="n">
        <v>0.103252070228851</v>
      </c>
      <c r="I1593" s="19" t="n">
        <v>0.0870637845557725</v>
      </c>
      <c r="J1593" s="19" t="n">
        <v>0.112754963446999</v>
      </c>
      <c r="K1593" s="19" t="n">
        <v>0.0936287513819598</v>
      </c>
      <c r="L1593" s="19" t="n">
        <v>0.0611014803062438</v>
      </c>
      <c r="M1593" s="19"/>
      <c r="N1593" s="19" t="n">
        <v>0.0865636328086263</v>
      </c>
      <c r="O1593" s="19" t="n">
        <v>0.0828086235568974</v>
      </c>
      <c r="P1593" s="19" t="n">
        <v>0.108667971104849</v>
      </c>
      <c r="Q1593" s="19" t="n">
        <v>0.0824089476220189</v>
      </c>
      <c r="R1593" s="19"/>
      <c r="S1593" s="19" t="n">
        <v>0.0943497993089665</v>
      </c>
      <c r="T1593" s="19" t="n">
        <v>0.0826023935837871</v>
      </c>
      <c r="U1593" s="19" t="n">
        <v>0.0322795399783527</v>
      </c>
      <c r="V1593" s="19" t="n">
        <v>0.145509867809712</v>
      </c>
      <c r="W1593" s="19" t="n">
        <v>0.0580574653123708</v>
      </c>
      <c r="X1593" s="19" t="n">
        <v>0.117521262129029</v>
      </c>
      <c r="Y1593" s="19" t="n">
        <v>0.0565954909961257</v>
      </c>
      <c r="Z1593" s="19" t="n">
        <v>0.0882722440919996</v>
      </c>
      <c r="AA1593" s="19" t="n">
        <v>0.137297546796689</v>
      </c>
      <c r="AB1593" s="19" t="n">
        <v>0.101672299001313</v>
      </c>
      <c r="AC1593" s="19" t="n">
        <v>0.0421402135723218</v>
      </c>
      <c r="AD1593" s="19" t="n">
        <v>0</v>
      </c>
      <c r="AE1593" s="19"/>
      <c r="AF1593" s="19" t="n">
        <v>0.111469823705803</v>
      </c>
      <c r="AG1593" s="19" t="n">
        <v>0.0721032309992688</v>
      </c>
      <c r="AH1593" s="19" t="n">
        <v>0.117171405883565</v>
      </c>
      <c r="AI1593" s="19"/>
      <c r="AJ1593" s="19" t="n">
        <v>0.089261550782595</v>
      </c>
      <c r="AK1593" s="19" t="n">
        <v>0.0907982938957052</v>
      </c>
      <c r="AL1593" s="19" t="n">
        <v>0.0244212519967877</v>
      </c>
      <c r="AM1593" s="19" t="n">
        <v>0.366165103291793</v>
      </c>
      <c r="AN1593" s="19" t="n">
        <v>0.0812015455842324</v>
      </c>
      <c r="AO1593" s="19"/>
      <c r="AP1593" s="19" t="n">
        <v>0.103634750929029</v>
      </c>
      <c r="AQ1593" s="19" t="n">
        <v>0.0642643403889593</v>
      </c>
      <c r="AR1593" s="19" t="n">
        <v>0.0496742221231539</v>
      </c>
      <c r="AS1593" s="19" t="n">
        <v>0.11722139653857</v>
      </c>
      <c r="AT1593" s="19" t="n">
        <v>0.133008985684157</v>
      </c>
      <c r="AU1593" s="19"/>
      <c r="AV1593" s="19" t="n">
        <v>0.0649284139188726</v>
      </c>
      <c r="AW1593" s="19" t="n">
        <v>0.123142295279177</v>
      </c>
      <c r="AX1593" s="19" t="n">
        <v>0.0717637228343309</v>
      </c>
      <c r="AY1593" s="19" t="n">
        <v>0.128213135236985</v>
      </c>
      <c r="AZ1593" s="19" t="n">
        <v>0.0633947341770258</v>
      </c>
      <c r="BA1593" s="19" t="n">
        <v>0.0612375883859706</v>
      </c>
      <c r="BB1593" s="19"/>
      <c r="BC1593" s="19" t="n">
        <v>0.074481641870645</v>
      </c>
      <c r="BD1593" s="19" t="n">
        <v>0.0709973452829719</v>
      </c>
      <c r="BE1593" s="19" t="n">
        <v>0.0820997170400255</v>
      </c>
      <c r="BF1593" s="19" t="n">
        <v>0.118141776825049</v>
      </c>
      <c r="BG1593" s="19" t="n">
        <v>0.191629266631487</v>
      </c>
    </row>
    <row r="1594">
      <c r="C1594" s="19"/>
      <c r="D1594" s="19"/>
      <c r="E1594" s="19"/>
      <c r="F1594" s="19"/>
      <c r="G1594" s="19"/>
      <c r="H1594" s="19"/>
      <c r="I1594" s="19"/>
      <c r="J1594" s="19"/>
      <c r="K1594" s="19"/>
      <c r="L1594" s="19"/>
      <c r="M1594" s="19"/>
      <c r="N1594" s="19"/>
      <c r="O1594" s="19"/>
      <c r="P1594" s="19"/>
      <c r="Q1594" s="19"/>
      <c r="R1594" s="19"/>
      <c r="S1594" s="19"/>
      <c r="T1594" s="19"/>
      <c r="U1594" s="19"/>
      <c r="V1594" s="19"/>
      <c r="W1594" s="19"/>
      <c r="X1594" s="19"/>
      <c r="Y1594" s="19"/>
      <c r="Z1594" s="19"/>
      <c r="AA1594" s="19"/>
      <c r="AB1594" s="19"/>
      <c r="AC1594" s="19"/>
      <c r="AD1594" s="19"/>
      <c r="AE1594" s="19"/>
      <c r="AF1594" s="19"/>
      <c r="AG1594" s="19"/>
      <c r="AH1594" s="19"/>
      <c r="AI1594" s="19"/>
      <c r="AJ1594" s="19"/>
      <c r="AK1594" s="19"/>
      <c r="AL1594" s="19"/>
      <c r="AM1594" s="19"/>
      <c r="AN1594" s="19"/>
      <c r="AO1594" s="19"/>
      <c r="AP1594" s="19"/>
      <c r="AQ1594" s="19"/>
      <c r="AR1594" s="19"/>
      <c r="AS1594" s="19"/>
      <c r="AT1594" s="19"/>
      <c r="AU1594" s="19"/>
      <c r="AV1594" s="19"/>
      <c r="AW1594" s="19"/>
      <c r="AX1594" s="19"/>
      <c r="AY1594" s="19"/>
      <c r="AZ1594" s="19"/>
      <c r="BA1594" s="19"/>
      <c r="BB1594" s="19"/>
      <c r="BC1594" s="19"/>
      <c r="BD1594" s="19"/>
      <c r="BE1594" s="19"/>
      <c r="BF1594" s="19"/>
      <c r="BG1594" s="19"/>
    </row>
    <row r="1595">
      <c r="B1595" s="7" t="s">
        <v>618</v>
      </c>
      <c r="C1595" s="19"/>
      <c r="D1595" s="19"/>
      <c r="E1595" s="19"/>
      <c r="F1595" s="19"/>
      <c r="G1595" s="19"/>
      <c r="H1595" s="19"/>
      <c r="I1595" s="19"/>
      <c r="J1595" s="19"/>
      <c r="K1595" s="19"/>
      <c r="L1595" s="19"/>
      <c r="M1595" s="19"/>
      <c r="N1595" s="19"/>
      <c r="O1595" s="19"/>
      <c r="P1595" s="19"/>
      <c r="Q1595" s="19"/>
      <c r="R1595" s="19"/>
      <c r="S1595" s="19"/>
      <c r="T1595" s="19"/>
      <c r="U1595" s="19"/>
      <c r="V1595" s="19"/>
      <c r="W1595" s="19"/>
      <c r="X1595" s="19"/>
      <c r="Y1595" s="19"/>
      <c r="Z1595" s="19"/>
      <c r="AA1595" s="19"/>
      <c r="AB1595" s="19"/>
      <c r="AC1595" s="19"/>
      <c r="AD1595" s="19"/>
      <c r="AE1595" s="19"/>
      <c r="AF1595" s="19"/>
      <c r="AG1595" s="19"/>
      <c r="AH1595" s="19"/>
      <c r="AI1595" s="19"/>
      <c r="AJ1595" s="19"/>
      <c r="AK1595" s="19"/>
      <c r="AL1595" s="19"/>
      <c r="AM1595" s="19"/>
      <c r="AN1595" s="19"/>
      <c r="AO1595" s="19"/>
      <c r="AP1595" s="19"/>
      <c r="AQ1595" s="19"/>
      <c r="AR1595" s="19"/>
      <c r="AS1595" s="19"/>
      <c r="AT1595" s="19"/>
      <c r="AU1595" s="19"/>
      <c r="AV1595" s="19"/>
      <c r="AW1595" s="19"/>
      <c r="AX1595" s="19"/>
      <c r="AY1595" s="19"/>
      <c r="AZ1595" s="19"/>
      <c r="BA1595" s="19"/>
      <c r="BB1595" s="19"/>
      <c r="BC1595" s="19"/>
      <c r="BD1595" s="19"/>
      <c r="BE1595" s="19"/>
      <c r="BF1595" s="19"/>
      <c r="BG1595" s="19"/>
    </row>
    <row r="1596">
      <c r="B1596" s="26" t="s">
        <v>331</v>
      </c>
      <c r="C1596" s="19"/>
      <c r="D1596" s="19"/>
      <c r="E1596" s="19"/>
      <c r="F1596" s="19"/>
      <c r="G1596" s="19"/>
      <c r="H1596" s="19"/>
      <c r="I1596" s="19"/>
      <c r="J1596" s="19"/>
      <c r="K1596" s="19"/>
      <c r="L1596" s="19"/>
      <c r="M1596" s="19"/>
      <c r="N1596" s="19"/>
      <c r="O1596" s="19"/>
      <c r="P1596" s="19"/>
      <c r="Q1596" s="19"/>
      <c r="R1596" s="19"/>
      <c r="S1596" s="19"/>
      <c r="T1596" s="19"/>
      <c r="U1596" s="19"/>
      <c r="V1596" s="19"/>
      <c r="W1596" s="19"/>
      <c r="X1596" s="19"/>
      <c r="Y1596" s="19"/>
      <c r="Z1596" s="19"/>
      <c r="AA1596" s="19"/>
      <c r="AB1596" s="19"/>
      <c r="AC1596" s="19"/>
      <c r="AD1596" s="19"/>
      <c r="AE1596" s="19"/>
      <c r="AF1596" s="19"/>
      <c r="AG1596" s="19"/>
      <c r="AH1596" s="19"/>
      <c r="AI1596" s="19"/>
      <c r="AJ1596" s="19"/>
      <c r="AK1596" s="19"/>
      <c r="AL1596" s="19"/>
      <c r="AM1596" s="19"/>
      <c r="AN1596" s="19"/>
      <c r="AO1596" s="19"/>
      <c r="AP1596" s="19"/>
      <c r="AQ1596" s="19"/>
      <c r="AR1596" s="19"/>
      <c r="AS1596" s="19"/>
      <c r="AT1596" s="19"/>
      <c r="AU1596" s="19"/>
      <c r="AV1596" s="19"/>
      <c r="AW1596" s="19"/>
      <c r="AX1596" s="19"/>
      <c r="AY1596" s="19"/>
      <c r="AZ1596" s="19"/>
      <c r="BA1596" s="19"/>
      <c r="BB1596" s="19"/>
      <c r="BC1596" s="19"/>
      <c r="BD1596" s="19"/>
      <c r="BE1596" s="19"/>
      <c r="BF1596" s="19"/>
      <c r="BG1596" s="19"/>
    </row>
    <row r="1597">
      <c r="B1597" t="s">
        <v>595</v>
      </c>
      <c r="C1597" s="19" t="n">
        <v>0.167157282643542</v>
      </c>
      <c r="D1597" s="19" t="n">
        <v>0.164773960902216</v>
      </c>
      <c r="E1597" s="19" t="n">
        <v>0.169753181544845</v>
      </c>
      <c r="F1597" s="19"/>
      <c r="G1597" s="19" t="n">
        <v>0.100568843488647</v>
      </c>
      <c r="H1597" s="19" t="n">
        <v>0.098497784637582</v>
      </c>
      <c r="I1597" s="19" t="n">
        <v>0.191896984319812</v>
      </c>
      <c r="J1597" s="19" t="n">
        <v>0.104338129017118</v>
      </c>
      <c r="K1597" s="19" t="n">
        <v>0.332479036501092</v>
      </c>
      <c r="L1597" s="19" t="n">
        <v>0.181096986753554</v>
      </c>
      <c r="M1597" s="19"/>
      <c r="N1597" s="19" t="n">
        <v>0.119819442846014</v>
      </c>
      <c r="O1597" s="19" t="n">
        <v>0.202741087730755</v>
      </c>
      <c r="P1597" s="19" t="n">
        <v>0.16377510556956</v>
      </c>
      <c r="Q1597" s="19" t="n">
        <v>0.191438732475932</v>
      </c>
      <c r="R1597" s="19"/>
      <c r="S1597" s="19" t="n">
        <v>0.0588975926315463</v>
      </c>
      <c r="T1597" s="19" t="n">
        <v>0.237122355311799</v>
      </c>
      <c r="U1597" s="19" t="n">
        <v>0.288102017632938</v>
      </c>
      <c r="V1597" s="19" t="n">
        <v>0.109670510649534</v>
      </c>
      <c r="W1597" s="19" t="n">
        <v>0.0861155896220023</v>
      </c>
      <c r="X1597" s="19" t="n">
        <v>0.202060243366228</v>
      </c>
      <c r="Y1597" s="19" t="n">
        <v>0.0769347103714517</v>
      </c>
      <c r="Z1597" s="19" t="n">
        <v>0.170463218419065</v>
      </c>
      <c r="AA1597" s="19" t="n">
        <v>0.186873869681908</v>
      </c>
      <c r="AB1597" s="19" t="n">
        <v>0.218074278491474</v>
      </c>
      <c r="AC1597" s="19" t="n">
        <v>0.325817761013034</v>
      </c>
      <c r="AD1597" s="19" t="n">
        <v>0.143349028160669</v>
      </c>
      <c r="AE1597" s="19"/>
      <c r="AF1597" s="19" t="n">
        <v>0.201396174297146</v>
      </c>
      <c r="AG1597" s="19" t="n">
        <v>0.136413649693611</v>
      </c>
      <c r="AH1597" s="19" t="n">
        <v>0.230462837384914</v>
      </c>
      <c r="AI1597" s="19"/>
      <c r="AJ1597" s="19" t="n">
        <v>0.188229963961819</v>
      </c>
      <c r="AK1597" s="19" t="n">
        <v>0.144474248117763</v>
      </c>
      <c r="AL1597" s="19" t="n">
        <v>0.0698956089973846</v>
      </c>
      <c r="AM1597" s="19" t="n">
        <v>0.438817285864599</v>
      </c>
      <c r="AN1597" s="19" t="n">
        <v>0.117185752280783</v>
      </c>
      <c r="AO1597" s="19"/>
      <c r="AP1597" s="19" t="n">
        <v>0.18494571138933</v>
      </c>
      <c r="AQ1597" s="19" t="n">
        <v>0.134430423426036</v>
      </c>
      <c r="AR1597" s="19" t="n">
        <v>0.14785891729442</v>
      </c>
      <c r="AS1597" s="19" t="n">
        <v>0.196977864117217</v>
      </c>
      <c r="AT1597" s="19" t="n">
        <v>0.248065589205487</v>
      </c>
      <c r="AU1597" s="19"/>
      <c r="AV1597" s="19" t="n">
        <v>0.126994665598782</v>
      </c>
      <c r="AW1597" s="19" t="n">
        <v>0.14765974929879</v>
      </c>
      <c r="AX1597" s="19" t="n">
        <v>0.160527424723664</v>
      </c>
      <c r="AY1597" s="19" t="n">
        <v>0.208632288630011</v>
      </c>
      <c r="AZ1597" s="19" t="n">
        <v>0.224216102622899</v>
      </c>
      <c r="BA1597" s="19" t="n">
        <v>0.175902254304049</v>
      </c>
      <c r="BB1597" s="19"/>
      <c r="BC1597" s="19" t="n">
        <v>0.225680086031273</v>
      </c>
      <c r="BD1597" s="19" t="n">
        <v>0.198269989686302</v>
      </c>
      <c r="BE1597" s="19" t="n">
        <v>0.145083767043063</v>
      </c>
      <c r="BF1597" s="19" t="n">
        <v>0.069268713660842</v>
      </c>
      <c r="BG1597" s="19" t="n">
        <v>0</v>
      </c>
    </row>
    <row r="1598">
      <c r="B1598" t="s">
        <v>596</v>
      </c>
      <c r="C1598" s="19" t="n">
        <v>0.504343054122477</v>
      </c>
      <c r="D1598" s="19" t="n">
        <v>0.491357546264256</v>
      </c>
      <c r="E1598" s="19" t="n">
        <v>0.51848678679504</v>
      </c>
      <c r="F1598" s="19"/>
      <c r="G1598" s="19" t="n">
        <v>0.456406555548092</v>
      </c>
      <c r="H1598" s="19" t="n">
        <v>0.467924069999722</v>
      </c>
      <c r="I1598" s="19" t="n">
        <v>0.46713173045725</v>
      </c>
      <c r="J1598" s="19" t="n">
        <v>0.622282213554487</v>
      </c>
      <c r="K1598" s="19" t="n">
        <v>0.419879843299049</v>
      </c>
      <c r="L1598" s="19" t="n">
        <v>0.564032573427619</v>
      </c>
      <c r="M1598" s="19"/>
      <c r="N1598" s="19" t="n">
        <v>0.532387793865264</v>
      </c>
      <c r="O1598" s="19" t="n">
        <v>0.498990173880839</v>
      </c>
      <c r="P1598" s="19" t="n">
        <v>0.516934242218395</v>
      </c>
      <c r="Q1598" s="19" t="n">
        <v>0.457259122387658</v>
      </c>
      <c r="R1598" s="19"/>
      <c r="S1598" s="19" t="n">
        <v>0.464986110696148</v>
      </c>
      <c r="T1598" s="19" t="n">
        <v>0.429644517338804</v>
      </c>
      <c r="U1598" s="19" t="n">
        <v>0.467954682069696</v>
      </c>
      <c r="V1598" s="19" t="n">
        <v>0.577691599263372</v>
      </c>
      <c r="W1598" s="19" t="n">
        <v>0.59850367536702</v>
      </c>
      <c r="X1598" s="19" t="n">
        <v>0.46045430086726</v>
      </c>
      <c r="Y1598" s="19" t="n">
        <v>0.564377780705586</v>
      </c>
      <c r="Z1598" s="19" t="n">
        <v>0.499634335392889</v>
      </c>
      <c r="AA1598" s="19" t="n">
        <v>0.468364081983949</v>
      </c>
      <c r="AB1598" s="19" t="n">
        <v>0.538184261804544</v>
      </c>
      <c r="AC1598" s="19" t="n">
        <v>0.49383623772046</v>
      </c>
      <c r="AD1598" s="19" t="n">
        <v>0.623628569879266</v>
      </c>
      <c r="AE1598" s="19"/>
      <c r="AF1598" s="19" t="n">
        <v>0.531439319636588</v>
      </c>
      <c r="AG1598" s="19" t="n">
        <v>0.540318597149206</v>
      </c>
      <c r="AH1598" s="19" t="n">
        <v>0.345057235008053</v>
      </c>
      <c r="AI1598" s="19"/>
      <c r="AJ1598" s="19" t="n">
        <v>0.523853807837838</v>
      </c>
      <c r="AK1598" s="19" t="n">
        <v>0.493831323540005</v>
      </c>
      <c r="AL1598" s="19" t="n">
        <v>0.595643907959024</v>
      </c>
      <c r="AM1598" s="19" t="n">
        <v>0.42159916868404</v>
      </c>
      <c r="AN1598" s="19" t="n">
        <v>0.543814302628629</v>
      </c>
      <c r="AO1598" s="19"/>
      <c r="AP1598" s="19" t="n">
        <v>0.52561590426991</v>
      </c>
      <c r="AQ1598" s="19" t="n">
        <v>0.496003173089827</v>
      </c>
      <c r="AR1598" s="19" t="n">
        <v>0.509392995415442</v>
      </c>
      <c r="AS1598" s="19" t="n">
        <v>0.477285647497215</v>
      </c>
      <c r="AT1598" s="19" t="n">
        <v>0.535892606531675</v>
      </c>
      <c r="AU1598" s="19"/>
      <c r="AV1598" s="19" t="n">
        <v>0.480152131866682</v>
      </c>
      <c r="AW1598" s="19" t="n">
        <v>0.543034510928456</v>
      </c>
      <c r="AX1598" s="19" t="n">
        <v>0.579450617050388</v>
      </c>
      <c r="AY1598" s="19" t="n">
        <v>0.492797336712396</v>
      </c>
      <c r="AZ1598" s="19" t="n">
        <v>0.376348810695444</v>
      </c>
      <c r="BA1598" s="19" t="n">
        <v>0.534322757618896</v>
      </c>
      <c r="BB1598" s="19"/>
      <c r="BC1598" s="19" t="n">
        <v>0.450163582113775</v>
      </c>
      <c r="BD1598" s="19" t="n">
        <v>0.537778066152186</v>
      </c>
      <c r="BE1598" s="19" t="n">
        <v>0.492192698647562</v>
      </c>
      <c r="BF1598" s="19" t="n">
        <v>0.549501837429823</v>
      </c>
      <c r="BG1598" s="19" t="n">
        <v>0.283783413072034</v>
      </c>
    </row>
    <row r="1599">
      <c r="B1599" t="s">
        <v>597</v>
      </c>
      <c r="C1599" s="19" t="n">
        <v>0.234118976150371</v>
      </c>
      <c r="D1599" s="19" t="n">
        <v>0.248601514678305</v>
      </c>
      <c r="E1599" s="19" t="n">
        <v>0.218344687181803</v>
      </c>
      <c r="F1599" s="19"/>
      <c r="G1599" s="19" t="n">
        <v>0.287278390170459</v>
      </c>
      <c r="H1599" s="19" t="n">
        <v>0.290989786668283</v>
      </c>
      <c r="I1599" s="19" t="n">
        <v>0.247793335877497</v>
      </c>
      <c r="J1599" s="19" t="n">
        <v>0.189079596713032</v>
      </c>
      <c r="K1599" s="19" t="n">
        <v>0.215204359167361</v>
      </c>
      <c r="L1599" s="19" t="n">
        <v>0.188654857777982</v>
      </c>
      <c r="M1599" s="19"/>
      <c r="N1599" s="19" t="n">
        <v>0.229317460831668</v>
      </c>
      <c r="O1599" s="19" t="n">
        <v>0.205768609062313</v>
      </c>
      <c r="P1599" s="19" t="n">
        <v>0.253393181221333</v>
      </c>
      <c r="Q1599" s="19" t="n">
        <v>0.257878846969229</v>
      </c>
      <c r="R1599" s="19"/>
      <c r="S1599" s="19" t="n">
        <v>0.249833325563467</v>
      </c>
      <c r="T1599" s="19" t="n">
        <v>0.251645715826711</v>
      </c>
      <c r="U1599" s="19" t="n">
        <v>0.243943300297366</v>
      </c>
      <c r="V1599" s="19" t="n">
        <v>0.146214128761762</v>
      </c>
      <c r="W1599" s="19" t="n">
        <v>0.26797408069936</v>
      </c>
      <c r="X1599" s="19" t="n">
        <v>0.305419593602819</v>
      </c>
      <c r="Y1599" s="19" t="n">
        <v>0.298364762923618</v>
      </c>
      <c r="Z1599" s="19" t="n">
        <v>0.292392392017713</v>
      </c>
      <c r="AA1599" s="19" t="n">
        <v>0.229314216566455</v>
      </c>
      <c r="AB1599" s="19" t="n">
        <v>0.157099319204089</v>
      </c>
      <c r="AC1599" s="19" t="n">
        <v>0.180346001266506</v>
      </c>
      <c r="AD1599" s="19" t="n">
        <v>0.172595144384508</v>
      </c>
      <c r="AE1599" s="19"/>
      <c r="AF1599" s="19" t="n">
        <v>0.198732126231944</v>
      </c>
      <c r="AG1599" s="19" t="n">
        <v>0.246348067174383</v>
      </c>
      <c r="AH1599" s="19" t="n">
        <v>0.251004707297877</v>
      </c>
      <c r="AI1599" s="19"/>
      <c r="AJ1599" s="19" t="n">
        <v>0.221516884872267</v>
      </c>
      <c r="AK1599" s="19" t="n">
        <v>0.246273234665377</v>
      </c>
      <c r="AL1599" s="19" t="n">
        <v>0.311428765972543</v>
      </c>
      <c r="AM1599" s="19" t="n">
        <v>0.139583545451361</v>
      </c>
      <c r="AN1599" s="19" t="n">
        <v>0.186406600464458</v>
      </c>
      <c r="AO1599" s="19"/>
      <c r="AP1599" s="19" t="n">
        <v>0.199132314023941</v>
      </c>
      <c r="AQ1599" s="19" t="n">
        <v>0.271784663663525</v>
      </c>
      <c r="AR1599" s="19" t="n">
        <v>0.312266823948939</v>
      </c>
      <c r="AS1599" s="19" t="n">
        <v>0.212114057507293</v>
      </c>
      <c r="AT1599" s="19" t="n">
        <v>0.118815845254431</v>
      </c>
      <c r="AU1599" s="19"/>
      <c r="AV1599" s="19" t="n">
        <v>0.281811453706277</v>
      </c>
      <c r="AW1599" s="19" t="n">
        <v>0.217059322384632</v>
      </c>
      <c r="AX1599" s="19" t="n">
        <v>0.238317947035103</v>
      </c>
      <c r="AY1599" s="19" t="n">
        <v>0.1975739763017</v>
      </c>
      <c r="AZ1599" s="19" t="n">
        <v>0.23715068507921</v>
      </c>
      <c r="BA1599" s="19" t="n">
        <v>0.218234150078213</v>
      </c>
      <c r="BB1599" s="19"/>
      <c r="BC1599" s="19" t="n">
        <v>0.242203731406819</v>
      </c>
      <c r="BD1599" s="19" t="n">
        <v>0.205001002852753</v>
      </c>
      <c r="BE1599" s="19" t="n">
        <v>0.269305889687733</v>
      </c>
      <c r="BF1599" s="19" t="n">
        <v>0.252669236656861</v>
      </c>
      <c r="BG1599" s="19" t="n">
        <v>0.29653282468265</v>
      </c>
    </row>
    <row r="1600">
      <c r="B1600" t="s">
        <v>598</v>
      </c>
      <c r="C1600" s="19" t="n">
        <v>0.0943806870836097</v>
      </c>
      <c r="D1600" s="19" t="n">
        <v>0.0952669781552227</v>
      </c>
      <c r="E1600" s="19" t="n">
        <v>0.0934153444783117</v>
      </c>
      <c r="F1600" s="19"/>
      <c r="G1600" s="19" t="n">
        <v>0.155746210792802</v>
      </c>
      <c r="H1600" s="19" t="n">
        <v>0.142588358694413</v>
      </c>
      <c r="I1600" s="19" t="n">
        <v>0.0931779493454417</v>
      </c>
      <c r="J1600" s="19" t="n">
        <v>0.0843000607153623</v>
      </c>
      <c r="K1600" s="19" t="n">
        <v>0.0324367610324993</v>
      </c>
      <c r="L1600" s="19" t="n">
        <v>0.0662155820408442</v>
      </c>
      <c r="M1600" s="19"/>
      <c r="N1600" s="19" t="n">
        <v>0.118475302457053</v>
      </c>
      <c r="O1600" s="19" t="n">
        <v>0.0925001293260935</v>
      </c>
      <c r="P1600" s="19" t="n">
        <v>0.0658974709907125</v>
      </c>
      <c r="Q1600" s="19" t="n">
        <v>0.0934232981671814</v>
      </c>
      <c r="R1600" s="19"/>
      <c r="S1600" s="19" t="n">
        <v>0.226282971108838</v>
      </c>
      <c r="T1600" s="19" t="n">
        <v>0.0815874115226853</v>
      </c>
      <c r="U1600" s="19" t="n">
        <v>0</v>
      </c>
      <c r="V1600" s="19" t="n">
        <v>0.166423761325332</v>
      </c>
      <c r="W1600" s="19" t="n">
        <v>0.0474066543116181</v>
      </c>
      <c r="X1600" s="19" t="n">
        <v>0.0320658621636927</v>
      </c>
      <c r="Y1600" s="19" t="n">
        <v>0.0603227459993443</v>
      </c>
      <c r="Z1600" s="19" t="n">
        <v>0.0375100541703338</v>
      </c>
      <c r="AA1600" s="19" t="n">
        <v>0.115447831767688</v>
      </c>
      <c r="AB1600" s="19" t="n">
        <v>0.0866421404998938</v>
      </c>
      <c r="AC1600" s="19" t="n">
        <v>0</v>
      </c>
      <c r="AD1600" s="19" t="n">
        <v>0.0604272575755575</v>
      </c>
      <c r="AE1600" s="19"/>
      <c r="AF1600" s="19" t="n">
        <v>0.0684323798343229</v>
      </c>
      <c r="AG1600" s="19" t="n">
        <v>0.0769196859827999</v>
      </c>
      <c r="AH1600" s="19" t="n">
        <v>0.173475220309156</v>
      </c>
      <c r="AI1600" s="19"/>
      <c r="AJ1600" s="19" t="n">
        <v>0.0663993433280757</v>
      </c>
      <c r="AK1600" s="19" t="n">
        <v>0.115421193676855</v>
      </c>
      <c r="AL1600" s="19" t="n">
        <v>0.0230317170710484</v>
      </c>
      <c r="AM1600" s="19" t="n">
        <v>0</v>
      </c>
      <c r="AN1600" s="19" t="n">
        <v>0.15259334462613</v>
      </c>
      <c r="AO1600" s="19"/>
      <c r="AP1600" s="19" t="n">
        <v>0.0903060703168193</v>
      </c>
      <c r="AQ1600" s="19" t="n">
        <v>0.097781739820612</v>
      </c>
      <c r="AR1600" s="19" t="n">
        <v>0.0304812633411995</v>
      </c>
      <c r="AS1600" s="19" t="n">
        <v>0.113622430878275</v>
      </c>
      <c r="AT1600" s="19" t="n">
        <v>0.0972259590084064</v>
      </c>
      <c r="AU1600" s="19"/>
      <c r="AV1600" s="19" t="n">
        <v>0.111041748828259</v>
      </c>
      <c r="AW1600" s="19" t="n">
        <v>0.092246417388122</v>
      </c>
      <c r="AX1600" s="19" t="n">
        <v>0.0217040111908453</v>
      </c>
      <c r="AY1600" s="19" t="n">
        <v>0.100996398355894</v>
      </c>
      <c r="AZ1600" s="19" t="n">
        <v>0.162284401602447</v>
      </c>
      <c r="BA1600" s="19" t="n">
        <v>0.0715408379988417</v>
      </c>
      <c r="BB1600" s="19"/>
      <c r="BC1600" s="19" t="n">
        <v>0.0819526004481331</v>
      </c>
      <c r="BD1600" s="19" t="n">
        <v>0.0589509413087598</v>
      </c>
      <c r="BE1600" s="19" t="n">
        <v>0.0934176446216422</v>
      </c>
      <c r="BF1600" s="19" t="n">
        <v>0.128560212252474</v>
      </c>
      <c r="BG1600" s="19" t="n">
        <v>0.419683762245316</v>
      </c>
    </row>
    <row r="1601">
      <c r="C1601" s="19"/>
      <c r="D1601" s="19"/>
      <c r="E1601" s="19"/>
      <c r="F1601" s="19"/>
      <c r="G1601" s="19"/>
      <c r="H1601" s="19"/>
      <c r="I1601" s="19"/>
      <c r="J1601" s="19"/>
      <c r="K1601" s="19"/>
      <c r="L1601" s="19"/>
      <c r="M1601" s="19"/>
      <c r="N1601" s="19"/>
      <c r="O1601" s="19"/>
      <c r="P1601" s="19"/>
      <c r="Q1601" s="19"/>
      <c r="R1601" s="19"/>
      <c r="S1601" s="19"/>
      <c r="T1601" s="19"/>
      <c r="U1601" s="19"/>
      <c r="V1601" s="19"/>
      <c r="W1601" s="19"/>
      <c r="X1601" s="19"/>
      <c r="Y1601" s="19"/>
      <c r="Z1601" s="19"/>
      <c r="AA1601" s="19"/>
      <c r="AB1601" s="19"/>
      <c r="AC1601" s="19"/>
      <c r="AD1601" s="19"/>
      <c r="AE1601" s="19"/>
      <c r="AF1601" s="19"/>
      <c r="AG1601" s="19"/>
      <c r="AH1601" s="19"/>
      <c r="AI1601" s="19"/>
      <c r="AJ1601" s="19"/>
      <c r="AK1601" s="19"/>
      <c r="AL1601" s="19"/>
      <c r="AM1601" s="19"/>
      <c r="AN1601" s="19"/>
      <c r="AO1601" s="19"/>
      <c r="AP1601" s="19"/>
      <c r="AQ1601" s="19"/>
      <c r="AR1601" s="19"/>
      <c r="AS1601" s="19"/>
      <c r="AT1601" s="19"/>
      <c r="AU1601" s="19"/>
      <c r="AV1601" s="19"/>
      <c r="AW1601" s="19"/>
      <c r="AX1601" s="19"/>
      <c r="AY1601" s="19"/>
      <c r="AZ1601" s="19"/>
      <c r="BA1601" s="19"/>
      <c r="BB1601" s="19"/>
      <c r="BC1601" s="19"/>
      <c r="BD1601" s="19"/>
      <c r="BE1601" s="19"/>
      <c r="BF1601" s="19"/>
      <c r="BG1601" s="19"/>
    </row>
    <row r="1602">
      <c r="B1602" s="7" t="s">
        <v>632</v>
      </c>
      <c r="C1602" s="19"/>
      <c r="D1602" s="19"/>
      <c r="E1602" s="19"/>
      <c r="F1602" s="19"/>
      <c r="G1602" s="19"/>
      <c r="H1602" s="19"/>
      <c r="I1602" s="19"/>
      <c r="J1602" s="19"/>
      <c r="K1602" s="19"/>
      <c r="L1602" s="19"/>
      <c r="M1602" s="19"/>
      <c r="N1602" s="19"/>
      <c r="O1602" s="19"/>
      <c r="P1602" s="19"/>
      <c r="Q1602" s="19"/>
      <c r="R1602" s="19"/>
      <c r="S1602" s="19"/>
      <c r="T1602" s="19"/>
      <c r="U1602" s="19"/>
      <c r="V1602" s="19"/>
      <c r="W1602" s="19"/>
      <c r="X1602" s="19"/>
      <c r="Y1602" s="19"/>
      <c r="Z1602" s="19"/>
      <c r="AA1602" s="19"/>
      <c r="AB1602" s="19"/>
      <c r="AC1602" s="19"/>
      <c r="AD1602" s="19"/>
      <c r="AE1602" s="19"/>
      <c r="AF1602" s="19"/>
      <c r="AG1602" s="19"/>
      <c r="AH1602" s="19"/>
      <c r="AI1602" s="19"/>
      <c r="AJ1602" s="19"/>
      <c r="AK1602" s="19"/>
      <c r="AL1602" s="19"/>
      <c r="AM1602" s="19"/>
      <c r="AN1602" s="19"/>
      <c r="AO1602" s="19"/>
      <c r="AP1602" s="19"/>
      <c r="AQ1602" s="19"/>
      <c r="AR1602" s="19"/>
      <c r="AS1602" s="19"/>
      <c r="AT1602" s="19"/>
      <c r="AU1602" s="19"/>
      <c r="AV1602" s="19"/>
      <c r="AW1602" s="19"/>
      <c r="AX1602" s="19"/>
      <c r="AY1602" s="19"/>
      <c r="AZ1602" s="19"/>
      <c r="BA1602" s="19"/>
      <c r="BB1602" s="19"/>
      <c r="BC1602" s="19"/>
      <c r="BD1602" s="19"/>
      <c r="BE1602" s="19"/>
      <c r="BF1602" s="19"/>
      <c r="BG1602" s="19"/>
    </row>
    <row r="1603">
      <c r="B1603" s="26" t="s">
        <v>331</v>
      </c>
      <c r="C1603" s="19"/>
      <c r="D1603" s="19"/>
      <c r="E1603" s="19"/>
      <c r="F1603" s="19"/>
      <c r="G1603" s="19"/>
      <c r="H1603" s="19"/>
      <c r="I1603" s="19"/>
      <c r="J1603" s="19"/>
      <c r="K1603" s="19"/>
      <c r="L1603" s="19"/>
      <c r="M1603" s="19"/>
      <c r="N1603" s="19"/>
      <c r="O1603" s="19"/>
      <c r="P1603" s="19"/>
      <c r="Q1603" s="19"/>
      <c r="R1603" s="19"/>
      <c r="S1603" s="19"/>
      <c r="T1603" s="19"/>
      <c r="U1603" s="19"/>
      <c r="V1603" s="19"/>
      <c r="W1603" s="19"/>
      <c r="X1603" s="19"/>
      <c r="Y1603" s="19"/>
      <c r="Z1603" s="19"/>
      <c r="AA1603" s="19"/>
      <c r="AB1603" s="19"/>
      <c r="AC1603" s="19"/>
      <c r="AD1603" s="19"/>
      <c r="AE1603" s="19"/>
      <c r="AF1603" s="19"/>
      <c r="AG1603" s="19"/>
      <c r="AH1603" s="19"/>
      <c r="AI1603" s="19"/>
      <c r="AJ1603" s="19"/>
      <c r="AK1603" s="19"/>
      <c r="AL1603" s="19"/>
      <c r="AM1603" s="19"/>
      <c r="AN1603" s="19"/>
      <c r="AO1603" s="19"/>
      <c r="AP1603" s="19"/>
      <c r="AQ1603" s="19"/>
      <c r="AR1603" s="19"/>
      <c r="AS1603" s="19"/>
      <c r="AT1603" s="19"/>
      <c r="AU1603" s="19"/>
      <c r="AV1603" s="19"/>
      <c r="AW1603" s="19"/>
      <c r="AX1603" s="19"/>
      <c r="AY1603" s="19"/>
      <c r="AZ1603" s="19"/>
      <c r="BA1603" s="19"/>
      <c r="BB1603" s="19"/>
      <c r="BC1603" s="19"/>
      <c r="BD1603" s="19"/>
      <c r="BE1603" s="19"/>
      <c r="BF1603" s="19"/>
      <c r="BG1603" s="19"/>
    </row>
    <row r="1604">
      <c r="B1604" t="s">
        <v>619</v>
      </c>
      <c r="C1604" s="19" t="n">
        <v>0.492516253552811</v>
      </c>
      <c r="D1604" s="19" t="n">
        <v>0.480781166419592</v>
      </c>
      <c r="E1604" s="19" t="n">
        <v>0.503724150259077</v>
      </c>
      <c r="F1604" s="19"/>
      <c r="G1604" s="19" t="n">
        <v>0.441933361933833</v>
      </c>
      <c r="H1604" s="19" t="n">
        <v>0.426141752805667</v>
      </c>
      <c r="I1604" s="19" t="n">
        <v>0.453597921448522</v>
      </c>
      <c r="J1604" s="19" t="n">
        <v>0.594397207336182</v>
      </c>
      <c r="K1604" s="19" t="n">
        <v>0.508786148970319</v>
      </c>
      <c r="L1604" s="19" t="n">
        <v>0.525466551613843</v>
      </c>
      <c r="M1604" s="19"/>
      <c r="N1604" s="19" t="n">
        <v>0.483807517199078</v>
      </c>
      <c r="O1604" s="19" t="n">
        <v>0.540759761485725</v>
      </c>
      <c r="P1604" s="19" t="n">
        <v>0.439733103728874</v>
      </c>
      <c r="Q1604" s="19" t="n">
        <v>0.496497014870456</v>
      </c>
      <c r="R1604" s="19"/>
      <c r="S1604" s="19" t="n">
        <v>0.427691433599281</v>
      </c>
      <c r="T1604" s="19" t="n">
        <v>0.448369440644889</v>
      </c>
      <c r="U1604" s="19" t="n">
        <v>0.512897562509591</v>
      </c>
      <c r="V1604" s="19" t="n">
        <v>0.505695196691864</v>
      </c>
      <c r="W1604" s="19" t="n">
        <v>0.54950971559765</v>
      </c>
      <c r="X1604" s="19" t="n">
        <v>0.547880197603706</v>
      </c>
      <c r="Y1604" s="19" t="n">
        <v>0.483355755386977</v>
      </c>
      <c r="Z1604" s="19" t="n">
        <v>0.492959518935181</v>
      </c>
      <c r="AA1604" s="19" t="n">
        <v>0.465106215787837</v>
      </c>
      <c r="AB1604" s="19" t="n">
        <v>0.519132988872518</v>
      </c>
      <c r="AC1604" s="19" t="n">
        <v>0.594169423677092</v>
      </c>
      <c r="AD1604" s="19" t="n">
        <v>0.464995560534483</v>
      </c>
      <c r="AE1604" s="19"/>
      <c r="AF1604" s="19" t="n">
        <v>0.38408253829042</v>
      </c>
      <c r="AG1604" s="19" t="n">
        <v>0.599459020487427</v>
      </c>
      <c r="AH1604" s="19" t="n">
        <v>0.401222725273178</v>
      </c>
      <c r="AI1604" s="19"/>
      <c r="AJ1604" s="19" t="n">
        <v>0.420271745204695</v>
      </c>
      <c r="AK1604" s="19" t="n">
        <v>0.56550152380996</v>
      </c>
      <c r="AL1604" s="19" t="n">
        <v>0.592735294658389</v>
      </c>
      <c r="AM1604" s="19" t="n">
        <v>0.0842879836984659</v>
      </c>
      <c r="AN1604" s="19" t="n">
        <v>0.43550238799589</v>
      </c>
      <c r="AO1604" s="19"/>
      <c r="AP1604" s="19" t="n">
        <v>0.427783532291718</v>
      </c>
      <c r="AQ1604" s="19" t="n">
        <v>0.557623841110647</v>
      </c>
      <c r="AR1604" s="19" t="n">
        <v>0.634323749255589</v>
      </c>
      <c r="AS1604" s="19" t="n">
        <v>0.301514577645693</v>
      </c>
      <c r="AT1604" s="19" t="n">
        <v>0.688208620173618</v>
      </c>
      <c r="AU1604" s="19"/>
      <c r="AV1604" s="19" t="n">
        <v>0.540921405801774</v>
      </c>
      <c r="AW1604" s="19" t="n">
        <v>0.422273486828324</v>
      </c>
      <c r="AX1604" s="19" t="n">
        <v>0.66219852723801</v>
      </c>
      <c r="AY1604" s="19" t="n">
        <v>0.274280604383112</v>
      </c>
      <c r="AZ1604" s="19" t="n">
        <v>0.645258972944256</v>
      </c>
      <c r="BA1604" s="19" t="n">
        <v>0.544901025747465</v>
      </c>
      <c r="BB1604" s="19"/>
      <c r="BC1604" s="19" t="n">
        <v>0.417910611126229</v>
      </c>
      <c r="BD1604" s="19" t="n">
        <v>0.5494791837003</v>
      </c>
      <c r="BE1604" s="19" t="n">
        <v>0.526617964683572</v>
      </c>
      <c r="BF1604" s="19" t="n">
        <v>0.448652502347795</v>
      </c>
      <c r="BG1604" s="19" t="n">
        <v>0.42574961523403</v>
      </c>
    </row>
    <row r="1605">
      <c r="B1605" t="s">
        <v>620</v>
      </c>
      <c r="C1605" s="19" t="n">
        <v>0.484573331375681</v>
      </c>
      <c r="D1605" s="19" t="n">
        <v>0.46080151578584</v>
      </c>
      <c r="E1605" s="19" t="n">
        <v>0.50955242393007</v>
      </c>
      <c r="F1605" s="19"/>
      <c r="G1605" s="19" t="n">
        <v>0.401271712955653</v>
      </c>
      <c r="H1605" s="19" t="n">
        <v>0.401035671929103</v>
      </c>
      <c r="I1605" s="19" t="n">
        <v>0.492708073157674</v>
      </c>
      <c r="J1605" s="19" t="n">
        <v>0.468493939113828</v>
      </c>
      <c r="K1605" s="19" t="n">
        <v>0.552019910957502</v>
      </c>
      <c r="L1605" s="19" t="n">
        <v>0.577577618246136</v>
      </c>
      <c r="M1605" s="19"/>
      <c r="N1605" s="19" t="n">
        <v>0.455262856434697</v>
      </c>
      <c r="O1605" s="19" t="n">
        <v>0.416759817464301</v>
      </c>
      <c r="P1605" s="19" t="n">
        <v>0.561680738706208</v>
      </c>
      <c r="Q1605" s="19" t="n">
        <v>0.523606258977515</v>
      </c>
      <c r="R1605" s="19"/>
      <c r="S1605" s="19" t="n">
        <v>0.429748464948435</v>
      </c>
      <c r="T1605" s="19" t="n">
        <v>0.53888939866208</v>
      </c>
      <c r="U1605" s="19" t="n">
        <v>0.511085767557381</v>
      </c>
      <c r="V1605" s="19" t="n">
        <v>0.525786096375565</v>
      </c>
      <c r="W1605" s="19" t="n">
        <v>0.468021140145962</v>
      </c>
      <c r="X1605" s="19" t="n">
        <v>0.519821822149924</v>
      </c>
      <c r="Y1605" s="19" t="n">
        <v>0.415753428562593</v>
      </c>
      <c r="Z1605" s="19" t="n">
        <v>0.568256027347135</v>
      </c>
      <c r="AA1605" s="19" t="n">
        <v>0.478985596519275</v>
      </c>
      <c r="AB1605" s="19" t="n">
        <v>0.430197022227674</v>
      </c>
      <c r="AC1605" s="19" t="n">
        <v>0.522938572629792</v>
      </c>
      <c r="AD1605" s="19" t="n">
        <v>0.468642519244551</v>
      </c>
      <c r="AE1605" s="19"/>
      <c r="AF1605" s="19" t="n">
        <v>0.515094896112901</v>
      </c>
      <c r="AG1605" s="19" t="n">
        <v>0.472905070433348</v>
      </c>
      <c r="AH1605" s="19" t="n">
        <v>0.479469157674459</v>
      </c>
      <c r="AI1605" s="19"/>
      <c r="AJ1605" s="19" t="n">
        <v>0.54429012902829</v>
      </c>
      <c r="AK1605" s="19" t="n">
        <v>0.445884075087168</v>
      </c>
      <c r="AL1605" s="19" t="n">
        <v>0.516875787473674</v>
      </c>
      <c r="AM1605" s="19" t="n">
        <v>0.417131248488836</v>
      </c>
      <c r="AN1605" s="19" t="n">
        <v>0.391205896544919</v>
      </c>
      <c r="AO1605" s="19"/>
      <c r="AP1605" s="19" t="n">
        <v>0.52697536289115</v>
      </c>
      <c r="AQ1605" s="19" t="n">
        <v>0.454914992421135</v>
      </c>
      <c r="AR1605" s="19" t="n">
        <v>0.517188347994424</v>
      </c>
      <c r="AS1605" s="19" t="n">
        <v>0.565120950239764</v>
      </c>
      <c r="AT1605" s="19" t="n">
        <v>0.441127597238502</v>
      </c>
      <c r="AU1605" s="19"/>
      <c r="AV1605" s="19" t="n">
        <v>0.448278742595169</v>
      </c>
      <c r="AW1605" s="19" t="n">
        <v>0.498775013094114</v>
      </c>
      <c r="AX1605" s="19" t="n">
        <v>0.482647045133828</v>
      </c>
      <c r="AY1605" s="19" t="n">
        <v>0.528526977870275</v>
      </c>
      <c r="AZ1605" s="19" t="n">
        <v>0.450473729993612</v>
      </c>
      <c r="BA1605" s="19" t="n">
        <v>0.523468576939713</v>
      </c>
      <c r="BB1605" s="19"/>
      <c r="BC1605" s="19" t="n">
        <v>0.578363345499056</v>
      </c>
      <c r="BD1605" s="19" t="n">
        <v>0.472476501951658</v>
      </c>
      <c r="BE1605" s="19" t="n">
        <v>0.443570159604945</v>
      </c>
      <c r="BF1605" s="19" t="n">
        <v>0.424283184085729</v>
      </c>
      <c r="BG1605" s="19" t="n">
        <v>0.240897976064137</v>
      </c>
    </row>
    <row r="1606">
      <c r="B1606" t="s">
        <v>621</v>
      </c>
      <c r="C1606" s="19" t="n">
        <v>0.340938742928908</v>
      </c>
      <c r="D1606" s="19" t="n">
        <v>0.32842828626296</v>
      </c>
      <c r="E1606" s="19" t="n">
        <v>0.354249888705865</v>
      </c>
      <c r="F1606" s="19"/>
      <c r="G1606" s="19" t="n">
        <v>0.392498043179946</v>
      </c>
      <c r="H1606" s="19" t="n">
        <v>0.351023833603019</v>
      </c>
      <c r="I1606" s="19" t="n">
        <v>0.326669669538201</v>
      </c>
      <c r="J1606" s="19" t="n">
        <v>0.366727820822375</v>
      </c>
      <c r="K1606" s="19" t="n">
        <v>0.311644418456556</v>
      </c>
      <c r="L1606" s="19" t="n">
        <v>0.305617184508663</v>
      </c>
      <c r="M1606" s="19"/>
      <c r="N1606" s="19" t="n">
        <v>0.374758399740995</v>
      </c>
      <c r="O1606" s="19" t="n">
        <v>0.359400454221656</v>
      </c>
      <c r="P1606" s="19" t="n">
        <v>0.315908508517188</v>
      </c>
      <c r="Q1606" s="19" t="n">
        <v>0.301800379030251</v>
      </c>
      <c r="R1606" s="19"/>
      <c r="S1606" s="19" t="n">
        <v>0.361423167167355</v>
      </c>
      <c r="T1606" s="19" t="n">
        <v>0.338985066725363</v>
      </c>
      <c r="U1606" s="19" t="n">
        <v>0.368399550545539</v>
      </c>
      <c r="V1606" s="19" t="n">
        <v>0.345404717904259</v>
      </c>
      <c r="W1606" s="19" t="n">
        <v>0.388430642455909</v>
      </c>
      <c r="X1606" s="19" t="n">
        <v>0.354163806565601</v>
      </c>
      <c r="Y1606" s="19" t="n">
        <v>0.264832915837728</v>
      </c>
      <c r="Z1606" s="19" t="n">
        <v>0.501001719120553</v>
      </c>
      <c r="AA1606" s="19" t="n">
        <v>0.310166222422148</v>
      </c>
      <c r="AB1606" s="19" t="n">
        <v>0.280319684623041</v>
      </c>
      <c r="AC1606" s="19" t="n">
        <v>0.274155091958544</v>
      </c>
      <c r="AD1606" s="19" t="n">
        <v>0.366733506034036</v>
      </c>
      <c r="AE1606" s="19"/>
      <c r="AF1606" s="19" t="n">
        <v>0.330422511434051</v>
      </c>
      <c r="AG1606" s="19" t="n">
        <v>0.349264633241423</v>
      </c>
      <c r="AH1606" s="19" t="n">
        <v>0.330061023899897</v>
      </c>
      <c r="AI1606" s="19"/>
      <c r="AJ1606" s="19" t="n">
        <v>0.326156293027603</v>
      </c>
      <c r="AK1606" s="19" t="n">
        <v>0.364198395067995</v>
      </c>
      <c r="AL1606" s="19" t="n">
        <v>0.367116817628721</v>
      </c>
      <c r="AM1606" s="19" t="n">
        <v>0.37106816154898</v>
      </c>
      <c r="AN1606" s="19" t="n">
        <v>0.342819756844261</v>
      </c>
      <c r="AO1606" s="19"/>
      <c r="AP1606" s="19" t="n">
        <v>0.283281733762891</v>
      </c>
      <c r="AQ1606" s="19" t="n">
        <v>0.352637548777124</v>
      </c>
      <c r="AR1606" s="19" t="n">
        <v>0.4177306151297</v>
      </c>
      <c r="AS1606" s="19" t="n">
        <v>0.359387085385849</v>
      </c>
      <c r="AT1606" s="19" t="n">
        <v>0.271954301969485</v>
      </c>
      <c r="AU1606" s="19"/>
      <c r="AV1606" s="19" t="n">
        <v>0.386096344222185</v>
      </c>
      <c r="AW1606" s="19" t="n">
        <v>0.321051279080369</v>
      </c>
      <c r="AX1606" s="19" t="n">
        <v>0.34456565577646</v>
      </c>
      <c r="AY1606" s="19" t="n">
        <v>0.342219460712511</v>
      </c>
      <c r="AZ1606" s="19" t="n">
        <v>0.307880335845812</v>
      </c>
      <c r="BA1606" s="19" t="n">
        <v>0.299974184612884</v>
      </c>
      <c r="BB1606" s="19"/>
      <c r="BC1606" s="19" t="n">
        <v>0.330250567418138</v>
      </c>
      <c r="BD1606" s="19" t="n">
        <v>0.336244973570478</v>
      </c>
      <c r="BE1606" s="19" t="n">
        <v>0.385162310868815</v>
      </c>
      <c r="BF1606" s="19" t="n">
        <v>0.303798559957612</v>
      </c>
      <c r="BG1606" s="19" t="n">
        <v>0.511397633489319</v>
      </c>
    </row>
    <row r="1607">
      <c r="B1607" t="s">
        <v>622</v>
      </c>
      <c r="C1607" s="19" t="n">
        <v>0.24152855420422</v>
      </c>
      <c r="D1607" s="19" t="n">
        <v>0.226247691646756</v>
      </c>
      <c r="E1607" s="19" t="n">
        <v>0.25695532181076</v>
      </c>
      <c r="F1607" s="19"/>
      <c r="G1607" s="19" t="n">
        <v>0.219731423796021</v>
      </c>
      <c r="H1607" s="19" t="n">
        <v>0.138692233001481</v>
      </c>
      <c r="I1607" s="19" t="n">
        <v>0.218736708136984</v>
      </c>
      <c r="J1607" s="19" t="n">
        <v>0.22517217155236</v>
      </c>
      <c r="K1607" s="19" t="n">
        <v>0.346250750318825</v>
      </c>
      <c r="L1607" s="19" t="n">
        <v>0.308792543683804</v>
      </c>
      <c r="M1607" s="19"/>
      <c r="N1607" s="19" t="n">
        <v>0.253491388977469</v>
      </c>
      <c r="O1607" s="19" t="n">
        <v>0.183600456380065</v>
      </c>
      <c r="P1607" s="19" t="n">
        <v>0.268854391908216</v>
      </c>
      <c r="Q1607" s="19" t="n">
        <v>0.261849780924157</v>
      </c>
      <c r="R1607" s="19"/>
      <c r="S1607" s="19" t="n">
        <v>0.196929926211448</v>
      </c>
      <c r="T1607" s="19" t="n">
        <v>0.272394456443318</v>
      </c>
      <c r="U1607" s="19" t="n">
        <v>0.173771815330234</v>
      </c>
      <c r="V1607" s="19" t="n">
        <v>0.275976676802693</v>
      </c>
      <c r="W1607" s="19" t="n">
        <v>0.208423393810855</v>
      </c>
      <c r="X1607" s="19" t="n">
        <v>0.249542432405122</v>
      </c>
      <c r="Y1607" s="19" t="n">
        <v>0.200034666543094</v>
      </c>
      <c r="Z1607" s="19" t="n">
        <v>0.279727489481363</v>
      </c>
      <c r="AA1607" s="19" t="n">
        <v>0.239892184148013</v>
      </c>
      <c r="AB1607" s="19" t="n">
        <v>0.294967096322142</v>
      </c>
      <c r="AC1607" s="19" t="n">
        <v>0.268598344090011</v>
      </c>
      <c r="AD1607" s="19" t="n">
        <v>0.34536843489525</v>
      </c>
      <c r="AE1607" s="19"/>
      <c r="AF1607" s="19" t="n">
        <v>0.344125013338412</v>
      </c>
      <c r="AG1607" s="19" t="n">
        <v>0.1746636923037</v>
      </c>
      <c r="AH1607" s="19" t="n">
        <v>0.252876315390644</v>
      </c>
      <c r="AI1607" s="19"/>
      <c r="AJ1607" s="19" t="n">
        <v>0.334114612396656</v>
      </c>
      <c r="AK1607" s="19" t="n">
        <v>0.159658996339011</v>
      </c>
      <c r="AL1607" s="19" t="n">
        <v>0.210802729195631</v>
      </c>
      <c r="AM1607" s="19" t="n">
        <v>0.391567187206653</v>
      </c>
      <c r="AN1607" s="19" t="n">
        <v>0.22544950024061</v>
      </c>
      <c r="AO1607" s="19"/>
      <c r="AP1607" s="19" t="n">
        <v>0.345038291916335</v>
      </c>
      <c r="AQ1607" s="19" t="n">
        <v>0.201691228901397</v>
      </c>
      <c r="AR1607" s="19" t="n">
        <v>0.170812715964795</v>
      </c>
      <c r="AS1607" s="19" t="n">
        <v>0.374240086891624</v>
      </c>
      <c r="AT1607" s="19" t="n">
        <v>0.101313509243827</v>
      </c>
      <c r="AU1607" s="19"/>
      <c r="AV1607" s="19" t="n">
        <v>0.169477935011878</v>
      </c>
      <c r="AW1607" s="19" t="n">
        <v>0.347259110825937</v>
      </c>
      <c r="AX1607" s="19" t="n">
        <v>0.140333065941227</v>
      </c>
      <c r="AY1607" s="19" t="n">
        <v>0.373233998420181</v>
      </c>
      <c r="AZ1607" s="19" t="n">
        <v>0.100512623161461</v>
      </c>
      <c r="BA1607" s="19" t="n">
        <v>0.243467025190165</v>
      </c>
      <c r="BB1607" s="19"/>
      <c r="BC1607" s="19" t="n">
        <v>0.288433420693726</v>
      </c>
      <c r="BD1607" s="19" t="n">
        <v>0.237279231460871</v>
      </c>
      <c r="BE1607" s="19" t="n">
        <v>0.193236539278657</v>
      </c>
      <c r="BF1607" s="19" t="n">
        <v>0.246555949806753</v>
      </c>
      <c r="BG1607" s="19" t="n">
        <v>0</v>
      </c>
    </row>
    <row r="1608">
      <c r="B1608" t="s">
        <v>623</v>
      </c>
      <c r="C1608" s="19" t="n">
        <v>0.216981991819802</v>
      </c>
      <c r="D1608" s="19" t="n">
        <v>0.233611174552863</v>
      </c>
      <c r="E1608" s="19" t="n">
        <v>0.20048107974394</v>
      </c>
      <c r="F1608" s="19"/>
      <c r="G1608" s="19" t="n">
        <v>0.1868588482561</v>
      </c>
      <c r="H1608" s="19" t="n">
        <v>0.261650310426607</v>
      </c>
      <c r="I1608" s="19" t="n">
        <v>0.194434149807389</v>
      </c>
      <c r="J1608" s="19" t="n">
        <v>0.157125316002405</v>
      </c>
      <c r="K1608" s="19" t="n">
        <v>0.284546977137085</v>
      </c>
      <c r="L1608" s="19" t="n">
        <v>0.222946686254914</v>
      </c>
      <c r="M1608" s="19"/>
      <c r="N1608" s="19" t="n">
        <v>0.219998020727497</v>
      </c>
      <c r="O1608" s="19" t="n">
        <v>0.184459795292699</v>
      </c>
      <c r="P1608" s="19" t="n">
        <v>0.214494847341691</v>
      </c>
      <c r="Q1608" s="19" t="n">
        <v>0.251410536679261</v>
      </c>
      <c r="R1608" s="19"/>
      <c r="S1608" s="19" t="n">
        <v>0.202635613734879</v>
      </c>
      <c r="T1608" s="19" t="n">
        <v>0.22547991299004</v>
      </c>
      <c r="U1608" s="19" t="n">
        <v>0.167560500542133</v>
      </c>
      <c r="V1608" s="19" t="n">
        <v>0.365032809534932</v>
      </c>
      <c r="W1608" s="19" t="n">
        <v>0.20383221491168</v>
      </c>
      <c r="X1608" s="19" t="n">
        <v>0.195916222394669</v>
      </c>
      <c r="Y1608" s="19" t="n">
        <v>0.150786020679091</v>
      </c>
      <c r="Z1608" s="19" t="n">
        <v>0.186870973110978</v>
      </c>
      <c r="AA1608" s="19" t="n">
        <v>0.193317847635854</v>
      </c>
      <c r="AB1608" s="19" t="n">
        <v>0.225318941460983</v>
      </c>
      <c r="AC1608" s="19" t="n">
        <v>0.301825421598326</v>
      </c>
      <c r="AD1608" s="19" t="n">
        <v>0.206687188096823</v>
      </c>
      <c r="AE1608" s="19"/>
      <c r="AF1608" s="19" t="n">
        <v>0.22760452421073</v>
      </c>
      <c r="AG1608" s="19" t="n">
        <v>0.230493717367021</v>
      </c>
      <c r="AH1608" s="19" t="n">
        <v>0.179773744751472</v>
      </c>
      <c r="AI1608" s="19"/>
      <c r="AJ1608" s="19" t="n">
        <v>0.250651429739662</v>
      </c>
      <c r="AK1608" s="19" t="n">
        <v>0.213417087957182</v>
      </c>
      <c r="AL1608" s="19" t="n">
        <v>0.180759972652587</v>
      </c>
      <c r="AM1608" s="19" t="n">
        <v>0.157231080341742</v>
      </c>
      <c r="AN1608" s="19" t="n">
        <v>0.179395444773316</v>
      </c>
      <c r="AO1608" s="19"/>
      <c r="AP1608" s="19" t="n">
        <v>0.281095009536815</v>
      </c>
      <c r="AQ1608" s="19" t="n">
        <v>0.214138526194057</v>
      </c>
      <c r="AR1608" s="19" t="n">
        <v>0.249290704742451</v>
      </c>
      <c r="AS1608" s="19" t="n">
        <v>0.170469516065219</v>
      </c>
      <c r="AT1608" s="19" t="n">
        <v>0.17112149980118</v>
      </c>
      <c r="AU1608" s="19"/>
      <c r="AV1608" s="19" t="n">
        <v>0.229315963428716</v>
      </c>
      <c r="AW1608" s="19" t="n">
        <v>0.266799887466567</v>
      </c>
      <c r="AX1608" s="19" t="n">
        <v>0.237707875800575</v>
      </c>
      <c r="AY1608" s="19" t="n">
        <v>0.222041703383765</v>
      </c>
      <c r="AZ1608" s="19" t="n">
        <v>0.137789481424021</v>
      </c>
      <c r="BA1608" s="19" t="n">
        <v>0.184541650522507</v>
      </c>
      <c r="BB1608" s="19"/>
      <c r="BC1608" s="19" t="n">
        <v>0.254673676294641</v>
      </c>
      <c r="BD1608" s="19" t="n">
        <v>0.222126609680244</v>
      </c>
      <c r="BE1608" s="19" t="n">
        <v>0.190947681480287</v>
      </c>
      <c r="BF1608" s="19" t="n">
        <v>0.196750196260983</v>
      </c>
      <c r="BG1608" s="19" t="n">
        <v>0.279834464226286</v>
      </c>
    </row>
    <row r="1609">
      <c r="B1609" t="s">
        <v>624</v>
      </c>
      <c r="C1609" s="19" t="n">
        <v>0.185172872806327</v>
      </c>
      <c r="D1609" s="19" t="n">
        <v>0.205987954753225</v>
      </c>
      <c r="E1609" s="19" t="n">
        <v>0.166234996338156</v>
      </c>
      <c r="F1609" s="19"/>
      <c r="G1609" s="19" t="n">
        <v>0.201103377415408</v>
      </c>
      <c r="H1609" s="19" t="n">
        <v>0.256783296682384</v>
      </c>
      <c r="I1609" s="19" t="n">
        <v>0.21131399129613</v>
      </c>
      <c r="J1609" s="19" t="n">
        <v>0.204159447835755</v>
      </c>
      <c r="K1609" s="19" t="n">
        <v>0.0987822714316252</v>
      </c>
      <c r="L1609" s="19" t="n">
        <v>0.132139242043418</v>
      </c>
      <c r="M1609" s="19"/>
      <c r="N1609" s="19" t="n">
        <v>0.194713076059039</v>
      </c>
      <c r="O1609" s="19" t="n">
        <v>0.238802034977454</v>
      </c>
      <c r="P1609" s="19" t="n">
        <v>0.1566605388021</v>
      </c>
      <c r="Q1609" s="19" t="n">
        <v>0.143207613433915</v>
      </c>
      <c r="R1609" s="19"/>
      <c r="S1609" s="19" t="n">
        <v>0.185670334987958</v>
      </c>
      <c r="T1609" s="19" t="n">
        <v>0.165232077498453</v>
      </c>
      <c r="U1609" s="19" t="n">
        <v>0.270423923723903</v>
      </c>
      <c r="V1609" s="19" t="n">
        <v>0.170980893101314</v>
      </c>
      <c r="W1609" s="19" t="n">
        <v>0.179464982046148</v>
      </c>
      <c r="X1609" s="19" t="n">
        <v>0.134513814674718</v>
      </c>
      <c r="Y1609" s="19" t="n">
        <v>0.179202692285724</v>
      </c>
      <c r="Z1609" s="19" t="n">
        <v>0.224080617719942</v>
      </c>
      <c r="AA1609" s="19" t="n">
        <v>0.163105514409937</v>
      </c>
      <c r="AB1609" s="19" t="n">
        <v>0.20063589559247</v>
      </c>
      <c r="AC1609" s="19" t="n">
        <v>0.268432732963484</v>
      </c>
      <c r="AD1609" s="19" t="n">
        <v>0.100585877406347</v>
      </c>
      <c r="AE1609" s="19"/>
      <c r="AF1609" s="19" t="n">
        <v>0.166121993488054</v>
      </c>
      <c r="AG1609" s="19" t="n">
        <v>0.190464799068943</v>
      </c>
      <c r="AH1609" s="19" t="n">
        <v>0.206459589454051</v>
      </c>
      <c r="AI1609" s="19"/>
      <c r="AJ1609" s="19" t="n">
        <v>0.1221056982818</v>
      </c>
      <c r="AK1609" s="19" t="n">
        <v>0.23626342396443</v>
      </c>
      <c r="AL1609" s="19" t="n">
        <v>0.214379359652658</v>
      </c>
      <c r="AM1609" s="19" t="n">
        <v>0.268085551515574</v>
      </c>
      <c r="AN1609" s="19" t="n">
        <v>0.205175295588365</v>
      </c>
      <c r="AO1609" s="19"/>
      <c r="AP1609" s="19" t="n">
        <v>0.126199497282803</v>
      </c>
      <c r="AQ1609" s="19" t="n">
        <v>0.218001097272625</v>
      </c>
      <c r="AR1609" s="19" t="n">
        <v>0.213231019529426</v>
      </c>
      <c r="AS1609" s="19" t="n">
        <v>0.126564747676538</v>
      </c>
      <c r="AT1609" s="19" t="n">
        <v>0.329949947600079</v>
      </c>
      <c r="AU1609" s="19"/>
      <c r="AV1609" s="19" t="n">
        <v>0.201626860982503</v>
      </c>
      <c r="AW1609" s="19" t="n">
        <v>0.134552448821435</v>
      </c>
      <c r="AX1609" s="19" t="n">
        <v>0.235202467812736</v>
      </c>
      <c r="AY1609" s="19" t="n">
        <v>0.152533000650993</v>
      </c>
      <c r="AZ1609" s="19" t="n">
        <v>0.297136812166417</v>
      </c>
      <c r="BA1609" s="19" t="n">
        <v>0.150718063753157</v>
      </c>
      <c r="BB1609" s="19"/>
      <c r="BC1609" s="19" t="n">
        <v>0.120162527549978</v>
      </c>
      <c r="BD1609" s="19" t="n">
        <v>0.194977247822289</v>
      </c>
      <c r="BE1609" s="19" t="n">
        <v>0.227456430214942</v>
      </c>
      <c r="BF1609" s="19" t="n">
        <v>0.236502390651122</v>
      </c>
      <c r="BG1609" s="19" t="n">
        <v>0.377094285688145</v>
      </c>
    </row>
    <row r="1610">
      <c r="B1610" t="s">
        <v>625</v>
      </c>
      <c r="C1610" s="19" t="n">
        <v>0.16154590081637</v>
      </c>
      <c r="D1610" s="19" t="n">
        <v>0.18301335060116</v>
      </c>
      <c r="E1610" s="19" t="n">
        <v>0.137389951022433</v>
      </c>
      <c r="F1610" s="19"/>
      <c r="G1610" s="19" t="n">
        <v>0.185824446299299</v>
      </c>
      <c r="H1610" s="19" t="n">
        <v>0.156319738363666</v>
      </c>
      <c r="I1610" s="19" t="n">
        <v>0.136233397443123</v>
      </c>
      <c r="J1610" s="19" t="n">
        <v>0.127036162825358</v>
      </c>
      <c r="K1610" s="19" t="n">
        <v>0.180841175174098</v>
      </c>
      <c r="L1610" s="19" t="n">
        <v>0.183777443435461</v>
      </c>
      <c r="M1610" s="19"/>
      <c r="N1610" s="19" t="n">
        <v>0.165924103543013</v>
      </c>
      <c r="O1610" s="19" t="n">
        <v>0.168383464730878</v>
      </c>
      <c r="P1610" s="19" t="n">
        <v>0.165792715680731</v>
      </c>
      <c r="Q1610" s="19" t="n">
        <v>0.145992497861187</v>
      </c>
      <c r="R1610" s="19"/>
      <c r="S1610" s="19" t="n">
        <v>0.170105358381222</v>
      </c>
      <c r="T1610" s="19" t="n">
        <v>0.165269939093814</v>
      </c>
      <c r="U1610" s="19" t="n">
        <v>0.179336723879794</v>
      </c>
      <c r="V1610" s="19" t="n">
        <v>0.140524732824905</v>
      </c>
      <c r="W1610" s="19" t="n">
        <v>0.180341679043378</v>
      </c>
      <c r="X1610" s="19" t="n">
        <v>0.0975477664450581</v>
      </c>
      <c r="Y1610" s="19" t="n">
        <v>0.195931925655149</v>
      </c>
      <c r="Z1610" s="19" t="n">
        <v>0.128354919421005</v>
      </c>
      <c r="AA1610" s="19" t="n">
        <v>0.126436611957327</v>
      </c>
      <c r="AB1610" s="19" t="n">
        <v>0.20193744557461</v>
      </c>
      <c r="AC1610" s="19" t="n">
        <v>0.150962362405468</v>
      </c>
      <c r="AD1610" s="19" t="n">
        <v>0.245341689892287</v>
      </c>
      <c r="AE1610" s="19"/>
      <c r="AF1610" s="19" t="n">
        <v>0.164723141215571</v>
      </c>
      <c r="AG1610" s="19" t="n">
        <v>0.158149877483874</v>
      </c>
      <c r="AH1610" s="19" t="n">
        <v>0.119922472437671</v>
      </c>
      <c r="AI1610" s="19"/>
      <c r="AJ1610" s="19" t="n">
        <v>0.160743837583913</v>
      </c>
      <c r="AK1610" s="19" t="n">
        <v>0.163568318829228</v>
      </c>
      <c r="AL1610" s="19" t="n">
        <v>0.189286484061817</v>
      </c>
      <c r="AM1610" s="19" t="n">
        <v>0.226711871089499</v>
      </c>
      <c r="AN1610" s="19" t="n">
        <v>0.136129080241414</v>
      </c>
      <c r="AO1610" s="19"/>
      <c r="AP1610" s="19" t="n">
        <v>0.164518484227848</v>
      </c>
      <c r="AQ1610" s="19" t="n">
        <v>0.141696358663573</v>
      </c>
      <c r="AR1610" s="19" t="n">
        <v>0.185835082338223</v>
      </c>
      <c r="AS1610" s="19" t="n">
        <v>0.178320380195958</v>
      </c>
      <c r="AT1610" s="19" t="n">
        <v>0.188179947081959</v>
      </c>
      <c r="AU1610" s="19"/>
      <c r="AV1610" s="19" t="n">
        <v>0.16132195797367</v>
      </c>
      <c r="AW1610" s="19" t="n">
        <v>0.123874397179223</v>
      </c>
      <c r="AX1610" s="19" t="n">
        <v>0.170254507174116</v>
      </c>
      <c r="AY1610" s="19" t="n">
        <v>0.196877047937517</v>
      </c>
      <c r="AZ1610" s="19" t="n">
        <v>0.204255422778163</v>
      </c>
      <c r="BA1610" s="19" t="n">
        <v>0.134950744429708</v>
      </c>
      <c r="BB1610" s="19"/>
      <c r="BC1610" s="19" t="n">
        <v>0.126799147022232</v>
      </c>
      <c r="BD1610" s="19" t="n">
        <v>0.163130530203345</v>
      </c>
      <c r="BE1610" s="19" t="n">
        <v>0.189380849656821</v>
      </c>
      <c r="BF1610" s="19" t="n">
        <v>0.136845147118984</v>
      </c>
      <c r="BG1610" s="19" t="n">
        <v>0.0583396236524177</v>
      </c>
    </row>
    <row r="1611">
      <c r="B1611" t="s">
        <v>626</v>
      </c>
      <c r="C1611" s="19" t="n">
        <v>0.155136048396919</v>
      </c>
      <c r="D1611" s="19" t="n">
        <v>0.134504896332425</v>
      </c>
      <c r="E1611" s="19" t="n">
        <v>0.175096442261241</v>
      </c>
      <c r="F1611" s="19"/>
      <c r="G1611" s="19" t="n">
        <v>0.124807083252915</v>
      </c>
      <c r="H1611" s="19" t="n">
        <v>0.123208764988433</v>
      </c>
      <c r="I1611" s="19" t="n">
        <v>0.153833335874804</v>
      </c>
      <c r="J1611" s="19" t="n">
        <v>0.138699378074534</v>
      </c>
      <c r="K1611" s="19" t="n">
        <v>0.190913709523964</v>
      </c>
      <c r="L1611" s="19" t="n">
        <v>0.194888659070248</v>
      </c>
      <c r="M1611" s="19"/>
      <c r="N1611" s="19" t="n">
        <v>0.126644619233365</v>
      </c>
      <c r="O1611" s="19" t="n">
        <v>0.134315738002028</v>
      </c>
      <c r="P1611" s="19" t="n">
        <v>0.173483873056038</v>
      </c>
      <c r="Q1611" s="19" t="n">
        <v>0.194558245635536</v>
      </c>
      <c r="R1611" s="19"/>
      <c r="S1611" s="19" t="n">
        <v>0.159989242378187</v>
      </c>
      <c r="T1611" s="19" t="n">
        <v>0.091815604871393</v>
      </c>
      <c r="U1611" s="19" t="n">
        <v>0.212329620987799</v>
      </c>
      <c r="V1611" s="19" t="n">
        <v>0.156703635990924</v>
      </c>
      <c r="W1611" s="19" t="n">
        <v>0.105706331978049</v>
      </c>
      <c r="X1611" s="19" t="n">
        <v>0.11779153863809</v>
      </c>
      <c r="Y1611" s="19" t="n">
        <v>0.22166186730536</v>
      </c>
      <c r="Z1611" s="19" t="n">
        <v>0.170490750879602</v>
      </c>
      <c r="AA1611" s="19" t="n">
        <v>0.183038290408813</v>
      </c>
      <c r="AB1611" s="19" t="n">
        <v>0.168403320616977</v>
      </c>
      <c r="AC1611" s="19" t="n">
        <v>0.134555063899322</v>
      </c>
      <c r="AD1611" s="19" t="n">
        <v>0.166090424056652</v>
      </c>
      <c r="AE1611" s="19"/>
      <c r="AF1611" s="19" t="n">
        <v>0.226955353560475</v>
      </c>
      <c r="AG1611" s="19" t="n">
        <v>0.112989299959549</v>
      </c>
      <c r="AH1611" s="19" t="n">
        <v>0.147706800430874</v>
      </c>
      <c r="AI1611" s="19"/>
      <c r="AJ1611" s="19" t="n">
        <v>0.212677122275288</v>
      </c>
      <c r="AK1611" s="19" t="n">
        <v>0.101034630620236</v>
      </c>
      <c r="AL1611" s="19" t="n">
        <v>0.110679438079154</v>
      </c>
      <c r="AM1611" s="19" t="n">
        <v>0.346339124743246</v>
      </c>
      <c r="AN1611" s="19" t="n">
        <v>0.15233539217809</v>
      </c>
      <c r="AO1611" s="19"/>
      <c r="AP1611" s="19" t="n">
        <v>0.19532281221064</v>
      </c>
      <c r="AQ1611" s="19" t="n">
        <v>0.115640785826983</v>
      </c>
      <c r="AR1611" s="19" t="n">
        <v>0.104918143041474</v>
      </c>
      <c r="AS1611" s="19" t="n">
        <v>0.324289708595059</v>
      </c>
      <c r="AT1611" s="19" t="n">
        <v>0.0550483946159848</v>
      </c>
      <c r="AU1611" s="19"/>
      <c r="AV1611" s="19" t="n">
        <v>0.0929666847608229</v>
      </c>
      <c r="AW1611" s="19" t="n">
        <v>0.190798726418742</v>
      </c>
      <c r="AX1611" s="19" t="n">
        <v>0.128935760483226</v>
      </c>
      <c r="AY1611" s="19" t="n">
        <v>0.30103368395678</v>
      </c>
      <c r="AZ1611" s="19" t="n">
        <v>0.0808913548450306</v>
      </c>
      <c r="BA1611" s="19" t="n">
        <v>0.0962940969013811</v>
      </c>
      <c r="BB1611" s="19"/>
      <c r="BC1611" s="19" t="n">
        <v>0.203378207469762</v>
      </c>
      <c r="BD1611" s="19" t="n">
        <v>0.124316835879174</v>
      </c>
      <c r="BE1611" s="19" t="n">
        <v>0.126399782930677</v>
      </c>
      <c r="BF1611" s="19" t="n">
        <v>0.151470906642191</v>
      </c>
      <c r="BG1611" s="19" t="n">
        <v>0.103725795277596</v>
      </c>
    </row>
    <row r="1612">
      <c r="B1612" t="s">
        <v>627</v>
      </c>
      <c r="C1612" s="19" t="n">
        <v>0.133492044693195</v>
      </c>
      <c r="D1612" s="19" t="n">
        <v>0.123777658068404</v>
      </c>
      <c r="E1612" s="19" t="n">
        <v>0.144224440852149</v>
      </c>
      <c r="F1612" s="19"/>
      <c r="G1612" s="19" t="n">
        <v>0.195033276488144</v>
      </c>
      <c r="H1612" s="19" t="n">
        <v>0.128440065871544</v>
      </c>
      <c r="I1612" s="19" t="n">
        <v>0.145709534490309</v>
      </c>
      <c r="J1612" s="19" t="n">
        <v>0.118995776365104</v>
      </c>
      <c r="K1612" s="19" t="n">
        <v>0.142846491625262</v>
      </c>
      <c r="L1612" s="19" t="n">
        <v>0.0899674017205718</v>
      </c>
      <c r="M1612" s="19"/>
      <c r="N1612" s="19" t="n">
        <v>0.114575700089096</v>
      </c>
      <c r="O1612" s="19" t="n">
        <v>0.147297393489209</v>
      </c>
      <c r="P1612" s="19" t="n">
        <v>0.15635873236263</v>
      </c>
      <c r="Q1612" s="19" t="n">
        <v>0.120605874611564</v>
      </c>
      <c r="R1612" s="19"/>
      <c r="S1612" s="19" t="n">
        <v>0.17717629285388</v>
      </c>
      <c r="T1612" s="19" t="n">
        <v>0.132965770669949</v>
      </c>
      <c r="U1612" s="19" t="n">
        <v>0.115156838017596</v>
      </c>
      <c r="V1612" s="19" t="n">
        <v>0.111310406966459</v>
      </c>
      <c r="W1612" s="19" t="n">
        <v>0.0885050314982645</v>
      </c>
      <c r="X1612" s="19" t="n">
        <v>0.156020362759349</v>
      </c>
      <c r="Y1612" s="19" t="n">
        <v>0.186180219366391</v>
      </c>
      <c r="Z1612" s="19" t="n">
        <v>0.0446264600896438</v>
      </c>
      <c r="AA1612" s="19" t="n">
        <v>0.152152924180633</v>
      </c>
      <c r="AB1612" s="19" t="n">
        <v>0.0940614592945299</v>
      </c>
      <c r="AC1612" s="19" t="n">
        <v>0.108090115585179</v>
      </c>
      <c r="AD1612" s="19" t="n">
        <v>0.152126103306877</v>
      </c>
      <c r="AE1612" s="19"/>
      <c r="AF1612" s="19" t="n">
        <v>0.103508169025082</v>
      </c>
      <c r="AG1612" s="19" t="n">
        <v>0.128730417408319</v>
      </c>
      <c r="AH1612" s="19" t="n">
        <v>0.171435870489567</v>
      </c>
      <c r="AI1612" s="19"/>
      <c r="AJ1612" s="19" t="n">
        <v>0.101602115143342</v>
      </c>
      <c r="AK1612" s="19" t="n">
        <v>0.164786843323747</v>
      </c>
      <c r="AL1612" s="19" t="n">
        <v>0.128997960143427</v>
      </c>
      <c r="AM1612" s="19" t="n">
        <v>0.120369697581633</v>
      </c>
      <c r="AN1612" s="19" t="n">
        <v>0.12870098070451</v>
      </c>
      <c r="AO1612" s="19"/>
      <c r="AP1612" s="19" t="n">
        <v>0.0955708566408228</v>
      </c>
      <c r="AQ1612" s="19" t="n">
        <v>0.141856621984236</v>
      </c>
      <c r="AR1612" s="19" t="n">
        <v>0.0950921854557725</v>
      </c>
      <c r="AS1612" s="19" t="n">
        <v>0.106628333738858</v>
      </c>
      <c r="AT1612" s="19" t="n">
        <v>0.213508547606834</v>
      </c>
      <c r="AU1612" s="19"/>
      <c r="AV1612" s="19" t="n">
        <v>0.155283095990941</v>
      </c>
      <c r="AW1612" s="19" t="n">
        <v>0.0858795915466599</v>
      </c>
      <c r="AX1612" s="19" t="n">
        <v>0.140968020703951</v>
      </c>
      <c r="AY1612" s="19" t="n">
        <v>0.10585837067859</v>
      </c>
      <c r="AZ1612" s="19" t="n">
        <v>0.173047154807143</v>
      </c>
      <c r="BA1612" s="19" t="n">
        <v>0.134166554742922</v>
      </c>
      <c r="BB1612" s="19"/>
      <c r="BC1612" s="19" t="n">
        <v>0.151167787969656</v>
      </c>
      <c r="BD1612" s="19" t="n">
        <v>0.127891756301661</v>
      </c>
      <c r="BE1612" s="19" t="n">
        <v>0.12494027841722</v>
      </c>
      <c r="BF1612" s="19" t="n">
        <v>0.150392943111079</v>
      </c>
      <c r="BG1612" s="19" t="n">
        <v>0.118424274430612</v>
      </c>
    </row>
    <row r="1613">
      <c r="B1613" t="s">
        <v>628</v>
      </c>
      <c r="C1613" s="19" t="n">
        <v>0.127102610016064</v>
      </c>
      <c r="D1613" s="19" t="n">
        <v>0.138568272201883</v>
      </c>
      <c r="E1613" s="19" t="n">
        <v>0.116887189174347</v>
      </c>
      <c r="F1613" s="19"/>
      <c r="G1613" s="19" t="n">
        <v>0.13942246207148</v>
      </c>
      <c r="H1613" s="19" t="n">
        <v>0.17290039232772</v>
      </c>
      <c r="I1613" s="19" t="n">
        <v>0.141685203984071</v>
      </c>
      <c r="J1613" s="19" t="n">
        <v>0.120176908920795</v>
      </c>
      <c r="K1613" s="19" t="n">
        <v>0.0671922541981868</v>
      </c>
      <c r="L1613" s="19" t="n">
        <v>0.111180918333691</v>
      </c>
      <c r="M1613" s="19"/>
      <c r="N1613" s="19" t="n">
        <v>0.178364505163971</v>
      </c>
      <c r="O1613" s="19" t="n">
        <v>0.143575126947683</v>
      </c>
      <c r="P1613" s="19" t="n">
        <v>0.0757032272172964</v>
      </c>
      <c r="Q1613" s="19" t="n">
        <v>0.0968782324226497</v>
      </c>
      <c r="R1613" s="19"/>
      <c r="S1613" s="19" t="n">
        <v>0.151824028010259</v>
      </c>
      <c r="T1613" s="19" t="n">
        <v>0.114879120988304</v>
      </c>
      <c r="U1613" s="19" t="n">
        <v>0.0862046888288576</v>
      </c>
      <c r="V1613" s="19" t="n">
        <v>0.101552760763708</v>
      </c>
      <c r="W1613" s="19" t="n">
        <v>0.177865727389439</v>
      </c>
      <c r="X1613" s="19" t="n">
        <v>0.144977309648279</v>
      </c>
      <c r="Y1613" s="19" t="n">
        <v>0.105357405703579</v>
      </c>
      <c r="Z1613" s="19" t="n">
        <v>0.105269894555902</v>
      </c>
      <c r="AA1613" s="19" t="n">
        <v>0.138438304311603</v>
      </c>
      <c r="AB1613" s="19" t="n">
        <v>0.147796818461268</v>
      </c>
      <c r="AC1613" s="19" t="n">
        <v>0.0707069976870545</v>
      </c>
      <c r="AD1613" s="19" t="n">
        <v>0.126074229504551</v>
      </c>
      <c r="AE1613" s="19"/>
      <c r="AF1613" s="19" t="n">
        <v>0.116624266676877</v>
      </c>
      <c r="AG1613" s="19" t="n">
        <v>0.144894195016053</v>
      </c>
      <c r="AH1613" s="19" t="n">
        <v>0.111384379106296</v>
      </c>
      <c r="AI1613" s="19"/>
      <c r="AJ1613" s="19" t="n">
        <v>0.135488911209847</v>
      </c>
      <c r="AK1613" s="19" t="n">
        <v>0.134788549803728</v>
      </c>
      <c r="AL1613" s="19" t="n">
        <v>0.10891503876498</v>
      </c>
      <c r="AM1613" s="19" t="n">
        <v>0.128332656836347</v>
      </c>
      <c r="AN1613" s="19" t="n">
        <v>0.112843103090351</v>
      </c>
      <c r="AO1613" s="19"/>
      <c r="AP1613" s="19" t="n">
        <v>0.139287875374578</v>
      </c>
      <c r="AQ1613" s="19" t="n">
        <v>0.147016639644378</v>
      </c>
      <c r="AR1613" s="19" t="n">
        <v>0.066146045970002</v>
      </c>
      <c r="AS1613" s="19" t="n">
        <v>0.097122610536792</v>
      </c>
      <c r="AT1613" s="19" t="n">
        <v>0.0783015181663592</v>
      </c>
      <c r="AU1613" s="19"/>
      <c r="AV1613" s="19" t="n">
        <v>0.160971750291858</v>
      </c>
      <c r="AW1613" s="19" t="n">
        <v>0.140413825041912</v>
      </c>
      <c r="AX1613" s="19" t="n">
        <v>0.0998189671439026</v>
      </c>
      <c r="AY1613" s="19" t="n">
        <v>0.0943247230419571</v>
      </c>
      <c r="AZ1613" s="19" t="n">
        <v>0.0393215704757425</v>
      </c>
      <c r="BA1613" s="19" t="n">
        <v>0.184096398336205</v>
      </c>
      <c r="BB1613" s="19"/>
      <c r="BC1613" s="19" t="n">
        <v>0.122216617410013</v>
      </c>
      <c r="BD1613" s="19" t="n">
        <v>0.0805594102955188</v>
      </c>
      <c r="BE1613" s="19" t="n">
        <v>0.150155150940966</v>
      </c>
      <c r="BF1613" s="19" t="n">
        <v>0.188041948372489</v>
      </c>
      <c r="BG1613" s="19" t="n">
        <v>0.222050825433647</v>
      </c>
    </row>
    <row r="1614">
      <c r="B1614" t="s">
        <v>629</v>
      </c>
      <c r="C1614" s="19" t="n">
        <v>0.0861964313543929</v>
      </c>
      <c r="D1614" s="19" t="n">
        <v>0.0794578052255716</v>
      </c>
      <c r="E1614" s="19" t="n">
        <v>0.0935860705954999</v>
      </c>
      <c r="F1614" s="19"/>
      <c r="G1614" s="19" t="n">
        <v>0.0960464514393854</v>
      </c>
      <c r="H1614" s="19" t="n">
        <v>0.0948252725951192</v>
      </c>
      <c r="I1614" s="19" t="n">
        <v>0.083863591398654</v>
      </c>
      <c r="J1614" s="19" t="n">
        <v>0.0894702351204856</v>
      </c>
      <c r="K1614" s="19" t="n">
        <v>0.0591140781162853</v>
      </c>
      <c r="L1614" s="19" t="n">
        <v>0.0882536116933013</v>
      </c>
      <c r="M1614" s="19"/>
      <c r="N1614" s="19" t="n">
        <v>0.0911939342788448</v>
      </c>
      <c r="O1614" s="19" t="n">
        <v>0.0915701273911792</v>
      </c>
      <c r="P1614" s="19" t="n">
        <v>0.088399047852968</v>
      </c>
      <c r="Q1614" s="19" t="n">
        <v>0.0730219026583853</v>
      </c>
      <c r="R1614" s="19"/>
      <c r="S1614" s="19" t="n">
        <v>0.0789994807783266</v>
      </c>
      <c r="T1614" s="19" t="n">
        <v>0.0501794915867003</v>
      </c>
      <c r="U1614" s="19" t="n">
        <v>0.15278779533088</v>
      </c>
      <c r="V1614" s="19" t="n">
        <v>0.0903023064355939</v>
      </c>
      <c r="W1614" s="19" t="n">
        <v>0.118253365778863</v>
      </c>
      <c r="X1614" s="19" t="n">
        <v>0.101048653742593</v>
      </c>
      <c r="Y1614" s="19" t="n">
        <v>0.0974765714688108</v>
      </c>
      <c r="Z1614" s="19" t="n">
        <v>0.0451899702574675</v>
      </c>
      <c r="AA1614" s="19" t="n">
        <v>0.0679770646104703</v>
      </c>
      <c r="AB1614" s="19" t="n">
        <v>0.10738238667779</v>
      </c>
      <c r="AC1614" s="19" t="n">
        <v>0.0374679316963092</v>
      </c>
      <c r="AD1614" s="19" t="n">
        <v>0.0592056786723479</v>
      </c>
      <c r="AE1614" s="19"/>
      <c r="AF1614" s="19" t="n">
        <v>0.0847493710360006</v>
      </c>
      <c r="AG1614" s="19" t="n">
        <v>0.0950989090902416</v>
      </c>
      <c r="AH1614" s="19" t="n">
        <v>0.0700933977923599</v>
      </c>
      <c r="AI1614" s="19"/>
      <c r="AJ1614" s="19" t="n">
        <v>0.0968805095686248</v>
      </c>
      <c r="AK1614" s="19" t="n">
        <v>0.0836557352576401</v>
      </c>
      <c r="AL1614" s="19" t="n">
        <v>0.0728926750994987</v>
      </c>
      <c r="AM1614" s="19" t="n">
        <v>0.128977527916904</v>
      </c>
      <c r="AN1614" s="19" t="n">
        <v>0.116226415056596</v>
      </c>
      <c r="AO1614" s="19"/>
      <c r="AP1614" s="19" t="n">
        <v>0.0921923611969998</v>
      </c>
      <c r="AQ1614" s="19" t="n">
        <v>0.102642981358761</v>
      </c>
      <c r="AR1614" s="19" t="n">
        <v>0.083072608816659</v>
      </c>
      <c r="AS1614" s="19" t="n">
        <v>0.0478351508539206</v>
      </c>
      <c r="AT1614" s="19" t="n">
        <v>0.0213592311183203</v>
      </c>
      <c r="AU1614" s="19"/>
      <c r="AV1614" s="19" t="n">
        <v>0.101850135682632</v>
      </c>
      <c r="AW1614" s="19" t="n">
        <v>0.113939921035341</v>
      </c>
      <c r="AX1614" s="19" t="n">
        <v>0.135589457392553</v>
      </c>
      <c r="AY1614" s="19" t="n">
        <v>0.0473336664632451</v>
      </c>
      <c r="AZ1614" s="19" t="n">
        <v>0.0491317045217781</v>
      </c>
      <c r="BA1614" s="19" t="n">
        <v>0.0240320615536633</v>
      </c>
      <c r="BB1614" s="19"/>
      <c r="BC1614" s="19" t="n">
        <v>0.0710691771306695</v>
      </c>
      <c r="BD1614" s="19" t="n">
        <v>0.111848754165676</v>
      </c>
      <c r="BE1614" s="19" t="n">
        <v>0.0604574874788849</v>
      </c>
      <c r="BF1614" s="19" t="n">
        <v>0.104542571940296</v>
      </c>
      <c r="BG1614" s="19" t="n">
        <v>0.15354733134841</v>
      </c>
    </row>
    <row r="1615">
      <c r="B1615" t="s">
        <v>630</v>
      </c>
      <c r="C1615" s="19" t="n">
        <v>0.0770914631369441</v>
      </c>
      <c r="D1615" s="19" t="n">
        <v>0.0796052695289402</v>
      </c>
      <c r="E1615" s="19" t="n">
        <v>0.0752757391562823</v>
      </c>
      <c r="F1615" s="19"/>
      <c r="G1615" s="19" t="n">
        <v>0.100629320885618</v>
      </c>
      <c r="H1615" s="19" t="n">
        <v>0.152505514693415</v>
      </c>
      <c r="I1615" s="19" t="n">
        <v>0.0736276444673052</v>
      </c>
      <c r="J1615" s="19" t="n">
        <v>0.0736688504165282</v>
      </c>
      <c r="K1615" s="19" t="n">
        <v>0.0455484158768225</v>
      </c>
      <c r="L1615" s="19" t="n">
        <v>0.0221497070595486</v>
      </c>
      <c r="M1615" s="19"/>
      <c r="N1615" s="19" t="n">
        <v>0.106350530405007</v>
      </c>
      <c r="O1615" s="19" t="n">
        <v>0.0827281686953802</v>
      </c>
      <c r="P1615" s="19" t="n">
        <v>0.0547849694774031</v>
      </c>
      <c r="Q1615" s="19" t="n">
        <v>0.0575485905288966</v>
      </c>
      <c r="R1615" s="19"/>
      <c r="S1615" s="19" t="n">
        <v>0.159190566558388</v>
      </c>
      <c r="T1615" s="19" t="n">
        <v>0.0490959736430607</v>
      </c>
      <c r="U1615" s="19" t="n">
        <v>0.0771752958337624</v>
      </c>
      <c r="V1615" s="19" t="n">
        <v>0.0250979965554526</v>
      </c>
      <c r="W1615" s="19" t="n">
        <v>0.0479945238246803</v>
      </c>
      <c r="X1615" s="19" t="n">
        <v>0.075749731335903</v>
      </c>
      <c r="Y1615" s="19" t="n">
        <v>0.0950318816409713</v>
      </c>
      <c r="Z1615" s="19" t="n">
        <v>0.0207951823659173</v>
      </c>
      <c r="AA1615" s="19" t="n">
        <v>0.105360375095816</v>
      </c>
      <c r="AB1615" s="19" t="n">
        <v>0.0566277024832802</v>
      </c>
      <c r="AC1615" s="19" t="n">
        <v>0.054313148341581</v>
      </c>
      <c r="AD1615" s="19" t="n">
        <v>0.0272031792955791</v>
      </c>
      <c r="AE1615" s="19"/>
      <c r="AF1615" s="19" t="n">
        <v>0.0522689539393619</v>
      </c>
      <c r="AG1615" s="19" t="n">
        <v>0.0841216247252827</v>
      </c>
      <c r="AH1615" s="19" t="n">
        <v>0.1090401650177</v>
      </c>
      <c r="AI1615" s="19"/>
      <c r="AJ1615" s="19" t="n">
        <v>0.0709529634704977</v>
      </c>
      <c r="AK1615" s="19" t="n">
        <v>0.114249053015942</v>
      </c>
      <c r="AL1615" s="19" t="n">
        <v>0.0593686327157925</v>
      </c>
      <c r="AM1615" s="19" t="n">
        <v>0.0380018154190597</v>
      </c>
      <c r="AN1615" s="19" t="n">
        <v>0.078076918870195</v>
      </c>
      <c r="AO1615" s="19"/>
      <c r="AP1615" s="19" t="n">
        <v>0.0733143472037109</v>
      </c>
      <c r="AQ1615" s="19" t="n">
        <v>0.0985974946899607</v>
      </c>
      <c r="AR1615" s="19" t="n">
        <v>0.0595755355152672</v>
      </c>
      <c r="AS1615" s="19" t="n">
        <v>0.0611597712167403</v>
      </c>
      <c r="AT1615" s="19" t="n">
        <v>0.0876042805077019</v>
      </c>
      <c r="AU1615" s="19"/>
      <c r="AV1615" s="19" t="n">
        <v>0.10596789478346</v>
      </c>
      <c r="AW1615" s="19" t="n">
        <v>0.0933432964827272</v>
      </c>
      <c r="AX1615" s="19" t="n">
        <v>0.0487887914384045</v>
      </c>
      <c r="AY1615" s="19" t="n">
        <v>0.0557886606838957</v>
      </c>
      <c r="AZ1615" s="19" t="n">
        <v>0.111231453007512</v>
      </c>
      <c r="BA1615" s="19" t="n">
        <v>0.031054278465569</v>
      </c>
      <c r="BB1615" s="19"/>
      <c r="BC1615" s="19" t="n">
        <v>0.0463304608960476</v>
      </c>
      <c r="BD1615" s="19" t="n">
        <v>0.0813751614474659</v>
      </c>
      <c r="BE1615" s="19" t="n">
        <v>0.09904579092031</v>
      </c>
      <c r="BF1615" s="19" t="n">
        <v>0.0737946807182959</v>
      </c>
      <c r="BG1615" s="19" t="n">
        <v>0.251328072427063</v>
      </c>
    </row>
    <row r="1616">
      <c r="B1616" t="s">
        <v>631</v>
      </c>
      <c r="C1616" s="19" t="n">
        <v>0.0539221232827971</v>
      </c>
      <c r="D1616" s="19" t="n">
        <v>0.0506330572573378</v>
      </c>
      <c r="E1616" s="19" t="n">
        <v>0.0576310104282166</v>
      </c>
      <c r="F1616" s="19"/>
      <c r="G1616" s="19" t="n">
        <v>0.0404921631945761</v>
      </c>
      <c r="H1616" s="19" t="n">
        <v>0.073850148431711</v>
      </c>
      <c r="I1616" s="19" t="n">
        <v>0.0807911299921927</v>
      </c>
      <c r="J1616" s="19" t="n">
        <v>0.076094103424596</v>
      </c>
      <c r="K1616" s="19" t="n">
        <v>0.023088847658448</v>
      </c>
      <c r="L1616" s="19" t="n">
        <v>0.0272635056821337</v>
      </c>
      <c r="M1616" s="19"/>
      <c r="N1616" s="19" t="n">
        <v>0.0697107565060815</v>
      </c>
      <c r="O1616" s="19" t="n">
        <v>0.0659047044495575</v>
      </c>
      <c r="P1616" s="19" t="n">
        <v>0.0408732735732316</v>
      </c>
      <c r="Q1616" s="19" t="n">
        <v>0.0347756450483366</v>
      </c>
      <c r="R1616" s="19"/>
      <c r="S1616" s="19" t="n">
        <v>0.0650819197711064</v>
      </c>
      <c r="T1616" s="19" t="n">
        <v>0.0540337637614118</v>
      </c>
      <c r="U1616" s="19" t="n">
        <v>0.0542390421718729</v>
      </c>
      <c r="V1616" s="19" t="n">
        <v>0.10473916396937</v>
      </c>
      <c r="W1616" s="19" t="n">
        <v>0.0725187432454183</v>
      </c>
      <c r="X1616" s="19" t="n">
        <v>0.0329025547304231</v>
      </c>
      <c r="Y1616" s="19" t="n">
        <v>0.0553435052192289</v>
      </c>
      <c r="Z1616" s="19" t="n">
        <v>0</v>
      </c>
      <c r="AA1616" s="19" t="n">
        <v>0.0596991367047769</v>
      </c>
      <c r="AB1616" s="19" t="n">
        <v>0.0194155652656947</v>
      </c>
      <c r="AC1616" s="19" t="n">
        <v>0.0357708577123849</v>
      </c>
      <c r="AD1616" s="19" t="n">
        <v>0.0543887520245942</v>
      </c>
      <c r="AE1616" s="19"/>
      <c r="AF1616" s="19" t="n">
        <v>0.0543469778646958</v>
      </c>
      <c r="AG1616" s="19" t="n">
        <v>0.0492466115323539</v>
      </c>
      <c r="AH1616" s="19" t="n">
        <v>0.0583313628899151</v>
      </c>
      <c r="AI1616" s="19"/>
      <c r="AJ1616" s="19" t="n">
        <v>0.0488431850112036</v>
      </c>
      <c r="AK1616" s="19" t="n">
        <v>0.036446413835849</v>
      </c>
      <c r="AL1616" s="19" t="n">
        <v>0.0570196240163083</v>
      </c>
      <c r="AM1616" s="19" t="n">
        <v>0.0555585025775131</v>
      </c>
      <c r="AN1616" s="19" t="n">
        <v>0.0644951850070905</v>
      </c>
      <c r="AO1616" s="19"/>
      <c r="AP1616" s="19" t="n">
        <v>0.0422075900699318</v>
      </c>
      <c r="AQ1616" s="19" t="n">
        <v>0.0472493467649933</v>
      </c>
      <c r="AR1616" s="19" t="n">
        <v>0.0467891851441268</v>
      </c>
      <c r="AS1616" s="19" t="n">
        <v>0.0630106836607123</v>
      </c>
      <c r="AT1616" s="19" t="n">
        <v>0.0302358145667036</v>
      </c>
      <c r="AU1616" s="19"/>
      <c r="AV1616" s="19" t="n">
        <v>0.0389294694438622</v>
      </c>
      <c r="AW1616" s="19" t="n">
        <v>0.0540671197361506</v>
      </c>
      <c r="AX1616" s="19" t="n">
        <v>0.050255684898008</v>
      </c>
      <c r="AY1616" s="19" t="n">
        <v>0.0676951964302256</v>
      </c>
      <c r="AZ1616" s="19" t="n">
        <v>0.0619629859737819</v>
      </c>
      <c r="BA1616" s="19" t="n">
        <v>0.0378471452784985</v>
      </c>
      <c r="BB1616" s="19"/>
      <c r="BC1616" s="19" t="n">
        <v>0.030493619232927</v>
      </c>
      <c r="BD1616" s="19" t="n">
        <v>0.0445953368546634</v>
      </c>
      <c r="BE1616" s="19" t="n">
        <v>0.0517798429660745</v>
      </c>
      <c r="BF1616" s="19" t="n">
        <v>0.0992072581123311</v>
      </c>
      <c r="BG1616" s="19" t="n">
        <v>0.0667296802229067</v>
      </c>
    </row>
    <row r="1617">
      <c r="B1617" t="s">
        <v>100</v>
      </c>
      <c r="C1617" s="19" t="n">
        <v>0.025409344079592</v>
      </c>
      <c r="D1617" s="19" t="n">
        <v>0.026672841646268</v>
      </c>
      <c r="E1617" s="19" t="n">
        <v>0.0221060343844333</v>
      </c>
      <c r="F1617" s="19"/>
      <c r="G1617" s="19" t="n">
        <v>0.0249178411099282</v>
      </c>
      <c r="H1617" s="19" t="n">
        <v>0.0253247125449864</v>
      </c>
      <c r="I1617" s="19" t="n">
        <v>0.0371725716578295</v>
      </c>
      <c r="J1617" s="19" t="n">
        <v>0.0180763038428872</v>
      </c>
      <c r="K1617" s="19" t="n">
        <v>0.0197272920546085</v>
      </c>
      <c r="L1617" s="19" t="n">
        <v>0.0257438101341114</v>
      </c>
      <c r="M1617" s="19"/>
      <c r="N1617" s="19" t="n">
        <v>0.012773558375123</v>
      </c>
      <c r="O1617" s="19" t="n">
        <v>0.0299250819077015</v>
      </c>
      <c r="P1617" s="19" t="n">
        <v>0.0385146403326882</v>
      </c>
      <c r="Q1617" s="19" t="n">
        <v>0.0235275196452842</v>
      </c>
      <c r="R1617" s="19"/>
      <c r="S1617" s="19" t="n">
        <v>0.0309175971608571</v>
      </c>
      <c r="T1617" s="19" t="n">
        <v>0.0410625418508344</v>
      </c>
      <c r="U1617" s="19" t="n">
        <v>0.0149245671606288</v>
      </c>
      <c r="V1617" s="19" t="n">
        <v>0</v>
      </c>
      <c r="W1617" s="19" t="n">
        <v>0.0236411169537538</v>
      </c>
      <c r="X1617" s="19" t="n">
        <v>0.0369333039037578</v>
      </c>
      <c r="Y1617" s="19" t="n">
        <v>0.0085336438530036</v>
      </c>
      <c r="Z1617" s="19" t="n">
        <v>0</v>
      </c>
      <c r="AA1617" s="19" t="n">
        <v>0.045179356120774</v>
      </c>
      <c r="AB1617" s="19" t="n">
        <v>0.0435376403988154</v>
      </c>
      <c r="AC1617" s="19" t="n">
        <v>0</v>
      </c>
      <c r="AD1617" s="19" t="n">
        <v>0</v>
      </c>
      <c r="AE1617" s="19"/>
      <c r="AF1617" s="19" t="n">
        <v>0.0287319989735771</v>
      </c>
      <c r="AG1617" s="19" t="n">
        <v>0.0181515645038944</v>
      </c>
      <c r="AH1617" s="19" t="n">
        <v>0.0391446029747649</v>
      </c>
      <c r="AI1617" s="19"/>
      <c r="AJ1617" s="19" t="n">
        <v>0.025210524697572</v>
      </c>
      <c r="AK1617" s="19" t="n">
        <v>0.0152621054095798</v>
      </c>
      <c r="AL1617" s="19" t="n">
        <v>0.0250087775048188</v>
      </c>
      <c r="AM1617" s="19" t="n">
        <v>0</v>
      </c>
      <c r="AN1617" s="19" t="n">
        <v>0.0451551412936589</v>
      </c>
      <c r="AO1617" s="19"/>
      <c r="AP1617" s="19" t="n">
        <v>0.029563208136421</v>
      </c>
      <c r="AQ1617" s="19" t="n">
        <v>0.0191307354705576</v>
      </c>
      <c r="AR1617" s="19" t="n">
        <v>0.0125878573070534</v>
      </c>
      <c r="AS1617" s="19" t="n">
        <v>0.0138364592678678</v>
      </c>
      <c r="AT1617" s="19" t="n">
        <v>0.0212947900896957</v>
      </c>
      <c r="AU1617" s="19"/>
      <c r="AV1617" s="19" t="n">
        <v>0.0197946366346492</v>
      </c>
      <c r="AW1617" s="19" t="n">
        <v>0.0256932947636605</v>
      </c>
      <c r="AX1617" s="19" t="n">
        <v>0</v>
      </c>
      <c r="AY1617" s="19" t="n">
        <v>0.025302843345269</v>
      </c>
      <c r="AZ1617" s="19" t="n">
        <v>0.0284430506430692</v>
      </c>
      <c r="BA1617" s="19" t="n">
        <v>0.0569944864721668</v>
      </c>
      <c r="BB1617" s="19"/>
      <c r="BC1617" s="19" t="n">
        <v>0.024884535857101</v>
      </c>
      <c r="BD1617" s="19" t="n">
        <v>0.0319660129175874</v>
      </c>
      <c r="BE1617" s="19" t="n">
        <v>0.0224792748472667</v>
      </c>
      <c r="BF1617" s="19" t="n">
        <v>0.0338769883929046</v>
      </c>
      <c r="BG1617" s="19" t="n">
        <v>0</v>
      </c>
    </row>
    <row r="1618">
      <c r="B1618" t="s">
        <v>122</v>
      </c>
      <c r="C1618" s="19" t="n">
        <v>0.00474185925362836</v>
      </c>
      <c r="D1618" s="19" t="n">
        <v>0.00368208564996567</v>
      </c>
      <c r="E1618" s="19" t="n">
        <v>0.00582810077449899</v>
      </c>
      <c r="F1618" s="19"/>
      <c r="G1618" s="19" t="n">
        <v>0.0101682645088243</v>
      </c>
      <c r="H1618" s="19" t="n">
        <v>0.00645849971911003</v>
      </c>
      <c r="I1618" s="19" t="n">
        <v>0.00681010226433062</v>
      </c>
      <c r="J1618" s="19" t="n">
        <v>0.00575065782909896</v>
      </c>
      <c r="K1618" s="19" t="n">
        <v>0</v>
      </c>
      <c r="L1618" s="19" t="n">
        <v>0</v>
      </c>
      <c r="M1618" s="19"/>
      <c r="N1618" s="19" t="n">
        <v>0.00226571791238783</v>
      </c>
      <c r="O1618" s="19" t="n">
        <v>0.00442441753058564</v>
      </c>
      <c r="P1618" s="19" t="n">
        <v>0</v>
      </c>
      <c r="Q1618" s="19" t="n">
        <v>0.012247817331251</v>
      </c>
      <c r="R1618" s="19"/>
      <c r="S1618" s="19" t="n">
        <v>0.00419638133860829</v>
      </c>
      <c r="T1618" s="19" t="n">
        <v>0.00789858084130561</v>
      </c>
      <c r="U1618" s="19" t="n">
        <v>0</v>
      </c>
      <c r="V1618" s="19" t="n">
        <v>0.0135850576287828</v>
      </c>
      <c r="W1618" s="19" t="n">
        <v>0</v>
      </c>
      <c r="X1618" s="19" t="n">
        <v>0</v>
      </c>
      <c r="Y1618" s="19" t="n">
        <v>0.0113761802729041</v>
      </c>
      <c r="Z1618" s="19" t="n">
        <v>0</v>
      </c>
      <c r="AA1618" s="19" t="n">
        <v>0</v>
      </c>
      <c r="AB1618" s="19" t="n">
        <v>0</v>
      </c>
      <c r="AC1618" s="19" t="n">
        <v>0</v>
      </c>
      <c r="AD1618" s="19" t="n">
        <v>0.0377669799604388</v>
      </c>
      <c r="AE1618" s="19"/>
      <c r="AF1618" s="19" t="n">
        <v>0.00361486392473393</v>
      </c>
      <c r="AG1618" s="19" t="n">
        <v>0.00151273308591635</v>
      </c>
      <c r="AH1618" s="19" t="n">
        <v>0.0139228726874793</v>
      </c>
      <c r="AI1618" s="19"/>
      <c r="AJ1618" s="19" t="n">
        <v>0</v>
      </c>
      <c r="AK1618" s="19" t="n">
        <v>0.00229010371041146</v>
      </c>
      <c r="AL1618" s="19" t="n">
        <v>0</v>
      </c>
      <c r="AM1618" s="19" t="n">
        <v>0.0503665199554591</v>
      </c>
      <c r="AN1618" s="19" t="n">
        <v>0.0157259047599384</v>
      </c>
      <c r="AO1618" s="19"/>
      <c r="AP1618" s="19" t="n">
        <v>0</v>
      </c>
      <c r="AQ1618" s="19" t="n">
        <v>0.00460491770313083</v>
      </c>
      <c r="AR1618" s="19" t="n">
        <v>0</v>
      </c>
      <c r="AS1618" s="19" t="n">
        <v>0.0168622070382541</v>
      </c>
      <c r="AT1618" s="19" t="n">
        <v>0</v>
      </c>
      <c r="AU1618" s="19"/>
      <c r="AV1618" s="19" t="n">
        <v>0.00567682391595623</v>
      </c>
      <c r="AW1618" s="19" t="n">
        <v>0</v>
      </c>
      <c r="AX1618" s="19" t="n">
        <v>0</v>
      </c>
      <c r="AY1618" s="19" t="n">
        <v>0.0145152791882992</v>
      </c>
      <c r="AZ1618" s="19" t="n">
        <v>0</v>
      </c>
      <c r="BA1618" s="19" t="n">
        <v>0</v>
      </c>
      <c r="BB1618" s="19"/>
      <c r="BC1618" s="19" t="n">
        <v>0.0055835336805049</v>
      </c>
      <c r="BD1618" s="19" t="n">
        <v>0.00718948624735812</v>
      </c>
      <c r="BE1618" s="19" t="n">
        <v>0.00729734245831192</v>
      </c>
      <c r="BF1618" s="19" t="n">
        <v>0</v>
      </c>
      <c r="BG1618" s="19" t="n">
        <v>0</v>
      </c>
    </row>
    <row r="1619">
      <c r="C1619" s="19"/>
      <c r="D1619" s="19"/>
      <c r="E1619" s="19"/>
      <c r="F1619" s="19"/>
      <c r="G1619" s="19"/>
      <c r="H1619" s="19"/>
      <c r="I1619" s="19"/>
      <c r="J1619" s="19"/>
      <c r="K1619" s="19"/>
      <c r="L1619" s="19"/>
      <c r="M1619" s="19"/>
      <c r="N1619" s="19"/>
      <c r="O1619" s="19"/>
      <c r="P1619" s="19"/>
      <c r="Q1619" s="19"/>
      <c r="R1619" s="19"/>
      <c r="S1619" s="19"/>
      <c r="T1619" s="19"/>
      <c r="U1619" s="19"/>
      <c r="V1619" s="19"/>
      <c r="W1619" s="19"/>
      <c r="X1619" s="19"/>
      <c r="Y1619" s="19"/>
      <c r="Z1619" s="19"/>
      <c r="AA1619" s="19"/>
      <c r="AB1619" s="19"/>
      <c r="AC1619" s="19"/>
      <c r="AD1619" s="19"/>
      <c r="AE1619" s="19"/>
      <c r="AF1619" s="19"/>
      <c r="AG1619" s="19"/>
      <c r="AH1619" s="19"/>
      <c r="AI1619" s="19"/>
      <c r="AJ1619" s="19"/>
      <c r="AK1619" s="19"/>
      <c r="AL1619" s="19"/>
      <c r="AM1619" s="19"/>
      <c r="AN1619" s="19"/>
      <c r="AO1619" s="19"/>
      <c r="AP1619" s="19"/>
      <c r="AQ1619" s="19"/>
      <c r="AR1619" s="19"/>
      <c r="AS1619" s="19"/>
      <c r="AT1619" s="19"/>
      <c r="AU1619" s="19"/>
      <c r="AV1619" s="19"/>
      <c r="AW1619" s="19"/>
      <c r="AX1619" s="19"/>
      <c r="AY1619" s="19"/>
      <c r="AZ1619" s="19"/>
      <c r="BA1619" s="19"/>
      <c r="BB1619" s="19"/>
      <c r="BC1619" s="19"/>
      <c r="BD1619" s="19"/>
      <c r="BE1619" s="19"/>
      <c r="BF1619" s="19"/>
      <c r="BG1619" s="19"/>
    </row>
    <row r="1620">
      <c r="B1620" s="7" t="s">
        <v>633</v>
      </c>
      <c r="C1620" s="19"/>
      <c r="D1620" s="19"/>
      <c r="E1620" s="19"/>
      <c r="F1620" s="19"/>
      <c r="G1620" s="19"/>
      <c r="H1620" s="19"/>
      <c r="I1620" s="19"/>
      <c r="J1620" s="19"/>
      <c r="K1620" s="19"/>
      <c r="L1620" s="19"/>
      <c r="M1620" s="19"/>
      <c r="N1620" s="19"/>
      <c r="O1620" s="19"/>
      <c r="P1620" s="19"/>
      <c r="Q1620" s="19"/>
      <c r="R1620" s="19"/>
      <c r="S1620" s="19"/>
      <c r="T1620" s="19"/>
      <c r="U1620" s="19"/>
      <c r="V1620" s="19"/>
      <c r="W1620" s="19"/>
      <c r="X1620" s="19"/>
      <c r="Y1620" s="19"/>
      <c r="Z1620" s="19"/>
      <c r="AA1620" s="19"/>
      <c r="AB1620" s="19"/>
      <c r="AC1620" s="19"/>
      <c r="AD1620" s="19"/>
      <c r="AE1620" s="19"/>
      <c r="AF1620" s="19"/>
      <c r="AG1620" s="19"/>
      <c r="AH1620" s="19"/>
      <c r="AI1620" s="19"/>
      <c r="AJ1620" s="19"/>
      <c r="AK1620" s="19"/>
      <c r="AL1620" s="19"/>
      <c r="AM1620" s="19"/>
      <c r="AN1620" s="19"/>
      <c r="AO1620" s="19"/>
      <c r="AP1620" s="19"/>
      <c r="AQ1620" s="19"/>
      <c r="AR1620" s="19"/>
      <c r="AS1620" s="19"/>
      <c r="AT1620" s="19"/>
      <c r="AU1620" s="19"/>
      <c r="AV1620" s="19"/>
      <c r="AW1620" s="19"/>
      <c r="AX1620" s="19"/>
      <c r="AY1620" s="19"/>
      <c r="AZ1620" s="19"/>
      <c r="BA1620" s="19"/>
      <c r="BB1620" s="19"/>
      <c r="BC1620" s="19"/>
      <c r="BD1620" s="19"/>
      <c r="BE1620" s="19"/>
      <c r="BF1620" s="19"/>
      <c r="BG1620" s="19"/>
    </row>
    <row r="1621">
      <c r="B1621" s="26" t="s">
        <v>331</v>
      </c>
      <c r="C1621" s="19"/>
      <c r="D1621" s="19"/>
      <c r="E1621" s="19"/>
      <c r="F1621" s="19"/>
      <c r="G1621" s="19"/>
      <c r="H1621" s="19"/>
      <c r="I1621" s="19"/>
      <c r="J1621" s="19"/>
      <c r="K1621" s="19"/>
      <c r="L1621" s="19"/>
      <c r="M1621" s="19"/>
      <c r="N1621" s="19"/>
      <c r="O1621" s="19"/>
      <c r="P1621" s="19"/>
      <c r="Q1621" s="19"/>
      <c r="R1621" s="19"/>
      <c r="S1621" s="19"/>
      <c r="T1621" s="19"/>
      <c r="U1621" s="19"/>
      <c r="V1621" s="19"/>
      <c r="W1621" s="19"/>
      <c r="X1621" s="19"/>
      <c r="Y1621" s="19"/>
      <c r="Z1621" s="19"/>
      <c r="AA1621" s="19"/>
      <c r="AB1621" s="19"/>
      <c r="AC1621" s="19"/>
      <c r="AD1621" s="19"/>
      <c r="AE1621" s="19"/>
      <c r="AF1621" s="19"/>
      <c r="AG1621" s="19"/>
      <c r="AH1621" s="19"/>
      <c r="AI1621" s="19"/>
      <c r="AJ1621" s="19"/>
      <c r="AK1621" s="19"/>
      <c r="AL1621" s="19"/>
      <c r="AM1621" s="19"/>
      <c r="AN1621" s="19"/>
      <c r="AO1621" s="19"/>
      <c r="AP1621" s="19"/>
      <c r="AQ1621" s="19"/>
      <c r="AR1621" s="19"/>
      <c r="AS1621" s="19"/>
      <c r="AT1621" s="19"/>
      <c r="AU1621" s="19"/>
      <c r="AV1621" s="19"/>
      <c r="AW1621" s="19"/>
      <c r="AX1621" s="19"/>
      <c r="AY1621" s="19"/>
      <c r="AZ1621" s="19"/>
      <c r="BA1621" s="19"/>
      <c r="BB1621" s="19"/>
      <c r="BC1621" s="19"/>
      <c r="BD1621" s="19"/>
      <c r="BE1621" s="19"/>
      <c r="BF1621" s="19"/>
      <c r="BG1621" s="19"/>
    </row>
    <row r="1622">
      <c r="B1622" t="s">
        <v>619</v>
      </c>
      <c r="C1622" s="19" t="n">
        <v>0.412756141022428</v>
      </c>
      <c r="D1622" s="19" t="n">
        <v>0.401297867079955</v>
      </c>
      <c r="E1622" s="19" t="n">
        <v>0.423004006115636</v>
      </c>
      <c r="F1622" s="19"/>
      <c r="G1622" s="19" t="n">
        <v>0.42018593061235</v>
      </c>
      <c r="H1622" s="19" t="n">
        <v>0.390402330524632</v>
      </c>
      <c r="I1622" s="19" t="n">
        <v>0.41639692852461</v>
      </c>
      <c r="J1622" s="19" t="n">
        <v>0.436524525553837</v>
      </c>
      <c r="K1622" s="19" t="n">
        <v>0.405371808385027</v>
      </c>
      <c r="L1622" s="19" t="n">
        <v>0.409516689837092</v>
      </c>
      <c r="M1622" s="19"/>
      <c r="N1622" s="19" t="n">
        <v>0.414124556191592</v>
      </c>
      <c r="O1622" s="19" t="n">
        <v>0.44062767943396</v>
      </c>
      <c r="P1622" s="19" t="n">
        <v>0.373041243104925</v>
      </c>
      <c r="Q1622" s="19" t="n">
        <v>0.41472926677268</v>
      </c>
      <c r="R1622" s="19"/>
      <c r="S1622" s="19" t="n">
        <v>0.360872291626635</v>
      </c>
      <c r="T1622" s="19" t="n">
        <v>0.45877191752669</v>
      </c>
      <c r="U1622" s="19" t="n">
        <v>0.470209210005166</v>
      </c>
      <c r="V1622" s="19" t="n">
        <v>0.388207482198969</v>
      </c>
      <c r="W1622" s="19" t="n">
        <v>0.425934041886233</v>
      </c>
      <c r="X1622" s="19" t="n">
        <v>0.41156203255962</v>
      </c>
      <c r="Y1622" s="19" t="n">
        <v>0.378843337626974</v>
      </c>
      <c r="Z1622" s="19" t="n">
        <v>0.389289339378947</v>
      </c>
      <c r="AA1622" s="19" t="n">
        <v>0.430247669026987</v>
      </c>
      <c r="AB1622" s="19" t="n">
        <v>0.446717635038137</v>
      </c>
      <c r="AC1622" s="19" t="n">
        <v>0.441724938923821</v>
      </c>
      <c r="AD1622" s="19" t="n">
        <v>0.285537902816612</v>
      </c>
      <c r="AE1622" s="19"/>
      <c r="AF1622" s="19" t="n">
        <v>0.308761888699338</v>
      </c>
      <c r="AG1622" s="19" t="n">
        <v>0.499256487248955</v>
      </c>
      <c r="AH1622" s="19" t="n">
        <v>0.360091893854563</v>
      </c>
      <c r="AI1622" s="19"/>
      <c r="AJ1622" s="19" t="n">
        <v>0.353449892363644</v>
      </c>
      <c r="AK1622" s="19" t="n">
        <v>0.439350480833404</v>
      </c>
      <c r="AL1622" s="19" t="n">
        <v>0.569791871493576</v>
      </c>
      <c r="AM1622" s="19" t="n">
        <v>0.132095170006164</v>
      </c>
      <c r="AN1622" s="19" t="n">
        <v>0.39191016255173</v>
      </c>
      <c r="AO1622" s="19"/>
      <c r="AP1622" s="19" t="n">
        <v>0.316101933333873</v>
      </c>
      <c r="AQ1622" s="19" t="n">
        <v>0.442988266859305</v>
      </c>
      <c r="AR1622" s="19" t="n">
        <v>0.519034606935381</v>
      </c>
      <c r="AS1622" s="19" t="n">
        <v>0.303133346162608</v>
      </c>
      <c r="AT1622" s="19" t="n">
        <v>0.644027796788276</v>
      </c>
      <c r="AU1622" s="19"/>
      <c r="AV1622" s="19" t="n">
        <v>0.475174063926999</v>
      </c>
      <c r="AW1622" s="19" t="n">
        <v>0.326808504068602</v>
      </c>
      <c r="AX1622" s="19" t="n">
        <v>0.56613572654571</v>
      </c>
      <c r="AY1622" s="19" t="n">
        <v>0.263482160072496</v>
      </c>
      <c r="AZ1622" s="19" t="n">
        <v>0.574965631724925</v>
      </c>
      <c r="BA1622" s="19" t="n">
        <v>0.389957546810987</v>
      </c>
      <c r="BB1622" s="19"/>
      <c r="BC1622" s="19" t="n">
        <v>0.381613161445139</v>
      </c>
      <c r="BD1622" s="19" t="n">
        <v>0.412696170199996</v>
      </c>
      <c r="BE1622" s="19" t="n">
        <v>0.477258846197711</v>
      </c>
      <c r="BF1622" s="19" t="n">
        <v>0.348104848101832</v>
      </c>
      <c r="BG1622" s="19" t="n">
        <v>0.465903245295451</v>
      </c>
    </row>
    <row r="1623">
      <c r="B1623" t="s">
        <v>620</v>
      </c>
      <c r="C1623" s="19" t="n">
        <v>0.351823595404975</v>
      </c>
      <c r="D1623" s="19" t="n">
        <v>0.347261829176516</v>
      </c>
      <c r="E1623" s="19" t="n">
        <v>0.359353742741185</v>
      </c>
      <c r="F1623" s="19"/>
      <c r="G1623" s="19" t="n">
        <v>0.27155084884158</v>
      </c>
      <c r="H1623" s="19" t="n">
        <v>0.290672957867414</v>
      </c>
      <c r="I1623" s="19" t="n">
        <v>0.382825925433341</v>
      </c>
      <c r="J1623" s="19" t="n">
        <v>0.336494411350681</v>
      </c>
      <c r="K1623" s="19" t="n">
        <v>0.375028829788905</v>
      </c>
      <c r="L1623" s="19" t="n">
        <v>0.432775947632382</v>
      </c>
      <c r="M1623" s="19"/>
      <c r="N1623" s="19" t="n">
        <v>0.348743069351928</v>
      </c>
      <c r="O1623" s="19" t="n">
        <v>0.311630994451276</v>
      </c>
      <c r="P1623" s="19" t="n">
        <v>0.353861199078243</v>
      </c>
      <c r="Q1623" s="19" t="n">
        <v>0.398007318004704</v>
      </c>
      <c r="R1623" s="19"/>
      <c r="S1623" s="19" t="n">
        <v>0.288042017911876</v>
      </c>
      <c r="T1623" s="19" t="n">
        <v>0.33728205977805</v>
      </c>
      <c r="U1623" s="19" t="n">
        <v>0.409442012017609</v>
      </c>
      <c r="V1623" s="19" t="n">
        <v>0.347223591959157</v>
      </c>
      <c r="W1623" s="19" t="n">
        <v>0.361500783276716</v>
      </c>
      <c r="X1623" s="19" t="n">
        <v>0.343608916966084</v>
      </c>
      <c r="Y1623" s="19" t="n">
        <v>0.336348065054445</v>
      </c>
      <c r="Z1623" s="19" t="n">
        <v>0.481870598254683</v>
      </c>
      <c r="AA1623" s="19" t="n">
        <v>0.380272558443605</v>
      </c>
      <c r="AB1623" s="19" t="n">
        <v>0.310395876934544</v>
      </c>
      <c r="AC1623" s="19" t="n">
        <v>0.384380358200815</v>
      </c>
      <c r="AD1623" s="19" t="n">
        <v>0.412489126172069</v>
      </c>
      <c r="AE1623" s="19"/>
      <c r="AF1623" s="19" t="n">
        <v>0.392524070372847</v>
      </c>
      <c r="AG1623" s="19" t="n">
        <v>0.340805734179972</v>
      </c>
      <c r="AH1623" s="19" t="n">
        <v>0.361435898255598</v>
      </c>
      <c r="AI1623" s="19"/>
      <c r="AJ1623" s="19" t="n">
        <v>0.401226113434235</v>
      </c>
      <c r="AK1623" s="19" t="n">
        <v>0.291613484531535</v>
      </c>
      <c r="AL1623" s="19" t="n">
        <v>0.339794858970136</v>
      </c>
      <c r="AM1623" s="19" t="n">
        <v>0.433718942988955</v>
      </c>
      <c r="AN1623" s="19" t="n">
        <v>0.347950434806479</v>
      </c>
      <c r="AO1623" s="19"/>
      <c r="AP1623" s="19" t="n">
        <v>0.412367270980927</v>
      </c>
      <c r="AQ1623" s="19" t="n">
        <v>0.289490452978955</v>
      </c>
      <c r="AR1623" s="19" t="n">
        <v>0.317783579559484</v>
      </c>
      <c r="AS1623" s="19" t="n">
        <v>0.46123930501718</v>
      </c>
      <c r="AT1623" s="19" t="n">
        <v>0.253791910435201</v>
      </c>
      <c r="AU1623" s="19"/>
      <c r="AV1623" s="19" t="n">
        <v>0.276629961739365</v>
      </c>
      <c r="AW1623" s="19" t="n">
        <v>0.398753634644641</v>
      </c>
      <c r="AX1623" s="19" t="n">
        <v>0.285809461630931</v>
      </c>
      <c r="AY1623" s="19" t="n">
        <v>0.469740701879937</v>
      </c>
      <c r="AZ1623" s="19" t="n">
        <v>0.270589486478938</v>
      </c>
      <c r="BA1623" s="19" t="n">
        <v>0.337927662721463</v>
      </c>
      <c r="BB1623" s="19"/>
      <c r="BC1623" s="19" t="n">
        <v>0.412863474475766</v>
      </c>
      <c r="BD1623" s="19" t="n">
        <v>0.307636698640919</v>
      </c>
      <c r="BE1623" s="19" t="n">
        <v>0.291476651102167</v>
      </c>
      <c r="BF1623" s="19" t="n">
        <v>0.317062023695171</v>
      </c>
      <c r="BG1623" s="19" t="n">
        <v>0.382387149009243</v>
      </c>
    </row>
    <row r="1624">
      <c r="B1624" t="s">
        <v>630</v>
      </c>
      <c r="C1624" s="19" t="n">
        <v>0.289818672687124</v>
      </c>
      <c r="D1624" s="19" t="n">
        <v>0.319869262355924</v>
      </c>
      <c r="E1624" s="19" t="n">
        <v>0.260944738427715</v>
      </c>
      <c r="F1624" s="19"/>
      <c r="G1624" s="19" t="n">
        <v>0.264973214711078</v>
      </c>
      <c r="H1624" s="19" t="n">
        <v>0.377143485213552</v>
      </c>
      <c r="I1624" s="19" t="n">
        <v>0.260400986966913</v>
      </c>
      <c r="J1624" s="19" t="n">
        <v>0.28971110744548</v>
      </c>
      <c r="K1624" s="19" t="n">
        <v>0.235886890387399</v>
      </c>
      <c r="L1624" s="19" t="n">
        <v>0.291164225829627</v>
      </c>
      <c r="M1624" s="19"/>
      <c r="N1624" s="19" t="n">
        <v>0.328180759609789</v>
      </c>
      <c r="O1624" s="19" t="n">
        <v>0.316429356009047</v>
      </c>
      <c r="P1624" s="19" t="n">
        <v>0.241500615766889</v>
      </c>
      <c r="Q1624" s="19" t="n">
        <v>0.261607934825246</v>
      </c>
      <c r="R1624" s="19"/>
      <c r="S1624" s="19" t="n">
        <v>0.371018029396441</v>
      </c>
      <c r="T1624" s="19" t="n">
        <v>0.268835054849999</v>
      </c>
      <c r="U1624" s="19" t="n">
        <v>0.310523318708267</v>
      </c>
      <c r="V1624" s="19" t="n">
        <v>0.294322535356122</v>
      </c>
      <c r="W1624" s="19" t="n">
        <v>0.238582419929357</v>
      </c>
      <c r="X1624" s="19" t="n">
        <v>0.255194910355099</v>
      </c>
      <c r="Y1624" s="19" t="n">
        <v>0.259189109148799</v>
      </c>
      <c r="Z1624" s="19" t="n">
        <v>0.220347834913261</v>
      </c>
      <c r="AA1624" s="19" t="n">
        <v>0.314702168204043</v>
      </c>
      <c r="AB1624" s="19" t="n">
        <v>0.289792870487281</v>
      </c>
      <c r="AC1624" s="19" t="n">
        <v>0.213122154932739</v>
      </c>
      <c r="AD1624" s="19" t="n">
        <v>0.34372217164212</v>
      </c>
      <c r="AE1624" s="19"/>
      <c r="AF1624" s="19" t="n">
        <v>0.291175200191767</v>
      </c>
      <c r="AG1624" s="19" t="n">
        <v>0.277111135809168</v>
      </c>
      <c r="AH1624" s="19" t="n">
        <v>0.32219569665079</v>
      </c>
      <c r="AI1624" s="19"/>
      <c r="AJ1624" s="19" t="n">
        <v>0.352987077119032</v>
      </c>
      <c r="AK1624" s="19" t="n">
        <v>0.264813032460847</v>
      </c>
      <c r="AL1624" s="19" t="n">
        <v>0.316182723148835</v>
      </c>
      <c r="AM1624" s="19" t="n">
        <v>0.172017641592712</v>
      </c>
      <c r="AN1624" s="19" t="n">
        <v>0.249874133479719</v>
      </c>
      <c r="AO1624" s="19"/>
      <c r="AP1624" s="19" t="n">
        <v>0.358771689679105</v>
      </c>
      <c r="AQ1624" s="19" t="n">
        <v>0.31759892152008</v>
      </c>
      <c r="AR1624" s="19" t="n">
        <v>0.278129062830422</v>
      </c>
      <c r="AS1624" s="19" t="n">
        <v>0.176976830088842</v>
      </c>
      <c r="AT1624" s="19" t="n">
        <v>0.220120626987892</v>
      </c>
      <c r="AU1624" s="19"/>
      <c r="AV1624" s="19" t="n">
        <v>0.329402222418709</v>
      </c>
      <c r="AW1624" s="19" t="n">
        <v>0.389107412325817</v>
      </c>
      <c r="AX1624" s="19" t="n">
        <v>0.270059611499011</v>
      </c>
      <c r="AY1624" s="19" t="n">
        <v>0.194469938744093</v>
      </c>
      <c r="AZ1624" s="19" t="n">
        <v>0.234596908591756</v>
      </c>
      <c r="BA1624" s="19" t="n">
        <v>0.27403442358079</v>
      </c>
      <c r="BB1624" s="19"/>
      <c r="BC1624" s="19" t="n">
        <v>0.278064525384463</v>
      </c>
      <c r="BD1624" s="19" t="n">
        <v>0.23623508367987</v>
      </c>
      <c r="BE1624" s="19" t="n">
        <v>0.334353698434094</v>
      </c>
      <c r="BF1624" s="19" t="n">
        <v>0.355462611215637</v>
      </c>
      <c r="BG1624" s="19" t="n">
        <v>0.341569482634809</v>
      </c>
    </row>
    <row r="1625">
      <c r="B1625" t="s">
        <v>622</v>
      </c>
      <c r="C1625" s="19" t="n">
        <v>0.262914929354647</v>
      </c>
      <c r="D1625" s="19" t="n">
        <v>0.234537187850042</v>
      </c>
      <c r="E1625" s="19" t="n">
        <v>0.291445144177495</v>
      </c>
      <c r="F1625" s="19"/>
      <c r="G1625" s="19" t="n">
        <v>0.128287268308491</v>
      </c>
      <c r="H1625" s="19" t="n">
        <v>0.211359242842155</v>
      </c>
      <c r="I1625" s="19" t="n">
        <v>0.240086146068391</v>
      </c>
      <c r="J1625" s="19" t="n">
        <v>0.296677505812447</v>
      </c>
      <c r="K1625" s="19" t="n">
        <v>0.364852851695252</v>
      </c>
      <c r="L1625" s="19" t="n">
        <v>0.329399787801165</v>
      </c>
      <c r="M1625" s="19"/>
      <c r="N1625" s="19" t="n">
        <v>0.237182611820252</v>
      </c>
      <c r="O1625" s="19" t="n">
        <v>0.241043338888836</v>
      </c>
      <c r="P1625" s="19" t="n">
        <v>0.289003488513985</v>
      </c>
      <c r="Q1625" s="19" t="n">
        <v>0.293728660464793</v>
      </c>
      <c r="R1625" s="19"/>
      <c r="S1625" s="19" t="n">
        <v>0.182585102307349</v>
      </c>
      <c r="T1625" s="19" t="n">
        <v>0.229613730494522</v>
      </c>
      <c r="U1625" s="19" t="n">
        <v>0.224157130872146</v>
      </c>
      <c r="V1625" s="19" t="n">
        <v>0.281159959602201</v>
      </c>
      <c r="W1625" s="19" t="n">
        <v>0.273528674827061</v>
      </c>
      <c r="X1625" s="19" t="n">
        <v>0.285826018271109</v>
      </c>
      <c r="Y1625" s="19" t="n">
        <v>0.281238573642785</v>
      </c>
      <c r="Z1625" s="19" t="n">
        <v>0.272233406887336</v>
      </c>
      <c r="AA1625" s="19" t="n">
        <v>0.332415344634863</v>
      </c>
      <c r="AB1625" s="19" t="n">
        <v>0.28663537417503</v>
      </c>
      <c r="AC1625" s="19" t="n">
        <v>0.300231756393947</v>
      </c>
      <c r="AD1625" s="19" t="n">
        <v>0.315129129021352</v>
      </c>
      <c r="AE1625" s="19"/>
      <c r="AF1625" s="19" t="n">
        <v>0.362374111958418</v>
      </c>
      <c r="AG1625" s="19" t="n">
        <v>0.213764168604922</v>
      </c>
      <c r="AH1625" s="19" t="n">
        <v>0.272581069793977</v>
      </c>
      <c r="AI1625" s="19"/>
      <c r="AJ1625" s="19" t="n">
        <v>0.355915618622648</v>
      </c>
      <c r="AK1625" s="19" t="n">
        <v>0.184794339928337</v>
      </c>
      <c r="AL1625" s="19" t="n">
        <v>0.223744379040836</v>
      </c>
      <c r="AM1625" s="19" t="n">
        <v>0.470287066493055</v>
      </c>
      <c r="AN1625" s="19" t="n">
        <v>0.237344390193332</v>
      </c>
      <c r="AO1625" s="19"/>
      <c r="AP1625" s="19" t="n">
        <v>0.346935018097111</v>
      </c>
      <c r="AQ1625" s="19" t="n">
        <v>0.196977215501231</v>
      </c>
      <c r="AR1625" s="19" t="n">
        <v>0.207994901679744</v>
      </c>
      <c r="AS1625" s="19" t="n">
        <v>0.403761569846794</v>
      </c>
      <c r="AT1625" s="19" t="n">
        <v>0.0861872854642681</v>
      </c>
      <c r="AU1625" s="19"/>
      <c r="AV1625" s="19" t="n">
        <v>0.1864947181498</v>
      </c>
      <c r="AW1625" s="19" t="n">
        <v>0.330426781214896</v>
      </c>
      <c r="AX1625" s="19" t="n">
        <v>0.258997985951516</v>
      </c>
      <c r="AY1625" s="19" t="n">
        <v>0.421317194672114</v>
      </c>
      <c r="AZ1625" s="19" t="n">
        <v>0.109396754128826</v>
      </c>
      <c r="BA1625" s="19" t="n">
        <v>0.203616795031457</v>
      </c>
      <c r="BB1625" s="19"/>
      <c r="BC1625" s="19" t="n">
        <v>0.339229922462542</v>
      </c>
      <c r="BD1625" s="19" t="n">
        <v>0.255327838404413</v>
      </c>
      <c r="BE1625" s="19" t="n">
        <v>0.233934837180428</v>
      </c>
      <c r="BF1625" s="19" t="n">
        <v>0.185658922779248</v>
      </c>
      <c r="BG1625" s="19" t="n">
        <v>0.169125445730854</v>
      </c>
    </row>
    <row r="1626">
      <c r="B1626" t="s">
        <v>624</v>
      </c>
      <c r="C1626" s="19" t="n">
        <v>0.231780739564745</v>
      </c>
      <c r="D1626" s="19" t="n">
        <v>0.242569471666916</v>
      </c>
      <c r="E1626" s="19" t="n">
        <v>0.220490728035307</v>
      </c>
      <c r="F1626" s="19"/>
      <c r="G1626" s="19" t="n">
        <v>0.289762048029393</v>
      </c>
      <c r="H1626" s="19" t="n">
        <v>0.209966022426314</v>
      </c>
      <c r="I1626" s="19" t="n">
        <v>0.253318146078121</v>
      </c>
      <c r="J1626" s="19" t="n">
        <v>0.303275827062584</v>
      </c>
      <c r="K1626" s="19" t="n">
        <v>0.196395865142477</v>
      </c>
      <c r="L1626" s="19" t="n">
        <v>0.158423852401447</v>
      </c>
      <c r="M1626" s="19"/>
      <c r="N1626" s="19" t="n">
        <v>0.239472683068302</v>
      </c>
      <c r="O1626" s="19" t="n">
        <v>0.241340306164991</v>
      </c>
      <c r="P1626" s="19" t="n">
        <v>0.202903053564748</v>
      </c>
      <c r="Q1626" s="19" t="n">
        <v>0.235489741765754</v>
      </c>
      <c r="R1626" s="19"/>
      <c r="S1626" s="19" t="n">
        <v>0.27228922627304</v>
      </c>
      <c r="T1626" s="19" t="n">
        <v>0.210852254307705</v>
      </c>
      <c r="U1626" s="19" t="n">
        <v>0.237769202854006</v>
      </c>
      <c r="V1626" s="19" t="n">
        <v>0.270226992025009</v>
      </c>
      <c r="W1626" s="19" t="n">
        <v>0.199884597883203</v>
      </c>
      <c r="X1626" s="19" t="n">
        <v>0.202020025228909</v>
      </c>
      <c r="Y1626" s="19" t="n">
        <v>0.227389779108718</v>
      </c>
      <c r="Z1626" s="19" t="n">
        <v>0.270439009285863</v>
      </c>
      <c r="AA1626" s="19" t="n">
        <v>0.212508725693255</v>
      </c>
      <c r="AB1626" s="19" t="n">
        <v>0.270647630096902</v>
      </c>
      <c r="AC1626" s="19" t="n">
        <v>0.171254876172179</v>
      </c>
      <c r="AD1626" s="19" t="n">
        <v>0.170877968278563</v>
      </c>
      <c r="AE1626" s="19"/>
      <c r="AF1626" s="19" t="n">
        <v>0.208816699651213</v>
      </c>
      <c r="AG1626" s="19" t="n">
        <v>0.251304881755223</v>
      </c>
      <c r="AH1626" s="19" t="n">
        <v>0.158025869187973</v>
      </c>
      <c r="AI1626" s="19"/>
      <c r="AJ1626" s="19" t="n">
        <v>0.177099776530155</v>
      </c>
      <c r="AK1626" s="19" t="n">
        <v>0.280248632802872</v>
      </c>
      <c r="AL1626" s="19" t="n">
        <v>0.245569823300057</v>
      </c>
      <c r="AM1626" s="19" t="n">
        <v>0.170389131477188</v>
      </c>
      <c r="AN1626" s="19" t="n">
        <v>0.208795321303936</v>
      </c>
      <c r="AO1626" s="19"/>
      <c r="AP1626" s="19" t="n">
        <v>0.121976350921043</v>
      </c>
      <c r="AQ1626" s="19" t="n">
        <v>0.293827400378417</v>
      </c>
      <c r="AR1626" s="19" t="n">
        <v>0.290407795815105</v>
      </c>
      <c r="AS1626" s="19" t="n">
        <v>0.182273155365558</v>
      </c>
      <c r="AT1626" s="19" t="n">
        <v>0.42238556283408</v>
      </c>
      <c r="AU1626" s="19"/>
      <c r="AV1626" s="19" t="n">
        <v>0.286991437122259</v>
      </c>
      <c r="AW1626" s="19" t="n">
        <v>0.147978368728718</v>
      </c>
      <c r="AX1626" s="19" t="n">
        <v>0.297270787900079</v>
      </c>
      <c r="AY1626" s="19" t="n">
        <v>0.162102946208183</v>
      </c>
      <c r="AZ1626" s="19" t="n">
        <v>0.412437735642581</v>
      </c>
      <c r="BA1626" s="19" t="n">
        <v>0.20095444347242</v>
      </c>
      <c r="BB1626" s="19"/>
      <c r="BC1626" s="19" t="n">
        <v>0.176307550289252</v>
      </c>
      <c r="BD1626" s="19" t="n">
        <v>0.26299579030707</v>
      </c>
      <c r="BE1626" s="19" t="n">
        <v>0.250920598174993</v>
      </c>
      <c r="BF1626" s="19" t="n">
        <v>0.265269456841687</v>
      </c>
      <c r="BG1626" s="19" t="n">
        <v>0.179815165129713</v>
      </c>
    </row>
    <row r="1627">
      <c r="B1627" t="s">
        <v>621</v>
      </c>
      <c r="C1627" s="19" t="n">
        <v>0.220229001551778</v>
      </c>
      <c r="D1627" s="19" t="n">
        <v>0.228271715754271</v>
      </c>
      <c r="E1627" s="19" t="n">
        <v>0.214192199838456</v>
      </c>
      <c r="F1627" s="19"/>
      <c r="G1627" s="19" t="n">
        <v>0.244371852194262</v>
      </c>
      <c r="H1627" s="19" t="n">
        <v>0.231789143709191</v>
      </c>
      <c r="I1627" s="19" t="n">
        <v>0.215248673305336</v>
      </c>
      <c r="J1627" s="19" t="n">
        <v>0.222737468497148</v>
      </c>
      <c r="K1627" s="19" t="n">
        <v>0.21459647358783</v>
      </c>
      <c r="L1627" s="19" t="n">
        <v>0.198971268137029</v>
      </c>
      <c r="M1627" s="19"/>
      <c r="N1627" s="19" t="n">
        <v>0.257536519628747</v>
      </c>
      <c r="O1627" s="19" t="n">
        <v>0.248891307359672</v>
      </c>
      <c r="P1627" s="19" t="n">
        <v>0.217294004570973</v>
      </c>
      <c r="Q1627" s="19" t="n">
        <v>0.149849101969895</v>
      </c>
      <c r="R1627" s="19"/>
      <c r="S1627" s="19" t="n">
        <v>0.238900604855568</v>
      </c>
      <c r="T1627" s="19" t="n">
        <v>0.201929138711093</v>
      </c>
      <c r="U1627" s="19" t="n">
        <v>0.127809042141119</v>
      </c>
      <c r="V1627" s="19" t="n">
        <v>0.231416230621208</v>
      </c>
      <c r="W1627" s="19" t="n">
        <v>0.235183849111422</v>
      </c>
      <c r="X1627" s="19" t="n">
        <v>0.279470200067112</v>
      </c>
      <c r="Y1627" s="19" t="n">
        <v>0.156431882694122</v>
      </c>
      <c r="Z1627" s="19" t="n">
        <v>0.252971577626572</v>
      </c>
      <c r="AA1627" s="19" t="n">
        <v>0.241184353044541</v>
      </c>
      <c r="AB1627" s="19" t="n">
        <v>0.226914999233968</v>
      </c>
      <c r="AC1627" s="19" t="n">
        <v>0.2059393330596</v>
      </c>
      <c r="AD1627" s="19" t="n">
        <v>0.242859901625559</v>
      </c>
      <c r="AE1627" s="19"/>
      <c r="AF1627" s="19" t="n">
        <v>0.219849084772392</v>
      </c>
      <c r="AG1627" s="19" t="n">
        <v>0.232259599845088</v>
      </c>
      <c r="AH1627" s="19" t="n">
        <v>0.176193976302124</v>
      </c>
      <c r="AI1627" s="19"/>
      <c r="AJ1627" s="19" t="n">
        <v>0.223186437431712</v>
      </c>
      <c r="AK1627" s="19" t="n">
        <v>0.250202823191991</v>
      </c>
      <c r="AL1627" s="19" t="n">
        <v>0.180973922241498</v>
      </c>
      <c r="AM1627" s="19" t="n">
        <v>0.290385934314109</v>
      </c>
      <c r="AN1627" s="19" t="n">
        <v>0.215156412851775</v>
      </c>
      <c r="AO1627" s="19"/>
      <c r="AP1627" s="19" t="n">
        <v>0.222867207382892</v>
      </c>
      <c r="AQ1627" s="19" t="n">
        <v>0.235496323286847</v>
      </c>
      <c r="AR1627" s="19" t="n">
        <v>0.2259646175407</v>
      </c>
      <c r="AS1627" s="19" t="n">
        <v>0.219492969070983</v>
      </c>
      <c r="AT1627" s="19" t="n">
        <v>0.163661768245995</v>
      </c>
      <c r="AU1627" s="19"/>
      <c r="AV1627" s="19" t="n">
        <v>0.250720514352629</v>
      </c>
      <c r="AW1627" s="19" t="n">
        <v>0.23495620270997</v>
      </c>
      <c r="AX1627" s="19" t="n">
        <v>0.209067465997873</v>
      </c>
      <c r="AY1627" s="19" t="n">
        <v>0.202313741815899</v>
      </c>
      <c r="AZ1627" s="19" t="n">
        <v>0.145706207715288</v>
      </c>
      <c r="BA1627" s="19" t="n">
        <v>0.209824188849373</v>
      </c>
      <c r="BB1627" s="19"/>
      <c r="BC1627" s="19" t="n">
        <v>0.20079312586033</v>
      </c>
      <c r="BD1627" s="19" t="n">
        <v>0.21949707664672</v>
      </c>
      <c r="BE1627" s="19" t="n">
        <v>0.216691747580007</v>
      </c>
      <c r="BF1627" s="19" t="n">
        <v>0.245283369835633</v>
      </c>
      <c r="BG1627" s="19" t="n">
        <v>0.348790421691379</v>
      </c>
    </row>
    <row r="1628">
      <c r="B1628" t="s">
        <v>623</v>
      </c>
      <c r="C1628" s="19" t="n">
        <v>0.184299531127054</v>
      </c>
      <c r="D1628" s="19" t="n">
        <v>0.205992812527933</v>
      </c>
      <c r="E1628" s="19" t="n">
        <v>0.1625217108825</v>
      </c>
      <c r="F1628" s="19"/>
      <c r="G1628" s="19" t="n">
        <v>0.201883618393819</v>
      </c>
      <c r="H1628" s="19" t="n">
        <v>0.218862143608629</v>
      </c>
      <c r="I1628" s="19" t="n">
        <v>0.166204590949867</v>
      </c>
      <c r="J1628" s="19" t="n">
        <v>0.173787019675168</v>
      </c>
      <c r="K1628" s="19" t="n">
        <v>0.206594279189894</v>
      </c>
      <c r="L1628" s="19" t="n">
        <v>0.151397073554287</v>
      </c>
      <c r="M1628" s="19"/>
      <c r="N1628" s="19" t="n">
        <v>0.204504075064954</v>
      </c>
      <c r="O1628" s="19" t="n">
        <v>0.176091710544488</v>
      </c>
      <c r="P1628" s="19" t="n">
        <v>0.148500746652109</v>
      </c>
      <c r="Q1628" s="19" t="n">
        <v>0.198542408697569</v>
      </c>
      <c r="R1628" s="19"/>
      <c r="S1628" s="19" t="n">
        <v>0.246455800061221</v>
      </c>
      <c r="T1628" s="19" t="n">
        <v>0.150902774199977</v>
      </c>
      <c r="U1628" s="19" t="n">
        <v>0.20432390074789</v>
      </c>
      <c r="V1628" s="19" t="n">
        <v>0.136249517233333</v>
      </c>
      <c r="W1628" s="19" t="n">
        <v>0.174762709030157</v>
      </c>
      <c r="X1628" s="19" t="n">
        <v>0.170852034473982</v>
      </c>
      <c r="Y1628" s="19" t="n">
        <v>0.161727771367207</v>
      </c>
      <c r="Z1628" s="19" t="n">
        <v>0.197452260788134</v>
      </c>
      <c r="AA1628" s="19" t="n">
        <v>0.144670408982993</v>
      </c>
      <c r="AB1628" s="19" t="n">
        <v>0.18619075885305</v>
      </c>
      <c r="AC1628" s="19" t="n">
        <v>0.254655804841428</v>
      </c>
      <c r="AD1628" s="19" t="n">
        <v>0.210580452923358</v>
      </c>
      <c r="AE1628" s="19"/>
      <c r="AF1628" s="19" t="n">
        <v>0.171214409925635</v>
      </c>
      <c r="AG1628" s="19" t="n">
        <v>0.206167848535548</v>
      </c>
      <c r="AH1628" s="19" t="n">
        <v>0.181516585253619</v>
      </c>
      <c r="AI1628" s="19"/>
      <c r="AJ1628" s="19" t="n">
        <v>0.174623711009637</v>
      </c>
      <c r="AK1628" s="19" t="n">
        <v>0.21803263460674</v>
      </c>
      <c r="AL1628" s="19" t="n">
        <v>0.198068774140387</v>
      </c>
      <c r="AM1628" s="19" t="n">
        <v>0.179799979429296</v>
      </c>
      <c r="AN1628" s="19" t="n">
        <v>0.134785437094928</v>
      </c>
      <c r="AO1628" s="19"/>
      <c r="AP1628" s="19" t="n">
        <v>0.200292724340396</v>
      </c>
      <c r="AQ1628" s="19" t="n">
        <v>0.205322990909135</v>
      </c>
      <c r="AR1628" s="19" t="n">
        <v>0.206273360570938</v>
      </c>
      <c r="AS1628" s="19" t="n">
        <v>0.16643503776787</v>
      </c>
      <c r="AT1628" s="19" t="n">
        <v>0.119175426440949</v>
      </c>
      <c r="AU1628" s="19"/>
      <c r="AV1628" s="19" t="n">
        <v>0.215355282178348</v>
      </c>
      <c r="AW1628" s="19" t="n">
        <v>0.197257182859735</v>
      </c>
      <c r="AX1628" s="19" t="n">
        <v>0.187517403676798</v>
      </c>
      <c r="AY1628" s="19" t="n">
        <v>0.178151824761832</v>
      </c>
      <c r="AZ1628" s="19" t="n">
        <v>0.128324146697579</v>
      </c>
      <c r="BA1628" s="19" t="n">
        <v>0.146313250506539</v>
      </c>
      <c r="BB1628" s="19"/>
      <c r="BC1628" s="19" t="n">
        <v>0.190228678702764</v>
      </c>
      <c r="BD1628" s="19" t="n">
        <v>0.173506286299393</v>
      </c>
      <c r="BE1628" s="19" t="n">
        <v>0.194237332471627</v>
      </c>
      <c r="BF1628" s="19" t="n">
        <v>0.205243959139399</v>
      </c>
      <c r="BG1628" s="19" t="n">
        <v>0.153896699286024</v>
      </c>
    </row>
    <row r="1629">
      <c r="B1629" t="s">
        <v>628</v>
      </c>
      <c r="C1629" s="19" t="n">
        <v>0.135716246387567</v>
      </c>
      <c r="D1629" s="19" t="n">
        <v>0.162795188584398</v>
      </c>
      <c r="E1629" s="19" t="n">
        <v>0.107529565810693</v>
      </c>
      <c r="F1629" s="19"/>
      <c r="G1629" s="19" t="n">
        <v>0.174652917975515</v>
      </c>
      <c r="H1629" s="19" t="n">
        <v>0.18573963481485</v>
      </c>
      <c r="I1629" s="19" t="n">
        <v>0.0881970744056576</v>
      </c>
      <c r="J1629" s="19" t="n">
        <v>0.104769618835957</v>
      </c>
      <c r="K1629" s="19" t="n">
        <v>0.114047967951665</v>
      </c>
      <c r="L1629" s="19" t="n">
        <v>0.141649420171306</v>
      </c>
      <c r="M1629" s="19"/>
      <c r="N1629" s="19" t="n">
        <v>0.153913724855573</v>
      </c>
      <c r="O1629" s="19" t="n">
        <v>0.155451063910961</v>
      </c>
      <c r="P1629" s="19" t="n">
        <v>0.116615293434491</v>
      </c>
      <c r="Q1629" s="19" t="n">
        <v>0.111276729697267</v>
      </c>
      <c r="R1629" s="19"/>
      <c r="S1629" s="19" t="n">
        <v>0.187563578173025</v>
      </c>
      <c r="T1629" s="19" t="n">
        <v>0.134676785146194</v>
      </c>
      <c r="U1629" s="19" t="n">
        <v>0.0680017700306945</v>
      </c>
      <c r="V1629" s="19" t="n">
        <v>0.130302040107666</v>
      </c>
      <c r="W1629" s="19" t="n">
        <v>0.111362261865854</v>
      </c>
      <c r="X1629" s="19" t="n">
        <v>0.132822954823147</v>
      </c>
      <c r="Y1629" s="19" t="n">
        <v>0.138113010714218</v>
      </c>
      <c r="Z1629" s="19" t="n">
        <v>0.144356531800119</v>
      </c>
      <c r="AA1629" s="19" t="n">
        <v>0.129733138200806</v>
      </c>
      <c r="AB1629" s="19" t="n">
        <v>0.123568700443763</v>
      </c>
      <c r="AC1629" s="19" t="n">
        <v>0.153783286601284</v>
      </c>
      <c r="AD1629" s="19" t="n">
        <v>0.156404607469051</v>
      </c>
      <c r="AE1629" s="19"/>
      <c r="AF1629" s="19" t="n">
        <v>0.119453647157346</v>
      </c>
      <c r="AG1629" s="19" t="n">
        <v>0.138693438568679</v>
      </c>
      <c r="AH1629" s="19" t="n">
        <v>0.137560246150875</v>
      </c>
      <c r="AI1629" s="19"/>
      <c r="AJ1629" s="19" t="n">
        <v>0.170960591930694</v>
      </c>
      <c r="AK1629" s="19" t="n">
        <v>0.140156952725051</v>
      </c>
      <c r="AL1629" s="19" t="n">
        <v>0.130573999218116</v>
      </c>
      <c r="AM1629" s="19" t="n">
        <v>0.0859903493791292</v>
      </c>
      <c r="AN1629" s="19" t="n">
        <v>0.103067851351135</v>
      </c>
      <c r="AO1629" s="19"/>
      <c r="AP1629" s="19" t="n">
        <v>0.186501450187428</v>
      </c>
      <c r="AQ1629" s="19" t="n">
        <v>0.153191631850564</v>
      </c>
      <c r="AR1629" s="19" t="n">
        <v>0.10071717025175</v>
      </c>
      <c r="AS1629" s="19" t="n">
        <v>0.127214510367568</v>
      </c>
      <c r="AT1629" s="19" t="n">
        <v>0.0515151870778365</v>
      </c>
      <c r="AU1629" s="19"/>
      <c r="AV1629" s="19" t="n">
        <v>0.155602401338478</v>
      </c>
      <c r="AW1629" s="19" t="n">
        <v>0.172561148087244</v>
      </c>
      <c r="AX1629" s="19" t="n">
        <v>0.136099013013962</v>
      </c>
      <c r="AY1629" s="19" t="n">
        <v>0.117167867442209</v>
      </c>
      <c r="AZ1629" s="19" t="n">
        <v>0.0395597992478307</v>
      </c>
      <c r="BA1629" s="19" t="n">
        <v>0.098856725001748</v>
      </c>
      <c r="BB1629" s="19"/>
      <c r="BC1629" s="19" t="n">
        <v>0.101581347512359</v>
      </c>
      <c r="BD1629" s="19" t="n">
        <v>0.121227248179329</v>
      </c>
      <c r="BE1629" s="19" t="n">
        <v>0.139790404090746</v>
      </c>
      <c r="BF1629" s="19" t="n">
        <v>0.192068299499744</v>
      </c>
      <c r="BG1629" s="19" t="n">
        <v>0.288160527894109</v>
      </c>
    </row>
    <row r="1630">
      <c r="B1630" t="s">
        <v>629</v>
      </c>
      <c r="C1630" s="19" t="n">
        <v>0.125517396891831</v>
      </c>
      <c r="D1630" s="19" t="n">
        <v>0.115358044750528</v>
      </c>
      <c r="E1630" s="19" t="n">
        <v>0.136620037983375</v>
      </c>
      <c r="F1630" s="19"/>
      <c r="G1630" s="19" t="n">
        <v>0.110543999406665</v>
      </c>
      <c r="H1630" s="19" t="n">
        <v>0.153424727561273</v>
      </c>
      <c r="I1630" s="19" t="n">
        <v>0.141648040262969</v>
      </c>
      <c r="J1630" s="19" t="n">
        <v>0.107830148031661</v>
      </c>
      <c r="K1630" s="19" t="n">
        <v>0.111180197784323</v>
      </c>
      <c r="L1630" s="19" t="n">
        <v>0.122539431676961</v>
      </c>
      <c r="M1630" s="19"/>
      <c r="N1630" s="19" t="n">
        <v>0.132192919375157</v>
      </c>
      <c r="O1630" s="19" t="n">
        <v>0.122182471902169</v>
      </c>
      <c r="P1630" s="19" t="n">
        <v>0.121413168276572</v>
      </c>
      <c r="Q1630" s="19" t="n">
        <v>0.125559614352395</v>
      </c>
      <c r="R1630" s="19"/>
      <c r="S1630" s="19" t="n">
        <v>0.154931146393449</v>
      </c>
      <c r="T1630" s="19" t="n">
        <v>0.106654242008828</v>
      </c>
      <c r="U1630" s="19" t="n">
        <v>0.125388119359621</v>
      </c>
      <c r="V1630" s="19" t="n">
        <v>0.0811555779039503</v>
      </c>
      <c r="W1630" s="19" t="n">
        <v>0.19282944747829</v>
      </c>
      <c r="X1630" s="19" t="n">
        <v>0.0923088598910879</v>
      </c>
      <c r="Y1630" s="19" t="n">
        <v>0.120740885345491</v>
      </c>
      <c r="Z1630" s="19" t="n">
        <v>0.103005913630063</v>
      </c>
      <c r="AA1630" s="19" t="n">
        <v>0.134918945968451</v>
      </c>
      <c r="AB1630" s="19" t="n">
        <v>0.116941127356441</v>
      </c>
      <c r="AC1630" s="19" t="n">
        <v>0.159021609933455</v>
      </c>
      <c r="AD1630" s="19" t="n">
        <v>0.0885921563922662</v>
      </c>
      <c r="AE1630" s="19"/>
      <c r="AF1630" s="19" t="n">
        <v>0.117991776728056</v>
      </c>
      <c r="AG1630" s="19" t="n">
        <v>0.147625384007003</v>
      </c>
      <c r="AH1630" s="19" t="n">
        <v>0.116723861886481</v>
      </c>
      <c r="AI1630" s="19"/>
      <c r="AJ1630" s="19" t="n">
        <v>0.133650995225036</v>
      </c>
      <c r="AK1630" s="19" t="n">
        <v>0.153442769054165</v>
      </c>
      <c r="AL1630" s="19" t="n">
        <v>0.064098800069399</v>
      </c>
      <c r="AM1630" s="19" t="n">
        <v>0.0783093726237201</v>
      </c>
      <c r="AN1630" s="19" t="n">
        <v>0.131308949520492</v>
      </c>
      <c r="AO1630" s="19"/>
      <c r="AP1630" s="19" t="n">
        <v>0.126744137494135</v>
      </c>
      <c r="AQ1630" s="19" t="n">
        <v>0.14936897155849</v>
      </c>
      <c r="AR1630" s="19" t="n">
        <v>0.113704932807895</v>
      </c>
      <c r="AS1630" s="19" t="n">
        <v>0.103548445935695</v>
      </c>
      <c r="AT1630" s="19" t="n">
        <v>0.0832868000964129</v>
      </c>
      <c r="AU1630" s="19"/>
      <c r="AV1630" s="19" t="n">
        <v>0.128242724629747</v>
      </c>
      <c r="AW1630" s="19" t="n">
        <v>0.138217886331334</v>
      </c>
      <c r="AX1630" s="19" t="n">
        <v>0.109059573319572</v>
      </c>
      <c r="AY1630" s="19" t="n">
        <v>0.104667271565941</v>
      </c>
      <c r="AZ1630" s="19" t="n">
        <v>0.114566375094721</v>
      </c>
      <c r="BA1630" s="19" t="n">
        <v>0.129354708173504</v>
      </c>
      <c r="BB1630" s="19"/>
      <c r="BC1630" s="19" t="n">
        <v>0.110259730981326</v>
      </c>
      <c r="BD1630" s="19" t="n">
        <v>0.125729516589543</v>
      </c>
      <c r="BE1630" s="19" t="n">
        <v>0.130057079206847</v>
      </c>
      <c r="BF1630" s="19" t="n">
        <v>0.157027467535025</v>
      </c>
      <c r="BG1630" s="19" t="n">
        <v>0.101144635427518</v>
      </c>
    </row>
    <row r="1631">
      <c r="B1631" t="s">
        <v>626</v>
      </c>
      <c r="C1631" s="19" t="n">
        <v>0.120673485436721</v>
      </c>
      <c r="D1631" s="19" t="n">
        <v>0.115293312561073</v>
      </c>
      <c r="E1631" s="19" t="n">
        <v>0.125292922757672</v>
      </c>
      <c r="F1631" s="19"/>
      <c r="G1631" s="19" t="n">
        <v>0.0505969026254415</v>
      </c>
      <c r="H1631" s="19" t="n">
        <v>0.0728341550362281</v>
      </c>
      <c r="I1631" s="19" t="n">
        <v>0.111161140209887</v>
      </c>
      <c r="J1631" s="19" t="n">
        <v>0.152183616132389</v>
      </c>
      <c r="K1631" s="19" t="n">
        <v>0.142607189978635</v>
      </c>
      <c r="L1631" s="19" t="n">
        <v>0.179726748736943</v>
      </c>
      <c r="M1631" s="19"/>
      <c r="N1631" s="19" t="n">
        <v>0.0746909220711941</v>
      </c>
      <c r="O1631" s="19" t="n">
        <v>0.113632053501586</v>
      </c>
      <c r="P1631" s="19" t="n">
        <v>0.183025000717503</v>
      </c>
      <c r="Q1631" s="19" t="n">
        <v>0.125836764808267</v>
      </c>
      <c r="R1631" s="19"/>
      <c r="S1631" s="19" t="n">
        <v>0.0880955955358003</v>
      </c>
      <c r="T1631" s="19" t="n">
        <v>0.144120185459561</v>
      </c>
      <c r="U1631" s="19" t="n">
        <v>0.137447526513885</v>
      </c>
      <c r="V1631" s="19" t="n">
        <v>0.129620610793356</v>
      </c>
      <c r="W1631" s="19" t="n">
        <v>0.116918571314645</v>
      </c>
      <c r="X1631" s="19" t="n">
        <v>0.0933184514715641</v>
      </c>
      <c r="Y1631" s="19" t="n">
        <v>0.121620827642416</v>
      </c>
      <c r="Z1631" s="19" t="n">
        <v>0.189341662574216</v>
      </c>
      <c r="AA1631" s="19" t="n">
        <v>0.116165646908753</v>
      </c>
      <c r="AB1631" s="19" t="n">
        <v>0.13537138481138</v>
      </c>
      <c r="AC1631" s="19" t="n">
        <v>0.124810681161751</v>
      </c>
      <c r="AD1631" s="19" t="n">
        <v>0.0825215325498859</v>
      </c>
      <c r="AE1631" s="19"/>
      <c r="AF1631" s="19" t="n">
        <v>0.205809521184998</v>
      </c>
      <c r="AG1631" s="19" t="n">
        <v>0.0815489745646168</v>
      </c>
      <c r="AH1631" s="19" t="n">
        <v>0.0781920452523681</v>
      </c>
      <c r="AI1631" s="19"/>
      <c r="AJ1631" s="19" t="n">
        <v>0.170784437148004</v>
      </c>
      <c r="AK1631" s="19" t="n">
        <v>0.0944694658759841</v>
      </c>
      <c r="AL1631" s="19" t="n">
        <v>0.0506212063261271</v>
      </c>
      <c r="AM1631" s="19" t="n">
        <v>0.211825351762205</v>
      </c>
      <c r="AN1631" s="19" t="n">
        <v>0.115457802107146</v>
      </c>
      <c r="AO1631" s="19"/>
      <c r="AP1631" s="19" t="n">
        <v>0.155751938064996</v>
      </c>
      <c r="AQ1631" s="19" t="n">
        <v>0.0933887402783063</v>
      </c>
      <c r="AR1631" s="19" t="n">
        <v>0.0611599057314303</v>
      </c>
      <c r="AS1631" s="19" t="n">
        <v>0.240790681931268</v>
      </c>
      <c r="AT1631" s="19" t="n">
        <v>0.0853078802843391</v>
      </c>
      <c r="AU1631" s="19"/>
      <c r="AV1631" s="19" t="n">
        <v>0.0653114252656554</v>
      </c>
      <c r="AW1631" s="19" t="n">
        <v>0.135470713783782</v>
      </c>
      <c r="AX1631" s="19" t="n">
        <v>0.0948406435329547</v>
      </c>
      <c r="AY1631" s="19" t="n">
        <v>0.271598355303372</v>
      </c>
      <c r="AZ1631" s="19" t="n">
        <v>0.0617557212608452</v>
      </c>
      <c r="BA1631" s="19" t="n">
        <v>0.07809150309979</v>
      </c>
      <c r="BB1631" s="19"/>
      <c r="BC1631" s="19" t="n">
        <v>0.202178674635706</v>
      </c>
      <c r="BD1631" s="19" t="n">
        <v>0.0831571989999511</v>
      </c>
      <c r="BE1631" s="19" t="n">
        <v>0.089088407386679</v>
      </c>
      <c r="BF1631" s="19" t="n">
        <v>0.0940392961238253</v>
      </c>
      <c r="BG1631" s="19" t="n">
        <v>0</v>
      </c>
    </row>
    <row r="1632">
      <c r="B1632" t="s">
        <v>627</v>
      </c>
      <c r="C1632" s="19" t="n">
        <v>0.11384659246792</v>
      </c>
      <c r="D1632" s="19" t="n">
        <v>0.119217780110341</v>
      </c>
      <c r="E1632" s="19" t="n">
        <v>0.109528813211163</v>
      </c>
      <c r="F1632" s="19"/>
      <c r="G1632" s="19" t="n">
        <v>0.240985856088223</v>
      </c>
      <c r="H1632" s="19" t="n">
        <v>0.163938980437155</v>
      </c>
      <c r="I1632" s="19" t="n">
        <v>0.0616387091609695</v>
      </c>
      <c r="J1632" s="19" t="n">
        <v>0.108522196416185</v>
      </c>
      <c r="K1632" s="19" t="n">
        <v>0.0580396996526506</v>
      </c>
      <c r="L1632" s="19" t="n">
        <v>0.0625339299530982</v>
      </c>
      <c r="M1632" s="19"/>
      <c r="N1632" s="19" t="n">
        <v>0.122526930409353</v>
      </c>
      <c r="O1632" s="19" t="n">
        <v>0.0956018510317027</v>
      </c>
      <c r="P1632" s="19" t="n">
        <v>0.0935431834333987</v>
      </c>
      <c r="Q1632" s="19" t="n">
        <v>0.142066479753498</v>
      </c>
      <c r="R1632" s="19"/>
      <c r="S1632" s="19" t="n">
        <v>0.139802178613483</v>
      </c>
      <c r="T1632" s="19" t="n">
        <v>0.111341774022974</v>
      </c>
      <c r="U1632" s="19" t="n">
        <v>0.116342890214812</v>
      </c>
      <c r="V1632" s="19" t="n">
        <v>0.101858885935159</v>
      </c>
      <c r="W1632" s="19" t="n">
        <v>0.139723570385058</v>
      </c>
      <c r="X1632" s="19" t="n">
        <v>0.124807183054695</v>
      </c>
      <c r="Y1632" s="19" t="n">
        <v>0.120649882134461</v>
      </c>
      <c r="Z1632" s="19" t="n">
        <v>0.111004933477974</v>
      </c>
      <c r="AA1632" s="19" t="n">
        <v>0.0860382887285858</v>
      </c>
      <c r="AB1632" s="19" t="n">
        <v>0.123992666243751</v>
      </c>
      <c r="AC1632" s="19" t="n">
        <v>0.0656423748561324</v>
      </c>
      <c r="AD1632" s="19" t="n">
        <v>0.0563946722336829</v>
      </c>
      <c r="AE1632" s="19"/>
      <c r="AF1632" s="19" t="n">
        <v>0.0758670026724424</v>
      </c>
      <c r="AG1632" s="19" t="n">
        <v>0.101459508663018</v>
      </c>
      <c r="AH1632" s="19" t="n">
        <v>0.131317574559746</v>
      </c>
      <c r="AI1632" s="19"/>
      <c r="AJ1632" s="19" t="n">
        <v>0.0656919068011168</v>
      </c>
      <c r="AK1632" s="19" t="n">
        <v>0.134641689868009</v>
      </c>
      <c r="AL1632" s="19" t="n">
        <v>0.0869295989800926</v>
      </c>
      <c r="AM1632" s="19" t="n">
        <v>0.073124444295647</v>
      </c>
      <c r="AN1632" s="19" t="n">
        <v>0.140724944897121</v>
      </c>
      <c r="AO1632" s="19"/>
      <c r="AP1632" s="19" t="n">
        <v>0.052872847940378</v>
      </c>
      <c r="AQ1632" s="19" t="n">
        <v>0.137288156788207</v>
      </c>
      <c r="AR1632" s="19" t="n">
        <v>0.112987517587539</v>
      </c>
      <c r="AS1632" s="19" t="n">
        <v>0.0784631854959544</v>
      </c>
      <c r="AT1632" s="19" t="n">
        <v>0.125668599037337</v>
      </c>
      <c r="AU1632" s="19"/>
      <c r="AV1632" s="19" t="n">
        <v>0.167261783487769</v>
      </c>
      <c r="AW1632" s="19" t="n">
        <v>0.0559500824597299</v>
      </c>
      <c r="AX1632" s="19" t="n">
        <v>0.146519488251514</v>
      </c>
      <c r="AY1632" s="19" t="n">
        <v>0.0837356160689655</v>
      </c>
      <c r="AZ1632" s="19" t="n">
        <v>0.161004059809573</v>
      </c>
      <c r="BA1632" s="19" t="n">
        <v>0.0709544159996643</v>
      </c>
      <c r="BB1632" s="19"/>
      <c r="BC1632" s="19" t="n">
        <v>0.104948599707324</v>
      </c>
      <c r="BD1632" s="19" t="n">
        <v>0.127492782317671</v>
      </c>
      <c r="BE1632" s="19" t="n">
        <v>0.13032371498394</v>
      </c>
      <c r="BF1632" s="19" t="n">
        <v>0.112657839525441</v>
      </c>
      <c r="BG1632" s="19" t="n">
        <v>0.123519066794136</v>
      </c>
    </row>
    <row r="1633">
      <c r="B1633" t="s">
        <v>631</v>
      </c>
      <c r="C1633" s="19" t="n">
        <v>0.0825461740097922</v>
      </c>
      <c r="D1633" s="19" t="n">
        <v>0.0864656481880243</v>
      </c>
      <c r="E1633" s="19" t="n">
        <v>0.0774246953821738</v>
      </c>
      <c r="F1633" s="19"/>
      <c r="G1633" s="19" t="n">
        <v>0.100081195500877</v>
      </c>
      <c r="H1633" s="19" t="n">
        <v>0.106989184967163</v>
      </c>
      <c r="I1633" s="19" t="n">
        <v>0.105804923430789</v>
      </c>
      <c r="J1633" s="19" t="n">
        <v>0.0836443157826905</v>
      </c>
      <c r="K1633" s="19" t="n">
        <v>0.0582012875793672</v>
      </c>
      <c r="L1633" s="19" t="n">
        <v>0.0454509720094092</v>
      </c>
      <c r="M1633" s="19"/>
      <c r="N1633" s="19" t="n">
        <v>0.0793458745392609</v>
      </c>
      <c r="O1633" s="19" t="n">
        <v>0.0899021701567773</v>
      </c>
      <c r="P1633" s="19" t="n">
        <v>0.0770493398882787</v>
      </c>
      <c r="Q1633" s="19" t="n">
        <v>0.0836860583950708</v>
      </c>
      <c r="R1633" s="19"/>
      <c r="S1633" s="19" t="n">
        <v>0.0833954690550107</v>
      </c>
      <c r="T1633" s="19" t="n">
        <v>0.0543714168748474</v>
      </c>
      <c r="U1633" s="19" t="n">
        <v>0.0989031606313573</v>
      </c>
      <c r="V1633" s="19" t="n">
        <v>0.0807560072027576</v>
      </c>
      <c r="W1633" s="19" t="n">
        <v>0.10097971791519</v>
      </c>
      <c r="X1633" s="19" t="n">
        <v>0.111398327732313</v>
      </c>
      <c r="Y1633" s="19" t="n">
        <v>0.0993348733724343</v>
      </c>
      <c r="Z1633" s="19" t="n">
        <v>0</v>
      </c>
      <c r="AA1633" s="19" t="n">
        <v>0.054708073394907</v>
      </c>
      <c r="AB1633" s="19" t="n">
        <v>0.0843457302499478</v>
      </c>
      <c r="AC1633" s="19" t="n">
        <v>0.0707266803847061</v>
      </c>
      <c r="AD1633" s="19" t="n">
        <v>0.20167051187606</v>
      </c>
      <c r="AE1633" s="19"/>
      <c r="AF1633" s="19" t="n">
        <v>0.0499060734259392</v>
      </c>
      <c r="AG1633" s="19" t="n">
        <v>0.102066585583889</v>
      </c>
      <c r="AH1633" s="19" t="n">
        <v>0.0860940478831554</v>
      </c>
      <c r="AI1633" s="19"/>
      <c r="AJ1633" s="19" t="n">
        <v>0.0555826200316043</v>
      </c>
      <c r="AK1633" s="19" t="n">
        <v>0.104291142205736</v>
      </c>
      <c r="AL1633" s="19" t="n">
        <v>0.128597168983391</v>
      </c>
      <c r="AM1633" s="19" t="n">
        <v>0</v>
      </c>
      <c r="AN1633" s="19" t="n">
        <v>0.0796999146438903</v>
      </c>
      <c r="AO1633" s="19"/>
      <c r="AP1633" s="19" t="n">
        <v>0.0672008027903453</v>
      </c>
      <c r="AQ1633" s="19" t="n">
        <v>0.0927719083472974</v>
      </c>
      <c r="AR1633" s="19" t="n">
        <v>0.0781257142431402</v>
      </c>
      <c r="AS1633" s="19" t="n">
        <v>0.040190514400479</v>
      </c>
      <c r="AT1633" s="19" t="n">
        <v>0.15173973679152</v>
      </c>
      <c r="AU1633" s="19"/>
      <c r="AV1633" s="19" t="n">
        <v>0.0889599818762786</v>
      </c>
      <c r="AW1633" s="19" t="n">
        <v>0.0481817369248168</v>
      </c>
      <c r="AX1633" s="19" t="n">
        <v>0.0809243824306836</v>
      </c>
      <c r="AY1633" s="19" t="n">
        <v>0.0406395250802386</v>
      </c>
      <c r="AZ1633" s="19" t="n">
        <v>0.194155812863742</v>
      </c>
      <c r="BA1633" s="19" t="n">
        <v>0.132179530350528</v>
      </c>
      <c r="BB1633" s="19"/>
      <c r="BC1633" s="19" t="n">
        <v>0.0594650636301527</v>
      </c>
      <c r="BD1633" s="19" t="n">
        <v>0.119699802467176</v>
      </c>
      <c r="BE1633" s="19" t="n">
        <v>0.0586013669972771</v>
      </c>
      <c r="BF1633" s="19" t="n">
        <v>0.133754759430316</v>
      </c>
      <c r="BG1633" s="19" t="n">
        <v>0.190248747017043</v>
      </c>
    </row>
    <row r="1634">
      <c r="B1634" t="s">
        <v>625</v>
      </c>
      <c r="C1634" s="19" t="n">
        <v>0.0692309751762232</v>
      </c>
      <c r="D1634" s="19" t="n">
        <v>0.0782606140140687</v>
      </c>
      <c r="E1634" s="19" t="n">
        <v>0.0609200903730887</v>
      </c>
      <c r="F1634" s="19"/>
      <c r="G1634" s="19" t="n">
        <v>0.0969062600400421</v>
      </c>
      <c r="H1634" s="19" t="n">
        <v>0.0711770071318628</v>
      </c>
      <c r="I1634" s="19" t="n">
        <v>0.0547054277478567</v>
      </c>
      <c r="J1634" s="19" t="n">
        <v>0.0522289410123633</v>
      </c>
      <c r="K1634" s="19" t="n">
        <v>0.0648618704060827</v>
      </c>
      <c r="L1634" s="19" t="n">
        <v>0.0756079739167991</v>
      </c>
      <c r="M1634" s="19"/>
      <c r="N1634" s="19" t="n">
        <v>0.0752787970817233</v>
      </c>
      <c r="O1634" s="19" t="n">
        <v>0.0808654791894762</v>
      </c>
      <c r="P1634" s="19" t="n">
        <v>0.0696007384900924</v>
      </c>
      <c r="Q1634" s="19" t="n">
        <v>0.049723122771392</v>
      </c>
      <c r="R1634" s="19"/>
      <c r="S1634" s="19" t="n">
        <v>0.0740426820764466</v>
      </c>
      <c r="T1634" s="19" t="n">
        <v>0.0520588009744433</v>
      </c>
      <c r="U1634" s="19" t="n">
        <v>0.114412494574739</v>
      </c>
      <c r="V1634" s="19" t="n">
        <v>0.0855189807813647</v>
      </c>
      <c r="W1634" s="19" t="n">
        <v>0.0970702737569771</v>
      </c>
      <c r="X1634" s="19" t="n">
        <v>0.0727864272981751</v>
      </c>
      <c r="Y1634" s="19" t="n">
        <v>0.0625229374885577</v>
      </c>
      <c r="Z1634" s="19" t="n">
        <v>0</v>
      </c>
      <c r="AA1634" s="19" t="n">
        <v>0.0511332379402991</v>
      </c>
      <c r="AB1634" s="19" t="n">
        <v>0.0744615000850169</v>
      </c>
      <c r="AC1634" s="19" t="n">
        <v>0.0511769027517114</v>
      </c>
      <c r="AD1634" s="19" t="n">
        <v>0.0578680072574158</v>
      </c>
      <c r="AE1634" s="19"/>
      <c r="AF1634" s="19" t="n">
        <v>0.0663400475763822</v>
      </c>
      <c r="AG1634" s="19" t="n">
        <v>0.0765737172421743</v>
      </c>
      <c r="AH1634" s="19" t="n">
        <v>0.0180668188759882</v>
      </c>
      <c r="AI1634" s="19"/>
      <c r="AJ1634" s="19" t="n">
        <v>0.0665073237151607</v>
      </c>
      <c r="AK1634" s="19" t="n">
        <v>0.0929312643915601</v>
      </c>
      <c r="AL1634" s="19" t="n">
        <v>0.0697720162105911</v>
      </c>
      <c r="AM1634" s="19" t="n">
        <v>0</v>
      </c>
      <c r="AN1634" s="19" t="n">
        <v>0.0383739942476026</v>
      </c>
      <c r="AO1634" s="19"/>
      <c r="AP1634" s="19" t="n">
        <v>0.0664894998039431</v>
      </c>
      <c r="AQ1634" s="19" t="n">
        <v>0.0817290308541765</v>
      </c>
      <c r="AR1634" s="19" t="n">
        <v>0.0700899036453126</v>
      </c>
      <c r="AS1634" s="19" t="n">
        <v>0.055209202186329</v>
      </c>
      <c r="AT1634" s="19" t="n">
        <v>0.0895417236013076</v>
      </c>
      <c r="AU1634" s="19"/>
      <c r="AV1634" s="19" t="n">
        <v>0.0752994613136912</v>
      </c>
      <c r="AW1634" s="19" t="n">
        <v>0.0722015338875456</v>
      </c>
      <c r="AX1634" s="19" t="n">
        <v>0.071180961688809</v>
      </c>
      <c r="AY1634" s="19" t="n">
        <v>0.0612234577226037</v>
      </c>
      <c r="AZ1634" s="19" t="n">
        <v>0.0739445847693881</v>
      </c>
      <c r="BA1634" s="19" t="n">
        <v>0.0425566933078958</v>
      </c>
      <c r="BB1634" s="19"/>
      <c r="BC1634" s="19" t="n">
        <v>0.03727242456614</v>
      </c>
      <c r="BD1634" s="19" t="n">
        <v>0.0899229703133153</v>
      </c>
      <c r="BE1634" s="19" t="n">
        <v>0.0879867193539343</v>
      </c>
      <c r="BF1634" s="19" t="n">
        <v>0.0445193671196179</v>
      </c>
      <c r="BG1634" s="19" t="n">
        <v>0</v>
      </c>
    </row>
    <row r="1635">
      <c r="B1635" t="s">
        <v>100</v>
      </c>
      <c r="C1635" s="19" t="n">
        <v>0.0520957015229063</v>
      </c>
      <c r="D1635" s="19" t="n">
        <v>0.0439134575612725</v>
      </c>
      <c r="E1635" s="19" t="n">
        <v>0.0583398704965</v>
      </c>
      <c r="F1635" s="19"/>
      <c r="G1635" s="19" t="n">
        <v>0.0381042070082237</v>
      </c>
      <c r="H1635" s="19" t="n">
        <v>0.0267844796022361</v>
      </c>
      <c r="I1635" s="19" t="n">
        <v>0.0683933134678452</v>
      </c>
      <c r="J1635" s="19" t="n">
        <v>0.0557266113588709</v>
      </c>
      <c r="K1635" s="19" t="n">
        <v>0.0662458909862633</v>
      </c>
      <c r="L1635" s="19" t="n">
        <v>0.0586149735612285</v>
      </c>
      <c r="M1635" s="19"/>
      <c r="N1635" s="19" t="n">
        <v>0.0259395017201323</v>
      </c>
      <c r="O1635" s="19" t="n">
        <v>0.0558448518466365</v>
      </c>
      <c r="P1635" s="19" t="n">
        <v>0.0794433178108249</v>
      </c>
      <c r="Q1635" s="19" t="n">
        <v>0.0539889358920665</v>
      </c>
      <c r="R1635" s="19"/>
      <c r="S1635" s="19" t="n">
        <v>0.0250503128318682</v>
      </c>
      <c r="T1635" s="19" t="n">
        <v>0.0654240894255486</v>
      </c>
      <c r="U1635" s="19" t="n">
        <v>0.0762806130037361</v>
      </c>
      <c r="V1635" s="19" t="n">
        <v>0.0686715606480545</v>
      </c>
      <c r="W1635" s="19" t="n">
        <v>0.0473976764452306</v>
      </c>
      <c r="X1635" s="19" t="n">
        <v>0.066818137719141</v>
      </c>
      <c r="Y1635" s="19" t="n">
        <v>0.0449877691587013</v>
      </c>
      <c r="Z1635" s="19" t="n">
        <v>0.0283470782633232</v>
      </c>
      <c r="AA1635" s="19" t="n">
        <v>0.0619024850588461</v>
      </c>
      <c r="AB1635" s="19" t="n">
        <v>0.0575174998039098</v>
      </c>
      <c r="AC1635" s="19" t="n">
        <v>0.0310988352204081</v>
      </c>
      <c r="AD1635" s="19" t="n">
        <v>0.02540039838782</v>
      </c>
      <c r="AE1635" s="19"/>
      <c r="AF1635" s="19" t="n">
        <v>0.0510444242123507</v>
      </c>
      <c r="AG1635" s="19" t="n">
        <v>0.0399673800294579</v>
      </c>
      <c r="AH1635" s="19" t="n">
        <v>0.095911286107813</v>
      </c>
      <c r="AI1635" s="19"/>
      <c r="AJ1635" s="19" t="n">
        <v>0.0401211505871547</v>
      </c>
      <c r="AK1635" s="19" t="n">
        <v>0.0250900504089965</v>
      </c>
      <c r="AL1635" s="19" t="n">
        <v>0.0346547565070702</v>
      </c>
      <c r="AM1635" s="19" t="n">
        <v>0</v>
      </c>
      <c r="AN1635" s="19" t="n">
        <v>0.10701669194101</v>
      </c>
      <c r="AO1635" s="19"/>
      <c r="AP1635" s="19" t="n">
        <v>0.0416941189832496</v>
      </c>
      <c r="AQ1635" s="19" t="n">
        <v>0.0308598320568645</v>
      </c>
      <c r="AR1635" s="19" t="n">
        <v>0.0409204626207468</v>
      </c>
      <c r="AS1635" s="19" t="n">
        <v>0.0462021093144254</v>
      </c>
      <c r="AT1635" s="19" t="n">
        <v>0.0587569089007175</v>
      </c>
      <c r="AU1635" s="19"/>
      <c r="AV1635" s="19" t="n">
        <v>0.0265705086357682</v>
      </c>
      <c r="AW1635" s="19" t="n">
        <v>0.0354032711735747</v>
      </c>
      <c r="AX1635" s="19" t="n">
        <v>0.019575201198485</v>
      </c>
      <c r="AY1635" s="19" t="n">
        <v>0.0518041517014878</v>
      </c>
      <c r="AZ1635" s="19" t="n">
        <v>0.0691233988786823</v>
      </c>
      <c r="BA1635" s="19" t="n">
        <v>0.154674436521593</v>
      </c>
      <c r="BB1635" s="19"/>
      <c r="BC1635" s="19" t="n">
        <v>0.0527491018034045</v>
      </c>
      <c r="BD1635" s="19" t="n">
        <v>0.0875245636665066</v>
      </c>
      <c r="BE1635" s="19" t="n">
        <v>0.0370767267841952</v>
      </c>
      <c r="BF1635" s="19" t="n">
        <v>0.0395667515858477</v>
      </c>
      <c r="BG1635" s="19" t="n">
        <v>0</v>
      </c>
    </row>
    <row r="1636">
      <c r="B1636" t="s">
        <v>122</v>
      </c>
      <c r="C1636" s="19" t="n">
        <v>0.0125363049044151</v>
      </c>
      <c r="D1636" s="19" t="n">
        <v>0.00431789444946872</v>
      </c>
      <c r="E1636" s="19" t="n">
        <v>0.0207512245080451</v>
      </c>
      <c r="F1636" s="19"/>
      <c r="G1636" s="19" t="n">
        <v>0.0122629907019072</v>
      </c>
      <c r="H1636" s="19" t="n">
        <v>0.0135625302604105</v>
      </c>
      <c r="I1636" s="19" t="n">
        <v>0.0181391243702437</v>
      </c>
      <c r="J1636" s="19" t="n">
        <v>0</v>
      </c>
      <c r="K1636" s="19" t="n">
        <v>0.0170891066272845</v>
      </c>
      <c r="L1636" s="19" t="n">
        <v>0.0143296375687017</v>
      </c>
      <c r="M1636" s="19"/>
      <c r="N1636" s="19" t="n">
        <v>0.0114153368402493</v>
      </c>
      <c r="O1636" s="19" t="n">
        <v>0.0117637993620279</v>
      </c>
      <c r="P1636" s="19" t="n">
        <v>0.0181749976832505</v>
      </c>
      <c r="Q1636" s="19" t="n">
        <v>0.00963177871822437</v>
      </c>
      <c r="R1636" s="19"/>
      <c r="S1636" s="19" t="n">
        <v>0.0103708199076643</v>
      </c>
      <c r="T1636" s="19" t="n">
        <v>0.00792270104404342</v>
      </c>
      <c r="U1636" s="19" t="n">
        <v>0.0155259554670512</v>
      </c>
      <c r="V1636" s="19" t="n">
        <v>0.0431070874208113</v>
      </c>
      <c r="W1636" s="19" t="n">
        <v>0</v>
      </c>
      <c r="X1636" s="19" t="n">
        <v>0.0128701845420358</v>
      </c>
      <c r="Y1636" s="19" t="n">
        <v>0</v>
      </c>
      <c r="Z1636" s="19" t="n">
        <v>0.0227733052030164</v>
      </c>
      <c r="AA1636" s="19" t="n">
        <v>0.0084010180888165</v>
      </c>
      <c r="AB1636" s="19" t="n">
        <v>0</v>
      </c>
      <c r="AC1636" s="19" t="n">
        <v>0.0190745502143366</v>
      </c>
      <c r="AD1636" s="19" t="n">
        <v>0.0377669799604388</v>
      </c>
      <c r="AE1636" s="19"/>
      <c r="AF1636" s="19" t="n">
        <v>0.0263071990790046</v>
      </c>
      <c r="AG1636" s="19" t="n">
        <v>0.00228544316232381</v>
      </c>
      <c r="AH1636" s="19" t="n">
        <v>0.0138842120534833</v>
      </c>
      <c r="AI1636" s="19"/>
      <c r="AJ1636" s="19" t="n">
        <v>0.0104076122799328</v>
      </c>
      <c r="AK1636" s="19" t="n">
        <v>0.010030557395533</v>
      </c>
      <c r="AL1636" s="19" t="n">
        <v>0</v>
      </c>
      <c r="AM1636" s="19" t="n">
        <v>0.105925022532972</v>
      </c>
      <c r="AN1636" s="19" t="n">
        <v>0.0156822375181394</v>
      </c>
      <c r="AO1636" s="19"/>
      <c r="AP1636" s="19" t="n">
        <v>0.01146936687162</v>
      </c>
      <c r="AQ1636" s="19" t="n">
        <v>0.00361795066317718</v>
      </c>
      <c r="AR1636" s="19" t="n">
        <v>0.0240927129832856</v>
      </c>
      <c r="AS1636" s="19" t="n">
        <v>0.0318846575516407</v>
      </c>
      <c r="AT1636" s="19" t="n">
        <v>0</v>
      </c>
      <c r="AU1636" s="19"/>
      <c r="AV1636" s="19" t="n">
        <v>0.00684628520799415</v>
      </c>
      <c r="AW1636" s="19" t="n">
        <v>0.010587928870574</v>
      </c>
      <c r="AX1636" s="19" t="n">
        <v>0.0222571406981082</v>
      </c>
      <c r="AY1636" s="19" t="n">
        <v>0.0232154579736489</v>
      </c>
      <c r="AZ1636" s="19" t="n">
        <v>0</v>
      </c>
      <c r="BA1636" s="19" t="n">
        <v>0.0106317551443675</v>
      </c>
      <c r="BB1636" s="19"/>
      <c r="BC1636" s="19" t="n">
        <v>0.0223211484035391</v>
      </c>
      <c r="BD1636" s="19" t="n">
        <v>0.00557437049592881</v>
      </c>
      <c r="BE1636" s="19" t="n">
        <v>0.00957771801690265</v>
      </c>
      <c r="BF1636" s="19" t="n">
        <v>0.0168255334017444</v>
      </c>
      <c r="BG1636" s="19" t="n">
        <v>0</v>
      </c>
    </row>
    <row r="1637">
      <c r="C1637" s="19"/>
      <c r="D1637" s="19"/>
      <c r="E1637" s="19"/>
      <c r="F1637" s="19"/>
      <c r="G1637" s="19"/>
      <c r="H1637" s="19"/>
      <c r="I1637" s="19"/>
      <c r="J1637" s="19"/>
      <c r="K1637" s="19"/>
      <c r="L1637" s="19"/>
      <c r="M1637" s="19"/>
      <c r="N1637" s="19"/>
      <c r="O1637" s="19"/>
      <c r="P1637" s="19"/>
      <c r="Q1637" s="19"/>
      <c r="R1637" s="19"/>
      <c r="S1637" s="19"/>
      <c r="T1637" s="19"/>
      <c r="U1637" s="19"/>
      <c r="V1637" s="19"/>
      <c r="W1637" s="19"/>
      <c r="X1637" s="19"/>
      <c r="Y1637" s="19"/>
      <c r="Z1637" s="19"/>
      <c r="AA1637" s="19"/>
      <c r="AB1637" s="19"/>
      <c r="AC1637" s="19"/>
      <c r="AD1637" s="19"/>
      <c r="AE1637" s="19"/>
      <c r="AF1637" s="19"/>
      <c r="AG1637" s="19"/>
      <c r="AH1637" s="19"/>
      <c r="AI1637" s="19"/>
      <c r="AJ1637" s="19"/>
      <c r="AK1637" s="19"/>
      <c r="AL1637" s="19"/>
      <c r="AM1637" s="19"/>
      <c r="AN1637" s="19"/>
      <c r="AO1637" s="19"/>
      <c r="AP1637" s="19"/>
      <c r="AQ1637" s="19"/>
      <c r="AR1637" s="19"/>
      <c r="AS1637" s="19"/>
      <c r="AT1637" s="19"/>
      <c r="AU1637" s="19"/>
      <c r="AV1637" s="19"/>
      <c r="AW1637" s="19"/>
      <c r="AX1637" s="19"/>
      <c r="AY1637" s="19"/>
      <c r="AZ1637" s="19"/>
      <c r="BA1637" s="19"/>
      <c r="BB1637" s="19"/>
      <c r="BC1637" s="19"/>
      <c r="BD1637" s="19"/>
      <c r="BE1637" s="19"/>
      <c r="BF1637" s="19"/>
      <c r="BG1637" s="19"/>
    </row>
    <row r="1638">
      <c r="B1638" s="7" t="s">
        <v>634</v>
      </c>
      <c r="C1638" s="19"/>
      <c r="D1638" s="19"/>
      <c r="E1638" s="19"/>
      <c r="F1638" s="19"/>
      <c r="G1638" s="19"/>
      <c r="H1638" s="19"/>
      <c r="I1638" s="19"/>
      <c r="J1638" s="19"/>
      <c r="K1638" s="19"/>
      <c r="L1638" s="19"/>
      <c r="M1638" s="19"/>
      <c r="N1638" s="19"/>
      <c r="O1638" s="19"/>
      <c r="P1638" s="19"/>
      <c r="Q1638" s="19"/>
      <c r="R1638" s="19"/>
      <c r="S1638" s="19"/>
      <c r="T1638" s="19"/>
      <c r="U1638" s="19"/>
      <c r="V1638" s="19"/>
      <c r="W1638" s="19"/>
      <c r="X1638" s="19"/>
      <c r="Y1638" s="19"/>
      <c r="Z1638" s="19"/>
      <c r="AA1638" s="19"/>
      <c r="AB1638" s="19"/>
      <c r="AC1638" s="19"/>
      <c r="AD1638" s="19"/>
      <c r="AE1638" s="19"/>
      <c r="AF1638" s="19"/>
      <c r="AG1638" s="19"/>
      <c r="AH1638" s="19"/>
      <c r="AI1638" s="19"/>
      <c r="AJ1638" s="19"/>
      <c r="AK1638" s="19"/>
      <c r="AL1638" s="19"/>
      <c r="AM1638" s="19"/>
      <c r="AN1638" s="19"/>
      <c r="AO1638" s="19"/>
      <c r="AP1638" s="19"/>
      <c r="AQ1638" s="19"/>
      <c r="AR1638" s="19"/>
      <c r="AS1638" s="19"/>
      <c r="AT1638" s="19"/>
      <c r="AU1638" s="19"/>
      <c r="AV1638" s="19"/>
      <c r="AW1638" s="19"/>
      <c r="AX1638" s="19"/>
      <c r="AY1638" s="19"/>
      <c r="AZ1638" s="19"/>
      <c r="BA1638" s="19"/>
      <c r="BB1638" s="19"/>
      <c r="BC1638" s="19"/>
      <c r="BD1638" s="19"/>
      <c r="BE1638" s="19"/>
      <c r="BF1638" s="19"/>
      <c r="BG1638" s="19"/>
    </row>
    <row r="1639">
      <c r="B1639" s="26" t="s">
        <v>331</v>
      </c>
      <c r="C1639" s="19"/>
      <c r="D1639" s="19"/>
      <c r="E1639" s="19"/>
      <c r="F1639" s="19"/>
      <c r="G1639" s="19"/>
      <c r="H1639" s="19"/>
      <c r="I1639" s="19"/>
      <c r="J1639" s="19"/>
      <c r="K1639" s="19"/>
      <c r="L1639" s="19"/>
      <c r="M1639" s="19"/>
      <c r="N1639" s="19"/>
      <c r="O1639" s="19"/>
      <c r="P1639" s="19"/>
      <c r="Q1639" s="19"/>
      <c r="R1639" s="19"/>
      <c r="S1639" s="19"/>
      <c r="T1639" s="19"/>
      <c r="U1639" s="19"/>
      <c r="V1639" s="19"/>
      <c r="W1639" s="19"/>
      <c r="X1639" s="19"/>
      <c r="Y1639" s="19"/>
      <c r="Z1639" s="19"/>
      <c r="AA1639" s="19"/>
      <c r="AB1639" s="19"/>
      <c r="AC1639" s="19"/>
      <c r="AD1639" s="19"/>
      <c r="AE1639" s="19"/>
      <c r="AF1639" s="19"/>
      <c r="AG1639" s="19"/>
      <c r="AH1639" s="19"/>
      <c r="AI1639" s="19"/>
      <c r="AJ1639" s="19"/>
      <c r="AK1639" s="19"/>
      <c r="AL1639" s="19"/>
      <c r="AM1639" s="19"/>
      <c r="AN1639" s="19"/>
      <c r="AO1639" s="19"/>
      <c r="AP1639" s="19"/>
      <c r="AQ1639" s="19"/>
      <c r="AR1639" s="19"/>
      <c r="AS1639" s="19"/>
      <c r="AT1639" s="19"/>
      <c r="AU1639" s="19"/>
      <c r="AV1639" s="19"/>
      <c r="AW1639" s="19"/>
      <c r="AX1639" s="19"/>
      <c r="AY1639" s="19"/>
      <c r="AZ1639" s="19"/>
      <c r="BA1639" s="19"/>
      <c r="BB1639" s="19"/>
      <c r="BC1639" s="19"/>
      <c r="BD1639" s="19"/>
      <c r="BE1639" s="19"/>
      <c r="BF1639" s="19"/>
      <c r="BG1639" s="19"/>
    </row>
    <row r="1640">
      <c r="B1640" t="s">
        <v>626</v>
      </c>
      <c r="C1640" s="19" t="n">
        <v>0.332036608764435</v>
      </c>
      <c r="D1640" s="19" t="n">
        <v>0.360979027006194</v>
      </c>
      <c r="E1640" s="19" t="n">
        <v>0.301736497918986</v>
      </c>
      <c r="F1640" s="19"/>
      <c r="G1640" s="19" t="n">
        <v>0.353048056750834</v>
      </c>
      <c r="H1640" s="19" t="n">
        <v>0.349526962974783</v>
      </c>
      <c r="I1640" s="19" t="n">
        <v>0.377828028307519</v>
      </c>
      <c r="J1640" s="19" t="n">
        <v>0.402461478157481</v>
      </c>
      <c r="K1640" s="19" t="n">
        <v>0.297664057070104</v>
      </c>
      <c r="L1640" s="19" t="n">
        <v>0.232586897013329</v>
      </c>
      <c r="M1640" s="19"/>
      <c r="N1640" s="19" t="n">
        <v>0.388956622385775</v>
      </c>
      <c r="O1640" s="19" t="n">
        <v>0.384627831425111</v>
      </c>
      <c r="P1640" s="19" t="n">
        <v>0.282702949691263</v>
      </c>
      <c r="Q1640" s="19" t="n">
        <v>0.255598009109922</v>
      </c>
      <c r="R1640" s="19"/>
      <c r="S1640" s="19" t="n">
        <v>0.352908098463739</v>
      </c>
      <c r="T1640" s="19" t="n">
        <v>0.296669871886269</v>
      </c>
      <c r="U1640" s="19" t="n">
        <v>0.397694018284244</v>
      </c>
      <c r="V1640" s="19" t="n">
        <v>0.363209364242612</v>
      </c>
      <c r="W1640" s="19" t="n">
        <v>0.252111846748469</v>
      </c>
      <c r="X1640" s="19" t="n">
        <v>0.315551143754767</v>
      </c>
      <c r="Y1640" s="19" t="n">
        <v>0.26841299384651</v>
      </c>
      <c r="Z1640" s="19" t="n">
        <v>0.215585071863727</v>
      </c>
      <c r="AA1640" s="19" t="n">
        <v>0.340862537288335</v>
      </c>
      <c r="AB1640" s="19" t="n">
        <v>0.461587801548119</v>
      </c>
      <c r="AC1640" s="19" t="n">
        <v>0.325522530809841</v>
      </c>
      <c r="AD1640" s="19" t="n">
        <v>0.280586264662633</v>
      </c>
      <c r="AE1640" s="19"/>
      <c r="AF1640" s="19" t="n">
        <v>0.221644734996594</v>
      </c>
      <c r="AG1640" s="19" t="n">
        <v>0.415122284237183</v>
      </c>
      <c r="AH1640" s="19" t="n">
        <v>0.297509137019747</v>
      </c>
      <c r="AI1640" s="19"/>
      <c r="AJ1640" s="19" t="n">
        <v>0.253000120029093</v>
      </c>
      <c r="AK1640" s="19" t="n">
        <v>0.438784918077305</v>
      </c>
      <c r="AL1640" s="19" t="n">
        <v>0.404605481658828</v>
      </c>
      <c r="AM1640" s="19" t="n">
        <v>0.0515889533361976</v>
      </c>
      <c r="AN1640" s="19" t="n">
        <v>0.25507020894028</v>
      </c>
      <c r="AO1640" s="19"/>
      <c r="AP1640" s="19" t="n">
        <v>0.281823015954291</v>
      </c>
      <c r="AQ1640" s="19" t="n">
        <v>0.416456665318839</v>
      </c>
      <c r="AR1640" s="19" t="n">
        <v>0.371875287065402</v>
      </c>
      <c r="AS1640" s="19" t="n">
        <v>0.10709949660882</v>
      </c>
      <c r="AT1640" s="19" t="n">
        <v>0.53725080997122</v>
      </c>
      <c r="AU1640" s="19"/>
      <c r="AV1640" s="19" t="n">
        <v>0.45044511214558</v>
      </c>
      <c r="AW1640" s="19" t="n">
        <v>0.287522645794958</v>
      </c>
      <c r="AX1640" s="19" t="n">
        <v>0.387339223342239</v>
      </c>
      <c r="AY1640" s="19" t="n">
        <v>0.143458358889913</v>
      </c>
      <c r="AZ1640" s="19" t="n">
        <v>0.522888115712066</v>
      </c>
      <c r="BA1640" s="19" t="n">
        <v>0.270305934129101</v>
      </c>
      <c r="BB1640" s="19"/>
      <c r="BC1640" s="19" t="n">
        <v>0.278273153864955</v>
      </c>
      <c r="BD1640" s="19" t="n">
        <v>0.302176596672376</v>
      </c>
      <c r="BE1640" s="19" t="n">
        <v>0.409508470546526</v>
      </c>
      <c r="BF1640" s="19" t="n">
        <v>0.445834726625706</v>
      </c>
      <c r="BG1640" s="19" t="n">
        <v>0.2849525638877</v>
      </c>
    </row>
    <row r="1641">
      <c r="B1641" t="s">
        <v>631</v>
      </c>
      <c r="C1641" s="19" t="n">
        <v>0.262329504768052</v>
      </c>
      <c r="D1641" s="19" t="n">
        <v>0.26243381099544</v>
      </c>
      <c r="E1641" s="19" t="n">
        <v>0.262758930174642</v>
      </c>
      <c r="F1641" s="19"/>
      <c r="G1641" s="19" t="n">
        <v>0.205173731536799</v>
      </c>
      <c r="H1641" s="19" t="n">
        <v>0.32324363777695</v>
      </c>
      <c r="I1641" s="19" t="n">
        <v>0.285114913015816</v>
      </c>
      <c r="J1641" s="19" t="n">
        <v>0.216679930585439</v>
      </c>
      <c r="K1641" s="19" t="n">
        <v>0.258896875368251</v>
      </c>
      <c r="L1641" s="19" t="n">
        <v>0.271044916769763</v>
      </c>
      <c r="M1641" s="19"/>
      <c r="N1641" s="19" t="n">
        <v>0.284931688860436</v>
      </c>
      <c r="O1641" s="19" t="n">
        <v>0.259725856923534</v>
      </c>
      <c r="P1641" s="19" t="n">
        <v>0.264017843289467</v>
      </c>
      <c r="Q1641" s="19" t="n">
        <v>0.238458494742668</v>
      </c>
      <c r="R1641" s="19"/>
      <c r="S1641" s="19" t="n">
        <v>0.298629997468319</v>
      </c>
      <c r="T1641" s="19" t="n">
        <v>0.258682529512187</v>
      </c>
      <c r="U1641" s="19" t="n">
        <v>0.267350776167596</v>
      </c>
      <c r="V1641" s="19" t="n">
        <v>0.229623177291177</v>
      </c>
      <c r="W1641" s="19" t="n">
        <v>0.143695378951212</v>
      </c>
      <c r="X1641" s="19" t="n">
        <v>0.260228084363076</v>
      </c>
      <c r="Y1641" s="19" t="n">
        <v>0.219003725686481</v>
      </c>
      <c r="Z1641" s="19" t="n">
        <v>0.325851500660081</v>
      </c>
      <c r="AA1641" s="19" t="n">
        <v>0.323730570177811</v>
      </c>
      <c r="AB1641" s="19" t="n">
        <v>0.233960748622464</v>
      </c>
      <c r="AC1641" s="19" t="n">
        <v>0.26552514945541</v>
      </c>
      <c r="AD1641" s="19" t="n">
        <v>0.358223484731978</v>
      </c>
      <c r="AE1641" s="19"/>
      <c r="AF1641" s="19" t="n">
        <v>0.313759166689344</v>
      </c>
      <c r="AG1641" s="19" t="n">
        <v>0.247265728746728</v>
      </c>
      <c r="AH1641" s="19" t="n">
        <v>0.236220503751258</v>
      </c>
      <c r="AI1641" s="19"/>
      <c r="AJ1641" s="19" t="n">
        <v>0.310960583765967</v>
      </c>
      <c r="AK1641" s="19" t="n">
        <v>0.228084541933308</v>
      </c>
      <c r="AL1641" s="19" t="n">
        <v>0.299713572127416</v>
      </c>
      <c r="AM1641" s="19" t="n">
        <v>0.385877500216976</v>
      </c>
      <c r="AN1641" s="19" t="n">
        <v>0.193169909897796</v>
      </c>
      <c r="AO1641" s="19"/>
      <c r="AP1641" s="19" t="n">
        <v>0.291112390347434</v>
      </c>
      <c r="AQ1641" s="19" t="n">
        <v>0.245705672033277</v>
      </c>
      <c r="AR1641" s="19" t="n">
        <v>0.258602275073782</v>
      </c>
      <c r="AS1641" s="19" t="n">
        <v>0.370247858947119</v>
      </c>
      <c r="AT1641" s="19" t="n">
        <v>0.207293528597006</v>
      </c>
      <c r="AU1641" s="19"/>
      <c r="AV1641" s="19" t="n">
        <v>0.23897596010375</v>
      </c>
      <c r="AW1641" s="19" t="n">
        <v>0.280541161660234</v>
      </c>
      <c r="AX1641" s="19" t="n">
        <v>0.29011929271421</v>
      </c>
      <c r="AY1641" s="19" t="n">
        <v>0.373972029386071</v>
      </c>
      <c r="AZ1641" s="19" t="n">
        <v>0.180118109092717</v>
      </c>
      <c r="BA1641" s="19" t="n">
        <v>0.214335890970158</v>
      </c>
      <c r="BB1641" s="19"/>
      <c r="BC1641" s="19" t="n">
        <v>0.272497774206002</v>
      </c>
      <c r="BD1641" s="19" t="n">
        <v>0.223809148974256</v>
      </c>
      <c r="BE1641" s="19" t="n">
        <v>0.288251415052409</v>
      </c>
      <c r="BF1641" s="19" t="n">
        <v>0.302566882765591</v>
      </c>
      <c r="BG1641" s="19" t="n">
        <v>0.176342320478238</v>
      </c>
    </row>
    <row r="1642">
      <c r="B1642" t="s">
        <v>625</v>
      </c>
      <c r="C1642" s="19" t="n">
        <v>0.247954588707131</v>
      </c>
      <c r="D1642" s="19" t="n">
        <v>0.26375957463455</v>
      </c>
      <c r="E1642" s="19" t="n">
        <v>0.234499594693311</v>
      </c>
      <c r="F1642" s="19"/>
      <c r="G1642" s="19" t="n">
        <v>0.171295503585495</v>
      </c>
      <c r="H1642" s="19" t="n">
        <v>0.262755566522863</v>
      </c>
      <c r="I1642" s="19" t="n">
        <v>0.263732514365392</v>
      </c>
      <c r="J1642" s="19" t="n">
        <v>0.277404059172881</v>
      </c>
      <c r="K1642" s="19" t="n">
        <v>0.256362178410166</v>
      </c>
      <c r="L1642" s="19" t="n">
        <v>0.248849461977069</v>
      </c>
      <c r="M1642" s="19"/>
      <c r="N1642" s="19" t="n">
        <v>0.247406698211698</v>
      </c>
      <c r="O1642" s="19" t="n">
        <v>0.249528722338158</v>
      </c>
      <c r="P1642" s="19" t="n">
        <v>0.256471256531529</v>
      </c>
      <c r="Q1642" s="19" t="n">
        <v>0.240253589861851</v>
      </c>
      <c r="R1642" s="19"/>
      <c r="S1642" s="19" t="n">
        <v>0.252009703404503</v>
      </c>
      <c r="T1642" s="19" t="n">
        <v>0.211186192592008</v>
      </c>
      <c r="U1642" s="19" t="n">
        <v>0.227169461900404</v>
      </c>
      <c r="V1642" s="19" t="n">
        <v>0.307609326532289</v>
      </c>
      <c r="W1642" s="19" t="n">
        <v>0.17877314350758</v>
      </c>
      <c r="X1642" s="19" t="n">
        <v>0.259978118286032</v>
      </c>
      <c r="Y1642" s="19" t="n">
        <v>0.209241248885528</v>
      </c>
      <c r="Z1642" s="19" t="n">
        <v>0.454125197308474</v>
      </c>
      <c r="AA1642" s="19" t="n">
        <v>0.259311328163853</v>
      </c>
      <c r="AB1642" s="19" t="n">
        <v>0.22021325945436</v>
      </c>
      <c r="AC1642" s="19" t="n">
        <v>0.21411628487188</v>
      </c>
      <c r="AD1642" s="19" t="n">
        <v>0.307618397038574</v>
      </c>
      <c r="AE1642" s="19"/>
      <c r="AF1642" s="19" t="n">
        <v>0.265074149640903</v>
      </c>
      <c r="AG1642" s="19" t="n">
        <v>0.26022955411154</v>
      </c>
      <c r="AH1642" s="19" t="n">
        <v>0.257851150603759</v>
      </c>
      <c r="AI1642" s="19"/>
      <c r="AJ1642" s="19" t="n">
        <v>0.301570518775833</v>
      </c>
      <c r="AK1642" s="19" t="n">
        <v>0.231094008236254</v>
      </c>
      <c r="AL1642" s="19" t="n">
        <v>0.222400692604688</v>
      </c>
      <c r="AM1642" s="19" t="n">
        <v>0.119624823949645</v>
      </c>
      <c r="AN1642" s="19" t="n">
        <v>0.240926545340957</v>
      </c>
      <c r="AO1642" s="19"/>
      <c r="AP1642" s="19" t="n">
        <v>0.330344136996986</v>
      </c>
      <c r="AQ1642" s="19" t="n">
        <v>0.271162090912383</v>
      </c>
      <c r="AR1642" s="19" t="n">
        <v>0.184505050672678</v>
      </c>
      <c r="AS1642" s="19" t="n">
        <v>0.181288747024186</v>
      </c>
      <c r="AT1642" s="19" t="n">
        <v>0.20053296287055</v>
      </c>
      <c r="AU1642" s="19"/>
      <c r="AV1642" s="19" t="n">
        <v>0.269785806221882</v>
      </c>
      <c r="AW1642" s="19" t="n">
        <v>0.315145705573712</v>
      </c>
      <c r="AX1642" s="19" t="n">
        <v>0.204591466310645</v>
      </c>
      <c r="AY1642" s="19" t="n">
        <v>0.203682447201395</v>
      </c>
      <c r="AZ1642" s="19" t="n">
        <v>0.184598886805894</v>
      </c>
      <c r="BA1642" s="19" t="n">
        <v>0.271384694489348</v>
      </c>
      <c r="BB1642" s="19"/>
      <c r="BC1642" s="19" t="n">
        <v>0.276084333589476</v>
      </c>
      <c r="BD1642" s="19" t="n">
        <v>0.229942438378705</v>
      </c>
      <c r="BE1642" s="19" t="n">
        <v>0.261755349342328</v>
      </c>
      <c r="BF1642" s="19" t="n">
        <v>0.269508979244144</v>
      </c>
      <c r="BG1642" s="19" t="n">
        <v>0.197854423757935</v>
      </c>
    </row>
    <row r="1643">
      <c r="B1643" t="s">
        <v>629</v>
      </c>
      <c r="C1643" s="19" t="n">
        <v>0.220141044332524</v>
      </c>
      <c r="D1643" s="19" t="n">
        <v>0.222628978412086</v>
      </c>
      <c r="E1643" s="19" t="n">
        <v>0.214972861760647</v>
      </c>
      <c r="F1643" s="19"/>
      <c r="G1643" s="19" t="n">
        <v>0.280318558676219</v>
      </c>
      <c r="H1643" s="19" t="n">
        <v>0.194989829595642</v>
      </c>
      <c r="I1643" s="19" t="n">
        <v>0.18436987380536</v>
      </c>
      <c r="J1643" s="19" t="n">
        <v>0.191327327893331</v>
      </c>
      <c r="K1643" s="19" t="n">
        <v>0.231441900103722</v>
      </c>
      <c r="L1643" s="19" t="n">
        <v>0.242681112754543</v>
      </c>
      <c r="M1643" s="19"/>
      <c r="N1643" s="19" t="n">
        <v>0.213534750004649</v>
      </c>
      <c r="O1643" s="19" t="n">
        <v>0.232153307352834</v>
      </c>
      <c r="P1643" s="19" t="n">
        <v>0.198035125708314</v>
      </c>
      <c r="Q1643" s="19" t="n">
        <v>0.235791816402346</v>
      </c>
      <c r="R1643" s="19"/>
      <c r="S1643" s="19" t="n">
        <v>0.207368363983178</v>
      </c>
      <c r="T1643" s="19" t="n">
        <v>0.266994484554123</v>
      </c>
      <c r="U1643" s="19" t="n">
        <v>0.221997521901241</v>
      </c>
      <c r="V1643" s="19" t="n">
        <v>0.192789340227373</v>
      </c>
      <c r="W1643" s="19" t="n">
        <v>0.306262776203341</v>
      </c>
      <c r="X1643" s="19" t="n">
        <v>0.201283547989866</v>
      </c>
      <c r="Y1643" s="19" t="n">
        <v>0.214705742139889</v>
      </c>
      <c r="Z1643" s="19" t="n">
        <v>0.22087305923636</v>
      </c>
      <c r="AA1643" s="19" t="n">
        <v>0.183422445499795</v>
      </c>
      <c r="AB1643" s="19" t="n">
        <v>0.214231460408651</v>
      </c>
      <c r="AC1643" s="19" t="n">
        <v>0.181987536052474</v>
      </c>
      <c r="AD1643" s="19" t="n">
        <v>0.233577696468457</v>
      </c>
      <c r="AE1643" s="19"/>
      <c r="AF1643" s="19" t="n">
        <v>0.249485596402529</v>
      </c>
      <c r="AG1643" s="19" t="n">
        <v>0.185517960607317</v>
      </c>
      <c r="AH1643" s="19" t="n">
        <v>0.164658793783666</v>
      </c>
      <c r="AI1643" s="19"/>
      <c r="AJ1643" s="19" t="n">
        <v>0.199784515287058</v>
      </c>
      <c r="AK1643" s="19" t="n">
        <v>0.220316529180501</v>
      </c>
      <c r="AL1643" s="19" t="n">
        <v>0.352333324830464</v>
      </c>
      <c r="AM1643" s="19" t="n">
        <v>0.164725506326553</v>
      </c>
      <c r="AN1643" s="19" t="n">
        <v>0.185015061369199</v>
      </c>
      <c r="AO1643" s="19"/>
      <c r="AP1643" s="19" t="n">
        <v>0.205255571275888</v>
      </c>
      <c r="AQ1643" s="19" t="n">
        <v>0.223663143852954</v>
      </c>
      <c r="AR1643" s="19" t="n">
        <v>0.287838689766634</v>
      </c>
      <c r="AS1643" s="19" t="n">
        <v>0.229619879828264</v>
      </c>
      <c r="AT1643" s="19" t="n">
        <v>0.230651174264709</v>
      </c>
      <c r="AU1643" s="19"/>
      <c r="AV1643" s="19" t="n">
        <v>0.204649226436306</v>
      </c>
      <c r="AW1643" s="19" t="n">
        <v>0.19975954531689</v>
      </c>
      <c r="AX1643" s="19" t="n">
        <v>0.355993336072624</v>
      </c>
      <c r="AY1643" s="19" t="n">
        <v>0.218480285581299</v>
      </c>
      <c r="AZ1643" s="19" t="n">
        <v>0.250624553408302</v>
      </c>
      <c r="BA1643" s="19" t="n">
        <v>0.143780658833992</v>
      </c>
      <c r="BB1643" s="19"/>
      <c r="BC1643" s="19" t="n">
        <v>0.210856409110338</v>
      </c>
      <c r="BD1643" s="19" t="n">
        <v>0.247881522941626</v>
      </c>
      <c r="BE1643" s="19" t="n">
        <v>0.21909158140357</v>
      </c>
      <c r="BF1643" s="19" t="n">
        <v>0.199993387226212</v>
      </c>
      <c r="BG1643" s="19" t="n">
        <v>0.165686958524776</v>
      </c>
    </row>
    <row r="1644">
      <c r="B1644" t="s">
        <v>621</v>
      </c>
      <c r="C1644" s="19" t="n">
        <v>0.148130661402591</v>
      </c>
      <c r="D1644" s="19" t="n">
        <v>0.146107320519773</v>
      </c>
      <c r="E1644" s="19" t="n">
        <v>0.151402407301109</v>
      </c>
      <c r="F1644" s="19"/>
      <c r="G1644" s="19" t="n">
        <v>0.159803984430898</v>
      </c>
      <c r="H1644" s="19" t="n">
        <v>0.177223280801623</v>
      </c>
      <c r="I1644" s="19" t="n">
        <v>0.0964393620349962</v>
      </c>
      <c r="J1644" s="19" t="n">
        <v>0.155937631258002</v>
      </c>
      <c r="K1644" s="19" t="n">
        <v>0.131415812226467</v>
      </c>
      <c r="L1644" s="19" t="n">
        <v>0.16093847103543</v>
      </c>
      <c r="M1644" s="19"/>
      <c r="N1644" s="19" t="n">
        <v>0.120430439291987</v>
      </c>
      <c r="O1644" s="19" t="n">
        <v>0.140090573513449</v>
      </c>
      <c r="P1644" s="19" t="n">
        <v>0.156897627452893</v>
      </c>
      <c r="Q1644" s="19" t="n">
        <v>0.181571941051613</v>
      </c>
      <c r="R1644" s="19"/>
      <c r="S1644" s="19" t="n">
        <v>0.142056773223078</v>
      </c>
      <c r="T1644" s="19" t="n">
        <v>0.138759843812171</v>
      </c>
      <c r="U1644" s="19" t="n">
        <v>0.128716085673611</v>
      </c>
      <c r="V1644" s="19" t="n">
        <v>0.187725597379575</v>
      </c>
      <c r="W1644" s="19" t="n">
        <v>0.159392131903365</v>
      </c>
      <c r="X1644" s="19" t="n">
        <v>0.179926188151681</v>
      </c>
      <c r="Y1644" s="19" t="n">
        <v>0.107461868540502</v>
      </c>
      <c r="Z1644" s="19" t="n">
        <v>0.0863621208000968</v>
      </c>
      <c r="AA1644" s="19" t="n">
        <v>0.152725479166915</v>
      </c>
      <c r="AB1644" s="19" t="n">
        <v>0.141272013925854</v>
      </c>
      <c r="AC1644" s="19" t="n">
        <v>0.17574602776705</v>
      </c>
      <c r="AD1644" s="19" t="n">
        <v>0.180626701958355</v>
      </c>
      <c r="AE1644" s="19"/>
      <c r="AF1644" s="19" t="n">
        <v>0.140693781740371</v>
      </c>
      <c r="AG1644" s="19" t="n">
        <v>0.138857615588638</v>
      </c>
      <c r="AH1644" s="19" t="n">
        <v>0.14938116559668</v>
      </c>
      <c r="AI1644" s="19"/>
      <c r="AJ1644" s="19" t="n">
        <v>0.146172979752862</v>
      </c>
      <c r="AK1644" s="19" t="n">
        <v>0.131998790863742</v>
      </c>
      <c r="AL1644" s="19" t="n">
        <v>0.171619674459706</v>
      </c>
      <c r="AM1644" s="19" t="n">
        <v>0.0385334531082441</v>
      </c>
      <c r="AN1644" s="19" t="n">
        <v>0.172058427215553</v>
      </c>
      <c r="AO1644" s="19"/>
      <c r="AP1644" s="19" t="n">
        <v>0.12734590327982</v>
      </c>
      <c r="AQ1644" s="19" t="n">
        <v>0.144467551920887</v>
      </c>
      <c r="AR1644" s="19" t="n">
        <v>0.167485549274399</v>
      </c>
      <c r="AS1644" s="19" t="n">
        <v>0.170864844406574</v>
      </c>
      <c r="AT1644" s="19" t="n">
        <v>0.127641290474396</v>
      </c>
      <c r="AU1644" s="19"/>
      <c r="AV1644" s="19" t="n">
        <v>0.125542309571148</v>
      </c>
      <c r="AW1644" s="19" t="n">
        <v>0.151234808896318</v>
      </c>
      <c r="AX1644" s="19" t="n">
        <v>0.172281965255233</v>
      </c>
      <c r="AY1644" s="19" t="n">
        <v>0.150522956903715</v>
      </c>
      <c r="AZ1644" s="19" t="n">
        <v>0.148252359944618</v>
      </c>
      <c r="BA1644" s="19" t="n">
        <v>0.117790499365789</v>
      </c>
      <c r="BB1644" s="19"/>
      <c r="BC1644" s="19" t="n">
        <v>0.195512677373397</v>
      </c>
      <c r="BD1644" s="19" t="n">
        <v>0.140211408621528</v>
      </c>
      <c r="BE1644" s="19" t="n">
        <v>0.136962046131356</v>
      </c>
      <c r="BF1644" s="19" t="n">
        <v>0.116760514780998</v>
      </c>
      <c r="BG1644" s="19" t="n">
        <v>0</v>
      </c>
    </row>
    <row r="1645">
      <c r="B1645" t="s">
        <v>628</v>
      </c>
      <c r="C1645" s="19" t="n">
        <v>0.142983846288587</v>
      </c>
      <c r="D1645" s="19" t="n">
        <v>0.136944645695563</v>
      </c>
      <c r="E1645" s="19" t="n">
        <v>0.150172655543024</v>
      </c>
      <c r="F1645" s="19"/>
      <c r="G1645" s="19" t="n">
        <v>0.161376803053241</v>
      </c>
      <c r="H1645" s="19" t="n">
        <v>0.0901491661657756</v>
      </c>
      <c r="I1645" s="19" t="n">
        <v>0.222085514200267</v>
      </c>
      <c r="J1645" s="19" t="n">
        <v>0.141727690781234</v>
      </c>
      <c r="K1645" s="19" t="n">
        <v>0.154337861431558</v>
      </c>
      <c r="L1645" s="19" t="n">
        <v>0.105341492938614</v>
      </c>
      <c r="M1645" s="19"/>
      <c r="N1645" s="19" t="n">
        <v>0.129332965915753</v>
      </c>
      <c r="O1645" s="19" t="n">
        <v>0.155970051427892</v>
      </c>
      <c r="P1645" s="19" t="n">
        <v>0.116088457545216</v>
      </c>
      <c r="Q1645" s="19" t="n">
        <v>0.169763018279788</v>
      </c>
      <c r="R1645" s="19"/>
      <c r="S1645" s="19" t="n">
        <v>0.108236630905171</v>
      </c>
      <c r="T1645" s="19" t="n">
        <v>0.0980414608761973</v>
      </c>
      <c r="U1645" s="19" t="n">
        <v>0.229509355267349</v>
      </c>
      <c r="V1645" s="19" t="n">
        <v>0.164350947459983</v>
      </c>
      <c r="W1645" s="19" t="n">
        <v>0.0761632927048096</v>
      </c>
      <c r="X1645" s="19" t="n">
        <v>0.122721000077333</v>
      </c>
      <c r="Y1645" s="19" t="n">
        <v>0.126052558114542</v>
      </c>
      <c r="Z1645" s="19" t="n">
        <v>0.203553337923695</v>
      </c>
      <c r="AA1645" s="19" t="n">
        <v>0.212986641818223</v>
      </c>
      <c r="AB1645" s="19" t="n">
        <v>0.139465384629964</v>
      </c>
      <c r="AC1645" s="19" t="n">
        <v>0.181943316423857</v>
      </c>
      <c r="AD1645" s="19" t="n">
        <v>0.0893789050061189</v>
      </c>
      <c r="AE1645" s="19"/>
      <c r="AF1645" s="19" t="n">
        <v>0.127456418460228</v>
      </c>
      <c r="AG1645" s="19" t="n">
        <v>0.142434499271753</v>
      </c>
      <c r="AH1645" s="19" t="n">
        <v>0.156181038386843</v>
      </c>
      <c r="AI1645" s="19"/>
      <c r="AJ1645" s="19" t="n">
        <v>0.104579450283884</v>
      </c>
      <c r="AK1645" s="19" t="n">
        <v>0.170997835100228</v>
      </c>
      <c r="AL1645" s="19" t="n">
        <v>0.108412845479214</v>
      </c>
      <c r="AM1645" s="19" t="n">
        <v>0.218497028759407</v>
      </c>
      <c r="AN1645" s="19" t="n">
        <v>0.143513577521861</v>
      </c>
      <c r="AO1645" s="19"/>
      <c r="AP1645" s="19" t="n">
        <v>0.094497033235688</v>
      </c>
      <c r="AQ1645" s="19" t="n">
        <v>0.144135996254339</v>
      </c>
      <c r="AR1645" s="19" t="n">
        <v>0.143244944956191</v>
      </c>
      <c r="AS1645" s="19" t="n">
        <v>0.12321940471502</v>
      </c>
      <c r="AT1645" s="19" t="n">
        <v>0.237337551683029</v>
      </c>
      <c r="AU1645" s="19"/>
      <c r="AV1645" s="19" t="n">
        <v>0.150578359828138</v>
      </c>
      <c r="AW1645" s="19" t="n">
        <v>0.0875485053571506</v>
      </c>
      <c r="AX1645" s="19" t="n">
        <v>0.139385577902388</v>
      </c>
      <c r="AY1645" s="19" t="n">
        <v>0.137554842389799</v>
      </c>
      <c r="AZ1645" s="19" t="n">
        <v>0.252500469748389</v>
      </c>
      <c r="BA1645" s="19" t="n">
        <v>0.127837474354847</v>
      </c>
      <c r="BB1645" s="19"/>
      <c r="BC1645" s="19" t="n">
        <v>0.146766708855225</v>
      </c>
      <c r="BD1645" s="19" t="n">
        <v>0.136974889631489</v>
      </c>
      <c r="BE1645" s="19" t="n">
        <v>0.14222029483672</v>
      </c>
      <c r="BF1645" s="19" t="n">
        <v>0.129282625732356</v>
      </c>
      <c r="BG1645" s="19" t="n">
        <v>0.0414094726876039</v>
      </c>
    </row>
    <row r="1646">
      <c r="B1646" t="s">
        <v>624</v>
      </c>
      <c r="C1646" s="19" t="n">
        <v>0.130622884936609</v>
      </c>
      <c r="D1646" s="19" t="n">
        <v>0.143495745543659</v>
      </c>
      <c r="E1646" s="19" t="n">
        <v>0.117322547793297</v>
      </c>
      <c r="F1646" s="19"/>
      <c r="G1646" s="19" t="n">
        <v>0.127185394227362</v>
      </c>
      <c r="H1646" s="19" t="n">
        <v>0.129219946988952</v>
      </c>
      <c r="I1646" s="19" t="n">
        <v>0.1355501118293</v>
      </c>
      <c r="J1646" s="19" t="n">
        <v>0.0969803211570732</v>
      </c>
      <c r="K1646" s="19" t="n">
        <v>0.158078132739293</v>
      </c>
      <c r="L1646" s="19" t="n">
        <v>0.139343958873112</v>
      </c>
      <c r="M1646" s="19"/>
      <c r="N1646" s="19" t="n">
        <v>0.157977087276524</v>
      </c>
      <c r="O1646" s="19" t="n">
        <v>0.152020639162459</v>
      </c>
      <c r="P1646" s="19" t="n">
        <v>0.118834160493466</v>
      </c>
      <c r="Q1646" s="19" t="n">
        <v>0.0871703024985456</v>
      </c>
      <c r="R1646" s="19"/>
      <c r="S1646" s="19" t="n">
        <v>0.172774836494503</v>
      </c>
      <c r="T1646" s="19" t="n">
        <v>0.184242188790862</v>
      </c>
      <c r="U1646" s="19" t="n">
        <v>0.100050407049042</v>
      </c>
      <c r="V1646" s="19" t="n">
        <v>0.141553273723072</v>
      </c>
      <c r="W1646" s="19" t="n">
        <v>0.103164699790027</v>
      </c>
      <c r="X1646" s="19" t="n">
        <v>0.12698865838009</v>
      </c>
      <c r="Y1646" s="19" t="n">
        <v>0.0898172556822182</v>
      </c>
      <c r="Z1646" s="19" t="n">
        <v>0.0836890694818574</v>
      </c>
      <c r="AA1646" s="19" t="n">
        <v>0.0764066929536568</v>
      </c>
      <c r="AB1646" s="19" t="n">
        <v>0.15165176422342</v>
      </c>
      <c r="AC1646" s="19" t="n">
        <v>0.183321431713928</v>
      </c>
      <c r="AD1646" s="19" t="n">
        <v>0.0554166848424853</v>
      </c>
      <c r="AE1646" s="19"/>
      <c r="AF1646" s="19" t="n">
        <v>0.175039025954444</v>
      </c>
      <c r="AG1646" s="19" t="n">
        <v>0.122054385407466</v>
      </c>
      <c r="AH1646" s="19" t="n">
        <v>0.0964699435292597</v>
      </c>
      <c r="AI1646" s="19"/>
      <c r="AJ1646" s="19" t="n">
        <v>0.209510379668702</v>
      </c>
      <c r="AK1646" s="19" t="n">
        <v>0.0967337961478601</v>
      </c>
      <c r="AL1646" s="19" t="n">
        <v>0.145218034307798</v>
      </c>
      <c r="AM1646" s="19" t="n">
        <v>0.245151381737997</v>
      </c>
      <c r="AN1646" s="19" t="n">
        <v>0.0705594069304427</v>
      </c>
      <c r="AO1646" s="19"/>
      <c r="AP1646" s="19" t="n">
        <v>0.235311099184394</v>
      </c>
      <c r="AQ1646" s="19" t="n">
        <v>0.107531124689898</v>
      </c>
      <c r="AR1646" s="19" t="n">
        <v>0.116246214236645</v>
      </c>
      <c r="AS1646" s="19" t="n">
        <v>0.148982442201997</v>
      </c>
      <c r="AT1646" s="19" t="n">
        <v>0.0233270920949001</v>
      </c>
      <c r="AU1646" s="19"/>
      <c r="AV1646" s="19" t="n">
        <v>0.0901611550322116</v>
      </c>
      <c r="AW1646" s="19" t="n">
        <v>0.244095546720997</v>
      </c>
      <c r="AX1646" s="19" t="n">
        <v>0.138463720393402</v>
      </c>
      <c r="AY1646" s="19" t="n">
        <v>0.169223266996425</v>
      </c>
      <c r="AZ1646" s="19" t="n">
        <v>0.0633277527211983</v>
      </c>
      <c r="BA1646" s="19" t="n">
        <v>0.0573091444860092</v>
      </c>
      <c r="BB1646" s="19"/>
      <c r="BC1646" s="19" t="n">
        <v>0.134739205595872</v>
      </c>
      <c r="BD1646" s="19" t="n">
        <v>0.123384050304272</v>
      </c>
      <c r="BE1646" s="19" t="n">
        <v>0.130697908657008</v>
      </c>
      <c r="BF1646" s="19" t="n">
        <v>0.164308321284421</v>
      </c>
      <c r="BG1646" s="19" t="n">
        <v>0.108435953302891</v>
      </c>
    </row>
    <row r="1647">
      <c r="B1647" t="s">
        <v>627</v>
      </c>
      <c r="C1647" s="19" t="n">
        <v>0.1287170356669</v>
      </c>
      <c r="D1647" s="19" t="n">
        <v>0.155998910255853</v>
      </c>
      <c r="E1647" s="19" t="n">
        <v>0.102913821936867</v>
      </c>
      <c r="F1647" s="19"/>
      <c r="G1647" s="19" t="n">
        <v>0.102364399621975</v>
      </c>
      <c r="H1647" s="19" t="n">
        <v>0.126375878989813</v>
      </c>
      <c r="I1647" s="19" t="n">
        <v>0.116363741204238</v>
      </c>
      <c r="J1647" s="19" t="n">
        <v>0.0906439378558111</v>
      </c>
      <c r="K1647" s="19" t="n">
        <v>0.173460303251468</v>
      </c>
      <c r="L1647" s="19" t="n">
        <v>0.160803228705874</v>
      </c>
      <c r="M1647" s="19"/>
      <c r="N1647" s="19" t="n">
        <v>0.178776569368148</v>
      </c>
      <c r="O1647" s="19" t="n">
        <v>0.129137765326796</v>
      </c>
      <c r="P1647" s="19" t="n">
        <v>0.108468762629216</v>
      </c>
      <c r="Q1647" s="19" t="n">
        <v>0.0889833902982137</v>
      </c>
      <c r="R1647" s="19"/>
      <c r="S1647" s="19" t="n">
        <v>0.13417980611651</v>
      </c>
      <c r="T1647" s="19" t="n">
        <v>0.119922309387839</v>
      </c>
      <c r="U1647" s="19" t="n">
        <v>0.132259129837237</v>
      </c>
      <c r="V1647" s="19" t="n">
        <v>0.159512869167592</v>
      </c>
      <c r="W1647" s="19" t="n">
        <v>0.129000667558087</v>
      </c>
      <c r="X1647" s="19" t="n">
        <v>0.103490045702941</v>
      </c>
      <c r="Y1647" s="19" t="n">
        <v>0.0811760895253933</v>
      </c>
      <c r="Z1647" s="19" t="n">
        <v>0.145537249450832</v>
      </c>
      <c r="AA1647" s="19" t="n">
        <v>0.108893537899432</v>
      </c>
      <c r="AB1647" s="19" t="n">
        <v>0.179193423561443</v>
      </c>
      <c r="AC1647" s="19" t="n">
        <v>0.124889026811373</v>
      </c>
      <c r="AD1647" s="19" t="n">
        <v>0.144116098632798</v>
      </c>
      <c r="AE1647" s="19"/>
      <c r="AF1647" s="19" t="n">
        <v>0.170006966573838</v>
      </c>
      <c r="AG1647" s="19" t="n">
        <v>0.123944946857446</v>
      </c>
      <c r="AH1647" s="19" t="n">
        <v>0.0749455152779455</v>
      </c>
      <c r="AI1647" s="19"/>
      <c r="AJ1647" s="19" t="n">
        <v>0.177716040997154</v>
      </c>
      <c r="AK1647" s="19" t="n">
        <v>0.118068159430624</v>
      </c>
      <c r="AL1647" s="19" t="n">
        <v>0.124711810114612</v>
      </c>
      <c r="AM1647" s="19" t="n">
        <v>0.115536019078264</v>
      </c>
      <c r="AN1647" s="19" t="n">
        <v>0.0798460289181928</v>
      </c>
      <c r="AO1647" s="19"/>
      <c r="AP1647" s="19" t="n">
        <v>0.190382189217814</v>
      </c>
      <c r="AQ1647" s="19" t="n">
        <v>0.107910736307202</v>
      </c>
      <c r="AR1647" s="19" t="n">
        <v>0.115819778561018</v>
      </c>
      <c r="AS1647" s="19" t="n">
        <v>0.168098947396458</v>
      </c>
      <c r="AT1647" s="19" t="n">
        <v>0.0382697862903603</v>
      </c>
      <c r="AU1647" s="19"/>
      <c r="AV1647" s="19" t="n">
        <v>0.106468990522273</v>
      </c>
      <c r="AW1647" s="19" t="n">
        <v>0.200076618257419</v>
      </c>
      <c r="AX1647" s="19" t="n">
        <v>0.161760756810018</v>
      </c>
      <c r="AY1647" s="19" t="n">
        <v>0.129404145948339</v>
      </c>
      <c r="AZ1647" s="19" t="n">
        <v>0.0544493975317266</v>
      </c>
      <c r="BA1647" s="19" t="n">
        <v>0.0925178193012808</v>
      </c>
      <c r="BB1647" s="19"/>
      <c r="BC1647" s="19" t="n">
        <v>0.135723827720422</v>
      </c>
      <c r="BD1647" s="19" t="n">
        <v>0.108890337587455</v>
      </c>
      <c r="BE1647" s="19" t="n">
        <v>0.12166924344606</v>
      </c>
      <c r="BF1647" s="19" t="n">
        <v>0.132468643903306</v>
      </c>
      <c r="BG1647" s="19" t="n">
        <v>0.0778054441586071</v>
      </c>
    </row>
    <row r="1648">
      <c r="B1648" t="s">
        <v>619</v>
      </c>
      <c r="C1648" s="19" t="n">
        <v>0.106253596385578</v>
      </c>
      <c r="D1648" s="19" t="n">
        <v>0.114277259246131</v>
      </c>
      <c r="E1648" s="19" t="n">
        <v>0.0975267951959014</v>
      </c>
      <c r="F1648" s="19"/>
      <c r="G1648" s="19" t="n">
        <v>0.0864210058658127</v>
      </c>
      <c r="H1648" s="19" t="n">
        <v>0.0939821329686809</v>
      </c>
      <c r="I1648" s="19" t="n">
        <v>0.111600454635221</v>
      </c>
      <c r="J1648" s="19" t="n">
        <v>0.111978838937513</v>
      </c>
      <c r="K1648" s="19" t="n">
        <v>0.13153352364106</v>
      </c>
      <c r="L1648" s="19" t="n">
        <v>0.106027298169192</v>
      </c>
      <c r="M1648" s="19"/>
      <c r="N1648" s="19" t="n">
        <v>0.106748029117487</v>
      </c>
      <c r="O1648" s="19" t="n">
        <v>0.116055631951228</v>
      </c>
      <c r="P1648" s="19" t="n">
        <v>0.111731732061612</v>
      </c>
      <c r="Q1648" s="19" t="n">
        <v>0.0906958075168873</v>
      </c>
      <c r="R1648" s="19"/>
      <c r="S1648" s="19" t="n">
        <v>0.098067207086581</v>
      </c>
      <c r="T1648" s="19" t="n">
        <v>0.132905686237464</v>
      </c>
      <c r="U1648" s="19" t="n">
        <v>0.0862496672190219</v>
      </c>
      <c r="V1648" s="19" t="n">
        <v>0.107812034800471</v>
      </c>
      <c r="W1648" s="19" t="n">
        <v>0.129911138206032</v>
      </c>
      <c r="X1648" s="19" t="n">
        <v>0.0811226082267246</v>
      </c>
      <c r="Y1648" s="19" t="n">
        <v>0.0968333194796795</v>
      </c>
      <c r="Z1648" s="19" t="n">
        <v>0.107230189688087</v>
      </c>
      <c r="AA1648" s="19" t="n">
        <v>0.101857388483633</v>
      </c>
      <c r="AB1648" s="19" t="n">
        <v>0.08194085533349</v>
      </c>
      <c r="AC1648" s="19" t="n">
        <v>0.134876453741328</v>
      </c>
      <c r="AD1648" s="19" t="n">
        <v>0.171137637005269</v>
      </c>
      <c r="AE1648" s="19"/>
      <c r="AF1648" s="19" t="n">
        <v>0.162733610490159</v>
      </c>
      <c r="AG1648" s="19" t="n">
        <v>0.0880455524885323</v>
      </c>
      <c r="AH1648" s="19" t="n">
        <v>0.0686653612941485</v>
      </c>
      <c r="AI1648" s="19"/>
      <c r="AJ1648" s="19" t="n">
        <v>0.158226764273466</v>
      </c>
      <c r="AK1648" s="19" t="n">
        <v>0.0582520479564047</v>
      </c>
      <c r="AL1648" s="19" t="n">
        <v>0.0847920768093543</v>
      </c>
      <c r="AM1648" s="19" t="n">
        <v>0.3177364464322</v>
      </c>
      <c r="AN1648" s="19" t="n">
        <v>0.0641147690526634</v>
      </c>
      <c r="AO1648" s="19"/>
      <c r="AP1648" s="19" t="n">
        <v>0.148428883543933</v>
      </c>
      <c r="AQ1648" s="19" t="n">
        <v>0.0674868891064744</v>
      </c>
      <c r="AR1648" s="19" t="n">
        <v>0.0440094430384812</v>
      </c>
      <c r="AS1648" s="19" t="n">
        <v>0.226659328570409</v>
      </c>
      <c r="AT1648" s="19" t="n">
        <v>0.022807674921939</v>
      </c>
      <c r="AU1648" s="19"/>
      <c r="AV1648" s="19" t="n">
        <v>0.0499342997367997</v>
      </c>
      <c r="AW1648" s="19" t="n">
        <v>0.161998190550065</v>
      </c>
      <c r="AX1648" s="19" t="n">
        <v>0.0174541825967715</v>
      </c>
      <c r="AY1648" s="19" t="n">
        <v>0.245818231792465</v>
      </c>
      <c r="AZ1648" s="19" t="n">
        <v>0.0518439222569967</v>
      </c>
      <c r="BA1648" s="19" t="n">
        <v>0.093199885588279</v>
      </c>
      <c r="BB1648" s="19"/>
      <c r="BC1648" s="19" t="n">
        <v>0.0969103815584351</v>
      </c>
      <c r="BD1648" s="19" t="n">
        <v>0.122651730010018</v>
      </c>
      <c r="BE1648" s="19" t="n">
        <v>0.0903551766088197</v>
      </c>
      <c r="BF1648" s="19" t="n">
        <v>0.0977369194647546</v>
      </c>
      <c r="BG1648" s="19" t="n">
        <v>0.0704647895573316</v>
      </c>
    </row>
    <row r="1649">
      <c r="B1649" t="s">
        <v>100</v>
      </c>
      <c r="C1649" s="19" t="n">
        <v>0.101313173977497</v>
      </c>
      <c r="D1649" s="19" t="n">
        <v>0.0741296084472094</v>
      </c>
      <c r="E1649" s="19" t="n">
        <v>0.126724860016718</v>
      </c>
      <c r="F1649" s="19"/>
      <c r="G1649" s="19" t="n">
        <v>0.0791792896055766</v>
      </c>
      <c r="H1649" s="19" t="n">
        <v>0.0534984906839209</v>
      </c>
      <c r="I1649" s="19" t="n">
        <v>0.0909094722525877</v>
      </c>
      <c r="J1649" s="19" t="n">
        <v>0.122412273858958</v>
      </c>
      <c r="K1649" s="19" t="n">
        <v>0.149546699621124</v>
      </c>
      <c r="L1649" s="19" t="n">
        <v>0.118804087680201</v>
      </c>
      <c r="M1649" s="19"/>
      <c r="N1649" s="19" t="n">
        <v>0.0737381554546366</v>
      </c>
      <c r="O1649" s="19" t="n">
        <v>0.0718431396771174</v>
      </c>
      <c r="P1649" s="19" t="n">
        <v>0.119368583011627</v>
      </c>
      <c r="Q1649" s="19" t="n">
        <v>0.148966011629153</v>
      </c>
      <c r="R1649" s="19"/>
      <c r="S1649" s="19" t="n">
        <v>0.051639667132192</v>
      </c>
      <c r="T1649" s="19" t="n">
        <v>0.123810658894372</v>
      </c>
      <c r="U1649" s="19" t="n">
        <v>0.104053979221281</v>
      </c>
      <c r="V1649" s="19" t="n">
        <v>0.0560168577762368</v>
      </c>
      <c r="W1649" s="19" t="n">
        <v>0.149285763585418</v>
      </c>
      <c r="X1649" s="19" t="n">
        <v>0.141252344466105</v>
      </c>
      <c r="Y1649" s="19" t="n">
        <v>0.154778169605918</v>
      </c>
      <c r="Z1649" s="19" t="n">
        <v>0.0635847056934995</v>
      </c>
      <c r="AA1649" s="19" t="n">
        <v>0.079692582249858</v>
      </c>
      <c r="AB1649" s="19" t="n">
        <v>0.0997051629768206</v>
      </c>
      <c r="AC1649" s="19" t="n">
        <v>0.0997602195140255</v>
      </c>
      <c r="AD1649" s="19" t="n">
        <v>0.137517003462839</v>
      </c>
      <c r="AE1649" s="19"/>
      <c r="AF1649" s="19" t="n">
        <v>0.0831660993893134</v>
      </c>
      <c r="AG1649" s="19" t="n">
        <v>0.0963720207755171</v>
      </c>
      <c r="AH1649" s="19" t="n">
        <v>0.170934911229636</v>
      </c>
      <c r="AI1649" s="19"/>
      <c r="AJ1649" s="19" t="n">
        <v>0.0942981527002273</v>
      </c>
      <c r="AK1649" s="19" t="n">
        <v>0.0698033245566744</v>
      </c>
      <c r="AL1649" s="19" t="n">
        <v>0.039221193284997</v>
      </c>
      <c r="AM1649" s="19" t="n">
        <v>0.0391545760565748</v>
      </c>
      <c r="AN1649" s="19" t="n">
        <v>0.15563762833653</v>
      </c>
      <c r="AO1649" s="19"/>
      <c r="AP1649" s="19" t="n">
        <v>0.0930493969338354</v>
      </c>
      <c r="AQ1649" s="19" t="n">
        <v>0.0733620034255014</v>
      </c>
      <c r="AR1649" s="19" t="n">
        <v>0.0786161983333057</v>
      </c>
      <c r="AS1649" s="19" t="n">
        <v>0.0812539461746389</v>
      </c>
      <c r="AT1649" s="19" t="n">
        <v>0.14051491313877</v>
      </c>
      <c r="AU1649" s="19"/>
      <c r="AV1649" s="19" t="n">
        <v>0.0659838264075319</v>
      </c>
      <c r="AW1649" s="19" t="n">
        <v>0.0687825139860264</v>
      </c>
      <c r="AX1649" s="19" t="n">
        <v>0.0104282606370584</v>
      </c>
      <c r="AY1649" s="19" t="n">
        <v>0.093619889001352</v>
      </c>
      <c r="AZ1649" s="19" t="n">
        <v>0.096724320748879</v>
      </c>
      <c r="BA1649" s="19" t="n">
        <v>0.266296940938521</v>
      </c>
      <c r="BB1649" s="19"/>
      <c r="BC1649" s="19" t="n">
        <v>0.0987734559082208</v>
      </c>
      <c r="BD1649" s="19" t="n">
        <v>0.119027975528369</v>
      </c>
      <c r="BE1649" s="19" t="n">
        <v>0.0836715052702699</v>
      </c>
      <c r="BF1649" s="19" t="n">
        <v>0.0696819879350897</v>
      </c>
      <c r="BG1649" s="19" t="n">
        <v>0.060084650778194</v>
      </c>
    </row>
    <row r="1650">
      <c r="B1650" t="s">
        <v>630</v>
      </c>
      <c r="C1650" s="19" t="n">
        <v>0.0998852952646313</v>
      </c>
      <c r="D1650" s="19" t="n">
        <v>0.111684094449093</v>
      </c>
      <c r="E1650" s="19" t="n">
        <v>0.0871407001454325</v>
      </c>
      <c r="F1650" s="19"/>
      <c r="G1650" s="19" t="n">
        <v>0.123405945450011</v>
      </c>
      <c r="H1650" s="19" t="n">
        <v>0.0861553455071051</v>
      </c>
      <c r="I1650" s="19" t="n">
        <v>0.100651119068522</v>
      </c>
      <c r="J1650" s="19" t="n">
        <v>0.0806297973534436</v>
      </c>
      <c r="K1650" s="19" t="n">
        <v>0.105743422212723</v>
      </c>
      <c r="L1650" s="19" t="n">
        <v>0.10556727000269</v>
      </c>
      <c r="M1650" s="19"/>
      <c r="N1650" s="19" t="n">
        <v>0.105756769720472</v>
      </c>
      <c r="O1650" s="19" t="n">
        <v>0.0859334588587384</v>
      </c>
      <c r="P1650" s="19" t="n">
        <v>0.10928936064538</v>
      </c>
      <c r="Q1650" s="19" t="n">
        <v>0.0999340400162121</v>
      </c>
      <c r="R1650" s="19"/>
      <c r="S1650" s="19" t="n">
        <v>0.102376277680476</v>
      </c>
      <c r="T1650" s="19" t="n">
        <v>0.0854939489990239</v>
      </c>
      <c r="U1650" s="19" t="n">
        <v>0.123353336120703</v>
      </c>
      <c r="V1650" s="19" t="n">
        <v>0.142328307251338</v>
      </c>
      <c r="W1650" s="19" t="n">
        <v>0.155498317784682</v>
      </c>
      <c r="X1650" s="19" t="n">
        <v>0.0648212886476811</v>
      </c>
      <c r="Y1650" s="19" t="n">
        <v>0.110058018357048</v>
      </c>
      <c r="Z1650" s="19" t="n">
        <v>0.12162706651526</v>
      </c>
      <c r="AA1650" s="19" t="n">
        <v>0.070934912961922</v>
      </c>
      <c r="AB1650" s="19" t="n">
        <v>0.087203679076065</v>
      </c>
      <c r="AC1650" s="19" t="n">
        <v>0.0370230858490264</v>
      </c>
      <c r="AD1650" s="19" t="n">
        <v>0.11677103251709</v>
      </c>
      <c r="AE1650" s="19"/>
      <c r="AF1650" s="19" t="n">
        <v>0.106364454828493</v>
      </c>
      <c r="AG1650" s="19" t="n">
        <v>0.098072493709664</v>
      </c>
      <c r="AH1650" s="19" t="n">
        <v>0.0881096572988239</v>
      </c>
      <c r="AI1650" s="19"/>
      <c r="AJ1650" s="19" t="n">
        <v>0.0879358832713196</v>
      </c>
      <c r="AK1650" s="19" t="n">
        <v>0.1308508968554</v>
      </c>
      <c r="AL1650" s="19" t="n">
        <v>0.0625992959515841</v>
      </c>
      <c r="AM1650" s="19" t="n">
        <v>0.0461048206270349</v>
      </c>
      <c r="AN1650" s="19" t="n">
        <v>0.0993604778368595</v>
      </c>
      <c r="AO1650" s="19"/>
      <c r="AP1650" s="19" t="n">
        <v>0.0739229661203401</v>
      </c>
      <c r="AQ1650" s="19" t="n">
        <v>0.123637695561945</v>
      </c>
      <c r="AR1650" s="19" t="n">
        <v>0.117258737649071</v>
      </c>
      <c r="AS1650" s="19" t="n">
        <v>0.0856267589412994</v>
      </c>
      <c r="AT1650" s="19" t="n">
        <v>0.0972930154479526</v>
      </c>
      <c r="AU1650" s="19"/>
      <c r="AV1650" s="19" t="n">
        <v>0.115992763101855</v>
      </c>
      <c r="AW1650" s="19" t="n">
        <v>0.0690326538671895</v>
      </c>
      <c r="AX1650" s="19" t="n">
        <v>0.180619764545648</v>
      </c>
      <c r="AY1650" s="19" t="n">
        <v>0.0982706602688055</v>
      </c>
      <c r="AZ1650" s="19" t="n">
        <v>0.129516223203996</v>
      </c>
      <c r="BA1650" s="19" t="n">
        <v>0.0344794533955804</v>
      </c>
      <c r="BB1650" s="19"/>
      <c r="BC1650" s="19" t="n">
        <v>0.0735570707754911</v>
      </c>
      <c r="BD1650" s="19" t="n">
        <v>0.12701855446747</v>
      </c>
      <c r="BE1650" s="19" t="n">
        <v>0.0872596617825581</v>
      </c>
      <c r="BF1650" s="19" t="n">
        <v>0.108360944077789</v>
      </c>
      <c r="BG1650" s="19" t="n">
        <v>0.0985368763196307</v>
      </c>
    </row>
    <row r="1651">
      <c r="B1651" t="s">
        <v>623</v>
      </c>
      <c r="C1651" s="19" t="n">
        <v>0.0759274566811611</v>
      </c>
      <c r="D1651" s="19" t="n">
        <v>0.0794742906950627</v>
      </c>
      <c r="E1651" s="19" t="n">
        <v>0.0730826904072206</v>
      </c>
      <c r="F1651" s="19"/>
      <c r="G1651" s="19" t="n">
        <v>0.0990916347628998</v>
      </c>
      <c r="H1651" s="19" t="n">
        <v>0.0714913645802626</v>
      </c>
      <c r="I1651" s="19" t="n">
        <v>0.0580782051437424</v>
      </c>
      <c r="J1651" s="19" t="n">
        <v>0.083806327740589</v>
      </c>
      <c r="K1651" s="19" t="n">
        <v>0.0663072560378519</v>
      </c>
      <c r="L1651" s="19" t="n">
        <v>0.0773936754504504</v>
      </c>
      <c r="M1651" s="19"/>
      <c r="N1651" s="19" t="n">
        <v>0.0714157496834425</v>
      </c>
      <c r="O1651" s="19" t="n">
        <v>0.0716164315234648</v>
      </c>
      <c r="P1651" s="19" t="n">
        <v>0.102733994363627</v>
      </c>
      <c r="Q1651" s="19" t="n">
        <v>0.0619215318435339</v>
      </c>
      <c r="R1651" s="19"/>
      <c r="S1651" s="19" t="n">
        <v>0.0961221559444336</v>
      </c>
      <c r="T1651" s="19" t="n">
        <v>0.089465704741196</v>
      </c>
      <c r="U1651" s="19" t="n">
        <v>0.116596977633091</v>
      </c>
      <c r="V1651" s="19" t="n">
        <v>0.0515758593082281</v>
      </c>
      <c r="W1651" s="19" t="n">
        <v>0.0716573333870275</v>
      </c>
      <c r="X1651" s="19" t="n">
        <v>0.0518088220472998</v>
      </c>
      <c r="Y1651" s="19" t="n">
        <v>0.0590084919907745</v>
      </c>
      <c r="Z1651" s="19" t="n">
        <v>0.145643857585861</v>
      </c>
      <c r="AA1651" s="19" t="n">
        <v>0.0705447574943601</v>
      </c>
      <c r="AB1651" s="19" t="n">
        <v>0.0520983855202949</v>
      </c>
      <c r="AC1651" s="19" t="n">
        <v>0.0361489524434639</v>
      </c>
      <c r="AD1651" s="19" t="n">
        <v>0.0639554689380521</v>
      </c>
      <c r="AE1651" s="19"/>
      <c r="AF1651" s="19" t="n">
        <v>0.091197623614641</v>
      </c>
      <c r="AG1651" s="19" t="n">
        <v>0.0565282798070164</v>
      </c>
      <c r="AH1651" s="19" t="n">
        <v>0.0879730687947852</v>
      </c>
      <c r="AI1651" s="19"/>
      <c r="AJ1651" s="19" t="n">
        <v>0.0728334570243316</v>
      </c>
      <c r="AK1651" s="19" t="n">
        <v>0.0795904922742556</v>
      </c>
      <c r="AL1651" s="19" t="n">
        <v>0.0889303598470016</v>
      </c>
      <c r="AM1651" s="19" t="n">
        <v>0.0831992309843428</v>
      </c>
      <c r="AN1651" s="19" t="n">
        <v>0.0748375424425072</v>
      </c>
      <c r="AO1651" s="19"/>
      <c r="AP1651" s="19" t="n">
        <v>0.073137309445717</v>
      </c>
      <c r="AQ1651" s="19" t="n">
        <v>0.0669402821060751</v>
      </c>
      <c r="AR1651" s="19" t="n">
        <v>0.0665834273879727</v>
      </c>
      <c r="AS1651" s="19" t="n">
        <v>0.122335448790398</v>
      </c>
      <c r="AT1651" s="19" t="n">
        <v>0.0168659969384147</v>
      </c>
      <c r="AU1651" s="19"/>
      <c r="AV1651" s="19" t="n">
        <v>0.0574710286439772</v>
      </c>
      <c r="AW1651" s="19" t="n">
        <v>0.0794688922667208</v>
      </c>
      <c r="AX1651" s="19" t="n">
        <v>0.115343547037888</v>
      </c>
      <c r="AY1651" s="19" t="n">
        <v>0.102777463291529</v>
      </c>
      <c r="AZ1651" s="19" t="n">
        <v>0.0246347414004711</v>
      </c>
      <c r="BA1651" s="19" t="n">
        <v>0.0952335276790868</v>
      </c>
      <c r="BB1651" s="19"/>
      <c r="BC1651" s="19" t="n">
        <v>0.0786519001148311</v>
      </c>
      <c r="BD1651" s="19" t="n">
        <v>0.0701304504142004</v>
      </c>
      <c r="BE1651" s="19" t="n">
        <v>0.0546783611752224</v>
      </c>
      <c r="BF1651" s="19" t="n">
        <v>0.110141996385015</v>
      </c>
      <c r="BG1651" s="19" t="n">
        <v>0.132781112147324</v>
      </c>
    </row>
    <row r="1652">
      <c r="B1652" t="s">
        <v>622</v>
      </c>
      <c r="C1652" s="19" t="n">
        <v>0.0682985550379945</v>
      </c>
      <c r="D1652" s="19" t="n">
        <v>0.0842025780458394</v>
      </c>
      <c r="E1652" s="19" t="n">
        <v>0.050554561077024</v>
      </c>
      <c r="F1652" s="19"/>
      <c r="G1652" s="19" t="n">
        <v>0.103072254163836</v>
      </c>
      <c r="H1652" s="19" t="n">
        <v>0.11508015212957</v>
      </c>
      <c r="I1652" s="19" t="n">
        <v>0.0418304253699575</v>
      </c>
      <c r="J1652" s="19" t="n">
        <v>0.0597393312629861</v>
      </c>
      <c r="K1652" s="19" t="n">
        <v>0.0496906718796765</v>
      </c>
      <c r="L1652" s="19" t="n">
        <v>0.0437499766776218</v>
      </c>
      <c r="M1652" s="19"/>
      <c r="N1652" s="19" t="n">
        <v>0.0929252512444724</v>
      </c>
      <c r="O1652" s="19" t="n">
        <v>0.0620648283762698</v>
      </c>
      <c r="P1652" s="19" t="n">
        <v>0.0501923998317799</v>
      </c>
      <c r="Q1652" s="19" t="n">
        <v>0.0630040523646771</v>
      </c>
      <c r="R1652" s="19"/>
      <c r="S1652" s="19" t="n">
        <v>0.111214960367513</v>
      </c>
      <c r="T1652" s="19" t="n">
        <v>0.0346574116464919</v>
      </c>
      <c r="U1652" s="19" t="n">
        <v>0.0524975618268761</v>
      </c>
      <c r="V1652" s="19" t="n">
        <v>0.0931645742217991</v>
      </c>
      <c r="W1652" s="19" t="n">
        <v>0.0682933183205847</v>
      </c>
      <c r="X1652" s="19" t="n">
        <v>0.0710176853651498</v>
      </c>
      <c r="Y1652" s="19" t="n">
        <v>0.0479919254509643</v>
      </c>
      <c r="Z1652" s="19" t="n">
        <v>0.067732963410479</v>
      </c>
      <c r="AA1652" s="19" t="n">
        <v>0.0634136041338759</v>
      </c>
      <c r="AB1652" s="19" t="n">
        <v>0.063441034564339</v>
      </c>
      <c r="AC1652" s="19" t="n">
        <v>0.0902354523749124</v>
      </c>
      <c r="AD1652" s="19" t="n">
        <v>0</v>
      </c>
      <c r="AE1652" s="19"/>
      <c r="AF1652" s="19" t="n">
        <v>0.0558807831203633</v>
      </c>
      <c r="AG1652" s="19" t="n">
        <v>0.0772717116662299</v>
      </c>
      <c r="AH1652" s="19" t="n">
        <v>0.0674247834638581</v>
      </c>
      <c r="AI1652" s="19"/>
      <c r="AJ1652" s="19" t="n">
        <v>0.055610463406139</v>
      </c>
      <c r="AK1652" s="19" t="n">
        <v>0.0924162671326561</v>
      </c>
      <c r="AL1652" s="19" t="n">
        <v>0.0407183421649365</v>
      </c>
      <c r="AM1652" s="19" t="n">
        <v>0.0385334531082441</v>
      </c>
      <c r="AN1652" s="19" t="n">
        <v>0.0667120359564539</v>
      </c>
      <c r="AO1652" s="19"/>
      <c r="AP1652" s="19" t="n">
        <v>0.0611408940852204</v>
      </c>
      <c r="AQ1652" s="19" t="n">
        <v>0.0745770009167403</v>
      </c>
      <c r="AR1652" s="19" t="n">
        <v>0.0811664318553944</v>
      </c>
      <c r="AS1652" s="19" t="n">
        <v>0.0662208338743986</v>
      </c>
      <c r="AT1652" s="19" t="n">
        <v>0.0540020450754256</v>
      </c>
      <c r="AU1652" s="19"/>
      <c r="AV1652" s="19" t="n">
        <v>0.0839606950692301</v>
      </c>
      <c r="AW1652" s="19" t="n">
        <v>0.0624037492122391</v>
      </c>
      <c r="AX1652" s="19" t="n">
        <v>0.0955225420041883</v>
      </c>
      <c r="AY1652" s="19" t="n">
        <v>0.0573791865667755</v>
      </c>
      <c r="AZ1652" s="19" t="n">
        <v>0.0813148875877091</v>
      </c>
      <c r="BA1652" s="19" t="n">
        <v>0.0408000332332429</v>
      </c>
      <c r="BB1652" s="19"/>
      <c r="BC1652" s="19" t="n">
        <v>0.0595926674670907</v>
      </c>
      <c r="BD1652" s="19" t="n">
        <v>0.052973284020353</v>
      </c>
      <c r="BE1652" s="19" t="n">
        <v>0.082293188824524</v>
      </c>
      <c r="BF1652" s="19" t="n">
        <v>0.057210674472403</v>
      </c>
      <c r="BG1652" s="19" t="n">
        <v>0.270409897720351</v>
      </c>
    </row>
    <row r="1653">
      <c r="B1653" t="s">
        <v>620</v>
      </c>
      <c r="C1653" s="19" t="n">
        <v>0.0419639653647134</v>
      </c>
      <c r="D1653" s="19" t="n">
        <v>0.0517755862469379</v>
      </c>
      <c r="E1653" s="19" t="n">
        <v>0.0326468540944793</v>
      </c>
      <c r="F1653" s="19"/>
      <c r="G1653" s="19" t="n">
        <v>0.0788523115761128</v>
      </c>
      <c r="H1653" s="19" t="n">
        <v>0.0414165082323599</v>
      </c>
      <c r="I1653" s="19" t="n">
        <v>0.0258844825664916</v>
      </c>
      <c r="J1653" s="19" t="n">
        <v>0.0405458212600095</v>
      </c>
      <c r="K1653" s="19" t="n">
        <v>0.0547515284551221</v>
      </c>
      <c r="L1653" s="19" t="n">
        <v>0.0222491065622016</v>
      </c>
      <c r="M1653" s="19"/>
      <c r="N1653" s="19" t="n">
        <v>0.0490348693597696</v>
      </c>
      <c r="O1653" s="19" t="n">
        <v>0.0421452680959348</v>
      </c>
      <c r="P1653" s="19" t="n">
        <v>0.0423409494653349</v>
      </c>
      <c r="Q1653" s="19" t="n">
        <v>0.0334014774130241</v>
      </c>
      <c r="R1653" s="19"/>
      <c r="S1653" s="19" t="n">
        <v>0.0736413186305792</v>
      </c>
      <c r="T1653" s="19" t="n">
        <v>0.0185416835061098</v>
      </c>
      <c r="U1653" s="19" t="n">
        <v>0.0788475775711227</v>
      </c>
      <c r="V1653" s="19" t="n">
        <v>0.0696180996194805</v>
      </c>
      <c r="W1653" s="19" t="n">
        <v>0.0529527310608384</v>
      </c>
      <c r="X1653" s="19" t="n">
        <v>0.0123036361078023</v>
      </c>
      <c r="Y1653" s="19" t="n">
        <v>0.0375002446950496</v>
      </c>
      <c r="Z1653" s="19" t="n">
        <v>0.064374099428069</v>
      </c>
      <c r="AA1653" s="19" t="n">
        <v>0.00914990467402955</v>
      </c>
      <c r="AB1653" s="19" t="n">
        <v>0.0407764912884949</v>
      </c>
      <c r="AC1653" s="19" t="n">
        <v>0.0197705286835851</v>
      </c>
      <c r="AD1653" s="19" t="n">
        <v>0</v>
      </c>
      <c r="AE1653" s="19"/>
      <c r="AF1653" s="19" t="n">
        <v>0.0148964328939198</v>
      </c>
      <c r="AG1653" s="19" t="n">
        <v>0.0569180799072496</v>
      </c>
      <c r="AH1653" s="19" t="n">
        <v>0.0362747309957058</v>
      </c>
      <c r="AI1653" s="19"/>
      <c r="AJ1653" s="19" t="n">
        <v>0.0371094710914211</v>
      </c>
      <c r="AK1653" s="19" t="n">
        <v>0.0474990759704018</v>
      </c>
      <c r="AL1653" s="19" t="n">
        <v>0.0859764644198568</v>
      </c>
      <c r="AM1653" s="19" t="n">
        <v>0</v>
      </c>
      <c r="AN1653" s="19" t="n">
        <v>0.0364036295424052</v>
      </c>
      <c r="AO1653" s="19"/>
      <c r="AP1653" s="19" t="n">
        <v>0.0302905197843871</v>
      </c>
      <c r="AQ1653" s="19" t="n">
        <v>0.0646075518511657</v>
      </c>
      <c r="AR1653" s="19" t="n">
        <v>0.0665919350839202</v>
      </c>
      <c r="AS1653" s="19" t="n">
        <v>0.0316237187487074</v>
      </c>
      <c r="AT1653" s="19" t="n">
        <v>0.0571070383559309</v>
      </c>
      <c r="AU1653" s="19"/>
      <c r="AV1653" s="19" t="n">
        <v>0.0568714126700261</v>
      </c>
      <c r="AW1653" s="19" t="n">
        <v>0.0379974066975587</v>
      </c>
      <c r="AX1653" s="19" t="n">
        <v>0.061518437942225</v>
      </c>
      <c r="AY1653" s="19" t="n">
        <v>0.0328326123233941</v>
      </c>
      <c r="AZ1653" s="19" t="n">
        <v>0.0387946924889696</v>
      </c>
      <c r="BA1653" s="19" t="n">
        <v>0.0242748885276959</v>
      </c>
      <c r="BB1653" s="19"/>
      <c r="BC1653" s="19" t="n">
        <v>0.0148661698347448</v>
      </c>
      <c r="BD1653" s="19" t="n">
        <v>0.0465170552155311</v>
      </c>
      <c r="BE1653" s="19" t="n">
        <v>0.0535798956277555</v>
      </c>
      <c r="BF1653" s="19" t="n">
        <v>0.0344864289901236</v>
      </c>
      <c r="BG1653" s="19" t="n">
        <v>0.0623163225899925</v>
      </c>
    </row>
    <row r="1654">
      <c r="B1654" t="s">
        <v>122</v>
      </c>
      <c r="C1654" s="19" t="n">
        <v>0.0569995916125359</v>
      </c>
      <c r="D1654" s="19" t="n">
        <v>0.0539055650820467</v>
      </c>
      <c r="E1654" s="19" t="n">
        <v>0.0605425907690009</v>
      </c>
      <c r="F1654" s="19"/>
      <c r="G1654" s="19" t="n">
        <v>0.0642665603896171</v>
      </c>
      <c r="H1654" s="19" t="n">
        <v>0.0793764383900868</v>
      </c>
      <c r="I1654" s="19" t="n">
        <v>0.0520797846682759</v>
      </c>
      <c r="J1654" s="19" t="n">
        <v>0.0460886320662773</v>
      </c>
      <c r="K1654" s="19" t="n">
        <v>0.0197748987028539</v>
      </c>
      <c r="L1654" s="19" t="n">
        <v>0.0687919845036864</v>
      </c>
      <c r="M1654" s="19"/>
      <c r="N1654" s="19" t="n">
        <v>0.0605969838331619</v>
      </c>
      <c r="O1654" s="19" t="n">
        <v>0.0481090611167209</v>
      </c>
      <c r="P1654" s="19" t="n">
        <v>0.0455679953147241</v>
      </c>
      <c r="Q1654" s="19" t="n">
        <v>0.0687450673795113</v>
      </c>
      <c r="R1654" s="19"/>
      <c r="S1654" s="19" t="n">
        <v>0.0565077511687562</v>
      </c>
      <c r="T1654" s="19" t="n">
        <v>0.0277704512203238</v>
      </c>
      <c r="U1654" s="19" t="n">
        <v>0.0230367907823757</v>
      </c>
      <c r="V1654" s="19" t="n">
        <v>0.0805330772080955</v>
      </c>
      <c r="W1654" s="19" t="n">
        <v>0.0909815888935345</v>
      </c>
      <c r="X1654" s="19" t="n">
        <v>0.0857831961303289</v>
      </c>
      <c r="Y1654" s="19" t="n">
        <v>0.0660586247708379</v>
      </c>
      <c r="Z1654" s="19" t="n">
        <v>0.0600178294396223</v>
      </c>
      <c r="AA1654" s="19" t="n">
        <v>0.0477422495881028</v>
      </c>
      <c r="AB1654" s="19" t="n">
        <v>0.049704130054467</v>
      </c>
      <c r="AC1654" s="19" t="n">
        <v>0.0183004425990616</v>
      </c>
      <c r="AD1654" s="19" t="n">
        <v>0.11708893388067</v>
      </c>
      <c r="AE1654" s="19"/>
      <c r="AF1654" s="19" t="n">
        <v>0.0471752553920847</v>
      </c>
      <c r="AG1654" s="19" t="n">
        <v>0.0559887829983045</v>
      </c>
      <c r="AH1654" s="19" t="n">
        <v>0.067417552003152</v>
      </c>
      <c r="AI1654" s="19"/>
      <c r="AJ1654" s="19" t="n">
        <v>0.0363702730023137</v>
      </c>
      <c r="AK1654" s="19" t="n">
        <v>0.0548697582987396</v>
      </c>
      <c r="AL1654" s="19" t="n">
        <v>0.0527110255113496</v>
      </c>
      <c r="AM1654" s="19" t="n">
        <v>0.0503665199554591</v>
      </c>
      <c r="AN1654" s="19" t="n">
        <v>0.127698267490721</v>
      </c>
      <c r="AO1654" s="19"/>
      <c r="AP1654" s="19" t="n">
        <v>0.0270283573094042</v>
      </c>
      <c r="AQ1654" s="19" t="n">
        <v>0.0731773238761592</v>
      </c>
      <c r="AR1654" s="19" t="n">
        <v>0.0939075566753502</v>
      </c>
      <c r="AS1654" s="19" t="n">
        <v>0.0319700764638482</v>
      </c>
      <c r="AT1654" s="19" t="n">
        <v>0.0516809858767539</v>
      </c>
      <c r="AU1654" s="19"/>
      <c r="AV1654" s="19" t="n">
        <v>0.090668190692307</v>
      </c>
      <c r="AW1654" s="19" t="n">
        <v>0.0349827645577225</v>
      </c>
      <c r="AX1654" s="19" t="n">
        <v>0.0664719040694719</v>
      </c>
      <c r="AY1654" s="19" t="n">
        <v>0.0142475780565421</v>
      </c>
      <c r="AZ1654" s="19" t="n">
        <v>0.0351085962840379</v>
      </c>
      <c r="BA1654" s="19" t="n">
        <v>0.0806511123556821</v>
      </c>
      <c r="BB1654" s="19"/>
      <c r="BC1654" s="19" t="n">
        <v>0.076941481976902</v>
      </c>
      <c r="BD1654" s="19" t="n">
        <v>0.0536398493501038</v>
      </c>
      <c r="BE1654" s="19" t="n">
        <v>0.0539675948393431</v>
      </c>
      <c r="BF1654" s="19" t="n">
        <v>0.0354135889250155</v>
      </c>
      <c r="BG1654" s="19" t="n">
        <v>0.208832059651411</v>
      </c>
    </row>
    <row r="1655">
      <c r="C1655" s="19"/>
      <c r="D1655" s="19"/>
      <c r="E1655" s="19"/>
      <c r="F1655" s="19"/>
      <c r="G1655" s="19"/>
      <c r="H1655" s="19"/>
      <c r="I1655" s="19"/>
      <c r="J1655" s="19"/>
      <c r="K1655" s="19"/>
      <c r="L1655" s="19"/>
      <c r="M1655" s="19"/>
      <c r="N1655" s="19"/>
      <c r="O1655" s="19"/>
      <c r="P1655" s="19"/>
      <c r="Q1655" s="19"/>
      <c r="R1655" s="19"/>
      <c r="S1655" s="19"/>
      <c r="T1655" s="19"/>
      <c r="U1655" s="19"/>
      <c r="V1655" s="19"/>
      <c r="W1655" s="19"/>
      <c r="X1655" s="19"/>
      <c r="Y1655" s="19"/>
      <c r="Z1655" s="19"/>
      <c r="AA1655" s="19"/>
      <c r="AB1655" s="19"/>
      <c r="AC1655" s="19"/>
      <c r="AD1655" s="19"/>
      <c r="AE1655" s="19"/>
      <c r="AF1655" s="19"/>
      <c r="AG1655" s="19"/>
      <c r="AH1655" s="19"/>
      <c r="AI1655" s="19"/>
      <c r="AJ1655" s="19"/>
      <c r="AK1655" s="19"/>
      <c r="AL1655" s="19"/>
      <c r="AM1655" s="19"/>
      <c r="AN1655" s="19"/>
      <c r="AO1655" s="19"/>
      <c r="AP1655" s="19"/>
      <c r="AQ1655" s="19"/>
      <c r="AR1655" s="19"/>
      <c r="AS1655" s="19"/>
      <c r="AT1655" s="19"/>
      <c r="AU1655" s="19"/>
      <c r="AV1655" s="19"/>
      <c r="AW1655" s="19"/>
      <c r="AX1655" s="19"/>
      <c r="AY1655" s="19"/>
      <c r="AZ1655" s="19"/>
      <c r="BA1655" s="19"/>
      <c r="BB1655" s="19"/>
      <c r="BC1655" s="19"/>
      <c r="BD1655" s="19"/>
      <c r="BE1655" s="19"/>
      <c r="BF1655" s="19"/>
      <c r="BG1655" s="19"/>
    </row>
    <row r="1656">
      <c r="B1656" s="7" t="s">
        <v>657</v>
      </c>
      <c r="C1656" s="19"/>
      <c r="D1656" s="19"/>
      <c r="E1656" s="19"/>
      <c r="F1656" s="19"/>
      <c r="G1656" s="19"/>
      <c r="H1656" s="19"/>
      <c r="I1656" s="19"/>
      <c r="J1656" s="19"/>
      <c r="K1656" s="19"/>
      <c r="L1656" s="19"/>
      <c r="M1656" s="19"/>
      <c r="N1656" s="19"/>
      <c r="O1656" s="19"/>
      <c r="P1656" s="19"/>
      <c r="Q1656" s="19"/>
      <c r="R1656" s="19"/>
      <c r="S1656" s="19"/>
      <c r="T1656" s="19"/>
      <c r="U1656" s="19"/>
      <c r="V1656" s="19"/>
      <c r="W1656" s="19"/>
      <c r="X1656" s="19"/>
      <c r="Y1656" s="19"/>
      <c r="Z1656" s="19"/>
      <c r="AA1656" s="19"/>
      <c r="AB1656" s="19"/>
      <c r="AC1656" s="19"/>
      <c r="AD1656" s="19"/>
      <c r="AE1656" s="19"/>
      <c r="AF1656" s="19"/>
      <c r="AG1656" s="19"/>
      <c r="AH1656" s="19"/>
      <c r="AI1656" s="19"/>
      <c r="AJ1656" s="19"/>
      <c r="AK1656" s="19"/>
      <c r="AL1656" s="19"/>
      <c r="AM1656" s="19"/>
      <c r="AN1656" s="19"/>
      <c r="AO1656" s="19"/>
      <c r="AP1656" s="19"/>
      <c r="AQ1656" s="19"/>
      <c r="AR1656" s="19"/>
      <c r="AS1656" s="19"/>
      <c r="AT1656" s="19"/>
      <c r="AU1656" s="19"/>
      <c r="AV1656" s="19"/>
      <c r="AW1656" s="19"/>
      <c r="AX1656" s="19"/>
      <c r="AY1656" s="19"/>
      <c r="AZ1656" s="19"/>
      <c r="BA1656" s="19"/>
      <c r="BB1656" s="19"/>
      <c r="BC1656" s="19"/>
      <c r="BD1656" s="19"/>
      <c r="BE1656" s="19"/>
      <c r="BF1656" s="19"/>
      <c r="BG1656" s="19"/>
    </row>
    <row r="1657">
      <c r="B1657" s="26" t="s">
        <v>331</v>
      </c>
      <c r="C1657" s="19"/>
      <c r="D1657" s="19"/>
      <c r="E1657" s="19"/>
      <c r="F1657" s="19"/>
      <c r="G1657" s="19"/>
      <c r="H1657" s="19"/>
      <c r="I1657" s="19"/>
      <c r="J1657" s="19"/>
      <c r="K1657" s="19"/>
      <c r="L1657" s="19"/>
      <c r="M1657" s="19"/>
      <c r="N1657" s="19"/>
      <c r="O1657" s="19"/>
      <c r="P1657" s="19"/>
      <c r="Q1657" s="19"/>
      <c r="R1657" s="19"/>
      <c r="S1657" s="19"/>
      <c r="T1657" s="19"/>
      <c r="U1657" s="19"/>
      <c r="V1657" s="19"/>
      <c r="W1657" s="19"/>
      <c r="X1657" s="19"/>
      <c r="Y1657" s="19"/>
      <c r="Z1657" s="19"/>
      <c r="AA1657" s="19"/>
      <c r="AB1657" s="19"/>
      <c r="AC1657" s="19"/>
      <c r="AD1657" s="19"/>
      <c r="AE1657" s="19"/>
      <c r="AF1657" s="19"/>
      <c r="AG1657" s="19"/>
      <c r="AH1657" s="19"/>
      <c r="AI1657" s="19"/>
      <c r="AJ1657" s="19"/>
      <c r="AK1657" s="19"/>
      <c r="AL1657" s="19"/>
      <c r="AM1657" s="19"/>
      <c r="AN1657" s="19"/>
      <c r="AO1657" s="19"/>
      <c r="AP1657" s="19"/>
      <c r="AQ1657" s="19"/>
      <c r="AR1657" s="19"/>
      <c r="AS1657" s="19"/>
      <c r="AT1657" s="19"/>
      <c r="AU1657" s="19"/>
      <c r="AV1657" s="19"/>
      <c r="AW1657" s="19"/>
      <c r="AX1657" s="19"/>
      <c r="AY1657" s="19"/>
      <c r="AZ1657" s="19"/>
      <c r="BA1657" s="19"/>
      <c r="BB1657" s="19"/>
      <c r="BC1657" s="19"/>
      <c r="BD1657" s="19"/>
      <c r="BE1657" s="19"/>
      <c r="BF1657" s="19"/>
      <c r="BG1657" s="19"/>
    </row>
    <row r="1658">
      <c r="B1658" t="s">
        <v>649</v>
      </c>
      <c r="C1658" s="19" t="n">
        <v>0.0988226902930841</v>
      </c>
      <c r="D1658" s="19" t="n">
        <v>0.131599215046312</v>
      </c>
      <c r="E1658" s="19" t="n">
        <v>0.0673418704474937</v>
      </c>
      <c r="F1658" s="19"/>
      <c r="G1658" s="19" t="n">
        <v>0.0958823397499165</v>
      </c>
      <c r="H1658" s="19" t="n">
        <v>0.151733835999912</v>
      </c>
      <c r="I1658" s="19" t="n">
        <v>0.116287293310397</v>
      </c>
      <c r="J1658" s="19" t="n">
        <v>0.119061043799578</v>
      </c>
      <c r="K1658" s="19" t="n">
        <v>0.0710675132159323</v>
      </c>
      <c r="L1658" s="19" t="n">
        <v>0.0440403176942108</v>
      </c>
      <c r="M1658" s="19"/>
      <c r="N1658" s="19" t="n">
        <v>0.168555874133512</v>
      </c>
      <c r="O1658" s="19" t="n">
        <v>0.102901975241818</v>
      </c>
      <c r="P1658" s="19" t="n">
        <v>0.0514665637925907</v>
      </c>
      <c r="Q1658" s="19" t="n">
        <v>0.0566671575409083</v>
      </c>
      <c r="R1658" s="19"/>
      <c r="S1658" s="19" t="n">
        <v>0.204226734629437</v>
      </c>
      <c r="T1658" s="19" t="n">
        <v>0.0489996174781725</v>
      </c>
      <c r="U1658" s="19" t="n">
        <v>0.0392559096595486</v>
      </c>
      <c r="V1658" s="19" t="n">
        <v>0.0883687566269573</v>
      </c>
      <c r="W1658" s="19" t="n">
        <v>0.0943687458132675</v>
      </c>
      <c r="X1658" s="19" t="n">
        <v>0.135463915591065</v>
      </c>
      <c r="Y1658" s="19" t="n">
        <v>0.0593103756946591</v>
      </c>
      <c r="Z1658" s="19" t="n">
        <v>0.0621930027258271</v>
      </c>
      <c r="AA1658" s="19" t="n">
        <v>0.0708409873776562</v>
      </c>
      <c r="AB1658" s="19" t="n">
        <v>0.0871684092972954</v>
      </c>
      <c r="AC1658" s="19" t="n">
        <v>0.092158370209574</v>
      </c>
      <c r="AD1658" s="19" t="n">
        <v>0.152576367554358</v>
      </c>
      <c r="AE1658" s="19"/>
      <c r="AF1658" s="19" t="n">
        <v>0.074070093892743</v>
      </c>
      <c r="AG1658" s="19" t="n">
        <v>0.124540931200262</v>
      </c>
      <c r="AH1658" s="19" t="n">
        <v>0.0725840781293929</v>
      </c>
      <c r="AI1658" s="19"/>
      <c r="AJ1658" s="19" t="n">
        <v>0.0978451508098009</v>
      </c>
      <c r="AK1658" s="19" t="n">
        <v>0.0954223364587846</v>
      </c>
      <c r="AL1658" s="19" t="n">
        <v>0.186402308635686</v>
      </c>
      <c r="AM1658" s="19" t="n">
        <v>0.0503665199554591</v>
      </c>
      <c r="AN1658" s="19" t="n">
        <v>0.0620849938819222</v>
      </c>
      <c r="AO1658" s="19"/>
      <c r="AP1658" s="19" t="n">
        <v>0.111929876519077</v>
      </c>
      <c r="AQ1658" s="19" t="n">
        <v>0.116427689446087</v>
      </c>
      <c r="AR1658" s="19" t="n">
        <v>0.127510917074408</v>
      </c>
      <c r="AS1658" s="19" t="n">
        <v>0.0481976073063607</v>
      </c>
      <c r="AT1658" s="19" t="n">
        <v>0.0460266327282435</v>
      </c>
      <c r="AU1658" s="19"/>
      <c r="AV1658" s="19" t="n">
        <v>0.124539334202261</v>
      </c>
      <c r="AW1658" s="19" t="n">
        <v>0.0933725725851536</v>
      </c>
      <c r="AX1658" s="19" t="n">
        <v>0.107790731437545</v>
      </c>
      <c r="AY1658" s="19" t="n">
        <v>0.0632361651913362</v>
      </c>
      <c r="AZ1658" s="19" t="n">
        <v>0.102070714271466</v>
      </c>
      <c r="BA1658" s="19" t="n">
        <v>0.0542169735257054</v>
      </c>
      <c r="BB1658" s="19"/>
      <c r="BC1658" s="19" t="n">
        <v>0.041784940754329</v>
      </c>
      <c r="BD1658" s="19" t="n">
        <v>0.0773372607918045</v>
      </c>
      <c r="BE1658" s="19" t="n">
        <v>0.120990256349997</v>
      </c>
      <c r="BF1658" s="19" t="n">
        <v>0.193338667046839</v>
      </c>
      <c r="BG1658" s="19" t="n">
        <v>0.31060150093894</v>
      </c>
    </row>
    <row r="1659">
      <c r="B1659" t="s">
        <v>650</v>
      </c>
      <c r="C1659" s="19" t="n">
        <v>0.161791654915539</v>
      </c>
      <c r="D1659" s="19" t="n">
        <v>0.176905087176886</v>
      </c>
      <c r="E1659" s="19" t="n">
        <v>0.148276714817518</v>
      </c>
      <c r="F1659" s="19"/>
      <c r="G1659" s="19" t="n">
        <v>0.206744841379847</v>
      </c>
      <c r="H1659" s="19" t="n">
        <v>0.223932345391083</v>
      </c>
      <c r="I1659" s="19" t="n">
        <v>0.193611479643706</v>
      </c>
      <c r="J1659" s="19" t="n">
        <v>0.150538496198203</v>
      </c>
      <c r="K1659" s="19" t="n">
        <v>0.10753453946154</v>
      </c>
      <c r="L1659" s="19" t="n">
        <v>0.0951447818894406</v>
      </c>
      <c r="M1659" s="19"/>
      <c r="N1659" s="19" t="n">
        <v>0.2396870776979</v>
      </c>
      <c r="O1659" s="19" t="n">
        <v>0.128600918771227</v>
      </c>
      <c r="P1659" s="19" t="n">
        <v>0.13782337296865</v>
      </c>
      <c r="Q1659" s="19" t="n">
        <v>0.129212559420588</v>
      </c>
      <c r="R1659" s="19"/>
      <c r="S1659" s="19" t="n">
        <v>0.210202748249141</v>
      </c>
      <c r="T1659" s="19" t="n">
        <v>0.147890948970561</v>
      </c>
      <c r="U1659" s="19" t="n">
        <v>0.160004863084</v>
      </c>
      <c r="V1659" s="19" t="n">
        <v>0.168485096125521</v>
      </c>
      <c r="W1659" s="19" t="n">
        <v>0.136196256687341</v>
      </c>
      <c r="X1659" s="19" t="n">
        <v>0.102370743226095</v>
      </c>
      <c r="Y1659" s="19" t="n">
        <v>0.172747474976793</v>
      </c>
      <c r="Z1659" s="19" t="n">
        <v>0.138087075389967</v>
      </c>
      <c r="AA1659" s="19" t="n">
        <v>0.16706152240602</v>
      </c>
      <c r="AB1659" s="19" t="n">
        <v>0.149188229751625</v>
      </c>
      <c r="AC1659" s="19" t="n">
        <v>0.234579221131451</v>
      </c>
      <c r="AD1659" s="19" t="n">
        <v>0.11136062657886</v>
      </c>
      <c r="AE1659" s="19"/>
      <c r="AF1659" s="19" t="n">
        <v>0.154761588959735</v>
      </c>
      <c r="AG1659" s="19" t="n">
        <v>0.154261718846649</v>
      </c>
      <c r="AH1659" s="19" t="n">
        <v>0.178814979669553</v>
      </c>
      <c r="AI1659" s="19"/>
      <c r="AJ1659" s="19" t="n">
        <v>0.158623755864215</v>
      </c>
      <c r="AK1659" s="19" t="n">
        <v>0.209463907612303</v>
      </c>
      <c r="AL1659" s="19" t="n">
        <v>0.113119650655406</v>
      </c>
      <c r="AM1659" s="19" t="n">
        <v>0.076716616179675</v>
      </c>
      <c r="AN1659" s="19" t="n">
        <v>0.116164265484311</v>
      </c>
      <c r="AO1659" s="19"/>
      <c r="AP1659" s="19" t="n">
        <v>0.139352199282459</v>
      </c>
      <c r="AQ1659" s="19" t="n">
        <v>0.231700675316439</v>
      </c>
      <c r="AR1659" s="19" t="n">
        <v>0.115599898362274</v>
      </c>
      <c r="AS1659" s="19" t="n">
        <v>0.100406746371901</v>
      </c>
      <c r="AT1659" s="19" t="n">
        <v>0.200065874965284</v>
      </c>
      <c r="AU1659" s="19"/>
      <c r="AV1659" s="19" t="n">
        <v>0.247935973175277</v>
      </c>
      <c r="AW1659" s="19" t="n">
        <v>0.163918293917759</v>
      </c>
      <c r="AX1659" s="19" t="n">
        <v>0.105461005667333</v>
      </c>
      <c r="AY1659" s="19" t="n">
        <v>0.0916880720692028</v>
      </c>
      <c r="AZ1659" s="19" t="n">
        <v>0.159448292716913</v>
      </c>
      <c r="BA1659" s="19" t="n">
        <v>0.170005255388989</v>
      </c>
      <c r="BB1659" s="19"/>
      <c r="BC1659" s="19" t="n">
        <v>0.136225459124975</v>
      </c>
      <c r="BD1659" s="19" t="n">
        <v>0.134391352233618</v>
      </c>
      <c r="BE1659" s="19" t="n">
        <v>0.218646029380886</v>
      </c>
      <c r="BF1659" s="19" t="n">
        <v>0.167121577957705</v>
      </c>
      <c r="BG1659" s="19" t="n">
        <v>0.299119137908283</v>
      </c>
    </row>
    <row r="1660">
      <c r="B1660" t="s">
        <v>651</v>
      </c>
      <c r="C1660" s="19" t="n">
        <v>0.25480325727072</v>
      </c>
      <c r="D1660" s="19" t="n">
        <v>0.241489624412156</v>
      </c>
      <c r="E1660" s="19" t="n">
        <v>0.265520870980448</v>
      </c>
      <c r="F1660" s="19"/>
      <c r="G1660" s="19" t="n">
        <v>0.318757331275082</v>
      </c>
      <c r="H1660" s="19" t="n">
        <v>0.322693507252417</v>
      </c>
      <c r="I1660" s="19" t="n">
        <v>0.223347260449523</v>
      </c>
      <c r="J1660" s="19" t="n">
        <v>0.216156510749795</v>
      </c>
      <c r="K1660" s="19" t="n">
        <v>0.201355381351449</v>
      </c>
      <c r="L1660" s="19" t="n">
        <v>0.241150007754825</v>
      </c>
      <c r="M1660" s="19"/>
      <c r="N1660" s="19" t="n">
        <v>0.265706043839955</v>
      </c>
      <c r="O1660" s="19" t="n">
        <v>0.278094354609332</v>
      </c>
      <c r="P1660" s="19" t="n">
        <v>0.226400039234203</v>
      </c>
      <c r="Q1660" s="19" t="n">
        <v>0.239766771235191</v>
      </c>
      <c r="R1660" s="19"/>
      <c r="S1660" s="19" t="n">
        <v>0.22914197517143</v>
      </c>
      <c r="T1660" s="19" t="n">
        <v>0.257031543225116</v>
      </c>
      <c r="U1660" s="19" t="n">
        <v>0.221035316060318</v>
      </c>
      <c r="V1660" s="19" t="n">
        <v>0.308584243962078</v>
      </c>
      <c r="W1660" s="19" t="n">
        <v>0.320579844113204</v>
      </c>
      <c r="X1660" s="19" t="n">
        <v>0.288852416832399</v>
      </c>
      <c r="Y1660" s="19" t="n">
        <v>0.253573437367429</v>
      </c>
      <c r="Z1660" s="19" t="n">
        <v>0.232396167698455</v>
      </c>
      <c r="AA1660" s="19" t="n">
        <v>0.321104544336472</v>
      </c>
      <c r="AB1660" s="19" t="n">
        <v>0.140971191179394</v>
      </c>
      <c r="AC1660" s="19" t="n">
        <v>0.20214276369808</v>
      </c>
      <c r="AD1660" s="19" t="n">
        <v>0.262565663752161</v>
      </c>
      <c r="AE1660" s="19"/>
      <c r="AF1660" s="19" t="n">
        <v>0.214929229597161</v>
      </c>
      <c r="AG1660" s="19" t="n">
        <v>0.283646853051821</v>
      </c>
      <c r="AH1660" s="19" t="n">
        <v>0.233114439885755</v>
      </c>
      <c r="AI1660" s="19"/>
      <c r="AJ1660" s="19" t="n">
        <v>0.260830820003643</v>
      </c>
      <c r="AK1660" s="19" t="n">
        <v>0.308355882298928</v>
      </c>
      <c r="AL1660" s="19" t="n">
        <v>0.241691878974109</v>
      </c>
      <c r="AM1660" s="19" t="n">
        <v>0.139558067770058</v>
      </c>
      <c r="AN1660" s="19" t="n">
        <v>0.229167533512127</v>
      </c>
      <c r="AO1660" s="19"/>
      <c r="AP1660" s="19" t="n">
        <v>0.25801420386031</v>
      </c>
      <c r="AQ1660" s="19" t="n">
        <v>0.320493560054019</v>
      </c>
      <c r="AR1660" s="19" t="n">
        <v>0.299265935622981</v>
      </c>
      <c r="AS1660" s="19" t="n">
        <v>0.202999133626064</v>
      </c>
      <c r="AT1660" s="19" t="n">
        <v>0.151324284057588</v>
      </c>
      <c r="AU1660" s="19"/>
      <c r="AV1660" s="19" t="n">
        <v>0.322515774574481</v>
      </c>
      <c r="AW1660" s="19" t="n">
        <v>0.27980690894522</v>
      </c>
      <c r="AX1660" s="19" t="n">
        <v>0.328306898727192</v>
      </c>
      <c r="AY1660" s="19" t="n">
        <v>0.176983191911832</v>
      </c>
      <c r="AZ1660" s="19" t="n">
        <v>0.20607399830726</v>
      </c>
      <c r="BA1660" s="19" t="n">
        <v>0.214289066612254</v>
      </c>
      <c r="BB1660" s="19"/>
      <c r="BC1660" s="19" t="n">
        <v>0.211226156308964</v>
      </c>
      <c r="BD1660" s="19" t="n">
        <v>0.287339590883609</v>
      </c>
      <c r="BE1660" s="19" t="n">
        <v>0.300610647447318</v>
      </c>
      <c r="BF1660" s="19" t="n">
        <v>0.256222227321093</v>
      </c>
      <c r="BG1660" s="19" t="n">
        <v>0.112412652240466</v>
      </c>
    </row>
    <row r="1661">
      <c r="B1661" t="s">
        <v>652</v>
      </c>
      <c r="C1661" s="19" t="n">
        <v>0.149608544265903</v>
      </c>
      <c r="D1661" s="19" t="n">
        <v>0.138547006324424</v>
      </c>
      <c r="E1661" s="19" t="n">
        <v>0.159532832364066</v>
      </c>
      <c r="F1661" s="19"/>
      <c r="G1661" s="19" t="n">
        <v>0.183360723502955</v>
      </c>
      <c r="H1661" s="19" t="n">
        <v>0.111921987064946</v>
      </c>
      <c r="I1661" s="19" t="n">
        <v>0.131732003398211</v>
      </c>
      <c r="J1661" s="19" t="n">
        <v>0.179290530154605</v>
      </c>
      <c r="K1661" s="19" t="n">
        <v>0.126159964741565</v>
      </c>
      <c r="L1661" s="19" t="n">
        <v>0.163276560279807</v>
      </c>
      <c r="M1661" s="19"/>
      <c r="N1661" s="19" t="n">
        <v>0.117171847534187</v>
      </c>
      <c r="O1661" s="19" t="n">
        <v>0.171594805835582</v>
      </c>
      <c r="P1661" s="19" t="n">
        <v>0.177816007540386</v>
      </c>
      <c r="Q1661" s="19" t="n">
        <v>0.138906936957093</v>
      </c>
      <c r="R1661" s="19"/>
      <c r="S1661" s="19" t="n">
        <v>0.149565194374366</v>
      </c>
      <c r="T1661" s="19" t="n">
        <v>0.169372048056028</v>
      </c>
      <c r="U1661" s="19" t="n">
        <v>0.105845458957734</v>
      </c>
      <c r="V1661" s="19" t="n">
        <v>0.186516017006392</v>
      </c>
      <c r="W1661" s="19" t="n">
        <v>0.149318208562031</v>
      </c>
      <c r="X1661" s="19" t="n">
        <v>0.137590353311949</v>
      </c>
      <c r="Y1661" s="19" t="n">
        <v>0.2012998351103</v>
      </c>
      <c r="Z1661" s="19" t="n">
        <v>0.149977216517342</v>
      </c>
      <c r="AA1661" s="19" t="n">
        <v>0.0789969826136777</v>
      </c>
      <c r="AB1661" s="19" t="n">
        <v>0.166200274078845</v>
      </c>
      <c r="AC1661" s="19" t="n">
        <v>0.16216641927036</v>
      </c>
      <c r="AD1661" s="19" t="n">
        <v>0.174856274539582</v>
      </c>
      <c r="AE1661" s="19"/>
      <c r="AF1661" s="19" t="n">
        <v>0.146400757390561</v>
      </c>
      <c r="AG1661" s="19" t="n">
        <v>0.14567525409004</v>
      </c>
      <c r="AH1661" s="19" t="n">
        <v>0.136710341668572</v>
      </c>
      <c r="AI1661" s="19"/>
      <c r="AJ1661" s="19" t="n">
        <v>0.160164283329726</v>
      </c>
      <c r="AK1661" s="19" t="n">
        <v>0.138666676653864</v>
      </c>
      <c r="AL1661" s="19" t="n">
        <v>0.142540736855089</v>
      </c>
      <c r="AM1661" s="19" t="n">
        <v>0.0899188835841178</v>
      </c>
      <c r="AN1661" s="19" t="n">
        <v>0.167569328088867</v>
      </c>
      <c r="AO1661" s="19"/>
      <c r="AP1661" s="19" t="n">
        <v>0.136853377149448</v>
      </c>
      <c r="AQ1661" s="19" t="n">
        <v>0.123394574420474</v>
      </c>
      <c r="AR1661" s="19" t="n">
        <v>0.137772752937659</v>
      </c>
      <c r="AS1661" s="19" t="n">
        <v>0.157811452500529</v>
      </c>
      <c r="AT1661" s="19" t="n">
        <v>0.217065828696363</v>
      </c>
      <c r="AU1661" s="19"/>
      <c r="AV1661" s="19" t="n">
        <v>0.12318804394144</v>
      </c>
      <c r="AW1661" s="19" t="n">
        <v>0.144373483514329</v>
      </c>
      <c r="AX1661" s="19" t="n">
        <v>0.175894527382309</v>
      </c>
      <c r="AY1661" s="19" t="n">
        <v>0.20329112741795</v>
      </c>
      <c r="AZ1661" s="19" t="n">
        <v>0.180494155145217</v>
      </c>
      <c r="BA1661" s="19" t="n">
        <v>0.101568988706913</v>
      </c>
      <c r="BB1661" s="19"/>
      <c r="BC1661" s="19" t="n">
        <v>0.195721037131272</v>
      </c>
      <c r="BD1661" s="19" t="n">
        <v>0.150219282627983</v>
      </c>
      <c r="BE1661" s="19" t="n">
        <v>0.125941124838121</v>
      </c>
      <c r="BF1661" s="19" t="n">
        <v>0.116167336616323</v>
      </c>
      <c r="BG1661" s="19" t="n">
        <v>0.147194102880931</v>
      </c>
    </row>
    <row r="1662">
      <c r="B1662" t="s">
        <v>653</v>
      </c>
      <c r="C1662" s="19" t="n">
        <v>0.11571712060998</v>
      </c>
      <c r="D1662" s="19" t="n">
        <v>0.12699043052827</v>
      </c>
      <c r="E1662" s="19" t="n">
        <v>0.1055933800976</v>
      </c>
      <c r="F1662" s="19"/>
      <c r="G1662" s="19" t="n">
        <v>0.0698694023631325</v>
      </c>
      <c r="H1662" s="19" t="n">
        <v>0.0732595703911241</v>
      </c>
      <c r="I1662" s="19" t="n">
        <v>0.105109600205487</v>
      </c>
      <c r="J1662" s="19" t="n">
        <v>0.120093940377192</v>
      </c>
      <c r="K1662" s="19" t="n">
        <v>0.132669307090251</v>
      </c>
      <c r="L1662" s="19" t="n">
        <v>0.17828184163252</v>
      </c>
      <c r="M1662" s="19"/>
      <c r="N1662" s="19" t="n">
        <v>0.0857690948546298</v>
      </c>
      <c r="O1662" s="19" t="n">
        <v>0.095162459523781</v>
      </c>
      <c r="P1662" s="19" t="n">
        <v>0.124234918903555</v>
      </c>
      <c r="Q1662" s="19" t="n">
        <v>0.165243119728888</v>
      </c>
      <c r="R1662" s="19"/>
      <c r="S1662" s="19" t="n">
        <v>0.0614981664903233</v>
      </c>
      <c r="T1662" s="19" t="n">
        <v>0.101536260429111</v>
      </c>
      <c r="U1662" s="19" t="n">
        <v>0.252722610075462</v>
      </c>
      <c r="V1662" s="19" t="n">
        <v>0.0282287819222031</v>
      </c>
      <c r="W1662" s="19" t="n">
        <v>0.0942899920141259</v>
      </c>
      <c r="X1662" s="19" t="n">
        <v>0.123424348217323</v>
      </c>
      <c r="Y1662" s="19" t="n">
        <v>0.115257706625563</v>
      </c>
      <c r="Z1662" s="19" t="n">
        <v>0.170305468296638</v>
      </c>
      <c r="AA1662" s="19" t="n">
        <v>0.177068020980027</v>
      </c>
      <c r="AB1662" s="19" t="n">
        <v>0.120281687796647</v>
      </c>
      <c r="AC1662" s="19" t="n">
        <v>0.0849469222027657</v>
      </c>
      <c r="AD1662" s="19" t="n">
        <v>0.0921685243594507</v>
      </c>
      <c r="AE1662" s="19"/>
      <c r="AF1662" s="19" t="n">
        <v>0.149263420514567</v>
      </c>
      <c r="AG1662" s="19" t="n">
        <v>0.0997012639191176</v>
      </c>
      <c r="AH1662" s="19" t="n">
        <v>0.119378224904048</v>
      </c>
      <c r="AI1662" s="19"/>
      <c r="AJ1662" s="19" t="n">
        <v>0.131299138155986</v>
      </c>
      <c r="AK1662" s="19" t="n">
        <v>0.0745216786515346</v>
      </c>
      <c r="AL1662" s="19" t="n">
        <v>0.134929564229663</v>
      </c>
      <c r="AM1662" s="19" t="n">
        <v>0.13727869943289</v>
      </c>
      <c r="AN1662" s="19" t="n">
        <v>0.156719737011794</v>
      </c>
      <c r="AO1662" s="19"/>
      <c r="AP1662" s="19" t="n">
        <v>0.127349020773907</v>
      </c>
      <c r="AQ1662" s="19" t="n">
        <v>0.067097472417125</v>
      </c>
      <c r="AR1662" s="19" t="n">
        <v>0.168005068919881</v>
      </c>
      <c r="AS1662" s="19" t="n">
        <v>0.159906452998666</v>
      </c>
      <c r="AT1662" s="19" t="n">
        <v>0.114312331900382</v>
      </c>
      <c r="AU1662" s="19"/>
      <c r="AV1662" s="19" t="n">
        <v>0.0662801553496782</v>
      </c>
      <c r="AW1662" s="19" t="n">
        <v>0.12068783226777</v>
      </c>
      <c r="AX1662" s="19" t="n">
        <v>0.149981163067883</v>
      </c>
      <c r="AY1662" s="19" t="n">
        <v>0.164072587125357</v>
      </c>
      <c r="AZ1662" s="19" t="n">
        <v>0.123730206068869</v>
      </c>
      <c r="BA1662" s="19" t="n">
        <v>0.0967073358372936</v>
      </c>
      <c r="BB1662" s="19"/>
      <c r="BC1662" s="19" t="n">
        <v>0.141638495947348</v>
      </c>
      <c r="BD1662" s="19" t="n">
        <v>0.108276643305324</v>
      </c>
      <c r="BE1662" s="19" t="n">
        <v>0.0634969235027775</v>
      </c>
      <c r="BF1662" s="19" t="n">
        <v>0.113561648888448</v>
      </c>
      <c r="BG1662" s="19" t="n">
        <v>0.0602078164740485</v>
      </c>
    </row>
    <row r="1663">
      <c r="B1663" t="s">
        <v>654</v>
      </c>
      <c r="C1663" s="19" t="n">
        <v>0.0559532220692946</v>
      </c>
      <c r="D1663" s="19" t="n">
        <v>0.0611195538136344</v>
      </c>
      <c r="E1663" s="19" t="n">
        <v>0.0513388854042079</v>
      </c>
      <c r="F1663" s="19"/>
      <c r="G1663" s="19" t="n">
        <v>0.0438982078640921</v>
      </c>
      <c r="H1663" s="19" t="n">
        <v>0.0397968099763163</v>
      </c>
      <c r="I1663" s="19" t="n">
        <v>0.0712330471410323</v>
      </c>
      <c r="J1663" s="19" t="n">
        <v>0.0478134968338512</v>
      </c>
      <c r="K1663" s="19" t="n">
        <v>0.0755287058599551</v>
      </c>
      <c r="L1663" s="19" t="n">
        <v>0.0599865419126656</v>
      </c>
      <c r="M1663" s="19"/>
      <c r="N1663" s="19" t="n">
        <v>0.0274964782845402</v>
      </c>
      <c r="O1663" s="19" t="n">
        <v>0.0698008698351697</v>
      </c>
      <c r="P1663" s="19" t="n">
        <v>0.0585356054317582</v>
      </c>
      <c r="Q1663" s="19" t="n">
        <v>0.0720532671918271</v>
      </c>
      <c r="R1663" s="19"/>
      <c r="S1663" s="19" t="n">
        <v>0.0255028100699001</v>
      </c>
      <c r="T1663" s="19" t="n">
        <v>0.0593520927930159</v>
      </c>
      <c r="U1663" s="19" t="n">
        <v>0.053448834742602</v>
      </c>
      <c r="V1663" s="19" t="n">
        <v>0.0740192213518691</v>
      </c>
      <c r="W1663" s="19" t="n">
        <v>0.0581220089450397</v>
      </c>
      <c r="X1663" s="19" t="n">
        <v>0.0538549770454414</v>
      </c>
      <c r="Y1663" s="19" t="n">
        <v>0.0502673207219314</v>
      </c>
      <c r="Z1663" s="19" t="n">
        <v>0.132254216464585</v>
      </c>
      <c r="AA1663" s="19" t="n">
        <v>0.0641103584419824</v>
      </c>
      <c r="AB1663" s="19" t="n">
        <v>0.0626527330233343</v>
      </c>
      <c r="AC1663" s="19" t="n">
        <v>0.0632899932370069</v>
      </c>
      <c r="AD1663" s="19" t="n">
        <v>0</v>
      </c>
      <c r="AE1663" s="19"/>
      <c r="AF1663" s="19" t="n">
        <v>0.0744829548152361</v>
      </c>
      <c r="AG1663" s="19" t="n">
        <v>0.0467902337660359</v>
      </c>
      <c r="AH1663" s="19" t="n">
        <v>0.0422874665959505</v>
      </c>
      <c r="AI1663" s="19"/>
      <c r="AJ1663" s="19" t="n">
        <v>0.0388084753909143</v>
      </c>
      <c r="AK1663" s="19" t="n">
        <v>0.064675952748673</v>
      </c>
      <c r="AL1663" s="19" t="n">
        <v>0.0562231996906343</v>
      </c>
      <c r="AM1663" s="19" t="n">
        <v>0.258959684225459</v>
      </c>
      <c r="AN1663" s="19" t="n">
        <v>0.0359997223959845</v>
      </c>
      <c r="AO1663" s="19"/>
      <c r="AP1663" s="19" t="n">
        <v>0.0523587323691045</v>
      </c>
      <c r="AQ1663" s="19" t="n">
        <v>0.0422328009148849</v>
      </c>
      <c r="AR1663" s="19" t="n">
        <v>0.0320514164348822</v>
      </c>
      <c r="AS1663" s="19" t="n">
        <v>0.129773473805184</v>
      </c>
      <c r="AT1663" s="19" t="n">
        <v>0.0434782702306982</v>
      </c>
      <c r="AU1663" s="19"/>
      <c r="AV1663" s="19" t="n">
        <v>0.0306389503603387</v>
      </c>
      <c r="AW1663" s="19" t="n">
        <v>0.0495552152164381</v>
      </c>
      <c r="AX1663" s="19" t="n">
        <v>0.0414606250832189</v>
      </c>
      <c r="AY1663" s="19" t="n">
        <v>0.110743425794391</v>
      </c>
      <c r="AZ1663" s="19" t="n">
        <v>0.0491682979716291</v>
      </c>
      <c r="BA1663" s="19" t="n">
        <v>0.0692613722701284</v>
      </c>
      <c r="BB1663" s="19"/>
      <c r="BC1663" s="19" t="n">
        <v>0.0735743424518566</v>
      </c>
      <c r="BD1663" s="19" t="n">
        <v>0.062686283136363</v>
      </c>
      <c r="BE1663" s="19" t="n">
        <v>0.0528899807936182</v>
      </c>
      <c r="BF1663" s="19" t="n">
        <v>0.0280527256015187</v>
      </c>
      <c r="BG1663" s="19" t="n">
        <v>0</v>
      </c>
    </row>
    <row r="1664">
      <c r="B1664" t="s">
        <v>655</v>
      </c>
      <c r="C1664" s="19" t="n">
        <v>0.0222712348336278</v>
      </c>
      <c r="D1664" s="19" t="n">
        <v>0.0247619489842363</v>
      </c>
      <c r="E1664" s="19" t="n">
        <v>0.0182790002486738</v>
      </c>
      <c r="F1664" s="19"/>
      <c r="G1664" s="19" t="n">
        <v>0.00721547181059679</v>
      </c>
      <c r="H1664" s="19" t="n">
        <v>0.0188353384948129</v>
      </c>
      <c r="I1664" s="19" t="n">
        <v>0.0349284769413619</v>
      </c>
      <c r="J1664" s="19" t="n">
        <v>0.0292941393951125</v>
      </c>
      <c r="K1664" s="19" t="n">
        <v>0.0219636952955908</v>
      </c>
      <c r="L1664" s="19" t="n">
        <v>0.0204374556992866</v>
      </c>
      <c r="M1664" s="19"/>
      <c r="N1664" s="19" t="n">
        <v>0.0176435776058828</v>
      </c>
      <c r="O1664" s="19" t="n">
        <v>0.0189997219279344</v>
      </c>
      <c r="P1664" s="19" t="n">
        <v>0.0308098421120936</v>
      </c>
      <c r="Q1664" s="19" t="n">
        <v>0.0235336674895105</v>
      </c>
      <c r="R1664" s="19"/>
      <c r="S1664" s="19" t="n">
        <v>0.0145659350994539</v>
      </c>
      <c r="T1664" s="19" t="n">
        <v>0.0259686916104814</v>
      </c>
      <c r="U1664" s="19" t="n">
        <v>0</v>
      </c>
      <c r="V1664" s="19" t="n">
        <v>0.0455093633653804</v>
      </c>
      <c r="W1664" s="19" t="n">
        <v>0.0360094271135383</v>
      </c>
      <c r="X1664" s="19" t="n">
        <v>0.0129882548393705</v>
      </c>
      <c r="Y1664" s="19" t="n">
        <v>0.0272298499567441</v>
      </c>
      <c r="Z1664" s="19" t="n">
        <v>0.0227733052030164</v>
      </c>
      <c r="AA1664" s="19" t="n">
        <v>0.0172383552955718</v>
      </c>
      <c r="AB1664" s="19" t="n">
        <v>0.00991023363802901</v>
      </c>
      <c r="AC1664" s="19" t="n">
        <v>0.0366786001975357</v>
      </c>
      <c r="AD1664" s="19" t="n">
        <v>0.0524551203786642</v>
      </c>
      <c r="AE1664" s="19"/>
      <c r="AF1664" s="19" t="n">
        <v>0.0406042439646079</v>
      </c>
      <c r="AG1664" s="19" t="n">
        <v>0.00909644576709639</v>
      </c>
      <c r="AH1664" s="19" t="n">
        <v>0.0303809328069098</v>
      </c>
      <c r="AI1664" s="19"/>
      <c r="AJ1664" s="19" t="n">
        <v>0.0200129555602509</v>
      </c>
      <c r="AK1664" s="19" t="n">
        <v>0.0169405054739759</v>
      </c>
      <c r="AL1664" s="19" t="n">
        <v>0</v>
      </c>
      <c r="AM1664" s="19" t="n">
        <v>0.110024072814386</v>
      </c>
      <c r="AN1664" s="19" t="n">
        <v>0.0306177167644663</v>
      </c>
      <c r="AO1664" s="19"/>
      <c r="AP1664" s="19" t="n">
        <v>0.0172059272509194</v>
      </c>
      <c r="AQ1664" s="19" t="n">
        <v>0.0146615696861463</v>
      </c>
      <c r="AR1664" s="19" t="n">
        <v>0.00998359491259473</v>
      </c>
      <c r="AS1664" s="19" t="n">
        <v>0.0460540711908576</v>
      </c>
      <c r="AT1664" s="19" t="n">
        <v>0.0167697983027</v>
      </c>
      <c r="AU1664" s="19"/>
      <c r="AV1664" s="19" t="n">
        <v>0.010785181010074</v>
      </c>
      <c r="AW1664" s="19" t="n">
        <v>0.015465105546421</v>
      </c>
      <c r="AX1664" s="19" t="n">
        <v>0.00922296616394732</v>
      </c>
      <c r="AY1664" s="19" t="n">
        <v>0.0517168425229619</v>
      </c>
      <c r="AZ1664" s="19" t="n">
        <v>0.0113922764511167</v>
      </c>
      <c r="BA1664" s="19" t="n">
        <v>0</v>
      </c>
      <c r="BB1664" s="19"/>
      <c r="BC1664" s="19" t="n">
        <v>0.0269194013432194</v>
      </c>
      <c r="BD1664" s="19" t="n">
        <v>0.0474671198113447</v>
      </c>
      <c r="BE1664" s="19" t="n">
        <v>0.00940287252657638</v>
      </c>
      <c r="BF1664" s="19" t="n">
        <v>0.016563927434185</v>
      </c>
      <c r="BG1664" s="19" t="n">
        <v>0</v>
      </c>
    </row>
    <row r="1665">
      <c r="B1665" t="s">
        <v>123</v>
      </c>
      <c r="C1665" s="19" t="n">
        <v>0.141032275741852</v>
      </c>
      <c r="D1665" s="19" t="n">
        <v>0.098587133714082</v>
      </c>
      <c r="E1665" s="19" t="n">
        <v>0.184116445639992</v>
      </c>
      <c r="F1665" s="19"/>
      <c r="G1665" s="19" t="n">
        <v>0.0742716820543795</v>
      </c>
      <c r="H1665" s="19" t="n">
        <v>0.0578266054293893</v>
      </c>
      <c r="I1665" s="19" t="n">
        <v>0.123750838910282</v>
      </c>
      <c r="J1665" s="19" t="n">
        <v>0.137751842491663</v>
      </c>
      <c r="K1665" s="19" t="n">
        <v>0.263720892983715</v>
      </c>
      <c r="L1665" s="19" t="n">
        <v>0.197682493137244</v>
      </c>
      <c r="M1665" s="19"/>
      <c r="N1665" s="19" t="n">
        <v>0.0779700060493921</v>
      </c>
      <c r="O1665" s="19" t="n">
        <v>0.134844894255156</v>
      </c>
      <c r="P1665" s="19" t="n">
        <v>0.192913650016764</v>
      </c>
      <c r="Q1665" s="19" t="n">
        <v>0.174616520435993</v>
      </c>
      <c r="R1665" s="19"/>
      <c r="S1665" s="19" t="n">
        <v>0.105296435915949</v>
      </c>
      <c r="T1665" s="19" t="n">
        <v>0.189848797437515</v>
      </c>
      <c r="U1665" s="19" t="n">
        <v>0.167687007420336</v>
      </c>
      <c r="V1665" s="19" t="n">
        <v>0.100288519639599</v>
      </c>
      <c r="W1665" s="19" t="n">
        <v>0.111115516751452</v>
      </c>
      <c r="X1665" s="19" t="n">
        <v>0.145454990936358</v>
      </c>
      <c r="Y1665" s="19" t="n">
        <v>0.12031399954658</v>
      </c>
      <c r="Z1665" s="19" t="n">
        <v>0.092013547704169</v>
      </c>
      <c r="AA1665" s="19" t="n">
        <v>0.103579228548593</v>
      </c>
      <c r="AB1665" s="19" t="n">
        <v>0.263627241234831</v>
      </c>
      <c r="AC1665" s="19" t="n">
        <v>0.124037710053227</v>
      </c>
      <c r="AD1665" s="19" t="n">
        <v>0.154017422836924</v>
      </c>
      <c r="AE1665" s="19"/>
      <c r="AF1665" s="19" t="n">
        <v>0.145487710865389</v>
      </c>
      <c r="AG1665" s="19" t="n">
        <v>0.136287299358978</v>
      </c>
      <c r="AH1665" s="19" t="n">
        <v>0.186729536339819</v>
      </c>
      <c r="AI1665" s="19"/>
      <c r="AJ1665" s="19" t="n">
        <v>0.132415420885464</v>
      </c>
      <c r="AK1665" s="19" t="n">
        <v>0.0919530601019364</v>
      </c>
      <c r="AL1665" s="19" t="n">
        <v>0.125092660959413</v>
      </c>
      <c r="AM1665" s="19" t="n">
        <v>0.137177456037954</v>
      </c>
      <c r="AN1665" s="19" t="n">
        <v>0.201676702860528</v>
      </c>
      <c r="AO1665" s="19"/>
      <c r="AP1665" s="19" t="n">
        <v>0.156936662794775</v>
      </c>
      <c r="AQ1665" s="19" t="n">
        <v>0.0839916577448249</v>
      </c>
      <c r="AR1665" s="19" t="n">
        <v>0.10981041573532</v>
      </c>
      <c r="AS1665" s="19" t="n">
        <v>0.154851062200438</v>
      </c>
      <c r="AT1665" s="19" t="n">
        <v>0.210956979118742</v>
      </c>
      <c r="AU1665" s="19"/>
      <c r="AV1665" s="19" t="n">
        <v>0.0741165873864506</v>
      </c>
      <c r="AW1665" s="19" t="n">
        <v>0.13282058800691</v>
      </c>
      <c r="AX1665" s="19" t="n">
        <v>0.0818820824705722</v>
      </c>
      <c r="AY1665" s="19" t="n">
        <v>0.13826858796697</v>
      </c>
      <c r="AZ1665" s="19" t="n">
        <v>0.167622059067531</v>
      </c>
      <c r="BA1665" s="19" t="n">
        <v>0.293951007658716</v>
      </c>
      <c r="BB1665" s="19"/>
      <c r="BC1665" s="19" t="n">
        <v>0.172910166938036</v>
      </c>
      <c r="BD1665" s="19" t="n">
        <v>0.132282467209954</v>
      </c>
      <c r="BE1665" s="19" t="n">
        <v>0.108022165160706</v>
      </c>
      <c r="BF1665" s="19" t="n">
        <v>0.108971889133888</v>
      </c>
      <c r="BG1665" s="19" t="n">
        <v>0.0704647895573316</v>
      </c>
    </row>
    <row r="1666">
      <c r="C1666" s="19"/>
      <c r="D1666" s="19"/>
      <c r="E1666" s="19"/>
      <c r="F1666" s="19"/>
      <c r="G1666" s="19"/>
      <c r="H1666" s="19"/>
      <c r="I1666" s="19"/>
      <c r="J1666" s="19"/>
      <c r="K1666" s="19"/>
      <c r="L1666" s="19"/>
      <c r="M1666" s="19"/>
      <c r="N1666" s="19"/>
      <c r="O1666" s="19"/>
      <c r="P1666" s="19"/>
      <c r="Q1666" s="19"/>
      <c r="R1666" s="19"/>
      <c r="S1666" s="19"/>
      <c r="T1666" s="19"/>
      <c r="U1666" s="19"/>
      <c r="V1666" s="19"/>
      <c r="W1666" s="19"/>
      <c r="X1666" s="19"/>
      <c r="Y1666" s="19"/>
      <c r="Z1666" s="19"/>
      <c r="AA1666" s="19"/>
      <c r="AB1666" s="19"/>
      <c r="AC1666" s="19"/>
      <c r="AD1666" s="19"/>
      <c r="AE1666" s="19"/>
      <c r="AF1666" s="19"/>
      <c r="AG1666" s="19"/>
      <c r="AH1666" s="19"/>
      <c r="AI1666" s="19"/>
      <c r="AJ1666" s="19"/>
      <c r="AK1666" s="19"/>
      <c r="AL1666" s="19"/>
      <c r="AM1666" s="19"/>
      <c r="AN1666" s="19"/>
      <c r="AO1666" s="19"/>
      <c r="AP1666" s="19"/>
      <c r="AQ1666" s="19"/>
      <c r="AR1666" s="19"/>
      <c r="AS1666" s="19"/>
      <c r="AT1666" s="19"/>
      <c r="AU1666" s="19"/>
      <c r="AV1666" s="19"/>
      <c r="AW1666" s="19"/>
      <c r="AX1666" s="19"/>
      <c r="AY1666" s="19"/>
      <c r="AZ1666" s="19"/>
      <c r="BA1666" s="19"/>
      <c r="BB1666" s="19"/>
      <c r="BC1666" s="19"/>
      <c r="BD1666" s="19"/>
      <c r="BE1666" s="19"/>
      <c r="BF1666" s="19"/>
      <c r="BG1666" s="19"/>
    </row>
    <row r="1667">
      <c r="B1667" s="7" t="s">
        <v>658</v>
      </c>
      <c r="C1667" s="19"/>
      <c r="D1667" s="19"/>
      <c r="E1667" s="19"/>
      <c r="F1667" s="19"/>
      <c r="G1667" s="19"/>
      <c r="H1667" s="19"/>
      <c r="I1667" s="19"/>
      <c r="J1667" s="19"/>
      <c r="K1667" s="19"/>
      <c r="L1667" s="19"/>
      <c r="M1667" s="19"/>
      <c r="N1667" s="19"/>
      <c r="O1667" s="19"/>
      <c r="P1667" s="19"/>
      <c r="Q1667" s="19"/>
      <c r="R1667" s="19"/>
      <c r="S1667" s="19"/>
      <c r="T1667" s="19"/>
      <c r="U1667" s="19"/>
      <c r="V1667" s="19"/>
      <c r="W1667" s="19"/>
      <c r="X1667" s="19"/>
      <c r="Y1667" s="19"/>
      <c r="Z1667" s="19"/>
      <c r="AA1667" s="19"/>
      <c r="AB1667" s="19"/>
      <c r="AC1667" s="19"/>
      <c r="AD1667" s="19"/>
      <c r="AE1667" s="19"/>
      <c r="AF1667" s="19"/>
      <c r="AG1667" s="19"/>
      <c r="AH1667" s="19"/>
      <c r="AI1667" s="19"/>
      <c r="AJ1667" s="19"/>
      <c r="AK1667" s="19"/>
      <c r="AL1667" s="19"/>
      <c r="AM1667" s="19"/>
      <c r="AN1667" s="19"/>
      <c r="AO1667" s="19"/>
      <c r="AP1667" s="19"/>
      <c r="AQ1667" s="19"/>
      <c r="AR1667" s="19"/>
      <c r="AS1667" s="19"/>
      <c r="AT1667" s="19"/>
      <c r="AU1667" s="19"/>
      <c r="AV1667" s="19"/>
      <c r="AW1667" s="19"/>
      <c r="AX1667" s="19"/>
      <c r="AY1667" s="19"/>
      <c r="AZ1667" s="19"/>
      <c r="BA1667" s="19"/>
      <c r="BB1667" s="19"/>
      <c r="BC1667" s="19"/>
      <c r="BD1667" s="19"/>
      <c r="BE1667" s="19"/>
      <c r="BF1667" s="19"/>
      <c r="BG1667" s="19"/>
    </row>
    <row r="1668">
      <c r="B1668" s="26" t="s">
        <v>331</v>
      </c>
      <c r="C1668" s="19"/>
      <c r="D1668" s="19"/>
      <c r="E1668" s="19"/>
      <c r="F1668" s="19"/>
      <c r="G1668" s="19"/>
      <c r="H1668" s="19"/>
      <c r="I1668" s="19"/>
      <c r="J1668" s="19"/>
      <c r="K1668" s="19"/>
      <c r="L1668" s="19"/>
      <c r="M1668" s="19"/>
      <c r="N1668" s="19"/>
      <c r="O1668" s="19"/>
      <c r="P1668" s="19"/>
      <c r="Q1668" s="19"/>
      <c r="R1668" s="19"/>
      <c r="S1668" s="19"/>
      <c r="T1668" s="19"/>
      <c r="U1668" s="19"/>
      <c r="V1668" s="19"/>
      <c r="W1668" s="19"/>
      <c r="X1668" s="19"/>
      <c r="Y1668" s="19"/>
      <c r="Z1668" s="19"/>
      <c r="AA1668" s="19"/>
      <c r="AB1668" s="19"/>
      <c r="AC1668" s="19"/>
      <c r="AD1668" s="19"/>
      <c r="AE1668" s="19"/>
      <c r="AF1668" s="19"/>
      <c r="AG1668" s="19"/>
      <c r="AH1668" s="19"/>
      <c r="AI1668" s="19"/>
      <c r="AJ1668" s="19"/>
      <c r="AK1668" s="19"/>
      <c r="AL1668" s="19"/>
      <c r="AM1668" s="19"/>
      <c r="AN1668" s="19"/>
      <c r="AO1668" s="19"/>
      <c r="AP1668" s="19"/>
      <c r="AQ1668" s="19"/>
      <c r="AR1668" s="19"/>
      <c r="AS1668" s="19"/>
      <c r="AT1668" s="19"/>
      <c r="AU1668" s="19"/>
      <c r="AV1668" s="19"/>
      <c r="AW1668" s="19"/>
      <c r="AX1668" s="19"/>
      <c r="AY1668" s="19"/>
      <c r="AZ1668" s="19"/>
      <c r="BA1668" s="19"/>
      <c r="BB1668" s="19"/>
      <c r="BC1668" s="19"/>
      <c r="BD1668" s="19"/>
      <c r="BE1668" s="19"/>
      <c r="BF1668" s="19"/>
      <c r="BG1668" s="19"/>
    </row>
    <row r="1669">
      <c r="B1669" t="s">
        <v>649</v>
      </c>
      <c r="C1669" s="19" t="n">
        <v>0.117385481595077</v>
      </c>
      <c r="D1669" s="19" t="n">
        <v>0.113056109227577</v>
      </c>
      <c r="E1669" s="19" t="n">
        <v>0.118973917610615</v>
      </c>
      <c r="F1669" s="19"/>
      <c r="G1669" s="19" t="n">
        <v>0.072928227005382</v>
      </c>
      <c r="H1669" s="19" t="n">
        <v>0.104356459407177</v>
      </c>
      <c r="I1669" s="19" t="n">
        <v>0.0938857650297381</v>
      </c>
      <c r="J1669" s="19" t="n">
        <v>0.137396098983437</v>
      </c>
      <c r="K1669" s="19" t="n">
        <v>0.172531524232958</v>
      </c>
      <c r="L1669" s="19" t="n">
        <v>0.128301287174787</v>
      </c>
      <c r="M1669" s="19"/>
      <c r="N1669" s="19" t="n">
        <v>0.106830094211834</v>
      </c>
      <c r="O1669" s="19" t="n">
        <v>0.107147521356954</v>
      </c>
      <c r="P1669" s="19" t="n">
        <v>0.145951440134299</v>
      </c>
      <c r="Q1669" s="19" t="n">
        <v>0.115315354261706</v>
      </c>
      <c r="R1669" s="19"/>
      <c r="S1669" s="19" t="n">
        <v>0.100126498203533</v>
      </c>
      <c r="T1669" s="19" t="n">
        <v>0.156220833777345</v>
      </c>
      <c r="U1669" s="19" t="n">
        <v>0.148298276396928</v>
      </c>
      <c r="V1669" s="19" t="n">
        <v>0.130960070070866</v>
      </c>
      <c r="W1669" s="19" t="n">
        <v>0.106223207468731</v>
      </c>
      <c r="X1669" s="19" t="n">
        <v>0.125169643283166</v>
      </c>
      <c r="Y1669" s="19" t="n">
        <v>0.0590033925964477</v>
      </c>
      <c r="Z1669" s="19" t="n">
        <v>0.040801094868446</v>
      </c>
      <c r="AA1669" s="19" t="n">
        <v>0.103628233062073</v>
      </c>
      <c r="AB1669" s="19" t="n">
        <v>0.11049922880486</v>
      </c>
      <c r="AC1669" s="19" t="n">
        <v>0.220871700677164</v>
      </c>
      <c r="AD1669" s="19" t="n">
        <v>0.0906861458669157</v>
      </c>
      <c r="AE1669" s="19"/>
      <c r="AF1669" s="19" t="n">
        <v>0.161697806965815</v>
      </c>
      <c r="AG1669" s="19" t="n">
        <v>0.099437991642378</v>
      </c>
      <c r="AH1669" s="19" t="n">
        <v>0.0914290296042906</v>
      </c>
      <c r="AI1669" s="19"/>
      <c r="AJ1669" s="19" t="n">
        <v>0.10211135542109</v>
      </c>
      <c r="AK1669" s="19" t="n">
        <v>0.135480550506856</v>
      </c>
      <c r="AL1669" s="19" t="n">
        <v>0.091912863336046</v>
      </c>
      <c r="AM1669" s="19" t="n">
        <v>0.26053893848485</v>
      </c>
      <c r="AN1669" s="19" t="n">
        <v>0.120870675752015</v>
      </c>
      <c r="AO1669" s="19"/>
      <c r="AP1669" s="19" t="n">
        <v>0.0960930223107305</v>
      </c>
      <c r="AQ1669" s="19" t="n">
        <v>0.136704488757228</v>
      </c>
      <c r="AR1669" s="19" t="n">
        <v>0.135338603156888</v>
      </c>
      <c r="AS1669" s="19" t="n">
        <v>0.140223965364162</v>
      </c>
      <c r="AT1669" s="19" t="n">
        <v>0.0376312237421665</v>
      </c>
      <c r="AU1669" s="19"/>
      <c r="AV1669" s="19" t="n">
        <v>0.137539062768243</v>
      </c>
      <c r="AW1669" s="19" t="n">
        <v>0.0871557877484122</v>
      </c>
      <c r="AX1669" s="19" t="n">
        <v>0.102115489437573</v>
      </c>
      <c r="AY1669" s="19" t="n">
        <v>0.16436231392134</v>
      </c>
      <c r="AZ1669" s="19" t="n">
        <v>0.0959704567382003</v>
      </c>
      <c r="BA1669" s="19" t="n">
        <v>0.0816547872355593</v>
      </c>
      <c r="BB1669" s="19"/>
      <c r="BC1669" s="19" t="n">
        <v>0.140326162851181</v>
      </c>
      <c r="BD1669" s="19" t="n">
        <v>0.13159571437408</v>
      </c>
      <c r="BE1669" s="19" t="n">
        <v>0.0950673521553066</v>
      </c>
      <c r="BF1669" s="19" t="n">
        <v>0.0865154192669788</v>
      </c>
      <c r="BG1669" s="19" t="n">
        <v>0.156268036741007</v>
      </c>
    </row>
    <row r="1670">
      <c r="B1670" t="s">
        <v>650</v>
      </c>
      <c r="C1670" s="19" t="n">
        <v>0.208503546778663</v>
      </c>
      <c r="D1670" s="19" t="n">
        <v>0.217481622994977</v>
      </c>
      <c r="E1670" s="19" t="n">
        <v>0.20144307812764</v>
      </c>
      <c r="F1670" s="19"/>
      <c r="G1670" s="19" t="n">
        <v>0.220512281780544</v>
      </c>
      <c r="H1670" s="19" t="n">
        <v>0.186080841084481</v>
      </c>
      <c r="I1670" s="19" t="n">
        <v>0.216653035699134</v>
      </c>
      <c r="J1670" s="19" t="n">
        <v>0.216989295403535</v>
      </c>
      <c r="K1670" s="19" t="n">
        <v>0.160314140574583</v>
      </c>
      <c r="L1670" s="19" t="n">
        <v>0.236007365042474</v>
      </c>
      <c r="M1670" s="19"/>
      <c r="N1670" s="19" t="n">
        <v>0.210270779365631</v>
      </c>
      <c r="O1670" s="19" t="n">
        <v>0.212601324990972</v>
      </c>
      <c r="P1670" s="19" t="n">
        <v>0.188078221696724</v>
      </c>
      <c r="Q1670" s="19" t="n">
        <v>0.221344122490833</v>
      </c>
      <c r="R1670" s="19"/>
      <c r="S1670" s="19" t="n">
        <v>0.212263042434622</v>
      </c>
      <c r="T1670" s="19" t="n">
        <v>0.147226946582573</v>
      </c>
      <c r="U1670" s="19" t="n">
        <v>0.21919153907529</v>
      </c>
      <c r="V1670" s="19" t="n">
        <v>0.174141196254274</v>
      </c>
      <c r="W1670" s="19" t="n">
        <v>0.20346275885787</v>
      </c>
      <c r="X1670" s="19" t="n">
        <v>0.161815913074611</v>
      </c>
      <c r="Y1670" s="19" t="n">
        <v>0.161272612624004</v>
      </c>
      <c r="Z1670" s="19" t="n">
        <v>0.295190295024846</v>
      </c>
      <c r="AA1670" s="19" t="n">
        <v>0.260484331142404</v>
      </c>
      <c r="AB1670" s="19" t="n">
        <v>0.233900675859226</v>
      </c>
      <c r="AC1670" s="19" t="n">
        <v>0.329149374563636</v>
      </c>
      <c r="AD1670" s="19" t="n">
        <v>0.197030850457422</v>
      </c>
      <c r="AE1670" s="19"/>
      <c r="AF1670" s="19" t="n">
        <v>0.217636566708874</v>
      </c>
      <c r="AG1670" s="19" t="n">
        <v>0.244274371920852</v>
      </c>
      <c r="AH1670" s="19" t="n">
        <v>0.117142085136525</v>
      </c>
      <c r="AI1670" s="19"/>
      <c r="AJ1670" s="19" t="n">
        <v>0.225067080508497</v>
      </c>
      <c r="AK1670" s="19" t="n">
        <v>0.259870938517185</v>
      </c>
      <c r="AL1670" s="19" t="n">
        <v>0.180390058822317</v>
      </c>
      <c r="AM1670" s="19" t="n">
        <v>0.227286038544884</v>
      </c>
      <c r="AN1670" s="19" t="n">
        <v>0.128919776400219</v>
      </c>
      <c r="AO1670" s="19"/>
      <c r="AP1670" s="19" t="n">
        <v>0.266765099342718</v>
      </c>
      <c r="AQ1670" s="19" t="n">
        <v>0.224535756464247</v>
      </c>
      <c r="AR1670" s="19" t="n">
        <v>0.230035285321391</v>
      </c>
      <c r="AS1670" s="19" t="n">
        <v>0.183710311861647</v>
      </c>
      <c r="AT1670" s="19" t="n">
        <v>0.195589409284476</v>
      </c>
      <c r="AU1670" s="19"/>
      <c r="AV1670" s="19" t="n">
        <v>0.209179483809519</v>
      </c>
      <c r="AW1670" s="19" t="n">
        <v>0.237826199016759</v>
      </c>
      <c r="AX1670" s="19" t="n">
        <v>0.224439376186673</v>
      </c>
      <c r="AY1670" s="19" t="n">
        <v>0.198701936260484</v>
      </c>
      <c r="AZ1670" s="19" t="n">
        <v>0.178411112513182</v>
      </c>
      <c r="BA1670" s="19" t="n">
        <v>0.208246315214361</v>
      </c>
      <c r="BB1670" s="19"/>
      <c r="BC1670" s="19" t="n">
        <v>0.195757212520395</v>
      </c>
      <c r="BD1670" s="19" t="n">
        <v>0.188925495634428</v>
      </c>
      <c r="BE1670" s="19" t="n">
        <v>0.209055916105759</v>
      </c>
      <c r="BF1670" s="19" t="n">
        <v>0.250428658744069</v>
      </c>
      <c r="BG1670" s="19" t="n">
        <v>0.038749461827821</v>
      </c>
    </row>
    <row r="1671">
      <c r="B1671" t="s">
        <v>651</v>
      </c>
      <c r="C1671" s="19" t="n">
        <v>0.298453553592357</v>
      </c>
      <c r="D1671" s="19" t="n">
        <v>0.281443535904065</v>
      </c>
      <c r="E1671" s="19" t="n">
        <v>0.312883711673688</v>
      </c>
      <c r="F1671" s="19"/>
      <c r="G1671" s="19" t="n">
        <v>0.299750372355411</v>
      </c>
      <c r="H1671" s="19" t="n">
        <v>0.339383758745325</v>
      </c>
      <c r="I1671" s="19" t="n">
        <v>0.321253771445931</v>
      </c>
      <c r="J1671" s="19" t="n">
        <v>0.26038642439342</v>
      </c>
      <c r="K1671" s="19" t="n">
        <v>0.269311836494641</v>
      </c>
      <c r="L1671" s="19" t="n">
        <v>0.292881951882786</v>
      </c>
      <c r="M1671" s="19"/>
      <c r="N1671" s="19" t="n">
        <v>0.32100087364818</v>
      </c>
      <c r="O1671" s="19" t="n">
        <v>0.302087430185451</v>
      </c>
      <c r="P1671" s="19" t="n">
        <v>0.264705505914676</v>
      </c>
      <c r="Q1671" s="19" t="n">
        <v>0.300067205645093</v>
      </c>
      <c r="R1671" s="19"/>
      <c r="S1671" s="19" t="n">
        <v>0.273602330317243</v>
      </c>
      <c r="T1671" s="19" t="n">
        <v>0.286560951272111</v>
      </c>
      <c r="U1671" s="19" t="n">
        <v>0.282445343958907</v>
      </c>
      <c r="V1671" s="19" t="n">
        <v>0.292009763457014</v>
      </c>
      <c r="W1671" s="19" t="n">
        <v>0.304354843344949</v>
      </c>
      <c r="X1671" s="19" t="n">
        <v>0.401531778883011</v>
      </c>
      <c r="Y1671" s="19" t="n">
        <v>0.28523398175627</v>
      </c>
      <c r="Z1671" s="19" t="n">
        <v>0.314510866156456</v>
      </c>
      <c r="AA1671" s="19" t="n">
        <v>0.34473568909758</v>
      </c>
      <c r="AB1671" s="19" t="n">
        <v>0.252298472923598</v>
      </c>
      <c r="AC1671" s="19" t="n">
        <v>0.255619710371065</v>
      </c>
      <c r="AD1671" s="19" t="n">
        <v>0.252229099067153</v>
      </c>
      <c r="AE1671" s="19"/>
      <c r="AF1671" s="19" t="n">
        <v>0.272195939199147</v>
      </c>
      <c r="AG1671" s="19" t="n">
        <v>0.301471998063522</v>
      </c>
      <c r="AH1671" s="19" t="n">
        <v>0.355903839886699</v>
      </c>
      <c r="AI1671" s="19"/>
      <c r="AJ1671" s="19" t="n">
        <v>0.330267173324761</v>
      </c>
      <c r="AK1671" s="19" t="n">
        <v>0.299996770930629</v>
      </c>
      <c r="AL1671" s="19" t="n">
        <v>0.283072455744299</v>
      </c>
      <c r="AM1671" s="19" t="n">
        <v>0.109819453061007</v>
      </c>
      <c r="AN1671" s="19" t="n">
        <v>0.306873180193207</v>
      </c>
      <c r="AO1671" s="19"/>
      <c r="AP1671" s="19" t="n">
        <v>0.339241342841764</v>
      </c>
      <c r="AQ1671" s="19" t="n">
        <v>0.284049513898921</v>
      </c>
      <c r="AR1671" s="19" t="n">
        <v>0.257939393851665</v>
      </c>
      <c r="AS1671" s="19" t="n">
        <v>0.244048808916909</v>
      </c>
      <c r="AT1671" s="19" t="n">
        <v>0.365601544275625</v>
      </c>
      <c r="AU1671" s="19"/>
      <c r="AV1671" s="19" t="n">
        <v>0.311107840876521</v>
      </c>
      <c r="AW1671" s="19" t="n">
        <v>0.334095578199535</v>
      </c>
      <c r="AX1671" s="19" t="n">
        <v>0.305724222821702</v>
      </c>
      <c r="AY1671" s="19" t="n">
        <v>0.234882124854609</v>
      </c>
      <c r="AZ1671" s="19" t="n">
        <v>0.342564716363845</v>
      </c>
      <c r="BA1671" s="19" t="n">
        <v>0.232800568626706</v>
      </c>
      <c r="BB1671" s="19"/>
      <c r="BC1671" s="19" t="n">
        <v>0.249684433045263</v>
      </c>
      <c r="BD1671" s="19" t="n">
        <v>0.367427339843632</v>
      </c>
      <c r="BE1671" s="19" t="n">
        <v>0.294153701728736</v>
      </c>
      <c r="BF1671" s="19" t="n">
        <v>0.316336024105188</v>
      </c>
      <c r="BG1671" s="19" t="n">
        <v>0.303687210398026</v>
      </c>
    </row>
    <row r="1672">
      <c r="B1672" t="s">
        <v>652</v>
      </c>
      <c r="C1672" s="19" t="n">
        <v>0.196118933710056</v>
      </c>
      <c r="D1672" s="19" t="n">
        <v>0.208260117140555</v>
      </c>
      <c r="E1672" s="19" t="n">
        <v>0.185831590394301</v>
      </c>
      <c r="F1672" s="19"/>
      <c r="G1672" s="19" t="n">
        <v>0.210081066098639</v>
      </c>
      <c r="H1672" s="19" t="n">
        <v>0.192970017337246</v>
      </c>
      <c r="I1672" s="19" t="n">
        <v>0.15040853722722</v>
      </c>
      <c r="J1672" s="19" t="n">
        <v>0.212570147544042</v>
      </c>
      <c r="K1672" s="19" t="n">
        <v>0.210441188383165</v>
      </c>
      <c r="L1672" s="19" t="n">
        <v>0.203492740030603</v>
      </c>
      <c r="M1672" s="19"/>
      <c r="N1672" s="19" t="n">
        <v>0.190789029410027</v>
      </c>
      <c r="O1672" s="19" t="n">
        <v>0.21037689173557</v>
      </c>
      <c r="P1672" s="19" t="n">
        <v>0.203717222234595</v>
      </c>
      <c r="Q1672" s="19" t="n">
        <v>0.176878835217222</v>
      </c>
      <c r="R1672" s="19"/>
      <c r="S1672" s="19" t="n">
        <v>0.218752945049441</v>
      </c>
      <c r="T1672" s="19" t="n">
        <v>0.208961078707769</v>
      </c>
      <c r="U1672" s="19" t="n">
        <v>0.142371552772223</v>
      </c>
      <c r="V1672" s="19" t="n">
        <v>0.186782295235196</v>
      </c>
      <c r="W1672" s="19" t="n">
        <v>0.219306009120159</v>
      </c>
      <c r="X1672" s="19" t="n">
        <v>0.141591842263945</v>
      </c>
      <c r="Y1672" s="19" t="n">
        <v>0.299396451662724</v>
      </c>
      <c r="Z1672" s="19" t="n">
        <v>0.171598761913624</v>
      </c>
      <c r="AA1672" s="19" t="n">
        <v>0.145197729632363</v>
      </c>
      <c r="AB1672" s="19" t="n">
        <v>0.219523686086293</v>
      </c>
      <c r="AC1672" s="19" t="n">
        <v>0.123668125762358</v>
      </c>
      <c r="AD1672" s="19" t="n">
        <v>0.311976403425512</v>
      </c>
      <c r="AE1672" s="19"/>
      <c r="AF1672" s="19" t="n">
        <v>0.192334501599051</v>
      </c>
      <c r="AG1672" s="19" t="n">
        <v>0.2081695874859</v>
      </c>
      <c r="AH1672" s="19" t="n">
        <v>0.137864170219417</v>
      </c>
      <c r="AI1672" s="19"/>
      <c r="AJ1672" s="19" t="n">
        <v>0.195365136406707</v>
      </c>
      <c r="AK1672" s="19" t="n">
        <v>0.137197439946852</v>
      </c>
      <c r="AL1672" s="19" t="n">
        <v>0.248510393650904</v>
      </c>
      <c r="AM1672" s="19" t="n">
        <v>0.223574691574503</v>
      </c>
      <c r="AN1672" s="19" t="n">
        <v>0.165963271667822</v>
      </c>
      <c r="AO1672" s="19"/>
      <c r="AP1672" s="19" t="n">
        <v>0.176364659638054</v>
      </c>
      <c r="AQ1672" s="19" t="n">
        <v>0.163842188613188</v>
      </c>
      <c r="AR1672" s="19" t="n">
        <v>0.25186079638917</v>
      </c>
      <c r="AS1672" s="19" t="n">
        <v>0.205093097530176</v>
      </c>
      <c r="AT1672" s="19" t="n">
        <v>0.232085049364931</v>
      </c>
      <c r="AU1672" s="19"/>
      <c r="AV1672" s="19" t="n">
        <v>0.174811179523694</v>
      </c>
      <c r="AW1672" s="19" t="n">
        <v>0.19688103510683</v>
      </c>
      <c r="AX1672" s="19" t="n">
        <v>0.243888424732695</v>
      </c>
      <c r="AY1672" s="19" t="n">
        <v>0.21486067116189</v>
      </c>
      <c r="AZ1672" s="19" t="n">
        <v>0.214485928579261</v>
      </c>
      <c r="BA1672" s="19" t="n">
        <v>0.185483709427906</v>
      </c>
      <c r="BB1672" s="19"/>
      <c r="BC1672" s="19" t="n">
        <v>0.238261407224033</v>
      </c>
      <c r="BD1672" s="19" t="n">
        <v>0.179691682497218</v>
      </c>
      <c r="BE1672" s="19" t="n">
        <v>0.196309576975556</v>
      </c>
      <c r="BF1672" s="19" t="n">
        <v>0.19800511478831</v>
      </c>
      <c r="BG1672" s="19" t="n">
        <v>0.190845942220083</v>
      </c>
    </row>
    <row r="1673">
      <c r="B1673" t="s">
        <v>653</v>
      </c>
      <c r="C1673" s="19" t="n">
        <v>0.0764767499192733</v>
      </c>
      <c r="D1673" s="19" t="n">
        <v>0.0837042249801355</v>
      </c>
      <c r="E1673" s="19" t="n">
        <v>0.0700059940020021</v>
      </c>
      <c r="F1673" s="19"/>
      <c r="G1673" s="19" t="n">
        <v>0.122525297722937</v>
      </c>
      <c r="H1673" s="19" t="n">
        <v>0.0625798778167727</v>
      </c>
      <c r="I1673" s="19" t="n">
        <v>0.103475935311553</v>
      </c>
      <c r="J1673" s="19" t="n">
        <v>0.0654161017499542</v>
      </c>
      <c r="K1673" s="19" t="n">
        <v>0.0868488680510236</v>
      </c>
      <c r="L1673" s="19" t="n">
        <v>0.0362587518766475</v>
      </c>
      <c r="M1673" s="19"/>
      <c r="N1673" s="19" t="n">
        <v>0.0890455191568108</v>
      </c>
      <c r="O1673" s="19" t="n">
        <v>0.079526183866064</v>
      </c>
      <c r="P1673" s="19" t="n">
        <v>0.0701046721358123</v>
      </c>
      <c r="Q1673" s="19" t="n">
        <v>0.0646953586996586</v>
      </c>
      <c r="R1673" s="19"/>
      <c r="S1673" s="19" t="n">
        <v>0.0889079982369329</v>
      </c>
      <c r="T1673" s="19" t="n">
        <v>0.0928669314616888</v>
      </c>
      <c r="U1673" s="19" t="n">
        <v>0.0778636887069448</v>
      </c>
      <c r="V1673" s="19" t="n">
        <v>0.120779465196935</v>
      </c>
      <c r="W1673" s="19" t="n">
        <v>0.0495759154802589</v>
      </c>
      <c r="X1673" s="19" t="n">
        <v>0.0940519651998765</v>
      </c>
      <c r="Y1673" s="19" t="n">
        <v>0.112155417311952</v>
      </c>
      <c r="Z1673" s="19" t="n">
        <v>0.0451899702574675</v>
      </c>
      <c r="AA1673" s="19" t="n">
        <v>0.0337790164910842</v>
      </c>
      <c r="AB1673" s="19" t="n">
        <v>0.0874450918620488</v>
      </c>
      <c r="AC1673" s="19" t="n">
        <v>0</v>
      </c>
      <c r="AD1673" s="19" t="n">
        <v>0.0344494245322773</v>
      </c>
      <c r="AE1673" s="19"/>
      <c r="AF1673" s="19" t="n">
        <v>0.0560955028323401</v>
      </c>
      <c r="AG1673" s="19" t="n">
        <v>0.0600733627768438</v>
      </c>
      <c r="AH1673" s="19" t="n">
        <v>0.111572633597157</v>
      </c>
      <c r="AI1673" s="19"/>
      <c r="AJ1673" s="19" t="n">
        <v>0.0585898805266009</v>
      </c>
      <c r="AK1673" s="19" t="n">
        <v>0.0721380591926905</v>
      </c>
      <c r="AL1673" s="19" t="n">
        <v>0.0866764214622513</v>
      </c>
      <c r="AM1673" s="19" t="n">
        <v>0.133764810421844</v>
      </c>
      <c r="AN1673" s="19" t="n">
        <v>0.112972396414338</v>
      </c>
      <c r="AO1673" s="19"/>
      <c r="AP1673" s="19" t="n">
        <v>0.0441476006522466</v>
      </c>
      <c r="AQ1673" s="19" t="n">
        <v>0.0978681184534899</v>
      </c>
      <c r="AR1673" s="19" t="n">
        <v>0.0494662505063862</v>
      </c>
      <c r="AS1673" s="19" t="n">
        <v>0.102044995915151</v>
      </c>
      <c r="AT1673" s="19" t="n">
        <v>0.0919667963929626</v>
      </c>
      <c r="AU1673" s="19"/>
      <c r="AV1673" s="19" t="n">
        <v>0.0646589284671747</v>
      </c>
      <c r="AW1673" s="19" t="n">
        <v>0.0633890605320463</v>
      </c>
      <c r="AX1673" s="19" t="n">
        <v>0.0637471519563742</v>
      </c>
      <c r="AY1673" s="19" t="n">
        <v>0.087766510648459</v>
      </c>
      <c r="AZ1673" s="19" t="n">
        <v>0.103932263187673</v>
      </c>
      <c r="BA1673" s="19" t="n">
        <v>0.116741844189954</v>
      </c>
      <c r="BB1673" s="19"/>
      <c r="BC1673" s="19" t="n">
        <v>0.0923231823030899</v>
      </c>
      <c r="BD1673" s="19" t="n">
        <v>0.0603877734243305</v>
      </c>
      <c r="BE1673" s="19" t="n">
        <v>0.0705075522226411</v>
      </c>
      <c r="BF1673" s="19" t="n">
        <v>0.0531836387364753</v>
      </c>
      <c r="BG1673" s="19" t="n">
        <v>0.121685354257851</v>
      </c>
    </row>
    <row r="1674">
      <c r="B1674" t="s">
        <v>654</v>
      </c>
      <c r="C1674" s="19" t="n">
        <v>0.0231681947936192</v>
      </c>
      <c r="D1674" s="19" t="n">
        <v>0.0221564135659228</v>
      </c>
      <c r="E1674" s="19" t="n">
        <v>0.0243658006482116</v>
      </c>
      <c r="F1674" s="19"/>
      <c r="G1674" s="19" t="n">
        <v>0.0297293206792434</v>
      </c>
      <c r="H1674" s="19" t="n">
        <v>0.0308388385553021</v>
      </c>
      <c r="I1674" s="19" t="n">
        <v>0.0054987862542225</v>
      </c>
      <c r="J1674" s="19" t="n">
        <v>0.0246495802621208</v>
      </c>
      <c r="K1674" s="19" t="n">
        <v>0.0319715890272151</v>
      </c>
      <c r="L1674" s="19" t="n">
        <v>0.0194676932653644</v>
      </c>
      <c r="M1674" s="19"/>
      <c r="N1674" s="19" t="n">
        <v>0.0273058994769568</v>
      </c>
      <c r="O1674" s="19" t="n">
        <v>0.0335028502103019</v>
      </c>
      <c r="P1674" s="19" t="n">
        <v>0.0221595988295201</v>
      </c>
      <c r="Q1674" s="19" t="n">
        <v>0.00831864701341115</v>
      </c>
      <c r="R1674" s="19"/>
      <c r="S1674" s="19" t="n">
        <v>0.0466867695041033</v>
      </c>
      <c r="T1674" s="19" t="n">
        <v>0.0258576512899398</v>
      </c>
      <c r="U1674" s="19" t="n">
        <v>0.0138218341063452</v>
      </c>
      <c r="V1674" s="19" t="n">
        <v>0.0138459081161457</v>
      </c>
      <c r="W1674" s="19" t="n">
        <v>0.0253637657860325</v>
      </c>
      <c r="X1674" s="19" t="n">
        <v>0.0135415201752443</v>
      </c>
      <c r="Y1674" s="19" t="n">
        <v>0.0363498287713138</v>
      </c>
      <c r="Z1674" s="19" t="n">
        <v>0</v>
      </c>
      <c r="AA1674" s="19" t="n">
        <v>0.0262309033724264</v>
      </c>
      <c r="AB1674" s="19" t="n">
        <v>0</v>
      </c>
      <c r="AC1674" s="19" t="n">
        <v>0</v>
      </c>
      <c r="AD1674" s="19" t="n">
        <v>0.0628272798750804</v>
      </c>
      <c r="AE1674" s="19"/>
      <c r="AF1674" s="19" t="n">
        <v>0.0281604748695315</v>
      </c>
      <c r="AG1674" s="19" t="n">
        <v>0.0245812540014678</v>
      </c>
      <c r="AH1674" s="19" t="n">
        <v>0.00628995819819126</v>
      </c>
      <c r="AI1674" s="19"/>
      <c r="AJ1674" s="19" t="n">
        <v>0.0211095851202953</v>
      </c>
      <c r="AK1674" s="19" t="n">
        <v>0.0294011379018867</v>
      </c>
      <c r="AL1674" s="19" t="n">
        <v>0.0569996401159177</v>
      </c>
      <c r="AM1674" s="19" t="n">
        <v>0</v>
      </c>
      <c r="AN1674" s="19" t="n">
        <v>0.0147491171613181</v>
      </c>
      <c r="AO1674" s="19"/>
      <c r="AP1674" s="19" t="n">
        <v>0.0104516933331426</v>
      </c>
      <c r="AQ1674" s="19" t="n">
        <v>0.0248589801464925</v>
      </c>
      <c r="AR1674" s="19" t="n">
        <v>0.0340682684126222</v>
      </c>
      <c r="AS1674" s="19" t="n">
        <v>0.0479108720179974</v>
      </c>
      <c r="AT1674" s="19" t="n">
        <v>0</v>
      </c>
      <c r="AU1674" s="19"/>
      <c r="AV1674" s="19" t="n">
        <v>0.0306455103260465</v>
      </c>
      <c r="AW1674" s="19" t="n">
        <v>0.0132241053215046</v>
      </c>
      <c r="AX1674" s="19" t="n">
        <v>0.031472679889836</v>
      </c>
      <c r="AY1674" s="19" t="n">
        <v>0.0341891227573909</v>
      </c>
      <c r="AZ1674" s="19" t="n">
        <v>0</v>
      </c>
      <c r="BA1674" s="19" t="n">
        <v>0.0131296564969295</v>
      </c>
      <c r="BB1674" s="19"/>
      <c r="BC1674" s="19" t="n">
        <v>0.0150152136766008</v>
      </c>
      <c r="BD1674" s="19" t="n">
        <v>0.00426865950045715</v>
      </c>
      <c r="BE1674" s="19" t="n">
        <v>0.0492107253210509</v>
      </c>
      <c r="BF1674" s="19" t="n">
        <v>0.0171034160444176</v>
      </c>
      <c r="BG1674" s="19" t="n">
        <v>0.0414094726876039</v>
      </c>
    </row>
    <row r="1675">
      <c r="B1675" t="s">
        <v>655</v>
      </c>
      <c r="C1675" s="19" t="n">
        <v>0.0147053733198996</v>
      </c>
      <c r="D1675" s="19" t="n">
        <v>0.0173776281477871</v>
      </c>
      <c r="E1675" s="19" t="n">
        <v>0.0121960193405153</v>
      </c>
      <c r="F1675" s="19"/>
      <c r="G1675" s="19" t="n">
        <v>0.0122055970054032</v>
      </c>
      <c r="H1675" s="19" t="n">
        <v>0.0306529040592263</v>
      </c>
      <c r="I1675" s="19" t="n">
        <v>0.0161500614408318</v>
      </c>
      <c r="J1675" s="19" t="n">
        <v>0.0114474265857239</v>
      </c>
      <c r="K1675" s="19" t="n">
        <v>0</v>
      </c>
      <c r="L1675" s="19" t="n">
        <v>0.0136534344068446</v>
      </c>
      <c r="M1675" s="19"/>
      <c r="N1675" s="19" t="n">
        <v>0.0181033650470899</v>
      </c>
      <c r="O1675" s="19" t="n">
        <v>0.00403132605859455</v>
      </c>
      <c r="P1675" s="19" t="n">
        <v>0.0176632170253073</v>
      </c>
      <c r="Q1675" s="19" t="n">
        <v>0.0195760504694385</v>
      </c>
      <c r="R1675" s="19"/>
      <c r="S1675" s="19" t="n">
        <v>0.0223298727045502</v>
      </c>
      <c r="T1675" s="19" t="n">
        <v>0.0160122070803631</v>
      </c>
      <c r="U1675" s="19" t="n">
        <v>0.0115347303221922</v>
      </c>
      <c r="V1675" s="19" t="n">
        <v>0.0233305796258394</v>
      </c>
      <c r="W1675" s="19" t="n">
        <v>0.0133478535172845</v>
      </c>
      <c r="X1675" s="19" t="n">
        <v>0.0129882548393705</v>
      </c>
      <c r="Y1675" s="19" t="n">
        <v>0</v>
      </c>
      <c r="Z1675" s="19" t="n">
        <v>0.019022892111301</v>
      </c>
      <c r="AA1675" s="19" t="n">
        <v>0.0247734991029498</v>
      </c>
      <c r="AB1675" s="19" t="n">
        <v>0</v>
      </c>
      <c r="AC1675" s="19" t="n">
        <v>0.0166512703210551</v>
      </c>
      <c r="AD1675" s="19" t="n">
        <v>0</v>
      </c>
      <c r="AE1675" s="19"/>
      <c r="AF1675" s="19" t="n">
        <v>0.0231232178052035</v>
      </c>
      <c r="AG1675" s="19" t="n">
        <v>0.00531118803925151</v>
      </c>
      <c r="AH1675" s="19" t="n">
        <v>0.0212367923357762</v>
      </c>
      <c r="AI1675" s="19"/>
      <c r="AJ1675" s="19" t="n">
        <v>0.0120347340461151</v>
      </c>
      <c r="AK1675" s="19" t="n">
        <v>0.0112996392462043</v>
      </c>
      <c r="AL1675" s="19" t="n">
        <v>0</v>
      </c>
      <c r="AM1675" s="19" t="n">
        <v>0</v>
      </c>
      <c r="AN1675" s="19" t="n">
        <v>0.0297961263974775</v>
      </c>
      <c r="AO1675" s="19"/>
      <c r="AP1675" s="19" t="n">
        <v>0.015469447226979</v>
      </c>
      <c r="AQ1675" s="19" t="n">
        <v>0.0123647811802472</v>
      </c>
      <c r="AR1675" s="19" t="n">
        <v>0</v>
      </c>
      <c r="AS1675" s="19" t="n">
        <v>0.0372536312909374</v>
      </c>
      <c r="AT1675" s="19" t="n">
        <v>0</v>
      </c>
      <c r="AU1675" s="19"/>
      <c r="AV1675" s="19" t="n">
        <v>0.0152429837067163</v>
      </c>
      <c r="AW1675" s="19" t="n">
        <v>0.0142414324936348</v>
      </c>
      <c r="AX1675" s="19" t="n">
        <v>0</v>
      </c>
      <c r="AY1675" s="19" t="n">
        <v>0.0314533329999136</v>
      </c>
      <c r="AZ1675" s="19" t="n">
        <v>0.0122413056450779</v>
      </c>
      <c r="BA1675" s="19" t="n">
        <v>0.0106317551443675</v>
      </c>
      <c r="BB1675" s="19"/>
      <c r="BC1675" s="19" t="n">
        <v>0.019139060681116</v>
      </c>
      <c r="BD1675" s="19" t="n">
        <v>0.00484143271692634</v>
      </c>
      <c r="BE1675" s="19" t="n">
        <v>0.0158264415555038</v>
      </c>
      <c r="BF1675" s="19" t="n">
        <v>0.0144438422154705</v>
      </c>
      <c r="BG1675" s="19" t="n">
        <v>0.0922919351875996</v>
      </c>
    </row>
    <row r="1676">
      <c r="B1676" t="s">
        <v>123</v>
      </c>
      <c r="C1676" s="19" t="n">
        <v>0.0651881662910552</v>
      </c>
      <c r="D1676" s="19" t="n">
        <v>0.0565203480389817</v>
      </c>
      <c r="E1676" s="19" t="n">
        <v>0.074299888203027</v>
      </c>
      <c r="F1676" s="19"/>
      <c r="G1676" s="19" t="n">
        <v>0.0322678373524397</v>
      </c>
      <c r="H1676" s="19" t="n">
        <v>0.0531373029944702</v>
      </c>
      <c r="I1676" s="19" t="n">
        <v>0.0926741075913693</v>
      </c>
      <c r="J1676" s="19" t="n">
        <v>0.0711449250777676</v>
      </c>
      <c r="K1676" s="19" t="n">
        <v>0.0685808532364135</v>
      </c>
      <c r="L1676" s="19" t="n">
        <v>0.0699367763204941</v>
      </c>
      <c r="M1676" s="19"/>
      <c r="N1676" s="19" t="n">
        <v>0.0366544396834708</v>
      </c>
      <c r="O1676" s="19" t="n">
        <v>0.050726471596092</v>
      </c>
      <c r="P1676" s="19" t="n">
        <v>0.0876201220290663</v>
      </c>
      <c r="Q1676" s="19" t="n">
        <v>0.0938044262026378</v>
      </c>
      <c r="R1676" s="19"/>
      <c r="S1676" s="19" t="n">
        <v>0.0373305435495734</v>
      </c>
      <c r="T1676" s="19" t="n">
        <v>0.0662933998282101</v>
      </c>
      <c r="U1676" s="19" t="n">
        <v>0.104473034661169</v>
      </c>
      <c r="V1676" s="19" t="n">
        <v>0.0581507220437289</v>
      </c>
      <c r="W1676" s="19" t="n">
        <v>0.0783656464247156</v>
      </c>
      <c r="X1676" s="19" t="n">
        <v>0.0493090822807763</v>
      </c>
      <c r="Y1676" s="19" t="n">
        <v>0.0465883152772883</v>
      </c>
      <c r="Z1676" s="19" t="n">
        <v>0.11368611966786</v>
      </c>
      <c r="AA1676" s="19" t="n">
        <v>0.0611705980991197</v>
      </c>
      <c r="AB1676" s="19" t="n">
        <v>0.0963328444639738</v>
      </c>
      <c r="AC1676" s="19" t="n">
        <v>0.0540398183047224</v>
      </c>
      <c r="AD1676" s="19" t="n">
        <v>0.05080079677564</v>
      </c>
      <c r="AE1676" s="19"/>
      <c r="AF1676" s="19" t="n">
        <v>0.0487559900200379</v>
      </c>
      <c r="AG1676" s="19" t="n">
        <v>0.0566802460697842</v>
      </c>
      <c r="AH1676" s="19" t="n">
        <v>0.158561491021944</v>
      </c>
      <c r="AI1676" s="19"/>
      <c r="AJ1676" s="19" t="n">
        <v>0.0554550546459338</v>
      </c>
      <c r="AK1676" s="19" t="n">
        <v>0.0546154637576955</v>
      </c>
      <c r="AL1676" s="19" t="n">
        <v>0.0524381668682654</v>
      </c>
      <c r="AM1676" s="19" t="n">
        <v>0.0450160679129119</v>
      </c>
      <c r="AN1676" s="19" t="n">
        <v>0.119855456013603</v>
      </c>
      <c r="AO1676" s="19"/>
      <c r="AP1676" s="19" t="n">
        <v>0.0514671346543651</v>
      </c>
      <c r="AQ1676" s="19" t="n">
        <v>0.0557761724861862</v>
      </c>
      <c r="AR1676" s="19" t="n">
        <v>0.0412914023618769</v>
      </c>
      <c r="AS1676" s="19" t="n">
        <v>0.0397143171030195</v>
      </c>
      <c r="AT1676" s="19" t="n">
        <v>0.0771259769398388</v>
      </c>
      <c r="AU1676" s="19"/>
      <c r="AV1676" s="19" t="n">
        <v>0.0568150105220863</v>
      </c>
      <c r="AW1676" s="19" t="n">
        <v>0.0531868015812779</v>
      </c>
      <c r="AX1676" s="19" t="n">
        <v>0.0286126549751474</v>
      </c>
      <c r="AY1676" s="19" t="n">
        <v>0.0337839873959132</v>
      </c>
      <c r="AZ1676" s="19" t="n">
        <v>0.0523942169727607</v>
      </c>
      <c r="BA1676" s="19" t="n">
        <v>0.151311363664216</v>
      </c>
      <c r="BB1676" s="19"/>
      <c r="BC1676" s="19" t="n">
        <v>0.0494933276983218</v>
      </c>
      <c r="BD1676" s="19" t="n">
        <v>0.0628619020089273</v>
      </c>
      <c r="BE1676" s="19" t="n">
        <v>0.0698687339354456</v>
      </c>
      <c r="BF1676" s="19" t="n">
        <v>0.0639838860990902</v>
      </c>
      <c r="BG1676" s="19" t="n">
        <v>0.055062586680009</v>
      </c>
    </row>
    <row r="1677">
      <c r="C1677" s="19"/>
      <c r="D1677" s="19"/>
      <c r="E1677" s="19"/>
      <c r="F1677" s="19"/>
      <c r="G1677" s="19"/>
      <c r="H1677" s="19"/>
      <c r="I1677" s="19"/>
      <c r="J1677" s="19"/>
      <c r="K1677" s="19"/>
      <c r="L1677" s="19"/>
      <c r="M1677" s="19"/>
      <c r="N1677" s="19"/>
      <c r="O1677" s="19"/>
      <c r="P1677" s="19"/>
      <c r="Q1677" s="19"/>
      <c r="R1677" s="19"/>
      <c r="S1677" s="19"/>
      <c r="T1677" s="19"/>
      <c r="U1677" s="19"/>
      <c r="V1677" s="19"/>
      <c r="W1677" s="19"/>
      <c r="X1677" s="19"/>
      <c r="Y1677" s="19"/>
      <c r="Z1677" s="19"/>
      <c r="AA1677" s="19"/>
      <c r="AB1677" s="19"/>
      <c r="AC1677" s="19"/>
      <c r="AD1677" s="19"/>
      <c r="AE1677" s="19"/>
      <c r="AF1677" s="19"/>
      <c r="AG1677" s="19"/>
      <c r="AH1677" s="19"/>
      <c r="AI1677" s="19"/>
      <c r="AJ1677" s="19"/>
      <c r="AK1677" s="19"/>
      <c r="AL1677" s="19"/>
      <c r="AM1677" s="19"/>
      <c r="AN1677" s="19"/>
      <c r="AO1677" s="19"/>
      <c r="AP1677" s="19"/>
      <c r="AQ1677" s="19"/>
      <c r="AR1677" s="19"/>
      <c r="AS1677" s="19"/>
      <c r="AT1677" s="19"/>
      <c r="AU1677" s="19"/>
      <c r="AV1677" s="19"/>
      <c r="AW1677" s="19"/>
      <c r="AX1677" s="19"/>
      <c r="AY1677" s="19"/>
      <c r="AZ1677" s="19"/>
      <c r="BA1677" s="19"/>
      <c r="BB1677" s="19"/>
      <c r="BC1677" s="19"/>
      <c r="BD1677" s="19"/>
      <c r="BE1677" s="19"/>
      <c r="BF1677" s="19"/>
      <c r="BG1677" s="19"/>
    </row>
    <row r="1678">
      <c r="B1678" s="7" t="s">
        <v>659</v>
      </c>
      <c r="C1678" s="19"/>
      <c r="D1678" s="19"/>
      <c r="E1678" s="19"/>
      <c r="F1678" s="19"/>
      <c r="G1678" s="19"/>
      <c r="H1678" s="19"/>
      <c r="I1678" s="19"/>
      <c r="J1678" s="19"/>
      <c r="K1678" s="19"/>
      <c r="L1678" s="19"/>
      <c r="M1678" s="19"/>
      <c r="N1678" s="19"/>
      <c r="O1678" s="19"/>
      <c r="P1678" s="19"/>
      <c r="Q1678" s="19"/>
      <c r="R1678" s="19"/>
      <c r="S1678" s="19"/>
      <c r="T1678" s="19"/>
      <c r="U1678" s="19"/>
      <c r="V1678" s="19"/>
      <c r="W1678" s="19"/>
      <c r="X1678" s="19"/>
      <c r="Y1678" s="19"/>
      <c r="Z1678" s="19"/>
      <c r="AA1678" s="19"/>
      <c r="AB1678" s="19"/>
      <c r="AC1678" s="19"/>
      <c r="AD1678" s="19"/>
      <c r="AE1678" s="19"/>
      <c r="AF1678" s="19"/>
      <c r="AG1678" s="19"/>
      <c r="AH1678" s="19"/>
      <c r="AI1678" s="19"/>
      <c r="AJ1678" s="19"/>
      <c r="AK1678" s="19"/>
      <c r="AL1678" s="19"/>
      <c r="AM1678" s="19"/>
      <c r="AN1678" s="19"/>
      <c r="AO1678" s="19"/>
      <c r="AP1678" s="19"/>
      <c r="AQ1678" s="19"/>
      <c r="AR1678" s="19"/>
      <c r="AS1678" s="19"/>
      <c r="AT1678" s="19"/>
      <c r="AU1678" s="19"/>
      <c r="AV1678" s="19"/>
      <c r="AW1678" s="19"/>
      <c r="AX1678" s="19"/>
      <c r="AY1678" s="19"/>
      <c r="AZ1678" s="19"/>
      <c r="BA1678" s="19"/>
      <c r="BB1678" s="19"/>
      <c r="BC1678" s="19"/>
      <c r="BD1678" s="19"/>
      <c r="BE1678" s="19"/>
      <c r="BF1678" s="19"/>
      <c r="BG1678" s="19"/>
    </row>
    <row r="1679">
      <c r="B1679" s="26" t="s">
        <v>331</v>
      </c>
      <c r="C1679" s="19"/>
      <c r="D1679" s="19"/>
      <c r="E1679" s="19"/>
      <c r="F1679" s="19"/>
      <c r="G1679" s="19"/>
      <c r="H1679" s="19"/>
      <c r="I1679" s="19"/>
      <c r="J1679" s="19"/>
      <c r="K1679" s="19"/>
      <c r="L1679" s="19"/>
      <c r="M1679" s="19"/>
      <c r="N1679" s="19"/>
      <c r="O1679" s="19"/>
      <c r="P1679" s="19"/>
      <c r="Q1679" s="19"/>
      <c r="R1679" s="19"/>
      <c r="S1679" s="19"/>
      <c r="T1679" s="19"/>
      <c r="U1679" s="19"/>
      <c r="V1679" s="19"/>
      <c r="W1679" s="19"/>
      <c r="X1679" s="19"/>
      <c r="Y1679" s="19"/>
      <c r="Z1679" s="19"/>
      <c r="AA1679" s="19"/>
      <c r="AB1679" s="19"/>
      <c r="AC1679" s="19"/>
      <c r="AD1679" s="19"/>
      <c r="AE1679" s="19"/>
      <c r="AF1679" s="19"/>
      <c r="AG1679" s="19"/>
      <c r="AH1679" s="19"/>
      <c r="AI1679" s="19"/>
      <c r="AJ1679" s="19"/>
      <c r="AK1679" s="19"/>
      <c r="AL1679" s="19"/>
      <c r="AM1679" s="19"/>
      <c r="AN1679" s="19"/>
      <c r="AO1679" s="19"/>
      <c r="AP1679" s="19"/>
      <c r="AQ1679" s="19"/>
      <c r="AR1679" s="19"/>
      <c r="AS1679" s="19"/>
      <c r="AT1679" s="19"/>
      <c r="AU1679" s="19"/>
      <c r="AV1679" s="19"/>
      <c r="AW1679" s="19"/>
      <c r="AX1679" s="19"/>
      <c r="AY1679" s="19"/>
      <c r="AZ1679" s="19"/>
      <c r="BA1679" s="19"/>
      <c r="BB1679" s="19"/>
      <c r="BC1679" s="19"/>
      <c r="BD1679" s="19"/>
      <c r="BE1679" s="19"/>
      <c r="BF1679" s="19"/>
      <c r="BG1679" s="19"/>
    </row>
    <row r="1680">
      <c r="B1680" t="s">
        <v>649</v>
      </c>
      <c r="C1680" s="19" t="n">
        <v>0.119767656976871</v>
      </c>
      <c r="D1680" s="19" t="n">
        <v>0.0892776147638684</v>
      </c>
      <c r="E1680" s="19" t="n">
        <v>0.148909588368322</v>
      </c>
      <c r="F1680" s="19"/>
      <c r="G1680" s="19" t="n">
        <v>0.143742006843081</v>
      </c>
      <c r="H1680" s="19" t="n">
        <v>0.136277163667027</v>
      </c>
      <c r="I1680" s="19" t="n">
        <v>0.102259143017132</v>
      </c>
      <c r="J1680" s="19" t="n">
        <v>0.12917578573877</v>
      </c>
      <c r="K1680" s="19" t="n">
        <v>0.122885845808716</v>
      </c>
      <c r="L1680" s="19" t="n">
        <v>0.0935678710814746</v>
      </c>
      <c r="M1680" s="19"/>
      <c r="N1680" s="19" t="n">
        <v>0.114044265679596</v>
      </c>
      <c r="O1680" s="19" t="n">
        <v>0.1159185813411</v>
      </c>
      <c r="P1680" s="19" t="n">
        <v>0.140365867320408</v>
      </c>
      <c r="Q1680" s="19" t="n">
        <v>0.112450739938305</v>
      </c>
      <c r="R1680" s="19"/>
      <c r="S1680" s="19" t="n">
        <v>0.101452469231963</v>
      </c>
      <c r="T1680" s="19" t="n">
        <v>0.143526310235252</v>
      </c>
      <c r="U1680" s="19" t="n">
        <v>0.134155704143734</v>
      </c>
      <c r="V1680" s="19" t="n">
        <v>0.145308840713635</v>
      </c>
      <c r="W1680" s="19" t="n">
        <v>0.159400230819274</v>
      </c>
      <c r="X1680" s="19" t="n">
        <v>0.0873090322706576</v>
      </c>
      <c r="Y1680" s="19" t="n">
        <v>0.119973572136917</v>
      </c>
      <c r="Z1680" s="19" t="n">
        <v>0.0886243802448581</v>
      </c>
      <c r="AA1680" s="19" t="n">
        <v>0.0934271100538446</v>
      </c>
      <c r="AB1680" s="19" t="n">
        <v>0.0719400370597136</v>
      </c>
      <c r="AC1680" s="19" t="n">
        <v>0.206476821788972</v>
      </c>
      <c r="AD1680" s="19" t="n">
        <v>0.143202749680386</v>
      </c>
      <c r="AE1680" s="19"/>
      <c r="AF1680" s="19" t="n">
        <v>0.102130756315737</v>
      </c>
      <c r="AG1680" s="19" t="n">
        <v>0.109374558108857</v>
      </c>
      <c r="AH1680" s="19" t="n">
        <v>0.137795685685568</v>
      </c>
      <c r="AI1680" s="19"/>
      <c r="AJ1680" s="19" t="n">
        <v>0.10575885000689</v>
      </c>
      <c r="AK1680" s="19" t="n">
        <v>0.137650719178567</v>
      </c>
      <c r="AL1680" s="19" t="n">
        <v>0.0719910791813047</v>
      </c>
      <c r="AM1680" s="19" t="n">
        <v>0.0503665199554591</v>
      </c>
      <c r="AN1680" s="19" t="n">
        <v>0.0918329012360719</v>
      </c>
      <c r="AO1680" s="19"/>
      <c r="AP1680" s="19" t="n">
        <v>0.0855625677169697</v>
      </c>
      <c r="AQ1680" s="19" t="n">
        <v>0.161161323901602</v>
      </c>
      <c r="AR1680" s="19" t="n">
        <v>0.093566976142123</v>
      </c>
      <c r="AS1680" s="19" t="n">
        <v>0.0507448297731359</v>
      </c>
      <c r="AT1680" s="19" t="n">
        <v>0.137859250975858</v>
      </c>
      <c r="AU1680" s="19"/>
      <c r="AV1680" s="19" t="n">
        <v>0.167178658096471</v>
      </c>
      <c r="AW1680" s="19" t="n">
        <v>0.0748227542351987</v>
      </c>
      <c r="AX1680" s="19" t="n">
        <v>0.107213290440874</v>
      </c>
      <c r="AY1680" s="19" t="n">
        <v>0.0733627264617568</v>
      </c>
      <c r="AZ1680" s="19" t="n">
        <v>0.129831331380881</v>
      </c>
      <c r="BA1680" s="19" t="n">
        <v>0.101095646824513</v>
      </c>
      <c r="BB1680" s="19"/>
      <c r="BC1680" s="19" t="n">
        <v>0.144574996532136</v>
      </c>
      <c r="BD1680" s="19" t="n">
        <v>0.114603265232053</v>
      </c>
      <c r="BE1680" s="19" t="n">
        <v>0.116277011511791</v>
      </c>
      <c r="BF1680" s="19" t="n">
        <v>0.100180426463697</v>
      </c>
      <c r="BG1680" s="19" t="n">
        <v>0.324720886410265</v>
      </c>
    </row>
    <row r="1681">
      <c r="B1681" t="s">
        <v>650</v>
      </c>
      <c r="C1681" s="19" t="n">
        <v>0.228047710377432</v>
      </c>
      <c r="D1681" s="19" t="n">
        <v>0.205617314782898</v>
      </c>
      <c r="E1681" s="19" t="n">
        <v>0.252138055655822</v>
      </c>
      <c r="F1681" s="19"/>
      <c r="G1681" s="19" t="n">
        <v>0.225820715005282</v>
      </c>
      <c r="H1681" s="19" t="n">
        <v>0.256142433892852</v>
      </c>
      <c r="I1681" s="19" t="n">
        <v>0.2300326633064</v>
      </c>
      <c r="J1681" s="19" t="n">
        <v>0.213857645077694</v>
      </c>
      <c r="K1681" s="19" t="n">
        <v>0.152476371895958</v>
      </c>
      <c r="L1681" s="19" t="n">
        <v>0.262839388625544</v>
      </c>
      <c r="M1681" s="19"/>
      <c r="N1681" s="19" t="n">
        <v>0.256999019436673</v>
      </c>
      <c r="O1681" s="19" t="n">
        <v>0.225849216185022</v>
      </c>
      <c r="P1681" s="19" t="n">
        <v>0.189614235445341</v>
      </c>
      <c r="Q1681" s="19" t="n">
        <v>0.232404365444287</v>
      </c>
      <c r="R1681" s="19"/>
      <c r="S1681" s="19" t="n">
        <v>0.229083549703676</v>
      </c>
      <c r="T1681" s="19" t="n">
        <v>0.203255266085266</v>
      </c>
      <c r="U1681" s="19" t="n">
        <v>0.192310169246221</v>
      </c>
      <c r="V1681" s="19" t="n">
        <v>0.301123139716639</v>
      </c>
      <c r="W1681" s="19" t="n">
        <v>0.233650175213324</v>
      </c>
      <c r="X1681" s="19" t="n">
        <v>0.291419847930203</v>
      </c>
      <c r="Y1681" s="19" t="n">
        <v>0.15406939246593</v>
      </c>
      <c r="Z1681" s="19" t="n">
        <v>0.16937266769327</v>
      </c>
      <c r="AA1681" s="19" t="n">
        <v>0.221644573835119</v>
      </c>
      <c r="AB1681" s="19" t="n">
        <v>0.263164378750521</v>
      </c>
      <c r="AC1681" s="19" t="n">
        <v>0.235792838484929</v>
      </c>
      <c r="AD1681" s="19" t="n">
        <v>0.183857688022882</v>
      </c>
      <c r="AE1681" s="19"/>
      <c r="AF1681" s="19" t="n">
        <v>0.219269649787961</v>
      </c>
      <c r="AG1681" s="19" t="n">
        <v>0.253894561187138</v>
      </c>
      <c r="AH1681" s="19" t="n">
        <v>0.195144887992801</v>
      </c>
      <c r="AI1681" s="19"/>
      <c r="AJ1681" s="19" t="n">
        <v>0.233796041192993</v>
      </c>
      <c r="AK1681" s="19" t="n">
        <v>0.243686747355769</v>
      </c>
      <c r="AL1681" s="19" t="n">
        <v>0.167252979338999</v>
      </c>
      <c r="AM1681" s="19" t="n">
        <v>0.211664123917926</v>
      </c>
      <c r="AN1681" s="19" t="n">
        <v>0.204198976404807</v>
      </c>
      <c r="AO1681" s="19"/>
      <c r="AP1681" s="19" t="n">
        <v>0.226053340313797</v>
      </c>
      <c r="AQ1681" s="19" t="n">
        <v>0.244601694273653</v>
      </c>
      <c r="AR1681" s="19" t="n">
        <v>0.241314078057527</v>
      </c>
      <c r="AS1681" s="19" t="n">
        <v>0.198592473066647</v>
      </c>
      <c r="AT1681" s="19" t="n">
        <v>0.268485863374187</v>
      </c>
      <c r="AU1681" s="19"/>
      <c r="AV1681" s="19" t="n">
        <v>0.243082220720002</v>
      </c>
      <c r="AW1681" s="19" t="n">
        <v>0.242684871973981</v>
      </c>
      <c r="AX1681" s="19" t="n">
        <v>0.233504873288365</v>
      </c>
      <c r="AY1681" s="19" t="n">
        <v>0.181863796592769</v>
      </c>
      <c r="AZ1681" s="19" t="n">
        <v>0.277747342323697</v>
      </c>
      <c r="BA1681" s="19" t="n">
        <v>0.213578002592968</v>
      </c>
      <c r="BB1681" s="19"/>
      <c r="BC1681" s="19" t="n">
        <v>0.20861892090615</v>
      </c>
      <c r="BD1681" s="19" t="n">
        <v>0.27903676389188</v>
      </c>
      <c r="BE1681" s="19" t="n">
        <v>0.223959919388622</v>
      </c>
      <c r="BF1681" s="19" t="n">
        <v>0.21469163997594</v>
      </c>
      <c r="BG1681" s="19" t="n">
        <v>0.0778054441586071</v>
      </c>
    </row>
    <row r="1682">
      <c r="B1682" t="s">
        <v>651</v>
      </c>
      <c r="C1682" s="19" t="n">
        <v>0.266478124735626</v>
      </c>
      <c r="D1682" s="19" t="n">
        <v>0.273284311985708</v>
      </c>
      <c r="E1682" s="19" t="n">
        <v>0.257139691901007</v>
      </c>
      <c r="F1682" s="19"/>
      <c r="G1682" s="19" t="n">
        <v>0.286194229181772</v>
      </c>
      <c r="H1682" s="19" t="n">
        <v>0.277145713564669</v>
      </c>
      <c r="I1682" s="19" t="n">
        <v>0.298983995665375</v>
      </c>
      <c r="J1682" s="19" t="n">
        <v>0.268687454771327</v>
      </c>
      <c r="K1682" s="19" t="n">
        <v>0.236630314851237</v>
      </c>
      <c r="L1682" s="19" t="n">
        <v>0.23466205449171</v>
      </c>
      <c r="M1682" s="19"/>
      <c r="N1682" s="19" t="n">
        <v>0.298115604414594</v>
      </c>
      <c r="O1682" s="19" t="n">
        <v>0.272666486386489</v>
      </c>
      <c r="P1682" s="19" t="n">
        <v>0.242003240987669</v>
      </c>
      <c r="Q1682" s="19" t="n">
        <v>0.24632349499603</v>
      </c>
      <c r="R1682" s="19"/>
      <c r="S1682" s="19" t="n">
        <v>0.320299066681925</v>
      </c>
      <c r="T1682" s="19" t="n">
        <v>0.227615060488933</v>
      </c>
      <c r="U1682" s="19" t="n">
        <v>0.248370124780573</v>
      </c>
      <c r="V1682" s="19" t="n">
        <v>0.241547522147555</v>
      </c>
      <c r="W1682" s="19" t="n">
        <v>0.21628242660823</v>
      </c>
      <c r="X1682" s="19" t="n">
        <v>0.230572396623595</v>
      </c>
      <c r="Y1682" s="19" t="n">
        <v>0.28362733866162</v>
      </c>
      <c r="Z1682" s="19" t="n">
        <v>0.293360493486771</v>
      </c>
      <c r="AA1682" s="19" t="n">
        <v>0.301682277091732</v>
      </c>
      <c r="AB1682" s="19" t="n">
        <v>0.269337743634568</v>
      </c>
      <c r="AC1682" s="19" t="n">
        <v>0.294674074469848</v>
      </c>
      <c r="AD1682" s="19" t="n">
        <v>0.243436578044321</v>
      </c>
      <c r="AE1682" s="19"/>
      <c r="AF1682" s="19" t="n">
        <v>0.263626708899137</v>
      </c>
      <c r="AG1682" s="19" t="n">
        <v>0.26833512666799</v>
      </c>
      <c r="AH1682" s="19" t="n">
        <v>0.232764044308522</v>
      </c>
      <c r="AI1682" s="19"/>
      <c r="AJ1682" s="19" t="n">
        <v>0.240245980480256</v>
      </c>
      <c r="AK1682" s="19" t="n">
        <v>0.313299274496606</v>
      </c>
      <c r="AL1682" s="19" t="n">
        <v>0.338369052403763</v>
      </c>
      <c r="AM1682" s="19" t="n">
        <v>0.265666884789218</v>
      </c>
      <c r="AN1682" s="19" t="n">
        <v>0.232871299308141</v>
      </c>
      <c r="AO1682" s="19"/>
      <c r="AP1682" s="19" t="n">
        <v>0.27737543294286</v>
      </c>
      <c r="AQ1682" s="19" t="n">
        <v>0.27764475720844</v>
      </c>
      <c r="AR1682" s="19" t="n">
        <v>0.282720463124174</v>
      </c>
      <c r="AS1682" s="19" t="n">
        <v>0.256701168907529</v>
      </c>
      <c r="AT1682" s="19" t="n">
        <v>0.217272784694763</v>
      </c>
      <c r="AU1682" s="19"/>
      <c r="AV1682" s="19" t="n">
        <v>0.289672341700977</v>
      </c>
      <c r="AW1682" s="19" t="n">
        <v>0.275790805022859</v>
      </c>
      <c r="AX1682" s="19" t="n">
        <v>0.297058039587477</v>
      </c>
      <c r="AY1682" s="19" t="n">
        <v>0.28211020247847</v>
      </c>
      <c r="AZ1682" s="19" t="n">
        <v>0.25799948518215</v>
      </c>
      <c r="BA1682" s="19" t="n">
        <v>0.21485560226732</v>
      </c>
      <c r="BB1682" s="19"/>
      <c r="BC1682" s="19" t="n">
        <v>0.268491712550374</v>
      </c>
      <c r="BD1682" s="19" t="n">
        <v>0.24486814517692</v>
      </c>
      <c r="BE1682" s="19" t="n">
        <v>0.272462447946161</v>
      </c>
      <c r="BF1682" s="19" t="n">
        <v>0.299527337999079</v>
      </c>
      <c r="BG1682" s="19" t="n">
        <v>0.270783332934552</v>
      </c>
    </row>
    <row r="1683">
      <c r="B1683" t="s">
        <v>652</v>
      </c>
      <c r="C1683" s="19" t="n">
        <v>0.168739412526859</v>
      </c>
      <c r="D1683" s="19" t="n">
        <v>0.203623346082434</v>
      </c>
      <c r="E1683" s="19" t="n">
        <v>0.13578195838902</v>
      </c>
      <c r="F1683" s="19"/>
      <c r="G1683" s="19" t="n">
        <v>0.173980896016332</v>
      </c>
      <c r="H1683" s="19" t="n">
        <v>0.14652713896279</v>
      </c>
      <c r="I1683" s="19" t="n">
        <v>0.182846423317658</v>
      </c>
      <c r="J1683" s="19" t="n">
        <v>0.152212166032256</v>
      </c>
      <c r="K1683" s="19" t="n">
        <v>0.169271395197966</v>
      </c>
      <c r="L1683" s="19" t="n">
        <v>0.185069291713684</v>
      </c>
      <c r="M1683" s="19"/>
      <c r="N1683" s="19" t="n">
        <v>0.189481251689918</v>
      </c>
      <c r="O1683" s="19" t="n">
        <v>0.166510889777203</v>
      </c>
      <c r="P1683" s="19" t="n">
        <v>0.15237899623698</v>
      </c>
      <c r="Q1683" s="19" t="n">
        <v>0.158376177204082</v>
      </c>
      <c r="R1683" s="19"/>
      <c r="S1683" s="19" t="n">
        <v>0.190466670698875</v>
      </c>
      <c r="T1683" s="19" t="n">
        <v>0.166620381105629</v>
      </c>
      <c r="U1683" s="19" t="n">
        <v>0.212870787445713</v>
      </c>
      <c r="V1683" s="19" t="n">
        <v>0.119412396675732</v>
      </c>
      <c r="W1683" s="19" t="n">
        <v>0.180716801485276</v>
      </c>
      <c r="X1683" s="19" t="n">
        <v>0.18712160242719</v>
      </c>
      <c r="Y1683" s="19" t="n">
        <v>0.201148178877328</v>
      </c>
      <c r="Z1683" s="19" t="n">
        <v>0.14490466403895</v>
      </c>
      <c r="AA1683" s="19" t="n">
        <v>0.180366316645074</v>
      </c>
      <c r="AB1683" s="19" t="n">
        <v>0.13670004605202</v>
      </c>
      <c r="AC1683" s="19" t="n">
        <v>0.0846025850683926</v>
      </c>
      <c r="AD1683" s="19" t="n">
        <v>0.140620734455101</v>
      </c>
      <c r="AE1683" s="19"/>
      <c r="AF1683" s="19" t="n">
        <v>0.150578426044755</v>
      </c>
      <c r="AG1683" s="19" t="n">
        <v>0.189122113410662</v>
      </c>
      <c r="AH1683" s="19" t="n">
        <v>0.152922112728547</v>
      </c>
      <c r="AI1683" s="19"/>
      <c r="AJ1683" s="19" t="n">
        <v>0.190129245070183</v>
      </c>
      <c r="AK1683" s="19" t="n">
        <v>0.148996684467037</v>
      </c>
      <c r="AL1683" s="19" t="n">
        <v>0.242285971291377</v>
      </c>
      <c r="AM1683" s="19" t="n">
        <v>0.0901224064444417</v>
      </c>
      <c r="AN1683" s="19" t="n">
        <v>0.138741377103009</v>
      </c>
      <c r="AO1683" s="19"/>
      <c r="AP1683" s="19" t="n">
        <v>0.196618145849545</v>
      </c>
      <c r="AQ1683" s="19" t="n">
        <v>0.159496527317592</v>
      </c>
      <c r="AR1683" s="19" t="n">
        <v>0.229977887419884</v>
      </c>
      <c r="AS1683" s="19" t="n">
        <v>0.150474889634969</v>
      </c>
      <c r="AT1683" s="19" t="n">
        <v>0.218811607099916</v>
      </c>
      <c r="AU1683" s="19"/>
      <c r="AV1683" s="19" t="n">
        <v>0.151495145008689</v>
      </c>
      <c r="AW1683" s="19" t="n">
        <v>0.165005430057282</v>
      </c>
      <c r="AX1683" s="19" t="n">
        <v>0.238172696311712</v>
      </c>
      <c r="AY1683" s="19" t="n">
        <v>0.151975879710609</v>
      </c>
      <c r="AZ1683" s="19" t="n">
        <v>0.163565310827671</v>
      </c>
      <c r="BA1683" s="19" t="n">
        <v>0.238392546601421</v>
      </c>
      <c r="BB1683" s="19"/>
      <c r="BC1683" s="19" t="n">
        <v>0.153086818821163</v>
      </c>
      <c r="BD1683" s="19" t="n">
        <v>0.140426159464546</v>
      </c>
      <c r="BE1683" s="19" t="n">
        <v>0.186708753080105</v>
      </c>
      <c r="BF1683" s="19" t="n">
        <v>0.176116645745421</v>
      </c>
      <c r="BG1683" s="19" t="n">
        <v>0.0623163225899925</v>
      </c>
    </row>
    <row r="1684">
      <c r="B1684" t="s">
        <v>653</v>
      </c>
      <c r="C1684" s="19" t="n">
        <v>0.0610209184263731</v>
      </c>
      <c r="D1684" s="19" t="n">
        <v>0.0817023663441153</v>
      </c>
      <c r="E1684" s="19" t="n">
        <v>0.0411455443260687</v>
      </c>
      <c r="F1684" s="19"/>
      <c r="G1684" s="19" t="n">
        <v>0.0725465286761804</v>
      </c>
      <c r="H1684" s="19" t="n">
        <v>0.041781050344672</v>
      </c>
      <c r="I1684" s="19" t="n">
        <v>0.0471451297935004</v>
      </c>
      <c r="J1684" s="19" t="n">
        <v>0.0540033205344154</v>
      </c>
      <c r="K1684" s="19" t="n">
        <v>0.0811695658981052</v>
      </c>
      <c r="L1684" s="19" t="n">
        <v>0.0729723596277407</v>
      </c>
      <c r="M1684" s="19"/>
      <c r="N1684" s="19" t="n">
        <v>0.0362661333061309</v>
      </c>
      <c r="O1684" s="19" t="n">
        <v>0.0798347426755101</v>
      </c>
      <c r="P1684" s="19" t="n">
        <v>0.0572383809846958</v>
      </c>
      <c r="Q1684" s="19" t="n">
        <v>0.0732730819995475</v>
      </c>
      <c r="R1684" s="19"/>
      <c r="S1684" s="19" t="n">
        <v>0.042966060799758</v>
      </c>
      <c r="T1684" s="19" t="n">
        <v>0.0519673866073233</v>
      </c>
      <c r="U1684" s="19" t="n">
        <v>0.0266299926625391</v>
      </c>
      <c r="V1684" s="19" t="n">
        <v>0.101413925943368</v>
      </c>
      <c r="W1684" s="19" t="n">
        <v>0.0409675676521696</v>
      </c>
      <c r="X1684" s="19" t="n">
        <v>0.0558323438599062</v>
      </c>
      <c r="Y1684" s="19" t="n">
        <v>0.0819182845303143</v>
      </c>
      <c r="Z1684" s="19" t="n">
        <v>0.0884802655025675</v>
      </c>
      <c r="AA1684" s="19" t="n">
        <v>0.0520804413908958</v>
      </c>
      <c r="AB1684" s="19" t="n">
        <v>0.0733736301277356</v>
      </c>
      <c r="AC1684" s="19" t="n">
        <v>0.0764908296537575</v>
      </c>
      <c r="AD1684" s="19" t="n">
        <v>0.112591615156974</v>
      </c>
      <c r="AE1684" s="19"/>
      <c r="AF1684" s="19" t="n">
        <v>0.0646965077051053</v>
      </c>
      <c r="AG1684" s="19" t="n">
        <v>0.0593645089089834</v>
      </c>
      <c r="AH1684" s="19" t="n">
        <v>0.0429239807987314</v>
      </c>
      <c r="AI1684" s="19"/>
      <c r="AJ1684" s="19" t="n">
        <v>0.0715533423894424</v>
      </c>
      <c r="AK1684" s="19" t="n">
        <v>0.045194252210497</v>
      </c>
      <c r="AL1684" s="19" t="n">
        <v>0.0604017459163627</v>
      </c>
      <c r="AM1684" s="19" t="n">
        <v>0.0737455672439777</v>
      </c>
      <c r="AN1684" s="19" t="n">
        <v>0.0737844821924259</v>
      </c>
      <c r="AO1684" s="19"/>
      <c r="AP1684" s="19" t="n">
        <v>0.0842791554179391</v>
      </c>
      <c r="AQ1684" s="19" t="n">
        <v>0.0437296912116532</v>
      </c>
      <c r="AR1684" s="19" t="n">
        <v>0.0475293510053098</v>
      </c>
      <c r="AS1684" s="19" t="n">
        <v>0.102021158562813</v>
      </c>
      <c r="AT1684" s="19" t="n">
        <v>0.043449685687952</v>
      </c>
      <c r="AU1684" s="19"/>
      <c r="AV1684" s="19" t="n">
        <v>0.0414885947852407</v>
      </c>
      <c r="AW1684" s="19" t="n">
        <v>0.0925760861630201</v>
      </c>
      <c r="AX1684" s="19" t="n">
        <v>0.0439081913833799</v>
      </c>
      <c r="AY1684" s="19" t="n">
        <v>0.0887688398050771</v>
      </c>
      <c r="AZ1684" s="19" t="n">
        <v>0.0531869778156557</v>
      </c>
      <c r="BA1684" s="19" t="n">
        <v>0</v>
      </c>
      <c r="BB1684" s="19"/>
      <c r="BC1684" s="19" t="n">
        <v>0.0673881771830063</v>
      </c>
      <c r="BD1684" s="19" t="n">
        <v>0.0786146780524022</v>
      </c>
      <c r="BE1684" s="19" t="n">
        <v>0.0432827409774457</v>
      </c>
      <c r="BF1684" s="19" t="n">
        <v>0.0643023702229686</v>
      </c>
      <c r="BG1684" s="19" t="n">
        <v>0</v>
      </c>
    </row>
    <row r="1685">
      <c r="B1685" t="s">
        <v>654</v>
      </c>
      <c r="C1685" s="19" t="n">
        <v>0.0326730364460903</v>
      </c>
      <c r="D1685" s="19" t="n">
        <v>0.0389708646473936</v>
      </c>
      <c r="E1685" s="19" t="n">
        <v>0.0267420378131547</v>
      </c>
      <c r="F1685" s="19"/>
      <c r="G1685" s="19" t="n">
        <v>0.0501747278277252</v>
      </c>
      <c r="H1685" s="19" t="n">
        <v>0.0276613936410917</v>
      </c>
      <c r="I1685" s="19" t="n">
        <v>0.0194258481847172</v>
      </c>
      <c r="J1685" s="19" t="n">
        <v>0.0410148776545683</v>
      </c>
      <c r="K1685" s="19" t="n">
        <v>0.0581483166500503</v>
      </c>
      <c r="L1685" s="19" t="n">
        <v>0.0125919531193114</v>
      </c>
      <c r="M1685" s="19"/>
      <c r="N1685" s="19" t="n">
        <v>0.0292880254285092</v>
      </c>
      <c r="O1685" s="19" t="n">
        <v>0.0333878921405196</v>
      </c>
      <c r="P1685" s="19" t="n">
        <v>0.0469148639145245</v>
      </c>
      <c r="Q1685" s="19" t="n">
        <v>0.0231317148537237</v>
      </c>
      <c r="R1685" s="19"/>
      <c r="S1685" s="19" t="n">
        <v>0.0368190508684224</v>
      </c>
      <c r="T1685" s="19" t="n">
        <v>0.049962209320073</v>
      </c>
      <c r="U1685" s="19" t="n">
        <v>0.0233155047849642</v>
      </c>
      <c r="V1685" s="19" t="n">
        <v>0.00948467150969371</v>
      </c>
      <c r="W1685" s="19" t="n">
        <v>0.0412369118770922</v>
      </c>
      <c r="X1685" s="19" t="n">
        <v>0.014878451574767</v>
      </c>
      <c r="Y1685" s="19" t="n">
        <v>0.0600658547685178</v>
      </c>
      <c r="Z1685" s="19" t="n">
        <v>0.0622021395397485</v>
      </c>
      <c r="AA1685" s="19" t="n">
        <v>0.0338600441288744</v>
      </c>
      <c r="AB1685" s="19" t="n">
        <v>0.0243028526928923</v>
      </c>
      <c r="AC1685" s="19" t="n">
        <v>0.0174177066841592</v>
      </c>
      <c r="AD1685" s="19" t="n">
        <v>0</v>
      </c>
      <c r="AE1685" s="19"/>
      <c r="AF1685" s="19" t="n">
        <v>0.0392368543544932</v>
      </c>
      <c r="AG1685" s="19" t="n">
        <v>0.0249462962148734</v>
      </c>
      <c r="AH1685" s="19" t="n">
        <v>0.0400516494953998</v>
      </c>
      <c r="AI1685" s="19"/>
      <c r="AJ1685" s="19" t="n">
        <v>0.0343087518691077</v>
      </c>
      <c r="AK1685" s="19" t="n">
        <v>0.0257399527440908</v>
      </c>
      <c r="AL1685" s="19" t="n">
        <v>0.0189711780943102</v>
      </c>
      <c r="AM1685" s="19" t="n">
        <v>0.0894482726202798</v>
      </c>
      <c r="AN1685" s="19" t="n">
        <v>0.0529496771166378</v>
      </c>
      <c r="AO1685" s="19"/>
      <c r="AP1685" s="19" t="n">
        <v>0.0298351458485203</v>
      </c>
      <c r="AQ1685" s="19" t="n">
        <v>0.0342976137209154</v>
      </c>
      <c r="AR1685" s="19" t="n">
        <v>0</v>
      </c>
      <c r="AS1685" s="19" t="n">
        <v>0.0469243445403764</v>
      </c>
      <c r="AT1685" s="19" t="n">
        <v>0.0346742105817076</v>
      </c>
      <c r="AU1685" s="19"/>
      <c r="AV1685" s="19" t="n">
        <v>0.0282355270604105</v>
      </c>
      <c r="AW1685" s="19" t="n">
        <v>0.0404153022507687</v>
      </c>
      <c r="AX1685" s="19" t="n">
        <v>0.0118924944940291</v>
      </c>
      <c r="AY1685" s="19" t="n">
        <v>0.0406648577779694</v>
      </c>
      <c r="AZ1685" s="19" t="n">
        <v>0.0366712756202917</v>
      </c>
      <c r="BA1685" s="19" t="n">
        <v>0.0332428644937778</v>
      </c>
      <c r="BB1685" s="19"/>
      <c r="BC1685" s="19" t="n">
        <v>0.0201180549427567</v>
      </c>
      <c r="BD1685" s="19" t="n">
        <v>0.0513184937540999</v>
      </c>
      <c r="BE1685" s="19" t="n">
        <v>0.0396094623682511</v>
      </c>
      <c r="BF1685" s="19" t="n">
        <v>0.0371325005740366</v>
      </c>
      <c r="BG1685" s="19" t="n">
        <v>0</v>
      </c>
    </row>
    <row r="1686">
      <c r="B1686" t="s">
        <v>655</v>
      </c>
      <c r="C1686" s="19" t="n">
        <v>0.0257426726444508</v>
      </c>
      <c r="D1686" s="19" t="n">
        <v>0.0295244521070063</v>
      </c>
      <c r="E1686" s="19" t="n">
        <v>0.0205067828502693</v>
      </c>
      <c r="F1686" s="19"/>
      <c r="G1686" s="19" t="n">
        <v>0.0168477926263795</v>
      </c>
      <c r="H1686" s="19" t="n">
        <v>0.0287573778171625</v>
      </c>
      <c r="I1686" s="19" t="n">
        <v>0.0108444490574</v>
      </c>
      <c r="J1686" s="19" t="n">
        <v>0.0354197534243282</v>
      </c>
      <c r="K1686" s="19" t="n">
        <v>0.0372990574779644</v>
      </c>
      <c r="L1686" s="19" t="n">
        <v>0.0265585093151675</v>
      </c>
      <c r="M1686" s="19"/>
      <c r="N1686" s="19" t="n">
        <v>0.0211690268144558</v>
      </c>
      <c r="O1686" s="19" t="n">
        <v>0.0247923666610874</v>
      </c>
      <c r="P1686" s="19" t="n">
        <v>0.0391754990145396</v>
      </c>
      <c r="Q1686" s="19" t="n">
        <v>0.0200619745584379</v>
      </c>
      <c r="R1686" s="19"/>
      <c r="S1686" s="19" t="n">
        <v>0.0188478853257608</v>
      </c>
      <c r="T1686" s="19" t="n">
        <v>0.059068023247544</v>
      </c>
      <c r="U1686" s="19" t="n">
        <v>0.0230985230141416</v>
      </c>
      <c r="V1686" s="19" t="n">
        <v>0.0233305796258394</v>
      </c>
      <c r="W1686" s="19" t="n">
        <v>0.023906662370457</v>
      </c>
      <c r="X1686" s="19" t="n">
        <v>0.0129882548393705</v>
      </c>
      <c r="Y1686" s="19" t="n">
        <v>0.0128027568342363</v>
      </c>
      <c r="Z1686" s="19" t="n">
        <v>0.0202440221163023</v>
      </c>
      <c r="AA1686" s="19" t="n">
        <v>0.0340168483587246</v>
      </c>
      <c r="AB1686" s="19" t="n">
        <v>0.00991023363802901</v>
      </c>
      <c r="AC1686" s="19" t="n">
        <v>0.017598607101011</v>
      </c>
      <c r="AD1686" s="19" t="n">
        <v>0.056560766396619</v>
      </c>
      <c r="AE1686" s="19"/>
      <c r="AF1686" s="19" t="n">
        <v>0.0470805544882552</v>
      </c>
      <c r="AG1686" s="19" t="n">
        <v>0.0093021309159113</v>
      </c>
      <c r="AH1686" s="19" t="n">
        <v>0.0325481807394286</v>
      </c>
      <c r="AI1686" s="19"/>
      <c r="AJ1686" s="19" t="n">
        <v>0.0180262389897004</v>
      </c>
      <c r="AK1686" s="19" t="n">
        <v>0.0132938593653979</v>
      </c>
      <c r="AL1686" s="19" t="n">
        <v>0.0122435225052493</v>
      </c>
      <c r="AM1686" s="19" t="n">
        <v>0.0382064351724388</v>
      </c>
      <c r="AN1686" s="19" t="n">
        <v>0.0592112239944434</v>
      </c>
      <c r="AO1686" s="19"/>
      <c r="AP1686" s="19" t="n">
        <v>0.0140632046296822</v>
      </c>
      <c r="AQ1686" s="19" t="n">
        <v>0.0111203081818265</v>
      </c>
      <c r="AR1686" s="19" t="n">
        <v>0.0215289635010303</v>
      </c>
      <c r="AS1686" s="19" t="n">
        <v>0.0699410086995426</v>
      </c>
      <c r="AT1686" s="19" t="n">
        <v>0</v>
      </c>
      <c r="AU1686" s="19"/>
      <c r="AV1686" s="19" t="n">
        <v>0.0178798233871599</v>
      </c>
      <c r="AW1686" s="19" t="n">
        <v>0.0128389648106885</v>
      </c>
      <c r="AX1686" s="19" t="n">
        <v>0.019888717806886</v>
      </c>
      <c r="AY1686" s="19" t="n">
        <v>0.0659881978865086</v>
      </c>
      <c r="AZ1686" s="19" t="n">
        <v>0</v>
      </c>
      <c r="BA1686" s="19" t="n">
        <v>0.0233021749432408</v>
      </c>
      <c r="BB1686" s="19"/>
      <c r="BC1686" s="19" t="n">
        <v>0.0370912998776893</v>
      </c>
      <c r="BD1686" s="19" t="n">
        <v>0.0182840418533479</v>
      </c>
      <c r="BE1686" s="19" t="n">
        <v>0.0178439068621158</v>
      </c>
      <c r="BF1686" s="19" t="n">
        <v>0.0274429968682118</v>
      </c>
      <c r="BG1686" s="19" t="n">
        <v>0.163787653565568</v>
      </c>
    </row>
    <row r="1687">
      <c r="B1687" t="s">
        <v>123</v>
      </c>
      <c r="C1687" s="19" t="n">
        <v>0.0975304678662984</v>
      </c>
      <c r="D1687" s="19" t="n">
        <v>0.0779997292865766</v>
      </c>
      <c r="E1687" s="19" t="n">
        <v>0.117636340696336</v>
      </c>
      <c r="F1687" s="19"/>
      <c r="G1687" s="19" t="n">
        <v>0.0306931038232482</v>
      </c>
      <c r="H1687" s="19" t="n">
        <v>0.0857077281097365</v>
      </c>
      <c r="I1687" s="19" t="n">
        <v>0.108462347657817</v>
      </c>
      <c r="J1687" s="19" t="n">
        <v>0.105628996766641</v>
      </c>
      <c r="K1687" s="19" t="n">
        <v>0.142119132220004</v>
      </c>
      <c r="L1687" s="19" t="n">
        <v>0.111738572025367</v>
      </c>
      <c r="M1687" s="19"/>
      <c r="N1687" s="19" t="n">
        <v>0.0546366732301225</v>
      </c>
      <c r="O1687" s="19" t="n">
        <v>0.0810398248330688</v>
      </c>
      <c r="P1687" s="19" t="n">
        <v>0.132308916095842</v>
      </c>
      <c r="Q1687" s="19" t="n">
        <v>0.133978451005588</v>
      </c>
      <c r="R1687" s="19"/>
      <c r="S1687" s="19" t="n">
        <v>0.0600652466896197</v>
      </c>
      <c r="T1687" s="19" t="n">
        <v>0.0979853629099798</v>
      </c>
      <c r="U1687" s="19" t="n">
        <v>0.139249193922115</v>
      </c>
      <c r="V1687" s="19" t="n">
        <v>0.0583789236675374</v>
      </c>
      <c r="W1687" s="19" t="n">
        <v>0.103839223974176</v>
      </c>
      <c r="X1687" s="19" t="n">
        <v>0.11987807047431</v>
      </c>
      <c r="Y1687" s="19" t="n">
        <v>0.0863946217251367</v>
      </c>
      <c r="Z1687" s="19" t="n">
        <v>0.132811367377533</v>
      </c>
      <c r="AA1687" s="19" t="n">
        <v>0.0829223884957368</v>
      </c>
      <c r="AB1687" s="19" t="n">
        <v>0.151271078044521</v>
      </c>
      <c r="AC1687" s="19" t="n">
        <v>0.0669465367489301</v>
      </c>
      <c r="AD1687" s="19" t="n">
        <v>0.119729868243716</v>
      </c>
      <c r="AE1687" s="19"/>
      <c r="AF1687" s="19" t="n">
        <v>0.113380542404555</v>
      </c>
      <c r="AG1687" s="19" t="n">
        <v>0.0856607045855854</v>
      </c>
      <c r="AH1687" s="19" t="n">
        <v>0.165849458251002</v>
      </c>
      <c r="AI1687" s="19"/>
      <c r="AJ1687" s="19" t="n">
        <v>0.106181550001429</v>
      </c>
      <c r="AK1687" s="19" t="n">
        <v>0.0721385101820351</v>
      </c>
      <c r="AL1687" s="19" t="n">
        <v>0.0884844712686349</v>
      </c>
      <c r="AM1687" s="19" t="n">
        <v>0.180779789856259</v>
      </c>
      <c r="AN1687" s="19" t="n">
        <v>0.146410062644464</v>
      </c>
      <c r="AO1687" s="19"/>
      <c r="AP1687" s="19" t="n">
        <v>0.0862130072806861</v>
      </c>
      <c r="AQ1687" s="19" t="n">
        <v>0.0679480841843181</v>
      </c>
      <c r="AR1687" s="19" t="n">
        <v>0.0833622807499518</v>
      </c>
      <c r="AS1687" s="19" t="n">
        <v>0.124600126814987</v>
      </c>
      <c r="AT1687" s="19" t="n">
        <v>0.0794465975856159</v>
      </c>
      <c r="AU1687" s="19"/>
      <c r="AV1687" s="19" t="n">
        <v>0.0609676892410499</v>
      </c>
      <c r="AW1687" s="19" t="n">
        <v>0.095865785486202</v>
      </c>
      <c r="AX1687" s="19" t="n">
        <v>0.0483616966872767</v>
      </c>
      <c r="AY1687" s="19" t="n">
        <v>0.115265499286841</v>
      </c>
      <c r="AZ1687" s="19" t="n">
        <v>0.0809982768496535</v>
      </c>
      <c r="BA1687" s="19" t="n">
        <v>0.175533162276761</v>
      </c>
      <c r="BB1687" s="19"/>
      <c r="BC1687" s="19" t="n">
        <v>0.100630019186724</v>
      </c>
      <c r="BD1687" s="19" t="n">
        <v>0.0728484525747512</v>
      </c>
      <c r="BE1687" s="19" t="n">
        <v>0.0998557578655089</v>
      </c>
      <c r="BF1687" s="19" t="n">
        <v>0.0806060821506465</v>
      </c>
      <c r="BG1687" s="19" t="n">
        <v>0.100586360341015</v>
      </c>
    </row>
    <row r="1688">
      <c r="C1688" s="19"/>
      <c r="D1688" s="19"/>
      <c r="E1688" s="19"/>
      <c r="F1688" s="19"/>
      <c r="G1688" s="19"/>
      <c r="H1688" s="19"/>
      <c r="I1688" s="19"/>
      <c r="J1688" s="19"/>
      <c r="K1688" s="19"/>
      <c r="L1688" s="19"/>
      <c r="M1688" s="19"/>
      <c r="N1688" s="19"/>
      <c r="O1688" s="19"/>
      <c r="P1688" s="19"/>
      <c r="Q1688" s="19"/>
      <c r="R1688" s="19"/>
      <c r="S1688" s="19"/>
      <c r="T1688" s="19"/>
      <c r="U1688" s="19"/>
      <c r="V1688" s="19"/>
      <c r="W1688" s="19"/>
      <c r="X1688" s="19"/>
      <c r="Y1688" s="19"/>
      <c r="Z1688" s="19"/>
      <c r="AA1688" s="19"/>
      <c r="AB1688" s="19"/>
      <c r="AC1688" s="19"/>
      <c r="AD1688" s="19"/>
      <c r="AE1688" s="19"/>
      <c r="AF1688" s="19"/>
      <c r="AG1688" s="19"/>
      <c r="AH1688" s="19"/>
      <c r="AI1688" s="19"/>
      <c r="AJ1688" s="19"/>
      <c r="AK1688" s="19"/>
      <c r="AL1688" s="19"/>
      <c r="AM1688" s="19"/>
      <c r="AN1688" s="19"/>
      <c r="AO1688" s="19"/>
      <c r="AP1688" s="19"/>
      <c r="AQ1688" s="19"/>
      <c r="AR1688" s="19"/>
      <c r="AS1688" s="19"/>
      <c r="AT1688" s="19"/>
      <c r="AU1688" s="19"/>
      <c r="AV1688" s="19"/>
      <c r="AW1688" s="19"/>
      <c r="AX1688" s="19"/>
      <c r="AY1688" s="19"/>
      <c r="AZ1688" s="19"/>
      <c r="BA1688" s="19"/>
      <c r="BB1688" s="19"/>
      <c r="BC1688" s="19"/>
      <c r="BD1688" s="19"/>
      <c r="BE1688" s="19"/>
      <c r="BF1688" s="19"/>
      <c r="BG1688" s="19"/>
    </row>
    <row r="1689">
      <c r="B1689" s="7" t="s">
        <v>660</v>
      </c>
      <c r="C1689" s="19"/>
      <c r="D1689" s="19"/>
      <c r="E1689" s="19"/>
      <c r="F1689" s="19"/>
      <c r="G1689" s="19"/>
      <c r="H1689" s="19"/>
      <c r="I1689" s="19"/>
      <c r="J1689" s="19"/>
      <c r="K1689" s="19"/>
      <c r="L1689" s="19"/>
      <c r="M1689" s="19"/>
      <c r="N1689" s="19"/>
      <c r="O1689" s="19"/>
      <c r="P1689" s="19"/>
      <c r="Q1689" s="19"/>
      <c r="R1689" s="19"/>
      <c r="S1689" s="19"/>
      <c r="T1689" s="19"/>
      <c r="U1689" s="19"/>
      <c r="V1689" s="19"/>
      <c r="W1689" s="19"/>
      <c r="X1689" s="19"/>
      <c r="Y1689" s="19"/>
      <c r="Z1689" s="19"/>
      <c r="AA1689" s="19"/>
      <c r="AB1689" s="19"/>
      <c r="AC1689" s="19"/>
      <c r="AD1689" s="19"/>
      <c r="AE1689" s="19"/>
      <c r="AF1689" s="19"/>
      <c r="AG1689" s="19"/>
      <c r="AH1689" s="19"/>
      <c r="AI1689" s="19"/>
      <c r="AJ1689" s="19"/>
      <c r="AK1689" s="19"/>
      <c r="AL1689" s="19"/>
      <c r="AM1689" s="19"/>
      <c r="AN1689" s="19"/>
      <c r="AO1689" s="19"/>
      <c r="AP1689" s="19"/>
      <c r="AQ1689" s="19"/>
      <c r="AR1689" s="19"/>
      <c r="AS1689" s="19"/>
      <c r="AT1689" s="19"/>
      <c r="AU1689" s="19"/>
      <c r="AV1689" s="19"/>
      <c r="AW1689" s="19"/>
      <c r="AX1689" s="19"/>
      <c r="AY1689" s="19"/>
      <c r="AZ1689" s="19"/>
      <c r="BA1689" s="19"/>
      <c r="BB1689" s="19"/>
      <c r="BC1689" s="19"/>
      <c r="BD1689" s="19"/>
      <c r="BE1689" s="19"/>
      <c r="BF1689" s="19"/>
      <c r="BG1689" s="19"/>
    </row>
    <row r="1690">
      <c r="B1690" s="26" t="s">
        <v>331</v>
      </c>
      <c r="C1690" s="19"/>
      <c r="D1690" s="19"/>
      <c r="E1690" s="19"/>
      <c r="F1690" s="19"/>
      <c r="G1690" s="19"/>
      <c r="H1690" s="19"/>
      <c r="I1690" s="19"/>
      <c r="J1690" s="19"/>
      <c r="K1690" s="19"/>
      <c r="L1690" s="19"/>
      <c r="M1690" s="19"/>
      <c r="N1690" s="19"/>
      <c r="O1690" s="19"/>
      <c r="P1690" s="19"/>
      <c r="Q1690" s="19"/>
      <c r="R1690" s="19"/>
      <c r="S1690" s="19"/>
      <c r="T1690" s="19"/>
      <c r="U1690" s="19"/>
      <c r="V1690" s="19"/>
      <c r="W1690" s="19"/>
      <c r="X1690" s="19"/>
      <c r="Y1690" s="19"/>
      <c r="Z1690" s="19"/>
      <c r="AA1690" s="19"/>
      <c r="AB1690" s="19"/>
      <c r="AC1690" s="19"/>
      <c r="AD1690" s="19"/>
      <c r="AE1690" s="19"/>
      <c r="AF1690" s="19"/>
      <c r="AG1690" s="19"/>
      <c r="AH1690" s="19"/>
      <c r="AI1690" s="19"/>
      <c r="AJ1690" s="19"/>
      <c r="AK1690" s="19"/>
      <c r="AL1690" s="19"/>
      <c r="AM1690" s="19"/>
      <c r="AN1690" s="19"/>
      <c r="AO1690" s="19"/>
      <c r="AP1690" s="19"/>
      <c r="AQ1690" s="19"/>
      <c r="AR1690" s="19"/>
      <c r="AS1690" s="19"/>
      <c r="AT1690" s="19"/>
      <c r="AU1690" s="19"/>
      <c r="AV1690" s="19"/>
      <c r="AW1690" s="19"/>
      <c r="AX1690" s="19"/>
      <c r="AY1690" s="19"/>
      <c r="AZ1690" s="19"/>
      <c r="BA1690" s="19"/>
      <c r="BB1690" s="19"/>
      <c r="BC1690" s="19"/>
      <c r="BD1690" s="19"/>
      <c r="BE1690" s="19"/>
      <c r="BF1690" s="19"/>
      <c r="BG1690" s="19"/>
    </row>
    <row r="1691">
      <c r="B1691" t="s">
        <v>649</v>
      </c>
      <c r="C1691" s="19" t="n">
        <v>0.0318576797964669</v>
      </c>
      <c r="D1691" s="19" t="n">
        <v>0.0265682870886211</v>
      </c>
      <c r="E1691" s="19" t="n">
        <v>0.0373497225262621</v>
      </c>
      <c r="F1691" s="19"/>
      <c r="G1691" s="19" t="n">
        <v>0.0312870400997785</v>
      </c>
      <c r="H1691" s="19" t="n">
        <v>0.0763074711808549</v>
      </c>
      <c r="I1691" s="19" t="n">
        <v>0.0398536187163126</v>
      </c>
      <c r="J1691" s="19" t="n">
        <v>0.0257459508854802</v>
      </c>
      <c r="K1691" s="19" t="n">
        <v>0.0145458128460746</v>
      </c>
      <c r="L1691" s="19" t="n">
        <v>0.00408033230281629</v>
      </c>
      <c r="M1691" s="19"/>
      <c r="N1691" s="19" t="n">
        <v>0.0533264592687744</v>
      </c>
      <c r="O1691" s="19" t="n">
        <v>0.0238010868864423</v>
      </c>
      <c r="P1691" s="19" t="n">
        <v>0.0232571109326806</v>
      </c>
      <c r="Q1691" s="19" t="n">
        <v>0.023456858620414</v>
      </c>
      <c r="R1691" s="19"/>
      <c r="S1691" s="19" t="n">
        <v>0.0590139420625417</v>
      </c>
      <c r="T1691" s="19" t="n">
        <v>0.0177606361647277</v>
      </c>
      <c r="U1691" s="19" t="n">
        <v>0.0125418935342907</v>
      </c>
      <c r="V1691" s="19" t="n">
        <v>0.053889691562109</v>
      </c>
      <c r="W1691" s="19" t="n">
        <v>0.0118444953739638</v>
      </c>
      <c r="X1691" s="19" t="n">
        <v>0.0494737366121681</v>
      </c>
      <c r="Y1691" s="19" t="n">
        <v>0.0216132590618468</v>
      </c>
      <c r="Z1691" s="19" t="n">
        <v>0.0200059125025287</v>
      </c>
      <c r="AA1691" s="19" t="n">
        <v>0.0257978952923785</v>
      </c>
      <c r="AB1691" s="19" t="n">
        <v>0.0196607843238301</v>
      </c>
      <c r="AC1691" s="19" t="n">
        <v>0.0558025577388603</v>
      </c>
      <c r="AD1691" s="19" t="n">
        <v>0</v>
      </c>
      <c r="AE1691" s="19"/>
      <c r="AF1691" s="19" t="n">
        <v>0.0301538147149537</v>
      </c>
      <c r="AG1691" s="19" t="n">
        <v>0.0310613529708723</v>
      </c>
      <c r="AH1691" s="19" t="n">
        <v>0.0347434456965377</v>
      </c>
      <c r="AI1691" s="19"/>
      <c r="AJ1691" s="19" t="n">
        <v>0.02856056863766</v>
      </c>
      <c r="AK1691" s="19" t="n">
        <v>0.0483825986540141</v>
      </c>
      <c r="AL1691" s="19" t="n">
        <v>0.0315800935776935</v>
      </c>
      <c r="AM1691" s="19" t="n">
        <v>0.122184157597406</v>
      </c>
      <c r="AN1691" s="19" t="n">
        <v>0.0130246459156194</v>
      </c>
      <c r="AO1691" s="19"/>
      <c r="AP1691" s="19" t="n">
        <v>0.0208626195791211</v>
      </c>
      <c r="AQ1691" s="19" t="n">
        <v>0.0456427476086517</v>
      </c>
      <c r="AR1691" s="19" t="n">
        <v>0.0241332258954889</v>
      </c>
      <c r="AS1691" s="19" t="n">
        <v>0.0610561237184115</v>
      </c>
      <c r="AT1691" s="19" t="n">
        <v>0</v>
      </c>
      <c r="AU1691" s="19"/>
      <c r="AV1691" s="19" t="n">
        <v>0.0492977629699899</v>
      </c>
      <c r="AW1691" s="19" t="n">
        <v>0.0102508959409666</v>
      </c>
      <c r="AX1691" s="19" t="n">
        <v>0.0106657516429387</v>
      </c>
      <c r="AY1691" s="19" t="n">
        <v>0.0587097912623794</v>
      </c>
      <c r="AZ1691" s="19" t="n">
        <v>0.0246240298956868</v>
      </c>
      <c r="BA1691" s="19" t="n">
        <v>0.0112679373916749</v>
      </c>
      <c r="BB1691" s="19"/>
      <c r="BC1691" s="19" t="n">
        <v>0.0117265225007722</v>
      </c>
      <c r="BD1691" s="19" t="n">
        <v>0.0239547340957536</v>
      </c>
      <c r="BE1691" s="19" t="n">
        <v>0.033297708527795</v>
      </c>
      <c r="BF1691" s="19" t="n">
        <v>0.0662929777800517</v>
      </c>
      <c r="BG1691" s="19" t="n">
        <v>0.111998042098827</v>
      </c>
    </row>
    <row r="1692">
      <c r="B1692" t="s">
        <v>650</v>
      </c>
      <c r="C1692" s="19" t="n">
        <v>0.0818190329315533</v>
      </c>
      <c r="D1692" s="19" t="n">
        <v>0.10733814498695</v>
      </c>
      <c r="E1692" s="19" t="n">
        <v>0.0573507415804789</v>
      </c>
      <c r="F1692" s="19"/>
      <c r="G1692" s="19" t="n">
        <v>0.121841425429679</v>
      </c>
      <c r="H1692" s="19" t="n">
        <v>0.0989120932455664</v>
      </c>
      <c r="I1692" s="19" t="n">
        <v>0.0954876060587009</v>
      </c>
      <c r="J1692" s="19" t="n">
        <v>0.0992381126510981</v>
      </c>
      <c r="K1692" s="19" t="n">
        <v>0.0310955530786765</v>
      </c>
      <c r="L1692" s="19" t="n">
        <v>0.0464658353143811</v>
      </c>
      <c r="M1692" s="19"/>
      <c r="N1692" s="19" t="n">
        <v>0.115212828097073</v>
      </c>
      <c r="O1692" s="19" t="n">
        <v>0.100820380568451</v>
      </c>
      <c r="P1692" s="19" t="n">
        <v>0.063890443049542</v>
      </c>
      <c r="Q1692" s="19" t="n">
        <v>0.0392571095570884</v>
      </c>
      <c r="R1692" s="19"/>
      <c r="S1692" s="19" t="n">
        <v>0.127972596998983</v>
      </c>
      <c r="T1692" s="19" t="n">
        <v>0.064955319703684</v>
      </c>
      <c r="U1692" s="19" t="n">
        <v>0.0373803333772543</v>
      </c>
      <c r="V1692" s="19" t="n">
        <v>0.119085011216617</v>
      </c>
      <c r="W1692" s="19" t="n">
        <v>0.0882850137668788</v>
      </c>
      <c r="X1692" s="19" t="n">
        <v>0.113655703640914</v>
      </c>
      <c r="Y1692" s="19" t="n">
        <v>0.0885305074326053</v>
      </c>
      <c r="Z1692" s="19" t="n">
        <v>0.0207951823659173</v>
      </c>
      <c r="AA1692" s="19" t="n">
        <v>0.0817459503587478</v>
      </c>
      <c r="AB1692" s="19" t="n">
        <v>0.0346041206719477</v>
      </c>
      <c r="AC1692" s="19" t="n">
        <v>0.0787543953949774</v>
      </c>
      <c r="AD1692" s="19" t="n">
        <v>0.0311620915076373</v>
      </c>
      <c r="AE1692" s="19"/>
      <c r="AF1692" s="19" t="n">
        <v>0.0935528057105144</v>
      </c>
      <c r="AG1692" s="19" t="n">
        <v>0.0676075032415153</v>
      </c>
      <c r="AH1692" s="19" t="n">
        <v>0.104365274778682</v>
      </c>
      <c r="AI1692" s="19"/>
      <c r="AJ1692" s="19" t="n">
        <v>0.0816092946669636</v>
      </c>
      <c r="AK1692" s="19" t="n">
        <v>0.0891592770976257</v>
      </c>
      <c r="AL1692" s="19" t="n">
        <v>0.0717682422404791</v>
      </c>
      <c r="AM1692" s="19" t="n">
        <v>0.181152055073146</v>
      </c>
      <c r="AN1692" s="19" t="n">
        <v>0.0766992475013299</v>
      </c>
      <c r="AO1692" s="19"/>
      <c r="AP1692" s="19" t="n">
        <v>0.0994304895305932</v>
      </c>
      <c r="AQ1692" s="19" t="n">
        <v>0.0846711089500973</v>
      </c>
      <c r="AR1692" s="19" t="n">
        <v>0.0524206085820275</v>
      </c>
      <c r="AS1692" s="19" t="n">
        <v>0.0837605240067528</v>
      </c>
      <c r="AT1692" s="19" t="n">
        <v>0.145839628723935</v>
      </c>
      <c r="AU1692" s="19"/>
      <c r="AV1692" s="19" t="n">
        <v>0.107183899784821</v>
      </c>
      <c r="AW1692" s="19" t="n">
        <v>0.0950297953476559</v>
      </c>
      <c r="AX1692" s="19" t="n">
        <v>0.0939670932899653</v>
      </c>
      <c r="AY1692" s="19" t="n">
        <v>0.0643532513756917</v>
      </c>
      <c r="AZ1692" s="19" t="n">
        <v>0.112216295935958</v>
      </c>
      <c r="BA1692" s="19" t="n">
        <v>0.0354043834761017</v>
      </c>
      <c r="BB1692" s="19"/>
      <c r="BC1692" s="19" t="n">
        <v>0.0743193670436867</v>
      </c>
      <c r="BD1692" s="19" t="n">
        <v>0.0531072325955911</v>
      </c>
      <c r="BE1692" s="19" t="n">
        <v>0.118331622251577</v>
      </c>
      <c r="BF1692" s="19" t="n">
        <v>0.0985110758976307</v>
      </c>
      <c r="BG1692" s="19" t="n">
        <v>0.197732947110617</v>
      </c>
    </row>
    <row r="1693">
      <c r="B1693" t="s">
        <v>651</v>
      </c>
      <c r="C1693" s="19" t="n">
        <v>0.152501149356185</v>
      </c>
      <c r="D1693" s="19" t="n">
        <v>0.174713801755532</v>
      </c>
      <c r="E1693" s="19" t="n">
        <v>0.131903256478025</v>
      </c>
      <c r="F1693" s="19"/>
      <c r="G1693" s="19" t="n">
        <v>0.212933458394026</v>
      </c>
      <c r="H1693" s="19" t="n">
        <v>0.217430517014682</v>
      </c>
      <c r="I1693" s="19" t="n">
        <v>0.165679961602486</v>
      </c>
      <c r="J1693" s="19" t="n">
        <v>0.144989597643646</v>
      </c>
      <c r="K1693" s="19" t="n">
        <v>0.0901884495823279</v>
      </c>
      <c r="L1693" s="19" t="n">
        <v>0.0895447301880127</v>
      </c>
      <c r="M1693" s="19"/>
      <c r="N1693" s="19" t="n">
        <v>0.184887854897306</v>
      </c>
      <c r="O1693" s="19" t="n">
        <v>0.140470121378371</v>
      </c>
      <c r="P1693" s="19" t="n">
        <v>0.147597607321663</v>
      </c>
      <c r="Q1693" s="19" t="n">
        <v>0.128720823148497</v>
      </c>
      <c r="R1693" s="19"/>
      <c r="S1693" s="19" t="n">
        <v>0.146666383248409</v>
      </c>
      <c r="T1693" s="19" t="n">
        <v>0.100684886757051</v>
      </c>
      <c r="U1693" s="19" t="n">
        <v>0.136527602534708</v>
      </c>
      <c r="V1693" s="19" t="n">
        <v>0.158280793942191</v>
      </c>
      <c r="W1693" s="19" t="n">
        <v>0.256833368838182</v>
      </c>
      <c r="X1693" s="19" t="n">
        <v>0.179991432975873</v>
      </c>
      <c r="Y1693" s="19" t="n">
        <v>0.131534661676615</v>
      </c>
      <c r="Z1693" s="19" t="n">
        <v>0.197003009845659</v>
      </c>
      <c r="AA1693" s="19" t="n">
        <v>0.167749641355189</v>
      </c>
      <c r="AB1693" s="19" t="n">
        <v>0.126831664279832</v>
      </c>
      <c r="AC1693" s="19" t="n">
        <v>0.115300374619445</v>
      </c>
      <c r="AD1693" s="19" t="n">
        <v>0.138881278059063</v>
      </c>
      <c r="AE1693" s="19"/>
      <c r="AF1693" s="19" t="n">
        <v>0.113302201648043</v>
      </c>
      <c r="AG1693" s="19" t="n">
        <v>0.191298745440341</v>
      </c>
      <c r="AH1693" s="19" t="n">
        <v>0.128440666242026</v>
      </c>
      <c r="AI1693" s="19"/>
      <c r="AJ1693" s="19" t="n">
        <v>0.132978921661254</v>
      </c>
      <c r="AK1693" s="19" t="n">
        <v>0.20933603076515</v>
      </c>
      <c r="AL1693" s="19" t="n">
        <v>0.159722063556623</v>
      </c>
      <c r="AM1693" s="19" t="n">
        <v>0.0385334531082441</v>
      </c>
      <c r="AN1693" s="19" t="n">
        <v>0.141982787460624</v>
      </c>
      <c r="AO1693" s="19"/>
      <c r="AP1693" s="19" t="n">
        <v>0.143064289767834</v>
      </c>
      <c r="AQ1693" s="19" t="n">
        <v>0.199279550648491</v>
      </c>
      <c r="AR1693" s="19" t="n">
        <v>0.109449719305429</v>
      </c>
      <c r="AS1693" s="19" t="n">
        <v>0.0860969912942187</v>
      </c>
      <c r="AT1693" s="19" t="n">
        <v>0.253437051076113</v>
      </c>
      <c r="AU1693" s="19"/>
      <c r="AV1693" s="19" t="n">
        <v>0.198357985690478</v>
      </c>
      <c r="AW1693" s="19" t="n">
        <v>0.144900686731108</v>
      </c>
      <c r="AX1693" s="19" t="n">
        <v>0.15870956424085</v>
      </c>
      <c r="AY1693" s="19" t="n">
        <v>0.119402505625848</v>
      </c>
      <c r="AZ1693" s="19" t="n">
        <v>0.229169658502814</v>
      </c>
      <c r="BA1693" s="19" t="n">
        <v>0.114869430956537</v>
      </c>
      <c r="BB1693" s="19"/>
      <c r="BC1693" s="19" t="n">
        <v>0.0749543281996612</v>
      </c>
      <c r="BD1693" s="19" t="n">
        <v>0.154597941325063</v>
      </c>
      <c r="BE1693" s="19" t="n">
        <v>0.173610373624136</v>
      </c>
      <c r="BF1693" s="19" t="n">
        <v>0.216962399812337</v>
      </c>
      <c r="BG1693" s="19" t="n">
        <v>0.151240965077991</v>
      </c>
    </row>
    <row r="1694">
      <c r="B1694" t="s">
        <v>652</v>
      </c>
      <c r="C1694" s="19" t="n">
        <v>0.108938830439778</v>
      </c>
      <c r="D1694" s="19" t="n">
        <v>0.133604164566449</v>
      </c>
      <c r="E1694" s="19" t="n">
        <v>0.078660456296371</v>
      </c>
      <c r="F1694" s="19"/>
      <c r="G1694" s="19" t="n">
        <v>0.17703181241002</v>
      </c>
      <c r="H1694" s="19" t="n">
        <v>0.161057627249439</v>
      </c>
      <c r="I1694" s="19" t="n">
        <v>0.104895449865545</v>
      </c>
      <c r="J1694" s="19" t="n">
        <v>0.0651076474136588</v>
      </c>
      <c r="K1694" s="19" t="n">
        <v>0.0672225333969157</v>
      </c>
      <c r="L1694" s="19" t="n">
        <v>0.0804989657861146</v>
      </c>
      <c r="M1694" s="19"/>
      <c r="N1694" s="19" t="n">
        <v>0.0813644805346216</v>
      </c>
      <c r="O1694" s="19" t="n">
        <v>0.141113709120066</v>
      </c>
      <c r="P1694" s="19" t="n">
        <v>0.0929436874934994</v>
      </c>
      <c r="Q1694" s="19" t="n">
        <v>0.121376525301111</v>
      </c>
      <c r="R1694" s="19"/>
      <c r="S1694" s="19" t="n">
        <v>0.129418637043868</v>
      </c>
      <c r="T1694" s="19" t="n">
        <v>0.111199118116517</v>
      </c>
      <c r="U1694" s="19" t="n">
        <v>0.102083233081328</v>
      </c>
      <c r="V1694" s="19" t="n">
        <v>0.154853264369738</v>
      </c>
      <c r="W1694" s="19" t="n">
        <v>0.0659591329921975</v>
      </c>
      <c r="X1694" s="19" t="n">
        <v>0.150104914748114</v>
      </c>
      <c r="Y1694" s="19" t="n">
        <v>0.148348921856076</v>
      </c>
      <c r="Z1694" s="19" t="n">
        <v>0.0933798362205674</v>
      </c>
      <c r="AA1694" s="19" t="n">
        <v>0.0710349432194947</v>
      </c>
      <c r="AB1694" s="19" t="n">
        <v>0.0689304132229956</v>
      </c>
      <c r="AC1694" s="19" t="n">
        <v>0.0583402041097953</v>
      </c>
      <c r="AD1694" s="19" t="n">
        <v>0.127229462997318</v>
      </c>
      <c r="AE1694" s="19"/>
      <c r="AF1694" s="19" t="n">
        <v>0.0946700825343947</v>
      </c>
      <c r="AG1694" s="19" t="n">
        <v>0.0990595777373478</v>
      </c>
      <c r="AH1694" s="19" t="n">
        <v>0.113046758970905</v>
      </c>
      <c r="AI1694" s="19"/>
      <c r="AJ1694" s="19" t="n">
        <v>0.0896182744531136</v>
      </c>
      <c r="AK1694" s="19" t="n">
        <v>0.108354473424262</v>
      </c>
      <c r="AL1694" s="19" t="n">
        <v>0.092845101216146</v>
      </c>
      <c r="AM1694" s="19" t="n">
        <v>0.0381178630370722</v>
      </c>
      <c r="AN1694" s="19" t="n">
        <v>0.101391123931083</v>
      </c>
      <c r="AO1694" s="19"/>
      <c r="AP1694" s="19" t="n">
        <v>0.0992285751127291</v>
      </c>
      <c r="AQ1694" s="19" t="n">
        <v>0.130617750978201</v>
      </c>
      <c r="AR1694" s="19" t="n">
        <v>0.151603383927859</v>
      </c>
      <c r="AS1694" s="19" t="n">
        <v>0.106215191108539</v>
      </c>
      <c r="AT1694" s="19" t="n">
        <v>0.0580026597144545</v>
      </c>
      <c r="AU1694" s="19"/>
      <c r="AV1694" s="19" t="n">
        <v>0.148183285083324</v>
      </c>
      <c r="AW1694" s="19" t="n">
        <v>0.113861104405796</v>
      </c>
      <c r="AX1694" s="19" t="n">
        <v>0.129375200855808</v>
      </c>
      <c r="AY1694" s="19" t="n">
        <v>0.0773671558499318</v>
      </c>
      <c r="AZ1694" s="19" t="n">
        <v>0.0765932649649369</v>
      </c>
      <c r="BA1694" s="19" t="n">
        <v>0.0833327399148351</v>
      </c>
      <c r="BB1694" s="19"/>
      <c r="BC1694" s="19" t="n">
        <v>0.102943507388917</v>
      </c>
      <c r="BD1694" s="19" t="n">
        <v>0.102924682020286</v>
      </c>
      <c r="BE1694" s="19" t="n">
        <v>0.105170308491989</v>
      </c>
      <c r="BF1694" s="19" t="n">
        <v>0.11722671290049</v>
      </c>
      <c r="BG1694" s="19" t="n">
        <v>0.117104115690342</v>
      </c>
    </row>
    <row r="1695">
      <c r="B1695" t="s">
        <v>653</v>
      </c>
      <c r="C1695" s="19" t="n">
        <v>0.210573588423922</v>
      </c>
      <c r="D1695" s="19" t="n">
        <v>0.224654325130186</v>
      </c>
      <c r="E1695" s="19" t="n">
        <v>0.198497495650743</v>
      </c>
      <c r="F1695" s="19"/>
      <c r="G1695" s="19" t="n">
        <v>0.182420270257936</v>
      </c>
      <c r="H1695" s="19" t="n">
        <v>0.167420015722799</v>
      </c>
      <c r="I1695" s="19" t="n">
        <v>0.182416355422207</v>
      </c>
      <c r="J1695" s="19" t="n">
        <v>0.231157899106368</v>
      </c>
      <c r="K1695" s="19" t="n">
        <v>0.278320528661058</v>
      </c>
      <c r="L1695" s="19" t="n">
        <v>0.230698617695138</v>
      </c>
      <c r="M1695" s="19"/>
      <c r="N1695" s="19" t="n">
        <v>0.22742543457554</v>
      </c>
      <c r="O1695" s="19" t="n">
        <v>0.191711558970814</v>
      </c>
      <c r="P1695" s="19" t="n">
        <v>0.217903095009187</v>
      </c>
      <c r="Q1695" s="19" t="n">
        <v>0.205465130470148</v>
      </c>
      <c r="R1695" s="19"/>
      <c r="S1695" s="19" t="n">
        <v>0.149322156273579</v>
      </c>
      <c r="T1695" s="19" t="n">
        <v>0.244138892425229</v>
      </c>
      <c r="U1695" s="19" t="n">
        <v>0.240941427117238</v>
      </c>
      <c r="V1695" s="19" t="n">
        <v>0.169934762265788</v>
      </c>
      <c r="W1695" s="19" t="n">
        <v>0.178166298742347</v>
      </c>
      <c r="X1695" s="19" t="n">
        <v>0.148950465278978</v>
      </c>
      <c r="Y1695" s="19" t="n">
        <v>0.269376512681457</v>
      </c>
      <c r="Z1695" s="19" t="n">
        <v>0.237549363539521</v>
      </c>
      <c r="AA1695" s="19" t="n">
        <v>0.229054218808898</v>
      </c>
      <c r="AB1695" s="19" t="n">
        <v>0.271257998957482</v>
      </c>
      <c r="AC1695" s="19" t="n">
        <v>0.24239444793758</v>
      </c>
      <c r="AD1695" s="19" t="n">
        <v>0.202962990374848</v>
      </c>
      <c r="AE1695" s="19"/>
      <c r="AF1695" s="19" t="n">
        <v>0.238147892403113</v>
      </c>
      <c r="AG1695" s="19" t="n">
        <v>0.208199542538149</v>
      </c>
      <c r="AH1695" s="19" t="n">
        <v>0.159735530864142</v>
      </c>
      <c r="AI1695" s="19"/>
      <c r="AJ1695" s="19" t="n">
        <v>0.222860252050597</v>
      </c>
      <c r="AK1695" s="19" t="n">
        <v>0.225904962595058</v>
      </c>
      <c r="AL1695" s="19" t="n">
        <v>0.155538699791421</v>
      </c>
      <c r="AM1695" s="19" t="n">
        <v>0.190020413406603</v>
      </c>
      <c r="AN1695" s="19" t="n">
        <v>0.159284981882313</v>
      </c>
      <c r="AO1695" s="19"/>
      <c r="AP1695" s="19" t="n">
        <v>0.177373685947122</v>
      </c>
      <c r="AQ1695" s="19" t="n">
        <v>0.203166684346797</v>
      </c>
      <c r="AR1695" s="19" t="n">
        <v>0.27731307752854</v>
      </c>
      <c r="AS1695" s="19" t="n">
        <v>0.251349134139509</v>
      </c>
      <c r="AT1695" s="19" t="n">
        <v>0.134018005302045</v>
      </c>
      <c r="AU1695" s="19"/>
      <c r="AV1695" s="19" t="n">
        <v>0.201110326463378</v>
      </c>
      <c r="AW1695" s="19" t="n">
        <v>0.203509163688448</v>
      </c>
      <c r="AX1695" s="19" t="n">
        <v>0.220187196313776</v>
      </c>
      <c r="AY1695" s="19" t="n">
        <v>0.251401261313471</v>
      </c>
      <c r="AZ1695" s="19" t="n">
        <v>0.148982855482287</v>
      </c>
      <c r="BA1695" s="19" t="n">
        <v>0.235930019340201</v>
      </c>
      <c r="BB1695" s="19"/>
      <c r="BC1695" s="19" t="n">
        <v>0.241671381546018</v>
      </c>
      <c r="BD1695" s="19" t="n">
        <v>0.192065843623425</v>
      </c>
      <c r="BE1695" s="19" t="n">
        <v>0.206969386514494</v>
      </c>
      <c r="BF1695" s="19" t="n">
        <v>0.198974863880945</v>
      </c>
      <c r="BG1695" s="19" t="n">
        <v>0.0704647895573316</v>
      </c>
    </row>
    <row r="1696">
      <c r="B1696" t="s">
        <v>654</v>
      </c>
      <c r="C1696" s="19" t="n">
        <v>0.12689328088266</v>
      </c>
      <c r="D1696" s="19" t="n">
        <v>0.108582048324877</v>
      </c>
      <c r="E1696" s="19" t="n">
        <v>0.146049089320813</v>
      </c>
      <c r="F1696" s="19"/>
      <c r="G1696" s="19" t="n">
        <v>0.107158824451081</v>
      </c>
      <c r="H1696" s="19" t="n">
        <v>0.0846864847998904</v>
      </c>
      <c r="I1696" s="19" t="n">
        <v>0.154511742013263</v>
      </c>
      <c r="J1696" s="19" t="n">
        <v>0.131348718124129</v>
      </c>
      <c r="K1696" s="19" t="n">
        <v>0.144670308263963</v>
      </c>
      <c r="L1696" s="19" t="n">
        <v>0.139766851324038</v>
      </c>
      <c r="M1696" s="19"/>
      <c r="N1696" s="19" t="n">
        <v>0.112739814805466</v>
      </c>
      <c r="O1696" s="19" t="n">
        <v>0.13980057916962</v>
      </c>
      <c r="P1696" s="19" t="n">
        <v>0.106005354900214</v>
      </c>
      <c r="Q1696" s="19" t="n">
        <v>0.148857967004853</v>
      </c>
      <c r="R1696" s="19"/>
      <c r="S1696" s="19" t="n">
        <v>0.166240908161358</v>
      </c>
      <c r="T1696" s="19" t="n">
        <v>0.121640495119523</v>
      </c>
      <c r="U1696" s="19" t="n">
        <v>0.179494541102909</v>
      </c>
      <c r="V1696" s="19" t="n">
        <v>0.0767071851206353</v>
      </c>
      <c r="W1696" s="19" t="n">
        <v>0.10265109041644</v>
      </c>
      <c r="X1696" s="19" t="n">
        <v>0.0370778190302632</v>
      </c>
      <c r="Y1696" s="19" t="n">
        <v>0.154833867919732</v>
      </c>
      <c r="Z1696" s="19" t="n">
        <v>0.0604795939321387</v>
      </c>
      <c r="AA1696" s="19" t="n">
        <v>0.126549846593293</v>
      </c>
      <c r="AB1696" s="19" t="n">
        <v>0.127813139610375</v>
      </c>
      <c r="AC1696" s="19" t="n">
        <v>0.201730742949131</v>
      </c>
      <c r="AD1696" s="19" t="n">
        <v>0.182355670735341</v>
      </c>
      <c r="AE1696" s="19"/>
      <c r="AF1696" s="19" t="n">
        <v>0.116235542803077</v>
      </c>
      <c r="AG1696" s="19" t="n">
        <v>0.138604581596122</v>
      </c>
      <c r="AH1696" s="19" t="n">
        <v>0.106867129195194</v>
      </c>
      <c r="AI1696" s="19"/>
      <c r="AJ1696" s="19" t="n">
        <v>0.104807108125793</v>
      </c>
      <c r="AK1696" s="19" t="n">
        <v>0.110202502933925</v>
      </c>
      <c r="AL1696" s="19" t="n">
        <v>0.252582376971857</v>
      </c>
      <c r="AM1696" s="19" t="n">
        <v>0.203277756983928</v>
      </c>
      <c r="AN1696" s="19" t="n">
        <v>0.136988891568371</v>
      </c>
      <c r="AO1696" s="19"/>
      <c r="AP1696" s="19" t="n">
        <v>0.0924843657982932</v>
      </c>
      <c r="AQ1696" s="19" t="n">
        <v>0.121572719035197</v>
      </c>
      <c r="AR1696" s="19" t="n">
        <v>0.187240993614198</v>
      </c>
      <c r="AS1696" s="19" t="n">
        <v>0.14693418861276</v>
      </c>
      <c r="AT1696" s="19" t="n">
        <v>0.077843725694112</v>
      </c>
      <c r="AU1696" s="19"/>
      <c r="AV1696" s="19" t="n">
        <v>0.0955392371242055</v>
      </c>
      <c r="AW1696" s="19" t="n">
        <v>0.101928605793053</v>
      </c>
      <c r="AX1696" s="19" t="n">
        <v>0.255652235834314</v>
      </c>
      <c r="AY1696" s="19" t="n">
        <v>0.117234137815869</v>
      </c>
      <c r="AZ1696" s="19" t="n">
        <v>0.135017775616097</v>
      </c>
      <c r="BA1696" s="19" t="n">
        <v>0.0987020136122739</v>
      </c>
      <c r="BB1696" s="19"/>
      <c r="BC1696" s="19" t="n">
        <v>0.136185104443449</v>
      </c>
      <c r="BD1696" s="19" t="n">
        <v>0.148364150042633</v>
      </c>
      <c r="BE1696" s="19" t="n">
        <v>0.149420436197092</v>
      </c>
      <c r="BF1696" s="19" t="n">
        <v>0.0518480059130288</v>
      </c>
      <c r="BG1696" s="19" t="n">
        <v>0.193855718007639</v>
      </c>
    </row>
    <row r="1697">
      <c r="B1697" t="s">
        <v>655</v>
      </c>
      <c r="C1697" s="19" t="n">
        <v>0.18410894956801</v>
      </c>
      <c r="D1697" s="19" t="n">
        <v>0.148319614641634</v>
      </c>
      <c r="E1697" s="19" t="n">
        <v>0.219271479854084</v>
      </c>
      <c r="F1697" s="19"/>
      <c r="G1697" s="19" t="n">
        <v>0.115487123413455</v>
      </c>
      <c r="H1697" s="19" t="n">
        <v>0.111259483285743</v>
      </c>
      <c r="I1697" s="19" t="n">
        <v>0.220632056167383</v>
      </c>
      <c r="J1697" s="19" t="n">
        <v>0.167851377222075</v>
      </c>
      <c r="K1697" s="19" t="n">
        <v>0.257138125198386</v>
      </c>
      <c r="L1697" s="19" t="n">
        <v>0.231764287860429</v>
      </c>
      <c r="M1697" s="19"/>
      <c r="N1697" s="19" t="n">
        <v>0.166126275570004</v>
      </c>
      <c r="O1697" s="19" t="n">
        <v>0.205920482605143</v>
      </c>
      <c r="P1697" s="19" t="n">
        <v>0.171410167366743</v>
      </c>
      <c r="Q1697" s="19" t="n">
        <v>0.193845100936346</v>
      </c>
      <c r="R1697" s="19"/>
      <c r="S1697" s="19" t="n">
        <v>0.150526344498362</v>
      </c>
      <c r="T1697" s="19" t="n">
        <v>0.197618502987518</v>
      </c>
      <c r="U1697" s="19" t="n">
        <v>0.172777821535886</v>
      </c>
      <c r="V1697" s="19" t="n">
        <v>0.170623795793284</v>
      </c>
      <c r="W1697" s="19" t="n">
        <v>0.178298366823383</v>
      </c>
      <c r="X1697" s="19" t="n">
        <v>0.161703970856917</v>
      </c>
      <c r="Y1697" s="19" t="n">
        <v>0.110036406838323</v>
      </c>
      <c r="Z1697" s="19" t="n">
        <v>0.267281521897128</v>
      </c>
      <c r="AA1697" s="19" t="n">
        <v>0.209973100218587</v>
      </c>
      <c r="AB1697" s="19" t="n">
        <v>0.243727386048655</v>
      </c>
      <c r="AC1697" s="19" t="n">
        <v>0.16149268053175</v>
      </c>
      <c r="AD1697" s="19" t="n">
        <v>0.292008107937973</v>
      </c>
      <c r="AE1697" s="19"/>
      <c r="AF1697" s="19" t="n">
        <v>0.202721430751583</v>
      </c>
      <c r="AG1697" s="19" t="n">
        <v>0.176490141208754</v>
      </c>
      <c r="AH1697" s="19" t="n">
        <v>0.182716775610495</v>
      </c>
      <c r="AI1697" s="19"/>
      <c r="AJ1697" s="19" t="n">
        <v>0.213052736608146</v>
      </c>
      <c r="AK1697" s="19" t="n">
        <v>0.136217823227862</v>
      </c>
      <c r="AL1697" s="19" t="n">
        <v>0.182211913327293</v>
      </c>
      <c r="AM1697" s="19" t="n">
        <v>0.127654707792719</v>
      </c>
      <c r="AN1697" s="19" t="n">
        <v>0.21734858642686</v>
      </c>
      <c r="AO1697" s="19"/>
      <c r="AP1697" s="19" t="n">
        <v>0.223810781489412</v>
      </c>
      <c r="AQ1697" s="19" t="n">
        <v>0.144952531738162</v>
      </c>
      <c r="AR1697" s="19" t="n">
        <v>0.165134663085943</v>
      </c>
      <c r="AS1697" s="19" t="n">
        <v>0.135155263819549</v>
      </c>
      <c r="AT1697" s="19" t="n">
        <v>0.210567568612113</v>
      </c>
      <c r="AU1697" s="19"/>
      <c r="AV1697" s="19" t="n">
        <v>0.135423853637066</v>
      </c>
      <c r="AW1697" s="19" t="n">
        <v>0.214202410079488</v>
      </c>
      <c r="AX1697" s="19" t="n">
        <v>0.122776547492406</v>
      </c>
      <c r="AY1697" s="19" t="n">
        <v>0.182590369096655</v>
      </c>
      <c r="AZ1697" s="19" t="n">
        <v>0.153962539052201</v>
      </c>
      <c r="BA1697" s="19" t="n">
        <v>0.200399954009436</v>
      </c>
      <c r="BB1697" s="19"/>
      <c r="BC1697" s="19" t="n">
        <v>0.233714902337221</v>
      </c>
      <c r="BD1697" s="19" t="n">
        <v>0.197548935671222</v>
      </c>
      <c r="BE1697" s="19" t="n">
        <v>0.155069332644533</v>
      </c>
      <c r="BF1697" s="19" t="n">
        <v>0.163486145035387</v>
      </c>
      <c r="BG1697" s="19" t="n">
        <v>0.0992637988048346</v>
      </c>
    </row>
    <row r="1698">
      <c r="B1698" t="s">
        <v>123</v>
      </c>
      <c r="C1698" s="19" t="n">
        <v>0.103307488601425</v>
      </c>
      <c r="D1698" s="19" t="n">
        <v>0.0762196135057516</v>
      </c>
      <c r="E1698" s="19" t="n">
        <v>0.130917758293222</v>
      </c>
      <c r="F1698" s="19"/>
      <c r="G1698" s="19" t="n">
        <v>0.0518400455440246</v>
      </c>
      <c r="H1698" s="19" t="n">
        <v>0.0829263075010258</v>
      </c>
      <c r="I1698" s="19" t="n">
        <v>0.0365232101541031</v>
      </c>
      <c r="J1698" s="19" t="n">
        <v>0.134560696953545</v>
      </c>
      <c r="K1698" s="19" t="n">
        <v>0.116818688972599</v>
      </c>
      <c r="L1698" s="19" t="n">
        <v>0.177180379529071</v>
      </c>
      <c r="M1698" s="19"/>
      <c r="N1698" s="19" t="n">
        <v>0.058916852251216</v>
      </c>
      <c r="O1698" s="19" t="n">
        <v>0.0563620813010934</v>
      </c>
      <c r="P1698" s="19" t="n">
        <v>0.176992533926472</v>
      </c>
      <c r="Q1698" s="19" t="n">
        <v>0.139020484961543</v>
      </c>
      <c r="R1698" s="19"/>
      <c r="S1698" s="19" t="n">
        <v>0.0708390317128998</v>
      </c>
      <c r="T1698" s="19" t="n">
        <v>0.14200214872575</v>
      </c>
      <c r="U1698" s="19" t="n">
        <v>0.118253147716386</v>
      </c>
      <c r="V1698" s="19" t="n">
        <v>0.0966254957296373</v>
      </c>
      <c r="W1698" s="19" t="n">
        <v>0.117962233046608</v>
      </c>
      <c r="X1698" s="19" t="n">
        <v>0.159041956856774</v>
      </c>
      <c r="Y1698" s="19" t="n">
        <v>0.0757258625333447</v>
      </c>
      <c r="Z1698" s="19" t="n">
        <v>0.103505579696541</v>
      </c>
      <c r="AA1698" s="19" t="n">
        <v>0.088094404153412</v>
      </c>
      <c r="AB1698" s="19" t="n">
        <v>0.107174492884883</v>
      </c>
      <c r="AC1698" s="19" t="n">
        <v>0.086184596718462</v>
      </c>
      <c r="AD1698" s="19" t="n">
        <v>0.02540039838782</v>
      </c>
      <c r="AE1698" s="19"/>
      <c r="AF1698" s="19" t="n">
        <v>0.111216229434322</v>
      </c>
      <c r="AG1698" s="19" t="n">
        <v>0.0876785552668988</v>
      </c>
      <c r="AH1698" s="19" t="n">
        <v>0.170084418642019</v>
      </c>
      <c r="AI1698" s="19"/>
      <c r="AJ1698" s="19" t="n">
        <v>0.126512843796473</v>
      </c>
      <c r="AK1698" s="19" t="n">
        <v>0.0724423313021032</v>
      </c>
      <c r="AL1698" s="19" t="n">
        <v>0.0537515093184872</v>
      </c>
      <c r="AM1698" s="19" t="n">
        <v>0.0990595930008822</v>
      </c>
      <c r="AN1698" s="19" t="n">
        <v>0.1532797353138</v>
      </c>
      <c r="AO1698" s="19"/>
      <c r="AP1698" s="19" t="n">
        <v>0.143745192774895</v>
      </c>
      <c r="AQ1698" s="19" t="n">
        <v>0.0700969066944034</v>
      </c>
      <c r="AR1698" s="19" t="n">
        <v>0.0327043280605135</v>
      </c>
      <c r="AS1698" s="19" t="n">
        <v>0.129432583300259</v>
      </c>
      <c r="AT1698" s="19" t="n">
        <v>0.120291360877227</v>
      </c>
      <c r="AU1698" s="19"/>
      <c r="AV1698" s="19" t="n">
        <v>0.0649036492467368</v>
      </c>
      <c r="AW1698" s="19" t="n">
        <v>0.116317338013484</v>
      </c>
      <c r="AX1698" s="19" t="n">
        <v>0.00866641032994226</v>
      </c>
      <c r="AY1698" s="19" t="n">
        <v>0.128941527660154</v>
      </c>
      <c r="AZ1698" s="19" t="n">
        <v>0.119433580550019</v>
      </c>
      <c r="BA1698" s="19" t="n">
        <v>0.220093521298941</v>
      </c>
      <c r="BB1698" s="19"/>
      <c r="BC1698" s="19" t="n">
        <v>0.124484886540275</v>
      </c>
      <c r="BD1698" s="19" t="n">
        <v>0.127436480626025</v>
      </c>
      <c r="BE1698" s="19" t="n">
        <v>0.0581308317483837</v>
      </c>
      <c r="BF1698" s="19" t="n">
        <v>0.0866978187801306</v>
      </c>
      <c r="BG1698" s="19" t="n">
        <v>0.0583396236524177</v>
      </c>
    </row>
    <row r="1699">
      <c r="C1699" s="19"/>
      <c r="D1699" s="19"/>
      <c r="E1699" s="19"/>
      <c r="F1699" s="19"/>
      <c r="G1699" s="19"/>
      <c r="H1699" s="19"/>
      <c r="I1699" s="19"/>
      <c r="J1699" s="19"/>
      <c r="K1699" s="19"/>
      <c r="L1699" s="19"/>
      <c r="M1699" s="19"/>
      <c r="N1699" s="19"/>
      <c r="O1699" s="19"/>
      <c r="P1699" s="19"/>
      <c r="Q1699" s="19"/>
      <c r="R1699" s="19"/>
      <c r="S1699" s="19"/>
      <c r="T1699" s="19"/>
      <c r="U1699" s="19"/>
      <c r="V1699" s="19"/>
      <c r="W1699" s="19"/>
      <c r="X1699" s="19"/>
      <c r="Y1699" s="19"/>
      <c r="Z1699" s="19"/>
      <c r="AA1699" s="19"/>
      <c r="AB1699" s="19"/>
      <c r="AC1699" s="19"/>
      <c r="AD1699" s="19"/>
      <c r="AE1699" s="19"/>
      <c r="AF1699" s="19"/>
      <c r="AG1699" s="19"/>
      <c r="AH1699" s="19"/>
      <c r="AI1699" s="19"/>
      <c r="AJ1699" s="19"/>
      <c r="AK1699" s="19"/>
      <c r="AL1699" s="19"/>
      <c r="AM1699" s="19"/>
      <c r="AN1699" s="19"/>
      <c r="AO1699" s="19"/>
      <c r="AP1699" s="19"/>
      <c r="AQ1699" s="19"/>
      <c r="AR1699" s="19"/>
      <c r="AS1699" s="19"/>
      <c r="AT1699" s="19"/>
      <c r="AU1699" s="19"/>
      <c r="AV1699" s="19"/>
      <c r="AW1699" s="19"/>
      <c r="AX1699" s="19"/>
      <c r="AY1699" s="19"/>
      <c r="AZ1699" s="19"/>
      <c r="BA1699" s="19"/>
      <c r="BB1699" s="19"/>
      <c r="BC1699" s="19"/>
      <c r="BD1699" s="19"/>
      <c r="BE1699" s="19"/>
      <c r="BF1699" s="19"/>
      <c r="BG1699" s="19"/>
    </row>
    <row r="1700">
      <c r="B1700" s="7" t="s">
        <v>661</v>
      </c>
      <c r="C1700" s="19"/>
      <c r="D1700" s="19"/>
      <c r="E1700" s="19"/>
      <c r="F1700" s="19"/>
      <c r="G1700" s="19"/>
      <c r="H1700" s="19"/>
      <c r="I1700" s="19"/>
      <c r="J1700" s="19"/>
      <c r="K1700" s="19"/>
      <c r="L1700" s="19"/>
      <c r="M1700" s="19"/>
      <c r="N1700" s="19"/>
      <c r="O1700" s="19"/>
      <c r="P1700" s="19"/>
      <c r="Q1700" s="19"/>
      <c r="R1700" s="19"/>
      <c r="S1700" s="19"/>
      <c r="T1700" s="19"/>
      <c r="U1700" s="19"/>
      <c r="V1700" s="19"/>
      <c r="W1700" s="19"/>
      <c r="X1700" s="19"/>
      <c r="Y1700" s="19"/>
      <c r="Z1700" s="19"/>
      <c r="AA1700" s="19"/>
      <c r="AB1700" s="19"/>
      <c r="AC1700" s="19"/>
      <c r="AD1700" s="19"/>
      <c r="AE1700" s="19"/>
      <c r="AF1700" s="19"/>
      <c r="AG1700" s="19"/>
      <c r="AH1700" s="19"/>
      <c r="AI1700" s="19"/>
      <c r="AJ1700" s="19"/>
      <c r="AK1700" s="19"/>
      <c r="AL1700" s="19"/>
      <c r="AM1700" s="19"/>
      <c r="AN1700" s="19"/>
      <c r="AO1700" s="19"/>
      <c r="AP1700" s="19"/>
      <c r="AQ1700" s="19"/>
      <c r="AR1700" s="19"/>
      <c r="AS1700" s="19"/>
      <c r="AT1700" s="19"/>
      <c r="AU1700" s="19"/>
      <c r="AV1700" s="19"/>
      <c r="AW1700" s="19"/>
      <c r="AX1700" s="19"/>
      <c r="AY1700" s="19"/>
      <c r="AZ1700" s="19"/>
      <c r="BA1700" s="19"/>
      <c r="BB1700" s="19"/>
      <c r="BC1700" s="19"/>
      <c r="BD1700" s="19"/>
      <c r="BE1700" s="19"/>
      <c r="BF1700" s="19"/>
      <c r="BG1700" s="19"/>
    </row>
    <row r="1701">
      <c r="B1701" s="26" t="s">
        <v>331</v>
      </c>
      <c r="C1701" s="19"/>
      <c r="D1701" s="19"/>
      <c r="E1701" s="19"/>
      <c r="F1701" s="19"/>
      <c r="G1701" s="19"/>
      <c r="H1701" s="19"/>
      <c r="I1701" s="19"/>
      <c r="J1701" s="19"/>
      <c r="K1701" s="19"/>
      <c r="L1701" s="19"/>
      <c r="M1701" s="19"/>
      <c r="N1701" s="19"/>
      <c r="O1701" s="19"/>
      <c r="P1701" s="19"/>
      <c r="Q1701" s="19"/>
      <c r="R1701" s="19"/>
      <c r="S1701" s="19"/>
      <c r="T1701" s="19"/>
      <c r="U1701" s="19"/>
      <c r="V1701" s="19"/>
      <c r="W1701" s="19"/>
      <c r="X1701" s="19"/>
      <c r="Y1701" s="19"/>
      <c r="Z1701" s="19"/>
      <c r="AA1701" s="19"/>
      <c r="AB1701" s="19"/>
      <c r="AC1701" s="19"/>
      <c r="AD1701" s="19"/>
      <c r="AE1701" s="19"/>
      <c r="AF1701" s="19"/>
      <c r="AG1701" s="19"/>
      <c r="AH1701" s="19"/>
      <c r="AI1701" s="19"/>
      <c r="AJ1701" s="19"/>
      <c r="AK1701" s="19"/>
      <c r="AL1701" s="19"/>
      <c r="AM1701" s="19"/>
      <c r="AN1701" s="19"/>
      <c r="AO1701" s="19"/>
      <c r="AP1701" s="19"/>
      <c r="AQ1701" s="19"/>
      <c r="AR1701" s="19"/>
      <c r="AS1701" s="19"/>
      <c r="AT1701" s="19"/>
      <c r="AU1701" s="19"/>
      <c r="AV1701" s="19"/>
      <c r="AW1701" s="19"/>
      <c r="AX1701" s="19"/>
      <c r="AY1701" s="19"/>
      <c r="AZ1701" s="19"/>
      <c r="BA1701" s="19"/>
      <c r="BB1701" s="19"/>
      <c r="BC1701" s="19"/>
      <c r="BD1701" s="19"/>
      <c r="BE1701" s="19"/>
      <c r="BF1701" s="19"/>
      <c r="BG1701" s="19"/>
    </row>
    <row r="1702">
      <c r="B1702" t="s">
        <v>649</v>
      </c>
      <c r="C1702" s="19" t="n">
        <v>0.0872796539029047</v>
      </c>
      <c r="D1702" s="19" t="n">
        <v>0.0872791440028834</v>
      </c>
      <c r="E1702" s="19" t="n">
        <v>0.0880318954261068</v>
      </c>
      <c r="F1702" s="19"/>
      <c r="G1702" s="19" t="n">
        <v>0.0674351251589264</v>
      </c>
      <c r="H1702" s="19" t="n">
        <v>0.112615400933797</v>
      </c>
      <c r="I1702" s="19" t="n">
        <v>0.0970593654770658</v>
      </c>
      <c r="J1702" s="19" t="n">
        <v>0.0842210296402194</v>
      </c>
      <c r="K1702" s="19" t="n">
        <v>0.0371629608669886</v>
      </c>
      <c r="L1702" s="19" t="n">
        <v>0.105990268964317</v>
      </c>
      <c r="M1702" s="19"/>
      <c r="N1702" s="19" t="n">
        <v>0.108250545308247</v>
      </c>
      <c r="O1702" s="19" t="n">
        <v>0.0841774997592135</v>
      </c>
      <c r="P1702" s="19" t="n">
        <v>0.0752785688002076</v>
      </c>
      <c r="Q1702" s="19" t="n">
        <v>0.077451079713723</v>
      </c>
      <c r="R1702" s="19"/>
      <c r="S1702" s="19" t="n">
        <v>0.11695270255378</v>
      </c>
      <c r="T1702" s="19" t="n">
        <v>0.033833038201962</v>
      </c>
      <c r="U1702" s="19" t="n">
        <v>0.0861730103440875</v>
      </c>
      <c r="V1702" s="19" t="n">
        <v>0.0883873311464613</v>
      </c>
      <c r="W1702" s="19" t="n">
        <v>0.108405843494151</v>
      </c>
      <c r="X1702" s="19" t="n">
        <v>0.115119397185042</v>
      </c>
      <c r="Y1702" s="19" t="n">
        <v>0.0506964002421348</v>
      </c>
      <c r="Z1702" s="19" t="n">
        <v>0</v>
      </c>
      <c r="AA1702" s="19" t="n">
        <v>0.0837283619263895</v>
      </c>
      <c r="AB1702" s="19" t="n">
        <v>0.10647343833923</v>
      </c>
      <c r="AC1702" s="19" t="n">
        <v>0.16154989896396</v>
      </c>
      <c r="AD1702" s="19" t="n">
        <v>0.0621187605664993</v>
      </c>
      <c r="AE1702" s="19"/>
      <c r="AF1702" s="19" t="n">
        <v>0.101427777709447</v>
      </c>
      <c r="AG1702" s="19" t="n">
        <v>0.081174540687453</v>
      </c>
      <c r="AH1702" s="19" t="n">
        <v>0.108414198466434</v>
      </c>
      <c r="AI1702" s="19"/>
      <c r="AJ1702" s="19" t="n">
        <v>0.0899017855842948</v>
      </c>
      <c r="AK1702" s="19" t="n">
        <v>0.103201925292478</v>
      </c>
      <c r="AL1702" s="19" t="n">
        <v>0.0592161484833716</v>
      </c>
      <c r="AM1702" s="19" t="n">
        <v>0.0503665199554591</v>
      </c>
      <c r="AN1702" s="19" t="n">
        <v>0.0666202606796914</v>
      </c>
      <c r="AO1702" s="19"/>
      <c r="AP1702" s="19" t="n">
        <v>0.0895993003689874</v>
      </c>
      <c r="AQ1702" s="19" t="n">
        <v>0.106501609575772</v>
      </c>
      <c r="AR1702" s="19" t="n">
        <v>0.0689298628859486</v>
      </c>
      <c r="AS1702" s="19" t="n">
        <v>0.0653529171981966</v>
      </c>
      <c r="AT1702" s="19" t="n">
        <v>0.0949793211186125</v>
      </c>
      <c r="AU1702" s="19"/>
      <c r="AV1702" s="19" t="n">
        <v>0.108620727181612</v>
      </c>
      <c r="AW1702" s="19" t="n">
        <v>0.082264286685688</v>
      </c>
      <c r="AX1702" s="19" t="n">
        <v>0.0532527231092327</v>
      </c>
      <c r="AY1702" s="19" t="n">
        <v>0.0754609416560349</v>
      </c>
      <c r="AZ1702" s="19" t="n">
        <v>0.0720087154002134</v>
      </c>
      <c r="BA1702" s="19" t="n">
        <v>0.100661112190911</v>
      </c>
      <c r="BB1702" s="19"/>
      <c r="BC1702" s="19" t="n">
        <v>0.070016556585256</v>
      </c>
      <c r="BD1702" s="19" t="n">
        <v>0.0712329368468955</v>
      </c>
      <c r="BE1702" s="19" t="n">
        <v>0.0819032172500144</v>
      </c>
      <c r="BF1702" s="19" t="n">
        <v>0.10884096174841</v>
      </c>
      <c r="BG1702" s="19" t="n">
        <v>0.246495154976589</v>
      </c>
    </row>
    <row r="1703">
      <c r="B1703" t="s">
        <v>650</v>
      </c>
      <c r="C1703" s="19" t="n">
        <v>0.165039319544473</v>
      </c>
      <c r="D1703" s="19" t="n">
        <v>0.165855669491347</v>
      </c>
      <c r="E1703" s="19" t="n">
        <v>0.163011592262383</v>
      </c>
      <c r="F1703" s="19"/>
      <c r="G1703" s="19" t="n">
        <v>0.158849168746256</v>
      </c>
      <c r="H1703" s="19" t="n">
        <v>0.164570926583855</v>
      </c>
      <c r="I1703" s="19" t="n">
        <v>0.163897382389135</v>
      </c>
      <c r="J1703" s="19" t="n">
        <v>0.147475826365248</v>
      </c>
      <c r="K1703" s="19" t="n">
        <v>0.13983479264187</v>
      </c>
      <c r="L1703" s="19" t="n">
        <v>0.200227734889977</v>
      </c>
      <c r="M1703" s="19"/>
      <c r="N1703" s="19" t="n">
        <v>0.192507283719632</v>
      </c>
      <c r="O1703" s="19" t="n">
        <v>0.179705169766299</v>
      </c>
      <c r="P1703" s="19" t="n">
        <v>0.153265182252823</v>
      </c>
      <c r="Q1703" s="19" t="n">
        <v>0.128784847109114</v>
      </c>
      <c r="R1703" s="19"/>
      <c r="S1703" s="19" t="n">
        <v>0.218135386430223</v>
      </c>
      <c r="T1703" s="19" t="n">
        <v>0.137813741081592</v>
      </c>
      <c r="U1703" s="19" t="n">
        <v>0.185187472805093</v>
      </c>
      <c r="V1703" s="19" t="n">
        <v>0.170050028439678</v>
      </c>
      <c r="W1703" s="19" t="n">
        <v>0.187642914488189</v>
      </c>
      <c r="X1703" s="19" t="n">
        <v>0.12526750419918</v>
      </c>
      <c r="Y1703" s="19" t="n">
        <v>0.134940192949148</v>
      </c>
      <c r="Z1703" s="19" t="n">
        <v>0.130019682129963</v>
      </c>
      <c r="AA1703" s="19" t="n">
        <v>0.171479139310834</v>
      </c>
      <c r="AB1703" s="19" t="n">
        <v>0.133892738479924</v>
      </c>
      <c r="AC1703" s="19" t="n">
        <v>0.229135516762503</v>
      </c>
      <c r="AD1703" s="19" t="n">
        <v>0.092832414394704</v>
      </c>
      <c r="AE1703" s="19"/>
      <c r="AF1703" s="19" t="n">
        <v>0.162649465150631</v>
      </c>
      <c r="AG1703" s="19" t="n">
        <v>0.189272350287963</v>
      </c>
      <c r="AH1703" s="19" t="n">
        <v>0.122796597901667</v>
      </c>
      <c r="AI1703" s="19"/>
      <c r="AJ1703" s="19" t="n">
        <v>0.20113676804548</v>
      </c>
      <c r="AK1703" s="19" t="n">
        <v>0.176341546173141</v>
      </c>
      <c r="AL1703" s="19" t="n">
        <v>0.15540823200639</v>
      </c>
      <c r="AM1703" s="19" t="n">
        <v>0.195491399061393</v>
      </c>
      <c r="AN1703" s="19" t="n">
        <v>0.14528202251548</v>
      </c>
      <c r="AO1703" s="19"/>
      <c r="AP1703" s="19" t="n">
        <v>0.226299705783903</v>
      </c>
      <c r="AQ1703" s="19" t="n">
        <v>0.187666411904647</v>
      </c>
      <c r="AR1703" s="19" t="n">
        <v>0.180554332759122</v>
      </c>
      <c r="AS1703" s="19" t="n">
        <v>0.136406069247897</v>
      </c>
      <c r="AT1703" s="19" t="n">
        <v>0.105459495687315</v>
      </c>
      <c r="AU1703" s="19"/>
      <c r="AV1703" s="19" t="n">
        <v>0.208769864239452</v>
      </c>
      <c r="AW1703" s="19" t="n">
        <v>0.222705204604474</v>
      </c>
      <c r="AX1703" s="19" t="n">
        <v>0.144811456375914</v>
      </c>
      <c r="AY1703" s="19" t="n">
        <v>0.134934907273449</v>
      </c>
      <c r="AZ1703" s="19" t="n">
        <v>0.0681804499345126</v>
      </c>
      <c r="BA1703" s="19" t="n">
        <v>0.190410343925093</v>
      </c>
      <c r="BB1703" s="19"/>
      <c r="BC1703" s="19" t="n">
        <v>0.127265942084903</v>
      </c>
      <c r="BD1703" s="19" t="n">
        <v>0.120358945078081</v>
      </c>
      <c r="BE1703" s="19" t="n">
        <v>0.203718332648827</v>
      </c>
      <c r="BF1703" s="19" t="n">
        <v>0.1935041344315</v>
      </c>
      <c r="BG1703" s="19" t="n">
        <v>0.344818880718671</v>
      </c>
    </row>
    <row r="1704">
      <c r="B1704" t="s">
        <v>651</v>
      </c>
      <c r="C1704" s="19" t="n">
        <v>0.292338228165679</v>
      </c>
      <c r="D1704" s="19" t="n">
        <v>0.305267551164741</v>
      </c>
      <c r="E1704" s="19" t="n">
        <v>0.279826371090259</v>
      </c>
      <c r="F1704" s="19"/>
      <c r="G1704" s="19" t="n">
        <v>0.313409361409392</v>
      </c>
      <c r="H1704" s="19" t="n">
        <v>0.352773382955683</v>
      </c>
      <c r="I1704" s="19" t="n">
        <v>0.225030568894112</v>
      </c>
      <c r="J1704" s="19" t="n">
        <v>0.276983946103386</v>
      </c>
      <c r="K1704" s="19" t="n">
        <v>0.322419059203983</v>
      </c>
      <c r="L1704" s="19" t="n">
        <v>0.273272940665663</v>
      </c>
      <c r="M1704" s="19"/>
      <c r="N1704" s="19" t="n">
        <v>0.334186118862646</v>
      </c>
      <c r="O1704" s="19" t="n">
        <v>0.278564078599672</v>
      </c>
      <c r="P1704" s="19" t="n">
        <v>0.293733744555834</v>
      </c>
      <c r="Q1704" s="19" t="n">
        <v>0.258479407914102</v>
      </c>
      <c r="R1704" s="19"/>
      <c r="S1704" s="19" t="n">
        <v>0.275720281347883</v>
      </c>
      <c r="T1704" s="19" t="n">
        <v>0.28525601556761</v>
      </c>
      <c r="U1704" s="19" t="n">
        <v>0.279996566731003</v>
      </c>
      <c r="V1704" s="19" t="n">
        <v>0.3281287190276</v>
      </c>
      <c r="W1704" s="19" t="n">
        <v>0.30806451260045</v>
      </c>
      <c r="X1704" s="19" t="n">
        <v>0.263123758353545</v>
      </c>
      <c r="Y1704" s="19" t="n">
        <v>0.290221046301014</v>
      </c>
      <c r="Z1704" s="19" t="n">
        <v>0.290567221830941</v>
      </c>
      <c r="AA1704" s="19" t="n">
        <v>0.343317012657007</v>
      </c>
      <c r="AB1704" s="19" t="n">
        <v>0.291654929877718</v>
      </c>
      <c r="AC1704" s="19" t="n">
        <v>0.204014860329438</v>
      </c>
      <c r="AD1704" s="19" t="n">
        <v>0.358028967234564</v>
      </c>
      <c r="AE1704" s="19"/>
      <c r="AF1704" s="19" t="n">
        <v>0.285692992444337</v>
      </c>
      <c r="AG1704" s="19" t="n">
        <v>0.304955244453621</v>
      </c>
      <c r="AH1704" s="19" t="n">
        <v>0.265952981808533</v>
      </c>
      <c r="AI1704" s="19"/>
      <c r="AJ1704" s="19" t="n">
        <v>0.310800804453955</v>
      </c>
      <c r="AK1704" s="19" t="n">
        <v>0.294138131999369</v>
      </c>
      <c r="AL1704" s="19" t="n">
        <v>0.304334791313902</v>
      </c>
      <c r="AM1704" s="19" t="n">
        <v>0.192247859449827</v>
      </c>
      <c r="AN1704" s="19" t="n">
        <v>0.210220299776549</v>
      </c>
      <c r="AO1704" s="19"/>
      <c r="AP1704" s="19" t="n">
        <v>0.27296698893929</v>
      </c>
      <c r="AQ1704" s="19" t="n">
        <v>0.33185231912505</v>
      </c>
      <c r="AR1704" s="19" t="n">
        <v>0.272650607404439</v>
      </c>
      <c r="AS1704" s="19" t="n">
        <v>0.255508811454624</v>
      </c>
      <c r="AT1704" s="19" t="n">
        <v>0.278383751432022</v>
      </c>
      <c r="AU1704" s="19"/>
      <c r="AV1704" s="19" t="n">
        <v>0.324511384314313</v>
      </c>
      <c r="AW1704" s="19" t="n">
        <v>0.28678435963714</v>
      </c>
      <c r="AX1704" s="19" t="n">
        <v>0.285725455422222</v>
      </c>
      <c r="AY1704" s="19" t="n">
        <v>0.276339700327849</v>
      </c>
      <c r="AZ1704" s="19" t="n">
        <v>0.243919110152463</v>
      </c>
      <c r="BA1704" s="19" t="n">
        <v>0.284546293832846</v>
      </c>
      <c r="BB1704" s="19"/>
      <c r="BC1704" s="19" t="n">
        <v>0.298199257321696</v>
      </c>
      <c r="BD1704" s="19" t="n">
        <v>0.309102152324599</v>
      </c>
      <c r="BE1704" s="19" t="n">
        <v>0.288848115753288</v>
      </c>
      <c r="BF1704" s="19" t="n">
        <v>0.340575971686677</v>
      </c>
      <c r="BG1704" s="19" t="n">
        <v>0.112137858660806</v>
      </c>
    </row>
    <row r="1705">
      <c r="B1705" t="s">
        <v>652</v>
      </c>
      <c r="C1705" s="19" t="n">
        <v>0.144774814507148</v>
      </c>
      <c r="D1705" s="19" t="n">
        <v>0.159212230272344</v>
      </c>
      <c r="E1705" s="19" t="n">
        <v>0.131780156299749</v>
      </c>
      <c r="F1705" s="19"/>
      <c r="G1705" s="19" t="n">
        <v>0.174369238050561</v>
      </c>
      <c r="H1705" s="19" t="n">
        <v>0.141985284440258</v>
      </c>
      <c r="I1705" s="19" t="n">
        <v>0.182268521125732</v>
      </c>
      <c r="J1705" s="19" t="n">
        <v>0.136574178563492</v>
      </c>
      <c r="K1705" s="19" t="n">
        <v>0.104303827078774</v>
      </c>
      <c r="L1705" s="19" t="n">
        <v>0.128122759198422</v>
      </c>
      <c r="M1705" s="19"/>
      <c r="N1705" s="19" t="n">
        <v>0.119092887717705</v>
      </c>
      <c r="O1705" s="19" t="n">
        <v>0.153139204151209</v>
      </c>
      <c r="P1705" s="19" t="n">
        <v>0.0988526603526048</v>
      </c>
      <c r="Q1705" s="19" t="n">
        <v>0.203480489551029</v>
      </c>
      <c r="R1705" s="19"/>
      <c r="S1705" s="19" t="n">
        <v>0.123511384766965</v>
      </c>
      <c r="T1705" s="19" t="n">
        <v>0.187081794404325</v>
      </c>
      <c r="U1705" s="19" t="n">
        <v>0.13028417637992</v>
      </c>
      <c r="V1705" s="19" t="n">
        <v>0.146140402205657</v>
      </c>
      <c r="W1705" s="19" t="n">
        <v>0.0955635587337221</v>
      </c>
      <c r="X1705" s="19" t="n">
        <v>0.110435026178927</v>
      </c>
      <c r="Y1705" s="19" t="n">
        <v>0.207345970366579</v>
      </c>
      <c r="Z1705" s="19" t="n">
        <v>0.112395186881345</v>
      </c>
      <c r="AA1705" s="19" t="n">
        <v>0.13059142482964</v>
      </c>
      <c r="AB1705" s="19" t="n">
        <v>0.195540091125054</v>
      </c>
      <c r="AC1705" s="19" t="n">
        <v>0.125845465127567</v>
      </c>
      <c r="AD1705" s="19" t="n">
        <v>0.166437247347782</v>
      </c>
      <c r="AE1705" s="19"/>
      <c r="AF1705" s="19" t="n">
        <v>0.1186867197808</v>
      </c>
      <c r="AG1705" s="19" t="n">
        <v>0.155814649187351</v>
      </c>
      <c r="AH1705" s="19" t="n">
        <v>0.138633903153677</v>
      </c>
      <c r="AI1705" s="19"/>
      <c r="AJ1705" s="19" t="n">
        <v>0.134608649772715</v>
      </c>
      <c r="AK1705" s="19" t="n">
        <v>0.16167994978408</v>
      </c>
      <c r="AL1705" s="19" t="n">
        <v>0.101954203213964</v>
      </c>
      <c r="AM1705" s="19" t="n">
        <v>0.0437183814363172</v>
      </c>
      <c r="AN1705" s="19" t="n">
        <v>0.144777061263917</v>
      </c>
      <c r="AO1705" s="19"/>
      <c r="AP1705" s="19" t="n">
        <v>0.155606259296607</v>
      </c>
      <c r="AQ1705" s="19" t="n">
        <v>0.134333915478251</v>
      </c>
      <c r="AR1705" s="19" t="n">
        <v>0.132461271006259</v>
      </c>
      <c r="AS1705" s="19" t="n">
        <v>0.139039508367178</v>
      </c>
      <c r="AT1705" s="19" t="n">
        <v>0.108384031308131</v>
      </c>
      <c r="AU1705" s="19"/>
      <c r="AV1705" s="19" t="n">
        <v>0.140085212526438</v>
      </c>
      <c r="AW1705" s="19" t="n">
        <v>0.153051064337135</v>
      </c>
      <c r="AX1705" s="19" t="n">
        <v>0.177209022410963</v>
      </c>
      <c r="AY1705" s="19" t="n">
        <v>0.13221792988043</v>
      </c>
      <c r="AZ1705" s="19" t="n">
        <v>0.180065495724941</v>
      </c>
      <c r="BA1705" s="19" t="n">
        <v>0.114798138105563</v>
      </c>
      <c r="BB1705" s="19"/>
      <c r="BC1705" s="19" t="n">
        <v>0.155260752002191</v>
      </c>
      <c r="BD1705" s="19" t="n">
        <v>0.141670957282438</v>
      </c>
      <c r="BE1705" s="19" t="n">
        <v>0.125607329137683</v>
      </c>
      <c r="BF1705" s="19" t="n">
        <v>0.135840025540907</v>
      </c>
      <c r="BG1705" s="19" t="n">
        <v>0.038749461827821</v>
      </c>
    </row>
    <row r="1706">
      <c r="B1706" t="s">
        <v>653</v>
      </c>
      <c r="C1706" s="19" t="n">
        <v>0.142630848373122</v>
      </c>
      <c r="D1706" s="19" t="n">
        <v>0.122315202146006</v>
      </c>
      <c r="E1706" s="19" t="n">
        <v>0.161933298969973</v>
      </c>
      <c r="F1706" s="19"/>
      <c r="G1706" s="19" t="n">
        <v>0.156244388158184</v>
      </c>
      <c r="H1706" s="19" t="n">
        <v>0.128835712186468</v>
      </c>
      <c r="I1706" s="19" t="n">
        <v>0.146731609548445</v>
      </c>
      <c r="J1706" s="19" t="n">
        <v>0.153765692457422</v>
      </c>
      <c r="K1706" s="19" t="n">
        <v>0.172786831415563</v>
      </c>
      <c r="L1706" s="19" t="n">
        <v>0.113763743551426</v>
      </c>
      <c r="M1706" s="19"/>
      <c r="N1706" s="19" t="n">
        <v>0.132625791876319</v>
      </c>
      <c r="O1706" s="19" t="n">
        <v>0.139384587723549</v>
      </c>
      <c r="P1706" s="19" t="n">
        <v>0.172899687415078</v>
      </c>
      <c r="Q1706" s="19" t="n">
        <v>0.131012706102849</v>
      </c>
      <c r="R1706" s="19"/>
      <c r="S1706" s="19" t="n">
        <v>0.141416131271897</v>
      </c>
      <c r="T1706" s="19" t="n">
        <v>0.156521056238337</v>
      </c>
      <c r="U1706" s="19" t="n">
        <v>0.161540051443921</v>
      </c>
      <c r="V1706" s="19" t="n">
        <v>0.159001781143659</v>
      </c>
      <c r="W1706" s="19" t="n">
        <v>0.0800875946734089</v>
      </c>
      <c r="X1706" s="19" t="n">
        <v>0.125373866584582</v>
      </c>
      <c r="Y1706" s="19" t="n">
        <v>0.168301883221076</v>
      </c>
      <c r="Z1706" s="19" t="n">
        <v>0.165290294241463</v>
      </c>
      <c r="AA1706" s="19" t="n">
        <v>0.149249971345408</v>
      </c>
      <c r="AB1706" s="19" t="n">
        <v>0.133496949916876</v>
      </c>
      <c r="AC1706" s="19" t="n">
        <v>0.0867784164545553</v>
      </c>
      <c r="AD1706" s="19" t="n">
        <v>0.20492423557338</v>
      </c>
      <c r="AE1706" s="19"/>
      <c r="AF1706" s="19" t="n">
        <v>0.13848141836009</v>
      </c>
      <c r="AG1706" s="19" t="n">
        <v>0.132167950531233</v>
      </c>
      <c r="AH1706" s="19" t="n">
        <v>0.140691860955836</v>
      </c>
      <c r="AI1706" s="19"/>
      <c r="AJ1706" s="19" t="n">
        <v>0.117401760239242</v>
      </c>
      <c r="AK1706" s="19" t="n">
        <v>0.127348961936754</v>
      </c>
      <c r="AL1706" s="19" t="n">
        <v>0.160048636049337</v>
      </c>
      <c r="AM1706" s="19" t="n">
        <v>0.2689015214708</v>
      </c>
      <c r="AN1706" s="19" t="n">
        <v>0.180179061232888</v>
      </c>
      <c r="AO1706" s="19"/>
      <c r="AP1706" s="19" t="n">
        <v>0.121911404170308</v>
      </c>
      <c r="AQ1706" s="19" t="n">
        <v>0.122598534735338</v>
      </c>
      <c r="AR1706" s="19" t="n">
        <v>0.167286074193174</v>
      </c>
      <c r="AS1706" s="19" t="n">
        <v>0.174731435262838</v>
      </c>
      <c r="AT1706" s="19" t="n">
        <v>0.159615563637427</v>
      </c>
      <c r="AU1706" s="19"/>
      <c r="AV1706" s="19" t="n">
        <v>0.121374687739804</v>
      </c>
      <c r="AW1706" s="19" t="n">
        <v>0.104040924994662</v>
      </c>
      <c r="AX1706" s="19" t="n">
        <v>0.175310272827021</v>
      </c>
      <c r="AY1706" s="19" t="n">
        <v>0.177349799729343</v>
      </c>
      <c r="AZ1706" s="19" t="n">
        <v>0.175162237801854</v>
      </c>
      <c r="BA1706" s="19" t="n">
        <v>0.104474539816836</v>
      </c>
      <c r="BB1706" s="19"/>
      <c r="BC1706" s="19" t="n">
        <v>0.14085473058501</v>
      </c>
      <c r="BD1706" s="19" t="n">
        <v>0.203447394901537</v>
      </c>
      <c r="BE1706" s="19" t="n">
        <v>0.136279940268456</v>
      </c>
      <c r="BF1706" s="19" t="n">
        <v>0.103716398736918</v>
      </c>
      <c r="BG1706" s="19" t="n">
        <v>0.15618135465446</v>
      </c>
    </row>
    <row r="1707">
      <c r="B1707" t="s">
        <v>654</v>
      </c>
      <c r="C1707" s="19" t="n">
        <v>0.0623400301974863</v>
      </c>
      <c r="D1707" s="19" t="n">
        <v>0.0607878158842712</v>
      </c>
      <c r="E1707" s="19" t="n">
        <v>0.0644081257866492</v>
      </c>
      <c r="F1707" s="19"/>
      <c r="G1707" s="19" t="n">
        <v>0.0579018949049876</v>
      </c>
      <c r="H1707" s="19" t="n">
        <v>0.0300639613748322</v>
      </c>
      <c r="I1707" s="19" t="n">
        <v>0.0724795268641723</v>
      </c>
      <c r="J1707" s="19" t="n">
        <v>0.0842754946238776</v>
      </c>
      <c r="K1707" s="19" t="n">
        <v>0.0823482951690235</v>
      </c>
      <c r="L1707" s="19" t="n">
        <v>0.0549220455562323</v>
      </c>
      <c r="M1707" s="19"/>
      <c r="N1707" s="19" t="n">
        <v>0.0489189895449941</v>
      </c>
      <c r="O1707" s="19" t="n">
        <v>0.0715361865135939</v>
      </c>
      <c r="P1707" s="19" t="n">
        <v>0.0585453535879074</v>
      </c>
      <c r="Q1707" s="19" t="n">
        <v>0.0717495078404185</v>
      </c>
      <c r="R1707" s="19"/>
      <c r="S1707" s="19" t="n">
        <v>0.048176030464363</v>
      </c>
      <c r="T1707" s="19" t="n">
        <v>0.0666929779364221</v>
      </c>
      <c r="U1707" s="19" t="n">
        <v>0.0336317247205728</v>
      </c>
      <c r="V1707" s="19" t="n">
        <v>0.0592730710971432</v>
      </c>
      <c r="W1707" s="19" t="n">
        <v>0.117382323368927</v>
      </c>
      <c r="X1707" s="19" t="n">
        <v>0.088053563095551</v>
      </c>
      <c r="Y1707" s="19" t="n">
        <v>0.0731865698296901</v>
      </c>
      <c r="Z1707" s="19" t="n">
        <v>0.0665930278135559</v>
      </c>
      <c r="AA1707" s="19" t="n">
        <v>0.0623508001455444</v>
      </c>
      <c r="AB1707" s="19" t="n">
        <v>0.0303885980646975</v>
      </c>
      <c r="AC1707" s="19" t="n">
        <v>0.0708989493576174</v>
      </c>
      <c r="AD1707" s="19" t="n">
        <v>0.0304081535751543</v>
      </c>
      <c r="AE1707" s="19"/>
      <c r="AF1707" s="19" t="n">
        <v>0.0766966785878535</v>
      </c>
      <c r="AG1707" s="19" t="n">
        <v>0.0545426708601709</v>
      </c>
      <c r="AH1707" s="19" t="n">
        <v>0.0434369046053162</v>
      </c>
      <c r="AI1707" s="19"/>
      <c r="AJ1707" s="19" t="n">
        <v>0.0489405253693202</v>
      </c>
      <c r="AK1707" s="19" t="n">
        <v>0.0642542907597742</v>
      </c>
      <c r="AL1707" s="19" t="n">
        <v>0.10942002071772</v>
      </c>
      <c r="AM1707" s="19" t="n">
        <v>0.094234177898906</v>
      </c>
      <c r="AN1707" s="19" t="n">
        <v>0.0878391149141427</v>
      </c>
      <c r="AO1707" s="19"/>
      <c r="AP1707" s="19" t="n">
        <v>0.0471921544505232</v>
      </c>
      <c r="AQ1707" s="19" t="n">
        <v>0.0560291374996065</v>
      </c>
      <c r="AR1707" s="19" t="n">
        <v>0.0663060572638969</v>
      </c>
      <c r="AS1707" s="19" t="n">
        <v>0.103045473507263</v>
      </c>
      <c r="AT1707" s="19" t="n">
        <v>0.0530740447502159</v>
      </c>
      <c r="AU1707" s="19"/>
      <c r="AV1707" s="19" t="n">
        <v>0.0411660668665198</v>
      </c>
      <c r="AW1707" s="19" t="n">
        <v>0.0686643088798991</v>
      </c>
      <c r="AX1707" s="19" t="n">
        <v>0.08414580920854</v>
      </c>
      <c r="AY1707" s="19" t="n">
        <v>0.0846306828392575</v>
      </c>
      <c r="AZ1707" s="19" t="n">
        <v>0.0985856561715172</v>
      </c>
      <c r="BA1707" s="19" t="n">
        <v>0.0534393860231637</v>
      </c>
      <c r="BB1707" s="19"/>
      <c r="BC1707" s="19" t="n">
        <v>0.0752995412576065</v>
      </c>
      <c r="BD1707" s="19" t="n">
        <v>0.0580025633009465</v>
      </c>
      <c r="BE1707" s="19" t="n">
        <v>0.0742762467149633</v>
      </c>
      <c r="BF1707" s="19" t="n">
        <v>0.0474543273329021</v>
      </c>
      <c r="BG1707" s="19" t="n">
        <v>0</v>
      </c>
    </row>
    <row r="1708">
      <c r="B1708" t="s">
        <v>655</v>
      </c>
      <c r="C1708" s="19" t="n">
        <v>0.0338323459488589</v>
      </c>
      <c r="D1708" s="19" t="n">
        <v>0.0353291553119613</v>
      </c>
      <c r="E1708" s="19" t="n">
        <v>0.0309201115728014</v>
      </c>
      <c r="F1708" s="19"/>
      <c r="G1708" s="19" t="n">
        <v>0.0435722508085296</v>
      </c>
      <c r="H1708" s="19" t="n">
        <v>0.0301651834379948</v>
      </c>
      <c r="I1708" s="19" t="n">
        <v>0.0391208053612266</v>
      </c>
      <c r="J1708" s="19" t="n">
        <v>0.0275985102020536</v>
      </c>
      <c r="K1708" s="19" t="n">
        <v>0.0636573327244326</v>
      </c>
      <c r="L1708" s="19" t="n">
        <v>0.011987000034818</v>
      </c>
      <c r="M1708" s="19"/>
      <c r="N1708" s="19" t="n">
        <v>0.0271230092986468</v>
      </c>
      <c r="O1708" s="19" t="n">
        <v>0.0416482262408286</v>
      </c>
      <c r="P1708" s="19" t="n">
        <v>0.032503688387812</v>
      </c>
      <c r="Q1708" s="19" t="n">
        <v>0.0345920486056173</v>
      </c>
      <c r="R1708" s="19"/>
      <c r="S1708" s="19" t="n">
        <v>0.0299412363936514</v>
      </c>
      <c r="T1708" s="19" t="n">
        <v>0.0445680781171029</v>
      </c>
      <c r="U1708" s="19" t="n">
        <v>0.0115347303221922</v>
      </c>
      <c r="V1708" s="19" t="n">
        <v>0.0349374866383022</v>
      </c>
      <c r="W1708" s="19" t="n">
        <v>0.0257489537462718</v>
      </c>
      <c r="X1708" s="19" t="n">
        <v>0.0687295288026699</v>
      </c>
      <c r="Y1708" s="19" t="n">
        <v>0.0134870967823293</v>
      </c>
      <c r="Z1708" s="19" t="n">
        <v>0.0820639596380624</v>
      </c>
      <c r="AA1708" s="19" t="n">
        <v>0.0163938860105519</v>
      </c>
      <c r="AB1708" s="19" t="n">
        <v>0.0212792914454529</v>
      </c>
      <c r="AC1708" s="19" t="n">
        <v>0.0526975967616127</v>
      </c>
      <c r="AD1708" s="19" t="n">
        <v>0.0344494245322773</v>
      </c>
      <c r="AE1708" s="19"/>
      <c r="AF1708" s="19" t="n">
        <v>0.0448733203177102</v>
      </c>
      <c r="AG1708" s="19" t="n">
        <v>0.0158248730045614</v>
      </c>
      <c r="AH1708" s="19" t="n">
        <v>0.0541077298508199</v>
      </c>
      <c r="AI1708" s="19"/>
      <c r="AJ1708" s="19" t="n">
        <v>0.0189692394376037</v>
      </c>
      <c r="AK1708" s="19" t="n">
        <v>0.0168517326608048</v>
      </c>
      <c r="AL1708" s="19" t="n">
        <v>0.028775382086611</v>
      </c>
      <c r="AM1708" s="19" t="n">
        <v>0.110024072814386</v>
      </c>
      <c r="AN1708" s="19" t="n">
        <v>0.0763068279699562</v>
      </c>
      <c r="AO1708" s="19"/>
      <c r="AP1708" s="19" t="n">
        <v>0.0222690453505915</v>
      </c>
      <c r="AQ1708" s="19" t="n">
        <v>0.0110613744186002</v>
      </c>
      <c r="AR1708" s="19" t="n">
        <v>0.0233579171281793</v>
      </c>
      <c r="AS1708" s="19" t="n">
        <v>0.0487721329763935</v>
      </c>
      <c r="AT1708" s="19" t="n">
        <v>0.0410759700736158</v>
      </c>
      <c r="AU1708" s="19"/>
      <c r="AV1708" s="19" t="n">
        <v>0.0220846574434607</v>
      </c>
      <c r="AW1708" s="19" t="n">
        <v>0.0207504325952431</v>
      </c>
      <c r="AX1708" s="19" t="n">
        <v>0.0215783273680014</v>
      </c>
      <c r="AY1708" s="19" t="n">
        <v>0.0476068824890143</v>
      </c>
      <c r="AZ1708" s="19" t="n">
        <v>0.0385514913733473</v>
      </c>
      <c r="BA1708" s="19" t="n">
        <v>0.012648397066597</v>
      </c>
      <c r="BB1708" s="19"/>
      <c r="BC1708" s="19" t="n">
        <v>0.0520011879913713</v>
      </c>
      <c r="BD1708" s="19" t="n">
        <v>0.0287965180147596</v>
      </c>
      <c r="BE1708" s="19" t="n">
        <v>0.028426618296616</v>
      </c>
      <c r="BF1708" s="19" t="n">
        <v>0.0147240324789193</v>
      </c>
      <c r="BG1708" s="19" t="n">
        <v>0.0414094726876039</v>
      </c>
    </row>
    <row r="1709">
      <c r="B1709" t="s">
        <v>123</v>
      </c>
      <c r="C1709" s="19" t="n">
        <v>0.0717647593603291</v>
      </c>
      <c r="D1709" s="19" t="n">
        <v>0.0639532317264464</v>
      </c>
      <c r="E1709" s="19" t="n">
        <v>0.0800884485920782</v>
      </c>
      <c r="F1709" s="19"/>
      <c r="G1709" s="19" t="n">
        <v>0.0282185727631636</v>
      </c>
      <c r="H1709" s="19" t="n">
        <v>0.0389901480871113</v>
      </c>
      <c r="I1709" s="19" t="n">
        <v>0.0734122203401114</v>
      </c>
      <c r="J1709" s="19" t="n">
        <v>0.0891053220443012</v>
      </c>
      <c r="K1709" s="19" t="n">
        <v>0.0774869008993652</v>
      </c>
      <c r="L1709" s="19" t="n">
        <v>0.111713507139143</v>
      </c>
      <c r="M1709" s="19"/>
      <c r="N1709" s="19" t="n">
        <v>0.037295373671809</v>
      </c>
      <c r="O1709" s="19" t="n">
        <v>0.0518450472456349</v>
      </c>
      <c r="P1709" s="19" t="n">
        <v>0.114921114647734</v>
      </c>
      <c r="Q1709" s="19" t="n">
        <v>0.0944499131631467</v>
      </c>
      <c r="R1709" s="19"/>
      <c r="S1709" s="19" t="n">
        <v>0.0461468467712371</v>
      </c>
      <c r="T1709" s="19" t="n">
        <v>0.0882332984526495</v>
      </c>
      <c r="U1709" s="19" t="n">
        <v>0.111652267253211</v>
      </c>
      <c r="V1709" s="19" t="n">
        <v>0.0140811803014991</v>
      </c>
      <c r="W1709" s="19" t="n">
        <v>0.07710429889488</v>
      </c>
      <c r="X1709" s="19" t="n">
        <v>0.103897355600503</v>
      </c>
      <c r="Y1709" s="19" t="n">
        <v>0.0618208403080273</v>
      </c>
      <c r="Z1709" s="19" t="n">
        <v>0.15307062746467</v>
      </c>
      <c r="AA1709" s="19" t="n">
        <v>0.0428894037746248</v>
      </c>
      <c r="AB1709" s="19" t="n">
        <v>0.0872739627510472</v>
      </c>
      <c r="AC1709" s="19" t="n">
        <v>0.0690792962427463</v>
      </c>
      <c r="AD1709" s="19" t="n">
        <v>0.05080079677564</v>
      </c>
      <c r="AE1709" s="19"/>
      <c r="AF1709" s="19" t="n">
        <v>0.071491627649132</v>
      </c>
      <c r="AG1709" s="19" t="n">
        <v>0.0662477209876475</v>
      </c>
      <c r="AH1709" s="19" t="n">
        <v>0.125965823257718</v>
      </c>
      <c r="AI1709" s="19"/>
      <c r="AJ1709" s="19" t="n">
        <v>0.0782404670973891</v>
      </c>
      <c r="AK1709" s="19" t="n">
        <v>0.0561834613935989</v>
      </c>
      <c r="AL1709" s="19" t="n">
        <v>0.0808425861287043</v>
      </c>
      <c r="AM1709" s="19" t="n">
        <v>0.0450160679129119</v>
      </c>
      <c r="AN1709" s="19" t="n">
        <v>0.0887753516473757</v>
      </c>
      <c r="AO1709" s="19"/>
      <c r="AP1709" s="19" t="n">
        <v>0.0641551416397903</v>
      </c>
      <c r="AQ1709" s="19" t="n">
        <v>0.0499566972627344</v>
      </c>
      <c r="AR1709" s="19" t="n">
        <v>0.0884538773589819</v>
      </c>
      <c r="AS1709" s="19" t="n">
        <v>0.07714365198561</v>
      </c>
      <c r="AT1709" s="19" t="n">
        <v>0.159027821992661</v>
      </c>
      <c r="AU1709" s="19"/>
      <c r="AV1709" s="19" t="n">
        <v>0.0333873996884011</v>
      </c>
      <c r="AW1709" s="19" t="n">
        <v>0.0617394182657592</v>
      </c>
      <c r="AX1709" s="19" t="n">
        <v>0.0579669332781059</v>
      </c>
      <c r="AY1709" s="19" t="n">
        <v>0.0714591558046234</v>
      </c>
      <c r="AZ1709" s="19" t="n">
        <v>0.123526843441151</v>
      </c>
      <c r="BA1709" s="19" t="n">
        <v>0.13902178903899</v>
      </c>
      <c r="BB1709" s="19"/>
      <c r="BC1709" s="19" t="n">
        <v>0.0811020321719657</v>
      </c>
      <c r="BD1709" s="19" t="n">
        <v>0.0673885322507441</v>
      </c>
      <c r="BE1709" s="19" t="n">
        <v>0.0609401999301522</v>
      </c>
      <c r="BF1709" s="19" t="n">
        <v>0.0553441480437675</v>
      </c>
      <c r="BG1709" s="19" t="n">
        <v>0.0602078164740485</v>
      </c>
    </row>
    <row r="1710">
      <c r="C1710" s="19"/>
      <c r="D1710" s="19"/>
      <c r="E1710" s="19"/>
      <c r="F1710" s="19"/>
      <c r="G1710" s="19"/>
      <c r="H1710" s="19"/>
      <c r="I1710" s="19"/>
      <c r="J1710" s="19"/>
      <c r="K1710" s="19"/>
      <c r="L1710" s="19"/>
      <c r="M1710" s="19"/>
      <c r="N1710" s="19"/>
      <c r="O1710" s="19"/>
      <c r="P1710" s="19"/>
      <c r="Q1710" s="19"/>
      <c r="R1710" s="19"/>
      <c r="S1710" s="19"/>
      <c r="T1710" s="19"/>
      <c r="U1710" s="19"/>
      <c r="V1710" s="19"/>
      <c r="W1710" s="19"/>
      <c r="X1710" s="19"/>
      <c r="Y1710" s="19"/>
      <c r="Z1710" s="19"/>
      <c r="AA1710" s="19"/>
      <c r="AB1710" s="19"/>
      <c r="AC1710" s="19"/>
      <c r="AD1710" s="19"/>
      <c r="AE1710" s="19"/>
      <c r="AF1710" s="19"/>
      <c r="AG1710" s="19"/>
      <c r="AH1710" s="19"/>
      <c r="AI1710" s="19"/>
      <c r="AJ1710" s="19"/>
      <c r="AK1710" s="19"/>
      <c r="AL1710" s="19"/>
      <c r="AM1710" s="19"/>
      <c r="AN1710" s="19"/>
      <c r="AO1710" s="19"/>
      <c r="AP1710" s="19"/>
      <c r="AQ1710" s="19"/>
      <c r="AR1710" s="19"/>
      <c r="AS1710" s="19"/>
      <c r="AT1710" s="19"/>
      <c r="AU1710" s="19"/>
      <c r="AV1710" s="19"/>
      <c r="AW1710" s="19"/>
      <c r="AX1710" s="19"/>
      <c r="AY1710" s="19"/>
      <c r="AZ1710" s="19"/>
      <c r="BA1710" s="19"/>
      <c r="BB1710" s="19"/>
      <c r="BC1710" s="19"/>
      <c r="BD1710" s="19"/>
      <c r="BE1710" s="19"/>
      <c r="BF1710" s="19"/>
      <c r="BG1710" s="19"/>
    </row>
    <row r="1711">
      <c r="B1711" s="7" t="s">
        <v>662</v>
      </c>
      <c r="C1711" s="19"/>
      <c r="D1711" s="19"/>
      <c r="E1711" s="19"/>
      <c r="F1711" s="19"/>
      <c r="G1711" s="19"/>
      <c r="H1711" s="19"/>
      <c r="I1711" s="19"/>
      <c r="J1711" s="19"/>
      <c r="K1711" s="19"/>
      <c r="L1711" s="19"/>
      <c r="M1711" s="19"/>
      <c r="N1711" s="19"/>
      <c r="O1711" s="19"/>
      <c r="P1711" s="19"/>
      <c r="Q1711" s="19"/>
      <c r="R1711" s="19"/>
      <c r="S1711" s="19"/>
      <c r="T1711" s="19"/>
      <c r="U1711" s="19"/>
      <c r="V1711" s="19"/>
      <c r="W1711" s="19"/>
      <c r="X1711" s="19"/>
      <c r="Y1711" s="19"/>
      <c r="Z1711" s="19"/>
      <c r="AA1711" s="19"/>
      <c r="AB1711" s="19"/>
      <c r="AC1711" s="19"/>
      <c r="AD1711" s="19"/>
      <c r="AE1711" s="19"/>
      <c r="AF1711" s="19"/>
      <c r="AG1711" s="19"/>
      <c r="AH1711" s="19"/>
      <c r="AI1711" s="19"/>
      <c r="AJ1711" s="19"/>
      <c r="AK1711" s="19"/>
      <c r="AL1711" s="19"/>
      <c r="AM1711" s="19"/>
      <c r="AN1711" s="19"/>
      <c r="AO1711" s="19"/>
      <c r="AP1711" s="19"/>
      <c r="AQ1711" s="19"/>
      <c r="AR1711" s="19"/>
      <c r="AS1711" s="19"/>
      <c r="AT1711" s="19"/>
      <c r="AU1711" s="19"/>
      <c r="AV1711" s="19"/>
      <c r="AW1711" s="19"/>
      <c r="AX1711" s="19"/>
      <c r="AY1711" s="19"/>
      <c r="AZ1711" s="19"/>
      <c r="BA1711" s="19"/>
      <c r="BB1711" s="19"/>
      <c r="BC1711" s="19"/>
      <c r="BD1711" s="19"/>
      <c r="BE1711" s="19"/>
      <c r="BF1711" s="19"/>
      <c r="BG1711" s="19"/>
    </row>
    <row r="1712">
      <c r="B1712" s="26" t="s">
        <v>331</v>
      </c>
      <c r="C1712" s="19"/>
      <c r="D1712" s="19"/>
      <c r="E1712" s="19"/>
      <c r="F1712" s="19"/>
      <c r="G1712" s="19"/>
      <c r="H1712" s="19"/>
      <c r="I1712" s="19"/>
      <c r="J1712" s="19"/>
      <c r="K1712" s="19"/>
      <c r="L1712" s="19"/>
      <c r="M1712" s="19"/>
      <c r="N1712" s="19"/>
      <c r="O1712" s="19"/>
      <c r="P1712" s="19"/>
      <c r="Q1712" s="19"/>
      <c r="R1712" s="19"/>
      <c r="S1712" s="19"/>
      <c r="T1712" s="19"/>
      <c r="U1712" s="19"/>
      <c r="V1712" s="19"/>
      <c r="W1712" s="19"/>
      <c r="X1712" s="19"/>
      <c r="Y1712" s="19"/>
      <c r="Z1712" s="19"/>
      <c r="AA1712" s="19"/>
      <c r="AB1712" s="19"/>
      <c r="AC1712" s="19"/>
      <c r="AD1712" s="19"/>
      <c r="AE1712" s="19"/>
      <c r="AF1712" s="19"/>
      <c r="AG1712" s="19"/>
      <c r="AH1712" s="19"/>
      <c r="AI1712" s="19"/>
      <c r="AJ1712" s="19"/>
      <c r="AK1712" s="19"/>
      <c r="AL1712" s="19"/>
      <c r="AM1712" s="19"/>
      <c r="AN1712" s="19"/>
      <c r="AO1712" s="19"/>
      <c r="AP1712" s="19"/>
      <c r="AQ1712" s="19"/>
      <c r="AR1712" s="19"/>
      <c r="AS1712" s="19"/>
      <c r="AT1712" s="19"/>
      <c r="AU1712" s="19"/>
      <c r="AV1712" s="19"/>
      <c r="AW1712" s="19"/>
      <c r="AX1712" s="19"/>
      <c r="AY1712" s="19"/>
      <c r="AZ1712" s="19"/>
      <c r="BA1712" s="19"/>
      <c r="BB1712" s="19"/>
      <c r="BC1712" s="19"/>
      <c r="BD1712" s="19"/>
      <c r="BE1712" s="19"/>
      <c r="BF1712" s="19"/>
      <c r="BG1712" s="19"/>
    </row>
    <row r="1713">
      <c r="B1713" t="s">
        <v>649</v>
      </c>
      <c r="C1713" s="19" t="n">
        <v>0.0964989486826712</v>
      </c>
      <c r="D1713" s="19" t="n">
        <v>0.0755505744841441</v>
      </c>
      <c r="E1713" s="19" t="n">
        <v>0.116267221625998</v>
      </c>
      <c r="F1713" s="19"/>
      <c r="G1713" s="19" t="n">
        <v>0.0881230331431237</v>
      </c>
      <c r="H1713" s="19" t="n">
        <v>0.0968444348864054</v>
      </c>
      <c r="I1713" s="19" t="n">
        <v>0.103643402614206</v>
      </c>
      <c r="J1713" s="19" t="n">
        <v>0.0982933545736327</v>
      </c>
      <c r="K1713" s="19" t="n">
        <v>0.0885456395533961</v>
      </c>
      <c r="L1713" s="19" t="n">
        <v>0.100024380250351</v>
      </c>
      <c r="M1713" s="19"/>
      <c r="N1713" s="19" t="n">
        <v>0.0790300599672675</v>
      </c>
      <c r="O1713" s="19" t="n">
        <v>0.11668911560731</v>
      </c>
      <c r="P1713" s="19" t="n">
        <v>0.092678537713122</v>
      </c>
      <c r="Q1713" s="19" t="n">
        <v>0.0990080925032316</v>
      </c>
      <c r="R1713" s="19"/>
      <c r="S1713" s="19" t="n">
        <v>0.0926757254339484</v>
      </c>
      <c r="T1713" s="19" t="n">
        <v>0.123772842163924</v>
      </c>
      <c r="U1713" s="19" t="n">
        <v>0.079674991336949</v>
      </c>
      <c r="V1713" s="19" t="n">
        <v>0.0862777424510151</v>
      </c>
      <c r="W1713" s="19" t="n">
        <v>0.0740537091605211</v>
      </c>
      <c r="X1713" s="19" t="n">
        <v>0.0830053388155175</v>
      </c>
      <c r="Y1713" s="19" t="n">
        <v>0.0954745973814191</v>
      </c>
      <c r="Z1713" s="19" t="n">
        <v>0.0200059125025287</v>
      </c>
      <c r="AA1713" s="19" t="n">
        <v>0.13663468948795</v>
      </c>
      <c r="AB1713" s="19" t="n">
        <v>0.0582959782394414</v>
      </c>
      <c r="AC1713" s="19" t="n">
        <v>0.200309394060293</v>
      </c>
      <c r="AD1713" s="19" t="n">
        <v>0.0881481791534073</v>
      </c>
      <c r="AE1713" s="19"/>
      <c r="AF1713" s="19" t="n">
        <v>0.122341230156419</v>
      </c>
      <c r="AG1713" s="19" t="n">
        <v>0.0680430216654537</v>
      </c>
      <c r="AH1713" s="19" t="n">
        <v>0.134414056225571</v>
      </c>
      <c r="AI1713" s="19"/>
      <c r="AJ1713" s="19" t="n">
        <v>0.0922896201412715</v>
      </c>
      <c r="AK1713" s="19" t="n">
        <v>0.0913766110484573</v>
      </c>
      <c r="AL1713" s="19" t="n">
        <v>0.082756390698477</v>
      </c>
      <c r="AM1713" s="19" t="n">
        <v>0.214434117857815</v>
      </c>
      <c r="AN1713" s="19" t="n">
        <v>0.103858999713594</v>
      </c>
      <c r="AO1713" s="19"/>
      <c r="AP1713" s="19" t="n">
        <v>0.0848160495060249</v>
      </c>
      <c r="AQ1713" s="19" t="n">
        <v>0.105386945137586</v>
      </c>
      <c r="AR1713" s="19" t="n">
        <v>0.0566646268875679</v>
      </c>
      <c r="AS1713" s="19" t="n">
        <v>0.130859148283022</v>
      </c>
      <c r="AT1713" s="19" t="n">
        <v>0.0564382351745289</v>
      </c>
      <c r="AU1713" s="19"/>
      <c r="AV1713" s="19" t="n">
        <v>0.0964852877228177</v>
      </c>
      <c r="AW1713" s="19" t="n">
        <v>0.0861691426873052</v>
      </c>
      <c r="AX1713" s="19" t="n">
        <v>0.0624533124133846</v>
      </c>
      <c r="AY1713" s="19" t="n">
        <v>0.140831971519561</v>
      </c>
      <c r="AZ1713" s="19" t="n">
        <v>0.0836017299644183</v>
      </c>
      <c r="BA1713" s="19" t="n">
        <v>0.0407681067030137</v>
      </c>
      <c r="BB1713" s="19"/>
      <c r="BC1713" s="19" t="n">
        <v>0.116467618982382</v>
      </c>
      <c r="BD1713" s="19" t="n">
        <v>0.101359361629899</v>
      </c>
      <c r="BE1713" s="19" t="n">
        <v>0.099580097577402</v>
      </c>
      <c r="BF1713" s="19" t="n">
        <v>0.0624837054741574</v>
      </c>
      <c r="BG1713" s="19" t="n">
        <v>0.165870313331887</v>
      </c>
    </row>
    <row r="1714">
      <c r="B1714" t="s">
        <v>650</v>
      </c>
      <c r="C1714" s="19" t="n">
        <v>0.208915894660392</v>
      </c>
      <c r="D1714" s="19" t="n">
        <v>0.188629324717998</v>
      </c>
      <c r="E1714" s="19" t="n">
        <v>0.225806978576362</v>
      </c>
      <c r="F1714" s="19"/>
      <c r="G1714" s="19" t="n">
        <v>0.24277892697375</v>
      </c>
      <c r="H1714" s="19" t="n">
        <v>0.231618670887691</v>
      </c>
      <c r="I1714" s="19" t="n">
        <v>0.189406935601485</v>
      </c>
      <c r="J1714" s="19" t="n">
        <v>0.148492990609693</v>
      </c>
      <c r="K1714" s="19" t="n">
        <v>0.194868964781216</v>
      </c>
      <c r="L1714" s="19" t="n">
        <v>0.237356381180448</v>
      </c>
      <c r="M1714" s="19"/>
      <c r="N1714" s="19" t="n">
        <v>0.243943836728289</v>
      </c>
      <c r="O1714" s="19" t="n">
        <v>0.176916054085558</v>
      </c>
      <c r="P1714" s="19" t="n">
        <v>0.228633043773813</v>
      </c>
      <c r="Q1714" s="19" t="n">
        <v>0.185603171471701</v>
      </c>
      <c r="R1714" s="19"/>
      <c r="S1714" s="19" t="n">
        <v>0.172694368651443</v>
      </c>
      <c r="T1714" s="19" t="n">
        <v>0.254757934176306</v>
      </c>
      <c r="U1714" s="19" t="n">
        <v>0.165872905812328</v>
      </c>
      <c r="V1714" s="19" t="n">
        <v>0.335968384660686</v>
      </c>
      <c r="W1714" s="19" t="n">
        <v>0.266994711735522</v>
      </c>
      <c r="X1714" s="19" t="n">
        <v>0.165267744770808</v>
      </c>
      <c r="Y1714" s="19" t="n">
        <v>0.196293391481088</v>
      </c>
      <c r="Z1714" s="19" t="n">
        <v>0.169946053286758</v>
      </c>
      <c r="AA1714" s="19" t="n">
        <v>0.215752245681548</v>
      </c>
      <c r="AB1714" s="19" t="n">
        <v>0.151465219218243</v>
      </c>
      <c r="AC1714" s="19" t="n">
        <v>0.256844973546887</v>
      </c>
      <c r="AD1714" s="19" t="n">
        <v>0.110982297462447</v>
      </c>
      <c r="AE1714" s="19"/>
      <c r="AF1714" s="19" t="n">
        <v>0.216350753008466</v>
      </c>
      <c r="AG1714" s="19" t="n">
        <v>0.222873755031701</v>
      </c>
      <c r="AH1714" s="19" t="n">
        <v>0.142264561384065</v>
      </c>
      <c r="AI1714" s="19"/>
      <c r="AJ1714" s="19" t="n">
        <v>0.234886027426201</v>
      </c>
      <c r="AK1714" s="19" t="n">
        <v>0.218456161092505</v>
      </c>
      <c r="AL1714" s="19" t="n">
        <v>0.142907016221787</v>
      </c>
      <c r="AM1714" s="19" t="n">
        <v>0.234383130835546</v>
      </c>
      <c r="AN1714" s="19" t="n">
        <v>0.154107744591929</v>
      </c>
      <c r="AO1714" s="19"/>
      <c r="AP1714" s="19" t="n">
        <v>0.242527298867474</v>
      </c>
      <c r="AQ1714" s="19" t="n">
        <v>0.201558196981206</v>
      </c>
      <c r="AR1714" s="19" t="n">
        <v>0.240351770623018</v>
      </c>
      <c r="AS1714" s="19" t="n">
        <v>0.217462860057993</v>
      </c>
      <c r="AT1714" s="19" t="n">
        <v>0.17386538697171</v>
      </c>
      <c r="AU1714" s="19"/>
      <c r="AV1714" s="19" t="n">
        <v>0.200544102789701</v>
      </c>
      <c r="AW1714" s="19" t="n">
        <v>0.232490399058638</v>
      </c>
      <c r="AX1714" s="19" t="n">
        <v>0.237527768751649</v>
      </c>
      <c r="AY1714" s="19" t="n">
        <v>0.192296916466335</v>
      </c>
      <c r="AZ1714" s="19" t="n">
        <v>0.208186213695999</v>
      </c>
      <c r="BA1714" s="19" t="n">
        <v>0.200922576604784</v>
      </c>
      <c r="BB1714" s="19"/>
      <c r="BC1714" s="19" t="n">
        <v>0.188866613261051</v>
      </c>
      <c r="BD1714" s="19" t="n">
        <v>0.207535529611172</v>
      </c>
      <c r="BE1714" s="19" t="n">
        <v>0.204781703557485</v>
      </c>
      <c r="BF1714" s="19" t="n">
        <v>0.200977261823656</v>
      </c>
      <c r="BG1714" s="19" t="n">
        <v>0.15735440324365</v>
      </c>
    </row>
    <row r="1715">
      <c r="B1715" t="s">
        <v>651</v>
      </c>
      <c r="C1715" s="19" t="n">
        <v>0.240717589529931</v>
      </c>
      <c r="D1715" s="19" t="n">
        <v>0.231179782706131</v>
      </c>
      <c r="E1715" s="19" t="n">
        <v>0.250233199855925</v>
      </c>
      <c r="F1715" s="19"/>
      <c r="G1715" s="19" t="n">
        <v>0.189536333951472</v>
      </c>
      <c r="H1715" s="19" t="n">
        <v>0.309152974098776</v>
      </c>
      <c r="I1715" s="19" t="n">
        <v>0.298589870305966</v>
      </c>
      <c r="J1715" s="19" t="n">
        <v>0.267915157294431</v>
      </c>
      <c r="K1715" s="19" t="n">
        <v>0.19425059530931</v>
      </c>
      <c r="L1715" s="19" t="n">
        <v>0.181074180192072</v>
      </c>
      <c r="M1715" s="19"/>
      <c r="N1715" s="19" t="n">
        <v>0.260193322087026</v>
      </c>
      <c r="O1715" s="19" t="n">
        <v>0.243821751104176</v>
      </c>
      <c r="P1715" s="19" t="n">
        <v>0.224543301431733</v>
      </c>
      <c r="Q1715" s="19" t="n">
        <v>0.230380516747221</v>
      </c>
      <c r="R1715" s="19"/>
      <c r="S1715" s="19" t="n">
        <v>0.272081652947378</v>
      </c>
      <c r="T1715" s="19" t="n">
        <v>0.159560688811406</v>
      </c>
      <c r="U1715" s="19" t="n">
        <v>0.342281583936311</v>
      </c>
      <c r="V1715" s="19" t="n">
        <v>0.234047670116658</v>
      </c>
      <c r="W1715" s="19" t="n">
        <v>0.146651063597383</v>
      </c>
      <c r="X1715" s="19" t="n">
        <v>0.338875582290115</v>
      </c>
      <c r="Y1715" s="19" t="n">
        <v>0.207006891171433</v>
      </c>
      <c r="Z1715" s="19" t="n">
        <v>0.204854209442952</v>
      </c>
      <c r="AA1715" s="19" t="n">
        <v>0.256202561207006</v>
      </c>
      <c r="AB1715" s="19" t="n">
        <v>0.244855276437651</v>
      </c>
      <c r="AC1715" s="19" t="n">
        <v>0.174839894383903</v>
      </c>
      <c r="AD1715" s="19" t="n">
        <v>0.263869803068426</v>
      </c>
      <c r="AE1715" s="19"/>
      <c r="AF1715" s="19" t="n">
        <v>0.25059062548195</v>
      </c>
      <c r="AG1715" s="19" t="n">
        <v>0.247528294136821</v>
      </c>
      <c r="AH1715" s="19" t="n">
        <v>0.2315251244176</v>
      </c>
      <c r="AI1715" s="19"/>
      <c r="AJ1715" s="19" t="n">
        <v>0.233875315595878</v>
      </c>
      <c r="AK1715" s="19" t="n">
        <v>0.291374142824235</v>
      </c>
      <c r="AL1715" s="19" t="n">
        <v>0.285775762433996</v>
      </c>
      <c r="AM1715" s="19" t="n">
        <v>0.246737980961844</v>
      </c>
      <c r="AN1715" s="19" t="n">
        <v>0.195257683965848</v>
      </c>
      <c r="AO1715" s="19"/>
      <c r="AP1715" s="19" t="n">
        <v>0.229156622790377</v>
      </c>
      <c r="AQ1715" s="19" t="n">
        <v>0.268124637417956</v>
      </c>
      <c r="AR1715" s="19" t="n">
        <v>0.271466648155219</v>
      </c>
      <c r="AS1715" s="19" t="n">
        <v>0.202454304181205</v>
      </c>
      <c r="AT1715" s="19" t="n">
        <v>0.29352264393183</v>
      </c>
      <c r="AU1715" s="19"/>
      <c r="AV1715" s="19" t="n">
        <v>0.272111448859839</v>
      </c>
      <c r="AW1715" s="19" t="n">
        <v>0.21753192993071</v>
      </c>
      <c r="AX1715" s="19" t="n">
        <v>0.241655189675613</v>
      </c>
      <c r="AY1715" s="19" t="n">
        <v>0.264835553861402</v>
      </c>
      <c r="AZ1715" s="19" t="n">
        <v>0.280276074992886</v>
      </c>
      <c r="BA1715" s="19" t="n">
        <v>0.228692774611214</v>
      </c>
      <c r="BB1715" s="19"/>
      <c r="BC1715" s="19" t="n">
        <v>0.256813058124304</v>
      </c>
      <c r="BD1715" s="19" t="n">
        <v>0.23498646319586</v>
      </c>
      <c r="BE1715" s="19" t="n">
        <v>0.235975756967815</v>
      </c>
      <c r="BF1715" s="19" t="n">
        <v>0.278094548998277</v>
      </c>
      <c r="BG1715" s="19" t="n">
        <v>0.202326852820425</v>
      </c>
    </row>
    <row r="1716">
      <c r="B1716" t="s">
        <v>652</v>
      </c>
      <c r="C1716" s="19" t="n">
        <v>0.210951856222438</v>
      </c>
      <c r="D1716" s="19" t="n">
        <v>0.233850323598072</v>
      </c>
      <c r="E1716" s="19" t="n">
        <v>0.190180885229853</v>
      </c>
      <c r="F1716" s="19"/>
      <c r="G1716" s="19" t="n">
        <v>0.197687768380214</v>
      </c>
      <c r="H1716" s="19" t="n">
        <v>0.175142555639349</v>
      </c>
      <c r="I1716" s="19" t="n">
        <v>0.193881857358846</v>
      </c>
      <c r="J1716" s="19" t="n">
        <v>0.219332502705572</v>
      </c>
      <c r="K1716" s="19" t="n">
        <v>0.221040830372775</v>
      </c>
      <c r="L1716" s="19" t="n">
        <v>0.251215690252699</v>
      </c>
      <c r="M1716" s="19"/>
      <c r="N1716" s="19" t="n">
        <v>0.181049304431067</v>
      </c>
      <c r="O1716" s="19" t="n">
        <v>0.214852651701641</v>
      </c>
      <c r="P1716" s="19" t="n">
        <v>0.191602766670084</v>
      </c>
      <c r="Q1716" s="19" t="n">
        <v>0.259779476301299</v>
      </c>
      <c r="R1716" s="19"/>
      <c r="S1716" s="19" t="n">
        <v>0.217630190671723</v>
      </c>
      <c r="T1716" s="19" t="n">
        <v>0.228115167551703</v>
      </c>
      <c r="U1716" s="19" t="n">
        <v>0.179004655536822</v>
      </c>
      <c r="V1716" s="19" t="n">
        <v>0.204331568442715</v>
      </c>
      <c r="W1716" s="19" t="n">
        <v>0.245757236848505</v>
      </c>
      <c r="X1716" s="19" t="n">
        <v>0.191274720761813</v>
      </c>
      <c r="Y1716" s="19" t="n">
        <v>0.220607776530668</v>
      </c>
      <c r="Z1716" s="19" t="n">
        <v>0.231295103757622</v>
      </c>
      <c r="AA1716" s="19" t="n">
        <v>0.179957923427679</v>
      </c>
      <c r="AB1716" s="19" t="n">
        <v>0.240038115034441</v>
      </c>
      <c r="AC1716" s="19" t="n">
        <v>0.151263956909958</v>
      </c>
      <c r="AD1716" s="19" t="n">
        <v>0.255489930082189</v>
      </c>
      <c r="AE1716" s="19"/>
      <c r="AF1716" s="19" t="n">
        <v>0.220604636481977</v>
      </c>
      <c r="AG1716" s="19" t="n">
        <v>0.225989937307181</v>
      </c>
      <c r="AH1716" s="19" t="n">
        <v>0.142626463655945</v>
      </c>
      <c r="AI1716" s="19"/>
      <c r="AJ1716" s="19" t="n">
        <v>0.230435277972371</v>
      </c>
      <c r="AK1716" s="19" t="n">
        <v>0.18806103890389</v>
      </c>
      <c r="AL1716" s="19" t="n">
        <v>0.212519673147385</v>
      </c>
      <c r="AM1716" s="19" t="n">
        <v>0.186835895825421</v>
      </c>
      <c r="AN1716" s="19" t="n">
        <v>0.195713663239346</v>
      </c>
      <c r="AO1716" s="19"/>
      <c r="AP1716" s="19" t="n">
        <v>0.237067239085558</v>
      </c>
      <c r="AQ1716" s="19" t="n">
        <v>0.19734207457138</v>
      </c>
      <c r="AR1716" s="19" t="n">
        <v>0.193340822323614</v>
      </c>
      <c r="AS1716" s="19" t="n">
        <v>0.22931859073913</v>
      </c>
      <c r="AT1716" s="19" t="n">
        <v>0.147279282504084</v>
      </c>
      <c r="AU1716" s="19"/>
      <c r="AV1716" s="19" t="n">
        <v>0.189691592220604</v>
      </c>
      <c r="AW1716" s="19" t="n">
        <v>0.256385001569728</v>
      </c>
      <c r="AX1716" s="19" t="n">
        <v>0.197810850197336</v>
      </c>
      <c r="AY1716" s="19" t="n">
        <v>0.230958347368642</v>
      </c>
      <c r="AZ1716" s="19" t="n">
        <v>0.172913148010615</v>
      </c>
      <c r="BA1716" s="19" t="n">
        <v>0.192301663488148</v>
      </c>
      <c r="BB1716" s="19"/>
      <c r="BC1716" s="19" t="n">
        <v>0.231760601079775</v>
      </c>
      <c r="BD1716" s="19" t="n">
        <v>0.164909082402327</v>
      </c>
      <c r="BE1716" s="19" t="n">
        <v>0.221875313150698</v>
      </c>
      <c r="BF1716" s="19" t="n">
        <v>0.237318673661417</v>
      </c>
      <c r="BG1716" s="19" t="n">
        <v>0.148032887687121</v>
      </c>
    </row>
    <row r="1717">
      <c r="B1717" t="s">
        <v>653</v>
      </c>
      <c r="C1717" s="19" t="n">
        <v>0.105653678352057</v>
      </c>
      <c r="D1717" s="19" t="n">
        <v>0.1406441399259</v>
      </c>
      <c r="E1717" s="19" t="n">
        <v>0.0720477844112518</v>
      </c>
      <c r="F1717" s="19"/>
      <c r="G1717" s="19" t="n">
        <v>0.178044224323309</v>
      </c>
      <c r="H1717" s="19" t="n">
        <v>0.0634660949056454</v>
      </c>
      <c r="I1717" s="19" t="n">
        <v>0.0918335561095778</v>
      </c>
      <c r="J1717" s="19" t="n">
        <v>0.118438761867659</v>
      </c>
      <c r="K1717" s="19" t="n">
        <v>0.0901383052942231</v>
      </c>
      <c r="L1717" s="19" t="n">
        <v>0.100783990361006</v>
      </c>
      <c r="M1717" s="19"/>
      <c r="N1717" s="19" t="n">
        <v>0.111823979812455</v>
      </c>
      <c r="O1717" s="19" t="n">
        <v>0.102992173130607</v>
      </c>
      <c r="P1717" s="19" t="n">
        <v>0.113026220130618</v>
      </c>
      <c r="Q1717" s="19" t="n">
        <v>0.0910017015552487</v>
      </c>
      <c r="R1717" s="19"/>
      <c r="S1717" s="19" t="n">
        <v>0.115083573181364</v>
      </c>
      <c r="T1717" s="19" t="n">
        <v>0.0861821297356618</v>
      </c>
      <c r="U1717" s="19" t="n">
        <v>0.114312444906585</v>
      </c>
      <c r="V1717" s="19" t="n">
        <v>0.0572576764029586</v>
      </c>
      <c r="W1717" s="19" t="n">
        <v>0.145823686562593</v>
      </c>
      <c r="X1717" s="19" t="n">
        <v>0.0624765777636947</v>
      </c>
      <c r="Y1717" s="19" t="n">
        <v>0.151863288580733</v>
      </c>
      <c r="Z1717" s="19" t="n">
        <v>0.150161656806421</v>
      </c>
      <c r="AA1717" s="19" t="n">
        <v>0.102652749021743</v>
      </c>
      <c r="AB1717" s="19" t="n">
        <v>0.0807704211271767</v>
      </c>
      <c r="AC1717" s="19" t="n">
        <v>0.120774505660952</v>
      </c>
      <c r="AD1717" s="19" t="n">
        <v>0.156223651318773</v>
      </c>
      <c r="AE1717" s="19"/>
      <c r="AF1717" s="19" t="n">
        <v>0.0830932840391824</v>
      </c>
      <c r="AG1717" s="19" t="n">
        <v>0.108479011494121</v>
      </c>
      <c r="AH1717" s="19" t="n">
        <v>0.0831372160053706</v>
      </c>
      <c r="AI1717" s="19"/>
      <c r="AJ1717" s="19" t="n">
        <v>0.0998685257620909</v>
      </c>
      <c r="AK1717" s="19" t="n">
        <v>0.0995795217414375</v>
      </c>
      <c r="AL1717" s="19" t="n">
        <v>0.136450553065259</v>
      </c>
      <c r="AM1717" s="19" t="n">
        <v>0.0725928066064625</v>
      </c>
      <c r="AN1717" s="19" t="n">
        <v>0.0932322680242038</v>
      </c>
      <c r="AO1717" s="19"/>
      <c r="AP1717" s="19" t="n">
        <v>0.107094563680231</v>
      </c>
      <c r="AQ1717" s="19" t="n">
        <v>0.103126353227762</v>
      </c>
      <c r="AR1717" s="19" t="n">
        <v>0.128177096863248</v>
      </c>
      <c r="AS1717" s="19" t="n">
        <v>0.125685896845341</v>
      </c>
      <c r="AT1717" s="19" t="n">
        <v>0.0956483963681926</v>
      </c>
      <c r="AU1717" s="19"/>
      <c r="AV1717" s="19" t="n">
        <v>0.104169771587032</v>
      </c>
      <c r="AW1717" s="19" t="n">
        <v>0.109252159792533</v>
      </c>
      <c r="AX1717" s="19" t="n">
        <v>0.171741261886139</v>
      </c>
      <c r="AY1717" s="19" t="n">
        <v>0.102880043689116</v>
      </c>
      <c r="AZ1717" s="19" t="n">
        <v>0.0914914077317809</v>
      </c>
      <c r="BA1717" s="19" t="n">
        <v>0.0487506681985365</v>
      </c>
      <c r="BB1717" s="19"/>
      <c r="BC1717" s="19" t="n">
        <v>0.117240268632812</v>
      </c>
      <c r="BD1717" s="19" t="n">
        <v>0.132100540294654</v>
      </c>
      <c r="BE1717" s="19" t="n">
        <v>0.10588357603536</v>
      </c>
      <c r="BF1717" s="19" t="n">
        <v>0.071601784275862</v>
      </c>
      <c r="BG1717" s="19" t="n">
        <v>0</v>
      </c>
    </row>
    <row r="1718">
      <c r="B1718" t="s">
        <v>654</v>
      </c>
      <c r="C1718" s="19" t="n">
        <v>0.0371492243590762</v>
      </c>
      <c r="D1718" s="19" t="n">
        <v>0.04195945754707</v>
      </c>
      <c r="E1718" s="19" t="n">
        <v>0.0327241979127096</v>
      </c>
      <c r="F1718" s="19"/>
      <c r="G1718" s="19" t="n">
        <v>0.0477550535866035</v>
      </c>
      <c r="H1718" s="19" t="n">
        <v>0.0305152184401736</v>
      </c>
      <c r="I1718" s="19" t="n">
        <v>0.0411914689150449</v>
      </c>
      <c r="J1718" s="19" t="n">
        <v>0.0373495337601267</v>
      </c>
      <c r="K1718" s="19" t="n">
        <v>0.031521535683013</v>
      </c>
      <c r="L1718" s="19" t="n">
        <v>0.035394047442016</v>
      </c>
      <c r="M1718" s="19"/>
      <c r="N1718" s="19" t="n">
        <v>0.0270026752474016</v>
      </c>
      <c r="O1718" s="19" t="n">
        <v>0.0517867755638085</v>
      </c>
      <c r="P1718" s="19" t="n">
        <v>0.0398042269021062</v>
      </c>
      <c r="Q1718" s="19" t="n">
        <v>0.0310216605865703</v>
      </c>
      <c r="R1718" s="19"/>
      <c r="S1718" s="19" t="n">
        <v>0.0512383467872332</v>
      </c>
      <c r="T1718" s="19" t="n">
        <v>0.0343235681989619</v>
      </c>
      <c r="U1718" s="19" t="n">
        <v>0.0242794909013515</v>
      </c>
      <c r="V1718" s="19" t="n">
        <v>0.0130692125755165</v>
      </c>
      <c r="W1718" s="19" t="n">
        <v>0.0275434206605994</v>
      </c>
      <c r="X1718" s="19" t="n">
        <v>0.0521282705482366</v>
      </c>
      <c r="Y1718" s="19" t="n">
        <v>0.0602111382092484</v>
      </c>
      <c r="Z1718" s="19" t="n">
        <v>0.0707389851211189</v>
      </c>
      <c r="AA1718" s="19" t="n">
        <v>0.0210600710015236</v>
      </c>
      <c r="AB1718" s="19" t="n">
        <v>0.0392625919190945</v>
      </c>
      <c r="AC1718" s="19" t="n">
        <v>0.0209637285666423</v>
      </c>
      <c r="AD1718" s="19" t="n">
        <v>0.0296996342665731</v>
      </c>
      <c r="AE1718" s="19"/>
      <c r="AF1718" s="19" t="n">
        <v>0.0261897052617875</v>
      </c>
      <c r="AG1718" s="19" t="n">
        <v>0.0387733051309888</v>
      </c>
      <c r="AH1718" s="19" t="n">
        <v>0.0517248944831468</v>
      </c>
      <c r="AI1718" s="19"/>
      <c r="AJ1718" s="19" t="n">
        <v>0.0273993371848171</v>
      </c>
      <c r="AK1718" s="19" t="n">
        <v>0.0348891734393441</v>
      </c>
      <c r="AL1718" s="19" t="n">
        <v>0.0440415007321801</v>
      </c>
      <c r="AM1718" s="19" t="n">
        <v>0</v>
      </c>
      <c r="AN1718" s="19" t="n">
        <v>0.0627238703155573</v>
      </c>
      <c r="AO1718" s="19"/>
      <c r="AP1718" s="19" t="n">
        <v>0.0320856682492362</v>
      </c>
      <c r="AQ1718" s="19" t="n">
        <v>0.0278216098862974</v>
      </c>
      <c r="AR1718" s="19" t="n">
        <v>0.0584811464246668</v>
      </c>
      <c r="AS1718" s="19" t="n">
        <v>0.0302919114171039</v>
      </c>
      <c r="AT1718" s="19" t="n">
        <v>0.0622804047109922</v>
      </c>
      <c r="AU1718" s="19"/>
      <c r="AV1718" s="19" t="n">
        <v>0.035530833202401</v>
      </c>
      <c r="AW1718" s="19" t="n">
        <v>0.0248469666606427</v>
      </c>
      <c r="AX1718" s="19" t="n">
        <v>0.0443118645825381</v>
      </c>
      <c r="AY1718" s="19" t="n">
        <v>0.0260758007756034</v>
      </c>
      <c r="AZ1718" s="19" t="n">
        <v>0.0586933083503266</v>
      </c>
      <c r="BA1718" s="19" t="n">
        <v>0.0437309391983469</v>
      </c>
      <c r="BB1718" s="19"/>
      <c r="BC1718" s="19" t="n">
        <v>0.0241057129751013</v>
      </c>
      <c r="BD1718" s="19" t="n">
        <v>0.0452018192023956</v>
      </c>
      <c r="BE1718" s="19" t="n">
        <v>0.0355727422791115</v>
      </c>
      <c r="BF1718" s="19" t="n">
        <v>0.0314467876805091</v>
      </c>
      <c r="BG1718" s="19" t="n">
        <v>0.122249345484382</v>
      </c>
    </row>
    <row r="1719">
      <c r="B1719" t="s">
        <v>655</v>
      </c>
      <c r="C1719" s="19" t="n">
        <v>0.0188351492351472</v>
      </c>
      <c r="D1719" s="19" t="n">
        <v>0.0205003747591357</v>
      </c>
      <c r="E1719" s="19" t="n">
        <v>0.0173547359791969</v>
      </c>
      <c r="F1719" s="19"/>
      <c r="G1719" s="19" t="n">
        <v>0.0170354434355602</v>
      </c>
      <c r="H1719" s="19" t="n">
        <v>0.0335490286174801</v>
      </c>
      <c r="I1719" s="19" t="n">
        <v>0.00681659533714686</v>
      </c>
      <c r="J1719" s="19" t="n">
        <v>0.0206508398642345</v>
      </c>
      <c r="K1719" s="19" t="n">
        <v>0.023715611695182</v>
      </c>
      <c r="L1719" s="19" t="n">
        <v>0.0128099834505658</v>
      </c>
      <c r="M1719" s="19"/>
      <c r="N1719" s="19" t="n">
        <v>0.0269204477502604</v>
      </c>
      <c r="O1719" s="19" t="n">
        <v>0.0247599449713649</v>
      </c>
      <c r="P1719" s="19" t="n">
        <v>0.0130975693013941</v>
      </c>
      <c r="Q1719" s="19" t="n">
        <v>0.00836862863132655</v>
      </c>
      <c r="R1719" s="19"/>
      <c r="S1719" s="19" t="n">
        <v>0.0264628938479457</v>
      </c>
      <c r="T1719" s="19" t="n">
        <v>0.0171085018471034</v>
      </c>
      <c r="U1719" s="19" t="n">
        <v>0</v>
      </c>
      <c r="V1719" s="19" t="n">
        <v>0.00948467150969371</v>
      </c>
      <c r="W1719" s="19" t="n">
        <v>0.0141529860830324</v>
      </c>
      <c r="X1719" s="19" t="n">
        <v>0.0123757783770185</v>
      </c>
      <c r="Y1719" s="19" t="n">
        <v>0.0236219264420519</v>
      </c>
      <c r="Z1719" s="19" t="n">
        <v>0.0202618498212163</v>
      </c>
      <c r="AA1719" s="19" t="n">
        <v>0.029614660967125</v>
      </c>
      <c r="AB1719" s="19" t="n">
        <v>0.0328135595453232</v>
      </c>
      <c r="AC1719" s="19" t="n">
        <v>0</v>
      </c>
      <c r="AD1719" s="19" t="n">
        <v>0.0324191262999262</v>
      </c>
      <c r="AE1719" s="19"/>
      <c r="AF1719" s="19" t="n">
        <v>0.0131878754534722</v>
      </c>
      <c r="AG1719" s="19" t="n">
        <v>0.0124316760893721</v>
      </c>
      <c r="AH1719" s="19" t="n">
        <v>0.0488792741163831</v>
      </c>
      <c r="AI1719" s="19"/>
      <c r="AJ1719" s="19" t="n">
        <v>0.0138393849462782</v>
      </c>
      <c r="AK1719" s="19" t="n">
        <v>0.0149414591141015</v>
      </c>
      <c r="AL1719" s="19" t="n">
        <v>0</v>
      </c>
      <c r="AM1719" s="19" t="n">
        <v>0</v>
      </c>
      <c r="AN1719" s="19" t="n">
        <v>0.0473092281196687</v>
      </c>
      <c r="AO1719" s="19"/>
      <c r="AP1719" s="19" t="n">
        <v>0.00459087710610399</v>
      </c>
      <c r="AQ1719" s="19" t="n">
        <v>0.0232847777357131</v>
      </c>
      <c r="AR1719" s="19" t="n">
        <v>0.0134004203594893</v>
      </c>
      <c r="AS1719" s="19" t="n">
        <v>0.00763411358199687</v>
      </c>
      <c r="AT1719" s="19" t="n">
        <v>0</v>
      </c>
      <c r="AU1719" s="19"/>
      <c r="AV1719" s="19" t="n">
        <v>0.0287048741474687</v>
      </c>
      <c r="AW1719" s="19" t="n">
        <v>0.0186382048320056</v>
      </c>
      <c r="AX1719" s="19" t="n">
        <v>0</v>
      </c>
      <c r="AY1719" s="19" t="n">
        <v>0.00657157688471513</v>
      </c>
      <c r="AZ1719" s="19" t="n">
        <v>0</v>
      </c>
      <c r="BA1719" s="19" t="n">
        <v>0.0273732434333785</v>
      </c>
      <c r="BB1719" s="19"/>
      <c r="BC1719" s="19" t="n">
        <v>0.00945546959378762</v>
      </c>
      <c r="BD1719" s="19" t="n">
        <v>0.0192473649656358</v>
      </c>
      <c r="BE1719" s="19" t="n">
        <v>0.0220447350056266</v>
      </c>
      <c r="BF1719" s="19" t="n">
        <v>0.028294233885413</v>
      </c>
      <c r="BG1719" s="19" t="n">
        <v>0.133701407875203</v>
      </c>
    </row>
    <row r="1720">
      <c r="B1720" t="s">
        <v>123</v>
      </c>
      <c r="C1720" s="19" t="n">
        <v>0.0812776589582871</v>
      </c>
      <c r="D1720" s="19" t="n">
        <v>0.0676860222615492</v>
      </c>
      <c r="E1720" s="19" t="n">
        <v>0.0953849964087034</v>
      </c>
      <c r="F1720" s="19"/>
      <c r="G1720" s="19" t="n">
        <v>0.0390392162059681</v>
      </c>
      <c r="H1720" s="19" t="n">
        <v>0.0597110225244796</v>
      </c>
      <c r="I1720" s="19" t="n">
        <v>0.0746363137577277</v>
      </c>
      <c r="J1720" s="19" t="n">
        <v>0.0895268593246509</v>
      </c>
      <c r="K1720" s="19" t="n">
        <v>0.155918517310884</v>
      </c>
      <c r="L1720" s="19" t="n">
        <v>0.0813413468708411</v>
      </c>
      <c r="M1720" s="19"/>
      <c r="N1720" s="19" t="n">
        <v>0.0700363739762327</v>
      </c>
      <c r="O1720" s="19" t="n">
        <v>0.0681815338355342</v>
      </c>
      <c r="P1720" s="19" t="n">
        <v>0.096614334077129</v>
      </c>
      <c r="Q1720" s="19" t="n">
        <v>0.0948367522034021</v>
      </c>
      <c r="R1720" s="19"/>
      <c r="S1720" s="19" t="n">
        <v>0.0521332484789651</v>
      </c>
      <c r="T1720" s="19" t="n">
        <v>0.0961791675149343</v>
      </c>
      <c r="U1720" s="19" t="n">
        <v>0.0945739275696529</v>
      </c>
      <c r="V1720" s="19" t="n">
        <v>0.0595630738407566</v>
      </c>
      <c r="W1720" s="19" t="n">
        <v>0.0790231853518437</v>
      </c>
      <c r="X1720" s="19" t="n">
        <v>0.0945959866727971</v>
      </c>
      <c r="Y1720" s="19" t="n">
        <v>0.0449209902033591</v>
      </c>
      <c r="Z1720" s="19" t="n">
        <v>0.132736229261383</v>
      </c>
      <c r="AA1720" s="19" t="n">
        <v>0.0581250992054246</v>
      </c>
      <c r="AB1720" s="19" t="n">
        <v>0.15249883847863</v>
      </c>
      <c r="AC1720" s="19" t="n">
        <v>0.0750035468713647</v>
      </c>
      <c r="AD1720" s="19" t="n">
        <v>0.0631673783482588</v>
      </c>
      <c r="AE1720" s="19"/>
      <c r="AF1720" s="19" t="n">
        <v>0.0676418901167455</v>
      </c>
      <c r="AG1720" s="19" t="n">
        <v>0.0758809991443617</v>
      </c>
      <c r="AH1720" s="19" t="n">
        <v>0.165428409711919</v>
      </c>
      <c r="AI1720" s="19"/>
      <c r="AJ1720" s="19" t="n">
        <v>0.0674065109710925</v>
      </c>
      <c r="AK1720" s="19" t="n">
        <v>0.0613218918360296</v>
      </c>
      <c r="AL1720" s="19" t="n">
        <v>0.0955491037009158</v>
      </c>
      <c r="AM1720" s="19" t="n">
        <v>0.0450160679129119</v>
      </c>
      <c r="AN1720" s="19" t="n">
        <v>0.147796542029853</v>
      </c>
      <c r="AO1720" s="19"/>
      <c r="AP1720" s="19" t="n">
        <v>0.0626616807149947</v>
      </c>
      <c r="AQ1720" s="19" t="n">
        <v>0.0733554050420988</v>
      </c>
      <c r="AR1720" s="19" t="n">
        <v>0.0381174683631773</v>
      </c>
      <c r="AS1720" s="19" t="n">
        <v>0.0562931748942078</v>
      </c>
      <c r="AT1720" s="19" t="n">
        <v>0.170965650338662</v>
      </c>
      <c r="AU1720" s="19"/>
      <c r="AV1720" s="19" t="n">
        <v>0.0727620894701364</v>
      </c>
      <c r="AW1720" s="19" t="n">
        <v>0.054686195468438</v>
      </c>
      <c r="AX1720" s="19" t="n">
        <v>0.044499752493341</v>
      </c>
      <c r="AY1720" s="19" t="n">
        <v>0.0355497894346253</v>
      </c>
      <c r="AZ1720" s="19" t="n">
        <v>0.104838117253974</v>
      </c>
      <c r="BA1720" s="19" t="n">
        <v>0.217460027762578</v>
      </c>
      <c r="BB1720" s="19"/>
      <c r="BC1720" s="19" t="n">
        <v>0.0552906573507874</v>
      </c>
      <c r="BD1720" s="19" t="n">
        <v>0.0946598386980567</v>
      </c>
      <c r="BE1720" s="19" t="n">
        <v>0.0742860754265016</v>
      </c>
      <c r="BF1720" s="19" t="n">
        <v>0.0897830042007095</v>
      </c>
      <c r="BG1720" s="19" t="n">
        <v>0.0704647895573316</v>
      </c>
    </row>
    <row r="1721">
      <c r="C1721" s="19"/>
      <c r="D1721" s="19"/>
      <c r="E1721" s="19"/>
      <c r="F1721" s="19"/>
      <c r="G1721" s="19"/>
      <c r="H1721" s="19"/>
      <c r="I1721" s="19"/>
      <c r="J1721" s="19"/>
      <c r="K1721" s="19"/>
      <c r="L1721" s="19"/>
      <c r="M1721" s="19"/>
      <c r="N1721" s="19"/>
      <c r="O1721" s="19"/>
      <c r="P1721" s="19"/>
      <c r="Q1721" s="19"/>
      <c r="R1721" s="19"/>
      <c r="S1721" s="19"/>
      <c r="T1721" s="19"/>
      <c r="U1721" s="19"/>
      <c r="V1721" s="19"/>
      <c r="W1721" s="19"/>
      <c r="X1721" s="19"/>
      <c r="Y1721" s="19"/>
      <c r="Z1721" s="19"/>
      <c r="AA1721" s="19"/>
      <c r="AB1721" s="19"/>
      <c r="AC1721" s="19"/>
      <c r="AD1721" s="19"/>
      <c r="AE1721" s="19"/>
      <c r="AF1721" s="19"/>
      <c r="AG1721" s="19"/>
      <c r="AH1721" s="19"/>
      <c r="AI1721" s="19"/>
      <c r="AJ1721" s="19"/>
      <c r="AK1721" s="19"/>
      <c r="AL1721" s="19"/>
      <c r="AM1721" s="19"/>
      <c r="AN1721" s="19"/>
      <c r="AO1721" s="19"/>
      <c r="AP1721" s="19"/>
      <c r="AQ1721" s="19"/>
      <c r="AR1721" s="19"/>
      <c r="AS1721" s="19"/>
      <c r="AT1721" s="19"/>
      <c r="AU1721" s="19"/>
      <c r="AV1721" s="19"/>
      <c r="AW1721" s="19"/>
      <c r="AX1721" s="19"/>
      <c r="AY1721" s="19"/>
      <c r="AZ1721" s="19"/>
      <c r="BA1721" s="19"/>
      <c r="BB1721" s="19"/>
      <c r="BC1721" s="19"/>
      <c r="BD1721" s="19"/>
      <c r="BE1721" s="19"/>
      <c r="BF1721" s="19"/>
      <c r="BG1721" s="19"/>
    </row>
    <row r="1722">
      <c r="B1722" s="7" t="s">
        <v>663</v>
      </c>
      <c r="C1722" s="19"/>
      <c r="D1722" s="19"/>
      <c r="E1722" s="19"/>
      <c r="F1722" s="19"/>
      <c r="G1722" s="19"/>
      <c r="H1722" s="19"/>
      <c r="I1722" s="19"/>
      <c r="J1722" s="19"/>
      <c r="K1722" s="19"/>
      <c r="L1722" s="19"/>
      <c r="M1722" s="19"/>
      <c r="N1722" s="19"/>
      <c r="O1722" s="19"/>
      <c r="P1722" s="19"/>
      <c r="Q1722" s="19"/>
      <c r="R1722" s="19"/>
      <c r="S1722" s="19"/>
      <c r="T1722" s="19"/>
      <c r="U1722" s="19"/>
      <c r="V1722" s="19"/>
      <c r="W1722" s="19"/>
      <c r="X1722" s="19"/>
      <c r="Y1722" s="19"/>
      <c r="Z1722" s="19"/>
      <c r="AA1722" s="19"/>
      <c r="AB1722" s="19"/>
      <c r="AC1722" s="19"/>
      <c r="AD1722" s="19"/>
      <c r="AE1722" s="19"/>
      <c r="AF1722" s="19"/>
      <c r="AG1722" s="19"/>
      <c r="AH1722" s="19"/>
      <c r="AI1722" s="19"/>
      <c r="AJ1722" s="19"/>
      <c r="AK1722" s="19"/>
      <c r="AL1722" s="19"/>
      <c r="AM1722" s="19"/>
      <c r="AN1722" s="19"/>
      <c r="AO1722" s="19"/>
      <c r="AP1722" s="19"/>
      <c r="AQ1722" s="19"/>
      <c r="AR1722" s="19"/>
      <c r="AS1722" s="19"/>
      <c r="AT1722" s="19"/>
      <c r="AU1722" s="19"/>
      <c r="AV1722" s="19"/>
      <c r="AW1722" s="19"/>
      <c r="AX1722" s="19"/>
      <c r="AY1722" s="19"/>
      <c r="AZ1722" s="19"/>
      <c r="BA1722" s="19"/>
      <c r="BB1722" s="19"/>
      <c r="BC1722" s="19"/>
      <c r="BD1722" s="19"/>
      <c r="BE1722" s="19"/>
      <c r="BF1722" s="19"/>
      <c r="BG1722" s="19"/>
    </row>
    <row r="1723">
      <c r="B1723" s="26" t="s">
        <v>331</v>
      </c>
      <c r="C1723" s="19"/>
      <c r="D1723" s="19"/>
      <c r="E1723" s="19"/>
      <c r="F1723" s="19"/>
      <c r="G1723" s="19"/>
      <c r="H1723" s="19"/>
      <c r="I1723" s="19"/>
      <c r="J1723" s="19"/>
      <c r="K1723" s="19"/>
      <c r="L1723" s="19"/>
      <c r="M1723" s="19"/>
      <c r="N1723" s="19"/>
      <c r="O1723" s="19"/>
      <c r="P1723" s="19"/>
      <c r="Q1723" s="19"/>
      <c r="R1723" s="19"/>
      <c r="S1723" s="19"/>
      <c r="T1723" s="19"/>
      <c r="U1723" s="19"/>
      <c r="V1723" s="19"/>
      <c r="W1723" s="19"/>
      <c r="X1723" s="19"/>
      <c r="Y1723" s="19"/>
      <c r="Z1723" s="19"/>
      <c r="AA1723" s="19"/>
      <c r="AB1723" s="19"/>
      <c r="AC1723" s="19"/>
      <c r="AD1723" s="19"/>
      <c r="AE1723" s="19"/>
      <c r="AF1723" s="19"/>
      <c r="AG1723" s="19"/>
      <c r="AH1723" s="19"/>
      <c r="AI1723" s="19"/>
      <c r="AJ1723" s="19"/>
      <c r="AK1723" s="19"/>
      <c r="AL1723" s="19"/>
      <c r="AM1723" s="19"/>
      <c r="AN1723" s="19"/>
      <c r="AO1723" s="19"/>
      <c r="AP1723" s="19"/>
      <c r="AQ1723" s="19"/>
      <c r="AR1723" s="19"/>
      <c r="AS1723" s="19"/>
      <c r="AT1723" s="19"/>
      <c r="AU1723" s="19"/>
      <c r="AV1723" s="19"/>
      <c r="AW1723" s="19"/>
      <c r="AX1723" s="19"/>
      <c r="AY1723" s="19"/>
      <c r="AZ1723" s="19"/>
      <c r="BA1723" s="19"/>
      <c r="BB1723" s="19"/>
      <c r="BC1723" s="19"/>
      <c r="BD1723" s="19"/>
      <c r="BE1723" s="19"/>
      <c r="BF1723" s="19"/>
      <c r="BG1723" s="19"/>
    </row>
    <row r="1724">
      <c r="B1724" t="s">
        <v>649</v>
      </c>
      <c r="C1724" s="19" t="n">
        <v>0.0404069403017998</v>
      </c>
      <c r="D1724" s="19" t="n">
        <v>0.0351452037929867</v>
      </c>
      <c r="E1724" s="19" t="n">
        <v>0.0459453366032007</v>
      </c>
      <c r="F1724" s="19"/>
      <c r="G1724" s="19" t="n">
        <v>0.0454592359259348</v>
      </c>
      <c r="H1724" s="19" t="n">
        <v>0.0742973506628671</v>
      </c>
      <c r="I1724" s="19" t="n">
        <v>0.0487232206627554</v>
      </c>
      <c r="J1724" s="19" t="n">
        <v>0.0268388737860697</v>
      </c>
      <c r="K1724" s="19" t="n">
        <v>0.0312389551465975</v>
      </c>
      <c r="L1724" s="19" t="n">
        <v>0.018005134821589</v>
      </c>
      <c r="M1724" s="19"/>
      <c r="N1724" s="19" t="n">
        <v>0.0488312105910423</v>
      </c>
      <c r="O1724" s="19" t="n">
        <v>0.0251753352228267</v>
      </c>
      <c r="P1724" s="19" t="n">
        <v>0.0518387658752632</v>
      </c>
      <c r="Q1724" s="19" t="n">
        <v>0.0367897488728545</v>
      </c>
      <c r="R1724" s="19"/>
      <c r="S1724" s="19" t="n">
        <v>0.0468092172979023</v>
      </c>
      <c r="T1724" s="19" t="n">
        <v>0.0595182672894152</v>
      </c>
      <c r="U1724" s="19" t="n">
        <v>0.0115637926919494</v>
      </c>
      <c r="V1724" s="19" t="n">
        <v>0.0644934225696216</v>
      </c>
      <c r="W1724" s="19" t="n">
        <v>0.0131968538218343</v>
      </c>
      <c r="X1724" s="19" t="n">
        <v>0.0495711726046277</v>
      </c>
      <c r="Y1724" s="19" t="n">
        <v>0.0216132590618468</v>
      </c>
      <c r="Z1724" s="19" t="n">
        <v>0.0200059125025287</v>
      </c>
      <c r="AA1724" s="19" t="n">
        <v>0.0405660362472683</v>
      </c>
      <c r="AB1724" s="19" t="n">
        <v>0.00991023363802901</v>
      </c>
      <c r="AC1724" s="19" t="n">
        <v>0.108802364957218</v>
      </c>
      <c r="AD1724" s="19" t="n">
        <v>0.0377669799604388</v>
      </c>
      <c r="AE1724" s="19"/>
      <c r="AF1724" s="19" t="n">
        <v>0.0402106005992687</v>
      </c>
      <c r="AG1724" s="19" t="n">
        <v>0.0325659652110905</v>
      </c>
      <c r="AH1724" s="19" t="n">
        <v>0.0730798461561167</v>
      </c>
      <c r="AI1724" s="19"/>
      <c r="AJ1724" s="19" t="n">
        <v>0.0492591256065413</v>
      </c>
      <c r="AK1724" s="19" t="n">
        <v>0.0472319590256397</v>
      </c>
      <c r="AL1724" s="19" t="n">
        <v>0.015296346945345</v>
      </c>
      <c r="AM1724" s="19" t="n">
        <v>0.0981737062631574</v>
      </c>
      <c r="AN1724" s="19" t="n">
        <v>0.036604506653147</v>
      </c>
      <c r="AO1724" s="19"/>
      <c r="AP1724" s="19" t="n">
        <v>0.028785354492026</v>
      </c>
      <c r="AQ1724" s="19" t="n">
        <v>0.0474947452409541</v>
      </c>
      <c r="AR1724" s="19" t="n">
        <v>0.047517241167573</v>
      </c>
      <c r="AS1724" s="19" t="n">
        <v>0.07054267447557</v>
      </c>
      <c r="AT1724" s="19" t="n">
        <v>0</v>
      </c>
      <c r="AU1724" s="19"/>
      <c r="AV1724" s="19" t="n">
        <v>0.0419799862472265</v>
      </c>
      <c r="AW1724" s="19" t="n">
        <v>0.0324734862179666</v>
      </c>
      <c r="AX1724" s="19" t="n">
        <v>0.0312648386994935</v>
      </c>
      <c r="AY1724" s="19" t="n">
        <v>0.0723259250599827</v>
      </c>
      <c r="AZ1724" s="19" t="n">
        <v>0.0321903402712583</v>
      </c>
      <c r="BA1724" s="19" t="n">
        <v>0.0173870066503765</v>
      </c>
      <c r="BB1724" s="19"/>
      <c r="BC1724" s="19" t="n">
        <v>0.0162542104744808</v>
      </c>
      <c r="BD1724" s="19" t="n">
        <v>0.0522870475288055</v>
      </c>
      <c r="BE1724" s="19" t="n">
        <v>0.0430660326856534</v>
      </c>
      <c r="BF1724" s="19" t="n">
        <v>0.0455730405393576</v>
      </c>
      <c r="BG1724" s="19" t="n">
        <v>0.19143256829658</v>
      </c>
    </row>
    <row r="1725">
      <c r="B1725" t="s">
        <v>650</v>
      </c>
      <c r="C1725" s="19" t="n">
        <v>0.0791295934798142</v>
      </c>
      <c r="D1725" s="19" t="n">
        <v>0.076150278399791</v>
      </c>
      <c r="E1725" s="19" t="n">
        <v>0.0801061114441515</v>
      </c>
      <c r="F1725" s="19"/>
      <c r="G1725" s="19" t="n">
        <v>0.147348310799423</v>
      </c>
      <c r="H1725" s="19" t="n">
        <v>0.122826506531235</v>
      </c>
      <c r="I1725" s="19" t="n">
        <v>0.106008878613377</v>
      </c>
      <c r="J1725" s="19" t="n">
        <v>0.0303577890477156</v>
      </c>
      <c r="K1725" s="19" t="n">
        <v>0.0218492762964851</v>
      </c>
      <c r="L1725" s="19" t="n">
        <v>0.0466797533129821</v>
      </c>
      <c r="M1725" s="19"/>
      <c r="N1725" s="19" t="n">
        <v>0.0873701621558119</v>
      </c>
      <c r="O1725" s="19" t="n">
        <v>0.0769483584098878</v>
      </c>
      <c r="P1725" s="19" t="n">
        <v>0.089525024172207</v>
      </c>
      <c r="Q1725" s="19" t="n">
        <v>0.0628599855182579</v>
      </c>
      <c r="R1725" s="19"/>
      <c r="S1725" s="19" t="n">
        <v>0.11211558535832</v>
      </c>
      <c r="T1725" s="19" t="n">
        <v>0.0248793739893135</v>
      </c>
      <c r="U1725" s="19" t="n">
        <v>0.0923702377758767</v>
      </c>
      <c r="V1725" s="19" t="n">
        <v>0.0655647905859969</v>
      </c>
      <c r="W1725" s="19" t="n">
        <v>0.10774762130416</v>
      </c>
      <c r="X1725" s="19" t="n">
        <v>0.0720716275140882</v>
      </c>
      <c r="Y1725" s="19" t="n">
        <v>0.101021242277713</v>
      </c>
      <c r="Z1725" s="19" t="n">
        <v>0.0885761299603952</v>
      </c>
      <c r="AA1725" s="19" t="n">
        <v>0.077926451326381</v>
      </c>
      <c r="AB1725" s="19" t="n">
        <v>0.0402749263854597</v>
      </c>
      <c r="AC1725" s="19" t="n">
        <v>0.116485553208378</v>
      </c>
      <c r="AD1725" s="19" t="n">
        <v>0.0683587893706284</v>
      </c>
      <c r="AE1725" s="19"/>
      <c r="AF1725" s="19" t="n">
        <v>0.0655291970184372</v>
      </c>
      <c r="AG1725" s="19" t="n">
        <v>0.0837427093639237</v>
      </c>
      <c r="AH1725" s="19" t="n">
        <v>0.0816222101595212</v>
      </c>
      <c r="AI1725" s="19"/>
      <c r="AJ1725" s="19" t="n">
        <v>0.0569494879043573</v>
      </c>
      <c r="AK1725" s="19" t="n">
        <v>0.130267073449099</v>
      </c>
      <c r="AL1725" s="19" t="n">
        <v>0.103304306131485</v>
      </c>
      <c r="AM1725" s="19" t="n">
        <v>0.148534253821622</v>
      </c>
      <c r="AN1725" s="19" t="n">
        <v>0.0528772893699957</v>
      </c>
      <c r="AO1725" s="19"/>
      <c r="AP1725" s="19" t="n">
        <v>0.0577400881171605</v>
      </c>
      <c r="AQ1725" s="19" t="n">
        <v>0.111991025538689</v>
      </c>
      <c r="AR1725" s="19" t="n">
        <v>0.0515115798369413</v>
      </c>
      <c r="AS1725" s="19" t="n">
        <v>0.0813089588893854</v>
      </c>
      <c r="AT1725" s="19" t="n">
        <v>0.0886345147932083</v>
      </c>
      <c r="AU1725" s="19"/>
      <c r="AV1725" s="19" t="n">
        <v>0.125774391105186</v>
      </c>
      <c r="AW1725" s="19" t="n">
        <v>0.0752573366335609</v>
      </c>
      <c r="AX1725" s="19" t="n">
        <v>0.0884717342896089</v>
      </c>
      <c r="AY1725" s="19" t="n">
        <v>0.0787718501849954</v>
      </c>
      <c r="AZ1725" s="19" t="n">
        <v>0.0602123458737276</v>
      </c>
      <c r="BA1725" s="19" t="n">
        <v>0.0237567576228668</v>
      </c>
      <c r="BB1725" s="19"/>
      <c r="BC1725" s="19" t="n">
        <v>0.0597598952375006</v>
      </c>
      <c r="BD1725" s="19" t="n">
        <v>0.0511947265034924</v>
      </c>
      <c r="BE1725" s="19" t="n">
        <v>0.0925035341981217</v>
      </c>
      <c r="BF1725" s="19" t="n">
        <v>0.126856473260984</v>
      </c>
      <c r="BG1725" s="19" t="n">
        <v>0.313561625351177</v>
      </c>
    </row>
    <row r="1726">
      <c r="B1726" t="s">
        <v>651</v>
      </c>
      <c r="C1726" s="19" t="n">
        <v>0.172926732908599</v>
      </c>
      <c r="D1726" s="19" t="n">
        <v>0.172601358899398</v>
      </c>
      <c r="E1726" s="19" t="n">
        <v>0.174737109617821</v>
      </c>
      <c r="F1726" s="19"/>
      <c r="G1726" s="19" t="n">
        <v>0.225002357921769</v>
      </c>
      <c r="H1726" s="19" t="n">
        <v>0.262640018841153</v>
      </c>
      <c r="I1726" s="19" t="n">
        <v>0.204626840321087</v>
      </c>
      <c r="J1726" s="19" t="n">
        <v>0.179379571068707</v>
      </c>
      <c r="K1726" s="19" t="n">
        <v>0.115843798092461</v>
      </c>
      <c r="L1726" s="19" t="n">
        <v>0.0660753712336517</v>
      </c>
      <c r="M1726" s="19"/>
      <c r="N1726" s="19" t="n">
        <v>0.222373667306303</v>
      </c>
      <c r="O1726" s="19" t="n">
        <v>0.157298430319572</v>
      </c>
      <c r="P1726" s="19" t="n">
        <v>0.143381519788786</v>
      </c>
      <c r="Q1726" s="19" t="n">
        <v>0.159634433416597</v>
      </c>
      <c r="R1726" s="19"/>
      <c r="S1726" s="19" t="n">
        <v>0.229816374162009</v>
      </c>
      <c r="T1726" s="19" t="n">
        <v>0.162225039103182</v>
      </c>
      <c r="U1726" s="19" t="n">
        <v>0.0691447274135617</v>
      </c>
      <c r="V1726" s="19" t="n">
        <v>0.17676483845036</v>
      </c>
      <c r="W1726" s="19" t="n">
        <v>0.162868693033488</v>
      </c>
      <c r="X1726" s="19" t="n">
        <v>0.227713618933312</v>
      </c>
      <c r="Y1726" s="19" t="n">
        <v>0.153189881208469</v>
      </c>
      <c r="Z1726" s="19" t="n">
        <v>0.161926525216336</v>
      </c>
      <c r="AA1726" s="19" t="n">
        <v>0.210447875255634</v>
      </c>
      <c r="AB1726" s="19" t="n">
        <v>0.13390201461211</v>
      </c>
      <c r="AC1726" s="19" t="n">
        <v>0.144237642415599</v>
      </c>
      <c r="AD1726" s="19" t="n">
        <v>0.148723270459542</v>
      </c>
      <c r="AE1726" s="19"/>
      <c r="AF1726" s="19" t="n">
        <v>0.157041286301406</v>
      </c>
      <c r="AG1726" s="19" t="n">
        <v>0.148823357644694</v>
      </c>
      <c r="AH1726" s="19" t="n">
        <v>0.219850852777097</v>
      </c>
      <c r="AI1726" s="19"/>
      <c r="AJ1726" s="19" t="n">
        <v>0.121950805340623</v>
      </c>
      <c r="AK1726" s="19" t="n">
        <v>0.225380148346471</v>
      </c>
      <c r="AL1726" s="19" t="n">
        <v>0.121897594893564</v>
      </c>
      <c r="AM1726" s="19" t="n">
        <v>0.141507836920315</v>
      </c>
      <c r="AN1726" s="19" t="n">
        <v>0.21622283189574</v>
      </c>
      <c r="AO1726" s="19"/>
      <c r="AP1726" s="19" t="n">
        <v>0.131305999509348</v>
      </c>
      <c r="AQ1726" s="19" t="n">
        <v>0.210233821250603</v>
      </c>
      <c r="AR1726" s="19" t="n">
        <v>0.164446510302242</v>
      </c>
      <c r="AS1726" s="19" t="n">
        <v>0.159732329089358</v>
      </c>
      <c r="AT1726" s="19" t="n">
        <v>0.0851324575795019</v>
      </c>
      <c r="AU1726" s="19"/>
      <c r="AV1726" s="19" t="n">
        <v>0.24276545664109</v>
      </c>
      <c r="AW1726" s="19" t="n">
        <v>0.145124853305009</v>
      </c>
      <c r="AX1726" s="19" t="n">
        <v>0.165008800120253</v>
      </c>
      <c r="AY1726" s="19" t="n">
        <v>0.169425320558123</v>
      </c>
      <c r="AZ1726" s="19" t="n">
        <v>0.136690788854711</v>
      </c>
      <c r="BA1726" s="19" t="n">
        <v>0.155335228803884</v>
      </c>
      <c r="BB1726" s="19"/>
      <c r="BC1726" s="19" t="n">
        <v>0.166791363356419</v>
      </c>
      <c r="BD1726" s="19" t="n">
        <v>0.153856638235518</v>
      </c>
      <c r="BE1726" s="19" t="n">
        <v>0.196052332423132</v>
      </c>
      <c r="BF1726" s="19" t="n">
        <v>0.223469262136592</v>
      </c>
      <c r="BG1726" s="19" t="n">
        <v>0.135812894747602</v>
      </c>
    </row>
    <row r="1727">
      <c r="B1727" t="s">
        <v>652</v>
      </c>
      <c r="C1727" s="19" t="n">
        <v>0.120710388808352</v>
      </c>
      <c r="D1727" s="19" t="n">
        <v>0.120744778313708</v>
      </c>
      <c r="E1727" s="19" t="n">
        <v>0.119750009539316</v>
      </c>
      <c r="F1727" s="19"/>
      <c r="G1727" s="19" t="n">
        <v>0.18537806981996</v>
      </c>
      <c r="H1727" s="19" t="n">
        <v>0.143725793765481</v>
      </c>
      <c r="I1727" s="19" t="n">
        <v>0.169348338961039</v>
      </c>
      <c r="J1727" s="19" t="n">
        <v>0.0919578491808805</v>
      </c>
      <c r="K1727" s="19" t="n">
        <v>0.0750033707137734</v>
      </c>
      <c r="L1727" s="19" t="n">
        <v>0.0679805227399883</v>
      </c>
      <c r="M1727" s="19"/>
      <c r="N1727" s="19" t="n">
        <v>0.119373237507585</v>
      </c>
      <c r="O1727" s="19" t="n">
        <v>0.145124362283184</v>
      </c>
      <c r="P1727" s="19" t="n">
        <v>0.087971205137459</v>
      </c>
      <c r="Q1727" s="19" t="n">
        <v>0.122025430268025</v>
      </c>
      <c r="R1727" s="19"/>
      <c r="S1727" s="19" t="n">
        <v>0.139179812880502</v>
      </c>
      <c r="T1727" s="19" t="n">
        <v>0.0780809707633957</v>
      </c>
      <c r="U1727" s="19" t="n">
        <v>0.113702682530987</v>
      </c>
      <c r="V1727" s="19" t="n">
        <v>0.211582451917172</v>
      </c>
      <c r="W1727" s="19" t="n">
        <v>0.105812693733253</v>
      </c>
      <c r="X1727" s="19" t="n">
        <v>0.113504862986679</v>
      </c>
      <c r="Y1727" s="19" t="n">
        <v>0.17703811320703</v>
      </c>
      <c r="Z1727" s="19" t="n">
        <v>0.11684878257857</v>
      </c>
      <c r="AA1727" s="19" t="n">
        <v>0.11423374825493</v>
      </c>
      <c r="AB1727" s="19" t="n">
        <v>0.107007985738766</v>
      </c>
      <c r="AC1727" s="19" t="n">
        <v>0.0149449177016757</v>
      </c>
      <c r="AD1727" s="19" t="n">
        <v>0.119845612806788</v>
      </c>
      <c r="AE1727" s="19"/>
      <c r="AF1727" s="19" t="n">
        <v>0.103568506289022</v>
      </c>
      <c r="AG1727" s="19" t="n">
        <v>0.122851041919372</v>
      </c>
      <c r="AH1727" s="19" t="n">
        <v>0.107314297673124</v>
      </c>
      <c r="AI1727" s="19"/>
      <c r="AJ1727" s="19" t="n">
        <v>0.110284254448935</v>
      </c>
      <c r="AK1727" s="19" t="n">
        <v>0.118204951256288</v>
      </c>
      <c r="AL1727" s="19" t="n">
        <v>0.0543343578587242</v>
      </c>
      <c r="AM1727" s="19" t="n">
        <v>0.156738548736591</v>
      </c>
      <c r="AN1727" s="19" t="n">
        <v>0.118698581934137</v>
      </c>
      <c r="AO1727" s="19"/>
      <c r="AP1727" s="19" t="n">
        <v>0.0987625474446921</v>
      </c>
      <c r="AQ1727" s="19" t="n">
        <v>0.135513413290126</v>
      </c>
      <c r="AR1727" s="19" t="n">
        <v>0.0708944906673447</v>
      </c>
      <c r="AS1727" s="19" t="n">
        <v>0.142947472096581</v>
      </c>
      <c r="AT1727" s="19" t="n">
        <v>0.14703544017241</v>
      </c>
      <c r="AU1727" s="19"/>
      <c r="AV1727" s="19" t="n">
        <v>0.135487840941349</v>
      </c>
      <c r="AW1727" s="19" t="n">
        <v>0.0895639820809807</v>
      </c>
      <c r="AX1727" s="19" t="n">
        <v>0.0822991236643059</v>
      </c>
      <c r="AY1727" s="19" t="n">
        <v>0.140378350239196</v>
      </c>
      <c r="AZ1727" s="19" t="n">
        <v>0.183813054018339</v>
      </c>
      <c r="BA1727" s="19" t="n">
        <v>0.118728557559447</v>
      </c>
      <c r="BB1727" s="19"/>
      <c r="BC1727" s="19" t="n">
        <v>0.134167832832884</v>
      </c>
      <c r="BD1727" s="19" t="n">
        <v>0.102441577868657</v>
      </c>
      <c r="BE1727" s="19" t="n">
        <v>0.119827309605529</v>
      </c>
      <c r="BF1727" s="19" t="n">
        <v>0.141757152398872</v>
      </c>
      <c r="BG1727" s="19" t="n">
        <v>0</v>
      </c>
    </row>
    <row r="1728">
      <c r="B1728" t="s">
        <v>653</v>
      </c>
      <c r="C1728" s="19" t="n">
        <v>0.182514486297724</v>
      </c>
      <c r="D1728" s="19" t="n">
        <v>0.195546895311895</v>
      </c>
      <c r="E1728" s="19" t="n">
        <v>0.16722790715439</v>
      </c>
      <c r="F1728" s="19"/>
      <c r="G1728" s="19" t="n">
        <v>0.187932108018665</v>
      </c>
      <c r="H1728" s="19" t="n">
        <v>0.187534384026701</v>
      </c>
      <c r="I1728" s="19" t="n">
        <v>0.168082074912745</v>
      </c>
      <c r="J1728" s="19" t="n">
        <v>0.229673311174982</v>
      </c>
      <c r="K1728" s="19" t="n">
        <v>0.147758153231606</v>
      </c>
      <c r="L1728" s="19" t="n">
        <v>0.170950033432096</v>
      </c>
      <c r="M1728" s="19"/>
      <c r="N1728" s="19" t="n">
        <v>0.20668485570451</v>
      </c>
      <c r="O1728" s="19" t="n">
        <v>0.205655065859139</v>
      </c>
      <c r="P1728" s="19" t="n">
        <v>0.136751919128986</v>
      </c>
      <c r="Q1728" s="19" t="n">
        <v>0.17173077238852</v>
      </c>
      <c r="R1728" s="19"/>
      <c r="S1728" s="19" t="n">
        <v>0.178274961809799</v>
      </c>
      <c r="T1728" s="19" t="n">
        <v>0.180203731916643</v>
      </c>
      <c r="U1728" s="19" t="n">
        <v>0.291675372301967</v>
      </c>
      <c r="V1728" s="19" t="n">
        <v>0.14644315603969</v>
      </c>
      <c r="W1728" s="19" t="n">
        <v>0.250237352535192</v>
      </c>
      <c r="X1728" s="19" t="n">
        <v>0.16563031399177</v>
      </c>
      <c r="Y1728" s="19" t="n">
        <v>0.178512905223496</v>
      </c>
      <c r="Z1728" s="19" t="n">
        <v>0.12696688267861</v>
      </c>
      <c r="AA1728" s="19" t="n">
        <v>0.176959384907408</v>
      </c>
      <c r="AB1728" s="19" t="n">
        <v>0.101184207448545</v>
      </c>
      <c r="AC1728" s="19" t="n">
        <v>0.267325507307189</v>
      </c>
      <c r="AD1728" s="19" t="n">
        <v>0.109113264975884</v>
      </c>
      <c r="AE1728" s="19"/>
      <c r="AF1728" s="19" t="n">
        <v>0.172144758542994</v>
      </c>
      <c r="AG1728" s="19" t="n">
        <v>0.179639547330092</v>
      </c>
      <c r="AH1728" s="19" t="n">
        <v>0.155078513355615</v>
      </c>
      <c r="AI1728" s="19"/>
      <c r="AJ1728" s="19" t="n">
        <v>0.167472805416912</v>
      </c>
      <c r="AK1728" s="19" t="n">
        <v>0.184918615363387</v>
      </c>
      <c r="AL1728" s="19" t="n">
        <v>0.274748949568181</v>
      </c>
      <c r="AM1728" s="19" t="n">
        <v>0.150924828024909</v>
      </c>
      <c r="AN1728" s="19" t="n">
        <v>0.164500695771718</v>
      </c>
      <c r="AO1728" s="19"/>
      <c r="AP1728" s="19" t="n">
        <v>0.191321882923255</v>
      </c>
      <c r="AQ1728" s="19" t="n">
        <v>0.160073109725318</v>
      </c>
      <c r="AR1728" s="19" t="n">
        <v>0.278330308054667</v>
      </c>
      <c r="AS1728" s="19" t="n">
        <v>0.163737765640686</v>
      </c>
      <c r="AT1728" s="19" t="n">
        <v>0.273917887259479</v>
      </c>
      <c r="AU1728" s="19"/>
      <c r="AV1728" s="19" t="n">
        <v>0.164891331680565</v>
      </c>
      <c r="AW1728" s="19" t="n">
        <v>0.176756961411832</v>
      </c>
      <c r="AX1728" s="19" t="n">
        <v>0.244896244810766</v>
      </c>
      <c r="AY1728" s="19" t="n">
        <v>0.172542571296025</v>
      </c>
      <c r="AZ1728" s="19" t="n">
        <v>0.246233129579881</v>
      </c>
      <c r="BA1728" s="19" t="n">
        <v>0.137556916124899</v>
      </c>
      <c r="BB1728" s="19"/>
      <c r="BC1728" s="19" t="n">
        <v>0.154872935418931</v>
      </c>
      <c r="BD1728" s="19" t="n">
        <v>0.20268429598192</v>
      </c>
      <c r="BE1728" s="19" t="n">
        <v>0.186677732408921</v>
      </c>
      <c r="BF1728" s="19" t="n">
        <v>0.178047671718002</v>
      </c>
      <c r="BG1728" s="19" t="n">
        <v>0.0667296802229067</v>
      </c>
    </row>
    <row r="1729">
      <c r="B1729" t="s">
        <v>654</v>
      </c>
      <c r="C1729" s="19" t="n">
        <v>0.125151055724853</v>
      </c>
      <c r="D1729" s="19" t="n">
        <v>0.145161341129903</v>
      </c>
      <c r="E1729" s="19" t="n">
        <v>0.106490093243602</v>
      </c>
      <c r="F1729" s="19"/>
      <c r="G1729" s="19" t="n">
        <v>0.0851988049098007</v>
      </c>
      <c r="H1729" s="19" t="n">
        <v>0.0656295424620824</v>
      </c>
      <c r="I1729" s="19" t="n">
        <v>0.106945232058565</v>
      </c>
      <c r="J1729" s="19" t="n">
        <v>0.142412394266346</v>
      </c>
      <c r="K1729" s="19" t="n">
        <v>0.161614929036082</v>
      </c>
      <c r="L1729" s="19" t="n">
        <v>0.181683929902175</v>
      </c>
      <c r="M1729" s="19"/>
      <c r="N1729" s="19" t="n">
        <v>0.122984696431844</v>
      </c>
      <c r="O1729" s="19" t="n">
        <v>0.1414330775988</v>
      </c>
      <c r="P1729" s="19" t="n">
        <v>0.120162177741556</v>
      </c>
      <c r="Q1729" s="19" t="n">
        <v>0.115261719858624</v>
      </c>
      <c r="R1729" s="19"/>
      <c r="S1729" s="19" t="n">
        <v>0.11093484530098</v>
      </c>
      <c r="T1729" s="19" t="n">
        <v>0.177487864782227</v>
      </c>
      <c r="U1729" s="19" t="n">
        <v>0.141862227209241</v>
      </c>
      <c r="V1729" s="19" t="n">
        <v>0.111730732021559</v>
      </c>
      <c r="W1729" s="19" t="n">
        <v>0.128196969852714</v>
      </c>
      <c r="X1729" s="19" t="n">
        <v>0.102767137098123</v>
      </c>
      <c r="Y1729" s="19" t="n">
        <v>0.116084819476559</v>
      </c>
      <c r="Z1729" s="19" t="n">
        <v>0.10436311303977</v>
      </c>
      <c r="AA1729" s="19" t="n">
        <v>0.113805780323735</v>
      </c>
      <c r="AB1729" s="19" t="n">
        <v>0.154685673292215</v>
      </c>
      <c r="AC1729" s="19" t="n">
        <v>0.068665102782982</v>
      </c>
      <c r="AD1729" s="19" t="n">
        <v>0.140509199431994</v>
      </c>
      <c r="AE1729" s="19"/>
      <c r="AF1729" s="19" t="n">
        <v>0.144594633800482</v>
      </c>
      <c r="AG1729" s="19" t="n">
        <v>0.146992894224869</v>
      </c>
      <c r="AH1729" s="19" t="n">
        <v>0.05569084647729</v>
      </c>
      <c r="AI1729" s="19"/>
      <c r="AJ1729" s="19" t="n">
        <v>0.159080509350627</v>
      </c>
      <c r="AK1729" s="19" t="n">
        <v>0.0882812786179919</v>
      </c>
      <c r="AL1729" s="19" t="n">
        <v>0.175381764234145</v>
      </c>
      <c r="AM1729" s="19" t="n">
        <v>0.167059417813463</v>
      </c>
      <c r="AN1729" s="19" t="n">
        <v>0.119869854489194</v>
      </c>
      <c r="AO1729" s="19"/>
      <c r="AP1729" s="19" t="n">
        <v>0.170468001979136</v>
      </c>
      <c r="AQ1729" s="19" t="n">
        <v>0.116336534982788</v>
      </c>
      <c r="AR1729" s="19" t="n">
        <v>0.183088219639033</v>
      </c>
      <c r="AS1729" s="19" t="n">
        <v>0.0902116204167346</v>
      </c>
      <c r="AT1729" s="19" t="n">
        <v>0.0799542370836181</v>
      </c>
      <c r="AU1729" s="19"/>
      <c r="AV1729" s="19" t="n">
        <v>0.110494172568614</v>
      </c>
      <c r="AW1729" s="19" t="n">
        <v>0.178437601775053</v>
      </c>
      <c r="AX1729" s="19" t="n">
        <v>0.168964656573776</v>
      </c>
      <c r="AY1729" s="19" t="n">
        <v>0.0864221750202193</v>
      </c>
      <c r="AZ1729" s="19" t="n">
        <v>0.0728969330373043</v>
      </c>
      <c r="BA1729" s="19" t="n">
        <v>0.0791146526542224</v>
      </c>
      <c r="BB1729" s="19"/>
      <c r="BC1729" s="19" t="n">
        <v>0.14684636438329</v>
      </c>
      <c r="BD1729" s="19" t="n">
        <v>0.146150473503329</v>
      </c>
      <c r="BE1729" s="19" t="n">
        <v>0.135185996342542</v>
      </c>
      <c r="BF1729" s="19" t="n">
        <v>0.101142769221428</v>
      </c>
      <c r="BG1729" s="19" t="n">
        <v>0.0414094726876039</v>
      </c>
    </row>
    <row r="1730">
      <c r="B1730" t="s">
        <v>655</v>
      </c>
      <c r="C1730" s="19" t="n">
        <v>0.158900236705532</v>
      </c>
      <c r="D1730" s="19" t="n">
        <v>0.169488767927118</v>
      </c>
      <c r="E1730" s="19" t="n">
        <v>0.149823922895815</v>
      </c>
      <c r="F1730" s="19"/>
      <c r="G1730" s="19" t="n">
        <v>0.0555808531090523</v>
      </c>
      <c r="H1730" s="19" t="n">
        <v>0.0762046624550318</v>
      </c>
      <c r="I1730" s="19" t="n">
        <v>0.0898129626633644</v>
      </c>
      <c r="J1730" s="19" t="n">
        <v>0.182285301852371</v>
      </c>
      <c r="K1730" s="19" t="n">
        <v>0.229092009926293</v>
      </c>
      <c r="L1730" s="19" t="n">
        <v>0.294333013279531</v>
      </c>
      <c r="M1730" s="19"/>
      <c r="N1730" s="19" t="n">
        <v>0.114014363352455</v>
      </c>
      <c r="O1730" s="19" t="n">
        <v>0.165921980001656</v>
      </c>
      <c r="P1730" s="19" t="n">
        <v>0.182748627271992</v>
      </c>
      <c r="Q1730" s="19" t="n">
        <v>0.182614608172083</v>
      </c>
      <c r="R1730" s="19"/>
      <c r="S1730" s="19" t="n">
        <v>0.0900216581068492</v>
      </c>
      <c r="T1730" s="19" t="n">
        <v>0.183533788579664</v>
      </c>
      <c r="U1730" s="19" t="n">
        <v>0.136792628264156</v>
      </c>
      <c r="V1730" s="19" t="n">
        <v>0.0977756753407642</v>
      </c>
      <c r="W1730" s="19" t="n">
        <v>0.1537567436085</v>
      </c>
      <c r="X1730" s="19" t="n">
        <v>0.111566760711847</v>
      </c>
      <c r="Y1730" s="19" t="n">
        <v>0.155233637519365</v>
      </c>
      <c r="Z1730" s="19" t="n">
        <v>0.248745987629367</v>
      </c>
      <c r="AA1730" s="19" t="n">
        <v>0.147194181519501</v>
      </c>
      <c r="AB1730" s="19" t="n">
        <v>0.287625516739224</v>
      </c>
      <c r="AC1730" s="19" t="n">
        <v>0.185820486296677</v>
      </c>
      <c r="AD1730" s="19" t="n">
        <v>0.297613259537983</v>
      </c>
      <c r="AE1730" s="19"/>
      <c r="AF1730" s="19" t="n">
        <v>0.186918480253762</v>
      </c>
      <c r="AG1730" s="19" t="n">
        <v>0.186166972630302</v>
      </c>
      <c r="AH1730" s="19" t="n">
        <v>0.106878990210128</v>
      </c>
      <c r="AI1730" s="19"/>
      <c r="AJ1730" s="19" t="n">
        <v>0.184178007843628</v>
      </c>
      <c r="AK1730" s="19" t="n">
        <v>0.134305117795163</v>
      </c>
      <c r="AL1730" s="19" t="n">
        <v>0.179045606341283</v>
      </c>
      <c r="AM1730" s="19" t="n">
        <v>0.0380018154190597</v>
      </c>
      <c r="AN1730" s="19" t="n">
        <v>0.130233755051596</v>
      </c>
      <c r="AO1730" s="19"/>
      <c r="AP1730" s="19" t="n">
        <v>0.177324084811732</v>
      </c>
      <c r="AQ1730" s="19" t="n">
        <v>0.141708198658156</v>
      </c>
      <c r="AR1730" s="19" t="n">
        <v>0.139382493001206</v>
      </c>
      <c r="AS1730" s="19" t="n">
        <v>0.159904290104524</v>
      </c>
      <c r="AT1730" s="19" t="n">
        <v>0.153181097840071</v>
      </c>
      <c r="AU1730" s="19"/>
      <c r="AV1730" s="19" t="n">
        <v>0.112264412432108</v>
      </c>
      <c r="AW1730" s="19" t="n">
        <v>0.185987316526762</v>
      </c>
      <c r="AX1730" s="19" t="n">
        <v>0.149833939458063</v>
      </c>
      <c r="AY1730" s="19" t="n">
        <v>0.148396816327512</v>
      </c>
      <c r="AZ1730" s="19" t="n">
        <v>0.154360389472611</v>
      </c>
      <c r="BA1730" s="19" t="n">
        <v>0.198640163266984</v>
      </c>
      <c r="BB1730" s="19"/>
      <c r="BC1730" s="19" t="n">
        <v>0.178000389826604</v>
      </c>
      <c r="BD1730" s="19" t="n">
        <v>0.159622856876339</v>
      </c>
      <c r="BE1730" s="19" t="n">
        <v>0.141590237182092</v>
      </c>
      <c r="BF1730" s="19" t="n">
        <v>0.123807051797851</v>
      </c>
      <c r="BG1730" s="19" t="n">
        <v>0.132506318567665</v>
      </c>
    </row>
    <row r="1731">
      <c r="B1731" t="s">
        <v>123</v>
      </c>
      <c r="C1731" s="19" t="n">
        <v>0.120260565773326</v>
      </c>
      <c r="D1731" s="19" t="n">
        <v>0.0851613762251994</v>
      </c>
      <c r="E1731" s="19" t="n">
        <v>0.155919509501705</v>
      </c>
      <c r="F1731" s="19"/>
      <c r="G1731" s="19" t="n">
        <v>0.0681002594953948</v>
      </c>
      <c r="H1731" s="19" t="n">
        <v>0.0671417412554489</v>
      </c>
      <c r="I1731" s="19" t="n">
        <v>0.106452451807067</v>
      </c>
      <c r="J1731" s="19" t="n">
        <v>0.117094909622928</v>
      </c>
      <c r="K1731" s="19" t="n">
        <v>0.217599507556702</v>
      </c>
      <c r="L1731" s="19" t="n">
        <v>0.154292241277987</v>
      </c>
      <c r="M1731" s="19"/>
      <c r="N1731" s="19" t="n">
        <v>0.0783678069504485</v>
      </c>
      <c r="O1731" s="19" t="n">
        <v>0.0824433903049352</v>
      </c>
      <c r="P1731" s="19" t="n">
        <v>0.187620760883751</v>
      </c>
      <c r="Q1731" s="19" t="n">
        <v>0.149083301505039</v>
      </c>
      <c r="R1731" s="19"/>
      <c r="S1731" s="19" t="n">
        <v>0.0928475450836384</v>
      </c>
      <c r="T1731" s="19" t="n">
        <v>0.134070963576158</v>
      </c>
      <c r="U1731" s="19" t="n">
        <v>0.142888331812262</v>
      </c>
      <c r="V1731" s="19" t="n">
        <v>0.125644933074837</v>
      </c>
      <c r="W1731" s="19" t="n">
        <v>0.0781830721108582</v>
      </c>
      <c r="X1731" s="19" t="n">
        <v>0.157174506159554</v>
      </c>
      <c r="Y1731" s="19" t="n">
        <v>0.0973061420255216</v>
      </c>
      <c r="Z1731" s="19" t="n">
        <v>0.132566666394422</v>
      </c>
      <c r="AA1731" s="19" t="n">
        <v>0.118866542165142</v>
      </c>
      <c r="AB1731" s="19" t="n">
        <v>0.16540944214565</v>
      </c>
      <c r="AC1731" s="19" t="n">
        <v>0.0937184253302817</v>
      </c>
      <c r="AD1731" s="19" t="n">
        <v>0.0780696234567418</v>
      </c>
      <c r="AE1731" s="19"/>
      <c r="AF1731" s="19" t="n">
        <v>0.129992537194627</v>
      </c>
      <c r="AG1731" s="19" t="n">
        <v>0.0992175116756575</v>
      </c>
      <c r="AH1731" s="19" t="n">
        <v>0.200484443191108</v>
      </c>
      <c r="AI1731" s="19"/>
      <c r="AJ1731" s="19" t="n">
        <v>0.150825004088377</v>
      </c>
      <c r="AK1731" s="19" t="n">
        <v>0.0714108561459615</v>
      </c>
      <c r="AL1731" s="19" t="n">
        <v>0.0759910740272725</v>
      </c>
      <c r="AM1731" s="19" t="n">
        <v>0.0990595930008822</v>
      </c>
      <c r="AN1731" s="19" t="n">
        <v>0.160992484834472</v>
      </c>
      <c r="AO1731" s="19"/>
      <c r="AP1731" s="19" t="n">
        <v>0.14429204072265</v>
      </c>
      <c r="AQ1731" s="19" t="n">
        <v>0.0766491513133647</v>
      </c>
      <c r="AR1731" s="19" t="n">
        <v>0.0648291573309927</v>
      </c>
      <c r="AS1731" s="19" t="n">
        <v>0.131614889287161</v>
      </c>
      <c r="AT1731" s="19" t="n">
        <v>0.172144365271712</v>
      </c>
      <c r="AU1731" s="19"/>
      <c r="AV1731" s="19" t="n">
        <v>0.0663424083838609</v>
      </c>
      <c r="AW1731" s="19" t="n">
        <v>0.116398462048836</v>
      </c>
      <c r="AX1731" s="19" t="n">
        <v>0.0692606623837335</v>
      </c>
      <c r="AY1731" s="19" t="n">
        <v>0.131736991313946</v>
      </c>
      <c r="AZ1731" s="19" t="n">
        <v>0.113603018892168</v>
      </c>
      <c r="BA1731" s="19" t="n">
        <v>0.26948071731732</v>
      </c>
      <c r="BB1731" s="19"/>
      <c r="BC1731" s="19" t="n">
        <v>0.143307008469891</v>
      </c>
      <c r="BD1731" s="19" t="n">
        <v>0.131762383501938</v>
      </c>
      <c r="BE1731" s="19" t="n">
        <v>0.0850968251540088</v>
      </c>
      <c r="BF1731" s="19" t="n">
        <v>0.0593465789269136</v>
      </c>
      <c r="BG1731" s="19" t="n">
        <v>0.118547440126466</v>
      </c>
    </row>
    <row r="1732">
      <c r="C1732" s="19"/>
      <c r="D1732" s="19"/>
      <c r="E1732" s="19"/>
      <c r="F1732" s="19"/>
      <c r="G1732" s="19"/>
      <c r="H1732" s="19"/>
      <c r="I1732" s="19"/>
      <c r="J1732" s="19"/>
      <c r="K1732" s="19"/>
      <c r="L1732" s="19"/>
      <c r="M1732" s="19"/>
      <c r="N1732" s="19"/>
      <c r="O1732" s="19"/>
      <c r="P1732" s="19"/>
      <c r="Q1732" s="19"/>
      <c r="R1732" s="19"/>
      <c r="S1732" s="19"/>
      <c r="T1732" s="19"/>
      <c r="U1732" s="19"/>
      <c r="V1732" s="19"/>
      <c r="W1732" s="19"/>
      <c r="X1732" s="19"/>
      <c r="Y1732" s="19"/>
      <c r="Z1732" s="19"/>
      <c r="AA1732" s="19"/>
      <c r="AB1732" s="19"/>
      <c r="AC1732" s="19"/>
      <c r="AD1732" s="19"/>
      <c r="AE1732" s="19"/>
      <c r="AF1732" s="19"/>
      <c r="AG1732" s="19"/>
      <c r="AH1732" s="19"/>
      <c r="AI1732" s="19"/>
      <c r="AJ1732" s="19"/>
      <c r="AK1732" s="19"/>
      <c r="AL1732" s="19"/>
      <c r="AM1732" s="19"/>
      <c r="AN1732" s="19"/>
      <c r="AO1732" s="19"/>
      <c r="AP1732" s="19"/>
      <c r="AQ1732" s="19"/>
      <c r="AR1732" s="19"/>
      <c r="AS1732" s="19"/>
      <c r="AT1732" s="19"/>
      <c r="AU1732" s="19"/>
      <c r="AV1732" s="19"/>
      <c r="AW1732" s="19"/>
      <c r="AX1732" s="19"/>
      <c r="AY1732" s="19"/>
      <c r="AZ1732" s="19"/>
      <c r="BA1732" s="19"/>
      <c r="BB1732" s="19"/>
      <c r="BC1732" s="19"/>
      <c r="BD1732" s="19"/>
      <c r="BE1732" s="19"/>
      <c r="BF1732" s="19"/>
      <c r="BG1732" s="19"/>
    </row>
    <row r="1733">
      <c r="B1733" s="7" t="s">
        <v>664</v>
      </c>
      <c r="C1733" s="19"/>
      <c r="D1733" s="19"/>
      <c r="E1733" s="19"/>
      <c r="F1733" s="19"/>
      <c r="G1733" s="19"/>
      <c r="H1733" s="19"/>
      <c r="I1733" s="19"/>
      <c r="J1733" s="19"/>
      <c r="K1733" s="19"/>
      <c r="L1733" s="19"/>
      <c r="M1733" s="19"/>
      <c r="N1733" s="19"/>
      <c r="O1733" s="19"/>
      <c r="P1733" s="19"/>
      <c r="Q1733" s="19"/>
      <c r="R1733" s="19"/>
      <c r="S1733" s="19"/>
      <c r="T1733" s="19"/>
      <c r="U1733" s="19"/>
      <c r="V1733" s="19"/>
      <c r="W1733" s="19"/>
      <c r="X1733" s="19"/>
      <c r="Y1733" s="19"/>
      <c r="Z1733" s="19"/>
      <c r="AA1733" s="19"/>
      <c r="AB1733" s="19"/>
      <c r="AC1733" s="19"/>
      <c r="AD1733" s="19"/>
      <c r="AE1733" s="19"/>
      <c r="AF1733" s="19"/>
      <c r="AG1733" s="19"/>
      <c r="AH1733" s="19"/>
      <c r="AI1733" s="19"/>
      <c r="AJ1733" s="19"/>
      <c r="AK1733" s="19"/>
      <c r="AL1733" s="19"/>
      <c r="AM1733" s="19"/>
      <c r="AN1733" s="19"/>
      <c r="AO1733" s="19"/>
      <c r="AP1733" s="19"/>
      <c r="AQ1733" s="19"/>
      <c r="AR1733" s="19"/>
      <c r="AS1733" s="19"/>
      <c r="AT1733" s="19"/>
      <c r="AU1733" s="19"/>
      <c r="AV1733" s="19"/>
      <c r="AW1733" s="19"/>
      <c r="AX1733" s="19"/>
      <c r="AY1733" s="19"/>
      <c r="AZ1733" s="19"/>
      <c r="BA1733" s="19"/>
      <c r="BB1733" s="19"/>
      <c r="BC1733" s="19"/>
      <c r="BD1733" s="19"/>
      <c r="BE1733" s="19"/>
      <c r="BF1733" s="19"/>
      <c r="BG1733" s="19"/>
    </row>
    <row r="1734">
      <c r="B1734" s="26" t="s">
        <v>331</v>
      </c>
      <c r="C1734" s="19"/>
      <c r="D1734" s="19"/>
      <c r="E1734" s="19"/>
      <c r="F1734" s="19"/>
      <c r="G1734" s="19"/>
      <c r="H1734" s="19"/>
      <c r="I1734" s="19"/>
      <c r="J1734" s="19"/>
      <c r="K1734" s="19"/>
      <c r="L1734" s="19"/>
      <c r="M1734" s="19"/>
      <c r="N1734" s="19"/>
      <c r="O1734" s="19"/>
      <c r="P1734" s="19"/>
      <c r="Q1734" s="19"/>
      <c r="R1734" s="19"/>
      <c r="S1734" s="19"/>
      <c r="T1734" s="19"/>
      <c r="U1734" s="19"/>
      <c r="V1734" s="19"/>
      <c r="W1734" s="19"/>
      <c r="X1734" s="19"/>
      <c r="Y1734" s="19"/>
      <c r="Z1734" s="19"/>
      <c r="AA1734" s="19"/>
      <c r="AB1734" s="19"/>
      <c r="AC1734" s="19"/>
      <c r="AD1734" s="19"/>
      <c r="AE1734" s="19"/>
      <c r="AF1734" s="19"/>
      <c r="AG1734" s="19"/>
      <c r="AH1734" s="19"/>
      <c r="AI1734" s="19"/>
      <c r="AJ1734" s="19"/>
      <c r="AK1734" s="19"/>
      <c r="AL1734" s="19"/>
      <c r="AM1734" s="19"/>
      <c r="AN1734" s="19"/>
      <c r="AO1734" s="19"/>
      <c r="AP1734" s="19"/>
      <c r="AQ1734" s="19"/>
      <c r="AR1734" s="19"/>
      <c r="AS1734" s="19"/>
      <c r="AT1734" s="19"/>
      <c r="AU1734" s="19"/>
      <c r="AV1734" s="19"/>
      <c r="AW1734" s="19"/>
      <c r="AX1734" s="19"/>
      <c r="AY1734" s="19"/>
      <c r="AZ1734" s="19"/>
      <c r="BA1734" s="19"/>
      <c r="BB1734" s="19"/>
      <c r="BC1734" s="19"/>
      <c r="BD1734" s="19"/>
      <c r="BE1734" s="19"/>
      <c r="BF1734" s="19"/>
      <c r="BG1734" s="19"/>
    </row>
    <row r="1735">
      <c r="B1735" t="s">
        <v>649</v>
      </c>
      <c r="C1735" s="19" t="n">
        <v>0.022708728670467</v>
      </c>
      <c r="D1735" s="19" t="n">
        <v>0.0157842054243818</v>
      </c>
      <c r="E1735" s="19" t="n">
        <v>0.029734924947233</v>
      </c>
      <c r="F1735" s="19"/>
      <c r="G1735" s="19" t="n">
        <v>0.0217968944876406</v>
      </c>
      <c r="H1735" s="19" t="n">
        <v>0.0226438866644936</v>
      </c>
      <c r="I1735" s="19" t="n">
        <v>0.0409247843138709</v>
      </c>
      <c r="J1735" s="19" t="n">
        <v>0.0218017775180084</v>
      </c>
      <c r="K1735" s="19" t="n">
        <v>0.0225742729215108</v>
      </c>
      <c r="L1735" s="19" t="n">
        <v>0.00969117779814119</v>
      </c>
      <c r="M1735" s="19"/>
      <c r="N1735" s="19" t="n">
        <v>0.0177731566523597</v>
      </c>
      <c r="O1735" s="19" t="n">
        <v>0.0213257179572031</v>
      </c>
      <c r="P1735" s="19" t="n">
        <v>0.0343929466039268</v>
      </c>
      <c r="Q1735" s="19" t="n">
        <v>0.0194744520898734</v>
      </c>
      <c r="R1735" s="19"/>
      <c r="S1735" s="19" t="n">
        <v>0.0165277337905478</v>
      </c>
      <c r="T1735" s="19" t="n">
        <v>0.0435018407780529</v>
      </c>
      <c r="U1735" s="19" t="n">
        <v>0</v>
      </c>
      <c r="V1735" s="19" t="n">
        <v>0.0266542702042993</v>
      </c>
      <c r="W1735" s="19" t="n">
        <v>0.02741821376959</v>
      </c>
      <c r="X1735" s="19" t="n">
        <v>0</v>
      </c>
      <c r="Y1735" s="19" t="n">
        <v>0.0293326181933809</v>
      </c>
      <c r="Z1735" s="19" t="n">
        <v>0.0200059125025287</v>
      </c>
      <c r="AA1735" s="19" t="n">
        <v>0.0301771840950178</v>
      </c>
      <c r="AB1735" s="19" t="n">
        <v>0.0216549326508317</v>
      </c>
      <c r="AC1735" s="19" t="n">
        <v>0.0486447896086998</v>
      </c>
      <c r="AD1735" s="19" t="n">
        <v>0</v>
      </c>
      <c r="AE1735" s="19"/>
      <c r="AF1735" s="19" t="n">
        <v>0.0229901076084972</v>
      </c>
      <c r="AG1735" s="19" t="n">
        <v>0.0198945731785076</v>
      </c>
      <c r="AH1735" s="19" t="n">
        <v>0.0355863838508273</v>
      </c>
      <c r="AI1735" s="19"/>
      <c r="AJ1735" s="19" t="n">
        <v>0.0146267837993182</v>
      </c>
      <c r="AK1735" s="19" t="n">
        <v>0.0276945421466059</v>
      </c>
      <c r="AL1735" s="19" t="n">
        <v>0.015296346945345</v>
      </c>
      <c r="AM1735" s="19" t="n">
        <v>0.0503665199554591</v>
      </c>
      <c r="AN1735" s="19" t="n">
        <v>0.0231967955956725</v>
      </c>
      <c r="AO1735" s="19"/>
      <c r="AP1735" s="19" t="n">
        <v>0.00968081963320723</v>
      </c>
      <c r="AQ1735" s="19" t="n">
        <v>0.026049732959629</v>
      </c>
      <c r="AR1735" s="19" t="n">
        <v>0.0221444214507947</v>
      </c>
      <c r="AS1735" s="19" t="n">
        <v>0.0350169183429654</v>
      </c>
      <c r="AT1735" s="19" t="n">
        <v>0.0369713740183936</v>
      </c>
      <c r="AU1735" s="19"/>
      <c r="AV1735" s="19" t="n">
        <v>0.0279914396256648</v>
      </c>
      <c r="AW1735" s="19" t="n">
        <v>0.00453273965475722</v>
      </c>
      <c r="AX1735" s="19" t="n">
        <v>0.00882846995626061</v>
      </c>
      <c r="AY1735" s="19" t="n">
        <v>0.0360587178500856</v>
      </c>
      <c r="AZ1735" s="19" t="n">
        <v>0.0573062126265842</v>
      </c>
      <c r="BA1735" s="19" t="n">
        <v>0</v>
      </c>
      <c r="BB1735" s="19"/>
      <c r="BC1735" s="19" t="n">
        <v>0.0104733243371813</v>
      </c>
      <c r="BD1735" s="19" t="n">
        <v>0.031446271146753</v>
      </c>
      <c r="BE1735" s="19" t="n">
        <v>0.019257325517125</v>
      </c>
      <c r="BF1735" s="19" t="n">
        <v>0.0294375917945053</v>
      </c>
      <c r="BG1735" s="19" t="n">
        <v>0.178268638803768</v>
      </c>
    </row>
    <row r="1736">
      <c r="B1736" t="s">
        <v>650</v>
      </c>
      <c r="C1736" s="19" t="n">
        <v>0.0569611167080662</v>
      </c>
      <c r="D1736" s="19" t="n">
        <v>0.0419747824668487</v>
      </c>
      <c r="E1736" s="19" t="n">
        <v>0.0705076737005513</v>
      </c>
      <c r="F1736" s="19"/>
      <c r="G1736" s="19" t="n">
        <v>0.0852495988262292</v>
      </c>
      <c r="H1736" s="19" t="n">
        <v>0.0994180180085972</v>
      </c>
      <c r="I1736" s="19" t="n">
        <v>0.0430408477764382</v>
      </c>
      <c r="J1736" s="19" t="n">
        <v>0.0472230486346247</v>
      </c>
      <c r="K1736" s="19" t="n">
        <v>0.0140724054040263</v>
      </c>
      <c r="L1736" s="19" t="n">
        <v>0.0467898852111168</v>
      </c>
      <c r="M1736" s="19"/>
      <c r="N1736" s="19" t="n">
        <v>0.0676958624343729</v>
      </c>
      <c r="O1736" s="19" t="n">
        <v>0.034416682447878</v>
      </c>
      <c r="P1736" s="19" t="n">
        <v>0.0728958893567929</v>
      </c>
      <c r="Q1736" s="19" t="n">
        <v>0.0544954768750253</v>
      </c>
      <c r="R1736" s="19"/>
      <c r="S1736" s="19" t="n">
        <v>0.0626406596847046</v>
      </c>
      <c r="T1736" s="19" t="n">
        <v>0.0596260043424908</v>
      </c>
      <c r="U1736" s="19" t="n">
        <v>0.0242497023971402</v>
      </c>
      <c r="V1736" s="19" t="n">
        <v>0.0886159277008669</v>
      </c>
      <c r="W1736" s="19" t="n">
        <v>0.0555962352021053</v>
      </c>
      <c r="X1736" s="19" t="n">
        <v>0.0641032825358284</v>
      </c>
      <c r="Y1736" s="19" t="n">
        <v>0.0463645028399257</v>
      </c>
      <c r="Z1736" s="19" t="n">
        <v>0.0207951823659173</v>
      </c>
      <c r="AA1736" s="19" t="n">
        <v>0.0771768458948387</v>
      </c>
      <c r="AB1736" s="19" t="n">
        <v>0.00976451348621438</v>
      </c>
      <c r="AC1736" s="19" t="n">
        <v>0.144890520959906</v>
      </c>
      <c r="AD1736" s="19" t="n">
        <v>0</v>
      </c>
      <c r="AE1736" s="19"/>
      <c r="AF1736" s="19" t="n">
        <v>0.0590993402726823</v>
      </c>
      <c r="AG1736" s="19" t="n">
        <v>0.0559711839210143</v>
      </c>
      <c r="AH1736" s="19" t="n">
        <v>0.0509255255330031</v>
      </c>
      <c r="AI1736" s="19"/>
      <c r="AJ1736" s="19" t="n">
        <v>0.0483185325904611</v>
      </c>
      <c r="AK1736" s="19" t="n">
        <v>0.0811142128901081</v>
      </c>
      <c r="AL1736" s="19" t="n">
        <v>0.0134738575147285</v>
      </c>
      <c r="AM1736" s="19" t="n">
        <v>0.143173511755094</v>
      </c>
      <c r="AN1736" s="19" t="n">
        <v>0.0595866908247734</v>
      </c>
      <c r="AO1736" s="19"/>
      <c r="AP1736" s="19" t="n">
        <v>0.0652122693511444</v>
      </c>
      <c r="AQ1736" s="19" t="n">
        <v>0.067711721161658</v>
      </c>
      <c r="AR1736" s="19" t="n">
        <v>0.0110880719675743</v>
      </c>
      <c r="AS1736" s="19" t="n">
        <v>0.058510356766647</v>
      </c>
      <c r="AT1736" s="19" t="n">
        <v>0.0958048006266846</v>
      </c>
      <c r="AU1736" s="19"/>
      <c r="AV1736" s="19" t="n">
        <v>0.0668273702915166</v>
      </c>
      <c r="AW1736" s="19" t="n">
        <v>0.0679137436185612</v>
      </c>
      <c r="AX1736" s="19" t="n">
        <v>0.0322469891250254</v>
      </c>
      <c r="AY1736" s="19" t="n">
        <v>0.0621699609002049</v>
      </c>
      <c r="AZ1736" s="19" t="n">
        <v>0.0650833572582436</v>
      </c>
      <c r="BA1736" s="19" t="n">
        <v>0.0522172113726886</v>
      </c>
      <c r="BB1736" s="19"/>
      <c r="BC1736" s="19" t="n">
        <v>0.057173777824578</v>
      </c>
      <c r="BD1736" s="19" t="n">
        <v>0.0448748622669345</v>
      </c>
      <c r="BE1736" s="19" t="n">
        <v>0.0501673784593152</v>
      </c>
      <c r="BF1736" s="19" t="n">
        <v>0.116789808934105</v>
      </c>
      <c r="BG1736" s="19" t="n">
        <v>0.119443726222019</v>
      </c>
    </row>
    <row r="1737">
      <c r="B1737" t="s">
        <v>651</v>
      </c>
      <c r="C1737" s="19" t="n">
        <v>0.155654790340333</v>
      </c>
      <c r="D1737" s="19" t="n">
        <v>0.169653712673814</v>
      </c>
      <c r="E1737" s="19" t="n">
        <v>0.138944454939837</v>
      </c>
      <c r="F1737" s="19"/>
      <c r="G1737" s="19" t="n">
        <v>0.197075470937638</v>
      </c>
      <c r="H1737" s="19" t="n">
        <v>0.224547679583196</v>
      </c>
      <c r="I1737" s="19" t="n">
        <v>0.217077193074505</v>
      </c>
      <c r="J1737" s="19" t="n">
        <v>0.117255987159682</v>
      </c>
      <c r="K1737" s="19" t="n">
        <v>0.127898942996884</v>
      </c>
      <c r="L1737" s="19" t="n">
        <v>0.0668031947181853</v>
      </c>
      <c r="M1737" s="19"/>
      <c r="N1737" s="19" t="n">
        <v>0.196541583805086</v>
      </c>
      <c r="O1737" s="19" t="n">
        <v>0.137010043356318</v>
      </c>
      <c r="P1737" s="19" t="n">
        <v>0.118066144225819</v>
      </c>
      <c r="Q1737" s="19" t="n">
        <v>0.162698079454301</v>
      </c>
      <c r="R1737" s="19"/>
      <c r="S1737" s="19" t="n">
        <v>0.165990229818689</v>
      </c>
      <c r="T1737" s="19" t="n">
        <v>0.130814884816921</v>
      </c>
      <c r="U1737" s="19" t="n">
        <v>0.133494371972204</v>
      </c>
      <c r="V1737" s="19" t="n">
        <v>0.173329387047816</v>
      </c>
      <c r="W1737" s="19" t="n">
        <v>0.168145098055049</v>
      </c>
      <c r="X1737" s="19" t="n">
        <v>0.180743475973121</v>
      </c>
      <c r="Y1737" s="19" t="n">
        <v>0.118218252771758</v>
      </c>
      <c r="Z1737" s="19" t="n">
        <v>0.130523049943248</v>
      </c>
      <c r="AA1737" s="19" t="n">
        <v>0.222986332061839</v>
      </c>
      <c r="AB1737" s="19" t="n">
        <v>0.119243773040037</v>
      </c>
      <c r="AC1737" s="19" t="n">
        <v>0.163044910250915</v>
      </c>
      <c r="AD1737" s="19" t="n">
        <v>0.0890292832205348</v>
      </c>
      <c r="AE1737" s="19"/>
      <c r="AF1737" s="19" t="n">
        <v>0.152635812088134</v>
      </c>
      <c r="AG1737" s="19" t="n">
        <v>0.154043905510545</v>
      </c>
      <c r="AH1737" s="19" t="n">
        <v>0.167306769599037</v>
      </c>
      <c r="AI1737" s="19"/>
      <c r="AJ1737" s="19" t="n">
        <v>0.124261423620909</v>
      </c>
      <c r="AK1737" s="19" t="n">
        <v>0.210119312729488</v>
      </c>
      <c r="AL1737" s="19" t="n">
        <v>0.135840305002588</v>
      </c>
      <c r="AM1737" s="19" t="n">
        <v>0.178140447747003</v>
      </c>
      <c r="AN1737" s="19" t="n">
        <v>0.146220425451256</v>
      </c>
      <c r="AO1737" s="19"/>
      <c r="AP1737" s="19" t="n">
        <v>0.144377561143814</v>
      </c>
      <c r="AQ1737" s="19" t="n">
        <v>0.207833757135262</v>
      </c>
      <c r="AR1737" s="19" t="n">
        <v>0.078781588578295</v>
      </c>
      <c r="AS1737" s="19" t="n">
        <v>0.175485320840608</v>
      </c>
      <c r="AT1737" s="19" t="n">
        <v>0.120094804133455</v>
      </c>
      <c r="AU1737" s="19"/>
      <c r="AV1737" s="19" t="n">
        <v>0.219313369756603</v>
      </c>
      <c r="AW1737" s="19" t="n">
        <v>0.121263323109824</v>
      </c>
      <c r="AX1737" s="19" t="n">
        <v>0.0813419035470616</v>
      </c>
      <c r="AY1737" s="19" t="n">
        <v>0.174746241213813</v>
      </c>
      <c r="AZ1737" s="19" t="n">
        <v>0.129294019522712</v>
      </c>
      <c r="BA1737" s="19" t="n">
        <v>0.12371240909269</v>
      </c>
      <c r="BB1737" s="19"/>
      <c r="BC1737" s="19" t="n">
        <v>0.132591370527804</v>
      </c>
      <c r="BD1737" s="19" t="n">
        <v>0.150336431315612</v>
      </c>
      <c r="BE1737" s="19" t="n">
        <v>0.147501663465807</v>
      </c>
      <c r="BF1737" s="19" t="n">
        <v>0.185401956986562</v>
      </c>
      <c r="BG1737" s="19" t="n">
        <v>0.150402180271801</v>
      </c>
    </row>
    <row r="1738">
      <c r="B1738" t="s">
        <v>652</v>
      </c>
      <c r="C1738" s="19" t="n">
        <v>0.202698096344237</v>
      </c>
      <c r="D1738" s="19" t="n">
        <v>0.221982758333004</v>
      </c>
      <c r="E1738" s="19" t="n">
        <v>0.185420827351267</v>
      </c>
      <c r="F1738" s="19"/>
      <c r="G1738" s="19" t="n">
        <v>0.236838643005908</v>
      </c>
      <c r="H1738" s="19" t="n">
        <v>0.218076816661586</v>
      </c>
      <c r="I1738" s="19" t="n">
        <v>0.205995166668964</v>
      </c>
      <c r="J1738" s="19" t="n">
        <v>0.143132779608703</v>
      </c>
      <c r="K1738" s="19" t="n">
        <v>0.213089245500579</v>
      </c>
      <c r="L1738" s="19" t="n">
        <v>0.202953031973868</v>
      </c>
      <c r="M1738" s="19"/>
      <c r="N1738" s="19" t="n">
        <v>0.180954738179245</v>
      </c>
      <c r="O1738" s="19" t="n">
        <v>0.226835649781604</v>
      </c>
      <c r="P1738" s="19" t="n">
        <v>0.194957248089118</v>
      </c>
      <c r="Q1738" s="19" t="n">
        <v>0.20991598005375</v>
      </c>
      <c r="R1738" s="19"/>
      <c r="S1738" s="19" t="n">
        <v>0.230173815762435</v>
      </c>
      <c r="T1738" s="19" t="n">
        <v>0.208792521369715</v>
      </c>
      <c r="U1738" s="19" t="n">
        <v>0.165474778513008</v>
      </c>
      <c r="V1738" s="19" t="n">
        <v>0.212037765848083</v>
      </c>
      <c r="W1738" s="19" t="n">
        <v>0.180038152841433</v>
      </c>
      <c r="X1738" s="19" t="n">
        <v>0.190379155143927</v>
      </c>
      <c r="Y1738" s="19" t="n">
        <v>0.233666791975092</v>
      </c>
      <c r="Z1738" s="19" t="n">
        <v>0.261971684738736</v>
      </c>
      <c r="AA1738" s="19" t="n">
        <v>0.195372142441587</v>
      </c>
      <c r="AB1738" s="19" t="n">
        <v>0.232205893205006</v>
      </c>
      <c r="AC1738" s="19" t="n">
        <v>0.136232675835915</v>
      </c>
      <c r="AD1738" s="19" t="n">
        <v>0.096119747419344</v>
      </c>
      <c r="AE1738" s="19"/>
      <c r="AF1738" s="19" t="n">
        <v>0.189319209558988</v>
      </c>
      <c r="AG1738" s="19" t="n">
        <v>0.198633777510123</v>
      </c>
      <c r="AH1738" s="19" t="n">
        <v>0.190343133908958</v>
      </c>
      <c r="AI1738" s="19"/>
      <c r="AJ1738" s="19" t="n">
        <v>0.179050752977102</v>
      </c>
      <c r="AK1738" s="19" t="n">
        <v>0.2198165173868</v>
      </c>
      <c r="AL1738" s="19" t="n">
        <v>0.174127243312433</v>
      </c>
      <c r="AM1738" s="19" t="n">
        <v>0.161940044086389</v>
      </c>
      <c r="AN1738" s="19" t="n">
        <v>0.195347346903293</v>
      </c>
      <c r="AO1738" s="19"/>
      <c r="AP1738" s="19" t="n">
        <v>0.139616905151366</v>
      </c>
      <c r="AQ1738" s="19" t="n">
        <v>0.204721356666076</v>
      </c>
      <c r="AR1738" s="19" t="n">
        <v>0.276827672347563</v>
      </c>
      <c r="AS1738" s="19" t="n">
        <v>0.18129531249731</v>
      </c>
      <c r="AT1738" s="19" t="n">
        <v>0.187278379861106</v>
      </c>
      <c r="AU1738" s="19"/>
      <c r="AV1738" s="19" t="n">
        <v>0.233779766450118</v>
      </c>
      <c r="AW1738" s="19" t="n">
        <v>0.16129456622373</v>
      </c>
      <c r="AX1738" s="19" t="n">
        <v>0.262007285652598</v>
      </c>
      <c r="AY1738" s="19" t="n">
        <v>0.189829388016329</v>
      </c>
      <c r="AZ1738" s="19" t="n">
        <v>0.247190994691019</v>
      </c>
      <c r="BA1738" s="19" t="n">
        <v>0.177539143346872</v>
      </c>
      <c r="BB1738" s="19"/>
      <c r="BC1738" s="19" t="n">
        <v>0.199703822714451</v>
      </c>
      <c r="BD1738" s="19" t="n">
        <v>0.209211847988668</v>
      </c>
      <c r="BE1738" s="19" t="n">
        <v>0.204203192193008</v>
      </c>
      <c r="BF1738" s="19" t="n">
        <v>0.204201356701646</v>
      </c>
      <c r="BG1738" s="19" t="n">
        <v>0</v>
      </c>
    </row>
    <row r="1739">
      <c r="B1739" t="s">
        <v>653</v>
      </c>
      <c r="C1739" s="19" t="n">
        <v>0.221333834294862</v>
      </c>
      <c r="D1739" s="19" t="n">
        <v>0.212037997657771</v>
      </c>
      <c r="E1739" s="19" t="n">
        <v>0.232409937444878</v>
      </c>
      <c r="F1739" s="19"/>
      <c r="G1739" s="19" t="n">
        <v>0.222126071670264</v>
      </c>
      <c r="H1739" s="19" t="n">
        <v>0.209863053276159</v>
      </c>
      <c r="I1739" s="19" t="n">
        <v>0.185617010293488</v>
      </c>
      <c r="J1739" s="19" t="n">
        <v>0.246050737221922</v>
      </c>
      <c r="K1739" s="19" t="n">
        <v>0.175221880375791</v>
      </c>
      <c r="L1739" s="19" t="n">
        <v>0.26851154992459</v>
      </c>
      <c r="M1739" s="19"/>
      <c r="N1739" s="19" t="n">
        <v>0.258157228000768</v>
      </c>
      <c r="O1739" s="19" t="n">
        <v>0.241147554526899</v>
      </c>
      <c r="P1739" s="19" t="n">
        <v>0.217124361688163</v>
      </c>
      <c r="Q1739" s="19" t="n">
        <v>0.158001985158252</v>
      </c>
      <c r="R1739" s="19"/>
      <c r="S1739" s="19" t="n">
        <v>0.212891367564968</v>
      </c>
      <c r="T1739" s="19" t="n">
        <v>0.184106841164171</v>
      </c>
      <c r="U1739" s="19" t="n">
        <v>0.200225435982546</v>
      </c>
      <c r="V1739" s="19" t="n">
        <v>0.216327507081714</v>
      </c>
      <c r="W1739" s="19" t="n">
        <v>0.258650738766739</v>
      </c>
      <c r="X1739" s="19" t="n">
        <v>0.215492855226633</v>
      </c>
      <c r="Y1739" s="19" t="n">
        <v>0.244002128815817</v>
      </c>
      <c r="Z1739" s="19" t="n">
        <v>0.264738896046272</v>
      </c>
      <c r="AA1739" s="19" t="n">
        <v>0.19967491765824</v>
      </c>
      <c r="AB1739" s="19" t="n">
        <v>0.246262713517282</v>
      </c>
      <c r="AC1739" s="19" t="n">
        <v>0.222284550957981</v>
      </c>
      <c r="AD1739" s="19" t="n">
        <v>0.289314886497077</v>
      </c>
      <c r="AE1739" s="19"/>
      <c r="AF1739" s="19" t="n">
        <v>0.226249434277126</v>
      </c>
      <c r="AG1739" s="19" t="n">
        <v>0.227552199890882</v>
      </c>
      <c r="AH1739" s="19" t="n">
        <v>0.180128914416532</v>
      </c>
      <c r="AI1739" s="19"/>
      <c r="AJ1739" s="19" t="n">
        <v>0.239601435850933</v>
      </c>
      <c r="AK1739" s="19" t="n">
        <v>0.182195475698375</v>
      </c>
      <c r="AL1739" s="19" t="n">
        <v>0.249322200154656</v>
      </c>
      <c r="AM1739" s="19" t="n">
        <v>0.328113267703977</v>
      </c>
      <c r="AN1739" s="19" t="n">
        <v>0.2298257012624</v>
      </c>
      <c r="AO1739" s="19"/>
      <c r="AP1739" s="19" t="n">
        <v>0.25049623487801</v>
      </c>
      <c r="AQ1739" s="19" t="n">
        <v>0.197502023770041</v>
      </c>
      <c r="AR1739" s="19" t="n">
        <v>0.267619207680265</v>
      </c>
      <c r="AS1739" s="19" t="n">
        <v>0.222296394799952</v>
      </c>
      <c r="AT1739" s="19" t="n">
        <v>0.307453821786007</v>
      </c>
      <c r="AU1739" s="19"/>
      <c r="AV1739" s="19" t="n">
        <v>0.16649063068333</v>
      </c>
      <c r="AW1739" s="19" t="n">
        <v>0.29683934368302</v>
      </c>
      <c r="AX1739" s="19" t="n">
        <v>0.332430356315634</v>
      </c>
      <c r="AY1739" s="19" t="n">
        <v>0.205160595329341</v>
      </c>
      <c r="AZ1739" s="19" t="n">
        <v>0.2218673376459</v>
      </c>
      <c r="BA1739" s="19" t="n">
        <v>0.1469959113512</v>
      </c>
      <c r="BB1739" s="19"/>
      <c r="BC1739" s="19" t="n">
        <v>0.207298709445646</v>
      </c>
      <c r="BD1739" s="19" t="n">
        <v>0.230892067222312</v>
      </c>
      <c r="BE1739" s="19" t="n">
        <v>0.25112836812907</v>
      </c>
      <c r="BF1739" s="19" t="n">
        <v>0.18494690681203</v>
      </c>
      <c r="BG1739" s="19" t="n">
        <v>0.152446245320035</v>
      </c>
    </row>
    <row r="1740">
      <c r="B1740" t="s">
        <v>654</v>
      </c>
      <c r="C1740" s="19" t="n">
        <v>0.117453814648746</v>
      </c>
      <c r="D1740" s="19" t="n">
        <v>0.131109653273559</v>
      </c>
      <c r="E1740" s="19" t="n">
        <v>0.104994817669433</v>
      </c>
      <c r="F1740" s="19"/>
      <c r="G1740" s="19" t="n">
        <v>0.0574463147758437</v>
      </c>
      <c r="H1740" s="19" t="n">
        <v>0.082614839836395</v>
      </c>
      <c r="I1740" s="19" t="n">
        <v>0.098592982452316</v>
      </c>
      <c r="J1740" s="19" t="n">
        <v>0.179511883273945</v>
      </c>
      <c r="K1740" s="19" t="n">
        <v>0.100500779734766</v>
      </c>
      <c r="L1740" s="19" t="n">
        <v>0.166435965227206</v>
      </c>
      <c r="M1740" s="19"/>
      <c r="N1740" s="19" t="n">
        <v>0.127804033447545</v>
      </c>
      <c r="O1740" s="19" t="n">
        <v>0.120697492846501</v>
      </c>
      <c r="P1740" s="19" t="n">
        <v>0.115831498713342</v>
      </c>
      <c r="Q1740" s="19" t="n">
        <v>0.103925799903154</v>
      </c>
      <c r="R1740" s="19"/>
      <c r="S1740" s="19" t="n">
        <v>0.120725419040984</v>
      </c>
      <c r="T1740" s="19" t="n">
        <v>0.103058159778554</v>
      </c>
      <c r="U1740" s="19" t="n">
        <v>0.193170801973631</v>
      </c>
      <c r="V1740" s="19" t="n">
        <v>0.092958710115468</v>
      </c>
      <c r="W1740" s="19" t="n">
        <v>0.0910170921200423</v>
      </c>
      <c r="X1740" s="19" t="n">
        <v>0.129730923932655</v>
      </c>
      <c r="Y1740" s="19" t="n">
        <v>0.108279283553041</v>
      </c>
      <c r="Z1740" s="19" t="n">
        <v>0.040611764932415</v>
      </c>
      <c r="AA1740" s="19" t="n">
        <v>0.116554536596855</v>
      </c>
      <c r="AB1740" s="19" t="n">
        <v>0.120031836804759</v>
      </c>
      <c r="AC1740" s="19" t="n">
        <v>0.126212461682376</v>
      </c>
      <c r="AD1740" s="19" t="n">
        <v>0.16403911183132</v>
      </c>
      <c r="AE1740" s="19"/>
      <c r="AF1740" s="19" t="n">
        <v>0.111542295410509</v>
      </c>
      <c r="AG1740" s="19" t="n">
        <v>0.138914804277452</v>
      </c>
      <c r="AH1740" s="19" t="n">
        <v>0.0886544450002543</v>
      </c>
      <c r="AI1740" s="19"/>
      <c r="AJ1740" s="19" t="n">
        <v>0.138864157947239</v>
      </c>
      <c r="AK1740" s="19" t="n">
        <v>0.113850455231641</v>
      </c>
      <c r="AL1740" s="19" t="n">
        <v>0.182661798794094</v>
      </c>
      <c r="AM1740" s="19" t="n">
        <v>0.0461048206270349</v>
      </c>
      <c r="AN1740" s="19" t="n">
        <v>0.0758683722194835</v>
      </c>
      <c r="AO1740" s="19"/>
      <c r="AP1740" s="19" t="n">
        <v>0.156407567805835</v>
      </c>
      <c r="AQ1740" s="19" t="n">
        <v>0.109364598890075</v>
      </c>
      <c r="AR1740" s="19" t="n">
        <v>0.161058155575497</v>
      </c>
      <c r="AS1740" s="19" t="n">
        <v>0.0997233958754969</v>
      </c>
      <c r="AT1740" s="19" t="n">
        <v>0.0765249005240453</v>
      </c>
      <c r="AU1740" s="19"/>
      <c r="AV1740" s="19" t="n">
        <v>0.111088695358868</v>
      </c>
      <c r="AW1740" s="19" t="n">
        <v>0.128841256391829</v>
      </c>
      <c r="AX1740" s="19" t="n">
        <v>0.156293760127009</v>
      </c>
      <c r="AY1740" s="19" t="n">
        <v>0.117616812785419</v>
      </c>
      <c r="AZ1740" s="19" t="n">
        <v>0.125071562002035</v>
      </c>
      <c r="BA1740" s="19" t="n">
        <v>0.0590753940132786</v>
      </c>
      <c r="BB1740" s="19"/>
      <c r="BC1740" s="19" t="n">
        <v>0.136551298997239</v>
      </c>
      <c r="BD1740" s="19" t="n">
        <v>0.110894011404812</v>
      </c>
      <c r="BE1740" s="19" t="n">
        <v>0.139403405704468</v>
      </c>
      <c r="BF1740" s="19" t="n">
        <v>0.112663617550483</v>
      </c>
      <c r="BG1740" s="19" t="n">
        <v>0.055062586680009</v>
      </c>
    </row>
    <row r="1741">
      <c r="B1741" t="s">
        <v>655</v>
      </c>
      <c r="C1741" s="19" t="n">
        <v>0.114884530149812</v>
      </c>
      <c r="D1741" s="19" t="n">
        <v>0.12916776762085</v>
      </c>
      <c r="E1741" s="19" t="n">
        <v>0.099140583499297</v>
      </c>
      <c r="F1741" s="19"/>
      <c r="G1741" s="19" t="n">
        <v>0.139369541141605</v>
      </c>
      <c r="H1741" s="19" t="n">
        <v>0.0623319931021461</v>
      </c>
      <c r="I1741" s="19" t="n">
        <v>0.0905943793645775</v>
      </c>
      <c r="J1741" s="19" t="n">
        <v>0.12601298462851</v>
      </c>
      <c r="K1741" s="19" t="n">
        <v>0.182473638305091</v>
      </c>
      <c r="L1741" s="19" t="n">
        <v>0.110120917532487</v>
      </c>
      <c r="M1741" s="19"/>
      <c r="N1741" s="19" t="n">
        <v>0.0816195373721218</v>
      </c>
      <c r="O1741" s="19" t="n">
        <v>0.149122023054435</v>
      </c>
      <c r="P1741" s="19" t="n">
        <v>0.103632119878641</v>
      </c>
      <c r="Q1741" s="19" t="n">
        <v>0.127466183672986</v>
      </c>
      <c r="R1741" s="19"/>
      <c r="S1741" s="19" t="n">
        <v>0.101251498692355</v>
      </c>
      <c r="T1741" s="19" t="n">
        <v>0.135438229869665</v>
      </c>
      <c r="U1741" s="19" t="n">
        <v>0.115578498482281</v>
      </c>
      <c r="V1741" s="19" t="n">
        <v>0.136104882763048</v>
      </c>
      <c r="W1741" s="19" t="n">
        <v>0.12968343956133</v>
      </c>
      <c r="X1741" s="19" t="n">
        <v>0.0862151407783904</v>
      </c>
      <c r="Y1741" s="19" t="n">
        <v>0.0951644821347681</v>
      </c>
      <c r="Z1741" s="19" t="n">
        <v>0.154651885005804</v>
      </c>
      <c r="AA1741" s="19" t="n">
        <v>0.075165275730108</v>
      </c>
      <c r="AB1741" s="19" t="n">
        <v>0.102481128964581</v>
      </c>
      <c r="AC1741" s="19" t="n">
        <v>0.0861174810081421</v>
      </c>
      <c r="AD1741" s="19" t="n">
        <v>0.310696174256084</v>
      </c>
      <c r="AE1741" s="19"/>
      <c r="AF1741" s="19" t="n">
        <v>0.121047598128938</v>
      </c>
      <c r="AG1741" s="19" t="n">
        <v>0.100341584795937</v>
      </c>
      <c r="AH1741" s="19" t="n">
        <v>0.136330899510838</v>
      </c>
      <c r="AI1741" s="19"/>
      <c r="AJ1741" s="19" t="n">
        <v>0.137226222888148</v>
      </c>
      <c r="AK1741" s="19" t="n">
        <v>0.0785416248184777</v>
      </c>
      <c r="AL1741" s="19" t="n">
        <v>0.126552462493514</v>
      </c>
      <c r="AM1741" s="19" t="n">
        <v>0</v>
      </c>
      <c r="AN1741" s="19" t="n">
        <v>0.128550028446882</v>
      </c>
      <c r="AO1741" s="19"/>
      <c r="AP1741" s="19" t="n">
        <v>0.118791534311223</v>
      </c>
      <c r="AQ1741" s="19" t="n">
        <v>0.115793300549052</v>
      </c>
      <c r="AR1741" s="19" t="n">
        <v>0.096567253804228</v>
      </c>
      <c r="AS1741" s="19" t="n">
        <v>0.114769284235057</v>
      </c>
      <c r="AT1741" s="19" t="n">
        <v>0.0208232460013167</v>
      </c>
      <c r="AU1741" s="19"/>
      <c r="AV1741" s="19" t="n">
        <v>0.120745025362194</v>
      </c>
      <c r="AW1741" s="19" t="n">
        <v>0.109751413509814</v>
      </c>
      <c r="AX1741" s="19" t="n">
        <v>0.0793125626353629</v>
      </c>
      <c r="AY1741" s="19" t="n">
        <v>0.105048403504287</v>
      </c>
      <c r="AZ1741" s="19" t="n">
        <v>0.0381401892796368</v>
      </c>
      <c r="BA1741" s="19" t="n">
        <v>0.154065259117018</v>
      </c>
      <c r="BB1741" s="19"/>
      <c r="BC1741" s="19" t="n">
        <v>0.128836046464767</v>
      </c>
      <c r="BD1741" s="19" t="n">
        <v>0.114494874441439</v>
      </c>
      <c r="BE1741" s="19" t="n">
        <v>0.122171986823999</v>
      </c>
      <c r="BF1741" s="19" t="n">
        <v>0.0760391180089896</v>
      </c>
      <c r="BG1741" s="19" t="n">
        <v>0.15536439301857</v>
      </c>
    </row>
    <row r="1742">
      <c r="B1742" t="s">
        <v>123</v>
      </c>
      <c r="C1742" s="19" t="n">
        <v>0.108305088843478</v>
      </c>
      <c r="D1742" s="19" t="n">
        <v>0.0782891225497715</v>
      </c>
      <c r="E1742" s="19" t="n">
        <v>0.138846780447504</v>
      </c>
      <c r="F1742" s="19"/>
      <c r="G1742" s="19" t="n">
        <v>0.0400974651548707</v>
      </c>
      <c r="H1742" s="19" t="n">
        <v>0.0805037128674271</v>
      </c>
      <c r="I1742" s="19" t="n">
        <v>0.11815763605584</v>
      </c>
      <c r="J1742" s="19" t="n">
        <v>0.119010801954606</v>
      </c>
      <c r="K1742" s="19" t="n">
        <v>0.164168834761352</v>
      </c>
      <c r="L1742" s="19" t="n">
        <v>0.128694277614405</v>
      </c>
      <c r="M1742" s="19"/>
      <c r="N1742" s="19" t="n">
        <v>0.069453860108501</v>
      </c>
      <c r="O1742" s="19" t="n">
        <v>0.0694448360291629</v>
      </c>
      <c r="P1742" s="19" t="n">
        <v>0.143099791444198</v>
      </c>
      <c r="Q1742" s="19" t="n">
        <v>0.164022042792659</v>
      </c>
      <c r="R1742" s="19"/>
      <c r="S1742" s="19" t="n">
        <v>0.0897992756453161</v>
      </c>
      <c r="T1742" s="19" t="n">
        <v>0.134661517880431</v>
      </c>
      <c r="U1742" s="19" t="n">
        <v>0.167806410679191</v>
      </c>
      <c r="V1742" s="19" t="n">
        <v>0.0539715492387055</v>
      </c>
      <c r="W1742" s="19" t="n">
        <v>0.0894510296837113</v>
      </c>
      <c r="X1742" s="19" t="n">
        <v>0.133335166409445</v>
      </c>
      <c r="Y1742" s="19" t="n">
        <v>0.124971939716217</v>
      </c>
      <c r="Z1742" s="19" t="n">
        <v>0.106701624465078</v>
      </c>
      <c r="AA1742" s="19" t="n">
        <v>0.082892765521515</v>
      </c>
      <c r="AB1742" s="19" t="n">
        <v>0.148355208331289</v>
      </c>
      <c r="AC1742" s="19" t="n">
        <v>0.0725726096960652</v>
      </c>
      <c r="AD1742" s="19" t="n">
        <v>0.05080079677564</v>
      </c>
      <c r="AE1742" s="19"/>
      <c r="AF1742" s="19" t="n">
        <v>0.117116202655126</v>
      </c>
      <c r="AG1742" s="19" t="n">
        <v>0.10464797091554</v>
      </c>
      <c r="AH1742" s="19" t="n">
        <v>0.150723928180549</v>
      </c>
      <c r="AI1742" s="19"/>
      <c r="AJ1742" s="19" t="n">
        <v>0.11805069032589</v>
      </c>
      <c r="AK1742" s="19" t="n">
        <v>0.0866678590985048</v>
      </c>
      <c r="AL1742" s="19" t="n">
        <v>0.102725785782641</v>
      </c>
      <c r="AM1742" s="19" t="n">
        <v>0.0921613881250425</v>
      </c>
      <c r="AN1742" s="19" t="n">
        <v>0.14140463929624</v>
      </c>
      <c r="AO1742" s="19"/>
      <c r="AP1742" s="19" t="n">
        <v>0.1154171077254</v>
      </c>
      <c r="AQ1742" s="19" t="n">
        <v>0.0710235088682074</v>
      </c>
      <c r="AR1742" s="19" t="n">
        <v>0.0859136285957823</v>
      </c>
      <c r="AS1742" s="19" t="n">
        <v>0.112903016641965</v>
      </c>
      <c r="AT1742" s="19" t="n">
        <v>0.155048673048992</v>
      </c>
      <c r="AU1742" s="19"/>
      <c r="AV1742" s="19" t="n">
        <v>0.0537637024717056</v>
      </c>
      <c r="AW1742" s="19" t="n">
        <v>0.109563613808465</v>
      </c>
      <c r="AX1742" s="19" t="n">
        <v>0.0475386726410476</v>
      </c>
      <c r="AY1742" s="19" t="n">
        <v>0.109369880400521</v>
      </c>
      <c r="AZ1742" s="19" t="n">
        <v>0.116046326973869</v>
      </c>
      <c r="BA1742" s="19" t="n">
        <v>0.286394671706252</v>
      </c>
      <c r="BB1742" s="19"/>
      <c r="BC1742" s="19" t="n">
        <v>0.127371649688333</v>
      </c>
      <c r="BD1742" s="19" t="n">
        <v>0.10784963421347</v>
      </c>
      <c r="BE1742" s="19" t="n">
        <v>0.0661666797072087</v>
      </c>
      <c r="BF1742" s="19" t="n">
        <v>0.090519643211679</v>
      </c>
      <c r="BG1742" s="19" t="n">
        <v>0.189012229683798</v>
      </c>
    </row>
    <row r="1743">
      <c r="C1743" s="19"/>
      <c r="D1743" s="19"/>
      <c r="E1743" s="19"/>
      <c r="F1743" s="19"/>
      <c r="G1743" s="19"/>
      <c r="H1743" s="19"/>
      <c r="I1743" s="19"/>
      <c r="J1743" s="19"/>
      <c r="K1743" s="19"/>
      <c r="L1743" s="19"/>
      <c r="M1743" s="19"/>
      <c r="N1743" s="19"/>
      <c r="O1743" s="19"/>
      <c r="P1743" s="19"/>
      <c r="Q1743" s="19"/>
      <c r="R1743" s="19"/>
      <c r="S1743" s="19"/>
      <c r="T1743" s="19"/>
      <c r="U1743" s="19"/>
      <c r="V1743" s="19"/>
      <c r="W1743" s="19"/>
      <c r="X1743" s="19"/>
      <c r="Y1743" s="19"/>
      <c r="Z1743" s="19"/>
      <c r="AA1743" s="19"/>
      <c r="AB1743" s="19"/>
      <c r="AC1743" s="19"/>
      <c r="AD1743" s="19"/>
      <c r="AE1743" s="19"/>
      <c r="AF1743" s="19"/>
      <c r="AG1743" s="19"/>
      <c r="AH1743" s="19"/>
      <c r="AI1743" s="19"/>
      <c r="AJ1743" s="19"/>
      <c r="AK1743" s="19"/>
      <c r="AL1743" s="19"/>
      <c r="AM1743" s="19"/>
      <c r="AN1743" s="19"/>
      <c r="AO1743" s="19"/>
      <c r="AP1743" s="19"/>
      <c r="AQ1743" s="19"/>
      <c r="AR1743" s="19"/>
      <c r="AS1743" s="19"/>
      <c r="AT1743" s="19"/>
      <c r="AU1743" s="19"/>
      <c r="AV1743" s="19"/>
      <c r="AW1743" s="19"/>
      <c r="AX1743" s="19"/>
      <c r="AY1743" s="19"/>
      <c r="AZ1743" s="19"/>
      <c r="BA1743" s="19"/>
      <c r="BB1743" s="19"/>
      <c r="BC1743" s="19"/>
      <c r="BD1743" s="19"/>
      <c r="BE1743" s="19"/>
      <c r="BF1743" s="19"/>
      <c r="BG1743" s="19"/>
    </row>
    <row r="1744">
      <c r="B1744" s="7" t="s">
        <v>665</v>
      </c>
      <c r="C1744" s="19"/>
      <c r="D1744" s="19"/>
      <c r="E1744" s="19"/>
      <c r="F1744" s="19"/>
      <c r="G1744" s="19"/>
      <c r="H1744" s="19"/>
      <c r="I1744" s="19"/>
      <c r="J1744" s="19"/>
      <c r="K1744" s="19"/>
      <c r="L1744" s="19"/>
      <c r="M1744" s="19"/>
      <c r="N1744" s="19"/>
      <c r="O1744" s="19"/>
      <c r="P1744" s="19"/>
      <c r="Q1744" s="19"/>
      <c r="R1744" s="19"/>
      <c r="S1744" s="19"/>
      <c r="T1744" s="19"/>
      <c r="U1744" s="19"/>
      <c r="V1744" s="19"/>
      <c r="W1744" s="19"/>
      <c r="X1744" s="19"/>
      <c r="Y1744" s="19"/>
      <c r="Z1744" s="19"/>
      <c r="AA1744" s="19"/>
      <c r="AB1744" s="19"/>
      <c r="AC1744" s="19"/>
      <c r="AD1744" s="19"/>
      <c r="AE1744" s="19"/>
      <c r="AF1744" s="19"/>
      <c r="AG1744" s="19"/>
      <c r="AH1744" s="19"/>
      <c r="AI1744" s="19"/>
      <c r="AJ1744" s="19"/>
      <c r="AK1744" s="19"/>
      <c r="AL1744" s="19"/>
      <c r="AM1744" s="19"/>
      <c r="AN1744" s="19"/>
      <c r="AO1744" s="19"/>
      <c r="AP1744" s="19"/>
      <c r="AQ1744" s="19"/>
      <c r="AR1744" s="19"/>
      <c r="AS1744" s="19"/>
      <c r="AT1744" s="19"/>
      <c r="AU1744" s="19"/>
      <c r="AV1744" s="19"/>
      <c r="AW1744" s="19"/>
      <c r="AX1744" s="19"/>
      <c r="AY1744" s="19"/>
      <c r="AZ1744" s="19"/>
      <c r="BA1744" s="19"/>
      <c r="BB1744" s="19"/>
      <c r="BC1744" s="19"/>
      <c r="BD1744" s="19"/>
      <c r="BE1744" s="19"/>
      <c r="BF1744" s="19"/>
      <c r="BG1744" s="19"/>
    </row>
    <row r="1745">
      <c r="B1745" s="26" t="s">
        <v>331</v>
      </c>
      <c r="C1745" s="19"/>
      <c r="D1745" s="19"/>
      <c r="E1745" s="19"/>
      <c r="F1745" s="19"/>
      <c r="G1745" s="19"/>
      <c r="H1745" s="19"/>
      <c r="I1745" s="19"/>
      <c r="J1745" s="19"/>
      <c r="K1745" s="19"/>
      <c r="L1745" s="19"/>
      <c r="M1745" s="19"/>
      <c r="N1745" s="19"/>
      <c r="O1745" s="19"/>
      <c r="P1745" s="19"/>
      <c r="Q1745" s="19"/>
      <c r="R1745" s="19"/>
      <c r="S1745" s="19"/>
      <c r="T1745" s="19"/>
      <c r="U1745" s="19"/>
      <c r="V1745" s="19"/>
      <c r="W1745" s="19"/>
      <c r="X1745" s="19"/>
      <c r="Y1745" s="19"/>
      <c r="Z1745" s="19"/>
      <c r="AA1745" s="19"/>
      <c r="AB1745" s="19"/>
      <c r="AC1745" s="19"/>
      <c r="AD1745" s="19"/>
      <c r="AE1745" s="19"/>
      <c r="AF1745" s="19"/>
      <c r="AG1745" s="19"/>
      <c r="AH1745" s="19"/>
      <c r="AI1745" s="19"/>
      <c r="AJ1745" s="19"/>
      <c r="AK1745" s="19"/>
      <c r="AL1745" s="19"/>
      <c r="AM1745" s="19"/>
      <c r="AN1745" s="19"/>
      <c r="AO1745" s="19"/>
      <c r="AP1745" s="19"/>
      <c r="AQ1745" s="19"/>
      <c r="AR1745" s="19"/>
      <c r="AS1745" s="19"/>
      <c r="AT1745" s="19"/>
      <c r="AU1745" s="19"/>
      <c r="AV1745" s="19"/>
      <c r="AW1745" s="19"/>
      <c r="AX1745" s="19"/>
      <c r="AY1745" s="19"/>
      <c r="AZ1745" s="19"/>
      <c r="BA1745" s="19"/>
      <c r="BB1745" s="19"/>
      <c r="BC1745" s="19"/>
      <c r="BD1745" s="19"/>
      <c r="BE1745" s="19"/>
      <c r="BF1745" s="19"/>
      <c r="BG1745" s="19"/>
    </row>
    <row r="1746">
      <c r="B1746" t="s">
        <v>649</v>
      </c>
      <c r="C1746" s="19" t="n">
        <v>0.10109386849762</v>
      </c>
      <c r="D1746" s="19" t="n">
        <v>0.108826119222134</v>
      </c>
      <c r="E1746" s="19" t="n">
        <v>0.0943372100898275</v>
      </c>
      <c r="F1746" s="19"/>
      <c r="G1746" s="19" t="n">
        <v>0.0919544628830184</v>
      </c>
      <c r="H1746" s="19" t="n">
        <v>0.116954965837935</v>
      </c>
      <c r="I1746" s="19" t="n">
        <v>0.116121193372511</v>
      </c>
      <c r="J1746" s="19" t="n">
        <v>0.139739524244106</v>
      </c>
      <c r="K1746" s="19" t="n">
        <v>0.0731912888403982</v>
      </c>
      <c r="L1746" s="19" t="n">
        <v>0.0695678426464098</v>
      </c>
      <c r="M1746" s="19"/>
      <c r="N1746" s="19" t="n">
        <v>0.123841831641093</v>
      </c>
      <c r="O1746" s="19" t="n">
        <v>0.112168422342549</v>
      </c>
      <c r="P1746" s="19" t="n">
        <v>0.0655571355806827</v>
      </c>
      <c r="Q1746" s="19" t="n">
        <v>0.0953124885718841</v>
      </c>
      <c r="R1746" s="19"/>
      <c r="S1746" s="19" t="n">
        <v>0.0892548620131508</v>
      </c>
      <c r="T1746" s="19" t="n">
        <v>0.111311439780902</v>
      </c>
      <c r="U1746" s="19" t="n">
        <v>0.0635062356777471</v>
      </c>
      <c r="V1746" s="19" t="n">
        <v>0.108268374341807</v>
      </c>
      <c r="W1746" s="19" t="n">
        <v>0.190812346964746</v>
      </c>
      <c r="X1746" s="19" t="n">
        <v>0.0912994841235733</v>
      </c>
      <c r="Y1746" s="19" t="n">
        <v>0.0778906503573747</v>
      </c>
      <c r="Z1746" s="19" t="n">
        <v>0.0917700702932554</v>
      </c>
      <c r="AA1746" s="19" t="n">
        <v>0.128264378732736</v>
      </c>
      <c r="AB1746" s="19" t="n">
        <v>0.0768307291023497</v>
      </c>
      <c r="AC1746" s="19" t="n">
        <v>0.0952350236156187</v>
      </c>
      <c r="AD1746" s="19" t="n">
        <v>0.0602078656460025</v>
      </c>
      <c r="AE1746" s="19"/>
      <c r="AF1746" s="19" t="n">
        <v>0.105023864838515</v>
      </c>
      <c r="AG1746" s="19" t="n">
        <v>0.0983620346182819</v>
      </c>
      <c r="AH1746" s="19" t="n">
        <v>0.106065316900425</v>
      </c>
      <c r="AI1746" s="19"/>
      <c r="AJ1746" s="19" t="n">
        <v>0.104635530398485</v>
      </c>
      <c r="AK1746" s="19" t="n">
        <v>0.115083972052412</v>
      </c>
      <c r="AL1746" s="19" t="n">
        <v>0.135853637543904</v>
      </c>
      <c r="AM1746" s="19" t="n">
        <v>0.168288978224441</v>
      </c>
      <c r="AN1746" s="19" t="n">
        <v>0.0612044900894939</v>
      </c>
      <c r="AO1746" s="19"/>
      <c r="AP1746" s="19" t="n">
        <v>0.0765966084263093</v>
      </c>
      <c r="AQ1746" s="19" t="n">
        <v>0.133541874431375</v>
      </c>
      <c r="AR1746" s="19" t="n">
        <v>0.0990348000871643</v>
      </c>
      <c r="AS1746" s="19" t="n">
        <v>0.138105680878889</v>
      </c>
      <c r="AT1746" s="19" t="n">
        <v>0.0799383459680086</v>
      </c>
      <c r="AU1746" s="19"/>
      <c r="AV1746" s="19" t="n">
        <v>0.124306749109008</v>
      </c>
      <c r="AW1746" s="19" t="n">
        <v>0.077858605003233</v>
      </c>
      <c r="AX1746" s="19" t="n">
        <v>0.0931824228222111</v>
      </c>
      <c r="AY1746" s="19" t="n">
        <v>0.142037901237505</v>
      </c>
      <c r="AZ1746" s="19" t="n">
        <v>0.103740177029377</v>
      </c>
      <c r="BA1746" s="19" t="n">
        <v>0.0756465148204378</v>
      </c>
      <c r="BB1746" s="19"/>
      <c r="BC1746" s="19" t="n">
        <v>0.0852119289272014</v>
      </c>
      <c r="BD1746" s="19" t="n">
        <v>0.128950657893071</v>
      </c>
      <c r="BE1746" s="19" t="n">
        <v>0.097604750843098</v>
      </c>
      <c r="BF1746" s="19" t="n">
        <v>0.133430657804297</v>
      </c>
      <c r="BG1746" s="19" t="n">
        <v>0.191126047793615</v>
      </c>
    </row>
    <row r="1747">
      <c r="B1747" t="s">
        <v>650</v>
      </c>
      <c r="C1747" s="19" t="n">
        <v>0.219487549708048</v>
      </c>
      <c r="D1747" s="19" t="n">
        <v>0.225256658287015</v>
      </c>
      <c r="E1747" s="19" t="n">
        <v>0.213960006981212</v>
      </c>
      <c r="F1747" s="19"/>
      <c r="G1747" s="19" t="n">
        <v>0.275124951885942</v>
      </c>
      <c r="H1747" s="19" t="n">
        <v>0.31327559508464</v>
      </c>
      <c r="I1747" s="19" t="n">
        <v>0.188449545817509</v>
      </c>
      <c r="J1747" s="19" t="n">
        <v>0.20750658404966</v>
      </c>
      <c r="K1747" s="19" t="n">
        <v>0.140561511997352</v>
      </c>
      <c r="L1747" s="19" t="n">
        <v>0.184737029525406</v>
      </c>
      <c r="M1747" s="19"/>
      <c r="N1747" s="19" t="n">
        <v>0.256636005865071</v>
      </c>
      <c r="O1747" s="19" t="n">
        <v>0.215169307639984</v>
      </c>
      <c r="P1747" s="19" t="n">
        <v>0.232260234267091</v>
      </c>
      <c r="Q1747" s="19" t="n">
        <v>0.17040824712371</v>
      </c>
      <c r="R1747" s="19"/>
      <c r="S1747" s="19" t="n">
        <v>0.313802931404303</v>
      </c>
      <c r="T1747" s="19" t="n">
        <v>0.173532860669025</v>
      </c>
      <c r="U1747" s="19" t="n">
        <v>0.143376069026809</v>
      </c>
      <c r="V1747" s="19" t="n">
        <v>0.209367647896457</v>
      </c>
      <c r="W1747" s="19" t="n">
        <v>0.169516929553393</v>
      </c>
      <c r="X1747" s="19" t="n">
        <v>0.259227773145307</v>
      </c>
      <c r="Y1747" s="19" t="n">
        <v>0.266433626614417</v>
      </c>
      <c r="Z1747" s="19" t="n">
        <v>0.172217694648895</v>
      </c>
      <c r="AA1747" s="19" t="n">
        <v>0.162784561211531</v>
      </c>
      <c r="AB1747" s="19" t="n">
        <v>0.209454548188183</v>
      </c>
      <c r="AC1747" s="19" t="n">
        <v>0.290149085235106</v>
      </c>
      <c r="AD1747" s="19" t="n">
        <v>0.228992628143127</v>
      </c>
      <c r="AE1747" s="19"/>
      <c r="AF1747" s="19" t="n">
        <v>0.212905218067308</v>
      </c>
      <c r="AG1747" s="19" t="n">
        <v>0.237313584439015</v>
      </c>
      <c r="AH1747" s="19" t="n">
        <v>0.164686061277259</v>
      </c>
      <c r="AI1747" s="19"/>
      <c r="AJ1747" s="19" t="n">
        <v>0.189621030915846</v>
      </c>
      <c r="AK1747" s="19" t="n">
        <v>0.275444298648672</v>
      </c>
      <c r="AL1747" s="19" t="n">
        <v>0.161495387502021</v>
      </c>
      <c r="AM1747" s="19" t="n">
        <v>0.276450963380936</v>
      </c>
      <c r="AN1747" s="19" t="n">
        <v>0.225780854602212</v>
      </c>
      <c r="AO1747" s="19"/>
      <c r="AP1747" s="19" t="n">
        <v>0.188608135391543</v>
      </c>
      <c r="AQ1747" s="19" t="n">
        <v>0.250627556264401</v>
      </c>
      <c r="AR1747" s="19" t="n">
        <v>0.213943383731962</v>
      </c>
      <c r="AS1747" s="19" t="n">
        <v>0.216535224592451</v>
      </c>
      <c r="AT1747" s="19" t="n">
        <v>0.145230095141733</v>
      </c>
      <c r="AU1747" s="19"/>
      <c r="AV1747" s="19" t="n">
        <v>0.246491821061408</v>
      </c>
      <c r="AW1747" s="19" t="n">
        <v>0.1936702812883</v>
      </c>
      <c r="AX1747" s="19" t="n">
        <v>0.222629272167584</v>
      </c>
      <c r="AY1747" s="19" t="n">
        <v>0.241889639953463</v>
      </c>
      <c r="AZ1747" s="19" t="n">
        <v>0.172533812253155</v>
      </c>
      <c r="BA1747" s="19" t="n">
        <v>0.200647372376423</v>
      </c>
      <c r="BB1747" s="19"/>
      <c r="BC1747" s="19" t="n">
        <v>0.204764027610038</v>
      </c>
      <c r="BD1747" s="19" t="n">
        <v>0.165300095259721</v>
      </c>
      <c r="BE1747" s="19" t="n">
        <v>0.266128528420371</v>
      </c>
      <c r="BF1747" s="19" t="n">
        <v>0.229697527430128</v>
      </c>
      <c r="BG1747" s="19" t="n">
        <v>0.270835464585781</v>
      </c>
    </row>
    <row r="1748">
      <c r="B1748" t="s">
        <v>651</v>
      </c>
      <c r="C1748" s="19" t="n">
        <v>0.254833224160413</v>
      </c>
      <c r="D1748" s="19" t="n">
        <v>0.245365412151127</v>
      </c>
      <c r="E1748" s="19" t="n">
        <v>0.266367500004351</v>
      </c>
      <c r="F1748" s="19"/>
      <c r="G1748" s="19" t="n">
        <v>0.264695047264356</v>
      </c>
      <c r="H1748" s="19" t="n">
        <v>0.266884358216809</v>
      </c>
      <c r="I1748" s="19" t="n">
        <v>0.234249226891495</v>
      </c>
      <c r="J1748" s="19" t="n">
        <v>0.228014421137308</v>
      </c>
      <c r="K1748" s="19" t="n">
        <v>0.315896839135037</v>
      </c>
      <c r="L1748" s="19" t="n">
        <v>0.236743426648108</v>
      </c>
      <c r="M1748" s="19"/>
      <c r="N1748" s="19" t="n">
        <v>0.226494673466856</v>
      </c>
      <c r="O1748" s="19" t="n">
        <v>0.246768397607917</v>
      </c>
      <c r="P1748" s="19" t="n">
        <v>0.271494933260266</v>
      </c>
      <c r="Q1748" s="19" t="n">
        <v>0.282365655539236</v>
      </c>
      <c r="R1748" s="19"/>
      <c r="S1748" s="19" t="n">
        <v>0.256305397551989</v>
      </c>
      <c r="T1748" s="19" t="n">
        <v>0.26591039529625</v>
      </c>
      <c r="U1748" s="19" t="n">
        <v>0.271499256280947</v>
      </c>
      <c r="V1748" s="19" t="n">
        <v>0.275966695441002</v>
      </c>
      <c r="W1748" s="19" t="n">
        <v>0.256571139875309</v>
      </c>
      <c r="X1748" s="19" t="n">
        <v>0.24741323923403</v>
      </c>
      <c r="Y1748" s="19" t="n">
        <v>0.228128497215744</v>
      </c>
      <c r="Z1748" s="19" t="n">
        <v>0.181050991859792</v>
      </c>
      <c r="AA1748" s="19" t="n">
        <v>0.260894964842534</v>
      </c>
      <c r="AB1748" s="19" t="n">
        <v>0.229334727772171</v>
      </c>
      <c r="AC1748" s="19" t="n">
        <v>0.286151413375345</v>
      </c>
      <c r="AD1748" s="19" t="n">
        <v>0.291502856334941</v>
      </c>
      <c r="AE1748" s="19"/>
      <c r="AF1748" s="19" t="n">
        <v>0.24681206428979</v>
      </c>
      <c r="AG1748" s="19" t="n">
        <v>0.252427348723483</v>
      </c>
      <c r="AH1748" s="19" t="n">
        <v>0.268832816240491</v>
      </c>
      <c r="AI1748" s="19"/>
      <c r="AJ1748" s="19" t="n">
        <v>0.262579310735737</v>
      </c>
      <c r="AK1748" s="19" t="n">
        <v>0.242061629963055</v>
      </c>
      <c r="AL1748" s="19" t="n">
        <v>0.266686514123601</v>
      </c>
      <c r="AM1748" s="19" t="n">
        <v>0.215712750928022</v>
      </c>
      <c r="AN1748" s="19" t="n">
        <v>0.272579401322357</v>
      </c>
      <c r="AO1748" s="19"/>
      <c r="AP1748" s="19" t="n">
        <v>0.26331512616553</v>
      </c>
      <c r="AQ1748" s="19" t="n">
        <v>0.241325922244844</v>
      </c>
      <c r="AR1748" s="19" t="n">
        <v>0.285030069419606</v>
      </c>
      <c r="AS1748" s="19" t="n">
        <v>0.225820815779857</v>
      </c>
      <c r="AT1748" s="19" t="n">
        <v>0.214521678949008</v>
      </c>
      <c r="AU1748" s="19"/>
      <c r="AV1748" s="19" t="n">
        <v>0.272770076560652</v>
      </c>
      <c r="AW1748" s="19" t="n">
        <v>0.276011646156253</v>
      </c>
      <c r="AX1748" s="19" t="n">
        <v>0.258622953037938</v>
      </c>
      <c r="AY1748" s="19" t="n">
        <v>0.240888991899991</v>
      </c>
      <c r="AZ1748" s="19" t="n">
        <v>0.194713109648304</v>
      </c>
      <c r="BA1748" s="19" t="n">
        <v>0.235524505501598</v>
      </c>
      <c r="BB1748" s="19"/>
      <c r="BC1748" s="19" t="n">
        <v>0.257800040162732</v>
      </c>
      <c r="BD1748" s="19" t="n">
        <v>0.26651326451148</v>
      </c>
      <c r="BE1748" s="19" t="n">
        <v>0.24005992807244</v>
      </c>
      <c r="BF1748" s="19" t="n">
        <v>0.239510491614192</v>
      </c>
      <c r="BG1748" s="19" t="n">
        <v>0.189253819286948</v>
      </c>
    </row>
    <row r="1749">
      <c r="B1749" t="s">
        <v>652</v>
      </c>
      <c r="C1749" s="19" t="n">
        <v>0.166383249694419</v>
      </c>
      <c r="D1749" s="19" t="n">
        <v>0.174523098374926</v>
      </c>
      <c r="E1749" s="19" t="n">
        <v>0.155544925710553</v>
      </c>
      <c r="F1749" s="19"/>
      <c r="G1749" s="19" t="n">
        <v>0.176581726502047</v>
      </c>
      <c r="H1749" s="19" t="n">
        <v>0.114377803565423</v>
      </c>
      <c r="I1749" s="19" t="n">
        <v>0.246796167921173</v>
      </c>
      <c r="J1749" s="19" t="n">
        <v>0.165558048241816</v>
      </c>
      <c r="K1749" s="19" t="n">
        <v>0.140576572745212</v>
      </c>
      <c r="L1749" s="19" t="n">
        <v>0.155755611446285</v>
      </c>
      <c r="M1749" s="19"/>
      <c r="N1749" s="19" t="n">
        <v>0.128209524902486</v>
      </c>
      <c r="O1749" s="19" t="n">
        <v>0.193313785156686</v>
      </c>
      <c r="P1749" s="19" t="n">
        <v>0.16947287036177</v>
      </c>
      <c r="Q1749" s="19" t="n">
        <v>0.179759335557718</v>
      </c>
      <c r="R1749" s="19"/>
      <c r="S1749" s="19" t="n">
        <v>0.113555657127033</v>
      </c>
      <c r="T1749" s="19" t="n">
        <v>0.16872078496198</v>
      </c>
      <c r="U1749" s="19" t="n">
        <v>0.204057825027428</v>
      </c>
      <c r="V1749" s="19" t="n">
        <v>0.177762250318454</v>
      </c>
      <c r="W1749" s="19" t="n">
        <v>0.157662910962252</v>
      </c>
      <c r="X1749" s="19" t="n">
        <v>0.143529931646911</v>
      </c>
      <c r="Y1749" s="19" t="n">
        <v>0.198487436979525</v>
      </c>
      <c r="Z1749" s="19" t="n">
        <v>0.249331336528729</v>
      </c>
      <c r="AA1749" s="19" t="n">
        <v>0.207768761026004</v>
      </c>
      <c r="AB1749" s="19" t="n">
        <v>0.159673252217157</v>
      </c>
      <c r="AC1749" s="19" t="n">
        <v>0.128334714385327</v>
      </c>
      <c r="AD1749" s="19" t="n">
        <v>0.117230206462131</v>
      </c>
      <c r="AE1749" s="19"/>
      <c r="AF1749" s="19" t="n">
        <v>0.166258385627425</v>
      </c>
      <c r="AG1749" s="19" t="n">
        <v>0.162586671488607</v>
      </c>
      <c r="AH1749" s="19" t="n">
        <v>0.156425650678576</v>
      </c>
      <c r="AI1749" s="19"/>
      <c r="AJ1749" s="19" t="n">
        <v>0.167680163484788</v>
      </c>
      <c r="AK1749" s="19" t="n">
        <v>0.156789494635951</v>
      </c>
      <c r="AL1749" s="19" t="n">
        <v>0.211400079574967</v>
      </c>
      <c r="AM1749" s="19" t="n">
        <v>0.124509874771521</v>
      </c>
      <c r="AN1749" s="19" t="n">
        <v>0.163441723846568</v>
      </c>
      <c r="AO1749" s="19"/>
      <c r="AP1749" s="19" t="n">
        <v>0.181423504179475</v>
      </c>
      <c r="AQ1749" s="19" t="n">
        <v>0.165147274609588</v>
      </c>
      <c r="AR1749" s="19" t="n">
        <v>0.145119481978027</v>
      </c>
      <c r="AS1749" s="19" t="n">
        <v>0.174395285332051</v>
      </c>
      <c r="AT1749" s="19" t="n">
        <v>0.289431389781701</v>
      </c>
      <c r="AU1749" s="19"/>
      <c r="AV1749" s="19" t="n">
        <v>0.179227118664472</v>
      </c>
      <c r="AW1749" s="19" t="n">
        <v>0.163574819769628</v>
      </c>
      <c r="AX1749" s="19" t="n">
        <v>0.162488918510435</v>
      </c>
      <c r="AY1749" s="19" t="n">
        <v>0.159123993238903</v>
      </c>
      <c r="AZ1749" s="19" t="n">
        <v>0.25368845246976</v>
      </c>
      <c r="BA1749" s="19" t="n">
        <v>0.141099027835354</v>
      </c>
      <c r="BB1749" s="19"/>
      <c r="BC1749" s="19" t="n">
        <v>0.149804891094351</v>
      </c>
      <c r="BD1749" s="19" t="n">
        <v>0.227441972215597</v>
      </c>
      <c r="BE1749" s="19" t="n">
        <v>0.161765169674725</v>
      </c>
      <c r="BF1749" s="19" t="n">
        <v>0.140814265183673</v>
      </c>
      <c r="BG1749" s="19" t="n">
        <v>0.0857165650971286</v>
      </c>
    </row>
    <row r="1750">
      <c r="B1750" t="s">
        <v>653</v>
      </c>
      <c r="C1750" s="19" t="n">
        <v>0.0893206366064395</v>
      </c>
      <c r="D1750" s="19" t="n">
        <v>0.0907373012726184</v>
      </c>
      <c r="E1750" s="19" t="n">
        <v>0.0860485725987844</v>
      </c>
      <c r="F1750" s="19"/>
      <c r="G1750" s="19" t="n">
        <v>0.129763270152025</v>
      </c>
      <c r="H1750" s="19" t="n">
        <v>0.0710853494356125</v>
      </c>
      <c r="I1750" s="19" t="n">
        <v>0.0665102577429386</v>
      </c>
      <c r="J1750" s="19" t="n">
        <v>0.087181859575843</v>
      </c>
      <c r="K1750" s="19" t="n">
        <v>0.0920405346848926</v>
      </c>
      <c r="L1750" s="19" t="n">
        <v>0.094227343053916</v>
      </c>
      <c r="M1750" s="19"/>
      <c r="N1750" s="19" t="n">
        <v>0.112088035818613</v>
      </c>
      <c r="O1750" s="19" t="n">
        <v>0.0896430211423158</v>
      </c>
      <c r="P1750" s="19" t="n">
        <v>0.0717482929579431</v>
      </c>
      <c r="Q1750" s="19" t="n">
        <v>0.0746434390356521</v>
      </c>
      <c r="R1750" s="19"/>
      <c r="S1750" s="19" t="n">
        <v>0.118575481450806</v>
      </c>
      <c r="T1750" s="19" t="n">
        <v>0.0785944695879971</v>
      </c>
      <c r="U1750" s="19" t="n">
        <v>0.0923243735924547</v>
      </c>
      <c r="V1750" s="19" t="n">
        <v>0.0848173566175349</v>
      </c>
      <c r="W1750" s="19" t="n">
        <v>0.129591427896538</v>
      </c>
      <c r="X1750" s="19" t="n">
        <v>0.02871690183239</v>
      </c>
      <c r="Y1750" s="19" t="n">
        <v>0.0709015188046083</v>
      </c>
      <c r="Z1750" s="19" t="n">
        <v>0.0697806137872759</v>
      </c>
      <c r="AA1750" s="19" t="n">
        <v>0.0757651315151167</v>
      </c>
      <c r="AB1750" s="19" t="n">
        <v>0.112947533001314</v>
      </c>
      <c r="AC1750" s="19" t="n">
        <v>0.0908191250649561</v>
      </c>
      <c r="AD1750" s="19" t="n">
        <v>0.123897724534337</v>
      </c>
      <c r="AE1750" s="19"/>
      <c r="AF1750" s="19" t="n">
        <v>0.0657498194369224</v>
      </c>
      <c r="AG1750" s="19" t="n">
        <v>0.0947563518729511</v>
      </c>
      <c r="AH1750" s="19" t="n">
        <v>0.0927284448227278</v>
      </c>
      <c r="AI1750" s="19"/>
      <c r="AJ1750" s="19" t="n">
        <v>0.083151234182626</v>
      </c>
      <c r="AK1750" s="19" t="n">
        <v>0.0926704138438112</v>
      </c>
      <c r="AL1750" s="19" t="n">
        <v>0.0628291777002669</v>
      </c>
      <c r="AM1750" s="19" t="n">
        <v>0</v>
      </c>
      <c r="AN1750" s="19" t="n">
        <v>0.0943938559912341</v>
      </c>
      <c r="AO1750" s="19"/>
      <c r="AP1750" s="19" t="n">
        <v>0.0925710680168385</v>
      </c>
      <c r="AQ1750" s="19" t="n">
        <v>0.0796903299142625</v>
      </c>
      <c r="AR1750" s="19" t="n">
        <v>0.105628533780439</v>
      </c>
      <c r="AS1750" s="19" t="n">
        <v>0.0599003960290074</v>
      </c>
      <c r="AT1750" s="19" t="n">
        <v>0.09563493058072</v>
      </c>
      <c r="AU1750" s="19"/>
      <c r="AV1750" s="19" t="n">
        <v>0.0873932421722591</v>
      </c>
      <c r="AW1750" s="19" t="n">
        <v>0.0924599686507852</v>
      </c>
      <c r="AX1750" s="19" t="n">
        <v>0.135090070053329</v>
      </c>
      <c r="AY1750" s="19" t="n">
        <v>0.051068965977536</v>
      </c>
      <c r="AZ1750" s="19" t="n">
        <v>0.0992055102231582</v>
      </c>
      <c r="BA1750" s="19" t="n">
        <v>0.0624843966221379</v>
      </c>
      <c r="BB1750" s="19"/>
      <c r="BC1750" s="19" t="n">
        <v>0.108665018055134</v>
      </c>
      <c r="BD1750" s="19" t="n">
        <v>0.0804190529300096</v>
      </c>
      <c r="BE1750" s="19" t="n">
        <v>0.0890031228667649</v>
      </c>
      <c r="BF1750" s="19" t="n">
        <v>0.0790494446685908</v>
      </c>
      <c r="BG1750" s="19" t="n">
        <v>0.221658630548924</v>
      </c>
    </row>
    <row r="1751">
      <c r="B1751" t="s">
        <v>654</v>
      </c>
      <c r="C1751" s="19" t="n">
        <v>0.0380826962294429</v>
      </c>
      <c r="D1751" s="19" t="n">
        <v>0.0418494228814831</v>
      </c>
      <c r="E1751" s="19" t="n">
        <v>0.0346950632739973</v>
      </c>
      <c r="F1751" s="19"/>
      <c r="G1751" s="19" t="n">
        <v>0.0298003547693532</v>
      </c>
      <c r="H1751" s="19" t="n">
        <v>0.0330815838661557</v>
      </c>
      <c r="I1751" s="19" t="n">
        <v>0.0328729407887966</v>
      </c>
      <c r="J1751" s="19" t="n">
        <v>0.0300100982840238</v>
      </c>
      <c r="K1751" s="19" t="n">
        <v>0.0391626353019385</v>
      </c>
      <c r="L1751" s="19" t="n">
        <v>0.0579194310979954</v>
      </c>
      <c r="M1751" s="19"/>
      <c r="N1751" s="19" t="n">
        <v>0.0572074264264012</v>
      </c>
      <c r="O1751" s="19" t="n">
        <v>0.0254839116492769</v>
      </c>
      <c r="P1751" s="19" t="n">
        <v>0.017386432472555</v>
      </c>
      <c r="Q1751" s="19" t="n">
        <v>0.0481889564237202</v>
      </c>
      <c r="R1751" s="19"/>
      <c r="S1751" s="19" t="n">
        <v>0.0504351574099516</v>
      </c>
      <c r="T1751" s="19" t="n">
        <v>0.0628249735843927</v>
      </c>
      <c r="U1751" s="19" t="n">
        <v>0.0275044142280065</v>
      </c>
      <c r="V1751" s="19" t="n">
        <v>0</v>
      </c>
      <c r="W1751" s="19" t="n">
        <v>0.027579104629733</v>
      </c>
      <c r="X1751" s="19" t="n">
        <v>0.0437056863331508</v>
      </c>
      <c r="Y1751" s="19" t="n">
        <v>0.0500239828180704</v>
      </c>
      <c r="Z1751" s="19" t="n">
        <v>0.082734338877461</v>
      </c>
      <c r="AA1751" s="19" t="n">
        <v>0.0250102365591792</v>
      </c>
      <c r="AB1751" s="19" t="n">
        <v>0.0217426948486515</v>
      </c>
      <c r="AC1751" s="19" t="n">
        <v>0.0357181492832208</v>
      </c>
      <c r="AD1751" s="19" t="n">
        <v>0.0276757714376826</v>
      </c>
      <c r="AE1751" s="19"/>
      <c r="AF1751" s="19" t="n">
        <v>0.0434279237115735</v>
      </c>
      <c r="AG1751" s="19" t="n">
        <v>0.0315232626091849</v>
      </c>
      <c r="AH1751" s="19" t="n">
        <v>0.0341863279972434</v>
      </c>
      <c r="AI1751" s="19"/>
      <c r="AJ1751" s="19" t="n">
        <v>0.0506944424807479</v>
      </c>
      <c r="AK1751" s="19" t="n">
        <v>0.0290044607690425</v>
      </c>
      <c r="AL1751" s="19" t="n">
        <v>0.0583151461604795</v>
      </c>
      <c r="AM1751" s="19" t="n">
        <v>0</v>
      </c>
      <c r="AN1751" s="19" t="n">
        <v>0.0327610696939579</v>
      </c>
      <c r="AO1751" s="19"/>
      <c r="AP1751" s="19" t="n">
        <v>0.0377457138042201</v>
      </c>
      <c r="AQ1751" s="19" t="n">
        <v>0.0363179632750902</v>
      </c>
      <c r="AR1751" s="19" t="n">
        <v>0.0578278884660601</v>
      </c>
      <c r="AS1751" s="19" t="n">
        <v>0.0340602080108444</v>
      </c>
      <c r="AT1751" s="19" t="n">
        <v>0.0188833924201677</v>
      </c>
      <c r="AU1751" s="19"/>
      <c r="AV1751" s="19" t="n">
        <v>0.0306235296126172</v>
      </c>
      <c r="AW1751" s="19" t="n">
        <v>0.0605610447913422</v>
      </c>
      <c r="AX1751" s="19" t="n">
        <v>0.0534221052961749</v>
      </c>
      <c r="AY1751" s="19" t="n">
        <v>0.042798998881214</v>
      </c>
      <c r="AZ1751" s="19" t="n">
        <v>0.0234142611766468</v>
      </c>
      <c r="BA1751" s="19" t="n">
        <v>0.0231950658639458</v>
      </c>
      <c r="BB1751" s="19"/>
      <c r="BC1751" s="19" t="n">
        <v>0.0346524013513017</v>
      </c>
      <c r="BD1751" s="19" t="n">
        <v>0.0130738483226363</v>
      </c>
      <c r="BE1751" s="19" t="n">
        <v>0.0378622706855019</v>
      </c>
      <c r="BF1751" s="19" t="n">
        <v>0.0735841406741778</v>
      </c>
      <c r="BG1751" s="19" t="n">
        <v>0.0414094726876039</v>
      </c>
    </row>
    <row r="1752">
      <c r="B1752" t="s">
        <v>655</v>
      </c>
      <c r="C1752" s="19" t="n">
        <v>0.0285252330457264</v>
      </c>
      <c r="D1752" s="19" t="n">
        <v>0.0344501384669436</v>
      </c>
      <c r="E1752" s="19" t="n">
        <v>0.0229263742826519</v>
      </c>
      <c r="F1752" s="19"/>
      <c r="G1752" s="19" t="n">
        <v>0.00581823729216963</v>
      </c>
      <c r="H1752" s="19" t="n">
        <v>0.0443259931166025</v>
      </c>
      <c r="I1752" s="19" t="n">
        <v>0.0341046346284117</v>
      </c>
      <c r="J1752" s="19" t="n">
        <v>0.0394975042748974</v>
      </c>
      <c r="K1752" s="19" t="n">
        <v>0.0225221374931086</v>
      </c>
      <c r="L1752" s="19" t="n">
        <v>0.0220245125447584</v>
      </c>
      <c r="M1752" s="19"/>
      <c r="N1752" s="19" t="n">
        <v>0.0302227748807842</v>
      </c>
      <c r="O1752" s="19" t="n">
        <v>0.0480158798310209</v>
      </c>
      <c r="P1752" s="19" t="n">
        <v>0.0183859663126631</v>
      </c>
      <c r="Q1752" s="19" t="n">
        <v>0.0149651438786989</v>
      </c>
      <c r="R1752" s="19"/>
      <c r="S1752" s="19" t="n">
        <v>0.0130530812150826</v>
      </c>
      <c r="T1752" s="19" t="n">
        <v>0.0171866243459785</v>
      </c>
      <c r="U1752" s="19" t="n">
        <v>0.0207292466629546</v>
      </c>
      <c r="V1752" s="19" t="n">
        <v>0.0455093633653804</v>
      </c>
      <c r="W1752" s="19" t="n">
        <v>0</v>
      </c>
      <c r="X1752" s="19" t="n">
        <v>0.0239225511000991</v>
      </c>
      <c r="Y1752" s="19" t="n">
        <v>0.051684947701481</v>
      </c>
      <c r="Z1752" s="19" t="n">
        <v>0.0419402897185323</v>
      </c>
      <c r="AA1752" s="19" t="n">
        <v>0.046944995089421</v>
      </c>
      <c r="AB1752" s="19" t="n">
        <v>0.0331704902893469</v>
      </c>
      <c r="AC1752" s="19" t="n">
        <v>0</v>
      </c>
      <c r="AD1752" s="19" t="n">
        <v>0.0996921506661398</v>
      </c>
      <c r="AE1752" s="19"/>
      <c r="AF1752" s="19" t="n">
        <v>0.0315689031157475</v>
      </c>
      <c r="AG1752" s="19" t="n">
        <v>0.0231590846078543</v>
      </c>
      <c r="AH1752" s="19" t="n">
        <v>0.0520851454412674</v>
      </c>
      <c r="AI1752" s="19"/>
      <c r="AJ1752" s="19" t="n">
        <v>0.0224807206960023</v>
      </c>
      <c r="AK1752" s="19" t="n">
        <v>0.0193966783004935</v>
      </c>
      <c r="AL1752" s="19" t="n">
        <v>0.0153579659215059</v>
      </c>
      <c r="AM1752" s="19" t="n">
        <v>0.114462862204655</v>
      </c>
      <c r="AN1752" s="19" t="n">
        <v>0.049603730666776</v>
      </c>
      <c r="AO1752" s="19"/>
      <c r="AP1752" s="19" t="n">
        <v>0.0310897187894952</v>
      </c>
      <c r="AQ1752" s="19" t="n">
        <v>0.0228538429295223</v>
      </c>
      <c r="AR1752" s="19" t="n">
        <v>0.00998359491259473</v>
      </c>
      <c r="AS1752" s="19" t="n">
        <v>0.0374438312153916</v>
      </c>
      <c r="AT1752" s="19" t="n">
        <v>0.0179877753401655</v>
      </c>
      <c r="AU1752" s="19"/>
      <c r="AV1752" s="19" t="n">
        <v>0</v>
      </c>
      <c r="AW1752" s="19" t="n">
        <v>0.0236574526934401</v>
      </c>
      <c r="AX1752" s="19" t="n">
        <v>0.00922296616394732</v>
      </c>
      <c r="AY1752" s="19" t="n">
        <v>0.0256406521552653</v>
      </c>
      <c r="AZ1752" s="19" t="n">
        <v>0.0432097479480742</v>
      </c>
      <c r="BA1752" s="19" t="n">
        <v>0.0511299137519606</v>
      </c>
      <c r="BB1752" s="19"/>
      <c r="BC1752" s="19" t="n">
        <v>0.0243888295207886</v>
      </c>
      <c r="BD1752" s="19" t="n">
        <v>0.0291687522513789</v>
      </c>
      <c r="BE1752" s="19" t="n">
        <v>0.0291232143535296</v>
      </c>
      <c r="BF1752" s="19" t="n">
        <v>0.0274116030755596</v>
      </c>
      <c r="BG1752" s="19" t="n">
        <v>0</v>
      </c>
    </row>
    <row r="1753">
      <c r="B1753" t="s">
        <v>123</v>
      </c>
      <c r="C1753" s="19" t="n">
        <v>0.102273542057892</v>
      </c>
      <c r="D1753" s="19" t="n">
        <v>0.0789918493437534</v>
      </c>
      <c r="E1753" s="19" t="n">
        <v>0.126120347058624</v>
      </c>
      <c r="F1753" s="19"/>
      <c r="G1753" s="19" t="n">
        <v>0.0262619492510894</v>
      </c>
      <c r="H1753" s="19" t="n">
        <v>0.0400143508768216</v>
      </c>
      <c r="I1753" s="19" t="n">
        <v>0.080896032837165</v>
      </c>
      <c r="J1753" s="19" t="n">
        <v>0.102491960192345</v>
      </c>
      <c r="K1753" s="19" t="n">
        <v>0.176048479802062</v>
      </c>
      <c r="L1753" s="19" t="n">
        <v>0.179024803037121</v>
      </c>
      <c r="M1753" s="19"/>
      <c r="N1753" s="19" t="n">
        <v>0.0652997269986947</v>
      </c>
      <c r="O1753" s="19" t="n">
        <v>0.0694372746302507</v>
      </c>
      <c r="P1753" s="19" t="n">
        <v>0.153694134787028</v>
      </c>
      <c r="Q1753" s="19" t="n">
        <v>0.134356733869381</v>
      </c>
      <c r="R1753" s="19"/>
      <c r="S1753" s="19" t="n">
        <v>0.0450174318276838</v>
      </c>
      <c r="T1753" s="19" t="n">
        <v>0.121918451773475</v>
      </c>
      <c r="U1753" s="19" t="n">
        <v>0.177002579503654</v>
      </c>
      <c r="V1753" s="19" t="n">
        <v>0.0983083120193636</v>
      </c>
      <c r="W1753" s="19" t="n">
        <v>0.0682661401180291</v>
      </c>
      <c r="X1753" s="19" t="n">
        <v>0.162184432584538</v>
      </c>
      <c r="Y1753" s="19" t="n">
        <v>0.056449339508779</v>
      </c>
      <c r="Z1753" s="19" t="n">
        <v>0.11117466428606</v>
      </c>
      <c r="AA1753" s="19" t="n">
        <v>0.0925669710234777</v>
      </c>
      <c r="AB1753" s="19" t="n">
        <v>0.156846024580828</v>
      </c>
      <c r="AC1753" s="19" t="n">
        <v>0.0735924890404255</v>
      </c>
      <c r="AD1753" s="19" t="n">
        <v>0.05080079677564</v>
      </c>
      <c r="AE1753" s="19"/>
      <c r="AF1753" s="19" t="n">
        <v>0.128253820912718</v>
      </c>
      <c r="AG1753" s="19" t="n">
        <v>0.0998716616406225</v>
      </c>
      <c r="AH1753" s="19" t="n">
        <v>0.12499023664201</v>
      </c>
      <c r="AI1753" s="19"/>
      <c r="AJ1753" s="19" t="n">
        <v>0.119157567105767</v>
      </c>
      <c r="AK1753" s="19" t="n">
        <v>0.0695490517865619</v>
      </c>
      <c r="AL1753" s="19" t="n">
        <v>0.0880620914732554</v>
      </c>
      <c r="AM1753" s="19" t="n">
        <v>0.100574570490425</v>
      </c>
      <c r="AN1753" s="19" t="n">
        <v>0.100234873787401</v>
      </c>
      <c r="AO1753" s="19"/>
      <c r="AP1753" s="19" t="n">
        <v>0.128650125226589</v>
      </c>
      <c r="AQ1753" s="19" t="n">
        <v>0.0704952363309175</v>
      </c>
      <c r="AR1753" s="19" t="n">
        <v>0.0834322476241469</v>
      </c>
      <c r="AS1753" s="19" t="n">
        <v>0.113738558161508</v>
      </c>
      <c r="AT1753" s="19" t="n">
        <v>0.138372391818496</v>
      </c>
      <c r="AU1753" s="19"/>
      <c r="AV1753" s="19" t="n">
        <v>0.0591874628195836</v>
      </c>
      <c r="AW1753" s="19" t="n">
        <v>0.112206181647019</v>
      </c>
      <c r="AX1753" s="19" t="n">
        <v>0.0653412919483811</v>
      </c>
      <c r="AY1753" s="19" t="n">
        <v>0.0965508566561219</v>
      </c>
      <c r="AZ1753" s="19" t="n">
        <v>0.109494929251525</v>
      </c>
      <c r="BA1753" s="19" t="n">
        <v>0.210273203228142</v>
      </c>
      <c r="BB1753" s="19"/>
      <c r="BC1753" s="19" t="n">
        <v>0.134712863278453</v>
      </c>
      <c r="BD1753" s="19" t="n">
        <v>0.089132356616107</v>
      </c>
      <c r="BE1753" s="19" t="n">
        <v>0.0784530150835706</v>
      </c>
      <c r="BF1753" s="19" t="n">
        <v>0.0765018695493822</v>
      </c>
      <c r="BG1753" s="19" t="n">
        <v>0</v>
      </c>
    </row>
    <row r="1754">
      <c r="C1754" s="19"/>
      <c r="D1754" s="19"/>
      <c r="E1754" s="19"/>
      <c r="F1754" s="19"/>
      <c r="G1754" s="19"/>
      <c r="H1754" s="19"/>
      <c r="I1754" s="19"/>
      <c r="J1754" s="19"/>
      <c r="K1754" s="19"/>
      <c r="L1754" s="19"/>
      <c r="M1754" s="19"/>
      <c r="N1754" s="19"/>
      <c r="O1754" s="19"/>
      <c r="P1754" s="19"/>
      <c r="Q1754" s="19"/>
      <c r="R1754" s="19"/>
      <c r="S1754" s="19"/>
      <c r="T1754" s="19"/>
      <c r="U1754" s="19"/>
      <c r="V1754" s="19"/>
      <c r="W1754" s="19"/>
      <c r="X1754" s="19"/>
      <c r="Y1754" s="19"/>
      <c r="Z1754" s="19"/>
      <c r="AA1754" s="19"/>
      <c r="AB1754" s="19"/>
      <c r="AC1754" s="19"/>
      <c r="AD1754" s="19"/>
      <c r="AE1754" s="19"/>
      <c r="AF1754" s="19"/>
      <c r="AG1754" s="19"/>
      <c r="AH1754" s="19"/>
      <c r="AI1754" s="19"/>
      <c r="AJ1754" s="19"/>
      <c r="AK1754" s="19"/>
      <c r="AL1754" s="19"/>
      <c r="AM1754" s="19"/>
      <c r="AN1754" s="19"/>
      <c r="AO1754" s="19"/>
      <c r="AP1754" s="19"/>
      <c r="AQ1754" s="19"/>
      <c r="AR1754" s="19"/>
      <c r="AS1754" s="19"/>
      <c r="AT1754" s="19"/>
      <c r="AU1754" s="19"/>
      <c r="AV1754" s="19"/>
      <c r="AW1754" s="19"/>
      <c r="AX1754" s="19"/>
      <c r="AY1754" s="19"/>
      <c r="AZ1754" s="19"/>
      <c r="BA1754" s="19"/>
      <c r="BB1754" s="19"/>
      <c r="BC1754" s="19"/>
      <c r="BD1754" s="19"/>
      <c r="BE1754" s="19"/>
      <c r="BF1754" s="19"/>
      <c r="BG1754" s="19"/>
    </row>
    <row r="1755">
      <c r="B1755" s="7" t="s">
        <v>666</v>
      </c>
      <c r="C1755" s="19"/>
      <c r="D1755" s="19"/>
      <c r="E1755" s="19"/>
      <c r="F1755" s="19"/>
      <c r="G1755" s="19"/>
      <c r="H1755" s="19"/>
      <c r="I1755" s="19"/>
      <c r="J1755" s="19"/>
      <c r="K1755" s="19"/>
      <c r="L1755" s="19"/>
      <c r="M1755" s="19"/>
      <c r="N1755" s="19"/>
      <c r="O1755" s="19"/>
      <c r="P1755" s="19"/>
      <c r="Q1755" s="19"/>
      <c r="R1755" s="19"/>
      <c r="S1755" s="19"/>
      <c r="T1755" s="19"/>
      <c r="U1755" s="19"/>
      <c r="V1755" s="19"/>
      <c r="W1755" s="19"/>
      <c r="X1755" s="19"/>
      <c r="Y1755" s="19"/>
      <c r="Z1755" s="19"/>
      <c r="AA1755" s="19"/>
      <c r="AB1755" s="19"/>
      <c r="AC1755" s="19"/>
      <c r="AD1755" s="19"/>
      <c r="AE1755" s="19"/>
      <c r="AF1755" s="19"/>
      <c r="AG1755" s="19"/>
      <c r="AH1755" s="19"/>
      <c r="AI1755" s="19"/>
      <c r="AJ1755" s="19"/>
      <c r="AK1755" s="19"/>
      <c r="AL1755" s="19"/>
      <c r="AM1755" s="19"/>
      <c r="AN1755" s="19"/>
      <c r="AO1755" s="19"/>
      <c r="AP1755" s="19"/>
      <c r="AQ1755" s="19"/>
      <c r="AR1755" s="19"/>
      <c r="AS1755" s="19"/>
      <c r="AT1755" s="19"/>
      <c r="AU1755" s="19"/>
      <c r="AV1755" s="19"/>
      <c r="AW1755" s="19"/>
      <c r="AX1755" s="19"/>
      <c r="AY1755" s="19"/>
      <c r="AZ1755" s="19"/>
      <c r="BA1755" s="19"/>
      <c r="BB1755" s="19"/>
      <c r="BC1755" s="19"/>
      <c r="BD1755" s="19"/>
      <c r="BE1755" s="19"/>
      <c r="BF1755" s="19"/>
      <c r="BG1755" s="19"/>
    </row>
    <row r="1756">
      <c r="B1756" s="26" t="s">
        <v>331</v>
      </c>
      <c r="C1756" s="19"/>
      <c r="D1756" s="19"/>
      <c r="E1756" s="19"/>
      <c r="F1756" s="19"/>
      <c r="G1756" s="19"/>
      <c r="H1756" s="19"/>
      <c r="I1756" s="19"/>
      <c r="J1756" s="19"/>
      <c r="K1756" s="19"/>
      <c r="L1756" s="19"/>
      <c r="M1756" s="19"/>
      <c r="N1756" s="19"/>
      <c r="O1756" s="19"/>
      <c r="P1756" s="19"/>
      <c r="Q1756" s="19"/>
      <c r="R1756" s="19"/>
      <c r="S1756" s="19"/>
      <c r="T1756" s="19"/>
      <c r="U1756" s="19"/>
      <c r="V1756" s="19"/>
      <c r="W1756" s="19"/>
      <c r="X1756" s="19"/>
      <c r="Y1756" s="19"/>
      <c r="Z1756" s="19"/>
      <c r="AA1756" s="19"/>
      <c r="AB1756" s="19"/>
      <c r="AC1756" s="19"/>
      <c r="AD1756" s="19"/>
      <c r="AE1756" s="19"/>
      <c r="AF1756" s="19"/>
      <c r="AG1756" s="19"/>
      <c r="AH1756" s="19"/>
      <c r="AI1756" s="19"/>
      <c r="AJ1756" s="19"/>
      <c r="AK1756" s="19"/>
      <c r="AL1756" s="19"/>
      <c r="AM1756" s="19"/>
      <c r="AN1756" s="19"/>
      <c r="AO1756" s="19"/>
      <c r="AP1756" s="19"/>
      <c r="AQ1756" s="19"/>
      <c r="AR1756" s="19"/>
      <c r="AS1756" s="19"/>
      <c r="AT1756" s="19"/>
      <c r="AU1756" s="19"/>
      <c r="AV1756" s="19"/>
      <c r="AW1756" s="19"/>
      <c r="AX1756" s="19"/>
      <c r="AY1756" s="19"/>
      <c r="AZ1756" s="19"/>
      <c r="BA1756" s="19"/>
      <c r="BB1756" s="19"/>
      <c r="BC1756" s="19"/>
      <c r="BD1756" s="19"/>
      <c r="BE1756" s="19"/>
      <c r="BF1756" s="19"/>
      <c r="BG1756" s="19"/>
    </row>
    <row r="1757">
      <c r="B1757" t="s">
        <v>649</v>
      </c>
      <c r="C1757" s="19" t="n">
        <v>0.0487591243713328</v>
      </c>
      <c r="D1757" s="19" t="n">
        <v>0.0525920872922912</v>
      </c>
      <c r="E1757" s="19" t="n">
        <v>0.0453981094446943</v>
      </c>
      <c r="F1757" s="19"/>
      <c r="G1757" s="19" t="n">
        <v>0.0434737117125799</v>
      </c>
      <c r="H1757" s="19" t="n">
        <v>0.1072225393656</v>
      </c>
      <c r="I1757" s="19" t="n">
        <v>0.0471963681385605</v>
      </c>
      <c r="J1757" s="19" t="n">
        <v>0.038886672463796</v>
      </c>
      <c r="K1757" s="19" t="n">
        <v>0.0190401479476902</v>
      </c>
      <c r="L1757" s="19" t="n">
        <v>0.0308390943819316</v>
      </c>
      <c r="M1757" s="19"/>
      <c r="N1757" s="19" t="n">
        <v>0.0708922499819134</v>
      </c>
      <c r="O1757" s="19" t="n">
        <v>0.0387412486169877</v>
      </c>
      <c r="P1757" s="19" t="n">
        <v>0.0445265321248171</v>
      </c>
      <c r="Q1757" s="19" t="n">
        <v>0.0378179772484568</v>
      </c>
      <c r="R1757" s="19"/>
      <c r="S1757" s="19" t="n">
        <v>0.0635579137229588</v>
      </c>
      <c r="T1757" s="19" t="n">
        <v>0.06154216264484</v>
      </c>
      <c r="U1757" s="19" t="n">
        <v>0</v>
      </c>
      <c r="V1757" s="19" t="n">
        <v>0.0304183672286725</v>
      </c>
      <c r="W1757" s="19" t="n">
        <v>0.0297885485982449</v>
      </c>
      <c r="X1757" s="19" t="n">
        <v>0.106672004488553</v>
      </c>
      <c r="Y1757" s="19" t="n">
        <v>0.0344160158960832</v>
      </c>
      <c r="Z1757" s="19" t="n">
        <v>0.0191252477096736</v>
      </c>
      <c r="AA1757" s="19" t="n">
        <v>0.0501527723803062</v>
      </c>
      <c r="AB1757" s="19" t="n">
        <v>0.0564687084101478</v>
      </c>
      <c r="AC1757" s="19" t="n">
        <v>0.0504876901331478</v>
      </c>
      <c r="AD1757" s="19" t="n">
        <v>0.0244155111266368</v>
      </c>
      <c r="AE1757" s="19"/>
      <c r="AF1757" s="19" t="n">
        <v>0.0219177751871558</v>
      </c>
      <c r="AG1757" s="19" t="n">
        <v>0.0639293352917775</v>
      </c>
      <c r="AH1757" s="19" t="n">
        <v>0.082326353806199</v>
      </c>
      <c r="AI1757" s="19"/>
      <c r="AJ1757" s="19" t="n">
        <v>0.0496755528787008</v>
      </c>
      <c r="AK1757" s="19" t="n">
        <v>0.0524703877152117</v>
      </c>
      <c r="AL1757" s="19" t="n">
        <v>0.0342675250396552</v>
      </c>
      <c r="AM1757" s="19" t="n">
        <v>0</v>
      </c>
      <c r="AN1757" s="19" t="n">
        <v>0.0296934106509146</v>
      </c>
      <c r="AO1757" s="19"/>
      <c r="AP1757" s="19" t="n">
        <v>0.0302431762517143</v>
      </c>
      <c r="AQ1757" s="19" t="n">
        <v>0.0735143922432845</v>
      </c>
      <c r="AR1757" s="19" t="n">
        <v>0.0259882776665427</v>
      </c>
      <c r="AS1757" s="19" t="n">
        <v>0.0399867112856708</v>
      </c>
      <c r="AT1757" s="19" t="n">
        <v>0</v>
      </c>
      <c r="AU1757" s="19"/>
      <c r="AV1757" s="19" t="n">
        <v>0.0750294329355919</v>
      </c>
      <c r="AW1757" s="19" t="n">
        <v>0.0506412920529141</v>
      </c>
      <c r="AX1757" s="19" t="n">
        <v>0.00996923387993919</v>
      </c>
      <c r="AY1757" s="19" t="n">
        <v>0.0274456837945212</v>
      </c>
      <c r="AZ1757" s="19" t="n">
        <v>0.0414429279161577</v>
      </c>
      <c r="BA1757" s="19" t="n">
        <v>0.0173870066503765</v>
      </c>
      <c r="BB1757" s="19"/>
      <c r="BC1757" s="19" t="n">
        <v>0.0435240445795595</v>
      </c>
      <c r="BD1757" s="19" t="n">
        <v>0.0511054737409838</v>
      </c>
      <c r="BE1757" s="19" t="n">
        <v>0.0564919730633264</v>
      </c>
      <c r="BF1757" s="19" t="n">
        <v>0.0474790602935748</v>
      </c>
      <c r="BG1757" s="19" t="n">
        <v>0.207439172645803</v>
      </c>
    </row>
    <row r="1758">
      <c r="B1758" t="s">
        <v>650</v>
      </c>
      <c r="C1758" s="19" t="n">
        <v>0.136180620687897</v>
      </c>
      <c r="D1758" s="19" t="n">
        <v>0.140809349496992</v>
      </c>
      <c r="E1758" s="19" t="n">
        <v>0.132787593031359</v>
      </c>
      <c r="F1758" s="19"/>
      <c r="G1758" s="19" t="n">
        <v>0.196527323856779</v>
      </c>
      <c r="H1758" s="19" t="n">
        <v>0.236670607330969</v>
      </c>
      <c r="I1758" s="19" t="n">
        <v>0.134697866964562</v>
      </c>
      <c r="J1758" s="19" t="n">
        <v>0.0636415696689506</v>
      </c>
      <c r="K1758" s="19" t="n">
        <v>0.0744249754814659</v>
      </c>
      <c r="L1758" s="19" t="n">
        <v>0.105402901026636</v>
      </c>
      <c r="M1758" s="19"/>
      <c r="N1758" s="19" t="n">
        <v>0.17332029156491</v>
      </c>
      <c r="O1758" s="19" t="n">
        <v>0.128599723823086</v>
      </c>
      <c r="P1758" s="19" t="n">
        <v>0.12905221206945</v>
      </c>
      <c r="Q1758" s="19" t="n">
        <v>0.104064861636179</v>
      </c>
      <c r="R1758" s="19"/>
      <c r="S1758" s="19" t="n">
        <v>0.135604104865908</v>
      </c>
      <c r="T1758" s="19" t="n">
        <v>0.101222939036846</v>
      </c>
      <c r="U1758" s="19" t="n">
        <v>0.0891284500696895</v>
      </c>
      <c r="V1758" s="19" t="n">
        <v>0.177602680356311</v>
      </c>
      <c r="W1758" s="19" t="n">
        <v>0.119464955152869</v>
      </c>
      <c r="X1758" s="19" t="n">
        <v>0.220233948318658</v>
      </c>
      <c r="Y1758" s="19" t="n">
        <v>0.186588743021087</v>
      </c>
      <c r="Z1758" s="19" t="n">
        <v>0.0678135475863987</v>
      </c>
      <c r="AA1758" s="19" t="n">
        <v>0.110978011176589</v>
      </c>
      <c r="AB1758" s="19" t="n">
        <v>0.0967578838849169</v>
      </c>
      <c r="AC1758" s="19" t="n">
        <v>0.216728523697734</v>
      </c>
      <c r="AD1758" s="19" t="n">
        <v>0.11540715610814</v>
      </c>
      <c r="AE1758" s="19"/>
      <c r="AF1758" s="19" t="n">
        <v>0.122090897243252</v>
      </c>
      <c r="AG1758" s="19" t="n">
        <v>0.157151197523794</v>
      </c>
      <c r="AH1758" s="19" t="n">
        <v>0.110089494595137</v>
      </c>
      <c r="AI1758" s="19"/>
      <c r="AJ1758" s="19" t="n">
        <v>0.133793951102815</v>
      </c>
      <c r="AK1758" s="19" t="n">
        <v>0.183826423588216</v>
      </c>
      <c r="AL1758" s="19" t="n">
        <v>0.129355975408286</v>
      </c>
      <c r="AM1758" s="19" t="n">
        <v>0.193335411957174</v>
      </c>
      <c r="AN1758" s="19" t="n">
        <v>0.0962305804567255</v>
      </c>
      <c r="AO1758" s="19"/>
      <c r="AP1758" s="19" t="n">
        <v>0.146770296194998</v>
      </c>
      <c r="AQ1758" s="19" t="n">
        <v>0.167396044730155</v>
      </c>
      <c r="AR1758" s="19" t="n">
        <v>0.158970010591054</v>
      </c>
      <c r="AS1758" s="19" t="n">
        <v>0.116102313998057</v>
      </c>
      <c r="AT1758" s="19" t="n">
        <v>0.132779823696779</v>
      </c>
      <c r="AU1758" s="19"/>
      <c r="AV1758" s="19" t="n">
        <v>0.178808675270452</v>
      </c>
      <c r="AW1758" s="19" t="n">
        <v>0.147493401797428</v>
      </c>
      <c r="AX1758" s="19" t="n">
        <v>0.136888461591836</v>
      </c>
      <c r="AY1758" s="19" t="n">
        <v>0.105482923650196</v>
      </c>
      <c r="AZ1758" s="19" t="n">
        <v>0.14109934754399</v>
      </c>
      <c r="BA1758" s="19" t="n">
        <v>0.0985981081156029</v>
      </c>
      <c r="BB1758" s="19"/>
      <c r="BC1758" s="19" t="n">
        <v>0.0897944679397005</v>
      </c>
      <c r="BD1758" s="19" t="n">
        <v>0.0959672592210894</v>
      </c>
      <c r="BE1758" s="19" t="n">
        <v>0.170536471506925</v>
      </c>
      <c r="BF1758" s="19" t="n">
        <v>0.203644210946197</v>
      </c>
      <c r="BG1758" s="19" t="n">
        <v>0.430181801226437</v>
      </c>
    </row>
    <row r="1759">
      <c r="B1759" t="s">
        <v>651</v>
      </c>
      <c r="C1759" s="19" t="n">
        <v>0.211875598818427</v>
      </c>
      <c r="D1759" s="19" t="n">
        <v>0.229330445459194</v>
      </c>
      <c r="E1759" s="19" t="n">
        <v>0.191872308985895</v>
      </c>
      <c r="F1759" s="19"/>
      <c r="G1759" s="19" t="n">
        <v>0.233378250147079</v>
      </c>
      <c r="H1759" s="19" t="n">
        <v>0.2361869313505</v>
      </c>
      <c r="I1759" s="19" t="n">
        <v>0.24416235297927</v>
      </c>
      <c r="J1759" s="19" t="n">
        <v>0.228008920874893</v>
      </c>
      <c r="K1759" s="19" t="n">
        <v>0.189206609804447</v>
      </c>
      <c r="L1759" s="19" t="n">
        <v>0.152113994971449</v>
      </c>
      <c r="M1759" s="19"/>
      <c r="N1759" s="19" t="n">
        <v>0.220191232745632</v>
      </c>
      <c r="O1759" s="19" t="n">
        <v>0.249014205794376</v>
      </c>
      <c r="P1759" s="19" t="n">
        <v>0.197001059293449</v>
      </c>
      <c r="Q1759" s="19" t="n">
        <v>0.176787122188592</v>
      </c>
      <c r="R1759" s="19"/>
      <c r="S1759" s="19" t="n">
        <v>0.25696171696208</v>
      </c>
      <c r="T1759" s="19" t="n">
        <v>0.192826644613132</v>
      </c>
      <c r="U1759" s="19" t="n">
        <v>0.223676487646389</v>
      </c>
      <c r="V1759" s="19" t="n">
        <v>0.196439867837391</v>
      </c>
      <c r="W1759" s="19" t="n">
        <v>0.268967662595589</v>
      </c>
      <c r="X1759" s="19" t="n">
        <v>0.167220999607144</v>
      </c>
      <c r="Y1759" s="19" t="n">
        <v>0.21997277446851</v>
      </c>
      <c r="Z1759" s="19" t="n">
        <v>0.134979274154379</v>
      </c>
      <c r="AA1759" s="19" t="n">
        <v>0.227350708495873</v>
      </c>
      <c r="AB1759" s="19" t="n">
        <v>0.147294155196353</v>
      </c>
      <c r="AC1759" s="19" t="n">
        <v>0.235363622500886</v>
      </c>
      <c r="AD1759" s="19" t="n">
        <v>0.247160783105201</v>
      </c>
      <c r="AE1759" s="19"/>
      <c r="AF1759" s="19" t="n">
        <v>0.22876185063387</v>
      </c>
      <c r="AG1759" s="19" t="n">
        <v>0.218532838950458</v>
      </c>
      <c r="AH1759" s="19" t="n">
        <v>0.13023706862331</v>
      </c>
      <c r="AI1759" s="19"/>
      <c r="AJ1759" s="19" t="n">
        <v>0.213728100163194</v>
      </c>
      <c r="AK1759" s="19" t="n">
        <v>0.247599018147538</v>
      </c>
      <c r="AL1759" s="19" t="n">
        <v>0.205889395277429</v>
      </c>
      <c r="AM1759" s="19" t="n">
        <v>0.199298561349165</v>
      </c>
      <c r="AN1759" s="19" t="n">
        <v>0.161398012088459</v>
      </c>
      <c r="AO1759" s="19"/>
      <c r="AP1759" s="19" t="n">
        <v>0.207055577478512</v>
      </c>
      <c r="AQ1759" s="19" t="n">
        <v>0.244985726269129</v>
      </c>
      <c r="AR1759" s="19" t="n">
        <v>0.182936660206515</v>
      </c>
      <c r="AS1759" s="19" t="n">
        <v>0.231058437631767</v>
      </c>
      <c r="AT1759" s="19" t="n">
        <v>0.164970262343052</v>
      </c>
      <c r="AU1759" s="19"/>
      <c r="AV1759" s="19" t="n">
        <v>0.269083703882592</v>
      </c>
      <c r="AW1759" s="19" t="n">
        <v>0.216765305861255</v>
      </c>
      <c r="AX1759" s="19" t="n">
        <v>0.22618582102935</v>
      </c>
      <c r="AY1759" s="19" t="n">
        <v>0.20633117976921</v>
      </c>
      <c r="AZ1759" s="19" t="n">
        <v>0.175401819049974</v>
      </c>
      <c r="BA1759" s="19" t="n">
        <v>0.167724723688923</v>
      </c>
      <c r="BB1759" s="19"/>
      <c r="BC1759" s="19" t="n">
        <v>0.170613018269012</v>
      </c>
      <c r="BD1759" s="19" t="n">
        <v>0.211848353257522</v>
      </c>
      <c r="BE1759" s="19" t="n">
        <v>0.244881300540417</v>
      </c>
      <c r="BF1759" s="19" t="n">
        <v>0.228505724226851</v>
      </c>
      <c r="BG1759" s="19" t="n">
        <v>0.038828312837525</v>
      </c>
    </row>
    <row r="1760">
      <c r="B1760" t="s">
        <v>652</v>
      </c>
      <c r="C1760" s="19" t="n">
        <v>0.177081486048386</v>
      </c>
      <c r="D1760" s="19" t="n">
        <v>0.1972765043168</v>
      </c>
      <c r="E1760" s="19" t="n">
        <v>0.15640977311973</v>
      </c>
      <c r="F1760" s="19"/>
      <c r="G1760" s="19" t="n">
        <v>0.190475525003427</v>
      </c>
      <c r="H1760" s="19" t="n">
        <v>0.123201070674623</v>
      </c>
      <c r="I1760" s="19" t="n">
        <v>0.166020211552723</v>
      </c>
      <c r="J1760" s="19" t="n">
        <v>0.205150212008517</v>
      </c>
      <c r="K1760" s="19" t="n">
        <v>0.189315888069163</v>
      </c>
      <c r="L1760" s="19" t="n">
        <v>0.192231314460376</v>
      </c>
      <c r="M1760" s="19"/>
      <c r="N1760" s="19" t="n">
        <v>0.165736110007351</v>
      </c>
      <c r="O1760" s="19" t="n">
        <v>0.190654605362972</v>
      </c>
      <c r="P1760" s="19" t="n">
        <v>0.144520488346744</v>
      </c>
      <c r="Q1760" s="19" t="n">
        <v>0.205806629060069</v>
      </c>
      <c r="R1760" s="19"/>
      <c r="S1760" s="19" t="n">
        <v>0.166510755145376</v>
      </c>
      <c r="T1760" s="19" t="n">
        <v>0.171762363990715</v>
      </c>
      <c r="U1760" s="19" t="n">
        <v>0.23503678094408</v>
      </c>
      <c r="V1760" s="19" t="n">
        <v>0.112297333490082</v>
      </c>
      <c r="W1760" s="19" t="n">
        <v>0.158799152455951</v>
      </c>
      <c r="X1760" s="19" t="n">
        <v>0.164561098908716</v>
      </c>
      <c r="Y1760" s="19" t="n">
        <v>0.17492878716287</v>
      </c>
      <c r="Z1760" s="19" t="n">
        <v>0.195325080026218</v>
      </c>
      <c r="AA1760" s="19" t="n">
        <v>0.189017250033985</v>
      </c>
      <c r="AB1760" s="19" t="n">
        <v>0.175358875444022</v>
      </c>
      <c r="AC1760" s="19" t="n">
        <v>0.180721565349798</v>
      </c>
      <c r="AD1760" s="19" t="n">
        <v>0.296245405753347</v>
      </c>
      <c r="AE1760" s="19"/>
      <c r="AF1760" s="19" t="n">
        <v>0.171375187183031</v>
      </c>
      <c r="AG1760" s="19" t="n">
        <v>0.169817685004017</v>
      </c>
      <c r="AH1760" s="19" t="n">
        <v>0.1645744002283</v>
      </c>
      <c r="AI1760" s="19"/>
      <c r="AJ1760" s="19" t="n">
        <v>0.161018166086109</v>
      </c>
      <c r="AK1760" s="19" t="n">
        <v>0.152540495531148</v>
      </c>
      <c r="AL1760" s="19" t="n">
        <v>0.206306946295367</v>
      </c>
      <c r="AM1760" s="19" t="n">
        <v>0</v>
      </c>
      <c r="AN1760" s="19" t="n">
        <v>0.193488919284497</v>
      </c>
      <c r="AO1760" s="19"/>
      <c r="AP1760" s="19" t="n">
        <v>0.182272845867653</v>
      </c>
      <c r="AQ1760" s="19" t="n">
        <v>0.135794842318288</v>
      </c>
      <c r="AR1760" s="19" t="n">
        <v>0.247355594365514</v>
      </c>
      <c r="AS1760" s="19" t="n">
        <v>0.132623639599569</v>
      </c>
      <c r="AT1760" s="19" t="n">
        <v>0.187150715275939</v>
      </c>
      <c r="AU1760" s="19"/>
      <c r="AV1760" s="19" t="n">
        <v>0.115618641731878</v>
      </c>
      <c r="AW1760" s="19" t="n">
        <v>0.172314320549821</v>
      </c>
      <c r="AX1760" s="19" t="n">
        <v>0.290709701147796</v>
      </c>
      <c r="AY1760" s="19" t="n">
        <v>0.171513722763104</v>
      </c>
      <c r="AZ1760" s="19" t="n">
        <v>0.161065602815155</v>
      </c>
      <c r="BA1760" s="19" t="n">
        <v>0.214422697383266</v>
      </c>
      <c r="BB1760" s="19"/>
      <c r="BC1760" s="19" t="n">
        <v>0.199655526756447</v>
      </c>
      <c r="BD1760" s="19" t="n">
        <v>0.187307172695454</v>
      </c>
      <c r="BE1760" s="19" t="n">
        <v>0.16520334997758</v>
      </c>
      <c r="BF1760" s="19" t="n">
        <v>0.175481789907259</v>
      </c>
      <c r="BG1760" s="19" t="n">
        <v>0.174190584834928</v>
      </c>
    </row>
    <row r="1761">
      <c r="B1761" t="s">
        <v>653</v>
      </c>
      <c r="C1761" s="19" t="n">
        <v>0.158507740837299</v>
      </c>
      <c r="D1761" s="19" t="n">
        <v>0.156922192451147</v>
      </c>
      <c r="E1761" s="19" t="n">
        <v>0.161437009648592</v>
      </c>
      <c r="F1761" s="19"/>
      <c r="G1761" s="19" t="n">
        <v>0.150658825523039</v>
      </c>
      <c r="H1761" s="19" t="n">
        <v>0.151291153951929</v>
      </c>
      <c r="I1761" s="19" t="n">
        <v>0.156323537450878</v>
      </c>
      <c r="J1761" s="19" t="n">
        <v>0.168388981566742</v>
      </c>
      <c r="K1761" s="19" t="n">
        <v>0.155516293152362</v>
      </c>
      <c r="L1761" s="19" t="n">
        <v>0.166038233061998</v>
      </c>
      <c r="M1761" s="19"/>
      <c r="N1761" s="19" t="n">
        <v>0.162818562320561</v>
      </c>
      <c r="O1761" s="19" t="n">
        <v>0.175857722248191</v>
      </c>
      <c r="P1761" s="19" t="n">
        <v>0.143686462968466</v>
      </c>
      <c r="Q1761" s="19" t="n">
        <v>0.148963807640667</v>
      </c>
      <c r="R1761" s="19"/>
      <c r="S1761" s="19" t="n">
        <v>0.165651655007106</v>
      </c>
      <c r="T1761" s="19" t="n">
        <v>0.179306294202398</v>
      </c>
      <c r="U1761" s="19" t="n">
        <v>0.162641146861433</v>
      </c>
      <c r="V1761" s="19" t="n">
        <v>0.124436590319139</v>
      </c>
      <c r="W1761" s="19" t="n">
        <v>0.16891839555309</v>
      </c>
      <c r="X1761" s="19" t="n">
        <v>0.114225525765744</v>
      </c>
      <c r="Y1761" s="19" t="n">
        <v>0.190314283494816</v>
      </c>
      <c r="Z1761" s="19" t="n">
        <v>0.153951001389726</v>
      </c>
      <c r="AA1761" s="19" t="n">
        <v>0.175777977675553</v>
      </c>
      <c r="AB1761" s="19" t="n">
        <v>0.145395408485555</v>
      </c>
      <c r="AC1761" s="19" t="n">
        <v>0.177870604356401</v>
      </c>
      <c r="AD1761" s="19" t="n">
        <v>0.103657836082138</v>
      </c>
      <c r="AE1761" s="19"/>
      <c r="AF1761" s="19" t="n">
        <v>0.170859790401932</v>
      </c>
      <c r="AG1761" s="19" t="n">
        <v>0.15225508973305</v>
      </c>
      <c r="AH1761" s="19" t="n">
        <v>0.15955417202127</v>
      </c>
      <c r="AI1761" s="19"/>
      <c r="AJ1761" s="19" t="n">
        <v>0.149576015306742</v>
      </c>
      <c r="AK1761" s="19" t="n">
        <v>0.148498977034593</v>
      </c>
      <c r="AL1761" s="19" t="n">
        <v>0.239685587446642</v>
      </c>
      <c r="AM1761" s="19" t="n">
        <v>0.210255431674819</v>
      </c>
      <c r="AN1761" s="19" t="n">
        <v>0.158897858271386</v>
      </c>
      <c r="AO1761" s="19"/>
      <c r="AP1761" s="19" t="n">
        <v>0.144400779224096</v>
      </c>
      <c r="AQ1761" s="19" t="n">
        <v>0.141930807970476</v>
      </c>
      <c r="AR1761" s="19" t="n">
        <v>0.251143273785094</v>
      </c>
      <c r="AS1761" s="19" t="n">
        <v>0.194391401661062</v>
      </c>
      <c r="AT1761" s="19" t="n">
        <v>0.152865273184715</v>
      </c>
      <c r="AU1761" s="19"/>
      <c r="AV1761" s="19" t="n">
        <v>0.147837414303763</v>
      </c>
      <c r="AW1761" s="19" t="n">
        <v>0.136516676011578</v>
      </c>
      <c r="AX1761" s="19" t="n">
        <v>0.213582067784316</v>
      </c>
      <c r="AY1761" s="19" t="n">
        <v>0.203804134283741</v>
      </c>
      <c r="AZ1761" s="19" t="n">
        <v>0.15703984629728</v>
      </c>
      <c r="BA1761" s="19" t="n">
        <v>0.119879072193838</v>
      </c>
      <c r="BB1761" s="19"/>
      <c r="BC1761" s="19" t="n">
        <v>0.205412021504981</v>
      </c>
      <c r="BD1761" s="19" t="n">
        <v>0.164495062933372</v>
      </c>
      <c r="BE1761" s="19" t="n">
        <v>0.144801422919975</v>
      </c>
      <c r="BF1761" s="19" t="n">
        <v>0.159746306875514</v>
      </c>
      <c r="BG1761" s="19" t="n">
        <v>0.0891523119812593</v>
      </c>
    </row>
    <row r="1762">
      <c r="B1762" t="s">
        <v>654</v>
      </c>
      <c r="C1762" s="19" t="n">
        <v>0.057141901134934</v>
      </c>
      <c r="D1762" s="19" t="n">
        <v>0.0568047912821032</v>
      </c>
      <c r="E1762" s="19" t="n">
        <v>0.0579666012450351</v>
      </c>
      <c r="F1762" s="19"/>
      <c r="G1762" s="19" t="n">
        <v>0.0732137980146574</v>
      </c>
      <c r="H1762" s="19" t="n">
        <v>0.0310931066542963</v>
      </c>
      <c r="I1762" s="19" t="n">
        <v>0.053609468901275</v>
      </c>
      <c r="J1762" s="19" t="n">
        <v>0.0457974395558339</v>
      </c>
      <c r="K1762" s="19" t="n">
        <v>0.0808824872081573</v>
      </c>
      <c r="L1762" s="19" t="n">
        <v>0.0645005174532361</v>
      </c>
      <c r="M1762" s="19"/>
      <c r="N1762" s="19" t="n">
        <v>0.0581837694386776</v>
      </c>
      <c r="O1762" s="19" t="n">
        <v>0.0605265460147267</v>
      </c>
      <c r="P1762" s="19" t="n">
        <v>0.0348616086563713</v>
      </c>
      <c r="Q1762" s="19" t="n">
        <v>0.0726334148437715</v>
      </c>
      <c r="R1762" s="19"/>
      <c r="S1762" s="19" t="n">
        <v>0.0308902793388035</v>
      </c>
      <c r="T1762" s="19" t="n">
        <v>0.0875292279994025</v>
      </c>
      <c r="U1762" s="19" t="n">
        <v>0.0527379528121162</v>
      </c>
      <c r="V1762" s="19" t="n">
        <v>0.0904854141793534</v>
      </c>
      <c r="W1762" s="19" t="n">
        <v>0.0670450351766679</v>
      </c>
      <c r="X1762" s="19" t="n">
        <v>0.0415923194814781</v>
      </c>
      <c r="Y1762" s="19" t="n">
        <v>0.0265911409629421</v>
      </c>
      <c r="Z1762" s="19" t="n">
        <v>0.105803459947566</v>
      </c>
      <c r="AA1762" s="19" t="n">
        <v>0.0581185702960643</v>
      </c>
      <c r="AB1762" s="19" t="n">
        <v>0.0641917953191317</v>
      </c>
      <c r="AC1762" s="19" t="n">
        <v>0.0160593572823842</v>
      </c>
      <c r="AD1762" s="19" t="n">
        <v>0.0628272798750804</v>
      </c>
      <c r="AE1762" s="19"/>
      <c r="AF1762" s="19" t="n">
        <v>0.0654987583480331</v>
      </c>
      <c r="AG1762" s="19" t="n">
        <v>0.0489934217359827</v>
      </c>
      <c r="AH1762" s="19" t="n">
        <v>0.019807226402789</v>
      </c>
      <c r="AI1762" s="19"/>
      <c r="AJ1762" s="19" t="n">
        <v>0.0507779033757381</v>
      </c>
      <c r="AK1762" s="19" t="n">
        <v>0.0512673251937881</v>
      </c>
      <c r="AL1762" s="19" t="n">
        <v>0.0561593920216358</v>
      </c>
      <c r="AM1762" s="19" t="n">
        <v>0.259844566845521</v>
      </c>
      <c r="AN1762" s="19" t="n">
        <v>0.0688275032469269</v>
      </c>
      <c r="AO1762" s="19"/>
      <c r="AP1762" s="19" t="n">
        <v>0.0512970995865301</v>
      </c>
      <c r="AQ1762" s="19" t="n">
        <v>0.0548309564421639</v>
      </c>
      <c r="AR1762" s="19" t="n">
        <v>0.0429723757299007</v>
      </c>
      <c r="AS1762" s="19" t="n">
        <v>0.0756034759603748</v>
      </c>
      <c r="AT1762" s="19" t="n">
        <v>0.0379692494188128</v>
      </c>
      <c r="AU1762" s="19"/>
      <c r="AV1762" s="19" t="n">
        <v>0.0584090336664964</v>
      </c>
      <c r="AW1762" s="19" t="n">
        <v>0.0737544478417191</v>
      </c>
      <c r="AX1762" s="19" t="n">
        <v>0.0319843929735023</v>
      </c>
      <c r="AY1762" s="19" t="n">
        <v>0.0697261688377737</v>
      </c>
      <c r="AZ1762" s="19" t="n">
        <v>0.0257937619888293</v>
      </c>
      <c r="BA1762" s="19" t="n">
        <v>0.031383747180844</v>
      </c>
      <c r="BB1762" s="19"/>
      <c r="BC1762" s="19" t="n">
        <v>0.0414951108345913</v>
      </c>
      <c r="BD1762" s="19" t="n">
        <v>0.0643935798852322</v>
      </c>
      <c r="BE1762" s="19" t="n">
        <v>0.0553798777122366</v>
      </c>
      <c r="BF1762" s="19" t="n">
        <v>0.0494743736979608</v>
      </c>
      <c r="BG1762" s="19" t="n">
        <v>0</v>
      </c>
    </row>
    <row r="1763">
      <c r="B1763" t="s">
        <v>655</v>
      </c>
      <c r="C1763" s="19" t="n">
        <v>0.0248516465036316</v>
      </c>
      <c r="D1763" s="19" t="n">
        <v>0.0211565595556547</v>
      </c>
      <c r="E1763" s="19" t="n">
        <v>0.0269835403629983</v>
      </c>
      <c r="F1763" s="19"/>
      <c r="G1763" s="19" t="n">
        <v>0.011452959089346</v>
      </c>
      <c r="H1763" s="19" t="n">
        <v>0.0190754608623417</v>
      </c>
      <c r="I1763" s="19" t="n">
        <v>0.0275242246384361</v>
      </c>
      <c r="J1763" s="19" t="n">
        <v>0.0513922315241804</v>
      </c>
      <c r="K1763" s="19" t="n">
        <v>0.0303756039699386</v>
      </c>
      <c r="L1763" s="19" t="n">
        <v>0.0128841776201286</v>
      </c>
      <c r="M1763" s="19"/>
      <c r="N1763" s="19" t="n">
        <v>0.0258677208438413</v>
      </c>
      <c r="O1763" s="19" t="n">
        <v>0.0202552943054705</v>
      </c>
      <c r="P1763" s="19" t="n">
        <v>0.0348419628888038</v>
      </c>
      <c r="Q1763" s="19" t="n">
        <v>0.0196866378643209</v>
      </c>
      <c r="R1763" s="19"/>
      <c r="S1763" s="19" t="n">
        <v>0.0160833417162893</v>
      </c>
      <c r="T1763" s="19" t="n">
        <v>0.0154874812096854</v>
      </c>
      <c r="U1763" s="19" t="n">
        <v>0.0256351341826575</v>
      </c>
      <c r="V1763" s="19" t="n">
        <v>0.0261384251510331</v>
      </c>
      <c r="W1763" s="19" t="n">
        <v>0.0259974814569963</v>
      </c>
      <c r="X1763" s="19" t="n">
        <v>0.0129882548393705</v>
      </c>
      <c r="Y1763" s="19" t="n">
        <v>0.0388081235010308</v>
      </c>
      <c r="Z1763" s="19" t="n">
        <v>0.106202487250295</v>
      </c>
      <c r="AA1763" s="19" t="n">
        <v>0.0187417189620217</v>
      </c>
      <c r="AB1763" s="19" t="n">
        <v>0.0109575494970761</v>
      </c>
      <c r="AC1763" s="19" t="n">
        <v>0.0325435248026867</v>
      </c>
      <c r="AD1763" s="19" t="n">
        <v>0.0344494245322773</v>
      </c>
      <c r="AE1763" s="19"/>
      <c r="AF1763" s="19" t="n">
        <v>0.0230198104221706</v>
      </c>
      <c r="AG1763" s="19" t="n">
        <v>0.0232010299512679</v>
      </c>
      <c r="AH1763" s="19" t="n">
        <v>0.0408861810636646</v>
      </c>
      <c r="AI1763" s="19"/>
      <c r="AJ1763" s="19" t="n">
        <v>0.0233249265935894</v>
      </c>
      <c r="AK1763" s="19" t="n">
        <v>0.0280673180503499</v>
      </c>
      <c r="AL1763" s="19" t="n">
        <v>0.0127652549995695</v>
      </c>
      <c r="AM1763" s="19" t="n">
        <v>0.0382064351724388</v>
      </c>
      <c r="AN1763" s="19" t="n">
        <v>0.0439084709140898</v>
      </c>
      <c r="AO1763" s="19"/>
      <c r="AP1763" s="19" t="n">
        <v>0.025625132005735</v>
      </c>
      <c r="AQ1763" s="19" t="n">
        <v>0.0252432711747393</v>
      </c>
      <c r="AR1763" s="19" t="n">
        <v>0.010504940100854</v>
      </c>
      <c r="AS1763" s="19" t="n">
        <v>0.0313565890079776</v>
      </c>
      <c r="AT1763" s="19" t="n">
        <v>0.017634754647142</v>
      </c>
      <c r="AU1763" s="19"/>
      <c r="AV1763" s="19" t="n">
        <v>0.0194821885847009</v>
      </c>
      <c r="AW1763" s="19" t="n">
        <v>0.023151395864128</v>
      </c>
      <c r="AX1763" s="19" t="n">
        <v>0.00970459117709627</v>
      </c>
      <c r="AY1763" s="19" t="n">
        <v>0.0329336133785802</v>
      </c>
      <c r="AZ1763" s="19" t="n">
        <v>0.058813167430122</v>
      </c>
      <c r="BA1763" s="19" t="n">
        <v>0.012648397066597</v>
      </c>
      <c r="BB1763" s="19"/>
      <c r="BC1763" s="19" t="n">
        <v>0.0156389782655466</v>
      </c>
      <c r="BD1763" s="19" t="n">
        <v>0.0376101186014517</v>
      </c>
      <c r="BE1763" s="19" t="n">
        <v>0.0168983572893992</v>
      </c>
      <c r="BF1763" s="19" t="n">
        <v>0.0195652780355447</v>
      </c>
      <c r="BG1763" s="19" t="n">
        <v>0.0602078164740485</v>
      </c>
    </row>
    <row r="1764">
      <c r="B1764" t="s">
        <v>123</v>
      </c>
      <c r="C1764" s="19" t="n">
        <v>0.185601881598092</v>
      </c>
      <c r="D1764" s="19" t="n">
        <v>0.145108070145818</v>
      </c>
      <c r="E1764" s="19" t="n">
        <v>0.227145064161696</v>
      </c>
      <c r="F1764" s="19"/>
      <c r="G1764" s="19" t="n">
        <v>0.100819606653093</v>
      </c>
      <c r="H1764" s="19" t="n">
        <v>0.0952591298097416</v>
      </c>
      <c r="I1764" s="19" t="n">
        <v>0.170465969374296</v>
      </c>
      <c r="J1764" s="19" t="n">
        <v>0.198733972337087</v>
      </c>
      <c r="K1764" s="19" t="n">
        <v>0.261237994366776</v>
      </c>
      <c r="L1764" s="19" t="n">
        <v>0.275989767024245</v>
      </c>
      <c r="M1764" s="19"/>
      <c r="N1764" s="19" t="n">
        <v>0.122990063097113</v>
      </c>
      <c r="O1764" s="19" t="n">
        <v>0.136350653834191</v>
      </c>
      <c r="P1764" s="19" t="n">
        <v>0.271509673651899</v>
      </c>
      <c r="Q1764" s="19" t="n">
        <v>0.234239549517943</v>
      </c>
      <c r="R1764" s="19"/>
      <c r="S1764" s="19" t="n">
        <v>0.164740233241479</v>
      </c>
      <c r="T1764" s="19" t="n">
        <v>0.190322886302981</v>
      </c>
      <c r="U1764" s="19" t="n">
        <v>0.211144047483635</v>
      </c>
      <c r="V1764" s="19" t="n">
        <v>0.242181321438017</v>
      </c>
      <c r="W1764" s="19" t="n">
        <v>0.161018769010592</v>
      </c>
      <c r="X1764" s="19" t="n">
        <v>0.172505848590335</v>
      </c>
      <c r="Y1764" s="19" t="n">
        <v>0.128380131492662</v>
      </c>
      <c r="Z1764" s="19" t="n">
        <v>0.216799901935744</v>
      </c>
      <c r="AA1764" s="19" t="n">
        <v>0.169862990979608</v>
      </c>
      <c r="AB1764" s="19" t="n">
        <v>0.303575623762798</v>
      </c>
      <c r="AC1764" s="19" t="n">
        <v>0.0902251118769628</v>
      </c>
      <c r="AD1764" s="19" t="n">
        <v>0.115836603417181</v>
      </c>
      <c r="AE1764" s="19"/>
      <c r="AF1764" s="19" t="n">
        <v>0.196475930580555</v>
      </c>
      <c r="AG1764" s="19" t="n">
        <v>0.166119401809652</v>
      </c>
      <c r="AH1764" s="19" t="n">
        <v>0.292525103259331</v>
      </c>
      <c r="AI1764" s="19"/>
      <c r="AJ1764" s="19" t="n">
        <v>0.218105384493111</v>
      </c>
      <c r="AK1764" s="19" t="n">
        <v>0.135730054739155</v>
      </c>
      <c r="AL1764" s="19" t="n">
        <v>0.115569923511415</v>
      </c>
      <c r="AM1764" s="19" t="n">
        <v>0.0990595930008822</v>
      </c>
      <c r="AN1764" s="19" t="n">
        <v>0.247555245087002</v>
      </c>
      <c r="AO1764" s="19"/>
      <c r="AP1764" s="19" t="n">
        <v>0.212335093390761</v>
      </c>
      <c r="AQ1764" s="19" t="n">
        <v>0.156303958851765</v>
      </c>
      <c r="AR1764" s="19" t="n">
        <v>0.0801288675545253</v>
      </c>
      <c r="AS1764" s="19" t="n">
        <v>0.178877430855521</v>
      </c>
      <c r="AT1764" s="19" t="n">
        <v>0.30662992143356</v>
      </c>
      <c r="AU1764" s="19"/>
      <c r="AV1764" s="19" t="n">
        <v>0.135730909624526</v>
      </c>
      <c r="AW1764" s="19" t="n">
        <v>0.179363160021157</v>
      </c>
      <c r="AX1764" s="19" t="n">
        <v>0.0809757304161648</v>
      </c>
      <c r="AY1764" s="19" t="n">
        <v>0.182762573522874</v>
      </c>
      <c r="AZ1764" s="19" t="n">
        <v>0.239343526958491</v>
      </c>
      <c r="BA1764" s="19" t="n">
        <v>0.337956247720552</v>
      </c>
      <c r="BB1764" s="19"/>
      <c r="BC1764" s="19" t="n">
        <v>0.233866831850162</v>
      </c>
      <c r="BD1764" s="19" t="n">
        <v>0.187272979664895</v>
      </c>
      <c r="BE1764" s="19" t="n">
        <v>0.145807246990141</v>
      </c>
      <c r="BF1764" s="19" t="n">
        <v>0.116103256017098</v>
      </c>
      <c r="BG1764" s="19" t="n">
        <v>0</v>
      </c>
    </row>
    <row r="1765">
      <c r="C1765" s="19"/>
      <c r="D1765" s="19"/>
      <c r="E1765" s="19"/>
      <c r="F1765" s="19"/>
      <c r="G1765" s="19"/>
      <c r="H1765" s="19"/>
      <c r="I1765" s="19"/>
      <c r="J1765" s="19"/>
      <c r="K1765" s="19"/>
      <c r="L1765" s="19"/>
      <c r="M1765" s="19"/>
      <c r="N1765" s="19"/>
      <c r="O1765" s="19"/>
      <c r="P1765" s="19"/>
      <c r="Q1765" s="19"/>
      <c r="R1765" s="19"/>
      <c r="S1765" s="19"/>
      <c r="T1765" s="19"/>
      <c r="U1765" s="19"/>
      <c r="V1765" s="19"/>
      <c r="W1765" s="19"/>
      <c r="X1765" s="19"/>
      <c r="Y1765" s="19"/>
      <c r="Z1765" s="19"/>
      <c r="AA1765" s="19"/>
      <c r="AB1765" s="19"/>
      <c r="AC1765" s="19"/>
      <c r="AD1765" s="19"/>
      <c r="AE1765" s="19"/>
      <c r="AF1765" s="19"/>
      <c r="AG1765" s="19"/>
      <c r="AH1765" s="19"/>
      <c r="AI1765" s="19"/>
      <c r="AJ1765" s="19"/>
      <c r="AK1765" s="19"/>
      <c r="AL1765" s="19"/>
      <c r="AM1765" s="19"/>
      <c r="AN1765" s="19"/>
      <c r="AO1765" s="19"/>
      <c r="AP1765" s="19"/>
      <c r="AQ1765" s="19"/>
      <c r="AR1765" s="19"/>
      <c r="AS1765" s="19"/>
      <c r="AT1765" s="19"/>
      <c r="AU1765" s="19"/>
      <c r="AV1765" s="19"/>
      <c r="AW1765" s="19"/>
      <c r="AX1765" s="19"/>
      <c r="AY1765" s="19"/>
      <c r="AZ1765" s="19"/>
      <c r="BA1765" s="19"/>
      <c r="BB1765" s="19"/>
      <c r="BC1765" s="19"/>
      <c r="BD1765" s="19"/>
      <c r="BE1765" s="19"/>
      <c r="BF1765" s="19"/>
      <c r="BG1765" s="19"/>
    </row>
    <row r="1766">
      <c r="B1766" s="7" t="s">
        <v>667</v>
      </c>
      <c r="C1766" s="19"/>
      <c r="D1766" s="19"/>
      <c r="E1766" s="19"/>
      <c r="F1766" s="19"/>
      <c r="G1766" s="19"/>
      <c r="H1766" s="19"/>
      <c r="I1766" s="19"/>
      <c r="J1766" s="19"/>
      <c r="K1766" s="19"/>
      <c r="L1766" s="19"/>
      <c r="M1766" s="19"/>
      <c r="N1766" s="19"/>
      <c r="O1766" s="19"/>
      <c r="P1766" s="19"/>
      <c r="Q1766" s="19"/>
      <c r="R1766" s="19"/>
      <c r="S1766" s="19"/>
      <c r="T1766" s="19"/>
      <c r="U1766" s="19"/>
      <c r="V1766" s="19"/>
      <c r="W1766" s="19"/>
      <c r="X1766" s="19"/>
      <c r="Y1766" s="19"/>
      <c r="Z1766" s="19"/>
      <c r="AA1766" s="19"/>
      <c r="AB1766" s="19"/>
      <c r="AC1766" s="19"/>
      <c r="AD1766" s="19"/>
      <c r="AE1766" s="19"/>
      <c r="AF1766" s="19"/>
      <c r="AG1766" s="19"/>
      <c r="AH1766" s="19"/>
      <c r="AI1766" s="19"/>
      <c r="AJ1766" s="19"/>
      <c r="AK1766" s="19"/>
      <c r="AL1766" s="19"/>
      <c r="AM1766" s="19"/>
      <c r="AN1766" s="19"/>
      <c r="AO1766" s="19"/>
      <c r="AP1766" s="19"/>
      <c r="AQ1766" s="19"/>
      <c r="AR1766" s="19"/>
      <c r="AS1766" s="19"/>
      <c r="AT1766" s="19"/>
      <c r="AU1766" s="19"/>
      <c r="AV1766" s="19"/>
      <c r="AW1766" s="19"/>
      <c r="AX1766" s="19"/>
      <c r="AY1766" s="19"/>
      <c r="AZ1766" s="19"/>
      <c r="BA1766" s="19"/>
      <c r="BB1766" s="19"/>
      <c r="BC1766" s="19"/>
      <c r="BD1766" s="19"/>
      <c r="BE1766" s="19"/>
      <c r="BF1766" s="19"/>
      <c r="BG1766" s="19"/>
    </row>
    <row r="1767">
      <c r="B1767" s="26" t="s">
        <v>331</v>
      </c>
      <c r="C1767" s="19"/>
      <c r="D1767" s="19"/>
      <c r="E1767" s="19"/>
      <c r="F1767" s="19"/>
      <c r="G1767" s="19"/>
      <c r="H1767" s="19"/>
      <c r="I1767" s="19"/>
      <c r="J1767" s="19"/>
      <c r="K1767" s="19"/>
      <c r="L1767" s="19"/>
      <c r="M1767" s="19"/>
      <c r="N1767" s="19"/>
      <c r="O1767" s="19"/>
      <c r="P1767" s="19"/>
      <c r="Q1767" s="19"/>
      <c r="R1767" s="19"/>
      <c r="S1767" s="19"/>
      <c r="T1767" s="19"/>
      <c r="U1767" s="19"/>
      <c r="V1767" s="19"/>
      <c r="W1767" s="19"/>
      <c r="X1767" s="19"/>
      <c r="Y1767" s="19"/>
      <c r="Z1767" s="19"/>
      <c r="AA1767" s="19"/>
      <c r="AB1767" s="19"/>
      <c r="AC1767" s="19"/>
      <c r="AD1767" s="19"/>
      <c r="AE1767" s="19"/>
      <c r="AF1767" s="19"/>
      <c r="AG1767" s="19"/>
      <c r="AH1767" s="19"/>
      <c r="AI1767" s="19"/>
      <c r="AJ1767" s="19"/>
      <c r="AK1767" s="19"/>
      <c r="AL1767" s="19"/>
      <c r="AM1767" s="19"/>
      <c r="AN1767" s="19"/>
      <c r="AO1767" s="19"/>
      <c r="AP1767" s="19"/>
      <c r="AQ1767" s="19"/>
      <c r="AR1767" s="19"/>
      <c r="AS1767" s="19"/>
      <c r="AT1767" s="19"/>
      <c r="AU1767" s="19"/>
      <c r="AV1767" s="19"/>
      <c r="AW1767" s="19"/>
      <c r="AX1767" s="19"/>
      <c r="AY1767" s="19"/>
      <c r="AZ1767" s="19"/>
      <c r="BA1767" s="19"/>
      <c r="BB1767" s="19"/>
      <c r="BC1767" s="19"/>
      <c r="BD1767" s="19"/>
      <c r="BE1767" s="19"/>
      <c r="BF1767" s="19"/>
      <c r="BG1767" s="19"/>
    </row>
    <row r="1768">
      <c r="B1768" t="s">
        <v>649</v>
      </c>
      <c r="C1768" s="19" t="n">
        <v>0.159751838604062</v>
      </c>
      <c r="D1768" s="19" t="n">
        <v>0.16281987567151</v>
      </c>
      <c r="E1768" s="19" t="n">
        <v>0.153491289497817</v>
      </c>
      <c r="F1768" s="19"/>
      <c r="G1768" s="19" t="n">
        <v>0.13768575127911</v>
      </c>
      <c r="H1768" s="19" t="n">
        <v>0.200892450252318</v>
      </c>
      <c r="I1768" s="19" t="n">
        <v>0.19886483374302</v>
      </c>
      <c r="J1768" s="19" t="n">
        <v>0.128828317073279</v>
      </c>
      <c r="K1768" s="19" t="n">
        <v>0.130065870845715</v>
      </c>
      <c r="L1768" s="19" t="n">
        <v>0.152289202721155</v>
      </c>
      <c r="M1768" s="19"/>
      <c r="N1768" s="19" t="n">
        <v>0.18464411442464</v>
      </c>
      <c r="O1768" s="19" t="n">
        <v>0.199587153667699</v>
      </c>
      <c r="P1768" s="19" t="n">
        <v>0.107846472902385</v>
      </c>
      <c r="Q1768" s="19" t="n">
        <v>0.135715973172824</v>
      </c>
      <c r="R1768" s="19"/>
      <c r="S1768" s="19" t="n">
        <v>0.207646529244667</v>
      </c>
      <c r="T1768" s="19" t="n">
        <v>0.155236031518524</v>
      </c>
      <c r="U1768" s="19" t="n">
        <v>0.122043364476185</v>
      </c>
      <c r="V1768" s="19" t="n">
        <v>0.192786566745335</v>
      </c>
      <c r="W1768" s="19" t="n">
        <v>0.187193930958161</v>
      </c>
      <c r="X1768" s="19" t="n">
        <v>0.122397328052672</v>
      </c>
      <c r="Y1768" s="19" t="n">
        <v>0.121166901673673</v>
      </c>
      <c r="Z1768" s="19" t="n">
        <v>0.128185577770554</v>
      </c>
      <c r="AA1768" s="19" t="n">
        <v>0.145943277596452</v>
      </c>
      <c r="AB1768" s="19" t="n">
        <v>0.1376441165319</v>
      </c>
      <c r="AC1768" s="19" t="n">
        <v>0.260881027944577</v>
      </c>
      <c r="AD1768" s="19" t="n">
        <v>0.0839395654859152</v>
      </c>
      <c r="AE1768" s="19"/>
      <c r="AF1768" s="19" t="n">
        <v>0.145371627619406</v>
      </c>
      <c r="AG1768" s="19" t="n">
        <v>0.187335628096778</v>
      </c>
      <c r="AH1768" s="19" t="n">
        <v>0.137648915372789</v>
      </c>
      <c r="AI1768" s="19"/>
      <c r="AJ1768" s="19" t="n">
        <v>0.161006416235946</v>
      </c>
      <c r="AK1768" s="19" t="n">
        <v>0.168063443326284</v>
      </c>
      <c r="AL1768" s="19" t="n">
        <v>0.163079983078667</v>
      </c>
      <c r="AM1768" s="19" t="n">
        <v>0.194001795239353</v>
      </c>
      <c r="AN1768" s="19" t="n">
        <v>0.121812856270519</v>
      </c>
      <c r="AO1768" s="19"/>
      <c r="AP1768" s="19" t="n">
        <v>0.142517589736828</v>
      </c>
      <c r="AQ1768" s="19" t="n">
        <v>0.187384505536349</v>
      </c>
      <c r="AR1768" s="19" t="n">
        <v>0.16233896568877</v>
      </c>
      <c r="AS1768" s="19" t="n">
        <v>0.151846329175367</v>
      </c>
      <c r="AT1768" s="19" t="n">
        <v>0.129366750741051</v>
      </c>
      <c r="AU1768" s="19"/>
      <c r="AV1768" s="19" t="n">
        <v>0.188456956546841</v>
      </c>
      <c r="AW1768" s="19" t="n">
        <v>0.140953438618428</v>
      </c>
      <c r="AX1768" s="19" t="n">
        <v>0.146533432064786</v>
      </c>
      <c r="AY1768" s="19" t="n">
        <v>0.153997099246024</v>
      </c>
      <c r="AZ1768" s="19" t="n">
        <v>0.156739501424002</v>
      </c>
      <c r="BA1768" s="19" t="n">
        <v>0.150272395233753</v>
      </c>
      <c r="BB1768" s="19"/>
      <c r="BC1768" s="19" t="n">
        <v>0.137484909424593</v>
      </c>
      <c r="BD1768" s="19" t="n">
        <v>0.143368649293443</v>
      </c>
      <c r="BE1768" s="19" t="n">
        <v>0.193282903069859</v>
      </c>
      <c r="BF1768" s="19" t="n">
        <v>0.169147407059133</v>
      </c>
      <c r="BG1768" s="19" t="n">
        <v>0.287309433756428</v>
      </c>
    </row>
    <row r="1769">
      <c r="B1769" t="s">
        <v>650</v>
      </c>
      <c r="C1769" s="19" t="n">
        <v>0.207952361140552</v>
      </c>
      <c r="D1769" s="19" t="n">
        <v>0.196836823502377</v>
      </c>
      <c r="E1769" s="19" t="n">
        <v>0.220708230322639</v>
      </c>
      <c r="F1769" s="19"/>
      <c r="G1769" s="19" t="n">
        <v>0.190241387813384</v>
      </c>
      <c r="H1769" s="19" t="n">
        <v>0.250132527302124</v>
      </c>
      <c r="I1769" s="19" t="n">
        <v>0.179569821361618</v>
      </c>
      <c r="J1769" s="19" t="n">
        <v>0.292332967847817</v>
      </c>
      <c r="K1769" s="19" t="n">
        <v>0.164736069084587</v>
      </c>
      <c r="L1769" s="19" t="n">
        <v>0.168808877079828</v>
      </c>
      <c r="M1769" s="19"/>
      <c r="N1769" s="19" t="n">
        <v>0.258982557592235</v>
      </c>
      <c r="O1769" s="19" t="n">
        <v>0.17623433022871</v>
      </c>
      <c r="P1769" s="19" t="n">
        <v>0.177805178958512</v>
      </c>
      <c r="Q1769" s="19" t="n">
        <v>0.210721797400075</v>
      </c>
      <c r="R1769" s="19"/>
      <c r="S1769" s="19" t="n">
        <v>0.156216097747742</v>
      </c>
      <c r="T1769" s="19" t="n">
        <v>0.197891857311362</v>
      </c>
      <c r="U1769" s="19" t="n">
        <v>0.281430979234755</v>
      </c>
      <c r="V1769" s="19" t="n">
        <v>0.190255222646076</v>
      </c>
      <c r="W1769" s="19" t="n">
        <v>0.215494906043723</v>
      </c>
      <c r="X1769" s="19" t="n">
        <v>0.212092307751772</v>
      </c>
      <c r="Y1769" s="19" t="n">
        <v>0.239797967614025</v>
      </c>
      <c r="Z1769" s="19" t="n">
        <v>0.148604690545781</v>
      </c>
      <c r="AA1769" s="19" t="n">
        <v>0.23442197816814</v>
      </c>
      <c r="AB1769" s="19" t="n">
        <v>0.13001793886332</v>
      </c>
      <c r="AC1769" s="19" t="n">
        <v>0.286902451932319</v>
      </c>
      <c r="AD1769" s="19" t="n">
        <v>0.334065842680714</v>
      </c>
      <c r="AE1769" s="19"/>
      <c r="AF1769" s="19" t="n">
        <v>0.226912520044856</v>
      </c>
      <c r="AG1769" s="19" t="n">
        <v>0.212041063571581</v>
      </c>
      <c r="AH1769" s="19" t="n">
        <v>0.153676279642307</v>
      </c>
      <c r="AI1769" s="19"/>
      <c r="AJ1769" s="19" t="n">
        <v>0.219871960543096</v>
      </c>
      <c r="AK1769" s="19" t="n">
        <v>0.194197329581552</v>
      </c>
      <c r="AL1769" s="19" t="n">
        <v>0.169885858086372</v>
      </c>
      <c r="AM1769" s="19" t="n">
        <v>0.285762462279429</v>
      </c>
      <c r="AN1769" s="19" t="n">
        <v>0.171582877438644</v>
      </c>
      <c r="AO1769" s="19"/>
      <c r="AP1769" s="19" t="n">
        <v>0.237549074508484</v>
      </c>
      <c r="AQ1769" s="19" t="n">
        <v>0.209738768010246</v>
      </c>
      <c r="AR1769" s="19" t="n">
        <v>0.14036457844461</v>
      </c>
      <c r="AS1769" s="19" t="n">
        <v>0.144174914735574</v>
      </c>
      <c r="AT1769" s="19" t="n">
        <v>0.247594549284938</v>
      </c>
      <c r="AU1769" s="19"/>
      <c r="AV1769" s="19" t="n">
        <v>0.215555643333328</v>
      </c>
      <c r="AW1769" s="19" t="n">
        <v>0.242646202268549</v>
      </c>
      <c r="AX1769" s="19" t="n">
        <v>0.148559975571465</v>
      </c>
      <c r="AY1769" s="19" t="n">
        <v>0.166096203128952</v>
      </c>
      <c r="AZ1769" s="19" t="n">
        <v>0.256072971024088</v>
      </c>
      <c r="BA1769" s="19" t="n">
        <v>0.185850984087504</v>
      </c>
      <c r="BB1769" s="19"/>
      <c r="BC1769" s="19" t="n">
        <v>0.204440675137433</v>
      </c>
      <c r="BD1769" s="19" t="n">
        <v>0.206104679414412</v>
      </c>
      <c r="BE1769" s="19" t="n">
        <v>0.19926718773584</v>
      </c>
      <c r="BF1769" s="19" t="n">
        <v>0.254415408819414</v>
      </c>
      <c r="BG1769" s="19" t="n">
        <v>0.342479270186994</v>
      </c>
    </row>
    <row r="1770">
      <c r="B1770" t="s">
        <v>651</v>
      </c>
      <c r="C1770" s="19" t="n">
        <v>0.244407980530054</v>
      </c>
      <c r="D1770" s="19" t="n">
        <v>0.267754818426251</v>
      </c>
      <c r="E1770" s="19" t="n">
        <v>0.219479954452473</v>
      </c>
      <c r="F1770" s="19"/>
      <c r="G1770" s="19" t="n">
        <v>0.268859168477345</v>
      </c>
      <c r="H1770" s="19" t="n">
        <v>0.256579579869811</v>
      </c>
      <c r="I1770" s="19" t="n">
        <v>0.236614220751126</v>
      </c>
      <c r="J1770" s="19" t="n">
        <v>0.203262629199433</v>
      </c>
      <c r="K1770" s="19" t="n">
        <v>0.255876948522344</v>
      </c>
      <c r="L1770" s="19" t="n">
        <v>0.247996786115845</v>
      </c>
      <c r="M1770" s="19"/>
      <c r="N1770" s="19" t="n">
        <v>0.210830271739031</v>
      </c>
      <c r="O1770" s="19" t="n">
        <v>0.242549633802382</v>
      </c>
      <c r="P1770" s="19" t="n">
        <v>0.269704154554243</v>
      </c>
      <c r="Q1770" s="19" t="n">
        <v>0.25942005771282</v>
      </c>
      <c r="R1770" s="19"/>
      <c r="S1770" s="19" t="n">
        <v>0.23735242402738</v>
      </c>
      <c r="T1770" s="19" t="n">
        <v>0.199752793093391</v>
      </c>
      <c r="U1770" s="19" t="n">
        <v>0.259409452273691</v>
      </c>
      <c r="V1770" s="19" t="n">
        <v>0.212941839363083</v>
      </c>
      <c r="W1770" s="19" t="n">
        <v>0.264260671575203</v>
      </c>
      <c r="X1770" s="19" t="n">
        <v>0.255547368619771</v>
      </c>
      <c r="Y1770" s="19" t="n">
        <v>0.233656929960211</v>
      </c>
      <c r="Z1770" s="19" t="n">
        <v>0.294139969333861</v>
      </c>
      <c r="AA1770" s="19" t="n">
        <v>0.26763101417169</v>
      </c>
      <c r="AB1770" s="19" t="n">
        <v>0.292874931625745</v>
      </c>
      <c r="AC1770" s="19" t="n">
        <v>0.179434723379168</v>
      </c>
      <c r="AD1770" s="19" t="n">
        <v>0.258087361111625</v>
      </c>
      <c r="AE1770" s="19"/>
      <c r="AF1770" s="19" t="n">
        <v>0.244011025485346</v>
      </c>
      <c r="AG1770" s="19" t="n">
        <v>0.24865867370415</v>
      </c>
      <c r="AH1770" s="19" t="n">
        <v>0.227775031360657</v>
      </c>
      <c r="AI1770" s="19"/>
      <c r="AJ1770" s="19" t="n">
        <v>0.249407761247016</v>
      </c>
      <c r="AK1770" s="19" t="n">
        <v>0.252988485415157</v>
      </c>
      <c r="AL1770" s="19" t="n">
        <v>0.224238563517186</v>
      </c>
      <c r="AM1770" s="19" t="n">
        <v>0.201102995875714</v>
      </c>
      <c r="AN1770" s="19" t="n">
        <v>0.235378864565773</v>
      </c>
      <c r="AO1770" s="19"/>
      <c r="AP1770" s="19" t="n">
        <v>0.247539590672692</v>
      </c>
      <c r="AQ1770" s="19" t="n">
        <v>0.228684328725157</v>
      </c>
      <c r="AR1770" s="19" t="n">
        <v>0.24834693150174</v>
      </c>
      <c r="AS1770" s="19" t="n">
        <v>0.262449238827911</v>
      </c>
      <c r="AT1770" s="19" t="n">
        <v>0.266128562583239</v>
      </c>
      <c r="AU1770" s="19"/>
      <c r="AV1770" s="19" t="n">
        <v>0.236767194184149</v>
      </c>
      <c r="AW1770" s="19" t="n">
        <v>0.252707125121349</v>
      </c>
      <c r="AX1770" s="19" t="n">
        <v>0.234946484400351</v>
      </c>
      <c r="AY1770" s="19" t="n">
        <v>0.279005337488612</v>
      </c>
      <c r="AZ1770" s="19" t="n">
        <v>0.241729181931118</v>
      </c>
      <c r="BA1770" s="19" t="n">
        <v>0.243188254087828</v>
      </c>
      <c r="BB1770" s="19"/>
      <c r="BC1770" s="19" t="n">
        <v>0.241410572206389</v>
      </c>
      <c r="BD1770" s="19" t="n">
        <v>0.24785152834899</v>
      </c>
      <c r="BE1770" s="19" t="n">
        <v>0.228666502567754</v>
      </c>
      <c r="BF1770" s="19" t="n">
        <v>0.217809122695235</v>
      </c>
      <c r="BG1770" s="19" t="n">
        <v>0.112412652240466</v>
      </c>
    </row>
    <row r="1771">
      <c r="B1771" t="s">
        <v>652</v>
      </c>
      <c r="C1771" s="19" t="n">
        <v>0.144173866122815</v>
      </c>
      <c r="D1771" s="19" t="n">
        <v>0.134614686824234</v>
      </c>
      <c r="E1771" s="19" t="n">
        <v>0.154845162415543</v>
      </c>
      <c r="F1771" s="19"/>
      <c r="G1771" s="19" t="n">
        <v>0.163902219674232</v>
      </c>
      <c r="H1771" s="19" t="n">
        <v>0.122519527325367</v>
      </c>
      <c r="I1771" s="19" t="n">
        <v>0.13120171776998</v>
      </c>
      <c r="J1771" s="19" t="n">
        <v>0.15604311756632</v>
      </c>
      <c r="K1771" s="19" t="n">
        <v>0.137463795230631</v>
      </c>
      <c r="L1771" s="19" t="n">
        <v>0.153747011407935</v>
      </c>
      <c r="M1771" s="19"/>
      <c r="N1771" s="19" t="n">
        <v>0.15068182775828</v>
      </c>
      <c r="O1771" s="19" t="n">
        <v>0.141278679977101</v>
      </c>
      <c r="P1771" s="19" t="n">
        <v>0.148606988614172</v>
      </c>
      <c r="Q1771" s="19" t="n">
        <v>0.136321214435069</v>
      </c>
      <c r="R1771" s="19"/>
      <c r="S1771" s="19" t="n">
        <v>0.151229128409196</v>
      </c>
      <c r="T1771" s="19" t="n">
        <v>0.121365409085476</v>
      </c>
      <c r="U1771" s="19" t="n">
        <v>0.131093634725802</v>
      </c>
      <c r="V1771" s="19" t="n">
        <v>0.182469367471698</v>
      </c>
      <c r="W1771" s="19" t="n">
        <v>0.163726010552546</v>
      </c>
      <c r="X1771" s="19" t="n">
        <v>0.16466805903974</v>
      </c>
      <c r="Y1771" s="19" t="n">
        <v>0.16418511634912</v>
      </c>
      <c r="Z1771" s="19" t="n">
        <v>0.145287533073994</v>
      </c>
      <c r="AA1771" s="19" t="n">
        <v>0.136011255739087</v>
      </c>
      <c r="AB1771" s="19" t="n">
        <v>0.152625754820345</v>
      </c>
      <c r="AC1771" s="19" t="n">
        <v>0.0530420824131033</v>
      </c>
      <c r="AD1771" s="19" t="n">
        <v>0.115960235367997</v>
      </c>
      <c r="AE1771" s="19"/>
      <c r="AF1771" s="19" t="n">
        <v>0.167096638265943</v>
      </c>
      <c r="AG1771" s="19" t="n">
        <v>0.125193773916919</v>
      </c>
      <c r="AH1771" s="19" t="n">
        <v>0.0993597541079072</v>
      </c>
      <c r="AI1771" s="19"/>
      <c r="AJ1771" s="19" t="n">
        <v>0.144889946856981</v>
      </c>
      <c r="AK1771" s="19" t="n">
        <v>0.134838461762318</v>
      </c>
      <c r="AL1771" s="19" t="n">
        <v>0.212880342674287</v>
      </c>
      <c r="AM1771" s="19" t="n">
        <v>0.12803674662119</v>
      </c>
      <c r="AN1771" s="19" t="n">
        <v>0.106165265065646</v>
      </c>
      <c r="AO1771" s="19"/>
      <c r="AP1771" s="19" t="n">
        <v>0.149071414101067</v>
      </c>
      <c r="AQ1771" s="19" t="n">
        <v>0.131297525751731</v>
      </c>
      <c r="AR1771" s="19" t="n">
        <v>0.222213654825489</v>
      </c>
      <c r="AS1771" s="19" t="n">
        <v>0.191139148840813</v>
      </c>
      <c r="AT1771" s="19" t="n">
        <v>0.117087910583006</v>
      </c>
      <c r="AU1771" s="19"/>
      <c r="AV1771" s="19" t="n">
        <v>0.120287200497447</v>
      </c>
      <c r="AW1771" s="19" t="n">
        <v>0.154185436912224</v>
      </c>
      <c r="AX1771" s="19" t="n">
        <v>0.25023905522198</v>
      </c>
      <c r="AY1771" s="19" t="n">
        <v>0.188793484788221</v>
      </c>
      <c r="AZ1771" s="19" t="n">
        <v>0.116733395607312</v>
      </c>
      <c r="BA1771" s="19" t="n">
        <v>0.104890799147545</v>
      </c>
      <c r="BB1771" s="19"/>
      <c r="BC1771" s="19" t="n">
        <v>0.163182667429119</v>
      </c>
      <c r="BD1771" s="19" t="n">
        <v>0.142324707914682</v>
      </c>
      <c r="BE1771" s="19" t="n">
        <v>0.136981386347194</v>
      </c>
      <c r="BF1771" s="19" t="n">
        <v>0.164938511712576</v>
      </c>
      <c r="BG1771" s="19" t="n">
        <v>0.0857165650971286</v>
      </c>
    </row>
    <row r="1772">
      <c r="B1772" t="s">
        <v>653</v>
      </c>
      <c r="C1772" s="19" t="n">
        <v>0.0813515811500367</v>
      </c>
      <c r="D1772" s="19" t="n">
        <v>0.101156051931199</v>
      </c>
      <c r="E1772" s="19" t="n">
        <v>0.0625163975269633</v>
      </c>
      <c r="F1772" s="19"/>
      <c r="G1772" s="19" t="n">
        <v>0.110917602106985</v>
      </c>
      <c r="H1772" s="19" t="n">
        <v>0.0750170610609201</v>
      </c>
      <c r="I1772" s="19" t="n">
        <v>0.0712131316929994</v>
      </c>
      <c r="J1772" s="19" t="n">
        <v>0.0686986110222417</v>
      </c>
      <c r="K1772" s="19" t="n">
        <v>0.0642719271613018</v>
      </c>
      <c r="L1772" s="19" t="n">
        <v>0.0944490865425906</v>
      </c>
      <c r="M1772" s="19"/>
      <c r="N1772" s="19" t="n">
        <v>0.0805710166829501</v>
      </c>
      <c r="O1772" s="19" t="n">
        <v>0.0990284152546528</v>
      </c>
      <c r="P1772" s="19" t="n">
        <v>0.0527046101937382</v>
      </c>
      <c r="Q1772" s="19" t="n">
        <v>0.0895082076325973</v>
      </c>
      <c r="R1772" s="19"/>
      <c r="S1772" s="19" t="n">
        <v>0.106059688741478</v>
      </c>
      <c r="T1772" s="19" t="n">
        <v>0.0926804542240925</v>
      </c>
      <c r="U1772" s="19" t="n">
        <v>0.049225077328615</v>
      </c>
      <c r="V1772" s="19" t="n">
        <v>0.0718940957050084</v>
      </c>
      <c r="W1772" s="19" t="n">
        <v>0.0451613229418297</v>
      </c>
      <c r="X1772" s="19" t="n">
        <v>0.0318888875887201</v>
      </c>
      <c r="Y1772" s="19" t="n">
        <v>0.0859118045125376</v>
      </c>
      <c r="Z1772" s="19" t="n">
        <v>0.0625130297239521</v>
      </c>
      <c r="AA1772" s="19" t="n">
        <v>0.10642617012196</v>
      </c>
      <c r="AB1772" s="19" t="n">
        <v>0.0878269952192766</v>
      </c>
      <c r="AC1772" s="19" t="n">
        <v>0.133836690738538</v>
      </c>
      <c r="AD1772" s="19" t="n">
        <v>0.0882171271100332</v>
      </c>
      <c r="AE1772" s="19"/>
      <c r="AF1772" s="19" t="n">
        <v>0.0668443970536784</v>
      </c>
      <c r="AG1772" s="19" t="n">
        <v>0.0806010339269899</v>
      </c>
      <c r="AH1772" s="19" t="n">
        <v>0.0956497187689493</v>
      </c>
      <c r="AI1772" s="19"/>
      <c r="AJ1772" s="19" t="n">
        <v>0.0659537147956479</v>
      </c>
      <c r="AK1772" s="19" t="n">
        <v>0.0920535403663887</v>
      </c>
      <c r="AL1772" s="19" t="n">
        <v>0.0988091228644858</v>
      </c>
      <c r="AM1772" s="19" t="n">
        <v>0.0905214294938886</v>
      </c>
      <c r="AN1772" s="19" t="n">
        <v>0.103583905234722</v>
      </c>
      <c r="AO1772" s="19"/>
      <c r="AP1772" s="19" t="n">
        <v>0.094399810188768</v>
      </c>
      <c r="AQ1772" s="19" t="n">
        <v>0.0868606628841017</v>
      </c>
      <c r="AR1772" s="19" t="n">
        <v>0.115145475723858</v>
      </c>
      <c r="AS1772" s="19" t="n">
        <v>0.0756524062614044</v>
      </c>
      <c r="AT1772" s="19" t="n">
        <v>0.0568070640056324</v>
      </c>
      <c r="AU1772" s="19"/>
      <c r="AV1772" s="19" t="n">
        <v>0.07627510637572</v>
      </c>
      <c r="AW1772" s="19" t="n">
        <v>0.0971778673654302</v>
      </c>
      <c r="AX1772" s="19" t="n">
        <v>0.126859096567475</v>
      </c>
      <c r="AY1772" s="19" t="n">
        <v>0.0554284355207977</v>
      </c>
      <c r="AZ1772" s="19" t="n">
        <v>0.0648839661426451</v>
      </c>
      <c r="BA1772" s="19" t="n">
        <v>0.0495219966794076</v>
      </c>
      <c r="BB1772" s="19"/>
      <c r="BC1772" s="19" t="n">
        <v>0.0714378292644143</v>
      </c>
      <c r="BD1772" s="19" t="n">
        <v>0.0870585771240951</v>
      </c>
      <c r="BE1772" s="19" t="n">
        <v>0.106091557841644</v>
      </c>
      <c r="BF1772" s="19" t="n">
        <v>0.0609353721377143</v>
      </c>
      <c r="BG1772" s="19" t="n">
        <v>0</v>
      </c>
    </row>
    <row r="1773">
      <c r="B1773" t="s">
        <v>654</v>
      </c>
      <c r="C1773" s="19" t="n">
        <v>0.026249613271349</v>
      </c>
      <c r="D1773" s="19" t="n">
        <v>0.033861536245771</v>
      </c>
      <c r="E1773" s="19" t="n">
        <v>0.0189670180047499</v>
      </c>
      <c r="F1773" s="19"/>
      <c r="G1773" s="19" t="n">
        <v>0.05052846352583</v>
      </c>
      <c r="H1773" s="19" t="n">
        <v>0.0215402533801231</v>
      </c>
      <c r="I1773" s="19" t="n">
        <v>0.0166452134538597</v>
      </c>
      <c r="J1773" s="19" t="n">
        <v>0.0195673232906954</v>
      </c>
      <c r="K1773" s="19" t="n">
        <v>0.0228119626302406</v>
      </c>
      <c r="L1773" s="19" t="n">
        <v>0.0280763713614641</v>
      </c>
      <c r="M1773" s="19"/>
      <c r="N1773" s="19" t="n">
        <v>0.0223241320954893</v>
      </c>
      <c r="O1773" s="19" t="n">
        <v>0.0260188620481851</v>
      </c>
      <c r="P1773" s="19" t="n">
        <v>0.0467462281905972</v>
      </c>
      <c r="Q1773" s="19" t="n">
        <v>0.0126818425786388</v>
      </c>
      <c r="R1773" s="19"/>
      <c r="S1773" s="19" t="n">
        <v>0.0156213177562082</v>
      </c>
      <c r="T1773" s="19" t="n">
        <v>0.0443818607549773</v>
      </c>
      <c r="U1773" s="19" t="n">
        <v>0.0233853982841434</v>
      </c>
      <c r="V1773" s="19" t="n">
        <v>0.0522985760725129</v>
      </c>
      <c r="W1773" s="19" t="n">
        <v>0.0274583925605157</v>
      </c>
      <c r="X1773" s="19" t="n">
        <v>0.0131826126403825</v>
      </c>
      <c r="Y1773" s="19" t="n">
        <v>0.0348323175205359</v>
      </c>
      <c r="Z1773" s="19" t="n">
        <v>0.0438538054129237</v>
      </c>
      <c r="AA1773" s="19" t="n">
        <v>0.00936818628905008</v>
      </c>
      <c r="AB1773" s="19" t="n">
        <v>0.0196525287390539</v>
      </c>
      <c r="AC1773" s="19" t="n">
        <v>0.0343887026992192</v>
      </c>
      <c r="AD1773" s="19" t="n">
        <v>0</v>
      </c>
      <c r="AE1773" s="19"/>
      <c r="AF1773" s="19" t="n">
        <v>0.0282762376020694</v>
      </c>
      <c r="AG1773" s="19" t="n">
        <v>0.0230625820402886</v>
      </c>
      <c r="AH1773" s="19" t="n">
        <v>0.0183955106259393</v>
      </c>
      <c r="AI1773" s="19"/>
      <c r="AJ1773" s="19" t="n">
        <v>0.0186970626852464</v>
      </c>
      <c r="AK1773" s="19" t="n">
        <v>0.036117883874881</v>
      </c>
      <c r="AL1773" s="19" t="n">
        <v>0.0312762457326106</v>
      </c>
      <c r="AM1773" s="19" t="n">
        <v>0</v>
      </c>
      <c r="AN1773" s="19" t="n">
        <v>0.0224125836342915</v>
      </c>
      <c r="AO1773" s="19"/>
      <c r="AP1773" s="19" t="n">
        <v>0.0321539290454664</v>
      </c>
      <c r="AQ1773" s="19" t="n">
        <v>0.0220359266045263</v>
      </c>
      <c r="AR1773" s="19" t="n">
        <v>0.0257382314737735</v>
      </c>
      <c r="AS1773" s="19" t="n">
        <v>0.0228241575250005</v>
      </c>
      <c r="AT1773" s="19" t="n">
        <v>0.020642010766013</v>
      </c>
      <c r="AU1773" s="19"/>
      <c r="AV1773" s="19" t="n">
        <v>0.0374611976761548</v>
      </c>
      <c r="AW1773" s="19" t="n">
        <v>0.0204262500696623</v>
      </c>
      <c r="AX1773" s="19" t="n">
        <v>0.0237772906533887</v>
      </c>
      <c r="AY1773" s="19" t="n">
        <v>0.0257042977556542</v>
      </c>
      <c r="AZ1773" s="19" t="n">
        <v>0.0264931993967098</v>
      </c>
      <c r="BA1773" s="19" t="n">
        <v>0</v>
      </c>
      <c r="BB1773" s="19"/>
      <c r="BC1773" s="19" t="n">
        <v>0.0290527029152081</v>
      </c>
      <c r="BD1773" s="19" t="n">
        <v>0.0490834553866385</v>
      </c>
      <c r="BE1773" s="19" t="n">
        <v>0.023313520123079</v>
      </c>
      <c r="BF1773" s="19" t="n">
        <v>0.00618831148692044</v>
      </c>
      <c r="BG1773" s="19" t="n">
        <v>0.0414094726876039</v>
      </c>
    </row>
    <row r="1774">
      <c r="B1774" t="s">
        <v>655</v>
      </c>
      <c r="C1774" s="19" t="n">
        <v>0.0142456984812194</v>
      </c>
      <c r="D1774" s="19" t="n">
        <v>0.0103871135065467</v>
      </c>
      <c r="E1774" s="19" t="n">
        <v>0.0181746476815886</v>
      </c>
      <c r="F1774" s="19"/>
      <c r="G1774" s="19" t="n">
        <v>0.00584346432912965</v>
      </c>
      <c r="H1774" s="19" t="n">
        <v>0.0195871846548883</v>
      </c>
      <c r="I1774" s="19" t="n">
        <v>0.0179652571796408</v>
      </c>
      <c r="J1774" s="19" t="n">
        <v>0.00668742356454384</v>
      </c>
      <c r="K1774" s="19" t="n">
        <v>0.016384238214319</v>
      </c>
      <c r="L1774" s="19" t="n">
        <v>0.0172792779064625</v>
      </c>
      <c r="M1774" s="19"/>
      <c r="N1774" s="19" t="n">
        <v>0.00782562377574274</v>
      </c>
      <c r="O1774" s="19" t="n">
        <v>0.00834761747527979</v>
      </c>
      <c r="P1774" s="19" t="n">
        <v>0.0273959217019321</v>
      </c>
      <c r="Q1774" s="19" t="n">
        <v>0.0162066226733159</v>
      </c>
      <c r="R1774" s="19"/>
      <c r="S1774" s="19" t="n">
        <v>0.0150488339714458</v>
      </c>
      <c r="T1774" s="19" t="n">
        <v>0.0168042320379751</v>
      </c>
      <c r="U1774" s="19" t="n">
        <v>0.0155259554670512</v>
      </c>
      <c r="V1774" s="19" t="n">
        <v>0.0130692125755165</v>
      </c>
      <c r="W1774" s="19" t="n">
        <v>0</v>
      </c>
      <c r="X1774" s="19" t="n">
        <v>0.025364033216389</v>
      </c>
      <c r="Y1774" s="19" t="n">
        <v>0.0131513224805283</v>
      </c>
      <c r="Z1774" s="19" t="n">
        <v>0.0202618498212163</v>
      </c>
      <c r="AA1774" s="19" t="n">
        <v>0.0159313416144898</v>
      </c>
      <c r="AB1774" s="19" t="n">
        <v>0.0105656239593433</v>
      </c>
      <c r="AC1774" s="19" t="n">
        <v>0.0149449177016757</v>
      </c>
      <c r="AD1774" s="19" t="n">
        <v>0</v>
      </c>
      <c r="AE1774" s="19"/>
      <c r="AF1774" s="19" t="n">
        <v>0.0137529889492859</v>
      </c>
      <c r="AG1774" s="19" t="n">
        <v>0.0159320428637516</v>
      </c>
      <c r="AH1774" s="19" t="n">
        <v>0.0213990486559304</v>
      </c>
      <c r="AI1774" s="19"/>
      <c r="AJ1774" s="19" t="n">
        <v>0.0118975796358795</v>
      </c>
      <c r="AK1774" s="19" t="n">
        <v>0.014545780693297</v>
      </c>
      <c r="AL1774" s="19" t="n">
        <v>0.0254867165856468</v>
      </c>
      <c r="AM1774" s="19" t="n">
        <v>0.0555585025775131</v>
      </c>
      <c r="AN1774" s="19" t="n">
        <v>0.0241009958679391</v>
      </c>
      <c r="AO1774" s="19"/>
      <c r="AP1774" s="19" t="n">
        <v>0</v>
      </c>
      <c r="AQ1774" s="19" t="n">
        <v>0.0210911987072903</v>
      </c>
      <c r="AR1774" s="19" t="n">
        <v>0.0325192097775611</v>
      </c>
      <c r="AS1774" s="19" t="n">
        <v>0.0101793622932137</v>
      </c>
      <c r="AT1774" s="19" t="n">
        <v>0</v>
      </c>
      <c r="AU1774" s="19"/>
      <c r="AV1774" s="19" t="n">
        <v>0.0191185542491874</v>
      </c>
      <c r="AW1774" s="19" t="n">
        <v>0</v>
      </c>
      <c r="AX1774" s="19" t="n">
        <v>0.0300416407198558</v>
      </c>
      <c r="AY1774" s="19" t="n">
        <v>0.00876257095584455</v>
      </c>
      <c r="AZ1774" s="19" t="n">
        <v>0.00927950871817719</v>
      </c>
      <c r="BA1774" s="19" t="n">
        <v>0.0101799668069518</v>
      </c>
      <c r="BB1774" s="19"/>
      <c r="BC1774" s="19" t="n">
        <v>0.0107919972847433</v>
      </c>
      <c r="BD1774" s="19" t="n">
        <v>0.0232772855151827</v>
      </c>
      <c r="BE1774" s="19" t="n">
        <v>0.00304068351707402</v>
      </c>
      <c r="BF1774" s="19" t="n">
        <v>0.0186493982269574</v>
      </c>
      <c r="BG1774" s="19" t="n">
        <v>0</v>
      </c>
    </row>
    <row r="1775">
      <c r="B1775" t="s">
        <v>123</v>
      </c>
      <c r="C1775" s="19" t="n">
        <v>0.121867060699912</v>
      </c>
      <c r="D1775" s="19" t="n">
        <v>0.0925690938921107</v>
      </c>
      <c r="E1775" s="19" t="n">
        <v>0.151817300098226</v>
      </c>
      <c r="F1775" s="19"/>
      <c r="G1775" s="19" t="n">
        <v>0.0720219427939844</v>
      </c>
      <c r="H1775" s="19" t="n">
        <v>0.0537314161544486</v>
      </c>
      <c r="I1775" s="19" t="n">
        <v>0.147925804047756</v>
      </c>
      <c r="J1775" s="19" t="n">
        <v>0.12457961043567</v>
      </c>
      <c r="K1775" s="19" t="n">
        <v>0.208389188310862</v>
      </c>
      <c r="L1775" s="19" t="n">
        <v>0.137353386864719</v>
      </c>
      <c r="M1775" s="19"/>
      <c r="N1775" s="19" t="n">
        <v>0.0841404559316323</v>
      </c>
      <c r="O1775" s="19" t="n">
        <v>0.106955307545991</v>
      </c>
      <c r="P1775" s="19" t="n">
        <v>0.169190444884421</v>
      </c>
      <c r="Q1775" s="19" t="n">
        <v>0.13942428439466</v>
      </c>
      <c r="R1775" s="19"/>
      <c r="S1775" s="19" t="n">
        <v>0.110825980101883</v>
      </c>
      <c r="T1775" s="19" t="n">
        <v>0.171887361974202</v>
      </c>
      <c r="U1775" s="19" t="n">
        <v>0.117886138209758</v>
      </c>
      <c r="V1775" s="19" t="n">
        <v>0.0842851194207706</v>
      </c>
      <c r="W1775" s="19" t="n">
        <v>0.0967047653680215</v>
      </c>
      <c r="X1775" s="19" t="n">
        <v>0.174859403090553</v>
      </c>
      <c r="Y1775" s="19" t="n">
        <v>0.107297639889371</v>
      </c>
      <c r="Z1775" s="19" t="n">
        <v>0.157153544317717</v>
      </c>
      <c r="AA1775" s="19" t="n">
        <v>0.0842667762991317</v>
      </c>
      <c r="AB1775" s="19" t="n">
        <v>0.168792110241015</v>
      </c>
      <c r="AC1775" s="19" t="n">
        <v>0.0365694031913991</v>
      </c>
      <c r="AD1775" s="19" t="n">
        <v>0.119729868243716</v>
      </c>
      <c r="AE1775" s="19"/>
      <c r="AF1775" s="19" t="n">
        <v>0.107734564979416</v>
      </c>
      <c r="AG1775" s="19" t="n">
        <v>0.107175201879542</v>
      </c>
      <c r="AH1775" s="19" t="n">
        <v>0.246095741465522</v>
      </c>
      <c r="AI1775" s="19"/>
      <c r="AJ1775" s="19" t="n">
        <v>0.128275558000188</v>
      </c>
      <c r="AK1775" s="19" t="n">
        <v>0.107195074980122</v>
      </c>
      <c r="AL1775" s="19" t="n">
        <v>0.0743431674607441</v>
      </c>
      <c r="AM1775" s="19" t="n">
        <v>0.0450160679129119</v>
      </c>
      <c r="AN1775" s="19" t="n">
        <v>0.214962651922465</v>
      </c>
      <c r="AO1775" s="19"/>
      <c r="AP1775" s="19" t="n">
        <v>0.0967685917466942</v>
      </c>
      <c r="AQ1775" s="19" t="n">
        <v>0.112907083780599</v>
      </c>
      <c r="AR1775" s="19" t="n">
        <v>0.0533329525641985</v>
      </c>
      <c r="AS1775" s="19" t="n">
        <v>0.141734442340716</v>
      </c>
      <c r="AT1775" s="19" t="n">
        <v>0.16237315203612</v>
      </c>
      <c r="AU1775" s="19"/>
      <c r="AV1775" s="19" t="n">
        <v>0.106078147137172</v>
      </c>
      <c r="AW1775" s="19" t="n">
        <v>0.0919036796443572</v>
      </c>
      <c r="AX1775" s="19" t="n">
        <v>0.0390430248006978</v>
      </c>
      <c r="AY1775" s="19" t="n">
        <v>0.122212571115894</v>
      </c>
      <c r="AZ1775" s="19" t="n">
        <v>0.128068275755947</v>
      </c>
      <c r="BA1775" s="19" t="n">
        <v>0.256095603957009</v>
      </c>
      <c r="BB1775" s="19"/>
      <c r="BC1775" s="19" t="n">
        <v>0.142198646338101</v>
      </c>
      <c r="BD1775" s="19" t="n">
        <v>0.100931117002557</v>
      </c>
      <c r="BE1775" s="19" t="n">
        <v>0.109356258797556</v>
      </c>
      <c r="BF1775" s="19" t="n">
        <v>0.10791646786205</v>
      </c>
      <c r="BG1775" s="19" t="n">
        <v>0.13067260603138</v>
      </c>
    </row>
    <row r="1776">
      <c r="C1776" s="19"/>
      <c r="D1776" s="19"/>
      <c r="E1776" s="19"/>
      <c r="F1776" s="19"/>
      <c r="G1776" s="19"/>
      <c r="H1776" s="19"/>
      <c r="I1776" s="19"/>
      <c r="J1776" s="19"/>
      <c r="K1776" s="19"/>
      <c r="L1776" s="19"/>
      <c r="M1776" s="19"/>
      <c r="N1776" s="19"/>
      <c r="O1776" s="19"/>
      <c r="P1776" s="19"/>
      <c r="Q1776" s="19"/>
      <c r="R1776" s="19"/>
      <c r="S1776" s="19"/>
      <c r="T1776" s="19"/>
      <c r="U1776" s="19"/>
      <c r="V1776" s="19"/>
      <c r="W1776" s="19"/>
      <c r="X1776" s="19"/>
      <c r="Y1776" s="19"/>
      <c r="Z1776" s="19"/>
      <c r="AA1776" s="19"/>
      <c r="AB1776" s="19"/>
      <c r="AC1776" s="19"/>
      <c r="AD1776" s="19"/>
      <c r="AE1776" s="19"/>
      <c r="AF1776" s="19"/>
      <c r="AG1776" s="19"/>
      <c r="AH1776" s="19"/>
      <c r="AI1776" s="19"/>
      <c r="AJ1776" s="19"/>
      <c r="AK1776" s="19"/>
      <c r="AL1776" s="19"/>
      <c r="AM1776" s="19"/>
      <c r="AN1776" s="19"/>
      <c r="AO1776" s="19"/>
      <c r="AP1776" s="19"/>
      <c r="AQ1776" s="19"/>
      <c r="AR1776" s="19"/>
      <c r="AS1776" s="19"/>
      <c r="AT1776" s="19"/>
      <c r="AU1776" s="19"/>
      <c r="AV1776" s="19"/>
      <c r="AW1776" s="19"/>
      <c r="AX1776" s="19"/>
      <c r="AY1776" s="19"/>
      <c r="AZ1776" s="19"/>
      <c r="BA1776" s="19"/>
      <c r="BB1776" s="19"/>
      <c r="BC1776" s="19"/>
      <c r="BD1776" s="19"/>
      <c r="BE1776" s="19"/>
      <c r="BF1776" s="19"/>
      <c r="BG1776" s="19"/>
    </row>
    <row r="1777">
      <c r="B1777" s="7" t="s">
        <v>668</v>
      </c>
      <c r="C1777" s="19"/>
      <c r="D1777" s="19"/>
      <c r="E1777" s="19"/>
      <c r="F1777" s="19"/>
      <c r="G1777" s="19"/>
      <c r="H1777" s="19"/>
      <c r="I1777" s="19"/>
      <c r="J1777" s="19"/>
      <c r="K1777" s="19"/>
      <c r="L1777" s="19"/>
      <c r="M1777" s="19"/>
      <c r="N1777" s="19"/>
      <c r="O1777" s="19"/>
      <c r="P1777" s="19"/>
      <c r="Q1777" s="19"/>
      <c r="R1777" s="19"/>
      <c r="S1777" s="19"/>
      <c r="T1777" s="19"/>
      <c r="U1777" s="19"/>
      <c r="V1777" s="19"/>
      <c r="W1777" s="19"/>
      <c r="X1777" s="19"/>
      <c r="Y1777" s="19"/>
      <c r="Z1777" s="19"/>
      <c r="AA1777" s="19"/>
      <c r="AB1777" s="19"/>
      <c r="AC1777" s="19"/>
      <c r="AD1777" s="19"/>
      <c r="AE1777" s="19"/>
      <c r="AF1777" s="19"/>
      <c r="AG1777" s="19"/>
      <c r="AH1777" s="19"/>
      <c r="AI1777" s="19"/>
      <c r="AJ1777" s="19"/>
      <c r="AK1777" s="19"/>
      <c r="AL1777" s="19"/>
      <c r="AM1777" s="19"/>
      <c r="AN1777" s="19"/>
      <c r="AO1777" s="19"/>
      <c r="AP1777" s="19"/>
      <c r="AQ1777" s="19"/>
      <c r="AR1777" s="19"/>
      <c r="AS1777" s="19"/>
      <c r="AT1777" s="19"/>
      <c r="AU1777" s="19"/>
      <c r="AV1777" s="19"/>
      <c r="AW1777" s="19"/>
      <c r="AX1777" s="19"/>
      <c r="AY1777" s="19"/>
      <c r="AZ1777" s="19"/>
      <c r="BA1777" s="19"/>
      <c r="BB1777" s="19"/>
      <c r="BC1777" s="19"/>
      <c r="BD1777" s="19"/>
      <c r="BE1777" s="19"/>
      <c r="BF1777" s="19"/>
      <c r="BG1777" s="19"/>
    </row>
    <row r="1778">
      <c r="B1778" s="26" t="s">
        <v>331</v>
      </c>
      <c r="C1778" s="19"/>
      <c r="D1778" s="19"/>
      <c r="E1778" s="19"/>
      <c r="F1778" s="19"/>
      <c r="G1778" s="19"/>
      <c r="H1778" s="19"/>
      <c r="I1778" s="19"/>
      <c r="J1778" s="19"/>
      <c r="K1778" s="19"/>
      <c r="L1778" s="19"/>
      <c r="M1778" s="19"/>
      <c r="N1778" s="19"/>
      <c r="O1778" s="19"/>
      <c r="P1778" s="19"/>
      <c r="Q1778" s="19"/>
      <c r="R1778" s="19"/>
      <c r="S1778" s="19"/>
      <c r="T1778" s="19"/>
      <c r="U1778" s="19"/>
      <c r="V1778" s="19"/>
      <c r="W1778" s="19"/>
      <c r="X1778" s="19"/>
      <c r="Y1778" s="19"/>
      <c r="Z1778" s="19"/>
      <c r="AA1778" s="19"/>
      <c r="AB1778" s="19"/>
      <c r="AC1778" s="19"/>
      <c r="AD1778" s="19"/>
      <c r="AE1778" s="19"/>
      <c r="AF1778" s="19"/>
      <c r="AG1778" s="19"/>
      <c r="AH1778" s="19"/>
      <c r="AI1778" s="19"/>
      <c r="AJ1778" s="19"/>
      <c r="AK1778" s="19"/>
      <c r="AL1778" s="19"/>
      <c r="AM1778" s="19"/>
      <c r="AN1778" s="19"/>
      <c r="AO1778" s="19"/>
      <c r="AP1778" s="19"/>
      <c r="AQ1778" s="19"/>
      <c r="AR1778" s="19"/>
      <c r="AS1778" s="19"/>
      <c r="AT1778" s="19"/>
      <c r="AU1778" s="19"/>
      <c r="AV1778" s="19"/>
      <c r="AW1778" s="19"/>
      <c r="AX1778" s="19"/>
      <c r="AY1778" s="19"/>
      <c r="AZ1778" s="19"/>
      <c r="BA1778" s="19"/>
      <c r="BB1778" s="19"/>
      <c r="BC1778" s="19"/>
      <c r="BD1778" s="19"/>
      <c r="BE1778" s="19"/>
      <c r="BF1778" s="19"/>
      <c r="BG1778" s="19"/>
    </row>
    <row r="1779">
      <c r="B1779" t="s">
        <v>649</v>
      </c>
      <c r="C1779" s="19" t="n">
        <v>0.0612219109043678</v>
      </c>
      <c r="D1779" s="19" t="n">
        <v>0.0515739689853732</v>
      </c>
      <c r="E1779" s="19" t="n">
        <v>0.069539178084927</v>
      </c>
      <c r="F1779" s="19"/>
      <c r="G1779" s="19" t="n">
        <v>0.0671799709048328</v>
      </c>
      <c r="H1779" s="19" t="n">
        <v>0.0829170179712437</v>
      </c>
      <c r="I1779" s="19" t="n">
        <v>0.0884950398254586</v>
      </c>
      <c r="J1779" s="19" t="n">
        <v>0.0509213020969029</v>
      </c>
      <c r="K1779" s="19" t="n">
        <v>0.0583990870431015</v>
      </c>
      <c r="L1779" s="19" t="n">
        <v>0.0268241318688159</v>
      </c>
      <c r="M1779" s="19"/>
      <c r="N1779" s="19" t="n">
        <v>0.0751941261889705</v>
      </c>
      <c r="O1779" s="19" t="n">
        <v>0.0716573607106869</v>
      </c>
      <c r="P1779" s="19" t="n">
        <v>0.0413549758622636</v>
      </c>
      <c r="Q1779" s="19" t="n">
        <v>0.0520136741543617</v>
      </c>
      <c r="R1779" s="19"/>
      <c r="S1779" s="19" t="n">
        <v>0.0785733040656186</v>
      </c>
      <c r="T1779" s="19" t="n">
        <v>0.0530993815325604</v>
      </c>
      <c r="U1779" s="19" t="n">
        <v>0.0837902899921766</v>
      </c>
      <c r="V1779" s="19" t="n">
        <v>0.0744622541592646</v>
      </c>
      <c r="W1779" s="19" t="n">
        <v>0.0584817402462284</v>
      </c>
      <c r="X1779" s="19" t="n">
        <v>0.0490657218275476</v>
      </c>
      <c r="Y1779" s="19" t="n">
        <v>0.0335828445933982</v>
      </c>
      <c r="Z1779" s="19" t="n">
        <v>0.0451679898931466</v>
      </c>
      <c r="AA1779" s="19" t="n">
        <v>0.095308843863945</v>
      </c>
      <c r="AB1779" s="19" t="n">
        <v>0.0198778289101199</v>
      </c>
      <c r="AC1779" s="19" t="n">
        <v>0.0891761100272852</v>
      </c>
      <c r="AD1779" s="19" t="n">
        <v>0</v>
      </c>
      <c r="AE1779" s="19"/>
      <c r="AF1779" s="19" t="n">
        <v>0.041452302750923</v>
      </c>
      <c r="AG1779" s="19" t="n">
        <v>0.0690942128825286</v>
      </c>
      <c r="AH1779" s="19" t="n">
        <v>0.0718542340754428</v>
      </c>
      <c r="AI1779" s="19"/>
      <c r="AJ1779" s="19" t="n">
        <v>0.0536023403241091</v>
      </c>
      <c r="AK1779" s="19" t="n">
        <v>0.0810539430947469</v>
      </c>
      <c r="AL1779" s="19" t="n">
        <v>0.0632974778934561</v>
      </c>
      <c r="AM1779" s="19" t="n">
        <v>0.088572955127898</v>
      </c>
      <c r="AN1779" s="19" t="n">
        <v>0.0516340756820075</v>
      </c>
      <c r="AO1779" s="19"/>
      <c r="AP1779" s="19" t="n">
        <v>0.0364256683908983</v>
      </c>
      <c r="AQ1779" s="19" t="n">
        <v>0.0807312202166382</v>
      </c>
      <c r="AR1779" s="19" t="n">
        <v>0.0651987394454704</v>
      </c>
      <c r="AS1779" s="19" t="n">
        <v>0.0721145439292051</v>
      </c>
      <c r="AT1779" s="19" t="n">
        <v>0.0734393877519524</v>
      </c>
      <c r="AU1779" s="19"/>
      <c r="AV1779" s="19" t="n">
        <v>0.07664498870838</v>
      </c>
      <c r="AW1779" s="19" t="n">
        <v>0.038835158597926</v>
      </c>
      <c r="AX1779" s="19" t="n">
        <v>0.0574652534215018</v>
      </c>
      <c r="AY1779" s="19" t="n">
        <v>0.0620461569265174</v>
      </c>
      <c r="AZ1779" s="19" t="n">
        <v>0.0938550443842714</v>
      </c>
      <c r="BA1779" s="19" t="n">
        <v>0.0352524773193671</v>
      </c>
      <c r="BB1779" s="19"/>
      <c r="BC1779" s="19" t="n">
        <v>0.0278191233437573</v>
      </c>
      <c r="BD1779" s="19" t="n">
        <v>0.0866957264900858</v>
      </c>
      <c r="BE1779" s="19" t="n">
        <v>0.06299184752136</v>
      </c>
      <c r="BF1779" s="19" t="n">
        <v>0.0852230717518492</v>
      </c>
      <c r="BG1779" s="19" t="n">
        <v>0.0991406331089802</v>
      </c>
    </row>
    <row r="1780">
      <c r="B1780" t="s">
        <v>650</v>
      </c>
      <c r="C1780" s="19" t="n">
        <v>0.11941297442393</v>
      </c>
      <c r="D1780" s="19" t="n">
        <v>0.0973146069160637</v>
      </c>
      <c r="E1780" s="19" t="n">
        <v>0.139596194319886</v>
      </c>
      <c r="F1780" s="19"/>
      <c r="G1780" s="19" t="n">
        <v>0.136551071012292</v>
      </c>
      <c r="H1780" s="19" t="n">
        <v>0.147687196123283</v>
      </c>
      <c r="I1780" s="19" t="n">
        <v>0.157620190330714</v>
      </c>
      <c r="J1780" s="19" t="n">
        <v>0.130970049977286</v>
      </c>
      <c r="K1780" s="19" t="n">
        <v>0.0484392264588398</v>
      </c>
      <c r="L1780" s="19" t="n">
        <v>0.0885441028397601</v>
      </c>
      <c r="M1780" s="19"/>
      <c r="N1780" s="19" t="n">
        <v>0.160048853421685</v>
      </c>
      <c r="O1780" s="19" t="n">
        <v>0.0982345061927788</v>
      </c>
      <c r="P1780" s="19" t="n">
        <v>0.111542993026338</v>
      </c>
      <c r="Q1780" s="19" t="n">
        <v>0.102518122311116</v>
      </c>
      <c r="R1780" s="19"/>
      <c r="S1780" s="19" t="n">
        <v>0.109070631483549</v>
      </c>
      <c r="T1780" s="19" t="n">
        <v>0.102739838347765</v>
      </c>
      <c r="U1780" s="19" t="n">
        <v>0.117249576058317</v>
      </c>
      <c r="V1780" s="19" t="n">
        <v>0.159974140103937</v>
      </c>
      <c r="W1780" s="19" t="n">
        <v>0.127324236601028</v>
      </c>
      <c r="X1780" s="19" t="n">
        <v>0.0912853702183978</v>
      </c>
      <c r="Y1780" s="19" t="n">
        <v>0.13884846525023</v>
      </c>
      <c r="Z1780" s="19" t="n">
        <v>0.112663284332148</v>
      </c>
      <c r="AA1780" s="19" t="n">
        <v>0.124946082266463</v>
      </c>
      <c r="AB1780" s="19" t="n">
        <v>0.12955190165556</v>
      </c>
      <c r="AC1780" s="19" t="n">
        <v>0.151296740704247</v>
      </c>
      <c r="AD1780" s="19" t="n">
        <v>0.054823664701791</v>
      </c>
      <c r="AE1780" s="19"/>
      <c r="AF1780" s="19" t="n">
        <v>0.11187825578221</v>
      </c>
      <c r="AG1780" s="19" t="n">
        <v>0.142012887564247</v>
      </c>
      <c r="AH1780" s="19" t="n">
        <v>0.0641329613209165</v>
      </c>
      <c r="AI1780" s="19"/>
      <c r="AJ1780" s="19" t="n">
        <v>0.0979784729760357</v>
      </c>
      <c r="AK1780" s="19" t="n">
        <v>0.165431280274819</v>
      </c>
      <c r="AL1780" s="19" t="n">
        <v>0.148139781880162</v>
      </c>
      <c r="AM1780" s="19" t="n">
        <v>0.199081998851496</v>
      </c>
      <c r="AN1780" s="19" t="n">
        <v>0.0614911309302112</v>
      </c>
      <c r="AO1780" s="19"/>
      <c r="AP1780" s="19" t="n">
        <v>0.0968657559124774</v>
      </c>
      <c r="AQ1780" s="19" t="n">
        <v>0.158375969449602</v>
      </c>
      <c r="AR1780" s="19" t="n">
        <v>0.120082024108979</v>
      </c>
      <c r="AS1780" s="19" t="n">
        <v>0.108522662888106</v>
      </c>
      <c r="AT1780" s="19" t="n">
        <v>0.139870182138645</v>
      </c>
      <c r="AU1780" s="19"/>
      <c r="AV1780" s="19" t="n">
        <v>0.153856893730452</v>
      </c>
      <c r="AW1780" s="19" t="n">
        <v>0.1043886058362</v>
      </c>
      <c r="AX1780" s="19" t="n">
        <v>0.149168673426156</v>
      </c>
      <c r="AY1780" s="19" t="n">
        <v>0.106353649553043</v>
      </c>
      <c r="AZ1780" s="19" t="n">
        <v>0.157008151817853</v>
      </c>
      <c r="BA1780" s="19" t="n">
        <v>0.0814318331468637</v>
      </c>
      <c r="BB1780" s="19"/>
      <c r="BC1780" s="19" t="n">
        <v>0.0706057227408954</v>
      </c>
      <c r="BD1780" s="19" t="n">
        <v>0.083815542133858</v>
      </c>
      <c r="BE1780" s="19" t="n">
        <v>0.172959958260367</v>
      </c>
      <c r="BF1780" s="19" t="n">
        <v>0.155264119393227</v>
      </c>
      <c r="BG1780" s="19" t="n">
        <v>0.202985089549721</v>
      </c>
    </row>
    <row r="1781">
      <c r="B1781" t="s">
        <v>651</v>
      </c>
      <c r="C1781" s="19" t="n">
        <v>0.214221982504193</v>
      </c>
      <c r="D1781" s="19" t="n">
        <v>0.228058677951192</v>
      </c>
      <c r="E1781" s="19" t="n">
        <v>0.200142245406021</v>
      </c>
      <c r="F1781" s="19"/>
      <c r="G1781" s="19" t="n">
        <v>0.285317255241651</v>
      </c>
      <c r="H1781" s="19" t="n">
        <v>0.27149407022987</v>
      </c>
      <c r="I1781" s="19" t="n">
        <v>0.229205666379701</v>
      </c>
      <c r="J1781" s="19" t="n">
        <v>0.198528069838022</v>
      </c>
      <c r="K1781" s="19" t="n">
        <v>0.142284703834173</v>
      </c>
      <c r="L1781" s="19" t="n">
        <v>0.161161047522471</v>
      </c>
      <c r="M1781" s="19"/>
      <c r="N1781" s="19" t="n">
        <v>0.229303415586604</v>
      </c>
      <c r="O1781" s="19" t="n">
        <v>0.227056628429198</v>
      </c>
      <c r="P1781" s="19" t="n">
        <v>0.218359020880809</v>
      </c>
      <c r="Q1781" s="19" t="n">
        <v>0.180154665580296</v>
      </c>
      <c r="R1781" s="19"/>
      <c r="S1781" s="19" t="n">
        <v>0.252783597886168</v>
      </c>
      <c r="T1781" s="19" t="n">
        <v>0.22725602745076</v>
      </c>
      <c r="U1781" s="19" t="n">
        <v>0.178959621550021</v>
      </c>
      <c r="V1781" s="19" t="n">
        <v>0.202790455872449</v>
      </c>
      <c r="W1781" s="19" t="n">
        <v>0.16140984527734</v>
      </c>
      <c r="X1781" s="19" t="n">
        <v>0.295110717718985</v>
      </c>
      <c r="Y1781" s="19" t="n">
        <v>0.180391886887079</v>
      </c>
      <c r="Z1781" s="19" t="n">
        <v>0.128685782749912</v>
      </c>
      <c r="AA1781" s="19" t="n">
        <v>0.223659205021712</v>
      </c>
      <c r="AB1781" s="19" t="n">
        <v>0.223563210211851</v>
      </c>
      <c r="AC1781" s="19" t="n">
        <v>0.159668012452628</v>
      </c>
      <c r="AD1781" s="19" t="n">
        <v>0.215307266218246</v>
      </c>
      <c r="AE1781" s="19"/>
      <c r="AF1781" s="19" t="n">
        <v>0.150414554499211</v>
      </c>
      <c r="AG1781" s="19" t="n">
        <v>0.238275076613979</v>
      </c>
      <c r="AH1781" s="19" t="n">
        <v>0.242095125104374</v>
      </c>
      <c r="AI1781" s="19"/>
      <c r="AJ1781" s="19" t="n">
        <v>0.179618577935755</v>
      </c>
      <c r="AK1781" s="19" t="n">
        <v>0.254752660795169</v>
      </c>
      <c r="AL1781" s="19" t="n">
        <v>0.213758802027122</v>
      </c>
      <c r="AM1781" s="19" t="n">
        <v>0.0737455672439777</v>
      </c>
      <c r="AN1781" s="19" t="n">
        <v>0.256896901783535</v>
      </c>
      <c r="AO1781" s="19"/>
      <c r="AP1781" s="19" t="n">
        <v>0.19229395212755</v>
      </c>
      <c r="AQ1781" s="19" t="n">
        <v>0.225635048218278</v>
      </c>
      <c r="AR1781" s="19" t="n">
        <v>0.282957154581002</v>
      </c>
      <c r="AS1781" s="19" t="n">
        <v>0.14845950477008</v>
      </c>
      <c r="AT1781" s="19" t="n">
        <v>0.194039109379894</v>
      </c>
      <c r="AU1781" s="19"/>
      <c r="AV1781" s="19" t="n">
        <v>0.253795053420866</v>
      </c>
      <c r="AW1781" s="19" t="n">
        <v>0.222168248135985</v>
      </c>
      <c r="AX1781" s="19" t="n">
        <v>0.225903314023679</v>
      </c>
      <c r="AY1781" s="19" t="n">
        <v>0.146246284958956</v>
      </c>
      <c r="AZ1781" s="19" t="n">
        <v>0.201671982113649</v>
      </c>
      <c r="BA1781" s="19" t="n">
        <v>0.174612105887845</v>
      </c>
      <c r="BB1781" s="19"/>
      <c r="BC1781" s="19" t="n">
        <v>0.159399485183049</v>
      </c>
      <c r="BD1781" s="19" t="n">
        <v>0.245959508695388</v>
      </c>
      <c r="BE1781" s="19" t="n">
        <v>0.232717066660131</v>
      </c>
      <c r="BF1781" s="19" t="n">
        <v>0.234180642435661</v>
      </c>
      <c r="BG1781" s="19" t="n">
        <v>0.209580588730408</v>
      </c>
    </row>
    <row r="1782">
      <c r="B1782" t="s">
        <v>652</v>
      </c>
      <c r="C1782" s="19" t="n">
        <v>0.176928245154205</v>
      </c>
      <c r="D1782" s="19" t="n">
        <v>0.175526851882754</v>
      </c>
      <c r="E1782" s="19" t="n">
        <v>0.17786837888814</v>
      </c>
      <c r="F1782" s="19"/>
      <c r="G1782" s="19" t="n">
        <v>0.173355250767167</v>
      </c>
      <c r="H1782" s="19" t="n">
        <v>0.195934257172957</v>
      </c>
      <c r="I1782" s="19" t="n">
        <v>0.125623757446508</v>
      </c>
      <c r="J1782" s="19" t="n">
        <v>0.16957159266262</v>
      </c>
      <c r="K1782" s="19" t="n">
        <v>0.215265742085839</v>
      </c>
      <c r="L1782" s="19" t="n">
        <v>0.186008727218762</v>
      </c>
      <c r="M1782" s="19"/>
      <c r="N1782" s="19" t="n">
        <v>0.165029739151847</v>
      </c>
      <c r="O1782" s="19" t="n">
        <v>0.186119425023655</v>
      </c>
      <c r="P1782" s="19" t="n">
        <v>0.158767004246891</v>
      </c>
      <c r="Q1782" s="19" t="n">
        <v>0.198001085890606</v>
      </c>
      <c r="R1782" s="19"/>
      <c r="S1782" s="19" t="n">
        <v>0.184179653209901</v>
      </c>
      <c r="T1782" s="19" t="n">
        <v>0.158735450451956</v>
      </c>
      <c r="U1782" s="19" t="n">
        <v>0.160398118804072</v>
      </c>
      <c r="V1782" s="19" t="n">
        <v>0.219122673262591</v>
      </c>
      <c r="W1782" s="19" t="n">
        <v>0.153663055840295</v>
      </c>
      <c r="X1782" s="19" t="n">
        <v>0.149707875551737</v>
      </c>
      <c r="Y1782" s="19" t="n">
        <v>0.156265327788928</v>
      </c>
      <c r="Z1782" s="19" t="n">
        <v>0.255382482470883</v>
      </c>
      <c r="AA1782" s="19" t="n">
        <v>0.156371852484394</v>
      </c>
      <c r="AB1782" s="19" t="n">
        <v>0.217639795379751</v>
      </c>
      <c r="AC1782" s="19" t="n">
        <v>0.12634039074324</v>
      </c>
      <c r="AD1782" s="19" t="n">
        <v>0.260896865606333</v>
      </c>
      <c r="AE1782" s="19"/>
      <c r="AF1782" s="19" t="n">
        <v>0.182716228216576</v>
      </c>
      <c r="AG1782" s="19" t="n">
        <v>0.160030038666833</v>
      </c>
      <c r="AH1782" s="19" t="n">
        <v>0.180574456515679</v>
      </c>
      <c r="AI1782" s="19"/>
      <c r="AJ1782" s="19" t="n">
        <v>0.193218700905891</v>
      </c>
      <c r="AK1782" s="19" t="n">
        <v>0.158993271289537</v>
      </c>
      <c r="AL1782" s="19" t="n">
        <v>0.15308036786154</v>
      </c>
      <c r="AM1782" s="19" t="n">
        <v>0.132612049784329</v>
      </c>
      <c r="AN1782" s="19" t="n">
        <v>0.174678852789854</v>
      </c>
      <c r="AO1782" s="19"/>
      <c r="AP1782" s="19" t="n">
        <v>0.213869561877251</v>
      </c>
      <c r="AQ1782" s="19" t="n">
        <v>0.174006672091477</v>
      </c>
      <c r="AR1782" s="19" t="n">
        <v>0.166965839914354</v>
      </c>
      <c r="AS1782" s="19" t="n">
        <v>0.164635050288691</v>
      </c>
      <c r="AT1782" s="19" t="n">
        <v>0.119042844858726</v>
      </c>
      <c r="AU1782" s="19"/>
      <c r="AV1782" s="19" t="n">
        <v>0.177877503396701</v>
      </c>
      <c r="AW1782" s="19" t="n">
        <v>0.208354726430219</v>
      </c>
      <c r="AX1782" s="19" t="n">
        <v>0.168892429833736</v>
      </c>
      <c r="AY1782" s="19" t="n">
        <v>0.1876020769354</v>
      </c>
      <c r="AZ1782" s="19" t="n">
        <v>0.169067110532692</v>
      </c>
      <c r="BA1782" s="19" t="n">
        <v>0.131731538573971</v>
      </c>
      <c r="BB1782" s="19"/>
      <c r="BC1782" s="19" t="n">
        <v>0.256634260610176</v>
      </c>
      <c r="BD1782" s="19" t="n">
        <v>0.136945425879062</v>
      </c>
      <c r="BE1782" s="19" t="n">
        <v>0.161381897353661</v>
      </c>
      <c r="BF1782" s="19" t="n">
        <v>0.209688136115792</v>
      </c>
      <c r="BG1782" s="19" t="n">
        <v>0.147758094107462</v>
      </c>
    </row>
    <row r="1783">
      <c r="B1783" t="s">
        <v>653</v>
      </c>
      <c r="C1783" s="19" t="n">
        <v>0.188959595863206</v>
      </c>
      <c r="D1783" s="19" t="n">
        <v>0.221643583808545</v>
      </c>
      <c r="E1783" s="19" t="n">
        <v>0.158346405764336</v>
      </c>
      <c r="F1783" s="19"/>
      <c r="G1783" s="19" t="n">
        <v>0.17018224246296</v>
      </c>
      <c r="H1783" s="19" t="n">
        <v>0.147908290000746</v>
      </c>
      <c r="I1783" s="19" t="n">
        <v>0.16404522746723</v>
      </c>
      <c r="J1783" s="19" t="n">
        <v>0.208625524456974</v>
      </c>
      <c r="K1783" s="19" t="n">
        <v>0.225515567739175</v>
      </c>
      <c r="L1783" s="19" t="n">
        <v>0.218380282798166</v>
      </c>
      <c r="M1783" s="19"/>
      <c r="N1783" s="19" t="n">
        <v>0.198267911998133</v>
      </c>
      <c r="O1783" s="19" t="n">
        <v>0.169379401671217</v>
      </c>
      <c r="P1783" s="19" t="n">
        <v>0.217828329699108</v>
      </c>
      <c r="Q1783" s="19" t="n">
        <v>0.169731834802733</v>
      </c>
      <c r="R1783" s="19"/>
      <c r="S1783" s="19" t="n">
        <v>0.162929915284366</v>
      </c>
      <c r="T1783" s="19" t="n">
        <v>0.202373357082694</v>
      </c>
      <c r="U1783" s="19" t="n">
        <v>0.1902458214822</v>
      </c>
      <c r="V1783" s="19" t="n">
        <v>0.163666861989446</v>
      </c>
      <c r="W1783" s="19" t="n">
        <v>0.235236994650949</v>
      </c>
      <c r="X1783" s="19" t="n">
        <v>0.183804226404322</v>
      </c>
      <c r="Y1783" s="19" t="n">
        <v>0.273233964300569</v>
      </c>
      <c r="Z1783" s="19" t="n">
        <v>0.241510441913212</v>
      </c>
      <c r="AA1783" s="19" t="n">
        <v>0.172565952996073</v>
      </c>
      <c r="AB1783" s="19" t="n">
        <v>0.137210457287904</v>
      </c>
      <c r="AC1783" s="19" t="n">
        <v>0.15577885866042</v>
      </c>
      <c r="AD1783" s="19" t="n">
        <v>0.208280357775892</v>
      </c>
      <c r="AE1783" s="19"/>
      <c r="AF1783" s="19" t="n">
        <v>0.221056514295909</v>
      </c>
      <c r="AG1783" s="19" t="n">
        <v>0.186419991709546</v>
      </c>
      <c r="AH1783" s="19" t="n">
        <v>0.142407725617945</v>
      </c>
      <c r="AI1783" s="19"/>
      <c r="AJ1783" s="19" t="n">
        <v>0.209722236003601</v>
      </c>
      <c r="AK1783" s="19" t="n">
        <v>0.164623112331262</v>
      </c>
      <c r="AL1783" s="19" t="n">
        <v>0.234359647445498</v>
      </c>
      <c r="AM1783" s="19" t="n">
        <v>0.16559878674429</v>
      </c>
      <c r="AN1783" s="19" t="n">
        <v>0.157137974304295</v>
      </c>
      <c r="AO1783" s="19"/>
      <c r="AP1783" s="19" t="n">
        <v>0.196829350139845</v>
      </c>
      <c r="AQ1783" s="19" t="n">
        <v>0.181418340812818</v>
      </c>
      <c r="AR1783" s="19" t="n">
        <v>0.219478994020178</v>
      </c>
      <c r="AS1783" s="19" t="n">
        <v>0.220462401459958</v>
      </c>
      <c r="AT1783" s="19" t="n">
        <v>0.205936840218496</v>
      </c>
      <c r="AU1783" s="19"/>
      <c r="AV1783" s="19" t="n">
        <v>0.169414020899475</v>
      </c>
      <c r="AW1783" s="19" t="n">
        <v>0.205702638665415</v>
      </c>
      <c r="AX1783" s="19" t="n">
        <v>0.271877371570632</v>
      </c>
      <c r="AY1783" s="19" t="n">
        <v>0.212639992619474</v>
      </c>
      <c r="AZ1783" s="19" t="n">
        <v>0.169669689794774</v>
      </c>
      <c r="BA1783" s="19" t="n">
        <v>0.159382716037712</v>
      </c>
      <c r="BB1783" s="19"/>
      <c r="BC1783" s="19" t="n">
        <v>0.191179484722216</v>
      </c>
      <c r="BD1783" s="19" t="n">
        <v>0.206926889903284</v>
      </c>
      <c r="BE1783" s="19" t="n">
        <v>0.187629438983951</v>
      </c>
      <c r="BF1783" s="19" t="n">
        <v>0.1607703579817</v>
      </c>
      <c r="BG1783" s="19" t="n">
        <v>0.0614775377838027</v>
      </c>
    </row>
    <row r="1784">
      <c r="B1784" t="s">
        <v>654</v>
      </c>
      <c r="C1784" s="19" t="n">
        <v>0.0810412732712514</v>
      </c>
      <c r="D1784" s="19" t="n">
        <v>0.0792054856267201</v>
      </c>
      <c r="E1784" s="19" t="n">
        <v>0.0835501696675915</v>
      </c>
      <c r="F1784" s="19"/>
      <c r="G1784" s="19" t="n">
        <v>0.0581106697893946</v>
      </c>
      <c r="H1784" s="19" t="n">
        <v>0.0719992443128608</v>
      </c>
      <c r="I1784" s="19" t="n">
        <v>0.0643466073565526</v>
      </c>
      <c r="J1784" s="19" t="n">
        <v>0.0990387145085402</v>
      </c>
      <c r="K1784" s="19" t="n">
        <v>0.0802089642990552</v>
      </c>
      <c r="L1784" s="19" t="n">
        <v>0.104638416367064</v>
      </c>
      <c r="M1784" s="19"/>
      <c r="N1784" s="19" t="n">
        <v>0.0760629886262576</v>
      </c>
      <c r="O1784" s="19" t="n">
        <v>0.0773370830549284</v>
      </c>
      <c r="P1784" s="19" t="n">
        <v>0.0592599719483407</v>
      </c>
      <c r="Q1784" s="19" t="n">
        <v>0.110747810751711</v>
      </c>
      <c r="R1784" s="19"/>
      <c r="S1784" s="19" t="n">
        <v>0.0875295836146732</v>
      </c>
      <c r="T1784" s="19" t="n">
        <v>0.0596412116850123</v>
      </c>
      <c r="U1784" s="19" t="n">
        <v>0.0889573539400918</v>
      </c>
      <c r="V1784" s="19" t="n">
        <v>0.0592341414749301</v>
      </c>
      <c r="W1784" s="19" t="n">
        <v>0.0944130636097317</v>
      </c>
      <c r="X1784" s="19" t="n">
        <v>0.0701676239770942</v>
      </c>
      <c r="Y1784" s="19" t="n">
        <v>0.0882082528050771</v>
      </c>
      <c r="Z1784" s="19" t="n">
        <v>0.0416244328817582</v>
      </c>
      <c r="AA1784" s="19" t="n">
        <v>0.104893341465106</v>
      </c>
      <c r="AB1784" s="19" t="n">
        <v>0.0708997350857117</v>
      </c>
      <c r="AC1784" s="19" t="n">
        <v>0.107140461797507</v>
      </c>
      <c r="AD1784" s="19" t="n">
        <v>0.110643726958087</v>
      </c>
      <c r="AE1784" s="19"/>
      <c r="AF1784" s="19" t="n">
        <v>0.0988115898966365</v>
      </c>
      <c r="AG1784" s="19" t="n">
        <v>0.0769298732922907</v>
      </c>
      <c r="AH1784" s="19" t="n">
        <v>0.069047418383243</v>
      </c>
      <c r="AI1784" s="19"/>
      <c r="AJ1784" s="19" t="n">
        <v>0.0836068907822454</v>
      </c>
      <c r="AK1784" s="19" t="n">
        <v>0.0791660628971788</v>
      </c>
      <c r="AL1784" s="19" t="n">
        <v>0.0503050853508674</v>
      </c>
      <c r="AM1784" s="19" t="n">
        <v>0.0976937739632325</v>
      </c>
      <c r="AN1784" s="19" t="n">
        <v>0.0583163849943787</v>
      </c>
      <c r="AO1784" s="19"/>
      <c r="AP1784" s="19" t="n">
        <v>0.0938103416089035</v>
      </c>
      <c r="AQ1784" s="19" t="n">
        <v>0.0624694686319332</v>
      </c>
      <c r="AR1784" s="19" t="n">
        <v>0.0554130778163598</v>
      </c>
      <c r="AS1784" s="19" t="n">
        <v>0.105921793652186</v>
      </c>
      <c r="AT1784" s="19" t="n">
        <v>0.0573413930686264</v>
      </c>
      <c r="AU1784" s="19"/>
      <c r="AV1784" s="19" t="n">
        <v>0.0745941293400162</v>
      </c>
      <c r="AW1784" s="19" t="n">
        <v>0.0708708181664106</v>
      </c>
      <c r="AX1784" s="19" t="n">
        <v>0.0608237190934875</v>
      </c>
      <c r="AY1784" s="19" t="n">
        <v>0.112328644458687</v>
      </c>
      <c r="AZ1784" s="19" t="n">
        <v>0.0566861629716982</v>
      </c>
      <c r="BA1784" s="19" t="n">
        <v>0.0641464791970223</v>
      </c>
      <c r="BB1784" s="19"/>
      <c r="BC1784" s="19" t="n">
        <v>0.0993483629115291</v>
      </c>
      <c r="BD1784" s="19" t="n">
        <v>0.0816666917560765</v>
      </c>
      <c r="BE1784" s="19" t="n">
        <v>0.0639943681158618</v>
      </c>
      <c r="BF1784" s="19" t="n">
        <v>0.0720503515848898</v>
      </c>
      <c r="BG1784" s="19" t="n">
        <v>0.0964720593676129</v>
      </c>
    </row>
    <row r="1785">
      <c r="B1785" t="s">
        <v>655</v>
      </c>
      <c r="C1785" s="19" t="n">
        <v>0.0389904589447108</v>
      </c>
      <c r="D1785" s="19" t="n">
        <v>0.039217625365881</v>
      </c>
      <c r="E1785" s="19" t="n">
        <v>0.0391021978926921</v>
      </c>
      <c r="F1785" s="19"/>
      <c r="G1785" s="19" t="n">
        <v>0.0361459597860733</v>
      </c>
      <c r="H1785" s="19" t="n">
        <v>0.0196086178627322</v>
      </c>
      <c r="I1785" s="19" t="n">
        <v>0.05757290495563</v>
      </c>
      <c r="J1785" s="19" t="n">
        <v>0.0183220721765836</v>
      </c>
      <c r="K1785" s="19" t="n">
        <v>0.0570964578581687</v>
      </c>
      <c r="L1785" s="19" t="n">
        <v>0.0472977839815766</v>
      </c>
      <c r="M1785" s="19"/>
      <c r="N1785" s="19" t="n">
        <v>0.0265125249190167</v>
      </c>
      <c r="O1785" s="19" t="n">
        <v>0.0750893446741392</v>
      </c>
      <c r="P1785" s="19" t="n">
        <v>0.00817384625163426</v>
      </c>
      <c r="Q1785" s="19" t="n">
        <v>0.0427908273181734</v>
      </c>
      <c r="R1785" s="19"/>
      <c r="S1785" s="19" t="n">
        <v>0.0231901724505718</v>
      </c>
      <c r="T1785" s="19" t="n">
        <v>0.0378086154857082</v>
      </c>
      <c r="U1785" s="19" t="n">
        <v>0.0364379032718322</v>
      </c>
      <c r="V1785" s="19" t="n">
        <v>0.0482265479383884</v>
      </c>
      <c r="W1785" s="19" t="n">
        <v>0.0141529860830324</v>
      </c>
      <c r="X1785" s="19" t="n">
        <v>0.0435811266533386</v>
      </c>
      <c r="Y1785" s="19" t="n">
        <v>0.0490129805637127</v>
      </c>
      <c r="Z1785" s="19" t="n">
        <v>0</v>
      </c>
      <c r="AA1785" s="19" t="n">
        <v>0.0168901509493311</v>
      </c>
      <c r="AB1785" s="19" t="n">
        <v>0.0630360372670561</v>
      </c>
      <c r="AC1785" s="19" t="n">
        <v>0.117926943477723</v>
      </c>
      <c r="AD1785" s="19" t="n">
        <v>0.0614803420035718</v>
      </c>
      <c r="AE1785" s="19"/>
      <c r="AF1785" s="19" t="n">
        <v>0.0623612975104843</v>
      </c>
      <c r="AG1785" s="19" t="n">
        <v>0.0267090664733921</v>
      </c>
      <c r="AH1785" s="19" t="n">
        <v>0.0408959180445223</v>
      </c>
      <c r="AI1785" s="19"/>
      <c r="AJ1785" s="19" t="n">
        <v>0.0452941597568464</v>
      </c>
      <c r="AK1785" s="19" t="n">
        <v>0.0263017189294464</v>
      </c>
      <c r="AL1785" s="19" t="n">
        <v>0.0144211646558651</v>
      </c>
      <c r="AM1785" s="19" t="n">
        <v>0.143635275283894</v>
      </c>
      <c r="AN1785" s="19" t="n">
        <v>0.0363426205894722</v>
      </c>
      <c r="AO1785" s="19"/>
      <c r="AP1785" s="19" t="n">
        <v>0.044825906938882</v>
      </c>
      <c r="AQ1785" s="19" t="n">
        <v>0.0371205748470997</v>
      </c>
      <c r="AR1785" s="19" t="n">
        <v>0.0127385841777003</v>
      </c>
      <c r="AS1785" s="19" t="n">
        <v>0.0436974698768257</v>
      </c>
      <c r="AT1785" s="19" t="n">
        <v>0.0222675625589678</v>
      </c>
      <c r="AU1785" s="19"/>
      <c r="AV1785" s="19" t="n">
        <v>0.0249431554613369</v>
      </c>
      <c r="AW1785" s="19" t="n">
        <v>0.037099619526662</v>
      </c>
      <c r="AX1785" s="19" t="n">
        <v>0</v>
      </c>
      <c r="AY1785" s="19" t="n">
        <v>0.0425363016899591</v>
      </c>
      <c r="AZ1785" s="19" t="n">
        <v>0.0282430308939377</v>
      </c>
      <c r="BA1785" s="19" t="n">
        <v>0.121102263196558</v>
      </c>
      <c r="BB1785" s="19"/>
      <c r="BC1785" s="19" t="n">
        <v>0.0324359129163395</v>
      </c>
      <c r="BD1785" s="19" t="n">
        <v>0.0326916625697514</v>
      </c>
      <c r="BE1785" s="19" t="n">
        <v>0.0402955100304058</v>
      </c>
      <c r="BF1785" s="19" t="n">
        <v>0.0185646230596048</v>
      </c>
      <c r="BG1785" s="19" t="n">
        <v>0.0519133913206329</v>
      </c>
    </row>
    <row r="1786">
      <c r="B1786" t="s">
        <v>123</v>
      </c>
      <c r="C1786" s="19" t="n">
        <v>0.119223558934136</v>
      </c>
      <c r="D1786" s="19" t="n">
        <v>0.107459199463471</v>
      </c>
      <c r="E1786" s="19" t="n">
        <v>0.131855229976406</v>
      </c>
      <c r="F1786" s="19"/>
      <c r="G1786" s="19" t="n">
        <v>0.0731575800356292</v>
      </c>
      <c r="H1786" s="19" t="n">
        <v>0.0624513063263087</v>
      </c>
      <c r="I1786" s="19" t="n">
        <v>0.113090606238207</v>
      </c>
      <c r="J1786" s="19" t="n">
        <v>0.124022674283072</v>
      </c>
      <c r="K1786" s="19" t="n">
        <v>0.172790250681648</v>
      </c>
      <c r="L1786" s="19" t="n">
        <v>0.167145507403384</v>
      </c>
      <c r="M1786" s="19"/>
      <c r="N1786" s="19" t="n">
        <v>0.0695804401074867</v>
      </c>
      <c r="O1786" s="19" t="n">
        <v>0.095126250243397</v>
      </c>
      <c r="P1786" s="19" t="n">
        <v>0.184713858084616</v>
      </c>
      <c r="Q1786" s="19" t="n">
        <v>0.144041979191003</v>
      </c>
      <c r="R1786" s="19"/>
      <c r="S1786" s="19" t="n">
        <v>0.101743142005152</v>
      </c>
      <c r="T1786" s="19" t="n">
        <v>0.158346117963544</v>
      </c>
      <c r="U1786" s="19" t="n">
        <v>0.143961314901289</v>
      </c>
      <c r="V1786" s="19" t="n">
        <v>0.0725229251989947</v>
      </c>
      <c r="W1786" s="19" t="n">
        <v>0.155318077691395</v>
      </c>
      <c r="X1786" s="19" t="n">
        <v>0.117277337648578</v>
      </c>
      <c r="Y1786" s="19" t="n">
        <v>0.0804562778110059</v>
      </c>
      <c r="Z1786" s="19" t="n">
        <v>0.174965585758941</v>
      </c>
      <c r="AA1786" s="19" t="n">
        <v>0.105364570952976</v>
      </c>
      <c r="AB1786" s="19" t="n">
        <v>0.138221034202045</v>
      </c>
      <c r="AC1786" s="19" t="n">
        <v>0.0926724821369502</v>
      </c>
      <c r="AD1786" s="19" t="n">
        <v>0.0885677767360788</v>
      </c>
      <c r="AE1786" s="19"/>
      <c r="AF1786" s="19" t="n">
        <v>0.13130925704805</v>
      </c>
      <c r="AG1786" s="19" t="n">
        <v>0.100528852797183</v>
      </c>
      <c r="AH1786" s="19" t="n">
        <v>0.188992160937877</v>
      </c>
      <c r="AI1786" s="19"/>
      <c r="AJ1786" s="19" t="n">
        <v>0.136958621315516</v>
      </c>
      <c r="AK1786" s="19" t="n">
        <v>0.0696779503878413</v>
      </c>
      <c r="AL1786" s="19" t="n">
        <v>0.122637672885488</v>
      </c>
      <c r="AM1786" s="19" t="n">
        <v>0.0990595930008822</v>
      </c>
      <c r="AN1786" s="19" t="n">
        <v>0.203502058926247</v>
      </c>
      <c r="AO1786" s="19"/>
      <c r="AP1786" s="19" t="n">
        <v>0.125079463004194</v>
      </c>
      <c r="AQ1786" s="19" t="n">
        <v>0.0802427057321539</v>
      </c>
      <c r="AR1786" s="19" t="n">
        <v>0.0771655859359557</v>
      </c>
      <c r="AS1786" s="19" t="n">
        <v>0.136186573134948</v>
      </c>
      <c r="AT1786" s="19" t="n">
        <v>0.188062680024692</v>
      </c>
      <c r="AU1786" s="19"/>
      <c r="AV1786" s="19" t="n">
        <v>0.0688742550427725</v>
      </c>
      <c r="AW1786" s="19" t="n">
        <v>0.112580184641182</v>
      </c>
      <c r="AX1786" s="19" t="n">
        <v>0.0658692386308078</v>
      </c>
      <c r="AY1786" s="19" t="n">
        <v>0.130246892857964</v>
      </c>
      <c r="AZ1786" s="19" t="n">
        <v>0.123798827491125</v>
      </c>
      <c r="BA1786" s="19" t="n">
        <v>0.232340586640661</v>
      </c>
      <c r="BB1786" s="19"/>
      <c r="BC1786" s="19" t="n">
        <v>0.162577647572038</v>
      </c>
      <c r="BD1786" s="19" t="n">
        <v>0.125298552572495</v>
      </c>
      <c r="BE1786" s="19" t="n">
        <v>0.0780299130742625</v>
      </c>
      <c r="BF1786" s="19" t="n">
        <v>0.0642586976772759</v>
      </c>
      <c r="BG1786" s="19" t="n">
        <v>0.13067260603138</v>
      </c>
    </row>
    <row r="1787">
      <c r="C1787" s="19"/>
      <c r="D1787" s="19"/>
      <c r="E1787" s="19"/>
      <c r="F1787" s="19"/>
      <c r="G1787" s="19"/>
      <c r="H1787" s="19"/>
      <c r="I1787" s="19"/>
      <c r="J1787" s="19"/>
      <c r="K1787" s="19"/>
      <c r="L1787" s="19"/>
      <c r="M1787" s="19"/>
      <c r="N1787" s="19"/>
      <c r="O1787" s="19"/>
      <c r="P1787" s="19"/>
      <c r="Q1787" s="19"/>
      <c r="R1787" s="19"/>
      <c r="S1787" s="19"/>
      <c r="T1787" s="19"/>
      <c r="U1787" s="19"/>
      <c r="V1787" s="19"/>
      <c r="W1787" s="19"/>
      <c r="X1787" s="19"/>
      <c r="Y1787" s="19"/>
      <c r="Z1787" s="19"/>
      <c r="AA1787" s="19"/>
      <c r="AB1787" s="19"/>
      <c r="AC1787" s="19"/>
      <c r="AD1787" s="19"/>
      <c r="AE1787" s="19"/>
      <c r="AF1787" s="19"/>
      <c r="AG1787" s="19"/>
      <c r="AH1787" s="19"/>
      <c r="AI1787" s="19"/>
      <c r="AJ1787" s="19"/>
      <c r="AK1787" s="19"/>
      <c r="AL1787" s="19"/>
      <c r="AM1787" s="19"/>
      <c r="AN1787" s="19"/>
      <c r="AO1787" s="19"/>
      <c r="AP1787" s="19"/>
      <c r="AQ1787" s="19"/>
      <c r="AR1787" s="19"/>
      <c r="AS1787" s="19"/>
      <c r="AT1787" s="19"/>
      <c r="AU1787" s="19"/>
      <c r="AV1787" s="19"/>
      <c r="AW1787" s="19"/>
      <c r="AX1787" s="19"/>
      <c r="AY1787" s="19"/>
      <c r="AZ1787" s="19"/>
      <c r="BA1787" s="19"/>
      <c r="BB1787" s="19"/>
      <c r="BC1787" s="19"/>
      <c r="BD1787" s="19"/>
      <c r="BE1787" s="19"/>
      <c r="BF1787" s="19"/>
      <c r="BG1787" s="19"/>
    </row>
    <row r="1788">
      <c r="B1788" s="7" t="s">
        <v>669</v>
      </c>
      <c r="C1788" s="19"/>
      <c r="D1788" s="19"/>
      <c r="E1788" s="19"/>
      <c r="F1788" s="19"/>
      <c r="G1788" s="19"/>
      <c r="H1788" s="19"/>
      <c r="I1788" s="19"/>
      <c r="J1788" s="19"/>
      <c r="K1788" s="19"/>
      <c r="L1788" s="19"/>
      <c r="M1788" s="19"/>
      <c r="N1788" s="19"/>
      <c r="O1788" s="19"/>
      <c r="P1788" s="19"/>
      <c r="Q1788" s="19"/>
      <c r="R1788" s="19"/>
      <c r="S1788" s="19"/>
      <c r="T1788" s="19"/>
      <c r="U1788" s="19"/>
      <c r="V1788" s="19"/>
      <c r="W1788" s="19"/>
      <c r="X1788" s="19"/>
      <c r="Y1788" s="19"/>
      <c r="Z1788" s="19"/>
      <c r="AA1788" s="19"/>
      <c r="AB1788" s="19"/>
      <c r="AC1788" s="19"/>
      <c r="AD1788" s="19"/>
      <c r="AE1788" s="19"/>
      <c r="AF1788" s="19"/>
      <c r="AG1788" s="19"/>
      <c r="AH1788" s="19"/>
      <c r="AI1788" s="19"/>
      <c r="AJ1788" s="19"/>
      <c r="AK1788" s="19"/>
      <c r="AL1788" s="19"/>
      <c r="AM1788" s="19"/>
      <c r="AN1788" s="19"/>
      <c r="AO1788" s="19"/>
      <c r="AP1788" s="19"/>
      <c r="AQ1788" s="19"/>
      <c r="AR1788" s="19"/>
      <c r="AS1788" s="19"/>
      <c r="AT1788" s="19"/>
      <c r="AU1788" s="19"/>
      <c r="AV1788" s="19"/>
      <c r="AW1788" s="19"/>
      <c r="AX1788" s="19"/>
      <c r="AY1788" s="19"/>
      <c r="AZ1788" s="19"/>
      <c r="BA1788" s="19"/>
      <c r="BB1788" s="19"/>
      <c r="BC1788" s="19"/>
      <c r="BD1788" s="19"/>
      <c r="BE1788" s="19"/>
      <c r="BF1788" s="19"/>
      <c r="BG1788" s="19"/>
    </row>
    <row r="1789">
      <c r="B1789" s="26" t="s">
        <v>331</v>
      </c>
      <c r="C1789" s="19"/>
      <c r="D1789" s="19"/>
      <c r="E1789" s="19"/>
      <c r="F1789" s="19"/>
      <c r="G1789" s="19"/>
      <c r="H1789" s="19"/>
      <c r="I1789" s="19"/>
      <c r="J1789" s="19"/>
      <c r="K1789" s="19"/>
      <c r="L1789" s="19"/>
      <c r="M1789" s="19"/>
      <c r="N1789" s="19"/>
      <c r="O1789" s="19"/>
      <c r="P1789" s="19"/>
      <c r="Q1789" s="19"/>
      <c r="R1789" s="19"/>
      <c r="S1789" s="19"/>
      <c r="T1789" s="19"/>
      <c r="U1789" s="19"/>
      <c r="V1789" s="19"/>
      <c r="W1789" s="19"/>
      <c r="X1789" s="19"/>
      <c r="Y1789" s="19"/>
      <c r="Z1789" s="19"/>
      <c r="AA1789" s="19"/>
      <c r="AB1789" s="19"/>
      <c r="AC1789" s="19"/>
      <c r="AD1789" s="19"/>
      <c r="AE1789" s="19"/>
      <c r="AF1789" s="19"/>
      <c r="AG1789" s="19"/>
      <c r="AH1789" s="19"/>
      <c r="AI1789" s="19"/>
      <c r="AJ1789" s="19"/>
      <c r="AK1789" s="19"/>
      <c r="AL1789" s="19"/>
      <c r="AM1789" s="19"/>
      <c r="AN1789" s="19"/>
      <c r="AO1789" s="19"/>
      <c r="AP1789" s="19"/>
      <c r="AQ1789" s="19"/>
      <c r="AR1789" s="19"/>
      <c r="AS1789" s="19"/>
      <c r="AT1789" s="19"/>
      <c r="AU1789" s="19"/>
      <c r="AV1789" s="19"/>
      <c r="AW1789" s="19"/>
      <c r="AX1789" s="19"/>
      <c r="AY1789" s="19"/>
      <c r="AZ1789" s="19"/>
      <c r="BA1789" s="19"/>
      <c r="BB1789" s="19"/>
      <c r="BC1789" s="19"/>
      <c r="BD1789" s="19"/>
      <c r="BE1789" s="19"/>
      <c r="BF1789" s="19"/>
      <c r="BG1789" s="19"/>
    </row>
    <row r="1790">
      <c r="B1790" t="s">
        <v>649</v>
      </c>
      <c r="C1790" s="19" t="n">
        <v>0.0555746682454305</v>
      </c>
      <c r="D1790" s="19" t="n">
        <v>0.051181724793162</v>
      </c>
      <c r="E1790" s="19" t="n">
        <v>0.0603866943326081</v>
      </c>
      <c r="F1790" s="19"/>
      <c r="G1790" s="19" t="n">
        <v>0.0694661501853707</v>
      </c>
      <c r="H1790" s="19" t="n">
        <v>0.113009522620643</v>
      </c>
      <c r="I1790" s="19" t="n">
        <v>0.0661557752877797</v>
      </c>
      <c r="J1790" s="19" t="n">
        <v>0.0331456287762507</v>
      </c>
      <c r="K1790" s="19" t="n">
        <v>0.0212445774017425</v>
      </c>
      <c r="L1790" s="19" t="n">
        <v>0.0279846940784524</v>
      </c>
      <c r="M1790" s="19"/>
      <c r="N1790" s="19" t="n">
        <v>0.0869320358255167</v>
      </c>
      <c r="O1790" s="19" t="n">
        <v>0.0489298362873564</v>
      </c>
      <c r="P1790" s="19" t="n">
        <v>0.0401010912136212</v>
      </c>
      <c r="Q1790" s="19" t="n">
        <v>0.0404867599044603</v>
      </c>
      <c r="R1790" s="19"/>
      <c r="S1790" s="19" t="n">
        <v>0.073315717020789</v>
      </c>
      <c r="T1790" s="19" t="n">
        <v>0.0433331603998262</v>
      </c>
      <c r="U1790" s="19" t="n">
        <v>0.0403476941046442</v>
      </c>
      <c r="V1790" s="19" t="n">
        <v>0.0703556307966221</v>
      </c>
      <c r="W1790" s="19" t="n">
        <v>0.0568418410367361</v>
      </c>
      <c r="X1790" s="19" t="n">
        <v>0.0918311922083145</v>
      </c>
      <c r="Y1790" s="19" t="n">
        <v>0.0555880387317986</v>
      </c>
      <c r="Z1790" s="19" t="n">
        <v>0</v>
      </c>
      <c r="AA1790" s="19" t="n">
        <v>0.0303565787277251</v>
      </c>
      <c r="AB1790" s="19" t="n">
        <v>0.0459830903508302</v>
      </c>
      <c r="AC1790" s="19" t="n">
        <v>0.0583640231416251</v>
      </c>
      <c r="AD1790" s="19" t="n">
        <v>0.0920388999811297</v>
      </c>
      <c r="AE1790" s="19"/>
      <c r="AF1790" s="19" t="n">
        <v>0.0548085202228958</v>
      </c>
      <c r="AG1790" s="19" t="n">
        <v>0.0602580767816344</v>
      </c>
      <c r="AH1790" s="19" t="n">
        <v>0.0707041726269518</v>
      </c>
      <c r="AI1790" s="19"/>
      <c r="AJ1790" s="19" t="n">
        <v>0.0490072889693895</v>
      </c>
      <c r="AK1790" s="19" t="n">
        <v>0.0775148503820413</v>
      </c>
      <c r="AL1790" s="19" t="n">
        <v>0.0772021100102552</v>
      </c>
      <c r="AM1790" s="19" t="n">
        <v>0.0981737062631574</v>
      </c>
      <c r="AN1790" s="19" t="n">
        <v>0.0435444686379419</v>
      </c>
      <c r="AO1790" s="19"/>
      <c r="AP1790" s="19" t="n">
        <v>0.0531632294507871</v>
      </c>
      <c r="AQ1790" s="19" t="n">
        <v>0.0692948832639134</v>
      </c>
      <c r="AR1790" s="19" t="n">
        <v>0.0406497094244678</v>
      </c>
      <c r="AS1790" s="19" t="n">
        <v>0.039365552678845</v>
      </c>
      <c r="AT1790" s="19" t="n">
        <v>0.0193758041678408</v>
      </c>
      <c r="AU1790" s="19"/>
      <c r="AV1790" s="19" t="n">
        <v>0.0968721293815958</v>
      </c>
      <c r="AW1790" s="19" t="n">
        <v>0.0549494089335999</v>
      </c>
      <c r="AX1790" s="19" t="n">
        <v>0.0435517867507154</v>
      </c>
      <c r="AY1790" s="19" t="n">
        <v>0.027532979752822</v>
      </c>
      <c r="AZ1790" s="19" t="n">
        <v>0.0347057306628688</v>
      </c>
      <c r="BA1790" s="19" t="n">
        <v>0.0228750421502829</v>
      </c>
      <c r="BB1790" s="19"/>
      <c r="BC1790" s="19" t="n">
        <v>0.0410240269313079</v>
      </c>
      <c r="BD1790" s="19" t="n">
        <v>0.0395653294136723</v>
      </c>
      <c r="BE1790" s="19" t="n">
        <v>0.0708562186889113</v>
      </c>
      <c r="BF1790" s="19" t="n">
        <v>0.0821973583901976</v>
      </c>
      <c r="BG1790" s="19" t="n">
        <v>0.349946156674526</v>
      </c>
    </row>
    <row r="1791">
      <c r="B1791" t="s">
        <v>650</v>
      </c>
      <c r="C1791" s="19" t="n">
        <v>0.149680522203379</v>
      </c>
      <c r="D1791" s="19" t="n">
        <v>0.177514543108429</v>
      </c>
      <c r="E1791" s="19" t="n">
        <v>0.123513209130253</v>
      </c>
      <c r="F1791" s="19"/>
      <c r="G1791" s="19" t="n">
        <v>0.199496253937686</v>
      </c>
      <c r="H1791" s="19" t="n">
        <v>0.21252032519707</v>
      </c>
      <c r="I1791" s="19" t="n">
        <v>0.158537198415219</v>
      </c>
      <c r="J1791" s="19" t="n">
        <v>0.121225958384666</v>
      </c>
      <c r="K1791" s="19" t="n">
        <v>0.0936058667283234</v>
      </c>
      <c r="L1791" s="19" t="n">
        <v>0.111859512786193</v>
      </c>
      <c r="M1791" s="19"/>
      <c r="N1791" s="19" t="n">
        <v>0.198561408817166</v>
      </c>
      <c r="O1791" s="19" t="n">
        <v>0.178616456248947</v>
      </c>
      <c r="P1791" s="19" t="n">
        <v>0.0914737433243606</v>
      </c>
      <c r="Q1791" s="19" t="n">
        <v>0.115115942549154</v>
      </c>
      <c r="R1791" s="19"/>
      <c r="S1791" s="19" t="n">
        <v>0.215563141804502</v>
      </c>
      <c r="T1791" s="19" t="n">
        <v>0.149460093847592</v>
      </c>
      <c r="U1791" s="19" t="n">
        <v>0.13864908452604</v>
      </c>
      <c r="V1791" s="19" t="n">
        <v>0.0893430869126936</v>
      </c>
      <c r="W1791" s="19" t="n">
        <v>0.161961137974872</v>
      </c>
      <c r="X1791" s="19" t="n">
        <v>0.165619813854907</v>
      </c>
      <c r="Y1791" s="19" t="n">
        <v>0.104899651089021</v>
      </c>
      <c r="Z1791" s="19" t="n">
        <v>0.103780132710484</v>
      </c>
      <c r="AA1791" s="19" t="n">
        <v>0.148050290395536</v>
      </c>
      <c r="AB1791" s="19" t="n">
        <v>0.131176257932171</v>
      </c>
      <c r="AC1791" s="19" t="n">
        <v>0.203803617483535</v>
      </c>
      <c r="AD1791" s="19" t="n">
        <v>0.0883762386368451</v>
      </c>
      <c r="AE1791" s="19"/>
      <c r="AF1791" s="19" t="n">
        <v>0.132403410462003</v>
      </c>
      <c r="AG1791" s="19" t="n">
        <v>0.170531508321689</v>
      </c>
      <c r="AH1791" s="19" t="n">
        <v>0.110395399820707</v>
      </c>
      <c r="AI1791" s="19"/>
      <c r="AJ1791" s="19" t="n">
        <v>0.128940967929964</v>
      </c>
      <c r="AK1791" s="19" t="n">
        <v>0.191055603880104</v>
      </c>
      <c r="AL1791" s="19" t="n">
        <v>0.14473595167364</v>
      </c>
      <c r="AM1791" s="19" t="n">
        <v>0.100878271711275</v>
      </c>
      <c r="AN1791" s="19" t="n">
        <v>0.124160650907016</v>
      </c>
      <c r="AO1791" s="19"/>
      <c r="AP1791" s="19" t="n">
        <v>0.123436652667277</v>
      </c>
      <c r="AQ1791" s="19" t="n">
        <v>0.211973194904868</v>
      </c>
      <c r="AR1791" s="19" t="n">
        <v>0.146200479234898</v>
      </c>
      <c r="AS1791" s="19" t="n">
        <v>0.125944264582869</v>
      </c>
      <c r="AT1791" s="19" t="n">
        <v>0.104782345418298</v>
      </c>
      <c r="AU1791" s="19"/>
      <c r="AV1791" s="19" t="n">
        <v>0.222084273631355</v>
      </c>
      <c r="AW1791" s="19" t="n">
        <v>0.133366201081891</v>
      </c>
      <c r="AX1791" s="19" t="n">
        <v>0.114231351376303</v>
      </c>
      <c r="AY1791" s="19" t="n">
        <v>0.142657528171156</v>
      </c>
      <c r="AZ1791" s="19" t="n">
        <v>0.128205672934011</v>
      </c>
      <c r="BA1791" s="19" t="n">
        <v>0.100005799848163</v>
      </c>
      <c r="BB1791" s="19"/>
      <c r="BC1791" s="19" t="n">
        <v>0.0906158692042822</v>
      </c>
      <c r="BD1791" s="19" t="n">
        <v>0.13358275574281</v>
      </c>
      <c r="BE1791" s="19" t="n">
        <v>0.197342319831037</v>
      </c>
      <c r="BF1791" s="19" t="n">
        <v>0.205889089501359</v>
      </c>
      <c r="BG1791" s="19" t="n">
        <v>0.215694026896068</v>
      </c>
    </row>
    <row r="1792">
      <c r="B1792" t="s">
        <v>651</v>
      </c>
      <c r="C1792" s="19" t="n">
        <v>0.288167508945339</v>
      </c>
      <c r="D1792" s="19" t="n">
        <v>0.29959082590554</v>
      </c>
      <c r="E1792" s="19" t="n">
        <v>0.277414975694059</v>
      </c>
      <c r="F1792" s="19"/>
      <c r="G1792" s="19" t="n">
        <v>0.328812583743803</v>
      </c>
      <c r="H1792" s="19" t="n">
        <v>0.313206187584885</v>
      </c>
      <c r="I1792" s="19" t="n">
        <v>0.326079417594316</v>
      </c>
      <c r="J1792" s="19" t="n">
        <v>0.324462696981688</v>
      </c>
      <c r="K1792" s="19" t="n">
        <v>0.180204675637423</v>
      </c>
      <c r="L1792" s="19" t="n">
        <v>0.247537389080901</v>
      </c>
      <c r="M1792" s="19"/>
      <c r="N1792" s="19" t="n">
        <v>0.292974972734951</v>
      </c>
      <c r="O1792" s="19" t="n">
        <v>0.313893602779528</v>
      </c>
      <c r="P1792" s="19" t="n">
        <v>0.266435025963573</v>
      </c>
      <c r="Q1792" s="19" t="n">
        <v>0.271721382524844</v>
      </c>
      <c r="R1792" s="19"/>
      <c r="S1792" s="19" t="n">
        <v>0.300642259086867</v>
      </c>
      <c r="T1792" s="19" t="n">
        <v>0.291860705372085</v>
      </c>
      <c r="U1792" s="19" t="n">
        <v>0.225398303700353</v>
      </c>
      <c r="V1792" s="19" t="n">
        <v>0.265230262034141</v>
      </c>
      <c r="W1792" s="19" t="n">
        <v>0.344517195425385</v>
      </c>
      <c r="X1792" s="19" t="n">
        <v>0.213887876610026</v>
      </c>
      <c r="Y1792" s="19" t="n">
        <v>0.335902038561623</v>
      </c>
      <c r="Z1792" s="19" t="n">
        <v>0.355088695098697</v>
      </c>
      <c r="AA1792" s="19" t="n">
        <v>0.315553498134755</v>
      </c>
      <c r="AB1792" s="19" t="n">
        <v>0.274440044883406</v>
      </c>
      <c r="AC1792" s="19" t="n">
        <v>0.263168207539456</v>
      </c>
      <c r="AD1792" s="19" t="n">
        <v>0.295821477356288</v>
      </c>
      <c r="AE1792" s="19"/>
      <c r="AF1792" s="19" t="n">
        <v>0.289823231260204</v>
      </c>
      <c r="AG1792" s="19" t="n">
        <v>0.274858632904653</v>
      </c>
      <c r="AH1792" s="19" t="n">
        <v>0.249366893979095</v>
      </c>
      <c r="AI1792" s="19"/>
      <c r="AJ1792" s="19" t="n">
        <v>0.315213652401686</v>
      </c>
      <c r="AK1792" s="19" t="n">
        <v>0.312772547694094</v>
      </c>
      <c r="AL1792" s="19" t="n">
        <v>0.240773702912262</v>
      </c>
      <c r="AM1792" s="19" t="n">
        <v>0.253491629273156</v>
      </c>
      <c r="AN1792" s="19" t="n">
        <v>0.227079459360027</v>
      </c>
      <c r="AO1792" s="19"/>
      <c r="AP1792" s="19" t="n">
        <v>0.301627635484389</v>
      </c>
      <c r="AQ1792" s="19" t="n">
        <v>0.316248013153722</v>
      </c>
      <c r="AR1792" s="19" t="n">
        <v>0.305272120609249</v>
      </c>
      <c r="AS1792" s="19" t="n">
        <v>0.312449078352045</v>
      </c>
      <c r="AT1792" s="19" t="n">
        <v>0.268033920385365</v>
      </c>
      <c r="AU1792" s="19"/>
      <c r="AV1792" s="19" t="n">
        <v>0.334700372057971</v>
      </c>
      <c r="AW1792" s="19" t="n">
        <v>0.301086983783912</v>
      </c>
      <c r="AX1792" s="19" t="n">
        <v>0.332607772129522</v>
      </c>
      <c r="AY1792" s="19" t="n">
        <v>0.339985268331856</v>
      </c>
      <c r="AZ1792" s="19" t="n">
        <v>0.29469363735994</v>
      </c>
      <c r="BA1792" s="19" t="n">
        <v>0.173057798078411</v>
      </c>
      <c r="BB1792" s="19"/>
      <c r="BC1792" s="19" t="n">
        <v>0.299604687007485</v>
      </c>
      <c r="BD1792" s="19" t="n">
        <v>0.29887389096196</v>
      </c>
      <c r="BE1792" s="19" t="n">
        <v>0.307511978838425</v>
      </c>
      <c r="BF1792" s="19" t="n">
        <v>0.300121989518278</v>
      </c>
      <c r="BG1792" s="19" t="n">
        <v>0.151240965077991</v>
      </c>
    </row>
    <row r="1793">
      <c r="B1793" t="s">
        <v>652</v>
      </c>
      <c r="C1793" s="19" t="n">
        <v>0.15932950154676</v>
      </c>
      <c r="D1793" s="19" t="n">
        <v>0.169896589729071</v>
      </c>
      <c r="E1793" s="19" t="n">
        <v>0.145358306972295</v>
      </c>
      <c r="F1793" s="19"/>
      <c r="G1793" s="19" t="n">
        <v>0.164968638634151</v>
      </c>
      <c r="H1793" s="19" t="n">
        <v>0.155239468048311</v>
      </c>
      <c r="I1793" s="19" t="n">
        <v>0.143330142374576</v>
      </c>
      <c r="J1793" s="19" t="n">
        <v>0.135623720434271</v>
      </c>
      <c r="K1793" s="19" t="n">
        <v>0.209864786981236</v>
      </c>
      <c r="L1793" s="19" t="n">
        <v>0.15833998059486</v>
      </c>
      <c r="M1793" s="19"/>
      <c r="N1793" s="19" t="n">
        <v>0.144494517987637</v>
      </c>
      <c r="O1793" s="19" t="n">
        <v>0.158533602680059</v>
      </c>
      <c r="P1793" s="19" t="n">
        <v>0.154142128302555</v>
      </c>
      <c r="Q1793" s="19" t="n">
        <v>0.182723678663091</v>
      </c>
      <c r="R1793" s="19"/>
      <c r="S1793" s="19" t="n">
        <v>0.182437749835221</v>
      </c>
      <c r="T1793" s="19" t="n">
        <v>0.140478173217099</v>
      </c>
      <c r="U1793" s="19" t="n">
        <v>0.147482205745596</v>
      </c>
      <c r="V1793" s="19" t="n">
        <v>0.172195329903636</v>
      </c>
      <c r="W1793" s="19" t="n">
        <v>0.230080862868496</v>
      </c>
      <c r="X1793" s="19" t="n">
        <v>0.175968903799852</v>
      </c>
      <c r="Y1793" s="19" t="n">
        <v>0.170689243747886</v>
      </c>
      <c r="Z1793" s="19" t="n">
        <v>0.089086316899211</v>
      </c>
      <c r="AA1793" s="19" t="n">
        <v>0.122041799440731</v>
      </c>
      <c r="AB1793" s="19" t="n">
        <v>0.171487230310909</v>
      </c>
      <c r="AC1793" s="19" t="n">
        <v>0.0859420477757235</v>
      </c>
      <c r="AD1793" s="19" t="n">
        <v>0.170790458588375</v>
      </c>
      <c r="AE1793" s="19"/>
      <c r="AF1793" s="19" t="n">
        <v>0.158423461917947</v>
      </c>
      <c r="AG1793" s="19" t="n">
        <v>0.138534347362194</v>
      </c>
      <c r="AH1793" s="19" t="n">
        <v>0.193717453706449</v>
      </c>
      <c r="AI1793" s="19"/>
      <c r="AJ1793" s="19" t="n">
        <v>0.162954845147698</v>
      </c>
      <c r="AK1793" s="19" t="n">
        <v>0.125395190289941</v>
      </c>
      <c r="AL1793" s="19" t="n">
        <v>0.117324797249954</v>
      </c>
      <c r="AM1793" s="19" t="n">
        <v>0.163517683651606</v>
      </c>
      <c r="AN1793" s="19" t="n">
        <v>0.227322516147549</v>
      </c>
      <c r="AO1793" s="19"/>
      <c r="AP1793" s="19" t="n">
        <v>0.160013481135937</v>
      </c>
      <c r="AQ1793" s="19" t="n">
        <v>0.137736077768706</v>
      </c>
      <c r="AR1793" s="19" t="n">
        <v>0.195334409399534</v>
      </c>
      <c r="AS1793" s="19" t="n">
        <v>0.136254854093616</v>
      </c>
      <c r="AT1793" s="19" t="n">
        <v>0.0573299019792504</v>
      </c>
      <c r="AU1793" s="19"/>
      <c r="AV1793" s="19" t="n">
        <v>0.134619982235031</v>
      </c>
      <c r="AW1793" s="19" t="n">
        <v>0.153875008493834</v>
      </c>
      <c r="AX1793" s="19" t="n">
        <v>0.197757435675161</v>
      </c>
      <c r="AY1793" s="19" t="n">
        <v>0.138733111321618</v>
      </c>
      <c r="AZ1793" s="19" t="n">
        <v>0.115740546702632</v>
      </c>
      <c r="BA1793" s="19" t="n">
        <v>0.223221951731843</v>
      </c>
      <c r="BB1793" s="19"/>
      <c r="BC1793" s="19" t="n">
        <v>0.171046222472886</v>
      </c>
      <c r="BD1793" s="19" t="n">
        <v>0.123888928463182</v>
      </c>
      <c r="BE1793" s="19" t="n">
        <v>0.142278197840884</v>
      </c>
      <c r="BF1793" s="19" t="n">
        <v>0.208425328000398</v>
      </c>
      <c r="BG1793" s="19" t="n">
        <v>0.0857165650971286</v>
      </c>
    </row>
    <row r="1794">
      <c r="B1794" t="s">
        <v>653</v>
      </c>
      <c r="C1794" s="19" t="n">
        <v>0.134276373527796</v>
      </c>
      <c r="D1794" s="19" t="n">
        <v>0.125256381539218</v>
      </c>
      <c r="E1794" s="19" t="n">
        <v>0.14433054850399</v>
      </c>
      <c r="F1794" s="19"/>
      <c r="G1794" s="19" t="n">
        <v>0.0994321700009955</v>
      </c>
      <c r="H1794" s="19" t="n">
        <v>0.0877415396784132</v>
      </c>
      <c r="I1794" s="19" t="n">
        <v>0.075781367242202</v>
      </c>
      <c r="J1794" s="19" t="n">
        <v>0.150296241384672</v>
      </c>
      <c r="K1794" s="19" t="n">
        <v>0.237150954655179</v>
      </c>
      <c r="L1794" s="19" t="n">
        <v>0.167675235642346</v>
      </c>
      <c r="M1794" s="19"/>
      <c r="N1794" s="19" t="n">
        <v>0.103497218299798</v>
      </c>
      <c r="O1794" s="19" t="n">
        <v>0.112066944047841</v>
      </c>
      <c r="P1794" s="19" t="n">
        <v>0.161865280009687</v>
      </c>
      <c r="Q1794" s="19" t="n">
        <v>0.169421694271828</v>
      </c>
      <c r="R1794" s="19"/>
      <c r="S1794" s="19" t="n">
        <v>0.0891818010011902</v>
      </c>
      <c r="T1794" s="19" t="n">
        <v>0.165936117530113</v>
      </c>
      <c r="U1794" s="19" t="n">
        <v>0.104545247320112</v>
      </c>
      <c r="V1794" s="19" t="n">
        <v>0.0969414231944464</v>
      </c>
      <c r="W1794" s="19" t="n">
        <v>0.103553109128139</v>
      </c>
      <c r="X1794" s="19" t="n">
        <v>0.169456584360431</v>
      </c>
      <c r="Y1794" s="19" t="n">
        <v>0.100354522537886</v>
      </c>
      <c r="Z1794" s="19" t="n">
        <v>0.255770267633315</v>
      </c>
      <c r="AA1794" s="19" t="n">
        <v>0.157423420767241</v>
      </c>
      <c r="AB1794" s="19" t="n">
        <v>0.127805063945323</v>
      </c>
      <c r="AC1794" s="19" t="n">
        <v>0.197296758043479</v>
      </c>
      <c r="AD1794" s="19" t="n">
        <v>0.139319784370598</v>
      </c>
      <c r="AE1794" s="19"/>
      <c r="AF1794" s="19" t="n">
        <v>0.113414694930958</v>
      </c>
      <c r="AG1794" s="19" t="n">
        <v>0.157032549917908</v>
      </c>
      <c r="AH1794" s="19" t="n">
        <v>0.148936089743891</v>
      </c>
      <c r="AI1794" s="19"/>
      <c r="AJ1794" s="19" t="n">
        <v>0.134927436313266</v>
      </c>
      <c r="AK1794" s="19" t="n">
        <v>0.139013188029297</v>
      </c>
      <c r="AL1794" s="19" t="n">
        <v>0.153742367976953</v>
      </c>
      <c r="AM1794" s="19" t="n">
        <v>0</v>
      </c>
      <c r="AN1794" s="19" t="n">
        <v>0.136386875037632</v>
      </c>
      <c r="AO1794" s="19"/>
      <c r="AP1794" s="19" t="n">
        <v>0.123022228829058</v>
      </c>
      <c r="AQ1794" s="19" t="n">
        <v>0.11798278568613</v>
      </c>
      <c r="AR1794" s="19" t="n">
        <v>0.14718089037021</v>
      </c>
      <c r="AS1794" s="19" t="n">
        <v>0.16398243150874</v>
      </c>
      <c r="AT1794" s="19" t="n">
        <v>0.170235075479834</v>
      </c>
      <c r="AU1794" s="19"/>
      <c r="AV1794" s="19" t="n">
        <v>0.0886033994723131</v>
      </c>
      <c r="AW1794" s="19" t="n">
        <v>0.138738879010684</v>
      </c>
      <c r="AX1794" s="19" t="n">
        <v>0.171466879517108</v>
      </c>
      <c r="AY1794" s="19" t="n">
        <v>0.149376648500646</v>
      </c>
      <c r="AZ1794" s="19" t="n">
        <v>0.149350014545564</v>
      </c>
      <c r="BA1794" s="19" t="n">
        <v>0.127762271574657</v>
      </c>
      <c r="BB1794" s="19"/>
      <c r="BC1794" s="19" t="n">
        <v>0.136217742439476</v>
      </c>
      <c r="BD1794" s="19" t="n">
        <v>0.166608021704805</v>
      </c>
      <c r="BE1794" s="19" t="n">
        <v>0.109237453743218</v>
      </c>
      <c r="BF1794" s="19" t="n">
        <v>0.0805414269010241</v>
      </c>
      <c r="BG1794" s="19" t="n">
        <v>0.0667296802229067</v>
      </c>
    </row>
    <row r="1795">
      <c r="B1795" t="s">
        <v>654</v>
      </c>
      <c r="C1795" s="19" t="n">
        <v>0.0626401690150492</v>
      </c>
      <c r="D1795" s="19" t="n">
        <v>0.0593466335984084</v>
      </c>
      <c r="E1795" s="19" t="n">
        <v>0.0664285533495296</v>
      </c>
      <c r="F1795" s="19"/>
      <c r="G1795" s="19" t="n">
        <v>0.066980497662594</v>
      </c>
      <c r="H1795" s="19" t="n">
        <v>0.0387430577444975</v>
      </c>
      <c r="I1795" s="19" t="n">
        <v>0.0834229147247887</v>
      </c>
      <c r="J1795" s="19" t="n">
        <v>0.0716292705140372</v>
      </c>
      <c r="K1795" s="19" t="n">
        <v>0.04452525294023</v>
      </c>
      <c r="L1795" s="19" t="n">
        <v>0.0674917732808485</v>
      </c>
      <c r="M1795" s="19"/>
      <c r="N1795" s="19" t="n">
        <v>0.0607345624899544</v>
      </c>
      <c r="O1795" s="19" t="n">
        <v>0.0786624960039265</v>
      </c>
      <c r="P1795" s="19" t="n">
        <v>0.0614439433327061</v>
      </c>
      <c r="Q1795" s="19" t="n">
        <v>0.0490489869906941</v>
      </c>
      <c r="R1795" s="19"/>
      <c r="S1795" s="19" t="n">
        <v>0.0539012873385839</v>
      </c>
      <c r="T1795" s="19" t="n">
        <v>0.0606557799772426</v>
      </c>
      <c r="U1795" s="19" t="n">
        <v>0.155571277986716</v>
      </c>
      <c r="V1795" s="19" t="n">
        <v>0.0934387285154645</v>
      </c>
      <c r="W1795" s="19" t="n">
        <v>0.02673417456335</v>
      </c>
      <c r="X1795" s="19" t="n">
        <v>0.0269001358527563</v>
      </c>
      <c r="Y1795" s="19" t="n">
        <v>0.0975242689893892</v>
      </c>
      <c r="Z1795" s="19" t="n">
        <v>0</v>
      </c>
      <c r="AA1795" s="19" t="n">
        <v>0.0757620066903225</v>
      </c>
      <c r="AB1795" s="19" t="n">
        <v>0.0318785046030731</v>
      </c>
      <c r="AC1795" s="19" t="n">
        <v>0.0343887026992192</v>
      </c>
      <c r="AD1795" s="19" t="n">
        <v>0.0668685508322035</v>
      </c>
      <c r="AE1795" s="19"/>
      <c r="AF1795" s="19" t="n">
        <v>0.0740742530471277</v>
      </c>
      <c r="AG1795" s="19" t="n">
        <v>0.0546331892704103</v>
      </c>
      <c r="AH1795" s="19" t="n">
        <v>0.0623517469233368</v>
      </c>
      <c r="AI1795" s="19"/>
      <c r="AJ1795" s="19" t="n">
        <v>0.0483349962277437</v>
      </c>
      <c r="AK1795" s="19" t="n">
        <v>0.0614539367549771</v>
      </c>
      <c r="AL1795" s="19" t="n">
        <v>0.0708814407672856</v>
      </c>
      <c r="AM1795" s="19" t="n">
        <v>0.249043524277688</v>
      </c>
      <c r="AN1795" s="19" t="n">
        <v>0.0540657089843872</v>
      </c>
      <c r="AO1795" s="19"/>
      <c r="AP1795" s="19" t="n">
        <v>0.0531099824805659</v>
      </c>
      <c r="AQ1795" s="19" t="n">
        <v>0.0557326740814994</v>
      </c>
      <c r="AR1795" s="19" t="n">
        <v>0.0485237201514849</v>
      </c>
      <c r="AS1795" s="19" t="n">
        <v>0.0651155698186291</v>
      </c>
      <c r="AT1795" s="19" t="n">
        <v>0.146874754384294</v>
      </c>
      <c r="AU1795" s="19"/>
      <c r="AV1795" s="19" t="n">
        <v>0.0639811747439379</v>
      </c>
      <c r="AW1795" s="19" t="n">
        <v>0.04044542542502</v>
      </c>
      <c r="AX1795" s="19" t="n">
        <v>0.0424349444053577</v>
      </c>
      <c r="AY1795" s="19" t="n">
        <v>0.0688505995350246</v>
      </c>
      <c r="AZ1795" s="19" t="n">
        <v>0.0971324365596571</v>
      </c>
      <c r="BA1795" s="19" t="n">
        <v>0.0537784373445981</v>
      </c>
      <c r="BB1795" s="19"/>
      <c r="BC1795" s="19" t="n">
        <v>0.0778113724709816</v>
      </c>
      <c r="BD1795" s="19" t="n">
        <v>0.0732718969430153</v>
      </c>
      <c r="BE1795" s="19" t="n">
        <v>0.0575091071899691</v>
      </c>
      <c r="BF1795" s="19" t="n">
        <v>0.0370789862684909</v>
      </c>
      <c r="BG1795" s="19" t="n">
        <v>0</v>
      </c>
    </row>
    <row r="1796">
      <c r="B1796" t="s">
        <v>655</v>
      </c>
      <c r="C1796" s="19" t="n">
        <v>0.0361932044964269</v>
      </c>
      <c r="D1796" s="19" t="n">
        <v>0.0302823925590094</v>
      </c>
      <c r="E1796" s="19" t="n">
        <v>0.0406084562729103</v>
      </c>
      <c r="F1796" s="19"/>
      <c r="G1796" s="19" t="n">
        <v>0.0195253070352806</v>
      </c>
      <c r="H1796" s="19" t="n">
        <v>0.0363117041374211</v>
      </c>
      <c r="I1796" s="19" t="n">
        <v>0.0232949649223287</v>
      </c>
      <c r="J1796" s="19" t="n">
        <v>0.0652533416222391</v>
      </c>
      <c r="K1796" s="19" t="n">
        <v>0.0381297963106225</v>
      </c>
      <c r="L1796" s="19" t="n">
        <v>0.0342568714948269</v>
      </c>
      <c r="M1796" s="19"/>
      <c r="N1796" s="19" t="n">
        <v>0.0253206233402819</v>
      </c>
      <c r="O1796" s="19" t="n">
        <v>0.0450494796601692</v>
      </c>
      <c r="P1796" s="19" t="n">
        <v>0.0392011556156562</v>
      </c>
      <c r="Q1796" s="19" t="n">
        <v>0.0367698473388285</v>
      </c>
      <c r="R1796" s="19"/>
      <c r="S1796" s="19" t="n">
        <v>0.0176543617083356</v>
      </c>
      <c r="T1796" s="19" t="n">
        <v>0.0169707720905493</v>
      </c>
      <c r="U1796" s="19" t="n">
        <v>0.0462194287102907</v>
      </c>
      <c r="V1796" s="19" t="n">
        <v>0.0548071147303408</v>
      </c>
      <c r="W1796" s="19" t="n">
        <v>0.024720801618275</v>
      </c>
      <c r="X1796" s="19" t="n">
        <v>0.0138872568484115</v>
      </c>
      <c r="Y1796" s="19" t="n">
        <v>0.0656381204594532</v>
      </c>
      <c r="Z1796" s="19" t="n">
        <v>0.0647135949215487</v>
      </c>
      <c r="AA1796" s="19" t="n">
        <v>0.0263546204383764</v>
      </c>
      <c r="AB1796" s="19" t="n">
        <v>0.0560704349737265</v>
      </c>
      <c r="AC1796" s="19" t="n">
        <v>0.0489087994058055</v>
      </c>
      <c r="AD1796" s="19" t="n">
        <v>0.0648217019512831</v>
      </c>
      <c r="AE1796" s="19"/>
      <c r="AF1796" s="19" t="n">
        <v>0.0518727646782989</v>
      </c>
      <c r="AG1796" s="19" t="n">
        <v>0.0275086426124477</v>
      </c>
      <c r="AH1796" s="19" t="n">
        <v>0.0357021583343841</v>
      </c>
      <c r="AI1796" s="19"/>
      <c r="AJ1796" s="19" t="n">
        <v>0.0300044911316643</v>
      </c>
      <c r="AK1796" s="19" t="n">
        <v>0.0352449273677955</v>
      </c>
      <c r="AL1796" s="19" t="n">
        <v>0.0237142095800851</v>
      </c>
      <c r="AM1796" s="19" t="n">
        <v>0.0808516597351472</v>
      </c>
      <c r="AN1796" s="19" t="n">
        <v>0.0437944319963079</v>
      </c>
      <c r="AO1796" s="19"/>
      <c r="AP1796" s="19" t="n">
        <v>0.0437791084685095</v>
      </c>
      <c r="AQ1796" s="19" t="n">
        <v>0.0169417944082468</v>
      </c>
      <c r="AR1796" s="19" t="n">
        <v>0.0294987829120741</v>
      </c>
      <c r="AS1796" s="19" t="n">
        <v>0.0562573389090404</v>
      </c>
      <c r="AT1796" s="19" t="n">
        <v>0.0803445098380357</v>
      </c>
      <c r="AU1796" s="19"/>
      <c r="AV1796" s="19" t="n">
        <v>0.0139367291585891</v>
      </c>
      <c r="AW1796" s="19" t="n">
        <v>0.0444508421948079</v>
      </c>
      <c r="AX1796" s="19" t="n">
        <v>0.0388104264561017</v>
      </c>
      <c r="AY1796" s="19" t="n">
        <v>0.0462470243291883</v>
      </c>
      <c r="AZ1796" s="19" t="n">
        <v>0.0519058951428234</v>
      </c>
      <c r="BA1796" s="19" t="n">
        <v>0.0242263995132673</v>
      </c>
      <c r="BB1796" s="19"/>
      <c r="BC1796" s="19" t="n">
        <v>0.0392684558678176</v>
      </c>
      <c r="BD1796" s="19" t="n">
        <v>0.0524256919633393</v>
      </c>
      <c r="BE1796" s="19" t="n">
        <v>0.0243386304549577</v>
      </c>
      <c r="BF1796" s="19" t="n">
        <v>0.0204670307870338</v>
      </c>
      <c r="BG1796" s="19" t="n">
        <v>0.0704647895573316</v>
      </c>
    </row>
    <row r="1797">
      <c r="B1797" t="s">
        <v>123</v>
      </c>
      <c r="C1797" s="19" t="n">
        <v>0.114138052019819</v>
      </c>
      <c r="D1797" s="19" t="n">
        <v>0.0869309087671621</v>
      </c>
      <c r="E1797" s="19" t="n">
        <v>0.141959255744355</v>
      </c>
      <c r="F1797" s="19"/>
      <c r="G1797" s="19" t="n">
        <v>0.0513183988001198</v>
      </c>
      <c r="H1797" s="19" t="n">
        <v>0.0432281949887595</v>
      </c>
      <c r="I1797" s="19" t="n">
        <v>0.123398219438789</v>
      </c>
      <c r="J1797" s="19" t="n">
        <v>0.0983631419021754</v>
      </c>
      <c r="K1797" s="19" t="n">
        <v>0.175274089345243</v>
      </c>
      <c r="L1797" s="19" t="n">
        <v>0.184854543041571</v>
      </c>
      <c r="M1797" s="19"/>
      <c r="N1797" s="19" t="n">
        <v>0.0874846605046942</v>
      </c>
      <c r="O1797" s="19" t="n">
        <v>0.0642475822921741</v>
      </c>
      <c r="P1797" s="19" t="n">
        <v>0.185337632237841</v>
      </c>
      <c r="Q1797" s="19" t="n">
        <v>0.134711707757099</v>
      </c>
      <c r="R1797" s="19"/>
      <c r="S1797" s="19" t="n">
        <v>0.067303682204511</v>
      </c>
      <c r="T1797" s="19" t="n">
        <v>0.131305197565493</v>
      </c>
      <c r="U1797" s="19" t="n">
        <v>0.141786757906247</v>
      </c>
      <c r="V1797" s="19" t="n">
        <v>0.157688423912656</v>
      </c>
      <c r="W1797" s="19" t="n">
        <v>0.0515908773847461</v>
      </c>
      <c r="X1797" s="19" t="n">
        <v>0.142448236465301</v>
      </c>
      <c r="Y1797" s="19" t="n">
        <v>0.0694041158829429</v>
      </c>
      <c r="Z1797" s="19" t="n">
        <v>0.131560992736744</v>
      </c>
      <c r="AA1797" s="19" t="n">
        <v>0.124457785405312</v>
      </c>
      <c r="AB1797" s="19" t="n">
        <v>0.161159373000561</v>
      </c>
      <c r="AC1797" s="19" t="n">
        <v>0.108127843911157</v>
      </c>
      <c r="AD1797" s="19" t="n">
        <v>0.0819628882832773</v>
      </c>
      <c r="AE1797" s="19"/>
      <c r="AF1797" s="19" t="n">
        <v>0.125179663480566</v>
      </c>
      <c r="AG1797" s="19" t="n">
        <v>0.116643052829063</v>
      </c>
      <c r="AH1797" s="19" t="n">
        <v>0.128826084865186</v>
      </c>
      <c r="AI1797" s="19"/>
      <c r="AJ1797" s="19" t="n">
        <v>0.130616321878588</v>
      </c>
      <c r="AK1797" s="19" t="n">
        <v>0.0575497556017499</v>
      </c>
      <c r="AL1797" s="19" t="n">
        <v>0.171625419829565</v>
      </c>
      <c r="AM1797" s="19" t="n">
        <v>0.0540435250879703</v>
      </c>
      <c r="AN1797" s="19" t="n">
        <v>0.143645888929139</v>
      </c>
      <c r="AO1797" s="19"/>
      <c r="AP1797" s="19" t="n">
        <v>0.141847681483477</v>
      </c>
      <c r="AQ1797" s="19" t="n">
        <v>0.0740905767329144</v>
      </c>
      <c r="AR1797" s="19" t="n">
        <v>0.087339887898083</v>
      </c>
      <c r="AS1797" s="19" t="n">
        <v>0.100630910056215</v>
      </c>
      <c r="AT1797" s="19" t="n">
        <v>0.153023688347082</v>
      </c>
      <c r="AU1797" s="19"/>
      <c r="AV1797" s="19" t="n">
        <v>0.0452019393192064</v>
      </c>
      <c r="AW1797" s="19" t="n">
        <v>0.133087251076251</v>
      </c>
      <c r="AX1797" s="19" t="n">
        <v>0.0591394036897319</v>
      </c>
      <c r="AY1797" s="19" t="n">
        <v>0.0866168400576886</v>
      </c>
      <c r="AZ1797" s="19" t="n">
        <v>0.128266066092504</v>
      </c>
      <c r="BA1797" s="19" t="n">
        <v>0.275072299758778</v>
      </c>
      <c r="BB1797" s="19"/>
      <c r="BC1797" s="19" t="n">
        <v>0.144411623605764</v>
      </c>
      <c r="BD1797" s="19" t="n">
        <v>0.111783484807216</v>
      </c>
      <c r="BE1797" s="19" t="n">
        <v>0.0909260934125985</v>
      </c>
      <c r="BF1797" s="19" t="n">
        <v>0.0652787906332193</v>
      </c>
      <c r="BG1797" s="19" t="n">
        <v>0.0602078164740485</v>
      </c>
    </row>
    <row r="1798">
      <c r="C1798" s="19"/>
      <c r="D1798" s="19"/>
      <c r="E1798" s="19"/>
      <c r="F1798" s="19"/>
      <c r="G1798" s="19"/>
      <c r="H1798" s="19"/>
      <c r="I1798" s="19"/>
      <c r="J1798" s="19"/>
      <c r="K1798" s="19"/>
      <c r="L1798" s="19"/>
      <c r="M1798" s="19"/>
      <c r="N1798" s="19"/>
      <c r="O1798" s="19"/>
      <c r="P1798" s="19"/>
      <c r="Q1798" s="19"/>
      <c r="R1798" s="19"/>
      <c r="S1798" s="19"/>
      <c r="T1798" s="19"/>
      <c r="U1798" s="19"/>
      <c r="V1798" s="19"/>
      <c r="W1798" s="19"/>
      <c r="X1798" s="19"/>
      <c r="Y1798" s="19"/>
      <c r="Z1798" s="19"/>
      <c r="AA1798" s="19"/>
      <c r="AB1798" s="19"/>
      <c r="AC1798" s="19"/>
      <c r="AD1798" s="19"/>
      <c r="AE1798" s="19"/>
      <c r="AF1798" s="19"/>
      <c r="AG1798" s="19"/>
      <c r="AH1798" s="19"/>
      <c r="AI1798" s="19"/>
      <c r="AJ1798" s="19"/>
      <c r="AK1798" s="19"/>
      <c r="AL1798" s="19"/>
      <c r="AM1798" s="19"/>
      <c r="AN1798" s="19"/>
      <c r="AO1798" s="19"/>
      <c r="AP1798" s="19"/>
      <c r="AQ1798" s="19"/>
      <c r="AR1798" s="19"/>
      <c r="AS1798" s="19"/>
      <c r="AT1798" s="19"/>
      <c r="AU1798" s="19"/>
      <c r="AV1798" s="19"/>
      <c r="AW1798" s="19"/>
      <c r="AX1798" s="19"/>
      <c r="AY1798" s="19"/>
      <c r="AZ1798" s="19"/>
      <c r="BA1798" s="19"/>
      <c r="BB1798" s="19"/>
      <c r="BC1798" s="19"/>
      <c r="BD1798" s="19"/>
      <c r="BE1798" s="19"/>
      <c r="BF1798" s="19"/>
      <c r="BG1798" s="19"/>
    </row>
    <row r="1799">
      <c r="B1799" s="7" t="s">
        <v>670</v>
      </c>
      <c r="C1799" s="19"/>
      <c r="D1799" s="19"/>
      <c r="E1799" s="19"/>
      <c r="F1799" s="19"/>
      <c r="G1799" s="19"/>
      <c r="H1799" s="19"/>
      <c r="I1799" s="19"/>
      <c r="J1799" s="19"/>
      <c r="K1799" s="19"/>
      <c r="L1799" s="19"/>
      <c r="M1799" s="19"/>
      <c r="N1799" s="19"/>
      <c r="O1799" s="19"/>
      <c r="P1799" s="19"/>
      <c r="Q1799" s="19"/>
      <c r="R1799" s="19"/>
      <c r="S1799" s="19"/>
      <c r="T1799" s="19"/>
      <c r="U1799" s="19"/>
      <c r="V1799" s="19"/>
      <c r="W1799" s="19"/>
      <c r="X1799" s="19"/>
      <c r="Y1799" s="19"/>
      <c r="Z1799" s="19"/>
      <c r="AA1799" s="19"/>
      <c r="AB1799" s="19"/>
      <c r="AC1799" s="19"/>
      <c r="AD1799" s="19"/>
      <c r="AE1799" s="19"/>
      <c r="AF1799" s="19"/>
      <c r="AG1799" s="19"/>
      <c r="AH1799" s="19"/>
      <c r="AI1799" s="19"/>
      <c r="AJ1799" s="19"/>
      <c r="AK1799" s="19"/>
      <c r="AL1799" s="19"/>
      <c r="AM1799" s="19"/>
      <c r="AN1799" s="19"/>
      <c r="AO1799" s="19"/>
      <c r="AP1799" s="19"/>
      <c r="AQ1799" s="19"/>
      <c r="AR1799" s="19"/>
      <c r="AS1799" s="19"/>
      <c r="AT1799" s="19"/>
      <c r="AU1799" s="19"/>
      <c r="AV1799" s="19"/>
      <c r="AW1799" s="19"/>
      <c r="AX1799" s="19"/>
      <c r="AY1799" s="19"/>
      <c r="AZ1799" s="19"/>
      <c r="BA1799" s="19"/>
      <c r="BB1799" s="19"/>
      <c r="BC1799" s="19"/>
      <c r="BD1799" s="19"/>
      <c r="BE1799" s="19"/>
      <c r="BF1799" s="19"/>
      <c r="BG1799" s="19"/>
    </row>
    <row r="1800">
      <c r="B1800" s="26" t="s">
        <v>331</v>
      </c>
      <c r="C1800" s="19"/>
      <c r="D1800" s="19"/>
      <c r="E1800" s="19"/>
      <c r="F1800" s="19"/>
      <c r="G1800" s="19"/>
      <c r="H1800" s="19"/>
      <c r="I1800" s="19"/>
      <c r="J1800" s="19"/>
      <c r="K1800" s="19"/>
      <c r="L1800" s="19"/>
      <c r="M1800" s="19"/>
      <c r="N1800" s="19"/>
      <c r="O1800" s="19"/>
      <c r="P1800" s="19"/>
      <c r="Q1800" s="19"/>
      <c r="R1800" s="19"/>
      <c r="S1800" s="19"/>
      <c r="T1800" s="19"/>
      <c r="U1800" s="19"/>
      <c r="V1800" s="19"/>
      <c r="W1800" s="19"/>
      <c r="X1800" s="19"/>
      <c r="Y1800" s="19"/>
      <c r="Z1800" s="19"/>
      <c r="AA1800" s="19"/>
      <c r="AB1800" s="19"/>
      <c r="AC1800" s="19"/>
      <c r="AD1800" s="19"/>
      <c r="AE1800" s="19"/>
      <c r="AF1800" s="19"/>
      <c r="AG1800" s="19"/>
      <c r="AH1800" s="19"/>
      <c r="AI1800" s="19"/>
      <c r="AJ1800" s="19"/>
      <c r="AK1800" s="19"/>
      <c r="AL1800" s="19"/>
      <c r="AM1800" s="19"/>
      <c r="AN1800" s="19"/>
      <c r="AO1800" s="19"/>
      <c r="AP1800" s="19"/>
      <c r="AQ1800" s="19"/>
      <c r="AR1800" s="19"/>
      <c r="AS1800" s="19"/>
      <c r="AT1800" s="19"/>
      <c r="AU1800" s="19"/>
      <c r="AV1800" s="19"/>
      <c r="AW1800" s="19"/>
      <c r="AX1800" s="19"/>
      <c r="AY1800" s="19"/>
      <c r="AZ1800" s="19"/>
      <c r="BA1800" s="19"/>
      <c r="BB1800" s="19"/>
      <c r="BC1800" s="19"/>
      <c r="BD1800" s="19"/>
      <c r="BE1800" s="19"/>
      <c r="BF1800" s="19"/>
      <c r="BG1800" s="19"/>
    </row>
    <row r="1801">
      <c r="B1801" t="s">
        <v>649</v>
      </c>
      <c r="C1801" s="19" t="n">
        <v>0.0577794917052175</v>
      </c>
      <c r="D1801" s="19" t="n">
        <v>0.0536712718213849</v>
      </c>
      <c r="E1801" s="19" t="n">
        <v>0.0623296460314535</v>
      </c>
      <c r="F1801" s="19"/>
      <c r="G1801" s="19" t="n">
        <v>0.0711005185570409</v>
      </c>
      <c r="H1801" s="19" t="n">
        <v>0.108526775097414</v>
      </c>
      <c r="I1801" s="19" t="n">
        <v>0.100357821090908</v>
      </c>
      <c r="J1801" s="19" t="n">
        <v>0.0261141309146802</v>
      </c>
      <c r="K1801" s="19" t="n">
        <v>0.0226217526142289</v>
      </c>
      <c r="L1801" s="19" t="n">
        <v>0.0184661738460774</v>
      </c>
      <c r="M1801" s="19"/>
      <c r="N1801" s="19" t="n">
        <v>0.0900065738429434</v>
      </c>
      <c r="O1801" s="19" t="n">
        <v>0.0658780656417074</v>
      </c>
      <c r="P1801" s="19" t="n">
        <v>0.0270210275520701</v>
      </c>
      <c r="Q1801" s="19" t="n">
        <v>0.0396995353271476</v>
      </c>
      <c r="R1801" s="19"/>
      <c r="S1801" s="19" t="n">
        <v>0.100165349108886</v>
      </c>
      <c r="T1801" s="19" t="n">
        <v>0.046034333969399</v>
      </c>
      <c r="U1801" s="19" t="n">
        <v>0.0381304468545039</v>
      </c>
      <c r="V1801" s="19" t="n">
        <v>0.0411572481220804</v>
      </c>
      <c r="W1801" s="19" t="n">
        <v>0.0391310797640016</v>
      </c>
      <c r="X1801" s="19" t="n">
        <v>0.12579179415394</v>
      </c>
      <c r="Y1801" s="19" t="n">
        <v>0.0572318165017378</v>
      </c>
      <c r="Z1801" s="19" t="n">
        <v>0</v>
      </c>
      <c r="AA1801" s="19" t="n">
        <v>0.0206579053248454</v>
      </c>
      <c r="AB1801" s="19" t="n">
        <v>0.0321412909125649</v>
      </c>
      <c r="AC1801" s="19" t="n">
        <v>0.0920541362548141</v>
      </c>
      <c r="AD1801" s="19" t="n">
        <v>0.0641490587988505</v>
      </c>
      <c r="AE1801" s="19"/>
      <c r="AF1801" s="19" t="n">
        <v>0.0352313826654512</v>
      </c>
      <c r="AG1801" s="19" t="n">
        <v>0.0730034489856034</v>
      </c>
      <c r="AH1801" s="19" t="n">
        <v>0.0709071953048523</v>
      </c>
      <c r="AI1801" s="19"/>
      <c r="AJ1801" s="19" t="n">
        <v>0.0425313789195716</v>
      </c>
      <c r="AK1801" s="19" t="n">
        <v>0.0825829448764023</v>
      </c>
      <c r="AL1801" s="19" t="n">
        <v>0.0924753246302614</v>
      </c>
      <c r="AM1801" s="19" t="n">
        <v>0</v>
      </c>
      <c r="AN1801" s="19" t="n">
        <v>0.0625741579346215</v>
      </c>
      <c r="AO1801" s="19"/>
      <c r="AP1801" s="19" t="n">
        <v>0.0368342292702922</v>
      </c>
      <c r="AQ1801" s="19" t="n">
        <v>0.0854810658172108</v>
      </c>
      <c r="AR1801" s="19" t="n">
        <v>0.0510069563578078</v>
      </c>
      <c r="AS1801" s="19" t="n">
        <v>0.0326503321154052</v>
      </c>
      <c r="AT1801" s="19" t="n">
        <v>0</v>
      </c>
      <c r="AU1801" s="19"/>
      <c r="AV1801" s="19" t="n">
        <v>0.114785657998685</v>
      </c>
      <c r="AW1801" s="19" t="n">
        <v>0.0356781287846919</v>
      </c>
      <c r="AX1801" s="19" t="n">
        <v>0.0293643453081334</v>
      </c>
      <c r="AY1801" s="19" t="n">
        <v>0.0356522021253553</v>
      </c>
      <c r="AZ1801" s="19" t="n">
        <v>0.0523081086484517</v>
      </c>
      <c r="BA1801" s="19" t="n">
        <v>0.0219074662007017</v>
      </c>
      <c r="BB1801" s="19"/>
      <c r="BC1801" s="19" t="n">
        <v>0.042225249199049</v>
      </c>
      <c r="BD1801" s="19" t="n">
        <v>0.0276378561299597</v>
      </c>
      <c r="BE1801" s="19" t="n">
        <v>0.0879855747974556</v>
      </c>
      <c r="BF1801" s="19" t="n">
        <v>0.0818807346206911</v>
      </c>
      <c r="BG1801" s="19" t="n">
        <v>0.304834778629006</v>
      </c>
    </row>
    <row r="1802">
      <c r="B1802" t="s">
        <v>650</v>
      </c>
      <c r="C1802" s="19" t="n">
        <v>0.134296817471868</v>
      </c>
      <c r="D1802" s="19" t="n">
        <v>0.175518170415287</v>
      </c>
      <c r="E1802" s="19" t="n">
        <v>0.0947912444150448</v>
      </c>
      <c r="F1802" s="19"/>
      <c r="G1802" s="19" t="n">
        <v>0.22173166724354</v>
      </c>
      <c r="H1802" s="19" t="n">
        <v>0.192839035395395</v>
      </c>
      <c r="I1802" s="19" t="n">
        <v>0.103882750699662</v>
      </c>
      <c r="J1802" s="19" t="n">
        <v>0.126630625145423</v>
      </c>
      <c r="K1802" s="19" t="n">
        <v>0.0569104480454604</v>
      </c>
      <c r="L1802" s="19" t="n">
        <v>0.101929338422723</v>
      </c>
      <c r="M1802" s="19"/>
      <c r="N1802" s="19" t="n">
        <v>0.174337064140347</v>
      </c>
      <c r="O1802" s="19" t="n">
        <v>0.152155059168503</v>
      </c>
      <c r="P1802" s="19" t="n">
        <v>0.0952429554786272</v>
      </c>
      <c r="Q1802" s="19" t="n">
        <v>0.10037584646119</v>
      </c>
      <c r="R1802" s="19"/>
      <c r="S1802" s="19" t="n">
        <v>0.191700459217299</v>
      </c>
      <c r="T1802" s="19" t="n">
        <v>0.0741489767388532</v>
      </c>
      <c r="U1802" s="19" t="n">
        <v>0.14788416705033</v>
      </c>
      <c r="V1802" s="19" t="n">
        <v>0.119957427814307</v>
      </c>
      <c r="W1802" s="19" t="n">
        <v>0.207624822303986</v>
      </c>
      <c r="X1802" s="19" t="n">
        <v>0.0932087431075366</v>
      </c>
      <c r="Y1802" s="19" t="n">
        <v>0.119010163384497</v>
      </c>
      <c r="Z1802" s="19" t="n">
        <v>0.127211740800507</v>
      </c>
      <c r="AA1802" s="19" t="n">
        <v>0.122814429444742</v>
      </c>
      <c r="AB1802" s="19" t="n">
        <v>0.127116072172395</v>
      </c>
      <c r="AC1802" s="19" t="n">
        <v>0.146183455021533</v>
      </c>
      <c r="AD1802" s="19" t="n">
        <v>0.119963651393633</v>
      </c>
      <c r="AE1802" s="19"/>
      <c r="AF1802" s="19" t="n">
        <v>0.115039947175079</v>
      </c>
      <c r="AG1802" s="19" t="n">
        <v>0.138142187846888</v>
      </c>
      <c r="AH1802" s="19" t="n">
        <v>0.134746984882048</v>
      </c>
      <c r="AI1802" s="19"/>
      <c r="AJ1802" s="19" t="n">
        <v>0.134665397266921</v>
      </c>
      <c r="AK1802" s="19" t="n">
        <v>0.163017551917407</v>
      </c>
      <c r="AL1802" s="19" t="n">
        <v>0.142563709866243</v>
      </c>
      <c r="AM1802" s="19" t="n">
        <v>0.0863406394159424</v>
      </c>
      <c r="AN1802" s="19" t="n">
        <v>0.0963504132948117</v>
      </c>
      <c r="AO1802" s="19"/>
      <c r="AP1802" s="19" t="n">
        <v>0.158410730871447</v>
      </c>
      <c r="AQ1802" s="19" t="n">
        <v>0.168156504768787</v>
      </c>
      <c r="AR1802" s="19" t="n">
        <v>0.126581828215275</v>
      </c>
      <c r="AS1802" s="19" t="n">
        <v>0.11363606163032</v>
      </c>
      <c r="AT1802" s="19" t="n">
        <v>0.109497339924448</v>
      </c>
      <c r="AU1802" s="19"/>
      <c r="AV1802" s="19" t="n">
        <v>0.192206142015511</v>
      </c>
      <c r="AW1802" s="19" t="n">
        <v>0.147913275297723</v>
      </c>
      <c r="AX1802" s="19" t="n">
        <v>0.117578980984119</v>
      </c>
      <c r="AY1802" s="19" t="n">
        <v>0.116672438088223</v>
      </c>
      <c r="AZ1802" s="19" t="n">
        <v>0.0872211157425581</v>
      </c>
      <c r="BA1802" s="19" t="n">
        <v>0.092237325585706</v>
      </c>
      <c r="BB1802" s="19"/>
      <c r="BC1802" s="19" t="n">
        <v>0.0708950334003924</v>
      </c>
      <c r="BD1802" s="19" t="n">
        <v>0.123748476165936</v>
      </c>
      <c r="BE1802" s="19" t="n">
        <v>0.163661836827421</v>
      </c>
      <c r="BF1802" s="19" t="n">
        <v>0.187913300218162</v>
      </c>
      <c r="BG1802" s="19" t="n">
        <v>0.308320574741982</v>
      </c>
    </row>
    <row r="1803">
      <c r="B1803" t="s">
        <v>651</v>
      </c>
      <c r="C1803" s="19" t="n">
        <v>0.242077294623157</v>
      </c>
      <c r="D1803" s="19" t="n">
        <v>0.245186049553927</v>
      </c>
      <c r="E1803" s="19" t="n">
        <v>0.239129578993367</v>
      </c>
      <c r="F1803" s="19"/>
      <c r="G1803" s="19" t="n">
        <v>0.228975415072064</v>
      </c>
      <c r="H1803" s="19" t="n">
        <v>0.274206795322557</v>
      </c>
      <c r="I1803" s="19" t="n">
        <v>0.312810505425656</v>
      </c>
      <c r="J1803" s="19" t="n">
        <v>0.23871909073782</v>
      </c>
      <c r="K1803" s="19" t="n">
        <v>0.194440582056177</v>
      </c>
      <c r="L1803" s="19" t="n">
        <v>0.200431538812278</v>
      </c>
      <c r="M1803" s="19"/>
      <c r="N1803" s="19" t="n">
        <v>0.261254802473939</v>
      </c>
      <c r="O1803" s="19" t="n">
        <v>0.253058809943681</v>
      </c>
      <c r="P1803" s="19" t="n">
        <v>0.210232386901087</v>
      </c>
      <c r="Q1803" s="19" t="n">
        <v>0.237791690259053</v>
      </c>
      <c r="R1803" s="19"/>
      <c r="S1803" s="19" t="n">
        <v>0.304203469759912</v>
      </c>
      <c r="T1803" s="19" t="n">
        <v>0.262438402131884</v>
      </c>
      <c r="U1803" s="19" t="n">
        <v>0.148685306748909</v>
      </c>
      <c r="V1803" s="19" t="n">
        <v>0.223430528761603</v>
      </c>
      <c r="W1803" s="19" t="n">
        <v>0.202117003990221</v>
      </c>
      <c r="X1803" s="19" t="n">
        <v>0.197809181993066</v>
      </c>
      <c r="Y1803" s="19" t="n">
        <v>0.219537007727976</v>
      </c>
      <c r="Z1803" s="19" t="n">
        <v>0.219862299550714</v>
      </c>
      <c r="AA1803" s="19" t="n">
        <v>0.311448192974587</v>
      </c>
      <c r="AB1803" s="19" t="n">
        <v>0.257694572482733</v>
      </c>
      <c r="AC1803" s="19" t="n">
        <v>0.214503900344943</v>
      </c>
      <c r="AD1803" s="19" t="n">
        <v>0.228295412552328</v>
      </c>
      <c r="AE1803" s="19"/>
      <c r="AF1803" s="19" t="n">
        <v>0.249217429484363</v>
      </c>
      <c r="AG1803" s="19" t="n">
        <v>0.22804028519061</v>
      </c>
      <c r="AH1803" s="19" t="n">
        <v>0.249972265006701</v>
      </c>
      <c r="AI1803" s="19"/>
      <c r="AJ1803" s="19" t="n">
        <v>0.250299215737822</v>
      </c>
      <c r="AK1803" s="19" t="n">
        <v>0.267650894708706</v>
      </c>
      <c r="AL1803" s="19" t="n">
        <v>0.179306578426172</v>
      </c>
      <c r="AM1803" s="19" t="n">
        <v>0.392553064055861</v>
      </c>
      <c r="AN1803" s="19" t="n">
        <v>0.250365550772481</v>
      </c>
      <c r="AO1803" s="19"/>
      <c r="AP1803" s="19" t="n">
        <v>0.222596230489497</v>
      </c>
      <c r="AQ1803" s="19" t="n">
        <v>0.282911857652849</v>
      </c>
      <c r="AR1803" s="19" t="n">
        <v>0.268900130987057</v>
      </c>
      <c r="AS1803" s="19" t="n">
        <v>0.246978731356609</v>
      </c>
      <c r="AT1803" s="19" t="n">
        <v>0.25015299245733</v>
      </c>
      <c r="AU1803" s="19"/>
      <c r="AV1803" s="19" t="n">
        <v>0.276085218055322</v>
      </c>
      <c r="AW1803" s="19" t="n">
        <v>0.25119816024071</v>
      </c>
      <c r="AX1803" s="19" t="n">
        <v>0.278002861824258</v>
      </c>
      <c r="AY1803" s="19" t="n">
        <v>0.267133294095729</v>
      </c>
      <c r="AZ1803" s="19" t="n">
        <v>0.283969655904903</v>
      </c>
      <c r="BA1803" s="19" t="n">
        <v>0.131737955579747</v>
      </c>
      <c r="BB1803" s="19"/>
      <c r="BC1803" s="19" t="n">
        <v>0.219628753379381</v>
      </c>
      <c r="BD1803" s="19" t="n">
        <v>0.230113465192713</v>
      </c>
      <c r="BE1803" s="19" t="n">
        <v>0.277270259442299</v>
      </c>
      <c r="BF1803" s="19" t="n">
        <v>0.306499354577743</v>
      </c>
      <c r="BG1803" s="19" t="n">
        <v>0.0857165650971286</v>
      </c>
    </row>
    <row r="1804">
      <c r="B1804" t="s">
        <v>652</v>
      </c>
      <c r="C1804" s="19" t="n">
        <v>0.161610789848552</v>
      </c>
      <c r="D1804" s="19" t="n">
        <v>0.172431195758608</v>
      </c>
      <c r="E1804" s="19" t="n">
        <v>0.147409361988713</v>
      </c>
      <c r="F1804" s="19"/>
      <c r="G1804" s="19" t="n">
        <v>0.181807135971011</v>
      </c>
      <c r="H1804" s="19" t="n">
        <v>0.157966927135271</v>
      </c>
      <c r="I1804" s="19" t="n">
        <v>0.14998553999825</v>
      </c>
      <c r="J1804" s="19" t="n">
        <v>0.172065975865706</v>
      </c>
      <c r="K1804" s="19" t="n">
        <v>0.20533245386173</v>
      </c>
      <c r="L1804" s="19" t="n">
        <v>0.124090693841056</v>
      </c>
      <c r="M1804" s="19"/>
      <c r="N1804" s="19" t="n">
        <v>0.145419845417122</v>
      </c>
      <c r="O1804" s="19" t="n">
        <v>0.188157781156063</v>
      </c>
      <c r="P1804" s="19" t="n">
        <v>0.177806357679405</v>
      </c>
      <c r="Q1804" s="19" t="n">
        <v>0.138063511661244</v>
      </c>
      <c r="R1804" s="19"/>
      <c r="S1804" s="19" t="n">
        <v>0.118275474253118</v>
      </c>
      <c r="T1804" s="19" t="n">
        <v>0.153682238538625</v>
      </c>
      <c r="U1804" s="19" t="n">
        <v>0.195561161645911</v>
      </c>
      <c r="V1804" s="19" t="n">
        <v>0.166397451782392</v>
      </c>
      <c r="W1804" s="19" t="n">
        <v>0.216787160144333</v>
      </c>
      <c r="X1804" s="19" t="n">
        <v>0.17270970378564</v>
      </c>
      <c r="Y1804" s="19" t="n">
        <v>0.169122386438981</v>
      </c>
      <c r="Z1804" s="19" t="n">
        <v>0.153965686472156</v>
      </c>
      <c r="AA1804" s="19" t="n">
        <v>0.173919344383741</v>
      </c>
      <c r="AB1804" s="19" t="n">
        <v>0.146145345256846</v>
      </c>
      <c r="AC1804" s="19" t="n">
        <v>0.132557404085238</v>
      </c>
      <c r="AD1804" s="19" t="n">
        <v>0.172711235586679</v>
      </c>
      <c r="AE1804" s="19"/>
      <c r="AF1804" s="19" t="n">
        <v>0.163393507103363</v>
      </c>
      <c r="AG1804" s="19" t="n">
        <v>0.168002945312716</v>
      </c>
      <c r="AH1804" s="19" t="n">
        <v>0.101551792820109</v>
      </c>
      <c r="AI1804" s="19"/>
      <c r="AJ1804" s="19" t="n">
        <v>0.165875591678793</v>
      </c>
      <c r="AK1804" s="19" t="n">
        <v>0.155367121773968</v>
      </c>
      <c r="AL1804" s="19" t="n">
        <v>0.163376070708006</v>
      </c>
      <c r="AM1804" s="19" t="n">
        <v>0.146302031970286</v>
      </c>
      <c r="AN1804" s="19" t="n">
        <v>0.117988833148548</v>
      </c>
      <c r="AO1804" s="19"/>
      <c r="AP1804" s="19" t="n">
        <v>0.157195457395181</v>
      </c>
      <c r="AQ1804" s="19" t="n">
        <v>0.140260078828748</v>
      </c>
      <c r="AR1804" s="19" t="n">
        <v>0.220477585444688</v>
      </c>
      <c r="AS1804" s="19" t="n">
        <v>0.172542911909466</v>
      </c>
      <c r="AT1804" s="19" t="n">
        <v>0.0622075687827621</v>
      </c>
      <c r="AU1804" s="19"/>
      <c r="AV1804" s="19" t="n">
        <v>0.147340417295471</v>
      </c>
      <c r="AW1804" s="19" t="n">
        <v>0.140033684759801</v>
      </c>
      <c r="AX1804" s="19" t="n">
        <v>0.209334340384646</v>
      </c>
      <c r="AY1804" s="19" t="n">
        <v>0.16837001438149</v>
      </c>
      <c r="AZ1804" s="19" t="n">
        <v>0.145331060914241</v>
      </c>
      <c r="BA1804" s="19" t="n">
        <v>0.175435223563015</v>
      </c>
      <c r="BB1804" s="19"/>
      <c r="BC1804" s="19" t="n">
        <v>0.159652247138843</v>
      </c>
      <c r="BD1804" s="19" t="n">
        <v>0.155790025575598</v>
      </c>
      <c r="BE1804" s="19" t="n">
        <v>0.157701005299528</v>
      </c>
      <c r="BF1804" s="19" t="n">
        <v>0.183599802894072</v>
      </c>
      <c r="BG1804" s="19" t="n">
        <v>0.0623163225899925</v>
      </c>
    </row>
    <row r="1805">
      <c r="B1805" t="s">
        <v>653</v>
      </c>
      <c r="C1805" s="19" t="n">
        <v>0.15585176907467</v>
      </c>
      <c r="D1805" s="19" t="n">
        <v>0.144115606946111</v>
      </c>
      <c r="E1805" s="19" t="n">
        <v>0.168771103517816</v>
      </c>
      <c r="F1805" s="19"/>
      <c r="G1805" s="19" t="n">
        <v>0.121242786059366</v>
      </c>
      <c r="H1805" s="19" t="n">
        <v>0.13551876486857</v>
      </c>
      <c r="I1805" s="19" t="n">
        <v>0.112029037060241</v>
      </c>
      <c r="J1805" s="19" t="n">
        <v>0.180870107066727</v>
      </c>
      <c r="K1805" s="19" t="n">
        <v>0.201118032667261</v>
      </c>
      <c r="L1805" s="19" t="n">
        <v>0.184433537130021</v>
      </c>
      <c r="M1805" s="19"/>
      <c r="N1805" s="19" t="n">
        <v>0.145320998337838</v>
      </c>
      <c r="O1805" s="19" t="n">
        <v>0.102402849066161</v>
      </c>
      <c r="P1805" s="19" t="n">
        <v>0.169736835795042</v>
      </c>
      <c r="Q1805" s="19" t="n">
        <v>0.213368097547857</v>
      </c>
      <c r="R1805" s="19"/>
      <c r="S1805" s="19" t="n">
        <v>0.0867528005888867</v>
      </c>
      <c r="T1805" s="19" t="n">
        <v>0.196451651535987</v>
      </c>
      <c r="U1805" s="19" t="n">
        <v>0.117795129608945</v>
      </c>
      <c r="V1805" s="19" t="n">
        <v>0.194429071840178</v>
      </c>
      <c r="W1805" s="19" t="n">
        <v>0.149955094463762</v>
      </c>
      <c r="X1805" s="19" t="n">
        <v>0.205197795928812</v>
      </c>
      <c r="Y1805" s="19" t="n">
        <v>0.158619550782382</v>
      </c>
      <c r="Z1805" s="19" t="n">
        <v>0.174333452289021</v>
      </c>
      <c r="AA1805" s="19" t="n">
        <v>0.173468822906793</v>
      </c>
      <c r="AB1805" s="19" t="n">
        <v>0.115211817183935</v>
      </c>
      <c r="AC1805" s="19" t="n">
        <v>0.186923136957869</v>
      </c>
      <c r="AD1805" s="19" t="n">
        <v>0.173337659419466</v>
      </c>
      <c r="AE1805" s="19"/>
      <c r="AF1805" s="19" t="n">
        <v>0.140262223858799</v>
      </c>
      <c r="AG1805" s="19" t="n">
        <v>0.165282424943114</v>
      </c>
      <c r="AH1805" s="19" t="n">
        <v>0.175870357236162</v>
      </c>
      <c r="AI1805" s="19"/>
      <c r="AJ1805" s="19" t="n">
        <v>0.147442764090477</v>
      </c>
      <c r="AK1805" s="19" t="n">
        <v>0.137966241752395</v>
      </c>
      <c r="AL1805" s="19" t="n">
        <v>0.21268301330562</v>
      </c>
      <c r="AM1805" s="19" t="n">
        <v>0.072708854224475</v>
      </c>
      <c r="AN1805" s="19" t="n">
        <v>0.155412149188656</v>
      </c>
      <c r="AO1805" s="19"/>
      <c r="AP1805" s="19" t="n">
        <v>0.15872870566038</v>
      </c>
      <c r="AQ1805" s="19" t="n">
        <v>0.150665700786884</v>
      </c>
      <c r="AR1805" s="19" t="n">
        <v>0.160856593595148</v>
      </c>
      <c r="AS1805" s="19" t="n">
        <v>0.169698349089865</v>
      </c>
      <c r="AT1805" s="19" t="n">
        <v>0.135175729279113</v>
      </c>
      <c r="AU1805" s="19"/>
      <c r="AV1805" s="19" t="n">
        <v>0.129936082049098</v>
      </c>
      <c r="AW1805" s="19" t="n">
        <v>0.170122053149333</v>
      </c>
      <c r="AX1805" s="19" t="n">
        <v>0.16584887149076</v>
      </c>
      <c r="AY1805" s="19" t="n">
        <v>0.175300743417989</v>
      </c>
      <c r="AZ1805" s="19" t="n">
        <v>0.0893283025343042</v>
      </c>
      <c r="BA1805" s="19" t="n">
        <v>0.162206698152579</v>
      </c>
      <c r="BB1805" s="19"/>
      <c r="BC1805" s="19" t="n">
        <v>0.207563731127392</v>
      </c>
      <c r="BD1805" s="19" t="n">
        <v>0.205908471573</v>
      </c>
      <c r="BE1805" s="19" t="n">
        <v>0.110600844653891</v>
      </c>
      <c r="BF1805" s="19" t="n">
        <v>0.0942670844389862</v>
      </c>
      <c r="BG1805" s="19" t="n">
        <v>0.0667296802229067</v>
      </c>
    </row>
    <row r="1806">
      <c r="B1806" t="s">
        <v>654</v>
      </c>
      <c r="C1806" s="19" t="n">
        <v>0.0722286552974604</v>
      </c>
      <c r="D1806" s="19" t="n">
        <v>0.0708676761089111</v>
      </c>
      <c r="E1806" s="19" t="n">
        <v>0.07419328007534</v>
      </c>
      <c r="F1806" s="19"/>
      <c r="G1806" s="19" t="n">
        <v>0.0977909897787929</v>
      </c>
      <c r="H1806" s="19" t="n">
        <v>0.0582240694315645</v>
      </c>
      <c r="I1806" s="19" t="n">
        <v>0.0481655972594023</v>
      </c>
      <c r="J1806" s="19" t="n">
        <v>0.0643496758285414</v>
      </c>
      <c r="K1806" s="19" t="n">
        <v>0.0649365974536382</v>
      </c>
      <c r="L1806" s="19" t="n">
        <v>0.0958436603155676</v>
      </c>
      <c r="M1806" s="19"/>
      <c r="N1806" s="19" t="n">
        <v>0.0628533121508026</v>
      </c>
      <c r="O1806" s="19" t="n">
        <v>0.0634036338508</v>
      </c>
      <c r="P1806" s="19" t="n">
        <v>0.0778191356034758</v>
      </c>
      <c r="Q1806" s="19" t="n">
        <v>0.0878028196919283</v>
      </c>
      <c r="R1806" s="19"/>
      <c r="S1806" s="19" t="n">
        <v>0.0781078489464357</v>
      </c>
      <c r="T1806" s="19" t="n">
        <v>0.110985234671819</v>
      </c>
      <c r="U1806" s="19" t="n">
        <v>0.110435279292458</v>
      </c>
      <c r="V1806" s="19" t="n">
        <v>0.0257223247634146</v>
      </c>
      <c r="W1806" s="19" t="n">
        <v>0.079594006748883</v>
      </c>
      <c r="X1806" s="19" t="n">
        <v>0.0422223812824878</v>
      </c>
      <c r="Y1806" s="19" t="n">
        <v>0.103874951978626</v>
      </c>
      <c r="Z1806" s="19" t="n">
        <v>0.128040920321986</v>
      </c>
      <c r="AA1806" s="19" t="n">
        <v>0.0579153223479956</v>
      </c>
      <c r="AB1806" s="19" t="n">
        <v>0.0331904384781154</v>
      </c>
      <c r="AC1806" s="19" t="n">
        <v>0.052950316641171</v>
      </c>
      <c r="AD1806" s="19" t="n">
        <v>0.0278898411822792</v>
      </c>
      <c r="AE1806" s="19"/>
      <c r="AF1806" s="19" t="n">
        <v>0.092380109422555</v>
      </c>
      <c r="AG1806" s="19" t="n">
        <v>0.054030556013827</v>
      </c>
      <c r="AH1806" s="19" t="n">
        <v>0.0543034093046626</v>
      </c>
      <c r="AI1806" s="19"/>
      <c r="AJ1806" s="19" t="n">
        <v>0.0564321288124882</v>
      </c>
      <c r="AK1806" s="19" t="n">
        <v>0.0521512553023666</v>
      </c>
      <c r="AL1806" s="19" t="n">
        <v>0.069106502435963</v>
      </c>
      <c r="AM1806" s="19" t="n">
        <v>0.0876612924756203</v>
      </c>
      <c r="AN1806" s="19" t="n">
        <v>0.125572246447314</v>
      </c>
      <c r="AO1806" s="19"/>
      <c r="AP1806" s="19" t="n">
        <v>0.0601475592615594</v>
      </c>
      <c r="AQ1806" s="19" t="n">
        <v>0.0618634858992777</v>
      </c>
      <c r="AR1806" s="19" t="n">
        <v>0.0436580359211454</v>
      </c>
      <c r="AS1806" s="19" t="n">
        <v>0.0706573350317379</v>
      </c>
      <c r="AT1806" s="19" t="n">
        <v>0.0708024435668353</v>
      </c>
      <c r="AU1806" s="19"/>
      <c r="AV1806" s="19" t="n">
        <v>0.0606271636042636</v>
      </c>
      <c r="AW1806" s="19" t="n">
        <v>0.0788383235219813</v>
      </c>
      <c r="AX1806" s="19" t="n">
        <v>0.0715886100272247</v>
      </c>
      <c r="AY1806" s="19" t="n">
        <v>0.0728869663855381</v>
      </c>
      <c r="AZ1806" s="19" t="n">
        <v>0.0969479994031011</v>
      </c>
      <c r="BA1806" s="19" t="n">
        <v>0.0357422310978598</v>
      </c>
      <c r="BB1806" s="19"/>
      <c r="BC1806" s="19" t="n">
        <v>0.0913425882280939</v>
      </c>
      <c r="BD1806" s="19" t="n">
        <v>0.0564808265135922</v>
      </c>
      <c r="BE1806" s="19" t="n">
        <v>0.0656654624448622</v>
      </c>
      <c r="BF1806" s="19" t="n">
        <v>0.0565241815114854</v>
      </c>
      <c r="BG1806" s="19" t="n">
        <v>0.0602078164740485</v>
      </c>
    </row>
    <row r="1807">
      <c r="B1807" t="s">
        <v>655</v>
      </c>
      <c r="C1807" s="19" t="n">
        <v>0.0662358447845892</v>
      </c>
      <c r="D1807" s="19" t="n">
        <v>0.0521166397402244</v>
      </c>
      <c r="E1807" s="19" t="n">
        <v>0.0790069165234727</v>
      </c>
      <c r="F1807" s="19"/>
      <c r="G1807" s="19" t="n">
        <v>0.0322099445321384</v>
      </c>
      <c r="H1807" s="19" t="n">
        <v>0.0307545967420702</v>
      </c>
      <c r="I1807" s="19" t="n">
        <v>0.067374682404839</v>
      </c>
      <c r="J1807" s="19" t="n">
        <v>0.0906444757239481</v>
      </c>
      <c r="K1807" s="19" t="n">
        <v>0.0645017321343216</v>
      </c>
      <c r="L1807" s="19" t="n">
        <v>0.101301354753703</v>
      </c>
      <c r="M1807" s="19"/>
      <c r="N1807" s="19" t="n">
        <v>0.0373444977698087</v>
      </c>
      <c r="O1807" s="19" t="n">
        <v>0.0950583374217918</v>
      </c>
      <c r="P1807" s="19" t="n">
        <v>0.067211732080209</v>
      </c>
      <c r="Q1807" s="19" t="n">
        <v>0.0683123316312218</v>
      </c>
      <c r="R1807" s="19"/>
      <c r="S1807" s="19" t="n">
        <v>0.0435205634509188</v>
      </c>
      <c r="T1807" s="19" t="n">
        <v>0.0515885519956083</v>
      </c>
      <c r="U1807" s="19" t="n">
        <v>0.114251822130193</v>
      </c>
      <c r="V1807" s="19" t="n">
        <v>0.126169305364605</v>
      </c>
      <c r="W1807" s="19" t="n">
        <v>0.0115959676632394</v>
      </c>
      <c r="X1807" s="19" t="n">
        <v>0.0138872568484115</v>
      </c>
      <c r="Y1807" s="19" t="n">
        <v>0.0891084931481222</v>
      </c>
      <c r="Z1807" s="19" t="n">
        <v>0.0843536323744808</v>
      </c>
      <c r="AA1807" s="19" t="n">
        <v>0.0373004259875879</v>
      </c>
      <c r="AB1807" s="19" t="n">
        <v>0.109200624847818</v>
      </c>
      <c r="AC1807" s="19" t="n">
        <v>0.0876635353499167</v>
      </c>
      <c r="AD1807" s="19" t="n">
        <v>0.0992711264835604</v>
      </c>
      <c r="AE1807" s="19"/>
      <c r="AF1807" s="19" t="n">
        <v>0.0845729329531071</v>
      </c>
      <c r="AG1807" s="19" t="n">
        <v>0.0659559070928976</v>
      </c>
      <c r="AH1807" s="19" t="n">
        <v>0.0580870463574558</v>
      </c>
      <c r="AI1807" s="19"/>
      <c r="AJ1807" s="19" t="n">
        <v>0.0716550839854032</v>
      </c>
      <c r="AK1807" s="19" t="n">
        <v>0.0689867280628684</v>
      </c>
      <c r="AL1807" s="19" t="n">
        <v>0.0368009410137661</v>
      </c>
      <c r="AM1807" s="19" t="n">
        <v>0.160390592769845</v>
      </c>
      <c r="AN1807" s="19" t="n">
        <v>0.0441316510237392</v>
      </c>
      <c r="AO1807" s="19"/>
      <c r="AP1807" s="19" t="n">
        <v>0.0817045062080259</v>
      </c>
      <c r="AQ1807" s="19" t="n">
        <v>0.0395326642590908</v>
      </c>
      <c r="AR1807" s="19" t="n">
        <v>0.063589606560177</v>
      </c>
      <c r="AS1807" s="19" t="n">
        <v>0.100877133168908</v>
      </c>
      <c r="AT1807" s="19" t="n">
        <v>0.162172959512276</v>
      </c>
      <c r="AU1807" s="19"/>
      <c r="AV1807" s="19" t="n">
        <v>0.0293264384842495</v>
      </c>
      <c r="AW1807" s="19" t="n">
        <v>0.0653777181428036</v>
      </c>
      <c r="AX1807" s="19" t="n">
        <v>0.0703039431462566</v>
      </c>
      <c r="AY1807" s="19" t="n">
        <v>0.0910999343690528</v>
      </c>
      <c r="AZ1807" s="19" t="n">
        <v>0.120344238978354</v>
      </c>
      <c r="BA1807" s="19" t="n">
        <v>0.086692631489653</v>
      </c>
      <c r="BB1807" s="19"/>
      <c r="BC1807" s="19" t="n">
        <v>0.0642942212571877</v>
      </c>
      <c r="BD1807" s="19" t="n">
        <v>0.100048874174823</v>
      </c>
      <c r="BE1807" s="19" t="n">
        <v>0.0545942548664029</v>
      </c>
      <c r="BF1807" s="19" t="n">
        <v>0.0356232928152539</v>
      </c>
      <c r="BG1807" s="19" t="n">
        <v>0.111874262244935</v>
      </c>
    </row>
    <row r="1808">
      <c r="B1808" t="s">
        <v>123</v>
      </c>
      <c r="C1808" s="19" t="n">
        <v>0.109919337194486</v>
      </c>
      <c r="D1808" s="19" t="n">
        <v>0.0860933896555472</v>
      </c>
      <c r="E1808" s="19" t="n">
        <v>0.134368868454794</v>
      </c>
      <c r="F1808" s="19"/>
      <c r="G1808" s="19" t="n">
        <v>0.0451415427860465</v>
      </c>
      <c r="H1808" s="19" t="n">
        <v>0.0419630360071584</v>
      </c>
      <c r="I1808" s="19" t="n">
        <v>0.105394066061042</v>
      </c>
      <c r="J1808" s="19" t="n">
        <v>0.100605918717155</v>
      </c>
      <c r="K1808" s="19" t="n">
        <v>0.190138401167183</v>
      </c>
      <c r="L1808" s="19" t="n">
        <v>0.173503702878575</v>
      </c>
      <c r="M1808" s="19"/>
      <c r="N1808" s="19" t="n">
        <v>0.083462905867199</v>
      </c>
      <c r="O1808" s="19" t="n">
        <v>0.0798854637512934</v>
      </c>
      <c r="P1808" s="19" t="n">
        <v>0.174929568910083</v>
      </c>
      <c r="Q1808" s="19" t="n">
        <v>0.114586167420359</v>
      </c>
      <c r="R1808" s="19"/>
      <c r="S1808" s="19" t="n">
        <v>0.0772740346745436</v>
      </c>
      <c r="T1808" s="19" t="n">
        <v>0.104670610417825</v>
      </c>
      <c r="U1808" s="19" t="n">
        <v>0.12725668666875</v>
      </c>
      <c r="V1808" s="19" t="n">
        <v>0.102736641551421</v>
      </c>
      <c r="W1808" s="19" t="n">
        <v>0.0931948649215744</v>
      </c>
      <c r="X1808" s="19" t="n">
        <v>0.149173142900106</v>
      </c>
      <c r="Y1808" s="19" t="n">
        <v>0.0834956300376771</v>
      </c>
      <c r="Z1808" s="19" t="n">
        <v>0.112232268191135</v>
      </c>
      <c r="AA1808" s="19" t="n">
        <v>0.102475556629708</v>
      </c>
      <c r="AB1808" s="19" t="n">
        <v>0.179299838665593</v>
      </c>
      <c r="AC1808" s="19" t="n">
        <v>0.0871641153445149</v>
      </c>
      <c r="AD1808" s="19" t="n">
        <v>0.114382014583203</v>
      </c>
      <c r="AE1808" s="19"/>
      <c r="AF1808" s="19" t="n">
        <v>0.119902467337282</v>
      </c>
      <c r="AG1808" s="19" t="n">
        <v>0.107542244614343</v>
      </c>
      <c r="AH1808" s="19" t="n">
        <v>0.15456094908801</v>
      </c>
      <c r="AI1808" s="19"/>
      <c r="AJ1808" s="19" t="n">
        <v>0.131098439508523</v>
      </c>
      <c r="AK1808" s="19" t="n">
        <v>0.0722772616058861</v>
      </c>
      <c r="AL1808" s="19" t="n">
        <v>0.103687859613969</v>
      </c>
      <c r="AM1808" s="19" t="n">
        <v>0.0540435250879703</v>
      </c>
      <c r="AN1808" s="19" t="n">
        <v>0.147604998189829</v>
      </c>
      <c r="AO1808" s="19"/>
      <c r="AP1808" s="19" t="n">
        <v>0.124382580843617</v>
      </c>
      <c r="AQ1808" s="19" t="n">
        <v>0.0711286419871528</v>
      </c>
      <c r="AR1808" s="19" t="n">
        <v>0.0649292629187016</v>
      </c>
      <c r="AS1808" s="19" t="n">
        <v>0.0929591456976886</v>
      </c>
      <c r="AT1808" s="19" t="n">
        <v>0.209990966477236</v>
      </c>
      <c r="AU1808" s="19"/>
      <c r="AV1808" s="19" t="n">
        <v>0.0496928804973998</v>
      </c>
      <c r="AW1808" s="19" t="n">
        <v>0.110838656102956</v>
      </c>
      <c r="AX1808" s="19" t="n">
        <v>0.0579780468346025</v>
      </c>
      <c r="AY1808" s="19" t="n">
        <v>0.0728844071366234</v>
      </c>
      <c r="AZ1808" s="19" t="n">
        <v>0.124549517874087</v>
      </c>
      <c r="BA1808" s="19" t="n">
        <v>0.294040468330738</v>
      </c>
      <c r="BB1808" s="19"/>
      <c r="BC1808" s="19" t="n">
        <v>0.144398176269661</v>
      </c>
      <c r="BD1808" s="19" t="n">
        <v>0.100272004674378</v>
      </c>
      <c r="BE1808" s="19" t="n">
        <v>0.0825207616681398</v>
      </c>
      <c r="BF1808" s="19" t="n">
        <v>0.0536922489236052</v>
      </c>
      <c r="BG1808" s="19" t="n">
        <v>0</v>
      </c>
    </row>
    <row r="1809">
      <c r="C1809" s="19"/>
      <c r="D1809" s="19"/>
      <c r="E1809" s="19"/>
      <c r="F1809" s="19"/>
      <c r="G1809" s="19"/>
      <c r="H1809" s="19"/>
      <c r="I1809" s="19"/>
      <c r="J1809" s="19"/>
      <c r="K1809" s="19"/>
      <c r="L1809" s="19"/>
      <c r="M1809" s="19"/>
      <c r="N1809" s="19"/>
      <c r="O1809" s="19"/>
      <c r="P1809" s="19"/>
      <c r="Q1809" s="19"/>
      <c r="R1809" s="19"/>
      <c r="S1809" s="19"/>
      <c r="T1809" s="19"/>
      <c r="U1809" s="19"/>
      <c r="V1809" s="19"/>
      <c r="W1809" s="19"/>
      <c r="X1809" s="19"/>
      <c r="Y1809" s="19"/>
      <c r="Z1809" s="19"/>
      <c r="AA1809" s="19"/>
      <c r="AB1809" s="19"/>
      <c r="AC1809" s="19"/>
      <c r="AD1809" s="19"/>
      <c r="AE1809" s="19"/>
      <c r="AF1809" s="19"/>
      <c r="AG1809" s="19"/>
      <c r="AH1809" s="19"/>
      <c r="AI1809" s="19"/>
      <c r="AJ1809" s="19"/>
      <c r="AK1809" s="19"/>
      <c r="AL1809" s="19"/>
      <c r="AM1809" s="19"/>
      <c r="AN1809" s="19"/>
      <c r="AO1809" s="19"/>
      <c r="AP1809" s="19"/>
      <c r="AQ1809" s="19"/>
      <c r="AR1809" s="19"/>
      <c r="AS1809" s="19"/>
      <c r="AT1809" s="19"/>
      <c r="AU1809" s="19"/>
      <c r="AV1809" s="19"/>
      <c r="AW1809" s="19"/>
      <c r="AX1809" s="19"/>
      <c r="AY1809" s="19"/>
      <c r="AZ1809" s="19"/>
      <c r="BA1809" s="19"/>
      <c r="BB1809" s="19"/>
      <c r="BC1809" s="19"/>
      <c r="BD1809" s="19"/>
      <c r="BE1809" s="19"/>
      <c r="BF1809" s="19"/>
      <c r="BG1809" s="19"/>
    </row>
    <row r="1810">
      <c r="B1810" s="7" t="s">
        <v>680</v>
      </c>
      <c r="C1810" s="19"/>
      <c r="D1810" s="19"/>
      <c r="E1810" s="19"/>
      <c r="F1810" s="19"/>
      <c r="G1810" s="19"/>
      <c r="H1810" s="19"/>
      <c r="I1810" s="19"/>
      <c r="J1810" s="19"/>
      <c r="K1810" s="19"/>
      <c r="L1810" s="19"/>
      <c r="M1810" s="19"/>
      <c r="N1810" s="19"/>
      <c r="O1810" s="19"/>
      <c r="P1810" s="19"/>
      <c r="Q1810" s="19"/>
      <c r="R1810" s="19"/>
      <c r="S1810" s="19"/>
      <c r="T1810" s="19"/>
      <c r="U1810" s="19"/>
      <c r="V1810" s="19"/>
      <c r="W1810" s="19"/>
      <c r="X1810" s="19"/>
      <c r="Y1810" s="19"/>
      <c r="Z1810" s="19"/>
      <c r="AA1810" s="19"/>
      <c r="AB1810" s="19"/>
      <c r="AC1810" s="19"/>
      <c r="AD1810" s="19"/>
      <c r="AE1810" s="19"/>
      <c r="AF1810" s="19"/>
      <c r="AG1810" s="19"/>
      <c r="AH1810" s="19"/>
      <c r="AI1810" s="19"/>
      <c r="AJ1810" s="19"/>
      <c r="AK1810" s="19"/>
      <c r="AL1810" s="19"/>
      <c r="AM1810" s="19"/>
      <c r="AN1810" s="19"/>
      <c r="AO1810" s="19"/>
      <c r="AP1810" s="19"/>
      <c r="AQ1810" s="19"/>
      <c r="AR1810" s="19"/>
      <c r="AS1810" s="19"/>
      <c r="AT1810" s="19"/>
      <c r="AU1810" s="19"/>
      <c r="AV1810" s="19"/>
      <c r="AW1810" s="19"/>
      <c r="AX1810" s="19"/>
      <c r="AY1810" s="19"/>
      <c r="AZ1810" s="19"/>
      <c r="BA1810" s="19"/>
      <c r="BB1810" s="19"/>
      <c r="BC1810" s="19"/>
      <c r="BD1810" s="19"/>
      <c r="BE1810" s="19"/>
      <c r="BF1810" s="19"/>
      <c r="BG1810" s="19"/>
    </row>
    <row r="1811">
      <c r="B1811" s="26" t="s">
        <v>331</v>
      </c>
      <c r="C1811" s="19"/>
      <c r="D1811" s="19"/>
      <c r="E1811" s="19"/>
      <c r="F1811" s="19"/>
      <c r="G1811" s="19"/>
      <c r="H1811" s="19"/>
      <c r="I1811" s="19"/>
      <c r="J1811" s="19"/>
      <c r="K1811" s="19"/>
      <c r="L1811" s="19"/>
      <c r="M1811" s="19"/>
      <c r="N1811" s="19"/>
      <c r="O1811" s="19"/>
      <c r="P1811" s="19"/>
      <c r="Q1811" s="19"/>
      <c r="R1811" s="19"/>
      <c r="S1811" s="19"/>
      <c r="T1811" s="19"/>
      <c r="U1811" s="19"/>
      <c r="V1811" s="19"/>
      <c r="W1811" s="19"/>
      <c r="X1811" s="19"/>
      <c r="Y1811" s="19"/>
      <c r="Z1811" s="19"/>
      <c r="AA1811" s="19"/>
      <c r="AB1811" s="19"/>
      <c r="AC1811" s="19"/>
      <c r="AD1811" s="19"/>
      <c r="AE1811" s="19"/>
      <c r="AF1811" s="19"/>
      <c r="AG1811" s="19"/>
      <c r="AH1811" s="19"/>
      <c r="AI1811" s="19"/>
      <c r="AJ1811" s="19"/>
      <c r="AK1811" s="19"/>
      <c r="AL1811" s="19"/>
      <c r="AM1811" s="19"/>
      <c r="AN1811" s="19"/>
      <c r="AO1811" s="19"/>
      <c r="AP1811" s="19"/>
      <c r="AQ1811" s="19"/>
      <c r="AR1811" s="19"/>
      <c r="AS1811" s="19"/>
      <c r="AT1811" s="19"/>
      <c r="AU1811" s="19"/>
      <c r="AV1811" s="19"/>
      <c r="AW1811" s="19"/>
      <c r="AX1811" s="19"/>
      <c r="AY1811" s="19"/>
      <c r="AZ1811" s="19"/>
      <c r="BA1811" s="19"/>
      <c r="BB1811" s="19"/>
      <c r="BC1811" s="19"/>
      <c r="BD1811" s="19"/>
      <c r="BE1811" s="19"/>
      <c r="BF1811" s="19"/>
      <c r="BG1811" s="19"/>
    </row>
    <row r="1812">
      <c r="B1812" t="s">
        <v>649</v>
      </c>
      <c r="C1812" s="19" t="n">
        <v>0.0602076794967451</v>
      </c>
      <c r="D1812" s="19" t="n">
        <v>0.0522320487420912</v>
      </c>
      <c r="E1812" s="19" t="n">
        <v>0.0668665814224511</v>
      </c>
      <c r="F1812" s="19"/>
      <c r="G1812" s="19" t="n">
        <v>0.0649479250671055</v>
      </c>
      <c r="H1812" s="19" t="n">
        <v>0.0761762390115136</v>
      </c>
      <c r="I1812" s="19" t="n">
        <v>0.0585513971439693</v>
      </c>
      <c r="J1812" s="19" t="n">
        <v>0.0515146315823654</v>
      </c>
      <c r="K1812" s="19" t="n">
        <v>0.0614177056211664</v>
      </c>
      <c r="L1812" s="19" t="n">
        <v>0.050751880455247</v>
      </c>
      <c r="M1812" s="19"/>
      <c r="N1812" s="19" t="n">
        <v>0.0542452214185537</v>
      </c>
      <c r="O1812" s="19" t="n">
        <v>0.0562282516954648</v>
      </c>
      <c r="P1812" s="19" t="n">
        <v>0.0674745892931605</v>
      </c>
      <c r="Q1812" s="19" t="n">
        <v>0.0650788256917039</v>
      </c>
      <c r="R1812" s="19"/>
      <c r="S1812" s="19" t="n">
        <v>0.0464094318563887</v>
      </c>
      <c r="T1812" s="19" t="n">
        <v>0.0579425002807347</v>
      </c>
      <c r="U1812" s="19" t="n">
        <v>0.0770842899095827</v>
      </c>
      <c r="V1812" s="19" t="n">
        <v>0.0964303709722829</v>
      </c>
      <c r="W1812" s="19" t="n">
        <v>0.0263746511349508</v>
      </c>
      <c r="X1812" s="19" t="n">
        <v>0.0517598786310522</v>
      </c>
      <c r="Y1812" s="19" t="n">
        <v>0.0474477857057697</v>
      </c>
      <c r="Z1812" s="19" t="n">
        <v>0.040801094868446</v>
      </c>
      <c r="AA1812" s="19" t="n">
        <v>0.102009167231872</v>
      </c>
      <c r="AB1812" s="19" t="n">
        <v>0.020106882861106</v>
      </c>
      <c r="AC1812" s="19" t="n">
        <v>0.124324285658517</v>
      </c>
      <c r="AD1812" s="19" t="n">
        <v>0.0270547219908442</v>
      </c>
      <c r="AE1812" s="19"/>
      <c r="AF1812" s="19" t="n">
        <v>0.0601318440000012</v>
      </c>
      <c r="AG1812" s="19" t="n">
        <v>0.0559028197534971</v>
      </c>
      <c r="AH1812" s="19" t="n">
        <v>0.0590529232858775</v>
      </c>
      <c r="AI1812" s="19"/>
      <c r="AJ1812" s="19" t="n">
        <v>0.0491340622187278</v>
      </c>
      <c r="AK1812" s="19" t="n">
        <v>0.0708939113306199</v>
      </c>
      <c r="AL1812" s="19" t="n">
        <v>0.0420853659032226</v>
      </c>
      <c r="AM1812" s="19" t="n">
        <v>0.156128893441421</v>
      </c>
      <c r="AN1812" s="19" t="n">
        <v>0.0512701609649846</v>
      </c>
      <c r="AO1812" s="19"/>
      <c r="AP1812" s="19" t="n">
        <v>0.0452487864773675</v>
      </c>
      <c r="AQ1812" s="19" t="n">
        <v>0.0716558904331673</v>
      </c>
      <c r="AR1812" s="19" t="n">
        <v>0.0345468861225067</v>
      </c>
      <c r="AS1812" s="19" t="n">
        <v>0.0959226348026915</v>
      </c>
      <c r="AT1812" s="19" t="n">
        <v>0.10075330673247</v>
      </c>
      <c r="AU1812" s="19"/>
      <c r="AV1812" s="19" t="n">
        <v>0.0612764861101963</v>
      </c>
      <c r="AW1812" s="19" t="n">
        <v>0.0414298209701627</v>
      </c>
      <c r="AX1812" s="19" t="n">
        <v>0.0309005974884564</v>
      </c>
      <c r="AY1812" s="19" t="n">
        <v>0.0816126596264615</v>
      </c>
      <c r="AZ1812" s="19" t="n">
        <v>0.112028209226518</v>
      </c>
      <c r="BA1812" s="19" t="n">
        <v>0.0290203984413706</v>
      </c>
      <c r="BB1812" s="19"/>
      <c r="BC1812" s="19" t="n">
        <v>0.0446021173618638</v>
      </c>
      <c r="BD1812" s="19" t="n">
        <v>0.0856667831019658</v>
      </c>
      <c r="BE1812" s="19" t="n">
        <v>0.0399957857381755</v>
      </c>
      <c r="BF1812" s="19" t="n">
        <v>0.0870328923614676</v>
      </c>
      <c r="BG1812" s="19" t="n">
        <v>0.139519176975947</v>
      </c>
    </row>
    <row r="1813">
      <c r="B1813" t="s">
        <v>650</v>
      </c>
      <c r="C1813" s="19" t="n">
        <v>0.110650216633303</v>
      </c>
      <c r="D1813" s="19" t="n">
        <v>0.12284030789816</v>
      </c>
      <c r="E1813" s="19" t="n">
        <v>0.0995784878543814</v>
      </c>
      <c r="F1813" s="19"/>
      <c r="G1813" s="19" t="n">
        <v>0.129053455645281</v>
      </c>
      <c r="H1813" s="19" t="n">
        <v>0.152533279136877</v>
      </c>
      <c r="I1813" s="19" t="n">
        <v>0.131608086220038</v>
      </c>
      <c r="J1813" s="19" t="n">
        <v>0.105022209803075</v>
      </c>
      <c r="K1813" s="19" t="n">
        <v>0.0836862247912941</v>
      </c>
      <c r="L1813" s="19" t="n">
        <v>0.0669762198200054</v>
      </c>
      <c r="M1813" s="19"/>
      <c r="N1813" s="19" t="n">
        <v>0.132981687603246</v>
      </c>
      <c r="O1813" s="19" t="n">
        <v>0.137053545222217</v>
      </c>
      <c r="P1813" s="19" t="n">
        <v>0.0578907714038417</v>
      </c>
      <c r="Q1813" s="19" t="n">
        <v>0.104519825122617</v>
      </c>
      <c r="R1813" s="19"/>
      <c r="S1813" s="19" t="n">
        <v>0.144629283059905</v>
      </c>
      <c r="T1813" s="19" t="n">
        <v>0.154551002062485</v>
      </c>
      <c r="U1813" s="19" t="n">
        <v>0.0653603424336567</v>
      </c>
      <c r="V1813" s="19" t="n">
        <v>0.126496876893206</v>
      </c>
      <c r="W1813" s="19" t="n">
        <v>0.104748429538827</v>
      </c>
      <c r="X1813" s="19" t="n">
        <v>0.107188721924213</v>
      </c>
      <c r="Y1813" s="19" t="n">
        <v>0.0788899279784573</v>
      </c>
      <c r="Z1813" s="19" t="n">
        <v>0.146845016181257</v>
      </c>
      <c r="AA1813" s="19" t="n">
        <v>0.0772275067562372</v>
      </c>
      <c r="AB1813" s="19" t="n">
        <v>0.0862623196645486</v>
      </c>
      <c r="AC1813" s="19" t="n">
        <v>0.128450925284557</v>
      </c>
      <c r="AD1813" s="19" t="n">
        <v>0.0622660691178359</v>
      </c>
      <c r="AE1813" s="19"/>
      <c r="AF1813" s="19" t="n">
        <v>0.098687497506983</v>
      </c>
      <c r="AG1813" s="19" t="n">
        <v>0.12431428614593</v>
      </c>
      <c r="AH1813" s="19" t="n">
        <v>0.1008037663259</v>
      </c>
      <c r="AI1813" s="19"/>
      <c r="AJ1813" s="19" t="n">
        <v>0.108658691517769</v>
      </c>
      <c r="AK1813" s="19" t="n">
        <v>0.150581443572975</v>
      </c>
      <c r="AL1813" s="19" t="n">
        <v>0.0763275760741352</v>
      </c>
      <c r="AM1813" s="19" t="n">
        <v>0.146059863338661</v>
      </c>
      <c r="AN1813" s="19" t="n">
        <v>0.0659480058596954</v>
      </c>
      <c r="AO1813" s="19"/>
      <c r="AP1813" s="19" t="n">
        <v>0.109094541418275</v>
      </c>
      <c r="AQ1813" s="19" t="n">
        <v>0.138862294827274</v>
      </c>
      <c r="AR1813" s="19" t="n">
        <v>0.0635683982473046</v>
      </c>
      <c r="AS1813" s="19" t="n">
        <v>0.0941861040099448</v>
      </c>
      <c r="AT1813" s="19" t="n">
        <v>0.254409058919631</v>
      </c>
      <c r="AU1813" s="19"/>
      <c r="AV1813" s="19" t="n">
        <v>0.131431742282461</v>
      </c>
      <c r="AW1813" s="19" t="n">
        <v>0.104649226614342</v>
      </c>
      <c r="AX1813" s="19" t="n">
        <v>0.0642357322520882</v>
      </c>
      <c r="AY1813" s="19" t="n">
        <v>0.0969412855039932</v>
      </c>
      <c r="AZ1813" s="19" t="n">
        <v>0.213125431034958</v>
      </c>
      <c r="BA1813" s="19" t="n">
        <v>0.100227225846037</v>
      </c>
      <c r="BB1813" s="19"/>
      <c r="BC1813" s="19" t="n">
        <v>0.0746184004929842</v>
      </c>
      <c r="BD1813" s="19" t="n">
        <v>0.140546262458283</v>
      </c>
      <c r="BE1813" s="19" t="n">
        <v>0.11274042874045</v>
      </c>
      <c r="BF1813" s="19" t="n">
        <v>0.138315006475456</v>
      </c>
      <c r="BG1813" s="19" t="n">
        <v>0.0571274036320268</v>
      </c>
    </row>
    <row r="1814">
      <c r="B1814" t="s">
        <v>651</v>
      </c>
      <c r="C1814" s="19" t="n">
        <v>0.179638855297099</v>
      </c>
      <c r="D1814" s="19" t="n">
        <v>0.16871071202434</v>
      </c>
      <c r="E1814" s="19" t="n">
        <v>0.18969020863518</v>
      </c>
      <c r="F1814" s="19"/>
      <c r="G1814" s="19" t="n">
        <v>0.243785913465469</v>
      </c>
      <c r="H1814" s="19" t="n">
        <v>0.247200850414164</v>
      </c>
      <c r="I1814" s="19" t="n">
        <v>0.145754767147477</v>
      </c>
      <c r="J1814" s="19" t="n">
        <v>0.16902758302464</v>
      </c>
      <c r="K1814" s="19" t="n">
        <v>0.143289873875807</v>
      </c>
      <c r="L1814" s="19" t="n">
        <v>0.135461708586902</v>
      </c>
      <c r="M1814" s="19"/>
      <c r="N1814" s="19" t="n">
        <v>0.213956453572491</v>
      </c>
      <c r="O1814" s="19" t="n">
        <v>0.15553850018895</v>
      </c>
      <c r="P1814" s="19" t="n">
        <v>0.171858421931074</v>
      </c>
      <c r="Q1814" s="19" t="n">
        <v>0.173366730214198</v>
      </c>
      <c r="R1814" s="19"/>
      <c r="S1814" s="19" t="n">
        <v>0.211565085760789</v>
      </c>
      <c r="T1814" s="19" t="n">
        <v>0.157679054056312</v>
      </c>
      <c r="U1814" s="19" t="n">
        <v>0.103307084906373</v>
      </c>
      <c r="V1814" s="19" t="n">
        <v>0.179404898961441</v>
      </c>
      <c r="W1814" s="19" t="n">
        <v>0.228360770025121</v>
      </c>
      <c r="X1814" s="19" t="n">
        <v>0.284309896665625</v>
      </c>
      <c r="Y1814" s="19" t="n">
        <v>0.172838579355136</v>
      </c>
      <c r="Z1814" s="19" t="n">
        <v>0.0863724263330855</v>
      </c>
      <c r="AA1814" s="19" t="n">
        <v>0.189027843553921</v>
      </c>
      <c r="AB1814" s="19" t="n">
        <v>0.192174850820451</v>
      </c>
      <c r="AC1814" s="19" t="n">
        <v>0.116028030902907</v>
      </c>
      <c r="AD1814" s="19" t="n">
        <v>0.0503005927661905</v>
      </c>
      <c r="AE1814" s="19"/>
      <c r="AF1814" s="19" t="n">
        <v>0.188739717540425</v>
      </c>
      <c r="AG1814" s="19" t="n">
        <v>0.158412784343454</v>
      </c>
      <c r="AH1814" s="19" t="n">
        <v>0.214325331001381</v>
      </c>
      <c r="AI1814" s="19"/>
      <c r="AJ1814" s="19" t="n">
        <v>0.145107046185116</v>
      </c>
      <c r="AK1814" s="19" t="n">
        <v>0.22810878255083</v>
      </c>
      <c r="AL1814" s="19" t="n">
        <v>0.104801844133052</v>
      </c>
      <c r="AM1814" s="19" t="n">
        <v>0.255801215366951</v>
      </c>
      <c r="AN1814" s="19" t="n">
        <v>0.142043032964431</v>
      </c>
      <c r="AO1814" s="19"/>
      <c r="AP1814" s="19" t="n">
        <v>0.153477556581432</v>
      </c>
      <c r="AQ1814" s="19" t="n">
        <v>0.22480994892153</v>
      </c>
      <c r="AR1814" s="19" t="n">
        <v>0.139045943849464</v>
      </c>
      <c r="AS1814" s="19" t="n">
        <v>0.197848871254045</v>
      </c>
      <c r="AT1814" s="19" t="n">
        <v>0.177429008656194</v>
      </c>
      <c r="AU1814" s="19"/>
      <c r="AV1814" s="19" t="n">
        <v>0.23771189581365</v>
      </c>
      <c r="AW1814" s="19" t="n">
        <v>0.15724858634922</v>
      </c>
      <c r="AX1814" s="19" t="n">
        <v>0.185557053783378</v>
      </c>
      <c r="AY1814" s="19" t="n">
        <v>0.212135358241496</v>
      </c>
      <c r="AZ1814" s="19" t="n">
        <v>0.124593462481198</v>
      </c>
      <c r="BA1814" s="19" t="n">
        <v>0.134557673146207</v>
      </c>
      <c r="BB1814" s="19"/>
      <c r="BC1814" s="19" t="n">
        <v>0.168264620076403</v>
      </c>
      <c r="BD1814" s="19" t="n">
        <v>0.164064391264058</v>
      </c>
      <c r="BE1814" s="19" t="n">
        <v>0.211290878026719</v>
      </c>
      <c r="BF1814" s="19" t="n">
        <v>0.185893432014114</v>
      </c>
      <c r="BG1814" s="19" t="n">
        <v>0.139894097255338</v>
      </c>
    </row>
    <row r="1815">
      <c r="B1815" t="s">
        <v>652</v>
      </c>
      <c r="C1815" s="19" t="n">
        <v>0.210601724844471</v>
      </c>
      <c r="D1815" s="19" t="n">
        <v>0.218066251226582</v>
      </c>
      <c r="E1815" s="19" t="n">
        <v>0.203086216192275</v>
      </c>
      <c r="F1815" s="19"/>
      <c r="G1815" s="19" t="n">
        <v>0.271851202836029</v>
      </c>
      <c r="H1815" s="19" t="n">
        <v>0.159878433716093</v>
      </c>
      <c r="I1815" s="19" t="n">
        <v>0.238594754495426</v>
      </c>
      <c r="J1815" s="19" t="n">
        <v>0.214823554526724</v>
      </c>
      <c r="K1815" s="19" t="n">
        <v>0.185854736932925</v>
      </c>
      <c r="L1815" s="19" t="n">
        <v>0.199962542608269</v>
      </c>
      <c r="M1815" s="19"/>
      <c r="N1815" s="19" t="n">
        <v>0.174018729568049</v>
      </c>
      <c r="O1815" s="19" t="n">
        <v>0.191502905571689</v>
      </c>
      <c r="P1815" s="19" t="n">
        <v>0.270636068283038</v>
      </c>
      <c r="Q1815" s="19" t="n">
        <v>0.216087514346669</v>
      </c>
      <c r="R1815" s="19"/>
      <c r="S1815" s="19" t="n">
        <v>0.179029845561736</v>
      </c>
      <c r="T1815" s="19" t="n">
        <v>0.233321122053194</v>
      </c>
      <c r="U1815" s="19" t="n">
        <v>0.164411871549271</v>
      </c>
      <c r="V1815" s="19" t="n">
        <v>0.175692787437207</v>
      </c>
      <c r="W1815" s="19" t="n">
        <v>0.215934545836027</v>
      </c>
      <c r="X1815" s="19" t="n">
        <v>0.217767629727107</v>
      </c>
      <c r="Y1815" s="19" t="n">
        <v>0.25973232316751</v>
      </c>
      <c r="Z1815" s="19" t="n">
        <v>0.318379345835254</v>
      </c>
      <c r="AA1815" s="19" t="n">
        <v>0.229385455966188</v>
      </c>
      <c r="AB1815" s="19" t="n">
        <v>0.20038414137558</v>
      </c>
      <c r="AC1815" s="19" t="n">
        <v>0.194913755827157</v>
      </c>
      <c r="AD1815" s="19" t="n">
        <v>0.17741053139926</v>
      </c>
      <c r="AE1815" s="19"/>
      <c r="AF1815" s="19" t="n">
        <v>0.189722938600652</v>
      </c>
      <c r="AG1815" s="19" t="n">
        <v>0.200516192792928</v>
      </c>
      <c r="AH1815" s="19" t="n">
        <v>0.212564457007926</v>
      </c>
      <c r="AI1815" s="19"/>
      <c r="AJ1815" s="19" t="n">
        <v>0.173357116239128</v>
      </c>
      <c r="AK1815" s="19" t="n">
        <v>0.169083183603261</v>
      </c>
      <c r="AL1815" s="19" t="n">
        <v>0.261663954421734</v>
      </c>
      <c r="AM1815" s="19" t="n">
        <v>0.173052814534102</v>
      </c>
      <c r="AN1815" s="19" t="n">
        <v>0.286436463591442</v>
      </c>
      <c r="AO1815" s="19"/>
      <c r="AP1815" s="19" t="n">
        <v>0.1694434081136</v>
      </c>
      <c r="AQ1815" s="19" t="n">
        <v>0.192549446230737</v>
      </c>
      <c r="AR1815" s="19" t="n">
        <v>0.294974933673961</v>
      </c>
      <c r="AS1815" s="19" t="n">
        <v>0.178013746106682</v>
      </c>
      <c r="AT1815" s="19" t="n">
        <v>0.152012744099928</v>
      </c>
      <c r="AU1815" s="19"/>
      <c r="AV1815" s="19" t="n">
        <v>0.209477527815813</v>
      </c>
      <c r="AW1815" s="19" t="n">
        <v>0.173067509472642</v>
      </c>
      <c r="AX1815" s="19" t="n">
        <v>0.252660862097022</v>
      </c>
      <c r="AY1815" s="19" t="n">
        <v>0.206671391139558</v>
      </c>
      <c r="AZ1815" s="19" t="n">
        <v>0.232406897697755</v>
      </c>
      <c r="BA1815" s="19" t="n">
        <v>0.197987476366237</v>
      </c>
      <c r="BB1815" s="19"/>
      <c r="BC1815" s="19" t="n">
        <v>0.261189764596192</v>
      </c>
      <c r="BD1815" s="19" t="n">
        <v>0.202764654734472</v>
      </c>
      <c r="BE1815" s="19" t="n">
        <v>0.200532662685785</v>
      </c>
      <c r="BF1815" s="19" t="n">
        <v>0.229740947041766</v>
      </c>
      <c r="BG1815" s="19" t="n">
        <v>0.290741801128649</v>
      </c>
    </row>
    <row r="1816">
      <c r="B1816" t="s">
        <v>653</v>
      </c>
      <c r="C1816" s="19" t="n">
        <v>0.194133910802133</v>
      </c>
      <c r="D1816" s="19" t="n">
        <v>0.183034702944601</v>
      </c>
      <c r="E1816" s="19" t="n">
        <v>0.206754653548144</v>
      </c>
      <c r="F1816" s="19"/>
      <c r="G1816" s="19" t="n">
        <v>0.118430191804096</v>
      </c>
      <c r="H1816" s="19" t="n">
        <v>0.167811134469482</v>
      </c>
      <c r="I1816" s="19" t="n">
        <v>0.164957674409081</v>
      </c>
      <c r="J1816" s="19" t="n">
        <v>0.227223350396052</v>
      </c>
      <c r="K1816" s="19" t="n">
        <v>0.213770413133159</v>
      </c>
      <c r="L1816" s="19" t="n">
        <v>0.254912287089989</v>
      </c>
      <c r="M1816" s="19"/>
      <c r="N1816" s="19" t="n">
        <v>0.198730989381185</v>
      </c>
      <c r="O1816" s="19" t="n">
        <v>0.197684634454468</v>
      </c>
      <c r="P1816" s="19" t="n">
        <v>0.194209406027372</v>
      </c>
      <c r="Q1816" s="19" t="n">
        <v>0.18573736573665</v>
      </c>
      <c r="R1816" s="19"/>
      <c r="S1816" s="19" t="n">
        <v>0.219838051614159</v>
      </c>
      <c r="T1816" s="19" t="n">
        <v>0.202243933819709</v>
      </c>
      <c r="U1816" s="19" t="n">
        <v>0.308127229907206</v>
      </c>
      <c r="V1816" s="19" t="n">
        <v>0.187319748095099</v>
      </c>
      <c r="W1816" s="19" t="n">
        <v>0.187397971908434</v>
      </c>
      <c r="X1816" s="19" t="n">
        <v>0.182383923822605</v>
      </c>
      <c r="Y1816" s="19" t="n">
        <v>0.0947812713682</v>
      </c>
      <c r="Z1816" s="19" t="n">
        <v>0.143178788797147</v>
      </c>
      <c r="AA1816" s="19" t="n">
        <v>0.178139248092927</v>
      </c>
      <c r="AB1816" s="19" t="n">
        <v>0.157509734408532</v>
      </c>
      <c r="AC1816" s="19" t="n">
        <v>0.231441891256844</v>
      </c>
      <c r="AD1816" s="19" t="n">
        <v>0.227354288382943</v>
      </c>
      <c r="AE1816" s="19"/>
      <c r="AF1816" s="19" t="n">
        <v>0.229991266545717</v>
      </c>
      <c r="AG1816" s="19" t="n">
        <v>0.206759630983</v>
      </c>
      <c r="AH1816" s="19" t="n">
        <v>0.161081677339358</v>
      </c>
      <c r="AI1816" s="19"/>
      <c r="AJ1816" s="19" t="n">
        <v>0.246560104294175</v>
      </c>
      <c r="AK1816" s="19" t="n">
        <v>0.175708213452385</v>
      </c>
      <c r="AL1816" s="19" t="n">
        <v>0.251622742607447</v>
      </c>
      <c r="AM1816" s="19" t="n">
        <v>0.182593607319841</v>
      </c>
      <c r="AN1816" s="19" t="n">
        <v>0.174156844157632</v>
      </c>
      <c r="AO1816" s="19"/>
      <c r="AP1816" s="19" t="n">
        <v>0.240597818031335</v>
      </c>
      <c r="AQ1816" s="19" t="n">
        <v>0.16418703299051</v>
      </c>
      <c r="AR1816" s="19" t="n">
        <v>0.179430570005248</v>
      </c>
      <c r="AS1816" s="19" t="n">
        <v>0.196090201076353</v>
      </c>
      <c r="AT1816" s="19" t="n">
        <v>0.145620001712115</v>
      </c>
      <c r="AU1816" s="19"/>
      <c r="AV1816" s="19" t="n">
        <v>0.170348096362835</v>
      </c>
      <c r="AW1816" s="19" t="n">
        <v>0.258937050962261</v>
      </c>
      <c r="AX1816" s="19" t="n">
        <v>0.162779794066155</v>
      </c>
      <c r="AY1816" s="19" t="n">
        <v>0.175208118670408</v>
      </c>
      <c r="AZ1816" s="19" t="n">
        <v>0.16706453425402</v>
      </c>
      <c r="BA1816" s="19" t="n">
        <v>0.174554805823612</v>
      </c>
      <c r="BB1816" s="19"/>
      <c r="BC1816" s="19" t="n">
        <v>0.214558681314517</v>
      </c>
      <c r="BD1816" s="19" t="n">
        <v>0.187928938371627</v>
      </c>
      <c r="BE1816" s="19" t="n">
        <v>0.188355991429062</v>
      </c>
      <c r="BF1816" s="19" t="n">
        <v>0.123186619346507</v>
      </c>
      <c r="BG1816" s="19" t="n">
        <v>0.147194102880931</v>
      </c>
    </row>
    <row r="1817">
      <c r="B1817" t="s">
        <v>654</v>
      </c>
      <c r="C1817" s="19" t="n">
        <v>0.117104381918104</v>
      </c>
      <c r="D1817" s="19" t="n">
        <v>0.122374194785111</v>
      </c>
      <c r="E1817" s="19" t="n">
        <v>0.110270730805223</v>
      </c>
      <c r="F1817" s="19"/>
      <c r="G1817" s="19" t="n">
        <v>0.0921858856353384</v>
      </c>
      <c r="H1817" s="19" t="n">
        <v>0.0739297962301967</v>
      </c>
      <c r="I1817" s="19" t="n">
        <v>0.130541864374251</v>
      </c>
      <c r="J1817" s="19" t="n">
        <v>0.134522031300914</v>
      </c>
      <c r="K1817" s="19" t="n">
        <v>0.126305257950773</v>
      </c>
      <c r="L1817" s="19" t="n">
        <v>0.141015225608227</v>
      </c>
      <c r="M1817" s="19"/>
      <c r="N1817" s="19" t="n">
        <v>0.118511043036227</v>
      </c>
      <c r="O1817" s="19" t="n">
        <v>0.109450678367971</v>
      </c>
      <c r="P1817" s="19" t="n">
        <v>0.13987016117151</v>
      </c>
      <c r="Q1817" s="19" t="n">
        <v>0.103621531771665</v>
      </c>
      <c r="R1817" s="19"/>
      <c r="S1817" s="19" t="n">
        <v>0.108080468715041</v>
      </c>
      <c r="T1817" s="19" t="n">
        <v>0.0955508409058607</v>
      </c>
      <c r="U1817" s="19" t="n">
        <v>0.122591636275769</v>
      </c>
      <c r="V1817" s="19" t="n">
        <v>0.1536703195676</v>
      </c>
      <c r="W1817" s="19" t="n">
        <v>0.0911279048990342</v>
      </c>
      <c r="X1817" s="19" t="n">
        <v>0.0878788617861687</v>
      </c>
      <c r="Y1817" s="19" t="n">
        <v>0.189563908971604</v>
      </c>
      <c r="Z1817" s="19" t="n">
        <v>0.174106165084918</v>
      </c>
      <c r="AA1817" s="19" t="n">
        <v>0.0543334039994795</v>
      </c>
      <c r="AB1817" s="19" t="n">
        <v>0.177081786654003</v>
      </c>
      <c r="AC1817" s="19" t="n">
        <v>0.0700991755871066</v>
      </c>
      <c r="AD1817" s="19" t="n">
        <v>0.146713840270345</v>
      </c>
      <c r="AE1817" s="19"/>
      <c r="AF1817" s="19" t="n">
        <v>0.133612242088491</v>
      </c>
      <c r="AG1817" s="19" t="n">
        <v>0.0992283284463833</v>
      </c>
      <c r="AH1817" s="19" t="n">
        <v>0.120624064555977</v>
      </c>
      <c r="AI1817" s="19"/>
      <c r="AJ1817" s="19" t="n">
        <v>0.146265497645418</v>
      </c>
      <c r="AK1817" s="19" t="n">
        <v>0.0892989064206548</v>
      </c>
      <c r="AL1817" s="19" t="n">
        <v>0.0951558543502501</v>
      </c>
      <c r="AM1817" s="19" t="n">
        <v>0.0437183814363172</v>
      </c>
      <c r="AN1817" s="19" t="n">
        <v>0.11681696740679</v>
      </c>
      <c r="AO1817" s="19"/>
      <c r="AP1817" s="19" t="n">
        <v>0.148022754845515</v>
      </c>
      <c r="AQ1817" s="19" t="n">
        <v>0.0934132529559908</v>
      </c>
      <c r="AR1817" s="19" t="n">
        <v>0.136890586877502</v>
      </c>
      <c r="AS1817" s="19" t="n">
        <v>0.12377124364614</v>
      </c>
      <c r="AT1817" s="19" t="n">
        <v>0.091137622036697</v>
      </c>
      <c r="AU1817" s="19"/>
      <c r="AV1817" s="19" t="n">
        <v>0.0782343669250192</v>
      </c>
      <c r="AW1817" s="19" t="n">
        <v>0.129960282421501</v>
      </c>
      <c r="AX1817" s="19" t="n">
        <v>0.153796303294256</v>
      </c>
      <c r="AY1817" s="19" t="n">
        <v>0.136800097588185</v>
      </c>
      <c r="AZ1817" s="19" t="n">
        <v>0.0832722225809302</v>
      </c>
      <c r="BA1817" s="19" t="n">
        <v>0.156980683656548</v>
      </c>
      <c r="BB1817" s="19"/>
      <c r="BC1817" s="19" t="n">
        <v>0.114530734042325</v>
      </c>
      <c r="BD1817" s="19" t="n">
        <v>0.1060927914019</v>
      </c>
      <c r="BE1817" s="19" t="n">
        <v>0.123277088760666</v>
      </c>
      <c r="BF1817" s="19" t="n">
        <v>0.0901088008763712</v>
      </c>
      <c r="BG1817" s="19" t="n">
        <v>0</v>
      </c>
    </row>
    <row r="1818">
      <c r="B1818" t="s">
        <v>655</v>
      </c>
      <c r="C1818" s="19" t="n">
        <v>0.127663231008145</v>
      </c>
      <c r="D1818" s="19" t="n">
        <v>0.132741782379114</v>
      </c>
      <c r="E1818" s="19" t="n">
        <v>0.123753121542345</v>
      </c>
      <c r="F1818" s="19"/>
      <c r="G1818" s="19" t="n">
        <v>0.0797454255466823</v>
      </c>
      <c r="H1818" s="19" t="n">
        <v>0.122470267021674</v>
      </c>
      <c r="I1818" s="19" t="n">
        <v>0.129991456209758</v>
      </c>
      <c r="J1818" s="19" t="n">
        <v>0.097866639366229</v>
      </c>
      <c r="K1818" s="19" t="n">
        <v>0.185675787694876</v>
      </c>
      <c r="L1818" s="19" t="n">
        <v>0.15092013583136</v>
      </c>
      <c r="M1818" s="19"/>
      <c r="N1818" s="19" t="n">
        <v>0.107555875420249</v>
      </c>
      <c r="O1818" s="19" t="n">
        <v>0.152541484499241</v>
      </c>
      <c r="P1818" s="19" t="n">
        <v>0.0980605818900047</v>
      </c>
      <c r="Q1818" s="19" t="n">
        <v>0.151588207116497</v>
      </c>
      <c r="R1818" s="19"/>
      <c r="S1818" s="19" t="n">
        <v>0.0904478334319803</v>
      </c>
      <c r="T1818" s="19" t="n">
        <v>0.0987115468217046</v>
      </c>
      <c r="U1818" s="19" t="n">
        <v>0.159117545018141</v>
      </c>
      <c r="V1818" s="19" t="n">
        <v>0.0809849980731634</v>
      </c>
      <c r="W1818" s="19" t="n">
        <v>0.146055726657606</v>
      </c>
      <c r="X1818" s="19" t="n">
        <v>0.0687110874432295</v>
      </c>
      <c r="Y1818" s="19" t="n">
        <v>0.156746203453324</v>
      </c>
      <c r="Z1818" s="19" t="n">
        <v>0.0903171628998915</v>
      </c>
      <c r="AA1818" s="19" t="n">
        <v>0.169877374399374</v>
      </c>
      <c r="AB1818" s="19" t="n">
        <v>0.16648028421578</v>
      </c>
      <c r="AC1818" s="19" t="n">
        <v>0.134741935482912</v>
      </c>
      <c r="AD1818" s="19" t="n">
        <v>0.308899956072581</v>
      </c>
      <c r="AE1818" s="19"/>
      <c r="AF1818" s="19" t="n">
        <v>0.09911449371773</v>
      </c>
      <c r="AG1818" s="19" t="n">
        <v>0.154865957534809</v>
      </c>
      <c r="AH1818" s="19" t="n">
        <v>0.131547780483581</v>
      </c>
      <c r="AI1818" s="19"/>
      <c r="AJ1818" s="19" t="n">
        <v>0.130917481899666</v>
      </c>
      <c r="AK1818" s="19" t="n">
        <v>0.116325559069273</v>
      </c>
      <c r="AL1818" s="19" t="n">
        <v>0.16834266251016</v>
      </c>
      <c r="AM1818" s="19" t="n">
        <v>0.0426452245627084</v>
      </c>
      <c r="AN1818" s="19" t="n">
        <v>0.163328525055025</v>
      </c>
      <c r="AO1818" s="19"/>
      <c r="AP1818" s="19" t="n">
        <v>0.134115134532475</v>
      </c>
      <c r="AQ1818" s="19" t="n">
        <v>0.114522133640791</v>
      </c>
      <c r="AR1818" s="19" t="n">
        <v>0.151542681224014</v>
      </c>
      <c r="AS1818" s="19" t="n">
        <v>0.114167199104143</v>
      </c>
      <c r="AT1818" s="19" t="n">
        <v>0.0786382578429656</v>
      </c>
      <c r="AU1818" s="19"/>
      <c r="AV1818" s="19" t="n">
        <v>0.111519884690026</v>
      </c>
      <c r="AW1818" s="19" t="n">
        <v>0.13470752320987</v>
      </c>
      <c r="AX1818" s="19" t="n">
        <v>0.150069657018644</v>
      </c>
      <c r="AY1818" s="19" t="n">
        <v>0.0906310892298981</v>
      </c>
      <c r="AZ1818" s="19" t="n">
        <v>0.0675092427246203</v>
      </c>
      <c r="BA1818" s="19" t="n">
        <v>0.206671736719988</v>
      </c>
      <c r="BB1818" s="19"/>
      <c r="BC1818" s="19" t="n">
        <v>0.122235682115714</v>
      </c>
      <c r="BD1818" s="19" t="n">
        <v>0.112936178667694</v>
      </c>
      <c r="BE1818" s="19" t="n">
        <v>0.123807164619142</v>
      </c>
      <c r="BF1818" s="19" t="n">
        <v>0.145722301884318</v>
      </c>
      <c r="BG1818" s="19" t="n">
        <v>0.225523418127108</v>
      </c>
    </row>
    <row r="1819">
      <c r="C1819" s="19"/>
      <c r="D1819" s="19"/>
      <c r="E1819" s="19"/>
      <c r="F1819" s="19"/>
      <c r="G1819" s="19"/>
      <c r="H1819" s="19"/>
      <c r="I1819" s="19"/>
      <c r="J1819" s="19"/>
      <c r="K1819" s="19"/>
      <c r="L1819" s="19"/>
      <c r="M1819" s="19"/>
      <c r="N1819" s="19"/>
      <c r="O1819" s="19"/>
      <c r="P1819" s="19"/>
      <c r="Q1819" s="19"/>
      <c r="R1819" s="19"/>
      <c r="S1819" s="19"/>
      <c r="T1819" s="19"/>
      <c r="U1819" s="19"/>
      <c r="V1819" s="19"/>
      <c r="W1819" s="19"/>
      <c r="X1819" s="19"/>
      <c r="Y1819" s="19"/>
      <c r="Z1819" s="19"/>
      <c r="AA1819" s="19"/>
      <c r="AB1819" s="19"/>
      <c r="AC1819" s="19"/>
      <c r="AD1819" s="19"/>
      <c r="AE1819" s="19"/>
      <c r="AF1819" s="19"/>
      <c r="AG1819" s="19"/>
      <c r="AH1819" s="19"/>
      <c r="AI1819" s="19"/>
      <c r="AJ1819" s="19"/>
      <c r="AK1819" s="19"/>
      <c r="AL1819" s="19"/>
      <c r="AM1819" s="19"/>
      <c r="AN1819" s="19"/>
      <c r="AO1819" s="19"/>
      <c r="AP1819" s="19"/>
      <c r="AQ1819" s="19"/>
      <c r="AR1819" s="19"/>
      <c r="AS1819" s="19"/>
      <c r="AT1819" s="19"/>
      <c r="AU1819" s="19"/>
      <c r="AV1819" s="19"/>
      <c r="AW1819" s="19"/>
      <c r="AX1819" s="19"/>
      <c r="AY1819" s="19"/>
      <c r="AZ1819" s="19"/>
      <c r="BA1819" s="19"/>
      <c r="BB1819" s="19"/>
      <c r="BC1819" s="19"/>
      <c r="BD1819" s="19"/>
      <c r="BE1819" s="19"/>
      <c r="BF1819" s="19"/>
      <c r="BG1819" s="19"/>
    </row>
    <row r="1820">
      <c r="B1820" s="7" t="s">
        <v>681</v>
      </c>
      <c r="C1820" s="19"/>
      <c r="D1820" s="19"/>
      <c r="E1820" s="19"/>
      <c r="F1820" s="19"/>
      <c r="G1820" s="19"/>
      <c r="H1820" s="19"/>
      <c r="I1820" s="19"/>
      <c r="J1820" s="19"/>
      <c r="K1820" s="19"/>
      <c r="L1820" s="19"/>
      <c r="M1820" s="19"/>
      <c r="N1820" s="19"/>
      <c r="O1820" s="19"/>
      <c r="P1820" s="19"/>
      <c r="Q1820" s="19"/>
      <c r="R1820" s="19"/>
      <c r="S1820" s="19"/>
      <c r="T1820" s="19"/>
      <c r="U1820" s="19"/>
      <c r="V1820" s="19"/>
      <c r="W1820" s="19"/>
      <c r="X1820" s="19"/>
      <c r="Y1820" s="19"/>
      <c r="Z1820" s="19"/>
      <c r="AA1820" s="19"/>
      <c r="AB1820" s="19"/>
      <c r="AC1820" s="19"/>
      <c r="AD1820" s="19"/>
      <c r="AE1820" s="19"/>
      <c r="AF1820" s="19"/>
      <c r="AG1820" s="19"/>
      <c r="AH1820" s="19"/>
      <c r="AI1820" s="19"/>
      <c r="AJ1820" s="19"/>
      <c r="AK1820" s="19"/>
      <c r="AL1820" s="19"/>
      <c r="AM1820" s="19"/>
      <c r="AN1820" s="19"/>
      <c r="AO1820" s="19"/>
      <c r="AP1820" s="19"/>
      <c r="AQ1820" s="19"/>
      <c r="AR1820" s="19"/>
      <c r="AS1820" s="19"/>
      <c r="AT1820" s="19"/>
      <c r="AU1820" s="19"/>
      <c r="AV1820" s="19"/>
      <c r="AW1820" s="19"/>
      <c r="AX1820" s="19"/>
      <c r="AY1820" s="19"/>
      <c r="AZ1820" s="19"/>
      <c r="BA1820" s="19"/>
      <c r="BB1820" s="19"/>
      <c r="BC1820" s="19"/>
      <c r="BD1820" s="19"/>
      <c r="BE1820" s="19"/>
      <c r="BF1820" s="19"/>
      <c r="BG1820" s="19"/>
    </row>
    <row r="1821">
      <c r="B1821" s="26" t="s">
        <v>331</v>
      </c>
      <c r="C1821" s="19"/>
      <c r="D1821" s="19"/>
      <c r="E1821" s="19"/>
      <c r="F1821" s="19"/>
      <c r="G1821" s="19"/>
      <c r="H1821" s="19"/>
      <c r="I1821" s="19"/>
      <c r="J1821" s="19"/>
      <c r="K1821" s="19"/>
      <c r="L1821" s="19"/>
      <c r="M1821" s="19"/>
      <c r="N1821" s="19"/>
      <c r="O1821" s="19"/>
      <c r="P1821" s="19"/>
      <c r="Q1821" s="19"/>
      <c r="R1821" s="19"/>
      <c r="S1821" s="19"/>
      <c r="T1821" s="19"/>
      <c r="U1821" s="19"/>
      <c r="V1821" s="19"/>
      <c r="W1821" s="19"/>
      <c r="X1821" s="19"/>
      <c r="Y1821" s="19"/>
      <c r="Z1821" s="19"/>
      <c r="AA1821" s="19"/>
      <c r="AB1821" s="19"/>
      <c r="AC1821" s="19"/>
      <c r="AD1821" s="19"/>
      <c r="AE1821" s="19"/>
      <c r="AF1821" s="19"/>
      <c r="AG1821" s="19"/>
      <c r="AH1821" s="19"/>
      <c r="AI1821" s="19"/>
      <c r="AJ1821" s="19"/>
      <c r="AK1821" s="19"/>
      <c r="AL1821" s="19"/>
      <c r="AM1821" s="19"/>
      <c r="AN1821" s="19"/>
      <c r="AO1821" s="19"/>
      <c r="AP1821" s="19"/>
      <c r="AQ1821" s="19"/>
      <c r="AR1821" s="19"/>
      <c r="AS1821" s="19"/>
      <c r="AT1821" s="19"/>
      <c r="AU1821" s="19"/>
      <c r="AV1821" s="19"/>
      <c r="AW1821" s="19"/>
      <c r="AX1821" s="19"/>
      <c r="AY1821" s="19"/>
      <c r="AZ1821" s="19"/>
      <c r="BA1821" s="19"/>
      <c r="BB1821" s="19"/>
      <c r="BC1821" s="19"/>
      <c r="BD1821" s="19"/>
      <c r="BE1821" s="19"/>
      <c r="BF1821" s="19"/>
      <c r="BG1821" s="19"/>
    </row>
    <row r="1822">
      <c r="B1822" t="s">
        <v>649</v>
      </c>
      <c r="C1822" s="19" t="n">
        <v>0.115054441690967</v>
      </c>
      <c r="D1822" s="19" t="n">
        <v>0.121056374713197</v>
      </c>
      <c r="E1822" s="19" t="n">
        <v>0.108397751287925</v>
      </c>
      <c r="F1822" s="19"/>
      <c r="G1822" s="19" t="n">
        <v>0.0980771255632394</v>
      </c>
      <c r="H1822" s="19" t="n">
        <v>0.104611502690134</v>
      </c>
      <c r="I1822" s="19" t="n">
        <v>0.114995981587939</v>
      </c>
      <c r="J1822" s="19" t="n">
        <v>0.116140333032525</v>
      </c>
      <c r="K1822" s="19" t="n">
        <v>0.15858617784425</v>
      </c>
      <c r="L1822" s="19" t="n">
        <v>0.107750211482611</v>
      </c>
      <c r="M1822" s="19"/>
      <c r="N1822" s="19" t="n">
        <v>0.0907337366060024</v>
      </c>
      <c r="O1822" s="19" t="n">
        <v>0.121911263478243</v>
      </c>
      <c r="P1822" s="19" t="n">
        <v>0.11437737443526</v>
      </c>
      <c r="Q1822" s="19" t="n">
        <v>0.132885009490238</v>
      </c>
      <c r="R1822" s="19"/>
      <c r="S1822" s="19" t="n">
        <v>0.0882405880345586</v>
      </c>
      <c r="T1822" s="19" t="n">
        <v>0.162085430749352</v>
      </c>
      <c r="U1822" s="19" t="n">
        <v>0.125716166974929</v>
      </c>
      <c r="V1822" s="19" t="n">
        <v>0.162895713791382</v>
      </c>
      <c r="W1822" s="19" t="n">
        <v>0.118035888054277</v>
      </c>
      <c r="X1822" s="19" t="n">
        <v>0.0636642198594152</v>
      </c>
      <c r="Y1822" s="19" t="n">
        <v>0.0854925368412591</v>
      </c>
      <c r="Z1822" s="19" t="n">
        <v>0.0659925750447271</v>
      </c>
      <c r="AA1822" s="19" t="n">
        <v>0.160139096873265</v>
      </c>
      <c r="AB1822" s="19" t="n">
        <v>0.09495662936765</v>
      </c>
      <c r="AC1822" s="19" t="n">
        <v>0.137452273362978</v>
      </c>
      <c r="AD1822" s="19" t="n">
        <v>0.056560766396619</v>
      </c>
      <c r="AE1822" s="19"/>
      <c r="AF1822" s="19" t="n">
        <v>0.123044008967716</v>
      </c>
      <c r="AG1822" s="19" t="n">
        <v>0.114808424826255</v>
      </c>
      <c r="AH1822" s="19" t="n">
        <v>0.103177999089228</v>
      </c>
      <c r="AI1822" s="19"/>
      <c r="AJ1822" s="19" t="n">
        <v>0.0902580640552561</v>
      </c>
      <c r="AK1822" s="19" t="n">
        <v>0.127556936660271</v>
      </c>
      <c r="AL1822" s="19" t="n">
        <v>0.130908267055412</v>
      </c>
      <c r="AM1822" s="19" t="n">
        <v>0.325116099096398</v>
      </c>
      <c r="AN1822" s="19" t="n">
        <v>0.110380516356396</v>
      </c>
      <c r="AO1822" s="19"/>
      <c r="AP1822" s="19" t="n">
        <v>0.0954104922127156</v>
      </c>
      <c r="AQ1822" s="19" t="n">
        <v>0.135931397789559</v>
      </c>
      <c r="AR1822" s="19" t="n">
        <v>0.0844971189151605</v>
      </c>
      <c r="AS1822" s="19" t="n">
        <v>0.170137291547264</v>
      </c>
      <c r="AT1822" s="19" t="n">
        <v>0.162671404004707</v>
      </c>
      <c r="AU1822" s="19"/>
      <c r="AV1822" s="19" t="n">
        <v>0.136008775599456</v>
      </c>
      <c r="AW1822" s="19" t="n">
        <v>0.0708238272724062</v>
      </c>
      <c r="AX1822" s="19" t="n">
        <v>0.0678141313770938</v>
      </c>
      <c r="AY1822" s="19" t="n">
        <v>0.157996808251803</v>
      </c>
      <c r="AZ1822" s="19" t="n">
        <v>0.16406394144185</v>
      </c>
      <c r="BA1822" s="19" t="n">
        <v>0.0644966243073802</v>
      </c>
      <c r="BB1822" s="19"/>
      <c r="BC1822" s="19" t="n">
        <v>0.108488271035884</v>
      </c>
      <c r="BD1822" s="19" t="n">
        <v>0.151718327397407</v>
      </c>
      <c r="BE1822" s="19" t="n">
        <v>0.114492247010872</v>
      </c>
      <c r="BF1822" s="19" t="n">
        <v>0.0566312924414319</v>
      </c>
      <c r="BG1822" s="19" t="n">
        <v>0.139519176975947</v>
      </c>
    </row>
    <row r="1823">
      <c r="B1823" t="s">
        <v>650</v>
      </c>
      <c r="C1823" s="19" t="n">
        <v>0.12537565803364</v>
      </c>
      <c r="D1823" s="19" t="n">
        <v>0.120322811084931</v>
      </c>
      <c r="E1823" s="19" t="n">
        <v>0.12947369919238</v>
      </c>
      <c r="F1823" s="19"/>
      <c r="G1823" s="19" t="n">
        <v>0.149555840220709</v>
      </c>
      <c r="H1823" s="19" t="n">
        <v>0.177785640265397</v>
      </c>
      <c r="I1823" s="19" t="n">
        <v>0.152083252376328</v>
      </c>
      <c r="J1823" s="19" t="n">
        <v>0.124609891360128</v>
      </c>
      <c r="K1823" s="19" t="n">
        <v>0.0550883639380921</v>
      </c>
      <c r="L1823" s="19" t="n">
        <v>0.0875460926387656</v>
      </c>
      <c r="M1823" s="19"/>
      <c r="N1823" s="19" t="n">
        <v>0.161283110930829</v>
      </c>
      <c r="O1823" s="19" t="n">
        <v>0.131535327936693</v>
      </c>
      <c r="P1823" s="19" t="n">
        <v>0.0990374719297604</v>
      </c>
      <c r="Q1823" s="19" t="n">
        <v>0.101395233899945</v>
      </c>
      <c r="R1823" s="19"/>
      <c r="S1823" s="19" t="n">
        <v>0.128510927222383</v>
      </c>
      <c r="T1823" s="19" t="n">
        <v>0.157747609128233</v>
      </c>
      <c r="U1823" s="19" t="n">
        <v>0.0977093005890087</v>
      </c>
      <c r="V1823" s="19" t="n">
        <v>0.115441800438911</v>
      </c>
      <c r="W1823" s="19" t="n">
        <v>0.170391500063469</v>
      </c>
      <c r="X1823" s="19" t="n">
        <v>0.157109704751563</v>
      </c>
      <c r="Y1823" s="19" t="n">
        <v>0.0760078621736794</v>
      </c>
      <c r="Z1823" s="19" t="n">
        <v>0.135938836063552</v>
      </c>
      <c r="AA1823" s="19" t="n">
        <v>0.123241859437069</v>
      </c>
      <c r="AB1823" s="19" t="n">
        <v>0.0886978777293606</v>
      </c>
      <c r="AC1823" s="19" t="n">
        <v>0.128721975884645</v>
      </c>
      <c r="AD1823" s="19" t="n">
        <v>0.0938534818746242</v>
      </c>
      <c r="AE1823" s="19"/>
      <c r="AF1823" s="19" t="n">
        <v>0.104643510542997</v>
      </c>
      <c r="AG1823" s="19" t="n">
        <v>0.148817783208244</v>
      </c>
      <c r="AH1823" s="19" t="n">
        <v>0.0909932779195453</v>
      </c>
      <c r="AI1823" s="19"/>
      <c r="AJ1823" s="19" t="n">
        <v>0.113898274791111</v>
      </c>
      <c r="AK1823" s="19" t="n">
        <v>0.144745145020526</v>
      </c>
      <c r="AL1823" s="19" t="n">
        <v>0.157570655969128</v>
      </c>
      <c r="AM1823" s="19" t="n">
        <v>0.0571598902749573</v>
      </c>
      <c r="AN1823" s="19" t="n">
        <v>0.0843621040152864</v>
      </c>
      <c r="AO1823" s="19"/>
      <c r="AP1823" s="19" t="n">
        <v>0.104171508731894</v>
      </c>
      <c r="AQ1823" s="19" t="n">
        <v>0.155989947788373</v>
      </c>
      <c r="AR1823" s="19" t="n">
        <v>0.110235494359047</v>
      </c>
      <c r="AS1823" s="19" t="n">
        <v>0.107895738755733</v>
      </c>
      <c r="AT1823" s="19" t="n">
        <v>0.103047670527268</v>
      </c>
      <c r="AU1823" s="19"/>
      <c r="AV1823" s="19" t="n">
        <v>0.150392094695481</v>
      </c>
      <c r="AW1823" s="19" t="n">
        <v>0.0990792575087451</v>
      </c>
      <c r="AX1823" s="19" t="n">
        <v>0.127103128181356</v>
      </c>
      <c r="AY1823" s="19" t="n">
        <v>0.112458470032016</v>
      </c>
      <c r="AZ1823" s="19" t="n">
        <v>0.163737308125583</v>
      </c>
      <c r="BA1823" s="19" t="n">
        <v>0.140566392558463</v>
      </c>
      <c r="BB1823" s="19"/>
      <c r="BC1823" s="19" t="n">
        <v>0.0920934483050942</v>
      </c>
      <c r="BD1823" s="19" t="n">
        <v>0.106986539680454</v>
      </c>
      <c r="BE1823" s="19" t="n">
        <v>0.153850407852183</v>
      </c>
      <c r="BF1823" s="19" t="n">
        <v>0.174473999882539</v>
      </c>
      <c r="BG1823" s="19" t="n">
        <v>0.112189990312036</v>
      </c>
    </row>
    <row r="1824">
      <c r="B1824" t="s">
        <v>651</v>
      </c>
      <c r="C1824" s="19" t="n">
        <v>0.191447722654501</v>
      </c>
      <c r="D1824" s="19" t="n">
        <v>0.178619009067631</v>
      </c>
      <c r="E1824" s="19" t="n">
        <v>0.203107446837915</v>
      </c>
      <c r="F1824" s="19"/>
      <c r="G1824" s="19" t="n">
        <v>0.270190736060967</v>
      </c>
      <c r="H1824" s="19" t="n">
        <v>0.23405465539901</v>
      </c>
      <c r="I1824" s="19" t="n">
        <v>0.204239249252582</v>
      </c>
      <c r="J1824" s="19" t="n">
        <v>0.172828639918906</v>
      </c>
      <c r="K1824" s="19" t="n">
        <v>0.143957807798081</v>
      </c>
      <c r="L1824" s="19" t="n">
        <v>0.134031404903891</v>
      </c>
      <c r="M1824" s="19"/>
      <c r="N1824" s="19" t="n">
        <v>0.204137374574695</v>
      </c>
      <c r="O1824" s="19" t="n">
        <v>0.186060133306935</v>
      </c>
      <c r="P1824" s="19" t="n">
        <v>0.177861019173773</v>
      </c>
      <c r="Q1824" s="19" t="n">
        <v>0.195529715481678</v>
      </c>
      <c r="R1824" s="19"/>
      <c r="S1824" s="19" t="n">
        <v>0.213727052168584</v>
      </c>
      <c r="T1824" s="19" t="n">
        <v>0.157599832131307</v>
      </c>
      <c r="U1824" s="19" t="n">
        <v>0.155859534050234</v>
      </c>
      <c r="V1824" s="19" t="n">
        <v>0.259544664895682</v>
      </c>
      <c r="W1824" s="19" t="n">
        <v>0.138136239724966</v>
      </c>
      <c r="X1824" s="19" t="n">
        <v>0.239597581215022</v>
      </c>
      <c r="Y1824" s="19" t="n">
        <v>0.26028824224076</v>
      </c>
      <c r="Z1824" s="19" t="n">
        <v>0.180407491513932</v>
      </c>
      <c r="AA1824" s="19" t="n">
        <v>0.14496079198719</v>
      </c>
      <c r="AB1824" s="19" t="n">
        <v>0.194976595253065</v>
      </c>
      <c r="AC1824" s="19" t="n">
        <v>0.218892779196151</v>
      </c>
      <c r="AD1824" s="19" t="n">
        <v>0.0587701164267953</v>
      </c>
      <c r="AE1824" s="19"/>
      <c r="AF1824" s="19" t="n">
        <v>0.200463961707492</v>
      </c>
      <c r="AG1824" s="19" t="n">
        <v>0.156016163337621</v>
      </c>
      <c r="AH1824" s="19" t="n">
        <v>0.23850812098537</v>
      </c>
      <c r="AI1824" s="19"/>
      <c r="AJ1824" s="19" t="n">
        <v>0.14927330626573</v>
      </c>
      <c r="AK1824" s="19" t="n">
        <v>0.239832038155687</v>
      </c>
      <c r="AL1824" s="19" t="n">
        <v>0.143646729956446</v>
      </c>
      <c r="AM1824" s="19" t="n">
        <v>0.217561208739577</v>
      </c>
      <c r="AN1824" s="19" t="n">
        <v>0.200795536712611</v>
      </c>
      <c r="AO1824" s="19"/>
      <c r="AP1824" s="19" t="n">
        <v>0.164361312932356</v>
      </c>
      <c r="AQ1824" s="19" t="n">
        <v>0.204718977443119</v>
      </c>
      <c r="AR1824" s="19" t="n">
        <v>0.173176738318777</v>
      </c>
      <c r="AS1824" s="19" t="n">
        <v>0.194347857789825</v>
      </c>
      <c r="AT1824" s="19" t="n">
        <v>0.24146288993275</v>
      </c>
      <c r="AU1824" s="19"/>
      <c r="AV1824" s="19" t="n">
        <v>0.240385354060559</v>
      </c>
      <c r="AW1824" s="19" t="n">
        <v>0.175141999217781</v>
      </c>
      <c r="AX1824" s="19" t="n">
        <v>0.173402617936779</v>
      </c>
      <c r="AY1824" s="19" t="n">
        <v>0.206837953607679</v>
      </c>
      <c r="AZ1824" s="19" t="n">
        <v>0.200465553879415</v>
      </c>
      <c r="BA1824" s="19" t="n">
        <v>0.153725470733645</v>
      </c>
      <c r="BB1824" s="19"/>
      <c r="BC1824" s="19" t="n">
        <v>0.16360212686139</v>
      </c>
      <c r="BD1824" s="19" t="n">
        <v>0.188590799064638</v>
      </c>
      <c r="BE1824" s="19" t="n">
        <v>0.247014425687923</v>
      </c>
      <c r="BF1824" s="19" t="n">
        <v>0.161593934994965</v>
      </c>
      <c r="BG1824" s="19" t="n">
        <v>0.210084093233011</v>
      </c>
    </row>
    <row r="1825">
      <c r="B1825" t="s">
        <v>652</v>
      </c>
      <c r="C1825" s="19" t="n">
        <v>0.21969293529712</v>
      </c>
      <c r="D1825" s="19" t="n">
        <v>0.22971175715982</v>
      </c>
      <c r="E1825" s="19" t="n">
        <v>0.209426411403469</v>
      </c>
      <c r="F1825" s="19"/>
      <c r="G1825" s="19" t="n">
        <v>0.202409272907142</v>
      </c>
      <c r="H1825" s="19" t="n">
        <v>0.201132452625681</v>
      </c>
      <c r="I1825" s="19" t="n">
        <v>0.206928563555407</v>
      </c>
      <c r="J1825" s="19" t="n">
        <v>0.240860330257215</v>
      </c>
      <c r="K1825" s="19" t="n">
        <v>0.207622196040204</v>
      </c>
      <c r="L1825" s="19" t="n">
        <v>0.248759249497742</v>
      </c>
      <c r="M1825" s="19"/>
      <c r="N1825" s="19" t="n">
        <v>0.221767356765665</v>
      </c>
      <c r="O1825" s="19" t="n">
        <v>0.180616200888608</v>
      </c>
      <c r="P1825" s="19" t="n">
        <v>0.291099653149628</v>
      </c>
      <c r="Q1825" s="19" t="n">
        <v>0.195625010195188</v>
      </c>
      <c r="R1825" s="19"/>
      <c r="S1825" s="19" t="n">
        <v>0.216180171156388</v>
      </c>
      <c r="T1825" s="19" t="n">
        <v>0.162094312749563</v>
      </c>
      <c r="U1825" s="19" t="n">
        <v>0.206495691936497</v>
      </c>
      <c r="V1825" s="19" t="n">
        <v>0.233376859989595</v>
      </c>
      <c r="W1825" s="19" t="n">
        <v>0.22608960253613</v>
      </c>
      <c r="X1825" s="19" t="n">
        <v>0.278780674545411</v>
      </c>
      <c r="Y1825" s="19" t="n">
        <v>0.21947870779407</v>
      </c>
      <c r="Z1825" s="19" t="n">
        <v>0.359003898859817</v>
      </c>
      <c r="AA1825" s="19" t="n">
        <v>0.204432832985191</v>
      </c>
      <c r="AB1825" s="19" t="n">
        <v>0.21141435844676</v>
      </c>
      <c r="AC1825" s="19" t="n">
        <v>0.138945637528285</v>
      </c>
      <c r="AD1825" s="19" t="n">
        <v>0.282130042426955</v>
      </c>
      <c r="AE1825" s="19"/>
      <c r="AF1825" s="19" t="n">
        <v>0.241996307435591</v>
      </c>
      <c r="AG1825" s="19" t="n">
        <v>0.217038162137632</v>
      </c>
      <c r="AH1825" s="19" t="n">
        <v>0.168486003353432</v>
      </c>
      <c r="AI1825" s="19"/>
      <c r="AJ1825" s="19" t="n">
        <v>0.228887214023928</v>
      </c>
      <c r="AK1825" s="19" t="n">
        <v>0.209451705251455</v>
      </c>
      <c r="AL1825" s="19" t="n">
        <v>0.18947582903083</v>
      </c>
      <c r="AM1825" s="19" t="n">
        <v>0.132209818722829</v>
      </c>
      <c r="AN1825" s="19" t="n">
        <v>0.19913406707816</v>
      </c>
      <c r="AO1825" s="19"/>
      <c r="AP1825" s="19" t="n">
        <v>0.204330100434251</v>
      </c>
      <c r="AQ1825" s="19" t="n">
        <v>0.191067452571088</v>
      </c>
      <c r="AR1825" s="19" t="n">
        <v>0.282194600994693</v>
      </c>
      <c r="AS1825" s="19" t="n">
        <v>0.261254055928526</v>
      </c>
      <c r="AT1825" s="19" t="n">
        <v>0.222768010012227</v>
      </c>
      <c r="AU1825" s="19"/>
      <c r="AV1825" s="19" t="n">
        <v>0.19768265940183</v>
      </c>
      <c r="AW1825" s="19" t="n">
        <v>0.238841402090421</v>
      </c>
      <c r="AX1825" s="19" t="n">
        <v>0.23799092224267</v>
      </c>
      <c r="AY1825" s="19" t="n">
        <v>0.23442948685362</v>
      </c>
      <c r="AZ1825" s="19" t="n">
        <v>0.254075204298651</v>
      </c>
      <c r="BA1825" s="19" t="n">
        <v>0.193713916999023</v>
      </c>
      <c r="BB1825" s="19"/>
      <c r="BC1825" s="19" t="n">
        <v>0.236893502786043</v>
      </c>
      <c r="BD1825" s="19" t="n">
        <v>0.229848048284151</v>
      </c>
      <c r="BE1825" s="19" t="n">
        <v>0.181455012447723</v>
      </c>
      <c r="BF1825" s="19" t="n">
        <v>0.283404558182636</v>
      </c>
      <c r="BG1825" s="19" t="n">
        <v>0.108139152910511</v>
      </c>
    </row>
    <row r="1826">
      <c r="B1826" t="s">
        <v>653</v>
      </c>
      <c r="C1826" s="19" t="n">
        <v>0.153071630555892</v>
      </c>
      <c r="D1826" s="19" t="n">
        <v>0.157180186793766</v>
      </c>
      <c r="E1826" s="19" t="n">
        <v>0.150337202447564</v>
      </c>
      <c r="F1826" s="19"/>
      <c r="G1826" s="19" t="n">
        <v>0.123577188128497</v>
      </c>
      <c r="H1826" s="19" t="n">
        <v>0.114314946675486</v>
      </c>
      <c r="I1826" s="19" t="n">
        <v>0.165431864234701</v>
      </c>
      <c r="J1826" s="19" t="n">
        <v>0.167857298689303</v>
      </c>
      <c r="K1826" s="19" t="n">
        <v>0.189690670764285</v>
      </c>
      <c r="L1826" s="19" t="n">
        <v>0.162214228968362</v>
      </c>
      <c r="M1826" s="19"/>
      <c r="N1826" s="19" t="n">
        <v>0.149719886218382</v>
      </c>
      <c r="O1826" s="19" t="n">
        <v>0.189560574863464</v>
      </c>
      <c r="P1826" s="19" t="n">
        <v>0.125539021798364</v>
      </c>
      <c r="Q1826" s="19" t="n">
        <v>0.143379595904879</v>
      </c>
      <c r="R1826" s="19"/>
      <c r="S1826" s="19" t="n">
        <v>0.193942475683214</v>
      </c>
      <c r="T1826" s="19" t="n">
        <v>0.152866003677878</v>
      </c>
      <c r="U1826" s="19" t="n">
        <v>0.20591788918297</v>
      </c>
      <c r="V1826" s="19" t="n">
        <v>0.0910539175757315</v>
      </c>
      <c r="W1826" s="19" t="n">
        <v>0.087577633674377</v>
      </c>
      <c r="X1826" s="19" t="n">
        <v>0.132570538775161</v>
      </c>
      <c r="Y1826" s="19" t="n">
        <v>0.117887556683628</v>
      </c>
      <c r="Z1826" s="19" t="n">
        <v>0.0591859706361951</v>
      </c>
      <c r="AA1826" s="19" t="n">
        <v>0.169275482929652</v>
      </c>
      <c r="AB1826" s="19" t="n">
        <v>0.147153883135557</v>
      </c>
      <c r="AC1826" s="19" t="n">
        <v>0.264598769499473</v>
      </c>
      <c r="AD1826" s="19" t="n">
        <v>0.206036257789725</v>
      </c>
      <c r="AE1826" s="19"/>
      <c r="AF1826" s="19" t="n">
        <v>0.139963488866267</v>
      </c>
      <c r="AG1826" s="19" t="n">
        <v>0.177237559829077</v>
      </c>
      <c r="AH1826" s="19" t="n">
        <v>0.148225254510682</v>
      </c>
      <c r="AI1826" s="19"/>
      <c r="AJ1826" s="19" t="n">
        <v>0.182196293532456</v>
      </c>
      <c r="AK1826" s="19" t="n">
        <v>0.140262573070849</v>
      </c>
      <c r="AL1826" s="19" t="n">
        <v>0.158049417852847</v>
      </c>
      <c r="AM1826" s="19" t="n">
        <v>0.136573309254301</v>
      </c>
      <c r="AN1826" s="19" t="n">
        <v>0.142044415088536</v>
      </c>
      <c r="AO1826" s="19"/>
      <c r="AP1826" s="19" t="n">
        <v>0.177891697537789</v>
      </c>
      <c r="AQ1826" s="19" t="n">
        <v>0.156539528775359</v>
      </c>
      <c r="AR1826" s="19" t="n">
        <v>0.13943385159984</v>
      </c>
      <c r="AS1826" s="19" t="n">
        <v>0.121636796986662</v>
      </c>
      <c r="AT1826" s="19" t="n">
        <v>0.134203270215597</v>
      </c>
      <c r="AU1826" s="19"/>
      <c r="AV1826" s="19" t="n">
        <v>0.149367596844824</v>
      </c>
      <c r="AW1826" s="19" t="n">
        <v>0.174662983513222</v>
      </c>
      <c r="AX1826" s="19" t="n">
        <v>0.173224600712279</v>
      </c>
      <c r="AY1826" s="19" t="n">
        <v>0.137508788635267</v>
      </c>
      <c r="AZ1826" s="19" t="n">
        <v>0.0915926294065966</v>
      </c>
      <c r="BA1826" s="19" t="n">
        <v>0.15313691630338</v>
      </c>
      <c r="BB1826" s="19"/>
      <c r="BC1826" s="19" t="n">
        <v>0.21276843707132</v>
      </c>
      <c r="BD1826" s="19" t="n">
        <v>0.123569307728785</v>
      </c>
      <c r="BE1826" s="19" t="n">
        <v>0.116399559589936</v>
      </c>
      <c r="BF1826" s="19" t="n">
        <v>0.147856934838804</v>
      </c>
      <c r="BG1826" s="19" t="n">
        <v>0.184001676847844</v>
      </c>
    </row>
    <row r="1827">
      <c r="B1827" t="s">
        <v>654</v>
      </c>
      <c r="C1827" s="19" t="n">
        <v>0.105786043802492</v>
      </c>
      <c r="D1827" s="19" t="n">
        <v>0.111418761809028</v>
      </c>
      <c r="E1827" s="19" t="n">
        <v>0.10114085590249</v>
      </c>
      <c r="F1827" s="19"/>
      <c r="G1827" s="19" t="n">
        <v>0.102203098130916</v>
      </c>
      <c r="H1827" s="19" t="n">
        <v>0.0882861403942665</v>
      </c>
      <c r="I1827" s="19" t="n">
        <v>0.0602517384235643</v>
      </c>
      <c r="J1827" s="19" t="n">
        <v>0.0966810642511082</v>
      </c>
      <c r="K1827" s="19" t="n">
        <v>0.150143552417472</v>
      </c>
      <c r="L1827" s="19" t="n">
        <v>0.138613200314781</v>
      </c>
      <c r="M1827" s="19"/>
      <c r="N1827" s="19" t="n">
        <v>0.0958332098334627</v>
      </c>
      <c r="O1827" s="19" t="n">
        <v>0.096281353427648</v>
      </c>
      <c r="P1827" s="19" t="n">
        <v>0.118428709349636</v>
      </c>
      <c r="Q1827" s="19" t="n">
        <v>0.116538629761471</v>
      </c>
      <c r="R1827" s="19"/>
      <c r="S1827" s="19" t="n">
        <v>0.0844720264245567</v>
      </c>
      <c r="T1827" s="19" t="n">
        <v>0.138483892302898</v>
      </c>
      <c r="U1827" s="19" t="n">
        <v>0.0753472337901638</v>
      </c>
      <c r="V1827" s="19" t="n">
        <v>0.0986335653851726</v>
      </c>
      <c r="W1827" s="19" t="n">
        <v>0.138829127856607</v>
      </c>
      <c r="X1827" s="19" t="n">
        <v>0.0851115374335606</v>
      </c>
      <c r="Y1827" s="19" t="n">
        <v>0.130932755081467</v>
      </c>
      <c r="Z1827" s="19" t="n">
        <v>0.131927370184902</v>
      </c>
      <c r="AA1827" s="19" t="n">
        <v>0.0748690008464379</v>
      </c>
      <c r="AB1827" s="19" t="n">
        <v>0.142713682564686</v>
      </c>
      <c r="AC1827" s="19" t="n">
        <v>0.0538355086696328</v>
      </c>
      <c r="AD1827" s="19" t="n">
        <v>0.150650215583612</v>
      </c>
      <c r="AE1827" s="19"/>
      <c r="AF1827" s="19" t="n">
        <v>0.11820740087726</v>
      </c>
      <c r="AG1827" s="19" t="n">
        <v>0.0937120420089584</v>
      </c>
      <c r="AH1827" s="19" t="n">
        <v>0.103388138541225</v>
      </c>
      <c r="AI1827" s="19"/>
      <c r="AJ1827" s="19" t="n">
        <v>0.147813224992557</v>
      </c>
      <c r="AK1827" s="19" t="n">
        <v>0.0728404741556157</v>
      </c>
      <c r="AL1827" s="19" t="n">
        <v>0.104573400375677</v>
      </c>
      <c r="AM1827" s="19" t="n">
        <v>0.0437183814363172</v>
      </c>
      <c r="AN1827" s="19" t="n">
        <v>0.0975727574906913</v>
      </c>
      <c r="AO1827" s="19"/>
      <c r="AP1827" s="19" t="n">
        <v>0.153901805510778</v>
      </c>
      <c r="AQ1827" s="19" t="n">
        <v>0.081052672577721</v>
      </c>
      <c r="AR1827" s="19" t="n">
        <v>0.123517677353131</v>
      </c>
      <c r="AS1827" s="19" t="n">
        <v>0.0664065769606266</v>
      </c>
      <c r="AT1827" s="19" t="n">
        <v>0.0553162213477206</v>
      </c>
      <c r="AU1827" s="19"/>
      <c r="AV1827" s="19" t="n">
        <v>0.0540987283077885</v>
      </c>
      <c r="AW1827" s="19" t="n">
        <v>0.147177683221555</v>
      </c>
      <c r="AX1827" s="19" t="n">
        <v>0.140692221938943</v>
      </c>
      <c r="AY1827" s="19" t="n">
        <v>0.0901070819636974</v>
      </c>
      <c r="AZ1827" s="19" t="n">
        <v>0.074333341089391</v>
      </c>
      <c r="BA1827" s="19" t="n">
        <v>0.143254331229961</v>
      </c>
      <c r="BB1827" s="19"/>
      <c r="BC1827" s="19" t="n">
        <v>0.0985763109177735</v>
      </c>
      <c r="BD1827" s="19" t="n">
        <v>0.112055511943504</v>
      </c>
      <c r="BE1827" s="19" t="n">
        <v>0.0999690993635493</v>
      </c>
      <c r="BF1827" s="19" t="n">
        <v>0.0786177861034753</v>
      </c>
      <c r="BG1827" s="19" t="n">
        <v>0.135812894747602</v>
      </c>
    </row>
    <row r="1828">
      <c r="B1828" t="s">
        <v>655</v>
      </c>
      <c r="C1828" s="19" t="n">
        <v>0.0895715679653888</v>
      </c>
      <c r="D1828" s="19" t="n">
        <v>0.0816910993716264</v>
      </c>
      <c r="E1828" s="19" t="n">
        <v>0.0981166329282569</v>
      </c>
      <c r="F1828" s="19"/>
      <c r="G1828" s="19" t="n">
        <v>0.0539867389885309</v>
      </c>
      <c r="H1828" s="19" t="n">
        <v>0.0798146619500265</v>
      </c>
      <c r="I1828" s="19" t="n">
        <v>0.0960693505694791</v>
      </c>
      <c r="J1828" s="19" t="n">
        <v>0.081022442490815</v>
      </c>
      <c r="K1828" s="19" t="n">
        <v>0.0949112311976158</v>
      </c>
      <c r="L1828" s="19" t="n">
        <v>0.121085612193847</v>
      </c>
      <c r="M1828" s="19"/>
      <c r="N1828" s="19" t="n">
        <v>0.0765253250709643</v>
      </c>
      <c r="O1828" s="19" t="n">
        <v>0.0940351460984091</v>
      </c>
      <c r="P1828" s="19" t="n">
        <v>0.0736567501635779</v>
      </c>
      <c r="Q1828" s="19" t="n">
        <v>0.114646805266601</v>
      </c>
      <c r="R1828" s="19"/>
      <c r="S1828" s="19" t="n">
        <v>0.0749267593103163</v>
      </c>
      <c r="T1828" s="19" t="n">
        <v>0.0691229192607698</v>
      </c>
      <c r="U1828" s="19" t="n">
        <v>0.132954183476197</v>
      </c>
      <c r="V1828" s="19" t="n">
        <v>0.0390534779235263</v>
      </c>
      <c r="W1828" s="19" t="n">
        <v>0.120940008090174</v>
      </c>
      <c r="X1828" s="19" t="n">
        <v>0.0431657434198687</v>
      </c>
      <c r="Y1828" s="19" t="n">
        <v>0.109912339185136</v>
      </c>
      <c r="Z1828" s="19" t="n">
        <v>0.0675438576968751</v>
      </c>
      <c r="AA1828" s="19" t="n">
        <v>0.123080934941195</v>
      </c>
      <c r="AB1828" s="19" t="n">
        <v>0.120086973502921</v>
      </c>
      <c r="AC1828" s="19" t="n">
        <v>0.0575530558588349</v>
      </c>
      <c r="AD1828" s="19" t="n">
        <v>0.15199911950167</v>
      </c>
      <c r="AE1828" s="19"/>
      <c r="AF1828" s="19" t="n">
        <v>0.071681321602678</v>
      </c>
      <c r="AG1828" s="19" t="n">
        <v>0.0923698646522116</v>
      </c>
      <c r="AH1828" s="19" t="n">
        <v>0.147221205600518</v>
      </c>
      <c r="AI1828" s="19"/>
      <c r="AJ1828" s="19" t="n">
        <v>0.0876736223389617</v>
      </c>
      <c r="AK1828" s="19" t="n">
        <v>0.0653111276855957</v>
      </c>
      <c r="AL1828" s="19" t="n">
        <v>0.11577569975966</v>
      </c>
      <c r="AM1828" s="19" t="n">
        <v>0.0876612924756203</v>
      </c>
      <c r="AN1828" s="19" t="n">
        <v>0.16571060325832</v>
      </c>
      <c r="AO1828" s="19"/>
      <c r="AP1828" s="19" t="n">
        <v>0.0999330826402162</v>
      </c>
      <c r="AQ1828" s="19" t="n">
        <v>0.0747000230547826</v>
      </c>
      <c r="AR1828" s="19" t="n">
        <v>0.0869445184593512</v>
      </c>
      <c r="AS1828" s="19" t="n">
        <v>0.0783216820313625</v>
      </c>
      <c r="AT1828" s="19" t="n">
        <v>0.0805305339597308</v>
      </c>
      <c r="AU1828" s="19"/>
      <c r="AV1828" s="19" t="n">
        <v>0.0720647910900618</v>
      </c>
      <c r="AW1828" s="19" t="n">
        <v>0.09427284717587</v>
      </c>
      <c r="AX1828" s="19" t="n">
        <v>0.0797723776108791</v>
      </c>
      <c r="AY1828" s="19" t="n">
        <v>0.0606614106559178</v>
      </c>
      <c r="AZ1828" s="19" t="n">
        <v>0.0517320217585127</v>
      </c>
      <c r="BA1828" s="19" t="n">
        <v>0.151106347868147</v>
      </c>
      <c r="BB1828" s="19"/>
      <c r="BC1828" s="19" t="n">
        <v>0.0875779030224942</v>
      </c>
      <c r="BD1828" s="19" t="n">
        <v>0.0872314659010613</v>
      </c>
      <c r="BE1828" s="19" t="n">
        <v>0.0868192480478124</v>
      </c>
      <c r="BF1828" s="19" t="n">
        <v>0.0974214935561483</v>
      </c>
      <c r="BG1828" s="19" t="n">
        <v>0.110253014973051</v>
      </c>
    </row>
    <row r="1829">
      <c r="C1829" s="19"/>
      <c r="D1829" s="19"/>
      <c r="E1829" s="19"/>
      <c r="F1829" s="19"/>
      <c r="G1829" s="19"/>
      <c r="H1829" s="19"/>
      <c r="I1829" s="19"/>
      <c r="J1829" s="19"/>
      <c r="K1829" s="19"/>
      <c r="L1829" s="19"/>
      <c r="M1829" s="19"/>
      <c r="N1829" s="19"/>
      <c r="O1829" s="19"/>
      <c r="P1829" s="19"/>
      <c r="Q1829" s="19"/>
      <c r="R1829" s="19"/>
      <c r="S1829" s="19"/>
      <c r="T1829" s="19"/>
      <c r="U1829" s="19"/>
      <c r="V1829" s="19"/>
      <c r="W1829" s="19"/>
      <c r="X1829" s="19"/>
      <c r="Y1829" s="19"/>
      <c r="Z1829" s="19"/>
      <c r="AA1829" s="19"/>
      <c r="AB1829" s="19"/>
      <c r="AC1829" s="19"/>
      <c r="AD1829" s="19"/>
      <c r="AE1829" s="19"/>
      <c r="AF1829" s="19"/>
      <c r="AG1829" s="19"/>
      <c r="AH1829" s="19"/>
      <c r="AI1829" s="19"/>
      <c r="AJ1829" s="19"/>
      <c r="AK1829" s="19"/>
      <c r="AL1829" s="19"/>
      <c r="AM1829" s="19"/>
      <c r="AN1829" s="19"/>
      <c r="AO1829" s="19"/>
      <c r="AP1829" s="19"/>
      <c r="AQ1829" s="19"/>
      <c r="AR1829" s="19"/>
      <c r="AS1829" s="19"/>
      <c r="AT1829" s="19"/>
      <c r="AU1829" s="19"/>
      <c r="AV1829" s="19"/>
      <c r="AW1829" s="19"/>
      <c r="AX1829" s="19"/>
      <c r="AY1829" s="19"/>
      <c r="AZ1829" s="19"/>
      <c r="BA1829" s="19"/>
      <c r="BB1829" s="19"/>
      <c r="BC1829" s="19"/>
      <c r="BD1829" s="19"/>
      <c r="BE1829" s="19"/>
      <c r="BF1829" s="19"/>
      <c r="BG1829" s="19"/>
    </row>
    <row r="1830">
      <c r="B1830" s="7" t="s">
        <v>682</v>
      </c>
      <c r="C1830" s="19"/>
      <c r="D1830" s="19"/>
      <c r="E1830" s="19"/>
      <c r="F1830" s="19"/>
      <c r="G1830" s="19"/>
      <c r="H1830" s="19"/>
      <c r="I1830" s="19"/>
      <c r="J1830" s="19"/>
      <c r="K1830" s="19"/>
      <c r="L1830" s="19"/>
      <c r="M1830" s="19"/>
      <c r="N1830" s="19"/>
      <c r="O1830" s="19"/>
      <c r="P1830" s="19"/>
      <c r="Q1830" s="19"/>
      <c r="R1830" s="19"/>
      <c r="S1830" s="19"/>
      <c r="T1830" s="19"/>
      <c r="U1830" s="19"/>
      <c r="V1830" s="19"/>
      <c r="W1830" s="19"/>
      <c r="X1830" s="19"/>
      <c r="Y1830" s="19"/>
      <c r="Z1830" s="19"/>
      <c r="AA1830" s="19"/>
      <c r="AB1830" s="19"/>
      <c r="AC1830" s="19"/>
      <c r="AD1830" s="19"/>
      <c r="AE1830" s="19"/>
      <c r="AF1830" s="19"/>
      <c r="AG1830" s="19"/>
      <c r="AH1830" s="19"/>
      <c r="AI1830" s="19"/>
      <c r="AJ1830" s="19"/>
      <c r="AK1830" s="19"/>
      <c r="AL1830" s="19"/>
      <c r="AM1830" s="19"/>
      <c r="AN1830" s="19"/>
      <c r="AO1830" s="19"/>
      <c r="AP1830" s="19"/>
      <c r="AQ1830" s="19"/>
      <c r="AR1830" s="19"/>
      <c r="AS1830" s="19"/>
      <c r="AT1830" s="19"/>
      <c r="AU1830" s="19"/>
      <c r="AV1830" s="19"/>
      <c r="AW1830" s="19"/>
      <c r="AX1830" s="19"/>
      <c r="AY1830" s="19"/>
      <c r="AZ1830" s="19"/>
      <c r="BA1830" s="19"/>
      <c r="BB1830" s="19"/>
      <c r="BC1830" s="19"/>
      <c r="BD1830" s="19"/>
      <c r="BE1830" s="19"/>
      <c r="BF1830" s="19"/>
      <c r="BG1830" s="19"/>
    </row>
    <row r="1831">
      <c r="B1831" s="26" t="s">
        <v>331</v>
      </c>
      <c r="C1831" s="19"/>
      <c r="D1831" s="19"/>
      <c r="E1831" s="19"/>
      <c r="F1831" s="19"/>
      <c r="G1831" s="19"/>
      <c r="H1831" s="19"/>
      <c r="I1831" s="19"/>
      <c r="J1831" s="19"/>
      <c r="K1831" s="19"/>
      <c r="L1831" s="19"/>
      <c r="M1831" s="19"/>
      <c r="N1831" s="19"/>
      <c r="O1831" s="19"/>
      <c r="P1831" s="19"/>
      <c r="Q1831" s="19"/>
      <c r="R1831" s="19"/>
      <c r="S1831" s="19"/>
      <c r="T1831" s="19"/>
      <c r="U1831" s="19"/>
      <c r="V1831" s="19"/>
      <c r="W1831" s="19"/>
      <c r="X1831" s="19"/>
      <c r="Y1831" s="19"/>
      <c r="Z1831" s="19"/>
      <c r="AA1831" s="19"/>
      <c r="AB1831" s="19"/>
      <c r="AC1831" s="19"/>
      <c r="AD1831" s="19"/>
      <c r="AE1831" s="19"/>
      <c r="AF1831" s="19"/>
      <c r="AG1831" s="19"/>
      <c r="AH1831" s="19"/>
      <c r="AI1831" s="19"/>
      <c r="AJ1831" s="19"/>
      <c r="AK1831" s="19"/>
      <c r="AL1831" s="19"/>
      <c r="AM1831" s="19"/>
      <c r="AN1831" s="19"/>
      <c r="AO1831" s="19"/>
      <c r="AP1831" s="19"/>
      <c r="AQ1831" s="19"/>
      <c r="AR1831" s="19"/>
      <c r="AS1831" s="19"/>
      <c r="AT1831" s="19"/>
      <c r="AU1831" s="19"/>
      <c r="AV1831" s="19"/>
      <c r="AW1831" s="19"/>
      <c r="AX1831" s="19"/>
      <c r="AY1831" s="19"/>
      <c r="AZ1831" s="19"/>
      <c r="BA1831" s="19"/>
      <c r="BB1831" s="19"/>
      <c r="BC1831" s="19"/>
      <c r="BD1831" s="19"/>
      <c r="BE1831" s="19"/>
      <c r="BF1831" s="19"/>
      <c r="BG1831" s="19"/>
    </row>
    <row r="1832">
      <c r="B1832" t="s">
        <v>649</v>
      </c>
      <c r="C1832" s="19" t="n">
        <v>0.0310828334710691</v>
      </c>
      <c r="D1832" s="19" t="n">
        <v>0.0323161351535718</v>
      </c>
      <c r="E1832" s="19" t="n">
        <v>0.030133975042567</v>
      </c>
      <c r="F1832" s="19"/>
      <c r="G1832" s="19" t="n">
        <v>0.0384783554512081</v>
      </c>
      <c r="H1832" s="19" t="n">
        <v>0.0467531702611696</v>
      </c>
      <c r="I1832" s="19" t="n">
        <v>0.0379579140889741</v>
      </c>
      <c r="J1832" s="19" t="n">
        <v>0.0166160232844239</v>
      </c>
      <c r="K1832" s="19" t="n">
        <v>0.0289357682266894</v>
      </c>
      <c r="L1832" s="19" t="n">
        <v>0.0198169172747148</v>
      </c>
      <c r="M1832" s="19"/>
      <c r="N1832" s="19" t="n">
        <v>0.0262966816629647</v>
      </c>
      <c r="O1832" s="19" t="n">
        <v>0.0362147783972273</v>
      </c>
      <c r="P1832" s="19" t="n">
        <v>0.0217116994911717</v>
      </c>
      <c r="Q1832" s="19" t="n">
        <v>0.0397211209370836</v>
      </c>
      <c r="R1832" s="19"/>
      <c r="S1832" s="19" t="n">
        <v>0.0238539926686775</v>
      </c>
      <c r="T1832" s="19" t="n">
        <v>0.0270631957338465</v>
      </c>
      <c r="U1832" s="19" t="n">
        <v>0.024207404025686</v>
      </c>
      <c r="V1832" s="19" t="n">
        <v>0.0825722291833844</v>
      </c>
      <c r="W1832" s="19" t="n">
        <v>0.0249693293289994</v>
      </c>
      <c r="X1832" s="19" t="n">
        <v>0.00881323969837121</v>
      </c>
      <c r="Y1832" s="19" t="n">
        <v>0.0216132590618468</v>
      </c>
      <c r="Z1832" s="19" t="n">
        <v>0.0447517050727739</v>
      </c>
      <c r="AA1832" s="19" t="n">
        <v>0.0514543428842178</v>
      </c>
      <c r="AB1832" s="19" t="n">
        <v>0.0183805087378303</v>
      </c>
      <c r="AC1832" s="19" t="n">
        <v>0.0381875479524698</v>
      </c>
      <c r="AD1832" s="19" t="n">
        <v>0</v>
      </c>
      <c r="AE1832" s="19"/>
      <c r="AF1832" s="19" t="n">
        <v>0.0330993764409664</v>
      </c>
      <c r="AG1832" s="19" t="n">
        <v>0.0245306554094912</v>
      </c>
      <c r="AH1832" s="19" t="n">
        <v>0.0419164850740975</v>
      </c>
      <c r="AI1832" s="19"/>
      <c r="AJ1832" s="19" t="n">
        <v>0.0281048956445581</v>
      </c>
      <c r="AK1832" s="19" t="n">
        <v>0.0359374695472989</v>
      </c>
      <c r="AL1832" s="19" t="n">
        <v>0.015296346945345</v>
      </c>
      <c r="AM1832" s="19" t="n">
        <v>0.122184157597406</v>
      </c>
      <c r="AN1832" s="19" t="n">
        <v>0.0235657422719536</v>
      </c>
      <c r="AO1832" s="19"/>
      <c r="AP1832" s="19" t="n">
        <v>0.0163881633738931</v>
      </c>
      <c r="AQ1832" s="19" t="n">
        <v>0.0390768033529127</v>
      </c>
      <c r="AR1832" s="19" t="n">
        <v>0.0125878573070534</v>
      </c>
      <c r="AS1832" s="19" t="n">
        <v>0.0701440998788651</v>
      </c>
      <c r="AT1832" s="19" t="n">
        <v>0.0193863938701926</v>
      </c>
      <c r="AU1832" s="19"/>
      <c r="AV1832" s="19" t="n">
        <v>0.0408883723168602</v>
      </c>
      <c r="AW1832" s="19" t="n">
        <v>0.0106561910676806</v>
      </c>
      <c r="AX1832" s="19" t="n">
        <v>0</v>
      </c>
      <c r="AY1832" s="19" t="n">
        <v>0.0603812532276374</v>
      </c>
      <c r="AZ1832" s="19" t="n">
        <v>0.0453601562924749</v>
      </c>
      <c r="BA1832" s="19" t="n">
        <v>0.00986843927226326</v>
      </c>
      <c r="BB1832" s="19"/>
      <c r="BC1832" s="19" t="n">
        <v>0.0296071933386358</v>
      </c>
      <c r="BD1832" s="19" t="n">
        <v>0.0407946202469316</v>
      </c>
      <c r="BE1832" s="19" t="n">
        <v>0.021778589031035</v>
      </c>
      <c r="BF1832" s="19" t="n">
        <v>0.0357112312014898</v>
      </c>
      <c r="BG1832" s="19" t="n">
        <v>0.19143256829658</v>
      </c>
    </row>
    <row r="1833">
      <c r="B1833" t="s">
        <v>650</v>
      </c>
      <c r="C1833" s="19" t="n">
        <v>0.115486120241936</v>
      </c>
      <c r="D1833" s="19" t="n">
        <v>0.139731876235419</v>
      </c>
      <c r="E1833" s="19" t="n">
        <v>0.0899199576906328</v>
      </c>
      <c r="F1833" s="19"/>
      <c r="G1833" s="19" t="n">
        <v>0.206515327884164</v>
      </c>
      <c r="H1833" s="19" t="n">
        <v>0.19092964948849</v>
      </c>
      <c r="I1833" s="19" t="n">
        <v>0.121990619649922</v>
      </c>
      <c r="J1833" s="19" t="n">
        <v>0.106227298582602</v>
      </c>
      <c r="K1833" s="19" t="n">
        <v>0.034009666850776</v>
      </c>
      <c r="L1833" s="19" t="n">
        <v>0.0407464754383999</v>
      </c>
      <c r="M1833" s="19"/>
      <c r="N1833" s="19" t="n">
        <v>0.164141827256424</v>
      </c>
      <c r="O1833" s="19" t="n">
        <v>0.126511090259728</v>
      </c>
      <c r="P1833" s="19" t="n">
        <v>0.0881657840232246</v>
      </c>
      <c r="Q1833" s="19" t="n">
        <v>0.0723581055667038</v>
      </c>
      <c r="R1833" s="19"/>
      <c r="S1833" s="19" t="n">
        <v>0.157188374816453</v>
      </c>
      <c r="T1833" s="19" t="n">
        <v>0.117274859715309</v>
      </c>
      <c r="U1833" s="19" t="n">
        <v>0.111198828297</v>
      </c>
      <c r="V1833" s="19" t="n">
        <v>0.112587339937555</v>
      </c>
      <c r="W1833" s="19" t="n">
        <v>0.0728108804679368</v>
      </c>
      <c r="X1833" s="19" t="n">
        <v>0.134762020947528</v>
      </c>
      <c r="Y1833" s="19" t="n">
        <v>0.1170858085023</v>
      </c>
      <c r="Z1833" s="19" t="n">
        <v>0.0633296048373698</v>
      </c>
      <c r="AA1833" s="19" t="n">
        <v>0.12844895350122</v>
      </c>
      <c r="AB1833" s="19" t="n">
        <v>0.0851772786006036</v>
      </c>
      <c r="AC1833" s="19" t="n">
        <v>0.144276380662489</v>
      </c>
      <c r="AD1833" s="19" t="n">
        <v>0.0324191262999262</v>
      </c>
      <c r="AE1833" s="19"/>
      <c r="AF1833" s="19" t="n">
        <v>0.0903095950356127</v>
      </c>
      <c r="AG1833" s="19" t="n">
        <v>0.124531495040378</v>
      </c>
      <c r="AH1833" s="19" t="n">
        <v>0.118226760666862</v>
      </c>
      <c r="AI1833" s="19"/>
      <c r="AJ1833" s="19" t="n">
        <v>0.114367444051198</v>
      </c>
      <c r="AK1833" s="19" t="n">
        <v>0.159220803649417</v>
      </c>
      <c r="AL1833" s="19" t="n">
        <v>0.0544604567407171</v>
      </c>
      <c r="AM1833" s="19" t="n">
        <v>0</v>
      </c>
      <c r="AN1833" s="19" t="n">
        <v>0.0834670697173516</v>
      </c>
      <c r="AO1833" s="19"/>
      <c r="AP1833" s="19" t="n">
        <v>0.114466889798514</v>
      </c>
      <c r="AQ1833" s="19" t="n">
        <v>0.172501313616845</v>
      </c>
      <c r="AR1833" s="19" t="n">
        <v>0.0789506926425217</v>
      </c>
      <c r="AS1833" s="19" t="n">
        <v>0.0738216151770648</v>
      </c>
      <c r="AT1833" s="19" t="n">
        <v>0.0922252110474897</v>
      </c>
      <c r="AU1833" s="19"/>
      <c r="AV1833" s="19" t="n">
        <v>0.192216212613348</v>
      </c>
      <c r="AW1833" s="19" t="n">
        <v>0.0967894896846839</v>
      </c>
      <c r="AX1833" s="19" t="n">
        <v>0.0749685233511834</v>
      </c>
      <c r="AY1833" s="19" t="n">
        <v>0.0955621984153944</v>
      </c>
      <c r="AZ1833" s="19" t="n">
        <v>0.116751215196121</v>
      </c>
      <c r="BA1833" s="19" t="n">
        <v>0.0919598330687176</v>
      </c>
      <c r="BB1833" s="19"/>
      <c r="BC1833" s="19" t="n">
        <v>0.0673071234816415</v>
      </c>
      <c r="BD1833" s="19" t="n">
        <v>0.102157470029339</v>
      </c>
      <c r="BE1833" s="19" t="n">
        <v>0.142791924646564</v>
      </c>
      <c r="BF1833" s="19" t="n">
        <v>0.179381395694842</v>
      </c>
      <c r="BG1833" s="19" t="n">
        <v>0.15735440324365</v>
      </c>
    </row>
    <row r="1834">
      <c r="B1834" t="s">
        <v>651</v>
      </c>
      <c r="C1834" s="19" t="n">
        <v>0.210352301491259</v>
      </c>
      <c r="D1834" s="19" t="n">
        <v>0.229670388388312</v>
      </c>
      <c r="E1834" s="19" t="n">
        <v>0.193107986501038</v>
      </c>
      <c r="F1834" s="19"/>
      <c r="G1834" s="19" t="n">
        <v>0.280770354044945</v>
      </c>
      <c r="H1834" s="19" t="n">
        <v>0.234336353293925</v>
      </c>
      <c r="I1834" s="19" t="n">
        <v>0.232818499553311</v>
      </c>
      <c r="J1834" s="19" t="n">
        <v>0.197656819806676</v>
      </c>
      <c r="K1834" s="19" t="n">
        <v>0.188260845621614</v>
      </c>
      <c r="L1834" s="19" t="n">
        <v>0.146249955474858</v>
      </c>
      <c r="M1834" s="19"/>
      <c r="N1834" s="19" t="n">
        <v>0.207920306516815</v>
      </c>
      <c r="O1834" s="19" t="n">
        <v>0.202153717643104</v>
      </c>
      <c r="P1834" s="19" t="n">
        <v>0.23998105732211</v>
      </c>
      <c r="Q1834" s="19" t="n">
        <v>0.191971649939551</v>
      </c>
      <c r="R1834" s="19"/>
      <c r="S1834" s="19" t="n">
        <v>0.250598242925916</v>
      </c>
      <c r="T1834" s="19" t="n">
        <v>0.107291106885354</v>
      </c>
      <c r="U1834" s="19" t="n">
        <v>0.18958449624688</v>
      </c>
      <c r="V1834" s="19" t="n">
        <v>0.227146235460666</v>
      </c>
      <c r="W1834" s="19" t="n">
        <v>0.327481847567471</v>
      </c>
      <c r="X1834" s="19" t="n">
        <v>0.234533327523442</v>
      </c>
      <c r="Y1834" s="19" t="n">
        <v>0.166548820479331</v>
      </c>
      <c r="Z1834" s="19" t="n">
        <v>0.216276036755747</v>
      </c>
      <c r="AA1834" s="19" t="n">
        <v>0.20592631336842</v>
      </c>
      <c r="AB1834" s="19" t="n">
        <v>0.150229050855277</v>
      </c>
      <c r="AC1834" s="19" t="n">
        <v>0.224850531183293</v>
      </c>
      <c r="AD1834" s="19" t="n">
        <v>0.327415285851919</v>
      </c>
      <c r="AE1834" s="19"/>
      <c r="AF1834" s="19" t="n">
        <v>0.195940010128079</v>
      </c>
      <c r="AG1834" s="19" t="n">
        <v>0.215534387936449</v>
      </c>
      <c r="AH1834" s="19" t="n">
        <v>0.190979273983818</v>
      </c>
      <c r="AI1834" s="19"/>
      <c r="AJ1834" s="19" t="n">
        <v>0.163936641895221</v>
      </c>
      <c r="AK1834" s="19" t="n">
        <v>0.252311268100014</v>
      </c>
      <c r="AL1834" s="19" t="n">
        <v>0.189195179253242</v>
      </c>
      <c r="AM1834" s="19" t="n">
        <v>0.257803371218463</v>
      </c>
      <c r="AN1834" s="19" t="n">
        <v>0.1943462561656</v>
      </c>
      <c r="AO1834" s="19"/>
      <c r="AP1834" s="19" t="n">
        <v>0.182383321890007</v>
      </c>
      <c r="AQ1834" s="19" t="n">
        <v>0.248444022324917</v>
      </c>
      <c r="AR1834" s="19" t="n">
        <v>0.208616716512244</v>
      </c>
      <c r="AS1834" s="19" t="n">
        <v>0.186329299570828</v>
      </c>
      <c r="AT1834" s="19" t="n">
        <v>0.281415859774781</v>
      </c>
      <c r="AU1834" s="19"/>
      <c r="AV1834" s="19" t="n">
        <v>0.271218649400309</v>
      </c>
      <c r="AW1834" s="19" t="n">
        <v>0.216033688164178</v>
      </c>
      <c r="AX1834" s="19" t="n">
        <v>0.22175726997178</v>
      </c>
      <c r="AY1834" s="19" t="n">
        <v>0.147882986406158</v>
      </c>
      <c r="AZ1834" s="19" t="n">
        <v>0.205607216539514</v>
      </c>
      <c r="BA1834" s="19" t="n">
        <v>0.187245238808631</v>
      </c>
      <c r="BB1834" s="19"/>
      <c r="BC1834" s="19" t="n">
        <v>0.188020863791742</v>
      </c>
      <c r="BD1834" s="19" t="n">
        <v>0.19690111702519</v>
      </c>
      <c r="BE1834" s="19" t="n">
        <v>0.262588853352418</v>
      </c>
      <c r="BF1834" s="19" t="n">
        <v>0.199350744905895</v>
      </c>
      <c r="BG1834" s="19" t="n">
        <v>0.101144635427518</v>
      </c>
    </row>
    <row r="1835">
      <c r="B1835" t="s">
        <v>652</v>
      </c>
      <c r="C1835" s="19" t="n">
        <v>0.14946861481332</v>
      </c>
      <c r="D1835" s="19" t="n">
        <v>0.153174328532598</v>
      </c>
      <c r="E1835" s="19" t="n">
        <v>0.143407275822188</v>
      </c>
      <c r="F1835" s="19"/>
      <c r="G1835" s="19" t="n">
        <v>0.138183937671328</v>
      </c>
      <c r="H1835" s="19" t="n">
        <v>0.167208781836684</v>
      </c>
      <c r="I1835" s="19" t="n">
        <v>0.155997211601977</v>
      </c>
      <c r="J1835" s="19" t="n">
        <v>0.150066961161657</v>
      </c>
      <c r="K1835" s="19" t="n">
        <v>0.110453779665867</v>
      </c>
      <c r="L1835" s="19" t="n">
        <v>0.161301085755254</v>
      </c>
      <c r="M1835" s="19"/>
      <c r="N1835" s="19" t="n">
        <v>0.149288264383846</v>
      </c>
      <c r="O1835" s="19" t="n">
        <v>0.131148421767257</v>
      </c>
      <c r="P1835" s="19" t="n">
        <v>0.134088578949089</v>
      </c>
      <c r="Q1835" s="19" t="n">
        <v>0.183756500544017</v>
      </c>
      <c r="R1835" s="19"/>
      <c r="S1835" s="19" t="n">
        <v>0.177335039284718</v>
      </c>
      <c r="T1835" s="19" t="n">
        <v>0.18699747128015</v>
      </c>
      <c r="U1835" s="19" t="n">
        <v>0.089775498614082</v>
      </c>
      <c r="V1835" s="19" t="n">
        <v>0.20438230327148</v>
      </c>
      <c r="W1835" s="19" t="n">
        <v>0.143787808491515</v>
      </c>
      <c r="X1835" s="19" t="n">
        <v>0.111876365688643</v>
      </c>
      <c r="Y1835" s="19" t="n">
        <v>0.184869112320728</v>
      </c>
      <c r="Z1835" s="19" t="n">
        <v>0.163558526271426</v>
      </c>
      <c r="AA1835" s="19" t="n">
        <v>0.0923929379366548</v>
      </c>
      <c r="AB1835" s="19" t="n">
        <v>0.140311888710358</v>
      </c>
      <c r="AC1835" s="19" t="n">
        <v>0.150513376272863</v>
      </c>
      <c r="AD1835" s="19" t="n">
        <v>0.117388971770821</v>
      </c>
      <c r="AE1835" s="19"/>
      <c r="AF1835" s="19" t="n">
        <v>0.173258703876992</v>
      </c>
      <c r="AG1835" s="19" t="n">
        <v>0.122435408143858</v>
      </c>
      <c r="AH1835" s="19" t="n">
        <v>0.140948517881758</v>
      </c>
      <c r="AI1835" s="19"/>
      <c r="AJ1835" s="19" t="n">
        <v>0.143848619923178</v>
      </c>
      <c r="AK1835" s="19" t="n">
        <v>0.155052252759886</v>
      </c>
      <c r="AL1835" s="19" t="n">
        <v>0.13166874187139</v>
      </c>
      <c r="AM1835" s="19" t="n">
        <v>0.128125318756557</v>
      </c>
      <c r="AN1835" s="19" t="n">
        <v>0.13644494626704</v>
      </c>
      <c r="AO1835" s="19"/>
      <c r="AP1835" s="19" t="n">
        <v>0.163044325718416</v>
      </c>
      <c r="AQ1835" s="19" t="n">
        <v>0.117367219684344</v>
      </c>
      <c r="AR1835" s="19" t="n">
        <v>0.175453775995474</v>
      </c>
      <c r="AS1835" s="19" t="n">
        <v>0.15451210701668</v>
      </c>
      <c r="AT1835" s="19" t="n">
        <v>0.192778919309927</v>
      </c>
      <c r="AU1835" s="19"/>
      <c r="AV1835" s="19" t="n">
        <v>0.121184605897375</v>
      </c>
      <c r="AW1835" s="19" t="n">
        <v>0.160597726695487</v>
      </c>
      <c r="AX1835" s="19" t="n">
        <v>0.154468085859414</v>
      </c>
      <c r="AY1835" s="19" t="n">
        <v>0.139048613428418</v>
      </c>
      <c r="AZ1835" s="19" t="n">
        <v>0.244985968100734</v>
      </c>
      <c r="BA1835" s="19" t="n">
        <v>0.197957644398488</v>
      </c>
      <c r="BB1835" s="19"/>
      <c r="BC1835" s="19" t="n">
        <v>0.161839300089401</v>
      </c>
      <c r="BD1835" s="19" t="n">
        <v>0.114461074295953</v>
      </c>
      <c r="BE1835" s="19" t="n">
        <v>0.121004007984048</v>
      </c>
      <c r="BF1835" s="19" t="n">
        <v>0.178753476846801</v>
      </c>
      <c r="BG1835" s="19" t="n">
        <v>0.247687156992537</v>
      </c>
    </row>
    <row r="1836">
      <c r="B1836" t="s">
        <v>653</v>
      </c>
      <c r="C1836" s="19" t="n">
        <v>0.209209477931035</v>
      </c>
      <c r="D1836" s="19" t="n">
        <v>0.201964049940944</v>
      </c>
      <c r="E1836" s="19" t="n">
        <v>0.215882755860463</v>
      </c>
      <c r="F1836" s="19"/>
      <c r="G1836" s="19" t="n">
        <v>0.165560595153955</v>
      </c>
      <c r="H1836" s="19" t="n">
        <v>0.204391294710039</v>
      </c>
      <c r="I1836" s="19" t="n">
        <v>0.170613495118145</v>
      </c>
      <c r="J1836" s="19" t="n">
        <v>0.241541178928052</v>
      </c>
      <c r="K1836" s="19" t="n">
        <v>0.233383883099673</v>
      </c>
      <c r="L1836" s="19" t="n">
        <v>0.234469770831625</v>
      </c>
      <c r="M1836" s="19"/>
      <c r="N1836" s="19" t="n">
        <v>0.202486700174149</v>
      </c>
      <c r="O1836" s="19" t="n">
        <v>0.225406379965024</v>
      </c>
      <c r="P1836" s="19" t="n">
        <v>0.219973204500766</v>
      </c>
      <c r="Q1836" s="19" t="n">
        <v>0.190843803467606</v>
      </c>
      <c r="R1836" s="19"/>
      <c r="S1836" s="19" t="n">
        <v>0.212356601270183</v>
      </c>
      <c r="T1836" s="19" t="n">
        <v>0.23672343494084</v>
      </c>
      <c r="U1836" s="19" t="n">
        <v>0.269218373259434</v>
      </c>
      <c r="V1836" s="19" t="n">
        <v>0.136265960447313</v>
      </c>
      <c r="W1836" s="19" t="n">
        <v>0.136684928102733</v>
      </c>
      <c r="X1836" s="19" t="n">
        <v>0.322867365637712</v>
      </c>
      <c r="Y1836" s="19" t="n">
        <v>0.127487108130744</v>
      </c>
      <c r="Z1836" s="19" t="n">
        <v>0.143856296977866</v>
      </c>
      <c r="AA1836" s="19" t="n">
        <v>0.22926419585623</v>
      </c>
      <c r="AB1836" s="19" t="n">
        <v>0.214065865936976</v>
      </c>
      <c r="AC1836" s="19" t="n">
        <v>0.208349143934601</v>
      </c>
      <c r="AD1836" s="19" t="n">
        <v>0.177382023146053</v>
      </c>
      <c r="AE1836" s="19"/>
      <c r="AF1836" s="19" t="n">
        <v>0.207562362408986</v>
      </c>
      <c r="AG1836" s="19" t="n">
        <v>0.231660785702782</v>
      </c>
      <c r="AH1836" s="19" t="n">
        <v>0.192692106103614</v>
      </c>
      <c r="AI1836" s="19"/>
      <c r="AJ1836" s="19" t="n">
        <v>0.250419051338424</v>
      </c>
      <c r="AK1836" s="19" t="n">
        <v>0.169425297605236</v>
      </c>
      <c r="AL1836" s="19" t="n">
        <v>0.250708313379599</v>
      </c>
      <c r="AM1836" s="19" t="n">
        <v>0.136254314391951</v>
      </c>
      <c r="AN1836" s="19" t="n">
        <v>0.200702278489038</v>
      </c>
      <c r="AO1836" s="19"/>
      <c r="AP1836" s="19" t="n">
        <v>0.247215874191207</v>
      </c>
      <c r="AQ1836" s="19" t="n">
        <v>0.172325185172451</v>
      </c>
      <c r="AR1836" s="19" t="n">
        <v>0.264160609969291</v>
      </c>
      <c r="AS1836" s="19" t="n">
        <v>0.197414152192298</v>
      </c>
      <c r="AT1836" s="19" t="n">
        <v>0.164186414039841</v>
      </c>
      <c r="AU1836" s="19"/>
      <c r="AV1836" s="19" t="n">
        <v>0.153665707077426</v>
      </c>
      <c r="AW1836" s="19" t="n">
        <v>0.235803586331991</v>
      </c>
      <c r="AX1836" s="19" t="n">
        <v>0.265509315370816</v>
      </c>
      <c r="AY1836" s="19" t="n">
        <v>0.218172339227516</v>
      </c>
      <c r="AZ1836" s="19" t="n">
        <v>0.16175063277525</v>
      </c>
      <c r="BA1836" s="19" t="n">
        <v>0.191433771159106</v>
      </c>
      <c r="BB1836" s="19"/>
      <c r="BC1836" s="19" t="n">
        <v>0.23549013723613</v>
      </c>
      <c r="BD1836" s="19" t="n">
        <v>0.228603215043423</v>
      </c>
      <c r="BE1836" s="19" t="n">
        <v>0.188144711683639</v>
      </c>
      <c r="BF1836" s="19" t="n">
        <v>0.218146453796924</v>
      </c>
      <c r="BG1836" s="19" t="n">
        <v>0.0620415290103332</v>
      </c>
    </row>
    <row r="1837">
      <c r="B1837" t="s">
        <v>654</v>
      </c>
      <c r="C1837" s="19" t="n">
        <v>0.151854368848052</v>
      </c>
      <c r="D1837" s="19" t="n">
        <v>0.129327248763895</v>
      </c>
      <c r="E1837" s="19" t="n">
        <v>0.175383874473977</v>
      </c>
      <c r="F1837" s="19"/>
      <c r="G1837" s="19" t="n">
        <v>0.115509778581328</v>
      </c>
      <c r="H1837" s="19" t="n">
        <v>0.102962931919449</v>
      </c>
      <c r="I1837" s="19" t="n">
        <v>0.153185197952048</v>
      </c>
      <c r="J1837" s="19" t="n">
        <v>0.123513011718034</v>
      </c>
      <c r="K1837" s="19" t="n">
        <v>0.17694113454242</v>
      </c>
      <c r="L1837" s="19" t="n">
        <v>0.224041585889827</v>
      </c>
      <c r="M1837" s="19"/>
      <c r="N1837" s="19" t="n">
        <v>0.145180845117435</v>
      </c>
      <c r="O1837" s="19" t="n">
        <v>0.155035295314687</v>
      </c>
      <c r="P1837" s="19" t="n">
        <v>0.152780805819169</v>
      </c>
      <c r="Q1837" s="19" t="n">
        <v>0.155985305499046</v>
      </c>
      <c r="R1837" s="19"/>
      <c r="S1837" s="19" t="n">
        <v>0.0820782515206362</v>
      </c>
      <c r="T1837" s="19" t="n">
        <v>0.158101683065084</v>
      </c>
      <c r="U1837" s="19" t="n">
        <v>0.213585971801693</v>
      </c>
      <c r="V1837" s="19" t="n">
        <v>0.118174628433244</v>
      </c>
      <c r="W1837" s="19" t="n">
        <v>0.203272019990102</v>
      </c>
      <c r="X1837" s="19" t="n">
        <v>0.135707258430712</v>
      </c>
      <c r="Y1837" s="19" t="n">
        <v>0.243031094429803</v>
      </c>
      <c r="Z1837" s="19" t="n">
        <v>0.144913470597336</v>
      </c>
      <c r="AA1837" s="19" t="n">
        <v>0.0981985460871876</v>
      </c>
      <c r="AB1837" s="19" t="n">
        <v>0.223921516688407</v>
      </c>
      <c r="AC1837" s="19" t="n">
        <v>0.0755275196034552</v>
      </c>
      <c r="AD1837" s="19" t="n">
        <v>0.206155398747645</v>
      </c>
      <c r="AE1837" s="19"/>
      <c r="AF1837" s="19" t="n">
        <v>0.16976307627551</v>
      </c>
      <c r="AG1837" s="19" t="n">
        <v>0.149572377750997</v>
      </c>
      <c r="AH1837" s="19" t="n">
        <v>0.125707488144066</v>
      </c>
      <c r="AI1837" s="19"/>
      <c r="AJ1837" s="19" t="n">
        <v>0.15826173465825</v>
      </c>
      <c r="AK1837" s="19" t="n">
        <v>0.136492860508459</v>
      </c>
      <c r="AL1837" s="19" t="n">
        <v>0.21972444506033</v>
      </c>
      <c r="AM1837" s="19" t="n">
        <v>0.143408069306681</v>
      </c>
      <c r="AN1837" s="19" t="n">
        <v>0.151068014560556</v>
      </c>
      <c r="AO1837" s="19"/>
      <c r="AP1837" s="19" t="n">
        <v>0.122904094024914</v>
      </c>
      <c r="AQ1837" s="19" t="n">
        <v>0.145722690489702</v>
      </c>
      <c r="AR1837" s="19" t="n">
        <v>0.140494730021232</v>
      </c>
      <c r="AS1837" s="19" t="n">
        <v>0.178149840796934</v>
      </c>
      <c r="AT1837" s="19" t="n">
        <v>0.127505749839293</v>
      </c>
      <c r="AU1837" s="19"/>
      <c r="AV1837" s="19" t="n">
        <v>0.128993070870611</v>
      </c>
      <c r="AW1837" s="19" t="n">
        <v>0.135431146336634</v>
      </c>
      <c r="AX1837" s="19" t="n">
        <v>0.176990423934105</v>
      </c>
      <c r="AY1837" s="19" t="n">
        <v>0.20006063818527</v>
      </c>
      <c r="AZ1837" s="19" t="n">
        <v>0.134289606480465</v>
      </c>
      <c r="BA1837" s="19" t="n">
        <v>0.156782240173267</v>
      </c>
      <c r="BB1837" s="19"/>
      <c r="BC1837" s="19" t="n">
        <v>0.163206440901607</v>
      </c>
      <c r="BD1837" s="19" t="n">
        <v>0.140783333663586</v>
      </c>
      <c r="BE1837" s="19" t="n">
        <v>0.181951867426703</v>
      </c>
      <c r="BF1837" s="19" t="n">
        <v>0.10575052154682</v>
      </c>
      <c r="BG1837" s="19" t="n">
        <v>0.113402210332427</v>
      </c>
    </row>
    <row r="1838">
      <c r="B1838" t="s">
        <v>655</v>
      </c>
      <c r="C1838" s="19" t="n">
        <v>0.132546283203329</v>
      </c>
      <c r="D1838" s="19" t="n">
        <v>0.11381597298526</v>
      </c>
      <c r="E1838" s="19" t="n">
        <v>0.152164174609134</v>
      </c>
      <c r="F1838" s="19"/>
      <c r="G1838" s="19" t="n">
        <v>0.0549816512130724</v>
      </c>
      <c r="H1838" s="19" t="n">
        <v>0.0534178184902445</v>
      </c>
      <c r="I1838" s="19" t="n">
        <v>0.127437062035623</v>
      </c>
      <c r="J1838" s="19" t="n">
        <v>0.164378706518554</v>
      </c>
      <c r="K1838" s="19" t="n">
        <v>0.22801492199296</v>
      </c>
      <c r="L1838" s="19" t="n">
        <v>0.173374209335322</v>
      </c>
      <c r="M1838" s="19"/>
      <c r="N1838" s="19" t="n">
        <v>0.104685374888367</v>
      </c>
      <c r="O1838" s="19" t="n">
        <v>0.123530316652972</v>
      </c>
      <c r="P1838" s="19" t="n">
        <v>0.143298869894469</v>
      </c>
      <c r="Q1838" s="19" t="n">
        <v>0.165363514045992</v>
      </c>
      <c r="R1838" s="19"/>
      <c r="S1838" s="19" t="n">
        <v>0.0965894975134157</v>
      </c>
      <c r="T1838" s="19" t="n">
        <v>0.166548248379416</v>
      </c>
      <c r="U1838" s="19" t="n">
        <v>0.102429427755225</v>
      </c>
      <c r="V1838" s="19" t="n">
        <v>0.118871303266358</v>
      </c>
      <c r="W1838" s="19" t="n">
        <v>0.0909931860512421</v>
      </c>
      <c r="X1838" s="19" t="n">
        <v>0.0514404220735918</v>
      </c>
      <c r="Y1838" s="19" t="n">
        <v>0.139364797075246</v>
      </c>
      <c r="Z1838" s="19" t="n">
        <v>0.223314359487482</v>
      </c>
      <c r="AA1838" s="19" t="n">
        <v>0.19431471036607</v>
      </c>
      <c r="AB1838" s="19" t="n">
        <v>0.167913890470549</v>
      </c>
      <c r="AC1838" s="19" t="n">
        <v>0.158295500390829</v>
      </c>
      <c r="AD1838" s="19" t="n">
        <v>0.139239194183635</v>
      </c>
      <c r="AE1838" s="19"/>
      <c r="AF1838" s="19" t="n">
        <v>0.130066875833854</v>
      </c>
      <c r="AG1838" s="19" t="n">
        <v>0.131734890016045</v>
      </c>
      <c r="AH1838" s="19" t="n">
        <v>0.189529368145785</v>
      </c>
      <c r="AI1838" s="19"/>
      <c r="AJ1838" s="19" t="n">
        <v>0.14106161248917</v>
      </c>
      <c r="AK1838" s="19" t="n">
        <v>0.0915600478296894</v>
      </c>
      <c r="AL1838" s="19" t="n">
        <v>0.138946516749377</v>
      </c>
      <c r="AM1838" s="19" t="n">
        <v>0.212224768728943</v>
      </c>
      <c r="AN1838" s="19" t="n">
        <v>0.210405692528461</v>
      </c>
      <c r="AO1838" s="19"/>
      <c r="AP1838" s="19" t="n">
        <v>0.153597331003049</v>
      </c>
      <c r="AQ1838" s="19" t="n">
        <v>0.104562765358828</v>
      </c>
      <c r="AR1838" s="19" t="n">
        <v>0.119735617552184</v>
      </c>
      <c r="AS1838" s="19" t="n">
        <v>0.139628885367331</v>
      </c>
      <c r="AT1838" s="19" t="n">
        <v>0.122501452118476</v>
      </c>
      <c r="AU1838" s="19"/>
      <c r="AV1838" s="19" t="n">
        <v>0.0918333818240699</v>
      </c>
      <c r="AW1838" s="19" t="n">
        <v>0.144688171719345</v>
      </c>
      <c r="AX1838" s="19" t="n">
        <v>0.106306381512702</v>
      </c>
      <c r="AY1838" s="19" t="n">
        <v>0.138891971109606</v>
      </c>
      <c r="AZ1838" s="19" t="n">
        <v>0.0912552046154403</v>
      </c>
      <c r="BA1838" s="19" t="n">
        <v>0.164752833119527</v>
      </c>
      <c r="BB1838" s="19"/>
      <c r="BC1838" s="19" t="n">
        <v>0.154528941160843</v>
      </c>
      <c r="BD1838" s="19" t="n">
        <v>0.176299169695577</v>
      </c>
      <c r="BE1838" s="19" t="n">
        <v>0.0817400458755924</v>
      </c>
      <c r="BF1838" s="19" t="n">
        <v>0.0829061760072294</v>
      </c>
      <c r="BG1838" s="19" t="n">
        <v>0.126937496696955</v>
      </c>
    </row>
    <row r="1839">
      <c r="C1839" s="19"/>
      <c r="D1839" s="19"/>
      <c r="E1839" s="19"/>
      <c r="F1839" s="19"/>
      <c r="G1839" s="19"/>
      <c r="H1839" s="19"/>
      <c r="I1839" s="19"/>
      <c r="J1839" s="19"/>
      <c r="K1839" s="19"/>
      <c r="L1839" s="19"/>
      <c r="M1839" s="19"/>
      <c r="N1839" s="19"/>
      <c r="O1839" s="19"/>
      <c r="P1839" s="19"/>
      <c r="Q1839" s="19"/>
      <c r="R1839" s="19"/>
      <c r="S1839" s="19"/>
      <c r="T1839" s="19"/>
      <c r="U1839" s="19"/>
      <c r="V1839" s="19"/>
      <c r="W1839" s="19"/>
      <c r="X1839" s="19"/>
      <c r="Y1839" s="19"/>
      <c r="Z1839" s="19"/>
      <c r="AA1839" s="19"/>
      <c r="AB1839" s="19"/>
      <c r="AC1839" s="19"/>
      <c r="AD1839" s="19"/>
      <c r="AE1839" s="19"/>
      <c r="AF1839" s="19"/>
      <c r="AG1839" s="19"/>
      <c r="AH1839" s="19"/>
      <c r="AI1839" s="19"/>
      <c r="AJ1839" s="19"/>
      <c r="AK1839" s="19"/>
      <c r="AL1839" s="19"/>
      <c r="AM1839" s="19"/>
      <c r="AN1839" s="19"/>
      <c r="AO1839" s="19"/>
      <c r="AP1839" s="19"/>
      <c r="AQ1839" s="19"/>
      <c r="AR1839" s="19"/>
      <c r="AS1839" s="19"/>
      <c r="AT1839" s="19"/>
      <c r="AU1839" s="19"/>
      <c r="AV1839" s="19"/>
      <c r="AW1839" s="19"/>
      <c r="AX1839" s="19"/>
      <c r="AY1839" s="19"/>
      <c r="AZ1839" s="19"/>
      <c r="BA1839" s="19"/>
      <c r="BB1839" s="19"/>
      <c r="BC1839" s="19"/>
      <c r="BD1839" s="19"/>
      <c r="BE1839" s="19"/>
      <c r="BF1839" s="19"/>
      <c r="BG1839" s="19"/>
    </row>
    <row r="1840">
      <c r="B1840" s="7" t="s">
        <v>683</v>
      </c>
      <c r="C1840" s="19"/>
      <c r="D1840" s="19"/>
      <c r="E1840" s="19"/>
      <c r="F1840" s="19"/>
      <c r="G1840" s="19"/>
      <c r="H1840" s="19"/>
      <c r="I1840" s="19"/>
      <c r="J1840" s="19"/>
      <c r="K1840" s="19"/>
      <c r="L1840" s="19"/>
      <c r="M1840" s="19"/>
      <c r="N1840" s="19"/>
      <c r="O1840" s="19"/>
      <c r="P1840" s="19"/>
      <c r="Q1840" s="19"/>
      <c r="R1840" s="19"/>
      <c r="S1840" s="19"/>
      <c r="T1840" s="19"/>
      <c r="U1840" s="19"/>
      <c r="V1840" s="19"/>
      <c r="W1840" s="19"/>
      <c r="X1840" s="19"/>
      <c r="Y1840" s="19"/>
      <c r="Z1840" s="19"/>
      <c r="AA1840" s="19"/>
      <c r="AB1840" s="19"/>
      <c r="AC1840" s="19"/>
      <c r="AD1840" s="19"/>
      <c r="AE1840" s="19"/>
      <c r="AF1840" s="19"/>
      <c r="AG1840" s="19"/>
      <c r="AH1840" s="19"/>
      <c r="AI1840" s="19"/>
      <c r="AJ1840" s="19"/>
      <c r="AK1840" s="19"/>
      <c r="AL1840" s="19"/>
      <c r="AM1840" s="19"/>
      <c r="AN1840" s="19"/>
      <c r="AO1840" s="19"/>
      <c r="AP1840" s="19"/>
      <c r="AQ1840" s="19"/>
      <c r="AR1840" s="19"/>
      <c r="AS1840" s="19"/>
      <c r="AT1840" s="19"/>
      <c r="AU1840" s="19"/>
      <c r="AV1840" s="19"/>
      <c r="AW1840" s="19"/>
      <c r="AX1840" s="19"/>
      <c r="AY1840" s="19"/>
      <c r="AZ1840" s="19"/>
      <c r="BA1840" s="19"/>
      <c r="BB1840" s="19"/>
      <c r="BC1840" s="19"/>
      <c r="BD1840" s="19"/>
      <c r="BE1840" s="19"/>
      <c r="BF1840" s="19"/>
      <c r="BG1840" s="19"/>
    </row>
    <row r="1841">
      <c r="B1841" s="26" t="s">
        <v>331</v>
      </c>
      <c r="C1841" s="19"/>
      <c r="D1841" s="19"/>
      <c r="E1841" s="19"/>
      <c r="F1841" s="19"/>
      <c r="G1841" s="19"/>
      <c r="H1841" s="19"/>
      <c r="I1841" s="19"/>
      <c r="J1841" s="19"/>
      <c r="K1841" s="19"/>
      <c r="L1841" s="19"/>
      <c r="M1841" s="19"/>
      <c r="N1841" s="19"/>
      <c r="O1841" s="19"/>
      <c r="P1841" s="19"/>
      <c r="Q1841" s="19"/>
      <c r="R1841" s="19"/>
      <c r="S1841" s="19"/>
      <c r="T1841" s="19"/>
      <c r="U1841" s="19"/>
      <c r="V1841" s="19"/>
      <c r="W1841" s="19"/>
      <c r="X1841" s="19"/>
      <c r="Y1841" s="19"/>
      <c r="Z1841" s="19"/>
      <c r="AA1841" s="19"/>
      <c r="AB1841" s="19"/>
      <c r="AC1841" s="19"/>
      <c r="AD1841" s="19"/>
      <c r="AE1841" s="19"/>
      <c r="AF1841" s="19"/>
      <c r="AG1841" s="19"/>
      <c r="AH1841" s="19"/>
      <c r="AI1841" s="19"/>
      <c r="AJ1841" s="19"/>
      <c r="AK1841" s="19"/>
      <c r="AL1841" s="19"/>
      <c r="AM1841" s="19"/>
      <c r="AN1841" s="19"/>
      <c r="AO1841" s="19"/>
      <c r="AP1841" s="19"/>
      <c r="AQ1841" s="19"/>
      <c r="AR1841" s="19"/>
      <c r="AS1841" s="19"/>
      <c r="AT1841" s="19"/>
      <c r="AU1841" s="19"/>
      <c r="AV1841" s="19"/>
      <c r="AW1841" s="19"/>
      <c r="AX1841" s="19"/>
      <c r="AY1841" s="19"/>
      <c r="AZ1841" s="19"/>
      <c r="BA1841" s="19"/>
      <c r="BB1841" s="19"/>
      <c r="BC1841" s="19"/>
      <c r="BD1841" s="19"/>
      <c r="BE1841" s="19"/>
      <c r="BF1841" s="19"/>
      <c r="BG1841" s="19"/>
    </row>
    <row r="1842">
      <c r="B1842" t="s">
        <v>649</v>
      </c>
      <c r="C1842" s="19" t="n">
        <v>0.0649043075459682</v>
      </c>
      <c r="D1842" s="19" t="n">
        <v>0.0682985226843153</v>
      </c>
      <c r="E1842" s="19" t="n">
        <v>0.0621151479434746</v>
      </c>
      <c r="F1842" s="19"/>
      <c r="G1842" s="19" t="n">
        <v>0.0581045263461354</v>
      </c>
      <c r="H1842" s="19" t="n">
        <v>0.088149012304772</v>
      </c>
      <c r="I1842" s="19" t="n">
        <v>0.0949567226445211</v>
      </c>
      <c r="J1842" s="19" t="n">
        <v>0.0382771801261202</v>
      </c>
      <c r="K1842" s="19" t="n">
        <v>0.0506083215675405</v>
      </c>
      <c r="L1842" s="19" t="n">
        <v>0.0559381617908862</v>
      </c>
      <c r="M1842" s="19"/>
      <c r="N1842" s="19" t="n">
        <v>0.0756522069358241</v>
      </c>
      <c r="O1842" s="19" t="n">
        <v>0.0811258331174052</v>
      </c>
      <c r="P1842" s="19" t="n">
        <v>0.0508804391726783</v>
      </c>
      <c r="Q1842" s="19" t="n">
        <v>0.0479949662268675</v>
      </c>
      <c r="R1842" s="19"/>
      <c r="S1842" s="19" t="n">
        <v>0.0464143921661152</v>
      </c>
      <c r="T1842" s="19" t="n">
        <v>0.0959091221007039</v>
      </c>
      <c r="U1842" s="19" t="n">
        <v>0.0416018218710344</v>
      </c>
      <c r="V1842" s="19" t="n">
        <v>0.0590122487382432</v>
      </c>
      <c r="W1842" s="19" t="n">
        <v>0.0871512987711647</v>
      </c>
      <c r="X1842" s="19" t="n">
        <v>0.0545893841355028</v>
      </c>
      <c r="Y1842" s="19" t="n">
        <v>0.048185636207258</v>
      </c>
      <c r="Z1842" s="19" t="n">
        <v>0.0691481731317692</v>
      </c>
      <c r="AA1842" s="19" t="n">
        <v>0.096221719263185</v>
      </c>
      <c r="AB1842" s="19" t="n">
        <v>0.0630192579448836</v>
      </c>
      <c r="AC1842" s="19" t="n">
        <v>0.0536606036025535</v>
      </c>
      <c r="AD1842" s="19" t="n">
        <v>0.0378505579911991</v>
      </c>
      <c r="AE1842" s="19"/>
      <c r="AF1842" s="19" t="n">
        <v>0.0719279244389661</v>
      </c>
      <c r="AG1842" s="19" t="n">
        <v>0.0565350192817638</v>
      </c>
      <c r="AH1842" s="19" t="n">
        <v>0.0890605158034501</v>
      </c>
      <c r="AI1842" s="19"/>
      <c r="AJ1842" s="19" t="n">
        <v>0.065686291606679</v>
      </c>
      <c r="AK1842" s="19" t="n">
        <v>0.0702023281578929</v>
      </c>
      <c r="AL1842" s="19" t="n">
        <v>0.0294443668200119</v>
      </c>
      <c r="AM1842" s="19" t="n">
        <v>0.122184157597406</v>
      </c>
      <c r="AN1842" s="19" t="n">
        <v>0.0596042246208175</v>
      </c>
      <c r="AO1842" s="19"/>
      <c r="AP1842" s="19" t="n">
        <v>0.0630751205800682</v>
      </c>
      <c r="AQ1842" s="19" t="n">
        <v>0.0861590987430514</v>
      </c>
      <c r="AR1842" s="19" t="n">
        <v>0.0455765549199936</v>
      </c>
      <c r="AS1842" s="19" t="n">
        <v>0.0474527315577384</v>
      </c>
      <c r="AT1842" s="19" t="n">
        <v>0.101494810276946</v>
      </c>
      <c r="AU1842" s="19"/>
      <c r="AV1842" s="19" t="n">
        <v>0.0795221304446427</v>
      </c>
      <c r="AW1842" s="19" t="n">
        <v>0.0623935107131191</v>
      </c>
      <c r="AX1842" s="19" t="n">
        <v>0.0399065223017914</v>
      </c>
      <c r="AY1842" s="19" t="n">
        <v>0.0465234812797594</v>
      </c>
      <c r="AZ1842" s="19" t="n">
        <v>0.101139108536554</v>
      </c>
      <c r="BA1842" s="19" t="n">
        <v>0.0524937899055114</v>
      </c>
      <c r="BB1842" s="19"/>
      <c r="BC1842" s="19" t="n">
        <v>0.0678005786481719</v>
      </c>
      <c r="BD1842" s="19" t="n">
        <v>0.0791832157178215</v>
      </c>
      <c r="BE1842" s="19" t="n">
        <v>0.0428414542670338</v>
      </c>
      <c r="BF1842" s="19" t="n">
        <v>0.0546169525005557</v>
      </c>
      <c r="BG1842" s="19" t="n">
        <v>0.26337626083088</v>
      </c>
    </row>
    <row r="1843">
      <c r="B1843" t="s">
        <v>650</v>
      </c>
      <c r="C1843" s="19" t="n">
        <v>0.109082569551357</v>
      </c>
      <c r="D1843" s="19" t="n">
        <v>0.100773334186577</v>
      </c>
      <c r="E1843" s="19" t="n">
        <v>0.116252500733088</v>
      </c>
      <c r="F1843" s="19"/>
      <c r="G1843" s="19" t="n">
        <v>0.163264710285617</v>
      </c>
      <c r="H1843" s="19" t="n">
        <v>0.153600011004081</v>
      </c>
      <c r="I1843" s="19" t="n">
        <v>0.120875942880871</v>
      </c>
      <c r="J1843" s="19" t="n">
        <v>0.0912919230416501</v>
      </c>
      <c r="K1843" s="19" t="n">
        <v>0.0628494192346058</v>
      </c>
      <c r="L1843" s="19" t="n">
        <v>0.0667759655525838</v>
      </c>
      <c r="M1843" s="19"/>
      <c r="N1843" s="19" t="n">
        <v>0.151545675326029</v>
      </c>
      <c r="O1843" s="19" t="n">
        <v>0.0882181248540576</v>
      </c>
      <c r="P1843" s="19" t="n">
        <v>0.0884327124875555</v>
      </c>
      <c r="Q1843" s="19" t="n">
        <v>0.10120992058705</v>
      </c>
      <c r="R1843" s="19"/>
      <c r="S1843" s="19" t="n">
        <v>0.16850173352102</v>
      </c>
      <c r="T1843" s="19" t="n">
        <v>0.0714856095719185</v>
      </c>
      <c r="U1843" s="19" t="n">
        <v>0.111034625543066</v>
      </c>
      <c r="V1843" s="19" t="n">
        <v>0.15390229577353</v>
      </c>
      <c r="W1843" s="19" t="n">
        <v>0.134489534175106</v>
      </c>
      <c r="X1843" s="19" t="n">
        <v>0.0895351848547159</v>
      </c>
      <c r="Y1843" s="19" t="n">
        <v>0.10150322246279</v>
      </c>
      <c r="Z1843" s="19" t="n">
        <v>0.146494011502562</v>
      </c>
      <c r="AA1843" s="19" t="n">
        <v>0.0852781371451616</v>
      </c>
      <c r="AB1843" s="19" t="n">
        <v>0.0486653457255227</v>
      </c>
      <c r="AC1843" s="19" t="n">
        <v>0.126480263422061</v>
      </c>
      <c r="AD1843" s="19" t="n">
        <v>0.0270309174712945</v>
      </c>
      <c r="AE1843" s="19"/>
      <c r="AF1843" s="19" t="n">
        <v>0.092086425996991</v>
      </c>
      <c r="AG1843" s="19" t="n">
        <v>0.117875671707315</v>
      </c>
      <c r="AH1843" s="19" t="n">
        <v>0.114242295809808</v>
      </c>
      <c r="AI1843" s="19"/>
      <c r="AJ1843" s="19" t="n">
        <v>0.0977748294015583</v>
      </c>
      <c r="AK1843" s="19" t="n">
        <v>0.13226155362964</v>
      </c>
      <c r="AL1843" s="19" t="n">
        <v>0.111004643235245</v>
      </c>
      <c r="AM1843" s="19" t="n">
        <v>0.149736868471172</v>
      </c>
      <c r="AN1843" s="19" t="n">
        <v>0.0882481956740784</v>
      </c>
      <c r="AO1843" s="19"/>
      <c r="AP1843" s="19" t="n">
        <v>0.0904195412354507</v>
      </c>
      <c r="AQ1843" s="19" t="n">
        <v>0.133107951691226</v>
      </c>
      <c r="AR1843" s="19" t="n">
        <v>0.0790935443948344</v>
      </c>
      <c r="AS1843" s="19" t="n">
        <v>0.0867146310998422</v>
      </c>
      <c r="AT1843" s="19" t="n">
        <v>0.142031392009351</v>
      </c>
      <c r="AU1843" s="19"/>
      <c r="AV1843" s="19" t="n">
        <v>0.136153264169081</v>
      </c>
      <c r="AW1843" s="19" t="n">
        <v>0.0868932839895765</v>
      </c>
      <c r="AX1843" s="19" t="n">
        <v>0.0728677370787105</v>
      </c>
      <c r="AY1843" s="19" t="n">
        <v>0.0885755477071006</v>
      </c>
      <c r="AZ1843" s="19" t="n">
        <v>0.154442129381686</v>
      </c>
      <c r="BA1843" s="19" t="n">
        <v>0.139429805901498</v>
      </c>
      <c r="BB1843" s="19"/>
      <c r="BC1843" s="19" t="n">
        <v>0.0872473401688998</v>
      </c>
      <c r="BD1843" s="19" t="n">
        <v>0.0770298829287044</v>
      </c>
      <c r="BE1843" s="19" t="n">
        <v>0.135669190980823</v>
      </c>
      <c r="BF1843" s="19" t="n">
        <v>0.154497744019782</v>
      </c>
      <c r="BG1843" s="19" t="n">
        <v>0.09381204850783</v>
      </c>
    </row>
    <row r="1844">
      <c r="B1844" t="s">
        <v>651</v>
      </c>
      <c r="C1844" s="19" t="n">
        <v>0.199497112808966</v>
      </c>
      <c r="D1844" s="19" t="n">
        <v>0.195991660942124</v>
      </c>
      <c r="E1844" s="19" t="n">
        <v>0.202397487245648</v>
      </c>
      <c r="F1844" s="19"/>
      <c r="G1844" s="19" t="n">
        <v>0.320248956069818</v>
      </c>
      <c r="H1844" s="19" t="n">
        <v>0.239028153646919</v>
      </c>
      <c r="I1844" s="19" t="n">
        <v>0.193778096905477</v>
      </c>
      <c r="J1844" s="19" t="n">
        <v>0.151603417103948</v>
      </c>
      <c r="K1844" s="19" t="n">
        <v>0.181437119376351</v>
      </c>
      <c r="L1844" s="19" t="n">
        <v>0.134112925861961</v>
      </c>
      <c r="M1844" s="19"/>
      <c r="N1844" s="19" t="n">
        <v>0.201680966513078</v>
      </c>
      <c r="O1844" s="19" t="n">
        <v>0.183169392351545</v>
      </c>
      <c r="P1844" s="19" t="n">
        <v>0.204046378514638</v>
      </c>
      <c r="Q1844" s="19" t="n">
        <v>0.207020671851233</v>
      </c>
      <c r="R1844" s="19"/>
      <c r="S1844" s="19" t="n">
        <v>0.253581219003875</v>
      </c>
      <c r="T1844" s="19" t="n">
        <v>0.181905670390633</v>
      </c>
      <c r="U1844" s="19" t="n">
        <v>0.18128721135608</v>
      </c>
      <c r="V1844" s="19" t="n">
        <v>0.142527560234139</v>
      </c>
      <c r="W1844" s="19" t="n">
        <v>0.194897666156273</v>
      </c>
      <c r="X1844" s="19" t="n">
        <v>0.267374809822581</v>
      </c>
      <c r="Y1844" s="19" t="n">
        <v>0.174486644888828</v>
      </c>
      <c r="Z1844" s="19" t="n">
        <v>0.0908522168609763</v>
      </c>
      <c r="AA1844" s="19" t="n">
        <v>0.23705622996594</v>
      </c>
      <c r="AB1844" s="19" t="n">
        <v>0.163547546321977</v>
      </c>
      <c r="AC1844" s="19" t="n">
        <v>0.211908098515108</v>
      </c>
      <c r="AD1844" s="19" t="n">
        <v>0.175905974129549</v>
      </c>
      <c r="AE1844" s="19"/>
      <c r="AF1844" s="19" t="n">
        <v>0.174535746956345</v>
      </c>
      <c r="AG1844" s="19" t="n">
        <v>0.178004996551262</v>
      </c>
      <c r="AH1844" s="19" t="n">
        <v>0.202411587251623</v>
      </c>
      <c r="AI1844" s="19"/>
      <c r="AJ1844" s="19" t="n">
        <v>0.154304043647202</v>
      </c>
      <c r="AK1844" s="19" t="n">
        <v>0.252300536470324</v>
      </c>
      <c r="AL1844" s="19" t="n">
        <v>0.140977501455725</v>
      </c>
      <c r="AM1844" s="19" t="n">
        <v>0.132095170006164</v>
      </c>
      <c r="AN1844" s="19" t="n">
        <v>0.209931972135686</v>
      </c>
      <c r="AO1844" s="19"/>
      <c r="AP1844" s="19" t="n">
        <v>0.186756078766199</v>
      </c>
      <c r="AQ1844" s="19" t="n">
        <v>0.237942947654922</v>
      </c>
      <c r="AR1844" s="19" t="n">
        <v>0.126115385288561</v>
      </c>
      <c r="AS1844" s="19" t="n">
        <v>0.184100735924348</v>
      </c>
      <c r="AT1844" s="19" t="n">
        <v>0.245262033325059</v>
      </c>
      <c r="AU1844" s="19"/>
      <c r="AV1844" s="19" t="n">
        <v>0.270809304733746</v>
      </c>
      <c r="AW1844" s="19" t="n">
        <v>0.185025047787665</v>
      </c>
      <c r="AX1844" s="19" t="n">
        <v>0.164848983027838</v>
      </c>
      <c r="AY1844" s="19" t="n">
        <v>0.180712548268742</v>
      </c>
      <c r="AZ1844" s="19" t="n">
        <v>0.230531789235586</v>
      </c>
      <c r="BA1844" s="19" t="n">
        <v>0.118574990811735</v>
      </c>
      <c r="BB1844" s="19"/>
      <c r="BC1844" s="19" t="n">
        <v>0.163049819491488</v>
      </c>
      <c r="BD1844" s="19" t="n">
        <v>0.233493626262764</v>
      </c>
      <c r="BE1844" s="19" t="n">
        <v>0.199275484616387</v>
      </c>
      <c r="BF1844" s="19" t="n">
        <v>0.231371269726877</v>
      </c>
      <c r="BG1844" s="19" t="n">
        <v>0.262935260777872</v>
      </c>
    </row>
    <row r="1845">
      <c r="B1845" t="s">
        <v>652</v>
      </c>
      <c r="C1845" s="19" t="n">
        <v>0.217117337657893</v>
      </c>
      <c r="D1845" s="19" t="n">
        <v>0.218106553966577</v>
      </c>
      <c r="E1845" s="19" t="n">
        <v>0.218011566882669</v>
      </c>
      <c r="F1845" s="19"/>
      <c r="G1845" s="19" t="n">
        <v>0.19396902200429</v>
      </c>
      <c r="H1845" s="19" t="n">
        <v>0.197892695912812</v>
      </c>
      <c r="I1845" s="19" t="n">
        <v>0.280386215510371</v>
      </c>
      <c r="J1845" s="19" t="n">
        <v>0.257156963364643</v>
      </c>
      <c r="K1845" s="19" t="n">
        <v>0.161468135589971</v>
      </c>
      <c r="L1845" s="19" t="n">
        <v>0.202930437922684</v>
      </c>
      <c r="M1845" s="19"/>
      <c r="N1845" s="19" t="n">
        <v>0.203471974176088</v>
      </c>
      <c r="O1845" s="19" t="n">
        <v>0.205377874025015</v>
      </c>
      <c r="P1845" s="19" t="n">
        <v>0.192656072491826</v>
      </c>
      <c r="Q1845" s="19" t="n">
        <v>0.268450856685253</v>
      </c>
      <c r="R1845" s="19"/>
      <c r="S1845" s="19" t="n">
        <v>0.211420150183179</v>
      </c>
      <c r="T1845" s="19" t="n">
        <v>0.254429416924663</v>
      </c>
      <c r="U1845" s="19" t="n">
        <v>0.215293936572668</v>
      </c>
      <c r="V1845" s="19" t="n">
        <v>0.187918387408646</v>
      </c>
      <c r="W1845" s="19" t="n">
        <v>0.193027086672239</v>
      </c>
      <c r="X1845" s="19" t="n">
        <v>0.254400607716245</v>
      </c>
      <c r="Y1845" s="19" t="n">
        <v>0.259791875563581</v>
      </c>
      <c r="Z1845" s="19" t="n">
        <v>0.25287089256345</v>
      </c>
      <c r="AA1845" s="19" t="n">
        <v>0.182888056753661</v>
      </c>
      <c r="AB1845" s="19" t="n">
        <v>0.190190410452516</v>
      </c>
      <c r="AC1845" s="19" t="n">
        <v>0.202879403919937</v>
      </c>
      <c r="AD1845" s="19" t="n">
        <v>0.196948205799191</v>
      </c>
      <c r="AE1845" s="19"/>
      <c r="AF1845" s="19" t="n">
        <v>0.195693414073921</v>
      </c>
      <c r="AG1845" s="19" t="n">
        <v>0.247000393533511</v>
      </c>
      <c r="AH1845" s="19" t="n">
        <v>0.195497976303347</v>
      </c>
      <c r="AI1845" s="19"/>
      <c r="AJ1845" s="19" t="n">
        <v>0.187747705006055</v>
      </c>
      <c r="AK1845" s="19" t="n">
        <v>0.256978391613562</v>
      </c>
      <c r="AL1845" s="19" t="n">
        <v>0.242727733105364</v>
      </c>
      <c r="AM1845" s="19" t="n">
        <v>0.176098828107718</v>
      </c>
      <c r="AN1845" s="19" t="n">
        <v>0.190033056207702</v>
      </c>
      <c r="AO1845" s="19"/>
      <c r="AP1845" s="19" t="n">
        <v>0.165679203912583</v>
      </c>
      <c r="AQ1845" s="19" t="n">
        <v>0.224524084359181</v>
      </c>
      <c r="AR1845" s="19" t="n">
        <v>0.276822033837709</v>
      </c>
      <c r="AS1845" s="19" t="n">
        <v>0.185777845927252</v>
      </c>
      <c r="AT1845" s="19" t="n">
        <v>0.219987894495989</v>
      </c>
      <c r="AU1845" s="19"/>
      <c r="AV1845" s="19" t="n">
        <v>0.255364561419814</v>
      </c>
      <c r="AW1845" s="19" t="n">
        <v>0.156690087620472</v>
      </c>
      <c r="AX1845" s="19" t="n">
        <v>0.239497952640996</v>
      </c>
      <c r="AY1845" s="19" t="n">
        <v>0.212254257867237</v>
      </c>
      <c r="AZ1845" s="19" t="n">
        <v>0.244510451917366</v>
      </c>
      <c r="BA1845" s="19" t="n">
        <v>0.177065763382733</v>
      </c>
      <c r="BB1845" s="19"/>
      <c r="BC1845" s="19" t="n">
        <v>0.267397715462396</v>
      </c>
      <c r="BD1845" s="19" t="n">
        <v>0.226010243197889</v>
      </c>
      <c r="BE1845" s="19" t="n">
        <v>0.216299013117602</v>
      </c>
      <c r="BF1845" s="19" t="n">
        <v>0.199502628452445</v>
      </c>
      <c r="BG1845" s="19" t="n">
        <v>0.111573867434276</v>
      </c>
    </row>
    <row r="1846">
      <c r="B1846" t="s">
        <v>653</v>
      </c>
      <c r="C1846" s="19" t="n">
        <v>0.180728544649915</v>
      </c>
      <c r="D1846" s="19" t="n">
        <v>0.171295149525644</v>
      </c>
      <c r="E1846" s="19" t="n">
        <v>0.188946676760412</v>
      </c>
      <c r="F1846" s="19"/>
      <c r="G1846" s="19" t="n">
        <v>0.155108200444142</v>
      </c>
      <c r="H1846" s="19" t="n">
        <v>0.158043984089885</v>
      </c>
      <c r="I1846" s="19" t="n">
        <v>0.140469386342644</v>
      </c>
      <c r="J1846" s="19" t="n">
        <v>0.199261716805952</v>
      </c>
      <c r="K1846" s="19" t="n">
        <v>0.184735097734367</v>
      </c>
      <c r="L1846" s="19" t="n">
        <v>0.233032883682202</v>
      </c>
      <c r="M1846" s="19"/>
      <c r="N1846" s="19" t="n">
        <v>0.162724426599235</v>
      </c>
      <c r="O1846" s="19" t="n">
        <v>0.182450533751876</v>
      </c>
      <c r="P1846" s="19" t="n">
        <v>0.242347770531228</v>
      </c>
      <c r="Q1846" s="19" t="n">
        <v>0.144971513134334</v>
      </c>
      <c r="R1846" s="19"/>
      <c r="S1846" s="19" t="n">
        <v>0.204879142379048</v>
      </c>
      <c r="T1846" s="19" t="n">
        <v>0.183273770364607</v>
      </c>
      <c r="U1846" s="19" t="n">
        <v>0.20310059351091</v>
      </c>
      <c r="V1846" s="19" t="n">
        <v>0.271845771765418</v>
      </c>
      <c r="W1846" s="19" t="n">
        <v>0.116175638483667</v>
      </c>
      <c r="X1846" s="19" t="n">
        <v>0.190142203128524</v>
      </c>
      <c r="Y1846" s="19" t="n">
        <v>0.149379067498386</v>
      </c>
      <c r="Z1846" s="19" t="n">
        <v>0.119576666875112</v>
      </c>
      <c r="AA1846" s="19" t="n">
        <v>0.179992017792405</v>
      </c>
      <c r="AB1846" s="19" t="n">
        <v>0.159219638546888</v>
      </c>
      <c r="AC1846" s="19" t="n">
        <v>0.147938513096231</v>
      </c>
      <c r="AD1846" s="19" t="n">
        <v>0.154899918888463</v>
      </c>
      <c r="AE1846" s="19"/>
      <c r="AF1846" s="19" t="n">
        <v>0.208303974558531</v>
      </c>
      <c r="AG1846" s="19" t="n">
        <v>0.180819761279514</v>
      </c>
      <c r="AH1846" s="19" t="n">
        <v>0.140171326121399</v>
      </c>
      <c r="AI1846" s="19"/>
      <c r="AJ1846" s="19" t="n">
        <v>0.212871807725961</v>
      </c>
      <c r="AK1846" s="19" t="n">
        <v>0.129158361045844</v>
      </c>
      <c r="AL1846" s="19" t="n">
        <v>0.342125471860213</v>
      </c>
      <c r="AM1846" s="19" t="n">
        <v>0.0381178630370722</v>
      </c>
      <c r="AN1846" s="19" t="n">
        <v>0.168013574012029</v>
      </c>
      <c r="AO1846" s="19"/>
      <c r="AP1846" s="19" t="n">
        <v>0.231091264129927</v>
      </c>
      <c r="AQ1846" s="19" t="n">
        <v>0.139038908643517</v>
      </c>
      <c r="AR1846" s="19" t="n">
        <v>0.25793015551244</v>
      </c>
      <c r="AS1846" s="19" t="n">
        <v>0.184793434712407</v>
      </c>
      <c r="AT1846" s="19" t="n">
        <v>0.203725845340764</v>
      </c>
      <c r="AU1846" s="19"/>
      <c r="AV1846" s="19" t="n">
        <v>0.114576859273252</v>
      </c>
      <c r="AW1846" s="19" t="n">
        <v>0.233021946151465</v>
      </c>
      <c r="AX1846" s="19" t="n">
        <v>0.289390027927106</v>
      </c>
      <c r="AY1846" s="19" t="n">
        <v>0.195317795908623</v>
      </c>
      <c r="AZ1846" s="19" t="n">
        <v>0.17456050635265</v>
      </c>
      <c r="BA1846" s="19" t="n">
        <v>0.21372800142742</v>
      </c>
      <c r="BB1846" s="19"/>
      <c r="BC1846" s="19" t="n">
        <v>0.191053027287948</v>
      </c>
      <c r="BD1846" s="19" t="n">
        <v>0.16446754066761</v>
      </c>
      <c r="BE1846" s="19" t="n">
        <v>0.190801375775273</v>
      </c>
      <c r="BF1846" s="19" t="n">
        <v>0.13009888771148</v>
      </c>
      <c r="BG1846" s="19" t="n">
        <v>0.145924381571177</v>
      </c>
    </row>
    <row r="1847">
      <c r="B1847" t="s">
        <v>654</v>
      </c>
      <c r="C1847" s="19" t="n">
        <v>0.131945060247508</v>
      </c>
      <c r="D1847" s="19" t="n">
        <v>0.145442962556905</v>
      </c>
      <c r="E1847" s="19" t="n">
        <v>0.118039546689771</v>
      </c>
      <c r="F1847" s="19"/>
      <c r="G1847" s="19" t="n">
        <v>0.056471608827381</v>
      </c>
      <c r="H1847" s="19" t="n">
        <v>0.0912777939356124</v>
      </c>
      <c r="I1847" s="19" t="n">
        <v>0.0947010976700312</v>
      </c>
      <c r="J1847" s="19" t="n">
        <v>0.158168389833563</v>
      </c>
      <c r="K1847" s="19" t="n">
        <v>0.198274502395623</v>
      </c>
      <c r="L1847" s="19" t="n">
        <v>0.187145508178344</v>
      </c>
      <c r="M1847" s="19"/>
      <c r="N1847" s="19" t="n">
        <v>0.135054589256402</v>
      </c>
      <c r="O1847" s="19" t="n">
        <v>0.16051106956753</v>
      </c>
      <c r="P1847" s="19" t="n">
        <v>0.110012088103288</v>
      </c>
      <c r="Q1847" s="19" t="n">
        <v>0.118098038967107</v>
      </c>
      <c r="R1847" s="19"/>
      <c r="S1847" s="19" t="n">
        <v>0.068095113675354</v>
      </c>
      <c r="T1847" s="19" t="n">
        <v>0.122911796310829</v>
      </c>
      <c r="U1847" s="19" t="n">
        <v>0.125116591606229</v>
      </c>
      <c r="V1847" s="19" t="n">
        <v>0.0880320134738662</v>
      </c>
      <c r="W1847" s="19" t="n">
        <v>0.196702622791685</v>
      </c>
      <c r="X1847" s="19" t="n">
        <v>0.127157292203327</v>
      </c>
      <c r="Y1847" s="19" t="n">
        <v>0.13638690248983</v>
      </c>
      <c r="Z1847" s="19" t="n">
        <v>0.214233504306791</v>
      </c>
      <c r="AA1847" s="19" t="n">
        <v>0.100841551714788</v>
      </c>
      <c r="AB1847" s="19" t="n">
        <v>0.186485634476124</v>
      </c>
      <c r="AC1847" s="19" t="n">
        <v>0.181789054207806</v>
      </c>
      <c r="AD1847" s="19" t="n">
        <v>0.222946179918707</v>
      </c>
      <c r="AE1847" s="19"/>
      <c r="AF1847" s="19" t="n">
        <v>0.155282398716976</v>
      </c>
      <c r="AG1847" s="19" t="n">
        <v>0.125160270163259</v>
      </c>
      <c r="AH1847" s="19" t="n">
        <v>0.123453617627485</v>
      </c>
      <c r="AI1847" s="19"/>
      <c r="AJ1847" s="19" t="n">
        <v>0.174384329931991</v>
      </c>
      <c r="AK1847" s="19" t="n">
        <v>0.0961775930162612</v>
      </c>
      <c r="AL1847" s="19" t="n">
        <v>0.0976804983795969</v>
      </c>
      <c r="AM1847" s="19" t="n">
        <v>0.165582575391899</v>
      </c>
      <c r="AN1847" s="19" t="n">
        <v>0.13175544028174</v>
      </c>
      <c r="AO1847" s="19"/>
      <c r="AP1847" s="19" t="n">
        <v>0.145349440396584</v>
      </c>
      <c r="AQ1847" s="19" t="n">
        <v>0.103863114844715</v>
      </c>
      <c r="AR1847" s="19" t="n">
        <v>0.150605730018618</v>
      </c>
      <c r="AS1847" s="19" t="n">
        <v>0.184476772515879</v>
      </c>
      <c r="AT1847" s="19" t="n">
        <v>0.0652304619929246</v>
      </c>
      <c r="AU1847" s="19"/>
      <c r="AV1847" s="19" t="n">
        <v>0.0740861121665956</v>
      </c>
      <c r="AW1847" s="19" t="n">
        <v>0.168582046512163</v>
      </c>
      <c r="AX1847" s="19" t="n">
        <v>0.14447646542346</v>
      </c>
      <c r="AY1847" s="19" t="n">
        <v>0.157958027489608</v>
      </c>
      <c r="AZ1847" s="19" t="n">
        <v>0.0595687696106205</v>
      </c>
      <c r="BA1847" s="19" t="n">
        <v>0.143764511946546</v>
      </c>
      <c r="BB1847" s="19"/>
      <c r="BC1847" s="19" t="n">
        <v>0.132104450387616</v>
      </c>
      <c r="BD1847" s="19" t="n">
        <v>0.133987983790991</v>
      </c>
      <c r="BE1847" s="19" t="n">
        <v>0.124625666542795</v>
      </c>
      <c r="BF1847" s="19" t="n">
        <v>0.114234282242713</v>
      </c>
      <c r="BG1847" s="19" t="n">
        <v>0.0704647895573316</v>
      </c>
    </row>
    <row r="1848">
      <c r="B1848" t="s">
        <v>655</v>
      </c>
      <c r="C1848" s="19" t="n">
        <v>0.0967250675383928</v>
      </c>
      <c r="D1848" s="19" t="n">
        <v>0.100091816137857</v>
      </c>
      <c r="E1848" s="19" t="n">
        <v>0.0942370737449376</v>
      </c>
      <c r="F1848" s="19"/>
      <c r="G1848" s="19" t="n">
        <v>0.0528329760226172</v>
      </c>
      <c r="H1848" s="19" t="n">
        <v>0.0720083491059188</v>
      </c>
      <c r="I1848" s="19" t="n">
        <v>0.0748325380460857</v>
      </c>
      <c r="J1848" s="19" t="n">
        <v>0.104240409724124</v>
      </c>
      <c r="K1848" s="19" t="n">
        <v>0.160627404101542</v>
      </c>
      <c r="L1848" s="19" t="n">
        <v>0.120064117011339</v>
      </c>
      <c r="M1848" s="19"/>
      <c r="N1848" s="19" t="n">
        <v>0.0698701611933445</v>
      </c>
      <c r="O1848" s="19" t="n">
        <v>0.099147172332571</v>
      </c>
      <c r="P1848" s="19" t="n">
        <v>0.111624538698787</v>
      </c>
      <c r="Q1848" s="19" t="n">
        <v>0.112254032548156</v>
      </c>
      <c r="R1848" s="19"/>
      <c r="S1848" s="19" t="n">
        <v>0.0471082490714096</v>
      </c>
      <c r="T1848" s="19" t="n">
        <v>0.0900846143366459</v>
      </c>
      <c r="U1848" s="19" t="n">
        <v>0.122565219540014</v>
      </c>
      <c r="V1848" s="19" t="n">
        <v>0.0967617226061575</v>
      </c>
      <c r="W1848" s="19" t="n">
        <v>0.0775561529498663</v>
      </c>
      <c r="X1848" s="19" t="n">
        <v>0.0168005181391038</v>
      </c>
      <c r="Y1848" s="19" t="n">
        <v>0.130266650889327</v>
      </c>
      <c r="Z1848" s="19" t="n">
        <v>0.10682453475934</v>
      </c>
      <c r="AA1848" s="19" t="n">
        <v>0.11772228736486</v>
      </c>
      <c r="AB1848" s="19" t="n">
        <v>0.18887216653209</v>
      </c>
      <c r="AC1848" s="19" t="n">
        <v>0.0753440632363038</v>
      </c>
      <c r="AD1848" s="19" t="n">
        <v>0.184418245801596</v>
      </c>
      <c r="AE1848" s="19"/>
      <c r="AF1848" s="19" t="n">
        <v>0.10217011525827</v>
      </c>
      <c r="AG1848" s="19" t="n">
        <v>0.0946038874833754</v>
      </c>
      <c r="AH1848" s="19" t="n">
        <v>0.135162681082888</v>
      </c>
      <c r="AI1848" s="19"/>
      <c r="AJ1848" s="19" t="n">
        <v>0.107230992680553</v>
      </c>
      <c r="AK1848" s="19" t="n">
        <v>0.0629212360664768</v>
      </c>
      <c r="AL1848" s="19" t="n">
        <v>0.0360397851438435</v>
      </c>
      <c r="AM1848" s="19" t="n">
        <v>0.216184537388569</v>
      </c>
      <c r="AN1848" s="19" t="n">
        <v>0.152413537067947</v>
      </c>
      <c r="AO1848" s="19"/>
      <c r="AP1848" s="19" t="n">
        <v>0.117629350979187</v>
      </c>
      <c r="AQ1848" s="19" t="n">
        <v>0.0753638940633884</v>
      </c>
      <c r="AR1848" s="19" t="n">
        <v>0.0638565960278439</v>
      </c>
      <c r="AS1848" s="19" t="n">
        <v>0.126683848262533</v>
      </c>
      <c r="AT1848" s="19" t="n">
        <v>0.0222675625589678</v>
      </c>
      <c r="AU1848" s="19"/>
      <c r="AV1848" s="19" t="n">
        <v>0.0694877677928672</v>
      </c>
      <c r="AW1848" s="19" t="n">
        <v>0.10739407722554</v>
      </c>
      <c r="AX1848" s="19" t="n">
        <v>0.0490123116000984</v>
      </c>
      <c r="AY1848" s="19" t="n">
        <v>0.11865834147893</v>
      </c>
      <c r="AZ1848" s="19" t="n">
        <v>0.0352472449655371</v>
      </c>
      <c r="BA1848" s="19" t="n">
        <v>0.154943136624556</v>
      </c>
      <c r="BB1848" s="19"/>
      <c r="BC1848" s="19" t="n">
        <v>0.0913470685534798</v>
      </c>
      <c r="BD1848" s="19" t="n">
        <v>0.0858275074342185</v>
      </c>
      <c r="BE1848" s="19" t="n">
        <v>0.0904878147000872</v>
      </c>
      <c r="BF1848" s="19" t="n">
        <v>0.115678235346146</v>
      </c>
      <c r="BG1848" s="19" t="n">
        <v>0.0519133913206329</v>
      </c>
    </row>
    <row r="1849">
      <c r="C1849" s="19"/>
      <c r="D1849" s="19"/>
      <c r="E1849" s="19"/>
      <c r="F1849" s="19"/>
      <c r="G1849" s="19"/>
      <c r="H1849" s="19"/>
      <c r="I1849" s="19"/>
      <c r="J1849" s="19"/>
      <c r="K1849" s="19"/>
      <c r="L1849" s="19"/>
      <c r="M1849" s="19"/>
      <c r="N1849" s="19"/>
      <c r="O1849" s="19"/>
      <c r="P1849" s="19"/>
      <c r="Q1849" s="19"/>
      <c r="R1849" s="19"/>
      <c r="S1849" s="19"/>
      <c r="T1849" s="19"/>
      <c r="U1849" s="19"/>
      <c r="V1849" s="19"/>
      <c r="W1849" s="19"/>
      <c r="X1849" s="19"/>
      <c r="Y1849" s="19"/>
      <c r="Z1849" s="19"/>
      <c r="AA1849" s="19"/>
      <c r="AB1849" s="19"/>
      <c r="AC1849" s="19"/>
      <c r="AD1849" s="19"/>
      <c r="AE1849" s="19"/>
      <c r="AF1849" s="19"/>
      <c r="AG1849" s="19"/>
      <c r="AH1849" s="19"/>
      <c r="AI1849" s="19"/>
      <c r="AJ1849" s="19"/>
      <c r="AK1849" s="19"/>
      <c r="AL1849" s="19"/>
      <c r="AM1849" s="19"/>
      <c r="AN1849" s="19"/>
      <c r="AO1849" s="19"/>
      <c r="AP1849" s="19"/>
      <c r="AQ1849" s="19"/>
      <c r="AR1849" s="19"/>
      <c r="AS1849" s="19"/>
      <c r="AT1849" s="19"/>
      <c r="AU1849" s="19"/>
      <c r="AV1849" s="19"/>
      <c r="AW1849" s="19"/>
      <c r="AX1849" s="19"/>
      <c r="AY1849" s="19"/>
      <c r="AZ1849" s="19"/>
      <c r="BA1849" s="19"/>
      <c r="BB1849" s="19"/>
      <c r="BC1849" s="19"/>
      <c r="BD1849" s="19"/>
      <c r="BE1849" s="19"/>
      <c r="BF1849" s="19"/>
      <c r="BG1849" s="19"/>
    </row>
    <row r="1850">
      <c r="B1850" s="7" t="s">
        <v>684</v>
      </c>
      <c r="C1850" s="19"/>
      <c r="D1850" s="19"/>
      <c r="E1850" s="19"/>
      <c r="F1850" s="19"/>
      <c r="G1850" s="19"/>
      <c r="H1850" s="19"/>
      <c r="I1850" s="19"/>
      <c r="J1850" s="19"/>
      <c r="K1850" s="19"/>
      <c r="L1850" s="19"/>
      <c r="M1850" s="19"/>
      <c r="N1850" s="19"/>
      <c r="O1850" s="19"/>
      <c r="P1850" s="19"/>
      <c r="Q1850" s="19"/>
      <c r="R1850" s="19"/>
      <c r="S1850" s="19"/>
      <c r="T1850" s="19"/>
      <c r="U1850" s="19"/>
      <c r="V1850" s="19"/>
      <c r="W1850" s="19"/>
      <c r="X1850" s="19"/>
      <c r="Y1850" s="19"/>
      <c r="Z1850" s="19"/>
      <c r="AA1850" s="19"/>
      <c r="AB1850" s="19"/>
      <c r="AC1850" s="19"/>
      <c r="AD1850" s="19"/>
      <c r="AE1850" s="19"/>
      <c r="AF1850" s="19"/>
      <c r="AG1850" s="19"/>
      <c r="AH1850" s="19"/>
      <c r="AI1850" s="19"/>
      <c r="AJ1850" s="19"/>
      <c r="AK1850" s="19"/>
      <c r="AL1850" s="19"/>
      <c r="AM1850" s="19"/>
      <c r="AN1850" s="19"/>
      <c r="AO1850" s="19"/>
      <c r="AP1850" s="19"/>
      <c r="AQ1850" s="19"/>
      <c r="AR1850" s="19"/>
      <c r="AS1850" s="19"/>
      <c r="AT1850" s="19"/>
      <c r="AU1850" s="19"/>
      <c r="AV1850" s="19"/>
      <c r="AW1850" s="19"/>
      <c r="AX1850" s="19"/>
      <c r="AY1850" s="19"/>
      <c r="AZ1850" s="19"/>
      <c r="BA1850" s="19"/>
      <c r="BB1850" s="19"/>
      <c r="BC1850" s="19"/>
      <c r="BD1850" s="19"/>
      <c r="BE1850" s="19"/>
      <c r="BF1850" s="19"/>
      <c r="BG1850" s="19"/>
    </row>
    <row r="1851">
      <c r="B1851" s="26" t="s">
        <v>331</v>
      </c>
      <c r="C1851" s="19"/>
      <c r="D1851" s="19"/>
      <c r="E1851" s="19"/>
      <c r="F1851" s="19"/>
      <c r="G1851" s="19"/>
      <c r="H1851" s="19"/>
      <c r="I1851" s="19"/>
      <c r="J1851" s="19"/>
      <c r="K1851" s="19"/>
      <c r="L1851" s="19"/>
      <c r="M1851" s="19"/>
      <c r="N1851" s="19"/>
      <c r="O1851" s="19"/>
      <c r="P1851" s="19"/>
      <c r="Q1851" s="19"/>
      <c r="R1851" s="19"/>
      <c r="S1851" s="19"/>
      <c r="T1851" s="19"/>
      <c r="U1851" s="19"/>
      <c r="V1851" s="19"/>
      <c r="W1851" s="19"/>
      <c r="X1851" s="19"/>
      <c r="Y1851" s="19"/>
      <c r="Z1851" s="19"/>
      <c r="AA1851" s="19"/>
      <c r="AB1851" s="19"/>
      <c r="AC1851" s="19"/>
      <c r="AD1851" s="19"/>
      <c r="AE1851" s="19"/>
      <c r="AF1851" s="19"/>
      <c r="AG1851" s="19"/>
      <c r="AH1851" s="19"/>
      <c r="AI1851" s="19"/>
      <c r="AJ1851" s="19"/>
      <c r="AK1851" s="19"/>
      <c r="AL1851" s="19"/>
      <c r="AM1851" s="19"/>
      <c r="AN1851" s="19"/>
      <c r="AO1851" s="19"/>
      <c r="AP1851" s="19"/>
      <c r="AQ1851" s="19"/>
      <c r="AR1851" s="19"/>
      <c r="AS1851" s="19"/>
      <c r="AT1851" s="19"/>
      <c r="AU1851" s="19"/>
      <c r="AV1851" s="19"/>
      <c r="AW1851" s="19"/>
      <c r="AX1851" s="19"/>
      <c r="AY1851" s="19"/>
      <c r="AZ1851" s="19"/>
      <c r="BA1851" s="19"/>
      <c r="BB1851" s="19"/>
      <c r="BC1851" s="19"/>
      <c r="BD1851" s="19"/>
      <c r="BE1851" s="19"/>
      <c r="BF1851" s="19"/>
      <c r="BG1851" s="19"/>
    </row>
    <row r="1852">
      <c r="B1852" t="s">
        <v>649</v>
      </c>
      <c r="C1852" s="19" t="n">
        <v>0.0629720860197626</v>
      </c>
      <c r="D1852" s="19" t="n">
        <v>0.0533666339233696</v>
      </c>
      <c r="E1852" s="19" t="n">
        <v>0.0710235044083762</v>
      </c>
      <c r="F1852" s="19"/>
      <c r="G1852" s="19" t="n">
        <v>0.0647228831407947</v>
      </c>
      <c r="H1852" s="19" t="n">
        <v>0.0778227013930541</v>
      </c>
      <c r="I1852" s="19" t="n">
        <v>0.069107552199511</v>
      </c>
      <c r="J1852" s="19" t="n">
        <v>0.05485915998247</v>
      </c>
      <c r="K1852" s="19" t="n">
        <v>0.0600346109950572</v>
      </c>
      <c r="L1852" s="19" t="n">
        <v>0.0525128239192619</v>
      </c>
      <c r="M1852" s="19"/>
      <c r="N1852" s="19" t="n">
        <v>0.0590592205551016</v>
      </c>
      <c r="O1852" s="19" t="n">
        <v>0.0606638092224379</v>
      </c>
      <c r="P1852" s="19" t="n">
        <v>0.0655766409637521</v>
      </c>
      <c r="Q1852" s="19" t="n">
        <v>0.0637602682852758</v>
      </c>
      <c r="R1852" s="19"/>
      <c r="S1852" s="19" t="n">
        <v>0.0391828283494009</v>
      </c>
      <c r="T1852" s="19" t="n">
        <v>0.0928645845056591</v>
      </c>
      <c r="U1852" s="19" t="n">
        <v>0.0381766263673516</v>
      </c>
      <c r="V1852" s="19" t="n">
        <v>0.065396146632994</v>
      </c>
      <c r="W1852" s="19" t="n">
        <v>0.088511394431509</v>
      </c>
      <c r="X1852" s="19" t="n">
        <v>0.0611937527769742</v>
      </c>
      <c r="Y1852" s="19" t="n">
        <v>0.048185636207258</v>
      </c>
      <c r="Z1852" s="19" t="n">
        <v>0.0200059125025287</v>
      </c>
      <c r="AA1852" s="19" t="n">
        <v>0.109776373251898</v>
      </c>
      <c r="AB1852" s="19" t="n">
        <v>0.0459226866086837</v>
      </c>
      <c r="AC1852" s="19" t="n">
        <v>0.0732865376130715</v>
      </c>
      <c r="AD1852" s="19" t="n">
        <v>0.028361962851641</v>
      </c>
      <c r="AE1852" s="19"/>
      <c r="AF1852" s="19" t="n">
        <v>0.0506096083557667</v>
      </c>
      <c r="AG1852" s="19" t="n">
        <v>0.0586569372998952</v>
      </c>
      <c r="AH1852" s="19" t="n">
        <v>0.0956574192709021</v>
      </c>
      <c r="AI1852" s="19"/>
      <c r="AJ1852" s="19" t="n">
        <v>0.0582169016635056</v>
      </c>
      <c r="AK1852" s="19" t="n">
        <v>0.059960763284585</v>
      </c>
      <c r="AL1852" s="19" t="n">
        <v>0.015296346945345</v>
      </c>
      <c r="AM1852" s="19" t="n">
        <v>0.122184157597406</v>
      </c>
      <c r="AN1852" s="19" t="n">
        <v>0.0837750637021305</v>
      </c>
      <c r="AO1852" s="19"/>
      <c r="AP1852" s="19" t="n">
        <v>0.0490037126650367</v>
      </c>
      <c r="AQ1852" s="19" t="n">
        <v>0.0690309518281638</v>
      </c>
      <c r="AR1852" s="19" t="n">
        <v>0.0380676928676515</v>
      </c>
      <c r="AS1852" s="19" t="n">
        <v>0.0531590799158075</v>
      </c>
      <c r="AT1852" s="19" t="n">
        <v>0.131931662939157</v>
      </c>
      <c r="AU1852" s="19"/>
      <c r="AV1852" s="19" t="n">
        <v>0.0610967999754111</v>
      </c>
      <c r="AW1852" s="19" t="n">
        <v>0.0397780672036356</v>
      </c>
      <c r="AX1852" s="19" t="n">
        <v>0.0435973171517775</v>
      </c>
      <c r="AY1852" s="19" t="n">
        <v>0.0664834003731147</v>
      </c>
      <c r="AZ1852" s="19" t="n">
        <v>0.160655379550014</v>
      </c>
      <c r="BA1852" s="19" t="n">
        <v>0.0296753274744968</v>
      </c>
      <c r="BB1852" s="19"/>
      <c r="BC1852" s="19" t="n">
        <v>0.0571992650833884</v>
      </c>
      <c r="BD1852" s="19" t="n">
        <v>0.0729848043297932</v>
      </c>
      <c r="BE1852" s="19" t="n">
        <v>0.0445534866823908</v>
      </c>
      <c r="BF1852" s="19" t="n">
        <v>0.0557351096419146</v>
      </c>
      <c r="BG1852" s="19" t="n">
        <v>0.194581763655956</v>
      </c>
    </row>
    <row r="1853">
      <c r="B1853" t="s">
        <v>650</v>
      </c>
      <c r="C1853" s="19" t="n">
        <v>0.139276472253704</v>
      </c>
      <c r="D1853" s="19" t="n">
        <v>0.13692336663069</v>
      </c>
      <c r="E1853" s="19" t="n">
        <v>0.142797249292449</v>
      </c>
      <c r="F1853" s="19"/>
      <c r="G1853" s="19" t="n">
        <v>0.257623306487774</v>
      </c>
      <c r="H1853" s="19" t="n">
        <v>0.161201411292521</v>
      </c>
      <c r="I1853" s="19" t="n">
        <v>0.16456008500129</v>
      </c>
      <c r="J1853" s="19" t="n">
        <v>0.104448365635307</v>
      </c>
      <c r="K1853" s="19" t="n">
        <v>0.0704035672117466</v>
      </c>
      <c r="L1853" s="19" t="n">
        <v>0.0873959214699082</v>
      </c>
      <c r="M1853" s="19"/>
      <c r="N1853" s="19" t="n">
        <v>0.1864230188115</v>
      </c>
      <c r="O1853" s="19" t="n">
        <v>0.156412421591867</v>
      </c>
      <c r="P1853" s="19" t="n">
        <v>0.10112038480395</v>
      </c>
      <c r="Q1853" s="19" t="n">
        <v>0.101228373776432</v>
      </c>
      <c r="R1853" s="19"/>
      <c r="S1853" s="19" t="n">
        <v>0.173895602888822</v>
      </c>
      <c r="T1853" s="19" t="n">
        <v>0.104388893218316</v>
      </c>
      <c r="U1853" s="19" t="n">
        <v>0.13031030762519</v>
      </c>
      <c r="V1853" s="19" t="n">
        <v>0.153484917409979</v>
      </c>
      <c r="W1853" s="19" t="n">
        <v>0.155323999150147</v>
      </c>
      <c r="X1853" s="19" t="n">
        <v>0.155702867312751</v>
      </c>
      <c r="Y1853" s="19" t="n">
        <v>0.121769681122181</v>
      </c>
      <c r="Z1853" s="19" t="n">
        <v>0.142113852440072</v>
      </c>
      <c r="AA1853" s="19" t="n">
        <v>0.18755444470113</v>
      </c>
      <c r="AB1853" s="19" t="n">
        <v>0.0707284165966821</v>
      </c>
      <c r="AC1853" s="19" t="n">
        <v>0.121365804607881</v>
      </c>
      <c r="AD1853" s="19" t="n">
        <v>0.096034560808311</v>
      </c>
      <c r="AE1853" s="19"/>
      <c r="AF1853" s="19" t="n">
        <v>0.126028000496219</v>
      </c>
      <c r="AG1853" s="19" t="n">
        <v>0.130986979388109</v>
      </c>
      <c r="AH1853" s="19" t="n">
        <v>0.120830627253524</v>
      </c>
      <c r="AI1853" s="19"/>
      <c r="AJ1853" s="19" t="n">
        <v>0.117081892526461</v>
      </c>
      <c r="AK1853" s="19" t="n">
        <v>0.195752201463414</v>
      </c>
      <c r="AL1853" s="19" t="n">
        <v>0.0963498565137557</v>
      </c>
      <c r="AM1853" s="19" t="n">
        <v>0.100148345715005</v>
      </c>
      <c r="AN1853" s="19" t="n">
        <v>0.0910805286200534</v>
      </c>
      <c r="AO1853" s="19"/>
      <c r="AP1853" s="19" t="n">
        <v>0.123204884635255</v>
      </c>
      <c r="AQ1853" s="19" t="n">
        <v>0.18609406162177</v>
      </c>
      <c r="AR1853" s="19" t="n">
        <v>0.132217152162088</v>
      </c>
      <c r="AS1853" s="19" t="n">
        <v>0.0836397930319324</v>
      </c>
      <c r="AT1853" s="19" t="n">
        <v>0.229204695680236</v>
      </c>
      <c r="AU1853" s="19"/>
      <c r="AV1853" s="19" t="n">
        <v>0.18681793946211</v>
      </c>
      <c r="AW1853" s="19" t="n">
        <v>0.122250995768435</v>
      </c>
      <c r="AX1853" s="19" t="n">
        <v>0.0888404411342127</v>
      </c>
      <c r="AY1853" s="19" t="n">
        <v>0.102655534769385</v>
      </c>
      <c r="AZ1853" s="19" t="n">
        <v>0.259670776632246</v>
      </c>
      <c r="BA1853" s="19" t="n">
        <v>0.117891181447146</v>
      </c>
      <c r="BB1853" s="19"/>
      <c r="BC1853" s="19" t="n">
        <v>0.117338314291553</v>
      </c>
      <c r="BD1853" s="19" t="n">
        <v>0.140819353861324</v>
      </c>
      <c r="BE1853" s="19" t="n">
        <v>0.15742927371668</v>
      </c>
      <c r="BF1853" s="19" t="n">
        <v>0.16853530128448</v>
      </c>
      <c r="BG1853" s="19" t="n">
        <v>0.0958768654598478</v>
      </c>
    </row>
    <row r="1854">
      <c r="B1854" t="s">
        <v>651</v>
      </c>
      <c r="C1854" s="19" t="n">
        <v>0.225508317599711</v>
      </c>
      <c r="D1854" s="19" t="n">
        <v>0.226581296246137</v>
      </c>
      <c r="E1854" s="19" t="n">
        <v>0.226392191953636</v>
      </c>
      <c r="F1854" s="19"/>
      <c r="G1854" s="19" t="n">
        <v>0.241117916977329</v>
      </c>
      <c r="H1854" s="19" t="n">
        <v>0.305256259106178</v>
      </c>
      <c r="I1854" s="19" t="n">
        <v>0.233161734154041</v>
      </c>
      <c r="J1854" s="19" t="n">
        <v>0.259557443546619</v>
      </c>
      <c r="K1854" s="19" t="n">
        <v>0.166684767174139</v>
      </c>
      <c r="L1854" s="19" t="n">
        <v>0.151533254012081</v>
      </c>
      <c r="M1854" s="19"/>
      <c r="N1854" s="19" t="n">
        <v>0.22354249922022</v>
      </c>
      <c r="O1854" s="19" t="n">
        <v>0.200104186189651</v>
      </c>
      <c r="P1854" s="19" t="n">
        <v>0.219245354170922</v>
      </c>
      <c r="Q1854" s="19" t="n">
        <v>0.261540561269861</v>
      </c>
      <c r="R1854" s="19"/>
      <c r="S1854" s="19" t="n">
        <v>0.253700658985791</v>
      </c>
      <c r="T1854" s="19" t="n">
        <v>0.236938438310744</v>
      </c>
      <c r="U1854" s="19" t="n">
        <v>0.220052547771065</v>
      </c>
      <c r="V1854" s="19" t="n">
        <v>0.188116841908331</v>
      </c>
      <c r="W1854" s="19" t="n">
        <v>0.217925249048463</v>
      </c>
      <c r="X1854" s="19" t="n">
        <v>0.28878345350578</v>
      </c>
      <c r="Y1854" s="19" t="n">
        <v>0.228029985647849</v>
      </c>
      <c r="Z1854" s="19" t="n">
        <v>0.20671688967927</v>
      </c>
      <c r="AA1854" s="19" t="n">
        <v>0.172124660236987</v>
      </c>
      <c r="AB1854" s="19" t="n">
        <v>0.17327104117012</v>
      </c>
      <c r="AC1854" s="19" t="n">
        <v>0.319894450062808</v>
      </c>
      <c r="AD1854" s="19" t="n">
        <v>0.193701443315833</v>
      </c>
      <c r="AE1854" s="19"/>
      <c r="AF1854" s="19" t="n">
        <v>0.203388670535435</v>
      </c>
      <c r="AG1854" s="19" t="n">
        <v>0.248109412483581</v>
      </c>
      <c r="AH1854" s="19" t="n">
        <v>0.188762114102864</v>
      </c>
      <c r="AI1854" s="19"/>
      <c r="AJ1854" s="19" t="n">
        <v>0.171310847502079</v>
      </c>
      <c r="AK1854" s="19" t="n">
        <v>0.31246206448221</v>
      </c>
      <c r="AL1854" s="19" t="n">
        <v>0.161577266370088</v>
      </c>
      <c r="AM1854" s="19" t="n">
        <v>0.223263752349566</v>
      </c>
      <c r="AN1854" s="19" t="n">
        <v>0.211413760680787</v>
      </c>
      <c r="AO1854" s="19"/>
      <c r="AP1854" s="19" t="n">
        <v>0.191032518296681</v>
      </c>
      <c r="AQ1854" s="19" t="n">
        <v>0.284244168522383</v>
      </c>
      <c r="AR1854" s="19" t="n">
        <v>0.174535755278098</v>
      </c>
      <c r="AS1854" s="19" t="n">
        <v>0.186690545261159</v>
      </c>
      <c r="AT1854" s="19" t="n">
        <v>0.217381742875426</v>
      </c>
      <c r="AU1854" s="19"/>
      <c r="AV1854" s="19" t="n">
        <v>0.309667309102405</v>
      </c>
      <c r="AW1854" s="19" t="n">
        <v>0.182839899780509</v>
      </c>
      <c r="AX1854" s="19" t="n">
        <v>0.220975042909762</v>
      </c>
      <c r="AY1854" s="19" t="n">
        <v>0.200213256487721</v>
      </c>
      <c r="AZ1854" s="19" t="n">
        <v>0.225275524522004</v>
      </c>
      <c r="BA1854" s="19" t="n">
        <v>0.21014463417839</v>
      </c>
      <c r="BB1854" s="19"/>
      <c r="BC1854" s="19" t="n">
        <v>0.2221066932435</v>
      </c>
      <c r="BD1854" s="19" t="n">
        <v>0.232533477014941</v>
      </c>
      <c r="BE1854" s="19" t="n">
        <v>0.245431574181138</v>
      </c>
      <c r="BF1854" s="19" t="n">
        <v>0.237945721394187</v>
      </c>
      <c r="BG1854" s="19" t="n">
        <v>0.163094826945455</v>
      </c>
    </row>
    <row r="1855">
      <c r="B1855" t="s">
        <v>652</v>
      </c>
      <c r="C1855" s="19" t="n">
        <v>0.248246100135321</v>
      </c>
      <c r="D1855" s="19" t="n">
        <v>0.235235294229794</v>
      </c>
      <c r="E1855" s="19" t="n">
        <v>0.258298851388386</v>
      </c>
      <c r="F1855" s="19"/>
      <c r="G1855" s="19" t="n">
        <v>0.22018654074534</v>
      </c>
      <c r="H1855" s="19" t="n">
        <v>0.229080872943628</v>
      </c>
      <c r="I1855" s="19" t="n">
        <v>0.252988785194533</v>
      </c>
      <c r="J1855" s="19" t="n">
        <v>0.222886736624116</v>
      </c>
      <c r="K1855" s="19" t="n">
        <v>0.245603229564974</v>
      </c>
      <c r="L1855" s="19" t="n">
        <v>0.301885901599972</v>
      </c>
      <c r="M1855" s="19"/>
      <c r="N1855" s="19" t="n">
        <v>0.248353501220359</v>
      </c>
      <c r="O1855" s="19" t="n">
        <v>0.243374859190325</v>
      </c>
      <c r="P1855" s="19" t="n">
        <v>0.266436433942956</v>
      </c>
      <c r="Q1855" s="19" t="n">
        <v>0.237960419798579</v>
      </c>
      <c r="R1855" s="19"/>
      <c r="S1855" s="19" t="n">
        <v>0.285688406609035</v>
      </c>
      <c r="T1855" s="19" t="n">
        <v>0.26789315722241</v>
      </c>
      <c r="U1855" s="19" t="n">
        <v>0.227948555129902</v>
      </c>
      <c r="V1855" s="19" t="n">
        <v>0.231871560351065</v>
      </c>
      <c r="W1855" s="19" t="n">
        <v>0.25312873953367</v>
      </c>
      <c r="X1855" s="19" t="n">
        <v>0.258224932199624</v>
      </c>
      <c r="Y1855" s="19" t="n">
        <v>0.192960715720521</v>
      </c>
      <c r="Z1855" s="19" t="n">
        <v>0.270550221220997</v>
      </c>
      <c r="AA1855" s="19" t="n">
        <v>0.206724558619052</v>
      </c>
      <c r="AB1855" s="19" t="n">
        <v>0.301989514161104</v>
      </c>
      <c r="AC1855" s="19" t="n">
        <v>0.193484691552967</v>
      </c>
      <c r="AD1855" s="19" t="n">
        <v>0.229900293517622</v>
      </c>
      <c r="AE1855" s="19"/>
      <c r="AF1855" s="19" t="n">
        <v>0.228827765629834</v>
      </c>
      <c r="AG1855" s="19" t="n">
        <v>0.275792575447172</v>
      </c>
      <c r="AH1855" s="19" t="n">
        <v>0.219542841316507</v>
      </c>
      <c r="AI1855" s="19"/>
      <c r="AJ1855" s="19" t="n">
        <v>0.246858314191213</v>
      </c>
      <c r="AK1855" s="19" t="n">
        <v>0.21776425076067</v>
      </c>
      <c r="AL1855" s="19" t="n">
        <v>0.392827549011865</v>
      </c>
      <c r="AM1855" s="19" t="n">
        <v>0.153950503971282</v>
      </c>
      <c r="AN1855" s="19" t="n">
        <v>0.229334483730914</v>
      </c>
      <c r="AO1855" s="19"/>
      <c r="AP1855" s="19" t="n">
        <v>0.235518975872878</v>
      </c>
      <c r="AQ1855" s="19" t="n">
        <v>0.234520630844405</v>
      </c>
      <c r="AR1855" s="19" t="n">
        <v>0.345302676507405</v>
      </c>
      <c r="AS1855" s="19" t="n">
        <v>0.240871556616351</v>
      </c>
      <c r="AT1855" s="19" t="n">
        <v>0.154635157540275</v>
      </c>
      <c r="AU1855" s="19"/>
      <c r="AV1855" s="19" t="n">
        <v>0.259556105169175</v>
      </c>
      <c r="AW1855" s="19" t="n">
        <v>0.235656487724022</v>
      </c>
      <c r="AX1855" s="19" t="n">
        <v>0.317808325992124</v>
      </c>
      <c r="AY1855" s="19" t="n">
        <v>0.242899038185678</v>
      </c>
      <c r="AZ1855" s="19" t="n">
        <v>0.161254481783306</v>
      </c>
      <c r="BA1855" s="19" t="n">
        <v>0.25433405478292</v>
      </c>
      <c r="BB1855" s="19"/>
      <c r="BC1855" s="19" t="n">
        <v>0.269402449018398</v>
      </c>
      <c r="BD1855" s="19" t="n">
        <v>0.211850650216365</v>
      </c>
      <c r="BE1855" s="19" t="n">
        <v>0.25898125499958</v>
      </c>
      <c r="BF1855" s="19" t="n">
        <v>0.254081268098851</v>
      </c>
      <c r="BG1855" s="19" t="n">
        <v>0.424068363060777</v>
      </c>
    </row>
    <row r="1856">
      <c r="B1856" t="s">
        <v>653</v>
      </c>
      <c r="C1856" s="19" t="n">
        <v>0.172173536625076</v>
      </c>
      <c r="D1856" s="19" t="n">
        <v>0.177765252353604</v>
      </c>
      <c r="E1856" s="19" t="n">
        <v>0.168140589514936</v>
      </c>
      <c r="F1856" s="19"/>
      <c r="G1856" s="19" t="n">
        <v>0.143197238614362</v>
      </c>
      <c r="H1856" s="19" t="n">
        <v>0.115763407873372</v>
      </c>
      <c r="I1856" s="19" t="n">
        <v>0.147720893084172</v>
      </c>
      <c r="J1856" s="19" t="n">
        <v>0.213735781538934</v>
      </c>
      <c r="K1856" s="19" t="n">
        <v>0.222904653471214</v>
      </c>
      <c r="L1856" s="19" t="n">
        <v>0.195395933112947</v>
      </c>
      <c r="M1856" s="19"/>
      <c r="N1856" s="19" t="n">
        <v>0.149723910099977</v>
      </c>
      <c r="O1856" s="19" t="n">
        <v>0.179081245899316</v>
      </c>
      <c r="P1856" s="19" t="n">
        <v>0.211992402521387</v>
      </c>
      <c r="Q1856" s="19" t="n">
        <v>0.155642595563969</v>
      </c>
      <c r="R1856" s="19"/>
      <c r="S1856" s="19" t="n">
        <v>0.160255376249715</v>
      </c>
      <c r="T1856" s="19" t="n">
        <v>0.155472025685943</v>
      </c>
      <c r="U1856" s="19" t="n">
        <v>0.235715341279364</v>
      </c>
      <c r="V1856" s="19" t="n">
        <v>0.177141270078435</v>
      </c>
      <c r="W1856" s="19" t="n">
        <v>0.1416079882334</v>
      </c>
      <c r="X1856" s="19" t="n">
        <v>0.180135353746644</v>
      </c>
      <c r="Y1856" s="19" t="n">
        <v>0.228617634774511</v>
      </c>
      <c r="Z1856" s="19" t="n">
        <v>0.122533284934757</v>
      </c>
      <c r="AA1856" s="19" t="n">
        <v>0.15140830730155</v>
      </c>
      <c r="AB1856" s="19" t="n">
        <v>0.182195205745666</v>
      </c>
      <c r="AC1856" s="19" t="n">
        <v>0.123629909818437</v>
      </c>
      <c r="AD1856" s="19" t="n">
        <v>0.215597317528828</v>
      </c>
      <c r="AE1856" s="19"/>
      <c r="AF1856" s="19" t="n">
        <v>0.214174223118766</v>
      </c>
      <c r="AG1856" s="19" t="n">
        <v>0.150085874164475</v>
      </c>
      <c r="AH1856" s="19" t="n">
        <v>0.17469654342328</v>
      </c>
      <c r="AI1856" s="19"/>
      <c r="AJ1856" s="19" t="n">
        <v>0.23412120069792</v>
      </c>
      <c r="AK1856" s="19" t="n">
        <v>0.118544785375577</v>
      </c>
      <c r="AL1856" s="19" t="n">
        <v>0.216066560332561</v>
      </c>
      <c r="AM1856" s="19" t="n">
        <v>0.111242307332719</v>
      </c>
      <c r="AN1856" s="19" t="n">
        <v>0.164465334028921</v>
      </c>
      <c r="AO1856" s="19"/>
      <c r="AP1856" s="19" t="n">
        <v>0.211682431332001</v>
      </c>
      <c r="AQ1856" s="19" t="n">
        <v>0.137367437261112</v>
      </c>
      <c r="AR1856" s="19" t="n">
        <v>0.181762111014904</v>
      </c>
      <c r="AS1856" s="19" t="n">
        <v>0.215265222653195</v>
      </c>
      <c r="AT1856" s="19" t="n">
        <v>0.186986346136828</v>
      </c>
      <c r="AU1856" s="19"/>
      <c r="AV1856" s="19" t="n">
        <v>0.111621418153091</v>
      </c>
      <c r="AW1856" s="19" t="n">
        <v>0.212962469291012</v>
      </c>
      <c r="AX1856" s="19" t="n">
        <v>0.225786291279293</v>
      </c>
      <c r="AY1856" s="19" t="n">
        <v>0.215787668285493</v>
      </c>
      <c r="AZ1856" s="19" t="n">
        <v>0.113502229171836</v>
      </c>
      <c r="BA1856" s="19" t="n">
        <v>0.161982761771046</v>
      </c>
      <c r="BB1856" s="19"/>
      <c r="BC1856" s="19" t="n">
        <v>0.190390555606763</v>
      </c>
      <c r="BD1856" s="19" t="n">
        <v>0.182381525098682</v>
      </c>
      <c r="BE1856" s="19" t="n">
        <v>0.155841206931061</v>
      </c>
      <c r="BF1856" s="19" t="n">
        <v>0.0992574308217729</v>
      </c>
      <c r="BG1856" s="19" t="n">
        <v>0</v>
      </c>
    </row>
    <row r="1857">
      <c r="B1857" t="s">
        <v>654</v>
      </c>
      <c r="C1857" s="19" t="n">
        <v>0.0830564185945221</v>
      </c>
      <c r="D1857" s="19" t="n">
        <v>0.101354774660189</v>
      </c>
      <c r="E1857" s="19" t="n">
        <v>0.0639944823484439</v>
      </c>
      <c r="F1857" s="19"/>
      <c r="G1857" s="19" t="n">
        <v>0.0611054595703461</v>
      </c>
      <c r="H1857" s="19" t="n">
        <v>0.0492770941049319</v>
      </c>
      <c r="I1857" s="19" t="n">
        <v>0.0908723871629595</v>
      </c>
      <c r="J1857" s="19" t="n">
        <v>0.0799804552241861</v>
      </c>
      <c r="K1857" s="19" t="n">
        <v>0.117987354724597</v>
      </c>
      <c r="L1857" s="19" t="n">
        <v>0.101290753407262</v>
      </c>
      <c r="M1857" s="19"/>
      <c r="N1857" s="19" t="n">
        <v>0.083280303535951</v>
      </c>
      <c r="O1857" s="19" t="n">
        <v>0.0928141803580021</v>
      </c>
      <c r="P1857" s="19" t="n">
        <v>0.0625254469611771</v>
      </c>
      <c r="Q1857" s="19" t="n">
        <v>0.0912097269142915</v>
      </c>
      <c r="R1857" s="19"/>
      <c r="S1857" s="19" t="n">
        <v>0.0803918553782763</v>
      </c>
      <c r="T1857" s="19" t="n">
        <v>0.0591430553266603</v>
      </c>
      <c r="U1857" s="19" t="n">
        <v>0.0841224456561737</v>
      </c>
      <c r="V1857" s="19" t="n">
        <v>0.0877711629865033</v>
      </c>
      <c r="W1857" s="19" t="n">
        <v>0.048684987384661</v>
      </c>
      <c r="X1857" s="19" t="n">
        <v>0.0429713856188568</v>
      </c>
      <c r="Y1857" s="19" t="n">
        <v>0.0945215448971755</v>
      </c>
      <c r="Z1857" s="19" t="n">
        <v>0.0871608825610963</v>
      </c>
      <c r="AA1857" s="19" t="n">
        <v>0.0949030851861505</v>
      </c>
      <c r="AB1857" s="19" t="n">
        <v>0.120057810481557</v>
      </c>
      <c r="AC1857" s="19" t="n">
        <v>0.132756591589898</v>
      </c>
      <c r="AD1857" s="19" t="n">
        <v>0.11742249217083</v>
      </c>
      <c r="AE1857" s="19"/>
      <c r="AF1857" s="19" t="n">
        <v>0.0902323735984795</v>
      </c>
      <c r="AG1857" s="19" t="n">
        <v>0.0840152214009911</v>
      </c>
      <c r="AH1857" s="19" t="n">
        <v>0.0911111319047788</v>
      </c>
      <c r="AI1857" s="19"/>
      <c r="AJ1857" s="19" t="n">
        <v>0.088653744006928</v>
      </c>
      <c r="AK1857" s="19" t="n">
        <v>0.0649072941502936</v>
      </c>
      <c r="AL1857" s="19" t="n">
        <v>0.0772243035227093</v>
      </c>
      <c r="AM1857" s="19" t="n">
        <v>0.157831259122084</v>
      </c>
      <c r="AN1857" s="19" t="n">
        <v>0.107251856050563</v>
      </c>
      <c r="AO1857" s="19"/>
      <c r="AP1857" s="19" t="n">
        <v>0.0930174666550006</v>
      </c>
      <c r="AQ1857" s="19" t="n">
        <v>0.0626507375421474</v>
      </c>
      <c r="AR1857" s="19" t="n">
        <v>0.085964634286546</v>
      </c>
      <c r="AS1857" s="19" t="n">
        <v>0.114839652936511</v>
      </c>
      <c r="AT1857" s="19" t="n">
        <v>0.0575928322691093</v>
      </c>
      <c r="AU1857" s="19"/>
      <c r="AV1857" s="19" t="n">
        <v>0.0532821096236548</v>
      </c>
      <c r="AW1857" s="19" t="n">
        <v>0.100216716479348</v>
      </c>
      <c r="AX1857" s="19" t="n">
        <v>0.0738233707236788</v>
      </c>
      <c r="AY1857" s="19" t="n">
        <v>0.0846731732899446</v>
      </c>
      <c r="AZ1857" s="19" t="n">
        <v>0.0519606737506278</v>
      </c>
      <c r="BA1857" s="19" t="n">
        <v>0.103736470735476</v>
      </c>
      <c r="BB1857" s="19"/>
      <c r="BC1857" s="19" t="n">
        <v>0.0574598797204629</v>
      </c>
      <c r="BD1857" s="19" t="n">
        <v>0.111029427968516</v>
      </c>
      <c r="BE1857" s="19" t="n">
        <v>0.0816135938828788</v>
      </c>
      <c r="BF1857" s="19" t="n">
        <v>0.113968927366572</v>
      </c>
      <c r="BG1857" s="19" t="n">
        <v>0.0704647895573316</v>
      </c>
    </row>
    <row r="1858">
      <c r="B1858" t="s">
        <v>655</v>
      </c>
      <c r="C1858" s="19" t="n">
        <v>0.0687670687719035</v>
      </c>
      <c r="D1858" s="19" t="n">
        <v>0.0687733819562172</v>
      </c>
      <c r="E1858" s="19" t="n">
        <v>0.0693531310937727</v>
      </c>
      <c r="F1858" s="19"/>
      <c r="G1858" s="19" t="n">
        <v>0.0120466544640539</v>
      </c>
      <c r="H1858" s="19" t="n">
        <v>0.0615982532863147</v>
      </c>
      <c r="I1858" s="19" t="n">
        <v>0.0415885632034935</v>
      </c>
      <c r="J1858" s="19" t="n">
        <v>0.0645320574483675</v>
      </c>
      <c r="K1858" s="19" t="n">
        <v>0.116381816858273</v>
      </c>
      <c r="L1858" s="19" t="n">
        <v>0.109985412478569</v>
      </c>
      <c r="M1858" s="19"/>
      <c r="N1858" s="19" t="n">
        <v>0.0496175465568911</v>
      </c>
      <c r="O1858" s="19" t="n">
        <v>0.0675492975484011</v>
      </c>
      <c r="P1858" s="19" t="n">
        <v>0.0731033366358561</v>
      </c>
      <c r="Q1858" s="19" t="n">
        <v>0.088658054391592</v>
      </c>
      <c r="R1858" s="19"/>
      <c r="S1858" s="19" t="n">
        <v>0.00688527153895959</v>
      </c>
      <c r="T1858" s="19" t="n">
        <v>0.0832998457302676</v>
      </c>
      <c r="U1858" s="19" t="n">
        <v>0.0636741761709544</v>
      </c>
      <c r="V1858" s="19" t="n">
        <v>0.096218100632694</v>
      </c>
      <c r="W1858" s="19" t="n">
        <v>0.0948176422181497</v>
      </c>
      <c r="X1858" s="19" t="n">
        <v>0.0129882548393705</v>
      </c>
      <c r="Y1858" s="19" t="n">
        <v>0.0859148016305043</v>
      </c>
      <c r="Z1858" s="19" t="n">
        <v>0.150918956661278</v>
      </c>
      <c r="AA1858" s="19" t="n">
        <v>0.0775085707032324</v>
      </c>
      <c r="AB1858" s="19" t="n">
        <v>0.105835325236189</v>
      </c>
      <c r="AC1858" s="19" t="n">
        <v>0.0355820147549378</v>
      </c>
      <c r="AD1858" s="19" t="n">
        <v>0.118981929806935</v>
      </c>
      <c r="AE1858" s="19"/>
      <c r="AF1858" s="19" t="n">
        <v>0.0867393582654999</v>
      </c>
      <c r="AG1858" s="19" t="n">
        <v>0.0523529998157763</v>
      </c>
      <c r="AH1858" s="19" t="n">
        <v>0.109399322728143</v>
      </c>
      <c r="AI1858" s="19"/>
      <c r="AJ1858" s="19" t="n">
        <v>0.0837570994118926</v>
      </c>
      <c r="AK1858" s="19" t="n">
        <v>0.0306086404832511</v>
      </c>
      <c r="AL1858" s="19" t="n">
        <v>0.0406581173036763</v>
      </c>
      <c r="AM1858" s="19" t="n">
        <v>0.131379673911937</v>
      </c>
      <c r="AN1858" s="19" t="n">
        <v>0.112678973186631</v>
      </c>
      <c r="AO1858" s="19"/>
      <c r="AP1858" s="19" t="n">
        <v>0.096540010543147</v>
      </c>
      <c r="AQ1858" s="19" t="n">
        <v>0.0260920123800187</v>
      </c>
      <c r="AR1858" s="19" t="n">
        <v>0.042149977883308</v>
      </c>
      <c r="AS1858" s="19" t="n">
        <v>0.105534149585045</v>
      </c>
      <c r="AT1858" s="19" t="n">
        <v>0.0222675625589678</v>
      </c>
      <c r="AU1858" s="19"/>
      <c r="AV1858" s="19" t="n">
        <v>0.0179583185141539</v>
      </c>
      <c r="AW1858" s="19" t="n">
        <v>0.106295363753038</v>
      </c>
      <c r="AX1858" s="19" t="n">
        <v>0.0291692108091524</v>
      </c>
      <c r="AY1858" s="19" t="n">
        <v>0.087287928608663</v>
      </c>
      <c r="AZ1858" s="19" t="n">
        <v>0.0276809345899656</v>
      </c>
      <c r="BA1858" s="19" t="n">
        <v>0.122235569610524</v>
      </c>
      <c r="BB1858" s="19"/>
      <c r="BC1858" s="19" t="n">
        <v>0.0861028430359335</v>
      </c>
      <c r="BD1858" s="19" t="n">
        <v>0.0484007615103791</v>
      </c>
      <c r="BE1858" s="19" t="n">
        <v>0.056149609606271</v>
      </c>
      <c r="BF1858" s="19" t="n">
        <v>0.070476241392222</v>
      </c>
      <c r="BG1858" s="19" t="n">
        <v>0.0519133913206329</v>
      </c>
    </row>
    <row r="1859">
      <c r="C1859" s="19"/>
      <c r="D1859" s="19"/>
      <c r="E1859" s="19"/>
      <c r="F1859" s="19"/>
      <c r="G1859" s="19"/>
      <c r="H1859" s="19"/>
      <c r="I1859" s="19"/>
      <c r="J1859" s="19"/>
      <c r="K1859" s="19"/>
      <c r="L1859" s="19"/>
      <c r="M1859" s="19"/>
      <c r="N1859" s="19"/>
      <c r="O1859" s="19"/>
      <c r="P1859" s="19"/>
      <c r="Q1859" s="19"/>
      <c r="R1859" s="19"/>
      <c r="S1859" s="19"/>
      <c r="T1859" s="19"/>
      <c r="U1859" s="19"/>
      <c r="V1859" s="19"/>
      <c r="W1859" s="19"/>
      <c r="X1859" s="19"/>
      <c r="Y1859" s="19"/>
      <c r="Z1859" s="19"/>
      <c r="AA1859" s="19"/>
      <c r="AB1859" s="19"/>
      <c r="AC1859" s="19"/>
      <c r="AD1859" s="19"/>
      <c r="AE1859" s="19"/>
      <c r="AF1859" s="19"/>
      <c r="AG1859" s="19"/>
      <c r="AH1859" s="19"/>
      <c r="AI1859" s="19"/>
      <c r="AJ1859" s="19"/>
      <c r="AK1859" s="19"/>
      <c r="AL1859" s="19"/>
      <c r="AM1859" s="19"/>
      <c r="AN1859" s="19"/>
      <c r="AO1859" s="19"/>
      <c r="AP1859" s="19"/>
      <c r="AQ1859" s="19"/>
      <c r="AR1859" s="19"/>
      <c r="AS1859" s="19"/>
      <c r="AT1859" s="19"/>
      <c r="AU1859" s="19"/>
      <c r="AV1859" s="19"/>
      <c r="AW1859" s="19"/>
      <c r="AX1859" s="19"/>
      <c r="AY1859" s="19"/>
      <c r="AZ1859" s="19"/>
      <c r="BA1859" s="19"/>
      <c r="BB1859" s="19"/>
      <c r="BC1859" s="19"/>
      <c r="BD1859" s="19"/>
      <c r="BE1859" s="19"/>
      <c r="BF1859" s="19"/>
      <c r="BG1859" s="19"/>
    </row>
    <row r="1860">
      <c r="B1860" s="7" t="s">
        <v>685</v>
      </c>
      <c r="C1860" s="19"/>
      <c r="D1860" s="19"/>
      <c r="E1860" s="19"/>
      <c r="F1860" s="19"/>
      <c r="G1860" s="19"/>
      <c r="H1860" s="19"/>
      <c r="I1860" s="19"/>
      <c r="J1860" s="19"/>
      <c r="K1860" s="19"/>
      <c r="L1860" s="19"/>
      <c r="M1860" s="19"/>
      <c r="N1860" s="19"/>
      <c r="O1860" s="19"/>
      <c r="P1860" s="19"/>
      <c r="Q1860" s="19"/>
      <c r="R1860" s="19"/>
      <c r="S1860" s="19"/>
      <c r="T1860" s="19"/>
      <c r="U1860" s="19"/>
      <c r="V1860" s="19"/>
      <c r="W1860" s="19"/>
      <c r="X1860" s="19"/>
      <c r="Y1860" s="19"/>
      <c r="Z1860" s="19"/>
      <c r="AA1860" s="19"/>
      <c r="AB1860" s="19"/>
      <c r="AC1860" s="19"/>
      <c r="AD1860" s="19"/>
      <c r="AE1860" s="19"/>
      <c r="AF1860" s="19"/>
      <c r="AG1860" s="19"/>
      <c r="AH1860" s="19"/>
      <c r="AI1860" s="19"/>
      <c r="AJ1860" s="19"/>
      <c r="AK1860" s="19"/>
      <c r="AL1860" s="19"/>
      <c r="AM1860" s="19"/>
      <c r="AN1860" s="19"/>
      <c r="AO1860" s="19"/>
      <c r="AP1860" s="19"/>
      <c r="AQ1860" s="19"/>
      <c r="AR1860" s="19"/>
      <c r="AS1860" s="19"/>
      <c r="AT1860" s="19"/>
      <c r="AU1860" s="19"/>
      <c r="AV1860" s="19"/>
      <c r="AW1860" s="19"/>
      <c r="AX1860" s="19"/>
      <c r="AY1860" s="19"/>
      <c r="AZ1860" s="19"/>
      <c r="BA1860" s="19"/>
      <c r="BB1860" s="19"/>
      <c r="BC1860" s="19"/>
      <c r="BD1860" s="19"/>
      <c r="BE1860" s="19"/>
      <c r="BF1860" s="19"/>
      <c r="BG1860" s="19"/>
    </row>
    <row r="1861">
      <c r="B1861" s="26" t="s">
        <v>331</v>
      </c>
      <c r="C1861" s="19"/>
      <c r="D1861" s="19"/>
      <c r="E1861" s="19"/>
      <c r="F1861" s="19"/>
      <c r="G1861" s="19"/>
      <c r="H1861" s="19"/>
      <c r="I1861" s="19"/>
      <c r="J1861" s="19"/>
      <c r="K1861" s="19"/>
      <c r="L1861" s="19"/>
      <c r="M1861" s="19"/>
      <c r="N1861" s="19"/>
      <c r="O1861" s="19"/>
      <c r="P1861" s="19"/>
      <c r="Q1861" s="19"/>
      <c r="R1861" s="19"/>
      <c r="S1861" s="19"/>
      <c r="T1861" s="19"/>
      <c r="U1861" s="19"/>
      <c r="V1861" s="19"/>
      <c r="W1861" s="19"/>
      <c r="X1861" s="19"/>
      <c r="Y1861" s="19"/>
      <c r="Z1861" s="19"/>
      <c r="AA1861" s="19"/>
      <c r="AB1861" s="19"/>
      <c r="AC1861" s="19"/>
      <c r="AD1861" s="19"/>
      <c r="AE1861" s="19"/>
      <c r="AF1861" s="19"/>
      <c r="AG1861" s="19"/>
      <c r="AH1861" s="19"/>
      <c r="AI1861" s="19"/>
      <c r="AJ1861" s="19"/>
      <c r="AK1861" s="19"/>
      <c r="AL1861" s="19"/>
      <c r="AM1861" s="19"/>
      <c r="AN1861" s="19"/>
      <c r="AO1861" s="19"/>
      <c r="AP1861" s="19"/>
      <c r="AQ1861" s="19"/>
      <c r="AR1861" s="19"/>
      <c r="AS1861" s="19"/>
      <c r="AT1861" s="19"/>
      <c r="AU1861" s="19"/>
      <c r="AV1861" s="19"/>
      <c r="AW1861" s="19"/>
      <c r="AX1861" s="19"/>
      <c r="AY1861" s="19"/>
      <c r="AZ1861" s="19"/>
      <c r="BA1861" s="19"/>
      <c r="BB1861" s="19"/>
      <c r="BC1861" s="19"/>
      <c r="BD1861" s="19"/>
      <c r="BE1861" s="19"/>
      <c r="BF1861" s="19"/>
      <c r="BG1861" s="19"/>
    </row>
    <row r="1862">
      <c r="B1862" t="s">
        <v>649</v>
      </c>
      <c r="C1862" s="19" t="n">
        <v>0.129636580728732</v>
      </c>
      <c r="D1862" s="19" t="n">
        <v>0.105992480574561</v>
      </c>
      <c r="E1862" s="19" t="n">
        <v>0.152349431632689</v>
      </c>
      <c r="F1862" s="19"/>
      <c r="G1862" s="19" t="n">
        <v>0.132579946540795</v>
      </c>
      <c r="H1862" s="19" t="n">
        <v>0.159787552454917</v>
      </c>
      <c r="I1862" s="19" t="n">
        <v>0.167778776118522</v>
      </c>
      <c r="J1862" s="19" t="n">
        <v>0.140453022815493</v>
      </c>
      <c r="K1862" s="19" t="n">
        <v>0.0624616180809472</v>
      </c>
      <c r="L1862" s="19" t="n">
        <v>0.105466714372147</v>
      </c>
      <c r="M1862" s="19"/>
      <c r="N1862" s="19" t="n">
        <v>0.150252916648266</v>
      </c>
      <c r="O1862" s="19" t="n">
        <v>0.113982634901294</v>
      </c>
      <c r="P1862" s="19" t="n">
        <v>0.118903215375302</v>
      </c>
      <c r="Q1862" s="19" t="n">
        <v>0.132677976841526</v>
      </c>
      <c r="R1862" s="19"/>
      <c r="S1862" s="19" t="n">
        <v>0.173589083662757</v>
      </c>
      <c r="T1862" s="19" t="n">
        <v>0.135641315983826</v>
      </c>
      <c r="U1862" s="19" t="n">
        <v>0.15346544343731</v>
      </c>
      <c r="V1862" s="19" t="n">
        <v>0.147530978159663</v>
      </c>
      <c r="W1862" s="19" t="n">
        <v>0.16873560782668</v>
      </c>
      <c r="X1862" s="19" t="n">
        <v>0.0775200186260018</v>
      </c>
      <c r="Y1862" s="19" t="n">
        <v>0.0671924466390268</v>
      </c>
      <c r="Z1862" s="19" t="n">
        <v>0.0864143734163234</v>
      </c>
      <c r="AA1862" s="19" t="n">
        <v>0.162729317016837</v>
      </c>
      <c r="AB1862" s="19" t="n">
        <v>0.0606514512725642</v>
      </c>
      <c r="AC1862" s="19" t="n">
        <v>0.179221264860977</v>
      </c>
      <c r="AD1862" s="19" t="n">
        <v>0.0554166848424853</v>
      </c>
      <c r="AE1862" s="19"/>
      <c r="AF1862" s="19" t="n">
        <v>0.153702457098972</v>
      </c>
      <c r="AG1862" s="19" t="n">
        <v>0.109441841414054</v>
      </c>
      <c r="AH1862" s="19" t="n">
        <v>0.141602531501783</v>
      </c>
      <c r="AI1862" s="19"/>
      <c r="AJ1862" s="19" t="n">
        <v>0.110020960439936</v>
      </c>
      <c r="AK1862" s="19" t="n">
        <v>0.159886644748574</v>
      </c>
      <c r="AL1862" s="19" t="n">
        <v>0.10423027506388</v>
      </c>
      <c r="AM1862" s="19" t="n">
        <v>0.311462489979536</v>
      </c>
      <c r="AN1862" s="19" t="n">
        <v>0.132103787139192</v>
      </c>
      <c r="AO1862" s="19"/>
      <c r="AP1862" s="19" t="n">
        <v>0.110645373156342</v>
      </c>
      <c r="AQ1862" s="19" t="n">
        <v>0.145412200580602</v>
      </c>
      <c r="AR1862" s="19" t="n">
        <v>0.121357843847276</v>
      </c>
      <c r="AS1862" s="19" t="n">
        <v>0.148790460144389</v>
      </c>
      <c r="AT1862" s="19" t="n">
        <v>0.0644453960686771</v>
      </c>
      <c r="AU1862" s="19"/>
      <c r="AV1862" s="19" t="n">
        <v>0.135678157710752</v>
      </c>
      <c r="AW1862" s="19" t="n">
        <v>0.102873107724893</v>
      </c>
      <c r="AX1862" s="19" t="n">
        <v>0.148441963136486</v>
      </c>
      <c r="AY1862" s="19" t="n">
        <v>0.17723058547691</v>
      </c>
      <c r="AZ1862" s="19" t="n">
        <v>0.110880234261061</v>
      </c>
      <c r="BA1862" s="19" t="n">
        <v>0.122078535288137</v>
      </c>
      <c r="BB1862" s="19"/>
      <c r="BC1862" s="19" t="n">
        <v>0.137663761544823</v>
      </c>
      <c r="BD1862" s="19" t="n">
        <v>0.147783830725258</v>
      </c>
      <c r="BE1862" s="19" t="n">
        <v>0.122272075785553</v>
      </c>
      <c r="BF1862" s="19" t="n">
        <v>0.117411080025476</v>
      </c>
      <c r="BG1862" s="19" t="n">
        <v>0.309620647693654</v>
      </c>
    </row>
    <row r="1863">
      <c r="B1863" t="s">
        <v>650</v>
      </c>
      <c r="C1863" s="19" t="n">
        <v>0.212396300334407</v>
      </c>
      <c r="D1863" s="19" t="n">
        <v>0.208228879058195</v>
      </c>
      <c r="E1863" s="19" t="n">
        <v>0.216370432479505</v>
      </c>
      <c r="F1863" s="19"/>
      <c r="G1863" s="19" t="n">
        <v>0.267798959148395</v>
      </c>
      <c r="H1863" s="19" t="n">
        <v>0.226896096544488</v>
      </c>
      <c r="I1863" s="19" t="n">
        <v>0.210171941916992</v>
      </c>
      <c r="J1863" s="19" t="n">
        <v>0.193474573285101</v>
      </c>
      <c r="K1863" s="19" t="n">
        <v>0.172423830630277</v>
      </c>
      <c r="L1863" s="19" t="n">
        <v>0.202630145335457</v>
      </c>
      <c r="M1863" s="19"/>
      <c r="N1863" s="19" t="n">
        <v>0.241814201465603</v>
      </c>
      <c r="O1863" s="19" t="n">
        <v>0.216458889437604</v>
      </c>
      <c r="P1863" s="19" t="n">
        <v>0.219406342508037</v>
      </c>
      <c r="Q1863" s="19" t="n">
        <v>0.168484864894683</v>
      </c>
      <c r="R1863" s="19"/>
      <c r="S1863" s="19" t="n">
        <v>0.250135439383241</v>
      </c>
      <c r="T1863" s="19" t="n">
        <v>0.234022792334876</v>
      </c>
      <c r="U1863" s="19" t="n">
        <v>0.178667802784066</v>
      </c>
      <c r="V1863" s="19" t="n">
        <v>0.182897254883162</v>
      </c>
      <c r="W1863" s="19" t="n">
        <v>0.167737398025249</v>
      </c>
      <c r="X1863" s="19" t="n">
        <v>0.278002297831518</v>
      </c>
      <c r="Y1863" s="19" t="n">
        <v>0.246100644866047</v>
      </c>
      <c r="Z1863" s="19" t="n">
        <v>0.285902589273104</v>
      </c>
      <c r="AA1863" s="19" t="n">
        <v>0.142966946265478</v>
      </c>
      <c r="AB1863" s="19" t="n">
        <v>0.200171013229696</v>
      </c>
      <c r="AC1863" s="19" t="n">
        <v>0.199012431422912</v>
      </c>
      <c r="AD1863" s="19" t="n">
        <v>0.140088911588326</v>
      </c>
      <c r="AE1863" s="19"/>
      <c r="AF1863" s="19" t="n">
        <v>0.205935575240828</v>
      </c>
      <c r="AG1863" s="19" t="n">
        <v>0.21508927028923</v>
      </c>
      <c r="AH1863" s="19" t="n">
        <v>0.213137632350545</v>
      </c>
      <c r="AI1863" s="19"/>
      <c r="AJ1863" s="19" t="n">
        <v>0.215301661048693</v>
      </c>
      <c r="AK1863" s="19" t="n">
        <v>0.23190654742746</v>
      </c>
      <c r="AL1863" s="19" t="n">
        <v>0.203025726293227</v>
      </c>
      <c r="AM1863" s="19" t="n">
        <v>0.186536069240682</v>
      </c>
      <c r="AN1863" s="19" t="n">
        <v>0.217189945360102</v>
      </c>
      <c r="AO1863" s="19"/>
      <c r="AP1863" s="19" t="n">
        <v>0.17853020479889</v>
      </c>
      <c r="AQ1863" s="19" t="n">
        <v>0.231467997588311</v>
      </c>
      <c r="AR1863" s="19" t="n">
        <v>0.168255976483804</v>
      </c>
      <c r="AS1863" s="19" t="n">
        <v>0.2494250024787</v>
      </c>
      <c r="AT1863" s="19" t="n">
        <v>0.192737620703248</v>
      </c>
      <c r="AU1863" s="19"/>
      <c r="AV1863" s="19" t="n">
        <v>0.242298847070218</v>
      </c>
      <c r="AW1863" s="19" t="n">
        <v>0.197144283514612</v>
      </c>
      <c r="AX1863" s="19" t="n">
        <v>0.121853304774847</v>
      </c>
      <c r="AY1863" s="19" t="n">
        <v>0.266723246024271</v>
      </c>
      <c r="AZ1863" s="19" t="n">
        <v>0.216740275600525</v>
      </c>
      <c r="BA1863" s="19" t="n">
        <v>0.170017480741695</v>
      </c>
      <c r="BB1863" s="19"/>
      <c r="BC1863" s="19" t="n">
        <v>0.169362135121437</v>
      </c>
      <c r="BD1863" s="19" t="n">
        <v>0.217841329818614</v>
      </c>
      <c r="BE1863" s="19" t="n">
        <v>0.222811446745064</v>
      </c>
      <c r="BF1863" s="19" t="n">
        <v>0.25395856094136</v>
      </c>
      <c r="BG1863" s="19" t="n">
        <v>0.217747983372468</v>
      </c>
    </row>
    <row r="1864">
      <c r="B1864" t="s">
        <v>651</v>
      </c>
      <c r="C1864" s="19" t="n">
        <v>0.276935016881231</v>
      </c>
      <c r="D1864" s="19" t="n">
        <v>0.281615490935636</v>
      </c>
      <c r="E1864" s="19" t="n">
        <v>0.269783531379774</v>
      </c>
      <c r="F1864" s="19"/>
      <c r="G1864" s="19" t="n">
        <v>0.261973601162381</v>
      </c>
      <c r="H1864" s="19" t="n">
        <v>0.297670638474272</v>
      </c>
      <c r="I1864" s="19" t="n">
        <v>0.26641845971551</v>
      </c>
      <c r="J1864" s="19" t="n">
        <v>0.28023182759847</v>
      </c>
      <c r="K1864" s="19" t="n">
        <v>0.249914538620975</v>
      </c>
      <c r="L1864" s="19" t="n">
        <v>0.292792286691981</v>
      </c>
      <c r="M1864" s="19"/>
      <c r="N1864" s="19" t="n">
        <v>0.26530659614191</v>
      </c>
      <c r="O1864" s="19" t="n">
        <v>0.297178201855944</v>
      </c>
      <c r="P1864" s="19" t="n">
        <v>0.272085417906499</v>
      </c>
      <c r="Q1864" s="19" t="n">
        <v>0.274285953440487</v>
      </c>
      <c r="R1864" s="19"/>
      <c r="S1864" s="19" t="n">
        <v>0.287484924814529</v>
      </c>
      <c r="T1864" s="19" t="n">
        <v>0.207735215654939</v>
      </c>
      <c r="U1864" s="19" t="n">
        <v>0.246611303136864</v>
      </c>
      <c r="V1864" s="19" t="n">
        <v>0.310470171214997</v>
      </c>
      <c r="W1864" s="19" t="n">
        <v>0.377909990999008</v>
      </c>
      <c r="X1864" s="19" t="n">
        <v>0.248562966894516</v>
      </c>
      <c r="Y1864" s="19" t="n">
        <v>0.232249919821739</v>
      </c>
      <c r="Z1864" s="19" t="n">
        <v>0.235446434245233</v>
      </c>
      <c r="AA1864" s="19" t="n">
        <v>0.273186360158102</v>
      </c>
      <c r="AB1864" s="19" t="n">
        <v>0.293139516590405</v>
      </c>
      <c r="AC1864" s="19" t="n">
        <v>0.316745053083461</v>
      </c>
      <c r="AD1864" s="19" t="n">
        <v>0.390251971996478</v>
      </c>
      <c r="AE1864" s="19"/>
      <c r="AF1864" s="19" t="n">
        <v>0.266212159053012</v>
      </c>
      <c r="AG1864" s="19" t="n">
        <v>0.285182891112654</v>
      </c>
      <c r="AH1864" s="19" t="n">
        <v>0.244928737213024</v>
      </c>
      <c r="AI1864" s="19"/>
      <c r="AJ1864" s="19" t="n">
        <v>0.294880750949885</v>
      </c>
      <c r="AK1864" s="19" t="n">
        <v>0.28364541198852</v>
      </c>
      <c r="AL1864" s="19" t="n">
        <v>0.248621425509819</v>
      </c>
      <c r="AM1864" s="19" t="n">
        <v>0.0737455672439777</v>
      </c>
      <c r="AN1864" s="19" t="n">
        <v>0.241538898674208</v>
      </c>
      <c r="AO1864" s="19"/>
      <c r="AP1864" s="19" t="n">
        <v>0.315896351920885</v>
      </c>
      <c r="AQ1864" s="19" t="n">
        <v>0.279698367057114</v>
      </c>
      <c r="AR1864" s="19" t="n">
        <v>0.329993753972348</v>
      </c>
      <c r="AS1864" s="19" t="n">
        <v>0.237249017794454</v>
      </c>
      <c r="AT1864" s="19" t="n">
        <v>0.277897387663476</v>
      </c>
      <c r="AU1864" s="19"/>
      <c r="AV1864" s="19" t="n">
        <v>0.308404460299103</v>
      </c>
      <c r="AW1864" s="19" t="n">
        <v>0.321649775722124</v>
      </c>
      <c r="AX1864" s="19" t="n">
        <v>0.313860429576886</v>
      </c>
      <c r="AY1864" s="19" t="n">
        <v>0.22478806380824</v>
      </c>
      <c r="AZ1864" s="19" t="n">
        <v>0.19665522433258</v>
      </c>
      <c r="BA1864" s="19" t="n">
        <v>0.259835799621877</v>
      </c>
      <c r="BB1864" s="19"/>
      <c r="BC1864" s="19" t="n">
        <v>0.265274051910741</v>
      </c>
      <c r="BD1864" s="19" t="n">
        <v>0.309094607981804</v>
      </c>
      <c r="BE1864" s="19" t="n">
        <v>0.296942833209119</v>
      </c>
      <c r="BF1864" s="19" t="n">
        <v>0.251417037480458</v>
      </c>
      <c r="BG1864" s="19" t="n">
        <v>0.206277684304933</v>
      </c>
    </row>
    <row r="1865">
      <c r="B1865" t="s">
        <v>652</v>
      </c>
      <c r="C1865" s="19" t="n">
        <v>0.215382550764289</v>
      </c>
      <c r="D1865" s="19" t="n">
        <v>0.242962487549709</v>
      </c>
      <c r="E1865" s="19" t="n">
        <v>0.190031766409535</v>
      </c>
      <c r="F1865" s="19"/>
      <c r="G1865" s="19" t="n">
        <v>0.219872417652135</v>
      </c>
      <c r="H1865" s="19" t="n">
        <v>0.187474820615479</v>
      </c>
      <c r="I1865" s="19" t="n">
        <v>0.204023954022385</v>
      </c>
      <c r="J1865" s="19" t="n">
        <v>0.200080131439288</v>
      </c>
      <c r="K1865" s="19" t="n">
        <v>0.300426560352519</v>
      </c>
      <c r="L1865" s="19" t="n">
        <v>0.203372497073334</v>
      </c>
      <c r="M1865" s="19"/>
      <c r="N1865" s="19" t="n">
        <v>0.17785950442686</v>
      </c>
      <c r="O1865" s="19" t="n">
        <v>0.208060234129096</v>
      </c>
      <c r="P1865" s="19" t="n">
        <v>0.209122614596936</v>
      </c>
      <c r="Q1865" s="19" t="n">
        <v>0.273274153218803</v>
      </c>
      <c r="R1865" s="19"/>
      <c r="S1865" s="19" t="n">
        <v>0.153305792596191</v>
      </c>
      <c r="T1865" s="19" t="n">
        <v>0.258345903592233</v>
      </c>
      <c r="U1865" s="19" t="n">
        <v>0.19111650343612</v>
      </c>
      <c r="V1865" s="19" t="n">
        <v>0.261736398944736</v>
      </c>
      <c r="W1865" s="19" t="n">
        <v>0.144199023522032</v>
      </c>
      <c r="X1865" s="19" t="n">
        <v>0.251007729523121</v>
      </c>
      <c r="Y1865" s="19" t="n">
        <v>0.302086871501322</v>
      </c>
      <c r="Z1865" s="19" t="n">
        <v>0.240641515812142</v>
      </c>
      <c r="AA1865" s="19" t="n">
        <v>0.229687929948283</v>
      </c>
      <c r="AB1865" s="19" t="n">
        <v>0.19612139593766</v>
      </c>
      <c r="AC1865" s="19" t="n">
        <v>0.164727471167515</v>
      </c>
      <c r="AD1865" s="19" t="n">
        <v>0.195252471595966</v>
      </c>
      <c r="AE1865" s="19"/>
      <c r="AF1865" s="19" t="n">
        <v>0.211451583033481</v>
      </c>
      <c r="AG1865" s="19" t="n">
        <v>0.213796856525017</v>
      </c>
      <c r="AH1865" s="19" t="n">
        <v>0.215907730363434</v>
      </c>
      <c r="AI1865" s="19"/>
      <c r="AJ1865" s="19" t="n">
        <v>0.20150475999596</v>
      </c>
      <c r="AK1865" s="19" t="n">
        <v>0.190561284824828</v>
      </c>
      <c r="AL1865" s="19" t="n">
        <v>0.164938520400771</v>
      </c>
      <c r="AM1865" s="19" t="n">
        <v>0.185487191813725</v>
      </c>
      <c r="AN1865" s="19" t="n">
        <v>0.253329249456759</v>
      </c>
      <c r="AO1865" s="19"/>
      <c r="AP1865" s="19" t="n">
        <v>0.2154231365248</v>
      </c>
      <c r="AQ1865" s="19" t="n">
        <v>0.181727528456025</v>
      </c>
      <c r="AR1865" s="19" t="n">
        <v>0.194483721549395</v>
      </c>
      <c r="AS1865" s="19" t="n">
        <v>0.209060190845793</v>
      </c>
      <c r="AT1865" s="19" t="n">
        <v>0.259259633775642</v>
      </c>
      <c r="AU1865" s="19"/>
      <c r="AV1865" s="19" t="n">
        <v>0.172221982740865</v>
      </c>
      <c r="AW1865" s="19" t="n">
        <v>0.216170605362017</v>
      </c>
      <c r="AX1865" s="19" t="n">
        <v>0.231115324070403</v>
      </c>
      <c r="AY1865" s="19" t="n">
        <v>0.196192288382693</v>
      </c>
      <c r="AZ1865" s="19" t="n">
        <v>0.276273028348473</v>
      </c>
      <c r="BA1865" s="19" t="n">
        <v>0.216840300595579</v>
      </c>
      <c r="BB1865" s="19"/>
      <c r="BC1865" s="19" t="n">
        <v>0.285045743967301</v>
      </c>
      <c r="BD1865" s="19" t="n">
        <v>0.18295194005096</v>
      </c>
      <c r="BE1865" s="19" t="n">
        <v>0.197244462566327</v>
      </c>
      <c r="BF1865" s="19" t="n">
        <v>0.222214126163054</v>
      </c>
      <c r="BG1865" s="19" t="n">
        <v>0.103725795277596</v>
      </c>
    </row>
    <row r="1866">
      <c r="B1866" t="s">
        <v>653</v>
      </c>
      <c r="C1866" s="19" t="n">
        <v>0.105013382370427</v>
      </c>
      <c r="D1866" s="19" t="n">
        <v>0.109068322173463</v>
      </c>
      <c r="E1866" s="19" t="n">
        <v>0.101917918425101</v>
      </c>
      <c r="F1866" s="19"/>
      <c r="G1866" s="19" t="n">
        <v>0.0797025193809602</v>
      </c>
      <c r="H1866" s="19" t="n">
        <v>0.0981356794450013</v>
      </c>
      <c r="I1866" s="19" t="n">
        <v>0.101210255377455</v>
      </c>
      <c r="J1866" s="19" t="n">
        <v>0.129310974908979</v>
      </c>
      <c r="K1866" s="19" t="n">
        <v>0.0954259777554977</v>
      </c>
      <c r="L1866" s="19" t="n">
        <v>0.118776292024365</v>
      </c>
      <c r="M1866" s="19"/>
      <c r="N1866" s="19" t="n">
        <v>0.122704036417717</v>
      </c>
      <c r="O1866" s="19" t="n">
        <v>0.0926571618529994</v>
      </c>
      <c r="P1866" s="19" t="n">
        <v>0.119306047675124</v>
      </c>
      <c r="Q1866" s="19" t="n">
        <v>0.0811275285471818</v>
      </c>
      <c r="R1866" s="19"/>
      <c r="S1866" s="19" t="n">
        <v>0.0851979867997312</v>
      </c>
      <c r="T1866" s="19" t="n">
        <v>0.0893687238219591</v>
      </c>
      <c r="U1866" s="19" t="n">
        <v>0.166624353006745</v>
      </c>
      <c r="V1866" s="19" t="n">
        <v>0.0548830521265024</v>
      </c>
      <c r="W1866" s="19" t="n">
        <v>0.101725598040697</v>
      </c>
      <c r="X1866" s="19" t="n">
        <v>0.120706068463254</v>
      </c>
      <c r="Y1866" s="19" t="n">
        <v>0.0921154972543754</v>
      </c>
      <c r="Z1866" s="19" t="n">
        <v>0.0622021395397485</v>
      </c>
      <c r="AA1866" s="19" t="n">
        <v>0.118980230157049</v>
      </c>
      <c r="AB1866" s="19" t="n">
        <v>0.151777290987016</v>
      </c>
      <c r="AC1866" s="19" t="n">
        <v>0.089309514810672</v>
      </c>
      <c r="AD1866" s="19" t="n">
        <v>0.131664390883224</v>
      </c>
      <c r="AE1866" s="19"/>
      <c r="AF1866" s="19" t="n">
        <v>0.0999361265678562</v>
      </c>
      <c r="AG1866" s="19" t="n">
        <v>0.112446419821132</v>
      </c>
      <c r="AH1866" s="19" t="n">
        <v>0.0982946900446165</v>
      </c>
      <c r="AI1866" s="19"/>
      <c r="AJ1866" s="19" t="n">
        <v>0.121336864475391</v>
      </c>
      <c r="AK1866" s="19" t="n">
        <v>0.0811867809131228</v>
      </c>
      <c r="AL1866" s="19" t="n">
        <v>0.227735108338231</v>
      </c>
      <c r="AM1866" s="19" t="n">
        <v>0.0555585025775131</v>
      </c>
      <c r="AN1866" s="19" t="n">
        <v>0.0951772495502836</v>
      </c>
      <c r="AO1866" s="19"/>
      <c r="AP1866" s="19" t="n">
        <v>0.111761165612084</v>
      </c>
      <c r="AQ1866" s="19" t="n">
        <v>0.102257477677017</v>
      </c>
      <c r="AR1866" s="19" t="n">
        <v>0.176223154381077</v>
      </c>
      <c r="AS1866" s="19" t="n">
        <v>0.0840965210095731</v>
      </c>
      <c r="AT1866" s="19" t="n">
        <v>0.165796829379437</v>
      </c>
      <c r="AU1866" s="19"/>
      <c r="AV1866" s="19" t="n">
        <v>0.101909612988232</v>
      </c>
      <c r="AW1866" s="19" t="n">
        <v>0.107281912110958</v>
      </c>
      <c r="AX1866" s="19" t="n">
        <v>0.175781350001519</v>
      </c>
      <c r="AY1866" s="19" t="n">
        <v>0.078507155362271</v>
      </c>
      <c r="AZ1866" s="19" t="n">
        <v>0.146087609421555</v>
      </c>
      <c r="BA1866" s="19" t="n">
        <v>0.0763863367939031</v>
      </c>
      <c r="BB1866" s="19"/>
      <c r="BC1866" s="19" t="n">
        <v>0.0746423021157955</v>
      </c>
      <c r="BD1866" s="19" t="n">
        <v>0.0874760637819291</v>
      </c>
      <c r="BE1866" s="19" t="n">
        <v>0.104522734119131</v>
      </c>
      <c r="BF1866" s="19" t="n">
        <v>0.120084783008391</v>
      </c>
      <c r="BG1866" s="19" t="n">
        <v>0.0602078164740485</v>
      </c>
    </row>
    <row r="1867">
      <c r="B1867" t="s">
        <v>654</v>
      </c>
      <c r="C1867" s="19" t="n">
        <v>0.0324183297623519</v>
      </c>
      <c r="D1867" s="19" t="n">
        <v>0.033522313378349</v>
      </c>
      <c r="E1867" s="19" t="n">
        <v>0.0316085380783892</v>
      </c>
      <c r="F1867" s="19"/>
      <c r="G1867" s="19" t="n">
        <v>0.0326888398122643</v>
      </c>
      <c r="H1867" s="19" t="n">
        <v>0.0126823288419577</v>
      </c>
      <c r="I1867" s="19" t="n">
        <v>0.0264926020874769</v>
      </c>
      <c r="J1867" s="19" t="n">
        <v>0.044555610683169</v>
      </c>
      <c r="K1867" s="19" t="n">
        <v>0.059602665472349</v>
      </c>
      <c r="L1867" s="19" t="n">
        <v>0.0270519662359097</v>
      </c>
      <c r="M1867" s="19"/>
      <c r="N1867" s="19" t="n">
        <v>0.0336572896814489</v>
      </c>
      <c r="O1867" s="19" t="n">
        <v>0.0348691480258176</v>
      </c>
      <c r="P1867" s="19" t="n">
        <v>0.0153343841082232</v>
      </c>
      <c r="Q1867" s="19" t="n">
        <v>0.0438937410659178</v>
      </c>
      <c r="R1867" s="19"/>
      <c r="S1867" s="19" t="n">
        <v>0.0393095928327604</v>
      </c>
      <c r="T1867" s="19" t="n">
        <v>0.0341180889985328</v>
      </c>
      <c r="U1867" s="19" t="n">
        <v>0.0501871342923668</v>
      </c>
      <c r="V1867" s="19" t="n">
        <v>0.0142533627487357</v>
      </c>
      <c r="W1867" s="19" t="n">
        <v>0.0141529860830324</v>
      </c>
      <c r="X1867" s="19" t="n">
        <v>0.0109342962607286</v>
      </c>
      <c r="Y1867" s="19" t="n">
        <v>0.0279687536195584</v>
      </c>
      <c r="Z1867" s="19" t="n">
        <v>0.0446264600896438</v>
      </c>
      <c r="AA1867" s="19" t="n">
        <v>0.0341902217181229</v>
      </c>
      <c r="AB1867" s="19" t="n">
        <v>0.0440003866969395</v>
      </c>
      <c r="AC1867" s="19" t="n">
        <v>0.0509842646544627</v>
      </c>
      <c r="AD1867" s="19" t="n">
        <v>0.0295060444057748</v>
      </c>
      <c r="AE1867" s="19"/>
      <c r="AF1867" s="19" t="n">
        <v>0.0308112346326813</v>
      </c>
      <c r="AG1867" s="19" t="n">
        <v>0.0422274544858069</v>
      </c>
      <c r="AH1867" s="19" t="n">
        <v>0.0263647505569514</v>
      </c>
      <c r="AI1867" s="19"/>
      <c r="AJ1867" s="19" t="n">
        <v>0.0365977103472848</v>
      </c>
      <c r="AK1867" s="19" t="n">
        <v>0.0291218716833422</v>
      </c>
      <c r="AL1867" s="19" t="n">
        <v>0.0396793853686729</v>
      </c>
      <c r="AM1867" s="19" t="n">
        <v>0.0905214294938886</v>
      </c>
      <c r="AN1867" s="19" t="n">
        <v>0.0214001687445304</v>
      </c>
      <c r="AO1867" s="19"/>
      <c r="AP1867" s="19" t="n">
        <v>0.0370818913593635</v>
      </c>
      <c r="AQ1867" s="19" t="n">
        <v>0.0420701336396111</v>
      </c>
      <c r="AR1867" s="19" t="n">
        <v>0</v>
      </c>
      <c r="AS1867" s="19" t="n">
        <v>0.0391633659712581</v>
      </c>
      <c r="AT1867" s="19" t="n">
        <v>0</v>
      </c>
      <c r="AU1867" s="19"/>
      <c r="AV1867" s="19" t="n">
        <v>0.0251309308905309</v>
      </c>
      <c r="AW1867" s="19" t="n">
        <v>0.0238181726539279</v>
      </c>
      <c r="AX1867" s="19" t="n">
        <v>0</v>
      </c>
      <c r="AY1867" s="19" t="n">
        <v>0.0424626114795912</v>
      </c>
      <c r="AZ1867" s="19" t="n">
        <v>0.0262832889393236</v>
      </c>
      <c r="BA1867" s="19" t="n">
        <v>0.0934879538664631</v>
      </c>
      <c r="BB1867" s="19"/>
      <c r="BC1867" s="19" t="n">
        <v>0.0350197109734043</v>
      </c>
      <c r="BD1867" s="19" t="n">
        <v>0.0370801380229867</v>
      </c>
      <c r="BE1867" s="19" t="n">
        <v>0.0296364033228081</v>
      </c>
      <c r="BF1867" s="19" t="n">
        <v>0.0116303047471008</v>
      </c>
      <c r="BG1867" s="19" t="n">
        <v>0.0620415290103332</v>
      </c>
    </row>
    <row r="1868">
      <c r="B1868" t="s">
        <v>655</v>
      </c>
      <c r="C1868" s="19" t="n">
        <v>0.0282178391585621</v>
      </c>
      <c r="D1868" s="19" t="n">
        <v>0.018610026330087</v>
      </c>
      <c r="E1868" s="19" t="n">
        <v>0.0379383815950066</v>
      </c>
      <c r="F1868" s="19"/>
      <c r="G1868" s="19" t="n">
        <v>0.00538371630307011</v>
      </c>
      <c r="H1868" s="19" t="n">
        <v>0.0173528836238846</v>
      </c>
      <c r="I1868" s="19" t="n">
        <v>0.0239040107616591</v>
      </c>
      <c r="J1868" s="19" t="n">
        <v>0.0118938592694999</v>
      </c>
      <c r="K1868" s="19" t="n">
        <v>0.0597448090874345</v>
      </c>
      <c r="L1868" s="19" t="n">
        <v>0.0499100982668064</v>
      </c>
      <c r="M1868" s="19"/>
      <c r="N1868" s="19" t="n">
        <v>0.00840545521819499</v>
      </c>
      <c r="O1868" s="19" t="n">
        <v>0.0367937297972455</v>
      </c>
      <c r="P1868" s="19" t="n">
        <v>0.0458419778298794</v>
      </c>
      <c r="Q1868" s="19" t="n">
        <v>0.0262557819914016</v>
      </c>
      <c r="R1868" s="19"/>
      <c r="S1868" s="19" t="n">
        <v>0.0109771799107906</v>
      </c>
      <c r="T1868" s="19" t="n">
        <v>0.0407679596136344</v>
      </c>
      <c r="U1868" s="19" t="n">
        <v>0.0133274599065271</v>
      </c>
      <c r="V1868" s="19" t="n">
        <v>0.0282287819222031</v>
      </c>
      <c r="W1868" s="19" t="n">
        <v>0.0255393955033014</v>
      </c>
      <c r="X1868" s="19" t="n">
        <v>0.0132666224008606</v>
      </c>
      <c r="Y1868" s="19" t="n">
        <v>0.0322858662979325</v>
      </c>
      <c r="Z1868" s="19" t="n">
        <v>0.0447664876238058</v>
      </c>
      <c r="AA1868" s="19" t="n">
        <v>0.0382589947361275</v>
      </c>
      <c r="AB1868" s="19" t="n">
        <v>0.0541389452857182</v>
      </c>
      <c r="AC1868" s="19" t="n">
        <v>0</v>
      </c>
      <c r="AD1868" s="19" t="n">
        <v>0.0578195246877462</v>
      </c>
      <c r="AE1868" s="19"/>
      <c r="AF1868" s="19" t="n">
        <v>0.0319508643731688</v>
      </c>
      <c r="AG1868" s="19" t="n">
        <v>0.021815266352106</v>
      </c>
      <c r="AH1868" s="19" t="n">
        <v>0.0597639279696455</v>
      </c>
      <c r="AI1868" s="19"/>
      <c r="AJ1868" s="19" t="n">
        <v>0.0203572927428502</v>
      </c>
      <c r="AK1868" s="19" t="n">
        <v>0.0236914584141539</v>
      </c>
      <c r="AL1868" s="19" t="n">
        <v>0.0117695590253986</v>
      </c>
      <c r="AM1868" s="19" t="n">
        <v>0.0966887496506787</v>
      </c>
      <c r="AN1868" s="19" t="n">
        <v>0.0392607010749247</v>
      </c>
      <c r="AO1868" s="19"/>
      <c r="AP1868" s="19" t="n">
        <v>0.0306618766276356</v>
      </c>
      <c r="AQ1868" s="19" t="n">
        <v>0.01736629500132</v>
      </c>
      <c r="AR1868" s="19" t="n">
        <v>0.0096855497660993</v>
      </c>
      <c r="AS1868" s="19" t="n">
        <v>0.0322154417558324</v>
      </c>
      <c r="AT1868" s="19" t="n">
        <v>0.0398631324095206</v>
      </c>
      <c r="AU1868" s="19"/>
      <c r="AV1868" s="19" t="n">
        <v>0.0143560083002999</v>
      </c>
      <c r="AW1868" s="19" t="n">
        <v>0.0310621429114679</v>
      </c>
      <c r="AX1868" s="19" t="n">
        <v>0.00894762843985874</v>
      </c>
      <c r="AY1868" s="19" t="n">
        <v>0.0140960494660235</v>
      </c>
      <c r="AZ1868" s="19" t="n">
        <v>0.0270803390964823</v>
      </c>
      <c r="BA1868" s="19" t="n">
        <v>0.0613535930923445</v>
      </c>
      <c r="BB1868" s="19"/>
      <c r="BC1868" s="19" t="n">
        <v>0.0329922943664987</v>
      </c>
      <c r="BD1868" s="19" t="n">
        <v>0.0177720896184481</v>
      </c>
      <c r="BE1868" s="19" t="n">
        <v>0.0265700442519976</v>
      </c>
      <c r="BF1868" s="19" t="n">
        <v>0.0232841076341601</v>
      </c>
      <c r="BG1868" s="19" t="n">
        <v>0.0403785438669667</v>
      </c>
    </row>
    <row r="1869">
      <c r="C1869" s="19"/>
      <c r="D1869" s="19"/>
      <c r="E1869" s="19"/>
      <c r="F1869" s="19"/>
      <c r="G1869" s="19"/>
      <c r="H1869" s="19"/>
      <c r="I1869" s="19"/>
      <c r="J1869" s="19"/>
      <c r="K1869" s="19"/>
      <c r="L1869" s="19"/>
      <c r="M1869" s="19"/>
      <c r="N1869" s="19"/>
      <c r="O1869" s="19"/>
      <c r="P1869" s="19"/>
      <c r="Q1869" s="19"/>
      <c r="R1869" s="19"/>
      <c r="S1869" s="19"/>
      <c r="T1869" s="19"/>
      <c r="U1869" s="19"/>
      <c r="V1869" s="19"/>
      <c r="W1869" s="19"/>
      <c r="X1869" s="19"/>
      <c r="Y1869" s="19"/>
      <c r="Z1869" s="19"/>
      <c r="AA1869" s="19"/>
      <c r="AB1869" s="19"/>
      <c r="AC1869" s="19"/>
      <c r="AD1869" s="19"/>
      <c r="AE1869" s="19"/>
      <c r="AF1869" s="19"/>
      <c r="AG1869" s="19"/>
      <c r="AH1869" s="19"/>
      <c r="AI1869" s="19"/>
      <c r="AJ1869" s="19"/>
      <c r="AK1869" s="19"/>
      <c r="AL1869" s="19"/>
      <c r="AM1869" s="19"/>
      <c r="AN1869" s="19"/>
      <c r="AO1869" s="19"/>
      <c r="AP1869" s="19"/>
      <c r="AQ1869" s="19"/>
      <c r="AR1869" s="19"/>
      <c r="AS1869" s="19"/>
      <c r="AT1869" s="19"/>
      <c r="AU1869" s="19"/>
      <c r="AV1869" s="19"/>
      <c r="AW1869" s="19"/>
      <c r="AX1869" s="19"/>
      <c r="AY1869" s="19"/>
      <c r="AZ1869" s="19"/>
      <c r="BA1869" s="19"/>
      <c r="BB1869" s="19"/>
      <c r="BC1869" s="19"/>
      <c r="BD1869" s="19"/>
      <c r="BE1869" s="19"/>
      <c r="BF1869" s="19"/>
      <c r="BG1869" s="19"/>
    </row>
    <row r="1870">
      <c r="B1870" s="7" t="s">
        <v>686</v>
      </c>
      <c r="C1870" s="19"/>
      <c r="D1870" s="19"/>
      <c r="E1870" s="19"/>
      <c r="F1870" s="19"/>
      <c r="G1870" s="19"/>
      <c r="H1870" s="19"/>
      <c r="I1870" s="19"/>
      <c r="J1870" s="19"/>
      <c r="K1870" s="19"/>
      <c r="L1870" s="19"/>
      <c r="M1870" s="19"/>
      <c r="N1870" s="19"/>
      <c r="O1870" s="19"/>
      <c r="P1870" s="19"/>
      <c r="Q1870" s="19"/>
      <c r="R1870" s="19"/>
      <c r="S1870" s="19"/>
      <c r="T1870" s="19"/>
      <c r="U1870" s="19"/>
      <c r="V1870" s="19"/>
      <c r="W1870" s="19"/>
      <c r="X1870" s="19"/>
      <c r="Y1870" s="19"/>
      <c r="Z1870" s="19"/>
      <c r="AA1870" s="19"/>
      <c r="AB1870" s="19"/>
      <c r="AC1870" s="19"/>
      <c r="AD1870" s="19"/>
      <c r="AE1870" s="19"/>
      <c r="AF1870" s="19"/>
      <c r="AG1870" s="19"/>
      <c r="AH1870" s="19"/>
      <c r="AI1870" s="19"/>
      <c r="AJ1870" s="19"/>
      <c r="AK1870" s="19"/>
      <c r="AL1870" s="19"/>
      <c r="AM1870" s="19"/>
      <c r="AN1870" s="19"/>
      <c r="AO1870" s="19"/>
      <c r="AP1870" s="19"/>
      <c r="AQ1870" s="19"/>
      <c r="AR1870" s="19"/>
      <c r="AS1870" s="19"/>
      <c r="AT1870" s="19"/>
      <c r="AU1870" s="19"/>
      <c r="AV1870" s="19"/>
      <c r="AW1870" s="19"/>
      <c r="AX1870" s="19"/>
      <c r="AY1870" s="19"/>
      <c r="AZ1870" s="19"/>
      <c r="BA1870" s="19"/>
      <c r="BB1870" s="19"/>
      <c r="BC1870" s="19"/>
      <c r="BD1870" s="19"/>
      <c r="BE1870" s="19"/>
      <c r="BF1870" s="19"/>
      <c r="BG1870" s="19"/>
    </row>
    <row r="1871">
      <c r="B1871" s="26" t="s">
        <v>331</v>
      </c>
      <c r="C1871" s="19"/>
      <c r="D1871" s="19"/>
      <c r="E1871" s="19"/>
      <c r="F1871" s="19"/>
      <c r="G1871" s="19"/>
      <c r="H1871" s="19"/>
      <c r="I1871" s="19"/>
      <c r="J1871" s="19"/>
      <c r="K1871" s="19"/>
      <c r="L1871" s="19"/>
      <c r="M1871" s="19"/>
      <c r="N1871" s="19"/>
      <c r="O1871" s="19"/>
      <c r="P1871" s="19"/>
      <c r="Q1871" s="19"/>
      <c r="R1871" s="19"/>
      <c r="S1871" s="19"/>
      <c r="T1871" s="19"/>
      <c r="U1871" s="19"/>
      <c r="V1871" s="19"/>
      <c r="W1871" s="19"/>
      <c r="X1871" s="19"/>
      <c r="Y1871" s="19"/>
      <c r="Z1871" s="19"/>
      <c r="AA1871" s="19"/>
      <c r="AB1871" s="19"/>
      <c r="AC1871" s="19"/>
      <c r="AD1871" s="19"/>
      <c r="AE1871" s="19"/>
      <c r="AF1871" s="19"/>
      <c r="AG1871" s="19"/>
      <c r="AH1871" s="19"/>
      <c r="AI1871" s="19"/>
      <c r="AJ1871" s="19"/>
      <c r="AK1871" s="19"/>
      <c r="AL1871" s="19"/>
      <c r="AM1871" s="19"/>
      <c r="AN1871" s="19"/>
      <c r="AO1871" s="19"/>
      <c r="AP1871" s="19"/>
      <c r="AQ1871" s="19"/>
      <c r="AR1871" s="19"/>
      <c r="AS1871" s="19"/>
      <c r="AT1871" s="19"/>
      <c r="AU1871" s="19"/>
      <c r="AV1871" s="19"/>
      <c r="AW1871" s="19"/>
      <c r="AX1871" s="19"/>
      <c r="AY1871" s="19"/>
      <c r="AZ1871" s="19"/>
      <c r="BA1871" s="19"/>
      <c r="BB1871" s="19"/>
      <c r="BC1871" s="19"/>
      <c r="BD1871" s="19"/>
      <c r="BE1871" s="19"/>
      <c r="BF1871" s="19"/>
      <c r="BG1871" s="19"/>
    </row>
    <row r="1872">
      <c r="B1872" t="s">
        <v>649</v>
      </c>
      <c r="C1872" s="19" t="n">
        <v>0.0513296980255615</v>
      </c>
      <c r="D1872" s="19" t="n">
        <v>0.0544258471189192</v>
      </c>
      <c r="E1872" s="19" t="n">
        <v>0.0469905201518484</v>
      </c>
      <c r="F1872" s="19"/>
      <c r="G1872" s="19" t="n">
        <v>0.0595392445128084</v>
      </c>
      <c r="H1872" s="19" t="n">
        <v>0.0799630261433035</v>
      </c>
      <c r="I1872" s="19" t="n">
        <v>0.0733148772913026</v>
      </c>
      <c r="J1872" s="19" t="n">
        <v>0.0275375818715242</v>
      </c>
      <c r="K1872" s="19" t="n">
        <v>0.0357128511953459</v>
      </c>
      <c r="L1872" s="19" t="n">
        <v>0.0322588284497706</v>
      </c>
      <c r="M1872" s="19"/>
      <c r="N1872" s="19" t="n">
        <v>0.0851824873030797</v>
      </c>
      <c r="O1872" s="19" t="n">
        <v>0.0269117753773118</v>
      </c>
      <c r="P1872" s="19" t="n">
        <v>0.0433699201013438</v>
      </c>
      <c r="Q1872" s="19" t="n">
        <v>0.0455679167935173</v>
      </c>
      <c r="R1872" s="19"/>
      <c r="S1872" s="19" t="n">
        <v>0.0789349114966124</v>
      </c>
      <c r="T1872" s="19" t="n">
        <v>0.0257886364104512</v>
      </c>
      <c r="U1872" s="19" t="n">
        <v>0.0484176455009677</v>
      </c>
      <c r="V1872" s="19" t="n">
        <v>0.049116846058432</v>
      </c>
      <c r="W1872" s="19" t="n">
        <v>0.0441868318957045</v>
      </c>
      <c r="X1872" s="19" t="n">
        <v>0.0491148290773063</v>
      </c>
      <c r="Y1872" s="19" t="n">
        <v>0.0568197634459817</v>
      </c>
      <c r="Z1872" s="19" t="n">
        <v>0.0630736675186823</v>
      </c>
      <c r="AA1872" s="19" t="n">
        <v>0.0568336686723481</v>
      </c>
      <c r="AB1872" s="19" t="n">
        <v>0.0161001339896692</v>
      </c>
      <c r="AC1872" s="19" t="n">
        <v>0.116544802117831</v>
      </c>
      <c r="AD1872" s="19" t="n">
        <v>0</v>
      </c>
      <c r="AE1872" s="19"/>
      <c r="AF1872" s="19" t="n">
        <v>0.0506870598309248</v>
      </c>
      <c r="AG1872" s="19" t="n">
        <v>0.0512521709885784</v>
      </c>
      <c r="AH1872" s="19" t="n">
        <v>0.0674237326405902</v>
      </c>
      <c r="AI1872" s="19"/>
      <c r="AJ1872" s="19" t="n">
        <v>0.0337935057813512</v>
      </c>
      <c r="AK1872" s="19" t="n">
        <v>0.0689803149110934</v>
      </c>
      <c r="AL1872" s="19" t="n">
        <v>0.0838589790412069</v>
      </c>
      <c r="AM1872" s="19" t="n">
        <v>0.088572955127898</v>
      </c>
      <c r="AN1872" s="19" t="n">
        <v>0.0340673113173785</v>
      </c>
      <c r="AO1872" s="19"/>
      <c r="AP1872" s="19" t="n">
        <v>0.0204809614580724</v>
      </c>
      <c r="AQ1872" s="19" t="n">
        <v>0.0833056473901449</v>
      </c>
      <c r="AR1872" s="19" t="n">
        <v>0.0231929908790925</v>
      </c>
      <c r="AS1872" s="19" t="n">
        <v>0.0575155180819516</v>
      </c>
      <c r="AT1872" s="19" t="n">
        <v>0.017634754647142</v>
      </c>
      <c r="AU1872" s="19"/>
      <c r="AV1872" s="19" t="n">
        <v>0.0837242273188329</v>
      </c>
      <c r="AW1872" s="19" t="n">
        <v>0.0252815881529997</v>
      </c>
      <c r="AX1872" s="19" t="n">
        <v>0.0408099826385273</v>
      </c>
      <c r="AY1872" s="19" t="n">
        <v>0.0713195837250872</v>
      </c>
      <c r="AZ1872" s="19" t="n">
        <v>0.0441702100622689</v>
      </c>
      <c r="BA1872" s="19" t="n">
        <v>0.021255061157466</v>
      </c>
      <c r="BB1872" s="19"/>
      <c r="BC1872" s="19" t="n">
        <v>0.0457299325792334</v>
      </c>
      <c r="BD1872" s="19" t="n">
        <v>0.0411066392131885</v>
      </c>
      <c r="BE1872" s="19" t="n">
        <v>0.0360958101005486</v>
      </c>
      <c r="BF1872" s="19" t="n">
        <v>0.0976276351017216</v>
      </c>
      <c r="BG1872" s="19" t="n">
        <v>0.310037509712409</v>
      </c>
    </row>
    <row r="1873">
      <c r="B1873" t="s">
        <v>650</v>
      </c>
      <c r="C1873" s="19" t="n">
        <v>0.142262676595731</v>
      </c>
      <c r="D1873" s="19" t="n">
        <v>0.160078219494922</v>
      </c>
      <c r="E1873" s="19" t="n">
        <v>0.123947938393472</v>
      </c>
      <c r="F1873" s="19"/>
      <c r="G1873" s="19" t="n">
        <v>0.205534247105002</v>
      </c>
      <c r="H1873" s="19" t="n">
        <v>0.270571457958201</v>
      </c>
      <c r="I1873" s="19" t="n">
        <v>0.118839476097052</v>
      </c>
      <c r="J1873" s="19" t="n">
        <v>0.0940199297467137</v>
      </c>
      <c r="K1873" s="19" t="n">
        <v>0.0667191748449756</v>
      </c>
      <c r="L1873" s="19" t="n">
        <v>0.0931509832161639</v>
      </c>
      <c r="M1873" s="19"/>
      <c r="N1873" s="19" t="n">
        <v>0.180670624779177</v>
      </c>
      <c r="O1873" s="19" t="n">
        <v>0.172133244457962</v>
      </c>
      <c r="P1873" s="19" t="n">
        <v>0.0851564207386866</v>
      </c>
      <c r="Q1873" s="19" t="n">
        <v>0.117824044323063</v>
      </c>
      <c r="R1873" s="19"/>
      <c r="S1873" s="19" t="n">
        <v>0.172419852514075</v>
      </c>
      <c r="T1873" s="19" t="n">
        <v>0.148302619463785</v>
      </c>
      <c r="U1873" s="19" t="n">
        <v>0.0626636861080634</v>
      </c>
      <c r="V1873" s="19" t="n">
        <v>0.107728685306775</v>
      </c>
      <c r="W1873" s="19" t="n">
        <v>0.179712046269558</v>
      </c>
      <c r="X1873" s="19" t="n">
        <v>0.14794642819916</v>
      </c>
      <c r="Y1873" s="19" t="n">
        <v>0.177029412869412</v>
      </c>
      <c r="Z1873" s="19" t="n">
        <v>0.0441627055030387</v>
      </c>
      <c r="AA1873" s="19" t="n">
        <v>0.15693814431153</v>
      </c>
      <c r="AB1873" s="19" t="n">
        <v>0.154890043292944</v>
      </c>
      <c r="AC1873" s="19" t="n">
        <v>0.160248491711123</v>
      </c>
      <c r="AD1873" s="19" t="n">
        <v>0.0945147704361438</v>
      </c>
      <c r="AE1873" s="19"/>
      <c r="AF1873" s="19" t="n">
        <v>0.135139854973828</v>
      </c>
      <c r="AG1873" s="19" t="n">
        <v>0.155209831250967</v>
      </c>
      <c r="AH1873" s="19" t="n">
        <v>0.139453966390666</v>
      </c>
      <c r="AI1873" s="19"/>
      <c r="AJ1873" s="19" t="n">
        <v>0.14493980563386</v>
      </c>
      <c r="AK1873" s="19" t="n">
        <v>0.18901229441342</v>
      </c>
      <c r="AL1873" s="19" t="n">
        <v>0.0899107344359679</v>
      </c>
      <c r="AM1873" s="19" t="n">
        <v>0.141798164010236</v>
      </c>
      <c r="AN1873" s="19" t="n">
        <v>0.0951562606765343</v>
      </c>
      <c r="AO1873" s="19"/>
      <c r="AP1873" s="19" t="n">
        <v>0.119105435100235</v>
      </c>
      <c r="AQ1873" s="19" t="n">
        <v>0.206928576195454</v>
      </c>
      <c r="AR1873" s="19" t="n">
        <v>0.0862121725242456</v>
      </c>
      <c r="AS1873" s="19" t="n">
        <v>0.117068043006091</v>
      </c>
      <c r="AT1873" s="19" t="n">
        <v>0.124749352159832</v>
      </c>
      <c r="AU1873" s="19"/>
      <c r="AV1873" s="19" t="n">
        <v>0.225940981517419</v>
      </c>
      <c r="AW1873" s="19" t="n">
        <v>0.138485601037909</v>
      </c>
      <c r="AX1873" s="19" t="n">
        <v>0.0602237019400589</v>
      </c>
      <c r="AY1873" s="19" t="n">
        <v>0.120433920714007</v>
      </c>
      <c r="AZ1873" s="19" t="n">
        <v>0.113569916866034</v>
      </c>
      <c r="BA1873" s="19" t="n">
        <v>0.136178914083445</v>
      </c>
      <c r="BB1873" s="19"/>
      <c r="BC1873" s="19" t="n">
        <v>0.0913141088756517</v>
      </c>
      <c r="BD1873" s="19" t="n">
        <v>0.134941186242209</v>
      </c>
      <c r="BE1873" s="19" t="n">
        <v>0.184541757953507</v>
      </c>
      <c r="BF1873" s="19" t="n">
        <v>0.18308274094891</v>
      </c>
      <c r="BG1873" s="19" t="n">
        <v>0.132640361345355</v>
      </c>
    </row>
    <row r="1874">
      <c r="B1874" t="s">
        <v>651</v>
      </c>
      <c r="C1874" s="19" t="n">
        <v>0.251596053879549</v>
      </c>
      <c r="D1874" s="19" t="n">
        <v>0.254050332334307</v>
      </c>
      <c r="E1874" s="19" t="n">
        <v>0.251342056262223</v>
      </c>
      <c r="F1874" s="19"/>
      <c r="G1874" s="19" t="n">
        <v>0.30184814965472</v>
      </c>
      <c r="H1874" s="19" t="n">
        <v>0.266240835512373</v>
      </c>
      <c r="I1874" s="19" t="n">
        <v>0.275856822168516</v>
      </c>
      <c r="J1874" s="19" t="n">
        <v>0.224675830013445</v>
      </c>
      <c r="K1874" s="19" t="n">
        <v>0.256201298937252</v>
      </c>
      <c r="L1874" s="19" t="n">
        <v>0.20254101944292</v>
      </c>
      <c r="M1874" s="19"/>
      <c r="N1874" s="19" t="n">
        <v>0.250012844890439</v>
      </c>
      <c r="O1874" s="19" t="n">
        <v>0.236308983620394</v>
      </c>
      <c r="P1874" s="19" t="n">
        <v>0.233799844658422</v>
      </c>
      <c r="Q1874" s="19" t="n">
        <v>0.282734653599043</v>
      </c>
      <c r="R1874" s="19"/>
      <c r="S1874" s="19" t="n">
        <v>0.255769274342626</v>
      </c>
      <c r="T1874" s="19" t="n">
        <v>0.301457833473415</v>
      </c>
      <c r="U1874" s="19" t="n">
        <v>0.249549707440174</v>
      </c>
      <c r="V1874" s="19" t="n">
        <v>0.244957948122983</v>
      </c>
      <c r="W1874" s="19" t="n">
        <v>0.193715667024005</v>
      </c>
      <c r="X1874" s="19" t="n">
        <v>0.290628095639458</v>
      </c>
      <c r="Y1874" s="19" t="n">
        <v>0.162830087468774</v>
      </c>
      <c r="Z1874" s="19" t="n">
        <v>0.152843741058053</v>
      </c>
      <c r="AA1874" s="19" t="n">
        <v>0.271750228839644</v>
      </c>
      <c r="AB1874" s="19" t="n">
        <v>0.212416388397344</v>
      </c>
      <c r="AC1874" s="19" t="n">
        <v>0.322158621835961</v>
      </c>
      <c r="AD1874" s="19" t="n">
        <v>0.376021628401721</v>
      </c>
      <c r="AE1874" s="19"/>
      <c r="AF1874" s="19" t="n">
        <v>0.272028675175062</v>
      </c>
      <c r="AG1874" s="19" t="n">
        <v>0.220315817767329</v>
      </c>
      <c r="AH1874" s="19" t="n">
        <v>0.251116825966549</v>
      </c>
      <c r="AI1874" s="19"/>
      <c r="AJ1874" s="19" t="n">
        <v>0.222407015342383</v>
      </c>
      <c r="AK1874" s="19" t="n">
        <v>0.256731990824417</v>
      </c>
      <c r="AL1874" s="19" t="n">
        <v>0.162769761790545</v>
      </c>
      <c r="AM1874" s="19" t="n">
        <v>0.354015262363812</v>
      </c>
      <c r="AN1874" s="19" t="n">
        <v>0.275844033804625</v>
      </c>
      <c r="AO1874" s="19"/>
      <c r="AP1874" s="19" t="n">
        <v>0.292936625442881</v>
      </c>
      <c r="AQ1874" s="19" t="n">
        <v>0.233438156683025</v>
      </c>
      <c r="AR1874" s="19" t="n">
        <v>0.234757389064319</v>
      </c>
      <c r="AS1874" s="19" t="n">
        <v>0.233516409378896</v>
      </c>
      <c r="AT1874" s="19" t="n">
        <v>0.192112940344015</v>
      </c>
      <c r="AU1874" s="19"/>
      <c r="AV1874" s="19" t="n">
        <v>0.234889487607093</v>
      </c>
      <c r="AW1874" s="19" t="n">
        <v>0.273852172185177</v>
      </c>
      <c r="AX1874" s="19" t="n">
        <v>0.265075497328303</v>
      </c>
      <c r="AY1874" s="19" t="n">
        <v>0.294602495440125</v>
      </c>
      <c r="AZ1874" s="19" t="n">
        <v>0.218197586940507</v>
      </c>
      <c r="BA1874" s="19" t="n">
        <v>0.199700482261557</v>
      </c>
      <c r="BB1874" s="19"/>
      <c r="BC1874" s="19" t="n">
        <v>0.3064865044276</v>
      </c>
      <c r="BD1874" s="19" t="n">
        <v>0.24392858267658</v>
      </c>
      <c r="BE1874" s="19" t="n">
        <v>0.263225109468573</v>
      </c>
      <c r="BF1874" s="19" t="n">
        <v>0.208222961678007</v>
      </c>
      <c r="BG1874" s="19" t="n">
        <v>0</v>
      </c>
    </row>
    <row r="1875">
      <c r="B1875" t="s">
        <v>652</v>
      </c>
      <c r="C1875" s="19" t="n">
        <v>0.213906004645407</v>
      </c>
      <c r="D1875" s="19" t="n">
        <v>0.184687547569755</v>
      </c>
      <c r="E1875" s="19" t="n">
        <v>0.239650812715289</v>
      </c>
      <c r="F1875" s="19"/>
      <c r="G1875" s="19" t="n">
        <v>0.248988830782431</v>
      </c>
      <c r="H1875" s="19" t="n">
        <v>0.156475301327044</v>
      </c>
      <c r="I1875" s="19" t="n">
        <v>0.214110340356791</v>
      </c>
      <c r="J1875" s="19" t="n">
        <v>0.272370605384483</v>
      </c>
      <c r="K1875" s="19" t="n">
        <v>0.16994147195716</v>
      </c>
      <c r="L1875" s="19" t="n">
        <v>0.21926795915402</v>
      </c>
      <c r="M1875" s="19"/>
      <c r="N1875" s="19" t="n">
        <v>0.191625530508742</v>
      </c>
      <c r="O1875" s="19" t="n">
        <v>0.252867810925842</v>
      </c>
      <c r="P1875" s="19" t="n">
        <v>0.24807776408359</v>
      </c>
      <c r="Q1875" s="19" t="n">
        <v>0.16815410387779</v>
      </c>
      <c r="R1875" s="19"/>
      <c r="S1875" s="19" t="n">
        <v>0.215711174672326</v>
      </c>
      <c r="T1875" s="19" t="n">
        <v>0.223300353576369</v>
      </c>
      <c r="U1875" s="19" t="n">
        <v>0.190695114094123</v>
      </c>
      <c r="V1875" s="19" t="n">
        <v>0.246213234128469</v>
      </c>
      <c r="W1875" s="19" t="n">
        <v>0.202007183646371</v>
      </c>
      <c r="X1875" s="19" t="n">
        <v>0.215120782526581</v>
      </c>
      <c r="Y1875" s="19" t="n">
        <v>0.193806810606757</v>
      </c>
      <c r="Z1875" s="19" t="n">
        <v>0.247821728514177</v>
      </c>
      <c r="AA1875" s="19" t="n">
        <v>0.236196827808464</v>
      </c>
      <c r="AB1875" s="19" t="n">
        <v>0.198267536981094</v>
      </c>
      <c r="AC1875" s="19" t="n">
        <v>0.17399765691236</v>
      </c>
      <c r="AD1875" s="19" t="n">
        <v>0.20159210568579</v>
      </c>
      <c r="AE1875" s="19"/>
      <c r="AF1875" s="19" t="n">
        <v>0.203426157940345</v>
      </c>
      <c r="AG1875" s="19" t="n">
        <v>0.211551999019412</v>
      </c>
      <c r="AH1875" s="19" t="n">
        <v>0.191225957287372</v>
      </c>
      <c r="AI1875" s="19"/>
      <c r="AJ1875" s="19" t="n">
        <v>0.229885621238292</v>
      </c>
      <c r="AK1875" s="19" t="n">
        <v>0.195954910492071</v>
      </c>
      <c r="AL1875" s="19" t="n">
        <v>0.183619371949269</v>
      </c>
      <c r="AM1875" s="19" t="n">
        <v>0.16363675361243</v>
      </c>
      <c r="AN1875" s="19" t="n">
        <v>0.211883291667516</v>
      </c>
      <c r="AO1875" s="19"/>
      <c r="AP1875" s="19" t="n">
        <v>0.202873459295695</v>
      </c>
      <c r="AQ1875" s="19" t="n">
        <v>0.192232370201218</v>
      </c>
      <c r="AR1875" s="19" t="n">
        <v>0.253796911741904</v>
      </c>
      <c r="AS1875" s="19" t="n">
        <v>0.211270722381986</v>
      </c>
      <c r="AT1875" s="19" t="n">
        <v>0.26860934414215</v>
      </c>
      <c r="AU1875" s="19"/>
      <c r="AV1875" s="19" t="n">
        <v>0.185317356212385</v>
      </c>
      <c r="AW1875" s="19" t="n">
        <v>0.206261664687046</v>
      </c>
      <c r="AX1875" s="19" t="n">
        <v>0.194891798718194</v>
      </c>
      <c r="AY1875" s="19" t="n">
        <v>0.193976504544785</v>
      </c>
      <c r="AZ1875" s="19" t="n">
        <v>0.294766655740347</v>
      </c>
      <c r="BA1875" s="19" t="n">
        <v>0.260586611427931</v>
      </c>
      <c r="BB1875" s="19"/>
      <c r="BC1875" s="19" t="n">
        <v>0.182038329299388</v>
      </c>
      <c r="BD1875" s="19" t="n">
        <v>0.231124406634337</v>
      </c>
      <c r="BE1875" s="19" t="n">
        <v>0.239315891292821</v>
      </c>
      <c r="BF1875" s="19" t="n">
        <v>0.227146061113996</v>
      </c>
      <c r="BG1875" s="19" t="n">
        <v>0.177222367435206</v>
      </c>
    </row>
    <row r="1876">
      <c r="B1876" t="s">
        <v>653</v>
      </c>
      <c r="C1876" s="19" t="n">
        <v>0.192086398320356</v>
      </c>
      <c r="D1876" s="19" t="n">
        <v>0.210334995816628</v>
      </c>
      <c r="E1876" s="19" t="n">
        <v>0.175739743310777</v>
      </c>
      <c r="F1876" s="19"/>
      <c r="G1876" s="19" t="n">
        <v>0.114372959669762</v>
      </c>
      <c r="H1876" s="19" t="n">
        <v>0.129491649519016</v>
      </c>
      <c r="I1876" s="19" t="n">
        <v>0.19918270406068</v>
      </c>
      <c r="J1876" s="19" t="n">
        <v>0.192838431224553</v>
      </c>
      <c r="K1876" s="19" t="n">
        <v>0.246044373154783</v>
      </c>
      <c r="L1876" s="19" t="n">
        <v>0.259654676393126</v>
      </c>
      <c r="M1876" s="19"/>
      <c r="N1876" s="19" t="n">
        <v>0.143949734000845</v>
      </c>
      <c r="O1876" s="19" t="n">
        <v>0.165043398148008</v>
      </c>
      <c r="P1876" s="19" t="n">
        <v>0.205007616569527</v>
      </c>
      <c r="Q1876" s="19" t="n">
        <v>0.265997494861994</v>
      </c>
      <c r="R1876" s="19"/>
      <c r="S1876" s="19" t="n">
        <v>0.194626308236584</v>
      </c>
      <c r="T1876" s="19" t="n">
        <v>0.190730830376742</v>
      </c>
      <c r="U1876" s="19" t="n">
        <v>0.2623924107803</v>
      </c>
      <c r="V1876" s="19" t="n">
        <v>0.204179438857297</v>
      </c>
      <c r="W1876" s="19" t="n">
        <v>0.194213189756186</v>
      </c>
      <c r="X1876" s="19" t="n">
        <v>0.174517014962976</v>
      </c>
      <c r="Y1876" s="19" t="n">
        <v>0.25111026316093</v>
      </c>
      <c r="Z1876" s="19" t="n">
        <v>0.257395685260933</v>
      </c>
      <c r="AA1876" s="19" t="n">
        <v>0.100366516990287</v>
      </c>
      <c r="AB1876" s="19" t="n">
        <v>0.213540099070631</v>
      </c>
      <c r="AC1876" s="19" t="n">
        <v>0.141571283647444</v>
      </c>
      <c r="AD1876" s="19" t="n">
        <v>0.116541911476195</v>
      </c>
      <c r="AE1876" s="19"/>
      <c r="AF1876" s="19" t="n">
        <v>0.187508125092334</v>
      </c>
      <c r="AG1876" s="19" t="n">
        <v>0.199239979813364</v>
      </c>
      <c r="AH1876" s="19" t="n">
        <v>0.186855311616231</v>
      </c>
      <c r="AI1876" s="19"/>
      <c r="AJ1876" s="19" t="n">
        <v>0.224090020912713</v>
      </c>
      <c r="AK1876" s="19" t="n">
        <v>0.182316408701713</v>
      </c>
      <c r="AL1876" s="19" t="n">
        <v>0.278866446557903</v>
      </c>
      <c r="AM1876" s="19" t="n">
        <v>0.0381178630370722</v>
      </c>
      <c r="AN1876" s="19" t="n">
        <v>0.203514091504795</v>
      </c>
      <c r="AO1876" s="19"/>
      <c r="AP1876" s="19" t="n">
        <v>0.210455355992029</v>
      </c>
      <c r="AQ1876" s="19" t="n">
        <v>0.151510056333475</v>
      </c>
      <c r="AR1876" s="19" t="n">
        <v>0.279668639800232</v>
      </c>
      <c r="AS1876" s="19" t="n">
        <v>0.221750693241953</v>
      </c>
      <c r="AT1876" s="19" t="n">
        <v>0.223961881963922</v>
      </c>
      <c r="AU1876" s="19"/>
      <c r="AV1876" s="19" t="n">
        <v>0.151570656735582</v>
      </c>
      <c r="AW1876" s="19" t="n">
        <v>0.204518833892057</v>
      </c>
      <c r="AX1876" s="19" t="n">
        <v>0.289739283269171</v>
      </c>
      <c r="AY1876" s="19" t="n">
        <v>0.19752004706</v>
      </c>
      <c r="AZ1876" s="19" t="n">
        <v>0.129956544456605</v>
      </c>
      <c r="BA1876" s="19" t="n">
        <v>0.219365679502624</v>
      </c>
      <c r="BB1876" s="19"/>
      <c r="BC1876" s="19" t="n">
        <v>0.223658681118099</v>
      </c>
      <c r="BD1876" s="19" t="n">
        <v>0.198157011161814</v>
      </c>
      <c r="BE1876" s="19" t="n">
        <v>0.145102114753351</v>
      </c>
      <c r="BF1876" s="19" t="n">
        <v>0.160018091349486</v>
      </c>
      <c r="BG1876" s="19" t="n">
        <v>0.184565668074374</v>
      </c>
    </row>
    <row r="1877">
      <c r="B1877" t="s">
        <v>654</v>
      </c>
      <c r="C1877" s="19" t="n">
        <v>0.0776636161704722</v>
      </c>
      <c r="D1877" s="19" t="n">
        <v>0.0745382588252492</v>
      </c>
      <c r="E1877" s="19" t="n">
        <v>0.0814155001817363</v>
      </c>
      <c r="F1877" s="19"/>
      <c r="G1877" s="19" t="n">
        <v>0.048526119009395</v>
      </c>
      <c r="H1877" s="19" t="n">
        <v>0.0600447292571984</v>
      </c>
      <c r="I1877" s="19" t="n">
        <v>0.0514104884825532</v>
      </c>
      <c r="J1877" s="19" t="n">
        <v>0.102377100641353</v>
      </c>
      <c r="K1877" s="19" t="n">
        <v>0.109921185618095</v>
      </c>
      <c r="L1877" s="19" t="n">
        <v>0.0944940591889455</v>
      </c>
      <c r="M1877" s="19"/>
      <c r="N1877" s="19" t="n">
        <v>0.0801335012643219</v>
      </c>
      <c r="O1877" s="19" t="n">
        <v>0.083371470203696</v>
      </c>
      <c r="P1877" s="19" t="n">
        <v>0.0854054696074412</v>
      </c>
      <c r="Q1877" s="19" t="n">
        <v>0.062035063267842</v>
      </c>
      <c r="R1877" s="19"/>
      <c r="S1877" s="19" t="n">
        <v>0.0566140110356105</v>
      </c>
      <c r="T1877" s="19" t="n">
        <v>0.0606222167865272</v>
      </c>
      <c r="U1877" s="19" t="n">
        <v>0.0645710425869458</v>
      </c>
      <c r="V1877" s="19" t="n">
        <v>0.056627925662905</v>
      </c>
      <c r="W1877" s="19" t="n">
        <v>0.105500425273057</v>
      </c>
      <c r="X1877" s="19" t="n">
        <v>0.0820014819953406</v>
      </c>
      <c r="Y1877" s="19" t="n">
        <v>0.0851430395611351</v>
      </c>
      <c r="Z1877" s="19" t="n">
        <v>0.150490895087109</v>
      </c>
      <c r="AA1877" s="19" t="n">
        <v>0.0957906285771192</v>
      </c>
      <c r="AB1877" s="19" t="n">
        <v>0.0645671624324261</v>
      </c>
      <c r="AC1877" s="19" t="n">
        <v>0.069460147211204</v>
      </c>
      <c r="AD1877" s="19" t="n">
        <v>0.126797078725492</v>
      </c>
      <c r="AE1877" s="19"/>
      <c r="AF1877" s="19" t="n">
        <v>0.0667104439352217</v>
      </c>
      <c r="AG1877" s="19" t="n">
        <v>0.0933286674550016</v>
      </c>
      <c r="AH1877" s="19" t="n">
        <v>0.0676507690903617</v>
      </c>
      <c r="AI1877" s="19"/>
      <c r="AJ1877" s="19" t="n">
        <v>0.0646607778894754</v>
      </c>
      <c r="AK1877" s="19" t="n">
        <v>0.0594041315721113</v>
      </c>
      <c r="AL1877" s="19" t="n">
        <v>0.119342026310732</v>
      </c>
      <c r="AM1877" s="19" t="n">
        <v>0.0993961396438959</v>
      </c>
      <c r="AN1877" s="19" t="n">
        <v>0.111235168121444</v>
      </c>
      <c r="AO1877" s="19"/>
      <c r="AP1877" s="19" t="n">
        <v>0.0704145742354932</v>
      </c>
      <c r="AQ1877" s="19" t="n">
        <v>0.0675374754635435</v>
      </c>
      <c r="AR1877" s="19" t="n">
        <v>0.0769645198377394</v>
      </c>
      <c r="AS1877" s="19" t="n">
        <v>0.0840490239062814</v>
      </c>
      <c r="AT1877" s="19" t="n">
        <v>0.0492812689617005</v>
      </c>
      <c r="AU1877" s="19"/>
      <c r="AV1877" s="19" t="n">
        <v>0.0686252340560617</v>
      </c>
      <c r="AW1877" s="19" t="n">
        <v>0.0811779647555173</v>
      </c>
      <c r="AX1877" s="19" t="n">
        <v>0.0971754252412517</v>
      </c>
      <c r="AY1877" s="19" t="n">
        <v>0.0447751562845033</v>
      </c>
      <c r="AZ1877" s="19" t="n">
        <v>0.0758894087522501</v>
      </c>
      <c r="BA1877" s="19" t="n">
        <v>0.0941374136104946</v>
      </c>
      <c r="BB1877" s="19"/>
      <c r="BC1877" s="19" t="n">
        <v>0.0694187517169322</v>
      </c>
      <c r="BD1877" s="19" t="n">
        <v>0.0876166464310616</v>
      </c>
      <c r="BE1877" s="19" t="n">
        <v>0.0708799937501777</v>
      </c>
      <c r="BF1877" s="19" t="n">
        <v>0.0651995891166274</v>
      </c>
      <c r="BG1877" s="19" t="n">
        <v>0.195534093432656</v>
      </c>
    </row>
    <row r="1878">
      <c r="B1878" t="s">
        <v>655</v>
      </c>
      <c r="C1878" s="19" t="n">
        <v>0.0711555523629237</v>
      </c>
      <c r="D1878" s="19" t="n">
        <v>0.0618847988402189</v>
      </c>
      <c r="E1878" s="19" t="n">
        <v>0.0809134289846546</v>
      </c>
      <c r="F1878" s="19"/>
      <c r="G1878" s="19" t="n">
        <v>0.0211904492658818</v>
      </c>
      <c r="H1878" s="19" t="n">
        <v>0.0372130002828637</v>
      </c>
      <c r="I1878" s="19" t="n">
        <v>0.0672852915431047</v>
      </c>
      <c r="J1878" s="19" t="n">
        <v>0.0861805211179278</v>
      </c>
      <c r="K1878" s="19" t="n">
        <v>0.115459644292388</v>
      </c>
      <c r="L1878" s="19" t="n">
        <v>0.0986324741550541</v>
      </c>
      <c r="M1878" s="19"/>
      <c r="N1878" s="19" t="n">
        <v>0.0684252772533947</v>
      </c>
      <c r="O1878" s="19" t="n">
        <v>0.0633633172667857</v>
      </c>
      <c r="P1878" s="19" t="n">
        <v>0.0991829642409893</v>
      </c>
      <c r="Q1878" s="19" t="n">
        <v>0.0576867232767498</v>
      </c>
      <c r="R1878" s="19"/>
      <c r="S1878" s="19" t="n">
        <v>0.0259244677021661</v>
      </c>
      <c r="T1878" s="19" t="n">
        <v>0.0497975099127113</v>
      </c>
      <c r="U1878" s="19" t="n">
        <v>0.121710393489427</v>
      </c>
      <c r="V1878" s="19" t="n">
        <v>0.0911759218631395</v>
      </c>
      <c r="W1878" s="19" t="n">
        <v>0.0806646561351173</v>
      </c>
      <c r="X1878" s="19" t="n">
        <v>0.0406713675991785</v>
      </c>
      <c r="Y1878" s="19" t="n">
        <v>0.0732606228870107</v>
      </c>
      <c r="Z1878" s="19" t="n">
        <v>0.0842115770580082</v>
      </c>
      <c r="AA1878" s="19" t="n">
        <v>0.0821239848006086</v>
      </c>
      <c r="AB1878" s="19" t="n">
        <v>0.140218635835892</v>
      </c>
      <c r="AC1878" s="19" t="n">
        <v>0.0160189965640769</v>
      </c>
      <c r="AD1878" s="19" t="n">
        <v>0.0845325052746578</v>
      </c>
      <c r="AE1878" s="19"/>
      <c r="AF1878" s="19" t="n">
        <v>0.0844996830522838</v>
      </c>
      <c r="AG1878" s="19" t="n">
        <v>0.0691015337053471</v>
      </c>
      <c r="AH1878" s="19" t="n">
        <v>0.0962734370082309</v>
      </c>
      <c r="AI1878" s="19"/>
      <c r="AJ1878" s="19" t="n">
        <v>0.0802232532019248</v>
      </c>
      <c r="AK1878" s="19" t="n">
        <v>0.0475999490851744</v>
      </c>
      <c r="AL1878" s="19" t="n">
        <v>0.0816326799143763</v>
      </c>
      <c r="AM1878" s="19" t="n">
        <v>0.114462862204655</v>
      </c>
      <c r="AN1878" s="19" t="n">
        <v>0.0682998429077075</v>
      </c>
      <c r="AO1878" s="19"/>
      <c r="AP1878" s="19" t="n">
        <v>0.0837335884755944</v>
      </c>
      <c r="AQ1878" s="19" t="n">
        <v>0.0650477177331399</v>
      </c>
      <c r="AR1878" s="19" t="n">
        <v>0.0454073761524676</v>
      </c>
      <c r="AS1878" s="19" t="n">
        <v>0.0748295900028412</v>
      </c>
      <c r="AT1878" s="19" t="n">
        <v>0.123650457781238</v>
      </c>
      <c r="AU1878" s="19"/>
      <c r="AV1878" s="19" t="n">
        <v>0.0499320565526271</v>
      </c>
      <c r="AW1878" s="19" t="n">
        <v>0.0704221752892949</v>
      </c>
      <c r="AX1878" s="19" t="n">
        <v>0.052084310864494</v>
      </c>
      <c r="AY1878" s="19" t="n">
        <v>0.0773722922314929</v>
      </c>
      <c r="AZ1878" s="19" t="n">
        <v>0.123449677181989</v>
      </c>
      <c r="BA1878" s="19" t="n">
        <v>0.0687758379564825</v>
      </c>
      <c r="BB1878" s="19"/>
      <c r="BC1878" s="19" t="n">
        <v>0.0813536919830955</v>
      </c>
      <c r="BD1878" s="19" t="n">
        <v>0.0631255276408102</v>
      </c>
      <c r="BE1878" s="19" t="n">
        <v>0.0608393226810218</v>
      </c>
      <c r="BF1878" s="19" t="n">
        <v>0.0587029206912516</v>
      </c>
      <c r="BG1878" s="19" t="n">
        <v>0</v>
      </c>
    </row>
    <row r="1879">
      <c r="C1879" s="19"/>
      <c r="D1879" s="19"/>
      <c r="E1879" s="19"/>
      <c r="F1879" s="19"/>
      <c r="G1879" s="19"/>
      <c r="H1879" s="19"/>
      <c r="I1879" s="19"/>
      <c r="J1879" s="19"/>
      <c r="K1879" s="19"/>
      <c r="L1879" s="19"/>
      <c r="M1879" s="19"/>
      <c r="N1879" s="19"/>
      <c r="O1879" s="19"/>
      <c r="P1879" s="19"/>
      <c r="Q1879" s="19"/>
      <c r="R1879" s="19"/>
      <c r="S1879" s="19"/>
      <c r="T1879" s="19"/>
      <c r="U1879" s="19"/>
      <c r="V1879" s="19"/>
      <c r="W1879" s="19"/>
      <c r="X1879" s="19"/>
      <c r="Y1879" s="19"/>
      <c r="Z1879" s="19"/>
      <c r="AA1879" s="19"/>
      <c r="AB1879" s="19"/>
      <c r="AC1879" s="19"/>
      <c r="AD1879" s="19"/>
      <c r="AE1879" s="19"/>
      <c r="AF1879" s="19"/>
      <c r="AG1879" s="19"/>
      <c r="AH1879" s="19"/>
      <c r="AI1879" s="19"/>
      <c r="AJ1879" s="19"/>
      <c r="AK1879" s="19"/>
      <c r="AL1879" s="19"/>
      <c r="AM1879" s="19"/>
      <c r="AN1879" s="19"/>
      <c r="AO1879" s="19"/>
      <c r="AP1879" s="19"/>
      <c r="AQ1879" s="19"/>
      <c r="AR1879" s="19"/>
      <c r="AS1879" s="19"/>
      <c r="AT1879" s="19"/>
      <c r="AU1879" s="19"/>
      <c r="AV1879" s="19"/>
      <c r="AW1879" s="19"/>
      <c r="AX1879" s="19"/>
      <c r="AY1879" s="19"/>
      <c r="AZ1879" s="19"/>
      <c r="BA1879" s="19"/>
      <c r="BB1879" s="19"/>
      <c r="BC1879" s="19"/>
      <c r="BD1879" s="19"/>
      <c r="BE1879" s="19"/>
      <c r="BF1879" s="19"/>
      <c r="BG1879" s="19"/>
    </row>
    <row r="1880">
      <c r="B1880" s="7" t="s">
        <v>687</v>
      </c>
      <c r="C1880" s="19"/>
      <c r="D1880" s="19"/>
      <c r="E1880" s="19"/>
      <c r="F1880" s="19"/>
      <c r="G1880" s="19"/>
      <c r="H1880" s="19"/>
      <c r="I1880" s="19"/>
      <c r="J1880" s="19"/>
      <c r="K1880" s="19"/>
      <c r="L1880" s="19"/>
      <c r="M1880" s="19"/>
      <c r="N1880" s="19"/>
      <c r="O1880" s="19"/>
      <c r="P1880" s="19"/>
      <c r="Q1880" s="19"/>
      <c r="R1880" s="19"/>
      <c r="S1880" s="19"/>
      <c r="T1880" s="19"/>
      <c r="U1880" s="19"/>
      <c r="V1880" s="19"/>
      <c r="W1880" s="19"/>
      <c r="X1880" s="19"/>
      <c r="Y1880" s="19"/>
      <c r="Z1880" s="19"/>
      <c r="AA1880" s="19"/>
      <c r="AB1880" s="19"/>
      <c r="AC1880" s="19"/>
      <c r="AD1880" s="19"/>
      <c r="AE1880" s="19"/>
      <c r="AF1880" s="19"/>
      <c r="AG1880" s="19"/>
      <c r="AH1880" s="19"/>
      <c r="AI1880" s="19"/>
      <c r="AJ1880" s="19"/>
      <c r="AK1880" s="19"/>
      <c r="AL1880" s="19"/>
      <c r="AM1880" s="19"/>
      <c r="AN1880" s="19"/>
      <c r="AO1880" s="19"/>
      <c r="AP1880" s="19"/>
      <c r="AQ1880" s="19"/>
      <c r="AR1880" s="19"/>
      <c r="AS1880" s="19"/>
      <c r="AT1880" s="19"/>
      <c r="AU1880" s="19"/>
      <c r="AV1880" s="19"/>
      <c r="AW1880" s="19"/>
      <c r="AX1880" s="19"/>
      <c r="AY1880" s="19"/>
      <c r="AZ1880" s="19"/>
      <c r="BA1880" s="19"/>
      <c r="BB1880" s="19"/>
      <c r="BC1880" s="19"/>
      <c r="BD1880" s="19"/>
      <c r="BE1880" s="19"/>
      <c r="BF1880" s="19"/>
      <c r="BG1880" s="19"/>
    </row>
    <row r="1881">
      <c r="B1881" s="26" t="s">
        <v>331</v>
      </c>
      <c r="C1881" s="19"/>
      <c r="D1881" s="19"/>
      <c r="E1881" s="19"/>
      <c r="F1881" s="19"/>
      <c r="G1881" s="19"/>
      <c r="H1881" s="19"/>
      <c r="I1881" s="19"/>
      <c r="J1881" s="19"/>
      <c r="K1881" s="19"/>
      <c r="L1881" s="19"/>
      <c r="M1881" s="19"/>
      <c r="N1881" s="19"/>
      <c r="O1881" s="19"/>
      <c r="P1881" s="19"/>
      <c r="Q1881" s="19"/>
      <c r="R1881" s="19"/>
      <c r="S1881" s="19"/>
      <c r="T1881" s="19"/>
      <c r="U1881" s="19"/>
      <c r="V1881" s="19"/>
      <c r="W1881" s="19"/>
      <c r="X1881" s="19"/>
      <c r="Y1881" s="19"/>
      <c r="Z1881" s="19"/>
      <c r="AA1881" s="19"/>
      <c r="AB1881" s="19"/>
      <c r="AC1881" s="19"/>
      <c r="AD1881" s="19"/>
      <c r="AE1881" s="19"/>
      <c r="AF1881" s="19"/>
      <c r="AG1881" s="19"/>
      <c r="AH1881" s="19"/>
      <c r="AI1881" s="19"/>
      <c r="AJ1881" s="19"/>
      <c r="AK1881" s="19"/>
      <c r="AL1881" s="19"/>
      <c r="AM1881" s="19"/>
      <c r="AN1881" s="19"/>
      <c r="AO1881" s="19"/>
      <c r="AP1881" s="19"/>
      <c r="AQ1881" s="19"/>
      <c r="AR1881" s="19"/>
      <c r="AS1881" s="19"/>
      <c r="AT1881" s="19"/>
      <c r="AU1881" s="19"/>
      <c r="AV1881" s="19"/>
      <c r="AW1881" s="19"/>
      <c r="AX1881" s="19"/>
      <c r="AY1881" s="19"/>
      <c r="AZ1881" s="19"/>
      <c r="BA1881" s="19"/>
      <c r="BB1881" s="19"/>
      <c r="BC1881" s="19"/>
      <c r="BD1881" s="19"/>
      <c r="BE1881" s="19"/>
      <c r="BF1881" s="19"/>
      <c r="BG1881" s="19"/>
    </row>
    <row r="1882">
      <c r="B1882" t="s">
        <v>649</v>
      </c>
      <c r="C1882" s="19" t="n">
        <v>0.0633753554762353</v>
      </c>
      <c r="D1882" s="19" t="n">
        <v>0.05584536820332</v>
      </c>
      <c r="E1882" s="19" t="n">
        <v>0.0676558080963003</v>
      </c>
      <c r="F1882" s="19"/>
      <c r="G1882" s="19" t="n">
        <v>0.0372408404581417</v>
      </c>
      <c r="H1882" s="19" t="n">
        <v>0.0724023235666327</v>
      </c>
      <c r="I1882" s="19" t="n">
        <v>0.102561958167353</v>
      </c>
      <c r="J1882" s="19" t="n">
        <v>0.0713347686062741</v>
      </c>
      <c r="K1882" s="19" t="n">
        <v>0.0315157944730361</v>
      </c>
      <c r="L1882" s="19" t="n">
        <v>0.0567995577711388</v>
      </c>
      <c r="M1882" s="19"/>
      <c r="N1882" s="19" t="n">
        <v>0.061065300612135</v>
      </c>
      <c r="O1882" s="19" t="n">
        <v>0.0670180299385108</v>
      </c>
      <c r="P1882" s="19" t="n">
        <v>0.0638765688021175</v>
      </c>
      <c r="Q1882" s="19" t="n">
        <v>0.0619685290317969</v>
      </c>
      <c r="R1882" s="19"/>
      <c r="S1882" s="19" t="n">
        <v>0.0401358147624242</v>
      </c>
      <c r="T1882" s="19" t="n">
        <v>0.0896357227388211</v>
      </c>
      <c r="U1882" s="19" t="n">
        <v>0.0743438935236008</v>
      </c>
      <c r="V1882" s="19" t="n">
        <v>0.116320432399487</v>
      </c>
      <c r="W1882" s="19" t="n">
        <v>0.0641082563613857</v>
      </c>
      <c r="X1882" s="19" t="n">
        <v>0.0903685411881557</v>
      </c>
      <c r="Y1882" s="19" t="n">
        <v>0.0119695855315514</v>
      </c>
      <c r="Z1882" s="19" t="n">
        <v>0.0200059125025287</v>
      </c>
      <c r="AA1882" s="19" t="n">
        <v>0.088473262484387</v>
      </c>
      <c r="AB1882" s="19" t="n">
        <v>0.0194757078789377</v>
      </c>
      <c r="AC1882" s="19" t="n">
        <v>0.0748661481500056</v>
      </c>
      <c r="AD1882" s="19" t="n">
        <v>0.0270547219908442</v>
      </c>
      <c r="AE1882" s="19"/>
      <c r="AF1882" s="19" t="n">
        <v>0.0864573839736907</v>
      </c>
      <c r="AG1882" s="19" t="n">
        <v>0.0494428125186338</v>
      </c>
      <c r="AH1882" s="19" t="n">
        <v>0.0677535946610421</v>
      </c>
      <c r="AI1882" s="19"/>
      <c r="AJ1882" s="19" t="n">
        <v>0.0654067199499491</v>
      </c>
      <c r="AK1882" s="19" t="n">
        <v>0.07056244881151</v>
      </c>
      <c r="AL1882" s="19" t="n">
        <v>0.0482754163064313</v>
      </c>
      <c r="AM1882" s="19" t="n">
        <v>0.160390592769845</v>
      </c>
      <c r="AN1882" s="19" t="n">
        <v>0.0712271919159468</v>
      </c>
      <c r="AO1882" s="19"/>
      <c r="AP1882" s="19" t="n">
        <v>0.0541727942723207</v>
      </c>
      <c r="AQ1882" s="19" t="n">
        <v>0.0674652706876182</v>
      </c>
      <c r="AR1882" s="19" t="n">
        <v>0.0636519921860947</v>
      </c>
      <c r="AS1882" s="19" t="n">
        <v>0.102201537094282</v>
      </c>
      <c r="AT1882" s="19" t="n">
        <v>0.020642010766013</v>
      </c>
      <c r="AU1882" s="19"/>
      <c r="AV1882" s="19" t="n">
        <v>0.070684147301722</v>
      </c>
      <c r="AW1882" s="19" t="n">
        <v>0.0394765228279034</v>
      </c>
      <c r="AX1882" s="19" t="n">
        <v>0.0640871555555481</v>
      </c>
      <c r="AY1882" s="19" t="n">
        <v>0.108336550552553</v>
      </c>
      <c r="AZ1882" s="19" t="n">
        <v>0.0723819759301314</v>
      </c>
      <c r="BA1882" s="19" t="n">
        <v>0.0131280222177341</v>
      </c>
      <c r="BB1882" s="19"/>
      <c r="BC1882" s="19" t="n">
        <v>0.0743686610209891</v>
      </c>
      <c r="BD1882" s="19" t="n">
        <v>0.067053189766455</v>
      </c>
      <c r="BE1882" s="19" t="n">
        <v>0.0493799401369489</v>
      </c>
      <c r="BF1882" s="19" t="n">
        <v>0.0784339704037288</v>
      </c>
      <c r="BG1882" s="19" t="n">
        <v>0.0991406331089802</v>
      </c>
    </row>
    <row r="1883">
      <c r="B1883" t="s">
        <v>650</v>
      </c>
      <c r="C1883" s="19" t="n">
        <v>0.144289027155644</v>
      </c>
      <c r="D1883" s="19" t="n">
        <v>0.143645024786697</v>
      </c>
      <c r="E1883" s="19" t="n">
        <v>0.146167054492196</v>
      </c>
      <c r="F1883" s="19"/>
      <c r="G1883" s="19" t="n">
        <v>0.21294613021194</v>
      </c>
      <c r="H1883" s="19" t="n">
        <v>0.218205375836123</v>
      </c>
      <c r="I1883" s="19" t="n">
        <v>0.144230034465495</v>
      </c>
      <c r="J1883" s="19" t="n">
        <v>0.0911692417616385</v>
      </c>
      <c r="K1883" s="19" t="n">
        <v>0.0867880655892713</v>
      </c>
      <c r="L1883" s="19" t="n">
        <v>0.111064415413643</v>
      </c>
      <c r="M1883" s="19"/>
      <c r="N1883" s="19" t="n">
        <v>0.208674284801269</v>
      </c>
      <c r="O1883" s="19" t="n">
        <v>0.139374102133331</v>
      </c>
      <c r="P1883" s="19" t="n">
        <v>0.0966623562367544</v>
      </c>
      <c r="Q1883" s="19" t="n">
        <v>0.118389706752283</v>
      </c>
      <c r="R1883" s="19"/>
      <c r="S1883" s="19" t="n">
        <v>0.223216514971996</v>
      </c>
      <c r="T1883" s="19" t="n">
        <v>0.189595646162775</v>
      </c>
      <c r="U1883" s="19" t="n">
        <v>0.13911348828375</v>
      </c>
      <c r="V1883" s="19" t="n">
        <v>0.108397748788473</v>
      </c>
      <c r="W1883" s="19" t="n">
        <v>0.0683878950087804</v>
      </c>
      <c r="X1883" s="19" t="n">
        <v>0.114931857681952</v>
      </c>
      <c r="Y1883" s="19" t="n">
        <v>0.159811077232417</v>
      </c>
      <c r="Z1883" s="19" t="n">
        <v>0.0410392044822195</v>
      </c>
      <c r="AA1883" s="19" t="n">
        <v>0.142227678627181</v>
      </c>
      <c r="AB1883" s="19" t="n">
        <v>0.110395273628685</v>
      </c>
      <c r="AC1883" s="19" t="n">
        <v>0.218234634759413</v>
      </c>
      <c r="AD1883" s="19" t="n">
        <v>0.0555656126199618</v>
      </c>
      <c r="AE1883" s="19"/>
      <c r="AF1883" s="19" t="n">
        <v>0.135727115054521</v>
      </c>
      <c r="AG1883" s="19" t="n">
        <v>0.147929590383781</v>
      </c>
      <c r="AH1883" s="19" t="n">
        <v>0.136301686245233</v>
      </c>
      <c r="AI1883" s="19"/>
      <c r="AJ1883" s="19" t="n">
        <v>0.120791690288006</v>
      </c>
      <c r="AK1883" s="19" t="n">
        <v>0.183020161832565</v>
      </c>
      <c r="AL1883" s="19" t="n">
        <v>0.119097480155886</v>
      </c>
      <c r="AM1883" s="19" t="n">
        <v>0.154029018429535</v>
      </c>
      <c r="AN1883" s="19" t="n">
        <v>0.122070890592285</v>
      </c>
      <c r="AO1883" s="19"/>
      <c r="AP1883" s="19" t="n">
        <v>0.142260494636633</v>
      </c>
      <c r="AQ1883" s="19" t="n">
        <v>0.170942970030099</v>
      </c>
      <c r="AR1883" s="19" t="n">
        <v>0.0992675330153864</v>
      </c>
      <c r="AS1883" s="19" t="n">
        <v>0.119096152257016</v>
      </c>
      <c r="AT1883" s="19" t="n">
        <v>0.201113808715643</v>
      </c>
      <c r="AU1883" s="19"/>
      <c r="AV1883" s="19" t="n">
        <v>0.185799433024062</v>
      </c>
      <c r="AW1883" s="19" t="n">
        <v>0.14955605036418</v>
      </c>
      <c r="AX1883" s="19" t="n">
        <v>0.099159606591165</v>
      </c>
      <c r="AY1883" s="19" t="n">
        <v>0.114409313770019</v>
      </c>
      <c r="AZ1883" s="19" t="n">
        <v>0.176944411492278</v>
      </c>
      <c r="BA1883" s="19" t="n">
        <v>0.133809692209822</v>
      </c>
      <c r="BB1883" s="19"/>
      <c r="BC1883" s="19" t="n">
        <v>0.0975332399492848</v>
      </c>
      <c r="BD1883" s="19" t="n">
        <v>0.139496728550873</v>
      </c>
      <c r="BE1883" s="19" t="n">
        <v>0.138963811040005</v>
      </c>
      <c r="BF1883" s="19" t="n">
        <v>0.220972992113023</v>
      </c>
      <c r="BG1883" s="19" t="n">
        <v>0.301482383213627</v>
      </c>
    </row>
    <row r="1884">
      <c r="B1884" t="s">
        <v>651</v>
      </c>
      <c r="C1884" s="19" t="n">
        <v>0.250158689971057</v>
      </c>
      <c r="D1884" s="19" t="n">
        <v>0.247051637867669</v>
      </c>
      <c r="E1884" s="19" t="n">
        <v>0.255378214870416</v>
      </c>
      <c r="F1884" s="19"/>
      <c r="G1884" s="19" t="n">
        <v>0.276579991174275</v>
      </c>
      <c r="H1884" s="19" t="n">
        <v>0.282091579527448</v>
      </c>
      <c r="I1884" s="19" t="n">
        <v>0.290758104054764</v>
      </c>
      <c r="J1884" s="19" t="n">
        <v>0.244701039430409</v>
      </c>
      <c r="K1884" s="19" t="n">
        <v>0.255135695090662</v>
      </c>
      <c r="L1884" s="19" t="n">
        <v>0.173392136311421</v>
      </c>
      <c r="M1884" s="19"/>
      <c r="N1884" s="19" t="n">
        <v>0.245050856444019</v>
      </c>
      <c r="O1884" s="19" t="n">
        <v>0.258537931091583</v>
      </c>
      <c r="P1884" s="19" t="n">
        <v>0.255470357808248</v>
      </c>
      <c r="Q1884" s="19" t="n">
        <v>0.243366068313887</v>
      </c>
      <c r="R1884" s="19"/>
      <c r="S1884" s="19" t="n">
        <v>0.285700946931161</v>
      </c>
      <c r="T1884" s="19" t="n">
        <v>0.181050821781133</v>
      </c>
      <c r="U1884" s="19" t="n">
        <v>0.197005220840738</v>
      </c>
      <c r="V1884" s="19" t="n">
        <v>0.185092113734767</v>
      </c>
      <c r="W1884" s="19" t="n">
        <v>0.28332397398071</v>
      </c>
      <c r="X1884" s="19" t="n">
        <v>0.281386339621445</v>
      </c>
      <c r="Y1884" s="19" t="n">
        <v>0.246278410939201</v>
      </c>
      <c r="Z1884" s="19" t="n">
        <v>0.331137076950179</v>
      </c>
      <c r="AA1884" s="19" t="n">
        <v>0.284375079639727</v>
      </c>
      <c r="AB1884" s="19" t="n">
        <v>0.26048660721381</v>
      </c>
      <c r="AC1884" s="19" t="n">
        <v>0.282814325945489</v>
      </c>
      <c r="AD1884" s="19" t="n">
        <v>0.181115448834921</v>
      </c>
      <c r="AE1884" s="19"/>
      <c r="AF1884" s="19" t="n">
        <v>0.238219351222487</v>
      </c>
      <c r="AG1884" s="19" t="n">
        <v>0.252005502888903</v>
      </c>
      <c r="AH1884" s="19" t="n">
        <v>0.254712976000513</v>
      </c>
      <c r="AI1884" s="19"/>
      <c r="AJ1884" s="19" t="n">
        <v>0.212738630818656</v>
      </c>
      <c r="AK1884" s="19" t="n">
        <v>0.278364169363194</v>
      </c>
      <c r="AL1884" s="19" t="n">
        <v>0.235809462701611</v>
      </c>
      <c r="AM1884" s="19" t="n">
        <v>0.318933667988399</v>
      </c>
      <c r="AN1884" s="19" t="n">
        <v>0.260728462626713</v>
      </c>
      <c r="AO1884" s="19"/>
      <c r="AP1884" s="19" t="n">
        <v>0.220265901021087</v>
      </c>
      <c r="AQ1884" s="19" t="n">
        <v>0.288264560639221</v>
      </c>
      <c r="AR1884" s="19" t="n">
        <v>0.156276647477678</v>
      </c>
      <c r="AS1884" s="19" t="n">
        <v>0.267825408097602</v>
      </c>
      <c r="AT1884" s="19" t="n">
        <v>0.245360416674917</v>
      </c>
      <c r="AU1884" s="19"/>
      <c r="AV1884" s="19" t="n">
        <v>0.300708241020766</v>
      </c>
      <c r="AW1884" s="19" t="n">
        <v>0.234097306799424</v>
      </c>
      <c r="AX1884" s="19" t="n">
        <v>0.220142448564709</v>
      </c>
      <c r="AY1884" s="19" t="n">
        <v>0.259729236184045</v>
      </c>
      <c r="AZ1884" s="19" t="n">
        <v>0.23713316871146</v>
      </c>
      <c r="BA1884" s="19" t="n">
        <v>0.249480737817492</v>
      </c>
      <c r="BB1884" s="19"/>
      <c r="BC1884" s="19" t="n">
        <v>0.219882365018228</v>
      </c>
      <c r="BD1884" s="19" t="n">
        <v>0.30809198892169</v>
      </c>
      <c r="BE1884" s="19" t="n">
        <v>0.279904150197508</v>
      </c>
      <c r="BF1884" s="19" t="n">
        <v>0.220124494892185</v>
      </c>
      <c r="BG1884" s="19" t="n">
        <v>0.132640361345355</v>
      </c>
    </row>
    <row r="1885">
      <c r="B1885" t="s">
        <v>652</v>
      </c>
      <c r="C1885" s="19" t="n">
        <v>0.267650053613594</v>
      </c>
      <c r="D1885" s="19" t="n">
        <v>0.277934078084616</v>
      </c>
      <c r="E1885" s="19" t="n">
        <v>0.254891047096424</v>
      </c>
      <c r="F1885" s="19"/>
      <c r="G1885" s="19" t="n">
        <v>0.287104398741784</v>
      </c>
      <c r="H1885" s="19" t="n">
        <v>0.189563188179508</v>
      </c>
      <c r="I1885" s="19" t="n">
        <v>0.280906612587606</v>
      </c>
      <c r="J1885" s="19" t="n">
        <v>0.263285747771231</v>
      </c>
      <c r="K1885" s="19" t="n">
        <v>0.262703915892601</v>
      </c>
      <c r="L1885" s="19" t="n">
        <v>0.315616010625792</v>
      </c>
      <c r="M1885" s="19"/>
      <c r="N1885" s="19" t="n">
        <v>0.254374240899063</v>
      </c>
      <c r="O1885" s="19" t="n">
        <v>0.252237538622635</v>
      </c>
      <c r="P1885" s="19" t="n">
        <v>0.278747418028353</v>
      </c>
      <c r="Q1885" s="19" t="n">
        <v>0.286506441165825</v>
      </c>
      <c r="R1885" s="19"/>
      <c r="S1885" s="19" t="n">
        <v>0.221057035314555</v>
      </c>
      <c r="T1885" s="19" t="n">
        <v>0.27292218899272</v>
      </c>
      <c r="U1885" s="19" t="n">
        <v>0.320356541818756</v>
      </c>
      <c r="V1885" s="19" t="n">
        <v>0.30348955026695</v>
      </c>
      <c r="W1885" s="19" t="n">
        <v>0.240685573555342</v>
      </c>
      <c r="X1885" s="19" t="n">
        <v>0.281290880582941</v>
      </c>
      <c r="Y1885" s="19" t="n">
        <v>0.286323941108584</v>
      </c>
      <c r="Z1885" s="19" t="n">
        <v>0.245568633305948</v>
      </c>
      <c r="AA1885" s="19" t="n">
        <v>0.236590492697284</v>
      </c>
      <c r="AB1885" s="19" t="n">
        <v>0.301068656622517</v>
      </c>
      <c r="AC1885" s="19" t="n">
        <v>0.233114322832362</v>
      </c>
      <c r="AD1885" s="19" t="n">
        <v>0.317969390655172</v>
      </c>
      <c r="AE1885" s="19"/>
      <c r="AF1885" s="19" t="n">
        <v>0.260623512136496</v>
      </c>
      <c r="AG1885" s="19" t="n">
        <v>0.272063092043846</v>
      </c>
      <c r="AH1885" s="19" t="n">
        <v>0.249485048887408</v>
      </c>
      <c r="AI1885" s="19"/>
      <c r="AJ1885" s="19" t="n">
        <v>0.291554067476931</v>
      </c>
      <c r="AK1885" s="19" t="n">
        <v>0.237215445392262</v>
      </c>
      <c r="AL1885" s="19" t="n">
        <v>0.265990077861493</v>
      </c>
      <c r="AM1885" s="19" t="n">
        <v>0.15873177837298</v>
      </c>
      <c r="AN1885" s="19" t="n">
        <v>0.248847741511883</v>
      </c>
      <c r="AO1885" s="19"/>
      <c r="AP1885" s="19" t="n">
        <v>0.2785496587449</v>
      </c>
      <c r="AQ1885" s="19" t="n">
        <v>0.229216311178723</v>
      </c>
      <c r="AR1885" s="19" t="n">
        <v>0.364632700207465</v>
      </c>
      <c r="AS1885" s="19" t="n">
        <v>0.256758867874576</v>
      </c>
      <c r="AT1885" s="19" t="n">
        <v>0.331055686240707</v>
      </c>
      <c r="AU1885" s="19"/>
      <c r="AV1885" s="19" t="n">
        <v>0.235557319041689</v>
      </c>
      <c r="AW1885" s="19" t="n">
        <v>0.249794583319394</v>
      </c>
      <c r="AX1885" s="19" t="n">
        <v>0.256327168522332</v>
      </c>
      <c r="AY1885" s="19" t="n">
        <v>0.277822525663445</v>
      </c>
      <c r="AZ1885" s="19" t="n">
        <v>0.337553534618858</v>
      </c>
      <c r="BA1885" s="19" t="n">
        <v>0.293983939850171</v>
      </c>
      <c r="BB1885" s="19"/>
      <c r="BC1885" s="19" t="n">
        <v>0.30876377761152</v>
      </c>
      <c r="BD1885" s="19" t="n">
        <v>0.262060262571164</v>
      </c>
      <c r="BE1885" s="19" t="n">
        <v>0.266615666267178</v>
      </c>
      <c r="BF1885" s="19" t="n">
        <v>0.224993540368879</v>
      </c>
      <c r="BG1885" s="19" t="n">
        <v>0.252195341660057</v>
      </c>
    </row>
    <row r="1886">
      <c r="B1886" t="s">
        <v>653</v>
      </c>
      <c r="C1886" s="19" t="n">
        <v>0.180877445277842</v>
      </c>
      <c r="D1886" s="19" t="n">
        <v>0.194202280104441</v>
      </c>
      <c r="E1886" s="19" t="n">
        <v>0.169291229625636</v>
      </c>
      <c r="F1886" s="19"/>
      <c r="G1886" s="19" t="n">
        <v>0.108886421234691</v>
      </c>
      <c r="H1886" s="19" t="n">
        <v>0.167710656617457</v>
      </c>
      <c r="I1886" s="19" t="n">
        <v>0.111808682641354</v>
      </c>
      <c r="J1886" s="19" t="n">
        <v>0.256978016787835</v>
      </c>
      <c r="K1886" s="19" t="n">
        <v>0.21584603207624</v>
      </c>
      <c r="L1886" s="19" t="n">
        <v>0.216549635811904</v>
      </c>
      <c r="M1886" s="19"/>
      <c r="N1886" s="19" t="n">
        <v>0.15548627830193</v>
      </c>
      <c r="O1886" s="19" t="n">
        <v>0.179430043268424</v>
      </c>
      <c r="P1886" s="19" t="n">
        <v>0.206506686741103</v>
      </c>
      <c r="Q1886" s="19" t="n">
        <v>0.189523086364953</v>
      </c>
      <c r="R1886" s="19"/>
      <c r="S1886" s="19" t="n">
        <v>0.1548531453845</v>
      </c>
      <c r="T1886" s="19" t="n">
        <v>0.174414150969265</v>
      </c>
      <c r="U1886" s="19" t="n">
        <v>0.177505428846163</v>
      </c>
      <c r="V1886" s="19" t="n">
        <v>0.134837630154736</v>
      </c>
      <c r="W1886" s="19" t="n">
        <v>0.225749073776544</v>
      </c>
      <c r="X1886" s="19" t="n">
        <v>0.167763337935752</v>
      </c>
      <c r="Y1886" s="19" t="n">
        <v>0.223143566490097</v>
      </c>
      <c r="Z1886" s="19" t="n">
        <v>0.230465894978437</v>
      </c>
      <c r="AA1886" s="19" t="n">
        <v>0.182416322362081</v>
      </c>
      <c r="AB1886" s="19" t="n">
        <v>0.195020812688398</v>
      </c>
      <c r="AC1886" s="19" t="n">
        <v>0.104068828538811</v>
      </c>
      <c r="AD1886" s="19" t="n">
        <v>0.301463212399805</v>
      </c>
      <c r="AE1886" s="19"/>
      <c r="AF1886" s="19" t="n">
        <v>0.196862732327259</v>
      </c>
      <c r="AG1886" s="19" t="n">
        <v>0.190522572989241</v>
      </c>
      <c r="AH1886" s="19" t="n">
        <v>0.139831625739909</v>
      </c>
      <c r="AI1886" s="19"/>
      <c r="AJ1886" s="19" t="n">
        <v>0.204341799468999</v>
      </c>
      <c r="AK1886" s="19" t="n">
        <v>0.160412806503681</v>
      </c>
      <c r="AL1886" s="19" t="n">
        <v>0.228404972619664</v>
      </c>
      <c r="AM1886" s="19" t="n">
        <v>0.162898874526329</v>
      </c>
      <c r="AN1886" s="19" t="n">
        <v>0.186196990185218</v>
      </c>
      <c r="AO1886" s="19"/>
      <c r="AP1886" s="19" t="n">
        <v>0.210752100496941</v>
      </c>
      <c r="AQ1886" s="19" t="n">
        <v>0.154848056793359</v>
      </c>
      <c r="AR1886" s="19" t="n">
        <v>0.226697423670837</v>
      </c>
      <c r="AS1886" s="19" t="n">
        <v>0.173516094901489</v>
      </c>
      <c r="AT1886" s="19" t="n">
        <v>0.121510669444236</v>
      </c>
      <c r="AU1886" s="19"/>
      <c r="AV1886" s="19" t="n">
        <v>0.123788148972532</v>
      </c>
      <c r="AW1886" s="19" t="n">
        <v>0.215407371576326</v>
      </c>
      <c r="AX1886" s="19" t="n">
        <v>0.285320259993609</v>
      </c>
      <c r="AY1886" s="19" t="n">
        <v>0.172138189500484</v>
      </c>
      <c r="AZ1886" s="19" t="n">
        <v>0.0867357244382418</v>
      </c>
      <c r="BA1886" s="19" t="n">
        <v>0.199384899780901</v>
      </c>
      <c r="BB1886" s="19"/>
      <c r="BC1886" s="19" t="n">
        <v>0.195571780310777</v>
      </c>
      <c r="BD1886" s="19" t="n">
        <v>0.141782034464283</v>
      </c>
      <c r="BE1886" s="19" t="n">
        <v>0.190599063166791</v>
      </c>
      <c r="BF1886" s="19" t="n">
        <v>0.186177573827194</v>
      </c>
      <c r="BG1886" s="19" t="n">
        <v>0.0620415290103332</v>
      </c>
    </row>
    <row r="1887">
      <c r="B1887" t="s">
        <v>654</v>
      </c>
      <c r="C1887" s="19" t="n">
        <v>0.0476670898037101</v>
      </c>
      <c r="D1887" s="19" t="n">
        <v>0.0430104406507172</v>
      </c>
      <c r="E1887" s="19" t="n">
        <v>0.0526711370929217</v>
      </c>
      <c r="F1887" s="19"/>
      <c r="G1887" s="19" t="n">
        <v>0.0655385717218838</v>
      </c>
      <c r="H1887" s="19" t="n">
        <v>0.042103051674144</v>
      </c>
      <c r="I1887" s="19" t="n">
        <v>0.0394939298668157</v>
      </c>
      <c r="J1887" s="19" t="n">
        <v>0.0250800646968092</v>
      </c>
      <c r="K1887" s="19" t="n">
        <v>0.0562511067666816</v>
      </c>
      <c r="L1887" s="19" t="n">
        <v>0.0584739275907356</v>
      </c>
      <c r="M1887" s="19"/>
      <c r="N1887" s="19" t="n">
        <v>0.0502690004447071</v>
      </c>
      <c r="O1887" s="19" t="n">
        <v>0.0546050485307434</v>
      </c>
      <c r="P1887" s="19" t="n">
        <v>0.051108713185657</v>
      </c>
      <c r="Q1887" s="19" t="n">
        <v>0.0343220346475227</v>
      </c>
      <c r="R1887" s="19"/>
      <c r="S1887" s="19" t="n">
        <v>0.0437638545353121</v>
      </c>
      <c r="T1887" s="19" t="n">
        <v>0.0426292526818577</v>
      </c>
      <c r="U1887" s="19" t="n">
        <v>0.0382113558401127</v>
      </c>
      <c r="V1887" s="19" t="n">
        <v>0.0431070874208113</v>
      </c>
      <c r="W1887" s="19" t="n">
        <v>0.0649280117758679</v>
      </c>
      <c r="X1887" s="19" t="n">
        <v>0.0642590429897537</v>
      </c>
      <c r="Y1887" s="19" t="n">
        <v>0.0401875524002168</v>
      </c>
      <c r="Z1887" s="19" t="n">
        <v>0.0871608825610963</v>
      </c>
      <c r="AA1887" s="19" t="n">
        <v>0.0312751638480501</v>
      </c>
      <c r="AB1887" s="19" t="n">
        <v>0.0420613348259445</v>
      </c>
      <c r="AC1887" s="19" t="n">
        <v>0.054367408858832</v>
      </c>
      <c r="AD1887" s="19" t="n">
        <v>0.0590120888115496</v>
      </c>
      <c r="AE1887" s="19"/>
      <c r="AF1887" s="19" t="n">
        <v>0.0383951174102749</v>
      </c>
      <c r="AG1887" s="19" t="n">
        <v>0.0452513935184555</v>
      </c>
      <c r="AH1887" s="19" t="n">
        <v>0.0636833143173987</v>
      </c>
      <c r="AI1887" s="19"/>
      <c r="AJ1887" s="19" t="n">
        <v>0.0595759417677775</v>
      </c>
      <c r="AK1887" s="19" t="n">
        <v>0.0230854001574211</v>
      </c>
      <c r="AL1887" s="19" t="n">
        <v>0.0752950654080106</v>
      </c>
      <c r="AM1887" s="19" t="n">
        <v>0</v>
      </c>
      <c r="AN1887" s="19" t="n">
        <v>0.0585918162304531</v>
      </c>
      <c r="AO1887" s="19"/>
      <c r="AP1887" s="19" t="n">
        <v>0.0341990499039083</v>
      </c>
      <c r="AQ1887" s="19" t="n">
        <v>0.0490814125436773</v>
      </c>
      <c r="AR1887" s="19" t="n">
        <v>0.0797881536764397</v>
      </c>
      <c r="AS1887" s="19" t="n">
        <v>0.0417601360576924</v>
      </c>
      <c r="AT1887" s="19" t="n">
        <v>0.0404542757489632</v>
      </c>
      <c r="AU1887" s="19"/>
      <c r="AV1887" s="19" t="n">
        <v>0.051731827607214</v>
      </c>
      <c r="AW1887" s="19" t="n">
        <v>0.0448474393493648</v>
      </c>
      <c r="AX1887" s="19" t="n">
        <v>0.0660157323327783</v>
      </c>
      <c r="AY1887" s="19" t="n">
        <v>0.0359478467109088</v>
      </c>
      <c r="AZ1887" s="19" t="n">
        <v>0.0354770672936035</v>
      </c>
      <c r="BA1887" s="19" t="n">
        <v>0.0379106184642626</v>
      </c>
      <c r="BB1887" s="19"/>
      <c r="BC1887" s="19" t="n">
        <v>0.0392927465569249</v>
      </c>
      <c r="BD1887" s="19" t="n">
        <v>0.0585233463742693</v>
      </c>
      <c r="BE1887" s="19" t="n">
        <v>0.0377001108634383</v>
      </c>
      <c r="BF1887" s="19" t="n">
        <v>0.0305896119839658</v>
      </c>
      <c r="BG1887" s="19" t="n">
        <v>0.0602078164740485</v>
      </c>
    </row>
    <row r="1888">
      <c r="B1888" t="s">
        <v>655</v>
      </c>
      <c r="C1888" s="19" t="n">
        <v>0.0459823387019183</v>
      </c>
      <c r="D1888" s="19" t="n">
        <v>0.03831117030254</v>
      </c>
      <c r="E1888" s="19" t="n">
        <v>0.0539455087261062</v>
      </c>
      <c r="F1888" s="19"/>
      <c r="G1888" s="19" t="n">
        <v>0.011703646457284</v>
      </c>
      <c r="H1888" s="19" t="n">
        <v>0.0279238245986874</v>
      </c>
      <c r="I1888" s="19" t="n">
        <v>0.0302406782166126</v>
      </c>
      <c r="J1888" s="19" t="n">
        <v>0.0474511209458034</v>
      </c>
      <c r="K1888" s="19" t="n">
        <v>0.0917593901115083</v>
      </c>
      <c r="L1888" s="19" t="n">
        <v>0.0681043164753649</v>
      </c>
      <c r="M1888" s="19"/>
      <c r="N1888" s="19" t="n">
        <v>0.025080038496877</v>
      </c>
      <c r="O1888" s="19" t="n">
        <v>0.0487973064147727</v>
      </c>
      <c r="P1888" s="19" t="n">
        <v>0.047627899197767</v>
      </c>
      <c r="Q1888" s="19" t="n">
        <v>0.0659241337237324</v>
      </c>
      <c r="R1888" s="19"/>
      <c r="S1888" s="19" t="n">
        <v>0.0312726881000524</v>
      </c>
      <c r="T1888" s="19" t="n">
        <v>0.0497522166734286</v>
      </c>
      <c r="U1888" s="19" t="n">
        <v>0.0534640708468802</v>
      </c>
      <c r="V1888" s="19" t="n">
        <v>0.108755437234776</v>
      </c>
      <c r="W1888" s="19" t="n">
        <v>0.0528172155413695</v>
      </c>
      <c r="X1888" s="19" t="n">
        <v>0</v>
      </c>
      <c r="Y1888" s="19" t="n">
        <v>0.0322858662979325</v>
      </c>
      <c r="Z1888" s="19" t="n">
        <v>0.044622395219591</v>
      </c>
      <c r="AA1888" s="19" t="n">
        <v>0.0346420003412894</v>
      </c>
      <c r="AB1888" s="19" t="n">
        <v>0.0714916071417078</v>
      </c>
      <c r="AC1888" s="19" t="n">
        <v>0.0325343309150864</v>
      </c>
      <c r="AD1888" s="19" t="n">
        <v>0.0578195246877462</v>
      </c>
      <c r="AE1888" s="19"/>
      <c r="AF1888" s="19" t="n">
        <v>0.0437147878752717</v>
      </c>
      <c r="AG1888" s="19" t="n">
        <v>0.0427850356571397</v>
      </c>
      <c r="AH1888" s="19" t="n">
        <v>0.088231754148497</v>
      </c>
      <c r="AI1888" s="19"/>
      <c r="AJ1888" s="19" t="n">
        <v>0.0455911502296815</v>
      </c>
      <c r="AK1888" s="19" t="n">
        <v>0.0473395679393664</v>
      </c>
      <c r="AL1888" s="19" t="n">
        <v>0.0271275249469045</v>
      </c>
      <c r="AM1888" s="19" t="n">
        <v>0.0450160679129119</v>
      </c>
      <c r="AN1888" s="19" t="n">
        <v>0.0523369069375001</v>
      </c>
      <c r="AO1888" s="19"/>
      <c r="AP1888" s="19" t="n">
        <v>0.0598000009242104</v>
      </c>
      <c r="AQ1888" s="19" t="n">
        <v>0.0401814181273034</v>
      </c>
      <c r="AR1888" s="19" t="n">
        <v>0.0096855497660993</v>
      </c>
      <c r="AS1888" s="19" t="n">
        <v>0.0388418037173425</v>
      </c>
      <c r="AT1888" s="19" t="n">
        <v>0.0398631324095206</v>
      </c>
      <c r="AU1888" s="19"/>
      <c r="AV1888" s="19" t="n">
        <v>0.0317308830320146</v>
      </c>
      <c r="AW1888" s="19" t="n">
        <v>0.0668207257634075</v>
      </c>
      <c r="AX1888" s="19" t="n">
        <v>0.00894762843985874</v>
      </c>
      <c r="AY1888" s="19" t="n">
        <v>0.0316163376185449</v>
      </c>
      <c r="AZ1888" s="19" t="n">
        <v>0.0537741175154281</v>
      </c>
      <c r="BA1888" s="19" t="n">
        <v>0.0723020896596171</v>
      </c>
      <c r="BB1888" s="19"/>
      <c r="BC1888" s="19" t="n">
        <v>0.0645874295322763</v>
      </c>
      <c r="BD1888" s="19" t="n">
        <v>0.0229924493512659</v>
      </c>
      <c r="BE1888" s="19" t="n">
        <v>0.0368372583281312</v>
      </c>
      <c r="BF1888" s="19" t="n">
        <v>0.0387078164110238</v>
      </c>
      <c r="BG1888" s="19" t="n">
        <v>0.0922919351875996</v>
      </c>
    </row>
    <row r="1889">
      <c r="C1889" s="19"/>
      <c r="D1889" s="19"/>
      <c r="E1889" s="19"/>
      <c r="F1889" s="19"/>
      <c r="G1889" s="19"/>
      <c r="H1889" s="19"/>
      <c r="I1889" s="19"/>
      <c r="J1889" s="19"/>
      <c r="K1889" s="19"/>
      <c r="L1889" s="19"/>
      <c r="M1889" s="19"/>
      <c r="N1889" s="19"/>
      <c r="O1889" s="19"/>
      <c r="P1889" s="19"/>
      <c r="Q1889" s="19"/>
      <c r="R1889" s="19"/>
      <c r="S1889" s="19"/>
      <c r="T1889" s="19"/>
      <c r="U1889" s="19"/>
      <c r="V1889" s="19"/>
      <c r="W1889" s="19"/>
      <c r="X1889" s="19"/>
      <c r="Y1889" s="19"/>
      <c r="Z1889" s="19"/>
      <c r="AA1889" s="19"/>
      <c r="AB1889" s="19"/>
      <c r="AC1889" s="19"/>
      <c r="AD1889" s="19"/>
      <c r="AE1889" s="19"/>
      <c r="AF1889" s="19"/>
      <c r="AG1889" s="19"/>
      <c r="AH1889" s="19"/>
      <c r="AI1889" s="19"/>
      <c r="AJ1889" s="19"/>
      <c r="AK1889" s="19"/>
      <c r="AL1889" s="19"/>
      <c r="AM1889" s="19"/>
      <c r="AN1889" s="19"/>
      <c r="AO1889" s="19"/>
      <c r="AP1889" s="19"/>
      <c r="AQ1889" s="19"/>
      <c r="AR1889" s="19"/>
      <c r="AS1889" s="19"/>
      <c r="AT1889" s="19"/>
      <c r="AU1889" s="19"/>
      <c r="AV1889" s="19"/>
      <c r="AW1889" s="19"/>
      <c r="AX1889" s="19"/>
      <c r="AY1889" s="19"/>
      <c r="AZ1889" s="19"/>
      <c r="BA1889" s="19"/>
      <c r="BB1889" s="19"/>
      <c r="BC1889" s="19"/>
      <c r="BD1889" s="19"/>
      <c r="BE1889" s="19"/>
      <c r="BF1889" s="19"/>
      <c r="BG1889" s="19"/>
    </row>
    <row r="1890">
      <c r="B1890" s="7" t="s">
        <v>694</v>
      </c>
      <c r="C1890" s="19"/>
      <c r="D1890" s="19"/>
      <c r="E1890" s="19"/>
      <c r="F1890" s="19"/>
      <c r="G1890" s="19"/>
      <c r="H1890" s="19"/>
      <c r="I1890" s="19"/>
      <c r="J1890" s="19"/>
      <c r="K1890" s="19"/>
      <c r="L1890" s="19"/>
      <c r="M1890" s="19"/>
      <c r="N1890" s="19"/>
      <c r="O1890" s="19"/>
      <c r="P1890" s="19"/>
      <c r="Q1890" s="19"/>
      <c r="R1890" s="19"/>
      <c r="S1890" s="19"/>
      <c r="T1890" s="19"/>
      <c r="U1890" s="19"/>
      <c r="V1890" s="19"/>
      <c r="W1890" s="19"/>
      <c r="X1890" s="19"/>
      <c r="Y1890" s="19"/>
      <c r="Z1890" s="19"/>
      <c r="AA1890" s="19"/>
      <c r="AB1890" s="19"/>
      <c r="AC1890" s="19"/>
      <c r="AD1890" s="19"/>
      <c r="AE1890" s="19"/>
      <c r="AF1890" s="19"/>
      <c r="AG1890" s="19"/>
      <c r="AH1890" s="19"/>
      <c r="AI1890" s="19"/>
      <c r="AJ1890" s="19"/>
      <c r="AK1890" s="19"/>
      <c r="AL1890" s="19"/>
      <c r="AM1890" s="19"/>
      <c r="AN1890" s="19"/>
      <c r="AO1890" s="19"/>
      <c r="AP1890" s="19"/>
      <c r="AQ1890" s="19"/>
      <c r="AR1890" s="19"/>
      <c r="AS1890" s="19"/>
      <c r="AT1890" s="19"/>
      <c r="AU1890" s="19"/>
      <c r="AV1890" s="19"/>
      <c r="AW1890" s="19"/>
      <c r="AX1890" s="19"/>
      <c r="AY1890" s="19"/>
      <c r="AZ1890" s="19"/>
      <c r="BA1890" s="19"/>
      <c r="BB1890" s="19"/>
      <c r="BC1890" s="19"/>
      <c r="BD1890" s="19"/>
      <c r="BE1890" s="19"/>
      <c r="BF1890" s="19"/>
      <c r="BG1890" s="19"/>
    </row>
    <row r="1891">
      <c r="B1891" s="26" t="s">
        <v>331</v>
      </c>
      <c r="C1891" s="19"/>
      <c r="D1891" s="19"/>
      <c r="E1891" s="19"/>
      <c r="F1891" s="19"/>
      <c r="G1891" s="19"/>
      <c r="H1891" s="19"/>
      <c r="I1891" s="19"/>
      <c r="J1891" s="19"/>
      <c r="K1891" s="19"/>
      <c r="L1891" s="19"/>
      <c r="M1891" s="19"/>
      <c r="N1891" s="19"/>
      <c r="O1891" s="19"/>
      <c r="P1891" s="19"/>
      <c r="Q1891" s="19"/>
      <c r="R1891" s="19"/>
      <c r="S1891" s="19"/>
      <c r="T1891" s="19"/>
      <c r="U1891" s="19"/>
      <c r="V1891" s="19"/>
      <c r="W1891" s="19"/>
      <c r="X1891" s="19"/>
      <c r="Y1891" s="19"/>
      <c r="Z1891" s="19"/>
      <c r="AA1891" s="19"/>
      <c r="AB1891" s="19"/>
      <c r="AC1891" s="19"/>
      <c r="AD1891" s="19"/>
      <c r="AE1891" s="19"/>
      <c r="AF1891" s="19"/>
      <c r="AG1891" s="19"/>
      <c r="AH1891" s="19"/>
      <c r="AI1891" s="19"/>
      <c r="AJ1891" s="19"/>
      <c r="AK1891" s="19"/>
      <c r="AL1891" s="19"/>
      <c r="AM1891" s="19"/>
      <c r="AN1891" s="19"/>
      <c r="AO1891" s="19"/>
      <c r="AP1891" s="19"/>
      <c r="AQ1891" s="19"/>
      <c r="AR1891" s="19"/>
      <c r="AS1891" s="19"/>
      <c r="AT1891" s="19"/>
      <c r="AU1891" s="19"/>
      <c r="AV1891" s="19"/>
      <c r="AW1891" s="19"/>
      <c r="AX1891" s="19"/>
      <c r="AY1891" s="19"/>
      <c r="AZ1891" s="19"/>
      <c r="BA1891" s="19"/>
      <c r="BB1891" s="19"/>
      <c r="BC1891" s="19"/>
      <c r="BD1891" s="19"/>
      <c r="BE1891" s="19"/>
      <c r="BF1891" s="19"/>
      <c r="BG1891" s="19"/>
    </row>
    <row r="1892">
      <c r="B1892" t="s">
        <v>688</v>
      </c>
      <c r="C1892" s="19" t="n">
        <v>0.228693871401823</v>
      </c>
      <c r="D1892" s="19" t="n">
        <v>0.293563796492418</v>
      </c>
      <c r="E1892" s="19" t="n">
        <v>0.178034746565141</v>
      </c>
      <c r="F1892" s="19"/>
      <c r="G1892" s="19" t="n">
        <v>0.234672808881625</v>
      </c>
      <c r="H1892" s="19" t="n">
        <v>0.0968057057513627</v>
      </c>
      <c r="I1892" s="19" t="n">
        <v>0.253885550134856</v>
      </c>
      <c r="J1892" s="19" t="n">
        <v>0.298859114298866</v>
      </c>
      <c r="K1892" s="19" t="n">
        <v>0.237412809123289</v>
      </c>
      <c r="L1892" s="19" t="n">
        <v>0.268777931599924</v>
      </c>
      <c r="M1892" s="19"/>
      <c r="N1892" s="19" t="n">
        <v>0.227149582124735</v>
      </c>
      <c r="O1892" s="19" t="n">
        <v>0.21515413220353</v>
      </c>
      <c r="P1892" s="19" t="n">
        <v>0.216187861580515</v>
      </c>
      <c r="Q1892" s="19" t="n">
        <v>0.257765143859244</v>
      </c>
      <c r="R1892" s="19"/>
      <c r="S1892" s="19" t="n">
        <v>0.26587706069771</v>
      </c>
      <c r="T1892" s="19" t="n">
        <v>0.136070547069172</v>
      </c>
      <c r="U1892" s="19" t="n">
        <v>0.144437599358743</v>
      </c>
      <c r="V1892" s="19" t="n">
        <v>0.406865938058751</v>
      </c>
      <c r="W1892" s="19" t="n">
        <v>0.178653076261156</v>
      </c>
      <c r="X1892" s="19" t="n">
        <v>0.240849308447693</v>
      </c>
      <c r="Y1892" s="19" t="n">
        <v>0.41213246022241</v>
      </c>
      <c r="Z1892" s="19" t="n">
        <v>0</v>
      </c>
      <c r="AA1892" s="19" t="n">
        <v>0.240749255252916</v>
      </c>
      <c r="AB1892" s="19" t="n">
        <v>0.300294594594508</v>
      </c>
      <c r="AC1892" s="19" t="n">
        <v>1</v>
      </c>
      <c r="AD1892" s="19" t="n">
        <v>0</v>
      </c>
      <c r="AE1892" s="19"/>
      <c r="AF1892" s="19" t="n">
        <v>0.266445295675499</v>
      </c>
      <c r="AG1892" s="19" t="n">
        <v>0.238519246262</v>
      </c>
      <c r="AH1892" s="19" t="n">
        <v>0.0937378852451836</v>
      </c>
      <c r="AI1892" s="19"/>
      <c r="AJ1892" s="19" t="n">
        <v>0.348422658205846</v>
      </c>
      <c r="AK1892" s="19" t="n">
        <v>0.172945347253644</v>
      </c>
      <c r="AL1892" s="19" t="n">
        <v>0</v>
      </c>
      <c r="AM1892" s="19" t="n">
        <v>0</v>
      </c>
      <c r="AN1892" s="19" t="n">
        <v>0.201491852729853</v>
      </c>
      <c r="AO1892" s="19"/>
      <c r="AP1892" s="19" t="n">
        <v>0.214264518567029</v>
      </c>
      <c r="AQ1892" s="19" t="n">
        <v>0.180240856033404</v>
      </c>
      <c r="AR1892" s="19" t="n">
        <v>0.260281988658833</v>
      </c>
      <c r="AS1892" s="19" t="n">
        <v>0.373492957505635</v>
      </c>
      <c r="AT1892" s="19" t="n">
        <v>0</v>
      </c>
      <c r="AU1892" s="19"/>
      <c r="AV1892" s="19" t="n">
        <v>0.1929404659314</v>
      </c>
      <c r="AW1892" s="19" t="n">
        <v>0.272670567606504</v>
      </c>
      <c r="AX1892" s="19" t="n">
        <v>0.219106023346763</v>
      </c>
      <c r="AY1892" s="19" t="n">
        <v>0.281614895938782</v>
      </c>
      <c r="AZ1892" s="19" t="n">
        <v>0.126539904667541</v>
      </c>
      <c r="BA1892" s="19" t="n">
        <v>0.266289601428543</v>
      </c>
      <c r="BB1892" s="19"/>
      <c r="BC1892" s="19" t="n">
        <v>0.219761136607739</v>
      </c>
      <c r="BD1892" s="19" t="n">
        <v>0.315509307020391</v>
      </c>
      <c r="BE1892" s="19" t="n">
        <v>0.214077884935483</v>
      </c>
      <c r="BF1892" s="19" t="n">
        <v>0</v>
      </c>
      <c r="BG1892" s="19" t="n">
        <v>1</v>
      </c>
    </row>
    <row r="1893">
      <c r="B1893" t="s">
        <v>689</v>
      </c>
      <c r="C1893" s="19" t="n">
        <v>0.255430034291908</v>
      </c>
      <c r="D1893" s="19" t="n">
        <v>0.197628468767219</v>
      </c>
      <c r="E1893" s="19" t="n">
        <v>0.291352229417089</v>
      </c>
      <c r="F1893" s="19"/>
      <c r="G1893" s="19" t="n">
        <v>0.273750678878521</v>
      </c>
      <c r="H1893" s="19" t="n">
        <v>0.281806822118589</v>
      </c>
      <c r="I1893" s="19" t="n">
        <v>0.243886769469635</v>
      </c>
      <c r="J1893" s="19" t="n">
        <v>0.11049935016051</v>
      </c>
      <c r="K1893" s="19" t="n">
        <v>0.312902294766196</v>
      </c>
      <c r="L1893" s="19" t="n">
        <v>0.268657779393073</v>
      </c>
      <c r="M1893" s="19"/>
      <c r="N1893" s="19" t="n">
        <v>0.26243193008416</v>
      </c>
      <c r="O1893" s="19" t="n">
        <v>0.394919565057018</v>
      </c>
      <c r="P1893" s="19" t="n">
        <v>0.239862129802841</v>
      </c>
      <c r="Q1893" s="19" t="n">
        <v>0.102404522533001</v>
      </c>
      <c r="R1893" s="19"/>
      <c r="S1893" s="19" t="n">
        <v>0.352157151242583</v>
      </c>
      <c r="T1893" s="19" t="n">
        <v>0.383612429938602</v>
      </c>
      <c r="U1893" s="19" t="n">
        <v>0.24392816321859</v>
      </c>
      <c r="V1893" s="19" t="n">
        <v>0</v>
      </c>
      <c r="W1893" s="19" t="n">
        <v>0.441559603360235</v>
      </c>
      <c r="X1893" s="19" t="n">
        <v>0.119565819607939</v>
      </c>
      <c r="Y1893" s="19" t="n">
        <v>0</v>
      </c>
      <c r="Z1893" s="19" t="n">
        <v>0.540842103288944</v>
      </c>
      <c r="AA1893" s="19" t="n">
        <v>0.112158862897174</v>
      </c>
      <c r="AB1893" s="19" t="n">
        <v>0.218377426444409</v>
      </c>
      <c r="AC1893" s="19" t="n">
        <v>0</v>
      </c>
      <c r="AD1893" s="19" t="n">
        <v>0.507599652660843</v>
      </c>
      <c r="AE1893" s="19"/>
      <c r="AF1893" s="19" t="n">
        <v>0.25118008007626</v>
      </c>
      <c r="AG1893" s="19" t="n">
        <v>0.272468124398879</v>
      </c>
      <c r="AH1893" s="19" t="n">
        <v>0.28402441248043</v>
      </c>
      <c r="AI1893" s="19"/>
      <c r="AJ1893" s="19" t="n">
        <v>0.312352108706018</v>
      </c>
      <c r="AK1893" s="19" t="n">
        <v>0.257373307031482</v>
      </c>
      <c r="AL1893" s="19" t="n">
        <v>0.324223195528573</v>
      </c>
      <c r="AM1893" s="19" t="n">
        <v>0</v>
      </c>
      <c r="AN1893" s="19" t="n">
        <v>0.207028801758821</v>
      </c>
      <c r="AO1893" s="19"/>
      <c r="AP1893" s="19" t="n">
        <v>0.303596769286121</v>
      </c>
      <c r="AQ1893" s="19" t="n">
        <v>0.289562805226306</v>
      </c>
      <c r="AR1893" s="19" t="n">
        <v>0.329738740981017</v>
      </c>
      <c r="AS1893" s="19" t="n">
        <v>0.182033574347929</v>
      </c>
      <c r="AT1893" s="19" t="n">
        <v>0.238065231117856</v>
      </c>
      <c r="AU1893" s="19"/>
      <c r="AV1893" s="19" t="n">
        <v>0.313474641505051</v>
      </c>
      <c r="AW1893" s="19" t="n">
        <v>0.243263551822512</v>
      </c>
      <c r="AX1893" s="19" t="n">
        <v>0.208265871245981</v>
      </c>
      <c r="AY1893" s="19" t="n">
        <v>0.171403878456949</v>
      </c>
      <c r="AZ1893" s="19" t="n">
        <v>0.262130118530647</v>
      </c>
      <c r="BA1893" s="19" t="n">
        <v>0.329658455833049</v>
      </c>
      <c r="BB1893" s="19"/>
      <c r="BC1893" s="19" t="n">
        <v>0.107757691081608</v>
      </c>
      <c r="BD1893" s="19" t="n">
        <v>0.243094540609172</v>
      </c>
      <c r="BE1893" s="19" t="n">
        <v>0.382086665740221</v>
      </c>
      <c r="BF1893" s="19" t="n">
        <v>0.213490795557763</v>
      </c>
      <c r="BG1893" s="19" t="n">
        <v>0</v>
      </c>
    </row>
    <row r="1894">
      <c r="B1894" t="s">
        <v>690</v>
      </c>
      <c r="C1894" s="19" t="n">
        <v>0.224050482574125</v>
      </c>
      <c r="D1894" s="19" t="n">
        <v>0.206648553974383</v>
      </c>
      <c r="E1894" s="19" t="n">
        <v>0.242504430331209</v>
      </c>
      <c r="F1894" s="19"/>
      <c r="G1894" s="19" t="n">
        <v>0.172886198067657</v>
      </c>
      <c r="H1894" s="19" t="n">
        <v>0.354624046877296</v>
      </c>
      <c r="I1894" s="19" t="n">
        <v>0.188108798502763</v>
      </c>
      <c r="J1894" s="19" t="n">
        <v>0.268404950740164</v>
      </c>
      <c r="K1894" s="19" t="n">
        <v>0.194098427998806</v>
      </c>
      <c r="L1894" s="19" t="n">
        <v>0.173345643759502</v>
      </c>
      <c r="M1894" s="19"/>
      <c r="N1894" s="19" t="n">
        <v>0.294056683315319</v>
      </c>
      <c r="O1894" s="19" t="n">
        <v>0.205793430134949</v>
      </c>
      <c r="P1894" s="19" t="n">
        <v>0.127684452037013</v>
      </c>
      <c r="Q1894" s="19" t="n">
        <v>0.288378995078294</v>
      </c>
      <c r="R1894" s="19"/>
      <c r="S1894" s="19" t="n">
        <v>0.212254314487097</v>
      </c>
      <c r="T1894" s="19" t="n">
        <v>0.212853143733276</v>
      </c>
      <c r="U1894" s="19" t="n">
        <v>0.0953438532624846</v>
      </c>
      <c r="V1894" s="19" t="n">
        <v>0.593134061941249</v>
      </c>
      <c r="W1894" s="19" t="n">
        <v>0</v>
      </c>
      <c r="X1894" s="19" t="n">
        <v>0.323750453657267</v>
      </c>
      <c r="Y1894" s="19" t="n">
        <v>0</v>
      </c>
      <c r="Z1894" s="19" t="n">
        <v>0</v>
      </c>
      <c r="AA1894" s="19" t="n">
        <v>0.162232554992812</v>
      </c>
      <c r="AB1894" s="19" t="n">
        <v>0.481327978961083</v>
      </c>
      <c r="AC1894" s="19" t="n">
        <v>0</v>
      </c>
      <c r="AD1894" s="19" t="n">
        <v>0.492400347339157</v>
      </c>
      <c r="AE1894" s="19"/>
      <c r="AF1894" s="19" t="n">
        <v>0.201825009235807</v>
      </c>
      <c r="AG1894" s="19" t="n">
        <v>0.224833453913006</v>
      </c>
      <c r="AH1894" s="19" t="n">
        <v>0.194527823295635</v>
      </c>
      <c r="AI1894" s="19"/>
      <c r="AJ1894" s="19" t="n">
        <v>0.150765274832834</v>
      </c>
      <c r="AK1894" s="19" t="n">
        <v>0.249879501007034</v>
      </c>
      <c r="AL1894" s="19" t="n">
        <v>0.267976710179912</v>
      </c>
      <c r="AM1894" s="19" t="n">
        <v>0</v>
      </c>
      <c r="AN1894" s="19" t="n">
        <v>0.236874971213752</v>
      </c>
      <c r="AO1894" s="19"/>
      <c r="AP1894" s="19" t="n">
        <v>0.202056621969757</v>
      </c>
      <c r="AQ1894" s="19" t="n">
        <v>0.236850612260447</v>
      </c>
      <c r="AR1894" s="19" t="n">
        <v>0.164196436001536</v>
      </c>
      <c r="AS1894" s="19" t="n">
        <v>0.0834408904521839</v>
      </c>
      <c r="AT1894" s="19" t="n">
        <v>0.415859759130957</v>
      </c>
      <c r="AU1894" s="19"/>
      <c r="AV1894" s="19" t="n">
        <v>0.103907384861421</v>
      </c>
      <c r="AW1894" s="19" t="n">
        <v>0.274534896435755</v>
      </c>
      <c r="AX1894" s="19" t="n">
        <v>0.334477450971642</v>
      </c>
      <c r="AY1894" s="19" t="n">
        <v>0.137587183843408</v>
      </c>
      <c r="AZ1894" s="19" t="n">
        <v>0.39670403721901</v>
      </c>
      <c r="BA1894" s="19" t="n">
        <v>0.168626818442767</v>
      </c>
      <c r="BB1894" s="19"/>
      <c r="BC1894" s="19" t="n">
        <v>0.34445539913878</v>
      </c>
      <c r="BD1894" s="19" t="n">
        <v>0.182057974497631</v>
      </c>
      <c r="BE1894" s="19" t="n">
        <v>0.189254168360807</v>
      </c>
      <c r="BF1894" s="19" t="n">
        <v>0.579094655001995</v>
      </c>
      <c r="BG1894" s="19" t="n">
        <v>0</v>
      </c>
    </row>
    <row r="1895">
      <c r="B1895" t="s">
        <v>691</v>
      </c>
      <c r="C1895" s="19" t="n">
        <v>0.113470083724842</v>
      </c>
      <c r="D1895" s="19" t="n">
        <v>0.141152009345593</v>
      </c>
      <c r="E1895" s="19" t="n">
        <v>0.0921229722371749</v>
      </c>
      <c r="F1895" s="19"/>
      <c r="G1895" s="19" t="n">
        <v>0.14312184505061</v>
      </c>
      <c r="H1895" s="19" t="n">
        <v>0.0683423601373348</v>
      </c>
      <c r="I1895" s="19" t="n">
        <v>0.165956074598371</v>
      </c>
      <c r="J1895" s="19" t="n">
        <v>0</v>
      </c>
      <c r="K1895" s="19" t="n">
        <v>0.143236796342154</v>
      </c>
      <c r="L1895" s="19" t="n">
        <v>0.126831391528541</v>
      </c>
      <c r="M1895" s="19"/>
      <c r="N1895" s="19" t="n">
        <v>0.0906091609206357</v>
      </c>
      <c r="O1895" s="19" t="n">
        <v>0.0729938573799432</v>
      </c>
      <c r="P1895" s="19" t="n">
        <v>0.17949206928312</v>
      </c>
      <c r="Q1895" s="19" t="n">
        <v>0.113242838260963</v>
      </c>
      <c r="R1895" s="19"/>
      <c r="S1895" s="19" t="n">
        <v>0.0399708647909229</v>
      </c>
      <c r="T1895" s="19" t="n">
        <v>0.137344637533717</v>
      </c>
      <c r="U1895" s="19" t="n">
        <v>0.156333551413087</v>
      </c>
      <c r="V1895" s="19" t="n">
        <v>0</v>
      </c>
      <c r="W1895" s="19" t="n">
        <v>0.208584233910844</v>
      </c>
      <c r="X1895" s="19" t="n">
        <v>0.102257806421072</v>
      </c>
      <c r="Y1895" s="19" t="n">
        <v>0.172813274966437</v>
      </c>
      <c r="Z1895" s="19" t="n">
        <v>0</v>
      </c>
      <c r="AA1895" s="19" t="n">
        <v>0.365055196421344</v>
      </c>
      <c r="AB1895" s="19" t="n">
        <v>0</v>
      </c>
      <c r="AC1895" s="19" t="n">
        <v>0</v>
      </c>
      <c r="AD1895" s="19" t="n">
        <v>0</v>
      </c>
      <c r="AE1895" s="19"/>
      <c r="AF1895" s="19" t="n">
        <v>0.056446991203583</v>
      </c>
      <c r="AG1895" s="19" t="n">
        <v>0.131149217349227</v>
      </c>
      <c r="AH1895" s="19" t="n">
        <v>0.166100716366883</v>
      </c>
      <c r="AI1895" s="19"/>
      <c r="AJ1895" s="19" t="n">
        <v>0.0671374338191738</v>
      </c>
      <c r="AK1895" s="19" t="n">
        <v>0.212639739552098</v>
      </c>
      <c r="AL1895" s="19" t="n">
        <v>0</v>
      </c>
      <c r="AM1895" s="19" t="n">
        <v>0</v>
      </c>
      <c r="AN1895" s="19" t="n">
        <v>0</v>
      </c>
      <c r="AO1895" s="19"/>
      <c r="AP1895" s="19" t="n">
        <v>0.147526553919815</v>
      </c>
      <c r="AQ1895" s="19" t="n">
        <v>0.186190531131462</v>
      </c>
      <c r="AR1895" s="19" t="n">
        <v>0</v>
      </c>
      <c r="AS1895" s="19" t="n">
        <v>0.0657450449221034</v>
      </c>
      <c r="AT1895" s="19" t="n">
        <v>0</v>
      </c>
      <c r="AU1895" s="19"/>
      <c r="AV1895" s="19" t="n">
        <v>0.245999394038728</v>
      </c>
      <c r="AW1895" s="19" t="n">
        <v>0.0786111968073857</v>
      </c>
      <c r="AX1895" s="19" t="n">
        <v>0</v>
      </c>
      <c r="AY1895" s="19" t="n">
        <v>0.131349573544301</v>
      </c>
      <c r="AZ1895" s="19" t="n">
        <v>0</v>
      </c>
      <c r="BA1895" s="19" t="n">
        <v>0</v>
      </c>
      <c r="BB1895" s="19"/>
      <c r="BC1895" s="19" t="n">
        <v>0.132357221698037</v>
      </c>
      <c r="BD1895" s="19" t="n">
        <v>0.101138186459592</v>
      </c>
      <c r="BE1895" s="19" t="n">
        <v>0.104857700624143</v>
      </c>
      <c r="BF1895" s="19" t="n">
        <v>0</v>
      </c>
      <c r="BG1895" s="19" t="n">
        <v>0</v>
      </c>
    </row>
    <row r="1896">
      <c r="B1896" t="s">
        <v>692</v>
      </c>
      <c r="C1896" s="19" t="n">
        <v>0.100791401399709</v>
      </c>
      <c r="D1896" s="19" t="n">
        <v>0.134709425348816</v>
      </c>
      <c r="E1896" s="19" t="n">
        <v>0.0739835228687656</v>
      </c>
      <c r="F1896" s="19"/>
      <c r="G1896" s="19" t="n">
        <v>0.175568469121588</v>
      </c>
      <c r="H1896" s="19" t="n">
        <v>0.0599907878816488</v>
      </c>
      <c r="I1896" s="19" t="n">
        <v>0.0501767990507905</v>
      </c>
      <c r="J1896" s="19" t="n">
        <v>0.227224319004181</v>
      </c>
      <c r="K1896" s="19" t="n">
        <v>0.0503899120926845</v>
      </c>
      <c r="L1896" s="19" t="n">
        <v>0.103220365831165</v>
      </c>
      <c r="M1896" s="19"/>
      <c r="N1896" s="19" t="n">
        <v>0.0691572313189286</v>
      </c>
      <c r="O1896" s="19" t="n">
        <v>0.0718387910043948</v>
      </c>
      <c r="P1896" s="19" t="n">
        <v>0.114572518446864</v>
      </c>
      <c r="Q1896" s="19" t="n">
        <v>0.144082329250439</v>
      </c>
      <c r="R1896" s="19"/>
      <c r="S1896" s="19" t="n">
        <v>0.0631724186285123</v>
      </c>
      <c r="T1896" s="19" t="n">
        <v>0.0619554981227053</v>
      </c>
      <c r="U1896" s="19" t="n">
        <v>0.128187789739684</v>
      </c>
      <c r="V1896" s="19" t="n">
        <v>0</v>
      </c>
      <c r="W1896" s="19" t="n">
        <v>0.171203086467766</v>
      </c>
      <c r="X1896" s="19" t="n">
        <v>0.110768591581406</v>
      </c>
      <c r="Y1896" s="19" t="n">
        <v>0.415054264811152</v>
      </c>
      <c r="Z1896" s="19" t="n">
        <v>0.229686975285872</v>
      </c>
      <c r="AA1896" s="19" t="n">
        <v>0.119804130435754</v>
      </c>
      <c r="AB1896" s="19" t="n">
        <v>0</v>
      </c>
      <c r="AC1896" s="19" t="n">
        <v>0</v>
      </c>
      <c r="AD1896" s="19" t="n">
        <v>0</v>
      </c>
      <c r="AE1896" s="19"/>
      <c r="AF1896" s="19" t="n">
        <v>0.161651322836856</v>
      </c>
      <c r="AG1896" s="19" t="n">
        <v>0.0487929705288445</v>
      </c>
      <c r="AH1896" s="19" t="n">
        <v>0.0862447764667866</v>
      </c>
      <c r="AI1896" s="19"/>
      <c r="AJ1896" s="19" t="n">
        <v>0.0583557584501432</v>
      </c>
      <c r="AK1896" s="19" t="n">
        <v>0.0795758995268707</v>
      </c>
      <c r="AL1896" s="19" t="n">
        <v>0.240186102837224</v>
      </c>
      <c r="AM1896" s="19" t="n">
        <v>1</v>
      </c>
      <c r="AN1896" s="19" t="n">
        <v>0.105019573019429</v>
      </c>
      <c r="AO1896" s="19"/>
      <c r="AP1896" s="19" t="n">
        <v>0.0640847626573508</v>
      </c>
      <c r="AQ1896" s="19" t="n">
        <v>0.0715648450052803</v>
      </c>
      <c r="AR1896" s="19" t="n">
        <v>0.14476117577031</v>
      </c>
      <c r="AS1896" s="19" t="n">
        <v>0.133977487370134</v>
      </c>
      <c r="AT1896" s="19" t="n">
        <v>0.346075009751187</v>
      </c>
      <c r="AU1896" s="19"/>
      <c r="AV1896" s="19" t="n">
        <v>0.0723293255332882</v>
      </c>
      <c r="AW1896" s="19" t="n">
        <v>0.0632939501053471</v>
      </c>
      <c r="AX1896" s="19" t="n">
        <v>0.103503135549813</v>
      </c>
      <c r="AY1896" s="19" t="n">
        <v>0.126153985842552</v>
      </c>
      <c r="AZ1896" s="19" t="n">
        <v>0.214625939582802</v>
      </c>
      <c r="BA1896" s="19" t="n">
        <v>0.117767951053653</v>
      </c>
      <c r="BB1896" s="19"/>
      <c r="BC1896" s="19" t="n">
        <v>0.0861258869512287</v>
      </c>
      <c r="BD1896" s="19" t="n">
        <v>0.0624616473131661</v>
      </c>
      <c r="BE1896" s="19" t="n">
        <v>0.0693410034408462</v>
      </c>
      <c r="BF1896" s="19" t="n">
        <v>0.207414549440242</v>
      </c>
      <c r="BG1896" s="19" t="n">
        <v>0</v>
      </c>
    </row>
    <row r="1897">
      <c r="B1897" t="s">
        <v>598</v>
      </c>
      <c r="C1897" s="19" t="n">
        <v>0</v>
      </c>
      <c r="D1897" s="19" t="n">
        <v>0</v>
      </c>
      <c r="E1897" s="19" t="n">
        <v>0</v>
      </c>
      <c r="F1897" s="19"/>
      <c r="G1897" s="19" t="n">
        <v>0</v>
      </c>
      <c r="H1897" s="19" t="n">
        <v>0</v>
      </c>
      <c r="I1897" s="19" t="n">
        <v>0</v>
      </c>
      <c r="J1897" s="19" t="n">
        <v>0</v>
      </c>
      <c r="K1897" s="19" t="n">
        <v>0</v>
      </c>
      <c r="L1897" s="19" t="n">
        <v>0</v>
      </c>
      <c r="M1897" s="19"/>
      <c r="N1897" s="19" t="n">
        <v>0</v>
      </c>
      <c r="O1897" s="19" t="n">
        <v>0</v>
      </c>
      <c r="P1897" s="19" t="n">
        <v>0</v>
      </c>
      <c r="Q1897" s="19" t="n">
        <v>0</v>
      </c>
      <c r="R1897" s="19"/>
      <c r="S1897" s="19" t="n">
        <v>0</v>
      </c>
      <c r="T1897" s="19" t="n">
        <v>0</v>
      </c>
      <c r="U1897" s="19" t="n">
        <v>0</v>
      </c>
      <c r="V1897" s="19" t="n">
        <v>0</v>
      </c>
      <c r="W1897" s="19" t="n">
        <v>0</v>
      </c>
      <c r="X1897" s="19" t="n">
        <v>0</v>
      </c>
      <c r="Y1897" s="19" t="n">
        <v>0</v>
      </c>
      <c r="Z1897" s="19" t="n">
        <v>0</v>
      </c>
      <c r="AA1897" s="19" t="n">
        <v>0</v>
      </c>
      <c r="AB1897" s="19" t="n">
        <v>0</v>
      </c>
      <c r="AC1897" s="19" t="n">
        <v>0</v>
      </c>
      <c r="AD1897" s="19" t="n">
        <v>0</v>
      </c>
      <c r="AE1897" s="19"/>
      <c r="AF1897" s="19" t="n">
        <v>0</v>
      </c>
      <c r="AG1897" s="19" t="n">
        <v>0</v>
      </c>
      <c r="AH1897" s="19" t="n">
        <v>0</v>
      </c>
      <c r="AI1897" s="19"/>
      <c r="AJ1897" s="19" t="n">
        <v>0</v>
      </c>
      <c r="AK1897" s="19" t="n">
        <v>0</v>
      </c>
      <c r="AL1897" s="19" t="n">
        <v>0</v>
      </c>
      <c r="AM1897" s="19" t="n">
        <v>0</v>
      </c>
      <c r="AN1897" s="19" t="n">
        <v>0</v>
      </c>
      <c r="AO1897" s="19"/>
      <c r="AP1897" s="19" t="n">
        <v>0</v>
      </c>
      <c r="AQ1897" s="19" t="n">
        <v>0</v>
      </c>
      <c r="AR1897" s="19" t="n">
        <v>0</v>
      </c>
      <c r="AS1897" s="19" t="n">
        <v>0</v>
      </c>
      <c r="AT1897" s="19" t="n">
        <v>0</v>
      </c>
      <c r="AU1897" s="19"/>
      <c r="AV1897" s="19" t="n">
        <v>0</v>
      </c>
      <c r="AW1897" s="19" t="n">
        <v>0</v>
      </c>
      <c r="AX1897" s="19" t="n">
        <v>0</v>
      </c>
      <c r="AY1897" s="19" t="n">
        <v>0</v>
      </c>
      <c r="AZ1897" s="19" t="n">
        <v>0</v>
      </c>
      <c r="BA1897" s="19" t="n">
        <v>0</v>
      </c>
      <c r="BB1897" s="19"/>
      <c r="BC1897" s="19" t="n">
        <v>0</v>
      </c>
      <c r="BD1897" s="19" t="n">
        <v>0</v>
      </c>
      <c r="BE1897" s="19" t="n">
        <v>0</v>
      </c>
      <c r="BF1897" s="19" t="n">
        <v>0</v>
      </c>
      <c r="BG1897" s="19" t="n">
        <v>0</v>
      </c>
    </row>
    <row r="1898">
      <c r="B1898" t="s">
        <v>693</v>
      </c>
      <c r="C1898" s="19" t="n">
        <v>0.022474725200435</v>
      </c>
      <c r="D1898" s="19" t="n">
        <v>0.0262977460715709</v>
      </c>
      <c r="E1898" s="19" t="n">
        <v>0.0196425377235319</v>
      </c>
      <c r="F1898" s="19"/>
      <c r="G1898" s="19" t="n">
        <v>0</v>
      </c>
      <c r="H1898" s="19" t="n">
        <v>0</v>
      </c>
      <c r="I1898" s="19" t="n">
        <v>0.0547231223234633</v>
      </c>
      <c r="J1898" s="19" t="n">
        <v>0</v>
      </c>
      <c r="K1898" s="19" t="n">
        <v>0.0619597596768705</v>
      </c>
      <c r="L1898" s="19" t="n">
        <v>0</v>
      </c>
      <c r="M1898" s="19"/>
      <c r="N1898" s="19" t="n">
        <v>0.0565954122362216</v>
      </c>
      <c r="O1898" s="19" t="n">
        <v>0.039300224220165</v>
      </c>
      <c r="P1898" s="19" t="n">
        <v>0</v>
      </c>
      <c r="Q1898" s="19" t="n">
        <v>0</v>
      </c>
      <c r="R1898" s="19"/>
      <c r="S1898" s="19" t="n">
        <v>0</v>
      </c>
      <c r="T1898" s="19" t="n">
        <v>0</v>
      </c>
      <c r="U1898" s="19" t="n">
        <v>0.148537917959368</v>
      </c>
      <c r="V1898" s="19" t="n">
        <v>0</v>
      </c>
      <c r="W1898" s="19" t="n">
        <v>0</v>
      </c>
      <c r="X1898" s="19" t="n">
        <v>0</v>
      </c>
      <c r="Y1898" s="19" t="n">
        <v>0</v>
      </c>
      <c r="Z1898" s="19" t="n">
        <v>0</v>
      </c>
      <c r="AA1898" s="19" t="n">
        <v>0</v>
      </c>
      <c r="AB1898" s="19" t="n">
        <v>0</v>
      </c>
      <c r="AC1898" s="19" t="n">
        <v>0</v>
      </c>
      <c r="AD1898" s="19" t="n">
        <v>0</v>
      </c>
      <c r="AE1898" s="19"/>
      <c r="AF1898" s="19" t="n">
        <v>0.0333951145737764</v>
      </c>
      <c r="AG1898" s="19" t="n">
        <v>0.0254744630012476</v>
      </c>
      <c r="AH1898" s="19" t="n">
        <v>0</v>
      </c>
      <c r="AI1898" s="19"/>
      <c r="AJ1898" s="19" t="n">
        <v>0.0318065991619751</v>
      </c>
      <c r="AK1898" s="19" t="n">
        <v>0</v>
      </c>
      <c r="AL1898" s="19" t="n">
        <v>0</v>
      </c>
      <c r="AM1898" s="19" t="n">
        <v>0</v>
      </c>
      <c r="AN1898" s="19" t="n">
        <v>0</v>
      </c>
      <c r="AO1898" s="19"/>
      <c r="AP1898" s="19" t="n">
        <v>0</v>
      </c>
      <c r="AQ1898" s="19" t="n">
        <v>0</v>
      </c>
      <c r="AR1898" s="19" t="n">
        <v>0</v>
      </c>
      <c r="AS1898" s="19" t="n">
        <v>0.161310045402015</v>
      </c>
      <c r="AT1898" s="19" t="n">
        <v>0</v>
      </c>
      <c r="AU1898" s="19"/>
      <c r="AV1898" s="19" t="n">
        <v>0</v>
      </c>
      <c r="AW1898" s="19" t="n">
        <v>0</v>
      </c>
      <c r="AX1898" s="19" t="n">
        <v>0</v>
      </c>
      <c r="AY1898" s="19" t="n">
        <v>0.151890482374008</v>
      </c>
      <c r="AZ1898" s="19" t="n">
        <v>0</v>
      </c>
      <c r="BA1898" s="19" t="n">
        <v>0</v>
      </c>
      <c r="BB1898" s="19"/>
      <c r="BC1898" s="19" t="n">
        <v>0.0532281656084063</v>
      </c>
      <c r="BD1898" s="19" t="n">
        <v>0.0345594105920172</v>
      </c>
      <c r="BE1898" s="19" t="n">
        <v>0</v>
      </c>
      <c r="BF1898" s="19" t="n">
        <v>0</v>
      </c>
      <c r="BG1898" s="19" t="n">
        <v>0</v>
      </c>
    </row>
    <row r="1899">
      <c r="B1899" t="s">
        <v>100</v>
      </c>
      <c r="C1899" s="19" t="n">
        <v>0.0550894014071582</v>
      </c>
      <c r="D1899" s="19" t="n">
        <v>0</v>
      </c>
      <c r="E1899" s="19" t="n">
        <v>0.102359560857089</v>
      </c>
      <c r="F1899" s="19"/>
      <c r="G1899" s="19" t="n">
        <v>0</v>
      </c>
      <c r="H1899" s="19" t="n">
        <v>0.138430277233769</v>
      </c>
      <c r="I1899" s="19" t="n">
        <v>0.0432628859201201</v>
      </c>
      <c r="J1899" s="19" t="n">
        <v>0.0950122657962797</v>
      </c>
      <c r="K1899" s="19" t="n">
        <v>0</v>
      </c>
      <c r="L1899" s="19" t="n">
        <v>0.0591668878877943</v>
      </c>
      <c r="M1899" s="19"/>
      <c r="N1899" s="19" t="n">
        <v>0</v>
      </c>
      <c r="O1899" s="19" t="n">
        <v>0</v>
      </c>
      <c r="P1899" s="19" t="n">
        <v>0.122200968849648</v>
      </c>
      <c r="Q1899" s="19" t="n">
        <v>0.0941261710180597</v>
      </c>
      <c r="R1899" s="19"/>
      <c r="S1899" s="19" t="n">
        <v>0.0665681901531751</v>
      </c>
      <c r="T1899" s="19" t="n">
        <v>0.0681637436025279</v>
      </c>
      <c r="U1899" s="19" t="n">
        <v>0.0832311250480438</v>
      </c>
      <c r="V1899" s="19" t="n">
        <v>0</v>
      </c>
      <c r="W1899" s="19" t="n">
        <v>0</v>
      </c>
      <c r="X1899" s="19" t="n">
        <v>0.102808020284624</v>
      </c>
      <c r="Y1899" s="19" t="n">
        <v>0</v>
      </c>
      <c r="Z1899" s="19" t="n">
        <v>0.229470921425185</v>
      </c>
      <c r="AA1899" s="19" t="n">
        <v>0</v>
      </c>
      <c r="AB1899" s="19" t="n">
        <v>0</v>
      </c>
      <c r="AC1899" s="19" t="n">
        <v>0</v>
      </c>
      <c r="AD1899" s="19" t="n">
        <v>0</v>
      </c>
      <c r="AE1899" s="19"/>
      <c r="AF1899" s="19" t="n">
        <v>0.0290561863982196</v>
      </c>
      <c r="AG1899" s="19" t="n">
        <v>0.0587625245467967</v>
      </c>
      <c r="AH1899" s="19" t="n">
        <v>0.175364386145082</v>
      </c>
      <c r="AI1899" s="19"/>
      <c r="AJ1899" s="19" t="n">
        <v>0.03116016682401</v>
      </c>
      <c r="AK1899" s="19" t="n">
        <v>0.0275862056288703</v>
      </c>
      <c r="AL1899" s="19" t="n">
        <v>0.167613991454291</v>
      </c>
      <c r="AM1899" s="19" t="n">
        <v>0</v>
      </c>
      <c r="AN1899" s="19" t="n">
        <v>0.249584801278146</v>
      </c>
      <c r="AO1899" s="19"/>
      <c r="AP1899" s="19" t="n">
        <v>0.0684707735999271</v>
      </c>
      <c r="AQ1899" s="19" t="n">
        <v>0.0355903503431012</v>
      </c>
      <c r="AR1899" s="19" t="n">
        <v>0.101021658588306</v>
      </c>
      <c r="AS1899" s="19" t="n">
        <v>0</v>
      </c>
      <c r="AT1899" s="19" t="n">
        <v>0</v>
      </c>
      <c r="AU1899" s="19"/>
      <c r="AV1899" s="19" t="n">
        <v>0.0713487881301112</v>
      </c>
      <c r="AW1899" s="19" t="n">
        <v>0.0676258372224961</v>
      </c>
      <c r="AX1899" s="19" t="n">
        <v>0.134647518885801</v>
      </c>
      <c r="AY1899" s="19" t="n">
        <v>0</v>
      </c>
      <c r="AZ1899" s="19" t="n">
        <v>0</v>
      </c>
      <c r="BA1899" s="19" t="n">
        <v>0.117657173241987</v>
      </c>
      <c r="BB1899" s="19"/>
      <c r="BC1899" s="19" t="n">
        <v>0.0563144989142001</v>
      </c>
      <c r="BD1899" s="19" t="n">
        <v>0.0611789335080311</v>
      </c>
      <c r="BE1899" s="19" t="n">
        <v>0.0403825768984987</v>
      </c>
      <c r="BF1899" s="19" t="n">
        <v>0</v>
      </c>
      <c r="BG1899" s="19" t="n">
        <v>0</v>
      </c>
    </row>
    <row r="1900">
      <c r="C1900" s="19"/>
      <c r="D1900" s="19"/>
      <c r="E1900" s="19"/>
      <c r="F1900" s="19"/>
      <c r="G1900" s="19"/>
      <c r="H1900" s="19"/>
      <c r="I1900" s="19"/>
      <c r="J1900" s="19"/>
      <c r="K1900" s="19"/>
      <c r="L1900" s="19"/>
      <c r="M1900" s="19"/>
      <c r="N1900" s="19"/>
      <c r="O1900" s="19"/>
      <c r="P1900" s="19"/>
      <c r="Q1900" s="19"/>
      <c r="R1900" s="19"/>
      <c r="S1900" s="19"/>
      <c r="T1900" s="19"/>
      <c r="U1900" s="19"/>
      <c r="V1900" s="19"/>
      <c r="W1900" s="19"/>
      <c r="X1900" s="19"/>
      <c r="Y1900" s="19"/>
      <c r="Z1900" s="19"/>
      <c r="AA1900" s="19"/>
      <c r="AB1900" s="19"/>
      <c r="AC1900" s="19"/>
      <c r="AD1900" s="19"/>
      <c r="AE1900" s="19"/>
      <c r="AF1900" s="19"/>
      <c r="AG1900" s="19"/>
      <c r="AH1900" s="19"/>
      <c r="AI1900" s="19"/>
      <c r="AJ1900" s="19"/>
      <c r="AK1900" s="19"/>
      <c r="AL1900" s="19"/>
      <c r="AM1900" s="19"/>
      <c r="AN1900" s="19"/>
      <c r="AO1900" s="19"/>
      <c r="AP1900" s="19"/>
      <c r="AQ1900" s="19"/>
      <c r="AR1900" s="19"/>
      <c r="AS1900" s="19"/>
      <c r="AT1900" s="19"/>
      <c r="AU1900" s="19"/>
      <c r="AV1900" s="19"/>
      <c r="AW1900" s="19"/>
      <c r="AX1900" s="19"/>
      <c r="AY1900" s="19"/>
      <c r="AZ1900" s="19"/>
      <c r="BA1900" s="19"/>
      <c r="BB1900" s="19"/>
      <c r="BC1900" s="19"/>
      <c r="BD1900" s="19"/>
      <c r="BE1900" s="19"/>
      <c r="BF1900" s="19"/>
      <c r="BG1900" s="19"/>
    </row>
    <row r="1901">
      <c r="B1901" s="7" t="s">
        <v>695</v>
      </c>
      <c r="C1901" s="19"/>
      <c r="D1901" s="19"/>
      <c r="E1901" s="19"/>
      <c r="F1901" s="19"/>
      <c r="G1901" s="19"/>
      <c r="H1901" s="19"/>
      <c r="I1901" s="19"/>
      <c r="J1901" s="19"/>
      <c r="K1901" s="19"/>
      <c r="L1901" s="19"/>
      <c r="M1901" s="19"/>
      <c r="N1901" s="19"/>
      <c r="O1901" s="19"/>
      <c r="P1901" s="19"/>
      <c r="Q1901" s="19"/>
      <c r="R1901" s="19"/>
      <c r="S1901" s="19"/>
      <c r="T1901" s="19"/>
      <c r="U1901" s="19"/>
      <c r="V1901" s="19"/>
      <c r="W1901" s="19"/>
      <c r="X1901" s="19"/>
      <c r="Y1901" s="19"/>
      <c r="Z1901" s="19"/>
      <c r="AA1901" s="19"/>
      <c r="AB1901" s="19"/>
      <c r="AC1901" s="19"/>
      <c r="AD1901" s="19"/>
      <c r="AE1901" s="19"/>
      <c r="AF1901" s="19"/>
      <c r="AG1901" s="19"/>
      <c r="AH1901" s="19"/>
      <c r="AI1901" s="19"/>
      <c r="AJ1901" s="19"/>
      <c r="AK1901" s="19"/>
      <c r="AL1901" s="19"/>
      <c r="AM1901" s="19"/>
      <c r="AN1901" s="19"/>
      <c r="AO1901" s="19"/>
      <c r="AP1901" s="19"/>
      <c r="AQ1901" s="19"/>
      <c r="AR1901" s="19"/>
      <c r="AS1901" s="19"/>
      <c r="AT1901" s="19"/>
      <c r="AU1901" s="19"/>
      <c r="AV1901" s="19"/>
      <c r="AW1901" s="19"/>
      <c r="AX1901" s="19"/>
      <c r="AY1901" s="19"/>
      <c r="AZ1901" s="19"/>
      <c r="BA1901" s="19"/>
      <c r="BB1901" s="19"/>
      <c r="BC1901" s="19"/>
      <c r="BD1901" s="19"/>
      <c r="BE1901" s="19"/>
      <c r="BF1901" s="19"/>
      <c r="BG1901" s="19"/>
    </row>
    <row r="1902">
      <c r="B1902" s="26" t="s">
        <v>331</v>
      </c>
      <c r="C1902" s="19"/>
      <c r="D1902" s="19"/>
      <c r="E1902" s="19"/>
      <c r="F1902" s="19"/>
      <c r="G1902" s="19"/>
      <c r="H1902" s="19"/>
      <c r="I1902" s="19"/>
      <c r="J1902" s="19"/>
      <c r="K1902" s="19"/>
      <c r="L1902" s="19"/>
      <c r="M1902" s="19"/>
      <c r="N1902" s="19"/>
      <c r="O1902" s="19"/>
      <c r="P1902" s="19"/>
      <c r="Q1902" s="19"/>
      <c r="R1902" s="19"/>
      <c r="S1902" s="19"/>
      <c r="T1902" s="19"/>
      <c r="U1902" s="19"/>
      <c r="V1902" s="19"/>
      <c r="W1902" s="19"/>
      <c r="X1902" s="19"/>
      <c r="Y1902" s="19"/>
      <c r="Z1902" s="19"/>
      <c r="AA1902" s="19"/>
      <c r="AB1902" s="19"/>
      <c r="AC1902" s="19"/>
      <c r="AD1902" s="19"/>
      <c r="AE1902" s="19"/>
      <c r="AF1902" s="19"/>
      <c r="AG1902" s="19"/>
      <c r="AH1902" s="19"/>
      <c r="AI1902" s="19"/>
      <c r="AJ1902" s="19"/>
      <c r="AK1902" s="19"/>
      <c r="AL1902" s="19"/>
      <c r="AM1902" s="19"/>
      <c r="AN1902" s="19"/>
      <c r="AO1902" s="19"/>
      <c r="AP1902" s="19"/>
      <c r="AQ1902" s="19"/>
      <c r="AR1902" s="19"/>
      <c r="AS1902" s="19"/>
      <c r="AT1902" s="19"/>
      <c r="AU1902" s="19"/>
      <c r="AV1902" s="19"/>
      <c r="AW1902" s="19"/>
      <c r="AX1902" s="19"/>
      <c r="AY1902" s="19"/>
      <c r="AZ1902" s="19"/>
      <c r="BA1902" s="19"/>
      <c r="BB1902" s="19"/>
      <c r="BC1902" s="19"/>
      <c r="BD1902" s="19"/>
      <c r="BE1902" s="19"/>
      <c r="BF1902" s="19"/>
      <c r="BG1902" s="19"/>
    </row>
    <row r="1903">
      <c r="B1903" t="s">
        <v>688</v>
      </c>
      <c r="C1903" s="19" t="n">
        <v>0.0850455084887564</v>
      </c>
      <c r="D1903" s="19" t="n">
        <v>0.100508285348533</v>
      </c>
      <c r="E1903" s="19" t="n">
        <v>0.0705769603879597</v>
      </c>
      <c r="F1903" s="19"/>
      <c r="G1903" s="19" t="n">
        <v>0.0347916082691967</v>
      </c>
      <c r="H1903" s="19" t="n">
        <v>0.110204132145141</v>
      </c>
      <c r="I1903" s="19" t="n">
        <v>0.11780839219136</v>
      </c>
      <c r="J1903" s="19" t="n">
        <v>0.0978892836247629</v>
      </c>
      <c r="K1903" s="19" t="n">
        <v>0.0602605785061229</v>
      </c>
      <c r="L1903" s="19" t="n">
        <v>0.0800017943986249</v>
      </c>
      <c r="M1903" s="19"/>
      <c r="N1903" s="19" t="n">
        <v>0.020474430214325</v>
      </c>
      <c r="O1903" s="19" t="n">
        <v>0.0945960105410842</v>
      </c>
      <c r="P1903" s="19" t="n">
        <v>0.106567429678388</v>
      </c>
      <c r="Q1903" s="19" t="n">
        <v>0.115713967931106</v>
      </c>
      <c r="R1903" s="19"/>
      <c r="S1903" s="19" t="n">
        <v>0</v>
      </c>
      <c r="T1903" s="19" t="n">
        <v>0.223129175441008</v>
      </c>
      <c r="U1903" s="19" t="n">
        <v>0</v>
      </c>
      <c r="V1903" s="19" t="n">
        <v>0.142678727853095</v>
      </c>
      <c r="W1903" s="19" t="n">
        <v>0</v>
      </c>
      <c r="X1903" s="19" t="n">
        <v>0.107408235662866</v>
      </c>
      <c r="Y1903" s="19" t="n">
        <v>0.101819292382071</v>
      </c>
      <c r="Z1903" s="19" t="n">
        <v>0</v>
      </c>
      <c r="AA1903" s="19" t="n">
        <v>0</v>
      </c>
      <c r="AB1903" s="19" t="n">
        <v>0.187089085199714</v>
      </c>
      <c r="AC1903" s="19" t="n">
        <v>0.0727646351173464</v>
      </c>
      <c r="AD1903" s="19" t="n">
        <v>0</v>
      </c>
      <c r="AE1903" s="19"/>
      <c r="AF1903" s="19" t="n">
        <v>0.109526350460676</v>
      </c>
      <c r="AG1903" s="19" t="n">
        <v>0.0302381156254379</v>
      </c>
      <c r="AH1903" s="19" t="n">
        <v>0.122753752663993</v>
      </c>
      <c r="AI1903" s="19"/>
      <c r="AJ1903" s="19" t="n">
        <v>0.0563245521040553</v>
      </c>
      <c r="AK1903" s="19" t="n">
        <v>0.0967489427802266</v>
      </c>
      <c r="AL1903" s="19" t="n">
        <v>0</v>
      </c>
      <c r="AM1903" s="19" t="n">
        <v>0</v>
      </c>
      <c r="AN1903" s="19" t="n">
        <v>0.165195896789313</v>
      </c>
      <c r="AO1903" s="19"/>
      <c r="AP1903" s="19" t="n">
        <v>0.0477486477653306</v>
      </c>
      <c r="AQ1903" s="19" t="n">
        <v>0.0864029973329421</v>
      </c>
      <c r="AR1903" s="19" t="n">
        <v>0.162902569263129</v>
      </c>
      <c r="AS1903" s="19" t="n">
        <v>0.184197293308206</v>
      </c>
      <c r="AT1903" s="19" t="n">
        <v>0</v>
      </c>
      <c r="AU1903" s="19"/>
      <c r="AV1903" s="19" t="n">
        <v>0.0934347666784969</v>
      </c>
      <c r="AW1903" s="19" t="n">
        <v>0.0476779064458533</v>
      </c>
      <c r="AX1903" s="19" t="n">
        <v>0</v>
      </c>
      <c r="AY1903" s="19" t="n">
        <v>0.260530443356131</v>
      </c>
      <c r="AZ1903" s="19" t="n">
        <v>0</v>
      </c>
      <c r="BA1903" s="19" t="n">
        <v>0.0757058679702405</v>
      </c>
      <c r="BB1903" s="19"/>
      <c r="BC1903" s="19" t="n">
        <v>0.153650987323548</v>
      </c>
      <c r="BD1903" s="19" t="n">
        <v>0.0340995204593893</v>
      </c>
      <c r="BE1903" s="19" t="n">
        <v>0.0840682373977394</v>
      </c>
      <c r="BF1903" s="19" t="n">
        <v>0</v>
      </c>
      <c r="BG1903" s="19" t="n">
        <v>0.156711765186038</v>
      </c>
    </row>
    <row r="1904">
      <c r="B1904" t="s">
        <v>689</v>
      </c>
      <c r="C1904" s="19" t="n">
        <v>0.118692928145104</v>
      </c>
      <c r="D1904" s="19" t="n">
        <v>0.0858520000740718</v>
      </c>
      <c r="E1904" s="19" t="n">
        <v>0.149422243570108</v>
      </c>
      <c r="F1904" s="19"/>
      <c r="G1904" s="19" t="n">
        <v>0.200609769442668</v>
      </c>
      <c r="H1904" s="19" t="n">
        <v>0.116847003205109</v>
      </c>
      <c r="I1904" s="19" t="n">
        <v>0.0626556572265126</v>
      </c>
      <c r="J1904" s="19" t="n">
        <v>0.0393464768050832</v>
      </c>
      <c r="K1904" s="19" t="n">
        <v>0.11220588009213</v>
      </c>
      <c r="L1904" s="19" t="n">
        <v>0.183355582241636</v>
      </c>
      <c r="M1904" s="19"/>
      <c r="N1904" s="19" t="n">
        <v>0.0953590047412288</v>
      </c>
      <c r="O1904" s="19" t="n">
        <v>0.10405955905689</v>
      </c>
      <c r="P1904" s="19" t="n">
        <v>0.173944275591126</v>
      </c>
      <c r="Q1904" s="19" t="n">
        <v>0.103000235889104</v>
      </c>
      <c r="R1904" s="19"/>
      <c r="S1904" s="19" t="n">
        <v>0.0631785087627458</v>
      </c>
      <c r="T1904" s="19" t="n">
        <v>0.0574065673249625</v>
      </c>
      <c r="U1904" s="19" t="n">
        <v>0.139662154988107</v>
      </c>
      <c r="V1904" s="19" t="n">
        <v>0.181677746417554</v>
      </c>
      <c r="W1904" s="19" t="n">
        <v>0</v>
      </c>
      <c r="X1904" s="19" t="n">
        <v>0.114496180138416</v>
      </c>
      <c r="Y1904" s="19" t="n">
        <v>0.297973524931825</v>
      </c>
      <c r="Z1904" s="19" t="n">
        <v>0.42457557373227</v>
      </c>
      <c r="AA1904" s="19" t="n">
        <v>0.136060348946613</v>
      </c>
      <c r="AB1904" s="19" t="n">
        <v>0</v>
      </c>
      <c r="AC1904" s="19" t="n">
        <v>0.0909037102259173</v>
      </c>
      <c r="AD1904" s="19" t="n">
        <v>0</v>
      </c>
      <c r="AE1904" s="19"/>
      <c r="AF1904" s="19" t="n">
        <v>0.153004653616324</v>
      </c>
      <c r="AG1904" s="19" t="n">
        <v>0.126394783637572</v>
      </c>
      <c r="AH1904" s="19" t="n">
        <v>0.0578335099382027</v>
      </c>
      <c r="AI1904" s="19"/>
      <c r="AJ1904" s="19" t="n">
        <v>0.156791066718217</v>
      </c>
      <c r="AK1904" s="19" t="n">
        <v>0.124021869182234</v>
      </c>
      <c r="AL1904" s="19" t="n">
        <v>0.270516437411888</v>
      </c>
      <c r="AM1904" s="19" t="n">
        <v>0</v>
      </c>
      <c r="AN1904" s="19" t="n">
        <v>0</v>
      </c>
      <c r="AO1904" s="19"/>
      <c r="AP1904" s="19" t="n">
        <v>0.10924107978144</v>
      </c>
      <c r="AQ1904" s="19" t="n">
        <v>0.14006733626652</v>
      </c>
      <c r="AR1904" s="19" t="n">
        <v>0.220707401506046</v>
      </c>
      <c r="AS1904" s="19" t="n">
        <v>0.131600852577005</v>
      </c>
      <c r="AT1904" s="19" t="n">
        <v>0.312563027872988</v>
      </c>
      <c r="AU1904" s="19"/>
      <c r="AV1904" s="19" t="n">
        <v>0.124123491781693</v>
      </c>
      <c r="AW1904" s="19" t="n">
        <v>0.109079235237426</v>
      </c>
      <c r="AX1904" s="19" t="n">
        <v>0.47076186610787</v>
      </c>
      <c r="AY1904" s="19" t="n">
        <v>0.0709863300399611</v>
      </c>
      <c r="AZ1904" s="19" t="n">
        <v>0.351796089474153</v>
      </c>
      <c r="BA1904" s="19" t="n">
        <v>0</v>
      </c>
      <c r="BB1904" s="19"/>
      <c r="BC1904" s="19" t="n">
        <v>0.0310809700704041</v>
      </c>
      <c r="BD1904" s="19" t="n">
        <v>0.138400215703945</v>
      </c>
      <c r="BE1904" s="19" t="n">
        <v>0.171460421847905</v>
      </c>
      <c r="BF1904" s="19" t="n">
        <v>0.132069797831156</v>
      </c>
      <c r="BG1904" s="19" t="n">
        <v>0</v>
      </c>
    </row>
    <row r="1905">
      <c r="B1905" t="s">
        <v>690</v>
      </c>
      <c r="C1905" s="19" t="n">
        <v>0.111261486519407</v>
      </c>
      <c r="D1905" s="19" t="n">
        <v>0.0992344996678462</v>
      </c>
      <c r="E1905" s="19" t="n">
        <v>0.122515159733959</v>
      </c>
      <c r="F1905" s="19"/>
      <c r="G1905" s="19" t="n">
        <v>0.314451383786265</v>
      </c>
      <c r="H1905" s="19" t="n">
        <v>0.248464254625566</v>
      </c>
      <c r="I1905" s="19" t="n">
        <v>0.0509008958302716</v>
      </c>
      <c r="J1905" s="19" t="n">
        <v>0.0462489674113288</v>
      </c>
      <c r="K1905" s="19" t="n">
        <v>0.0572699319775116</v>
      </c>
      <c r="L1905" s="19" t="n">
        <v>0</v>
      </c>
      <c r="M1905" s="19"/>
      <c r="N1905" s="19" t="n">
        <v>0.199546941812624</v>
      </c>
      <c r="O1905" s="19" t="n">
        <v>0.10538043701041</v>
      </c>
      <c r="P1905" s="19" t="n">
        <v>0.0656563984078418</v>
      </c>
      <c r="Q1905" s="19" t="n">
        <v>0.0772000927182789</v>
      </c>
      <c r="R1905" s="19"/>
      <c r="S1905" s="19" t="n">
        <v>0.210688864551441</v>
      </c>
      <c r="T1905" s="19" t="n">
        <v>0.122402183840305</v>
      </c>
      <c r="U1905" s="19" t="n">
        <v>0.152774098334922</v>
      </c>
      <c r="V1905" s="19" t="n">
        <v>0.17533414750236</v>
      </c>
      <c r="W1905" s="19" t="n">
        <v>0.163615610886437</v>
      </c>
      <c r="X1905" s="19" t="n">
        <v>0.0899508637961712</v>
      </c>
      <c r="Y1905" s="19" t="n">
        <v>0.0883657757358657</v>
      </c>
      <c r="Z1905" s="19" t="n">
        <v>0</v>
      </c>
      <c r="AA1905" s="19" t="n">
        <v>0.0325303108629555</v>
      </c>
      <c r="AB1905" s="19" t="n">
        <v>0.0956833491044732</v>
      </c>
      <c r="AC1905" s="19" t="n">
        <v>0.112458229156515</v>
      </c>
      <c r="AD1905" s="19" t="n">
        <v>0</v>
      </c>
      <c r="AE1905" s="19"/>
      <c r="AF1905" s="19" t="n">
        <v>0.0468818816326672</v>
      </c>
      <c r="AG1905" s="19" t="n">
        <v>0.10870905429365</v>
      </c>
      <c r="AH1905" s="19" t="n">
        <v>0.181522549585126</v>
      </c>
      <c r="AI1905" s="19"/>
      <c r="AJ1905" s="19" t="n">
        <v>0.0288253198693132</v>
      </c>
      <c r="AK1905" s="19" t="n">
        <v>0.103389807686652</v>
      </c>
      <c r="AL1905" s="19" t="n">
        <v>0.548540540728544</v>
      </c>
      <c r="AM1905" s="19" t="n">
        <v>0</v>
      </c>
      <c r="AN1905" s="19" t="n">
        <v>0.0972813511579016</v>
      </c>
      <c r="AO1905" s="19"/>
      <c r="AP1905" s="19" t="n">
        <v>0.090396230728109</v>
      </c>
      <c r="AQ1905" s="19" t="n">
        <v>0.182539894533488</v>
      </c>
      <c r="AR1905" s="19" t="n">
        <v>0.159467017266744</v>
      </c>
      <c r="AS1905" s="19" t="n">
        <v>0</v>
      </c>
      <c r="AT1905" s="19" t="n">
        <v>0.165412780700119</v>
      </c>
      <c r="AU1905" s="19"/>
      <c r="AV1905" s="19" t="n">
        <v>0.196508323660784</v>
      </c>
      <c r="AW1905" s="19" t="n">
        <v>0.0902623054980394</v>
      </c>
      <c r="AX1905" s="19" t="n">
        <v>0.177184213006951</v>
      </c>
      <c r="AY1905" s="19" t="n">
        <v>0</v>
      </c>
      <c r="AZ1905" s="19" t="n">
        <v>0.120735293487402</v>
      </c>
      <c r="BA1905" s="19" t="n">
        <v>0</v>
      </c>
      <c r="BB1905" s="19"/>
      <c r="BC1905" s="19" t="n">
        <v>0.0485525337157808</v>
      </c>
      <c r="BD1905" s="19" t="n">
        <v>0.131787211630023</v>
      </c>
      <c r="BE1905" s="19" t="n">
        <v>0.0296712865334142</v>
      </c>
      <c r="BF1905" s="19" t="n">
        <v>0.295363305061755</v>
      </c>
      <c r="BG1905" s="19" t="n">
        <v>0.430382142927903</v>
      </c>
    </row>
    <row r="1906">
      <c r="B1906" t="s">
        <v>691</v>
      </c>
      <c r="C1906" s="19" t="n">
        <v>0.127543158831411</v>
      </c>
      <c r="D1906" s="19" t="n">
        <v>0.195367920157241</v>
      </c>
      <c r="E1906" s="19" t="n">
        <v>0.0640794077492528</v>
      </c>
      <c r="F1906" s="19"/>
      <c r="G1906" s="19" t="n">
        <v>0</v>
      </c>
      <c r="H1906" s="19" t="n">
        <v>0.0970567993830673</v>
      </c>
      <c r="I1906" s="19" t="n">
        <v>0.117500806974915</v>
      </c>
      <c r="J1906" s="19" t="n">
        <v>0.0853819079891428</v>
      </c>
      <c r="K1906" s="19" t="n">
        <v>0.221103885088591</v>
      </c>
      <c r="L1906" s="19" t="n">
        <v>0.218767864455915</v>
      </c>
      <c r="M1906" s="19"/>
      <c r="N1906" s="19" t="n">
        <v>0.144168257510335</v>
      </c>
      <c r="O1906" s="19" t="n">
        <v>0.10808125482577</v>
      </c>
      <c r="P1906" s="19" t="n">
        <v>0.0332808395788142</v>
      </c>
      <c r="Q1906" s="19" t="n">
        <v>0.232552500830462</v>
      </c>
      <c r="R1906" s="19"/>
      <c r="S1906" s="19" t="n">
        <v>0.0744750776785572</v>
      </c>
      <c r="T1906" s="19" t="n">
        <v>0.170244775638945</v>
      </c>
      <c r="U1906" s="19" t="n">
        <v>0.128202531837357</v>
      </c>
      <c r="V1906" s="19" t="n">
        <v>0.158596938482201</v>
      </c>
      <c r="W1906" s="19" t="n">
        <v>0</v>
      </c>
      <c r="X1906" s="19" t="n">
        <v>0.332847085518955</v>
      </c>
      <c r="Y1906" s="19" t="n">
        <v>0</v>
      </c>
      <c r="Z1906" s="19" t="n">
        <v>0</v>
      </c>
      <c r="AA1906" s="19" t="n">
        <v>0.103575435742758</v>
      </c>
      <c r="AB1906" s="19" t="n">
        <v>0.275332500764029</v>
      </c>
      <c r="AC1906" s="19" t="n">
        <v>0</v>
      </c>
      <c r="AD1906" s="19" t="n">
        <v>0</v>
      </c>
      <c r="AE1906" s="19"/>
      <c r="AF1906" s="19" t="n">
        <v>0.100887611687765</v>
      </c>
      <c r="AG1906" s="19" t="n">
        <v>0.184175959281565</v>
      </c>
      <c r="AH1906" s="19" t="n">
        <v>0.16224947721753</v>
      </c>
      <c r="AI1906" s="19"/>
      <c r="AJ1906" s="19" t="n">
        <v>0.0920448688681144</v>
      </c>
      <c r="AK1906" s="19" t="n">
        <v>0.115166579110818</v>
      </c>
      <c r="AL1906" s="19" t="n">
        <v>0</v>
      </c>
      <c r="AM1906" s="19" t="n">
        <v>0</v>
      </c>
      <c r="AN1906" s="19" t="n">
        <v>0.246451788480106</v>
      </c>
      <c r="AO1906" s="19"/>
      <c r="AP1906" s="19" t="n">
        <v>0.0994972397888305</v>
      </c>
      <c r="AQ1906" s="19" t="n">
        <v>0.110157132293662</v>
      </c>
      <c r="AR1906" s="19" t="n">
        <v>0.148473605614528</v>
      </c>
      <c r="AS1906" s="19" t="n">
        <v>0</v>
      </c>
      <c r="AT1906" s="19" t="n">
        <v>0</v>
      </c>
      <c r="AU1906" s="19"/>
      <c r="AV1906" s="19" t="n">
        <v>0.142653851319285</v>
      </c>
      <c r="AW1906" s="19" t="n">
        <v>0.0857550328986327</v>
      </c>
      <c r="AX1906" s="19" t="n">
        <v>0</v>
      </c>
      <c r="AY1906" s="19" t="n">
        <v>0.099828839529039</v>
      </c>
      <c r="AZ1906" s="19" t="n">
        <v>0.1045491397137</v>
      </c>
      <c r="BA1906" s="19" t="n">
        <v>0.0760154268575182</v>
      </c>
      <c r="BB1906" s="19"/>
      <c r="BC1906" s="19" t="n">
        <v>0.222980829907336</v>
      </c>
      <c r="BD1906" s="19" t="n">
        <v>0.0307312560637313</v>
      </c>
      <c r="BE1906" s="19" t="n">
        <v>0.122206560449946</v>
      </c>
      <c r="BF1906" s="19" t="n">
        <v>0.121632451980724</v>
      </c>
      <c r="BG1906" s="19" t="n">
        <v>0.227417918200493</v>
      </c>
    </row>
    <row r="1907">
      <c r="B1907" t="s">
        <v>692</v>
      </c>
      <c r="C1907" s="19" t="n">
        <v>0.0918690039735484</v>
      </c>
      <c r="D1907" s="19" t="n">
        <v>0.0899504038304607</v>
      </c>
      <c r="E1907" s="19" t="n">
        <v>0.0936642415759657</v>
      </c>
      <c r="F1907" s="19"/>
      <c r="G1907" s="19" t="n">
        <v>0.113975316227162</v>
      </c>
      <c r="H1907" s="19" t="n">
        <v>0.0508126332305227</v>
      </c>
      <c r="I1907" s="19" t="n">
        <v>0</v>
      </c>
      <c r="J1907" s="19" t="n">
        <v>0.085515540939714</v>
      </c>
      <c r="K1907" s="19" t="n">
        <v>0.0476138928850015</v>
      </c>
      <c r="L1907" s="19" t="n">
        <v>0.214678818354094</v>
      </c>
      <c r="M1907" s="19"/>
      <c r="N1907" s="19" t="n">
        <v>0.110373226703799</v>
      </c>
      <c r="O1907" s="19" t="n">
        <v>0.0741133931073024</v>
      </c>
      <c r="P1907" s="19" t="n">
        <v>0.0288059304806258</v>
      </c>
      <c r="Q1907" s="19" t="n">
        <v>0.160577381659674</v>
      </c>
      <c r="R1907" s="19"/>
      <c r="S1907" s="19" t="n">
        <v>0</v>
      </c>
      <c r="T1907" s="19" t="n">
        <v>0.15524349129664</v>
      </c>
      <c r="U1907" s="19" t="n">
        <v>0.139046292852521</v>
      </c>
      <c r="V1907" s="19" t="n">
        <v>0</v>
      </c>
      <c r="W1907" s="19" t="n">
        <v>0</v>
      </c>
      <c r="X1907" s="19" t="n">
        <v>0.130351652309169</v>
      </c>
      <c r="Y1907" s="19" t="n">
        <v>0.0868128854128495</v>
      </c>
      <c r="Z1907" s="19" t="n">
        <v>0</v>
      </c>
      <c r="AA1907" s="19" t="n">
        <v>0.097343628879619</v>
      </c>
      <c r="AB1907" s="19" t="n">
        <v>0.080535306353109</v>
      </c>
      <c r="AC1907" s="19" t="n">
        <v>0.238446949373705</v>
      </c>
      <c r="AD1907" s="19" t="n">
        <v>0</v>
      </c>
      <c r="AE1907" s="19"/>
      <c r="AF1907" s="19" t="n">
        <v>0.11475105866795</v>
      </c>
      <c r="AG1907" s="19" t="n">
        <v>0.115125903375413</v>
      </c>
      <c r="AH1907" s="19" t="n">
        <v>0</v>
      </c>
      <c r="AI1907" s="19"/>
      <c r="AJ1907" s="19" t="n">
        <v>0.145762030376647</v>
      </c>
      <c r="AK1907" s="19" t="n">
        <v>0.0668986619117141</v>
      </c>
      <c r="AL1907" s="19" t="n">
        <v>0.180943021859569</v>
      </c>
      <c r="AM1907" s="19" t="n">
        <v>0</v>
      </c>
      <c r="AN1907" s="19" t="n">
        <v>0</v>
      </c>
      <c r="AO1907" s="19"/>
      <c r="AP1907" s="19" t="n">
        <v>0.0474043052031215</v>
      </c>
      <c r="AQ1907" s="19" t="n">
        <v>0.0429108658081154</v>
      </c>
      <c r="AR1907" s="19" t="n">
        <v>0.147626756279033</v>
      </c>
      <c r="AS1907" s="19" t="n">
        <v>0.257261405232341</v>
      </c>
      <c r="AT1907" s="19" t="n">
        <v>0.165859743271741</v>
      </c>
      <c r="AU1907" s="19"/>
      <c r="AV1907" s="19" t="n">
        <v>0.0521354285209038</v>
      </c>
      <c r="AW1907" s="19" t="n">
        <v>0.047334074039394</v>
      </c>
      <c r="AX1907" s="19" t="n">
        <v>0.164028468572381</v>
      </c>
      <c r="AY1907" s="19" t="n">
        <v>0.331059450754023</v>
      </c>
      <c r="AZ1907" s="19" t="n">
        <v>0</v>
      </c>
      <c r="BA1907" s="19" t="n">
        <v>0.0655436615349279</v>
      </c>
      <c r="BB1907" s="19"/>
      <c r="BC1907" s="19" t="n">
        <v>0.13187935289991</v>
      </c>
      <c r="BD1907" s="19" t="n">
        <v>0.103561934178506</v>
      </c>
      <c r="BE1907" s="19" t="n">
        <v>0.119216281783596</v>
      </c>
      <c r="BF1907" s="19" t="n">
        <v>0</v>
      </c>
      <c r="BG1907" s="19" t="n">
        <v>0</v>
      </c>
    </row>
    <row r="1908">
      <c r="B1908" t="s">
        <v>598</v>
      </c>
      <c r="C1908" s="19" t="n">
        <v>0.105791852905975</v>
      </c>
      <c r="D1908" s="19" t="n">
        <v>0.0584480963019569</v>
      </c>
      <c r="E1908" s="19" t="n">
        <v>0.150091491056967</v>
      </c>
      <c r="F1908" s="19"/>
      <c r="G1908" s="19" t="n">
        <v>0.0663501029022572</v>
      </c>
      <c r="H1908" s="19" t="n">
        <v>0.0943715342647465</v>
      </c>
      <c r="I1908" s="19" t="n">
        <v>0.175828946087055</v>
      </c>
      <c r="J1908" s="19" t="n">
        <v>0.145643731313889</v>
      </c>
      <c r="K1908" s="19" t="n">
        <v>0.12366923794881</v>
      </c>
      <c r="L1908" s="19" t="n">
        <v>0.0424060290651525</v>
      </c>
      <c r="M1908" s="19"/>
      <c r="N1908" s="19" t="n">
        <v>0.152802554647761</v>
      </c>
      <c r="O1908" s="19" t="n">
        <v>0.0956091607140287</v>
      </c>
      <c r="P1908" s="19" t="n">
        <v>0.174591255164419</v>
      </c>
      <c r="Q1908" s="19" t="n">
        <v>0</v>
      </c>
      <c r="R1908" s="19"/>
      <c r="S1908" s="19" t="n">
        <v>0.250386491509957</v>
      </c>
      <c r="T1908" s="19" t="n">
        <v>0.220179514993459</v>
      </c>
      <c r="U1908" s="19" t="n">
        <v>0</v>
      </c>
      <c r="V1908" s="19" t="n">
        <v>0</v>
      </c>
      <c r="W1908" s="19" t="n">
        <v>0.184674838631549</v>
      </c>
      <c r="X1908" s="19" t="n">
        <v>0.102680100837772</v>
      </c>
      <c r="Y1908" s="19" t="n">
        <v>0</v>
      </c>
      <c r="Z1908" s="19" t="n">
        <v>0</v>
      </c>
      <c r="AA1908" s="19" t="n">
        <v>0.0456799010981009</v>
      </c>
      <c r="AB1908" s="19" t="n">
        <v>0.070374045066843</v>
      </c>
      <c r="AC1908" s="19" t="n">
        <v>0.131732462912564</v>
      </c>
      <c r="AD1908" s="19" t="n">
        <v>0</v>
      </c>
      <c r="AE1908" s="19"/>
      <c r="AF1908" s="19" t="n">
        <v>0.0495833394024076</v>
      </c>
      <c r="AG1908" s="19" t="n">
        <v>0.153409866944075</v>
      </c>
      <c r="AH1908" s="19" t="n">
        <v>0.157913181493703</v>
      </c>
      <c r="AI1908" s="19"/>
      <c r="AJ1908" s="19" t="n">
        <v>0.14618995170272</v>
      </c>
      <c r="AK1908" s="19" t="n">
        <v>0.0885749110148368</v>
      </c>
      <c r="AL1908" s="19" t="n">
        <v>0</v>
      </c>
      <c r="AM1908" s="19" t="n">
        <v>0</v>
      </c>
      <c r="AN1908" s="19" t="n">
        <v>0.0684312859597388</v>
      </c>
      <c r="AO1908" s="19"/>
      <c r="AP1908" s="19" t="n">
        <v>0.20171666794603</v>
      </c>
      <c r="AQ1908" s="19" t="n">
        <v>0.0771767793350692</v>
      </c>
      <c r="AR1908" s="19" t="n">
        <v>0.160822650070519</v>
      </c>
      <c r="AS1908" s="19" t="n">
        <v>0.122225970563336</v>
      </c>
      <c r="AT1908" s="19" t="n">
        <v>0.150716886267388</v>
      </c>
      <c r="AU1908" s="19"/>
      <c r="AV1908" s="19" t="n">
        <v>0.0556517183801651</v>
      </c>
      <c r="AW1908" s="19" t="n">
        <v>0.157761993697675</v>
      </c>
      <c r="AX1908" s="19" t="n">
        <v>0.188025452312798</v>
      </c>
      <c r="AY1908" s="19" t="n">
        <v>0</v>
      </c>
      <c r="AZ1908" s="19" t="n">
        <v>0.110008715287787</v>
      </c>
      <c r="BA1908" s="19" t="n">
        <v>0.192970064855865</v>
      </c>
      <c r="BB1908" s="19"/>
      <c r="BC1908" s="19" t="n">
        <v>0.0750599104282673</v>
      </c>
      <c r="BD1908" s="19" t="n">
        <v>0.165168810739137</v>
      </c>
      <c r="BE1908" s="19" t="n">
        <v>0.0945136015749407</v>
      </c>
      <c r="BF1908" s="19" t="n">
        <v>0.121452040622811</v>
      </c>
      <c r="BG1908" s="19" t="n">
        <v>0</v>
      </c>
    </row>
    <row r="1909">
      <c r="B1909" t="s">
        <v>693</v>
      </c>
      <c r="C1909" s="19" t="n">
        <v>0.328038567407694</v>
      </c>
      <c r="D1909" s="19" t="n">
        <v>0.323692964932339</v>
      </c>
      <c r="E1909" s="19" t="n">
        <v>0.332104755454755</v>
      </c>
      <c r="F1909" s="19"/>
      <c r="G1909" s="19" t="n">
        <v>0.269821819372452</v>
      </c>
      <c r="H1909" s="19" t="n">
        <v>0.282243643145848</v>
      </c>
      <c r="I1909" s="19" t="n">
        <v>0.41315082837432</v>
      </c>
      <c r="J1909" s="19" t="n">
        <v>0.418510966265803</v>
      </c>
      <c r="K1909" s="19" t="n">
        <v>0.328963220999811</v>
      </c>
      <c r="L1909" s="19" t="n">
        <v>0.260789911484577</v>
      </c>
      <c r="M1909" s="19"/>
      <c r="N1909" s="19" t="n">
        <v>0.277275584369927</v>
      </c>
      <c r="O1909" s="19" t="n">
        <v>0.357154782999936</v>
      </c>
      <c r="P1909" s="19" t="n">
        <v>0.417153871098786</v>
      </c>
      <c r="Q1909" s="19" t="n">
        <v>0.250655020815688</v>
      </c>
      <c r="R1909" s="19"/>
      <c r="S1909" s="19" t="n">
        <v>0.26684869046631</v>
      </c>
      <c r="T1909" s="19" t="n">
        <v>0.0513942914646814</v>
      </c>
      <c r="U1909" s="19" t="n">
        <v>0.440314921987093</v>
      </c>
      <c r="V1909" s="19" t="n">
        <v>0.341712439744791</v>
      </c>
      <c r="W1909" s="19" t="n">
        <v>0.651709550482014</v>
      </c>
      <c r="X1909" s="19" t="n">
        <v>0.122265881736651</v>
      </c>
      <c r="Y1909" s="19" t="n">
        <v>0.425028521537389</v>
      </c>
      <c r="Z1909" s="19" t="n">
        <v>0.57542442626773</v>
      </c>
      <c r="AA1909" s="19" t="n">
        <v>0.531348468584946</v>
      </c>
      <c r="AB1909" s="19" t="n">
        <v>0.290985713511831</v>
      </c>
      <c r="AC1909" s="19" t="n">
        <v>0.353694013213953</v>
      </c>
      <c r="AD1909" s="19" t="n">
        <v>0</v>
      </c>
      <c r="AE1909" s="19"/>
      <c r="AF1909" s="19" t="n">
        <v>0.3828804322315</v>
      </c>
      <c r="AG1909" s="19" t="n">
        <v>0.257091962051324</v>
      </c>
      <c r="AH1909" s="19" t="n">
        <v>0.273313236787279</v>
      </c>
      <c r="AI1909" s="19"/>
      <c r="AJ1909" s="19" t="n">
        <v>0.374062210360932</v>
      </c>
      <c r="AK1909" s="19" t="n">
        <v>0.378928926627706</v>
      </c>
      <c r="AL1909" s="19" t="n">
        <v>0</v>
      </c>
      <c r="AM1909" s="19" t="n">
        <v>0</v>
      </c>
      <c r="AN1909" s="19" t="n">
        <v>0.338141170050573</v>
      </c>
      <c r="AO1909" s="19"/>
      <c r="AP1909" s="19" t="n">
        <v>0.354968322574421</v>
      </c>
      <c r="AQ1909" s="19" t="n">
        <v>0.360744994430204</v>
      </c>
      <c r="AR1909" s="19" t="n">
        <v>0</v>
      </c>
      <c r="AS1909" s="19" t="n">
        <v>0.304714478319112</v>
      </c>
      <c r="AT1909" s="19" t="n">
        <v>0.205447561887765</v>
      </c>
      <c r="AU1909" s="19"/>
      <c r="AV1909" s="19" t="n">
        <v>0.335492419658671</v>
      </c>
      <c r="AW1909" s="19" t="n">
        <v>0.413174581964002</v>
      </c>
      <c r="AX1909" s="19" t="n">
        <v>0</v>
      </c>
      <c r="AY1909" s="19" t="n">
        <v>0.237594936320846</v>
      </c>
      <c r="AZ1909" s="19" t="n">
        <v>0.312910762036958</v>
      </c>
      <c r="BA1909" s="19" t="n">
        <v>0.534572313742838</v>
      </c>
      <c r="BB1909" s="19"/>
      <c r="BC1909" s="19" t="n">
        <v>0.307039607204538</v>
      </c>
      <c r="BD1909" s="19" t="n">
        <v>0.363488989566389</v>
      </c>
      <c r="BE1909" s="19" t="n">
        <v>0.320977998419958</v>
      </c>
      <c r="BF1909" s="19" t="n">
        <v>0.329482404503554</v>
      </c>
      <c r="BG1909" s="19" t="n">
        <v>0.185488173685566</v>
      </c>
    </row>
    <row r="1910">
      <c r="B1910" t="s">
        <v>100</v>
      </c>
      <c r="C1910" s="19" t="n">
        <v>0.0317574937281045</v>
      </c>
      <c r="D1910" s="19" t="n">
        <v>0.046945829687551</v>
      </c>
      <c r="E1910" s="19" t="n">
        <v>0.0175457404710323</v>
      </c>
      <c r="F1910" s="19"/>
      <c r="G1910" s="19" t="n">
        <v>0</v>
      </c>
      <c r="H1910" s="19" t="n">
        <v>0</v>
      </c>
      <c r="I1910" s="19" t="n">
        <v>0.0621544733155669</v>
      </c>
      <c r="J1910" s="19" t="n">
        <v>0.0814631256502757</v>
      </c>
      <c r="K1910" s="19" t="n">
        <v>0.048913372502021</v>
      </c>
      <c r="L1910" s="19" t="n">
        <v>0</v>
      </c>
      <c r="M1910" s="19"/>
      <c r="N1910" s="19" t="n">
        <v>0</v>
      </c>
      <c r="O1910" s="19" t="n">
        <v>0.0610054017445789</v>
      </c>
      <c r="P1910" s="19" t="n">
        <v>0</v>
      </c>
      <c r="Q1910" s="19" t="n">
        <v>0.0603008001556867</v>
      </c>
      <c r="R1910" s="19"/>
      <c r="S1910" s="19" t="n">
        <v>0.134422367030989</v>
      </c>
      <c r="T1910" s="19" t="n">
        <v>0</v>
      </c>
      <c r="U1910" s="19" t="n">
        <v>0</v>
      </c>
      <c r="V1910" s="19" t="n">
        <v>0</v>
      </c>
      <c r="W1910" s="19" t="n">
        <v>0</v>
      </c>
      <c r="X1910" s="19" t="n">
        <v>0</v>
      </c>
      <c r="Y1910" s="19" t="n">
        <v>0</v>
      </c>
      <c r="Z1910" s="19" t="n">
        <v>0</v>
      </c>
      <c r="AA1910" s="19" t="n">
        <v>0.0534619058850077</v>
      </c>
      <c r="AB1910" s="19" t="n">
        <v>0</v>
      </c>
      <c r="AC1910" s="19" t="n">
        <v>0</v>
      </c>
      <c r="AD1910" s="19" t="n">
        <v>1</v>
      </c>
      <c r="AE1910" s="19"/>
      <c r="AF1910" s="19" t="n">
        <v>0.042484672300711</v>
      </c>
      <c r="AG1910" s="19" t="n">
        <v>0.0248543547909633</v>
      </c>
      <c r="AH1910" s="19" t="n">
        <v>0.0444142923141664</v>
      </c>
      <c r="AI1910" s="19"/>
      <c r="AJ1910" s="19" t="n">
        <v>0</v>
      </c>
      <c r="AK1910" s="19" t="n">
        <v>0.0262703016858121</v>
      </c>
      <c r="AL1910" s="19" t="n">
        <v>0</v>
      </c>
      <c r="AM1910" s="19" t="n">
        <v>1</v>
      </c>
      <c r="AN1910" s="19" t="n">
        <v>0.0844985075623669</v>
      </c>
      <c r="AO1910" s="19"/>
      <c r="AP1910" s="19" t="n">
        <v>0.0490275062127167</v>
      </c>
      <c r="AQ1910" s="19" t="n">
        <v>0</v>
      </c>
      <c r="AR1910" s="19" t="n">
        <v>0</v>
      </c>
      <c r="AS1910" s="19" t="n">
        <v>0</v>
      </c>
      <c r="AT1910" s="19" t="n">
        <v>0</v>
      </c>
      <c r="AU1910" s="19"/>
      <c r="AV1910" s="19" t="n">
        <v>0</v>
      </c>
      <c r="AW1910" s="19" t="n">
        <v>0.0489548702189768</v>
      </c>
      <c r="AX1910" s="19" t="n">
        <v>0</v>
      </c>
      <c r="AY1910" s="19" t="n">
        <v>0</v>
      </c>
      <c r="AZ1910" s="19" t="n">
        <v>0</v>
      </c>
      <c r="BA1910" s="19" t="n">
        <v>0.0551926650386103</v>
      </c>
      <c r="BB1910" s="19"/>
      <c r="BC1910" s="19" t="n">
        <v>0.0297558084502157</v>
      </c>
      <c r="BD1910" s="19" t="n">
        <v>0.032762061658879</v>
      </c>
      <c r="BE1910" s="19" t="n">
        <v>0.0578856119924997</v>
      </c>
      <c r="BF1910" s="19" t="n">
        <v>0</v>
      </c>
      <c r="BG1910" s="19" t="n">
        <v>0</v>
      </c>
    </row>
    <row r="1911">
      <c r="C1911" s="19"/>
      <c r="D1911" s="19"/>
      <c r="E1911" s="19"/>
      <c r="F1911" s="19"/>
      <c r="G1911" s="19"/>
      <c r="H1911" s="19"/>
      <c r="I1911" s="19"/>
      <c r="J1911" s="19"/>
      <c r="K1911" s="19"/>
      <c r="L1911" s="19"/>
      <c r="M1911" s="19"/>
      <c r="N1911" s="19"/>
      <c r="O1911" s="19"/>
      <c r="P1911" s="19"/>
      <c r="Q1911" s="19"/>
      <c r="R1911" s="19"/>
      <c r="S1911" s="19"/>
      <c r="T1911" s="19"/>
      <c r="U1911" s="19"/>
      <c r="V1911" s="19"/>
      <c r="W1911" s="19"/>
      <c r="X1911" s="19"/>
      <c r="Y1911" s="19"/>
      <c r="Z1911" s="19"/>
      <c r="AA1911" s="19"/>
      <c r="AB1911" s="19"/>
      <c r="AC1911" s="19"/>
      <c r="AD1911" s="19"/>
      <c r="AE1911" s="19"/>
      <c r="AF1911" s="19"/>
      <c r="AG1911" s="19"/>
      <c r="AH1911" s="19"/>
      <c r="AI1911" s="19"/>
      <c r="AJ1911" s="19"/>
      <c r="AK1911" s="19"/>
      <c r="AL1911" s="19"/>
      <c r="AM1911" s="19"/>
      <c r="AN1911" s="19"/>
      <c r="AO1911" s="19"/>
      <c r="AP1911" s="19"/>
      <c r="AQ1911" s="19"/>
      <c r="AR1911" s="19"/>
      <c r="AS1911" s="19"/>
      <c r="AT1911" s="19"/>
      <c r="AU1911" s="19"/>
      <c r="AV1911" s="19"/>
      <c r="AW1911" s="19"/>
      <c r="AX1911" s="19"/>
      <c r="AY1911" s="19"/>
      <c r="AZ1911" s="19"/>
      <c r="BA1911" s="19"/>
      <c r="BB1911" s="19"/>
      <c r="BC1911" s="19"/>
      <c r="BD1911" s="19"/>
      <c r="BE1911" s="19"/>
      <c r="BF1911" s="19"/>
      <c r="BG1911" s="19"/>
    </row>
    <row r="1912">
      <c r="B1912" s="7" t="s">
        <v>698</v>
      </c>
      <c r="C1912" s="19"/>
      <c r="D1912" s="19"/>
      <c r="E1912" s="19"/>
      <c r="F1912" s="19"/>
      <c r="G1912" s="19"/>
      <c r="H1912" s="19"/>
      <c r="I1912" s="19"/>
      <c r="J1912" s="19"/>
      <c r="K1912" s="19"/>
      <c r="L1912" s="19"/>
      <c r="M1912" s="19"/>
      <c r="N1912" s="19"/>
      <c r="O1912" s="19"/>
      <c r="P1912" s="19"/>
      <c r="Q1912" s="19"/>
      <c r="R1912" s="19"/>
      <c r="S1912" s="19"/>
      <c r="T1912" s="19"/>
      <c r="U1912" s="19"/>
      <c r="V1912" s="19"/>
      <c r="W1912" s="19"/>
      <c r="X1912" s="19"/>
      <c r="Y1912" s="19"/>
      <c r="Z1912" s="19"/>
      <c r="AA1912" s="19"/>
      <c r="AB1912" s="19"/>
      <c r="AC1912" s="19"/>
      <c r="AD1912" s="19"/>
      <c r="AE1912" s="19"/>
      <c r="AF1912" s="19"/>
      <c r="AG1912" s="19"/>
      <c r="AH1912" s="19"/>
      <c r="AI1912" s="19"/>
      <c r="AJ1912" s="19"/>
      <c r="AK1912" s="19"/>
      <c r="AL1912" s="19"/>
      <c r="AM1912" s="19"/>
      <c r="AN1912" s="19"/>
      <c r="AO1912" s="19"/>
      <c r="AP1912" s="19"/>
      <c r="AQ1912" s="19"/>
      <c r="AR1912" s="19"/>
      <c r="AS1912" s="19"/>
      <c r="AT1912" s="19"/>
      <c r="AU1912" s="19"/>
      <c r="AV1912" s="19"/>
      <c r="AW1912" s="19"/>
      <c r="AX1912" s="19"/>
      <c r="AY1912" s="19"/>
      <c r="AZ1912" s="19"/>
      <c r="BA1912" s="19"/>
      <c r="BB1912" s="19"/>
      <c r="BC1912" s="19"/>
      <c r="BD1912" s="19"/>
      <c r="BE1912" s="19"/>
      <c r="BF1912" s="19"/>
      <c r="BG1912" s="19"/>
    </row>
    <row r="1913">
      <c r="B1913" s="26" t="s">
        <v>331</v>
      </c>
      <c r="C1913" s="19"/>
      <c r="D1913" s="19"/>
      <c r="E1913" s="19"/>
      <c r="F1913" s="19"/>
      <c r="G1913" s="19"/>
      <c r="H1913" s="19"/>
      <c r="I1913" s="19"/>
      <c r="J1913" s="19"/>
      <c r="K1913" s="19"/>
      <c r="L1913" s="19"/>
      <c r="M1913" s="19"/>
      <c r="N1913" s="19"/>
      <c r="O1913" s="19"/>
      <c r="P1913" s="19"/>
      <c r="Q1913" s="19"/>
      <c r="R1913" s="19"/>
      <c r="S1913" s="19"/>
      <c r="T1913" s="19"/>
      <c r="U1913" s="19"/>
      <c r="V1913" s="19"/>
      <c r="W1913" s="19"/>
      <c r="X1913" s="19"/>
      <c r="Y1913" s="19"/>
      <c r="Z1913" s="19"/>
      <c r="AA1913" s="19"/>
      <c r="AB1913" s="19"/>
      <c r="AC1913" s="19"/>
      <c r="AD1913" s="19"/>
      <c r="AE1913" s="19"/>
      <c r="AF1913" s="19"/>
      <c r="AG1913" s="19"/>
      <c r="AH1913" s="19"/>
      <c r="AI1913" s="19"/>
      <c r="AJ1913" s="19"/>
      <c r="AK1913" s="19"/>
      <c r="AL1913" s="19"/>
      <c r="AM1913" s="19"/>
      <c r="AN1913" s="19"/>
      <c r="AO1913" s="19"/>
      <c r="AP1913" s="19"/>
      <c r="AQ1913" s="19"/>
      <c r="AR1913" s="19"/>
      <c r="AS1913" s="19"/>
      <c r="AT1913" s="19"/>
      <c r="AU1913" s="19"/>
      <c r="AV1913" s="19"/>
      <c r="AW1913" s="19"/>
      <c r="AX1913" s="19"/>
      <c r="AY1913" s="19"/>
      <c r="AZ1913" s="19"/>
      <c r="BA1913" s="19"/>
      <c r="BB1913" s="19"/>
      <c r="BC1913" s="19"/>
      <c r="BD1913" s="19"/>
      <c r="BE1913" s="19"/>
      <c r="BF1913" s="19"/>
      <c r="BG1913" s="19"/>
    </row>
    <row r="1914">
      <c r="B1914" t="s">
        <v>688</v>
      </c>
      <c r="C1914" s="19" t="n">
        <v>0.340542604197981</v>
      </c>
      <c r="D1914" s="19" t="n">
        <v>0.230966873663053</v>
      </c>
      <c r="E1914" s="19" t="n">
        <v>0.41539826190799</v>
      </c>
      <c r="F1914" s="19"/>
      <c r="G1914" s="19" t="n">
        <v>0.281853302959245</v>
      </c>
      <c r="H1914" s="19" t="n">
        <v>0.299551229414501</v>
      </c>
      <c r="I1914" s="19" t="n">
        <v>0.19722096469754</v>
      </c>
      <c r="J1914" s="19" t="n">
        <v>0.313813161456601</v>
      </c>
      <c r="K1914" s="19" t="n">
        <v>0.549759587988019</v>
      </c>
      <c r="L1914" s="19" t="n">
        <v>0.428100284939464</v>
      </c>
      <c r="M1914" s="19"/>
      <c r="N1914" s="19" t="n">
        <v>0.338860751755899</v>
      </c>
      <c r="O1914" s="19" t="n">
        <v>0.417510680762797</v>
      </c>
      <c r="P1914" s="19" t="n">
        <v>0.432206944346736</v>
      </c>
      <c r="Q1914" s="19" t="n">
        <v>0.221950114523745</v>
      </c>
      <c r="R1914" s="19"/>
      <c r="S1914" s="19" t="n">
        <v>0.373047326963759</v>
      </c>
      <c r="T1914" s="19" t="n">
        <v>0.188701201326494</v>
      </c>
      <c r="U1914" s="19" t="n">
        <v>0.272784456852522</v>
      </c>
      <c r="V1914" s="19" t="n">
        <v>0.43354697218922</v>
      </c>
      <c r="W1914" s="19" t="n">
        <v>0.48978699264059</v>
      </c>
      <c r="X1914" s="19" t="n">
        <v>0.10596081339029</v>
      </c>
      <c r="Y1914" s="19" t="n">
        <v>0.477162567769807</v>
      </c>
      <c r="Z1914" s="19" t="n">
        <v>0</v>
      </c>
      <c r="AA1914" s="19" t="n">
        <v>0.336948294591419</v>
      </c>
      <c r="AB1914" s="19" t="n">
        <v>0.759446141438358</v>
      </c>
      <c r="AC1914" s="19" t="n">
        <v>0.436672417647635</v>
      </c>
      <c r="AD1914" s="19" t="n">
        <v>0.318408057719363</v>
      </c>
      <c r="AE1914" s="19"/>
      <c r="AF1914" s="19" t="n">
        <v>0.370134505868082</v>
      </c>
      <c r="AG1914" s="19" t="n">
        <v>0.400089539463253</v>
      </c>
      <c r="AH1914" s="19" t="n">
        <v>0.212719501773581</v>
      </c>
      <c r="AI1914" s="19"/>
      <c r="AJ1914" s="19" t="n">
        <v>0.399987583103568</v>
      </c>
      <c r="AK1914" s="19" t="n">
        <v>0.412124596441341</v>
      </c>
      <c r="AL1914" s="19" t="n">
        <v>0.175117580705815</v>
      </c>
      <c r="AM1914" s="19" t="n">
        <v>0.652211039288609</v>
      </c>
      <c r="AN1914" s="19" t="n">
        <v>0.183999982014855</v>
      </c>
      <c r="AO1914" s="19"/>
      <c r="AP1914" s="19" t="n">
        <v>0.456946903585109</v>
      </c>
      <c r="AQ1914" s="19" t="n">
        <v>0.346321672713222</v>
      </c>
      <c r="AR1914" s="19" t="n">
        <v>0.222161666025106</v>
      </c>
      <c r="AS1914" s="19" t="n">
        <v>0.32013778372482</v>
      </c>
      <c r="AT1914" s="19" t="n">
        <v>0.2070461143008</v>
      </c>
      <c r="AU1914" s="19"/>
      <c r="AV1914" s="19" t="n">
        <v>0.401697202754723</v>
      </c>
      <c r="AW1914" s="19" t="n">
        <v>0.453897863239367</v>
      </c>
      <c r="AX1914" s="19" t="n">
        <v>0.201316084670371</v>
      </c>
      <c r="AY1914" s="19" t="n">
        <v>0.340363041873468</v>
      </c>
      <c r="AZ1914" s="19" t="n">
        <v>0.222374714912776</v>
      </c>
      <c r="BA1914" s="19" t="n">
        <v>0.253125642093836</v>
      </c>
      <c r="BB1914" s="19"/>
      <c r="BC1914" s="19" t="n">
        <v>0.407427242807415</v>
      </c>
      <c r="BD1914" s="19" t="n">
        <v>0.359273045020397</v>
      </c>
      <c r="BE1914" s="19" t="n">
        <v>0.290301758724645</v>
      </c>
      <c r="BF1914" s="19" t="n">
        <v>0.206153284439014</v>
      </c>
      <c r="BG1914" s="19" t="s">
        <v>697</v>
      </c>
    </row>
    <row r="1915">
      <c r="B1915" t="s">
        <v>689</v>
      </c>
      <c r="C1915" s="19" t="n">
        <v>0.199573251750222</v>
      </c>
      <c r="D1915" s="19" t="n">
        <v>0.258934911090499</v>
      </c>
      <c r="E1915" s="19" t="n">
        <v>0.157051526067621</v>
      </c>
      <c r="F1915" s="19"/>
      <c r="G1915" s="19" t="n">
        <v>0.17997129821056</v>
      </c>
      <c r="H1915" s="19" t="n">
        <v>0.141826864165424</v>
      </c>
      <c r="I1915" s="19" t="n">
        <v>0.447913938800637</v>
      </c>
      <c r="J1915" s="19" t="n">
        <v>0.272986890986245</v>
      </c>
      <c r="K1915" s="19" t="n">
        <v>0.0635991290779011</v>
      </c>
      <c r="L1915" s="19" t="n">
        <v>0.112800376379489</v>
      </c>
      <c r="M1915" s="19"/>
      <c r="N1915" s="19" t="n">
        <v>0.255241128655877</v>
      </c>
      <c r="O1915" s="19" t="n">
        <v>0.189690390244343</v>
      </c>
      <c r="P1915" s="19" t="n">
        <v>0.118493849600908</v>
      </c>
      <c r="Q1915" s="19" t="n">
        <v>0.216822836149703</v>
      </c>
      <c r="R1915" s="19"/>
      <c r="S1915" s="19" t="n">
        <v>0.351009035576109</v>
      </c>
      <c r="T1915" s="19" t="n">
        <v>0.247557201572078</v>
      </c>
      <c r="U1915" s="19" t="n">
        <v>0.253115336720182</v>
      </c>
      <c r="V1915" s="19" t="n">
        <v>0.188809167329878</v>
      </c>
      <c r="W1915" s="19" t="n">
        <v>0</v>
      </c>
      <c r="X1915" s="19" t="n">
        <v>0.391408316553352</v>
      </c>
      <c r="Y1915" s="19" t="n">
        <v>0.0950883067644711</v>
      </c>
      <c r="Z1915" s="19" t="n">
        <v>0</v>
      </c>
      <c r="AA1915" s="19" t="n">
        <v>0.101015840360147</v>
      </c>
      <c r="AB1915" s="19" t="n">
        <v>0</v>
      </c>
      <c r="AC1915" s="19" t="n">
        <v>0.283088676880305</v>
      </c>
      <c r="AD1915" s="19" t="n">
        <v>0.358799267161789</v>
      </c>
      <c r="AE1915" s="19"/>
      <c r="AF1915" s="19" t="n">
        <v>0.197035053042789</v>
      </c>
      <c r="AG1915" s="19" t="n">
        <v>0.17923044728352</v>
      </c>
      <c r="AH1915" s="19" t="n">
        <v>0.222522502726788</v>
      </c>
      <c r="AI1915" s="19"/>
      <c r="AJ1915" s="19" t="n">
        <v>0.165633489282134</v>
      </c>
      <c r="AK1915" s="19" t="n">
        <v>0.148224060846538</v>
      </c>
      <c r="AL1915" s="19" t="n">
        <v>0.31872132682289</v>
      </c>
      <c r="AM1915" s="19" t="n">
        <v>0</v>
      </c>
      <c r="AN1915" s="19" t="n">
        <v>0.154222374028662</v>
      </c>
      <c r="AO1915" s="19"/>
      <c r="AP1915" s="19" t="n">
        <v>0.162328167765723</v>
      </c>
      <c r="AQ1915" s="19" t="n">
        <v>0.158777025681496</v>
      </c>
      <c r="AR1915" s="19" t="n">
        <v>0.302442807117743</v>
      </c>
      <c r="AS1915" s="19" t="n">
        <v>0.111463994577561</v>
      </c>
      <c r="AT1915" s="19" t="n">
        <v>0.510454200423042</v>
      </c>
      <c r="AU1915" s="19"/>
      <c r="AV1915" s="19" t="n">
        <v>0.168770230477708</v>
      </c>
      <c r="AW1915" s="19" t="n">
        <v>0.177366788354697</v>
      </c>
      <c r="AX1915" s="19" t="n">
        <v>0.198741888945697</v>
      </c>
      <c r="AY1915" s="19" t="n">
        <v>0.0896917417718502</v>
      </c>
      <c r="AZ1915" s="19" t="n">
        <v>0.4982948268858</v>
      </c>
      <c r="BA1915" s="19" t="n">
        <v>0.119085432050738</v>
      </c>
      <c r="BB1915" s="19"/>
      <c r="BC1915" s="19" t="n">
        <v>0.11475152228676</v>
      </c>
      <c r="BD1915" s="19" t="n">
        <v>0.214043936636539</v>
      </c>
      <c r="BE1915" s="19" t="n">
        <v>0.179418864546122</v>
      </c>
      <c r="BF1915" s="19" t="n">
        <v>0.343268139421307</v>
      </c>
      <c r="BG1915" s="19" t="s">
        <v>697</v>
      </c>
    </row>
    <row r="1916">
      <c r="B1916" t="s">
        <v>690</v>
      </c>
      <c r="C1916" s="19" t="n">
        <v>0.147514385483595</v>
      </c>
      <c r="D1916" s="19" t="n">
        <v>0.117934329132542</v>
      </c>
      <c r="E1916" s="19" t="n">
        <v>0.171787472539863</v>
      </c>
      <c r="F1916" s="19"/>
      <c r="G1916" s="19" t="n">
        <v>0.0659187100043396</v>
      </c>
      <c r="H1916" s="19" t="n">
        <v>0.160936147207685</v>
      </c>
      <c r="I1916" s="19" t="n">
        <v>0.149639235313389</v>
      </c>
      <c r="J1916" s="19" t="n">
        <v>0.0965003913089279</v>
      </c>
      <c r="K1916" s="19" t="n">
        <v>0.211755568228156</v>
      </c>
      <c r="L1916" s="19" t="n">
        <v>0.178017077338398</v>
      </c>
      <c r="M1916" s="19"/>
      <c r="N1916" s="19" t="n">
        <v>0.102441877423014</v>
      </c>
      <c r="O1916" s="19" t="n">
        <v>0.163605202466296</v>
      </c>
      <c r="P1916" s="19" t="n">
        <v>0.0636985684172016</v>
      </c>
      <c r="Q1916" s="19" t="n">
        <v>0.231964539505669</v>
      </c>
      <c r="R1916" s="19"/>
      <c r="S1916" s="19" t="n">
        <v>0.183238447689097</v>
      </c>
      <c r="T1916" s="19" t="n">
        <v>0.259237415532769</v>
      </c>
      <c r="U1916" s="19" t="n">
        <v>0.0933087721855917</v>
      </c>
      <c r="V1916" s="19" t="n">
        <v>0.098331153196371</v>
      </c>
      <c r="W1916" s="19" t="n">
        <v>0.280104554990692</v>
      </c>
      <c r="X1916" s="19" t="n">
        <v>0.113183593169334</v>
      </c>
      <c r="Y1916" s="19" t="n">
        <v>0.175390993635198</v>
      </c>
      <c r="Z1916" s="19" t="n">
        <v>0.137925708060702</v>
      </c>
      <c r="AA1916" s="19" t="n">
        <v>0.094924596894203</v>
      </c>
      <c r="AB1916" s="19" t="n">
        <v>0</v>
      </c>
      <c r="AC1916" s="19" t="n">
        <v>0.158288290640739</v>
      </c>
      <c r="AD1916" s="19" t="n">
        <v>0.322792675118848</v>
      </c>
      <c r="AE1916" s="19"/>
      <c r="AF1916" s="19" t="n">
        <v>0.187292078824005</v>
      </c>
      <c r="AG1916" s="19" t="n">
        <v>0.15999888196474</v>
      </c>
      <c r="AH1916" s="19" t="n">
        <v>0.0564208445913593</v>
      </c>
      <c r="AI1916" s="19"/>
      <c r="AJ1916" s="19" t="n">
        <v>0.18437428148087</v>
      </c>
      <c r="AK1916" s="19" t="n">
        <v>0.200392558444291</v>
      </c>
      <c r="AL1916" s="19" t="n">
        <v>0.176411737138458</v>
      </c>
      <c r="AM1916" s="19" t="n">
        <v>0</v>
      </c>
      <c r="AN1916" s="19" t="n">
        <v>0</v>
      </c>
      <c r="AO1916" s="19"/>
      <c r="AP1916" s="19" t="n">
        <v>0.182486298670022</v>
      </c>
      <c r="AQ1916" s="19" t="n">
        <v>0.150540133575737</v>
      </c>
      <c r="AR1916" s="19" t="n">
        <v>0.100143590913169</v>
      </c>
      <c r="AS1916" s="19" t="n">
        <v>0.175533863905528</v>
      </c>
      <c r="AT1916" s="19" t="n">
        <v>0</v>
      </c>
      <c r="AU1916" s="19"/>
      <c r="AV1916" s="19" t="n">
        <v>0.132353692109883</v>
      </c>
      <c r="AW1916" s="19" t="n">
        <v>0.206231768080482</v>
      </c>
      <c r="AX1916" s="19" t="n">
        <v>0.0992908097817505</v>
      </c>
      <c r="AY1916" s="19" t="n">
        <v>0.17841702178484</v>
      </c>
      <c r="AZ1916" s="19" t="n">
        <v>0</v>
      </c>
      <c r="BA1916" s="19" t="n">
        <v>0.105121239910247</v>
      </c>
      <c r="BB1916" s="19"/>
      <c r="BC1916" s="19" t="n">
        <v>0.127473334455908</v>
      </c>
      <c r="BD1916" s="19" t="n">
        <v>0.130405782217067</v>
      </c>
      <c r="BE1916" s="19" t="n">
        <v>0.153162905334152</v>
      </c>
      <c r="BF1916" s="19" t="n">
        <v>0.243109362740222</v>
      </c>
      <c r="BG1916" s="19" t="s">
        <v>697</v>
      </c>
    </row>
    <row r="1917">
      <c r="B1917" t="s">
        <v>691</v>
      </c>
      <c r="C1917" s="19" t="n">
        <v>0.122125534178655</v>
      </c>
      <c r="D1917" s="19" t="n">
        <v>0.17767469321065</v>
      </c>
      <c r="E1917" s="19" t="n">
        <v>0.0815275731409861</v>
      </c>
      <c r="F1917" s="19"/>
      <c r="G1917" s="19" t="n">
        <v>0.322958708350947</v>
      </c>
      <c r="H1917" s="19" t="n">
        <v>0.130320310143788</v>
      </c>
      <c r="I1917" s="19" t="n">
        <v>0.0970839212037937</v>
      </c>
      <c r="J1917" s="19" t="n">
        <v>0.0481271312387161</v>
      </c>
      <c r="K1917" s="19" t="n">
        <v>0.115635220218027</v>
      </c>
      <c r="L1917" s="19" t="n">
        <v>0.0604584323038775</v>
      </c>
      <c r="M1917" s="19"/>
      <c r="N1917" s="19" t="n">
        <v>0.110566245980898</v>
      </c>
      <c r="O1917" s="19" t="n">
        <v>0.106139769113227</v>
      </c>
      <c r="P1917" s="19" t="n">
        <v>0.15990871066609</v>
      </c>
      <c r="Q1917" s="19" t="n">
        <v>0.117056086193288</v>
      </c>
      <c r="R1917" s="19"/>
      <c r="S1917" s="19" t="n">
        <v>0.0486743258292925</v>
      </c>
      <c r="T1917" s="19" t="n">
        <v>0.0380751628429416</v>
      </c>
      <c r="U1917" s="19" t="n">
        <v>0.248335925115204</v>
      </c>
      <c r="V1917" s="19" t="n">
        <v>0.086402781158916</v>
      </c>
      <c r="W1917" s="19" t="n">
        <v>0</v>
      </c>
      <c r="X1917" s="19" t="n">
        <v>0</v>
      </c>
      <c r="Y1917" s="19" t="n">
        <v>0</v>
      </c>
      <c r="Z1917" s="19" t="n">
        <v>0.573787735623171</v>
      </c>
      <c r="AA1917" s="19" t="n">
        <v>0.297511604094496</v>
      </c>
      <c r="AB1917" s="19" t="n">
        <v>0</v>
      </c>
      <c r="AC1917" s="19" t="n">
        <v>0.121950614831322</v>
      </c>
      <c r="AD1917" s="19" t="n">
        <v>0</v>
      </c>
      <c r="AE1917" s="19"/>
      <c r="AF1917" s="19" t="n">
        <v>0.0774822883968647</v>
      </c>
      <c r="AG1917" s="19" t="n">
        <v>0.0899556763693346</v>
      </c>
      <c r="AH1917" s="19" t="n">
        <v>0.23384714595571</v>
      </c>
      <c r="AI1917" s="19"/>
      <c r="AJ1917" s="19" t="n">
        <v>0.0965360767473406</v>
      </c>
      <c r="AK1917" s="19" t="n">
        <v>0.0803365639601013</v>
      </c>
      <c r="AL1917" s="19" t="n">
        <v>0</v>
      </c>
      <c r="AM1917" s="19" t="n">
        <v>0.347788960711391</v>
      </c>
      <c r="AN1917" s="19" t="n">
        <v>0.257617266685568</v>
      </c>
      <c r="AO1917" s="19"/>
      <c r="AP1917" s="19" t="n">
        <v>0.0581370950665654</v>
      </c>
      <c r="AQ1917" s="19" t="n">
        <v>0.125043343898502</v>
      </c>
      <c r="AR1917" s="19" t="n">
        <v>0</v>
      </c>
      <c r="AS1917" s="19" t="n">
        <v>0.251144068276875</v>
      </c>
      <c r="AT1917" s="19" t="n">
        <v>0.0910255573941613</v>
      </c>
      <c r="AU1917" s="19"/>
      <c r="AV1917" s="19" t="n">
        <v>0.130165292450145</v>
      </c>
      <c r="AW1917" s="19" t="n">
        <v>0.030474777415781</v>
      </c>
      <c r="AX1917" s="19" t="n">
        <v>0.193885803713564</v>
      </c>
      <c r="AY1917" s="19" t="n">
        <v>0.238131380372345</v>
      </c>
      <c r="AZ1917" s="19" t="n">
        <v>0.0642800659602835</v>
      </c>
      <c r="BA1917" s="19" t="n">
        <v>0.103863093509405</v>
      </c>
      <c r="BB1917" s="19"/>
      <c r="BC1917" s="19" t="n">
        <v>0.173520297828458</v>
      </c>
      <c r="BD1917" s="19" t="n">
        <v>0.170634304739652</v>
      </c>
      <c r="BE1917" s="19" t="n">
        <v>0.1032781232387</v>
      </c>
      <c r="BF1917" s="19" t="n">
        <v>0.0591563737090519</v>
      </c>
      <c r="BG1917" s="19" t="s">
        <v>697</v>
      </c>
    </row>
    <row r="1918">
      <c r="B1918" t="s">
        <v>692</v>
      </c>
      <c r="C1918" s="19" t="n">
        <v>0.0395997870344856</v>
      </c>
      <c r="D1918" s="19" t="n">
        <v>0.0924734136986677</v>
      </c>
      <c r="E1918" s="19" t="n">
        <v>0</v>
      </c>
      <c r="F1918" s="19"/>
      <c r="G1918" s="19" t="n">
        <v>0.149297980474909</v>
      </c>
      <c r="H1918" s="19" t="n">
        <v>0</v>
      </c>
      <c r="I1918" s="19" t="n">
        <v>0.0712895433206078</v>
      </c>
      <c r="J1918" s="19" t="n">
        <v>0</v>
      </c>
      <c r="K1918" s="19" t="n">
        <v>0</v>
      </c>
      <c r="L1918" s="19" t="n">
        <v>0.0388669690537271</v>
      </c>
      <c r="M1918" s="19"/>
      <c r="N1918" s="19" t="n">
        <v>0.0201568104578815</v>
      </c>
      <c r="O1918" s="19" t="n">
        <v>0</v>
      </c>
      <c r="P1918" s="19" t="n">
        <v>0</v>
      </c>
      <c r="Q1918" s="19" t="n">
        <v>0.112312106126059</v>
      </c>
      <c r="R1918" s="19"/>
      <c r="S1918" s="19" t="n">
        <v>0</v>
      </c>
      <c r="T1918" s="19" t="n">
        <v>0.0561121602248094</v>
      </c>
      <c r="U1918" s="19" t="n">
        <v>0.0547689347356148</v>
      </c>
      <c r="V1918" s="19" t="n">
        <v>0</v>
      </c>
      <c r="W1918" s="19" t="n">
        <v>0.230108452368718</v>
      </c>
      <c r="X1918" s="19" t="n">
        <v>0.142825362440923</v>
      </c>
      <c r="Y1918" s="19" t="n">
        <v>0.0820052960348467</v>
      </c>
      <c r="Z1918" s="19" t="n">
        <v>0</v>
      </c>
      <c r="AA1918" s="19" t="n">
        <v>0</v>
      </c>
      <c r="AB1918" s="19" t="n">
        <v>0</v>
      </c>
      <c r="AC1918" s="19" t="n">
        <v>0</v>
      </c>
      <c r="AD1918" s="19" t="n">
        <v>0</v>
      </c>
      <c r="AE1918" s="19"/>
      <c r="AF1918" s="19" t="n">
        <v>0.0235095294926711</v>
      </c>
      <c r="AG1918" s="19" t="n">
        <v>0.029134719448</v>
      </c>
      <c r="AH1918" s="19" t="n">
        <v>0.0485268882545913</v>
      </c>
      <c r="AI1918" s="19"/>
      <c r="AJ1918" s="19" t="n">
        <v>0.0229582920659586</v>
      </c>
      <c r="AK1918" s="19" t="n">
        <v>0.0655073801547234</v>
      </c>
      <c r="AL1918" s="19" t="n">
        <v>0</v>
      </c>
      <c r="AM1918" s="19" t="n">
        <v>0</v>
      </c>
      <c r="AN1918" s="19" t="n">
        <v>0.0622209151883678</v>
      </c>
      <c r="AO1918" s="19"/>
      <c r="AP1918" s="19" t="n">
        <v>0.0311891376776709</v>
      </c>
      <c r="AQ1918" s="19" t="n">
        <v>0.0159018527123254</v>
      </c>
      <c r="AR1918" s="19" t="n">
        <v>0.152270453196405</v>
      </c>
      <c r="AS1918" s="19" t="n">
        <v>0.0551913820103008</v>
      </c>
      <c r="AT1918" s="19" t="n">
        <v>0</v>
      </c>
      <c r="AU1918" s="19"/>
      <c r="AV1918" s="19" t="n">
        <v>0.0490781994656651</v>
      </c>
      <c r="AW1918" s="19" t="n">
        <v>0.0919104272645443</v>
      </c>
      <c r="AX1918" s="19" t="n">
        <v>0</v>
      </c>
      <c r="AY1918" s="19" t="n">
        <v>0.0444108539449021</v>
      </c>
      <c r="AZ1918" s="19" t="n">
        <v>0</v>
      </c>
      <c r="BA1918" s="19" t="n">
        <v>0</v>
      </c>
      <c r="BB1918" s="19"/>
      <c r="BC1918" s="19" t="n">
        <v>0.0353990729234042</v>
      </c>
      <c r="BD1918" s="19" t="n">
        <v>0.0306941295780043</v>
      </c>
      <c r="BE1918" s="19" t="n">
        <v>0.0837673985577246</v>
      </c>
      <c r="BF1918" s="19" t="n">
        <v>0</v>
      </c>
      <c r="BG1918" s="19" t="s">
        <v>697</v>
      </c>
    </row>
    <row r="1919">
      <c r="B1919" t="s">
        <v>598</v>
      </c>
      <c r="C1919" s="19" t="n">
        <v>0.00812640856541247</v>
      </c>
      <c r="D1919" s="19" t="n">
        <v>0</v>
      </c>
      <c r="E1919" s="19" t="n">
        <v>0.0143902032555372</v>
      </c>
      <c r="F1919" s="19"/>
      <c r="G1919" s="19" t="n">
        <v>0</v>
      </c>
      <c r="H1919" s="19" t="n">
        <v>0</v>
      </c>
      <c r="I1919" s="19" t="n">
        <v>0</v>
      </c>
      <c r="J1919" s="19" t="n">
        <v>0</v>
      </c>
      <c r="K1919" s="19" t="n">
        <v>0</v>
      </c>
      <c r="L1919" s="19" t="n">
        <v>0.0382921230980341</v>
      </c>
      <c r="M1919" s="19"/>
      <c r="N1919" s="19" t="n">
        <v>0</v>
      </c>
      <c r="O1919" s="19" t="n">
        <v>0.0364106912989233</v>
      </c>
      <c r="P1919" s="19" t="n">
        <v>0</v>
      </c>
      <c r="Q1919" s="19" t="n">
        <v>0</v>
      </c>
      <c r="R1919" s="19"/>
      <c r="S1919" s="19" t="n">
        <v>0</v>
      </c>
      <c r="T1919" s="19" t="n">
        <v>0</v>
      </c>
      <c r="U1919" s="19" t="n">
        <v>0</v>
      </c>
      <c r="V1919" s="19" t="n">
        <v>0</v>
      </c>
      <c r="W1919" s="19" t="n">
        <v>0</v>
      </c>
      <c r="X1919" s="19" t="n">
        <v>0</v>
      </c>
      <c r="Y1919" s="19" t="n">
        <v>0</v>
      </c>
      <c r="Z1919" s="19" t="n">
        <v>0.161819530250027</v>
      </c>
      <c r="AA1919" s="19" t="n">
        <v>0</v>
      </c>
      <c r="AB1919" s="19" t="n">
        <v>0</v>
      </c>
      <c r="AC1919" s="19" t="n">
        <v>0</v>
      </c>
      <c r="AD1919" s="19" t="n">
        <v>0</v>
      </c>
      <c r="AE1919" s="19"/>
      <c r="AF1919" s="19" t="n">
        <v>0.0231618214444714</v>
      </c>
      <c r="AG1919" s="19" t="n">
        <v>0</v>
      </c>
      <c r="AH1919" s="19" t="n">
        <v>0</v>
      </c>
      <c r="AI1919" s="19"/>
      <c r="AJ1919" s="19" t="n">
        <v>0.0226187368687038</v>
      </c>
      <c r="AK1919" s="19" t="n">
        <v>0</v>
      </c>
      <c r="AL1919" s="19" t="n">
        <v>0</v>
      </c>
      <c r="AM1919" s="19" t="n">
        <v>0</v>
      </c>
      <c r="AN1919" s="19" t="n">
        <v>0</v>
      </c>
      <c r="AO1919" s="19"/>
      <c r="AP1919" s="19" t="n">
        <v>0.0367168085559937</v>
      </c>
      <c r="AQ1919" s="19" t="n">
        <v>0</v>
      </c>
      <c r="AR1919" s="19" t="n">
        <v>0</v>
      </c>
      <c r="AS1919" s="19" t="n">
        <v>0</v>
      </c>
      <c r="AT1919" s="19" t="n">
        <v>0</v>
      </c>
      <c r="AU1919" s="19"/>
      <c r="AV1919" s="19" t="n">
        <v>0</v>
      </c>
      <c r="AW1919" s="19" t="n">
        <v>0.0401183756451293</v>
      </c>
      <c r="AX1919" s="19" t="n">
        <v>0</v>
      </c>
      <c r="AY1919" s="19" t="n">
        <v>0</v>
      </c>
      <c r="AZ1919" s="19" t="n">
        <v>0</v>
      </c>
      <c r="BA1919" s="19" t="n">
        <v>0</v>
      </c>
      <c r="BB1919" s="19"/>
      <c r="BC1919" s="19" t="n">
        <v>0</v>
      </c>
      <c r="BD1919" s="19" t="n">
        <v>0.0361340698532774</v>
      </c>
      <c r="BE1919" s="19" t="n">
        <v>0</v>
      </c>
      <c r="BF1919" s="19" t="n">
        <v>0</v>
      </c>
      <c r="BG1919" s="19" t="s">
        <v>697</v>
      </c>
    </row>
    <row r="1920">
      <c r="B1920" t="s">
        <v>693</v>
      </c>
      <c r="C1920" s="19" t="n">
        <v>0.0144007862213444</v>
      </c>
      <c r="D1920" s="19" t="n">
        <v>0.0165257105265361</v>
      </c>
      <c r="E1920" s="19" t="n">
        <v>0.0129693015005682</v>
      </c>
      <c r="F1920" s="19"/>
      <c r="G1920" s="19" t="n">
        <v>0</v>
      </c>
      <c r="H1920" s="19" t="n">
        <v>0</v>
      </c>
      <c r="I1920" s="19" t="n">
        <v>0</v>
      </c>
      <c r="J1920" s="19" t="n">
        <v>0.052654250982011</v>
      </c>
      <c r="K1920" s="19" t="n">
        <v>0</v>
      </c>
      <c r="L1920" s="19" t="n">
        <v>0.0333462417610677</v>
      </c>
      <c r="M1920" s="19"/>
      <c r="N1920" s="19" t="n">
        <v>0</v>
      </c>
      <c r="O1920" s="19" t="n">
        <v>0</v>
      </c>
      <c r="P1920" s="19" t="n">
        <v>0.0673050611630396</v>
      </c>
      <c r="Q1920" s="19" t="n">
        <v>0</v>
      </c>
      <c r="R1920" s="19"/>
      <c r="S1920" s="19" t="n">
        <v>0</v>
      </c>
      <c r="T1920" s="19" t="n">
        <v>0.0542980172430035</v>
      </c>
      <c r="U1920" s="19" t="n">
        <v>0</v>
      </c>
      <c r="V1920" s="19" t="n">
        <v>0</v>
      </c>
      <c r="W1920" s="19" t="n">
        <v>0</v>
      </c>
      <c r="X1920" s="19" t="n">
        <v>0</v>
      </c>
      <c r="Y1920" s="19" t="n">
        <v>0.0840699727096206</v>
      </c>
      <c r="Z1920" s="19" t="n">
        <v>0</v>
      </c>
      <c r="AA1920" s="19" t="n">
        <v>0</v>
      </c>
      <c r="AB1920" s="19" t="n">
        <v>0</v>
      </c>
      <c r="AC1920" s="19" t="n">
        <v>0</v>
      </c>
      <c r="AD1920" s="19" t="n">
        <v>0</v>
      </c>
      <c r="AE1920" s="19"/>
      <c r="AF1920" s="19" t="n">
        <v>0</v>
      </c>
      <c r="AG1920" s="19" t="n">
        <v>0.0358158150628845</v>
      </c>
      <c r="AH1920" s="19" t="n">
        <v>0</v>
      </c>
      <c r="AI1920" s="19"/>
      <c r="AJ1920" s="19" t="n">
        <v>0</v>
      </c>
      <c r="AK1920" s="19" t="n">
        <v>0</v>
      </c>
      <c r="AL1920" s="19" t="n">
        <v>0.329749355332836</v>
      </c>
      <c r="AM1920" s="19" t="n">
        <v>0</v>
      </c>
      <c r="AN1920" s="19" t="n">
        <v>0</v>
      </c>
      <c r="AO1920" s="19"/>
      <c r="AP1920" s="19" t="n">
        <v>0</v>
      </c>
      <c r="AQ1920" s="19" t="n">
        <v>0.0443346865266051</v>
      </c>
      <c r="AR1920" s="19" t="n">
        <v>0</v>
      </c>
      <c r="AS1920" s="19" t="n">
        <v>0</v>
      </c>
      <c r="AT1920" s="19" t="n">
        <v>0</v>
      </c>
      <c r="AU1920" s="19"/>
      <c r="AV1920" s="19" t="n">
        <v>0</v>
      </c>
      <c r="AW1920" s="19" t="n">
        <v>0</v>
      </c>
      <c r="AX1920" s="19" t="n">
        <v>0.18559468347795</v>
      </c>
      <c r="AY1920" s="19" t="n">
        <v>0</v>
      </c>
      <c r="AZ1920" s="19" t="n">
        <v>0</v>
      </c>
      <c r="BA1920" s="19" t="n">
        <v>0</v>
      </c>
      <c r="BB1920" s="19"/>
      <c r="BC1920" s="19" t="n">
        <v>0.0303709312189937</v>
      </c>
      <c r="BD1920" s="19" t="n">
        <v>0</v>
      </c>
      <c r="BE1920" s="19" t="n">
        <v>0</v>
      </c>
      <c r="BF1920" s="19" t="n">
        <v>0</v>
      </c>
      <c r="BG1920" s="19" t="s">
        <v>697</v>
      </c>
    </row>
    <row r="1921">
      <c r="B1921" t="s">
        <v>100</v>
      </c>
      <c r="C1921" s="19" t="n">
        <v>0.128117242568304</v>
      </c>
      <c r="D1921" s="19" t="n">
        <v>0.105490068678052</v>
      </c>
      <c r="E1921" s="19" t="n">
        <v>0.146875661587435</v>
      </c>
      <c r="F1921" s="19"/>
      <c r="G1921" s="19" t="n">
        <v>0</v>
      </c>
      <c r="H1921" s="19" t="n">
        <v>0.267365449068603</v>
      </c>
      <c r="I1921" s="19" t="n">
        <v>0.0368523966640323</v>
      </c>
      <c r="J1921" s="19" t="n">
        <v>0.215918174027499</v>
      </c>
      <c r="K1921" s="19" t="n">
        <v>0.0592504944878967</v>
      </c>
      <c r="L1921" s="19" t="n">
        <v>0.110118495125943</v>
      </c>
      <c r="M1921" s="19"/>
      <c r="N1921" s="19" t="n">
        <v>0.17273318572643</v>
      </c>
      <c r="O1921" s="19" t="n">
        <v>0.0866432661144126</v>
      </c>
      <c r="P1921" s="19" t="n">
        <v>0.158386865806024</v>
      </c>
      <c r="Q1921" s="19" t="n">
        <v>0.0998943175015354</v>
      </c>
      <c r="R1921" s="19"/>
      <c r="S1921" s="19" t="n">
        <v>0.0440308639417425</v>
      </c>
      <c r="T1921" s="19" t="n">
        <v>0.156018841257904</v>
      </c>
      <c r="U1921" s="19" t="n">
        <v>0.0776865743908849</v>
      </c>
      <c r="V1921" s="19" t="n">
        <v>0.192909926125615</v>
      </c>
      <c r="W1921" s="19" t="n">
        <v>0</v>
      </c>
      <c r="X1921" s="19" t="n">
        <v>0.246621914446101</v>
      </c>
      <c r="Y1921" s="19" t="n">
        <v>0.0862828630860568</v>
      </c>
      <c r="Z1921" s="19" t="n">
        <v>0.1264670260661</v>
      </c>
      <c r="AA1921" s="19" t="n">
        <v>0.169599664059735</v>
      </c>
      <c r="AB1921" s="19" t="n">
        <v>0.240553858561642</v>
      </c>
      <c r="AC1921" s="19" t="n">
        <v>0</v>
      </c>
      <c r="AD1921" s="19" t="n">
        <v>0</v>
      </c>
      <c r="AE1921" s="19"/>
      <c r="AF1921" s="19" t="n">
        <v>0.121384722931117</v>
      </c>
      <c r="AG1921" s="19" t="n">
        <v>0.105774920408267</v>
      </c>
      <c r="AH1921" s="19" t="n">
        <v>0.225963116697971</v>
      </c>
      <c r="AI1921" s="19"/>
      <c r="AJ1921" s="19" t="n">
        <v>0.107891540451425</v>
      </c>
      <c r="AK1921" s="19" t="n">
        <v>0.0934148401530052</v>
      </c>
      <c r="AL1921" s="19" t="n">
        <v>0</v>
      </c>
      <c r="AM1921" s="19" t="n">
        <v>0</v>
      </c>
      <c r="AN1921" s="19" t="n">
        <v>0.341939462082547</v>
      </c>
      <c r="AO1921" s="19"/>
      <c r="AP1921" s="19" t="n">
        <v>0.0721955886789169</v>
      </c>
      <c r="AQ1921" s="19" t="n">
        <v>0.159081284892112</v>
      </c>
      <c r="AR1921" s="19" t="n">
        <v>0.222981482747577</v>
      </c>
      <c r="AS1921" s="19" t="n">
        <v>0.0865289075049146</v>
      </c>
      <c r="AT1921" s="19" t="n">
        <v>0.191474127881997</v>
      </c>
      <c r="AU1921" s="19"/>
      <c r="AV1921" s="19" t="n">
        <v>0.117935382741876</v>
      </c>
      <c r="AW1921" s="19" t="n">
        <v>0</v>
      </c>
      <c r="AX1921" s="19" t="n">
        <v>0.121170729410668</v>
      </c>
      <c r="AY1921" s="19" t="n">
        <v>0.108985960252595</v>
      </c>
      <c r="AZ1921" s="19" t="n">
        <v>0.215050392241141</v>
      </c>
      <c r="BA1921" s="19" t="n">
        <v>0.418804592435774</v>
      </c>
      <c r="BB1921" s="19"/>
      <c r="BC1921" s="19" t="n">
        <v>0.111057598479061</v>
      </c>
      <c r="BD1921" s="19" t="n">
        <v>0.0588147319550629</v>
      </c>
      <c r="BE1921" s="19" t="n">
        <v>0.190070949598656</v>
      </c>
      <c r="BF1921" s="19" t="n">
        <v>0.148312839690406</v>
      </c>
      <c r="BG1921" s="19" t="s">
        <v>697</v>
      </c>
    </row>
    <row r="1922">
      <c r="C1922" s="19"/>
      <c r="D1922" s="19"/>
      <c r="E1922" s="19"/>
      <c r="F1922" s="19"/>
      <c r="G1922" s="19"/>
      <c r="H1922" s="19"/>
      <c r="I1922" s="19"/>
      <c r="J1922" s="19"/>
      <c r="K1922" s="19"/>
      <c r="L1922" s="19"/>
      <c r="M1922" s="19"/>
      <c r="N1922" s="19"/>
      <c r="O1922" s="19"/>
      <c r="P1922" s="19"/>
      <c r="Q1922" s="19"/>
      <c r="R1922" s="19"/>
      <c r="S1922" s="19"/>
      <c r="T1922" s="19"/>
      <c r="U1922" s="19"/>
      <c r="V1922" s="19"/>
      <c r="W1922" s="19"/>
      <c r="X1922" s="19"/>
      <c r="Y1922" s="19"/>
      <c r="Z1922" s="19"/>
      <c r="AA1922" s="19"/>
      <c r="AB1922" s="19"/>
      <c r="AC1922" s="19"/>
      <c r="AD1922" s="19"/>
      <c r="AE1922" s="19"/>
      <c r="AF1922" s="19"/>
      <c r="AG1922" s="19"/>
      <c r="AH1922" s="19"/>
      <c r="AI1922" s="19"/>
      <c r="AJ1922" s="19"/>
      <c r="AK1922" s="19"/>
      <c r="AL1922" s="19"/>
      <c r="AM1922" s="19"/>
      <c r="AN1922" s="19"/>
      <c r="AO1922" s="19"/>
      <c r="AP1922" s="19"/>
      <c r="AQ1922" s="19"/>
      <c r="AR1922" s="19"/>
      <c r="AS1922" s="19"/>
      <c r="AT1922" s="19"/>
      <c r="AU1922" s="19"/>
      <c r="AV1922" s="19"/>
      <c r="AW1922" s="19"/>
      <c r="AX1922" s="19"/>
      <c r="AY1922" s="19"/>
      <c r="AZ1922" s="19"/>
      <c r="BA1922" s="19"/>
      <c r="BB1922" s="19"/>
      <c r="BC1922" s="19"/>
      <c r="BD1922" s="19"/>
      <c r="BE1922" s="19"/>
      <c r="BF1922" s="19"/>
      <c r="BG1922" s="19"/>
    </row>
    <row r="1923">
      <c r="B1923" s="7" t="s">
        <v>699</v>
      </c>
      <c r="C1923" s="19"/>
      <c r="D1923" s="19"/>
      <c r="E1923" s="19"/>
      <c r="F1923" s="19"/>
      <c r="G1923" s="19"/>
      <c r="H1923" s="19"/>
      <c r="I1923" s="19"/>
      <c r="J1923" s="19"/>
      <c r="K1923" s="19"/>
      <c r="L1923" s="19"/>
      <c r="M1923" s="19"/>
      <c r="N1923" s="19"/>
      <c r="O1923" s="19"/>
      <c r="P1923" s="19"/>
      <c r="Q1923" s="19"/>
      <c r="R1923" s="19"/>
      <c r="S1923" s="19"/>
      <c r="T1923" s="19"/>
      <c r="U1923" s="19"/>
      <c r="V1923" s="19"/>
      <c r="W1923" s="19"/>
      <c r="X1923" s="19"/>
      <c r="Y1923" s="19"/>
      <c r="Z1923" s="19"/>
      <c r="AA1923" s="19"/>
      <c r="AB1923" s="19"/>
      <c r="AC1923" s="19"/>
      <c r="AD1923" s="19"/>
      <c r="AE1923" s="19"/>
      <c r="AF1923" s="19"/>
      <c r="AG1923" s="19"/>
      <c r="AH1923" s="19"/>
      <c r="AI1923" s="19"/>
      <c r="AJ1923" s="19"/>
      <c r="AK1923" s="19"/>
      <c r="AL1923" s="19"/>
      <c r="AM1923" s="19"/>
      <c r="AN1923" s="19"/>
      <c r="AO1923" s="19"/>
      <c r="AP1923" s="19"/>
      <c r="AQ1923" s="19"/>
      <c r="AR1923" s="19"/>
      <c r="AS1923" s="19"/>
      <c r="AT1923" s="19"/>
      <c r="AU1923" s="19"/>
      <c r="AV1923" s="19"/>
      <c r="AW1923" s="19"/>
      <c r="AX1923" s="19"/>
      <c r="AY1923" s="19"/>
      <c r="AZ1923" s="19"/>
      <c r="BA1923" s="19"/>
      <c r="BB1923" s="19"/>
      <c r="BC1923" s="19"/>
      <c r="BD1923" s="19"/>
      <c r="BE1923" s="19"/>
      <c r="BF1923" s="19"/>
      <c r="BG1923" s="19"/>
    </row>
    <row r="1924">
      <c r="B1924" s="26" t="s">
        <v>331</v>
      </c>
      <c r="C1924" s="19"/>
      <c r="D1924" s="19"/>
      <c r="E1924" s="19"/>
      <c r="F1924" s="19"/>
      <c r="G1924" s="19"/>
      <c r="H1924" s="19"/>
      <c r="I1924" s="19"/>
      <c r="J1924" s="19"/>
      <c r="K1924" s="19"/>
      <c r="L1924" s="19"/>
      <c r="M1924" s="19"/>
      <c r="N1924" s="19"/>
      <c r="O1924" s="19"/>
      <c r="P1924" s="19"/>
      <c r="Q1924" s="19"/>
      <c r="R1924" s="19"/>
      <c r="S1924" s="19"/>
      <c r="T1924" s="19"/>
      <c r="U1924" s="19"/>
      <c r="V1924" s="19"/>
      <c r="W1924" s="19"/>
      <c r="X1924" s="19"/>
      <c r="Y1924" s="19"/>
      <c r="Z1924" s="19"/>
      <c r="AA1924" s="19"/>
      <c r="AB1924" s="19"/>
      <c r="AC1924" s="19"/>
      <c r="AD1924" s="19"/>
      <c r="AE1924" s="19"/>
      <c r="AF1924" s="19"/>
      <c r="AG1924" s="19"/>
      <c r="AH1924" s="19"/>
      <c r="AI1924" s="19"/>
      <c r="AJ1924" s="19"/>
      <c r="AK1924" s="19"/>
      <c r="AL1924" s="19"/>
      <c r="AM1924" s="19"/>
      <c r="AN1924" s="19"/>
      <c r="AO1924" s="19"/>
      <c r="AP1924" s="19"/>
      <c r="AQ1924" s="19"/>
      <c r="AR1924" s="19"/>
      <c r="AS1924" s="19"/>
      <c r="AT1924" s="19"/>
      <c r="AU1924" s="19"/>
      <c r="AV1924" s="19"/>
      <c r="AW1924" s="19"/>
      <c r="AX1924" s="19"/>
      <c r="AY1924" s="19"/>
      <c r="AZ1924" s="19"/>
      <c r="BA1924" s="19"/>
      <c r="BB1924" s="19"/>
      <c r="BC1924" s="19"/>
      <c r="BD1924" s="19"/>
      <c r="BE1924" s="19"/>
      <c r="BF1924" s="19"/>
      <c r="BG1924" s="19"/>
    </row>
    <row r="1925">
      <c r="B1925" t="s">
        <v>688</v>
      </c>
      <c r="C1925" s="19" t="n">
        <v>0.0258506478789935</v>
      </c>
      <c r="D1925" s="19" t="n">
        <v>0.0314657541333898</v>
      </c>
      <c r="E1925" s="19" t="n">
        <v>0.0195705155751983</v>
      </c>
      <c r="F1925" s="19"/>
      <c r="G1925" s="19" t="n">
        <v>0.0878501519731481</v>
      </c>
      <c r="H1925" s="19" t="n">
        <v>0.0416522536221447</v>
      </c>
      <c r="I1925" s="19" t="n">
        <v>0.0561487340976805</v>
      </c>
      <c r="J1925" s="19" t="n">
        <v>0</v>
      </c>
      <c r="K1925" s="19" t="n">
        <v>0</v>
      </c>
      <c r="L1925" s="19" t="n">
        <v>0</v>
      </c>
      <c r="M1925" s="19"/>
      <c r="N1925" s="19" t="n">
        <v>0.0341105137496522</v>
      </c>
      <c r="O1925" s="19" t="n">
        <v>0.0355436303026034</v>
      </c>
      <c r="P1925" s="19" t="n">
        <v>0</v>
      </c>
      <c r="Q1925" s="19" t="n">
        <v>0.0329681979945276</v>
      </c>
      <c r="R1925" s="19"/>
      <c r="S1925" s="19" t="n">
        <v>0</v>
      </c>
      <c r="T1925" s="19" t="n">
        <v>0.117919738188712</v>
      </c>
      <c r="U1925" s="19" t="n">
        <v>0</v>
      </c>
      <c r="V1925" s="19" t="n">
        <v>0</v>
      </c>
      <c r="W1925" s="19" t="n">
        <v>0.106197810033012</v>
      </c>
      <c r="X1925" s="19" t="n">
        <v>0</v>
      </c>
      <c r="Y1925" s="19" t="n">
        <v>0</v>
      </c>
      <c r="Z1925" s="19" t="n">
        <v>0</v>
      </c>
      <c r="AA1925" s="19" t="n">
        <v>0.0851715929428415</v>
      </c>
      <c r="AB1925" s="19" t="n">
        <v>0</v>
      </c>
      <c r="AC1925" s="19" t="n">
        <v>0</v>
      </c>
      <c r="AD1925" s="19" t="n">
        <v>0</v>
      </c>
      <c r="AE1925" s="19"/>
      <c r="AF1925" s="19" t="n">
        <v>0.0221995769349164</v>
      </c>
      <c r="AG1925" s="19" t="n">
        <v>0.0180332375061887</v>
      </c>
      <c r="AH1925" s="19" t="n">
        <v>0</v>
      </c>
      <c r="AI1925" s="19"/>
      <c r="AJ1925" s="19" t="n">
        <v>0</v>
      </c>
      <c r="AK1925" s="19" t="n">
        <v>0.100493733768482</v>
      </c>
      <c r="AL1925" s="19" t="n">
        <v>0</v>
      </c>
      <c r="AM1925" s="19" t="n">
        <v>0</v>
      </c>
      <c r="AN1925" s="19" t="n">
        <v>0</v>
      </c>
      <c r="AO1925" s="19"/>
      <c r="AP1925" s="19" t="n">
        <v>0</v>
      </c>
      <c r="AQ1925" s="19" t="n">
        <v>0.0687235437468735</v>
      </c>
      <c r="AR1925" s="19" t="n">
        <v>0</v>
      </c>
      <c r="AS1925" s="19" t="n">
        <v>0</v>
      </c>
      <c r="AT1925" s="19" t="n">
        <v>0</v>
      </c>
      <c r="AU1925" s="19"/>
      <c r="AV1925" s="19" t="n">
        <v>0.0794589753735487</v>
      </c>
      <c r="AW1925" s="19" t="n">
        <v>0</v>
      </c>
      <c r="AX1925" s="19" t="n">
        <v>0</v>
      </c>
      <c r="AY1925" s="19" t="n">
        <v>0</v>
      </c>
      <c r="AZ1925" s="19" t="n">
        <v>0</v>
      </c>
      <c r="BA1925" s="19" t="n">
        <v>0</v>
      </c>
      <c r="BB1925" s="19"/>
      <c r="BC1925" s="19" t="n">
        <v>0</v>
      </c>
      <c r="BD1925" s="19" t="n">
        <v>0</v>
      </c>
      <c r="BE1925" s="19" t="n">
        <v>0.0480330600880683</v>
      </c>
      <c r="BF1925" s="19" t="n">
        <v>0.056915092511252</v>
      </c>
      <c r="BG1925" s="19" t="n">
        <v>0</v>
      </c>
    </row>
    <row r="1926">
      <c r="B1926" t="s">
        <v>689</v>
      </c>
      <c r="C1926" s="19" t="n">
        <v>0.059804693594374</v>
      </c>
      <c r="D1926" s="19" t="n">
        <v>0.062137346674234</v>
      </c>
      <c r="E1926" s="19" t="n">
        <v>0.0580653294614665</v>
      </c>
      <c r="F1926" s="19"/>
      <c r="G1926" s="19" t="n">
        <v>0.130561104203713</v>
      </c>
      <c r="H1926" s="19" t="n">
        <v>0.0436756424528399</v>
      </c>
      <c r="I1926" s="19" t="n">
        <v>0.0916547841093214</v>
      </c>
      <c r="J1926" s="19" t="n">
        <v>0.109294039670197</v>
      </c>
      <c r="K1926" s="19" t="n">
        <v>0</v>
      </c>
      <c r="L1926" s="19" t="n">
        <v>0.037595575240414</v>
      </c>
      <c r="M1926" s="19"/>
      <c r="N1926" s="19" t="n">
        <v>0.081428139357979</v>
      </c>
      <c r="O1926" s="19" t="n">
        <v>0.0345320089581584</v>
      </c>
      <c r="P1926" s="19" t="n">
        <v>0.0324516410112885</v>
      </c>
      <c r="Q1926" s="19" t="n">
        <v>0.0962874108064982</v>
      </c>
      <c r="R1926" s="19"/>
      <c r="S1926" s="19" t="n">
        <v>0.10871093391219</v>
      </c>
      <c r="T1926" s="19" t="n">
        <v>0.11818069364546</v>
      </c>
      <c r="U1926" s="19" t="n">
        <v>0.10951087952919</v>
      </c>
      <c r="V1926" s="19" t="n">
        <v>0.0671931568725833</v>
      </c>
      <c r="W1926" s="19" t="n">
        <v>0</v>
      </c>
      <c r="X1926" s="19" t="n">
        <v>0.203849426497048</v>
      </c>
      <c r="Y1926" s="19" t="n">
        <v>0</v>
      </c>
      <c r="Z1926" s="19" t="n">
        <v>0</v>
      </c>
      <c r="AA1926" s="19" t="n">
        <v>0</v>
      </c>
      <c r="AB1926" s="19" t="n">
        <v>0</v>
      </c>
      <c r="AC1926" s="19" t="n">
        <v>0</v>
      </c>
      <c r="AD1926" s="19" t="n">
        <v>0</v>
      </c>
      <c r="AE1926" s="19"/>
      <c r="AF1926" s="19" t="n">
        <v>0.0444839186155218</v>
      </c>
      <c r="AG1926" s="19" t="n">
        <v>0.051593141254617</v>
      </c>
      <c r="AH1926" s="19" t="n">
        <v>0.15047572449769</v>
      </c>
      <c r="AI1926" s="19"/>
      <c r="AJ1926" s="19" t="n">
        <v>0.0546912910283849</v>
      </c>
      <c r="AK1926" s="19" t="n">
        <v>0.0703316120808559</v>
      </c>
      <c r="AL1926" s="19" t="n">
        <v>0</v>
      </c>
      <c r="AM1926" s="19" t="n">
        <v>0</v>
      </c>
      <c r="AN1926" s="19" t="n">
        <v>0.0932242398702311</v>
      </c>
      <c r="AO1926" s="19"/>
      <c r="AP1926" s="19" t="n">
        <v>0.121824904053224</v>
      </c>
      <c r="AQ1926" s="19" t="n">
        <v>0.0480969055320615</v>
      </c>
      <c r="AR1926" s="19" t="n">
        <v>0.173788471720655</v>
      </c>
      <c r="AS1926" s="19" t="n">
        <v>0</v>
      </c>
      <c r="AT1926" s="19" t="n">
        <v>0.130327686800763</v>
      </c>
      <c r="AU1926" s="19"/>
      <c r="AV1926" s="19" t="n">
        <v>0.0271680486645519</v>
      </c>
      <c r="AW1926" s="19" t="n">
        <v>0.130726493201632</v>
      </c>
      <c r="AX1926" s="19" t="n">
        <v>0.135681246357035</v>
      </c>
      <c r="AY1926" s="19" t="n">
        <v>0</v>
      </c>
      <c r="AZ1926" s="19" t="n">
        <v>0.219428451873264</v>
      </c>
      <c r="BA1926" s="19" t="n">
        <v>0.114327480850588</v>
      </c>
      <c r="BB1926" s="19"/>
      <c r="BC1926" s="19" t="n">
        <v>0.104987261485675</v>
      </c>
      <c r="BD1926" s="19" t="n">
        <v>0.0741170683516885</v>
      </c>
      <c r="BE1926" s="19" t="n">
        <v>0</v>
      </c>
      <c r="BF1926" s="19" t="n">
        <v>0.13586690949871</v>
      </c>
      <c r="BG1926" s="19" t="n">
        <v>0</v>
      </c>
    </row>
    <row r="1927">
      <c r="B1927" t="s">
        <v>690</v>
      </c>
      <c r="C1927" s="19" t="n">
        <v>0.0742921099831335</v>
      </c>
      <c r="D1927" s="19" t="n">
        <v>0.0638117203263605</v>
      </c>
      <c r="E1927" s="19" t="n">
        <v>0.0881854618607693</v>
      </c>
      <c r="F1927" s="19"/>
      <c r="G1927" s="19" t="n">
        <v>0.186854536148569</v>
      </c>
      <c r="H1927" s="19" t="n">
        <v>0.150246845336664</v>
      </c>
      <c r="I1927" s="19" t="n">
        <v>0.0434228381414549</v>
      </c>
      <c r="J1927" s="19" t="n">
        <v>0.0498376077405964</v>
      </c>
      <c r="K1927" s="19" t="n">
        <v>0.076848802332809</v>
      </c>
      <c r="L1927" s="19" t="n">
        <v>0</v>
      </c>
      <c r="M1927" s="19"/>
      <c r="N1927" s="19" t="n">
        <v>0.0615949797288533</v>
      </c>
      <c r="O1927" s="19" t="n">
        <v>0.0913198348145513</v>
      </c>
      <c r="P1927" s="19" t="n">
        <v>0.0630514072737485</v>
      </c>
      <c r="Q1927" s="19" t="n">
        <v>0.0755286353688967</v>
      </c>
      <c r="R1927" s="19"/>
      <c r="S1927" s="19" t="n">
        <v>0.158998888955359</v>
      </c>
      <c r="T1927" s="19" t="n">
        <v>0</v>
      </c>
      <c r="U1927" s="19" t="n">
        <v>0.183127782687843</v>
      </c>
      <c r="V1927" s="19" t="n">
        <v>0.0991227629641337</v>
      </c>
      <c r="W1927" s="19" t="n">
        <v>0</v>
      </c>
      <c r="X1927" s="19" t="n">
        <v>0</v>
      </c>
      <c r="Y1927" s="19" t="n">
        <v>0.0853812320786378</v>
      </c>
      <c r="Z1927" s="19" t="n">
        <v>0</v>
      </c>
      <c r="AA1927" s="19" t="n">
        <v>0</v>
      </c>
      <c r="AB1927" s="19" t="n">
        <v>0.121151731530499</v>
      </c>
      <c r="AC1927" s="19" t="n">
        <v>0.106741511165236</v>
      </c>
      <c r="AD1927" s="19" t="n">
        <v>0</v>
      </c>
      <c r="AE1927" s="19"/>
      <c r="AF1927" s="19" t="n">
        <v>0</v>
      </c>
      <c r="AG1927" s="19" t="n">
        <v>0.11802213361863</v>
      </c>
      <c r="AH1927" s="19" t="n">
        <v>0.150457596414475</v>
      </c>
      <c r="AI1927" s="19"/>
      <c r="AJ1927" s="19" t="n">
        <v>0.0223080112906477</v>
      </c>
      <c r="AK1927" s="19" t="n">
        <v>0.123207451401569</v>
      </c>
      <c r="AL1927" s="19" t="n">
        <v>0.126937587334589</v>
      </c>
      <c r="AM1927" s="19" t="n">
        <v>0</v>
      </c>
      <c r="AN1927" s="19" t="n">
        <v>0.0939932158723667</v>
      </c>
      <c r="AO1927" s="19"/>
      <c r="AP1927" s="19" t="n">
        <v>0</v>
      </c>
      <c r="AQ1927" s="19" t="n">
        <v>0.109685833741004</v>
      </c>
      <c r="AR1927" s="19" t="n">
        <v>0</v>
      </c>
      <c r="AS1927" s="19" t="n">
        <v>0.0448263805775328</v>
      </c>
      <c r="AT1927" s="19" t="n">
        <v>0</v>
      </c>
      <c r="AU1927" s="19"/>
      <c r="AV1927" s="19" t="n">
        <v>0.0926708119765577</v>
      </c>
      <c r="AW1927" s="19" t="n">
        <v>0</v>
      </c>
      <c r="AX1927" s="19" t="n">
        <v>0.398997750428366</v>
      </c>
      <c r="AY1927" s="19" t="n">
        <v>0.0310079554577068</v>
      </c>
      <c r="AZ1927" s="19" t="n">
        <v>0</v>
      </c>
      <c r="BA1927" s="19" t="n">
        <v>0</v>
      </c>
      <c r="BB1927" s="19"/>
      <c r="BC1927" s="19" t="n">
        <v>0.128385605435278</v>
      </c>
      <c r="BD1927" s="19" t="n">
        <v>0.0481919494668439</v>
      </c>
      <c r="BE1927" s="19" t="n">
        <v>0.11238003089354</v>
      </c>
      <c r="BF1927" s="19" t="n">
        <v>0</v>
      </c>
      <c r="BG1927" s="19" t="n">
        <v>0</v>
      </c>
    </row>
    <row r="1928">
      <c r="B1928" t="s">
        <v>691</v>
      </c>
      <c r="C1928" s="19" t="n">
        <v>0.160053788062378</v>
      </c>
      <c r="D1928" s="19" t="n">
        <v>0.146552379767811</v>
      </c>
      <c r="E1928" s="19" t="n">
        <v>0.179092330719216</v>
      </c>
      <c r="F1928" s="19"/>
      <c r="G1928" s="19" t="n">
        <v>0.19151116745864</v>
      </c>
      <c r="H1928" s="19" t="n">
        <v>0.209175192439421</v>
      </c>
      <c r="I1928" s="19" t="n">
        <v>0.134953401781148</v>
      </c>
      <c r="J1928" s="19" t="n">
        <v>0.221286441457813</v>
      </c>
      <c r="K1928" s="19" t="n">
        <v>0.0858976075118289</v>
      </c>
      <c r="L1928" s="19" t="n">
        <v>0.13962873756696</v>
      </c>
      <c r="M1928" s="19"/>
      <c r="N1928" s="19" t="n">
        <v>0.156955396656882</v>
      </c>
      <c r="O1928" s="19" t="n">
        <v>0.133661958268221</v>
      </c>
      <c r="P1928" s="19" t="n">
        <v>0.248884986372724</v>
      </c>
      <c r="Q1928" s="19" t="n">
        <v>0.109471619452481</v>
      </c>
      <c r="R1928" s="19"/>
      <c r="S1928" s="19" t="n">
        <v>0.149563077905459</v>
      </c>
      <c r="T1928" s="19" t="n">
        <v>0.185209275226116</v>
      </c>
      <c r="U1928" s="19" t="n">
        <v>0.0888548964416075</v>
      </c>
      <c r="V1928" s="19" t="n">
        <v>0.138031784685858</v>
      </c>
      <c r="W1928" s="19" t="n">
        <v>0.161589726134589</v>
      </c>
      <c r="X1928" s="19" t="n">
        <v>0.150732542512628</v>
      </c>
      <c r="Y1928" s="19" t="n">
        <v>0.193090685975276</v>
      </c>
      <c r="Z1928" s="19" t="n">
        <v>0.2766592271021</v>
      </c>
      <c r="AA1928" s="19" t="n">
        <v>0.371767358261035</v>
      </c>
      <c r="AB1928" s="19" t="n">
        <v>0.0697753396447431</v>
      </c>
      <c r="AC1928" s="19" t="n">
        <v>0</v>
      </c>
      <c r="AD1928" s="19" t="n">
        <v>0.217284074697854</v>
      </c>
      <c r="AE1928" s="19"/>
      <c r="AF1928" s="19" t="n">
        <v>0.0952686797474604</v>
      </c>
      <c r="AG1928" s="19" t="n">
        <v>0.217259559216503</v>
      </c>
      <c r="AH1928" s="19" t="n">
        <v>0.123287650820631</v>
      </c>
      <c r="AI1928" s="19"/>
      <c r="AJ1928" s="19" t="n">
        <v>0.128583493456436</v>
      </c>
      <c r="AK1928" s="19" t="n">
        <v>0.302365299438451</v>
      </c>
      <c r="AL1928" s="19" t="n">
        <v>0.212402822206914</v>
      </c>
      <c r="AM1928" s="19" t="n">
        <v>0</v>
      </c>
      <c r="AN1928" s="19" t="n">
        <v>0.11543862303654</v>
      </c>
      <c r="AO1928" s="19"/>
      <c r="AP1928" s="19" t="n">
        <v>0.151675506772161</v>
      </c>
      <c r="AQ1928" s="19" t="n">
        <v>0.25500662722827</v>
      </c>
      <c r="AR1928" s="19" t="n">
        <v>0.147531864691493</v>
      </c>
      <c r="AS1928" s="19" t="n">
        <v>0.0464803016424294</v>
      </c>
      <c r="AT1928" s="19" t="n">
        <v>0.147093313731799</v>
      </c>
      <c r="AU1928" s="19"/>
      <c r="AV1928" s="19" t="n">
        <v>0.272294405670212</v>
      </c>
      <c r="AW1928" s="19" t="n">
        <v>0.215494093724219</v>
      </c>
      <c r="AX1928" s="19" t="n">
        <v>0.115182020306242</v>
      </c>
      <c r="AY1928" s="19" t="n">
        <v>0.0321520297739942</v>
      </c>
      <c r="AZ1928" s="19" t="n">
        <v>0</v>
      </c>
      <c r="BA1928" s="19" t="n">
        <v>0.110946735455921</v>
      </c>
      <c r="BB1928" s="19"/>
      <c r="BC1928" s="19" t="n">
        <v>0.0620987063961382</v>
      </c>
      <c r="BD1928" s="19" t="n">
        <v>0.198761609224485</v>
      </c>
      <c r="BE1928" s="19" t="n">
        <v>0.191666522743346</v>
      </c>
      <c r="BF1928" s="19" t="n">
        <v>0.141403450120927</v>
      </c>
      <c r="BG1928" s="19" t="n">
        <v>1</v>
      </c>
    </row>
    <row r="1929">
      <c r="B1929" t="s">
        <v>692</v>
      </c>
      <c r="C1929" s="19" t="n">
        <v>0.104980458494654</v>
      </c>
      <c r="D1929" s="19" t="n">
        <v>0.0722448403701337</v>
      </c>
      <c r="E1929" s="19" t="n">
        <v>0.146124498724433</v>
      </c>
      <c r="F1929" s="19"/>
      <c r="G1929" s="19" t="n">
        <v>0.193300642322726</v>
      </c>
      <c r="H1929" s="19" t="n">
        <v>0.140422971198294</v>
      </c>
      <c r="I1929" s="19" t="n">
        <v>0.0352042115851148</v>
      </c>
      <c r="J1929" s="19" t="n">
        <v>0.0934558333708675</v>
      </c>
      <c r="K1929" s="19" t="n">
        <v>0.131069416728205</v>
      </c>
      <c r="L1929" s="19" t="n">
        <v>0.0851881749523182</v>
      </c>
      <c r="M1929" s="19"/>
      <c r="N1929" s="19" t="n">
        <v>0.232421927528075</v>
      </c>
      <c r="O1929" s="19" t="n">
        <v>0.0348488035271824</v>
      </c>
      <c r="P1929" s="19" t="n">
        <v>0.0506159001947729</v>
      </c>
      <c r="Q1929" s="19" t="n">
        <v>0.136763904078808</v>
      </c>
      <c r="R1929" s="19"/>
      <c r="S1929" s="19" t="n">
        <v>0.0867686208978301</v>
      </c>
      <c r="T1929" s="19" t="n">
        <v>0.189933865347151</v>
      </c>
      <c r="U1929" s="19" t="n">
        <v>0.06166487456999</v>
      </c>
      <c r="V1929" s="19" t="n">
        <v>0</v>
      </c>
      <c r="W1929" s="19" t="n">
        <v>0.0798948964870305</v>
      </c>
      <c r="X1929" s="19" t="n">
        <v>0.206597072173125</v>
      </c>
      <c r="Y1929" s="19" t="n">
        <v>0.150546480857517</v>
      </c>
      <c r="Z1929" s="19" t="n">
        <v>0</v>
      </c>
      <c r="AA1929" s="19" t="n">
        <v>0.0915979090237848</v>
      </c>
      <c r="AB1929" s="19" t="n">
        <v>0.200880806087503</v>
      </c>
      <c r="AC1929" s="19" t="n">
        <v>0.119215844081519</v>
      </c>
      <c r="AD1929" s="19" t="n">
        <v>0</v>
      </c>
      <c r="AE1929" s="19"/>
      <c r="AF1929" s="19" t="n">
        <v>0.0817638112210001</v>
      </c>
      <c r="AG1929" s="19" t="n">
        <v>0.135122606593398</v>
      </c>
      <c r="AH1929" s="19" t="n">
        <v>0.0464838918338016</v>
      </c>
      <c r="AI1929" s="19"/>
      <c r="AJ1929" s="19" t="n">
        <v>0.1155100118637</v>
      </c>
      <c r="AK1929" s="19" t="n">
        <v>0.0559341330469378</v>
      </c>
      <c r="AL1929" s="19" t="n">
        <v>0.306626006471388</v>
      </c>
      <c r="AM1929" s="19" t="n">
        <v>0.308694994991234</v>
      </c>
      <c r="AN1929" s="19" t="n">
        <v>0.0445661132862658</v>
      </c>
      <c r="AO1929" s="19"/>
      <c r="AP1929" s="19" t="n">
        <v>0.045640928469688</v>
      </c>
      <c r="AQ1929" s="19" t="n">
        <v>0.177121982641683</v>
      </c>
      <c r="AR1929" s="19" t="n">
        <v>0.110810377434626</v>
      </c>
      <c r="AS1929" s="19" t="n">
        <v>0.0754337986365422</v>
      </c>
      <c r="AT1929" s="19" t="n">
        <v>0</v>
      </c>
      <c r="AU1929" s="19"/>
      <c r="AV1929" s="19" t="n">
        <v>0.207585363541432</v>
      </c>
      <c r="AW1929" s="19" t="n">
        <v>0.0489758524472315</v>
      </c>
      <c r="AX1929" s="19" t="n">
        <v>0</v>
      </c>
      <c r="AY1929" s="19" t="n">
        <v>0.0780388760696861</v>
      </c>
      <c r="AZ1929" s="19" t="n">
        <v>0.165174650418224</v>
      </c>
      <c r="BA1929" s="19" t="n">
        <v>0</v>
      </c>
      <c r="BB1929" s="19"/>
      <c r="BC1929" s="19" t="n">
        <v>0.120141350073397</v>
      </c>
      <c r="BD1929" s="19" t="n">
        <v>0.0829009432295509</v>
      </c>
      <c r="BE1929" s="19" t="n">
        <v>0.177672304992045</v>
      </c>
      <c r="BF1929" s="19" t="n">
        <v>0.146571453083313</v>
      </c>
      <c r="BG1929" s="19" t="n">
        <v>0</v>
      </c>
    </row>
    <row r="1930">
      <c r="B1930" t="s">
        <v>598</v>
      </c>
      <c r="C1930" s="19" t="n">
        <v>0.117593621514752</v>
      </c>
      <c r="D1930" s="19" t="n">
        <v>0.0968866921224389</v>
      </c>
      <c r="E1930" s="19" t="n">
        <v>0.126804173185979</v>
      </c>
      <c r="F1930" s="19"/>
      <c r="G1930" s="19" t="n">
        <v>0.10430530232008</v>
      </c>
      <c r="H1930" s="19" t="n">
        <v>0.138281822424333</v>
      </c>
      <c r="I1930" s="19" t="n">
        <v>0.132441561282447</v>
      </c>
      <c r="J1930" s="19" t="n">
        <v>0.0921161137692412</v>
      </c>
      <c r="K1930" s="19" t="n">
        <v>0.125998886005771</v>
      </c>
      <c r="L1930" s="19" t="n">
        <v>0.0996297130557812</v>
      </c>
      <c r="M1930" s="19"/>
      <c r="N1930" s="19" t="n">
        <v>0.0999445703511553</v>
      </c>
      <c r="O1930" s="19" t="n">
        <v>0.187027350659637</v>
      </c>
      <c r="P1930" s="19" t="n">
        <v>0.103069057723311</v>
      </c>
      <c r="Q1930" s="19" t="n">
        <v>0.0687780214396956</v>
      </c>
      <c r="R1930" s="19"/>
      <c r="S1930" s="19" t="n">
        <v>0.0987121915862517</v>
      </c>
      <c r="T1930" s="19" t="n">
        <v>0</v>
      </c>
      <c r="U1930" s="19" t="n">
        <v>0</v>
      </c>
      <c r="V1930" s="19" t="n">
        <v>0.0865299523469294</v>
      </c>
      <c r="W1930" s="19" t="n">
        <v>0.106197810033012</v>
      </c>
      <c r="X1930" s="19" t="n">
        <v>0.086458171933034</v>
      </c>
      <c r="Y1930" s="19" t="n">
        <v>0.147176705138907</v>
      </c>
      <c r="Z1930" s="19" t="n">
        <v>0.139732063776843</v>
      </c>
      <c r="AA1930" s="19" t="n">
        <v>0.175684433293811</v>
      </c>
      <c r="AB1930" s="19" t="n">
        <v>0.291397438972951</v>
      </c>
      <c r="AC1930" s="19" t="n">
        <v>0.254871422762168</v>
      </c>
      <c r="AD1930" s="19" t="n">
        <v>0</v>
      </c>
      <c r="AE1930" s="19"/>
      <c r="AF1930" s="19" t="n">
        <v>0.0673141656569464</v>
      </c>
      <c r="AG1930" s="19" t="n">
        <v>0.147715886115735</v>
      </c>
      <c r="AH1930" s="19" t="n">
        <v>0.182373791345444</v>
      </c>
      <c r="AI1930" s="19"/>
      <c r="AJ1930" s="19" t="n">
        <v>0.0998286993603545</v>
      </c>
      <c r="AK1930" s="19" t="n">
        <v>0.137919334542385</v>
      </c>
      <c r="AL1930" s="19" t="n">
        <v>0.120498417332184</v>
      </c>
      <c r="AM1930" s="19" t="n">
        <v>0</v>
      </c>
      <c r="AN1930" s="19" t="n">
        <v>0.151534286554332</v>
      </c>
      <c r="AO1930" s="19"/>
      <c r="AP1930" s="19" t="n">
        <v>0.0432121132535665</v>
      </c>
      <c r="AQ1930" s="19" t="n">
        <v>0.0875783747447635</v>
      </c>
      <c r="AR1930" s="19" t="n">
        <v>0.43078424542724</v>
      </c>
      <c r="AS1930" s="19" t="n">
        <v>0.0401983835784967</v>
      </c>
      <c r="AT1930" s="19" t="n">
        <v>0.152849616345346</v>
      </c>
      <c r="AU1930" s="19"/>
      <c r="AV1930" s="19" t="n">
        <v>0.133283203605401</v>
      </c>
      <c r="AW1930" s="19" t="n">
        <v>0.120758795752201</v>
      </c>
      <c r="AX1930" s="19" t="n">
        <v>0.227514336949918</v>
      </c>
      <c r="AY1930" s="19" t="n">
        <v>0.0278066101124965</v>
      </c>
      <c r="AZ1930" s="19" t="n">
        <v>0.10913663457339</v>
      </c>
      <c r="BA1930" s="19" t="n">
        <v>0.101839759627056</v>
      </c>
      <c r="BB1930" s="19"/>
      <c r="BC1930" s="19" t="n">
        <v>0.105953394043793</v>
      </c>
      <c r="BD1930" s="19" t="n">
        <v>0.0833300071385125</v>
      </c>
      <c r="BE1930" s="19" t="n">
        <v>0.118061400714535</v>
      </c>
      <c r="BF1930" s="19" t="n">
        <v>0.278577436092829</v>
      </c>
      <c r="BG1930" s="19" t="n">
        <v>0</v>
      </c>
    </row>
    <row r="1931">
      <c r="B1931" t="s">
        <v>693</v>
      </c>
      <c r="C1931" s="19" t="n">
        <v>0.390572585898132</v>
      </c>
      <c r="D1931" s="19" t="n">
        <v>0.499325622171602</v>
      </c>
      <c r="E1931" s="19" t="n">
        <v>0.266988119122344</v>
      </c>
      <c r="F1931" s="19"/>
      <c r="G1931" s="19" t="n">
        <v>0.105617095573124</v>
      </c>
      <c r="H1931" s="19" t="n">
        <v>0.276545272526303</v>
      </c>
      <c r="I1931" s="19" t="n">
        <v>0.341987407546845</v>
      </c>
      <c r="J1931" s="19" t="n">
        <v>0.346498685854008</v>
      </c>
      <c r="K1931" s="19" t="n">
        <v>0.482783326983741</v>
      </c>
      <c r="L1931" s="19" t="n">
        <v>0.602274883194959</v>
      </c>
      <c r="M1931" s="19"/>
      <c r="N1931" s="19" t="n">
        <v>0.302104032559012</v>
      </c>
      <c r="O1931" s="19" t="n">
        <v>0.372045792632432</v>
      </c>
      <c r="P1931" s="19" t="n">
        <v>0.442902480116401</v>
      </c>
      <c r="Q1931" s="19" t="n">
        <v>0.427869197938684</v>
      </c>
      <c r="R1931" s="19"/>
      <c r="S1931" s="19" t="n">
        <v>0.397246286742911</v>
      </c>
      <c r="T1931" s="19" t="n">
        <v>0.388756427592561</v>
      </c>
      <c r="U1931" s="19" t="n">
        <v>0.369086710511362</v>
      </c>
      <c r="V1931" s="19" t="n">
        <v>0.609122343130496</v>
      </c>
      <c r="W1931" s="19" t="n">
        <v>0.363728070783205</v>
      </c>
      <c r="X1931" s="19" t="n">
        <v>0.352362786884165</v>
      </c>
      <c r="Y1931" s="19" t="n">
        <v>0.350580536752787</v>
      </c>
      <c r="Z1931" s="19" t="n">
        <v>0.444755206224492</v>
      </c>
      <c r="AA1931" s="19" t="n">
        <v>0.181649557975253</v>
      </c>
      <c r="AB1931" s="19" t="n">
        <v>0.316794683764304</v>
      </c>
      <c r="AC1931" s="19" t="n">
        <v>0.519171221991078</v>
      </c>
      <c r="AD1931" s="19" t="n">
        <v>0.372058628533356</v>
      </c>
      <c r="AE1931" s="19"/>
      <c r="AF1931" s="19" t="n">
        <v>0.654320953025647</v>
      </c>
      <c r="AG1931" s="19" t="n">
        <v>0.225460604781819</v>
      </c>
      <c r="AH1931" s="19" t="n">
        <v>0.251619120145857</v>
      </c>
      <c r="AI1931" s="19"/>
      <c r="AJ1931" s="19" t="n">
        <v>0.526855856992865</v>
      </c>
      <c r="AK1931" s="19" t="n">
        <v>0.157935107540564</v>
      </c>
      <c r="AL1931" s="19" t="n">
        <v>0.111170365832833</v>
      </c>
      <c r="AM1931" s="19" t="n">
        <v>0.691305005008766</v>
      </c>
      <c r="AN1931" s="19" t="n">
        <v>0.320996180218822</v>
      </c>
      <c r="AO1931" s="19"/>
      <c r="AP1931" s="19" t="n">
        <v>0.58594376532918</v>
      </c>
      <c r="AQ1931" s="19" t="n">
        <v>0.212250405420177</v>
      </c>
      <c r="AR1931" s="19" t="n">
        <v>0.137085040725986</v>
      </c>
      <c r="AS1931" s="19" t="n">
        <v>0.793061135564999</v>
      </c>
      <c r="AT1931" s="19" t="n">
        <v>0.569729383122092</v>
      </c>
      <c r="AU1931" s="19"/>
      <c r="AV1931" s="19" t="n">
        <v>0.164675562116338</v>
      </c>
      <c r="AW1931" s="19" t="n">
        <v>0.418363419067114</v>
      </c>
      <c r="AX1931" s="19" t="n">
        <v>0.122624645958439</v>
      </c>
      <c r="AY1931" s="19" t="n">
        <v>0.760499741799491</v>
      </c>
      <c r="AZ1931" s="19" t="n">
        <v>0.506260263135122</v>
      </c>
      <c r="BA1931" s="19" t="n">
        <v>0.388980724902322</v>
      </c>
      <c r="BB1931" s="19"/>
      <c r="BC1931" s="19" t="n">
        <v>0.40386732088771</v>
      </c>
      <c r="BD1931" s="19" t="n">
        <v>0.435371075508976</v>
      </c>
      <c r="BE1931" s="19" t="n">
        <v>0.288515432811134</v>
      </c>
      <c r="BF1931" s="19" t="n">
        <v>0.240665658692969</v>
      </c>
      <c r="BG1931" s="19" t="n">
        <v>0</v>
      </c>
    </row>
    <row r="1932">
      <c r="B1932" t="s">
        <v>100</v>
      </c>
      <c r="C1932" s="19" t="n">
        <v>0.0668520945735838</v>
      </c>
      <c r="D1932" s="19" t="n">
        <v>0.0275756444340302</v>
      </c>
      <c r="E1932" s="19" t="n">
        <v>0.115169571350593</v>
      </c>
      <c r="F1932" s="19"/>
      <c r="G1932" s="19" t="n">
        <v>0</v>
      </c>
      <c r="H1932" s="19" t="n">
        <v>0</v>
      </c>
      <c r="I1932" s="19" t="n">
        <v>0.164187061455989</v>
      </c>
      <c r="J1932" s="19" t="n">
        <v>0.0875112781372774</v>
      </c>
      <c r="K1932" s="19" t="n">
        <v>0.097401960437645</v>
      </c>
      <c r="L1932" s="19" t="n">
        <v>0.0356829159895679</v>
      </c>
      <c r="M1932" s="19"/>
      <c r="N1932" s="19" t="n">
        <v>0.0314404400683911</v>
      </c>
      <c r="O1932" s="19" t="n">
        <v>0.111020620837215</v>
      </c>
      <c r="P1932" s="19" t="n">
        <v>0.0590245273077543</v>
      </c>
      <c r="Q1932" s="19" t="n">
        <v>0.0523330129204084</v>
      </c>
      <c r="R1932" s="19"/>
      <c r="S1932" s="19" t="n">
        <v>0</v>
      </c>
      <c r="T1932" s="19" t="n">
        <v>0</v>
      </c>
      <c r="U1932" s="19" t="n">
        <v>0.187754856260008</v>
      </c>
      <c r="V1932" s="19" t="n">
        <v>0</v>
      </c>
      <c r="W1932" s="19" t="n">
        <v>0.182391686529152</v>
      </c>
      <c r="X1932" s="19" t="n">
        <v>0</v>
      </c>
      <c r="Y1932" s="19" t="n">
        <v>0.0732243591968767</v>
      </c>
      <c r="Z1932" s="19" t="n">
        <v>0.138853502896565</v>
      </c>
      <c r="AA1932" s="19" t="n">
        <v>0.094129148503274</v>
      </c>
      <c r="AB1932" s="19" t="n">
        <v>0</v>
      </c>
      <c r="AC1932" s="19" t="n">
        <v>0</v>
      </c>
      <c r="AD1932" s="19" t="n">
        <v>0.41065729676879</v>
      </c>
      <c r="AE1932" s="19"/>
      <c r="AF1932" s="19" t="n">
        <v>0.0346488947985081</v>
      </c>
      <c r="AG1932" s="19" t="n">
        <v>0.086792830913109</v>
      </c>
      <c r="AH1932" s="19" t="n">
        <v>0.0953022249421001</v>
      </c>
      <c r="AI1932" s="19"/>
      <c r="AJ1932" s="19" t="n">
        <v>0.0522226360076117</v>
      </c>
      <c r="AK1932" s="19" t="n">
        <v>0.0518133281807555</v>
      </c>
      <c r="AL1932" s="19" t="n">
        <v>0.122364800822093</v>
      </c>
      <c r="AM1932" s="19" t="n">
        <v>0</v>
      </c>
      <c r="AN1932" s="19" t="n">
        <v>0.180247341161443</v>
      </c>
      <c r="AO1932" s="19"/>
      <c r="AP1932" s="19" t="n">
        <v>0.0517027821221805</v>
      </c>
      <c r="AQ1932" s="19" t="n">
        <v>0.0415363269451674</v>
      </c>
      <c r="AR1932" s="19" t="n">
        <v>0</v>
      </c>
      <c r="AS1932" s="19" t="n">
        <v>0</v>
      </c>
      <c r="AT1932" s="19" t="n">
        <v>0</v>
      </c>
      <c r="AU1932" s="19"/>
      <c r="AV1932" s="19" t="n">
        <v>0.0228636290519591</v>
      </c>
      <c r="AW1932" s="19" t="n">
        <v>0.0656813458076016</v>
      </c>
      <c r="AX1932" s="19" t="n">
        <v>0</v>
      </c>
      <c r="AY1932" s="19" t="n">
        <v>0.0704947867866258</v>
      </c>
      <c r="AZ1932" s="19" t="n">
        <v>0</v>
      </c>
      <c r="BA1932" s="19" t="n">
        <v>0.283905299164113</v>
      </c>
      <c r="BB1932" s="19"/>
      <c r="BC1932" s="19" t="n">
        <v>0.0745663616780091</v>
      </c>
      <c r="BD1932" s="19" t="n">
        <v>0.0773273470799427</v>
      </c>
      <c r="BE1932" s="19" t="n">
        <v>0.0636712477573303</v>
      </c>
      <c r="BF1932" s="19" t="n">
        <v>0</v>
      </c>
      <c r="BG1932" s="19" t="n">
        <v>0</v>
      </c>
    </row>
    <row r="1933">
      <c r="C1933" s="19"/>
      <c r="D1933" s="19"/>
      <c r="E1933" s="19"/>
      <c r="F1933" s="19"/>
      <c r="G1933" s="19"/>
      <c r="H1933" s="19"/>
      <c r="I1933" s="19"/>
      <c r="J1933" s="19"/>
      <c r="K1933" s="19"/>
      <c r="L1933" s="19"/>
      <c r="M1933" s="19"/>
      <c r="N1933" s="19"/>
      <c r="O1933" s="19"/>
      <c r="P1933" s="19"/>
      <c r="Q1933" s="19"/>
      <c r="R1933" s="19"/>
      <c r="S1933" s="19"/>
      <c r="T1933" s="19"/>
      <c r="U1933" s="19"/>
      <c r="V1933" s="19"/>
      <c r="W1933" s="19"/>
      <c r="X1933" s="19"/>
      <c r="Y1933" s="19"/>
      <c r="Z1933" s="19"/>
      <c r="AA1933" s="19"/>
      <c r="AB1933" s="19"/>
      <c r="AC1933" s="19"/>
      <c r="AD1933" s="19"/>
      <c r="AE1933" s="19"/>
      <c r="AF1933" s="19"/>
      <c r="AG1933" s="19"/>
      <c r="AH1933" s="19"/>
      <c r="AI1933" s="19"/>
      <c r="AJ1933" s="19"/>
      <c r="AK1933" s="19"/>
      <c r="AL1933" s="19"/>
      <c r="AM1933" s="19"/>
      <c r="AN1933" s="19"/>
      <c r="AO1933" s="19"/>
      <c r="AP1933" s="19"/>
      <c r="AQ1933" s="19"/>
      <c r="AR1933" s="19"/>
      <c r="AS1933" s="19"/>
      <c r="AT1933" s="19"/>
      <c r="AU1933" s="19"/>
      <c r="AV1933" s="19"/>
      <c r="AW1933" s="19"/>
      <c r="AX1933" s="19"/>
      <c r="AY1933" s="19"/>
      <c r="AZ1933" s="19"/>
      <c r="BA1933" s="19"/>
      <c r="BB1933" s="19"/>
      <c r="BC1933" s="19"/>
      <c r="BD1933" s="19"/>
      <c r="BE1933" s="19"/>
      <c r="BF1933" s="19"/>
      <c r="BG1933" s="19"/>
    </row>
    <row r="1934">
      <c r="B1934" s="7" t="s">
        <v>700</v>
      </c>
      <c r="C1934" s="19"/>
      <c r="D1934" s="19"/>
      <c r="E1934" s="19"/>
      <c r="F1934" s="19"/>
      <c r="G1934" s="19"/>
      <c r="H1934" s="19"/>
      <c r="I1934" s="19"/>
      <c r="J1934" s="19"/>
      <c r="K1934" s="19"/>
      <c r="L1934" s="19"/>
      <c r="M1934" s="19"/>
      <c r="N1934" s="19"/>
      <c r="O1934" s="19"/>
      <c r="P1934" s="19"/>
      <c r="Q1934" s="19"/>
      <c r="R1934" s="19"/>
      <c r="S1934" s="19"/>
      <c r="T1934" s="19"/>
      <c r="U1934" s="19"/>
      <c r="V1934" s="19"/>
      <c r="W1934" s="19"/>
      <c r="X1934" s="19"/>
      <c r="Y1934" s="19"/>
      <c r="Z1934" s="19"/>
      <c r="AA1934" s="19"/>
      <c r="AB1934" s="19"/>
      <c r="AC1934" s="19"/>
      <c r="AD1934" s="19"/>
      <c r="AE1934" s="19"/>
      <c r="AF1934" s="19"/>
      <c r="AG1934" s="19"/>
      <c r="AH1934" s="19"/>
      <c r="AI1934" s="19"/>
      <c r="AJ1934" s="19"/>
      <c r="AK1934" s="19"/>
      <c r="AL1934" s="19"/>
      <c r="AM1934" s="19"/>
      <c r="AN1934" s="19"/>
      <c r="AO1934" s="19"/>
      <c r="AP1934" s="19"/>
      <c r="AQ1934" s="19"/>
      <c r="AR1934" s="19"/>
      <c r="AS1934" s="19"/>
      <c r="AT1934" s="19"/>
      <c r="AU1934" s="19"/>
      <c r="AV1934" s="19"/>
      <c r="AW1934" s="19"/>
      <c r="AX1934" s="19"/>
      <c r="AY1934" s="19"/>
      <c r="AZ1934" s="19"/>
      <c r="BA1934" s="19"/>
      <c r="BB1934" s="19"/>
      <c r="BC1934" s="19"/>
      <c r="BD1934" s="19"/>
      <c r="BE1934" s="19"/>
      <c r="BF1934" s="19"/>
      <c r="BG1934" s="19"/>
    </row>
    <row r="1935">
      <c r="B1935" s="26" t="s">
        <v>331</v>
      </c>
      <c r="C1935" s="19"/>
      <c r="D1935" s="19"/>
      <c r="E1935" s="19"/>
      <c r="F1935" s="19"/>
      <c r="G1935" s="19"/>
      <c r="H1935" s="19"/>
      <c r="I1935" s="19"/>
      <c r="J1935" s="19"/>
      <c r="K1935" s="19"/>
      <c r="L1935" s="19"/>
      <c r="M1935" s="19"/>
      <c r="N1935" s="19"/>
      <c r="O1935" s="19"/>
      <c r="P1935" s="19"/>
      <c r="Q1935" s="19"/>
      <c r="R1935" s="19"/>
      <c r="S1935" s="19"/>
      <c r="T1935" s="19"/>
      <c r="U1935" s="19"/>
      <c r="V1935" s="19"/>
      <c r="W1935" s="19"/>
      <c r="X1935" s="19"/>
      <c r="Y1935" s="19"/>
      <c r="Z1935" s="19"/>
      <c r="AA1935" s="19"/>
      <c r="AB1935" s="19"/>
      <c r="AC1935" s="19"/>
      <c r="AD1935" s="19"/>
      <c r="AE1935" s="19"/>
      <c r="AF1935" s="19"/>
      <c r="AG1935" s="19"/>
      <c r="AH1935" s="19"/>
      <c r="AI1935" s="19"/>
      <c r="AJ1935" s="19"/>
      <c r="AK1935" s="19"/>
      <c r="AL1935" s="19"/>
      <c r="AM1935" s="19"/>
      <c r="AN1935" s="19"/>
      <c r="AO1935" s="19"/>
      <c r="AP1935" s="19"/>
      <c r="AQ1935" s="19"/>
      <c r="AR1935" s="19"/>
      <c r="AS1935" s="19"/>
      <c r="AT1935" s="19"/>
      <c r="AU1935" s="19"/>
      <c r="AV1935" s="19"/>
      <c r="AW1935" s="19"/>
      <c r="AX1935" s="19"/>
      <c r="AY1935" s="19"/>
      <c r="AZ1935" s="19"/>
      <c r="BA1935" s="19"/>
      <c r="BB1935" s="19"/>
      <c r="BC1935" s="19"/>
      <c r="BD1935" s="19"/>
      <c r="BE1935" s="19"/>
      <c r="BF1935" s="19"/>
      <c r="BG1935" s="19"/>
    </row>
    <row r="1936">
      <c r="B1936" t="s">
        <v>688</v>
      </c>
      <c r="C1936" s="19" t="n">
        <v>0.313552102369559</v>
      </c>
      <c r="D1936" s="19" t="n">
        <v>0.359104814152934</v>
      </c>
      <c r="E1936" s="19" t="n">
        <v>0.262740511500416</v>
      </c>
      <c r="F1936" s="19"/>
      <c r="G1936" s="19" t="n">
        <v>0.562983956112775</v>
      </c>
      <c r="H1936" s="19" t="n">
        <v>0.446854045448158</v>
      </c>
      <c r="I1936" s="19" t="n">
        <v>0.205291349438946</v>
      </c>
      <c r="J1936" s="19" t="n">
        <v>0.284507755027339</v>
      </c>
      <c r="K1936" s="19" t="n">
        <v>0.0879393533957996</v>
      </c>
      <c r="L1936" s="19" t="n">
        <v>0.235293493897068</v>
      </c>
      <c r="M1936" s="19"/>
      <c r="N1936" s="19" t="n">
        <v>0.311939441079942</v>
      </c>
      <c r="O1936" s="19" t="n">
        <v>0.37516284392517</v>
      </c>
      <c r="P1936" s="19" t="n">
        <v>0.239409125992877</v>
      </c>
      <c r="Q1936" s="19" t="n">
        <v>0.319610781363082</v>
      </c>
      <c r="R1936" s="19"/>
      <c r="S1936" s="19" t="n">
        <v>0.494898546923387</v>
      </c>
      <c r="T1936" s="19" t="n">
        <v>0.25554033295983</v>
      </c>
      <c r="U1936" s="19" t="n">
        <v>0.244319004249887</v>
      </c>
      <c r="V1936" s="19" t="n">
        <v>0.26334329298477</v>
      </c>
      <c r="W1936" s="19" t="n">
        <v>0.417881135965293</v>
      </c>
      <c r="X1936" s="19" t="n">
        <v>0.267362004568002</v>
      </c>
      <c r="Y1936" s="19" t="n">
        <v>0.367947335337297</v>
      </c>
      <c r="Z1936" s="19" t="n">
        <v>0</v>
      </c>
      <c r="AA1936" s="19" t="n">
        <v>0.410119982134416</v>
      </c>
      <c r="AB1936" s="19" t="n">
        <v>0.202763716736551</v>
      </c>
      <c r="AC1936" s="19" t="n">
        <v>0.167165927321768</v>
      </c>
      <c r="AD1936" s="19" t="n">
        <v>0.227630266340806</v>
      </c>
      <c r="AE1936" s="19"/>
      <c r="AF1936" s="19" t="n">
        <v>0.237455858938598</v>
      </c>
      <c r="AG1936" s="19" t="n">
        <v>0.258643859948937</v>
      </c>
      <c r="AH1936" s="19" t="n">
        <v>0.445742380538585</v>
      </c>
      <c r="AI1936" s="19"/>
      <c r="AJ1936" s="19" t="n">
        <v>0.265946112742944</v>
      </c>
      <c r="AK1936" s="19" t="n">
        <v>0.488472173320394</v>
      </c>
      <c r="AL1936" s="19" t="n">
        <v>0</v>
      </c>
      <c r="AM1936" s="19" t="n">
        <v>0</v>
      </c>
      <c r="AN1936" s="19" t="n">
        <v>0.262013069965138</v>
      </c>
      <c r="AO1936" s="19"/>
      <c r="AP1936" s="19" t="n">
        <v>0.28928135339098</v>
      </c>
      <c r="AQ1936" s="19" t="n">
        <v>0.435469010738472</v>
      </c>
      <c r="AR1936" s="19" t="n">
        <v>0.152967894428119</v>
      </c>
      <c r="AS1936" s="19" t="n">
        <v>0.18293267859764</v>
      </c>
      <c r="AT1936" s="19" t="n">
        <v>0.316817775777856</v>
      </c>
      <c r="AU1936" s="19"/>
      <c r="AV1936" s="19" t="n">
        <v>0.519977555869329</v>
      </c>
      <c r="AW1936" s="19" t="n">
        <v>0.291204476338899</v>
      </c>
      <c r="AX1936" s="19" t="n">
        <v>0.39236128481151</v>
      </c>
      <c r="AY1936" s="19" t="n">
        <v>0.18729096500443</v>
      </c>
      <c r="AZ1936" s="19" t="n">
        <v>0.137965721293376</v>
      </c>
      <c r="BA1936" s="19" t="n">
        <v>0.325133647452135</v>
      </c>
      <c r="BB1936" s="19"/>
      <c r="BC1936" s="19" t="n">
        <v>0.107755133803708</v>
      </c>
      <c r="BD1936" s="19" t="n">
        <v>0.369953425009413</v>
      </c>
      <c r="BE1936" s="19" t="n">
        <v>0.538414964852656</v>
      </c>
      <c r="BF1936" s="19" t="n">
        <v>0</v>
      </c>
      <c r="BG1936" s="19" t="n">
        <v>0.450009461279829</v>
      </c>
    </row>
    <row r="1937">
      <c r="B1937" t="s">
        <v>689</v>
      </c>
      <c r="C1937" s="19" t="n">
        <v>0.148998670257019</v>
      </c>
      <c r="D1937" s="19" t="n">
        <v>0.192973392730936</v>
      </c>
      <c r="E1937" s="19" t="n">
        <v>0.0999472412761375</v>
      </c>
      <c r="F1937" s="19"/>
      <c r="G1937" s="19" t="n">
        <v>0.228743116153417</v>
      </c>
      <c r="H1937" s="19" t="n">
        <v>0.248157407233688</v>
      </c>
      <c r="I1937" s="19" t="n">
        <v>0.0659221246663718</v>
      </c>
      <c r="J1937" s="19" t="n">
        <v>0.106510177843936</v>
      </c>
      <c r="K1937" s="19" t="n">
        <v>0.145058934683947</v>
      </c>
      <c r="L1937" s="19" t="n">
        <v>0.10174355465898</v>
      </c>
      <c r="M1937" s="19"/>
      <c r="N1937" s="19" t="n">
        <v>0.152536885064105</v>
      </c>
      <c r="O1937" s="19" t="n">
        <v>0.156314003097517</v>
      </c>
      <c r="P1937" s="19" t="n">
        <v>0.138092535085535</v>
      </c>
      <c r="Q1937" s="19" t="n">
        <v>0.148406425108209</v>
      </c>
      <c r="R1937" s="19"/>
      <c r="S1937" s="19" t="n">
        <v>0.180727071506868</v>
      </c>
      <c r="T1937" s="19" t="n">
        <v>0.254735942635505</v>
      </c>
      <c r="U1937" s="19" t="n">
        <v>0.0968496181413326</v>
      </c>
      <c r="V1937" s="19" t="n">
        <v>0.178478074386626</v>
      </c>
      <c r="W1937" s="19" t="n">
        <v>0.208010423713665</v>
      </c>
      <c r="X1937" s="19" t="n">
        <v>0</v>
      </c>
      <c r="Y1937" s="19" t="n">
        <v>0.17310002857627</v>
      </c>
      <c r="Z1937" s="19" t="n">
        <v>0</v>
      </c>
      <c r="AA1937" s="19" t="n">
        <v>0.159615880454108</v>
      </c>
      <c r="AB1937" s="19" t="n">
        <v>0.0583461020638082</v>
      </c>
      <c r="AC1937" s="19" t="n">
        <v>0.0992764269333264</v>
      </c>
      <c r="AD1937" s="19" t="n">
        <v>0.282829596807479</v>
      </c>
      <c r="AE1937" s="19"/>
      <c r="AF1937" s="19" t="n">
        <v>0.0638562584324087</v>
      </c>
      <c r="AG1937" s="19" t="n">
        <v>0.224472400527581</v>
      </c>
      <c r="AH1937" s="19" t="n">
        <v>0.0903444482671597</v>
      </c>
      <c r="AI1937" s="19"/>
      <c r="AJ1937" s="19" t="n">
        <v>0.151148649160428</v>
      </c>
      <c r="AK1937" s="19" t="n">
        <v>0.109406223930541</v>
      </c>
      <c r="AL1937" s="19" t="n">
        <v>0.123177204660911</v>
      </c>
      <c r="AM1937" s="19" t="n">
        <v>0</v>
      </c>
      <c r="AN1937" s="19" t="n">
        <v>0.117764114062497</v>
      </c>
      <c r="AO1937" s="19"/>
      <c r="AP1937" s="19" t="n">
        <v>0.127787761259092</v>
      </c>
      <c r="AQ1937" s="19" t="n">
        <v>0.122319216693092</v>
      </c>
      <c r="AR1937" s="19" t="n">
        <v>0.165513841950434</v>
      </c>
      <c r="AS1937" s="19" t="n">
        <v>0.0898252834512855</v>
      </c>
      <c r="AT1937" s="19" t="n">
        <v>0.57093459647815</v>
      </c>
      <c r="AU1937" s="19"/>
      <c r="AV1937" s="19" t="n">
        <v>0.100829055980944</v>
      </c>
      <c r="AW1937" s="19" t="n">
        <v>0.151208109783561</v>
      </c>
      <c r="AX1937" s="19" t="n">
        <v>0.146974056272008</v>
      </c>
      <c r="AY1937" s="19" t="n">
        <v>0.134480394332956</v>
      </c>
      <c r="AZ1937" s="19" t="n">
        <v>0.602861372209331</v>
      </c>
      <c r="BA1937" s="19" t="n">
        <v>0</v>
      </c>
      <c r="BB1937" s="19"/>
      <c r="BC1937" s="19" t="n">
        <v>0.197215892365823</v>
      </c>
      <c r="BD1937" s="19" t="n">
        <v>0.11446121376611</v>
      </c>
      <c r="BE1937" s="19" t="n">
        <v>0.0757954340457327</v>
      </c>
      <c r="BF1937" s="19" t="n">
        <v>0.546174050936402</v>
      </c>
      <c r="BG1937" s="19" t="n">
        <v>0</v>
      </c>
    </row>
    <row r="1938">
      <c r="B1938" t="s">
        <v>690</v>
      </c>
      <c r="C1938" s="19" t="n">
        <v>0.167204665091908</v>
      </c>
      <c r="D1938" s="19" t="n">
        <v>0.1312202791008</v>
      </c>
      <c r="E1938" s="19" t="n">
        <v>0.207343305077875</v>
      </c>
      <c r="F1938" s="19"/>
      <c r="G1938" s="19" t="n">
        <v>0.063403935607172</v>
      </c>
      <c r="H1938" s="19" t="n">
        <v>0.0418627277109651</v>
      </c>
      <c r="I1938" s="19" t="n">
        <v>0.241530175513498</v>
      </c>
      <c r="J1938" s="19" t="n">
        <v>0.286983591598189</v>
      </c>
      <c r="K1938" s="19" t="n">
        <v>0.20618642829198</v>
      </c>
      <c r="L1938" s="19" t="n">
        <v>0.196635418599774</v>
      </c>
      <c r="M1938" s="19"/>
      <c r="N1938" s="19" t="n">
        <v>0.287923367187629</v>
      </c>
      <c r="O1938" s="19" t="n">
        <v>0.140151916409496</v>
      </c>
      <c r="P1938" s="19" t="n">
        <v>0.171232611191901</v>
      </c>
      <c r="Q1938" s="19" t="n">
        <v>0.0838497794507398</v>
      </c>
      <c r="R1938" s="19"/>
      <c r="S1938" s="19" t="n">
        <v>0.154998865737454</v>
      </c>
      <c r="T1938" s="19" t="n">
        <v>0.227612827412848</v>
      </c>
      <c r="U1938" s="19" t="n">
        <v>0.205508563418487</v>
      </c>
      <c r="V1938" s="19" t="n">
        <v>0</v>
      </c>
      <c r="W1938" s="19" t="n">
        <v>0.374108440321043</v>
      </c>
      <c r="X1938" s="19" t="n">
        <v>0</v>
      </c>
      <c r="Y1938" s="19" t="n">
        <v>0.188417806933231</v>
      </c>
      <c r="Z1938" s="19" t="n">
        <v>1</v>
      </c>
      <c r="AA1938" s="19" t="n">
        <v>0.206922743454634</v>
      </c>
      <c r="AB1938" s="19" t="n">
        <v>0.285653357477707</v>
      </c>
      <c r="AC1938" s="19" t="n">
        <v>0.108271475217254</v>
      </c>
      <c r="AD1938" s="19" t="n">
        <v>0</v>
      </c>
      <c r="AE1938" s="19"/>
      <c r="AF1938" s="19" t="n">
        <v>0.208656685674872</v>
      </c>
      <c r="AG1938" s="19" t="n">
        <v>0.199803076037451</v>
      </c>
      <c r="AH1938" s="19" t="n">
        <v>0.107134498690654</v>
      </c>
      <c r="AI1938" s="19"/>
      <c r="AJ1938" s="19" t="n">
        <v>0.184629115646349</v>
      </c>
      <c r="AK1938" s="19" t="n">
        <v>0.185455237835858</v>
      </c>
      <c r="AL1938" s="19" t="n">
        <v>0.702443003019446</v>
      </c>
      <c r="AM1938" s="19" t="n">
        <v>0</v>
      </c>
      <c r="AN1938" s="19" t="n">
        <v>0.0590855124833723</v>
      </c>
      <c r="AO1938" s="19"/>
      <c r="AP1938" s="19" t="n">
        <v>0.16853998236577</v>
      </c>
      <c r="AQ1938" s="19" t="n">
        <v>0.180717523899039</v>
      </c>
      <c r="AR1938" s="19" t="n">
        <v>0.440088842387881</v>
      </c>
      <c r="AS1938" s="19" t="n">
        <v>0.182259987086419</v>
      </c>
      <c r="AT1938" s="19" t="n">
        <v>0</v>
      </c>
      <c r="AU1938" s="19"/>
      <c r="AV1938" s="19" t="n">
        <v>0.172099107091526</v>
      </c>
      <c r="AW1938" s="19" t="n">
        <v>0.100165239937492</v>
      </c>
      <c r="AX1938" s="19" t="n">
        <v>0.383804675069276</v>
      </c>
      <c r="AY1938" s="19" t="n">
        <v>0.212181773233244</v>
      </c>
      <c r="AZ1938" s="19" t="n">
        <v>0</v>
      </c>
      <c r="BA1938" s="19" t="n">
        <v>0.276338274576859</v>
      </c>
      <c r="BB1938" s="19"/>
      <c r="BC1938" s="19" t="n">
        <v>0.213753756154706</v>
      </c>
      <c r="BD1938" s="19" t="n">
        <v>0.141914189247476</v>
      </c>
      <c r="BE1938" s="19" t="n">
        <v>0.111381409023495</v>
      </c>
      <c r="BF1938" s="19" t="n">
        <v>0.175240178063946</v>
      </c>
      <c r="BG1938" s="19" t="n">
        <v>0.549990538720171</v>
      </c>
    </row>
    <row r="1939">
      <c r="B1939" t="s">
        <v>691</v>
      </c>
      <c r="C1939" s="19" t="n">
        <v>0.192754198065997</v>
      </c>
      <c r="D1939" s="19" t="n">
        <v>0.199155274286249</v>
      </c>
      <c r="E1939" s="19" t="n">
        <v>0.185614143099075</v>
      </c>
      <c r="F1939" s="19"/>
      <c r="G1939" s="19" t="n">
        <v>0</v>
      </c>
      <c r="H1939" s="19" t="n">
        <v>0.092665173174897</v>
      </c>
      <c r="I1939" s="19" t="n">
        <v>0.27658863904842</v>
      </c>
      <c r="J1939" s="19" t="n">
        <v>0.103515265247262</v>
      </c>
      <c r="K1939" s="19" t="n">
        <v>0.423956645306398</v>
      </c>
      <c r="L1939" s="19" t="n">
        <v>0.291907981502259</v>
      </c>
      <c r="M1939" s="19"/>
      <c r="N1939" s="19" t="n">
        <v>0.173679060058176</v>
      </c>
      <c r="O1939" s="19" t="n">
        <v>0.122927293974838</v>
      </c>
      <c r="P1939" s="19" t="n">
        <v>0.180147695071549</v>
      </c>
      <c r="Q1939" s="19" t="n">
        <v>0.299877273155039</v>
      </c>
      <c r="R1939" s="19"/>
      <c r="S1939" s="19" t="n">
        <v>0</v>
      </c>
      <c r="T1939" s="19" t="n">
        <v>0.1857048722311</v>
      </c>
      <c r="U1939" s="19" t="n">
        <v>0.308014559918765</v>
      </c>
      <c r="V1939" s="19" t="n">
        <v>0.30338214139259</v>
      </c>
      <c r="W1939" s="19" t="n">
        <v>0</v>
      </c>
      <c r="X1939" s="19" t="n">
        <v>0.311652836974488</v>
      </c>
      <c r="Y1939" s="19" t="n">
        <v>0.088571250662271</v>
      </c>
      <c r="Z1939" s="19" t="n">
        <v>0</v>
      </c>
      <c r="AA1939" s="19" t="n">
        <v>0.0474050752049055</v>
      </c>
      <c r="AB1939" s="19" t="n">
        <v>0.453236823721934</v>
      </c>
      <c r="AC1939" s="19" t="n">
        <v>0.224239738511774</v>
      </c>
      <c r="AD1939" s="19" t="n">
        <v>0.247652160377136</v>
      </c>
      <c r="AE1939" s="19"/>
      <c r="AF1939" s="19" t="n">
        <v>0.258991169194803</v>
      </c>
      <c r="AG1939" s="19" t="n">
        <v>0.184327161076736</v>
      </c>
      <c r="AH1939" s="19" t="n">
        <v>0.21855403841141</v>
      </c>
      <c r="AI1939" s="19"/>
      <c r="AJ1939" s="19" t="n">
        <v>0.246956180883713</v>
      </c>
      <c r="AK1939" s="19" t="n">
        <v>0.0798483553692891</v>
      </c>
      <c r="AL1939" s="19" t="n">
        <v>0.174379792319644</v>
      </c>
      <c r="AM1939" s="19" t="n">
        <v>0.533395745726864</v>
      </c>
      <c r="AN1939" s="19" t="n">
        <v>0.244824571834648</v>
      </c>
      <c r="AO1939" s="19"/>
      <c r="AP1939" s="19" t="n">
        <v>0.237262871762138</v>
      </c>
      <c r="AQ1939" s="19" t="n">
        <v>0.0871250114458743</v>
      </c>
      <c r="AR1939" s="19" t="n">
        <v>0.184342165997515</v>
      </c>
      <c r="AS1939" s="19" t="n">
        <v>0.353626390089427</v>
      </c>
      <c r="AT1939" s="19" t="n">
        <v>0</v>
      </c>
      <c r="AU1939" s="19"/>
      <c r="AV1939" s="19" t="n">
        <v>0.0610910604515279</v>
      </c>
      <c r="AW1939" s="19" t="n">
        <v>0.31470985989407</v>
      </c>
      <c r="AX1939" s="19" t="n">
        <v>0.0768599838472073</v>
      </c>
      <c r="AY1939" s="19" t="n">
        <v>0.217450367868785</v>
      </c>
      <c r="AZ1939" s="19" t="n">
        <v>0</v>
      </c>
      <c r="BA1939" s="19" t="n">
        <v>0.0822487055382576</v>
      </c>
      <c r="BB1939" s="19"/>
      <c r="BC1939" s="19" t="n">
        <v>0.253039156282443</v>
      </c>
      <c r="BD1939" s="19" t="n">
        <v>0.187981456941594</v>
      </c>
      <c r="BE1939" s="19" t="n">
        <v>0.168391250500245</v>
      </c>
      <c r="BF1939" s="19" t="n">
        <v>0.211480901271439</v>
      </c>
      <c r="BG1939" s="19" t="n">
        <v>0</v>
      </c>
    </row>
    <row r="1940">
      <c r="B1940" t="s">
        <v>692</v>
      </c>
      <c r="C1940" s="19" t="n">
        <v>0.0648867269937535</v>
      </c>
      <c r="D1940" s="19" t="n">
        <v>0.0524639021403338</v>
      </c>
      <c r="E1940" s="19" t="n">
        <v>0.0787437174818883</v>
      </c>
      <c r="F1940" s="19"/>
      <c r="G1940" s="19" t="n">
        <v>0.0874910788189777</v>
      </c>
      <c r="H1940" s="19" t="n">
        <v>0</v>
      </c>
      <c r="I1940" s="19" t="n">
        <v>0.0444503215641176</v>
      </c>
      <c r="J1940" s="19" t="n">
        <v>0.106709425158999</v>
      </c>
      <c r="K1940" s="19" t="n">
        <v>0.0645694607190974</v>
      </c>
      <c r="L1940" s="19" t="n">
        <v>0.0910529032611905</v>
      </c>
      <c r="M1940" s="19"/>
      <c r="N1940" s="19" t="n">
        <v>0.0187921412446275</v>
      </c>
      <c r="O1940" s="19" t="n">
        <v>0.0246078291949111</v>
      </c>
      <c r="P1940" s="19" t="n">
        <v>0.195439285776145</v>
      </c>
      <c r="Q1940" s="19" t="n">
        <v>0.022921193377008</v>
      </c>
      <c r="R1940" s="19"/>
      <c r="S1940" s="19" t="n">
        <v>0</v>
      </c>
      <c r="T1940" s="19" t="n">
        <v>0</v>
      </c>
      <c r="U1940" s="19" t="n">
        <v>0.0650754940713323</v>
      </c>
      <c r="V1940" s="19" t="n">
        <v>0.118237190755294</v>
      </c>
      <c r="W1940" s="19" t="n">
        <v>0</v>
      </c>
      <c r="X1940" s="19" t="n">
        <v>0.261440853784065</v>
      </c>
      <c r="Y1940" s="19" t="n">
        <v>0</v>
      </c>
      <c r="Z1940" s="19" t="n">
        <v>0</v>
      </c>
      <c r="AA1940" s="19" t="n">
        <v>0.048580433790913</v>
      </c>
      <c r="AB1940" s="19" t="n">
        <v>0</v>
      </c>
      <c r="AC1940" s="19" t="n">
        <v>0.175598166243635</v>
      </c>
      <c r="AD1940" s="19" t="n">
        <v>0.241887976474579</v>
      </c>
      <c r="AE1940" s="19"/>
      <c r="AF1940" s="19" t="n">
        <v>0.109382006139578</v>
      </c>
      <c r="AG1940" s="19" t="n">
        <v>0.0149409299090187</v>
      </c>
      <c r="AH1940" s="19" t="n">
        <v>0.0859414890200991</v>
      </c>
      <c r="AI1940" s="19"/>
      <c r="AJ1940" s="19" t="n">
        <v>0.0845325296953694</v>
      </c>
      <c r="AK1940" s="19" t="n">
        <v>0</v>
      </c>
      <c r="AL1940" s="19" t="n">
        <v>0</v>
      </c>
      <c r="AM1940" s="19" t="n">
        <v>0</v>
      </c>
      <c r="AN1940" s="19" t="n">
        <v>0.121784925706107</v>
      </c>
      <c r="AO1940" s="19"/>
      <c r="AP1940" s="19" t="n">
        <v>0.0913155824497396</v>
      </c>
      <c r="AQ1940" s="19" t="n">
        <v>0.0469025136956783</v>
      </c>
      <c r="AR1940" s="19" t="n">
        <v>0</v>
      </c>
      <c r="AS1940" s="19" t="n">
        <v>0.0452056201710542</v>
      </c>
      <c r="AT1940" s="19" t="n">
        <v>0</v>
      </c>
      <c r="AU1940" s="19"/>
      <c r="AV1940" s="19" t="n">
        <v>0.0305818848721454</v>
      </c>
      <c r="AW1940" s="19" t="n">
        <v>0.0735730984528576</v>
      </c>
      <c r="AX1940" s="19" t="n">
        <v>0</v>
      </c>
      <c r="AY1940" s="19" t="n">
        <v>0.0423186211858638</v>
      </c>
      <c r="AZ1940" s="19" t="n">
        <v>0</v>
      </c>
      <c r="BA1940" s="19" t="n">
        <v>0.0556955674360846</v>
      </c>
      <c r="BB1940" s="19"/>
      <c r="BC1940" s="19" t="n">
        <v>0.039431723063357</v>
      </c>
      <c r="BD1940" s="19" t="n">
        <v>0.080274924528814</v>
      </c>
      <c r="BE1940" s="19" t="n">
        <v>0</v>
      </c>
      <c r="BF1940" s="19" t="n">
        <v>0.0671048697282118</v>
      </c>
      <c r="BG1940" s="19" t="n">
        <v>0</v>
      </c>
    </row>
    <row r="1941">
      <c r="B1941" t="s">
        <v>598</v>
      </c>
      <c r="C1941" s="19" t="n">
        <v>0.0197088076842068</v>
      </c>
      <c r="D1941" s="19" t="n">
        <v>0.0128586138319018</v>
      </c>
      <c r="E1941" s="19" t="n">
        <v>0.0273498291244423</v>
      </c>
      <c r="F1941" s="19"/>
      <c r="G1941" s="19" t="n">
        <v>0</v>
      </c>
      <c r="H1941" s="19" t="n">
        <v>0.0289091493714658</v>
      </c>
      <c r="I1941" s="19" t="n">
        <v>0</v>
      </c>
      <c r="J1941" s="19" t="n">
        <v>0</v>
      </c>
      <c r="K1941" s="19" t="n">
        <v>0.0722891776027778</v>
      </c>
      <c r="L1941" s="19" t="n">
        <v>0.0266972405151668</v>
      </c>
      <c r="M1941" s="19"/>
      <c r="N1941" s="19" t="n">
        <v>0.0551291053655198</v>
      </c>
      <c r="O1941" s="19" t="n">
        <v>0</v>
      </c>
      <c r="P1941" s="19" t="n">
        <v>0</v>
      </c>
      <c r="Q1941" s="19" t="n">
        <v>0.0288528762064963</v>
      </c>
      <c r="R1941" s="19"/>
      <c r="S1941" s="19" t="n">
        <v>0.0449498559842231</v>
      </c>
      <c r="T1941" s="19" t="n">
        <v>0</v>
      </c>
      <c r="U1941" s="19" t="n">
        <v>0</v>
      </c>
      <c r="V1941" s="19" t="n">
        <v>0</v>
      </c>
      <c r="W1941" s="19" t="n">
        <v>0</v>
      </c>
      <c r="X1941" s="19" t="n">
        <v>0</v>
      </c>
      <c r="Y1941" s="19" t="n">
        <v>0.0949883733580419</v>
      </c>
      <c r="Z1941" s="19" t="n">
        <v>0</v>
      </c>
      <c r="AA1941" s="19" t="n">
        <v>0</v>
      </c>
      <c r="AB1941" s="19" t="n">
        <v>0</v>
      </c>
      <c r="AC1941" s="19" t="n">
        <v>0.107421367842403</v>
      </c>
      <c r="AD1941" s="19" t="n">
        <v>0</v>
      </c>
      <c r="AE1941" s="19"/>
      <c r="AF1941" s="19" t="n">
        <v>0.0437182409794212</v>
      </c>
      <c r="AG1941" s="19" t="n">
        <v>0.0148915955824601</v>
      </c>
      <c r="AH1941" s="19" t="n">
        <v>0</v>
      </c>
      <c r="AI1941" s="19"/>
      <c r="AJ1941" s="19" t="n">
        <v>0.0186339535848341</v>
      </c>
      <c r="AK1941" s="19" t="n">
        <v>0.0305551119075098</v>
      </c>
      <c r="AL1941" s="19" t="n">
        <v>0</v>
      </c>
      <c r="AM1941" s="19" t="n">
        <v>0</v>
      </c>
      <c r="AN1941" s="19" t="n">
        <v>0</v>
      </c>
      <c r="AO1941" s="19"/>
      <c r="AP1941" s="19" t="n">
        <v>0</v>
      </c>
      <c r="AQ1941" s="19" t="n">
        <v>0.0263996985408581</v>
      </c>
      <c r="AR1941" s="19" t="n">
        <v>0.0570872552360511</v>
      </c>
      <c r="AS1941" s="19" t="n">
        <v>0.0475570066869504</v>
      </c>
      <c r="AT1941" s="19" t="n">
        <v>0</v>
      </c>
      <c r="AU1941" s="19"/>
      <c r="AV1941" s="19" t="n">
        <v>0.0257766637713778</v>
      </c>
      <c r="AW1941" s="19" t="n">
        <v>0</v>
      </c>
      <c r="AX1941" s="19" t="n">
        <v>0</v>
      </c>
      <c r="AY1941" s="19" t="n">
        <v>0.044519839416058</v>
      </c>
      <c r="AZ1941" s="19" t="n">
        <v>0.103936508337133</v>
      </c>
      <c r="BA1941" s="19" t="n">
        <v>0</v>
      </c>
      <c r="BB1941" s="19"/>
      <c r="BC1941" s="19" t="n">
        <v>0.0325065902869209</v>
      </c>
      <c r="BD1941" s="19" t="n">
        <v>0</v>
      </c>
      <c r="BE1941" s="19" t="n">
        <v>0.0447185820680693</v>
      </c>
      <c r="BF1941" s="19" t="n">
        <v>0</v>
      </c>
      <c r="BG1941" s="19" t="n">
        <v>0</v>
      </c>
    </row>
    <row r="1942">
      <c r="B1942" t="s">
        <v>693</v>
      </c>
      <c r="C1942" s="19" t="n">
        <v>0.0221053200211005</v>
      </c>
      <c r="D1942" s="19" t="n">
        <v>0.0141281230423694</v>
      </c>
      <c r="E1942" s="19" t="n">
        <v>0.0310034526085391</v>
      </c>
      <c r="F1942" s="19"/>
      <c r="G1942" s="19" t="n">
        <v>0</v>
      </c>
      <c r="H1942" s="19" t="n">
        <v>0.0407285769409887</v>
      </c>
      <c r="I1942" s="19" t="n">
        <v>0</v>
      </c>
      <c r="J1942" s="19" t="n">
        <v>0.0458235632224873</v>
      </c>
      <c r="K1942" s="19" t="n">
        <v>0</v>
      </c>
      <c r="L1942" s="19" t="n">
        <v>0.0293330139485354</v>
      </c>
      <c r="M1942" s="19"/>
      <c r="N1942" s="19" t="n">
        <v>0</v>
      </c>
      <c r="O1942" s="19" t="n">
        <v>0.0268610823782001</v>
      </c>
      <c r="P1942" s="19" t="n">
        <v>0.0327239958892395</v>
      </c>
      <c r="Q1942" s="19" t="n">
        <v>0.0264188630462677</v>
      </c>
      <c r="R1942" s="19"/>
      <c r="S1942" s="19" t="n">
        <v>0.0633274830890316</v>
      </c>
      <c r="T1942" s="19" t="n">
        <v>0</v>
      </c>
      <c r="U1942" s="19" t="n">
        <v>0</v>
      </c>
      <c r="V1942" s="19" t="n">
        <v>0</v>
      </c>
      <c r="W1942" s="19" t="n">
        <v>0</v>
      </c>
      <c r="X1942" s="19" t="n">
        <v>0</v>
      </c>
      <c r="Y1942" s="19" t="n">
        <v>0.0869752051328884</v>
      </c>
      <c r="Z1942" s="19" t="n">
        <v>0</v>
      </c>
      <c r="AA1942" s="19" t="n">
        <v>0</v>
      </c>
      <c r="AB1942" s="19" t="n">
        <v>0</v>
      </c>
      <c r="AC1942" s="19" t="n">
        <v>0.11802689792984</v>
      </c>
      <c r="AD1942" s="19" t="n">
        <v>0</v>
      </c>
      <c r="AE1942" s="19"/>
      <c r="AF1942" s="19" t="n">
        <v>0.0206376172870652</v>
      </c>
      <c r="AG1942" s="19" t="n">
        <v>0.0403975946894437</v>
      </c>
      <c r="AH1942" s="19" t="n">
        <v>0</v>
      </c>
      <c r="AI1942" s="19"/>
      <c r="AJ1942" s="19" t="n">
        <v>0</v>
      </c>
      <c r="AK1942" s="19" t="n">
        <v>0.0340847034141393</v>
      </c>
      <c r="AL1942" s="19" t="n">
        <v>0</v>
      </c>
      <c r="AM1942" s="19" t="n">
        <v>0.466604254273136</v>
      </c>
      <c r="AN1942" s="19" t="n">
        <v>0.0589686072636587</v>
      </c>
      <c r="AO1942" s="19"/>
      <c r="AP1942" s="19" t="n">
        <v>0</v>
      </c>
      <c r="AQ1942" s="19" t="n">
        <v>0</v>
      </c>
      <c r="AR1942" s="19" t="n">
        <v>0</v>
      </c>
      <c r="AS1942" s="19" t="n">
        <v>0.0985930339172244</v>
      </c>
      <c r="AT1942" s="19" t="n">
        <v>0</v>
      </c>
      <c r="AU1942" s="19"/>
      <c r="AV1942" s="19" t="n">
        <v>0.0287542700649531</v>
      </c>
      <c r="AW1942" s="19" t="n">
        <v>0</v>
      </c>
      <c r="AX1942" s="19" t="n">
        <v>0</v>
      </c>
      <c r="AY1942" s="19" t="n">
        <v>0.0922965161880388</v>
      </c>
      <c r="AZ1942" s="19" t="n">
        <v>0</v>
      </c>
      <c r="BA1942" s="19" t="n">
        <v>0</v>
      </c>
      <c r="BB1942" s="19"/>
      <c r="BC1942" s="19" t="n">
        <v>0.0297643517667032</v>
      </c>
      <c r="BD1942" s="19" t="n">
        <v>0</v>
      </c>
      <c r="BE1942" s="19" t="n">
        <v>0</v>
      </c>
      <c r="BF1942" s="19" t="n">
        <v>0</v>
      </c>
      <c r="BG1942" s="19" t="n">
        <v>0</v>
      </c>
    </row>
    <row r="1943">
      <c r="B1943" t="s">
        <v>100</v>
      </c>
      <c r="C1943" s="19" t="n">
        <v>0.0707895095164573</v>
      </c>
      <c r="D1943" s="19" t="n">
        <v>0.0380956007144756</v>
      </c>
      <c r="E1943" s="19" t="n">
        <v>0.107257799831626</v>
      </c>
      <c r="F1943" s="19"/>
      <c r="G1943" s="19" t="n">
        <v>0.0573779133076589</v>
      </c>
      <c r="H1943" s="19" t="n">
        <v>0.100822920119837</v>
      </c>
      <c r="I1943" s="19" t="n">
        <v>0.166217389768646</v>
      </c>
      <c r="J1943" s="19" t="n">
        <v>0.0659502219017884</v>
      </c>
      <c r="K1943" s="19" t="n">
        <v>0</v>
      </c>
      <c r="L1943" s="19" t="n">
        <v>0.0273363936170269</v>
      </c>
      <c r="M1943" s="19"/>
      <c r="N1943" s="19" t="n">
        <v>0</v>
      </c>
      <c r="O1943" s="19" t="n">
        <v>0.153975031019867</v>
      </c>
      <c r="P1943" s="19" t="n">
        <v>0.0429547509927533</v>
      </c>
      <c r="Q1943" s="19" t="n">
        <v>0.0700628082931582</v>
      </c>
      <c r="R1943" s="19"/>
      <c r="S1943" s="19" t="n">
        <v>0.0610981767590366</v>
      </c>
      <c r="T1943" s="19" t="n">
        <v>0.0764060247607167</v>
      </c>
      <c r="U1943" s="19" t="n">
        <v>0.0802327602001961</v>
      </c>
      <c r="V1943" s="19" t="n">
        <v>0.13655930048072</v>
      </c>
      <c r="W1943" s="19" t="n">
        <v>0</v>
      </c>
      <c r="X1943" s="19" t="n">
        <v>0.159544304673445</v>
      </c>
      <c r="Y1943" s="19" t="n">
        <v>0</v>
      </c>
      <c r="Z1943" s="19" t="n">
        <v>0</v>
      </c>
      <c r="AA1943" s="19" t="n">
        <v>0.127355884961023</v>
      </c>
      <c r="AB1943" s="19" t="n">
        <v>0</v>
      </c>
      <c r="AC1943" s="19" t="n">
        <v>0</v>
      </c>
      <c r="AD1943" s="19" t="n">
        <v>0</v>
      </c>
      <c r="AE1943" s="19"/>
      <c r="AF1943" s="19" t="n">
        <v>0.057302163353254</v>
      </c>
      <c r="AG1943" s="19" t="n">
        <v>0.0625233822283734</v>
      </c>
      <c r="AH1943" s="19" t="n">
        <v>0.0522831450720919</v>
      </c>
      <c r="AI1943" s="19"/>
      <c r="AJ1943" s="19" t="n">
        <v>0.0481534582863623</v>
      </c>
      <c r="AK1943" s="19" t="n">
        <v>0.0721781942222694</v>
      </c>
      <c r="AL1943" s="19" t="n">
        <v>0</v>
      </c>
      <c r="AM1943" s="19" t="n">
        <v>0</v>
      </c>
      <c r="AN1943" s="19" t="n">
        <v>0.13555919868458</v>
      </c>
      <c r="AO1943" s="19"/>
      <c r="AP1943" s="19" t="n">
        <v>0.0858124487722809</v>
      </c>
      <c r="AQ1943" s="19" t="n">
        <v>0.101067024986986</v>
      </c>
      <c r="AR1943" s="19" t="n">
        <v>0</v>
      </c>
      <c r="AS1943" s="19" t="n">
        <v>0</v>
      </c>
      <c r="AT1943" s="19" t="n">
        <v>0.112247627743994</v>
      </c>
      <c r="AU1943" s="19"/>
      <c r="AV1943" s="19" t="n">
        <v>0.0608904018981965</v>
      </c>
      <c r="AW1943" s="19" t="n">
        <v>0.0691392155931195</v>
      </c>
      <c r="AX1943" s="19" t="n">
        <v>0</v>
      </c>
      <c r="AY1943" s="19" t="n">
        <v>0.0694615227706235</v>
      </c>
      <c r="AZ1943" s="19" t="n">
        <v>0.155236398160159</v>
      </c>
      <c r="BA1943" s="19" t="n">
        <v>0.260583804996664</v>
      </c>
      <c r="BB1943" s="19"/>
      <c r="BC1943" s="19" t="n">
        <v>0.126533396276338</v>
      </c>
      <c r="BD1943" s="19" t="n">
        <v>0.105414790506593</v>
      </c>
      <c r="BE1943" s="19" t="n">
        <v>0.0612983595098023</v>
      </c>
      <c r="BF1943" s="19" t="n">
        <v>0</v>
      </c>
      <c r="BG1943" s="19" t="n">
        <v>0</v>
      </c>
    </row>
    <row r="1944">
      <c r="C1944" s="19"/>
      <c r="D1944" s="19"/>
      <c r="E1944" s="19"/>
      <c r="F1944" s="19"/>
      <c r="G1944" s="19"/>
      <c r="H1944" s="19"/>
      <c r="I1944" s="19"/>
      <c r="J1944" s="19"/>
      <c r="K1944" s="19"/>
      <c r="L1944" s="19"/>
      <c r="M1944" s="19"/>
      <c r="N1944" s="19"/>
      <c r="O1944" s="19"/>
      <c r="P1944" s="19"/>
      <c r="Q1944" s="19"/>
      <c r="R1944" s="19"/>
      <c r="S1944" s="19"/>
      <c r="T1944" s="19"/>
      <c r="U1944" s="19"/>
      <c r="V1944" s="19"/>
      <c r="W1944" s="19"/>
      <c r="X1944" s="19"/>
      <c r="Y1944" s="19"/>
      <c r="Z1944" s="19"/>
      <c r="AA1944" s="19"/>
      <c r="AB1944" s="19"/>
      <c r="AC1944" s="19"/>
      <c r="AD1944" s="19"/>
      <c r="AE1944" s="19"/>
      <c r="AF1944" s="19"/>
      <c r="AG1944" s="19"/>
      <c r="AH1944" s="19"/>
      <c r="AI1944" s="19"/>
      <c r="AJ1944" s="19"/>
      <c r="AK1944" s="19"/>
      <c r="AL1944" s="19"/>
      <c r="AM1944" s="19"/>
      <c r="AN1944" s="19"/>
      <c r="AO1944" s="19"/>
      <c r="AP1944" s="19"/>
      <c r="AQ1944" s="19"/>
      <c r="AR1944" s="19"/>
      <c r="AS1944" s="19"/>
      <c r="AT1944" s="19"/>
      <c r="AU1944" s="19"/>
      <c r="AV1944" s="19"/>
      <c r="AW1944" s="19"/>
      <c r="AX1944" s="19"/>
      <c r="AY1944" s="19"/>
      <c r="AZ1944" s="19"/>
      <c r="BA1944" s="19"/>
      <c r="BB1944" s="19"/>
      <c r="BC1944" s="19"/>
      <c r="BD1944" s="19"/>
      <c r="BE1944" s="19"/>
      <c r="BF1944" s="19"/>
      <c r="BG1944" s="19"/>
    </row>
    <row r="1945">
      <c r="B1945" s="7" t="s">
        <v>701</v>
      </c>
      <c r="C1945" s="19"/>
      <c r="D1945" s="19"/>
      <c r="E1945" s="19"/>
      <c r="F1945" s="19"/>
      <c r="G1945" s="19"/>
      <c r="H1945" s="19"/>
      <c r="I1945" s="19"/>
      <c r="J1945" s="19"/>
      <c r="K1945" s="19"/>
      <c r="L1945" s="19"/>
      <c r="M1945" s="19"/>
      <c r="N1945" s="19"/>
      <c r="O1945" s="19"/>
      <c r="P1945" s="19"/>
      <c r="Q1945" s="19"/>
      <c r="R1945" s="19"/>
      <c r="S1945" s="19"/>
      <c r="T1945" s="19"/>
      <c r="U1945" s="19"/>
      <c r="V1945" s="19"/>
      <c r="W1945" s="19"/>
      <c r="X1945" s="19"/>
      <c r="Y1945" s="19"/>
      <c r="Z1945" s="19"/>
      <c r="AA1945" s="19"/>
      <c r="AB1945" s="19"/>
      <c r="AC1945" s="19"/>
      <c r="AD1945" s="19"/>
      <c r="AE1945" s="19"/>
      <c r="AF1945" s="19"/>
      <c r="AG1945" s="19"/>
      <c r="AH1945" s="19"/>
      <c r="AI1945" s="19"/>
      <c r="AJ1945" s="19"/>
      <c r="AK1945" s="19"/>
      <c r="AL1945" s="19"/>
      <c r="AM1945" s="19"/>
      <c r="AN1945" s="19"/>
      <c r="AO1945" s="19"/>
      <c r="AP1945" s="19"/>
      <c r="AQ1945" s="19"/>
      <c r="AR1945" s="19"/>
      <c r="AS1945" s="19"/>
      <c r="AT1945" s="19"/>
      <c r="AU1945" s="19"/>
      <c r="AV1945" s="19"/>
      <c r="AW1945" s="19"/>
      <c r="AX1945" s="19"/>
      <c r="AY1945" s="19"/>
      <c r="AZ1945" s="19"/>
      <c r="BA1945" s="19"/>
      <c r="BB1945" s="19"/>
      <c r="BC1945" s="19"/>
      <c r="BD1945" s="19"/>
      <c r="BE1945" s="19"/>
      <c r="BF1945" s="19"/>
      <c r="BG1945" s="19"/>
    </row>
    <row r="1946">
      <c r="B1946" s="26" t="s">
        <v>331</v>
      </c>
      <c r="C1946" s="19"/>
      <c r="D1946" s="19"/>
      <c r="E1946" s="19"/>
      <c r="F1946" s="19"/>
      <c r="G1946" s="19"/>
      <c r="H1946" s="19"/>
      <c r="I1946" s="19"/>
      <c r="J1946" s="19"/>
      <c r="K1946" s="19"/>
      <c r="L1946" s="19"/>
      <c r="M1946" s="19"/>
      <c r="N1946" s="19"/>
      <c r="O1946" s="19"/>
      <c r="P1946" s="19"/>
      <c r="Q1946" s="19"/>
      <c r="R1946" s="19"/>
      <c r="S1946" s="19"/>
      <c r="T1946" s="19"/>
      <c r="U1946" s="19"/>
      <c r="V1946" s="19"/>
      <c r="W1946" s="19"/>
      <c r="X1946" s="19"/>
      <c r="Y1946" s="19"/>
      <c r="Z1946" s="19"/>
      <c r="AA1946" s="19"/>
      <c r="AB1946" s="19"/>
      <c r="AC1946" s="19"/>
      <c r="AD1946" s="19"/>
      <c r="AE1946" s="19"/>
      <c r="AF1946" s="19"/>
      <c r="AG1946" s="19"/>
      <c r="AH1946" s="19"/>
      <c r="AI1946" s="19"/>
      <c r="AJ1946" s="19"/>
      <c r="AK1946" s="19"/>
      <c r="AL1946" s="19"/>
      <c r="AM1946" s="19"/>
      <c r="AN1946" s="19"/>
      <c r="AO1946" s="19"/>
      <c r="AP1946" s="19"/>
      <c r="AQ1946" s="19"/>
      <c r="AR1946" s="19"/>
      <c r="AS1946" s="19"/>
      <c r="AT1946" s="19"/>
      <c r="AU1946" s="19"/>
      <c r="AV1946" s="19"/>
      <c r="AW1946" s="19"/>
      <c r="AX1946" s="19"/>
      <c r="AY1946" s="19"/>
      <c r="AZ1946" s="19"/>
      <c r="BA1946" s="19"/>
      <c r="BB1946" s="19"/>
      <c r="BC1946" s="19"/>
      <c r="BD1946" s="19"/>
      <c r="BE1946" s="19"/>
      <c r="BF1946" s="19"/>
      <c r="BG1946" s="19"/>
    </row>
    <row r="1947">
      <c r="B1947" t="s">
        <v>688</v>
      </c>
      <c r="C1947" s="19" t="n">
        <v>0.336130773973179</v>
      </c>
      <c r="D1947" s="19" t="n">
        <v>0.363640740054633</v>
      </c>
      <c r="E1947" s="19" t="n">
        <v>0.310082967020291</v>
      </c>
      <c r="F1947" s="19"/>
      <c r="G1947" s="19" t="n">
        <v>0.393250577305139</v>
      </c>
      <c r="H1947" s="19" t="n">
        <v>0.389380716929699</v>
      </c>
      <c r="I1947" s="19" t="n">
        <v>0.3646389138748</v>
      </c>
      <c r="J1947" s="19" t="n">
        <v>0.379295154623305</v>
      </c>
      <c r="K1947" s="19" t="n">
        <v>0.405697303984831</v>
      </c>
      <c r="L1947" s="19" t="n">
        <v>0.224154223222721</v>
      </c>
      <c r="M1947" s="19"/>
      <c r="N1947" s="19" t="n">
        <v>0.324315345215461</v>
      </c>
      <c r="O1947" s="19" t="n">
        <v>0.269320056175056</v>
      </c>
      <c r="P1947" s="19" t="n">
        <v>0.528855058990379</v>
      </c>
      <c r="Q1947" s="19" t="n">
        <v>0.264736869219682</v>
      </c>
      <c r="R1947" s="19"/>
      <c r="S1947" s="19" t="n">
        <v>0.528208444408166</v>
      </c>
      <c r="T1947" s="19" t="n">
        <v>0.271726856214184</v>
      </c>
      <c r="U1947" s="19" t="n">
        <v>0.325409467112919</v>
      </c>
      <c r="V1947" s="19" t="n">
        <v>0.212827037593626</v>
      </c>
      <c r="W1947" s="19" t="n">
        <v>0.486235132166593</v>
      </c>
      <c r="X1947" s="19" t="n">
        <v>0.637012105213763</v>
      </c>
      <c r="Y1947" s="19" t="n">
        <v>0.268437064017746</v>
      </c>
      <c r="Z1947" s="19" t="n">
        <v>0.169575575914941</v>
      </c>
      <c r="AA1947" s="19" t="n">
        <v>0.151406112135984</v>
      </c>
      <c r="AB1947" s="19" t="n">
        <v>0.465536855851638</v>
      </c>
      <c r="AC1947" s="19" t="n">
        <v>0.233798060697216</v>
      </c>
      <c r="AD1947" s="19" t="n">
        <v>0.332767164348626</v>
      </c>
      <c r="AE1947" s="19"/>
      <c r="AF1947" s="19" t="n">
        <v>0.329120278016325</v>
      </c>
      <c r="AG1947" s="19" t="n">
        <v>0.292003297097863</v>
      </c>
      <c r="AH1947" s="19" t="n">
        <v>0.334941240362258</v>
      </c>
      <c r="AI1947" s="19"/>
      <c r="AJ1947" s="19" t="n">
        <v>0.223604999184572</v>
      </c>
      <c r="AK1947" s="19" t="n">
        <v>0.406683528979324</v>
      </c>
      <c r="AL1947" s="19" t="n">
        <v>0</v>
      </c>
      <c r="AM1947" s="19" t="n">
        <v>0.514428609656389</v>
      </c>
      <c r="AN1947" s="19" t="n">
        <v>0.282255821662316</v>
      </c>
      <c r="AO1947" s="19"/>
      <c r="AP1947" s="19" t="n">
        <v>0.147099473603711</v>
      </c>
      <c r="AQ1947" s="19" t="n">
        <v>0.407832418623267</v>
      </c>
      <c r="AR1947" s="19" t="n">
        <v>0.438260248627861</v>
      </c>
      <c r="AS1947" s="19" t="n">
        <v>0.259911398547718</v>
      </c>
      <c r="AT1947" s="19" t="n">
        <v>1</v>
      </c>
      <c r="AU1947" s="19"/>
      <c r="AV1947" s="19" t="n">
        <v>0.420108774479661</v>
      </c>
      <c r="AW1947" s="19" t="n">
        <v>0.125244055739318</v>
      </c>
      <c r="AX1947" s="19" t="n">
        <v>0.419592643773548</v>
      </c>
      <c r="AY1947" s="19" t="n">
        <v>0.248557526883214</v>
      </c>
      <c r="AZ1947" s="19" t="n">
        <v>1</v>
      </c>
      <c r="BA1947" s="19" t="n">
        <v>0.108764033957331</v>
      </c>
      <c r="BB1947" s="19"/>
      <c r="BC1947" s="19" t="n">
        <v>0.40793574233744</v>
      </c>
      <c r="BD1947" s="19" t="n">
        <v>0.338951987825868</v>
      </c>
      <c r="BE1947" s="19" t="n">
        <v>0.241127012111021</v>
      </c>
      <c r="BF1947" s="19" t="n">
        <v>0.569468281349211</v>
      </c>
      <c r="BG1947" s="19" t="n">
        <v>0</v>
      </c>
    </row>
    <row r="1948">
      <c r="B1948" t="s">
        <v>689</v>
      </c>
      <c r="C1948" s="19" t="n">
        <v>0.123735403632533</v>
      </c>
      <c r="D1948" s="19" t="n">
        <v>0.116044571313703</v>
      </c>
      <c r="E1948" s="19" t="n">
        <v>0.131017466974769</v>
      </c>
      <c r="F1948" s="19"/>
      <c r="G1948" s="19" t="n">
        <v>0.0813378132556217</v>
      </c>
      <c r="H1948" s="19" t="n">
        <v>0.183037201383785</v>
      </c>
      <c r="I1948" s="19" t="n">
        <v>0.0668526222163039</v>
      </c>
      <c r="J1948" s="19" t="n">
        <v>0.0634916890336355</v>
      </c>
      <c r="K1948" s="19" t="n">
        <v>0.0597997551563174</v>
      </c>
      <c r="L1948" s="19" t="n">
        <v>0.193232575601007</v>
      </c>
      <c r="M1948" s="19"/>
      <c r="N1948" s="19" t="n">
        <v>0.0899886487615039</v>
      </c>
      <c r="O1948" s="19" t="n">
        <v>0.110634636346475</v>
      </c>
      <c r="P1948" s="19" t="n">
        <v>0.0686758895857081</v>
      </c>
      <c r="Q1948" s="19" t="n">
        <v>0.201074975019119</v>
      </c>
      <c r="R1948" s="19"/>
      <c r="S1948" s="19" t="n">
        <v>0.167309385369332</v>
      </c>
      <c r="T1948" s="19" t="n">
        <v>0.289089678542927</v>
      </c>
      <c r="U1948" s="19" t="n">
        <v>0.221932314048587</v>
      </c>
      <c r="V1948" s="19" t="n">
        <v>0.113721801995772</v>
      </c>
      <c r="W1948" s="19" t="n">
        <v>0.255663738864564</v>
      </c>
      <c r="X1948" s="19" t="n">
        <v>0</v>
      </c>
      <c r="Y1948" s="19" t="n">
        <v>0</v>
      </c>
      <c r="Z1948" s="19" t="n">
        <v>0</v>
      </c>
      <c r="AA1948" s="19" t="n">
        <v>0.296082846282165</v>
      </c>
      <c r="AB1948" s="19" t="n">
        <v>0</v>
      </c>
      <c r="AC1948" s="19" t="n">
        <v>0</v>
      </c>
      <c r="AD1948" s="19" t="n">
        <v>0</v>
      </c>
      <c r="AE1948" s="19"/>
      <c r="AF1948" s="19" t="n">
        <v>0.118286934880197</v>
      </c>
      <c r="AG1948" s="19" t="n">
        <v>0.178852474925265</v>
      </c>
      <c r="AH1948" s="19" t="n">
        <v>0.0633936103806712</v>
      </c>
      <c r="AI1948" s="19"/>
      <c r="AJ1948" s="19" t="n">
        <v>0.155988857793751</v>
      </c>
      <c r="AK1948" s="19" t="n">
        <v>0.156301632401783</v>
      </c>
      <c r="AL1948" s="19" t="n">
        <v>0.262839220716542</v>
      </c>
      <c r="AM1948" s="19" t="n">
        <v>0</v>
      </c>
      <c r="AN1948" s="19" t="n">
        <v>0.0770458375525351</v>
      </c>
      <c r="AO1948" s="19"/>
      <c r="AP1948" s="19" t="n">
        <v>0.227293658527821</v>
      </c>
      <c r="AQ1948" s="19" t="n">
        <v>0.154290586844066</v>
      </c>
      <c r="AR1948" s="19" t="n">
        <v>0</v>
      </c>
      <c r="AS1948" s="19" t="n">
        <v>0.0998060473885308</v>
      </c>
      <c r="AT1948" s="19" t="n">
        <v>0</v>
      </c>
      <c r="AU1948" s="19"/>
      <c r="AV1948" s="19" t="n">
        <v>0.113726639424574</v>
      </c>
      <c r="AW1948" s="19" t="n">
        <v>0.195822134068104</v>
      </c>
      <c r="AX1948" s="19" t="n">
        <v>0.173221438455294</v>
      </c>
      <c r="AY1948" s="19" t="n">
        <v>0.182806687570723</v>
      </c>
      <c r="AZ1948" s="19" t="n">
        <v>0</v>
      </c>
      <c r="BA1948" s="19" t="n">
        <v>0.123284745089673</v>
      </c>
      <c r="BB1948" s="19"/>
      <c r="BC1948" s="19" t="n">
        <v>0.0966841528259473</v>
      </c>
      <c r="BD1948" s="19" t="n">
        <v>0.0701213248899534</v>
      </c>
      <c r="BE1948" s="19" t="n">
        <v>0.299938030516563</v>
      </c>
      <c r="BF1948" s="19" t="n">
        <v>0</v>
      </c>
      <c r="BG1948" s="19" t="n">
        <v>0</v>
      </c>
    </row>
    <row r="1949">
      <c r="B1949" t="s">
        <v>690</v>
      </c>
      <c r="C1949" s="19" t="n">
        <v>0.160577080609337</v>
      </c>
      <c r="D1949" s="19" t="n">
        <v>0.169176194581847</v>
      </c>
      <c r="E1949" s="19" t="n">
        <v>0.152435010929621</v>
      </c>
      <c r="F1949" s="19"/>
      <c r="G1949" s="19" t="n">
        <v>0.441852975048042</v>
      </c>
      <c r="H1949" s="19" t="n">
        <v>0.250196154586691</v>
      </c>
      <c r="I1949" s="19" t="n">
        <v>0</v>
      </c>
      <c r="J1949" s="19" t="n">
        <v>0.22476183457613</v>
      </c>
      <c r="K1949" s="19" t="n">
        <v>0</v>
      </c>
      <c r="L1949" s="19" t="n">
        <v>0.159775568837956</v>
      </c>
      <c r="M1949" s="19"/>
      <c r="N1949" s="19" t="n">
        <v>0.191835436294879</v>
      </c>
      <c r="O1949" s="19" t="n">
        <v>0.144948578934624</v>
      </c>
      <c r="P1949" s="19" t="n">
        <v>0.146604619566616</v>
      </c>
      <c r="Q1949" s="19" t="n">
        <v>0.160010725908094</v>
      </c>
      <c r="R1949" s="19"/>
      <c r="S1949" s="19" t="n">
        <v>0.135486683454662</v>
      </c>
      <c r="T1949" s="19" t="n">
        <v>0.181645364699262</v>
      </c>
      <c r="U1949" s="19" t="n">
        <v>0</v>
      </c>
      <c r="V1949" s="19" t="n">
        <v>0.307733896531682</v>
      </c>
      <c r="W1949" s="19" t="n">
        <v>0</v>
      </c>
      <c r="X1949" s="19" t="n">
        <v>0</v>
      </c>
      <c r="Y1949" s="19" t="n">
        <v>0.395832636463308</v>
      </c>
      <c r="Z1949" s="19" t="n">
        <v>0.165628649696058</v>
      </c>
      <c r="AA1949" s="19" t="n">
        <v>0</v>
      </c>
      <c r="AB1949" s="19" t="n">
        <v>0.131210336550775</v>
      </c>
      <c r="AC1949" s="19" t="n">
        <v>0.408920496262248</v>
      </c>
      <c r="AD1949" s="19" t="n">
        <v>0</v>
      </c>
      <c r="AE1949" s="19"/>
      <c r="AF1949" s="19" t="n">
        <v>0.0978477639212107</v>
      </c>
      <c r="AG1949" s="19" t="n">
        <v>0.190537947715231</v>
      </c>
      <c r="AH1949" s="19" t="n">
        <v>0.182678144199911</v>
      </c>
      <c r="AI1949" s="19"/>
      <c r="AJ1949" s="19" t="n">
        <v>0.148868581326819</v>
      </c>
      <c r="AK1949" s="19" t="n">
        <v>0.126477952460017</v>
      </c>
      <c r="AL1949" s="19" t="n">
        <v>0.227922333434659</v>
      </c>
      <c r="AM1949" s="19" t="n">
        <v>0</v>
      </c>
      <c r="AN1949" s="19" t="n">
        <v>0.14050569423895</v>
      </c>
      <c r="AO1949" s="19"/>
      <c r="AP1949" s="19" t="n">
        <v>0.127339087234106</v>
      </c>
      <c r="AQ1949" s="19" t="n">
        <v>0.149766881119377</v>
      </c>
      <c r="AR1949" s="19" t="n">
        <v>0.173684002884954</v>
      </c>
      <c r="AS1949" s="19" t="n">
        <v>0.199375785621244</v>
      </c>
      <c r="AT1949" s="19" t="n">
        <v>0</v>
      </c>
      <c r="AU1949" s="19"/>
      <c r="AV1949" s="19" t="n">
        <v>0.192424549412534</v>
      </c>
      <c r="AW1949" s="19" t="n">
        <v>0.143690430450287</v>
      </c>
      <c r="AX1949" s="19" t="n">
        <v>0.114165427856693</v>
      </c>
      <c r="AY1949" s="19" t="n">
        <v>0.186610173511012</v>
      </c>
      <c r="AZ1949" s="19" t="n">
        <v>0</v>
      </c>
      <c r="BA1949" s="19" t="n">
        <v>0.131983338069772</v>
      </c>
      <c r="BB1949" s="19"/>
      <c r="BC1949" s="19" t="n">
        <v>0.207210287160314</v>
      </c>
      <c r="BD1949" s="19" t="n">
        <v>0.131968766704797</v>
      </c>
      <c r="BE1949" s="19" t="n">
        <v>0.141678570010108</v>
      </c>
      <c r="BF1949" s="19" t="n">
        <v>0</v>
      </c>
      <c r="BG1949" s="19" t="n">
        <v>1</v>
      </c>
    </row>
    <row r="1950">
      <c r="B1950" t="s">
        <v>691</v>
      </c>
      <c r="C1950" s="19" t="n">
        <v>0.188465508203416</v>
      </c>
      <c r="D1950" s="19" t="n">
        <v>0.218831141200568</v>
      </c>
      <c r="E1950" s="19" t="n">
        <v>0.159713813491393</v>
      </c>
      <c r="F1950" s="19"/>
      <c r="G1950" s="19" t="n">
        <v>0.0835586343911967</v>
      </c>
      <c r="H1950" s="19" t="n">
        <v>0.177385927099824</v>
      </c>
      <c r="I1950" s="19" t="n">
        <v>0.288564499816328</v>
      </c>
      <c r="J1950" s="19" t="n">
        <v>0.159199778586602</v>
      </c>
      <c r="K1950" s="19" t="n">
        <v>0.302568541077795</v>
      </c>
      <c r="L1950" s="19" t="n">
        <v>0.134755971884321</v>
      </c>
      <c r="M1950" s="19"/>
      <c r="N1950" s="19" t="n">
        <v>0.129560616402704</v>
      </c>
      <c r="O1950" s="19" t="n">
        <v>0.304511000859045</v>
      </c>
      <c r="P1950" s="19" t="n">
        <v>0.191610220684145</v>
      </c>
      <c r="Q1950" s="19" t="n">
        <v>0.130635142072576</v>
      </c>
      <c r="R1950" s="19"/>
      <c r="S1950" s="19" t="n">
        <v>0.16899548676784</v>
      </c>
      <c r="T1950" s="19" t="n">
        <v>0.172803678062955</v>
      </c>
      <c r="U1950" s="19" t="n">
        <v>0.33997899308085</v>
      </c>
      <c r="V1950" s="19" t="n">
        <v>0.0914040877241381</v>
      </c>
      <c r="W1950" s="19" t="n">
        <v>0</v>
      </c>
      <c r="X1950" s="19" t="n">
        <v>0.362987894786237</v>
      </c>
      <c r="Y1950" s="19" t="n">
        <v>0.136038815251667</v>
      </c>
      <c r="Z1950" s="19" t="n">
        <v>0.335204225610999</v>
      </c>
      <c r="AA1950" s="19" t="n">
        <v>0.251676839745616</v>
      </c>
      <c r="AB1950" s="19" t="n">
        <v>0.177376982818325</v>
      </c>
      <c r="AC1950" s="19" t="n">
        <v>0.249452350586907</v>
      </c>
      <c r="AD1950" s="19" t="n">
        <v>0.183993309024602</v>
      </c>
      <c r="AE1950" s="19"/>
      <c r="AF1950" s="19" t="n">
        <v>0.203504537177452</v>
      </c>
      <c r="AG1950" s="19" t="n">
        <v>0.153399190685785</v>
      </c>
      <c r="AH1950" s="19" t="n">
        <v>0.299236155704926</v>
      </c>
      <c r="AI1950" s="19"/>
      <c r="AJ1950" s="19" t="n">
        <v>0.178710984789347</v>
      </c>
      <c r="AK1950" s="19" t="n">
        <v>0.235835062726078</v>
      </c>
      <c r="AL1950" s="19" t="n">
        <v>0.509238445848799</v>
      </c>
      <c r="AM1950" s="19" t="n">
        <v>0</v>
      </c>
      <c r="AN1950" s="19" t="n">
        <v>0.189641733270007</v>
      </c>
      <c r="AO1950" s="19"/>
      <c r="AP1950" s="19" t="n">
        <v>0.179662612790813</v>
      </c>
      <c r="AQ1950" s="19" t="n">
        <v>0.183359011455034</v>
      </c>
      <c r="AR1950" s="19" t="n">
        <v>0.388055748487185</v>
      </c>
      <c r="AS1950" s="19" t="n">
        <v>0.145898221492257</v>
      </c>
      <c r="AT1950" s="19" t="n">
        <v>0</v>
      </c>
      <c r="AU1950" s="19"/>
      <c r="AV1950" s="19" t="n">
        <v>0.169594554877413</v>
      </c>
      <c r="AW1950" s="19" t="n">
        <v>0.233946148875816</v>
      </c>
      <c r="AX1950" s="19" t="n">
        <v>0.293020489914465</v>
      </c>
      <c r="AY1950" s="19" t="n">
        <v>0.140487344290636</v>
      </c>
      <c r="AZ1950" s="19" t="n">
        <v>0</v>
      </c>
      <c r="BA1950" s="19" t="n">
        <v>0.381412821111657</v>
      </c>
      <c r="BB1950" s="19"/>
      <c r="BC1950" s="19" t="n">
        <v>0.0617285033727645</v>
      </c>
      <c r="BD1950" s="19" t="n">
        <v>0.30146666690126</v>
      </c>
      <c r="BE1950" s="19" t="n">
        <v>0.159368636453812</v>
      </c>
      <c r="BF1950" s="19" t="n">
        <v>0.15985897101507</v>
      </c>
      <c r="BG1950" s="19" t="n">
        <v>0</v>
      </c>
    </row>
    <row r="1951">
      <c r="B1951" t="s">
        <v>692</v>
      </c>
      <c r="C1951" s="19" t="n">
        <v>0.0470737627145185</v>
      </c>
      <c r="D1951" s="19" t="n">
        <v>0.0803503379112712</v>
      </c>
      <c r="E1951" s="19" t="n">
        <v>0.0155658428497009</v>
      </c>
      <c r="F1951" s="19"/>
      <c r="G1951" s="19" t="n">
        <v>0</v>
      </c>
      <c r="H1951" s="19" t="n">
        <v>0</v>
      </c>
      <c r="I1951" s="19" t="n">
        <v>0</v>
      </c>
      <c r="J1951" s="19" t="n">
        <v>0.0440968606304302</v>
      </c>
      <c r="K1951" s="19" t="n">
        <v>0</v>
      </c>
      <c r="L1951" s="19" t="n">
        <v>0.129006727187852</v>
      </c>
      <c r="M1951" s="19"/>
      <c r="N1951" s="19" t="n">
        <v>0.0723160859946879</v>
      </c>
      <c r="O1951" s="19" t="n">
        <v>0.0333539335288692</v>
      </c>
      <c r="P1951" s="19" t="n">
        <v>0.0310428091824421</v>
      </c>
      <c r="Q1951" s="19" t="n">
        <v>0.0509980926379247</v>
      </c>
      <c r="R1951" s="19"/>
      <c r="S1951" s="19" t="n">
        <v>0</v>
      </c>
      <c r="T1951" s="19" t="n">
        <v>0</v>
      </c>
      <c r="U1951" s="19" t="n">
        <v>0.112679225757644</v>
      </c>
      <c r="V1951" s="19" t="n">
        <v>0</v>
      </c>
      <c r="W1951" s="19" t="n">
        <v>0</v>
      </c>
      <c r="X1951" s="19" t="n">
        <v>0</v>
      </c>
      <c r="Y1951" s="19" t="n">
        <v>0.066507735489056</v>
      </c>
      <c r="Z1951" s="19" t="n">
        <v>0.211395743932801</v>
      </c>
      <c r="AA1951" s="19" t="n">
        <v>0.0682206066880065</v>
      </c>
      <c r="AB1951" s="19" t="n">
        <v>0.0483414827777404</v>
      </c>
      <c r="AC1951" s="19" t="n">
        <v>0</v>
      </c>
      <c r="AD1951" s="19" t="n">
        <v>0.16244589817697</v>
      </c>
      <c r="AE1951" s="19"/>
      <c r="AF1951" s="19" t="n">
        <v>0.044343356219841</v>
      </c>
      <c r="AG1951" s="19" t="n">
        <v>0.0603542101050841</v>
      </c>
      <c r="AH1951" s="19" t="n">
        <v>0.0476553937452967</v>
      </c>
      <c r="AI1951" s="19"/>
      <c r="AJ1951" s="19" t="n">
        <v>0.0704977629068283</v>
      </c>
      <c r="AK1951" s="19" t="n">
        <v>0</v>
      </c>
      <c r="AL1951" s="19" t="n">
        <v>0</v>
      </c>
      <c r="AM1951" s="19" t="n">
        <v>0</v>
      </c>
      <c r="AN1951" s="19" t="n">
        <v>0.109847531739009</v>
      </c>
      <c r="AO1951" s="19"/>
      <c r="AP1951" s="19" t="n">
        <v>0.118913490161972</v>
      </c>
      <c r="AQ1951" s="19" t="n">
        <v>0.0175079203748889</v>
      </c>
      <c r="AR1951" s="19" t="n">
        <v>0</v>
      </c>
      <c r="AS1951" s="19" t="n">
        <v>0.045197327813349</v>
      </c>
      <c r="AT1951" s="19" t="n">
        <v>0</v>
      </c>
      <c r="AU1951" s="19"/>
      <c r="AV1951" s="19" t="n">
        <v>0.0218055715353047</v>
      </c>
      <c r="AW1951" s="19" t="n">
        <v>0.130649514788812</v>
      </c>
      <c r="AX1951" s="19" t="n">
        <v>0</v>
      </c>
      <c r="AY1951" s="19" t="n">
        <v>0.0435211100490876</v>
      </c>
      <c r="AZ1951" s="19" t="n">
        <v>0</v>
      </c>
      <c r="BA1951" s="19" t="n">
        <v>0</v>
      </c>
      <c r="BB1951" s="19"/>
      <c r="BC1951" s="19" t="n">
        <v>0.064034430632298</v>
      </c>
      <c r="BD1951" s="19" t="n">
        <v>0.0260468387847586</v>
      </c>
      <c r="BE1951" s="19" t="n">
        <v>0.0314446024846809</v>
      </c>
      <c r="BF1951" s="19" t="n">
        <v>0.0815961943524091</v>
      </c>
      <c r="BG1951" s="19" t="n">
        <v>0</v>
      </c>
    </row>
    <row r="1952">
      <c r="B1952" t="s">
        <v>598</v>
      </c>
      <c r="C1952" s="19" t="n">
        <v>0.0376915818629989</v>
      </c>
      <c r="D1952" s="19" t="n">
        <v>0</v>
      </c>
      <c r="E1952" s="19" t="n">
        <v>0.0733798500785776</v>
      </c>
      <c r="F1952" s="19"/>
      <c r="G1952" s="19" t="n">
        <v>0</v>
      </c>
      <c r="H1952" s="19" t="n">
        <v>0</v>
      </c>
      <c r="I1952" s="19" t="n">
        <v>0.130797947967282</v>
      </c>
      <c r="J1952" s="19" t="n">
        <v>0.0320917343066047</v>
      </c>
      <c r="K1952" s="19" t="n">
        <v>0.0454902083321268</v>
      </c>
      <c r="L1952" s="19" t="n">
        <v>0.0279191065204066</v>
      </c>
      <c r="M1952" s="19"/>
      <c r="N1952" s="19" t="n">
        <v>0.0546887827280838</v>
      </c>
      <c r="O1952" s="19" t="n">
        <v>0.0666875418272618</v>
      </c>
      <c r="P1952" s="19" t="n">
        <v>0</v>
      </c>
      <c r="Q1952" s="19" t="n">
        <v>0.0263363573057161</v>
      </c>
      <c r="R1952" s="19"/>
      <c r="S1952" s="19" t="n">
        <v>0</v>
      </c>
      <c r="T1952" s="19" t="n">
        <v>0</v>
      </c>
      <c r="U1952" s="19" t="n">
        <v>0</v>
      </c>
      <c r="V1952" s="19" t="n">
        <v>0</v>
      </c>
      <c r="W1952" s="19" t="n">
        <v>0</v>
      </c>
      <c r="X1952" s="19" t="n">
        <v>0</v>
      </c>
      <c r="Y1952" s="19" t="n">
        <v>0.070899710693288</v>
      </c>
      <c r="Z1952" s="19" t="n">
        <v>0.118195804845201</v>
      </c>
      <c r="AA1952" s="19" t="n">
        <v>0.07433182303718</v>
      </c>
      <c r="AB1952" s="19" t="n">
        <v>0.12063274777037</v>
      </c>
      <c r="AC1952" s="19" t="n">
        <v>0</v>
      </c>
      <c r="AD1952" s="19" t="n">
        <v>0</v>
      </c>
      <c r="AE1952" s="19"/>
      <c r="AF1952" s="19" t="n">
        <v>0.0337040091633073</v>
      </c>
      <c r="AG1952" s="19" t="n">
        <v>0.0635162103058705</v>
      </c>
      <c r="AH1952" s="19" t="n">
        <v>0</v>
      </c>
      <c r="AI1952" s="19"/>
      <c r="AJ1952" s="19" t="n">
        <v>0.0599436510119383</v>
      </c>
      <c r="AK1952" s="19" t="n">
        <v>0.0238710154340851</v>
      </c>
      <c r="AL1952" s="19" t="n">
        <v>0</v>
      </c>
      <c r="AM1952" s="19" t="n">
        <v>0</v>
      </c>
      <c r="AN1952" s="19" t="n">
        <v>0.06777080694727</v>
      </c>
      <c r="AO1952" s="19"/>
      <c r="AP1952" s="19" t="n">
        <v>0</v>
      </c>
      <c r="AQ1952" s="19" t="n">
        <v>0.043584491200884</v>
      </c>
      <c r="AR1952" s="19" t="n">
        <v>0</v>
      </c>
      <c r="AS1952" s="19" t="n">
        <v>0.119657018818518</v>
      </c>
      <c r="AT1952" s="19" t="n">
        <v>0</v>
      </c>
      <c r="AU1952" s="19"/>
      <c r="AV1952" s="19" t="n">
        <v>0.0542831313120341</v>
      </c>
      <c r="AW1952" s="19" t="n">
        <v>0</v>
      </c>
      <c r="AX1952" s="19" t="n">
        <v>0</v>
      </c>
      <c r="AY1952" s="19" t="n">
        <v>0.0726899414758253</v>
      </c>
      <c r="AZ1952" s="19" t="n">
        <v>0</v>
      </c>
      <c r="BA1952" s="19" t="n">
        <v>0</v>
      </c>
      <c r="BB1952" s="19"/>
      <c r="BC1952" s="19" t="n">
        <v>0</v>
      </c>
      <c r="BD1952" s="19" t="n">
        <v>0.0306591061417962</v>
      </c>
      <c r="BE1952" s="19" t="n">
        <v>0.0688541579434869</v>
      </c>
      <c r="BF1952" s="19" t="n">
        <v>0.119476530813298</v>
      </c>
      <c r="BG1952" s="19" t="n">
        <v>0</v>
      </c>
    </row>
    <row r="1953">
      <c r="B1953" t="s">
        <v>693</v>
      </c>
      <c r="C1953" s="19" t="n">
        <v>0.0727519699704827</v>
      </c>
      <c r="D1953" s="19" t="n">
        <v>0.051957014937977</v>
      </c>
      <c r="E1953" s="19" t="n">
        <v>0.0924416697933363</v>
      </c>
      <c r="F1953" s="19"/>
      <c r="G1953" s="19" t="n">
        <v>0</v>
      </c>
      <c r="H1953" s="19" t="n">
        <v>0</v>
      </c>
      <c r="I1953" s="19" t="n">
        <v>0</v>
      </c>
      <c r="J1953" s="19" t="n">
        <v>0.0497424832177126</v>
      </c>
      <c r="K1953" s="19" t="n">
        <v>0.18644419144893</v>
      </c>
      <c r="L1953" s="19" t="n">
        <v>0.106053424584405</v>
      </c>
      <c r="M1953" s="19"/>
      <c r="N1953" s="19" t="n">
        <v>0.0628157971786188</v>
      </c>
      <c r="O1953" s="19" t="n">
        <v>0.0375728284732349</v>
      </c>
      <c r="P1953" s="19" t="n">
        <v>0.0332114019907097</v>
      </c>
      <c r="Q1953" s="19" t="n">
        <v>0.139686415100772</v>
      </c>
      <c r="R1953" s="19"/>
      <c r="S1953" s="19" t="n">
        <v>0</v>
      </c>
      <c r="T1953" s="19" t="n">
        <v>0</v>
      </c>
      <c r="U1953" s="19" t="n">
        <v>0</v>
      </c>
      <c r="V1953" s="19" t="n">
        <v>0.168483102022402</v>
      </c>
      <c r="W1953" s="19" t="n">
        <v>0.258101128968843</v>
      </c>
      <c r="X1953" s="19" t="n">
        <v>0</v>
      </c>
      <c r="Y1953" s="19" t="n">
        <v>0.0622840380849348</v>
      </c>
      <c r="Z1953" s="19" t="n">
        <v>0</v>
      </c>
      <c r="AA1953" s="19" t="n">
        <v>0.0766112938183211</v>
      </c>
      <c r="AB1953" s="19" t="n">
        <v>0.0569015942311516</v>
      </c>
      <c r="AC1953" s="19" t="n">
        <v>0.107829092453629</v>
      </c>
      <c r="AD1953" s="19" t="n">
        <v>0.167460242334097</v>
      </c>
      <c r="AE1953" s="19"/>
      <c r="AF1953" s="19" t="n">
        <v>0.173193120621667</v>
      </c>
      <c r="AG1953" s="19" t="n">
        <v>0.0197268892142552</v>
      </c>
      <c r="AH1953" s="19" t="n">
        <v>0</v>
      </c>
      <c r="AI1953" s="19"/>
      <c r="AJ1953" s="19" t="n">
        <v>0.140103471248604</v>
      </c>
      <c r="AK1953" s="19" t="n">
        <v>0.0246030475567326</v>
      </c>
      <c r="AL1953" s="19" t="n">
        <v>0</v>
      </c>
      <c r="AM1953" s="19" t="n">
        <v>0.485571390343611</v>
      </c>
      <c r="AN1953" s="19" t="n">
        <v>0</v>
      </c>
      <c r="AO1953" s="19"/>
      <c r="AP1953" s="19" t="n">
        <v>0.162107595264702</v>
      </c>
      <c r="AQ1953" s="19" t="n">
        <v>0.0211316104944091</v>
      </c>
      <c r="AR1953" s="19" t="n">
        <v>0</v>
      </c>
      <c r="AS1953" s="19" t="n">
        <v>0.130154200318383</v>
      </c>
      <c r="AT1953" s="19" t="n">
        <v>0</v>
      </c>
      <c r="AU1953" s="19"/>
      <c r="AV1953" s="19" t="n">
        <v>0</v>
      </c>
      <c r="AW1953" s="19" t="n">
        <v>0.129354317617498</v>
      </c>
      <c r="AX1953" s="19" t="n">
        <v>0</v>
      </c>
      <c r="AY1953" s="19" t="n">
        <v>0.125327216219503</v>
      </c>
      <c r="AZ1953" s="19" t="n">
        <v>0</v>
      </c>
      <c r="BA1953" s="19" t="n">
        <v>0.144077007935629</v>
      </c>
      <c r="BB1953" s="19"/>
      <c r="BC1953" s="19" t="n">
        <v>0.132119930448196</v>
      </c>
      <c r="BD1953" s="19" t="n">
        <v>0.0278664224098991</v>
      </c>
      <c r="BE1953" s="19" t="n">
        <v>0.0279082941491359</v>
      </c>
      <c r="BF1953" s="19" t="n">
        <v>0.0696000224700126</v>
      </c>
      <c r="BG1953" s="19" t="n">
        <v>0</v>
      </c>
    </row>
    <row r="1954">
      <c r="B1954" t="s">
        <v>100</v>
      </c>
      <c r="C1954" s="19" t="n">
        <v>0.0335739190335342</v>
      </c>
      <c r="D1954" s="19" t="n">
        <v>0</v>
      </c>
      <c r="E1954" s="19" t="n">
        <v>0.0653633788623119</v>
      </c>
      <c r="F1954" s="19"/>
      <c r="G1954" s="19" t="n">
        <v>0</v>
      </c>
      <c r="H1954" s="19" t="n">
        <v>0</v>
      </c>
      <c r="I1954" s="19" t="n">
        <v>0.149146016125286</v>
      </c>
      <c r="J1954" s="19" t="n">
        <v>0.0473204650255806</v>
      </c>
      <c r="K1954" s="19" t="n">
        <v>0</v>
      </c>
      <c r="L1954" s="19" t="n">
        <v>0.0251024021613313</v>
      </c>
      <c r="M1954" s="19"/>
      <c r="N1954" s="19" t="n">
        <v>0.074479287424061</v>
      </c>
      <c r="O1954" s="19" t="n">
        <v>0.0329714238554345</v>
      </c>
      <c r="P1954" s="19" t="n">
        <v>0</v>
      </c>
      <c r="Q1954" s="19" t="n">
        <v>0.0265214227361158</v>
      </c>
      <c r="R1954" s="19"/>
      <c r="S1954" s="19" t="n">
        <v>0</v>
      </c>
      <c r="T1954" s="19" t="n">
        <v>0.0847344224806719</v>
      </c>
      <c r="U1954" s="19" t="n">
        <v>0</v>
      </c>
      <c r="V1954" s="19" t="n">
        <v>0.105830074132379</v>
      </c>
      <c r="W1954" s="19" t="n">
        <v>0</v>
      </c>
      <c r="X1954" s="19" t="n">
        <v>0</v>
      </c>
      <c r="Y1954" s="19" t="n">
        <v>0</v>
      </c>
      <c r="Z1954" s="19" t="n">
        <v>0</v>
      </c>
      <c r="AA1954" s="19" t="n">
        <v>0.0816704782927281</v>
      </c>
      <c r="AB1954" s="19" t="n">
        <v>0</v>
      </c>
      <c r="AC1954" s="19" t="n">
        <v>0</v>
      </c>
      <c r="AD1954" s="19" t="n">
        <v>0.153333386115704</v>
      </c>
      <c r="AE1954" s="19"/>
      <c r="AF1954" s="19" t="n">
        <v>0</v>
      </c>
      <c r="AG1954" s="19" t="n">
        <v>0.0416097799506463</v>
      </c>
      <c r="AH1954" s="19" t="n">
        <v>0.0720954556069371</v>
      </c>
      <c r="AI1954" s="19"/>
      <c r="AJ1954" s="19" t="n">
        <v>0.0222816917381407</v>
      </c>
      <c r="AK1954" s="19" t="n">
        <v>0.0262277604419803</v>
      </c>
      <c r="AL1954" s="19" t="n">
        <v>0</v>
      </c>
      <c r="AM1954" s="19" t="n">
        <v>0</v>
      </c>
      <c r="AN1954" s="19" t="n">
        <v>0.132932574589913</v>
      </c>
      <c r="AO1954" s="19"/>
      <c r="AP1954" s="19" t="n">
        <v>0.0375840824168743</v>
      </c>
      <c r="AQ1954" s="19" t="n">
        <v>0.0225270798880739</v>
      </c>
      <c r="AR1954" s="19" t="n">
        <v>0</v>
      </c>
      <c r="AS1954" s="19" t="n">
        <v>0</v>
      </c>
      <c r="AT1954" s="19" t="n">
        <v>0</v>
      </c>
      <c r="AU1954" s="19"/>
      <c r="AV1954" s="19" t="n">
        <v>0.0280567789584796</v>
      </c>
      <c r="AW1954" s="19" t="n">
        <v>0.0412933984601659</v>
      </c>
      <c r="AX1954" s="19" t="n">
        <v>0</v>
      </c>
      <c r="AY1954" s="19" t="n">
        <v>0</v>
      </c>
      <c r="AZ1954" s="19" t="n">
        <v>0</v>
      </c>
      <c r="BA1954" s="19" t="n">
        <v>0.110478053835938</v>
      </c>
      <c r="BB1954" s="19"/>
      <c r="BC1954" s="19" t="n">
        <v>0.0302869532230403</v>
      </c>
      <c r="BD1954" s="19" t="n">
        <v>0.0729188863416677</v>
      </c>
      <c r="BE1954" s="19" t="n">
        <v>0.0296806963311921</v>
      </c>
      <c r="BF1954" s="19" t="n">
        <v>0</v>
      </c>
      <c r="BG1954" s="19" t="n">
        <v>0</v>
      </c>
    </row>
    <row r="1955">
      <c r="C1955" s="19"/>
      <c r="D1955" s="19"/>
      <c r="E1955" s="19"/>
      <c r="F1955" s="19"/>
      <c r="G1955" s="19"/>
      <c r="H1955" s="19"/>
      <c r="I1955" s="19"/>
      <c r="J1955" s="19"/>
      <c r="K1955" s="19"/>
      <c r="L1955" s="19"/>
      <c r="M1955" s="19"/>
      <c r="N1955" s="19"/>
      <c r="O1955" s="19"/>
      <c r="P1955" s="19"/>
      <c r="Q1955" s="19"/>
      <c r="R1955" s="19"/>
      <c r="S1955" s="19"/>
      <c r="T1955" s="19"/>
      <c r="U1955" s="19"/>
      <c r="V1955" s="19"/>
      <c r="W1955" s="19"/>
      <c r="X1955" s="19"/>
      <c r="Y1955" s="19"/>
      <c r="Z1955" s="19"/>
      <c r="AA1955" s="19"/>
      <c r="AB1955" s="19"/>
      <c r="AC1955" s="19"/>
      <c r="AD1955" s="19"/>
      <c r="AE1955" s="19"/>
      <c r="AF1955" s="19"/>
      <c r="AG1955" s="19"/>
      <c r="AH1955" s="19"/>
      <c r="AI1955" s="19"/>
      <c r="AJ1955" s="19"/>
      <c r="AK1955" s="19"/>
      <c r="AL1955" s="19"/>
      <c r="AM1955" s="19"/>
      <c r="AN1955" s="19"/>
      <c r="AO1955" s="19"/>
      <c r="AP1955" s="19"/>
      <c r="AQ1955" s="19"/>
      <c r="AR1955" s="19"/>
      <c r="AS1955" s="19"/>
      <c r="AT1955" s="19"/>
      <c r="AU1955" s="19"/>
      <c r="AV1955" s="19"/>
      <c r="AW1955" s="19"/>
      <c r="AX1955" s="19"/>
      <c r="AY1955" s="19"/>
      <c r="AZ1955" s="19"/>
      <c r="BA1955" s="19"/>
      <c r="BB1955" s="19"/>
      <c r="BC1955" s="19"/>
      <c r="BD1955" s="19"/>
      <c r="BE1955" s="19"/>
      <c r="BF1955" s="19"/>
      <c r="BG1955" s="19"/>
    </row>
    <row r="1956">
      <c r="B1956" s="7" t="s">
        <v>702</v>
      </c>
      <c r="C1956" s="19"/>
      <c r="D1956" s="19"/>
      <c r="E1956" s="19"/>
      <c r="F1956" s="19"/>
      <c r="G1956" s="19"/>
      <c r="H1956" s="19"/>
      <c r="I1956" s="19"/>
      <c r="J1956" s="19"/>
      <c r="K1956" s="19"/>
      <c r="L1956" s="19"/>
      <c r="M1956" s="19"/>
      <c r="N1956" s="19"/>
      <c r="O1956" s="19"/>
      <c r="P1956" s="19"/>
      <c r="Q1956" s="19"/>
      <c r="R1956" s="19"/>
      <c r="S1956" s="19"/>
      <c r="T1956" s="19"/>
      <c r="U1956" s="19"/>
      <c r="V1956" s="19"/>
      <c r="W1956" s="19"/>
      <c r="X1956" s="19"/>
      <c r="Y1956" s="19"/>
      <c r="Z1956" s="19"/>
      <c r="AA1956" s="19"/>
      <c r="AB1956" s="19"/>
      <c r="AC1956" s="19"/>
      <c r="AD1956" s="19"/>
      <c r="AE1956" s="19"/>
      <c r="AF1956" s="19"/>
      <c r="AG1956" s="19"/>
      <c r="AH1956" s="19"/>
      <c r="AI1956" s="19"/>
      <c r="AJ1956" s="19"/>
      <c r="AK1956" s="19"/>
      <c r="AL1956" s="19"/>
      <c r="AM1956" s="19"/>
      <c r="AN1956" s="19"/>
      <c r="AO1956" s="19"/>
      <c r="AP1956" s="19"/>
      <c r="AQ1956" s="19"/>
      <c r="AR1956" s="19"/>
      <c r="AS1956" s="19"/>
      <c r="AT1956" s="19"/>
      <c r="AU1956" s="19"/>
      <c r="AV1956" s="19"/>
      <c r="AW1956" s="19"/>
      <c r="AX1956" s="19"/>
      <c r="AY1956" s="19"/>
      <c r="AZ1956" s="19"/>
      <c r="BA1956" s="19"/>
      <c r="BB1956" s="19"/>
      <c r="BC1956" s="19"/>
      <c r="BD1956" s="19"/>
      <c r="BE1956" s="19"/>
      <c r="BF1956" s="19"/>
      <c r="BG1956" s="19"/>
    </row>
    <row r="1957">
      <c r="B1957" s="26" t="s">
        <v>331</v>
      </c>
      <c r="C1957" s="19"/>
      <c r="D1957" s="19"/>
      <c r="E1957" s="19"/>
      <c r="F1957" s="19"/>
      <c r="G1957" s="19"/>
      <c r="H1957" s="19"/>
      <c r="I1957" s="19"/>
      <c r="J1957" s="19"/>
      <c r="K1957" s="19"/>
      <c r="L1957" s="19"/>
      <c r="M1957" s="19"/>
      <c r="N1957" s="19"/>
      <c r="O1957" s="19"/>
      <c r="P1957" s="19"/>
      <c r="Q1957" s="19"/>
      <c r="R1957" s="19"/>
      <c r="S1957" s="19"/>
      <c r="T1957" s="19"/>
      <c r="U1957" s="19"/>
      <c r="V1957" s="19"/>
      <c r="W1957" s="19"/>
      <c r="X1957" s="19"/>
      <c r="Y1957" s="19"/>
      <c r="Z1957" s="19"/>
      <c r="AA1957" s="19"/>
      <c r="AB1957" s="19"/>
      <c r="AC1957" s="19"/>
      <c r="AD1957" s="19"/>
      <c r="AE1957" s="19"/>
      <c r="AF1957" s="19"/>
      <c r="AG1957" s="19"/>
      <c r="AH1957" s="19"/>
      <c r="AI1957" s="19"/>
      <c r="AJ1957" s="19"/>
      <c r="AK1957" s="19"/>
      <c r="AL1957" s="19"/>
      <c r="AM1957" s="19"/>
      <c r="AN1957" s="19"/>
      <c r="AO1957" s="19"/>
      <c r="AP1957" s="19"/>
      <c r="AQ1957" s="19"/>
      <c r="AR1957" s="19"/>
      <c r="AS1957" s="19"/>
      <c r="AT1957" s="19"/>
      <c r="AU1957" s="19"/>
      <c r="AV1957" s="19"/>
      <c r="AW1957" s="19"/>
      <c r="AX1957" s="19"/>
      <c r="AY1957" s="19"/>
      <c r="AZ1957" s="19"/>
      <c r="BA1957" s="19"/>
      <c r="BB1957" s="19"/>
      <c r="BC1957" s="19"/>
      <c r="BD1957" s="19"/>
      <c r="BE1957" s="19"/>
      <c r="BF1957" s="19"/>
      <c r="BG1957" s="19"/>
    </row>
    <row r="1958">
      <c r="B1958" t="s">
        <v>688</v>
      </c>
      <c r="C1958" s="19" t="n">
        <v>0.322867085750021</v>
      </c>
      <c r="D1958" s="19" t="n">
        <v>0.343289844368002</v>
      </c>
      <c r="E1958" s="19" t="n">
        <v>0.303140516217674</v>
      </c>
      <c r="F1958" s="19"/>
      <c r="G1958" s="19" t="n">
        <v>0.166209737574427</v>
      </c>
      <c r="H1958" s="19" t="n">
        <v>0.362486973260592</v>
      </c>
      <c r="I1958" s="19" t="n">
        <v>0.338372746283686</v>
      </c>
      <c r="J1958" s="19" t="n">
        <v>0.176602598387488</v>
      </c>
      <c r="K1958" s="19" t="n">
        <v>0.3625123872579</v>
      </c>
      <c r="L1958" s="19" t="n">
        <v>0.499415588358067</v>
      </c>
      <c r="M1958" s="19"/>
      <c r="N1958" s="19" t="n">
        <v>0.35946581148461</v>
      </c>
      <c r="O1958" s="19" t="n">
        <v>0.379803862749883</v>
      </c>
      <c r="P1958" s="19" t="n">
        <v>0.241209444102835</v>
      </c>
      <c r="Q1958" s="19" t="n">
        <v>0.279417722007175</v>
      </c>
      <c r="R1958" s="19"/>
      <c r="S1958" s="19" t="n">
        <v>0.453224224500793</v>
      </c>
      <c r="T1958" s="19" t="n">
        <v>0.471358705641927</v>
      </c>
      <c r="U1958" s="19" t="n">
        <v>0.122972258429774</v>
      </c>
      <c r="V1958" s="19" t="n">
        <v>0.441446801207286</v>
      </c>
      <c r="W1958" s="19" t="n">
        <v>0.211108032650635</v>
      </c>
      <c r="X1958" s="19" t="n">
        <v>0.226104655229277</v>
      </c>
      <c r="Y1958" s="19" t="n">
        <v>0.200853832897331</v>
      </c>
      <c r="Z1958" s="19" t="n">
        <v>0.588471455200315</v>
      </c>
      <c r="AA1958" s="19" t="n">
        <v>0.271342528207948</v>
      </c>
      <c r="AB1958" s="19" t="n">
        <v>0.319334964308201</v>
      </c>
      <c r="AC1958" s="19" t="n">
        <v>0.36431353585</v>
      </c>
      <c r="AD1958" s="19" t="n">
        <v>0.271273933828126</v>
      </c>
      <c r="AE1958" s="19"/>
      <c r="AF1958" s="19" t="n">
        <v>0.314699086421166</v>
      </c>
      <c r="AG1958" s="19" t="n">
        <v>0.346616763147498</v>
      </c>
      <c r="AH1958" s="19" t="n">
        <v>0.271752890959734</v>
      </c>
      <c r="AI1958" s="19"/>
      <c r="AJ1958" s="19" t="n">
        <v>0.348651575150707</v>
      </c>
      <c r="AK1958" s="19" t="n">
        <v>0.36562559986539</v>
      </c>
      <c r="AL1958" s="19" t="n">
        <v>0.389864498930055</v>
      </c>
      <c r="AM1958" s="19" t="n">
        <v>0.501384485400135</v>
      </c>
      <c r="AN1958" s="19" t="n">
        <v>0.314166609675528</v>
      </c>
      <c r="AO1958" s="19"/>
      <c r="AP1958" s="19" t="n">
        <v>0.356959769993316</v>
      </c>
      <c r="AQ1958" s="19" t="n">
        <v>0.298410102845095</v>
      </c>
      <c r="AR1958" s="19" t="n">
        <v>0.350771838543104</v>
      </c>
      <c r="AS1958" s="19" t="n">
        <v>0.423648283644309</v>
      </c>
      <c r="AT1958" s="19" t="n">
        <v>0.127245044600825</v>
      </c>
      <c r="AU1958" s="19"/>
      <c r="AV1958" s="19" t="n">
        <v>0.258436164618345</v>
      </c>
      <c r="AW1958" s="19" t="n">
        <v>0.333901084411073</v>
      </c>
      <c r="AX1958" s="19" t="n">
        <v>0.465118911384497</v>
      </c>
      <c r="AY1958" s="19" t="n">
        <v>0.334918713007611</v>
      </c>
      <c r="AZ1958" s="19" t="n">
        <v>0.203728891222323</v>
      </c>
      <c r="BA1958" s="19" t="n">
        <v>0.56875966878105</v>
      </c>
      <c r="BB1958" s="19"/>
      <c r="BC1958" s="19" t="n">
        <v>0.202851289850746</v>
      </c>
      <c r="BD1958" s="19" t="n">
        <v>0.354262138213098</v>
      </c>
      <c r="BE1958" s="19" t="n">
        <v>0.371240112185329</v>
      </c>
      <c r="BF1958" s="19" t="n">
        <v>0.232298772897231</v>
      </c>
      <c r="BG1958" s="19" t="n">
        <v>0</v>
      </c>
    </row>
    <row r="1959">
      <c r="B1959" t="s">
        <v>689</v>
      </c>
      <c r="C1959" s="19" t="n">
        <v>0.18364551059977</v>
      </c>
      <c r="D1959" s="19" t="n">
        <v>0.177946809805987</v>
      </c>
      <c r="E1959" s="19" t="n">
        <v>0.189149949033156</v>
      </c>
      <c r="F1959" s="19"/>
      <c r="G1959" s="19" t="n">
        <v>0.0736906156291799</v>
      </c>
      <c r="H1959" s="19" t="n">
        <v>0.420128994449589</v>
      </c>
      <c r="I1959" s="19" t="n">
        <v>0.145842913633321</v>
      </c>
      <c r="J1959" s="19" t="n">
        <v>0.13886980809043</v>
      </c>
      <c r="K1959" s="19" t="n">
        <v>0.147204041526259</v>
      </c>
      <c r="L1959" s="19" t="n">
        <v>0.163023810104038</v>
      </c>
      <c r="M1959" s="19"/>
      <c r="N1959" s="19" t="n">
        <v>0.237578382942674</v>
      </c>
      <c r="O1959" s="19" t="n">
        <v>0.176956054611573</v>
      </c>
      <c r="P1959" s="19" t="n">
        <v>0.175948531860317</v>
      </c>
      <c r="Q1959" s="19" t="n">
        <v>0.149459539197611</v>
      </c>
      <c r="R1959" s="19"/>
      <c r="S1959" s="19" t="n">
        <v>0.325312827586377</v>
      </c>
      <c r="T1959" s="19" t="n">
        <v>0.201969962360726</v>
      </c>
      <c r="U1959" s="19" t="n">
        <v>0</v>
      </c>
      <c r="V1959" s="19" t="n">
        <v>0.0754941603866512</v>
      </c>
      <c r="W1959" s="19" t="n">
        <v>0.203840275840627</v>
      </c>
      <c r="X1959" s="19" t="n">
        <v>0.347275763772823</v>
      </c>
      <c r="Y1959" s="19" t="n">
        <v>0.202135241378517</v>
      </c>
      <c r="Z1959" s="19" t="n">
        <v>0</v>
      </c>
      <c r="AA1959" s="19" t="n">
        <v>0.155115599428158</v>
      </c>
      <c r="AB1959" s="19" t="n">
        <v>0.278486468372928</v>
      </c>
      <c r="AC1959" s="19" t="n">
        <v>0</v>
      </c>
      <c r="AD1959" s="19" t="n">
        <v>0</v>
      </c>
      <c r="AE1959" s="19"/>
      <c r="AF1959" s="19" t="n">
        <v>0.13049732248938</v>
      </c>
      <c r="AG1959" s="19" t="n">
        <v>0.271372911755104</v>
      </c>
      <c r="AH1959" s="19" t="n">
        <v>0.0687637989297444</v>
      </c>
      <c r="AI1959" s="19"/>
      <c r="AJ1959" s="19" t="n">
        <v>0.143523096544047</v>
      </c>
      <c r="AK1959" s="19" t="n">
        <v>0.300544865230178</v>
      </c>
      <c r="AL1959" s="19" t="n">
        <v>0.21767121243664</v>
      </c>
      <c r="AM1959" s="19" t="n">
        <v>0</v>
      </c>
      <c r="AN1959" s="19" t="n">
        <v>0.148862418730542</v>
      </c>
      <c r="AO1959" s="19"/>
      <c r="AP1959" s="19" t="n">
        <v>0.126506190527394</v>
      </c>
      <c r="AQ1959" s="19" t="n">
        <v>0.274028056521667</v>
      </c>
      <c r="AR1959" s="19" t="n">
        <v>0.109463357282278</v>
      </c>
      <c r="AS1959" s="19" t="n">
        <v>0.130578618609727</v>
      </c>
      <c r="AT1959" s="19" t="n">
        <v>0.252428715506193</v>
      </c>
      <c r="AU1959" s="19"/>
      <c r="AV1959" s="19" t="n">
        <v>0.373980703648484</v>
      </c>
      <c r="AW1959" s="19" t="n">
        <v>0.0807968622139385</v>
      </c>
      <c r="AX1959" s="19" t="n">
        <v>0.107854773870539</v>
      </c>
      <c r="AY1959" s="19" t="n">
        <v>0.181935320535801</v>
      </c>
      <c r="AZ1959" s="19" t="n">
        <v>0.108371242944151</v>
      </c>
      <c r="BA1959" s="19" t="n">
        <v>0</v>
      </c>
      <c r="BB1959" s="19"/>
      <c r="BC1959" s="19" t="n">
        <v>0.195589696670314</v>
      </c>
      <c r="BD1959" s="19" t="n">
        <v>0.0903897625613066</v>
      </c>
      <c r="BE1959" s="19" t="n">
        <v>0.2732146605339</v>
      </c>
      <c r="BF1959" s="19" t="n">
        <v>0.169671929838241</v>
      </c>
      <c r="BG1959" s="19" t="n">
        <v>1</v>
      </c>
    </row>
    <row r="1960">
      <c r="B1960" t="s">
        <v>690</v>
      </c>
      <c r="C1960" s="19" t="n">
        <v>0.160476184640084</v>
      </c>
      <c r="D1960" s="19" t="n">
        <v>0.142457804357749</v>
      </c>
      <c r="E1960" s="19" t="n">
        <v>0.177880338415216</v>
      </c>
      <c r="F1960" s="19"/>
      <c r="G1960" s="19" t="n">
        <v>0.307453278309851</v>
      </c>
      <c r="H1960" s="19" t="n">
        <v>0.0632420370891958</v>
      </c>
      <c r="I1960" s="19" t="n">
        <v>0.226408693850879</v>
      </c>
      <c r="J1960" s="19" t="n">
        <v>0.180270280749467</v>
      </c>
      <c r="K1960" s="19" t="n">
        <v>0.0560653562200171</v>
      </c>
      <c r="L1960" s="19" t="n">
        <v>0.14854646658627</v>
      </c>
      <c r="M1960" s="19"/>
      <c r="N1960" s="19" t="n">
        <v>0.1435165227309</v>
      </c>
      <c r="O1960" s="19" t="n">
        <v>0.16674241010327</v>
      </c>
      <c r="P1960" s="19" t="n">
        <v>0.105560147243756</v>
      </c>
      <c r="Q1960" s="19" t="n">
        <v>0.19380345053075</v>
      </c>
      <c r="R1960" s="19"/>
      <c r="S1960" s="19" t="n">
        <v>0.22146294791283</v>
      </c>
      <c r="T1960" s="19" t="n">
        <v>0.201257214101119</v>
      </c>
      <c r="U1960" s="19" t="n">
        <v>0.412383740002336</v>
      </c>
      <c r="V1960" s="19" t="n">
        <v>0.0539651162955715</v>
      </c>
      <c r="W1960" s="19" t="n">
        <v>0.103841180034134</v>
      </c>
      <c r="X1960" s="19" t="n">
        <v>0.202542207516801</v>
      </c>
      <c r="Y1960" s="19" t="n">
        <v>0</v>
      </c>
      <c r="Z1960" s="19" t="n">
        <v>0</v>
      </c>
      <c r="AA1960" s="19" t="n">
        <v>0.189499434481954</v>
      </c>
      <c r="AB1960" s="19" t="n">
        <v>0.202117844659446</v>
      </c>
      <c r="AC1960" s="19" t="n">
        <v>0</v>
      </c>
      <c r="AD1960" s="19" t="n">
        <v>0.226069910146745</v>
      </c>
      <c r="AE1960" s="19"/>
      <c r="AF1960" s="19" t="n">
        <v>0.182764296133481</v>
      </c>
      <c r="AG1960" s="19" t="n">
        <v>0.107443965243825</v>
      </c>
      <c r="AH1960" s="19" t="n">
        <v>0.252991376237194</v>
      </c>
      <c r="AI1960" s="19"/>
      <c r="AJ1960" s="19" t="n">
        <v>0.128104899597791</v>
      </c>
      <c r="AK1960" s="19" t="n">
        <v>0.0809717059314712</v>
      </c>
      <c r="AL1960" s="19" t="n">
        <v>0.15538935045087</v>
      </c>
      <c r="AM1960" s="19" t="n">
        <v>0</v>
      </c>
      <c r="AN1960" s="19" t="n">
        <v>0.178245813755371</v>
      </c>
      <c r="AO1960" s="19"/>
      <c r="AP1960" s="19" t="n">
        <v>0.156687423245082</v>
      </c>
      <c r="AQ1960" s="19" t="n">
        <v>0.0669211872712182</v>
      </c>
      <c r="AR1960" s="19" t="n">
        <v>0.184512480271261</v>
      </c>
      <c r="AS1960" s="19" t="n">
        <v>0.175121986784976</v>
      </c>
      <c r="AT1960" s="19" t="n">
        <v>0.256390232693889</v>
      </c>
      <c r="AU1960" s="19"/>
      <c r="AV1960" s="19" t="n">
        <v>0.0299605039851719</v>
      </c>
      <c r="AW1960" s="19" t="n">
        <v>0.256037624186049</v>
      </c>
      <c r="AX1960" s="19" t="n">
        <v>0.0769944866257727</v>
      </c>
      <c r="AY1960" s="19" t="n">
        <v>0.135833377216617</v>
      </c>
      <c r="AZ1960" s="19" t="n">
        <v>0.367298166926633</v>
      </c>
      <c r="BA1960" s="19" t="n">
        <v>0.21704565843656</v>
      </c>
      <c r="BB1960" s="19"/>
      <c r="BC1960" s="19" t="n">
        <v>0.178970802754658</v>
      </c>
      <c r="BD1960" s="19" t="n">
        <v>0.148384295090979</v>
      </c>
      <c r="BE1960" s="19" t="n">
        <v>0.0677118871911587</v>
      </c>
      <c r="BF1960" s="19" t="n">
        <v>0.240705972760861</v>
      </c>
      <c r="BG1960" s="19" t="n">
        <v>0</v>
      </c>
    </row>
    <row r="1961">
      <c r="B1961" t="s">
        <v>691</v>
      </c>
      <c r="C1961" s="19" t="n">
        <v>0.133734233781238</v>
      </c>
      <c r="D1961" s="19" t="n">
        <v>0.0863166528427619</v>
      </c>
      <c r="E1961" s="19" t="n">
        <v>0.17953540221962</v>
      </c>
      <c r="F1961" s="19"/>
      <c r="G1961" s="19" t="n">
        <v>0.1314596013233</v>
      </c>
      <c r="H1961" s="19" t="n">
        <v>0.0542052219221538</v>
      </c>
      <c r="I1961" s="19" t="n">
        <v>0.160520538575058</v>
      </c>
      <c r="J1961" s="19" t="n">
        <v>0.162626560243149</v>
      </c>
      <c r="K1961" s="19" t="n">
        <v>0.0601273771032698</v>
      </c>
      <c r="L1961" s="19" t="n">
        <v>0.189014134951625</v>
      </c>
      <c r="M1961" s="19"/>
      <c r="N1961" s="19" t="n">
        <v>0.138005367558076</v>
      </c>
      <c r="O1961" s="19" t="n">
        <v>0.0627217109569385</v>
      </c>
      <c r="P1961" s="19" t="n">
        <v>0.214569082369304</v>
      </c>
      <c r="Q1961" s="19" t="n">
        <v>0.157085707478768</v>
      </c>
      <c r="R1961" s="19"/>
      <c r="S1961" s="19" t="n">
        <v>0</v>
      </c>
      <c r="T1961" s="19" t="n">
        <v>0.0579815376794456</v>
      </c>
      <c r="U1961" s="19" t="n">
        <v>0.119324078949404</v>
      </c>
      <c r="V1961" s="19" t="n">
        <v>0.158371958194995</v>
      </c>
      <c r="W1961" s="19" t="n">
        <v>0.20407459195959</v>
      </c>
      <c r="X1961" s="19" t="n">
        <v>0.0715113675014817</v>
      </c>
      <c r="Y1961" s="19" t="n">
        <v>0.259740660770426</v>
      </c>
      <c r="Z1961" s="19" t="n">
        <v>0.196758762180672</v>
      </c>
      <c r="AA1961" s="19" t="n">
        <v>0.105152792716085</v>
      </c>
      <c r="AB1961" s="19" t="n">
        <v>0.102351467241669</v>
      </c>
      <c r="AC1961" s="19" t="n">
        <v>0.192898880564302</v>
      </c>
      <c r="AD1961" s="19" t="n">
        <v>0.502656156025129</v>
      </c>
      <c r="AE1961" s="19"/>
      <c r="AF1961" s="19" t="n">
        <v>0.137711280861388</v>
      </c>
      <c r="AG1961" s="19" t="n">
        <v>0.131435393255801</v>
      </c>
      <c r="AH1961" s="19" t="n">
        <v>0.179017723801315</v>
      </c>
      <c r="AI1961" s="19"/>
      <c r="AJ1961" s="19" t="n">
        <v>0.152218821292449</v>
      </c>
      <c r="AK1961" s="19" t="n">
        <v>0.095662283560179</v>
      </c>
      <c r="AL1961" s="19" t="n">
        <v>0</v>
      </c>
      <c r="AM1961" s="19" t="n">
        <v>0</v>
      </c>
      <c r="AN1961" s="19" t="n">
        <v>0.129174394790432</v>
      </c>
      <c r="AO1961" s="19"/>
      <c r="AP1961" s="19" t="n">
        <v>0.157451995821163</v>
      </c>
      <c r="AQ1961" s="19" t="n">
        <v>0.120326752597528</v>
      </c>
      <c r="AR1961" s="19" t="n">
        <v>0.0927570293538953</v>
      </c>
      <c r="AS1961" s="19" t="n">
        <v>0.0856254175092007</v>
      </c>
      <c r="AT1961" s="19" t="n">
        <v>0.107259984888883</v>
      </c>
      <c r="AU1961" s="19"/>
      <c r="AV1961" s="19" t="n">
        <v>0.134916113950196</v>
      </c>
      <c r="AW1961" s="19" t="n">
        <v>0.164668110146972</v>
      </c>
      <c r="AX1961" s="19" t="n">
        <v>0.0913939483883069</v>
      </c>
      <c r="AY1961" s="19" t="n">
        <v>0.10623283113789</v>
      </c>
      <c r="AZ1961" s="19" t="n">
        <v>0.0944884064777127</v>
      </c>
      <c r="BA1961" s="19" t="n">
        <v>0.119884115979578</v>
      </c>
      <c r="BB1961" s="19"/>
      <c r="BC1961" s="19" t="n">
        <v>0.186719263105233</v>
      </c>
      <c r="BD1961" s="19" t="n">
        <v>0.106431741147744</v>
      </c>
      <c r="BE1961" s="19" t="n">
        <v>0.0637737162259281</v>
      </c>
      <c r="BF1961" s="19" t="n">
        <v>0.294788781301971</v>
      </c>
      <c r="BG1961" s="19" t="n">
        <v>0</v>
      </c>
    </row>
    <row r="1962">
      <c r="B1962" t="s">
        <v>692</v>
      </c>
      <c r="C1962" s="19" t="n">
        <v>0.0872975549439362</v>
      </c>
      <c r="D1962" s="19" t="n">
        <v>0.101643603097499</v>
      </c>
      <c r="E1962" s="19" t="n">
        <v>0.0734405475871294</v>
      </c>
      <c r="F1962" s="19"/>
      <c r="G1962" s="19" t="n">
        <v>0.136869446238828</v>
      </c>
      <c r="H1962" s="19" t="n">
        <v>0.0553310355138174</v>
      </c>
      <c r="I1962" s="19" t="n">
        <v>0</v>
      </c>
      <c r="J1962" s="19" t="n">
        <v>0.15974430541873</v>
      </c>
      <c r="K1962" s="19" t="n">
        <v>0.203607372378902</v>
      </c>
      <c r="L1962" s="19" t="n">
        <v>0</v>
      </c>
      <c r="M1962" s="19"/>
      <c r="N1962" s="19" t="n">
        <v>0.0627263373034446</v>
      </c>
      <c r="O1962" s="19" t="n">
        <v>0.137360598509636</v>
      </c>
      <c r="P1962" s="19" t="n">
        <v>0.165785689309024</v>
      </c>
      <c r="Q1962" s="19" t="n">
        <v>0.0261208360877144</v>
      </c>
      <c r="R1962" s="19"/>
      <c r="S1962" s="19" t="n">
        <v>0</v>
      </c>
      <c r="T1962" s="19" t="n">
        <v>0.0674325802167824</v>
      </c>
      <c r="U1962" s="19" t="n">
        <v>0.345319922618486</v>
      </c>
      <c r="V1962" s="19" t="n">
        <v>0</v>
      </c>
      <c r="W1962" s="19" t="n">
        <v>0.0909257477359047</v>
      </c>
      <c r="X1962" s="19" t="n">
        <v>0.0819185049550298</v>
      </c>
      <c r="Y1962" s="19" t="n">
        <v>0.0856777848640327</v>
      </c>
      <c r="Z1962" s="19" t="n">
        <v>0</v>
      </c>
      <c r="AA1962" s="19" t="n">
        <v>0.188905179401916</v>
      </c>
      <c r="AB1962" s="19" t="n">
        <v>0</v>
      </c>
      <c r="AC1962" s="19" t="n">
        <v>0.236410917113106</v>
      </c>
      <c r="AD1962" s="19" t="n">
        <v>0</v>
      </c>
      <c r="AE1962" s="19"/>
      <c r="AF1962" s="19" t="n">
        <v>0.107474794830756</v>
      </c>
      <c r="AG1962" s="19" t="n">
        <v>0.061658708564516</v>
      </c>
      <c r="AH1962" s="19" t="n">
        <v>0.122365975087171</v>
      </c>
      <c r="AI1962" s="19"/>
      <c r="AJ1962" s="19" t="n">
        <v>0.0805058675143133</v>
      </c>
      <c r="AK1962" s="19" t="n">
        <v>0.0890348830899482</v>
      </c>
      <c r="AL1962" s="19" t="n">
        <v>0.237074938182435</v>
      </c>
      <c r="AM1962" s="19" t="n">
        <v>0</v>
      </c>
      <c r="AN1962" s="19" t="n">
        <v>0.123483022288531</v>
      </c>
      <c r="AO1962" s="19"/>
      <c r="AP1962" s="19" t="n">
        <v>0.113353191538746</v>
      </c>
      <c r="AQ1962" s="19" t="n">
        <v>0.148656320020441</v>
      </c>
      <c r="AR1962" s="19" t="n">
        <v>0.119221179366986</v>
      </c>
      <c r="AS1962" s="19" t="n">
        <v>0.0416555444210612</v>
      </c>
      <c r="AT1962" s="19" t="n">
        <v>0</v>
      </c>
      <c r="AU1962" s="19"/>
      <c r="AV1962" s="19" t="n">
        <v>0.127914886850761</v>
      </c>
      <c r="AW1962" s="19" t="n">
        <v>0.118548232637292</v>
      </c>
      <c r="AX1962" s="19" t="n">
        <v>0.117469203032447</v>
      </c>
      <c r="AY1962" s="19" t="n">
        <v>0.0733295658398993</v>
      </c>
      <c r="AZ1962" s="19" t="n">
        <v>0</v>
      </c>
      <c r="BA1962" s="19" t="n">
        <v>0</v>
      </c>
      <c r="BB1962" s="19"/>
      <c r="BC1962" s="19" t="n">
        <v>0.116575588444519</v>
      </c>
      <c r="BD1962" s="19" t="n">
        <v>0.0838823161240822</v>
      </c>
      <c r="BE1962" s="19" t="n">
        <v>0.12365780065368</v>
      </c>
      <c r="BF1962" s="19" t="n">
        <v>0.0625345432016955</v>
      </c>
      <c r="BG1962" s="19" t="n">
        <v>0</v>
      </c>
    </row>
    <row r="1963">
      <c r="B1963" t="s">
        <v>598</v>
      </c>
      <c r="C1963" s="19" t="n">
        <v>0.0387369846715043</v>
      </c>
      <c r="D1963" s="19" t="n">
        <v>0.0299120003968825</v>
      </c>
      <c r="E1963" s="19" t="n">
        <v>0.0472611350652678</v>
      </c>
      <c r="F1963" s="19"/>
      <c r="G1963" s="19" t="n">
        <v>0</v>
      </c>
      <c r="H1963" s="19" t="n">
        <v>0.0446057377646522</v>
      </c>
      <c r="I1963" s="19" t="n">
        <v>0.0526777703208398</v>
      </c>
      <c r="J1963" s="19" t="n">
        <v>0.102142686161862</v>
      </c>
      <c r="K1963" s="19" t="n">
        <v>0</v>
      </c>
      <c r="L1963" s="19" t="n">
        <v>0</v>
      </c>
      <c r="M1963" s="19"/>
      <c r="N1963" s="19" t="n">
        <v>0.0587075779802954</v>
      </c>
      <c r="O1963" s="19" t="n">
        <v>0</v>
      </c>
      <c r="P1963" s="19" t="n">
        <v>0.0491726370667054</v>
      </c>
      <c r="Q1963" s="19" t="n">
        <v>0.0526215559069455</v>
      </c>
      <c r="R1963" s="19"/>
      <c r="S1963" s="19" t="n">
        <v>0</v>
      </c>
      <c r="T1963" s="19" t="n">
        <v>0</v>
      </c>
      <c r="U1963" s="19" t="n">
        <v>0</v>
      </c>
      <c r="V1963" s="19" t="n">
        <v>0</v>
      </c>
      <c r="W1963" s="19" t="n">
        <v>0.18621017177911</v>
      </c>
      <c r="X1963" s="19" t="n">
        <v>0</v>
      </c>
      <c r="Y1963" s="19" t="n">
        <v>0.0806986452055309</v>
      </c>
      <c r="Z1963" s="19" t="n">
        <v>0</v>
      </c>
      <c r="AA1963" s="19" t="n">
        <v>0.0899844657639392</v>
      </c>
      <c r="AB1963" s="19" t="n">
        <v>0.0977092554177556</v>
      </c>
      <c r="AC1963" s="19" t="n">
        <v>0</v>
      </c>
      <c r="AD1963" s="19" t="n">
        <v>0</v>
      </c>
      <c r="AE1963" s="19"/>
      <c r="AF1963" s="19" t="n">
        <v>0.0467564603053132</v>
      </c>
      <c r="AG1963" s="19" t="n">
        <v>0.0375728372517851</v>
      </c>
      <c r="AH1963" s="19" t="n">
        <v>0.0529184303654768</v>
      </c>
      <c r="AI1963" s="19"/>
      <c r="AJ1963" s="19" t="n">
        <v>0.0464024166987902</v>
      </c>
      <c r="AK1963" s="19" t="n">
        <v>0.0297430479908864</v>
      </c>
      <c r="AL1963" s="19" t="n">
        <v>0</v>
      </c>
      <c r="AM1963" s="19" t="n">
        <v>0.498615514599865</v>
      </c>
      <c r="AN1963" s="19" t="n">
        <v>0.0534015089704402</v>
      </c>
      <c r="AO1963" s="19"/>
      <c r="AP1963" s="19" t="n">
        <v>0.0440301592195974</v>
      </c>
      <c r="AQ1963" s="19" t="n">
        <v>0.0245819210762277</v>
      </c>
      <c r="AR1963" s="19" t="n">
        <v>0</v>
      </c>
      <c r="AS1963" s="19" t="n">
        <v>0.073835861919099</v>
      </c>
      <c r="AT1963" s="19" t="n">
        <v>0</v>
      </c>
      <c r="AU1963" s="19"/>
      <c r="AV1963" s="19" t="n">
        <v>0.0326365805993221</v>
      </c>
      <c r="AW1963" s="19" t="n">
        <v>0.0460480864046747</v>
      </c>
      <c r="AX1963" s="19" t="n">
        <v>0</v>
      </c>
      <c r="AY1963" s="19" t="n">
        <v>0.0616980909294207</v>
      </c>
      <c r="AZ1963" s="19" t="n">
        <v>0</v>
      </c>
      <c r="BA1963" s="19" t="n">
        <v>0</v>
      </c>
      <c r="BB1963" s="19"/>
      <c r="BC1963" s="19" t="n">
        <v>0</v>
      </c>
      <c r="BD1963" s="19" t="n">
        <v>0.0693127336318836</v>
      </c>
      <c r="BE1963" s="19" t="n">
        <v>0.0580761264496693</v>
      </c>
      <c r="BF1963" s="19" t="n">
        <v>0</v>
      </c>
      <c r="BG1963" s="19" t="n">
        <v>0</v>
      </c>
    </row>
    <row r="1964">
      <c r="B1964" t="s">
        <v>693</v>
      </c>
      <c r="C1964" s="19" t="n">
        <v>0.0209496547202521</v>
      </c>
      <c r="D1964" s="19" t="n">
        <v>0.0426386635861967</v>
      </c>
      <c r="E1964" s="19" t="n">
        <v>0</v>
      </c>
      <c r="F1964" s="19"/>
      <c r="G1964" s="19" t="n">
        <v>0.184317320924415</v>
      </c>
      <c r="H1964" s="19" t="n">
        <v>0</v>
      </c>
      <c r="I1964" s="19" t="n">
        <v>0</v>
      </c>
      <c r="J1964" s="19" t="n">
        <v>0</v>
      </c>
      <c r="K1964" s="19" t="n">
        <v>0</v>
      </c>
      <c r="L1964" s="19" t="n">
        <v>0</v>
      </c>
      <c r="M1964" s="19"/>
      <c r="N1964" s="19" t="n">
        <v>0</v>
      </c>
      <c r="O1964" s="19" t="n">
        <v>0.0385463776890666</v>
      </c>
      <c r="P1964" s="19" t="n">
        <v>0</v>
      </c>
      <c r="Q1964" s="19" t="n">
        <v>0.0317178843541746</v>
      </c>
      <c r="R1964" s="19"/>
      <c r="S1964" s="19" t="n">
        <v>0</v>
      </c>
      <c r="T1964" s="19" t="n">
        <v>0</v>
      </c>
      <c r="U1964" s="19" t="n">
        <v>0</v>
      </c>
      <c r="V1964" s="19" t="n">
        <v>0.088027870769397</v>
      </c>
      <c r="W1964" s="19" t="n">
        <v>0</v>
      </c>
      <c r="X1964" s="19" t="n">
        <v>0.0706475010245877</v>
      </c>
      <c r="Y1964" s="19" t="n">
        <v>0</v>
      </c>
      <c r="Z1964" s="19" t="n">
        <v>0</v>
      </c>
      <c r="AA1964" s="19" t="n">
        <v>0</v>
      </c>
      <c r="AB1964" s="19" t="n">
        <v>0</v>
      </c>
      <c r="AC1964" s="19" t="n">
        <v>0</v>
      </c>
      <c r="AD1964" s="19" t="n">
        <v>0</v>
      </c>
      <c r="AE1964" s="19"/>
      <c r="AF1964" s="19" t="n">
        <v>0</v>
      </c>
      <c r="AG1964" s="19" t="n">
        <v>0</v>
      </c>
      <c r="AH1964" s="19" t="n">
        <v>0</v>
      </c>
      <c r="AI1964" s="19"/>
      <c r="AJ1964" s="19" t="n">
        <v>0</v>
      </c>
      <c r="AK1964" s="19" t="n">
        <v>0</v>
      </c>
      <c r="AL1964" s="19" t="n">
        <v>0</v>
      </c>
      <c r="AM1964" s="19" t="n">
        <v>0</v>
      </c>
      <c r="AN1964" s="19" t="n">
        <v>0</v>
      </c>
      <c r="AO1964" s="19"/>
      <c r="AP1964" s="19" t="n">
        <v>0</v>
      </c>
      <c r="AQ1964" s="19" t="n">
        <v>0</v>
      </c>
      <c r="AR1964" s="19" t="n">
        <v>0.143274115182476</v>
      </c>
      <c r="AS1964" s="19" t="n">
        <v>0</v>
      </c>
      <c r="AT1964" s="19" t="n">
        <v>0.146939237287999</v>
      </c>
      <c r="AU1964" s="19"/>
      <c r="AV1964" s="19" t="n">
        <v>0</v>
      </c>
      <c r="AW1964" s="19" t="n">
        <v>0</v>
      </c>
      <c r="AX1964" s="19" t="n">
        <v>0.141168676698438</v>
      </c>
      <c r="AY1964" s="19" t="n">
        <v>0</v>
      </c>
      <c r="AZ1964" s="19" t="n">
        <v>0.129443001458342</v>
      </c>
      <c r="BA1964" s="19" t="n">
        <v>0</v>
      </c>
      <c r="BB1964" s="19"/>
      <c r="BC1964" s="19" t="n">
        <v>0</v>
      </c>
      <c r="BD1964" s="19" t="n">
        <v>0.0417785683398544</v>
      </c>
      <c r="BE1964" s="19" t="n">
        <v>0.0423256967603344</v>
      </c>
      <c r="BF1964" s="19" t="n">
        <v>0</v>
      </c>
      <c r="BG1964" s="19" t="n">
        <v>0</v>
      </c>
    </row>
    <row r="1965">
      <c r="B1965" t="s">
        <v>100</v>
      </c>
      <c r="C1965" s="19" t="n">
        <v>0.0522927908931943</v>
      </c>
      <c r="D1965" s="19" t="n">
        <v>0.0757946215449216</v>
      </c>
      <c r="E1965" s="19" t="n">
        <v>0.0295921114619362</v>
      </c>
      <c r="F1965" s="19"/>
      <c r="G1965" s="19" t="n">
        <v>0</v>
      </c>
      <c r="H1965" s="19" t="n">
        <v>0</v>
      </c>
      <c r="I1965" s="19" t="n">
        <v>0.0761773373362161</v>
      </c>
      <c r="J1965" s="19" t="n">
        <v>0.0797437609488739</v>
      </c>
      <c r="K1965" s="19" t="n">
        <v>0.170483465513652</v>
      </c>
      <c r="L1965" s="19" t="n">
        <v>0</v>
      </c>
      <c r="M1965" s="19"/>
      <c r="N1965" s="19" t="n">
        <v>0</v>
      </c>
      <c r="O1965" s="19" t="n">
        <v>0.0378689853796322</v>
      </c>
      <c r="P1965" s="19" t="n">
        <v>0.0477544680480584</v>
      </c>
      <c r="Q1965" s="19" t="n">
        <v>0.109773304436861</v>
      </c>
      <c r="R1965" s="19"/>
      <c r="S1965" s="19" t="n">
        <v>0</v>
      </c>
      <c r="T1965" s="19" t="n">
        <v>0</v>
      </c>
      <c r="U1965" s="19" t="n">
        <v>0</v>
      </c>
      <c r="V1965" s="19" t="n">
        <v>0.1826940931461</v>
      </c>
      <c r="W1965" s="19" t="n">
        <v>0</v>
      </c>
      <c r="X1965" s="19" t="n">
        <v>0</v>
      </c>
      <c r="Y1965" s="19" t="n">
        <v>0.170893834884163</v>
      </c>
      <c r="Z1965" s="19" t="n">
        <v>0.214769782619013</v>
      </c>
      <c r="AA1965" s="19" t="n">
        <v>0</v>
      </c>
      <c r="AB1965" s="19" t="n">
        <v>0</v>
      </c>
      <c r="AC1965" s="19" t="n">
        <v>0.206376666472593</v>
      </c>
      <c r="AD1965" s="19" t="n">
        <v>0</v>
      </c>
      <c r="AE1965" s="19"/>
      <c r="AF1965" s="19" t="n">
        <v>0.0800967589585155</v>
      </c>
      <c r="AG1965" s="19" t="n">
        <v>0.0438994207814705</v>
      </c>
      <c r="AH1965" s="19" t="n">
        <v>0.0521898046193651</v>
      </c>
      <c r="AI1965" s="19"/>
      <c r="AJ1965" s="19" t="n">
        <v>0.100593323201903</v>
      </c>
      <c r="AK1965" s="19" t="n">
        <v>0.0384176143319474</v>
      </c>
      <c r="AL1965" s="19" t="n">
        <v>0</v>
      </c>
      <c r="AM1965" s="19" t="n">
        <v>0</v>
      </c>
      <c r="AN1965" s="19" t="n">
        <v>0.0526662317891567</v>
      </c>
      <c r="AO1965" s="19"/>
      <c r="AP1965" s="19" t="n">
        <v>0.0450112696547014</v>
      </c>
      <c r="AQ1965" s="19" t="n">
        <v>0.0670756596678236</v>
      </c>
      <c r="AR1965" s="19" t="n">
        <v>0</v>
      </c>
      <c r="AS1965" s="19" t="n">
        <v>0.0695342871116278</v>
      </c>
      <c r="AT1965" s="19" t="n">
        <v>0.109736785022211</v>
      </c>
      <c r="AU1965" s="19"/>
      <c r="AV1965" s="19" t="n">
        <v>0.0421550463477199</v>
      </c>
      <c r="AW1965" s="19" t="n">
        <v>0</v>
      </c>
      <c r="AX1965" s="19" t="n">
        <v>0</v>
      </c>
      <c r="AY1965" s="19" t="n">
        <v>0.106052101332761</v>
      </c>
      <c r="AZ1965" s="19" t="n">
        <v>0.0966702909708381</v>
      </c>
      <c r="BA1965" s="19" t="n">
        <v>0.0943105568028116</v>
      </c>
      <c r="BB1965" s="19"/>
      <c r="BC1965" s="19" t="n">
        <v>0.11929335917453</v>
      </c>
      <c r="BD1965" s="19" t="n">
        <v>0.105558444891052</v>
      </c>
      <c r="BE1965" s="19" t="n">
        <v>0</v>
      </c>
      <c r="BF1965" s="19" t="n">
        <v>0</v>
      </c>
      <c r="BG1965" s="19" t="n">
        <v>0</v>
      </c>
    </row>
    <row r="1966">
      <c r="C1966" s="19"/>
      <c r="D1966" s="19"/>
      <c r="E1966" s="19"/>
      <c r="F1966" s="19"/>
      <c r="G1966" s="19"/>
      <c r="H1966" s="19"/>
      <c r="I1966" s="19"/>
      <c r="J1966" s="19"/>
      <c r="K1966" s="19"/>
      <c r="L1966" s="19"/>
      <c r="M1966" s="19"/>
      <c r="N1966" s="19"/>
      <c r="O1966" s="19"/>
      <c r="P1966" s="19"/>
      <c r="Q1966" s="19"/>
      <c r="R1966" s="19"/>
      <c r="S1966" s="19"/>
      <c r="T1966" s="19"/>
      <c r="U1966" s="19"/>
      <c r="V1966" s="19"/>
      <c r="W1966" s="19"/>
      <c r="X1966" s="19"/>
      <c r="Y1966" s="19"/>
      <c r="Z1966" s="19"/>
      <c r="AA1966" s="19"/>
      <c r="AB1966" s="19"/>
      <c r="AC1966" s="19"/>
      <c r="AD1966" s="19"/>
      <c r="AE1966" s="19"/>
      <c r="AF1966" s="19"/>
      <c r="AG1966" s="19"/>
      <c r="AH1966" s="19"/>
      <c r="AI1966" s="19"/>
      <c r="AJ1966" s="19"/>
      <c r="AK1966" s="19"/>
      <c r="AL1966" s="19"/>
      <c r="AM1966" s="19"/>
      <c r="AN1966" s="19"/>
      <c r="AO1966" s="19"/>
      <c r="AP1966" s="19"/>
      <c r="AQ1966" s="19"/>
      <c r="AR1966" s="19"/>
      <c r="AS1966" s="19"/>
      <c r="AT1966" s="19"/>
      <c r="AU1966" s="19"/>
      <c r="AV1966" s="19"/>
      <c r="AW1966" s="19"/>
      <c r="AX1966" s="19"/>
      <c r="AY1966" s="19"/>
      <c r="AZ1966" s="19"/>
      <c r="BA1966" s="19"/>
      <c r="BB1966" s="19"/>
      <c r="BC1966" s="19"/>
      <c r="BD1966" s="19"/>
      <c r="BE1966" s="19"/>
      <c r="BF1966" s="19"/>
      <c r="BG1966" s="19"/>
    </row>
    <row r="1967">
      <c r="B1967" s="7" t="s">
        <v>703</v>
      </c>
      <c r="C1967" s="19"/>
      <c r="D1967" s="19"/>
      <c r="E1967" s="19"/>
      <c r="F1967" s="19"/>
      <c r="G1967" s="19"/>
      <c r="H1967" s="19"/>
      <c r="I1967" s="19"/>
      <c r="J1967" s="19"/>
      <c r="K1967" s="19"/>
      <c r="L1967" s="19"/>
      <c r="M1967" s="19"/>
      <c r="N1967" s="19"/>
      <c r="O1967" s="19"/>
      <c r="P1967" s="19"/>
      <c r="Q1967" s="19"/>
      <c r="R1967" s="19"/>
      <c r="S1967" s="19"/>
      <c r="T1967" s="19"/>
      <c r="U1967" s="19"/>
      <c r="V1967" s="19"/>
      <c r="W1967" s="19"/>
      <c r="X1967" s="19"/>
      <c r="Y1967" s="19"/>
      <c r="Z1967" s="19"/>
      <c r="AA1967" s="19"/>
      <c r="AB1967" s="19"/>
      <c r="AC1967" s="19"/>
      <c r="AD1967" s="19"/>
      <c r="AE1967" s="19"/>
      <c r="AF1967" s="19"/>
      <c r="AG1967" s="19"/>
      <c r="AH1967" s="19"/>
      <c r="AI1967" s="19"/>
      <c r="AJ1967" s="19"/>
      <c r="AK1967" s="19"/>
      <c r="AL1967" s="19"/>
      <c r="AM1967" s="19"/>
      <c r="AN1967" s="19"/>
      <c r="AO1967" s="19"/>
      <c r="AP1967" s="19"/>
      <c r="AQ1967" s="19"/>
      <c r="AR1967" s="19"/>
      <c r="AS1967" s="19"/>
      <c r="AT1967" s="19"/>
      <c r="AU1967" s="19"/>
      <c r="AV1967" s="19"/>
      <c r="AW1967" s="19"/>
      <c r="AX1967" s="19"/>
      <c r="AY1967" s="19"/>
      <c r="AZ1967" s="19"/>
      <c r="BA1967" s="19"/>
      <c r="BB1967" s="19"/>
      <c r="BC1967" s="19"/>
      <c r="BD1967" s="19"/>
      <c r="BE1967" s="19"/>
      <c r="BF1967" s="19"/>
      <c r="BG1967" s="19"/>
    </row>
    <row r="1968">
      <c r="B1968" s="26" t="s">
        <v>331</v>
      </c>
      <c r="C1968" s="19"/>
      <c r="D1968" s="19"/>
      <c r="E1968" s="19"/>
      <c r="F1968" s="19"/>
      <c r="G1968" s="19"/>
      <c r="H1968" s="19"/>
      <c r="I1968" s="19"/>
      <c r="J1968" s="19"/>
      <c r="K1968" s="19"/>
      <c r="L1968" s="19"/>
      <c r="M1968" s="19"/>
      <c r="N1968" s="19"/>
      <c r="O1968" s="19"/>
      <c r="P1968" s="19"/>
      <c r="Q1968" s="19"/>
      <c r="R1968" s="19"/>
      <c r="S1968" s="19"/>
      <c r="T1968" s="19"/>
      <c r="U1968" s="19"/>
      <c r="V1968" s="19"/>
      <c r="W1968" s="19"/>
      <c r="X1968" s="19"/>
      <c r="Y1968" s="19"/>
      <c r="Z1968" s="19"/>
      <c r="AA1968" s="19"/>
      <c r="AB1968" s="19"/>
      <c r="AC1968" s="19"/>
      <c r="AD1968" s="19"/>
      <c r="AE1968" s="19"/>
      <c r="AF1968" s="19"/>
      <c r="AG1968" s="19"/>
      <c r="AH1968" s="19"/>
      <c r="AI1968" s="19"/>
      <c r="AJ1968" s="19"/>
      <c r="AK1968" s="19"/>
      <c r="AL1968" s="19"/>
      <c r="AM1968" s="19"/>
      <c r="AN1968" s="19"/>
      <c r="AO1968" s="19"/>
      <c r="AP1968" s="19"/>
      <c r="AQ1968" s="19"/>
      <c r="AR1968" s="19"/>
      <c r="AS1968" s="19"/>
      <c r="AT1968" s="19"/>
      <c r="AU1968" s="19"/>
      <c r="AV1968" s="19"/>
      <c r="AW1968" s="19"/>
      <c r="AX1968" s="19"/>
      <c r="AY1968" s="19"/>
      <c r="AZ1968" s="19"/>
      <c r="BA1968" s="19"/>
      <c r="BB1968" s="19"/>
      <c r="BC1968" s="19"/>
      <c r="BD1968" s="19"/>
      <c r="BE1968" s="19"/>
      <c r="BF1968" s="19"/>
      <c r="BG1968" s="19"/>
    </row>
    <row r="1969">
      <c r="B1969" t="s">
        <v>688</v>
      </c>
      <c r="C1969" s="19" t="n">
        <v>0.242178131398882</v>
      </c>
      <c r="D1969" s="19" t="n">
        <v>0.245679742993378</v>
      </c>
      <c r="E1969" s="19" t="n">
        <v>0.241708487827335</v>
      </c>
      <c r="F1969" s="19"/>
      <c r="G1969" s="19" t="n">
        <v>0.155862201020666</v>
      </c>
      <c r="H1969" s="19" t="n">
        <v>0.300451866368659</v>
      </c>
      <c r="I1969" s="19" t="n">
        <v>0.160790539021658</v>
      </c>
      <c r="J1969" s="19" t="n">
        <v>0.31676934933977</v>
      </c>
      <c r="K1969" s="19" t="n">
        <v>0.25459913752198</v>
      </c>
      <c r="L1969" s="19" t="n">
        <v>0.261069403725769</v>
      </c>
      <c r="M1969" s="19"/>
      <c r="N1969" s="19" t="n">
        <v>0.2719607544695</v>
      </c>
      <c r="O1969" s="19" t="n">
        <v>0.154181797555883</v>
      </c>
      <c r="P1969" s="19" t="n">
        <v>0.239917626378122</v>
      </c>
      <c r="Q1969" s="19" t="n">
        <v>0.321960786200668</v>
      </c>
      <c r="R1969" s="19"/>
      <c r="S1969" s="19" t="n">
        <v>0.147877519582287</v>
      </c>
      <c r="T1969" s="19" t="n">
        <v>0.096671091573807</v>
      </c>
      <c r="U1969" s="19" t="n">
        <v>0.24873349901419</v>
      </c>
      <c r="V1969" s="19" t="n">
        <v>0.36960765532392</v>
      </c>
      <c r="W1969" s="19" t="n">
        <v>0</v>
      </c>
      <c r="X1969" s="19" t="n">
        <v>0.250217995027152</v>
      </c>
      <c r="Y1969" s="19" t="n">
        <v>0.413228961591463</v>
      </c>
      <c r="Z1969" s="19" t="n">
        <v>0.348683672371119</v>
      </c>
      <c r="AA1969" s="19" t="n">
        <v>0.107338724477564</v>
      </c>
      <c r="AB1969" s="19" t="n">
        <v>0.409965165436995</v>
      </c>
      <c r="AC1969" s="19" t="n">
        <v>0.466580284607534</v>
      </c>
      <c r="AD1969" s="19" t="n">
        <v>0.346694436655313</v>
      </c>
      <c r="AE1969" s="19"/>
      <c r="AF1969" s="19" t="n">
        <v>0.292078813930474</v>
      </c>
      <c r="AG1969" s="19" t="n">
        <v>0.217015039332089</v>
      </c>
      <c r="AH1969" s="19" t="n">
        <v>0.246358910374583</v>
      </c>
      <c r="AI1969" s="19"/>
      <c r="AJ1969" s="19" t="n">
        <v>0.226846496879381</v>
      </c>
      <c r="AK1969" s="19" t="n">
        <v>0.203986946151613</v>
      </c>
      <c r="AL1969" s="19" t="n">
        <v>0.250161985575291</v>
      </c>
      <c r="AM1969" s="19" t="n">
        <v>0.499922760469526</v>
      </c>
      <c r="AN1969" s="19" t="n">
        <v>0.249530861287077</v>
      </c>
      <c r="AO1969" s="19"/>
      <c r="AP1969" s="19" t="n">
        <v>0.225090769266926</v>
      </c>
      <c r="AQ1969" s="19" t="n">
        <v>0.231241907834062</v>
      </c>
      <c r="AR1969" s="19" t="n">
        <v>0.118339027522817</v>
      </c>
      <c r="AS1969" s="19" t="n">
        <v>0.306004170130325</v>
      </c>
      <c r="AT1969" s="19" t="n">
        <v>0</v>
      </c>
      <c r="AU1969" s="19"/>
      <c r="AV1969" s="19" t="n">
        <v>0.203046030798874</v>
      </c>
      <c r="AW1969" s="19" t="n">
        <v>0.26040478511676</v>
      </c>
      <c r="AX1969" s="19" t="n">
        <v>0.0976459434066447</v>
      </c>
      <c r="AY1969" s="19" t="n">
        <v>0.306602320733752</v>
      </c>
      <c r="AZ1969" s="19" t="n">
        <v>0.0996178111156129</v>
      </c>
      <c r="BA1969" s="19" t="n">
        <v>0.0862646217908581</v>
      </c>
      <c r="BB1969" s="19"/>
      <c r="BC1969" s="19" t="n">
        <v>0.249580926040324</v>
      </c>
      <c r="BD1969" s="19" t="n">
        <v>0.292076962830587</v>
      </c>
      <c r="BE1969" s="19" t="n">
        <v>0.161149293181167</v>
      </c>
      <c r="BF1969" s="19" t="n">
        <v>0.204673227905633</v>
      </c>
      <c r="BG1969" s="19" t="s">
        <v>697</v>
      </c>
    </row>
    <row r="1970">
      <c r="B1970" t="s">
        <v>689</v>
      </c>
      <c r="C1970" s="19" t="n">
        <v>0.0837068193527078</v>
      </c>
      <c r="D1970" s="19" t="n">
        <v>0.124702557437897</v>
      </c>
      <c r="E1970" s="19" t="n">
        <v>0.0393098356356294</v>
      </c>
      <c r="F1970" s="19"/>
      <c r="G1970" s="19" t="n">
        <v>0.200108952373686</v>
      </c>
      <c r="H1970" s="19" t="n">
        <v>0.114468169876703</v>
      </c>
      <c r="I1970" s="19" t="n">
        <v>0.247166242464064</v>
      </c>
      <c r="J1970" s="19" t="n">
        <v>0</v>
      </c>
      <c r="K1970" s="19" t="n">
        <v>0</v>
      </c>
      <c r="L1970" s="19" t="n">
        <v>0</v>
      </c>
      <c r="M1970" s="19"/>
      <c r="N1970" s="19" t="n">
        <v>0.112173401727953</v>
      </c>
      <c r="O1970" s="19" t="n">
        <v>0.076277062970858</v>
      </c>
      <c r="P1970" s="19" t="n">
        <v>0.107557935271394</v>
      </c>
      <c r="Q1970" s="19" t="n">
        <v>0.031717625698726</v>
      </c>
      <c r="R1970" s="19"/>
      <c r="S1970" s="19" t="n">
        <v>0.0330589374061989</v>
      </c>
      <c r="T1970" s="19" t="n">
        <v>0.0491009526422085</v>
      </c>
      <c r="U1970" s="19" t="n">
        <v>0.186090995566757</v>
      </c>
      <c r="V1970" s="19" t="n">
        <v>0</v>
      </c>
      <c r="W1970" s="19" t="n">
        <v>0</v>
      </c>
      <c r="X1970" s="19" t="n">
        <v>0.208168942988518</v>
      </c>
      <c r="Y1970" s="19" t="n">
        <v>0</v>
      </c>
      <c r="Z1970" s="19" t="n">
        <v>0.165198734895</v>
      </c>
      <c r="AA1970" s="19" t="n">
        <v>0.136797328178282</v>
      </c>
      <c r="AB1970" s="19" t="n">
        <v>0.0701155863953332</v>
      </c>
      <c r="AC1970" s="19" t="n">
        <v>0.107594102209386</v>
      </c>
      <c r="AD1970" s="19" t="n">
        <v>0</v>
      </c>
      <c r="AE1970" s="19"/>
      <c r="AF1970" s="19" t="n">
        <v>0.084570445547002</v>
      </c>
      <c r="AG1970" s="19" t="n">
        <v>0.100652736049056</v>
      </c>
      <c r="AH1970" s="19" t="n">
        <v>0</v>
      </c>
      <c r="AI1970" s="19"/>
      <c r="AJ1970" s="19" t="n">
        <v>0.134786726868212</v>
      </c>
      <c r="AK1970" s="19" t="n">
        <v>0.0784852560890451</v>
      </c>
      <c r="AL1970" s="19" t="n">
        <v>0.0798900056008227</v>
      </c>
      <c r="AM1970" s="19" t="n">
        <v>0</v>
      </c>
      <c r="AN1970" s="19" t="n">
        <v>0</v>
      </c>
      <c r="AO1970" s="19"/>
      <c r="AP1970" s="19" t="n">
        <v>0.133850457708596</v>
      </c>
      <c r="AQ1970" s="19" t="n">
        <v>0.0794045049234706</v>
      </c>
      <c r="AR1970" s="19" t="n">
        <v>0</v>
      </c>
      <c r="AS1970" s="19" t="n">
        <v>0.135007791055082</v>
      </c>
      <c r="AT1970" s="19" t="n">
        <v>0.091984642786539</v>
      </c>
      <c r="AU1970" s="19"/>
      <c r="AV1970" s="19" t="n">
        <v>0.0697280275648166</v>
      </c>
      <c r="AW1970" s="19" t="n">
        <v>0.154849973594668</v>
      </c>
      <c r="AX1970" s="19" t="n">
        <v>0</v>
      </c>
      <c r="AY1970" s="19" t="n">
        <v>0.113668704594131</v>
      </c>
      <c r="AZ1970" s="19" t="n">
        <v>0.0622572446517151</v>
      </c>
      <c r="BA1970" s="19" t="n">
        <v>0.0932620355268611</v>
      </c>
      <c r="BB1970" s="19"/>
      <c r="BC1970" s="19" t="n">
        <v>0</v>
      </c>
      <c r="BD1970" s="19" t="n">
        <v>0.132488840163226</v>
      </c>
      <c r="BE1970" s="19" t="n">
        <v>0.169908083101826</v>
      </c>
      <c r="BF1970" s="19" t="n">
        <v>0</v>
      </c>
      <c r="BG1970" s="19" t="s">
        <v>697</v>
      </c>
    </row>
    <row r="1971">
      <c r="B1971" t="s">
        <v>690</v>
      </c>
      <c r="C1971" s="19" t="n">
        <v>0.116117220384203</v>
      </c>
      <c r="D1971" s="19" t="n">
        <v>0.146061612419216</v>
      </c>
      <c r="E1971" s="19" t="n">
        <v>0.0844656288348713</v>
      </c>
      <c r="F1971" s="19"/>
      <c r="G1971" s="19" t="n">
        <v>0.14813021822758</v>
      </c>
      <c r="H1971" s="19" t="n">
        <v>0.237339439682328</v>
      </c>
      <c r="I1971" s="19" t="n">
        <v>0.051164393445683</v>
      </c>
      <c r="J1971" s="19" t="n">
        <v>0.146884996713543</v>
      </c>
      <c r="K1971" s="19" t="n">
        <v>0</v>
      </c>
      <c r="L1971" s="19" t="n">
        <v>0.13477679151823</v>
      </c>
      <c r="M1971" s="19"/>
      <c r="N1971" s="19" t="n">
        <v>0.0812645874404354</v>
      </c>
      <c r="O1971" s="19" t="n">
        <v>0.192588897560706</v>
      </c>
      <c r="P1971" s="19" t="n">
        <v>0.0650732014717164</v>
      </c>
      <c r="Q1971" s="19" t="n">
        <v>0.115168014128238</v>
      </c>
      <c r="R1971" s="19"/>
      <c r="S1971" s="19" t="n">
        <v>0.208891912878972</v>
      </c>
      <c r="T1971" s="19" t="n">
        <v>0.113223168062135</v>
      </c>
      <c r="U1971" s="19" t="n">
        <v>0.107546071424777</v>
      </c>
      <c r="V1971" s="19" t="n">
        <v>0</v>
      </c>
      <c r="W1971" s="19" t="n">
        <v>0.165340504969101</v>
      </c>
      <c r="X1971" s="19" t="n">
        <v>0.0955861306794212</v>
      </c>
      <c r="Y1971" s="19" t="n">
        <v>0.252883056797103</v>
      </c>
      <c r="Z1971" s="19" t="n">
        <v>0</v>
      </c>
      <c r="AA1971" s="19" t="n">
        <v>0</v>
      </c>
      <c r="AB1971" s="19" t="n">
        <v>0</v>
      </c>
      <c r="AC1971" s="19" t="n">
        <v>0.141908808523036</v>
      </c>
      <c r="AD1971" s="19" t="n">
        <v>0.158729512666797</v>
      </c>
      <c r="AE1971" s="19"/>
      <c r="AF1971" s="19" t="n">
        <v>0.0917829411134361</v>
      </c>
      <c r="AG1971" s="19" t="n">
        <v>0.0879208156389111</v>
      </c>
      <c r="AH1971" s="19" t="n">
        <v>0.151565007588564</v>
      </c>
      <c r="AI1971" s="19"/>
      <c r="AJ1971" s="19" t="n">
        <v>0.142773555542378</v>
      </c>
      <c r="AK1971" s="19" t="n">
        <v>0.13268313704535</v>
      </c>
      <c r="AL1971" s="19" t="n">
        <v>0.122331134272449</v>
      </c>
      <c r="AM1971" s="19" t="n">
        <v>0</v>
      </c>
      <c r="AN1971" s="19" t="n">
        <v>0.163091830359893</v>
      </c>
      <c r="AO1971" s="19"/>
      <c r="AP1971" s="19" t="n">
        <v>0.15544633230284</v>
      </c>
      <c r="AQ1971" s="19" t="n">
        <v>0.0711711686105212</v>
      </c>
      <c r="AR1971" s="19" t="n">
        <v>0</v>
      </c>
      <c r="AS1971" s="19" t="n">
        <v>0.121166905370479</v>
      </c>
      <c r="AT1971" s="19" t="n">
        <v>0.199087231603143</v>
      </c>
      <c r="AU1971" s="19"/>
      <c r="AV1971" s="19" t="n">
        <v>0.0875570871962871</v>
      </c>
      <c r="AW1971" s="19" t="n">
        <v>0.17983397938681</v>
      </c>
      <c r="AX1971" s="19" t="n">
        <v>0</v>
      </c>
      <c r="AY1971" s="19" t="n">
        <v>0.102015484184338</v>
      </c>
      <c r="AZ1971" s="19" t="n">
        <v>0.239236235182481</v>
      </c>
      <c r="BA1971" s="19" t="n">
        <v>0.185409927298065</v>
      </c>
      <c r="BB1971" s="19"/>
      <c r="BC1971" s="19" t="n">
        <v>0.124606900254298</v>
      </c>
      <c r="BD1971" s="19" t="n">
        <v>0.163486043924966</v>
      </c>
      <c r="BE1971" s="19" t="n">
        <v>0.117783907858758</v>
      </c>
      <c r="BF1971" s="19" t="n">
        <v>0.0938922119250366</v>
      </c>
      <c r="BG1971" s="19" t="s">
        <v>697</v>
      </c>
    </row>
    <row r="1972">
      <c r="B1972" t="s">
        <v>691</v>
      </c>
      <c r="C1972" s="19" t="n">
        <v>0.135272607396161</v>
      </c>
      <c r="D1972" s="19" t="n">
        <v>0.146927097922976</v>
      </c>
      <c r="E1972" s="19" t="n">
        <v>0.124227074062807</v>
      </c>
      <c r="F1972" s="19"/>
      <c r="G1972" s="19" t="n">
        <v>0.0862992445481117</v>
      </c>
      <c r="H1972" s="19" t="n">
        <v>0.144771616646152</v>
      </c>
      <c r="I1972" s="19" t="n">
        <v>0.183161867386282</v>
      </c>
      <c r="J1972" s="19" t="n">
        <v>0.0836042640371566</v>
      </c>
      <c r="K1972" s="19" t="n">
        <v>0.124767443628317</v>
      </c>
      <c r="L1972" s="19" t="n">
        <v>0.184217795941908</v>
      </c>
      <c r="M1972" s="19"/>
      <c r="N1972" s="19" t="n">
        <v>0.130368758424927</v>
      </c>
      <c r="O1972" s="19" t="n">
        <v>0.12722481532354</v>
      </c>
      <c r="P1972" s="19" t="n">
        <v>0.125659633642503</v>
      </c>
      <c r="Q1972" s="19" t="n">
        <v>0.162346738347926</v>
      </c>
      <c r="R1972" s="19"/>
      <c r="S1972" s="19" t="n">
        <v>0.132525743387603</v>
      </c>
      <c r="T1972" s="19" t="n">
        <v>0.157440641664497</v>
      </c>
      <c r="U1972" s="19" t="n">
        <v>0.093047985521548</v>
      </c>
      <c r="V1972" s="19" t="n">
        <v>0</v>
      </c>
      <c r="W1972" s="19" t="n">
        <v>0.410589376958152</v>
      </c>
      <c r="X1972" s="19" t="n">
        <v>0.170866487422985</v>
      </c>
      <c r="Y1972" s="19" t="n">
        <v>0</v>
      </c>
      <c r="Z1972" s="19" t="n">
        <v>0.162791233913084</v>
      </c>
      <c r="AA1972" s="19" t="n">
        <v>0.0939882788401722</v>
      </c>
      <c r="AB1972" s="19" t="n">
        <v>0.0667263508493233</v>
      </c>
      <c r="AC1972" s="19" t="n">
        <v>0.146728809380921</v>
      </c>
      <c r="AD1972" s="19" t="n">
        <v>0.336325426647704</v>
      </c>
      <c r="AE1972" s="19"/>
      <c r="AF1972" s="19" t="n">
        <v>0.159327253255012</v>
      </c>
      <c r="AG1972" s="19" t="n">
        <v>0.157409284781396</v>
      </c>
      <c r="AH1972" s="19" t="n">
        <v>0.0781181411111733</v>
      </c>
      <c r="AI1972" s="19"/>
      <c r="AJ1972" s="19" t="n">
        <v>0.121654507435069</v>
      </c>
      <c r="AK1972" s="19" t="n">
        <v>0.150189473468735</v>
      </c>
      <c r="AL1972" s="19" t="n">
        <v>0.303764710097305</v>
      </c>
      <c r="AM1972" s="19" t="n">
        <v>0</v>
      </c>
      <c r="AN1972" s="19" t="n">
        <v>0.0963119658172581</v>
      </c>
      <c r="AO1972" s="19"/>
      <c r="AP1972" s="19" t="n">
        <v>0.122710606177113</v>
      </c>
      <c r="AQ1972" s="19" t="n">
        <v>0.124390807776129</v>
      </c>
      <c r="AR1972" s="19" t="n">
        <v>0.428043580672494</v>
      </c>
      <c r="AS1972" s="19" t="n">
        <v>0.18997663186342</v>
      </c>
      <c r="AT1972" s="19" t="n">
        <v>0.166595001648677</v>
      </c>
      <c r="AU1972" s="19"/>
      <c r="AV1972" s="19" t="n">
        <v>0.0977358189362375</v>
      </c>
      <c r="AW1972" s="19" t="n">
        <v>0.18082435340267</v>
      </c>
      <c r="AX1972" s="19" t="n">
        <v>0.448825323523333</v>
      </c>
      <c r="AY1972" s="19" t="n">
        <v>0.15994927017405</v>
      </c>
      <c r="AZ1972" s="19" t="n">
        <v>0.112755188922823</v>
      </c>
      <c r="BA1972" s="19" t="n">
        <v>0</v>
      </c>
      <c r="BB1972" s="19"/>
      <c r="BC1972" s="19" t="n">
        <v>0.114194706175862</v>
      </c>
      <c r="BD1972" s="19" t="n">
        <v>0.125491931267937</v>
      </c>
      <c r="BE1972" s="19" t="n">
        <v>0.162747801143911</v>
      </c>
      <c r="BF1972" s="19" t="n">
        <v>0.118210982461361</v>
      </c>
      <c r="BG1972" s="19" t="s">
        <v>697</v>
      </c>
    </row>
    <row r="1973">
      <c r="B1973" t="s">
        <v>692</v>
      </c>
      <c r="C1973" s="19" t="n">
        <v>0.113682059141792</v>
      </c>
      <c r="D1973" s="19" t="n">
        <v>0.15091894913534</v>
      </c>
      <c r="E1973" s="19" t="n">
        <v>0.0738880222539308</v>
      </c>
      <c r="F1973" s="19"/>
      <c r="G1973" s="19" t="n">
        <v>0.172920180933216</v>
      </c>
      <c r="H1973" s="19" t="n">
        <v>0.126524471936397</v>
      </c>
      <c r="I1973" s="19" t="n">
        <v>0</v>
      </c>
      <c r="J1973" s="19" t="n">
        <v>0.048692907885207</v>
      </c>
      <c r="K1973" s="19" t="n">
        <v>0.254964096522539</v>
      </c>
      <c r="L1973" s="19" t="n">
        <v>0.0888357613589219</v>
      </c>
      <c r="M1973" s="19"/>
      <c r="N1973" s="19" t="n">
        <v>0.131139963966413</v>
      </c>
      <c r="O1973" s="19" t="n">
        <v>0.13874142592983</v>
      </c>
      <c r="P1973" s="19" t="n">
        <v>0.103275432521401</v>
      </c>
      <c r="Q1973" s="19" t="n">
        <v>0.0700040504375459</v>
      </c>
      <c r="R1973" s="19"/>
      <c r="S1973" s="19" t="n">
        <v>0.102150013635144</v>
      </c>
      <c r="T1973" s="19" t="n">
        <v>0.26038159354622</v>
      </c>
      <c r="U1973" s="19" t="n">
        <v>0</v>
      </c>
      <c r="V1973" s="19" t="n">
        <v>0</v>
      </c>
      <c r="W1973" s="19" t="n">
        <v>0.219023521853651</v>
      </c>
      <c r="X1973" s="19" t="n">
        <v>0.104338619634287</v>
      </c>
      <c r="Y1973" s="19" t="n">
        <v>0</v>
      </c>
      <c r="Z1973" s="19" t="n">
        <v>0</v>
      </c>
      <c r="AA1973" s="19" t="n">
        <v>0.160097615648084</v>
      </c>
      <c r="AB1973" s="19" t="n">
        <v>0.154601794933825</v>
      </c>
      <c r="AC1973" s="19" t="n">
        <v>0</v>
      </c>
      <c r="AD1973" s="19" t="n">
        <v>0.158250624030186</v>
      </c>
      <c r="AE1973" s="19"/>
      <c r="AF1973" s="19" t="n">
        <v>0.104874177322875</v>
      </c>
      <c r="AG1973" s="19" t="n">
        <v>0.0792889610052255</v>
      </c>
      <c r="AH1973" s="19" t="n">
        <v>0.191129625930059</v>
      </c>
      <c r="AI1973" s="19"/>
      <c r="AJ1973" s="19" t="n">
        <v>0.0746349502548943</v>
      </c>
      <c r="AK1973" s="19" t="n">
        <v>0.169616502150522</v>
      </c>
      <c r="AL1973" s="19" t="n">
        <v>0</v>
      </c>
      <c r="AM1973" s="19" t="n">
        <v>0</v>
      </c>
      <c r="AN1973" s="19" t="n">
        <v>0.219040987933823</v>
      </c>
      <c r="AO1973" s="19"/>
      <c r="AP1973" s="19" t="n">
        <v>0.038667402818138</v>
      </c>
      <c r="AQ1973" s="19" t="n">
        <v>0.175183111020839</v>
      </c>
      <c r="AR1973" s="19" t="n">
        <v>0.154135321917264</v>
      </c>
      <c r="AS1973" s="19" t="n">
        <v>0</v>
      </c>
      <c r="AT1973" s="19" t="n">
        <v>0.0887442399748586</v>
      </c>
      <c r="AU1973" s="19"/>
      <c r="AV1973" s="19" t="n">
        <v>0.183341184641353</v>
      </c>
      <c r="AW1973" s="19" t="n">
        <v>0.0447338500582394</v>
      </c>
      <c r="AX1973" s="19" t="n">
        <v>0.233818255027593</v>
      </c>
      <c r="AY1973" s="19" t="n">
        <v>0</v>
      </c>
      <c r="AZ1973" s="19" t="n">
        <v>0.0600640682202422</v>
      </c>
      <c r="BA1973" s="19" t="n">
        <v>0.0928892401504504</v>
      </c>
      <c r="BB1973" s="19"/>
      <c r="BC1973" s="19" t="n">
        <v>0.106128070151241</v>
      </c>
      <c r="BD1973" s="19" t="n">
        <v>0.163436390348488</v>
      </c>
      <c r="BE1973" s="19" t="n">
        <v>0.128592157523008</v>
      </c>
      <c r="BF1973" s="19" t="n">
        <v>0.0832420031500862</v>
      </c>
      <c r="BG1973" s="19" t="s">
        <v>697</v>
      </c>
    </row>
    <row r="1974">
      <c r="B1974" t="s">
        <v>598</v>
      </c>
      <c r="C1974" s="19" t="n">
        <v>0.0961677756953655</v>
      </c>
      <c r="D1974" s="19" t="n">
        <v>0.110165584540673</v>
      </c>
      <c r="E1974" s="19" t="n">
        <v>0.0678275500286145</v>
      </c>
      <c r="F1974" s="19"/>
      <c r="G1974" s="19" t="n">
        <v>0.0516312465002661</v>
      </c>
      <c r="H1974" s="19" t="n">
        <v>0</v>
      </c>
      <c r="I1974" s="19" t="n">
        <v>0.0636868935962853</v>
      </c>
      <c r="J1974" s="19" t="n">
        <v>0.123816384252692</v>
      </c>
      <c r="K1974" s="19" t="n">
        <v>0.186686033461027</v>
      </c>
      <c r="L1974" s="19" t="n">
        <v>0.11172541658813</v>
      </c>
      <c r="M1974" s="19"/>
      <c r="N1974" s="19" t="n">
        <v>0.0638818857486868</v>
      </c>
      <c r="O1974" s="19" t="n">
        <v>0.0918387087131588</v>
      </c>
      <c r="P1974" s="19" t="n">
        <v>0.160031266369327</v>
      </c>
      <c r="Q1974" s="19" t="n">
        <v>0.0740069796248907</v>
      </c>
      <c r="R1974" s="19"/>
      <c r="S1974" s="19" t="n">
        <v>0.118711597831008</v>
      </c>
      <c r="T1974" s="19" t="n">
        <v>0.10672871306506</v>
      </c>
      <c r="U1974" s="19" t="n">
        <v>0.088253574179736</v>
      </c>
      <c r="V1974" s="19" t="n">
        <v>0.320135213450568</v>
      </c>
      <c r="W1974" s="19" t="n">
        <v>0</v>
      </c>
      <c r="X1974" s="19" t="n">
        <v>0</v>
      </c>
      <c r="Y1974" s="19" t="n">
        <v>0</v>
      </c>
      <c r="Z1974" s="19" t="n">
        <v>0.323326358820797</v>
      </c>
      <c r="AA1974" s="19" t="n">
        <v>0.194798807710679</v>
      </c>
      <c r="AB1974" s="19" t="n">
        <v>0.154340309038858</v>
      </c>
      <c r="AC1974" s="19" t="n">
        <v>0</v>
      </c>
      <c r="AD1974" s="19" t="n">
        <v>0</v>
      </c>
      <c r="AE1974" s="19"/>
      <c r="AF1974" s="19" t="n">
        <v>0.0944105468279411</v>
      </c>
      <c r="AG1974" s="19" t="n">
        <v>0.115360678206203</v>
      </c>
      <c r="AH1974" s="19" t="n">
        <v>0.0772335291386911</v>
      </c>
      <c r="AI1974" s="19"/>
      <c r="AJ1974" s="19" t="n">
        <v>0.0998756006639687</v>
      </c>
      <c r="AK1974" s="19" t="n">
        <v>0.0941729915949876</v>
      </c>
      <c r="AL1974" s="19" t="n">
        <v>0</v>
      </c>
      <c r="AM1974" s="19" t="n">
        <v>0</v>
      </c>
      <c r="AN1974" s="19" t="n">
        <v>0.159895434196144</v>
      </c>
      <c r="AO1974" s="19"/>
      <c r="AP1974" s="19" t="n">
        <v>0.039829726056703</v>
      </c>
      <c r="AQ1974" s="19" t="n">
        <v>0.169663181056773</v>
      </c>
      <c r="AR1974" s="19" t="n">
        <v>0.101237750480011</v>
      </c>
      <c r="AS1974" s="19" t="n">
        <v>0.11693027682297</v>
      </c>
      <c r="AT1974" s="19" t="n">
        <v>0</v>
      </c>
      <c r="AU1974" s="19"/>
      <c r="AV1974" s="19" t="n">
        <v>0.146034383104791</v>
      </c>
      <c r="AW1974" s="19" t="n">
        <v>0</v>
      </c>
      <c r="AX1974" s="19" t="n">
        <v>0</v>
      </c>
      <c r="AY1974" s="19" t="n">
        <v>0.152048352041684</v>
      </c>
      <c r="AZ1974" s="19" t="n">
        <v>0.119070443527044</v>
      </c>
      <c r="BA1974" s="19" t="n">
        <v>0.272571597424522</v>
      </c>
      <c r="BB1974" s="19"/>
      <c r="BC1974" s="19" t="n">
        <v>0.162122444466381</v>
      </c>
      <c r="BD1974" s="19" t="n">
        <v>0</v>
      </c>
      <c r="BE1974" s="19" t="n">
        <v>0.0814723240956804</v>
      </c>
      <c r="BF1974" s="19" t="n">
        <v>0.116872358053806</v>
      </c>
      <c r="BG1974" s="19" t="s">
        <v>697</v>
      </c>
    </row>
    <row r="1975">
      <c r="B1975" t="s">
        <v>693</v>
      </c>
      <c r="C1975" s="19" t="n">
        <v>0.156154760000438</v>
      </c>
      <c r="D1975" s="19" t="n">
        <v>0.0628520907455833</v>
      </c>
      <c r="E1975" s="19" t="n">
        <v>0.262098984500626</v>
      </c>
      <c r="F1975" s="19"/>
      <c r="G1975" s="19" t="n">
        <v>0.0957334365376948</v>
      </c>
      <c r="H1975" s="19" t="n">
        <v>0.0764444354897606</v>
      </c>
      <c r="I1975" s="19" t="n">
        <v>0.16805590124345</v>
      </c>
      <c r="J1975" s="19" t="n">
        <v>0.280232097771632</v>
      </c>
      <c r="K1975" s="19" t="n">
        <v>0.13879641364215</v>
      </c>
      <c r="L1975" s="19" t="n">
        <v>0.145655737269863</v>
      </c>
      <c r="M1975" s="19"/>
      <c r="N1975" s="19" t="n">
        <v>0.152659365273048</v>
      </c>
      <c r="O1975" s="19" t="n">
        <v>0.185445463302633</v>
      </c>
      <c r="P1975" s="19" t="n">
        <v>0.15988541323529</v>
      </c>
      <c r="Q1975" s="19" t="n">
        <v>0.118267253013018</v>
      </c>
      <c r="R1975" s="19"/>
      <c r="S1975" s="19" t="n">
        <v>0.222769710494752</v>
      </c>
      <c r="T1975" s="19" t="n">
        <v>0.162812474715377</v>
      </c>
      <c r="U1975" s="19" t="n">
        <v>0.276327874292992</v>
      </c>
      <c r="V1975" s="19" t="n">
        <v>0</v>
      </c>
      <c r="W1975" s="19" t="n">
        <v>0</v>
      </c>
      <c r="X1975" s="19" t="n">
        <v>0.0817493501036189</v>
      </c>
      <c r="Y1975" s="19" t="n">
        <v>0.26211435381009</v>
      </c>
      <c r="Z1975" s="19" t="n">
        <v>0</v>
      </c>
      <c r="AA1975" s="19" t="n">
        <v>0.203887693397897</v>
      </c>
      <c r="AB1975" s="19" t="n">
        <v>0.144250793345665</v>
      </c>
      <c r="AC1975" s="19" t="n">
        <v>0.137187995279122</v>
      </c>
      <c r="AD1975" s="19" t="n">
        <v>0</v>
      </c>
      <c r="AE1975" s="19"/>
      <c r="AF1975" s="19" t="n">
        <v>0.146725257767899</v>
      </c>
      <c r="AG1975" s="19" t="n">
        <v>0.185966617035545</v>
      </c>
      <c r="AH1975" s="19" t="n">
        <v>0.131259245460805</v>
      </c>
      <c r="AI1975" s="19"/>
      <c r="AJ1975" s="19" t="n">
        <v>0.175734061200127</v>
      </c>
      <c r="AK1975" s="19" t="n">
        <v>0.103157465906789</v>
      </c>
      <c r="AL1975" s="19" t="n">
        <v>0.185697447070058</v>
      </c>
      <c r="AM1975" s="19" t="n">
        <v>0.500077239530474</v>
      </c>
      <c r="AN1975" s="19" t="n">
        <v>0</v>
      </c>
      <c r="AO1975" s="19"/>
      <c r="AP1975" s="19" t="n">
        <v>0.246026859028959</v>
      </c>
      <c r="AQ1975" s="19" t="n">
        <v>0.0988061293449964</v>
      </c>
      <c r="AR1975" s="19" t="n">
        <v>0.119034633054619</v>
      </c>
      <c r="AS1975" s="19" t="n">
        <v>0.130914224757725</v>
      </c>
      <c r="AT1975" s="19" t="n">
        <v>0.453588883986782</v>
      </c>
      <c r="AU1975" s="19"/>
      <c r="AV1975" s="19" t="n">
        <v>0.118540655292339</v>
      </c>
      <c r="AW1975" s="19" t="n">
        <v>0.13495419241774</v>
      </c>
      <c r="AX1975" s="19" t="n">
        <v>0.219710478042429</v>
      </c>
      <c r="AY1975" s="19" t="n">
        <v>0.165715868272046</v>
      </c>
      <c r="AZ1975" s="19" t="n">
        <v>0.306999008380082</v>
      </c>
      <c r="BA1975" s="19" t="n">
        <v>0.207261302153268</v>
      </c>
      <c r="BB1975" s="19"/>
      <c r="BC1975" s="19" t="n">
        <v>0.178253562967636</v>
      </c>
      <c r="BD1975" s="19" t="n">
        <v>0.085514534487393</v>
      </c>
      <c r="BE1975" s="19" t="n">
        <v>0.118832380460751</v>
      </c>
      <c r="BF1975" s="19" t="n">
        <v>0.320234830125181</v>
      </c>
      <c r="BG1975" s="19" t="s">
        <v>697</v>
      </c>
    </row>
    <row r="1976">
      <c r="B1976" t="s">
        <v>100</v>
      </c>
      <c r="C1976" s="19" t="n">
        <v>0.0567206266304504</v>
      </c>
      <c r="D1976" s="19" t="n">
        <v>0.0126923648049354</v>
      </c>
      <c r="E1976" s="19" t="n">
        <v>0.106474416856186</v>
      </c>
      <c r="F1976" s="19"/>
      <c r="G1976" s="19" t="n">
        <v>0.0893145198587788</v>
      </c>
      <c r="H1976" s="19" t="n">
        <v>0</v>
      </c>
      <c r="I1976" s="19" t="n">
        <v>0.125974162842577</v>
      </c>
      <c r="J1976" s="19" t="n">
        <v>0</v>
      </c>
      <c r="K1976" s="19" t="n">
        <v>0.0401868752239861</v>
      </c>
      <c r="L1976" s="19" t="n">
        <v>0.0737190935971781</v>
      </c>
      <c r="M1976" s="19"/>
      <c r="N1976" s="19" t="n">
        <v>0.0565512829490362</v>
      </c>
      <c r="O1976" s="19" t="n">
        <v>0.0337018286433909</v>
      </c>
      <c r="P1976" s="19" t="n">
        <v>0.0385994911102465</v>
      </c>
      <c r="Q1976" s="19" t="n">
        <v>0.106528552548988</v>
      </c>
      <c r="R1976" s="19"/>
      <c r="S1976" s="19" t="n">
        <v>0.0340145647840362</v>
      </c>
      <c r="T1976" s="19" t="n">
        <v>0.053641364730695</v>
      </c>
      <c r="U1976" s="19" t="n">
        <v>0</v>
      </c>
      <c r="V1976" s="19" t="n">
        <v>0.310257131225513</v>
      </c>
      <c r="W1976" s="19" t="n">
        <v>0.205046596219096</v>
      </c>
      <c r="X1976" s="19" t="n">
        <v>0.0890724741440178</v>
      </c>
      <c r="Y1976" s="19" t="n">
        <v>0.071773627801344</v>
      </c>
      <c r="Z1976" s="19" t="n">
        <v>0</v>
      </c>
      <c r="AA1976" s="19" t="n">
        <v>0.103091551747322</v>
      </c>
      <c r="AB1976" s="19" t="n">
        <v>0</v>
      </c>
      <c r="AC1976" s="19" t="n">
        <v>0</v>
      </c>
      <c r="AD1976" s="19" t="n">
        <v>0</v>
      </c>
      <c r="AE1976" s="19"/>
      <c r="AF1976" s="19" t="n">
        <v>0.0262305642353616</v>
      </c>
      <c r="AG1976" s="19" t="n">
        <v>0.0563858679515727</v>
      </c>
      <c r="AH1976" s="19" t="n">
        <v>0.124335540396123</v>
      </c>
      <c r="AI1976" s="19"/>
      <c r="AJ1976" s="19" t="n">
        <v>0.0236941011559704</v>
      </c>
      <c r="AK1976" s="19" t="n">
        <v>0.0677082275929577</v>
      </c>
      <c r="AL1976" s="19" t="n">
        <v>0.0581547173840738</v>
      </c>
      <c r="AM1976" s="19" t="n">
        <v>0</v>
      </c>
      <c r="AN1976" s="19" t="n">
        <v>0.112128920405804</v>
      </c>
      <c r="AO1976" s="19"/>
      <c r="AP1976" s="19" t="n">
        <v>0.0383778466407242</v>
      </c>
      <c r="AQ1976" s="19" t="n">
        <v>0.050139189433208</v>
      </c>
      <c r="AR1976" s="19" t="n">
        <v>0.0792096863527963</v>
      </c>
      <c r="AS1976" s="19" t="n">
        <v>0</v>
      </c>
      <c r="AT1976" s="19" t="n">
        <v>0</v>
      </c>
      <c r="AU1976" s="19"/>
      <c r="AV1976" s="19" t="n">
        <v>0.0940168124653018</v>
      </c>
      <c r="AW1976" s="19" t="n">
        <v>0.0443988660231133</v>
      </c>
      <c r="AX1976" s="19" t="n">
        <v>0</v>
      </c>
      <c r="AY1976" s="19" t="n">
        <v>0</v>
      </c>
      <c r="AZ1976" s="19" t="n">
        <v>0</v>
      </c>
      <c r="BA1976" s="19" t="n">
        <v>0.0623412756559759</v>
      </c>
      <c r="BB1976" s="19"/>
      <c r="BC1976" s="19" t="n">
        <v>0.0651133899442568</v>
      </c>
      <c r="BD1976" s="19" t="n">
        <v>0.0375052969774024</v>
      </c>
      <c r="BE1976" s="19" t="n">
        <v>0.0595140526348989</v>
      </c>
      <c r="BF1976" s="19" t="n">
        <v>0.0628743863788971</v>
      </c>
      <c r="BG1976" s="19" t="s">
        <v>697</v>
      </c>
    </row>
    <row r="1977">
      <c r="C1977" s="19"/>
      <c r="D1977" s="19"/>
      <c r="E1977" s="19"/>
      <c r="F1977" s="19"/>
      <c r="G1977" s="19"/>
      <c r="H1977" s="19"/>
      <c r="I1977" s="19"/>
      <c r="J1977" s="19"/>
      <c r="K1977" s="19"/>
      <c r="L1977" s="19"/>
      <c r="M1977" s="19"/>
      <c r="N1977" s="19"/>
      <c r="O1977" s="19"/>
      <c r="P1977" s="19"/>
      <c r="Q1977" s="19"/>
      <c r="R1977" s="19"/>
      <c r="S1977" s="19"/>
      <c r="T1977" s="19"/>
      <c r="U1977" s="19"/>
      <c r="V1977" s="19"/>
      <c r="W1977" s="19"/>
      <c r="X1977" s="19"/>
      <c r="Y1977" s="19"/>
      <c r="Z1977" s="19"/>
      <c r="AA1977" s="19"/>
      <c r="AB1977" s="19"/>
      <c r="AC1977" s="19"/>
      <c r="AD1977" s="19"/>
      <c r="AE1977" s="19"/>
      <c r="AF1977" s="19"/>
      <c r="AG1977" s="19"/>
      <c r="AH1977" s="19"/>
      <c r="AI1977" s="19"/>
      <c r="AJ1977" s="19"/>
      <c r="AK1977" s="19"/>
      <c r="AL1977" s="19"/>
      <c r="AM1977" s="19"/>
      <c r="AN1977" s="19"/>
      <c r="AO1977" s="19"/>
      <c r="AP1977" s="19"/>
      <c r="AQ1977" s="19"/>
      <c r="AR1977" s="19"/>
      <c r="AS1977" s="19"/>
      <c r="AT1977" s="19"/>
      <c r="AU1977" s="19"/>
      <c r="AV1977" s="19"/>
      <c r="AW1977" s="19"/>
      <c r="AX1977" s="19"/>
      <c r="AY1977" s="19"/>
      <c r="AZ1977" s="19"/>
      <c r="BA1977" s="19"/>
      <c r="BB1977" s="19"/>
      <c r="BC1977" s="19"/>
      <c r="BD1977" s="19"/>
      <c r="BE1977" s="19"/>
      <c r="BF1977" s="19"/>
      <c r="BG1977" s="19"/>
    </row>
    <row r="1978">
      <c r="B1978" s="7" t="s">
        <v>704</v>
      </c>
      <c r="C1978" s="19"/>
      <c r="D1978" s="19"/>
      <c r="E1978" s="19"/>
      <c r="F1978" s="19"/>
      <c r="G1978" s="19"/>
      <c r="H1978" s="19"/>
      <c r="I1978" s="19"/>
      <c r="J1978" s="19"/>
      <c r="K1978" s="19"/>
      <c r="L1978" s="19"/>
      <c r="M1978" s="19"/>
      <c r="N1978" s="19"/>
      <c r="O1978" s="19"/>
      <c r="P1978" s="19"/>
      <c r="Q1978" s="19"/>
      <c r="R1978" s="19"/>
      <c r="S1978" s="19"/>
      <c r="T1978" s="19"/>
      <c r="U1978" s="19"/>
      <c r="V1978" s="19"/>
      <c r="W1978" s="19"/>
      <c r="X1978" s="19"/>
      <c r="Y1978" s="19"/>
      <c r="Z1978" s="19"/>
      <c r="AA1978" s="19"/>
      <c r="AB1978" s="19"/>
      <c r="AC1978" s="19"/>
      <c r="AD1978" s="19"/>
      <c r="AE1978" s="19"/>
      <c r="AF1978" s="19"/>
      <c r="AG1978" s="19"/>
      <c r="AH1978" s="19"/>
      <c r="AI1978" s="19"/>
      <c r="AJ1978" s="19"/>
      <c r="AK1978" s="19"/>
      <c r="AL1978" s="19"/>
      <c r="AM1978" s="19"/>
      <c r="AN1978" s="19"/>
      <c r="AO1978" s="19"/>
      <c r="AP1978" s="19"/>
      <c r="AQ1978" s="19"/>
      <c r="AR1978" s="19"/>
      <c r="AS1978" s="19"/>
      <c r="AT1978" s="19"/>
      <c r="AU1978" s="19"/>
      <c r="AV1978" s="19"/>
      <c r="AW1978" s="19"/>
      <c r="AX1978" s="19"/>
      <c r="AY1978" s="19"/>
      <c r="AZ1978" s="19"/>
      <c r="BA1978" s="19"/>
      <c r="BB1978" s="19"/>
      <c r="BC1978" s="19"/>
      <c r="BD1978" s="19"/>
      <c r="BE1978" s="19"/>
      <c r="BF1978" s="19"/>
      <c r="BG1978" s="19"/>
    </row>
    <row r="1979">
      <c r="B1979" s="26" t="s">
        <v>331</v>
      </c>
      <c r="C1979" s="19"/>
      <c r="D1979" s="19"/>
      <c r="E1979" s="19"/>
      <c r="F1979" s="19"/>
      <c r="G1979" s="19"/>
      <c r="H1979" s="19"/>
      <c r="I1979" s="19"/>
      <c r="J1979" s="19"/>
      <c r="K1979" s="19"/>
      <c r="L1979" s="19"/>
      <c r="M1979" s="19"/>
      <c r="N1979" s="19"/>
      <c r="O1979" s="19"/>
      <c r="P1979" s="19"/>
      <c r="Q1979" s="19"/>
      <c r="R1979" s="19"/>
      <c r="S1979" s="19"/>
      <c r="T1979" s="19"/>
      <c r="U1979" s="19"/>
      <c r="V1979" s="19"/>
      <c r="W1979" s="19"/>
      <c r="X1979" s="19"/>
      <c r="Y1979" s="19"/>
      <c r="Z1979" s="19"/>
      <c r="AA1979" s="19"/>
      <c r="AB1979" s="19"/>
      <c r="AC1979" s="19"/>
      <c r="AD1979" s="19"/>
      <c r="AE1979" s="19"/>
      <c r="AF1979" s="19"/>
      <c r="AG1979" s="19"/>
      <c r="AH1979" s="19"/>
      <c r="AI1979" s="19"/>
      <c r="AJ1979" s="19"/>
      <c r="AK1979" s="19"/>
      <c r="AL1979" s="19"/>
      <c r="AM1979" s="19"/>
      <c r="AN1979" s="19"/>
      <c r="AO1979" s="19"/>
      <c r="AP1979" s="19"/>
      <c r="AQ1979" s="19"/>
      <c r="AR1979" s="19"/>
      <c r="AS1979" s="19"/>
      <c r="AT1979" s="19"/>
      <c r="AU1979" s="19"/>
      <c r="AV1979" s="19"/>
      <c r="AW1979" s="19"/>
      <c r="AX1979" s="19"/>
      <c r="AY1979" s="19"/>
      <c r="AZ1979" s="19"/>
      <c r="BA1979" s="19"/>
      <c r="BB1979" s="19"/>
      <c r="BC1979" s="19"/>
      <c r="BD1979" s="19"/>
      <c r="BE1979" s="19"/>
      <c r="BF1979" s="19"/>
      <c r="BG1979" s="19"/>
    </row>
    <row r="1980">
      <c r="B1980" t="s">
        <v>688</v>
      </c>
      <c r="C1980" s="19" t="n">
        <v>0.147678744589815</v>
      </c>
      <c r="D1980" s="19" t="n">
        <v>0.123620025823548</v>
      </c>
      <c r="E1980" s="19" t="n">
        <v>0.172049493139452</v>
      </c>
      <c r="F1980" s="19"/>
      <c r="G1980" s="19" t="n">
        <v>0.0721689712967555</v>
      </c>
      <c r="H1980" s="19" t="n">
        <v>0.123875611946172</v>
      </c>
      <c r="I1980" s="19" t="n">
        <v>0.212153937523235</v>
      </c>
      <c r="J1980" s="19" t="n">
        <v>0.345586765762034</v>
      </c>
      <c r="K1980" s="19" t="n">
        <v>0.141793672710926</v>
      </c>
      <c r="L1980" s="19" t="n">
        <v>0.0272895923473355</v>
      </c>
      <c r="M1980" s="19"/>
      <c r="N1980" s="19" t="n">
        <v>0.194230474272202</v>
      </c>
      <c r="O1980" s="19" t="n">
        <v>0.143419367156057</v>
      </c>
      <c r="P1980" s="19" t="n">
        <v>0.186960045472973</v>
      </c>
      <c r="Q1980" s="19" t="n">
        <v>0.0891619057609521</v>
      </c>
      <c r="R1980" s="19"/>
      <c r="S1980" s="19" t="n">
        <v>0</v>
      </c>
      <c r="T1980" s="19" t="n">
        <v>0.0935022888108258</v>
      </c>
      <c r="U1980" s="19" t="n">
        <v>0.106389632805904</v>
      </c>
      <c r="V1980" s="19" t="n">
        <v>0.203024494175986</v>
      </c>
      <c r="W1980" s="19" t="n">
        <v>0.0669442420747868</v>
      </c>
      <c r="X1980" s="19" t="n">
        <v>0.0904726599931125</v>
      </c>
      <c r="Y1980" s="19" t="n">
        <v>0.37632997031102</v>
      </c>
      <c r="Z1980" s="19" t="n">
        <v>0.329431452660519</v>
      </c>
      <c r="AA1980" s="19" t="n">
        <v>0.232073054871431</v>
      </c>
      <c r="AB1980" s="19" t="n">
        <v>0.226449690189711</v>
      </c>
      <c r="AC1980" s="19" t="n">
        <v>0.381708830965296</v>
      </c>
      <c r="AD1980" s="19" t="n">
        <v>0</v>
      </c>
      <c r="AE1980" s="19"/>
      <c r="AF1980" s="19" t="n">
        <v>0.116337703724156</v>
      </c>
      <c r="AG1980" s="19" t="n">
        <v>0.107365251612171</v>
      </c>
      <c r="AH1980" s="19" t="n">
        <v>0.323536794856203</v>
      </c>
      <c r="AI1980" s="19"/>
      <c r="AJ1980" s="19" t="n">
        <v>0.116741094680004</v>
      </c>
      <c r="AK1980" s="19" t="n">
        <v>0.16294216697543</v>
      </c>
      <c r="AL1980" s="19" t="n">
        <v>0</v>
      </c>
      <c r="AM1980" s="19" t="n">
        <v>0.500077958350953</v>
      </c>
      <c r="AN1980" s="19" t="n">
        <v>0.306439046217499</v>
      </c>
      <c r="AO1980" s="19"/>
      <c r="AP1980" s="19" t="n">
        <v>0.162845597807036</v>
      </c>
      <c r="AQ1980" s="19" t="n">
        <v>0.185142910340252</v>
      </c>
      <c r="AR1980" s="19" t="n">
        <v>0</v>
      </c>
      <c r="AS1980" s="19" t="n">
        <v>0.165514476041742</v>
      </c>
      <c r="AT1980" s="19" t="n">
        <v>0.0791120587077493</v>
      </c>
      <c r="AU1980" s="19"/>
      <c r="AV1980" s="19" t="n">
        <v>0.163363699616959</v>
      </c>
      <c r="AW1980" s="19" t="n">
        <v>0.162398102132947</v>
      </c>
      <c r="AX1980" s="19" t="n">
        <v>0</v>
      </c>
      <c r="AY1980" s="19" t="n">
        <v>0.173917412379592</v>
      </c>
      <c r="AZ1980" s="19" t="n">
        <v>0.140360449466634</v>
      </c>
      <c r="BA1980" s="19" t="n">
        <v>0.0739142085118428</v>
      </c>
      <c r="BB1980" s="19"/>
      <c r="BC1980" s="19" t="n">
        <v>0.167775668322155</v>
      </c>
      <c r="BD1980" s="19" t="n">
        <v>0.123846362979669</v>
      </c>
      <c r="BE1980" s="19" t="n">
        <v>0.15029783201158</v>
      </c>
      <c r="BF1980" s="19" t="n">
        <v>0.286742990690776</v>
      </c>
      <c r="BG1980" s="19" t="s">
        <v>697</v>
      </c>
    </row>
    <row r="1981">
      <c r="B1981" t="s">
        <v>689</v>
      </c>
      <c r="C1981" s="19" t="n">
        <v>0.144966444189622</v>
      </c>
      <c r="D1981" s="19" t="n">
        <v>0.138977076541428</v>
      </c>
      <c r="E1981" s="19" t="n">
        <v>0.151033490998871</v>
      </c>
      <c r="F1981" s="19"/>
      <c r="G1981" s="19" t="n">
        <v>0</v>
      </c>
      <c r="H1981" s="19" t="n">
        <v>0.313581991982624</v>
      </c>
      <c r="I1981" s="19" t="n">
        <v>0.159737992291503</v>
      </c>
      <c r="J1981" s="19" t="n">
        <v>0.0447623251589506</v>
      </c>
      <c r="K1981" s="19" t="n">
        <v>0</v>
      </c>
      <c r="L1981" s="19" t="n">
        <v>0.207125986693942</v>
      </c>
      <c r="M1981" s="19"/>
      <c r="N1981" s="19" t="n">
        <v>0.158579138730756</v>
      </c>
      <c r="O1981" s="19" t="n">
        <v>0.151573980873676</v>
      </c>
      <c r="P1981" s="19" t="n">
        <v>0.13476982788082</v>
      </c>
      <c r="Q1981" s="19" t="n">
        <v>0.136766290605692</v>
      </c>
      <c r="R1981" s="19"/>
      <c r="S1981" s="19" t="n">
        <v>0.125113056393353</v>
      </c>
      <c r="T1981" s="19" t="n">
        <v>0.0827996043476032</v>
      </c>
      <c r="U1981" s="19" t="n">
        <v>0.193150702489359</v>
      </c>
      <c r="V1981" s="19" t="n">
        <v>0.129086135105249</v>
      </c>
      <c r="W1981" s="19" t="n">
        <v>0.0694770146702489</v>
      </c>
      <c r="X1981" s="19" t="n">
        <v>0.107305335746702</v>
      </c>
      <c r="Y1981" s="19" t="n">
        <v>0.271905265979905</v>
      </c>
      <c r="Z1981" s="19" t="n">
        <v>0.236874631713935</v>
      </c>
      <c r="AA1981" s="19" t="n">
        <v>0.252151120004347</v>
      </c>
      <c r="AB1981" s="19" t="n">
        <v>0.1164401745653</v>
      </c>
      <c r="AC1981" s="19" t="n">
        <v>0</v>
      </c>
      <c r="AD1981" s="19" t="n">
        <v>0.343459335579379</v>
      </c>
      <c r="AE1981" s="19"/>
      <c r="AF1981" s="19" t="n">
        <v>0.150569724701205</v>
      </c>
      <c r="AG1981" s="19" t="n">
        <v>0.201011768439692</v>
      </c>
      <c r="AH1981" s="19" t="n">
        <v>0.101819621625091</v>
      </c>
      <c r="AI1981" s="19"/>
      <c r="AJ1981" s="19" t="n">
        <v>0.163162310899829</v>
      </c>
      <c r="AK1981" s="19" t="n">
        <v>0.160583830784675</v>
      </c>
      <c r="AL1981" s="19" t="n">
        <v>0.352629074374557</v>
      </c>
      <c r="AM1981" s="19" t="n">
        <v>0</v>
      </c>
      <c r="AN1981" s="19" t="n">
        <v>0.0764744547400861</v>
      </c>
      <c r="AO1981" s="19"/>
      <c r="AP1981" s="19" t="n">
        <v>0.155577171824765</v>
      </c>
      <c r="AQ1981" s="19" t="n">
        <v>0.129207435943523</v>
      </c>
      <c r="AR1981" s="19" t="n">
        <v>0.360115508215572</v>
      </c>
      <c r="AS1981" s="19" t="n">
        <v>0.104282199203723</v>
      </c>
      <c r="AT1981" s="19" t="n">
        <v>0.0952254906980916</v>
      </c>
      <c r="AU1981" s="19"/>
      <c r="AV1981" s="19" t="n">
        <v>0.139686587632503</v>
      </c>
      <c r="AW1981" s="19" t="n">
        <v>0.155371121243911</v>
      </c>
      <c r="AX1981" s="19" t="n">
        <v>0.389869194726196</v>
      </c>
      <c r="AY1981" s="19" t="n">
        <v>0.109000526032098</v>
      </c>
      <c r="AZ1981" s="19" t="n">
        <v>0.0738184765512434</v>
      </c>
      <c r="BA1981" s="19" t="n">
        <v>0.179675117854273</v>
      </c>
      <c r="BB1981" s="19"/>
      <c r="BC1981" s="19" t="n">
        <v>0.0578914339019671</v>
      </c>
      <c r="BD1981" s="19" t="n">
        <v>0.17451323329819</v>
      </c>
      <c r="BE1981" s="19" t="n">
        <v>0.248403533117111</v>
      </c>
      <c r="BF1981" s="19" t="n">
        <v>0.121114760711506</v>
      </c>
      <c r="BG1981" s="19" t="s">
        <v>697</v>
      </c>
    </row>
    <row r="1982">
      <c r="B1982" t="s">
        <v>690</v>
      </c>
      <c r="C1982" s="19" t="n">
        <v>0.164946254096684</v>
      </c>
      <c r="D1982" s="19" t="n">
        <v>0.218043760657918</v>
      </c>
      <c r="E1982" s="19" t="n">
        <v>0.111160098915764</v>
      </c>
      <c r="F1982" s="19"/>
      <c r="G1982" s="19" t="n">
        <v>0.171269466533112</v>
      </c>
      <c r="H1982" s="19" t="n">
        <v>0.125866726497694</v>
      </c>
      <c r="I1982" s="19" t="n">
        <v>0.250875856845259</v>
      </c>
      <c r="J1982" s="19" t="n">
        <v>0.0519778509565035</v>
      </c>
      <c r="K1982" s="19" t="n">
        <v>0.299927355373314</v>
      </c>
      <c r="L1982" s="19" t="n">
        <v>0.122069924754527</v>
      </c>
      <c r="M1982" s="19"/>
      <c r="N1982" s="19" t="n">
        <v>0.156558199632962</v>
      </c>
      <c r="O1982" s="19" t="n">
        <v>0.15730002423737</v>
      </c>
      <c r="P1982" s="19" t="n">
        <v>0.164598885443321</v>
      </c>
      <c r="Q1982" s="19" t="n">
        <v>0.178285696049883</v>
      </c>
      <c r="R1982" s="19"/>
      <c r="S1982" s="19" t="n">
        <v>0.250918024000569</v>
      </c>
      <c r="T1982" s="19" t="n">
        <v>0.105002326258823</v>
      </c>
      <c r="U1982" s="19" t="n">
        <v>0</v>
      </c>
      <c r="V1982" s="19" t="n">
        <v>0.0924720351429577</v>
      </c>
      <c r="W1982" s="19" t="n">
        <v>0.240979016518956</v>
      </c>
      <c r="X1982" s="19" t="n">
        <v>0.604519614805053</v>
      </c>
      <c r="Y1982" s="19" t="n">
        <v>0</v>
      </c>
      <c r="Z1982" s="19" t="n">
        <v>0</v>
      </c>
      <c r="AA1982" s="19" t="n">
        <v>0</v>
      </c>
      <c r="AB1982" s="19" t="n">
        <v>0.226082757985794</v>
      </c>
      <c r="AC1982" s="19" t="n">
        <v>0.224938055576974</v>
      </c>
      <c r="AD1982" s="19" t="n">
        <v>0</v>
      </c>
      <c r="AE1982" s="19"/>
      <c r="AF1982" s="19" t="n">
        <v>0.134909474263789</v>
      </c>
      <c r="AG1982" s="19" t="n">
        <v>0.230750961411585</v>
      </c>
      <c r="AH1982" s="19" t="n">
        <v>0.0620175376896272</v>
      </c>
      <c r="AI1982" s="19"/>
      <c r="AJ1982" s="19" t="n">
        <v>0.188456193873679</v>
      </c>
      <c r="AK1982" s="19" t="n">
        <v>0.119383719295556</v>
      </c>
      <c r="AL1982" s="19" t="n">
        <v>0.271608653532691</v>
      </c>
      <c r="AM1982" s="19" t="n">
        <v>0</v>
      </c>
      <c r="AN1982" s="19" t="n">
        <v>0.148025353564544</v>
      </c>
      <c r="AO1982" s="19"/>
      <c r="AP1982" s="19" t="n">
        <v>0.111988307287444</v>
      </c>
      <c r="AQ1982" s="19" t="n">
        <v>0.191649999698264</v>
      </c>
      <c r="AR1982" s="19" t="n">
        <v>0.195652893746501</v>
      </c>
      <c r="AS1982" s="19" t="n">
        <v>0.127385212309531</v>
      </c>
      <c r="AT1982" s="19" t="n">
        <v>0.371560572661004</v>
      </c>
      <c r="AU1982" s="19"/>
      <c r="AV1982" s="19" t="n">
        <v>0.161814045317418</v>
      </c>
      <c r="AW1982" s="19" t="n">
        <v>0.25399665569322</v>
      </c>
      <c r="AX1982" s="19" t="n">
        <v>0.130962273962154</v>
      </c>
      <c r="AY1982" s="19" t="n">
        <v>0</v>
      </c>
      <c r="AZ1982" s="19" t="n">
        <v>0.360551931145177</v>
      </c>
      <c r="BA1982" s="19" t="n">
        <v>0.100972311325101</v>
      </c>
      <c r="BB1982" s="19"/>
      <c r="BC1982" s="19" t="n">
        <v>0.205777857182237</v>
      </c>
      <c r="BD1982" s="19" t="n">
        <v>0.155796015146477</v>
      </c>
      <c r="BE1982" s="19" t="n">
        <v>0.169511295168497</v>
      </c>
      <c r="BF1982" s="19" t="n">
        <v>0.183577696592416</v>
      </c>
      <c r="BG1982" s="19" t="s">
        <v>697</v>
      </c>
    </row>
    <row r="1983">
      <c r="B1983" t="s">
        <v>691</v>
      </c>
      <c r="C1983" s="19" t="n">
        <v>0.199784653461582</v>
      </c>
      <c r="D1983" s="19" t="n">
        <v>0.154906835155151</v>
      </c>
      <c r="E1983" s="19" t="n">
        <v>0.245244515062185</v>
      </c>
      <c r="F1983" s="19"/>
      <c r="G1983" s="19" t="n">
        <v>0.231039320082513</v>
      </c>
      <c r="H1983" s="19" t="n">
        <v>0.176433771907613</v>
      </c>
      <c r="I1983" s="19" t="n">
        <v>0.0409586999324234</v>
      </c>
      <c r="J1983" s="19" t="n">
        <v>0.204863350933823</v>
      </c>
      <c r="K1983" s="19" t="n">
        <v>0.270821101690536</v>
      </c>
      <c r="L1983" s="19" t="n">
        <v>0.280102798503418</v>
      </c>
      <c r="M1983" s="19"/>
      <c r="N1983" s="19" t="n">
        <v>0.139387859018954</v>
      </c>
      <c r="O1983" s="19" t="n">
        <v>0.229619274932368</v>
      </c>
      <c r="P1983" s="19" t="n">
        <v>0.244054548393505</v>
      </c>
      <c r="Q1983" s="19" t="n">
        <v>0.181844718702424</v>
      </c>
      <c r="R1983" s="19"/>
      <c r="S1983" s="19" t="n">
        <v>0.188571448831932</v>
      </c>
      <c r="T1983" s="19" t="n">
        <v>0.321414138866163</v>
      </c>
      <c r="U1983" s="19" t="n">
        <v>0.321556087259026</v>
      </c>
      <c r="V1983" s="19" t="n">
        <v>0.173735015706506</v>
      </c>
      <c r="W1983" s="19" t="n">
        <v>0.494440965588501</v>
      </c>
      <c r="X1983" s="19" t="n">
        <v>0</v>
      </c>
      <c r="Y1983" s="19" t="n">
        <v>0.223849507581232</v>
      </c>
      <c r="Z1983" s="19" t="n">
        <v>0</v>
      </c>
      <c r="AA1983" s="19" t="n">
        <v>0.0527388737872601</v>
      </c>
      <c r="AB1983" s="19" t="n">
        <v>0.177799418571556</v>
      </c>
      <c r="AC1983" s="19" t="n">
        <v>0</v>
      </c>
      <c r="AD1983" s="19" t="n">
        <v>0</v>
      </c>
      <c r="AE1983" s="19"/>
      <c r="AF1983" s="19" t="n">
        <v>0.254810517097787</v>
      </c>
      <c r="AG1983" s="19" t="n">
        <v>0.127624771474758</v>
      </c>
      <c r="AH1983" s="19" t="n">
        <v>0.219084168176726</v>
      </c>
      <c r="AI1983" s="19"/>
      <c r="AJ1983" s="19" t="n">
        <v>0.21346367860402</v>
      </c>
      <c r="AK1983" s="19" t="n">
        <v>0.240402020404832</v>
      </c>
      <c r="AL1983" s="19" t="n">
        <v>0.254194585879</v>
      </c>
      <c r="AM1983" s="19" t="n">
        <v>0.499922041649047</v>
      </c>
      <c r="AN1983" s="19" t="n">
        <v>0.173022617193364</v>
      </c>
      <c r="AO1983" s="19"/>
      <c r="AP1983" s="19" t="n">
        <v>0.276938897617014</v>
      </c>
      <c r="AQ1983" s="19" t="n">
        <v>0.17653743655843</v>
      </c>
      <c r="AR1983" s="19" t="n">
        <v>0.185023544966504</v>
      </c>
      <c r="AS1983" s="19" t="n">
        <v>0.220723134310057</v>
      </c>
      <c r="AT1983" s="19" t="n">
        <v>0</v>
      </c>
      <c r="AU1983" s="19"/>
      <c r="AV1983" s="19" t="n">
        <v>0.20849995191518</v>
      </c>
      <c r="AW1983" s="19" t="n">
        <v>0.267227652234771</v>
      </c>
      <c r="AX1983" s="19" t="n">
        <v>0.301927030486646</v>
      </c>
      <c r="AY1983" s="19" t="n">
        <v>0.13368132312483</v>
      </c>
      <c r="AZ1983" s="19" t="n">
        <v>0</v>
      </c>
      <c r="BA1983" s="19" t="n">
        <v>0.0809970793445096</v>
      </c>
      <c r="BB1983" s="19"/>
      <c r="BC1983" s="19" t="n">
        <v>0.15617601381519</v>
      </c>
      <c r="BD1983" s="19" t="n">
        <v>0.210842423443257</v>
      </c>
      <c r="BE1983" s="19" t="n">
        <v>0.211035628560385</v>
      </c>
      <c r="BF1983" s="19" t="n">
        <v>0.0811082181331333</v>
      </c>
      <c r="BG1983" s="19" t="s">
        <v>697</v>
      </c>
    </row>
    <row r="1984">
      <c r="B1984" t="s">
        <v>692</v>
      </c>
      <c r="C1984" s="19" t="n">
        <v>0.129077513765114</v>
      </c>
      <c r="D1984" s="19" t="n">
        <v>0.145916436525218</v>
      </c>
      <c r="E1984" s="19" t="n">
        <v>0.112020198435061</v>
      </c>
      <c r="F1984" s="19"/>
      <c r="G1984" s="19" t="n">
        <v>0.166474848595384</v>
      </c>
      <c r="H1984" s="19" t="n">
        <v>0.0735564848079176</v>
      </c>
      <c r="I1984" s="19" t="n">
        <v>0.16377499960661</v>
      </c>
      <c r="J1984" s="19" t="n">
        <v>0.15487423268542</v>
      </c>
      <c r="K1984" s="19" t="n">
        <v>0.0451763782573168</v>
      </c>
      <c r="L1984" s="19" t="n">
        <v>0.157596423638881</v>
      </c>
      <c r="M1984" s="19"/>
      <c r="N1984" s="19" t="n">
        <v>0.201905005605519</v>
      </c>
      <c r="O1984" s="19" t="n">
        <v>0.0574502546540768</v>
      </c>
      <c r="P1984" s="19" t="n">
        <v>0.103771998441887</v>
      </c>
      <c r="Q1984" s="19" t="n">
        <v>0.162887523924259</v>
      </c>
      <c r="R1984" s="19"/>
      <c r="S1984" s="19" t="n">
        <v>0.267371459344736</v>
      </c>
      <c r="T1984" s="19" t="n">
        <v>0.211759242277147</v>
      </c>
      <c r="U1984" s="19" t="n">
        <v>0.109820668311095</v>
      </c>
      <c r="V1984" s="19" t="n">
        <v>0.272310518158412</v>
      </c>
      <c r="W1984" s="19" t="n">
        <v>0.128158761147507</v>
      </c>
      <c r="X1984" s="19" t="n">
        <v>0.0857037916199474</v>
      </c>
      <c r="Y1984" s="19" t="n">
        <v>0</v>
      </c>
      <c r="Z1984" s="19" t="n">
        <v>0</v>
      </c>
      <c r="AA1984" s="19" t="n">
        <v>0</v>
      </c>
      <c r="AB1984" s="19" t="n">
        <v>0.0606098216491601</v>
      </c>
      <c r="AC1984" s="19" t="n">
        <v>0</v>
      </c>
      <c r="AD1984" s="19" t="n">
        <v>0.158644668757248</v>
      </c>
      <c r="AE1984" s="19"/>
      <c r="AF1984" s="19" t="n">
        <v>0.160499158940095</v>
      </c>
      <c r="AG1984" s="19" t="n">
        <v>0.122813626996041</v>
      </c>
      <c r="AH1984" s="19" t="n">
        <v>0.050848804810592</v>
      </c>
      <c r="AI1984" s="19"/>
      <c r="AJ1984" s="19" t="n">
        <v>0.179653398271195</v>
      </c>
      <c r="AK1984" s="19" t="n">
        <v>0.12586412609205</v>
      </c>
      <c r="AL1984" s="19" t="n">
        <v>0</v>
      </c>
      <c r="AM1984" s="19" t="n">
        <v>0</v>
      </c>
      <c r="AN1984" s="19" t="n">
        <v>0.0698782928814664</v>
      </c>
      <c r="AO1984" s="19"/>
      <c r="AP1984" s="19" t="n">
        <v>0.159477847177626</v>
      </c>
      <c r="AQ1984" s="19" t="n">
        <v>0.114011674750761</v>
      </c>
      <c r="AR1984" s="19" t="n">
        <v>0.0852736732981893</v>
      </c>
      <c r="AS1984" s="19" t="n">
        <v>0.285561163401641</v>
      </c>
      <c r="AT1984" s="19" t="n">
        <v>0.11808382965352</v>
      </c>
      <c r="AU1984" s="19"/>
      <c r="AV1984" s="19" t="n">
        <v>0.13171383329244</v>
      </c>
      <c r="AW1984" s="19" t="n">
        <v>0.12236355493554</v>
      </c>
      <c r="AX1984" s="19" t="n">
        <v>0</v>
      </c>
      <c r="AY1984" s="19" t="n">
        <v>0.271426518997722</v>
      </c>
      <c r="AZ1984" s="19" t="n">
        <v>0.0915381831740365</v>
      </c>
      <c r="BA1984" s="19" t="n">
        <v>0.177870012412281</v>
      </c>
      <c r="BB1984" s="19"/>
      <c r="BC1984" s="19" t="n">
        <v>0.204249373117058</v>
      </c>
      <c r="BD1984" s="19" t="n">
        <v>0.0835754908816196</v>
      </c>
      <c r="BE1984" s="19" t="n">
        <v>0.0737041726630916</v>
      </c>
      <c r="BF1984" s="19" t="n">
        <v>0.254248021017837</v>
      </c>
      <c r="BG1984" s="19" t="s">
        <v>697</v>
      </c>
    </row>
    <row r="1985">
      <c r="B1985" t="s">
        <v>598</v>
      </c>
      <c r="C1985" s="19" t="n">
        <v>0.0995602602026347</v>
      </c>
      <c r="D1985" s="19" t="n">
        <v>0.0897102062832108</v>
      </c>
      <c r="E1985" s="19" t="n">
        <v>0.109538064490668</v>
      </c>
      <c r="F1985" s="19"/>
      <c r="G1985" s="19" t="n">
        <v>0.245923964767924</v>
      </c>
      <c r="H1985" s="19" t="n">
        <v>0.0387686515752082</v>
      </c>
      <c r="I1985" s="19" t="n">
        <v>0.10262022125554</v>
      </c>
      <c r="J1985" s="19" t="n">
        <v>0.0762838454352999</v>
      </c>
      <c r="K1985" s="19" t="n">
        <v>0.15287889887619</v>
      </c>
      <c r="L1985" s="19" t="n">
        <v>0.0737000791106612</v>
      </c>
      <c r="M1985" s="19"/>
      <c r="N1985" s="19" t="n">
        <v>0</v>
      </c>
      <c r="O1985" s="19" t="n">
        <v>0.205119544019281</v>
      </c>
      <c r="P1985" s="19" t="n">
        <v>0.0852544823856195</v>
      </c>
      <c r="Q1985" s="19" t="n">
        <v>0.0828085462665031</v>
      </c>
      <c r="R1985" s="19"/>
      <c r="S1985" s="19" t="n">
        <v>0.0698886279261521</v>
      </c>
      <c r="T1985" s="19" t="n">
        <v>0.0525382502714004</v>
      </c>
      <c r="U1985" s="19" t="n">
        <v>0.0890090019077361</v>
      </c>
      <c r="V1985" s="19" t="n">
        <v>0.129371801710889</v>
      </c>
      <c r="W1985" s="19" t="n">
        <v>0</v>
      </c>
      <c r="X1985" s="19" t="n">
        <v>0</v>
      </c>
      <c r="Y1985" s="19" t="n">
        <v>0.127915256127842</v>
      </c>
      <c r="Z1985" s="19" t="n">
        <v>0</v>
      </c>
      <c r="AA1985" s="19" t="n">
        <v>0.292175178558789</v>
      </c>
      <c r="AB1985" s="19" t="n">
        <v>0.0608092976828877</v>
      </c>
      <c r="AC1985" s="19" t="n">
        <v>0.393353113457731</v>
      </c>
      <c r="AD1985" s="19" t="n">
        <v>0.203510479148318</v>
      </c>
      <c r="AE1985" s="19"/>
      <c r="AF1985" s="19" t="n">
        <v>0.0754010163419411</v>
      </c>
      <c r="AG1985" s="19" t="n">
        <v>0.121873148650068</v>
      </c>
      <c r="AH1985" s="19" t="n">
        <v>0.0858243140324095</v>
      </c>
      <c r="AI1985" s="19"/>
      <c r="AJ1985" s="19" t="n">
        <v>0.0432462839852471</v>
      </c>
      <c r="AK1985" s="19" t="n">
        <v>0.0778666736362455</v>
      </c>
      <c r="AL1985" s="19" t="n">
        <v>0</v>
      </c>
      <c r="AM1985" s="19" t="n">
        <v>0</v>
      </c>
      <c r="AN1985" s="19" t="n">
        <v>0.173159637873671</v>
      </c>
      <c r="AO1985" s="19"/>
      <c r="AP1985" s="19" t="n">
        <v>0.0895320964586683</v>
      </c>
      <c r="AQ1985" s="19" t="n">
        <v>0.115607034148859</v>
      </c>
      <c r="AR1985" s="19" t="n">
        <v>0.0828604998914533</v>
      </c>
      <c r="AS1985" s="19" t="n">
        <v>0</v>
      </c>
      <c r="AT1985" s="19" t="n">
        <v>0</v>
      </c>
      <c r="AU1985" s="19"/>
      <c r="AV1985" s="19" t="n">
        <v>0.142442811632435</v>
      </c>
      <c r="AW1985" s="19" t="n">
        <v>0.0386429137596107</v>
      </c>
      <c r="AX1985" s="19" t="n">
        <v>0.116434272863753</v>
      </c>
      <c r="AY1985" s="19" t="n">
        <v>0.11148439442422</v>
      </c>
      <c r="AZ1985" s="19" t="n">
        <v>0</v>
      </c>
      <c r="BA1985" s="19" t="n">
        <v>0.159678308142207</v>
      </c>
      <c r="BB1985" s="19"/>
      <c r="BC1985" s="19" t="n">
        <v>0.122073876000919</v>
      </c>
      <c r="BD1985" s="19" t="n">
        <v>0.172947499614166</v>
      </c>
      <c r="BE1985" s="19" t="n">
        <v>0.0209951546899596</v>
      </c>
      <c r="BF1985" s="19" t="n">
        <v>0</v>
      </c>
      <c r="BG1985" s="19" t="s">
        <v>697</v>
      </c>
    </row>
    <row r="1986">
      <c r="B1986" t="s">
        <v>693</v>
      </c>
      <c r="C1986" s="19" t="n">
        <v>0.0537104818673622</v>
      </c>
      <c r="D1986" s="19" t="n">
        <v>0.0629863380140611</v>
      </c>
      <c r="E1986" s="19" t="n">
        <v>0.0443143224155644</v>
      </c>
      <c r="F1986" s="19"/>
      <c r="G1986" s="19" t="n">
        <v>0.113123428724312</v>
      </c>
      <c r="H1986" s="19" t="n">
        <v>0.0594323806844175</v>
      </c>
      <c r="I1986" s="19" t="n">
        <v>0.0402378526962934</v>
      </c>
      <c r="J1986" s="19" t="n">
        <v>0</v>
      </c>
      <c r="K1986" s="19" t="n">
        <v>0.0894025930917165</v>
      </c>
      <c r="L1986" s="19" t="n">
        <v>0.0524384957279654</v>
      </c>
      <c r="M1986" s="19"/>
      <c r="N1986" s="19" t="n">
        <v>0.115738641089478</v>
      </c>
      <c r="O1986" s="19" t="n">
        <v>0</v>
      </c>
      <c r="P1986" s="19" t="n">
        <v>0.0284379382715893</v>
      </c>
      <c r="Q1986" s="19" t="n">
        <v>0.0784998016167321</v>
      </c>
      <c r="R1986" s="19"/>
      <c r="S1986" s="19" t="n">
        <v>0.0413984766498193</v>
      </c>
      <c r="T1986" s="19" t="n">
        <v>0.044842424003277</v>
      </c>
      <c r="U1986" s="19" t="n">
        <v>0</v>
      </c>
      <c r="V1986" s="19" t="n">
        <v>0</v>
      </c>
      <c r="W1986" s="19" t="n">
        <v>0</v>
      </c>
      <c r="X1986" s="19" t="n">
        <v>0.111998597835185</v>
      </c>
      <c r="Y1986" s="19" t="n">
        <v>0</v>
      </c>
      <c r="Z1986" s="19" t="n">
        <v>0.249732946477963</v>
      </c>
      <c r="AA1986" s="19" t="n">
        <v>0.0561737476176256</v>
      </c>
      <c r="AB1986" s="19" t="n">
        <v>0.0565313347885295</v>
      </c>
      <c r="AC1986" s="19" t="n">
        <v>0</v>
      </c>
      <c r="AD1986" s="19" t="n">
        <v>0.294385516515055</v>
      </c>
      <c r="AE1986" s="19"/>
      <c r="AF1986" s="19" t="n">
        <v>0.0748671286936179</v>
      </c>
      <c r="AG1986" s="19" t="n">
        <v>0.0223039315818143</v>
      </c>
      <c r="AH1986" s="19" t="n">
        <v>0.0380540561711293</v>
      </c>
      <c r="AI1986" s="19"/>
      <c r="AJ1986" s="19" t="n">
        <v>0.0572865314762942</v>
      </c>
      <c r="AK1986" s="19" t="n">
        <v>0.0315989301317421</v>
      </c>
      <c r="AL1986" s="19" t="n">
        <v>0</v>
      </c>
      <c r="AM1986" s="19" t="n">
        <v>0</v>
      </c>
      <c r="AN1986" s="19" t="n">
        <v>0</v>
      </c>
      <c r="AO1986" s="19"/>
      <c r="AP1986" s="19" t="n">
        <v>0</v>
      </c>
      <c r="AQ1986" s="19" t="n">
        <v>0.0662182657869889</v>
      </c>
      <c r="AR1986" s="19" t="n">
        <v>0</v>
      </c>
      <c r="AS1986" s="19" t="n">
        <v>0.0495928572083177</v>
      </c>
      <c r="AT1986" s="19" t="n">
        <v>0.13501074786253</v>
      </c>
      <c r="AU1986" s="19"/>
      <c r="AV1986" s="19" t="n">
        <v>0.0274961587313822</v>
      </c>
      <c r="AW1986" s="19" t="n">
        <v>0</v>
      </c>
      <c r="AX1986" s="19" t="n">
        <v>0.060807227961252</v>
      </c>
      <c r="AY1986" s="19" t="n">
        <v>0.116285257300144</v>
      </c>
      <c r="AZ1986" s="19" t="n">
        <v>0.177910783954786</v>
      </c>
      <c r="BA1986" s="19" t="n">
        <v>0</v>
      </c>
      <c r="BB1986" s="19"/>
      <c r="BC1986" s="19" t="n">
        <v>0</v>
      </c>
      <c r="BD1986" s="19" t="n">
        <v>0.0580952423584868</v>
      </c>
      <c r="BE1986" s="19" t="n">
        <v>0.0703523983845036</v>
      </c>
      <c r="BF1986" s="19" t="n">
        <v>0.073208312854332</v>
      </c>
      <c r="BG1986" s="19" t="s">
        <v>697</v>
      </c>
    </row>
    <row r="1987">
      <c r="B1987" t="s">
        <v>100</v>
      </c>
      <c r="C1987" s="19" t="n">
        <v>0.0602756478271869</v>
      </c>
      <c r="D1987" s="19" t="n">
        <v>0.0658393209994653</v>
      </c>
      <c r="E1987" s="19" t="n">
        <v>0.0546398165424357</v>
      </c>
      <c r="F1987" s="19"/>
      <c r="G1987" s="19" t="n">
        <v>0</v>
      </c>
      <c r="H1987" s="19" t="n">
        <v>0.0884843805983538</v>
      </c>
      <c r="I1987" s="19" t="n">
        <v>0.029640439849137</v>
      </c>
      <c r="J1987" s="19" t="n">
        <v>0.121651629067969</v>
      </c>
      <c r="K1987" s="19" t="n">
        <v>0</v>
      </c>
      <c r="L1987" s="19" t="n">
        <v>0.0796766992232694</v>
      </c>
      <c r="M1987" s="19"/>
      <c r="N1987" s="19" t="n">
        <v>0.033600681650129</v>
      </c>
      <c r="O1987" s="19" t="n">
        <v>0.0555175541271702</v>
      </c>
      <c r="P1987" s="19" t="n">
        <v>0.0521522737102844</v>
      </c>
      <c r="Q1987" s="19" t="n">
        <v>0.089745517073555</v>
      </c>
      <c r="R1987" s="19"/>
      <c r="S1987" s="19" t="n">
        <v>0.0567389068534384</v>
      </c>
      <c r="T1987" s="19" t="n">
        <v>0.0881417251647605</v>
      </c>
      <c r="U1987" s="19" t="n">
        <v>0.18007390722688</v>
      </c>
      <c r="V1987" s="19" t="n">
        <v>0</v>
      </c>
      <c r="W1987" s="19" t="n">
        <v>0</v>
      </c>
      <c r="X1987" s="19" t="n">
        <v>0</v>
      </c>
      <c r="Y1987" s="19" t="n">
        <v>0</v>
      </c>
      <c r="Z1987" s="19" t="n">
        <v>0.183960969147583</v>
      </c>
      <c r="AA1987" s="19" t="n">
        <v>0.114688025160547</v>
      </c>
      <c r="AB1987" s="19" t="n">
        <v>0.0752775045670621</v>
      </c>
      <c r="AC1987" s="19" t="n">
        <v>0</v>
      </c>
      <c r="AD1987" s="19" t="n">
        <v>0</v>
      </c>
      <c r="AE1987" s="19"/>
      <c r="AF1987" s="19" t="n">
        <v>0.0326052762374095</v>
      </c>
      <c r="AG1987" s="19" t="n">
        <v>0.0662565398338714</v>
      </c>
      <c r="AH1987" s="19" t="n">
        <v>0.118814702638222</v>
      </c>
      <c r="AI1987" s="19"/>
      <c r="AJ1987" s="19" t="n">
        <v>0.0379905082097318</v>
      </c>
      <c r="AK1987" s="19" t="n">
        <v>0.0813585326794695</v>
      </c>
      <c r="AL1987" s="19" t="n">
        <v>0.121567686213753</v>
      </c>
      <c r="AM1987" s="19" t="n">
        <v>0</v>
      </c>
      <c r="AN1987" s="19" t="n">
        <v>0.0530005975293702</v>
      </c>
      <c r="AO1987" s="19"/>
      <c r="AP1987" s="19" t="n">
        <v>0.0436400818274473</v>
      </c>
      <c r="AQ1987" s="19" t="n">
        <v>0.0216252427729217</v>
      </c>
      <c r="AR1987" s="19" t="n">
        <v>0.0910738798817813</v>
      </c>
      <c r="AS1987" s="19" t="n">
        <v>0.0469409575249888</v>
      </c>
      <c r="AT1987" s="19" t="n">
        <v>0.201007300417105</v>
      </c>
      <c r="AU1987" s="19"/>
      <c r="AV1987" s="19" t="n">
        <v>0.0249829118616831</v>
      </c>
      <c r="AW1987" s="19" t="n">
        <v>0</v>
      </c>
      <c r="AX1987" s="19" t="n">
        <v>0</v>
      </c>
      <c r="AY1987" s="19" t="n">
        <v>0.0842045677413945</v>
      </c>
      <c r="AZ1987" s="19" t="n">
        <v>0.155820175708123</v>
      </c>
      <c r="BA1987" s="19" t="n">
        <v>0.226892962409786</v>
      </c>
      <c r="BB1987" s="19"/>
      <c r="BC1987" s="19" t="n">
        <v>0.0860557776604727</v>
      </c>
      <c r="BD1987" s="19" t="n">
        <v>0.0203837322781355</v>
      </c>
      <c r="BE1987" s="19" t="n">
        <v>0.0556999854048713</v>
      </c>
      <c r="BF1987" s="19" t="n">
        <v>0</v>
      </c>
      <c r="BG1987" s="19" t="s">
        <v>697</v>
      </c>
    </row>
    <row r="1988">
      <c r="C1988" s="19"/>
      <c r="D1988" s="19"/>
      <c r="E1988" s="19"/>
      <c r="F1988" s="19"/>
      <c r="G1988" s="19"/>
      <c r="H1988" s="19"/>
      <c r="I1988" s="19"/>
      <c r="J1988" s="19"/>
      <c r="K1988" s="19"/>
      <c r="L1988" s="19"/>
      <c r="M1988" s="19"/>
      <c r="N1988" s="19"/>
      <c r="O1988" s="19"/>
      <c r="P1988" s="19"/>
      <c r="Q1988" s="19"/>
      <c r="R1988" s="19"/>
      <c r="S1988" s="19"/>
      <c r="T1988" s="19"/>
      <c r="U1988" s="19"/>
      <c r="V1988" s="19"/>
      <c r="W1988" s="19"/>
      <c r="X1988" s="19"/>
      <c r="Y1988" s="19"/>
      <c r="Z1988" s="19"/>
      <c r="AA1988" s="19"/>
      <c r="AB1988" s="19"/>
      <c r="AC1988" s="19"/>
      <c r="AD1988" s="19"/>
      <c r="AE1988" s="19"/>
      <c r="AF1988" s="19"/>
      <c r="AG1988" s="19"/>
      <c r="AH1988" s="19"/>
      <c r="AI1988" s="19"/>
      <c r="AJ1988" s="19"/>
      <c r="AK1988" s="19"/>
      <c r="AL1988" s="19"/>
      <c r="AM1988" s="19"/>
      <c r="AN1988" s="19"/>
      <c r="AO1988" s="19"/>
      <c r="AP1988" s="19"/>
      <c r="AQ1988" s="19"/>
      <c r="AR1988" s="19"/>
      <c r="AS1988" s="19"/>
      <c r="AT1988" s="19"/>
      <c r="AU1988" s="19"/>
      <c r="AV1988" s="19"/>
      <c r="AW1988" s="19"/>
      <c r="AX1988" s="19"/>
      <c r="AY1988" s="19"/>
      <c r="AZ1988" s="19"/>
      <c r="BA1988" s="19"/>
      <c r="BB1988" s="19"/>
      <c r="BC1988" s="19"/>
      <c r="BD1988" s="19"/>
      <c r="BE1988" s="19"/>
      <c r="BF1988" s="19"/>
      <c r="BG1988" s="19"/>
    </row>
    <row r="1989">
      <c r="B1989" s="7" t="s">
        <v>705</v>
      </c>
      <c r="C1989" s="19"/>
      <c r="D1989" s="19"/>
      <c r="E1989" s="19"/>
      <c r="F1989" s="19"/>
      <c r="G1989" s="19"/>
      <c r="H1989" s="19"/>
      <c r="I1989" s="19"/>
      <c r="J1989" s="19"/>
      <c r="K1989" s="19"/>
      <c r="L1989" s="19"/>
      <c r="M1989" s="19"/>
      <c r="N1989" s="19"/>
      <c r="O1989" s="19"/>
      <c r="P1989" s="19"/>
      <c r="Q1989" s="19"/>
      <c r="R1989" s="19"/>
      <c r="S1989" s="19"/>
      <c r="T1989" s="19"/>
      <c r="U1989" s="19"/>
      <c r="V1989" s="19"/>
      <c r="W1989" s="19"/>
      <c r="X1989" s="19"/>
      <c r="Y1989" s="19"/>
      <c r="Z1989" s="19"/>
      <c r="AA1989" s="19"/>
      <c r="AB1989" s="19"/>
      <c r="AC1989" s="19"/>
      <c r="AD1989" s="19"/>
      <c r="AE1989" s="19"/>
      <c r="AF1989" s="19"/>
      <c r="AG1989" s="19"/>
      <c r="AH1989" s="19"/>
      <c r="AI1989" s="19"/>
      <c r="AJ1989" s="19"/>
      <c r="AK1989" s="19"/>
      <c r="AL1989" s="19"/>
      <c r="AM1989" s="19"/>
      <c r="AN1989" s="19"/>
      <c r="AO1989" s="19"/>
      <c r="AP1989" s="19"/>
      <c r="AQ1989" s="19"/>
      <c r="AR1989" s="19"/>
      <c r="AS1989" s="19"/>
      <c r="AT1989" s="19"/>
      <c r="AU1989" s="19"/>
      <c r="AV1989" s="19"/>
      <c r="AW1989" s="19"/>
      <c r="AX1989" s="19"/>
      <c r="AY1989" s="19"/>
      <c r="AZ1989" s="19"/>
      <c r="BA1989" s="19"/>
      <c r="BB1989" s="19"/>
      <c r="BC1989" s="19"/>
      <c r="BD1989" s="19"/>
      <c r="BE1989" s="19"/>
      <c r="BF1989" s="19"/>
      <c r="BG1989" s="19"/>
    </row>
    <row r="1990">
      <c r="B1990" s="26" t="s">
        <v>331</v>
      </c>
      <c r="C1990" s="19"/>
      <c r="D1990" s="19"/>
      <c r="E1990" s="19"/>
      <c r="F1990" s="19"/>
      <c r="G1990" s="19"/>
      <c r="H1990" s="19"/>
      <c r="I1990" s="19"/>
      <c r="J1990" s="19"/>
      <c r="K1990" s="19"/>
      <c r="L1990" s="19"/>
      <c r="M1990" s="19"/>
      <c r="N1990" s="19"/>
      <c r="O1990" s="19"/>
      <c r="P1990" s="19"/>
      <c r="Q1990" s="19"/>
      <c r="R1990" s="19"/>
      <c r="S1990" s="19"/>
      <c r="T1990" s="19"/>
      <c r="U1990" s="19"/>
      <c r="V1990" s="19"/>
      <c r="W1990" s="19"/>
      <c r="X1990" s="19"/>
      <c r="Y1990" s="19"/>
      <c r="Z1990" s="19"/>
      <c r="AA1990" s="19"/>
      <c r="AB1990" s="19"/>
      <c r="AC1990" s="19"/>
      <c r="AD1990" s="19"/>
      <c r="AE1990" s="19"/>
      <c r="AF1990" s="19"/>
      <c r="AG1990" s="19"/>
      <c r="AH1990" s="19"/>
      <c r="AI1990" s="19"/>
      <c r="AJ1990" s="19"/>
      <c r="AK1990" s="19"/>
      <c r="AL1990" s="19"/>
      <c r="AM1990" s="19"/>
      <c r="AN1990" s="19"/>
      <c r="AO1990" s="19"/>
      <c r="AP1990" s="19"/>
      <c r="AQ1990" s="19"/>
      <c r="AR1990" s="19"/>
      <c r="AS1990" s="19"/>
      <c r="AT1990" s="19"/>
      <c r="AU1990" s="19"/>
      <c r="AV1990" s="19"/>
      <c r="AW1990" s="19"/>
      <c r="AX1990" s="19"/>
      <c r="AY1990" s="19"/>
      <c r="AZ1990" s="19"/>
      <c r="BA1990" s="19"/>
      <c r="BB1990" s="19"/>
      <c r="BC1990" s="19"/>
      <c r="BD1990" s="19"/>
      <c r="BE1990" s="19"/>
      <c r="BF1990" s="19"/>
      <c r="BG1990" s="19"/>
    </row>
    <row r="1991">
      <c r="B1991" t="s">
        <v>688</v>
      </c>
      <c r="C1991" s="19" t="n">
        <v>0.212638815795846</v>
      </c>
      <c r="D1991" s="19" t="n">
        <v>0.174866956217687</v>
      </c>
      <c r="E1991" s="19" t="n">
        <v>0.236099438322065</v>
      </c>
      <c r="F1991" s="19"/>
      <c r="G1991" s="19" t="n">
        <v>0.241100329636712</v>
      </c>
      <c r="H1991" s="19" t="n">
        <v>0.217751871455428</v>
      </c>
      <c r="I1991" s="19" t="n">
        <v>0.158813787549523</v>
      </c>
      <c r="J1991" s="19" t="n">
        <v>0.123239931812285</v>
      </c>
      <c r="K1991" s="19" t="n">
        <v>0.275723073415423</v>
      </c>
      <c r="L1991" s="19" t="n">
        <v>0.277031117857773</v>
      </c>
      <c r="M1991" s="19"/>
      <c r="N1991" s="19" t="n">
        <v>0.214411945571415</v>
      </c>
      <c r="O1991" s="19" t="n">
        <v>0.0854539904026641</v>
      </c>
      <c r="P1991" s="19" t="n">
        <v>0.24002761570864</v>
      </c>
      <c r="Q1991" s="19" t="n">
        <v>0.29193142987445</v>
      </c>
      <c r="R1991" s="19"/>
      <c r="S1991" s="19" t="n">
        <v>0.289897036394454</v>
      </c>
      <c r="T1991" s="19" t="n">
        <v>0.162275380697274</v>
      </c>
      <c r="U1991" s="19" t="n">
        <v>0</v>
      </c>
      <c r="V1991" s="19" t="n">
        <v>0</v>
      </c>
      <c r="W1991" s="19" t="n">
        <v>0.135708213084676</v>
      </c>
      <c r="X1991" s="19" t="n">
        <v>0.190647006336822</v>
      </c>
      <c r="Y1991" s="19" t="n">
        <v>0.498012626029306</v>
      </c>
      <c r="Z1991" s="19" t="n">
        <v>0</v>
      </c>
      <c r="AA1991" s="19" t="n">
        <v>0.215405683401344</v>
      </c>
      <c r="AB1991" s="19" t="n">
        <v>0.230685651912043</v>
      </c>
      <c r="AC1991" s="19" t="n">
        <v>0.173074933160551</v>
      </c>
      <c r="AD1991" s="19" t="n">
        <v>0.490387630981864</v>
      </c>
      <c r="AE1991" s="19"/>
      <c r="AF1991" s="19" t="n">
        <v>0.30283039310345</v>
      </c>
      <c r="AG1991" s="19" t="n">
        <v>0.0989965938764676</v>
      </c>
      <c r="AH1991" s="19" t="n">
        <v>0.0929651103600991</v>
      </c>
      <c r="AI1991" s="19"/>
      <c r="AJ1991" s="19" t="n">
        <v>0.304319329904093</v>
      </c>
      <c r="AK1991" s="19" t="n">
        <v>0.137419727546734</v>
      </c>
      <c r="AL1991" s="19" t="n">
        <v>0</v>
      </c>
      <c r="AM1991" s="19" t="n">
        <v>0</v>
      </c>
      <c r="AN1991" s="19" t="n">
        <v>0</v>
      </c>
      <c r="AO1991" s="19"/>
      <c r="AP1991" s="19" t="n">
        <v>0.331826939601852</v>
      </c>
      <c r="AQ1991" s="19" t="n">
        <v>0.150250020611305</v>
      </c>
      <c r="AR1991" s="19" t="n">
        <v>0.17199194392968</v>
      </c>
      <c r="AS1991" s="19" t="n">
        <v>0.224636811849247</v>
      </c>
      <c r="AT1991" s="19" t="n">
        <v>0.258181141225566</v>
      </c>
      <c r="AU1991" s="19"/>
      <c r="AV1991" s="19" t="n">
        <v>0.201984531333577</v>
      </c>
      <c r="AW1991" s="19" t="n">
        <v>0.277135928675122</v>
      </c>
      <c r="AX1991" s="19" t="n">
        <v>0.0748007098350122</v>
      </c>
      <c r="AY1991" s="19" t="n">
        <v>0.311401724858026</v>
      </c>
      <c r="AZ1991" s="19" t="n">
        <v>0.185124219450829</v>
      </c>
      <c r="BA1991" s="19" t="n">
        <v>0</v>
      </c>
      <c r="BB1991" s="19"/>
      <c r="BC1991" s="19" t="n">
        <v>0.32438526544814</v>
      </c>
      <c r="BD1991" s="19" t="n">
        <v>0.219748273840826</v>
      </c>
      <c r="BE1991" s="19" t="n">
        <v>0.10821375114656</v>
      </c>
      <c r="BF1991" s="19" t="n">
        <v>0.199986113702793</v>
      </c>
      <c r="BG1991" s="19" t="n">
        <v>0</v>
      </c>
    </row>
    <row r="1992">
      <c r="B1992" t="s">
        <v>689</v>
      </c>
      <c r="C1992" s="19" t="n">
        <v>0.188515437288998</v>
      </c>
      <c r="D1992" s="19" t="n">
        <v>0.251293129467789</v>
      </c>
      <c r="E1992" s="19" t="n">
        <v>0.130576200526851</v>
      </c>
      <c r="F1992" s="19"/>
      <c r="G1992" s="19" t="n">
        <v>0.197355062714275</v>
      </c>
      <c r="H1992" s="19" t="n">
        <v>0.224812570232294</v>
      </c>
      <c r="I1992" s="19" t="n">
        <v>0.0936020738663609</v>
      </c>
      <c r="J1992" s="19" t="n">
        <v>0.108862080731875</v>
      </c>
      <c r="K1992" s="19" t="n">
        <v>0.252737897781847</v>
      </c>
      <c r="L1992" s="19" t="n">
        <v>0.282898447032442</v>
      </c>
      <c r="M1992" s="19"/>
      <c r="N1992" s="19" t="n">
        <v>0.0881362379545801</v>
      </c>
      <c r="O1992" s="19" t="n">
        <v>0.312185507488317</v>
      </c>
      <c r="P1992" s="19" t="n">
        <v>0.172384719540557</v>
      </c>
      <c r="Q1992" s="19" t="n">
        <v>0.200375283921129</v>
      </c>
      <c r="R1992" s="19"/>
      <c r="S1992" s="19" t="n">
        <v>0.401786590088915</v>
      </c>
      <c r="T1992" s="19" t="n">
        <v>0.160984873216468</v>
      </c>
      <c r="U1992" s="19" t="n">
        <v>0.253894701816123</v>
      </c>
      <c r="V1992" s="19" t="n">
        <v>0.172775514448542</v>
      </c>
      <c r="W1992" s="19" t="n">
        <v>0.295237815434093</v>
      </c>
      <c r="X1992" s="19" t="n">
        <v>0</v>
      </c>
      <c r="Y1992" s="19" t="n">
        <v>0.157883578817513</v>
      </c>
      <c r="Z1992" s="19" t="n">
        <v>0</v>
      </c>
      <c r="AA1992" s="19" t="n">
        <v>0.128200823286878</v>
      </c>
      <c r="AB1992" s="19" t="n">
        <v>0.459311240812568</v>
      </c>
      <c r="AC1992" s="19" t="n">
        <v>0</v>
      </c>
      <c r="AD1992" s="19" t="n">
        <v>0.220066411643216</v>
      </c>
      <c r="AE1992" s="19"/>
      <c r="AF1992" s="19" t="n">
        <v>0.189246626320726</v>
      </c>
      <c r="AG1992" s="19" t="n">
        <v>0.180830858617704</v>
      </c>
      <c r="AH1992" s="19" t="n">
        <v>0.34734463998834</v>
      </c>
      <c r="AI1992" s="19"/>
      <c r="AJ1992" s="19" t="n">
        <v>0.197180412020752</v>
      </c>
      <c r="AK1992" s="19" t="n">
        <v>0.175877830038468</v>
      </c>
      <c r="AL1992" s="19" t="n">
        <v>0.265424613690036</v>
      </c>
      <c r="AM1992" s="19" t="n">
        <v>0</v>
      </c>
      <c r="AN1992" s="19" t="n">
        <v>0.365260611546853</v>
      </c>
      <c r="AO1992" s="19"/>
      <c r="AP1992" s="19" t="n">
        <v>0.170182558937114</v>
      </c>
      <c r="AQ1992" s="19" t="n">
        <v>0.159664010422067</v>
      </c>
      <c r="AR1992" s="19" t="n">
        <v>0.463269419910224</v>
      </c>
      <c r="AS1992" s="19" t="n">
        <v>0.0934179032999334</v>
      </c>
      <c r="AT1992" s="19" t="n">
        <v>0.319998928114888</v>
      </c>
      <c r="AU1992" s="19"/>
      <c r="AV1992" s="19" t="n">
        <v>0.128273175350841</v>
      </c>
      <c r="AW1992" s="19" t="n">
        <v>0.218919579373216</v>
      </c>
      <c r="AX1992" s="19" t="n">
        <v>0.291846395456813</v>
      </c>
      <c r="AY1992" s="19" t="n">
        <v>0.0735540135715456</v>
      </c>
      <c r="AZ1992" s="19" t="n">
        <v>0.22944956982979</v>
      </c>
      <c r="BA1992" s="19" t="n">
        <v>0.445214590590638</v>
      </c>
      <c r="BB1992" s="19"/>
      <c r="BC1992" s="19" t="n">
        <v>0.135883182260707</v>
      </c>
      <c r="BD1992" s="19" t="n">
        <v>0.174482225410652</v>
      </c>
      <c r="BE1992" s="19" t="n">
        <v>0.19007651906783</v>
      </c>
      <c r="BF1992" s="19" t="n">
        <v>0.186413814163636</v>
      </c>
      <c r="BG1992" s="19" t="n">
        <v>1</v>
      </c>
    </row>
    <row r="1993">
      <c r="B1993" t="s">
        <v>690</v>
      </c>
      <c r="C1993" s="19" t="n">
        <v>0.248157154117836</v>
      </c>
      <c r="D1993" s="19" t="n">
        <v>0.274391623349559</v>
      </c>
      <c r="E1993" s="19" t="n">
        <v>0.226809778449611</v>
      </c>
      <c r="F1993" s="19"/>
      <c r="G1993" s="19" t="n">
        <v>0.252256228104645</v>
      </c>
      <c r="H1993" s="19" t="n">
        <v>0.227630517709858</v>
      </c>
      <c r="I1993" s="19" t="n">
        <v>0.220614703705859</v>
      </c>
      <c r="J1993" s="19" t="n">
        <v>0.138041538630423</v>
      </c>
      <c r="K1993" s="19" t="n">
        <v>0.28641001926875</v>
      </c>
      <c r="L1993" s="19" t="n">
        <v>0.380099251290284</v>
      </c>
      <c r="M1993" s="19"/>
      <c r="N1993" s="19" t="n">
        <v>0.274199781446561</v>
      </c>
      <c r="O1993" s="19" t="n">
        <v>0.260373577933216</v>
      </c>
      <c r="P1993" s="19" t="n">
        <v>0.272724196678571</v>
      </c>
      <c r="Q1993" s="19" t="n">
        <v>0.194052489734057</v>
      </c>
      <c r="R1993" s="19"/>
      <c r="S1993" s="19" t="n">
        <v>0.205146359379187</v>
      </c>
      <c r="T1993" s="19" t="n">
        <v>0.303215682473141</v>
      </c>
      <c r="U1993" s="19" t="n">
        <v>0.249319543390138</v>
      </c>
      <c r="V1993" s="19" t="n">
        <v>0.509134001464165</v>
      </c>
      <c r="W1993" s="19" t="n">
        <v>0.434199019444349</v>
      </c>
      <c r="X1993" s="19" t="n">
        <v>0.203443235801551</v>
      </c>
      <c r="Y1993" s="19" t="n">
        <v>0</v>
      </c>
      <c r="Z1993" s="19" t="n">
        <v>0</v>
      </c>
      <c r="AA1993" s="19" t="n">
        <v>0.120109519248931</v>
      </c>
      <c r="AB1993" s="19" t="n">
        <v>0.203429746222667</v>
      </c>
      <c r="AC1993" s="19" t="n">
        <v>0.65251141375121</v>
      </c>
      <c r="AD1993" s="19" t="n">
        <v>0</v>
      </c>
      <c r="AE1993" s="19"/>
      <c r="AF1993" s="19" t="n">
        <v>0.184961819212592</v>
      </c>
      <c r="AG1993" s="19" t="n">
        <v>0.320294503541556</v>
      </c>
      <c r="AH1993" s="19" t="n">
        <v>0.215402138653837</v>
      </c>
      <c r="AI1993" s="19"/>
      <c r="AJ1993" s="19" t="n">
        <v>0.213966674534474</v>
      </c>
      <c r="AK1993" s="19" t="n">
        <v>0.324092391200668</v>
      </c>
      <c r="AL1993" s="19" t="n">
        <v>0.401164928304044</v>
      </c>
      <c r="AM1993" s="19" t="n">
        <v>0</v>
      </c>
      <c r="AN1993" s="19" t="n">
        <v>0.087586893971801</v>
      </c>
      <c r="AO1993" s="19"/>
      <c r="AP1993" s="19" t="n">
        <v>0.154368729684357</v>
      </c>
      <c r="AQ1993" s="19" t="n">
        <v>0.346151298391063</v>
      </c>
      <c r="AR1993" s="19" t="n">
        <v>0.278615466228938</v>
      </c>
      <c r="AS1993" s="19" t="n">
        <v>0.172052323382526</v>
      </c>
      <c r="AT1993" s="19" t="n">
        <v>0.171812970747259</v>
      </c>
      <c r="AU1993" s="19"/>
      <c r="AV1993" s="19" t="n">
        <v>0.337529717007984</v>
      </c>
      <c r="AW1993" s="19" t="n">
        <v>0.152533144134689</v>
      </c>
      <c r="AX1993" s="19" t="n">
        <v>0.401937470793225</v>
      </c>
      <c r="AY1993" s="19" t="n">
        <v>0.135468025743019</v>
      </c>
      <c r="AZ1993" s="19" t="n">
        <v>0.123195450876583</v>
      </c>
      <c r="BA1993" s="19" t="n">
        <v>0.131465342520494</v>
      </c>
      <c r="BB1993" s="19"/>
      <c r="BC1993" s="19" t="n">
        <v>0.241222562607314</v>
      </c>
      <c r="BD1993" s="19" t="n">
        <v>0.292645578124689</v>
      </c>
      <c r="BE1993" s="19" t="n">
        <v>0.234490810552415</v>
      </c>
      <c r="BF1993" s="19" t="n">
        <v>0.328732080980932</v>
      </c>
      <c r="BG1993" s="19" t="n">
        <v>0</v>
      </c>
    </row>
    <row r="1994">
      <c r="B1994" t="s">
        <v>691</v>
      </c>
      <c r="C1994" s="19" t="n">
        <v>0.213323466862903</v>
      </c>
      <c r="D1994" s="19" t="n">
        <v>0.14119279889238</v>
      </c>
      <c r="E1994" s="19" t="n">
        <v>0.287167272645706</v>
      </c>
      <c r="F1994" s="19"/>
      <c r="G1994" s="19" t="n">
        <v>0.180961905770849</v>
      </c>
      <c r="H1994" s="19" t="n">
        <v>0.208796520634181</v>
      </c>
      <c r="I1994" s="19" t="n">
        <v>0.311345012933159</v>
      </c>
      <c r="J1994" s="19" t="n">
        <v>0.398267518653562</v>
      </c>
      <c r="K1994" s="19" t="n">
        <v>0.135991783597883</v>
      </c>
      <c r="L1994" s="19" t="n">
        <v>0</v>
      </c>
      <c r="M1994" s="19"/>
      <c r="N1994" s="19" t="n">
        <v>0.271219405219094</v>
      </c>
      <c r="O1994" s="19" t="n">
        <v>0.146672600676112</v>
      </c>
      <c r="P1994" s="19" t="n">
        <v>0.23674848374288</v>
      </c>
      <c r="Q1994" s="19" t="n">
        <v>0.191973798693102</v>
      </c>
      <c r="R1994" s="19"/>
      <c r="S1994" s="19" t="n">
        <v>0.103170014137444</v>
      </c>
      <c r="T1994" s="19" t="n">
        <v>0.290693910078153</v>
      </c>
      <c r="U1994" s="19" t="n">
        <v>0.259939897134317</v>
      </c>
      <c r="V1994" s="19" t="n">
        <v>0.197827642415874</v>
      </c>
      <c r="W1994" s="19" t="n">
        <v>0</v>
      </c>
      <c r="X1994" s="19" t="n">
        <v>0.478532767163812</v>
      </c>
      <c r="Y1994" s="19" t="n">
        <v>0.131787512129839</v>
      </c>
      <c r="Z1994" s="19" t="n">
        <v>0</v>
      </c>
      <c r="AA1994" s="19" t="n">
        <v>0.239047445228541</v>
      </c>
      <c r="AB1994" s="19" t="n">
        <v>0.106573361052722</v>
      </c>
      <c r="AC1994" s="19" t="n">
        <v>0.174413653088239</v>
      </c>
      <c r="AD1994" s="19" t="n">
        <v>0.28954595737492</v>
      </c>
      <c r="AE1994" s="19"/>
      <c r="AF1994" s="19" t="n">
        <v>0.150028352626509</v>
      </c>
      <c r="AG1994" s="19" t="n">
        <v>0.278122879432903</v>
      </c>
      <c r="AH1994" s="19" t="n">
        <v>0.24099896449111</v>
      </c>
      <c r="AI1994" s="19"/>
      <c r="AJ1994" s="19" t="n">
        <v>0.118120232748749</v>
      </c>
      <c r="AK1994" s="19" t="n">
        <v>0.117059069053279</v>
      </c>
      <c r="AL1994" s="19" t="n">
        <v>0.333410458005921</v>
      </c>
      <c r="AM1994" s="19" t="n">
        <v>1</v>
      </c>
      <c r="AN1994" s="19" t="n">
        <v>0.547152494481346</v>
      </c>
      <c r="AO1994" s="19"/>
      <c r="AP1994" s="19" t="n">
        <v>0.149929442716872</v>
      </c>
      <c r="AQ1994" s="19" t="n">
        <v>0.165723944041803</v>
      </c>
      <c r="AR1994" s="19" t="n">
        <v>0.0861231699311575</v>
      </c>
      <c r="AS1994" s="19" t="n">
        <v>0.39761725321115</v>
      </c>
      <c r="AT1994" s="19" t="n">
        <v>0.250006959912287</v>
      </c>
      <c r="AU1994" s="19"/>
      <c r="AV1994" s="19" t="n">
        <v>0.186055629270663</v>
      </c>
      <c r="AW1994" s="19" t="n">
        <v>0.0570285233582875</v>
      </c>
      <c r="AX1994" s="19" t="n">
        <v>0.0841703028769632</v>
      </c>
      <c r="AY1994" s="19" t="n">
        <v>0.395604559525463</v>
      </c>
      <c r="AZ1994" s="19" t="n">
        <v>0.462230759842798</v>
      </c>
      <c r="BA1994" s="19" t="n">
        <v>0.278305573118376</v>
      </c>
      <c r="BB1994" s="19"/>
      <c r="BC1994" s="19" t="n">
        <v>0.261883449930764</v>
      </c>
      <c r="BD1994" s="19" t="n">
        <v>0.224324459966159</v>
      </c>
      <c r="BE1994" s="19" t="n">
        <v>0.256368186248319</v>
      </c>
      <c r="BF1994" s="19" t="n">
        <v>0.0585004119719051</v>
      </c>
      <c r="BG1994" s="19" t="n">
        <v>0</v>
      </c>
    </row>
    <row r="1995">
      <c r="B1995" t="s">
        <v>692</v>
      </c>
      <c r="C1995" s="19" t="n">
        <v>0.0578566826953601</v>
      </c>
      <c r="D1995" s="19" t="n">
        <v>0.067725465397602</v>
      </c>
      <c r="E1995" s="19" t="n">
        <v>0.0492259025391077</v>
      </c>
      <c r="F1995" s="19"/>
      <c r="G1995" s="19" t="n">
        <v>0.128326473773519</v>
      </c>
      <c r="H1995" s="19" t="n">
        <v>0.121008519968239</v>
      </c>
      <c r="I1995" s="19" t="n">
        <v>0.125733083926074</v>
      </c>
      <c r="J1995" s="19" t="n">
        <v>0</v>
      </c>
      <c r="K1995" s="19" t="n">
        <v>0</v>
      </c>
      <c r="L1995" s="19" t="n">
        <v>0</v>
      </c>
      <c r="M1995" s="19"/>
      <c r="N1995" s="19" t="n">
        <v>0.053091509029141</v>
      </c>
      <c r="O1995" s="19" t="n">
        <v>0.114420456169343</v>
      </c>
      <c r="P1995" s="19" t="n">
        <v>0.0370750634410482</v>
      </c>
      <c r="Q1995" s="19" t="n">
        <v>0.0330546444214072</v>
      </c>
      <c r="R1995" s="19"/>
      <c r="S1995" s="19" t="n">
        <v>0</v>
      </c>
      <c r="T1995" s="19" t="n">
        <v>0.082830153534964</v>
      </c>
      <c r="U1995" s="19" t="n">
        <v>0</v>
      </c>
      <c r="V1995" s="19" t="n">
        <v>0.120262841671419</v>
      </c>
      <c r="W1995" s="19" t="n">
        <v>0.134854952036882</v>
      </c>
      <c r="X1995" s="19" t="n">
        <v>0.127376990697814</v>
      </c>
      <c r="Y1995" s="19" t="n">
        <v>0</v>
      </c>
      <c r="Z1995" s="19" t="n">
        <v>0</v>
      </c>
      <c r="AA1995" s="19" t="n">
        <v>0.0543456171679496</v>
      </c>
      <c r="AB1995" s="19" t="n">
        <v>0</v>
      </c>
      <c r="AC1995" s="19" t="n">
        <v>0</v>
      </c>
      <c r="AD1995" s="19" t="n">
        <v>0</v>
      </c>
      <c r="AE1995" s="19"/>
      <c r="AF1995" s="19" t="n">
        <v>0.0380525319908517</v>
      </c>
      <c r="AG1995" s="19" t="n">
        <v>0.0770293442611385</v>
      </c>
      <c r="AH1995" s="19" t="n">
        <v>0</v>
      </c>
      <c r="AI1995" s="19"/>
      <c r="AJ1995" s="19" t="n">
        <v>0.0246622243626415</v>
      </c>
      <c r="AK1995" s="19" t="n">
        <v>0.146090270266402</v>
      </c>
      <c r="AL1995" s="19" t="n">
        <v>0</v>
      </c>
      <c r="AM1995" s="19" t="n">
        <v>0</v>
      </c>
      <c r="AN1995" s="19" t="n">
        <v>0</v>
      </c>
      <c r="AO1995" s="19"/>
      <c r="AP1995" s="19" t="n">
        <v>0</v>
      </c>
      <c r="AQ1995" s="19" t="n">
        <v>0.10602626377049</v>
      </c>
      <c r="AR1995" s="19" t="n">
        <v>0</v>
      </c>
      <c r="AS1995" s="19" t="n">
        <v>0.0562060145343062</v>
      </c>
      <c r="AT1995" s="19" t="n">
        <v>0</v>
      </c>
      <c r="AU1995" s="19"/>
      <c r="AV1995" s="19" t="n">
        <v>0.0823671951573573</v>
      </c>
      <c r="AW1995" s="19" t="n">
        <v>0.0565101030783697</v>
      </c>
      <c r="AX1995" s="19" t="n">
        <v>0.147245121037987</v>
      </c>
      <c r="AY1995" s="19" t="n">
        <v>0.0442546643611278</v>
      </c>
      <c r="AZ1995" s="19" t="n">
        <v>0</v>
      </c>
      <c r="BA1995" s="19" t="n">
        <v>0</v>
      </c>
      <c r="BB1995" s="19"/>
      <c r="BC1995" s="19" t="n">
        <v>0</v>
      </c>
      <c r="BD1995" s="19" t="n">
        <v>0.0456295680235685</v>
      </c>
      <c r="BE1995" s="19" t="n">
        <v>0.1161460971922</v>
      </c>
      <c r="BF1995" s="19" t="n">
        <v>0.105413535955216</v>
      </c>
      <c r="BG1995" s="19" t="n">
        <v>0</v>
      </c>
    </row>
    <row r="1996">
      <c r="B1996" t="s">
        <v>598</v>
      </c>
      <c r="C1996" s="19" t="n">
        <v>0.025783519035521</v>
      </c>
      <c r="D1996" s="19" t="n">
        <v>0.0356084016089271</v>
      </c>
      <c r="E1996" s="19" t="n">
        <v>0.0166529475748808</v>
      </c>
      <c r="F1996" s="19"/>
      <c r="G1996" s="19" t="n">
        <v>0</v>
      </c>
      <c r="H1996" s="19" t="n">
        <v>0</v>
      </c>
      <c r="I1996" s="19" t="n">
        <v>0.0437600839141502</v>
      </c>
      <c r="J1996" s="19" t="n">
        <v>0.092902171683644</v>
      </c>
      <c r="K1996" s="19" t="n">
        <v>0</v>
      </c>
      <c r="L1996" s="19" t="n">
        <v>0</v>
      </c>
      <c r="M1996" s="19"/>
      <c r="N1996" s="19" t="n">
        <v>0.0307354840459571</v>
      </c>
      <c r="O1996" s="19" t="n">
        <v>0.0393853784689907</v>
      </c>
      <c r="P1996" s="19" t="n">
        <v>0</v>
      </c>
      <c r="Q1996" s="19" t="n">
        <v>0.0296653861493909</v>
      </c>
      <c r="R1996" s="19"/>
      <c r="S1996" s="19" t="n">
        <v>0</v>
      </c>
      <c r="T1996" s="19" t="n">
        <v>0</v>
      </c>
      <c r="U1996" s="19" t="n">
        <v>0</v>
      </c>
      <c r="V1996" s="19" t="n">
        <v>0</v>
      </c>
      <c r="W1996" s="19" t="n">
        <v>0</v>
      </c>
      <c r="X1996" s="19" t="n">
        <v>0</v>
      </c>
      <c r="Y1996" s="19" t="n">
        <v>0.136913490940537</v>
      </c>
      <c r="Z1996" s="19" t="n">
        <v>1</v>
      </c>
      <c r="AA1996" s="19" t="n">
        <v>0</v>
      </c>
      <c r="AB1996" s="19" t="n">
        <v>0</v>
      </c>
      <c r="AC1996" s="19" t="n">
        <v>0</v>
      </c>
      <c r="AD1996" s="19" t="n">
        <v>0</v>
      </c>
      <c r="AE1996" s="19"/>
      <c r="AF1996" s="19" t="n">
        <v>0.0450420091694371</v>
      </c>
      <c r="AG1996" s="19" t="n">
        <v>0</v>
      </c>
      <c r="AH1996" s="19" t="n">
        <v>0.103289146506613</v>
      </c>
      <c r="AI1996" s="19"/>
      <c r="AJ1996" s="19" t="n">
        <v>0.0460836255451808</v>
      </c>
      <c r="AK1996" s="19" t="n">
        <v>0.0320861303629311</v>
      </c>
      <c r="AL1996" s="19" t="n">
        <v>0</v>
      </c>
      <c r="AM1996" s="19" t="n">
        <v>0</v>
      </c>
      <c r="AN1996" s="19" t="n">
        <v>0</v>
      </c>
      <c r="AO1996" s="19"/>
      <c r="AP1996" s="19" t="n">
        <v>0.0466387343267913</v>
      </c>
      <c r="AQ1996" s="19" t="n">
        <v>0.0232867836785489</v>
      </c>
      <c r="AR1996" s="19" t="n">
        <v>0</v>
      </c>
      <c r="AS1996" s="19" t="n">
        <v>0</v>
      </c>
      <c r="AT1996" s="19" t="n">
        <v>0</v>
      </c>
      <c r="AU1996" s="19"/>
      <c r="AV1996" s="19" t="n">
        <v>0</v>
      </c>
      <c r="AW1996" s="19" t="n">
        <v>0.0942260217608027</v>
      </c>
      <c r="AX1996" s="19" t="n">
        <v>0</v>
      </c>
      <c r="AY1996" s="19" t="n">
        <v>0.0397170119408186</v>
      </c>
      <c r="AZ1996" s="19" t="n">
        <v>0</v>
      </c>
      <c r="BA1996" s="19" t="n">
        <v>0</v>
      </c>
      <c r="BB1996" s="19"/>
      <c r="BC1996" s="19" t="n">
        <v>0</v>
      </c>
      <c r="BD1996" s="19" t="n">
        <v>0</v>
      </c>
      <c r="BE1996" s="19" t="n">
        <v>0.0305615530893133</v>
      </c>
      <c r="BF1996" s="19" t="n">
        <v>0.120954043225519</v>
      </c>
      <c r="BG1996" s="19" t="n">
        <v>0</v>
      </c>
    </row>
    <row r="1997">
      <c r="B1997" t="s">
        <v>693</v>
      </c>
      <c r="C1997" s="19" t="n">
        <v>0.0177344838918774</v>
      </c>
      <c r="D1997" s="19" t="n">
        <v>0.0190100595465223</v>
      </c>
      <c r="E1997" s="19" t="n">
        <v>0.0167924163221463</v>
      </c>
      <c r="F1997" s="19"/>
      <c r="G1997" s="19" t="n">
        <v>0</v>
      </c>
      <c r="H1997" s="19" t="n">
        <v>0</v>
      </c>
      <c r="I1997" s="19" t="n">
        <v>0</v>
      </c>
      <c r="J1997" s="19" t="n">
        <v>0.0449936334228125</v>
      </c>
      <c r="K1997" s="19" t="n">
        <v>0</v>
      </c>
      <c r="L1997" s="19" t="n">
        <v>0.0599711838195008</v>
      </c>
      <c r="M1997" s="19"/>
      <c r="N1997" s="19" t="n">
        <v>0.0335498252346061</v>
      </c>
      <c r="O1997" s="19" t="n">
        <v>0</v>
      </c>
      <c r="P1997" s="19" t="n">
        <v>0</v>
      </c>
      <c r="Q1997" s="19" t="n">
        <v>0.0299138343129847</v>
      </c>
      <c r="R1997" s="19"/>
      <c r="S1997" s="19" t="n">
        <v>0</v>
      </c>
      <c r="T1997" s="19" t="n">
        <v>0</v>
      </c>
      <c r="U1997" s="19" t="n">
        <v>0</v>
      </c>
      <c r="V1997" s="19" t="n">
        <v>0</v>
      </c>
      <c r="W1997" s="19" t="n">
        <v>0</v>
      </c>
      <c r="X1997" s="19" t="n">
        <v>0</v>
      </c>
      <c r="Y1997" s="19" t="n">
        <v>0.0754027920828041</v>
      </c>
      <c r="Z1997" s="19" t="n">
        <v>0</v>
      </c>
      <c r="AA1997" s="19" t="n">
        <v>0.057543211991212</v>
      </c>
      <c r="AB1997" s="19" t="n">
        <v>0</v>
      </c>
      <c r="AC1997" s="19" t="n">
        <v>0</v>
      </c>
      <c r="AD1997" s="19" t="n">
        <v>0</v>
      </c>
      <c r="AE1997" s="19"/>
      <c r="AF1997" s="19" t="n">
        <v>0.0458607112248069</v>
      </c>
      <c r="AG1997" s="19" t="n">
        <v>0</v>
      </c>
      <c r="AH1997" s="19" t="n">
        <v>0</v>
      </c>
      <c r="AI1997" s="19"/>
      <c r="AJ1997" s="19" t="n">
        <v>0.0469212604475407</v>
      </c>
      <c r="AK1997" s="19" t="n">
        <v>0</v>
      </c>
      <c r="AL1997" s="19" t="n">
        <v>0</v>
      </c>
      <c r="AM1997" s="19" t="n">
        <v>0</v>
      </c>
      <c r="AN1997" s="19" t="n">
        <v>0</v>
      </c>
      <c r="AO1997" s="19"/>
      <c r="AP1997" s="19" t="n">
        <v>0.0461839594241885</v>
      </c>
      <c r="AQ1997" s="19" t="n">
        <v>0</v>
      </c>
      <c r="AR1997" s="19" t="n">
        <v>0</v>
      </c>
      <c r="AS1997" s="19" t="n">
        <v>0.0560696937228372</v>
      </c>
      <c r="AT1997" s="19" t="n">
        <v>0</v>
      </c>
      <c r="AU1997" s="19"/>
      <c r="AV1997" s="19" t="n">
        <v>0</v>
      </c>
      <c r="AW1997" s="19" t="n">
        <v>0.0959387126266719</v>
      </c>
      <c r="AX1997" s="19" t="n">
        <v>0</v>
      </c>
      <c r="AY1997" s="19" t="n">
        <v>0</v>
      </c>
      <c r="AZ1997" s="19" t="n">
        <v>0</v>
      </c>
      <c r="BA1997" s="19" t="n">
        <v>0</v>
      </c>
      <c r="BB1997" s="19"/>
      <c r="BC1997" s="19" t="n">
        <v>0.0366255397530746</v>
      </c>
      <c r="BD1997" s="19" t="n">
        <v>0</v>
      </c>
      <c r="BE1997" s="19" t="n">
        <v>0.0319340768411408</v>
      </c>
      <c r="BF1997" s="19" t="n">
        <v>0</v>
      </c>
      <c r="BG1997" s="19" t="n">
        <v>0</v>
      </c>
    </row>
    <row r="1998">
      <c r="B1998" t="s">
        <v>100</v>
      </c>
      <c r="C1998" s="19" t="n">
        <v>0.0359904403116576</v>
      </c>
      <c r="D1998" s="19" t="n">
        <v>0.0359115655195338</v>
      </c>
      <c r="E1998" s="19" t="n">
        <v>0.0366760436196321</v>
      </c>
      <c r="F1998" s="19"/>
      <c r="G1998" s="19" t="n">
        <v>0</v>
      </c>
      <c r="H1998" s="19" t="n">
        <v>0</v>
      </c>
      <c r="I1998" s="19" t="n">
        <v>0.046131254104874</v>
      </c>
      <c r="J1998" s="19" t="n">
        <v>0.093693125065399</v>
      </c>
      <c r="K1998" s="19" t="n">
        <v>0.0491372259360965</v>
      </c>
      <c r="L1998" s="19" t="n">
        <v>0</v>
      </c>
      <c r="M1998" s="19"/>
      <c r="N1998" s="19" t="n">
        <v>0.0346558114986453</v>
      </c>
      <c r="O1998" s="19" t="n">
        <v>0.0415084888613573</v>
      </c>
      <c r="P1998" s="19" t="n">
        <v>0.0410399208883022</v>
      </c>
      <c r="Q1998" s="19" t="n">
        <v>0.0290331328934793</v>
      </c>
      <c r="R1998" s="19"/>
      <c r="S1998" s="19" t="n">
        <v>0</v>
      </c>
      <c r="T1998" s="19" t="n">
        <v>0</v>
      </c>
      <c r="U1998" s="19" t="n">
        <v>0.236845857659421</v>
      </c>
      <c r="V1998" s="19" t="n">
        <v>0</v>
      </c>
      <c r="W1998" s="19" t="n">
        <v>0</v>
      </c>
      <c r="X1998" s="19" t="n">
        <v>0</v>
      </c>
      <c r="Y1998" s="19" t="n">
        <v>0</v>
      </c>
      <c r="Z1998" s="19" t="n">
        <v>0</v>
      </c>
      <c r="AA1998" s="19" t="n">
        <v>0.185347699675144</v>
      </c>
      <c r="AB1998" s="19" t="n">
        <v>0</v>
      </c>
      <c r="AC1998" s="19" t="n">
        <v>0</v>
      </c>
      <c r="AD1998" s="19" t="n">
        <v>0</v>
      </c>
      <c r="AE1998" s="19"/>
      <c r="AF1998" s="19" t="n">
        <v>0.0439775563516274</v>
      </c>
      <c r="AG1998" s="19" t="n">
        <v>0.0447258202702306</v>
      </c>
      <c r="AH1998" s="19" t="n">
        <v>0</v>
      </c>
      <c r="AI1998" s="19"/>
      <c r="AJ1998" s="19" t="n">
        <v>0.0487462404365692</v>
      </c>
      <c r="AK1998" s="19" t="n">
        <v>0.0673745815315174</v>
      </c>
      <c r="AL1998" s="19" t="n">
        <v>0</v>
      </c>
      <c r="AM1998" s="19" t="n">
        <v>0</v>
      </c>
      <c r="AN1998" s="19" t="n">
        <v>0</v>
      </c>
      <c r="AO1998" s="19"/>
      <c r="AP1998" s="19" t="n">
        <v>0.100869635308825</v>
      </c>
      <c r="AQ1998" s="19" t="n">
        <v>0.0488976790847235</v>
      </c>
      <c r="AR1998" s="19" t="n">
        <v>0</v>
      </c>
      <c r="AS1998" s="19" t="n">
        <v>0</v>
      </c>
      <c r="AT1998" s="19" t="n">
        <v>0</v>
      </c>
      <c r="AU1998" s="19"/>
      <c r="AV1998" s="19" t="n">
        <v>0.0637897518795774</v>
      </c>
      <c r="AW1998" s="19" t="n">
        <v>0.0477079869928404</v>
      </c>
      <c r="AX1998" s="19" t="n">
        <v>0</v>
      </c>
      <c r="AY1998" s="19" t="n">
        <v>0</v>
      </c>
      <c r="AZ1998" s="19" t="n">
        <v>0</v>
      </c>
      <c r="BA1998" s="19" t="n">
        <v>0.145014493770492</v>
      </c>
      <c r="BB1998" s="19"/>
      <c r="BC1998" s="19" t="n">
        <v>0</v>
      </c>
      <c r="BD1998" s="19" t="n">
        <v>0.0431698946341066</v>
      </c>
      <c r="BE1998" s="19" t="n">
        <v>0.0322090058622216</v>
      </c>
      <c r="BF1998" s="19" t="n">
        <v>0</v>
      </c>
      <c r="BG1998" s="19" t="n">
        <v>0</v>
      </c>
    </row>
    <row r="1999">
      <c r="C1999" s="19"/>
      <c r="D1999" s="19"/>
      <c r="E1999" s="19"/>
      <c r="F1999" s="19"/>
      <c r="G1999" s="19"/>
      <c r="H1999" s="19"/>
      <c r="I1999" s="19"/>
      <c r="J1999" s="19"/>
      <c r="K1999" s="19"/>
      <c r="L1999" s="19"/>
      <c r="M1999" s="19"/>
      <c r="N1999" s="19"/>
      <c r="O1999" s="19"/>
      <c r="P1999" s="19"/>
      <c r="Q1999" s="19"/>
      <c r="R1999" s="19"/>
      <c r="S1999" s="19"/>
      <c r="T1999" s="19"/>
      <c r="U1999" s="19"/>
      <c r="V1999" s="19"/>
      <c r="W1999" s="19"/>
      <c r="X1999" s="19"/>
      <c r="Y1999" s="19"/>
      <c r="Z1999" s="19"/>
      <c r="AA1999" s="19"/>
      <c r="AB1999" s="19"/>
      <c r="AC1999" s="19"/>
      <c r="AD1999" s="19"/>
      <c r="AE1999" s="19"/>
      <c r="AF1999" s="19"/>
      <c r="AG1999" s="19"/>
      <c r="AH1999" s="19"/>
      <c r="AI1999" s="19"/>
      <c r="AJ1999" s="19"/>
      <c r="AK1999" s="19"/>
      <c r="AL1999" s="19"/>
      <c r="AM1999" s="19"/>
      <c r="AN1999" s="19"/>
      <c r="AO1999" s="19"/>
      <c r="AP1999" s="19"/>
      <c r="AQ1999" s="19"/>
      <c r="AR1999" s="19"/>
      <c r="AS1999" s="19"/>
      <c r="AT1999" s="19"/>
      <c r="AU1999" s="19"/>
      <c r="AV1999" s="19"/>
      <c r="AW1999" s="19"/>
      <c r="AX1999" s="19"/>
      <c r="AY1999" s="19"/>
      <c r="AZ1999" s="19"/>
      <c r="BA1999" s="19"/>
      <c r="BB1999" s="19"/>
      <c r="BC1999" s="19"/>
      <c r="BD1999" s="19"/>
      <c r="BE1999" s="19"/>
      <c r="BF1999" s="19"/>
      <c r="BG1999" s="19"/>
    </row>
    <row r="2000">
      <c r="B2000" s="7" t="s">
        <v>706</v>
      </c>
      <c r="C2000" s="19"/>
      <c r="D2000" s="19"/>
      <c r="E2000" s="19"/>
      <c r="F2000" s="19"/>
      <c r="G2000" s="19"/>
      <c r="H2000" s="19"/>
      <c r="I2000" s="19"/>
      <c r="J2000" s="19"/>
      <c r="K2000" s="19"/>
      <c r="L2000" s="19"/>
      <c r="M2000" s="19"/>
      <c r="N2000" s="19"/>
      <c r="O2000" s="19"/>
      <c r="P2000" s="19"/>
      <c r="Q2000" s="19"/>
      <c r="R2000" s="19"/>
      <c r="S2000" s="19"/>
      <c r="T2000" s="19"/>
      <c r="U2000" s="19"/>
      <c r="V2000" s="19"/>
      <c r="W2000" s="19"/>
      <c r="X2000" s="19"/>
      <c r="Y2000" s="19"/>
      <c r="Z2000" s="19"/>
      <c r="AA2000" s="19"/>
      <c r="AB2000" s="19"/>
      <c r="AC2000" s="19"/>
      <c r="AD2000" s="19"/>
      <c r="AE2000" s="19"/>
      <c r="AF2000" s="19"/>
      <c r="AG2000" s="19"/>
      <c r="AH2000" s="19"/>
      <c r="AI2000" s="19"/>
      <c r="AJ2000" s="19"/>
      <c r="AK2000" s="19"/>
      <c r="AL2000" s="19"/>
      <c r="AM2000" s="19"/>
      <c r="AN2000" s="19"/>
      <c r="AO2000" s="19"/>
      <c r="AP2000" s="19"/>
      <c r="AQ2000" s="19"/>
      <c r="AR2000" s="19"/>
      <c r="AS2000" s="19"/>
      <c r="AT2000" s="19"/>
      <c r="AU2000" s="19"/>
      <c r="AV2000" s="19"/>
      <c r="AW2000" s="19"/>
      <c r="AX2000" s="19"/>
      <c r="AY2000" s="19"/>
      <c r="AZ2000" s="19"/>
      <c r="BA2000" s="19"/>
      <c r="BB2000" s="19"/>
      <c r="BC2000" s="19"/>
      <c r="BD2000" s="19"/>
      <c r="BE2000" s="19"/>
      <c r="BF2000" s="19"/>
      <c r="BG2000" s="19"/>
    </row>
    <row r="2001">
      <c r="B2001" s="26" t="s">
        <v>331</v>
      </c>
      <c r="C2001" s="19"/>
      <c r="D2001" s="19"/>
      <c r="E2001" s="19"/>
      <c r="F2001" s="19"/>
      <c r="G2001" s="19"/>
      <c r="H2001" s="19"/>
      <c r="I2001" s="19"/>
      <c r="J2001" s="19"/>
      <c r="K2001" s="19"/>
      <c r="L2001" s="19"/>
      <c r="M2001" s="19"/>
      <c r="N2001" s="19"/>
      <c r="O2001" s="19"/>
      <c r="P2001" s="19"/>
      <c r="Q2001" s="19"/>
      <c r="R2001" s="19"/>
      <c r="S2001" s="19"/>
      <c r="T2001" s="19"/>
      <c r="U2001" s="19"/>
      <c r="V2001" s="19"/>
      <c r="W2001" s="19"/>
      <c r="X2001" s="19"/>
      <c r="Y2001" s="19"/>
      <c r="Z2001" s="19"/>
      <c r="AA2001" s="19"/>
      <c r="AB2001" s="19"/>
      <c r="AC2001" s="19"/>
      <c r="AD2001" s="19"/>
      <c r="AE2001" s="19"/>
      <c r="AF2001" s="19"/>
      <c r="AG2001" s="19"/>
      <c r="AH2001" s="19"/>
      <c r="AI2001" s="19"/>
      <c r="AJ2001" s="19"/>
      <c r="AK2001" s="19"/>
      <c r="AL2001" s="19"/>
      <c r="AM2001" s="19"/>
      <c r="AN2001" s="19"/>
      <c r="AO2001" s="19"/>
      <c r="AP2001" s="19"/>
      <c r="AQ2001" s="19"/>
      <c r="AR2001" s="19"/>
      <c r="AS2001" s="19"/>
      <c r="AT2001" s="19"/>
      <c r="AU2001" s="19"/>
      <c r="AV2001" s="19"/>
      <c r="AW2001" s="19"/>
      <c r="AX2001" s="19"/>
      <c r="AY2001" s="19"/>
      <c r="AZ2001" s="19"/>
      <c r="BA2001" s="19"/>
      <c r="BB2001" s="19"/>
      <c r="BC2001" s="19"/>
      <c r="BD2001" s="19"/>
      <c r="BE2001" s="19"/>
      <c r="BF2001" s="19"/>
      <c r="BG2001" s="19"/>
    </row>
    <row r="2002">
      <c r="B2002" t="s">
        <v>688</v>
      </c>
      <c r="C2002" s="19" t="n">
        <v>0.0203757137601645</v>
      </c>
      <c r="D2002" s="19" t="n">
        <v>0.0422863584606937</v>
      </c>
      <c r="E2002" s="19" t="n">
        <v>0</v>
      </c>
      <c r="F2002" s="19"/>
      <c r="G2002" s="19" t="n">
        <v>0</v>
      </c>
      <c r="H2002" s="19" t="n">
        <v>0</v>
      </c>
      <c r="I2002" s="19" t="n">
        <v>0.102319126850076</v>
      </c>
      <c r="J2002" s="19" t="n">
        <v>0</v>
      </c>
      <c r="K2002" s="19" t="n">
        <v>0</v>
      </c>
      <c r="L2002" s="19" t="n">
        <v>0</v>
      </c>
      <c r="M2002" s="19"/>
      <c r="N2002" s="19" t="n">
        <v>0.0369140799737094</v>
      </c>
      <c r="O2002" s="19" t="n">
        <v>0</v>
      </c>
      <c r="P2002" s="19" t="n">
        <v>0</v>
      </c>
      <c r="Q2002" s="19" t="n">
        <v>0.0449474161452935</v>
      </c>
      <c r="R2002" s="19"/>
      <c r="S2002" s="19" t="n">
        <v>0</v>
      </c>
      <c r="T2002" s="19" t="n">
        <v>0.0741298797033577</v>
      </c>
      <c r="U2002" s="19" t="n">
        <v>0</v>
      </c>
      <c r="V2002" s="19" t="n">
        <v>0</v>
      </c>
      <c r="W2002" s="19" t="n">
        <v>0</v>
      </c>
      <c r="X2002" s="19" t="n">
        <v>0</v>
      </c>
      <c r="Y2002" s="19" t="n">
        <v>0</v>
      </c>
      <c r="Z2002" s="19" t="n">
        <v>0</v>
      </c>
      <c r="AA2002" s="19" t="n">
        <v>0.0863071103448347</v>
      </c>
      <c r="AB2002" s="19" t="n">
        <v>0</v>
      </c>
      <c r="AC2002" s="19" t="n">
        <v>0</v>
      </c>
      <c r="AD2002" s="19" t="n">
        <v>0</v>
      </c>
      <c r="AE2002" s="19"/>
      <c r="AF2002" s="19" t="n">
        <v>0.0301953482312023</v>
      </c>
      <c r="AG2002" s="19" t="n">
        <v>0.023912876194839</v>
      </c>
      <c r="AH2002" s="19" t="n">
        <v>0</v>
      </c>
      <c r="AI2002" s="19"/>
      <c r="AJ2002" s="19" t="n">
        <v>0</v>
      </c>
      <c r="AK2002" s="19" t="n">
        <v>0.0396716759869397</v>
      </c>
      <c r="AL2002" s="19" t="n">
        <v>0</v>
      </c>
      <c r="AM2002" s="19" t="s">
        <v>697</v>
      </c>
      <c r="AN2002" s="19" t="n">
        <v>0</v>
      </c>
      <c r="AO2002" s="19"/>
      <c r="AP2002" s="19" t="n">
        <v>0</v>
      </c>
      <c r="AQ2002" s="19" t="n">
        <v>0.0288352692618345</v>
      </c>
      <c r="AR2002" s="19" t="n">
        <v>0.146323815673045</v>
      </c>
      <c r="AS2002" s="19" t="n">
        <v>0</v>
      </c>
      <c r="AT2002" s="19" t="n">
        <v>0</v>
      </c>
      <c r="AU2002" s="19"/>
      <c r="AV2002" s="19" t="n">
        <v>0.0337662344716405</v>
      </c>
      <c r="AW2002" s="19" t="n">
        <v>0</v>
      </c>
      <c r="AX2002" s="19" t="n">
        <v>0.133399965047301</v>
      </c>
      <c r="AY2002" s="19" t="n">
        <v>0</v>
      </c>
      <c r="AZ2002" s="19" t="n">
        <v>0</v>
      </c>
      <c r="BA2002" s="19" t="n">
        <v>0</v>
      </c>
      <c r="BB2002" s="19"/>
      <c r="BC2002" s="19" t="n">
        <v>0.0392604881891125</v>
      </c>
      <c r="BD2002" s="19" t="n">
        <v>0</v>
      </c>
      <c r="BE2002" s="19" t="n">
        <v>0</v>
      </c>
      <c r="BF2002" s="19" t="n">
        <v>0.0825525804195274</v>
      </c>
      <c r="BG2002" s="19" t="n">
        <v>0</v>
      </c>
    </row>
    <row r="2003">
      <c r="B2003" t="s">
        <v>689</v>
      </c>
      <c r="C2003" s="19" t="n">
        <v>0.0298932140711395</v>
      </c>
      <c r="D2003" s="19" t="n">
        <v>0.0620383256573707</v>
      </c>
      <c r="E2003" s="19" t="n">
        <v>0</v>
      </c>
      <c r="F2003" s="19"/>
      <c r="G2003" s="19" t="n">
        <v>0.0596798186855926</v>
      </c>
      <c r="H2003" s="19" t="n">
        <v>0</v>
      </c>
      <c r="I2003" s="19" t="n">
        <v>0.0591364979946972</v>
      </c>
      <c r="J2003" s="19" t="n">
        <v>0.0432464656740525</v>
      </c>
      <c r="K2003" s="19" t="n">
        <v>0</v>
      </c>
      <c r="L2003" s="19" t="n">
        <v>0</v>
      </c>
      <c r="M2003" s="19"/>
      <c r="N2003" s="19" t="n">
        <v>0.0324456391301576</v>
      </c>
      <c r="O2003" s="19" t="n">
        <v>0.0342213756686606</v>
      </c>
      <c r="P2003" s="19" t="n">
        <v>0.0524590412239415</v>
      </c>
      <c r="Q2003" s="19" t="n">
        <v>0</v>
      </c>
      <c r="R2003" s="19"/>
      <c r="S2003" s="19" t="n">
        <v>0</v>
      </c>
      <c r="T2003" s="19" t="n">
        <v>0.06663141635625</v>
      </c>
      <c r="U2003" s="19" t="n">
        <v>0.0752777887380911</v>
      </c>
      <c r="V2003" s="19" t="n">
        <v>0.192468409594555</v>
      </c>
      <c r="W2003" s="19" t="n">
        <v>0</v>
      </c>
      <c r="X2003" s="19" t="n">
        <v>0</v>
      </c>
      <c r="Y2003" s="19" t="n">
        <v>0</v>
      </c>
      <c r="Z2003" s="19" t="n">
        <v>0</v>
      </c>
      <c r="AA2003" s="19" t="n">
        <v>0</v>
      </c>
      <c r="AB2003" s="19" t="n">
        <v>0</v>
      </c>
      <c r="AC2003" s="19" t="n">
        <v>0</v>
      </c>
      <c r="AD2003" s="19" t="n">
        <v>0</v>
      </c>
      <c r="AE2003" s="19"/>
      <c r="AF2003" s="19" t="n">
        <v>0</v>
      </c>
      <c r="AG2003" s="19" t="n">
        <v>0.0508837288052173</v>
      </c>
      <c r="AH2003" s="19" t="n">
        <v>0</v>
      </c>
      <c r="AI2003" s="19"/>
      <c r="AJ2003" s="19" t="n">
        <v>0.0263357024362513</v>
      </c>
      <c r="AK2003" s="19" t="n">
        <v>0</v>
      </c>
      <c r="AL2003" s="19" t="n">
        <v>0</v>
      </c>
      <c r="AM2003" s="19" t="s">
        <v>697</v>
      </c>
      <c r="AN2003" s="19" t="n">
        <v>0.0916095032560396</v>
      </c>
      <c r="AO2003" s="19"/>
      <c r="AP2003" s="19" t="n">
        <v>0</v>
      </c>
      <c r="AQ2003" s="19" t="n">
        <v>0</v>
      </c>
      <c r="AR2003" s="19" t="n">
        <v>0</v>
      </c>
      <c r="AS2003" s="19" t="n">
        <v>0.0917342174392166</v>
      </c>
      <c r="AT2003" s="19" t="n">
        <v>0</v>
      </c>
      <c r="AU2003" s="19"/>
      <c r="AV2003" s="19" t="n">
        <v>0.0296788395980994</v>
      </c>
      <c r="AW2003" s="19" t="n">
        <v>0.0493360008040811</v>
      </c>
      <c r="AX2003" s="19" t="n">
        <v>0</v>
      </c>
      <c r="AY2003" s="19" t="n">
        <v>0.07447915163961</v>
      </c>
      <c r="AZ2003" s="19" t="n">
        <v>0</v>
      </c>
      <c r="BA2003" s="19" t="n">
        <v>0</v>
      </c>
      <c r="BB2003" s="19"/>
      <c r="BC2003" s="19" t="n">
        <v>0.0681694277292897</v>
      </c>
      <c r="BD2003" s="19" t="n">
        <v>0</v>
      </c>
      <c r="BE2003" s="19" t="n">
        <v>0</v>
      </c>
      <c r="BF2003" s="19" t="n">
        <v>0.0977864193030484</v>
      </c>
      <c r="BG2003" s="19" t="n">
        <v>0</v>
      </c>
    </row>
    <row r="2004">
      <c r="B2004" t="s">
        <v>690</v>
      </c>
      <c r="C2004" s="19" t="n">
        <v>0.0384578274095735</v>
      </c>
      <c r="D2004" s="19" t="n">
        <v>0.0451341222129189</v>
      </c>
      <c r="E2004" s="19" t="n">
        <v>0.0327309949090958</v>
      </c>
      <c r="F2004" s="19"/>
      <c r="G2004" s="19" t="n">
        <v>0.130740941586731</v>
      </c>
      <c r="H2004" s="19" t="n">
        <v>0.109932764343194</v>
      </c>
      <c r="I2004" s="19" t="n">
        <v>0.0371881806133901</v>
      </c>
      <c r="J2004" s="19" t="n">
        <v>0</v>
      </c>
      <c r="K2004" s="19" t="n">
        <v>0</v>
      </c>
      <c r="L2004" s="19" t="n">
        <v>0</v>
      </c>
      <c r="M2004" s="19"/>
      <c r="N2004" s="19" t="n">
        <v>0.0274972504016222</v>
      </c>
      <c r="O2004" s="19" t="n">
        <v>0.0774059004833839</v>
      </c>
      <c r="P2004" s="19" t="n">
        <v>0</v>
      </c>
      <c r="Q2004" s="19" t="n">
        <v>0.0423836024425041</v>
      </c>
      <c r="R2004" s="19"/>
      <c r="S2004" s="19" t="n">
        <v>0.129227544305397</v>
      </c>
      <c r="T2004" s="19" t="n">
        <v>0</v>
      </c>
      <c r="U2004" s="19" t="n">
        <v>0</v>
      </c>
      <c r="V2004" s="19" t="n">
        <v>0.160801269124277</v>
      </c>
      <c r="W2004" s="19" t="n">
        <v>0</v>
      </c>
      <c r="X2004" s="19" t="n">
        <v>0.155194688717661</v>
      </c>
      <c r="Y2004" s="19" t="n">
        <v>0</v>
      </c>
      <c r="Z2004" s="19" t="n">
        <v>0</v>
      </c>
      <c r="AA2004" s="19" t="n">
        <v>0</v>
      </c>
      <c r="AB2004" s="19" t="n">
        <v>0</v>
      </c>
      <c r="AC2004" s="19" t="n">
        <v>0.0628087116884978</v>
      </c>
      <c r="AD2004" s="19" t="n">
        <v>0</v>
      </c>
      <c r="AE2004" s="19"/>
      <c r="AF2004" s="19" t="n">
        <v>0.0269262260149627</v>
      </c>
      <c r="AG2004" s="19" t="n">
        <v>0.0464576066404384</v>
      </c>
      <c r="AH2004" s="19" t="n">
        <v>0</v>
      </c>
      <c r="AI2004" s="19"/>
      <c r="AJ2004" s="19" t="n">
        <v>0.0334418604876343</v>
      </c>
      <c r="AK2004" s="19" t="n">
        <v>0.0666793122141402</v>
      </c>
      <c r="AL2004" s="19" t="n">
        <v>0</v>
      </c>
      <c r="AM2004" s="19" t="s">
        <v>697</v>
      </c>
      <c r="AN2004" s="19" t="n">
        <v>0</v>
      </c>
      <c r="AO2004" s="19"/>
      <c r="AP2004" s="19" t="n">
        <v>0.0901421666198136</v>
      </c>
      <c r="AQ2004" s="19" t="n">
        <v>0.0615277640582214</v>
      </c>
      <c r="AR2004" s="19" t="n">
        <v>0</v>
      </c>
      <c r="AS2004" s="19" t="n">
        <v>0</v>
      </c>
      <c r="AT2004" s="19" t="n">
        <v>0</v>
      </c>
      <c r="AU2004" s="19"/>
      <c r="AV2004" s="19" t="n">
        <v>0.0720492979913134</v>
      </c>
      <c r="AW2004" s="19" t="n">
        <v>0.0907147271832175</v>
      </c>
      <c r="AX2004" s="19" t="n">
        <v>0</v>
      </c>
      <c r="AY2004" s="19" t="n">
        <v>0</v>
      </c>
      <c r="AZ2004" s="19" t="n">
        <v>0</v>
      </c>
      <c r="BA2004" s="19" t="n">
        <v>0</v>
      </c>
      <c r="BB2004" s="19"/>
      <c r="BC2004" s="19" t="n">
        <v>0</v>
      </c>
      <c r="BD2004" s="19" t="n">
        <v>0.0842687894810472</v>
      </c>
      <c r="BE2004" s="19" t="n">
        <v>0</v>
      </c>
      <c r="BF2004" s="19" t="n">
        <v>0.0988887063380226</v>
      </c>
      <c r="BG2004" s="19" t="n">
        <v>0</v>
      </c>
    </row>
    <row r="2005">
      <c r="B2005" t="s">
        <v>691</v>
      </c>
      <c r="C2005" s="19" t="n">
        <v>0.0531240686291903</v>
      </c>
      <c r="D2005" s="19" t="n">
        <v>0.018513876028858</v>
      </c>
      <c r="E2005" s="19" t="n">
        <v>0.0716454270574156</v>
      </c>
      <c r="F2005" s="19"/>
      <c r="G2005" s="19" t="n">
        <v>0.123332436905701</v>
      </c>
      <c r="H2005" s="19" t="n">
        <v>0</v>
      </c>
      <c r="I2005" s="19" t="n">
        <v>0</v>
      </c>
      <c r="J2005" s="19" t="n">
        <v>0.032877799440681</v>
      </c>
      <c r="K2005" s="19" t="n">
        <v>0.14257446918188</v>
      </c>
      <c r="L2005" s="19" t="n">
        <v>0.0455427659520392</v>
      </c>
      <c r="M2005" s="19"/>
      <c r="N2005" s="19" t="n">
        <v>0</v>
      </c>
      <c r="O2005" s="19" t="n">
        <v>0.0984449268423432</v>
      </c>
      <c r="P2005" s="19" t="n">
        <v>0</v>
      </c>
      <c r="Q2005" s="19" t="n">
        <v>0.112626770349935</v>
      </c>
      <c r="R2005" s="19"/>
      <c r="S2005" s="19" t="n">
        <v>0.0990278883300258</v>
      </c>
      <c r="T2005" s="19" t="n">
        <v>0.0541840570574112</v>
      </c>
      <c r="U2005" s="19" t="n">
        <v>0</v>
      </c>
      <c r="V2005" s="19" t="n">
        <v>0</v>
      </c>
      <c r="W2005" s="19" t="n">
        <v>0</v>
      </c>
      <c r="X2005" s="19" t="n">
        <v>0.148407947948407</v>
      </c>
      <c r="Y2005" s="19" t="n">
        <v>0</v>
      </c>
      <c r="Z2005" s="19" t="n">
        <v>0</v>
      </c>
      <c r="AA2005" s="19" t="n">
        <v>0.15676917709331</v>
      </c>
      <c r="AB2005" s="19" t="n">
        <v>0.14174027284819</v>
      </c>
      <c r="AC2005" s="19" t="n">
        <v>0</v>
      </c>
      <c r="AD2005" s="19" t="n">
        <v>0</v>
      </c>
      <c r="AE2005" s="19"/>
      <c r="AF2005" s="19" t="n">
        <v>0.0478875527653414</v>
      </c>
      <c r="AG2005" s="19" t="n">
        <v>0.0171496181708604</v>
      </c>
      <c r="AH2005" s="19" t="n">
        <v>0.230688033678539</v>
      </c>
      <c r="AI2005" s="19"/>
      <c r="AJ2005" s="19" t="n">
        <v>0.0464666922224586</v>
      </c>
      <c r="AK2005" s="19" t="n">
        <v>0.0284513702923342</v>
      </c>
      <c r="AL2005" s="19" t="n">
        <v>0</v>
      </c>
      <c r="AM2005" s="19" t="s">
        <v>697</v>
      </c>
      <c r="AN2005" s="19" t="n">
        <v>0.15882961913851</v>
      </c>
      <c r="AO2005" s="19"/>
      <c r="AP2005" s="19" t="n">
        <v>0</v>
      </c>
      <c r="AQ2005" s="19" t="n">
        <v>0.0465542092028908</v>
      </c>
      <c r="AR2005" s="19" t="n">
        <v>0.106953066820197</v>
      </c>
      <c r="AS2005" s="19" t="n">
        <v>0</v>
      </c>
      <c r="AT2005" s="19" t="n">
        <v>0</v>
      </c>
      <c r="AU2005" s="19"/>
      <c r="AV2005" s="19" t="n">
        <v>0.0501188948335818</v>
      </c>
      <c r="AW2005" s="19" t="n">
        <v>0</v>
      </c>
      <c r="AX2005" s="19" t="n">
        <v>0</v>
      </c>
      <c r="AY2005" s="19" t="n">
        <v>0.113524569880143</v>
      </c>
      <c r="AZ2005" s="19" t="n">
        <v>0</v>
      </c>
      <c r="BA2005" s="19" t="n">
        <v>0.116315277825742</v>
      </c>
      <c r="BB2005" s="19"/>
      <c r="BC2005" s="19" t="n">
        <v>0.103654601788891</v>
      </c>
      <c r="BD2005" s="19" t="n">
        <v>0.0441231477528773</v>
      </c>
      <c r="BE2005" s="19" t="n">
        <v>0</v>
      </c>
      <c r="BF2005" s="19" t="n">
        <v>0</v>
      </c>
      <c r="BG2005" s="19" t="n">
        <v>0.220452819610706</v>
      </c>
    </row>
    <row r="2006">
      <c r="B2006" t="s">
        <v>692</v>
      </c>
      <c r="C2006" s="19" t="n">
        <v>0.0278280475937731</v>
      </c>
      <c r="D2006" s="19" t="n">
        <v>0.0178162195107705</v>
      </c>
      <c r="E2006" s="19" t="n">
        <v>0.0376933053714279</v>
      </c>
      <c r="F2006" s="19"/>
      <c r="G2006" s="19" t="n">
        <v>0</v>
      </c>
      <c r="H2006" s="19" t="n">
        <v>0.100771249680999</v>
      </c>
      <c r="I2006" s="19" t="n">
        <v>0.0418132466611541</v>
      </c>
      <c r="J2006" s="19" t="n">
        <v>0.0395862609991232</v>
      </c>
      <c r="K2006" s="19" t="n">
        <v>0</v>
      </c>
      <c r="L2006" s="19" t="n">
        <v>0</v>
      </c>
      <c r="M2006" s="19"/>
      <c r="N2006" s="19" t="n">
        <v>0.0724092826444533</v>
      </c>
      <c r="O2006" s="19" t="n">
        <v>0.0303831728346783</v>
      </c>
      <c r="P2006" s="19" t="n">
        <v>0</v>
      </c>
      <c r="Q2006" s="19" t="n">
        <v>0</v>
      </c>
      <c r="R2006" s="19"/>
      <c r="S2006" s="19" t="n">
        <v>0</v>
      </c>
      <c r="T2006" s="19" t="n">
        <v>0</v>
      </c>
      <c r="U2006" s="19" t="n">
        <v>0.167998252699527</v>
      </c>
      <c r="V2006" s="19" t="n">
        <v>0</v>
      </c>
      <c r="W2006" s="19" t="n">
        <v>0</v>
      </c>
      <c r="X2006" s="19" t="n">
        <v>0</v>
      </c>
      <c r="Y2006" s="19" t="n">
        <v>0</v>
      </c>
      <c r="Z2006" s="19" t="n">
        <v>0.351353409466965</v>
      </c>
      <c r="AA2006" s="19" t="n">
        <v>0</v>
      </c>
      <c r="AB2006" s="19" t="n">
        <v>0</v>
      </c>
      <c r="AC2006" s="19" t="n">
        <v>0</v>
      </c>
      <c r="AD2006" s="19" t="n">
        <v>0</v>
      </c>
      <c r="AE2006" s="19"/>
      <c r="AF2006" s="19" t="n">
        <v>0.024843893302975</v>
      </c>
      <c r="AG2006" s="19" t="n">
        <v>0.026257740592227</v>
      </c>
      <c r="AH2006" s="19" t="n">
        <v>0.0652317107956357</v>
      </c>
      <c r="AI2006" s="19"/>
      <c r="AJ2006" s="19" t="n">
        <v>0.0241067558698143</v>
      </c>
      <c r="AK2006" s="19" t="n">
        <v>0</v>
      </c>
      <c r="AL2006" s="19" t="n">
        <v>0</v>
      </c>
      <c r="AM2006" s="19" t="s">
        <v>697</v>
      </c>
      <c r="AN2006" s="19" t="n">
        <v>0.0849216014846744</v>
      </c>
      <c r="AO2006" s="19"/>
      <c r="AP2006" s="19" t="n">
        <v>0.0570649125278508</v>
      </c>
      <c r="AQ2006" s="19" t="n">
        <v>0.0248993719476779</v>
      </c>
      <c r="AR2006" s="19" t="n">
        <v>0</v>
      </c>
      <c r="AS2006" s="19" t="n">
        <v>0</v>
      </c>
      <c r="AT2006" s="19" t="n">
        <v>0.122533807291086</v>
      </c>
      <c r="AU2006" s="19"/>
      <c r="AV2006" s="19" t="n">
        <v>0.0291572804036438</v>
      </c>
      <c r="AW2006" s="19" t="n">
        <v>0</v>
      </c>
      <c r="AX2006" s="19" t="n">
        <v>0</v>
      </c>
      <c r="AY2006" s="19" t="n">
        <v>0.0690418418357552</v>
      </c>
      <c r="AZ2006" s="19" t="n">
        <v>0.095743455290446</v>
      </c>
      <c r="BA2006" s="19" t="n">
        <v>0</v>
      </c>
      <c r="BB2006" s="19"/>
      <c r="BC2006" s="19" t="n">
        <v>0</v>
      </c>
      <c r="BD2006" s="19" t="n">
        <v>0</v>
      </c>
      <c r="BE2006" s="19" t="n">
        <v>0.0470595982499992</v>
      </c>
      <c r="BF2006" s="19" t="n">
        <v>0.0712844879803849</v>
      </c>
      <c r="BG2006" s="19" t="n">
        <v>0.205766968135116</v>
      </c>
    </row>
    <row r="2007">
      <c r="B2007" t="s">
        <v>598</v>
      </c>
      <c r="C2007" s="19" t="n">
        <v>0.0430004740760183</v>
      </c>
      <c r="D2007" s="19" t="n">
        <v>0.0577159552917108</v>
      </c>
      <c r="E2007" s="19" t="n">
        <v>0.0297538128043231</v>
      </c>
      <c r="F2007" s="19"/>
      <c r="G2007" s="19" t="n">
        <v>0</v>
      </c>
      <c r="H2007" s="19" t="n">
        <v>0</v>
      </c>
      <c r="I2007" s="19" t="n">
        <v>0.100924658614813</v>
      </c>
      <c r="J2007" s="19" t="n">
        <v>0</v>
      </c>
      <c r="K2007" s="19" t="n">
        <v>0.0615744057191238</v>
      </c>
      <c r="L2007" s="19" t="n">
        <v>0.0749968923074628</v>
      </c>
      <c r="M2007" s="19"/>
      <c r="N2007" s="19" t="n">
        <v>0.063872307401879</v>
      </c>
      <c r="O2007" s="19" t="n">
        <v>0.0329967472526947</v>
      </c>
      <c r="P2007" s="19" t="n">
        <v>0.0746384284196856</v>
      </c>
      <c r="Q2007" s="19" t="n">
        <v>0</v>
      </c>
      <c r="R2007" s="19"/>
      <c r="S2007" s="19" t="n">
        <v>0.125596941353603</v>
      </c>
      <c r="T2007" s="19" t="n">
        <v>0.119041545015102</v>
      </c>
      <c r="U2007" s="19" t="n">
        <v>0.0529552097037346</v>
      </c>
      <c r="V2007" s="19" t="n">
        <v>0</v>
      </c>
      <c r="W2007" s="19" t="n">
        <v>0.175143874015868</v>
      </c>
      <c r="X2007" s="19" t="n">
        <v>0</v>
      </c>
      <c r="Y2007" s="19" t="n">
        <v>0</v>
      </c>
      <c r="Z2007" s="19" t="n">
        <v>0</v>
      </c>
      <c r="AA2007" s="19" t="n">
        <v>0</v>
      </c>
      <c r="AB2007" s="19" t="n">
        <v>0</v>
      </c>
      <c r="AC2007" s="19" t="n">
        <v>0</v>
      </c>
      <c r="AD2007" s="19" t="n">
        <v>0</v>
      </c>
      <c r="AE2007" s="19"/>
      <c r="AF2007" s="19" t="n">
        <v>0.0237652867384764</v>
      </c>
      <c r="AG2007" s="19" t="n">
        <v>0.0631272069047184</v>
      </c>
      <c r="AH2007" s="19" t="n">
        <v>0</v>
      </c>
      <c r="AI2007" s="19"/>
      <c r="AJ2007" s="19" t="n">
        <v>0.0550341056612779</v>
      </c>
      <c r="AK2007" s="19" t="n">
        <v>0.0688542239441516</v>
      </c>
      <c r="AL2007" s="19" t="n">
        <v>0.148412212750554</v>
      </c>
      <c r="AM2007" s="19" t="s">
        <v>697</v>
      </c>
      <c r="AN2007" s="19" t="n">
        <v>0</v>
      </c>
      <c r="AO2007" s="19"/>
      <c r="AP2007" s="19" t="n">
        <v>0.0446587034569822</v>
      </c>
      <c r="AQ2007" s="19" t="n">
        <v>0.0416474860665341</v>
      </c>
      <c r="AR2007" s="19" t="n">
        <v>0</v>
      </c>
      <c r="AS2007" s="19" t="n">
        <v>0.108133555005477</v>
      </c>
      <c r="AT2007" s="19" t="n">
        <v>0.133074221415072</v>
      </c>
      <c r="AU2007" s="19"/>
      <c r="AV2007" s="19" t="n">
        <v>0.0487693999631998</v>
      </c>
      <c r="AW2007" s="19" t="n">
        <v>0.0449423644046946</v>
      </c>
      <c r="AX2007" s="19" t="n">
        <v>0</v>
      </c>
      <c r="AY2007" s="19" t="n">
        <v>0.0699175931063317</v>
      </c>
      <c r="AZ2007" s="19" t="n">
        <v>0.103979351087148</v>
      </c>
      <c r="BA2007" s="19" t="n">
        <v>0</v>
      </c>
      <c r="BB2007" s="19"/>
      <c r="BC2007" s="19" t="n">
        <v>0</v>
      </c>
      <c r="BD2007" s="19" t="n">
        <v>0</v>
      </c>
      <c r="BE2007" s="19" t="n">
        <v>0.102309801192753</v>
      </c>
      <c r="BF2007" s="19" t="n">
        <v>0.0917973812220438</v>
      </c>
      <c r="BG2007" s="19" t="n">
        <v>0</v>
      </c>
    </row>
    <row r="2008">
      <c r="B2008" t="s">
        <v>693</v>
      </c>
      <c r="C2008" s="19" t="n">
        <v>0.758567574608878</v>
      </c>
      <c r="D2008" s="19" t="n">
        <v>0.696822973521257</v>
      </c>
      <c r="E2008" s="19" t="n">
        <v>0.828176459857738</v>
      </c>
      <c r="F2008" s="19"/>
      <c r="G2008" s="19" t="n">
        <v>0.686246802821975</v>
      </c>
      <c r="H2008" s="19" t="n">
        <v>0.726408042721613</v>
      </c>
      <c r="I2008" s="19" t="n">
        <v>0.625136244022381</v>
      </c>
      <c r="J2008" s="19" t="n">
        <v>0.813863181465204</v>
      </c>
      <c r="K2008" s="19" t="n">
        <v>0.795851125098996</v>
      </c>
      <c r="L2008" s="19" t="n">
        <v>0.879460341740498</v>
      </c>
      <c r="M2008" s="19"/>
      <c r="N2008" s="19" t="n">
        <v>0.742104537399064</v>
      </c>
      <c r="O2008" s="19" t="n">
        <v>0.695272966440775</v>
      </c>
      <c r="P2008" s="19" t="n">
        <v>0.842554623437735</v>
      </c>
      <c r="Q2008" s="19" t="n">
        <v>0.771172298472993</v>
      </c>
      <c r="R2008" s="19"/>
      <c r="S2008" s="19" t="n">
        <v>0.553541621775179</v>
      </c>
      <c r="T2008" s="19" t="n">
        <v>0.686013101867879</v>
      </c>
      <c r="U2008" s="19" t="n">
        <v>0.703768748858647</v>
      </c>
      <c r="V2008" s="19" t="n">
        <v>0.646730321281169</v>
      </c>
      <c r="W2008" s="19" t="n">
        <v>0.824856125984132</v>
      </c>
      <c r="X2008" s="19" t="n">
        <v>0.696397363333932</v>
      </c>
      <c r="Y2008" s="19" t="n">
        <v>0.947629735510325</v>
      </c>
      <c r="Z2008" s="19" t="n">
        <v>0.648646590533035</v>
      </c>
      <c r="AA2008" s="19" t="n">
        <v>0.682516385105784</v>
      </c>
      <c r="AB2008" s="19" t="n">
        <v>0.85825972715181</v>
      </c>
      <c r="AC2008" s="19" t="n">
        <v>0.879411100284978</v>
      </c>
      <c r="AD2008" s="19" t="n">
        <v>1</v>
      </c>
      <c r="AE2008" s="19"/>
      <c r="AF2008" s="19" t="n">
        <v>0.827086037258478</v>
      </c>
      <c r="AG2008" s="19" t="n">
        <v>0.735208815336741</v>
      </c>
      <c r="AH2008" s="19" t="n">
        <v>0.651577983621928</v>
      </c>
      <c r="AI2008" s="19"/>
      <c r="AJ2008" s="19" t="n">
        <v>0.79589174458744</v>
      </c>
      <c r="AK2008" s="19" t="n">
        <v>0.762141561260012</v>
      </c>
      <c r="AL2008" s="19" t="n">
        <v>0.851587787249446</v>
      </c>
      <c r="AM2008" s="19" t="s">
        <v>697</v>
      </c>
      <c r="AN2008" s="19" t="n">
        <v>0.559508913056683</v>
      </c>
      <c r="AO2008" s="19"/>
      <c r="AP2008" s="19" t="n">
        <v>0.772521927260842</v>
      </c>
      <c r="AQ2008" s="19" t="n">
        <v>0.771676356446317</v>
      </c>
      <c r="AR2008" s="19" t="n">
        <v>0.746723117506759</v>
      </c>
      <c r="AS2008" s="19" t="n">
        <v>0.734914583027692</v>
      </c>
      <c r="AT2008" s="19" t="n">
        <v>0.744391971293842</v>
      </c>
      <c r="AU2008" s="19"/>
      <c r="AV2008" s="19" t="n">
        <v>0.707349412198577</v>
      </c>
      <c r="AW2008" s="19" t="n">
        <v>0.779168417087282</v>
      </c>
      <c r="AX2008" s="19" t="n">
        <v>0.866600034952699</v>
      </c>
      <c r="AY2008" s="19" t="n">
        <v>0.630868057602988</v>
      </c>
      <c r="AZ2008" s="19" t="n">
        <v>0.800277193622406</v>
      </c>
      <c r="BA2008" s="19" t="n">
        <v>0.883684722174258</v>
      </c>
      <c r="BB2008" s="19"/>
      <c r="BC2008" s="19" t="n">
        <v>0.788915482292707</v>
      </c>
      <c r="BD2008" s="19" t="n">
        <v>0.838858320427513</v>
      </c>
      <c r="BE2008" s="19" t="n">
        <v>0.784939867259687</v>
      </c>
      <c r="BF2008" s="19" t="n">
        <v>0.501120325824044</v>
      </c>
      <c r="BG2008" s="19" t="n">
        <v>0.573780212254178</v>
      </c>
    </row>
    <row r="2009">
      <c r="B2009" t="s">
        <v>100</v>
      </c>
      <c r="C2009" s="19" t="n">
        <v>0.0287530798512627</v>
      </c>
      <c r="D2009" s="19" t="n">
        <v>0.0596721693164199</v>
      </c>
      <c r="E2009" s="19" t="n">
        <v>0</v>
      </c>
      <c r="F2009" s="19"/>
      <c r="G2009" s="19" t="n">
        <v>0</v>
      </c>
      <c r="H2009" s="19" t="n">
        <v>0.0628879432541943</v>
      </c>
      <c r="I2009" s="19" t="n">
        <v>0.033482045243489</v>
      </c>
      <c r="J2009" s="19" t="n">
        <v>0.0704262924209394</v>
      </c>
      <c r="K2009" s="19" t="n">
        <v>0</v>
      </c>
      <c r="L2009" s="19" t="n">
        <v>0</v>
      </c>
      <c r="M2009" s="19"/>
      <c r="N2009" s="19" t="n">
        <v>0.0247569030491146</v>
      </c>
      <c r="O2009" s="19" t="n">
        <v>0.0312749104774648</v>
      </c>
      <c r="P2009" s="19" t="n">
        <v>0.0303479069186378</v>
      </c>
      <c r="Q2009" s="19" t="n">
        <v>0.0288699125892746</v>
      </c>
      <c r="R2009" s="19"/>
      <c r="S2009" s="19" t="n">
        <v>0.0926060042357951</v>
      </c>
      <c r="T2009" s="19" t="n">
        <v>0</v>
      </c>
      <c r="U2009" s="19" t="n">
        <v>0</v>
      </c>
      <c r="V2009" s="19" t="n">
        <v>0</v>
      </c>
      <c r="W2009" s="19" t="n">
        <v>0</v>
      </c>
      <c r="X2009" s="19" t="n">
        <v>0</v>
      </c>
      <c r="Y2009" s="19" t="n">
        <v>0.0523702644896748</v>
      </c>
      <c r="Z2009" s="19" t="n">
        <v>0</v>
      </c>
      <c r="AA2009" s="19" t="n">
        <v>0.0744073274560708</v>
      </c>
      <c r="AB2009" s="19" t="n">
        <v>0</v>
      </c>
      <c r="AC2009" s="19" t="n">
        <v>0.0577801880265239</v>
      </c>
      <c r="AD2009" s="19" t="n">
        <v>0</v>
      </c>
      <c r="AE2009" s="19"/>
      <c r="AF2009" s="19" t="n">
        <v>0.0192956556885641</v>
      </c>
      <c r="AG2009" s="19" t="n">
        <v>0.0370024073549587</v>
      </c>
      <c r="AH2009" s="19" t="n">
        <v>0.0525022719038976</v>
      </c>
      <c r="AI2009" s="19"/>
      <c r="AJ2009" s="19" t="n">
        <v>0.0187231387351237</v>
      </c>
      <c r="AK2009" s="19" t="n">
        <v>0.0342018563024226</v>
      </c>
      <c r="AL2009" s="19" t="n">
        <v>0</v>
      </c>
      <c r="AM2009" s="19" t="s">
        <v>697</v>
      </c>
      <c r="AN2009" s="19" t="n">
        <v>0.105130363064092</v>
      </c>
      <c r="AO2009" s="19"/>
      <c r="AP2009" s="19" t="n">
        <v>0.0356122901345117</v>
      </c>
      <c r="AQ2009" s="19" t="n">
        <v>0.0248595430165239</v>
      </c>
      <c r="AR2009" s="19" t="n">
        <v>0</v>
      </c>
      <c r="AS2009" s="19" t="n">
        <v>0.065217644527614</v>
      </c>
      <c r="AT2009" s="19" t="n">
        <v>0</v>
      </c>
      <c r="AU2009" s="19"/>
      <c r="AV2009" s="19" t="n">
        <v>0.0291106405399446</v>
      </c>
      <c r="AW2009" s="19" t="n">
        <v>0.0358384905207252</v>
      </c>
      <c r="AX2009" s="19" t="n">
        <v>0</v>
      </c>
      <c r="AY2009" s="19" t="n">
        <v>0.0421687859351718</v>
      </c>
      <c r="AZ2009" s="19" t="n">
        <v>0</v>
      </c>
      <c r="BA2009" s="19" t="n">
        <v>0</v>
      </c>
      <c r="BB2009" s="19"/>
      <c r="BC2009" s="19" t="n">
        <v>0</v>
      </c>
      <c r="BD2009" s="19" t="n">
        <v>0.032749742338563</v>
      </c>
      <c r="BE2009" s="19" t="n">
        <v>0.0656907332975605</v>
      </c>
      <c r="BF2009" s="19" t="n">
        <v>0.0565700989129293</v>
      </c>
      <c r="BG2009" s="19" t="n">
        <v>0</v>
      </c>
    </row>
    <row r="2010">
      <c r="C2010" s="19"/>
      <c r="D2010" s="19"/>
      <c r="E2010" s="19"/>
      <c r="F2010" s="19"/>
      <c r="G2010" s="19"/>
      <c r="H2010" s="19"/>
      <c r="I2010" s="19"/>
      <c r="J2010" s="19"/>
      <c r="K2010" s="19"/>
      <c r="L2010" s="19"/>
      <c r="M2010" s="19"/>
      <c r="N2010" s="19"/>
      <c r="O2010" s="19"/>
      <c r="P2010" s="19"/>
      <c r="Q2010" s="19"/>
      <c r="R2010" s="19"/>
      <c r="S2010" s="19"/>
      <c r="T2010" s="19"/>
      <c r="U2010" s="19"/>
      <c r="V2010" s="19"/>
      <c r="W2010" s="19"/>
      <c r="X2010" s="19"/>
      <c r="Y2010" s="19"/>
      <c r="Z2010" s="19"/>
      <c r="AA2010" s="19"/>
      <c r="AB2010" s="19"/>
      <c r="AC2010" s="19"/>
      <c r="AD2010" s="19"/>
      <c r="AE2010" s="19"/>
      <c r="AF2010" s="19"/>
      <c r="AG2010" s="19"/>
      <c r="AH2010" s="19"/>
      <c r="AI2010" s="19"/>
      <c r="AJ2010" s="19"/>
      <c r="AK2010" s="19"/>
      <c r="AL2010" s="19"/>
      <c r="AM2010" s="19"/>
      <c r="AN2010" s="19"/>
      <c r="AO2010" s="19"/>
      <c r="AP2010" s="19"/>
      <c r="AQ2010" s="19"/>
      <c r="AR2010" s="19"/>
      <c r="AS2010" s="19"/>
      <c r="AT2010" s="19"/>
      <c r="AU2010" s="19"/>
      <c r="AV2010" s="19"/>
      <c r="AW2010" s="19"/>
      <c r="AX2010" s="19"/>
      <c r="AY2010" s="19"/>
      <c r="AZ2010" s="19"/>
      <c r="BA2010" s="19"/>
      <c r="BB2010" s="19"/>
      <c r="BC2010" s="19"/>
      <c r="BD2010" s="19"/>
      <c r="BE2010" s="19"/>
      <c r="BF2010" s="19"/>
      <c r="BG2010" s="19"/>
    </row>
    <row r="2011">
      <c r="B2011" s="7" t="s">
        <v>707</v>
      </c>
      <c r="C2011" s="19"/>
      <c r="D2011" s="19"/>
      <c r="E2011" s="19"/>
      <c r="F2011" s="19"/>
      <c r="G2011" s="19"/>
      <c r="H2011" s="19"/>
      <c r="I2011" s="19"/>
      <c r="J2011" s="19"/>
      <c r="K2011" s="19"/>
      <c r="L2011" s="19"/>
      <c r="M2011" s="19"/>
      <c r="N2011" s="19"/>
      <c r="O2011" s="19"/>
      <c r="P2011" s="19"/>
      <c r="Q2011" s="19"/>
      <c r="R2011" s="19"/>
      <c r="S2011" s="19"/>
      <c r="T2011" s="19"/>
      <c r="U2011" s="19"/>
      <c r="V2011" s="19"/>
      <c r="W2011" s="19"/>
      <c r="X2011" s="19"/>
      <c r="Y2011" s="19"/>
      <c r="Z2011" s="19"/>
      <c r="AA2011" s="19"/>
      <c r="AB2011" s="19"/>
      <c r="AC2011" s="19"/>
      <c r="AD2011" s="19"/>
      <c r="AE2011" s="19"/>
      <c r="AF2011" s="19"/>
      <c r="AG2011" s="19"/>
      <c r="AH2011" s="19"/>
      <c r="AI2011" s="19"/>
      <c r="AJ2011" s="19"/>
      <c r="AK2011" s="19"/>
      <c r="AL2011" s="19"/>
      <c r="AM2011" s="19"/>
      <c r="AN2011" s="19"/>
      <c r="AO2011" s="19"/>
      <c r="AP2011" s="19"/>
      <c r="AQ2011" s="19"/>
      <c r="AR2011" s="19"/>
      <c r="AS2011" s="19"/>
      <c r="AT2011" s="19"/>
      <c r="AU2011" s="19"/>
      <c r="AV2011" s="19"/>
      <c r="AW2011" s="19"/>
      <c r="AX2011" s="19"/>
      <c r="AY2011" s="19"/>
      <c r="AZ2011" s="19"/>
      <c r="BA2011" s="19"/>
      <c r="BB2011" s="19"/>
      <c r="BC2011" s="19"/>
      <c r="BD2011" s="19"/>
      <c r="BE2011" s="19"/>
      <c r="BF2011" s="19"/>
      <c r="BG2011" s="19"/>
    </row>
    <row r="2012">
      <c r="B2012" s="26" t="s">
        <v>331</v>
      </c>
      <c r="C2012" s="19"/>
      <c r="D2012" s="19"/>
      <c r="E2012" s="19"/>
      <c r="F2012" s="19"/>
      <c r="G2012" s="19"/>
      <c r="H2012" s="19"/>
      <c r="I2012" s="19"/>
      <c r="J2012" s="19"/>
      <c r="K2012" s="19"/>
      <c r="L2012" s="19"/>
      <c r="M2012" s="19"/>
      <c r="N2012" s="19"/>
      <c r="O2012" s="19"/>
      <c r="P2012" s="19"/>
      <c r="Q2012" s="19"/>
      <c r="R2012" s="19"/>
      <c r="S2012" s="19"/>
      <c r="T2012" s="19"/>
      <c r="U2012" s="19"/>
      <c r="V2012" s="19"/>
      <c r="W2012" s="19"/>
      <c r="X2012" s="19"/>
      <c r="Y2012" s="19"/>
      <c r="Z2012" s="19"/>
      <c r="AA2012" s="19"/>
      <c r="AB2012" s="19"/>
      <c r="AC2012" s="19"/>
      <c r="AD2012" s="19"/>
      <c r="AE2012" s="19"/>
      <c r="AF2012" s="19"/>
      <c r="AG2012" s="19"/>
      <c r="AH2012" s="19"/>
      <c r="AI2012" s="19"/>
      <c r="AJ2012" s="19"/>
      <c r="AK2012" s="19"/>
      <c r="AL2012" s="19"/>
      <c r="AM2012" s="19"/>
      <c r="AN2012" s="19"/>
      <c r="AO2012" s="19"/>
      <c r="AP2012" s="19"/>
      <c r="AQ2012" s="19"/>
      <c r="AR2012" s="19"/>
      <c r="AS2012" s="19"/>
      <c r="AT2012" s="19"/>
      <c r="AU2012" s="19"/>
      <c r="AV2012" s="19"/>
      <c r="AW2012" s="19"/>
      <c r="AX2012" s="19"/>
      <c r="AY2012" s="19"/>
      <c r="AZ2012" s="19"/>
      <c r="BA2012" s="19"/>
      <c r="BB2012" s="19"/>
      <c r="BC2012" s="19"/>
      <c r="BD2012" s="19"/>
      <c r="BE2012" s="19"/>
      <c r="BF2012" s="19"/>
      <c r="BG2012" s="19"/>
    </row>
    <row r="2013">
      <c r="B2013" t="s">
        <v>688</v>
      </c>
      <c r="C2013" s="19" t="n">
        <v>0.122585135212452</v>
      </c>
      <c r="D2013" s="19" t="n">
        <v>0.136220900568471</v>
      </c>
      <c r="E2013" s="19" t="n">
        <v>0.107561616768237</v>
      </c>
      <c r="F2013" s="19"/>
      <c r="G2013" s="19" t="n">
        <v>0.196893967135329</v>
      </c>
      <c r="H2013" s="19" t="n">
        <v>0.187552624086661</v>
      </c>
      <c r="I2013" s="19" t="n">
        <v>0.103719736976643</v>
      </c>
      <c r="J2013" s="19" t="n">
        <v>0.0331795972065487</v>
      </c>
      <c r="K2013" s="19" t="n">
        <v>0.165673847281378</v>
      </c>
      <c r="L2013" s="19" t="n">
        <v>0.0712333777486179</v>
      </c>
      <c r="M2013" s="19"/>
      <c r="N2013" s="19" t="n">
        <v>0.133227371398884</v>
      </c>
      <c r="O2013" s="19" t="n">
        <v>0.201189119170734</v>
      </c>
      <c r="P2013" s="19" t="n">
        <v>0.0911200433008641</v>
      </c>
      <c r="Q2013" s="19" t="n">
        <v>0.0371784700811602</v>
      </c>
      <c r="R2013" s="19"/>
      <c r="S2013" s="19" t="n">
        <v>0.152872930959508</v>
      </c>
      <c r="T2013" s="19" t="n">
        <v>0.171308396445813</v>
      </c>
      <c r="U2013" s="19" t="n">
        <v>0</v>
      </c>
      <c r="V2013" s="19" t="n">
        <v>0.163139695188495</v>
      </c>
      <c r="W2013" s="19" t="n">
        <v>0.111690002214894</v>
      </c>
      <c r="X2013" s="19" t="n">
        <v>0</v>
      </c>
      <c r="Y2013" s="19" t="n">
        <v>0.0847465062327766</v>
      </c>
      <c r="Z2013" s="19" t="n">
        <v>0.286020318526674</v>
      </c>
      <c r="AA2013" s="19" t="n">
        <v>0.108875016917715</v>
      </c>
      <c r="AB2013" s="19" t="n">
        <v>0.10315512387465</v>
      </c>
      <c r="AC2013" s="19" t="n">
        <v>0.211159745904322</v>
      </c>
      <c r="AD2013" s="19" t="n">
        <v>0</v>
      </c>
      <c r="AE2013" s="19"/>
      <c r="AF2013" s="19" t="n">
        <v>0.082912215389896</v>
      </c>
      <c r="AG2013" s="19" t="n">
        <v>0.144335764553303</v>
      </c>
      <c r="AH2013" s="19" t="n">
        <v>0.144561995504595</v>
      </c>
      <c r="AI2013" s="19"/>
      <c r="AJ2013" s="19" t="n">
        <v>0.125102824068551</v>
      </c>
      <c r="AK2013" s="19" t="n">
        <v>0.149250067540112</v>
      </c>
      <c r="AL2013" s="19" t="n">
        <v>0</v>
      </c>
      <c r="AM2013" s="19" t="n">
        <v>0.468331281648856</v>
      </c>
      <c r="AN2013" s="19" t="n">
        <v>0.0723790353858414</v>
      </c>
      <c r="AO2013" s="19"/>
      <c r="AP2013" s="19" t="n">
        <v>0.197745576679102</v>
      </c>
      <c r="AQ2013" s="19" t="n">
        <v>0.101953083009219</v>
      </c>
      <c r="AR2013" s="19" t="n">
        <v>0</v>
      </c>
      <c r="AS2013" s="19" t="n">
        <v>0.108642745080799</v>
      </c>
      <c r="AT2013" s="19" t="n">
        <v>0</v>
      </c>
      <c r="AU2013" s="19"/>
      <c r="AV2013" s="19" t="n">
        <v>0.130918155031059</v>
      </c>
      <c r="AW2013" s="19" t="n">
        <v>0.146548385190431</v>
      </c>
      <c r="AX2013" s="19" t="n">
        <v>0</v>
      </c>
      <c r="AY2013" s="19" t="n">
        <v>0.0973719604243444</v>
      </c>
      <c r="AZ2013" s="19" t="n">
        <v>0</v>
      </c>
      <c r="BA2013" s="19" t="n">
        <v>0.0795506166512037</v>
      </c>
      <c r="BB2013" s="19"/>
      <c r="BC2013" s="19" t="n">
        <v>0.051118022294608</v>
      </c>
      <c r="BD2013" s="19" t="n">
        <v>0.201560259959969</v>
      </c>
      <c r="BE2013" s="19" t="n">
        <v>0.0755016076144943</v>
      </c>
      <c r="BF2013" s="19" t="n">
        <v>0.195287919686133</v>
      </c>
      <c r="BG2013" s="19" t="n">
        <v>0</v>
      </c>
    </row>
    <row r="2014">
      <c r="B2014" t="s">
        <v>689</v>
      </c>
      <c r="C2014" s="19" t="n">
        <v>0.101610300883885</v>
      </c>
      <c r="D2014" s="19" t="n">
        <v>0.137811111218196</v>
      </c>
      <c r="E2014" s="19" t="n">
        <v>0.0617252245751335</v>
      </c>
      <c r="F2014" s="19"/>
      <c r="G2014" s="19" t="n">
        <v>0.14918075460408</v>
      </c>
      <c r="H2014" s="19" t="n">
        <v>0.148256511823415</v>
      </c>
      <c r="I2014" s="19" t="n">
        <v>0.161849529591292</v>
      </c>
      <c r="J2014" s="19" t="n">
        <v>0.0716130755696828</v>
      </c>
      <c r="K2014" s="19" t="n">
        <v>0.0471929894558353</v>
      </c>
      <c r="L2014" s="19" t="n">
        <v>0.0329570697013091</v>
      </c>
      <c r="M2014" s="19"/>
      <c r="N2014" s="19" t="n">
        <v>0.0541291118938539</v>
      </c>
      <c r="O2014" s="19" t="n">
        <v>0.138593107888908</v>
      </c>
      <c r="P2014" s="19" t="n">
        <v>0.0627776229807623</v>
      </c>
      <c r="Q2014" s="19" t="n">
        <v>0.154515991039837</v>
      </c>
      <c r="R2014" s="19"/>
      <c r="S2014" s="19" t="n">
        <v>0.138762181217492</v>
      </c>
      <c r="T2014" s="19" t="n">
        <v>0.100484093262595</v>
      </c>
      <c r="U2014" s="19" t="n">
        <v>0.169743069043116</v>
      </c>
      <c r="V2014" s="19" t="n">
        <v>0.0626033525552598</v>
      </c>
      <c r="W2014" s="19" t="n">
        <v>0</v>
      </c>
      <c r="X2014" s="19" t="n">
        <v>0</v>
      </c>
      <c r="Y2014" s="19" t="n">
        <v>0.167499677434127</v>
      </c>
      <c r="Z2014" s="19" t="n">
        <v>0.128063495456314</v>
      </c>
      <c r="AA2014" s="19" t="n">
        <v>0.111383001210711</v>
      </c>
      <c r="AB2014" s="19" t="n">
        <v>0.21345634651588</v>
      </c>
      <c r="AC2014" s="19" t="n">
        <v>0</v>
      </c>
      <c r="AD2014" s="19" t="n">
        <v>0</v>
      </c>
      <c r="AE2014" s="19"/>
      <c r="AF2014" s="19" t="n">
        <v>0.0949759897019895</v>
      </c>
      <c r="AG2014" s="19" t="n">
        <v>0.0546992642396135</v>
      </c>
      <c r="AH2014" s="19" t="n">
        <v>0.335337675763364</v>
      </c>
      <c r="AI2014" s="19"/>
      <c r="AJ2014" s="19" t="n">
        <v>0.110358162176406</v>
      </c>
      <c r="AK2014" s="19" t="n">
        <v>0.127204752001188</v>
      </c>
      <c r="AL2014" s="19" t="n">
        <v>0</v>
      </c>
      <c r="AM2014" s="19" t="n">
        <v>0</v>
      </c>
      <c r="AN2014" s="19" t="n">
        <v>0.133389876013696</v>
      </c>
      <c r="AO2014" s="19"/>
      <c r="AP2014" s="19" t="n">
        <v>0.128818151162077</v>
      </c>
      <c r="AQ2014" s="19" t="n">
        <v>0.110504989227645</v>
      </c>
      <c r="AR2014" s="19" t="n">
        <v>0.0983515522522736</v>
      </c>
      <c r="AS2014" s="19" t="n">
        <v>0.049305441563974</v>
      </c>
      <c r="AT2014" s="19" t="n">
        <v>0</v>
      </c>
      <c r="AU2014" s="19"/>
      <c r="AV2014" s="19" t="n">
        <v>0.106997962830575</v>
      </c>
      <c r="AW2014" s="19" t="n">
        <v>0.129866295169734</v>
      </c>
      <c r="AX2014" s="19" t="n">
        <v>0.174947534499356</v>
      </c>
      <c r="AY2014" s="19" t="n">
        <v>0</v>
      </c>
      <c r="AZ2014" s="19" t="n">
        <v>0.137768003340654</v>
      </c>
      <c r="BA2014" s="19" t="n">
        <v>0.1193397064682</v>
      </c>
      <c r="BB2014" s="19"/>
      <c r="BC2014" s="19" t="n">
        <v>0.079872210906079</v>
      </c>
      <c r="BD2014" s="19" t="n">
        <v>0.119707923218084</v>
      </c>
      <c r="BE2014" s="19" t="n">
        <v>0.160524939335794</v>
      </c>
      <c r="BF2014" s="19" t="n">
        <v>0.053688221801371</v>
      </c>
      <c r="BG2014" s="19" t="n">
        <v>0.249238863436198</v>
      </c>
    </row>
    <row r="2015">
      <c r="B2015" t="s">
        <v>690</v>
      </c>
      <c r="C2015" s="19" t="n">
        <v>0.141594175359797</v>
      </c>
      <c r="D2015" s="19" t="n">
        <v>0.122603571148174</v>
      </c>
      <c r="E2015" s="19" t="n">
        <v>0.162517510808231</v>
      </c>
      <c r="F2015" s="19"/>
      <c r="G2015" s="19" t="n">
        <v>0.332880204494464</v>
      </c>
      <c r="H2015" s="19" t="n">
        <v>0.0641644597898363</v>
      </c>
      <c r="I2015" s="19" t="n">
        <v>0.0676622619553972</v>
      </c>
      <c r="J2015" s="19" t="n">
        <v>0.245635255783179</v>
      </c>
      <c r="K2015" s="19" t="n">
        <v>0.11502527754905</v>
      </c>
      <c r="L2015" s="19" t="n">
        <v>0.0406522264598893</v>
      </c>
      <c r="M2015" s="19"/>
      <c r="N2015" s="19" t="n">
        <v>0.164177741982053</v>
      </c>
      <c r="O2015" s="19" t="n">
        <v>0.137812184924718</v>
      </c>
      <c r="P2015" s="19" t="n">
        <v>0.152199230835653</v>
      </c>
      <c r="Q2015" s="19" t="n">
        <v>0.10622104392612</v>
      </c>
      <c r="R2015" s="19"/>
      <c r="S2015" s="19" t="n">
        <v>0.207475911455842</v>
      </c>
      <c r="T2015" s="19" t="n">
        <v>0.277708049052847</v>
      </c>
      <c r="U2015" s="19" t="n">
        <v>0.10750675144095</v>
      </c>
      <c r="V2015" s="19" t="n">
        <v>0.163927207495347</v>
      </c>
      <c r="W2015" s="19" t="n">
        <v>0.235740163295694</v>
      </c>
      <c r="X2015" s="19" t="n">
        <v>0.263782502985131</v>
      </c>
      <c r="Y2015" s="19" t="n">
        <v>0.079026273113357</v>
      </c>
      <c r="Z2015" s="19" t="n">
        <v>0</v>
      </c>
      <c r="AA2015" s="19" t="n">
        <v>0</v>
      </c>
      <c r="AB2015" s="19" t="n">
        <v>0</v>
      </c>
      <c r="AC2015" s="19" t="n">
        <v>0.20581143455223</v>
      </c>
      <c r="AD2015" s="19" t="n">
        <v>0</v>
      </c>
      <c r="AE2015" s="19"/>
      <c r="AF2015" s="19" t="n">
        <v>0.136157710287695</v>
      </c>
      <c r="AG2015" s="19" t="n">
        <v>0.0928040742525373</v>
      </c>
      <c r="AH2015" s="19" t="n">
        <v>0.0664540787786826</v>
      </c>
      <c r="AI2015" s="19"/>
      <c r="AJ2015" s="19" t="n">
        <v>0.0712651105346732</v>
      </c>
      <c r="AK2015" s="19" t="n">
        <v>0.239834063569812</v>
      </c>
      <c r="AL2015" s="19" t="n">
        <v>0.186231451708441</v>
      </c>
      <c r="AM2015" s="19" t="n">
        <v>0</v>
      </c>
      <c r="AN2015" s="19" t="n">
        <v>0</v>
      </c>
      <c r="AO2015" s="19"/>
      <c r="AP2015" s="19" t="n">
        <v>0.0188755273745041</v>
      </c>
      <c r="AQ2015" s="19" t="n">
        <v>0.20762451881878</v>
      </c>
      <c r="AR2015" s="19" t="n">
        <v>0.117196695187477</v>
      </c>
      <c r="AS2015" s="19" t="n">
        <v>0.267791565857899</v>
      </c>
      <c r="AT2015" s="19" t="n">
        <v>0</v>
      </c>
      <c r="AU2015" s="19"/>
      <c r="AV2015" s="19" t="n">
        <v>0.202272281439718</v>
      </c>
      <c r="AW2015" s="19" t="n">
        <v>0.0557351133649754</v>
      </c>
      <c r="AX2015" s="19" t="n">
        <v>0.158198840674841</v>
      </c>
      <c r="AY2015" s="19" t="n">
        <v>0.280873075083084</v>
      </c>
      <c r="AZ2015" s="19" t="n">
        <v>0.182694836844842</v>
      </c>
      <c r="BA2015" s="19" t="n">
        <v>0</v>
      </c>
      <c r="BB2015" s="19"/>
      <c r="BC2015" s="19" t="n">
        <v>0.0610353264220954</v>
      </c>
      <c r="BD2015" s="19" t="n">
        <v>0.165567513508447</v>
      </c>
      <c r="BE2015" s="19" t="n">
        <v>0.147910499334519</v>
      </c>
      <c r="BF2015" s="19" t="n">
        <v>0.176008971673717</v>
      </c>
      <c r="BG2015" s="19" t="n">
        <v>0.239901912975539</v>
      </c>
    </row>
    <row r="2016">
      <c r="B2016" t="s">
        <v>691</v>
      </c>
      <c r="C2016" s="19" t="n">
        <v>0.179171415659489</v>
      </c>
      <c r="D2016" s="19" t="n">
        <v>0.140389054356349</v>
      </c>
      <c r="E2016" s="19" t="n">
        <v>0.221900775188306</v>
      </c>
      <c r="F2016" s="19"/>
      <c r="G2016" s="19" t="n">
        <v>0.0555094496168165</v>
      </c>
      <c r="H2016" s="19" t="n">
        <v>0.180667895399902</v>
      </c>
      <c r="I2016" s="19" t="n">
        <v>0.261109629043181</v>
      </c>
      <c r="J2016" s="19" t="n">
        <v>0.191357412543675</v>
      </c>
      <c r="K2016" s="19" t="n">
        <v>0.12251881256486</v>
      </c>
      <c r="L2016" s="19" t="n">
        <v>0.23710071765956</v>
      </c>
      <c r="M2016" s="19"/>
      <c r="N2016" s="19" t="n">
        <v>0.161857976236443</v>
      </c>
      <c r="O2016" s="19" t="n">
        <v>0.189634103821602</v>
      </c>
      <c r="P2016" s="19" t="n">
        <v>0.100085659963737</v>
      </c>
      <c r="Q2016" s="19" t="n">
        <v>0.267181963542654</v>
      </c>
      <c r="R2016" s="19"/>
      <c r="S2016" s="19" t="n">
        <v>0.114678419963657</v>
      </c>
      <c r="T2016" s="19" t="n">
        <v>0.269530002439951</v>
      </c>
      <c r="U2016" s="19" t="n">
        <v>0.323447020517889</v>
      </c>
      <c r="V2016" s="19" t="n">
        <v>0.243668374475721</v>
      </c>
      <c r="W2016" s="19" t="n">
        <v>0.172782355867392</v>
      </c>
      <c r="X2016" s="19" t="n">
        <v>0.161807759323552</v>
      </c>
      <c r="Y2016" s="19" t="n">
        <v>0.186282277344113</v>
      </c>
      <c r="Z2016" s="19" t="n">
        <v>0.288583106517131</v>
      </c>
      <c r="AA2016" s="19" t="n">
        <v>0.164576146429073</v>
      </c>
      <c r="AB2016" s="19" t="n">
        <v>0</v>
      </c>
      <c r="AC2016" s="19" t="n">
        <v>0.194660185384436</v>
      </c>
      <c r="AD2016" s="19" t="n">
        <v>0</v>
      </c>
      <c r="AE2016" s="19"/>
      <c r="AF2016" s="19" t="n">
        <v>0.201887252440695</v>
      </c>
      <c r="AG2016" s="19" t="n">
        <v>0.212090898502571</v>
      </c>
      <c r="AH2016" s="19" t="n">
        <v>0.160394697407073</v>
      </c>
      <c r="AI2016" s="19"/>
      <c r="AJ2016" s="19" t="n">
        <v>0.176583874449872</v>
      </c>
      <c r="AK2016" s="19" t="n">
        <v>0.170891691955412</v>
      </c>
      <c r="AL2016" s="19" t="n">
        <v>0</v>
      </c>
      <c r="AM2016" s="19" t="n">
        <v>0.531668718351144</v>
      </c>
      <c r="AN2016" s="19" t="n">
        <v>0.300442553728815</v>
      </c>
      <c r="AO2016" s="19"/>
      <c r="AP2016" s="19" t="n">
        <v>0.139394953224632</v>
      </c>
      <c r="AQ2016" s="19" t="n">
        <v>0.176886322923824</v>
      </c>
      <c r="AR2016" s="19" t="n">
        <v>0.431175948431544</v>
      </c>
      <c r="AS2016" s="19" t="n">
        <v>0.219928566004775</v>
      </c>
      <c r="AT2016" s="19" t="n">
        <v>0</v>
      </c>
      <c r="AU2016" s="19"/>
      <c r="AV2016" s="19" t="n">
        <v>0.114371972029972</v>
      </c>
      <c r="AW2016" s="19" t="n">
        <v>0.106834971362388</v>
      </c>
      <c r="AX2016" s="19" t="n">
        <v>0.666853624825803</v>
      </c>
      <c r="AY2016" s="19" t="n">
        <v>0.247981668350184</v>
      </c>
      <c r="AZ2016" s="19" t="n">
        <v>0</v>
      </c>
      <c r="BA2016" s="19" t="n">
        <v>0.244911213033178</v>
      </c>
      <c r="BB2016" s="19"/>
      <c r="BC2016" s="19" t="n">
        <v>0.164977891782394</v>
      </c>
      <c r="BD2016" s="19" t="n">
        <v>0.246897286536088</v>
      </c>
      <c r="BE2016" s="19" t="n">
        <v>0.171073278813036</v>
      </c>
      <c r="BF2016" s="19" t="n">
        <v>0.228037852815071</v>
      </c>
      <c r="BG2016" s="19" t="n">
        <v>0.272559768117694</v>
      </c>
    </row>
    <row r="2017">
      <c r="B2017" t="s">
        <v>692</v>
      </c>
      <c r="C2017" s="19" t="n">
        <v>0.140950461065705</v>
      </c>
      <c r="D2017" s="19" t="n">
        <v>0.183563673516878</v>
      </c>
      <c r="E2017" s="19" t="n">
        <v>0.0940003730792735</v>
      </c>
      <c r="F2017" s="19"/>
      <c r="G2017" s="19" t="n">
        <v>0.126584419648369</v>
      </c>
      <c r="H2017" s="19" t="n">
        <v>0.085085691876223</v>
      </c>
      <c r="I2017" s="19" t="n">
        <v>0.155634216646282</v>
      </c>
      <c r="J2017" s="19" t="n">
        <v>0.180241064186501</v>
      </c>
      <c r="K2017" s="19" t="n">
        <v>0.0963378443245167</v>
      </c>
      <c r="L2017" s="19" t="n">
        <v>0.1889332558473</v>
      </c>
      <c r="M2017" s="19"/>
      <c r="N2017" s="19" t="n">
        <v>0.150673492914067</v>
      </c>
      <c r="O2017" s="19" t="n">
        <v>0.11141778599297</v>
      </c>
      <c r="P2017" s="19" t="n">
        <v>0.229251013508074</v>
      </c>
      <c r="Q2017" s="19" t="n">
        <v>0.0786785451555473</v>
      </c>
      <c r="R2017" s="19"/>
      <c r="S2017" s="19" t="n">
        <v>0.108991777262198</v>
      </c>
      <c r="T2017" s="19" t="n">
        <v>0</v>
      </c>
      <c r="U2017" s="19" t="n">
        <v>0.208575300809578</v>
      </c>
      <c r="V2017" s="19" t="n">
        <v>0.145508792560058</v>
      </c>
      <c r="W2017" s="19" t="n">
        <v>0.232273707042792</v>
      </c>
      <c r="X2017" s="19" t="n">
        <v>0</v>
      </c>
      <c r="Y2017" s="19" t="n">
        <v>0.240876502221881</v>
      </c>
      <c r="Z2017" s="19" t="n">
        <v>0</v>
      </c>
      <c r="AA2017" s="19" t="n">
        <v>0.0995190541320896</v>
      </c>
      <c r="AB2017" s="19" t="n">
        <v>0.21609952070988</v>
      </c>
      <c r="AC2017" s="19" t="n">
        <v>0.235331887187599</v>
      </c>
      <c r="AD2017" s="19" t="n">
        <v>0.374969348642589</v>
      </c>
      <c r="AE2017" s="19"/>
      <c r="AF2017" s="19" t="n">
        <v>0.198225163487357</v>
      </c>
      <c r="AG2017" s="19" t="n">
        <v>0.107331021273011</v>
      </c>
      <c r="AH2017" s="19" t="n">
        <v>0.159915482507192</v>
      </c>
      <c r="AI2017" s="19"/>
      <c r="AJ2017" s="19" t="n">
        <v>0.168339932293038</v>
      </c>
      <c r="AK2017" s="19" t="n">
        <v>0.072108665683434</v>
      </c>
      <c r="AL2017" s="19" t="n">
        <v>0.350089820649779</v>
      </c>
      <c r="AM2017" s="19" t="n">
        <v>0</v>
      </c>
      <c r="AN2017" s="19" t="n">
        <v>0.168344914162414</v>
      </c>
      <c r="AO2017" s="19"/>
      <c r="AP2017" s="19" t="n">
        <v>0.1336814009974</v>
      </c>
      <c r="AQ2017" s="19" t="n">
        <v>0.192140158495061</v>
      </c>
      <c r="AR2017" s="19" t="n">
        <v>0</v>
      </c>
      <c r="AS2017" s="19" t="n">
        <v>0.154502774033751</v>
      </c>
      <c r="AT2017" s="19" t="n">
        <v>0.360686993584159</v>
      </c>
      <c r="AU2017" s="19"/>
      <c r="AV2017" s="19" t="n">
        <v>0.16688409424365</v>
      </c>
      <c r="AW2017" s="19" t="n">
        <v>0.137384189495802</v>
      </c>
      <c r="AX2017" s="19" t="n">
        <v>0</v>
      </c>
      <c r="AY2017" s="19" t="n">
        <v>0.231989969025323</v>
      </c>
      <c r="AZ2017" s="19" t="n">
        <v>0.186984577537537</v>
      </c>
      <c r="BA2017" s="19" t="n">
        <v>0.0485583725899356</v>
      </c>
      <c r="BB2017" s="19"/>
      <c r="BC2017" s="19" t="n">
        <v>0.183392198954803</v>
      </c>
      <c r="BD2017" s="19" t="n">
        <v>0</v>
      </c>
      <c r="BE2017" s="19" t="n">
        <v>0.176292254675004</v>
      </c>
      <c r="BF2017" s="19" t="n">
        <v>0.053688221801371</v>
      </c>
      <c r="BG2017" s="19" t="n">
        <v>0</v>
      </c>
    </row>
    <row r="2018">
      <c r="B2018" t="s">
        <v>598</v>
      </c>
      <c r="C2018" s="19" t="n">
        <v>0.0966353627780082</v>
      </c>
      <c r="D2018" s="19" t="n">
        <v>0.103839376366455</v>
      </c>
      <c r="E2018" s="19" t="n">
        <v>0.0886981749346708</v>
      </c>
      <c r="F2018" s="19"/>
      <c r="G2018" s="19" t="n">
        <v>0.040494509102356</v>
      </c>
      <c r="H2018" s="19" t="n">
        <v>0.0806234443243465</v>
      </c>
      <c r="I2018" s="19" t="n">
        <v>0.154558944524144</v>
      </c>
      <c r="J2018" s="19" t="n">
        <v>0.0320630692618236</v>
      </c>
      <c r="K2018" s="19" t="n">
        <v>0.10132628410176</v>
      </c>
      <c r="L2018" s="19" t="n">
        <v>0.173815401009124</v>
      </c>
      <c r="M2018" s="19"/>
      <c r="N2018" s="19" t="n">
        <v>0.152739828351719</v>
      </c>
      <c r="O2018" s="19" t="n">
        <v>0.0326432081951385</v>
      </c>
      <c r="P2018" s="19" t="n">
        <v>0.144413932173051</v>
      </c>
      <c r="Q2018" s="19" t="n">
        <v>0.0587667637237655</v>
      </c>
      <c r="R2018" s="19"/>
      <c r="S2018" s="19" t="n">
        <v>0.0828848657598395</v>
      </c>
      <c r="T2018" s="19" t="n">
        <v>0.0911549005798307</v>
      </c>
      <c r="U2018" s="19" t="n">
        <v>0</v>
      </c>
      <c r="V2018" s="19" t="n">
        <v>0</v>
      </c>
      <c r="W2018" s="19" t="n">
        <v>0.0750470907005106</v>
      </c>
      <c r="X2018" s="19" t="n">
        <v>0.156020279823765</v>
      </c>
      <c r="Y2018" s="19" t="n">
        <v>0.159781331141363</v>
      </c>
      <c r="Z2018" s="19" t="n">
        <v>0.297333079499881</v>
      </c>
      <c r="AA2018" s="19" t="n">
        <v>0.213182817138183</v>
      </c>
      <c r="AB2018" s="19" t="n">
        <v>0.0635687042302295</v>
      </c>
      <c r="AC2018" s="19" t="n">
        <v>0</v>
      </c>
      <c r="AD2018" s="19" t="n">
        <v>0</v>
      </c>
      <c r="AE2018" s="19"/>
      <c r="AF2018" s="19" t="n">
        <v>0.0741110757843415</v>
      </c>
      <c r="AG2018" s="19" t="n">
        <v>0.135361012467702</v>
      </c>
      <c r="AH2018" s="19" t="n">
        <v>0</v>
      </c>
      <c r="AI2018" s="19"/>
      <c r="AJ2018" s="19" t="n">
        <v>0.144029212295571</v>
      </c>
      <c r="AK2018" s="19" t="n">
        <v>0.082871503267848</v>
      </c>
      <c r="AL2018" s="19" t="n">
        <v>0.112690663974116</v>
      </c>
      <c r="AM2018" s="19" t="n">
        <v>0</v>
      </c>
      <c r="AN2018" s="19" t="n">
        <v>0</v>
      </c>
      <c r="AO2018" s="19"/>
      <c r="AP2018" s="19" t="n">
        <v>0.140520262430169</v>
      </c>
      <c r="AQ2018" s="19" t="n">
        <v>0.0610733022667213</v>
      </c>
      <c r="AR2018" s="19" t="n">
        <v>0.109621999065418</v>
      </c>
      <c r="AS2018" s="19" t="n">
        <v>0.155660213706305</v>
      </c>
      <c r="AT2018" s="19" t="n">
        <v>0</v>
      </c>
      <c r="AU2018" s="19"/>
      <c r="AV2018" s="19" t="n">
        <v>0.0277279528175745</v>
      </c>
      <c r="AW2018" s="19" t="n">
        <v>0.153860730042749</v>
      </c>
      <c r="AX2018" s="19" t="n">
        <v>0</v>
      </c>
      <c r="AY2018" s="19" t="n">
        <v>0.0427654977440112</v>
      </c>
      <c r="AZ2018" s="19" t="n">
        <v>0</v>
      </c>
      <c r="BA2018" s="19" t="n">
        <v>0.389047830191904</v>
      </c>
      <c r="BB2018" s="19"/>
      <c r="BC2018" s="19" t="n">
        <v>0.0999876417186343</v>
      </c>
      <c r="BD2018" s="19" t="n">
        <v>0.0650658059422558</v>
      </c>
      <c r="BE2018" s="19" t="n">
        <v>0.105929240300421</v>
      </c>
      <c r="BF2018" s="19" t="n">
        <v>0.128680680716057</v>
      </c>
      <c r="BG2018" s="19" t="n">
        <v>0</v>
      </c>
    </row>
    <row r="2019">
      <c r="B2019" t="s">
        <v>693</v>
      </c>
      <c r="C2019" s="19" t="n">
        <v>0.123899187351453</v>
      </c>
      <c r="D2019" s="19" t="n">
        <v>0.0940757759654005</v>
      </c>
      <c r="E2019" s="19" t="n">
        <v>0.156757817529478</v>
      </c>
      <c r="F2019" s="19"/>
      <c r="G2019" s="19" t="n">
        <v>0.0442649703304551</v>
      </c>
      <c r="H2019" s="19" t="n">
        <v>0.139153528318995</v>
      </c>
      <c r="I2019" s="19" t="n">
        <v>0.095465681263061</v>
      </c>
      <c r="J2019" s="19" t="n">
        <v>0.0669618520090805</v>
      </c>
      <c r="K2019" s="19" t="n">
        <v>0.231265756463434</v>
      </c>
      <c r="L2019" s="19" t="n">
        <v>0.180862819534714</v>
      </c>
      <c r="M2019" s="19"/>
      <c r="N2019" s="19" t="n">
        <v>0.110587714816678</v>
      </c>
      <c r="O2019" s="19" t="n">
        <v>0.0541635696739147</v>
      </c>
      <c r="P2019" s="19" t="n">
        <v>0.159404942620761</v>
      </c>
      <c r="Q2019" s="19" t="n">
        <v>0.197194059229809</v>
      </c>
      <c r="R2019" s="19"/>
      <c r="S2019" s="19" t="n">
        <v>0.0829189519092874</v>
      </c>
      <c r="T2019" s="19" t="n">
        <v>0</v>
      </c>
      <c r="U2019" s="19" t="n">
        <v>0.0996420696451052</v>
      </c>
      <c r="V2019" s="19" t="n">
        <v>0.221152577725119</v>
      </c>
      <c r="W2019" s="19" t="n">
        <v>0</v>
      </c>
      <c r="X2019" s="19" t="n">
        <v>0.289286592514562</v>
      </c>
      <c r="Y2019" s="19" t="n">
        <v>0.0817874325123816</v>
      </c>
      <c r="Z2019" s="19" t="n">
        <v>0</v>
      </c>
      <c r="AA2019" s="19" t="n">
        <v>0.141570284436945</v>
      </c>
      <c r="AB2019" s="19" t="n">
        <v>0.278701177014346</v>
      </c>
      <c r="AC2019" s="19" t="n">
        <v>0.153036746971413</v>
      </c>
      <c r="AD2019" s="19" t="n">
        <v>0.301326577915593</v>
      </c>
      <c r="AE2019" s="19"/>
      <c r="AF2019" s="19" t="n">
        <v>0.132684920331369</v>
      </c>
      <c r="AG2019" s="19" t="n">
        <v>0.129816974163682</v>
      </c>
      <c r="AH2019" s="19" t="n">
        <v>0.133336070039094</v>
      </c>
      <c r="AI2019" s="19"/>
      <c r="AJ2019" s="19" t="n">
        <v>0.148658932371221</v>
      </c>
      <c r="AK2019" s="19" t="n">
        <v>0.0614922870125566</v>
      </c>
      <c r="AL2019" s="19" t="n">
        <v>0.174893979951372</v>
      </c>
      <c r="AM2019" s="19" t="n">
        <v>0</v>
      </c>
      <c r="AN2019" s="19" t="n">
        <v>0.194299208595696</v>
      </c>
      <c r="AO2019" s="19"/>
      <c r="AP2019" s="19" t="n">
        <v>0.21058402089172</v>
      </c>
      <c r="AQ2019" s="19" t="n">
        <v>0.0783604165273258</v>
      </c>
      <c r="AR2019" s="19" t="n">
        <v>0.12809258488636</v>
      </c>
      <c r="AS2019" s="19" t="n">
        <v>0.044168693752497</v>
      </c>
      <c r="AT2019" s="19" t="n">
        <v>0.339880502695121</v>
      </c>
      <c r="AU2019" s="19"/>
      <c r="AV2019" s="19" t="n">
        <v>0.094769236309371</v>
      </c>
      <c r="AW2019" s="19" t="n">
        <v>0.208745151365912</v>
      </c>
      <c r="AX2019" s="19" t="n">
        <v>0</v>
      </c>
      <c r="AY2019" s="19" t="n">
        <v>0.0990178293730537</v>
      </c>
      <c r="AZ2019" s="19" t="n">
        <v>0.337323086328531</v>
      </c>
      <c r="BA2019" s="19" t="n">
        <v>0</v>
      </c>
      <c r="BB2019" s="19"/>
      <c r="BC2019" s="19" t="n">
        <v>0.276903798094464</v>
      </c>
      <c r="BD2019" s="19" t="n">
        <v>0.0417030167430229</v>
      </c>
      <c r="BE2019" s="19" t="n">
        <v>0.0636663536189553</v>
      </c>
      <c r="BF2019" s="19" t="n">
        <v>0.164608131506281</v>
      </c>
      <c r="BG2019" s="19" t="n">
        <v>0</v>
      </c>
    </row>
    <row r="2020">
      <c r="B2020" t="s">
        <v>100</v>
      </c>
      <c r="C2020" s="19" t="n">
        <v>0.0935539616892105</v>
      </c>
      <c r="D2020" s="19" t="n">
        <v>0.0814965368600767</v>
      </c>
      <c r="E2020" s="19" t="n">
        <v>0.106838507116671</v>
      </c>
      <c r="F2020" s="19"/>
      <c r="G2020" s="19" t="n">
        <v>0.0541917250681299</v>
      </c>
      <c r="H2020" s="19" t="n">
        <v>0.114495844380621</v>
      </c>
      <c r="I2020" s="19" t="n">
        <v>0</v>
      </c>
      <c r="J2020" s="19" t="n">
        <v>0.178948673439509</v>
      </c>
      <c r="K2020" s="19" t="n">
        <v>0.120659188259166</v>
      </c>
      <c r="L2020" s="19" t="n">
        <v>0.0744451320394852</v>
      </c>
      <c r="M2020" s="19"/>
      <c r="N2020" s="19" t="n">
        <v>0.0726067624063012</v>
      </c>
      <c r="O2020" s="19" t="n">
        <v>0.134546920332015</v>
      </c>
      <c r="P2020" s="19" t="n">
        <v>0.0607475546170967</v>
      </c>
      <c r="Q2020" s="19" t="n">
        <v>0.100263163301107</v>
      </c>
      <c r="R2020" s="19"/>
      <c r="S2020" s="19" t="n">
        <v>0.111414961472175</v>
      </c>
      <c r="T2020" s="19" t="n">
        <v>0.0898145582189637</v>
      </c>
      <c r="U2020" s="19" t="n">
        <v>0.091085788543361</v>
      </c>
      <c r="V2020" s="19" t="n">
        <v>0</v>
      </c>
      <c r="W2020" s="19" t="n">
        <v>0.172466680878717</v>
      </c>
      <c r="X2020" s="19" t="n">
        <v>0.129102865352991</v>
      </c>
      <c r="Y2020" s="19" t="n">
        <v>0</v>
      </c>
      <c r="Z2020" s="19" t="n">
        <v>0</v>
      </c>
      <c r="AA2020" s="19" t="n">
        <v>0.160893679735282</v>
      </c>
      <c r="AB2020" s="19" t="n">
        <v>0.125019127655013</v>
      </c>
      <c r="AC2020" s="19" t="n">
        <v>0</v>
      </c>
      <c r="AD2020" s="19" t="n">
        <v>0.323704073441818</v>
      </c>
      <c r="AE2020" s="19"/>
      <c r="AF2020" s="19" t="n">
        <v>0.0790456725766572</v>
      </c>
      <c r="AG2020" s="19" t="n">
        <v>0.123560990547581</v>
      </c>
      <c r="AH2020" s="19" t="n">
        <v>0</v>
      </c>
      <c r="AI2020" s="19"/>
      <c r="AJ2020" s="19" t="n">
        <v>0.0556619518106679</v>
      </c>
      <c r="AK2020" s="19" t="n">
        <v>0.0963469689696366</v>
      </c>
      <c r="AL2020" s="19" t="n">
        <v>0.176094083716292</v>
      </c>
      <c r="AM2020" s="19" t="n">
        <v>0</v>
      </c>
      <c r="AN2020" s="19" t="n">
        <v>0.131144412113537</v>
      </c>
      <c r="AO2020" s="19"/>
      <c r="AP2020" s="19" t="n">
        <v>0.0303801072403953</v>
      </c>
      <c r="AQ2020" s="19" t="n">
        <v>0.0714572087314236</v>
      </c>
      <c r="AR2020" s="19" t="n">
        <v>0.115561220176928</v>
      </c>
      <c r="AS2020" s="19" t="n">
        <v>0</v>
      </c>
      <c r="AT2020" s="19" t="n">
        <v>0.29943250372072</v>
      </c>
      <c r="AU2020" s="19"/>
      <c r="AV2020" s="19" t="n">
        <v>0.15605834529808</v>
      </c>
      <c r="AW2020" s="19" t="n">
        <v>0.0610251640080084</v>
      </c>
      <c r="AX2020" s="19" t="n">
        <v>0</v>
      </c>
      <c r="AY2020" s="19" t="n">
        <v>0</v>
      </c>
      <c r="AZ2020" s="19" t="n">
        <v>0.155229495948436</v>
      </c>
      <c r="BA2020" s="19" t="n">
        <v>0.118592261065579</v>
      </c>
      <c r="BB2020" s="19"/>
      <c r="BC2020" s="19" t="n">
        <v>0.0827129098269221</v>
      </c>
      <c r="BD2020" s="19" t="n">
        <v>0.159498194092133</v>
      </c>
      <c r="BE2020" s="19" t="n">
        <v>0.0991018263077763</v>
      </c>
      <c r="BF2020" s="19" t="n">
        <v>0</v>
      </c>
      <c r="BG2020" s="19" t="n">
        <v>0.238299455470569</v>
      </c>
    </row>
    <row r="2021">
      <c r="C2021" s="19"/>
      <c r="D2021" s="19"/>
      <c r="E2021" s="19"/>
      <c r="F2021" s="19"/>
      <c r="G2021" s="19"/>
      <c r="H2021" s="19"/>
      <c r="I2021" s="19"/>
      <c r="J2021" s="19"/>
      <c r="K2021" s="19"/>
      <c r="L2021" s="19"/>
      <c r="M2021" s="19"/>
      <c r="N2021" s="19"/>
      <c r="O2021" s="19"/>
      <c r="P2021" s="19"/>
      <c r="Q2021" s="19"/>
      <c r="R2021" s="19"/>
      <c r="S2021" s="19"/>
      <c r="T2021" s="19"/>
      <c r="U2021" s="19"/>
      <c r="V2021" s="19"/>
      <c r="W2021" s="19"/>
      <c r="X2021" s="19"/>
      <c r="Y2021" s="19"/>
      <c r="Z2021" s="19"/>
      <c r="AA2021" s="19"/>
      <c r="AB2021" s="19"/>
      <c r="AC2021" s="19"/>
      <c r="AD2021" s="19"/>
      <c r="AE2021" s="19"/>
      <c r="AF2021" s="19"/>
      <c r="AG2021" s="19"/>
      <c r="AH2021" s="19"/>
      <c r="AI2021" s="19"/>
      <c r="AJ2021" s="19"/>
      <c r="AK2021" s="19"/>
      <c r="AL2021" s="19"/>
      <c r="AM2021" s="19"/>
      <c r="AN2021" s="19"/>
      <c r="AO2021" s="19"/>
      <c r="AP2021" s="19"/>
      <c r="AQ2021" s="19"/>
      <c r="AR2021" s="19"/>
      <c r="AS2021" s="19"/>
      <c r="AT2021" s="19"/>
      <c r="AU2021" s="19"/>
      <c r="AV2021" s="19"/>
      <c r="AW2021" s="19"/>
      <c r="AX2021" s="19"/>
      <c r="AY2021" s="19"/>
      <c r="AZ2021" s="19"/>
      <c r="BA2021" s="19"/>
      <c r="BB2021" s="19"/>
      <c r="BC2021" s="19"/>
      <c r="BD2021" s="19"/>
      <c r="BE2021" s="19"/>
      <c r="BF2021" s="19"/>
      <c r="BG2021" s="19"/>
    </row>
    <row r="2022">
      <c r="B2022" s="7" t="s">
        <v>708</v>
      </c>
      <c r="C2022" s="19"/>
      <c r="D2022" s="19"/>
      <c r="E2022" s="19"/>
      <c r="F2022" s="19"/>
      <c r="G2022" s="19"/>
      <c r="H2022" s="19"/>
      <c r="I2022" s="19"/>
      <c r="J2022" s="19"/>
      <c r="K2022" s="19"/>
      <c r="L2022" s="19"/>
      <c r="M2022" s="19"/>
      <c r="N2022" s="19"/>
      <c r="O2022" s="19"/>
      <c r="P2022" s="19"/>
      <c r="Q2022" s="19"/>
      <c r="R2022" s="19"/>
      <c r="S2022" s="19"/>
      <c r="T2022" s="19"/>
      <c r="U2022" s="19"/>
      <c r="V2022" s="19"/>
      <c r="W2022" s="19"/>
      <c r="X2022" s="19"/>
      <c r="Y2022" s="19"/>
      <c r="Z2022" s="19"/>
      <c r="AA2022" s="19"/>
      <c r="AB2022" s="19"/>
      <c r="AC2022" s="19"/>
      <c r="AD2022" s="19"/>
      <c r="AE2022" s="19"/>
      <c r="AF2022" s="19"/>
      <c r="AG2022" s="19"/>
      <c r="AH2022" s="19"/>
      <c r="AI2022" s="19"/>
      <c r="AJ2022" s="19"/>
      <c r="AK2022" s="19"/>
      <c r="AL2022" s="19"/>
      <c r="AM2022" s="19"/>
      <c r="AN2022" s="19"/>
      <c r="AO2022" s="19"/>
      <c r="AP2022" s="19"/>
      <c r="AQ2022" s="19"/>
      <c r="AR2022" s="19"/>
      <c r="AS2022" s="19"/>
      <c r="AT2022" s="19"/>
      <c r="AU2022" s="19"/>
      <c r="AV2022" s="19"/>
      <c r="AW2022" s="19"/>
      <c r="AX2022" s="19"/>
      <c r="AY2022" s="19"/>
      <c r="AZ2022" s="19"/>
      <c r="BA2022" s="19"/>
      <c r="BB2022" s="19"/>
      <c r="BC2022" s="19"/>
      <c r="BD2022" s="19"/>
      <c r="BE2022" s="19"/>
      <c r="BF2022" s="19"/>
      <c r="BG2022" s="19"/>
    </row>
    <row r="2023">
      <c r="B2023" s="26" t="s">
        <v>331</v>
      </c>
      <c r="C2023" s="19"/>
      <c r="D2023" s="19"/>
      <c r="E2023" s="19"/>
      <c r="F2023" s="19"/>
      <c r="G2023" s="19"/>
      <c r="H2023" s="19"/>
      <c r="I2023" s="19"/>
      <c r="J2023" s="19"/>
      <c r="K2023" s="19"/>
      <c r="L2023" s="19"/>
      <c r="M2023" s="19"/>
      <c r="N2023" s="19"/>
      <c r="O2023" s="19"/>
      <c r="P2023" s="19"/>
      <c r="Q2023" s="19"/>
      <c r="R2023" s="19"/>
      <c r="S2023" s="19"/>
      <c r="T2023" s="19"/>
      <c r="U2023" s="19"/>
      <c r="V2023" s="19"/>
      <c r="W2023" s="19"/>
      <c r="X2023" s="19"/>
      <c r="Y2023" s="19"/>
      <c r="Z2023" s="19"/>
      <c r="AA2023" s="19"/>
      <c r="AB2023" s="19"/>
      <c r="AC2023" s="19"/>
      <c r="AD2023" s="19"/>
      <c r="AE2023" s="19"/>
      <c r="AF2023" s="19"/>
      <c r="AG2023" s="19"/>
      <c r="AH2023" s="19"/>
      <c r="AI2023" s="19"/>
      <c r="AJ2023" s="19"/>
      <c r="AK2023" s="19"/>
      <c r="AL2023" s="19"/>
      <c r="AM2023" s="19"/>
      <c r="AN2023" s="19"/>
      <c r="AO2023" s="19"/>
      <c r="AP2023" s="19"/>
      <c r="AQ2023" s="19"/>
      <c r="AR2023" s="19"/>
      <c r="AS2023" s="19"/>
      <c r="AT2023" s="19"/>
      <c r="AU2023" s="19"/>
      <c r="AV2023" s="19"/>
      <c r="AW2023" s="19"/>
      <c r="AX2023" s="19"/>
      <c r="AY2023" s="19"/>
      <c r="AZ2023" s="19"/>
      <c r="BA2023" s="19"/>
      <c r="BB2023" s="19"/>
      <c r="BC2023" s="19"/>
      <c r="BD2023" s="19"/>
      <c r="BE2023" s="19"/>
      <c r="BF2023" s="19"/>
      <c r="BG2023" s="19"/>
    </row>
    <row r="2024">
      <c r="B2024" t="s">
        <v>688</v>
      </c>
      <c r="C2024" s="19" t="n">
        <v>0.00819001871743421</v>
      </c>
      <c r="D2024" s="19" t="n">
        <v>0</v>
      </c>
      <c r="E2024" s="19" t="n">
        <v>0.0143316568193238</v>
      </c>
      <c r="F2024" s="19"/>
      <c r="G2024" s="19" t="n">
        <v>0.049277125477311</v>
      </c>
      <c r="H2024" s="19" t="n">
        <v>0</v>
      </c>
      <c r="I2024" s="19" t="n">
        <v>0</v>
      </c>
      <c r="J2024" s="19" t="n">
        <v>0</v>
      </c>
      <c r="K2024" s="19" t="n">
        <v>0</v>
      </c>
      <c r="L2024" s="19" t="n">
        <v>0</v>
      </c>
      <c r="M2024" s="19"/>
      <c r="N2024" s="19" t="n">
        <v>0</v>
      </c>
      <c r="O2024" s="19" t="n">
        <v>0.029850067713487</v>
      </c>
      <c r="P2024" s="19" t="n">
        <v>0</v>
      </c>
      <c r="Q2024" s="19" t="n">
        <v>0</v>
      </c>
      <c r="R2024" s="19"/>
      <c r="S2024" s="19" t="n">
        <v>0.0564607314591453</v>
      </c>
      <c r="T2024" s="19" t="n">
        <v>0</v>
      </c>
      <c r="U2024" s="19" t="n">
        <v>0</v>
      </c>
      <c r="V2024" s="19" t="n">
        <v>0</v>
      </c>
      <c r="W2024" s="19" t="n">
        <v>0</v>
      </c>
      <c r="X2024" s="19" t="n">
        <v>0</v>
      </c>
      <c r="Y2024" s="19" t="n">
        <v>0</v>
      </c>
      <c r="Z2024" s="19" t="n">
        <v>0</v>
      </c>
      <c r="AA2024" s="19" t="n">
        <v>0</v>
      </c>
      <c r="AB2024" s="19" t="n">
        <v>0</v>
      </c>
      <c r="AC2024" s="19" t="n">
        <v>0</v>
      </c>
      <c r="AD2024" s="19" t="n">
        <v>0</v>
      </c>
      <c r="AE2024" s="19"/>
      <c r="AF2024" s="19" t="n">
        <v>0</v>
      </c>
      <c r="AG2024" s="19" t="n">
        <v>0</v>
      </c>
      <c r="AH2024" s="19" t="n">
        <v>0</v>
      </c>
      <c r="AI2024" s="19"/>
      <c r="AJ2024" s="19" t="n">
        <v>0</v>
      </c>
      <c r="AK2024" s="19" t="n">
        <v>0.0357682722728076</v>
      </c>
      <c r="AL2024" s="19" t="n">
        <v>0</v>
      </c>
      <c r="AM2024" s="19" t="n">
        <v>0</v>
      </c>
      <c r="AN2024" s="19" t="n">
        <v>0</v>
      </c>
      <c r="AO2024" s="19"/>
      <c r="AP2024" s="19" t="n">
        <v>0</v>
      </c>
      <c r="AQ2024" s="19" t="n">
        <v>0.0245803021660175</v>
      </c>
      <c r="AR2024" s="19" t="n">
        <v>0</v>
      </c>
      <c r="AS2024" s="19" t="n">
        <v>0</v>
      </c>
      <c r="AT2024" s="19" t="n">
        <v>0</v>
      </c>
      <c r="AU2024" s="19"/>
      <c r="AV2024" s="19" t="n">
        <v>0.0272126580909679</v>
      </c>
      <c r="AW2024" s="19" t="n">
        <v>0</v>
      </c>
      <c r="AX2024" s="19" t="n">
        <v>0</v>
      </c>
      <c r="AY2024" s="19" t="n">
        <v>0</v>
      </c>
      <c r="AZ2024" s="19" t="n">
        <v>0</v>
      </c>
      <c r="BA2024" s="19" t="n">
        <v>0</v>
      </c>
      <c r="BB2024" s="19"/>
      <c r="BC2024" s="19" t="n">
        <v>0</v>
      </c>
      <c r="BD2024" s="19" t="n">
        <v>0</v>
      </c>
      <c r="BE2024" s="19" t="n">
        <v>0.0279072693453685</v>
      </c>
      <c r="BF2024" s="19" t="n">
        <v>0</v>
      </c>
      <c r="BG2024" s="19" t="n">
        <v>0</v>
      </c>
    </row>
    <row r="2025">
      <c r="B2025" t="s">
        <v>689</v>
      </c>
      <c r="C2025" s="19" t="n">
        <v>0.0403628708689602</v>
      </c>
      <c r="D2025" s="19" t="n">
        <v>0.077134975664963</v>
      </c>
      <c r="E2025" s="19" t="n">
        <v>0.0139078594748062</v>
      </c>
      <c r="F2025" s="19"/>
      <c r="G2025" s="19" t="n">
        <v>0.0999774861343483</v>
      </c>
      <c r="H2025" s="19" t="n">
        <v>0.0462764272133508</v>
      </c>
      <c r="I2025" s="19" t="n">
        <v>0.0596683990047855</v>
      </c>
      <c r="J2025" s="19" t="n">
        <v>0.0404600937367567</v>
      </c>
      <c r="K2025" s="19" t="n">
        <v>0</v>
      </c>
      <c r="L2025" s="19" t="n">
        <v>0</v>
      </c>
      <c r="M2025" s="19"/>
      <c r="N2025" s="19" t="n">
        <v>0.0306246196850798</v>
      </c>
      <c r="O2025" s="19" t="n">
        <v>0.0650793787603809</v>
      </c>
      <c r="P2025" s="19" t="n">
        <v>0.0555070637033889</v>
      </c>
      <c r="Q2025" s="19" t="n">
        <v>0.0201936086253826</v>
      </c>
      <c r="R2025" s="19"/>
      <c r="S2025" s="19" t="n">
        <v>0.116365780643072</v>
      </c>
      <c r="T2025" s="19" t="n">
        <v>0</v>
      </c>
      <c r="U2025" s="19" t="n">
        <v>0</v>
      </c>
      <c r="V2025" s="19" t="n">
        <v>0</v>
      </c>
      <c r="W2025" s="19" t="n">
        <v>0</v>
      </c>
      <c r="X2025" s="19" t="n">
        <v>0.0772048548289236</v>
      </c>
      <c r="Y2025" s="19" t="n">
        <v>0</v>
      </c>
      <c r="Z2025" s="19" t="n">
        <v>0</v>
      </c>
      <c r="AA2025" s="19" t="n">
        <v>0.202502385774523</v>
      </c>
      <c r="AB2025" s="19" t="n">
        <v>0</v>
      </c>
      <c r="AC2025" s="19" t="n">
        <v>0</v>
      </c>
      <c r="AD2025" s="19" t="n">
        <v>0</v>
      </c>
      <c r="AE2025" s="19"/>
      <c r="AF2025" s="19" t="n">
        <v>0.0386347870864712</v>
      </c>
      <c r="AG2025" s="19" t="n">
        <v>0.0188995135778354</v>
      </c>
      <c r="AH2025" s="19" t="n">
        <v>0.0986134115111023</v>
      </c>
      <c r="AI2025" s="19"/>
      <c r="AJ2025" s="19" t="n">
        <v>0.0198504608296706</v>
      </c>
      <c r="AK2025" s="19" t="n">
        <v>0.0378590345226866</v>
      </c>
      <c r="AL2025" s="19" t="n">
        <v>0.107280277727773</v>
      </c>
      <c r="AM2025" s="19" t="n">
        <v>0</v>
      </c>
      <c r="AN2025" s="19" t="n">
        <v>0</v>
      </c>
      <c r="AO2025" s="19"/>
      <c r="AP2025" s="19" t="n">
        <v>0</v>
      </c>
      <c r="AQ2025" s="19" t="n">
        <v>0.0704790124980795</v>
      </c>
      <c r="AR2025" s="19" t="n">
        <v>0.120623435485434</v>
      </c>
      <c r="AS2025" s="19" t="n">
        <v>0</v>
      </c>
      <c r="AT2025" s="19" t="n">
        <v>0.0938843666514175</v>
      </c>
      <c r="AU2025" s="19"/>
      <c r="AV2025" s="19" t="n">
        <v>0.0780267572280225</v>
      </c>
      <c r="AW2025" s="19" t="n">
        <v>0</v>
      </c>
      <c r="AX2025" s="19" t="n">
        <v>0.105475246283113</v>
      </c>
      <c r="AY2025" s="19" t="n">
        <v>0</v>
      </c>
      <c r="AZ2025" s="19" t="n">
        <v>0.0888437775629261</v>
      </c>
      <c r="BA2025" s="19" t="n">
        <v>0</v>
      </c>
      <c r="BB2025" s="19"/>
      <c r="BC2025" s="19" t="n">
        <v>0.0345210045862383</v>
      </c>
      <c r="BD2025" s="19" t="n">
        <v>0.0420786099419768</v>
      </c>
      <c r="BE2025" s="19" t="n">
        <v>0.0504798810774954</v>
      </c>
      <c r="BF2025" s="19" t="n">
        <v>0.0734360494695395</v>
      </c>
      <c r="BG2025" s="19" t="n">
        <v>0</v>
      </c>
    </row>
    <row r="2026">
      <c r="B2026" t="s">
        <v>690</v>
      </c>
      <c r="C2026" s="19" t="n">
        <v>0.0343259720928828</v>
      </c>
      <c r="D2026" s="19" t="n">
        <v>0.0464047384079776</v>
      </c>
      <c r="E2026" s="19" t="n">
        <v>0.0259420669291882</v>
      </c>
      <c r="F2026" s="19"/>
      <c r="G2026" s="19" t="n">
        <v>0.087234944072927</v>
      </c>
      <c r="H2026" s="19" t="n">
        <v>0.0530377144432621</v>
      </c>
      <c r="I2026" s="19" t="n">
        <v>0.0712851301518182</v>
      </c>
      <c r="J2026" s="19" t="n">
        <v>0</v>
      </c>
      <c r="K2026" s="19" t="n">
        <v>0</v>
      </c>
      <c r="L2026" s="19" t="n">
        <v>0</v>
      </c>
      <c r="M2026" s="19"/>
      <c r="N2026" s="19" t="n">
        <v>0.0527925781677406</v>
      </c>
      <c r="O2026" s="19" t="n">
        <v>0.0279325957166292</v>
      </c>
      <c r="P2026" s="19" t="n">
        <v>0.0949259293332437</v>
      </c>
      <c r="Q2026" s="19" t="n">
        <v>0</v>
      </c>
      <c r="R2026" s="19"/>
      <c r="S2026" s="19" t="n">
        <v>0.0471181542307748</v>
      </c>
      <c r="T2026" s="19" t="n">
        <v>0</v>
      </c>
      <c r="U2026" s="19" t="n">
        <v>0</v>
      </c>
      <c r="V2026" s="19" t="n">
        <v>0</v>
      </c>
      <c r="W2026" s="19" t="n">
        <v>0</v>
      </c>
      <c r="X2026" s="19" t="n">
        <v>0.105422620810255</v>
      </c>
      <c r="Y2026" s="19" t="n">
        <v>0.272387921130026</v>
      </c>
      <c r="Z2026" s="19" t="n">
        <v>0</v>
      </c>
      <c r="AA2026" s="19" t="n">
        <v>0</v>
      </c>
      <c r="AB2026" s="19" t="n">
        <v>0</v>
      </c>
      <c r="AC2026" s="19" t="n">
        <v>0</v>
      </c>
      <c r="AD2026" s="19" t="n">
        <v>0</v>
      </c>
      <c r="AE2026" s="19"/>
      <c r="AF2026" s="19" t="n">
        <v>0.018288106142527</v>
      </c>
      <c r="AG2026" s="19" t="n">
        <v>0.0513920776621756</v>
      </c>
      <c r="AH2026" s="19" t="n">
        <v>0</v>
      </c>
      <c r="AI2026" s="19"/>
      <c r="AJ2026" s="19" t="n">
        <v>0.0452536685605452</v>
      </c>
      <c r="AK2026" s="19" t="n">
        <v>0.0815458968637533</v>
      </c>
      <c r="AL2026" s="19" t="n">
        <v>0</v>
      </c>
      <c r="AM2026" s="19" t="n">
        <v>0</v>
      </c>
      <c r="AN2026" s="19" t="n">
        <v>0</v>
      </c>
      <c r="AO2026" s="19"/>
      <c r="AP2026" s="19" t="n">
        <v>0</v>
      </c>
      <c r="AQ2026" s="19" t="n">
        <v>0.0560391279182304</v>
      </c>
      <c r="AR2026" s="19" t="n">
        <v>0</v>
      </c>
      <c r="AS2026" s="19" t="n">
        <v>0.0462933312072376</v>
      </c>
      <c r="AT2026" s="19" t="n">
        <v>0.0757104923637125</v>
      </c>
      <c r="AU2026" s="19"/>
      <c r="AV2026" s="19" t="n">
        <v>0.0620404752331769</v>
      </c>
      <c r="AW2026" s="19" t="n">
        <v>0</v>
      </c>
      <c r="AX2026" s="19" t="n">
        <v>0</v>
      </c>
      <c r="AY2026" s="19" t="n">
        <v>0.0418407932648762</v>
      </c>
      <c r="AZ2026" s="19" t="n">
        <v>0.0716456464761136</v>
      </c>
      <c r="BA2026" s="19" t="n">
        <v>0</v>
      </c>
      <c r="BB2026" s="19"/>
      <c r="BC2026" s="19" t="n">
        <v>0.0267019631738598</v>
      </c>
      <c r="BD2026" s="19" t="n">
        <v>0.0387845547852656</v>
      </c>
      <c r="BE2026" s="19" t="n">
        <v>0</v>
      </c>
      <c r="BF2026" s="19" t="n">
        <v>0.196684183833292</v>
      </c>
      <c r="BG2026" s="19" t="n">
        <v>0</v>
      </c>
    </row>
    <row r="2027">
      <c r="B2027" t="s">
        <v>691</v>
      </c>
      <c r="C2027" s="19" t="n">
        <v>0.0780379812356412</v>
      </c>
      <c r="D2027" s="19" t="n">
        <v>0.0456480152214554</v>
      </c>
      <c r="E2027" s="19" t="n">
        <v>0.102989880373342</v>
      </c>
      <c r="F2027" s="19"/>
      <c r="G2027" s="19" t="n">
        <v>0.144448858083399</v>
      </c>
      <c r="H2027" s="19" t="n">
        <v>0.0607229300813517</v>
      </c>
      <c r="I2027" s="19" t="n">
        <v>0.102864836830517</v>
      </c>
      <c r="J2027" s="19" t="n">
        <v>0.0431528917319198</v>
      </c>
      <c r="K2027" s="19" t="n">
        <v>0.04506252925007</v>
      </c>
      <c r="L2027" s="19" t="n">
        <v>0.0698136423345539</v>
      </c>
      <c r="M2027" s="19"/>
      <c r="N2027" s="19" t="n">
        <v>0.0262092488858416</v>
      </c>
      <c r="O2027" s="19" t="n">
        <v>0.0942309906603683</v>
      </c>
      <c r="P2027" s="19" t="n">
        <v>0.0488119902513291</v>
      </c>
      <c r="Q2027" s="19" t="n">
        <v>0.112050814994927</v>
      </c>
      <c r="R2027" s="19"/>
      <c r="S2027" s="19" t="n">
        <v>0.0548744868284216</v>
      </c>
      <c r="T2027" s="19" t="n">
        <v>0</v>
      </c>
      <c r="U2027" s="19" t="n">
        <v>0.126242058700091</v>
      </c>
      <c r="V2027" s="19" t="n">
        <v>0.0425529531672785</v>
      </c>
      <c r="W2027" s="19" t="n">
        <v>0.217533868215958</v>
      </c>
      <c r="X2027" s="19" t="n">
        <v>0.164815117927614</v>
      </c>
      <c r="Y2027" s="19" t="n">
        <v>0</v>
      </c>
      <c r="Z2027" s="19" t="n">
        <v>0</v>
      </c>
      <c r="AA2027" s="19" t="n">
        <v>0</v>
      </c>
      <c r="AB2027" s="19" t="n">
        <v>0.0870989066194346</v>
      </c>
      <c r="AC2027" s="19" t="n">
        <v>0.211697936312665</v>
      </c>
      <c r="AD2027" s="19" t="n">
        <v>0</v>
      </c>
      <c r="AE2027" s="19"/>
      <c r="AF2027" s="19" t="n">
        <v>0.0377006692967424</v>
      </c>
      <c r="AG2027" s="19" t="n">
        <v>0.0844618861934366</v>
      </c>
      <c r="AH2027" s="19" t="n">
        <v>0.158174879882099</v>
      </c>
      <c r="AI2027" s="19"/>
      <c r="AJ2027" s="19" t="n">
        <v>0.0172953673637997</v>
      </c>
      <c r="AK2027" s="19" t="n">
        <v>0.0347633750924715</v>
      </c>
      <c r="AL2027" s="19" t="n">
        <v>0.257665677711263</v>
      </c>
      <c r="AM2027" s="19" t="n">
        <v>0.246748511717996</v>
      </c>
      <c r="AN2027" s="19" t="n">
        <v>0.106177605058647</v>
      </c>
      <c r="AO2027" s="19"/>
      <c r="AP2027" s="19" t="n">
        <v>0.0250455211918252</v>
      </c>
      <c r="AQ2027" s="19" t="n">
        <v>0.0556211687580553</v>
      </c>
      <c r="AR2027" s="19" t="n">
        <v>0.289713262404884</v>
      </c>
      <c r="AS2027" s="19" t="n">
        <v>0.0797351250112994</v>
      </c>
      <c r="AT2027" s="19" t="n">
        <v>0.158301736910842</v>
      </c>
      <c r="AU2027" s="19"/>
      <c r="AV2027" s="19" t="n">
        <v>0.0303954012892354</v>
      </c>
      <c r="AW2027" s="19" t="n">
        <v>0.0268100409057469</v>
      </c>
      <c r="AX2027" s="19" t="n">
        <v>0.25333035475788</v>
      </c>
      <c r="AY2027" s="19" t="n">
        <v>0.0720661225827977</v>
      </c>
      <c r="AZ2027" s="19" t="n">
        <v>0.233953519196061</v>
      </c>
      <c r="BA2027" s="19" t="n">
        <v>0</v>
      </c>
      <c r="BB2027" s="19"/>
      <c r="BC2027" s="19" t="n">
        <v>0.12264971708452</v>
      </c>
      <c r="BD2027" s="19" t="n">
        <v>0.0880101491855996</v>
      </c>
      <c r="BE2027" s="19" t="n">
        <v>0.0582030988769415</v>
      </c>
      <c r="BF2027" s="19" t="n">
        <v>0</v>
      </c>
      <c r="BG2027" s="19" t="n">
        <v>0</v>
      </c>
    </row>
    <row r="2028">
      <c r="B2028" t="s">
        <v>692</v>
      </c>
      <c r="C2028" s="19" t="n">
        <v>0.0674571846946024</v>
      </c>
      <c r="D2028" s="19" t="n">
        <v>0.0573575049573012</v>
      </c>
      <c r="E2028" s="19" t="n">
        <v>0.0758637953195179</v>
      </c>
      <c r="F2028" s="19"/>
      <c r="G2028" s="19" t="n">
        <v>0</v>
      </c>
      <c r="H2028" s="19" t="n">
        <v>0.198751758671017</v>
      </c>
      <c r="I2028" s="19" t="n">
        <v>0.136888885703454</v>
      </c>
      <c r="J2028" s="19" t="n">
        <v>0</v>
      </c>
      <c r="K2028" s="19" t="n">
        <v>0.0472470888442875</v>
      </c>
      <c r="L2028" s="19" t="n">
        <v>0.0388922094949638</v>
      </c>
      <c r="M2028" s="19"/>
      <c r="N2028" s="19" t="n">
        <v>0.13361880375311</v>
      </c>
      <c r="O2028" s="19" t="n">
        <v>0.0267135303407427</v>
      </c>
      <c r="P2028" s="19" t="n">
        <v>0.156217006884785</v>
      </c>
      <c r="Q2028" s="19" t="n">
        <v>0.0167156722339958</v>
      </c>
      <c r="R2028" s="19"/>
      <c r="S2028" s="19" t="n">
        <v>0.0904791027707834</v>
      </c>
      <c r="T2028" s="19" t="n">
        <v>0.0835453688218119</v>
      </c>
      <c r="U2028" s="19" t="n">
        <v>0.14221981817219</v>
      </c>
      <c r="V2028" s="19" t="n">
        <v>0</v>
      </c>
      <c r="W2028" s="19" t="n">
        <v>0</v>
      </c>
      <c r="X2028" s="19" t="n">
        <v>0</v>
      </c>
      <c r="Y2028" s="19" t="n">
        <v>0</v>
      </c>
      <c r="Z2028" s="19" t="n">
        <v>0.222299487091713</v>
      </c>
      <c r="AA2028" s="19" t="n">
        <v>0.207924692935447</v>
      </c>
      <c r="AB2028" s="19" t="n">
        <v>0.0549451947786023</v>
      </c>
      <c r="AC2028" s="19" t="n">
        <v>0</v>
      </c>
      <c r="AD2028" s="19" t="n">
        <v>0</v>
      </c>
      <c r="AE2028" s="19"/>
      <c r="AF2028" s="19" t="n">
        <v>0.0470476437513227</v>
      </c>
      <c r="AG2028" s="19" t="n">
        <v>0.0870493228152205</v>
      </c>
      <c r="AH2028" s="19" t="n">
        <v>0.0993399488565268</v>
      </c>
      <c r="AI2028" s="19"/>
      <c r="AJ2028" s="19" t="n">
        <v>0.0842405658676567</v>
      </c>
      <c r="AK2028" s="19" t="n">
        <v>0.0740692948915984</v>
      </c>
      <c r="AL2028" s="19" t="n">
        <v>0</v>
      </c>
      <c r="AM2028" s="19" t="n">
        <v>0</v>
      </c>
      <c r="AN2028" s="19" t="n">
        <v>0.114747815336673</v>
      </c>
      <c r="AO2028" s="19"/>
      <c r="AP2028" s="19" t="n">
        <v>0.068615565173174</v>
      </c>
      <c r="AQ2028" s="19" t="n">
        <v>0.131266100689171</v>
      </c>
      <c r="AR2028" s="19" t="n">
        <v>0</v>
      </c>
      <c r="AS2028" s="19" t="n">
        <v>0.0442729462139592</v>
      </c>
      <c r="AT2028" s="19" t="n">
        <v>0</v>
      </c>
      <c r="AU2028" s="19"/>
      <c r="AV2028" s="19" t="n">
        <v>0.169676911923334</v>
      </c>
      <c r="AW2028" s="19" t="n">
        <v>0.0734497036405924</v>
      </c>
      <c r="AX2028" s="19" t="n">
        <v>0</v>
      </c>
      <c r="AY2028" s="19" t="n">
        <v>0</v>
      </c>
      <c r="AZ2028" s="19" t="n">
        <v>0</v>
      </c>
      <c r="BA2028" s="19" t="n">
        <v>0</v>
      </c>
      <c r="BB2028" s="19"/>
      <c r="BC2028" s="19" t="n">
        <v>0.02553660643066</v>
      </c>
      <c r="BD2028" s="19" t="n">
        <v>0.135058205647582</v>
      </c>
      <c r="BE2028" s="19" t="n">
        <v>0.0328157774295096</v>
      </c>
      <c r="BF2028" s="19" t="n">
        <v>0.146023186126083</v>
      </c>
      <c r="BG2028" s="19" t="n">
        <v>0</v>
      </c>
    </row>
    <row r="2029">
      <c r="B2029" t="s">
        <v>598</v>
      </c>
      <c r="C2029" s="19" t="n">
        <v>0.0992639892081103</v>
      </c>
      <c r="D2029" s="19" t="n">
        <v>0.116911448971434</v>
      </c>
      <c r="E2029" s="19" t="n">
        <v>0.0877280399355959</v>
      </c>
      <c r="F2029" s="19"/>
      <c r="G2029" s="19" t="n">
        <v>0.100925704306385</v>
      </c>
      <c r="H2029" s="19" t="n">
        <v>0.115977759691712</v>
      </c>
      <c r="I2029" s="19" t="n">
        <v>0.111819133370666</v>
      </c>
      <c r="J2029" s="19" t="n">
        <v>0.131815138058874</v>
      </c>
      <c r="K2029" s="19" t="n">
        <v>0.106002013417499</v>
      </c>
      <c r="L2029" s="19" t="n">
        <v>0.0406112448255035</v>
      </c>
      <c r="M2029" s="19"/>
      <c r="N2029" s="19" t="n">
        <v>0.152735487895817</v>
      </c>
      <c r="O2029" s="19" t="n">
        <v>0.114530621372447</v>
      </c>
      <c r="P2029" s="19" t="n">
        <v>0.103502262091368</v>
      </c>
      <c r="Q2029" s="19" t="n">
        <v>0.050485702419415</v>
      </c>
      <c r="R2029" s="19"/>
      <c r="S2029" s="19" t="n">
        <v>0.108817585894494</v>
      </c>
      <c r="T2029" s="19" t="n">
        <v>0.0796754081250759</v>
      </c>
      <c r="U2029" s="19" t="n">
        <v>0.0598631431912994</v>
      </c>
      <c r="V2029" s="19" t="n">
        <v>0.0785174535758441</v>
      </c>
      <c r="W2029" s="19" t="n">
        <v>0.527329530511657</v>
      </c>
      <c r="X2029" s="19" t="n">
        <v>0.0795829813615537</v>
      </c>
      <c r="Y2029" s="19" t="n">
        <v>0</v>
      </c>
      <c r="Z2029" s="19" t="n">
        <v>0</v>
      </c>
      <c r="AA2029" s="19" t="n">
        <v>0.195615261611311</v>
      </c>
      <c r="AB2029" s="19" t="n">
        <v>0.0753572649814218</v>
      </c>
      <c r="AC2029" s="19" t="n">
        <v>0.143780788636066</v>
      </c>
      <c r="AD2029" s="19" t="n">
        <v>0</v>
      </c>
      <c r="AE2029" s="19"/>
      <c r="AF2029" s="19" t="n">
        <v>0.0834385085964115</v>
      </c>
      <c r="AG2029" s="19" t="n">
        <v>0.120593539116149</v>
      </c>
      <c r="AH2029" s="19" t="n">
        <v>0.0817173118447708</v>
      </c>
      <c r="AI2029" s="19"/>
      <c r="AJ2029" s="19" t="n">
        <v>0.0258320669236124</v>
      </c>
      <c r="AK2029" s="19" t="n">
        <v>0.126991973865529</v>
      </c>
      <c r="AL2029" s="19" t="n">
        <v>0.166861000946825</v>
      </c>
      <c r="AM2029" s="19" t="n">
        <v>0.269883370674059</v>
      </c>
      <c r="AN2029" s="19" t="n">
        <v>0.0548541492174719</v>
      </c>
      <c r="AO2029" s="19"/>
      <c r="AP2029" s="19" t="n">
        <v>0.037407565040691</v>
      </c>
      <c r="AQ2029" s="19" t="n">
        <v>0.14427899225555</v>
      </c>
      <c r="AR2029" s="19" t="n">
        <v>0</v>
      </c>
      <c r="AS2029" s="19" t="n">
        <v>0.0483855478724342</v>
      </c>
      <c r="AT2029" s="19" t="n">
        <v>0.249492628997648</v>
      </c>
      <c r="AU2029" s="19"/>
      <c r="AV2029" s="19" t="n">
        <v>0.156513604195637</v>
      </c>
      <c r="AW2029" s="19" t="n">
        <v>0.0400430217141042</v>
      </c>
      <c r="AX2029" s="19" t="n">
        <v>0</v>
      </c>
      <c r="AY2029" s="19" t="n">
        <v>0.0437317784817736</v>
      </c>
      <c r="AZ2029" s="19" t="n">
        <v>0.205635972608393</v>
      </c>
      <c r="BA2029" s="19" t="n">
        <v>0.0734453094647602</v>
      </c>
      <c r="BB2029" s="19"/>
      <c r="BC2029" s="19" t="n">
        <v>0.124397196519462</v>
      </c>
      <c r="BD2029" s="19" t="n">
        <v>0.0390447845687076</v>
      </c>
      <c r="BE2029" s="19" t="n">
        <v>0.127222319027208</v>
      </c>
      <c r="BF2029" s="19" t="n">
        <v>0.115357537130337</v>
      </c>
      <c r="BG2029" s="19" t="n">
        <v>0</v>
      </c>
    </row>
    <row r="2030">
      <c r="B2030" t="s">
        <v>693</v>
      </c>
      <c r="C2030" s="19" t="n">
        <v>0.640594916164586</v>
      </c>
      <c r="D2030" s="19" t="n">
        <v>0.656543316776869</v>
      </c>
      <c r="E2030" s="19" t="n">
        <v>0.623647731408002</v>
      </c>
      <c r="F2030" s="19"/>
      <c r="G2030" s="19" t="n">
        <v>0.429032619397194</v>
      </c>
      <c r="H2030" s="19" t="n">
        <v>0.465506276960735</v>
      </c>
      <c r="I2030" s="19" t="n">
        <v>0.469537575503277</v>
      </c>
      <c r="J2030" s="19" t="n">
        <v>0.784571876472449</v>
      </c>
      <c r="K2030" s="19" t="n">
        <v>0.801688368488144</v>
      </c>
      <c r="L2030" s="19" t="n">
        <v>0.850682903344979</v>
      </c>
      <c r="M2030" s="19"/>
      <c r="N2030" s="19" t="n">
        <v>0.56388937183591</v>
      </c>
      <c r="O2030" s="19" t="n">
        <v>0.582801307288738</v>
      </c>
      <c r="P2030" s="19" t="n">
        <v>0.498651985915873</v>
      </c>
      <c r="Q2030" s="19" t="n">
        <v>0.80055420172628</v>
      </c>
      <c r="R2030" s="19"/>
      <c r="S2030" s="19" t="n">
        <v>0.35251885649607</v>
      </c>
      <c r="T2030" s="19" t="n">
        <v>0.836779223053112</v>
      </c>
      <c r="U2030" s="19" t="n">
        <v>0.671674979936419</v>
      </c>
      <c r="V2030" s="19" t="n">
        <v>0.878929593256877</v>
      </c>
      <c r="W2030" s="19" t="n">
        <v>0.255136601272385</v>
      </c>
      <c r="X2030" s="19" t="n">
        <v>0.572974425071653</v>
      </c>
      <c r="Y2030" s="19" t="n">
        <v>0.612434256585352</v>
      </c>
      <c r="Z2030" s="19" t="n">
        <v>0.777700512908287</v>
      </c>
      <c r="AA2030" s="19" t="n">
        <v>0.39395765967872</v>
      </c>
      <c r="AB2030" s="19" t="n">
        <v>0.782598633620541</v>
      </c>
      <c r="AC2030" s="19" t="n">
        <v>0.644521275051269</v>
      </c>
      <c r="AD2030" s="19" t="n">
        <v>1</v>
      </c>
      <c r="AE2030" s="19"/>
      <c r="AF2030" s="19" t="n">
        <v>0.75667131986561</v>
      </c>
      <c r="AG2030" s="19" t="n">
        <v>0.612838115642063</v>
      </c>
      <c r="AH2030" s="19" t="n">
        <v>0.460536109431487</v>
      </c>
      <c r="AI2030" s="19"/>
      <c r="AJ2030" s="19" t="n">
        <v>0.807527870454715</v>
      </c>
      <c r="AK2030" s="19" t="n">
        <v>0.569705656423046</v>
      </c>
      <c r="AL2030" s="19" t="n">
        <v>0.468193043614139</v>
      </c>
      <c r="AM2030" s="19" t="n">
        <v>0.483368117607946</v>
      </c>
      <c r="AN2030" s="19" t="n">
        <v>0.534580446708895</v>
      </c>
      <c r="AO2030" s="19"/>
      <c r="AP2030" s="19" t="n">
        <v>0.835608950720232</v>
      </c>
      <c r="AQ2030" s="19" t="n">
        <v>0.49073036408016</v>
      </c>
      <c r="AR2030" s="19" t="n">
        <v>0.589663302109683</v>
      </c>
      <c r="AS2030" s="19" t="n">
        <v>0.78131304969507</v>
      </c>
      <c r="AT2030" s="19" t="n">
        <v>0.359890220312891</v>
      </c>
      <c r="AU2030" s="19"/>
      <c r="AV2030" s="19" t="n">
        <v>0.446237245843334</v>
      </c>
      <c r="AW2030" s="19" t="n">
        <v>0.824027189453427</v>
      </c>
      <c r="AX2030" s="19" t="n">
        <v>0.641194398959008</v>
      </c>
      <c r="AY2030" s="19" t="n">
        <v>0.842361305670553</v>
      </c>
      <c r="AZ2030" s="19" t="n">
        <v>0.340567954186313</v>
      </c>
      <c r="BA2030" s="19" t="n">
        <v>0.788756704867171</v>
      </c>
      <c r="BB2030" s="19"/>
      <c r="BC2030" s="19" t="n">
        <v>0.66619351220526</v>
      </c>
      <c r="BD2030" s="19" t="n">
        <v>0.585138732936766</v>
      </c>
      <c r="BE2030" s="19" t="n">
        <v>0.676248429932829</v>
      </c>
      <c r="BF2030" s="19" t="n">
        <v>0.373718072798199</v>
      </c>
      <c r="BG2030" s="19" t="n">
        <v>1</v>
      </c>
    </row>
    <row r="2031">
      <c r="B2031" t="s">
        <v>100</v>
      </c>
      <c r="C2031" s="19" t="n">
        <v>0.0317670670177827</v>
      </c>
      <c r="D2031" s="19" t="n">
        <v>0</v>
      </c>
      <c r="E2031" s="19" t="n">
        <v>0.0555889697402244</v>
      </c>
      <c r="F2031" s="19"/>
      <c r="G2031" s="19" t="n">
        <v>0.0891032625284362</v>
      </c>
      <c r="H2031" s="19" t="n">
        <v>0.0597271329385715</v>
      </c>
      <c r="I2031" s="19" t="n">
        <v>0.0479360394354815</v>
      </c>
      <c r="J2031" s="19" t="n">
        <v>0</v>
      </c>
      <c r="K2031" s="19" t="n">
        <v>0</v>
      </c>
      <c r="L2031" s="19" t="n">
        <v>0</v>
      </c>
      <c r="M2031" s="19"/>
      <c r="N2031" s="19" t="n">
        <v>0.0401298897765003</v>
      </c>
      <c r="O2031" s="19" t="n">
        <v>0.0588615081472066</v>
      </c>
      <c r="P2031" s="19" t="n">
        <v>0.0423837618200124</v>
      </c>
      <c r="Q2031" s="19" t="n">
        <v>0</v>
      </c>
      <c r="R2031" s="19"/>
      <c r="S2031" s="19" t="n">
        <v>0.173365301677239</v>
      </c>
      <c r="T2031" s="19" t="n">
        <v>0</v>
      </c>
      <c r="U2031" s="19" t="n">
        <v>0</v>
      </c>
      <c r="V2031" s="19" t="n">
        <v>0</v>
      </c>
      <c r="W2031" s="19" t="n">
        <v>0</v>
      </c>
      <c r="X2031" s="19" t="n">
        <v>0</v>
      </c>
      <c r="Y2031" s="19" t="n">
        <v>0.115177822284622</v>
      </c>
      <c r="Z2031" s="19" t="n">
        <v>0</v>
      </c>
      <c r="AA2031" s="19" t="n">
        <v>0</v>
      </c>
      <c r="AB2031" s="19" t="n">
        <v>0</v>
      </c>
      <c r="AC2031" s="19" t="n">
        <v>0</v>
      </c>
      <c r="AD2031" s="19" t="n">
        <v>0</v>
      </c>
      <c r="AE2031" s="19"/>
      <c r="AF2031" s="19" t="n">
        <v>0.0182189652609155</v>
      </c>
      <c r="AG2031" s="19" t="n">
        <v>0.0247655449931192</v>
      </c>
      <c r="AH2031" s="19" t="n">
        <v>0.101618338474013</v>
      </c>
      <c r="AI2031" s="19"/>
      <c r="AJ2031" s="19" t="n">
        <v>0</v>
      </c>
      <c r="AK2031" s="19" t="n">
        <v>0.0392964960681071</v>
      </c>
      <c r="AL2031" s="19" t="n">
        <v>0</v>
      </c>
      <c r="AM2031" s="19" t="n">
        <v>0</v>
      </c>
      <c r="AN2031" s="19" t="n">
        <v>0.189639983678313</v>
      </c>
      <c r="AO2031" s="19"/>
      <c r="AP2031" s="19" t="n">
        <v>0.0333223978740779</v>
      </c>
      <c r="AQ2031" s="19" t="n">
        <v>0.027004931634736</v>
      </c>
      <c r="AR2031" s="19" t="n">
        <v>0</v>
      </c>
      <c r="AS2031" s="19" t="n">
        <v>0</v>
      </c>
      <c r="AT2031" s="19" t="n">
        <v>0.0627205547634897</v>
      </c>
      <c r="AU2031" s="19"/>
      <c r="AV2031" s="19" t="n">
        <v>0.0298969461962923</v>
      </c>
      <c r="AW2031" s="19" t="n">
        <v>0.0356700442861296</v>
      </c>
      <c r="AX2031" s="19" t="n">
        <v>0</v>
      </c>
      <c r="AY2031" s="19" t="n">
        <v>0</v>
      </c>
      <c r="AZ2031" s="19" t="n">
        <v>0.0593531299701927</v>
      </c>
      <c r="BA2031" s="19" t="n">
        <v>0.137797985668069</v>
      </c>
      <c r="BB2031" s="19"/>
      <c r="BC2031" s="19" t="n">
        <v>0</v>
      </c>
      <c r="BD2031" s="19" t="n">
        <v>0.071884962934102</v>
      </c>
      <c r="BE2031" s="19" t="n">
        <v>0.0271232243106477</v>
      </c>
      <c r="BF2031" s="19" t="n">
        <v>0.0947809706425499</v>
      </c>
      <c r="BG2031" s="19" t="n">
        <v>0</v>
      </c>
    </row>
    <row r="2032">
      <c r="C2032" s="19"/>
      <c r="D2032" s="19"/>
      <c r="E2032" s="19"/>
      <c r="F2032" s="19"/>
      <c r="G2032" s="19"/>
      <c r="H2032" s="19"/>
      <c r="I2032" s="19"/>
      <c r="J2032" s="19"/>
      <c r="K2032" s="19"/>
      <c r="L2032" s="19"/>
      <c r="M2032" s="19"/>
      <c r="N2032" s="19"/>
      <c r="O2032" s="19"/>
      <c r="P2032" s="19"/>
      <c r="Q2032" s="19"/>
      <c r="R2032" s="19"/>
      <c r="S2032" s="19"/>
      <c r="T2032" s="19"/>
      <c r="U2032" s="19"/>
      <c r="V2032" s="19"/>
      <c r="W2032" s="19"/>
      <c r="X2032" s="19"/>
      <c r="Y2032" s="19"/>
      <c r="Z2032" s="19"/>
      <c r="AA2032" s="19"/>
      <c r="AB2032" s="19"/>
      <c r="AC2032" s="19"/>
      <c r="AD2032" s="19"/>
      <c r="AE2032" s="19"/>
      <c r="AF2032" s="19"/>
      <c r="AG2032" s="19"/>
      <c r="AH2032" s="19"/>
      <c r="AI2032" s="19"/>
      <c r="AJ2032" s="19"/>
      <c r="AK2032" s="19"/>
      <c r="AL2032" s="19"/>
      <c r="AM2032" s="19"/>
      <c r="AN2032" s="19"/>
      <c r="AO2032" s="19"/>
      <c r="AP2032" s="19"/>
      <c r="AQ2032" s="19"/>
      <c r="AR2032" s="19"/>
      <c r="AS2032" s="19"/>
      <c r="AT2032" s="19"/>
      <c r="AU2032" s="19"/>
      <c r="AV2032" s="19"/>
      <c r="AW2032" s="19"/>
      <c r="AX2032" s="19"/>
      <c r="AY2032" s="19"/>
      <c r="AZ2032" s="19"/>
      <c r="BA2032" s="19"/>
      <c r="BB2032" s="19"/>
      <c r="BC2032" s="19"/>
      <c r="BD2032" s="19"/>
      <c r="BE2032" s="19"/>
      <c r="BF2032" s="19"/>
      <c r="BG2032" s="19"/>
    </row>
    <row r="2033">
      <c r="B2033" s="7" t="s">
        <v>709</v>
      </c>
      <c r="C2033" s="19"/>
      <c r="D2033" s="19"/>
      <c r="E2033" s="19"/>
      <c r="F2033" s="19"/>
      <c r="G2033" s="19"/>
      <c r="H2033" s="19"/>
      <c r="I2033" s="19"/>
      <c r="J2033" s="19"/>
      <c r="K2033" s="19"/>
      <c r="L2033" s="19"/>
      <c r="M2033" s="19"/>
      <c r="N2033" s="19"/>
      <c r="O2033" s="19"/>
      <c r="P2033" s="19"/>
      <c r="Q2033" s="19"/>
      <c r="R2033" s="19"/>
      <c r="S2033" s="19"/>
      <c r="T2033" s="19"/>
      <c r="U2033" s="19"/>
      <c r="V2033" s="19"/>
      <c r="W2033" s="19"/>
      <c r="X2033" s="19"/>
      <c r="Y2033" s="19"/>
      <c r="Z2033" s="19"/>
      <c r="AA2033" s="19"/>
      <c r="AB2033" s="19"/>
      <c r="AC2033" s="19"/>
      <c r="AD2033" s="19"/>
      <c r="AE2033" s="19"/>
      <c r="AF2033" s="19"/>
      <c r="AG2033" s="19"/>
      <c r="AH2033" s="19"/>
      <c r="AI2033" s="19"/>
      <c r="AJ2033" s="19"/>
      <c r="AK2033" s="19"/>
      <c r="AL2033" s="19"/>
      <c r="AM2033" s="19"/>
      <c r="AN2033" s="19"/>
      <c r="AO2033" s="19"/>
      <c r="AP2033" s="19"/>
      <c r="AQ2033" s="19"/>
      <c r="AR2033" s="19"/>
      <c r="AS2033" s="19"/>
      <c r="AT2033" s="19"/>
      <c r="AU2033" s="19"/>
      <c r="AV2033" s="19"/>
      <c r="AW2033" s="19"/>
      <c r="AX2033" s="19"/>
      <c r="AY2033" s="19"/>
      <c r="AZ2033" s="19"/>
      <c r="BA2033" s="19"/>
      <c r="BB2033" s="19"/>
      <c r="BC2033" s="19"/>
      <c r="BD2033" s="19"/>
      <c r="BE2033" s="19"/>
      <c r="BF2033" s="19"/>
      <c r="BG2033" s="19"/>
    </row>
    <row r="2034">
      <c r="B2034" s="26" t="s">
        <v>331</v>
      </c>
      <c r="C2034" s="19"/>
      <c r="D2034" s="19"/>
      <c r="E2034" s="19"/>
      <c r="F2034" s="19"/>
      <c r="G2034" s="19"/>
      <c r="H2034" s="19"/>
      <c r="I2034" s="19"/>
      <c r="J2034" s="19"/>
      <c r="K2034" s="19"/>
      <c r="L2034" s="19"/>
      <c r="M2034" s="19"/>
      <c r="N2034" s="19"/>
      <c r="O2034" s="19"/>
      <c r="P2034" s="19"/>
      <c r="Q2034" s="19"/>
      <c r="R2034" s="19"/>
      <c r="S2034" s="19"/>
      <c r="T2034" s="19"/>
      <c r="U2034" s="19"/>
      <c r="V2034" s="19"/>
      <c r="W2034" s="19"/>
      <c r="X2034" s="19"/>
      <c r="Y2034" s="19"/>
      <c r="Z2034" s="19"/>
      <c r="AA2034" s="19"/>
      <c r="AB2034" s="19"/>
      <c r="AC2034" s="19"/>
      <c r="AD2034" s="19"/>
      <c r="AE2034" s="19"/>
      <c r="AF2034" s="19"/>
      <c r="AG2034" s="19"/>
      <c r="AH2034" s="19"/>
      <c r="AI2034" s="19"/>
      <c r="AJ2034" s="19"/>
      <c r="AK2034" s="19"/>
      <c r="AL2034" s="19"/>
      <c r="AM2034" s="19"/>
      <c r="AN2034" s="19"/>
      <c r="AO2034" s="19"/>
      <c r="AP2034" s="19"/>
      <c r="AQ2034" s="19"/>
      <c r="AR2034" s="19"/>
      <c r="AS2034" s="19"/>
      <c r="AT2034" s="19"/>
      <c r="AU2034" s="19"/>
      <c r="AV2034" s="19"/>
      <c r="AW2034" s="19"/>
      <c r="AX2034" s="19"/>
      <c r="AY2034" s="19"/>
      <c r="AZ2034" s="19"/>
      <c r="BA2034" s="19"/>
      <c r="BB2034" s="19"/>
      <c r="BC2034" s="19"/>
      <c r="BD2034" s="19"/>
      <c r="BE2034" s="19"/>
      <c r="BF2034" s="19"/>
      <c r="BG2034" s="19"/>
    </row>
    <row r="2035">
      <c r="B2035" t="s">
        <v>688</v>
      </c>
      <c r="C2035" s="19" t="n">
        <v>0.0484449191833955</v>
      </c>
      <c r="D2035" s="19" t="n">
        <v>0.0302284565004793</v>
      </c>
      <c r="E2035" s="19" t="n">
        <v>0.0668434572524222</v>
      </c>
      <c r="F2035" s="19"/>
      <c r="G2035" s="19" t="n">
        <v>0.0542697296927623</v>
      </c>
      <c r="H2035" s="19" t="n">
        <v>0.107163209200645</v>
      </c>
      <c r="I2035" s="19" t="n">
        <v>0.031928032495214</v>
      </c>
      <c r="J2035" s="19" t="n">
        <v>0.048582959227997</v>
      </c>
      <c r="K2035" s="19" t="n">
        <v>0</v>
      </c>
      <c r="L2035" s="19" t="n">
        <v>0.0491084203052054</v>
      </c>
      <c r="M2035" s="19"/>
      <c r="N2035" s="19" t="n">
        <v>0.106096657265713</v>
      </c>
      <c r="O2035" s="19" t="n">
        <v>0</v>
      </c>
      <c r="P2035" s="19" t="n">
        <v>0.0991889836547104</v>
      </c>
      <c r="Q2035" s="19" t="n">
        <v>0</v>
      </c>
      <c r="R2035" s="19"/>
      <c r="S2035" s="19" t="n">
        <v>0.0668764608663167</v>
      </c>
      <c r="T2035" s="19" t="n">
        <v>0.0473346012102375</v>
      </c>
      <c r="U2035" s="19" t="n">
        <v>0</v>
      </c>
      <c r="V2035" s="19" t="n">
        <v>0</v>
      </c>
      <c r="W2035" s="19" t="n">
        <v>0.270732618855706</v>
      </c>
      <c r="X2035" s="19" t="n">
        <v>0</v>
      </c>
      <c r="Y2035" s="19" t="n">
        <v>0</v>
      </c>
      <c r="Z2035" s="19" t="n">
        <v>0</v>
      </c>
      <c r="AA2035" s="19" t="n">
        <v>0.0515530958798255</v>
      </c>
      <c r="AB2035" s="19" t="n">
        <v>0</v>
      </c>
      <c r="AC2035" s="19" t="n">
        <v>0.120030253592322</v>
      </c>
      <c r="AD2035" s="19" t="n">
        <v>0</v>
      </c>
      <c r="AE2035" s="19"/>
      <c r="AF2035" s="19" t="n">
        <v>0.0323304588492615</v>
      </c>
      <c r="AG2035" s="19" t="n">
        <v>0.0318614707775696</v>
      </c>
      <c r="AH2035" s="19" t="n">
        <v>0.0941796274627208</v>
      </c>
      <c r="AI2035" s="19"/>
      <c r="AJ2035" s="19" t="n">
        <v>0.027468133718877</v>
      </c>
      <c r="AK2035" s="19" t="n">
        <v>0.0765956476163508</v>
      </c>
      <c r="AL2035" s="19" t="n">
        <v>0</v>
      </c>
      <c r="AM2035" s="19" t="n">
        <v>0</v>
      </c>
      <c r="AN2035" s="19" t="n">
        <v>0.0470970761820804</v>
      </c>
      <c r="AO2035" s="19"/>
      <c r="AP2035" s="19" t="n">
        <v>0.0444902577753443</v>
      </c>
      <c r="AQ2035" s="19" t="n">
        <v>0.061514938935919</v>
      </c>
      <c r="AR2035" s="19" t="n">
        <v>0</v>
      </c>
      <c r="AS2035" s="19" t="n">
        <v>0.0830020783632026</v>
      </c>
      <c r="AT2035" s="19" t="n">
        <v>0</v>
      </c>
      <c r="AU2035" s="19"/>
      <c r="AV2035" s="19" t="n">
        <v>0.0541242001764425</v>
      </c>
      <c r="AW2035" s="19" t="n">
        <v>0.0373669004717112</v>
      </c>
      <c r="AX2035" s="19" t="n">
        <v>0</v>
      </c>
      <c r="AY2035" s="19" t="n">
        <v>0.055518405282982</v>
      </c>
      <c r="AZ2035" s="19" t="n">
        <v>0</v>
      </c>
      <c r="BA2035" s="19" t="n">
        <v>0.184751623657344</v>
      </c>
      <c r="BB2035" s="19"/>
      <c r="BC2035" s="19" t="n">
        <v>0.0367433459858702</v>
      </c>
      <c r="BD2035" s="19" t="n">
        <v>0.129153106156042</v>
      </c>
      <c r="BE2035" s="19" t="n">
        <v>0</v>
      </c>
      <c r="BF2035" s="19" t="n">
        <v>0.0619549547104355</v>
      </c>
      <c r="BG2035" s="19" t="n">
        <v>0</v>
      </c>
    </row>
    <row r="2036">
      <c r="B2036" t="s">
        <v>689</v>
      </c>
      <c r="C2036" s="19" t="n">
        <v>0.0640057240725937</v>
      </c>
      <c r="D2036" s="19" t="n">
        <v>0.0442341000243136</v>
      </c>
      <c r="E2036" s="19" t="n">
        <v>0.0839749675020504</v>
      </c>
      <c r="F2036" s="19"/>
      <c r="G2036" s="19" t="n">
        <v>0</v>
      </c>
      <c r="H2036" s="19" t="n">
        <v>0</v>
      </c>
      <c r="I2036" s="19" t="n">
        <v>0.148471738143419</v>
      </c>
      <c r="J2036" s="19" t="n">
        <v>0.155967606570283</v>
      </c>
      <c r="K2036" s="19" t="n">
        <v>0.0548722869675546</v>
      </c>
      <c r="L2036" s="19" t="n">
        <v>0</v>
      </c>
      <c r="M2036" s="19"/>
      <c r="N2036" s="19" t="n">
        <v>0</v>
      </c>
      <c r="O2036" s="19" t="n">
        <v>0.123993654134869</v>
      </c>
      <c r="P2036" s="19" t="n">
        <v>0.140826034829171</v>
      </c>
      <c r="Q2036" s="19" t="n">
        <v>0.0284245340341321</v>
      </c>
      <c r="R2036" s="19"/>
      <c r="S2036" s="19" t="n">
        <v>0</v>
      </c>
      <c r="T2036" s="19" t="n">
        <v>0.108106095406219</v>
      </c>
      <c r="U2036" s="19" t="n">
        <v>0</v>
      </c>
      <c r="V2036" s="19" t="n">
        <v>0</v>
      </c>
      <c r="W2036" s="19" t="n">
        <v>0.147682049226147</v>
      </c>
      <c r="X2036" s="19" t="n">
        <v>0</v>
      </c>
      <c r="Y2036" s="19" t="n">
        <v>0</v>
      </c>
      <c r="Z2036" s="19" t="n">
        <v>0.335341526779738</v>
      </c>
      <c r="AA2036" s="19" t="n">
        <v>0.0857068297251169</v>
      </c>
      <c r="AB2036" s="19" t="n">
        <v>0.114364480287634</v>
      </c>
      <c r="AC2036" s="19" t="n">
        <v>0.107493909641236</v>
      </c>
      <c r="AD2036" s="19" t="n">
        <v>0</v>
      </c>
      <c r="AE2036" s="19"/>
      <c r="AF2036" s="19" t="n">
        <v>0.0357006768108188</v>
      </c>
      <c r="AG2036" s="19" t="n">
        <v>0.101143684292676</v>
      </c>
      <c r="AH2036" s="19" t="n">
        <v>0.0528311717226119</v>
      </c>
      <c r="AI2036" s="19"/>
      <c r="AJ2036" s="19" t="n">
        <v>0.0511493159322198</v>
      </c>
      <c r="AK2036" s="19" t="n">
        <v>0.12988092689274</v>
      </c>
      <c r="AL2036" s="19" t="n">
        <v>0</v>
      </c>
      <c r="AM2036" s="19" t="n">
        <v>0</v>
      </c>
      <c r="AN2036" s="19" t="n">
        <v>0</v>
      </c>
      <c r="AO2036" s="19"/>
      <c r="AP2036" s="19" t="n">
        <v>0.0322895390974569</v>
      </c>
      <c r="AQ2036" s="19" t="n">
        <v>0.0652086228529844</v>
      </c>
      <c r="AR2036" s="19" t="n">
        <v>0</v>
      </c>
      <c r="AS2036" s="19" t="n">
        <v>0.170633338661747</v>
      </c>
      <c r="AT2036" s="19" t="n">
        <v>0.114075019204371</v>
      </c>
      <c r="AU2036" s="19"/>
      <c r="AV2036" s="19" t="n">
        <v>0.124324989022708</v>
      </c>
      <c r="AW2036" s="19" t="n">
        <v>0.0271196449304628</v>
      </c>
      <c r="AX2036" s="19" t="n">
        <v>0</v>
      </c>
      <c r="AY2036" s="19" t="n">
        <v>0.0613057999981051</v>
      </c>
      <c r="AZ2036" s="19" t="n">
        <v>0.0928956629529631</v>
      </c>
      <c r="BA2036" s="19" t="n">
        <v>0</v>
      </c>
      <c r="BB2036" s="19"/>
      <c r="BC2036" s="19" t="n">
        <v>0.0349623617324804</v>
      </c>
      <c r="BD2036" s="19" t="n">
        <v>0.0956154393914347</v>
      </c>
      <c r="BE2036" s="19" t="n">
        <v>0.0287002230223845</v>
      </c>
      <c r="BF2036" s="19" t="n">
        <v>0</v>
      </c>
      <c r="BG2036" s="19" t="n">
        <v>0.495341842461729</v>
      </c>
    </row>
    <row r="2037">
      <c r="B2037" t="s">
        <v>690</v>
      </c>
      <c r="C2037" s="19" t="n">
        <v>0.130930864987564</v>
      </c>
      <c r="D2037" s="19" t="n">
        <v>0.113677179010828</v>
      </c>
      <c r="E2037" s="19" t="n">
        <v>0.1483570032999</v>
      </c>
      <c r="F2037" s="19"/>
      <c r="G2037" s="19" t="n">
        <v>0.063317299262778</v>
      </c>
      <c r="H2037" s="19" t="n">
        <v>0.212486168540814</v>
      </c>
      <c r="I2037" s="19" t="n">
        <v>0.0875364759646751</v>
      </c>
      <c r="J2037" s="19" t="n">
        <v>0.0894927454552712</v>
      </c>
      <c r="K2037" s="19" t="n">
        <v>0.168627981198761</v>
      </c>
      <c r="L2037" s="19" t="n">
        <v>0.17947697700507</v>
      </c>
      <c r="M2037" s="19"/>
      <c r="N2037" s="19" t="n">
        <v>0.0693630655159221</v>
      </c>
      <c r="O2037" s="19" t="n">
        <v>0.101458575525449</v>
      </c>
      <c r="P2037" s="19" t="n">
        <v>0.140993059255316</v>
      </c>
      <c r="Q2037" s="19" t="n">
        <v>0.231712221921417</v>
      </c>
      <c r="R2037" s="19"/>
      <c r="S2037" s="19" t="n">
        <v>0</v>
      </c>
      <c r="T2037" s="19" t="n">
        <v>0.0721270400436026</v>
      </c>
      <c r="U2037" s="19" t="n">
        <v>0.280294175750958</v>
      </c>
      <c r="V2037" s="19" t="n">
        <v>0</v>
      </c>
      <c r="W2037" s="19" t="n">
        <v>0</v>
      </c>
      <c r="X2037" s="19" t="n">
        <v>0.266813034958305</v>
      </c>
      <c r="Y2037" s="19" t="n">
        <v>0.181940706137153</v>
      </c>
      <c r="Z2037" s="19" t="n">
        <v>0</v>
      </c>
      <c r="AA2037" s="19" t="n">
        <v>0.181550544558309</v>
      </c>
      <c r="AB2037" s="19" t="n">
        <v>0.384329735558238</v>
      </c>
      <c r="AC2037" s="19" t="n">
        <v>0.107493909641236</v>
      </c>
      <c r="AD2037" s="19" t="n">
        <v>0</v>
      </c>
      <c r="AE2037" s="19"/>
      <c r="AF2037" s="19" t="n">
        <v>0.179495773851407</v>
      </c>
      <c r="AG2037" s="19" t="n">
        <v>0.134000891162132</v>
      </c>
      <c r="AH2037" s="19" t="n">
        <v>0.0561002313054717</v>
      </c>
      <c r="AI2037" s="19"/>
      <c r="AJ2037" s="19" t="n">
        <v>0.0711339728343239</v>
      </c>
      <c r="AK2037" s="19" t="n">
        <v>0.158408993191446</v>
      </c>
      <c r="AL2037" s="19" t="n">
        <v>0.221032492553577</v>
      </c>
      <c r="AM2037" s="19" t="n">
        <v>0</v>
      </c>
      <c r="AN2037" s="19" t="n">
        <v>0.0489085249872166</v>
      </c>
      <c r="AO2037" s="19"/>
      <c r="AP2037" s="19" t="n">
        <v>0</v>
      </c>
      <c r="AQ2037" s="19" t="n">
        <v>0.177232494505882</v>
      </c>
      <c r="AR2037" s="19" t="n">
        <v>0.256287091285656</v>
      </c>
      <c r="AS2037" s="19" t="n">
        <v>0.266493071308471</v>
      </c>
      <c r="AT2037" s="19" t="n">
        <v>0</v>
      </c>
      <c r="AU2037" s="19"/>
      <c r="AV2037" s="19" t="n">
        <v>0.186101754060639</v>
      </c>
      <c r="AW2037" s="19" t="n">
        <v>0</v>
      </c>
      <c r="AX2037" s="19" t="n">
        <v>0.288407140231136</v>
      </c>
      <c r="AY2037" s="19" t="n">
        <v>0.178251805614659</v>
      </c>
      <c r="AZ2037" s="19" t="n">
        <v>0.112151808625048</v>
      </c>
      <c r="BA2037" s="19" t="n">
        <v>0</v>
      </c>
      <c r="BB2037" s="19"/>
      <c r="BC2037" s="19" t="n">
        <v>0.179266926443837</v>
      </c>
      <c r="BD2037" s="19" t="n">
        <v>0.167392489532877</v>
      </c>
      <c r="BE2037" s="19" t="n">
        <v>0.100557129195971</v>
      </c>
      <c r="BF2037" s="19" t="n">
        <v>0.113338886481061</v>
      </c>
      <c r="BG2037" s="19" t="n">
        <v>0</v>
      </c>
    </row>
    <row r="2038">
      <c r="B2038" t="s">
        <v>691</v>
      </c>
      <c r="C2038" s="19" t="n">
        <v>0.200683654976431</v>
      </c>
      <c r="D2038" s="19" t="n">
        <v>0.194419297617557</v>
      </c>
      <c r="E2038" s="19" t="n">
        <v>0.207010625220402</v>
      </c>
      <c r="F2038" s="19"/>
      <c r="G2038" s="19" t="n">
        <v>0.313339420449235</v>
      </c>
      <c r="H2038" s="19" t="n">
        <v>0.164359920089345</v>
      </c>
      <c r="I2038" s="19" t="n">
        <v>0.124366916449408</v>
      </c>
      <c r="J2038" s="19" t="n">
        <v>0.195292677586071</v>
      </c>
      <c r="K2038" s="19" t="n">
        <v>0.204471618535274</v>
      </c>
      <c r="L2038" s="19" t="n">
        <v>0.229837115064073</v>
      </c>
      <c r="M2038" s="19"/>
      <c r="N2038" s="19" t="n">
        <v>0.158292687254437</v>
      </c>
      <c r="O2038" s="19" t="n">
        <v>0.204518267815736</v>
      </c>
      <c r="P2038" s="19" t="n">
        <v>0.136186062396899</v>
      </c>
      <c r="Q2038" s="19" t="n">
        <v>0.28795764274843</v>
      </c>
      <c r="R2038" s="19"/>
      <c r="S2038" s="19" t="n">
        <v>0.191153952767294</v>
      </c>
      <c r="T2038" s="19" t="n">
        <v>0.18991875234211</v>
      </c>
      <c r="U2038" s="19" t="n">
        <v>0.163369360227643</v>
      </c>
      <c r="V2038" s="19" t="n">
        <v>0.205193132659144</v>
      </c>
      <c r="W2038" s="19" t="n">
        <v>0</v>
      </c>
      <c r="X2038" s="19" t="n">
        <v>0.311250524277115</v>
      </c>
      <c r="Y2038" s="19" t="n">
        <v>0.0847614446504962</v>
      </c>
      <c r="Z2038" s="19" t="n">
        <v>0</v>
      </c>
      <c r="AA2038" s="19" t="n">
        <v>0.248056360129725</v>
      </c>
      <c r="AB2038" s="19" t="n">
        <v>0.40715033205286</v>
      </c>
      <c r="AC2038" s="19" t="n">
        <v>0.308520116676383</v>
      </c>
      <c r="AD2038" s="19" t="n">
        <v>0</v>
      </c>
      <c r="AE2038" s="19"/>
      <c r="AF2038" s="19" t="n">
        <v>0.109555502752653</v>
      </c>
      <c r="AG2038" s="19" t="n">
        <v>0.270915976402639</v>
      </c>
      <c r="AH2038" s="19" t="n">
        <v>0.171224914660747</v>
      </c>
      <c r="AI2038" s="19"/>
      <c r="AJ2038" s="19" t="n">
        <v>0.18399969092812</v>
      </c>
      <c r="AK2038" s="19" t="n">
        <v>0.213789648223859</v>
      </c>
      <c r="AL2038" s="19" t="n">
        <v>0.190278869561411</v>
      </c>
      <c r="AM2038" s="19" t="n">
        <v>0</v>
      </c>
      <c r="AN2038" s="19" t="n">
        <v>0.228269897653023</v>
      </c>
      <c r="AO2038" s="19"/>
      <c r="AP2038" s="19" t="n">
        <v>0.168832641162887</v>
      </c>
      <c r="AQ2038" s="19" t="n">
        <v>0.227188827076704</v>
      </c>
      <c r="AR2038" s="19" t="n">
        <v>0.236184581054975</v>
      </c>
      <c r="AS2038" s="19" t="n">
        <v>0.153276634708725</v>
      </c>
      <c r="AT2038" s="19" t="n">
        <v>0.336661577332588</v>
      </c>
      <c r="AU2038" s="19"/>
      <c r="AV2038" s="19" t="n">
        <v>0.18184970495413</v>
      </c>
      <c r="AW2038" s="19" t="n">
        <v>0.205118502859424</v>
      </c>
      <c r="AX2038" s="19" t="n">
        <v>0.170914868199813</v>
      </c>
      <c r="AY2038" s="19" t="n">
        <v>0.209521512609432</v>
      </c>
      <c r="AZ2038" s="19" t="n">
        <v>0.403413569953664</v>
      </c>
      <c r="BA2038" s="19" t="n">
        <v>0.269765675637483</v>
      </c>
      <c r="BB2038" s="19"/>
      <c r="BC2038" s="19" t="n">
        <v>0.201597440195675</v>
      </c>
      <c r="BD2038" s="19" t="n">
        <v>0.151970267243577</v>
      </c>
      <c r="BE2038" s="19" t="n">
        <v>0.279414085386549</v>
      </c>
      <c r="BF2038" s="19" t="n">
        <v>0.179021131517675</v>
      </c>
      <c r="BG2038" s="19" t="n">
        <v>0</v>
      </c>
    </row>
    <row r="2039">
      <c r="B2039" t="s">
        <v>692</v>
      </c>
      <c r="C2039" s="19" t="n">
        <v>0.234399424908211</v>
      </c>
      <c r="D2039" s="19" t="n">
        <v>0.216623270047218</v>
      </c>
      <c r="E2039" s="19" t="n">
        <v>0.252353254234122</v>
      </c>
      <c r="F2039" s="19"/>
      <c r="G2039" s="19" t="n">
        <v>0.212979926358382</v>
      </c>
      <c r="H2039" s="19" t="n">
        <v>0.21136624888663</v>
      </c>
      <c r="I2039" s="19" t="n">
        <v>0.2081877664791</v>
      </c>
      <c r="J2039" s="19" t="n">
        <v>0.372771964081391</v>
      </c>
      <c r="K2039" s="19" t="n">
        <v>0.2210186708514</v>
      </c>
      <c r="L2039" s="19" t="n">
        <v>0.196823607260544</v>
      </c>
      <c r="M2039" s="19"/>
      <c r="N2039" s="19" t="n">
        <v>0.266095325590108</v>
      </c>
      <c r="O2039" s="19" t="n">
        <v>0.267010947947291</v>
      </c>
      <c r="P2039" s="19" t="n">
        <v>0.156422067857984</v>
      </c>
      <c r="Q2039" s="19" t="n">
        <v>0.208570911974122</v>
      </c>
      <c r="R2039" s="19"/>
      <c r="S2039" s="19" t="n">
        <v>0.273782958003425</v>
      </c>
      <c r="T2039" s="19" t="n">
        <v>0.151029826000505</v>
      </c>
      <c r="U2039" s="19" t="n">
        <v>0.402255150694523</v>
      </c>
      <c r="V2039" s="19" t="n">
        <v>0.108806527289803</v>
      </c>
      <c r="W2039" s="19" t="n">
        <v>0.331509322877538</v>
      </c>
      <c r="X2039" s="19" t="n">
        <v>0.421936440764579</v>
      </c>
      <c r="Y2039" s="19" t="n">
        <v>0.386920029322726</v>
      </c>
      <c r="Z2039" s="19" t="n">
        <v>0.357518561046903</v>
      </c>
      <c r="AA2039" s="19" t="n">
        <v>0.15981580165048</v>
      </c>
      <c r="AB2039" s="19" t="n">
        <v>0</v>
      </c>
      <c r="AC2039" s="19" t="n">
        <v>0.128807778335753</v>
      </c>
      <c r="AD2039" s="19" t="n">
        <v>0.506248406272282</v>
      </c>
      <c r="AE2039" s="19"/>
      <c r="AF2039" s="19" t="n">
        <v>0.234170441089819</v>
      </c>
      <c r="AG2039" s="19" t="n">
        <v>0.198624408411423</v>
      </c>
      <c r="AH2039" s="19" t="n">
        <v>0.239544329129579</v>
      </c>
      <c r="AI2039" s="19"/>
      <c r="AJ2039" s="19" t="n">
        <v>0.282175365038324</v>
      </c>
      <c r="AK2039" s="19" t="n">
        <v>0.211454727151878</v>
      </c>
      <c r="AL2039" s="19" t="n">
        <v>0.0870133025503929</v>
      </c>
      <c r="AM2039" s="19" t="n">
        <v>1</v>
      </c>
      <c r="AN2039" s="19" t="n">
        <v>0.268150570234454</v>
      </c>
      <c r="AO2039" s="19"/>
      <c r="AP2039" s="19" t="n">
        <v>0.362046672561974</v>
      </c>
      <c r="AQ2039" s="19" t="n">
        <v>0.209316223307167</v>
      </c>
      <c r="AR2039" s="19" t="n">
        <v>0</v>
      </c>
      <c r="AS2039" s="19" t="n">
        <v>0.150731877926781</v>
      </c>
      <c r="AT2039" s="19" t="n">
        <v>0.124331935535219</v>
      </c>
      <c r="AU2039" s="19"/>
      <c r="AV2039" s="19" t="n">
        <v>0.234295846513004</v>
      </c>
      <c r="AW2039" s="19" t="n">
        <v>0.277764242299365</v>
      </c>
      <c r="AX2039" s="19" t="n">
        <v>0</v>
      </c>
      <c r="AY2039" s="19" t="n">
        <v>0.212978998288421</v>
      </c>
      <c r="AZ2039" s="19" t="n">
        <v>0.101248263277318</v>
      </c>
      <c r="BA2039" s="19" t="n">
        <v>0.545482700705173</v>
      </c>
      <c r="BB2039" s="19"/>
      <c r="BC2039" s="19" t="n">
        <v>0.224926541908486</v>
      </c>
      <c r="BD2039" s="19" t="n">
        <v>0.223166675056444</v>
      </c>
      <c r="BE2039" s="19" t="n">
        <v>0.191054702509872</v>
      </c>
      <c r="BF2039" s="19" t="n">
        <v>0.321415155253592</v>
      </c>
      <c r="BG2039" s="19" t="n">
        <v>0</v>
      </c>
    </row>
    <row r="2040">
      <c r="B2040" t="s">
        <v>598</v>
      </c>
      <c r="C2040" s="19" t="n">
        <v>0.125762915610187</v>
      </c>
      <c r="D2040" s="19" t="n">
        <v>0.139851917190277</v>
      </c>
      <c r="E2040" s="19" t="n">
        <v>0.111533093034975</v>
      </c>
      <c r="F2040" s="19"/>
      <c r="G2040" s="19" t="n">
        <v>0.208467729410218</v>
      </c>
      <c r="H2040" s="19" t="n">
        <v>0.126898773010506</v>
      </c>
      <c r="I2040" s="19" t="n">
        <v>0.107747476615826</v>
      </c>
      <c r="J2040" s="19" t="n">
        <v>0.0929937418482521</v>
      </c>
      <c r="K2040" s="19" t="n">
        <v>0.170275129974633</v>
      </c>
      <c r="L2040" s="19" t="n">
        <v>0.0622214386118305</v>
      </c>
      <c r="M2040" s="19"/>
      <c r="N2040" s="19" t="n">
        <v>0.170997624199424</v>
      </c>
      <c r="O2040" s="19" t="n">
        <v>0.120507654736059</v>
      </c>
      <c r="P2040" s="19" t="n">
        <v>0.0868239997903713</v>
      </c>
      <c r="Q2040" s="19" t="n">
        <v>0.100734987928379</v>
      </c>
      <c r="R2040" s="19"/>
      <c r="S2040" s="19" t="n">
        <v>0.181360552874687</v>
      </c>
      <c r="T2040" s="19" t="n">
        <v>0.1028563386043</v>
      </c>
      <c r="U2040" s="19" t="n">
        <v>0</v>
      </c>
      <c r="V2040" s="19" t="n">
        <v>0.259201172774166</v>
      </c>
      <c r="W2040" s="19" t="n">
        <v>0.087767259457853</v>
      </c>
      <c r="X2040" s="19" t="n">
        <v>0</v>
      </c>
      <c r="Y2040" s="19" t="n">
        <v>0.0826658067562598</v>
      </c>
      <c r="Z2040" s="19" t="n">
        <v>0.307139912173358</v>
      </c>
      <c r="AA2040" s="19" t="n">
        <v>0.231809297820839</v>
      </c>
      <c r="AB2040" s="19" t="n">
        <v>0.0941554521012686</v>
      </c>
      <c r="AC2040" s="19" t="n">
        <v>0</v>
      </c>
      <c r="AD2040" s="19" t="n">
        <v>0</v>
      </c>
      <c r="AE2040" s="19"/>
      <c r="AF2040" s="19" t="n">
        <v>0.116308542995126</v>
      </c>
      <c r="AG2040" s="19" t="n">
        <v>0.10277019108469</v>
      </c>
      <c r="AH2040" s="19" t="n">
        <v>0.190619265209279</v>
      </c>
      <c r="AI2040" s="19"/>
      <c r="AJ2040" s="19" t="n">
        <v>0.0940533257552658</v>
      </c>
      <c r="AK2040" s="19" t="n">
        <v>0.16119017026117</v>
      </c>
      <c r="AL2040" s="19" t="n">
        <v>0.198551862667556</v>
      </c>
      <c r="AM2040" s="19" t="n">
        <v>0</v>
      </c>
      <c r="AN2040" s="19" t="n">
        <v>0.0514988109722885</v>
      </c>
      <c r="AO2040" s="19"/>
      <c r="AP2040" s="19" t="n">
        <v>0.145881632273262</v>
      </c>
      <c r="AQ2040" s="19" t="n">
        <v>0.156814469193289</v>
      </c>
      <c r="AR2040" s="19" t="n">
        <v>0.175665587171476</v>
      </c>
      <c r="AS2040" s="19" t="n">
        <v>0</v>
      </c>
      <c r="AT2040" s="19" t="n">
        <v>0.111409390877925</v>
      </c>
      <c r="AU2040" s="19"/>
      <c r="AV2040" s="19" t="n">
        <v>0.188431070916549</v>
      </c>
      <c r="AW2040" s="19" t="n">
        <v>0.0952599281013281</v>
      </c>
      <c r="AX2040" s="19" t="n">
        <v>0.264395397334961</v>
      </c>
      <c r="AY2040" s="19" t="n">
        <v>0.0423016328007489</v>
      </c>
      <c r="AZ2040" s="19" t="n">
        <v>0.16070790894618</v>
      </c>
      <c r="BA2040" s="19" t="n">
        <v>0</v>
      </c>
      <c r="BB2040" s="19"/>
      <c r="BC2040" s="19" t="n">
        <v>0.0670953933266065</v>
      </c>
      <c r="BD2040" s="19" t="n">
        <v>0.107859979496354</v>
      </c>
      <c r="BE2040" s="19" t="n">
        <v>0.244337593207186</v>
      </c>
      <c r="BF2040" s="19" t="n">
        <v>0.0476311612015186</v>
      </c>
      <c r="BG2040" s="19" t="n">
        <v>0.504658157538271</v>
      </c>
    </row>
    <row r="2041">
      <c r="B2041" t="s">
        <v>693</v>
      </c>
      <c r="C2041" s="19" t="n">
        <v>0.16117142901716</v>
      </c>
      <c r="D2041" s="19" t="n">
        <v>0.222784552235336</v>
      </c>
      <c r="E2041" s="19" t="n">
        <v>0.0989424764036332</v>
      </c>
      <c r="F2041" s="19"/>
      <c r="G2041" s="19" t="n">
        <v>0.147625894826625</v>
      </c>
      <c r="H2041" s="19" t="n">
        <v>0.13057984274662</v>
      </c>
      <c r="I2041" s="19" t="n">
        <v>0.238651860139198</v>
      </c>
      <c r="J2041" s="19" t="n">
        <v>0.0448983052307339</v>
      </c>
      <c r="K2041" s="19" t="n">
        <v>0.0716617180230498</v>
      </c>
      <c r="L2041" s="19" t="n">
        <v>0.282532441753278</v>
      </c>
      <c r="M2041" s="19"/>
      <c r="N2041" s="19" t="n">
        <v>0.204718345457461</v>
      </c>
      <c r="O2041" s="19" t="n">
        <v>0.152741042755854</v>
      </c>
      <c r="P2041" s="19" t="n">
        <v>0.239559792215548</v>
      </c>
      <c r="Q2041" s="19" t="n">
        <v>0.0689102945911432</v>
      </c>
      <c r="R2041" s="19"/>
      <c r="S2041" s="19" t="n">
        <v>0.286826075488277</v>
      </c>
      <c r="T2041" s="19" t="n">
        <v>0.328627346393026</v>
      </c>
      <c r="U2041" s="19" t="n">
        <v>0.154081313326876</v>
      </c>
      <c r="V2041" s="19" t="n">
        <v>0.276393553021145</v>
      </c>
      <c r="W2041" s="19" t="n">
        <v>0.162308749582755</v>
      </c>
      <c r="X2041" s="19" t="n">
        <v>0</v>
      </c>
      <c r="Y2041" s="19" t="n">
        <v>0.0890667377990653</v>
      </c>
      <c r="Z2041" s="19" t="n">
        <v>0</v>
      </c>
      <c r="AA2041" s="19" t="n">
        <v>0.0415080702357057</v>
      </c>
      <c r="AB2041" s="19" t="n">
        <v>0</v>
      </c>
      <c r="AC2041" s="19" t="n">
        <v>0.227654032113069</v>
      </c>
      <c r="AD2041" s="19" t="n">
        <v>0.224067192333719</v>
      </c>
      <c r="AE2041" s="19"/>
      <c r="AF2041" s="19" t="n">
        <v>0.232130160610055</v>
      </c>
      <c r="AG2041" s="19" t="n">
        <v>0.134916352558499</v>
      </c>
      <c r="AH2041" s="19" t="n">
        <v>0.152204794389156</v>
      </c>
      <c r="AI2041" s="19"/>
      <c r="AJ2041" s="19" t="n">
        <v>0.266348808480767</v>
      </c>
      <c r="AK2041" s="19" t="n">
        <v>0.0486798866625568</v>
      </c>
      <c r="AL2041" s="19" t="n">
        <v>0.172423982919414</v>
      </c>
      <c r="AM2041" s="19" t="n">
        <v>0</v>
      </c>
      <c r="AN2041" s="19" t="n">
        <v>0.260372809801517</v>
      </c>
      <c r="AO2041" s="19"/>
      <c r="AP2041" s="19" t="n">
        <v>0.246459257129076</v>
      </c>
      <c r="AQ2041" s="19" t="n">
        <v>0.0842806808344544</v>
      </c>
      <c r="AR2041" s="19" t="n">
        <v>0.331862740487893</v>
      </c>
      <c r="AS2041" s="19" t="n">
        <v>0.175862999031073</v>
      </c>
      <c r="AT2041" s="19" t="n">
        <v>0.154395608068031</v>
      </c>
      <c r="AU2041" s="19"/>
      <c r="AV2041" s="19" t="n">
        <v>0.0308724343565281</v>
      </c>
      <c r="AW2041" s="19" t="n">
        <v>0.357370781337708</v>
      </c>
      <c r="AX2041" s="19" t="n">
        <v>0.276282594234089</v>
      </c>
      <c r="AY2041" s="19" t="n">
        <v>0.192277398168941</v>
      </c>
      <c r="AZ2041" s="19" t="n">
        <v>0</v>
      </c>
      <c r="BA2041" s="19" t="n">
        <v>0</v>
      </c>
      <c r="BB2041" s="19"/>
      <c r="BC2041" s="19" t="n">
        <v>0.203683791857019</v>
      </c>
      <c r="BD2041" s="19" t="n">
        <v>0.124842043123271</v>
      </c>
      <c r="BE2041" s="19" t="n">
        <v>0.0930735053713945</v>
      </c>
      <c r="BF2041" s="19" t="n">
        <v>0.276638710835718</v>
      </c>
      <c r="BG2041" s="19" t="n">
        <v>0</v>
      </c>
    </row>
    <row r="2042">
      <c r="B2042" t="s">
        <v>100</v>
      </c>
      <c r="C2042" s="19" t="n">
        <v>0.0346010672444587</v>
      </c>
      <c r="D2042" s="19" t="n">
        <v>0.0381812273739912</v>
      </c>
      <c r="E2042" s="19" t="n">
        <v>0.0309851230524948</v>
      </c>
      <c r="F2042" s="19"/>
      <c r="G2042" s="19" t="n">
        <v>0</v>
      </c>
      <c r="H2042" s="19" t="n">
        <v>0.0471458375254407</v>
      </c>
      <c r="I2042" s="19" t="n">
        <v>0.0531097337131598</v>
      </c>
      <c r="J2042" s="19" t="n">
        <v>0</v>
      </c>
      <c r="K2042" s="19" t="n">
        <v>0.109072594449326</v>
      </c>
      <c r="L2042" s="19" t="n">
        <v>0</v>
      </c>
      <c r="M2042" s="19"/>
      <c r="N2042" s="19" t="n">
        <v>0.0244362947169348</v>
      </c>
      <c r="O2042" s="19" t="n">
        <v>0.0297698570847422</v>
      </c>
      <c r="P2042" s="19" t="n">
        <v>0</v>
      </c>
      <c r="Q2042" s="19" t="n">
        <v>0.0736894068023762</v>
      </c>
      <c r="R2042" s="19"/>
      <c r="S2042" s="19" t="n">
        <v>0</v>
      </c>
      <c r="T2042" s="19" t="n">
        <v>0</v>
      </c>
      <c r="U2042" s="19" t="n">
        <v>0</v>
      </c>
      <c r="V2042" s="19" t="n">
        <v>0.150405614255742</v>
      </c>
      <c r="W2042" s="19" t="n">
        <v>0</v>
      </c>
      <c r="X2042" s="19" t="n">
        <v>0</v>
      </c>
      <c r="Y2042" s="19" t="n">
        <v>0.1746452753343</v>
      </c>
      <c r="Z2042" s="19" t="n">
        <v>0</v>
      </c>
      <c r="AA2042" s="19" t="n">
        <v>0</v>
      </c>
      <c r="AB2042" s="19" t="n">
        <v>0</v>
      </c>
      <c r="AC2042" s="19" t="n">
        <v>0</v>
      </c>
      <c r="AD2042" s="19" t="n">
        <v>0.269684401393998</v>
      </c>
      <c r="AE2042" s="19"/>
      <c r="AF2042" s="19" t="n">
        <v>0.0603084430408585</v>
      </c>
      <c r="AG2042" s="19" t="n">
        <v>0.0257670253103701</v>
      </c>
      <c r="AH2042" s="19" t="n">
        <v>0.0432956661204338</v>
      </c>
      <c r="AI2042" s="19"/>
      <c r="AJ2042" s="19" t="n">
        <v>0.0236713873121023</v>
      </c>
      <c r="AK2042" s="19" t="n">
        <v>0</v>
      </c>
      <c r="AL2042" s="19" t="n">
        <v>0.130699489747648</v>
      </c>
      <c r="AM2042" s="19" t="n">
        <v>0</v>
      </c>
      <c r="AN2042" s="19" t="n">
        <v>0.0957023101694212</v>
      </c>
      <c r="AO2042" s="19"/>
      <c r="AP2042" s="19" t="n">
        <v>0</v>
      </c>
      <c r="AQ2042" s="19" t="n">
        <v>0.0184437432935998</v>
      </c>
      <c r="AR2042" s="19" t="n">
        <v>0</v>
      </c>
      <c r="AS2042" s="19" t="n">
        <v>0</v>
      </c>
      <c r="AT2042" s="19" t="n">
        <v>0.159126468981866</v>
      </c>
      <c r="AU2042" s="19"/>
      <c r="AV2042" s="19" t="n">
        <v>0</v>
      </c>
      <c r="AW2042" s="19" t="n">
        <v>0</v>
      </c>
      <c r="AX2042" s="19" t="n">
        <v>0</v>
      </c>
      <c r="AY2042" s="19" t="n">
        <v>0.047844447236711</v>
      </c>
      <c r="AZ2042" s="19" t="n">
        <v>0.129582786244827</v>
      </c>
      <c r="BA2042" s="19" t="n">
        <v>0</v>
      </c>
      <c r="BB2042" s="19"/>
      <c r="BC2042" s="19" t="n">
        <v>0.0517241985500253</v>
      </c>
      <c r="BD2042" s="19" t="n">
        <v>0</v>
      </c>
      <c r="BE2042" s="19" t="n">
        <v>0.0628627613066428</v>
      </c>
      <c r="BF2042" s="19" t="n">
        <v>0</v>
      </c>
      <c r="BG2042" s="19" t="n">
        <v>0</v>
      </c>
    </row>
    <row r="2043">
      <c r="C2043" s="19"/>
      <c r="D2043" s="19"/>
      <c r="E2043" s="19"/>
      <c r="F2043" s="19"/>
      <c r="G2043" s="19"/>
      <c r="H2043" s="19"/>
      <c r="I2043" s="19"/>
      <c r="J2043" s="19"/>
      <c r="K2043" s="19"/>
      <c r="L2043" s="19"/>
      <c r="M2043" s="19"/>
      <c r="N2043" s="19"/>
      <c r="O2043" s="19"/>
      <c r="P2043" s="19"/>
      <c r="Q2043" s="19"/>
      <c r="R2043" s="19"/>
      <c r="S2043" s="19"/>
      <c r="T2043" s="19"/>
      <c r="U2043" s="19"/>
      <c r="V2043" s="19"/>
      <c r="W2043" s="19"/>
      <c r="X2043" s="19"/>
      <c r="Y2043" s="19"/>
      <c r="Z2043" s="19"/>
      <c r="AA2043" s="19"/>
      <c r="AB2043" s="19"/>
      <c r="AC2043" s="19"/>
      <c r="AD2043" s="19"/>
      <c r="AE2043" s="19"/>
      <c r="AF2043" s="19"/>
      <c r="AG2043" s="19"/>
      <c r="AH2043" s="19"/>
      <c r="AI2043" s="19"/>
      <c r="AJ2043" s="19"/>
      <c r="AK2043" s="19"/>
      <c r="AL2043" s="19"/>
      <c r="AM2043" s="19"/>
      <c r="AN2043" s="19"/>
      <c r="AO2043" s="19"/>
      <c r="AP2043" s="19"/>
      <c r="AQ2043" s="19"/>
      <c r="AR2043" s="19"/>
      <c r="AS2043" s="19"/>
      <c r="AT2043" s="19"/>
      <c r="AU2043" s="19"/>
      <c r="AV2043" s="19"/>
      <c r="AW2043" s="19"/>
      <c r="AX2043" s="19"/>
      <c r="AY2043" s="19"/>
      <c r="AZ2043" s="19"/>
      <c r="BA2043" s="19"/>
      <c r="BB2043" s="19"/>
      <c r="BC2043" s="19"/>
      <c r="BD2043" s="19"/>
      <c r="BE2043" s="19"/>
      <c r="BF2043" s="19"/>
      <c r="BG2043" s="19"/>
    </row>
    <row r="2044">
      <c r="B2044" s="7" t="s">
        <v>710</v>
      </c>
      <c r="C2044" s="19"/>
      <c r="D2044" s="19"/>
      <c r="E2044" s="19"/>
      <c r="F2044" s="19"/>
      <c r="G2044" s="19"/>
      <c r="H2044" s="19"/>
      <c r="I2044" s="19"/>
      <c r="J2044" s="19"/>
      <c r="K2044" s="19"/>
      <c r="L2044" s="19"/>
      <c r="M2044" s="19"/>
      <c r="N2044" s="19"/>
      <c r="O2044" s="19"/>
      <c r="P2044" s="19"/>
      <c r="Q2044" s="19"/>
      <c r="R2044" s="19"/>
      <c r="S2044" s="19"/>
      <c r="T2044" s="19"/>
      <c r="U2044" s="19"/>
      <c r="V2044" s="19"/>
      <c r="W2044" s="19"/>
      <c r="X2044" s="19"/>
      <c r="Y2044" s="19"/>
      <c r="Z2044" s="19"/>
      <c r="AA2044" s="19"/>
      <c r="AB2044" s="19"/>
      <c r="AC2044" s="19"/>
      <c r="AD2044" s="19"/>
      <c r="AE2044" s="19"/>
      <c r="AF2044" s="19"/>
      <c r="AG2044" s="19"/>
      <c r="AH2044" s="19"/>
      <c r="AI2044" s="19"/>
      <c r="AJ2044" s="19"/>
      <c r="AK2044" s="19"/>
      <c r="AL2044" s="19"/>
      <c r="AM2044" s="19"/>
      <c r="AN2044" s="19"/>
      <c r="AO2044" s="19"/>
      <c r="AP2044" s="19"/>
      <c r="AQ2044" s="19"/>
      <c r="AR2044" s="19"/>
      <c r="AS2044" s="19"/>
      <c r="AT2044" s="19"/>
      <c r="AU2044" s="19"/>
      <c r="AV2044" s="19"/>
      <c r="AW2044" s="19"/>
      <c r="AX2044" s="19"/>
      <c r="AY2044" s="19"/>
      <c r="AZ2044" s="19"/>
      <c r="BA2044" s="19"/>
      <c r="BB2044" s="19"/>
      <c r="BC2044" s="19"/>
      <c r="BD2044" s="19"/>
      <c r="BE2044" s="19"/>
      <c r="BF2044" s="19"/>
      <c r="BG2044" s="19"/>
    </row>
    <row r="2045">
      <c r="B2045" s="26" t="s">
        <v>331</v>
      </c>
      <c r="C2045" s="19"/>
      <c r="D2045" s="19"/>
      <c r="E2045" s="19"/>
      <c r="F2045" s="19"/>
      <c r="G2045" s="19"/>
      <c r="H2045" s="19"/>
      <c r="I2045" s="19"/>
      <c r="J2045" s="19"/>
      <c r="K2045" s="19"/>
      <c r="L2045" s="19"/>
      <c r="M2045" s="19"/>
      <c r="N2045" s="19"/>
      <c r="O2045" s="19"/>
      <c r="P2045" s="19"/>
      <c r="Q2045" s="19"/>
      <c r="R2045" s="19"/>
      <c r="S2045" s="19"/>
      <c r="T2045" s="19"/>
      <c r="U2045" s="19"/>
      <c r="V2045" s="19"/>
      <c r="W2045" s="19"/>
      <c r="X2045" s="19"/>
      <c r="Y2045" s="19"/>
      <c r="Z2045" s="19"/>
      <c r="AA2045" s="19"/>
      <c r="AB2045" s="19"/>
      <c r="AC2045" s="19"/>
      <c r="AD2045" s="19"/>
      <c r="AE2045" s="19"/>
      <c r="AF2045" s="19"/>
      <c r="AG2045" s="19"/>
      <c r="AH2045" s="19"/>
      <c r="AI2045" s="19"/>
      <c r="AJ2045" s="19"/>
      <c r="AK2045" s="19"/>
      <c r="AL2045" s="19"/>
      <c r="AM2045" s="19"/>
      <c r="AN2045" s="19"/>
      <c r="AO2045" s="19"/>
      <c r="AP2045" s="19"/>
      <c r="AQ2045" s="19"/>
      <c r="AR2045" s="19"/>
      <c r="AS2045" s="19"/>
      <c r="AT2045" s="19"/>
      <c r="AU2045" s="19"/>
      <c r="AV2045" s="19"/>
      <c r="AW2045" s="19"/>
      <c r="AX2045" s="19"/>
      <c r="AY2045" s="19"/>
      <c r="AZ2045" s="19"/>
      <c r="BA2045" s="19"/>
      <c r="BB2045" s="19"/>
      <c r="BC2045" s="19"/>
      <c r="BD2045" s="19"/>
      <c r="BE2045" s="19"/>
      <c r="BF2045" s="19"/>
      <c r="BG2045" s="19"/>
    </row>
    <row r="2046">
      <c r="B2046" t="s">
        <v>688</v>
      </c>
      <c r="C2046" s="19" t="n">
        <v>0.21007011976014</v>
      </c>
      <c r="D2046" s="19" t="n">
        <v>0.212057812255775</v>
      </c>
      <c r="E2046" s="19" t="n">
        <v>0.208164873255789</v>
      </c>
      <c r="F2046" s="19"/>
      <c r="G2046" s="19" t="n">
        <v>0.157059541768265</v>
      </c>
      <c r="H2046" s="19" t="n">
        <v>0.261423796077236</v>
      </c>
      <c r="I2046" s="19" t="n">
        <v>0.0488790942376073</v>
      </c>
      <c r="J2046" s="19" t="n">
        <v>0.169476841108395</v>
      </c>
      <c r="K2046" s="19" t="n">
        <v>0.274485562452895</v>
      </c>
      <c r="L2046" s="19" t="n">
        <v>0.342411205346316</v>
      </c>
      <c r="M2046" s="19"/>
      <c r="N2046" s="19" t="n">
        <v>0.136704245791232</v>
      </c>
      <c r="O2046" s="19" t="n">
        <v>0.223849667571447</v>
      </c>
      <c r="P2046" s="19" t="n">
        <v>0.132345707224417</v>
      </c>
      <c r="Q2046" s="19" t="n">
        <v>0.333221945352124</v>
      </c>
      <c r="R2046" s="19"/>
      <c r="S2046" s="19" t="n">
        <v>0.143383085032306</v>
      </c>
      <c r="T2046" s="19" t="n">
        <v>0.357842204147428</v>
      </c>
      <c r="U2046" s="19" t="n">
        <v>0.214551907496713</v>
      </c>
      <c r="V2046" s="19" t="n">
        <v>0</v>
      </c>
      <c r="W2046" s="19" t="n">
        <v>0</v>
      </c>
      <c r="X2046" s="19" t="n">
        <v>0.187998814006198</v>
      </c>
      <c r="Y2046" s="19" t="n">
        <v>0.350901805622254</v>
      </c>
      <c r="Z2046" s="19" t="n">
        <v>0.13891567226275</v>
      </c>
      <c r="AA2046" s="19" t="n">
        <v>0.171631563576737</v>
      </c>
      <c r="AB2046" s="19" t="n">
        <v>0.231106525540441</v>
      </c>
      <c r="AC2046" s="19" t="n">
        <v>0.368558178595568</v>
      </c>
      <c r="AD2046" s="19" t="n">
        <v>0.129088088375088</v>
      </c>
      <c r="AE2046" s="19"/>
      <c r="AF2046" s="19" t="n">
        <v>0.261391392785543</v>
      </c>
      <c r="AG2046" s="19" t="n">
        <v>0.193789256508746</v>
      </c>
      <c r="AH2046" s="19" t="n">
        <v>0.172868385896333</v>
      </c>
      <c r="AI2046" s="19"/>
      <c r="AJ2046" s="19" t="n">
        <v>0.271340217202204</v>
      </c>
      <c r="AK2046" s="19" t="n">
        <v>0.212796431560385</v>
      </c>
      <c r="AL2046" s="19" t="n">
        <v>0.114808186508716</v>
      </c>
      <c r="AM2046" s="19" t="n">
        <v>0</v>
      </c>
      <c r="AN2046" s="19" t="n">
        <v>0.0850062859980738</v>
      </c>
      <c r="AO2046" s="19"/>
      <c r="AP2046" s="19" t="n">
        <v>0.347063043716165</v>
      </c>
      <c r="AQ2046" s="19" t="n">
        <v>0.191639011802515</v>
      </c>
      <c r="AR2046" s="19" t="n">
        <v>0.162342641486871</v>
      </c>
      <c r="AS2046" s="19" t="n">
        <v>0.175871071889702</v>
      </c>
      <c r="AT2046" s="19" t="n">
        <v>0.139803062644297</v>
      </c>
      <c r="AU2046" s="19"/>
      <c r="AV2046" s="19" t="n">
        <v>0.169990268428482</v>
      </c>
      <c r="AW2046" s="19" t="n">
        <v>0.292269895650488</v>
      </c>
      <c r="AX2046" s="19" t="n">
        <v>0.205491497222669</v>
      </c>
      <c r="AY2046" s="19" t="n">
        <v>0.0720046736655304</v>
      </c>
      <c r="AZ2046" s="19" t="n">
        <v>0.119872041424882</v>
      </c>
      <c r="BA2046" s="19" t="n">
        <v>0.25317645563988</v>
      </c>
      <c r="BB2046" s="19"/>
      <c r="BC2046" s="19" t="n">
        <v>0.124269217542209</v>
      </c>
      <c r="BD2046" s="19" t="n">
        <v>0.212501973484984</v>
      </c>
      <c r="BE2046" s="19" t="n">
        <v>0.118113419099383</v>
      </c>
      <c r="BF2046" s="19" t="n">
        <v>0.427554313092735</v>
      </c>
      <c r="BG2046" s="19" t="n">
        <v>0.318844822641091</v>
      </c>
    </row>
    <row r="2047">
      <c r="B2047" t="s">
        <v>689</v>
      </c>
      <c r="C2047" s="19" t="n">
        <v>0.0841225580230357</v>
      </c>
      <c r="D2047" s="19" t="n">
        <v>0.103816644803888</v>
      </c>
      <c r="E2047" s="19" t="n">
        <v>0.0652453473488449</v>
      </c>
      <c r="F2047" s="19"/>
      <c r="G2047" s="19" t="n">
        <v>0.0782730855632143</v>
      </c>
      <c r="H2047" s="19" t="n">
        <v>0.0570218336303887</v>
      </c>
      <c r="I2047" s="19" t="n">
        <v>0.091963162289532</v>
      </c>
      <c r="J2047" s="19" t="n">
        <v>0.0754023962315485</v>
      </c>
      <c r="K2047" s="19" t="n">
        <v>0.0581010160678949</v>
      </c>
      <c r="L2047" s="19" t="n">
        <v>0.129453576850576</v>
      </c>
      <c r="M2047" s="19"/>
      <c r="N2047" s="19" t="n">
        <v>0.09815979042164</v>
      </c>
      <c r="O2047" s="19" t="n">
        <v>0.0639831854004205</v>
      </c>
      <c r="P2047" s="19" t="n">
        <v>0.119578874185979</v>
      </c>
      <c r="Q2047" s="19" t="n">
        <v>0.0630192006014076</v>
      </c>
      <c r="R2047" s="19"/>
      <c r="S2047" s="19" t="n">
        <v>0.0962462930956691</v>
      </c>
      <c r="T2047" s="19" t="n">
        <v>0.129125435315406</v>
      </c>
      <c r="U2047" s="19" t="n">
        <v>0</v>
      </c>
      <c r="V2047" s="19" t="n">
        <v>0.124899834035056</v>
      </c>
      <c r="W2047" s="19" t="n">
        <v>0.154421668490546</v>
      </c>
      <c r="X2047" s="19" t="n">
        <v>0.156218609037307</v>
      </c>
      <c r="Y2047" s="19" t="n">
        <v>0</v>
      </c>
      <c r="Z2047" s="19" t="n">
        <v>0.142038777989495</v>
      </c>
      <c r="AA2047" s="19" t="n">
        <v>0.0597579515516483</v>
      </c>
      <c r="AB2047" s="19" t="n">
        <v>0.0802661326418035</v>
      </c>
      <c r="AC2047" s="19" t="n">
        <v>0</v>
      </c>
      <c r="AD2047" s="19" t="n">
        <v>0</v>
      </c>
      <c r="AE2047" s="19"/>
      <c r="AF2047" s="19" t="n">
        <v>0.0684721303426396</v>
      </c>
      <c r="AG2047" s="19" t="n">
        <v>0.0789941263471018</v>
      </c>
      <c r="AH2047" s="19" t="n">
        <v>0.122200540387265</v>
      </c>
      <c r="AI2047" s="19"/>
      <c r="AJ2047" s="19" t="n">
        <v>0.135489940703804</v>
      </c>
      <c r="AK2047" s="19" t="n">
        <v>0.0801864804229976</v>
      </c>
      <c r="AL2047" s="19" t="n">
        <v>0</v>
      </c>
      <c r="AM2047" s="19" t="n">
        <v>0</v>
      </c>
      <c r="AN2047" s="19" t="n">
        <v>0.0847820920520694</v>
      </c>
      <c r="AO2047" s="19"/>
      <c r="AP2047" s="19" t="n">
        <v>0.0881999753393675</v>
      </c>
      <c r="AQ2047" s="19" t="n">
        <v>0.135748065386897</v>
      </c>
      <c r="AR2047" s="19" t="n">
        <v>0</v>
      </c>
      <c r="AS2047" s="19" t="n">
        <v>0.138280018397588</v>
      </c>
      <c r="AT2047" s="19" t="n">
        <v>0.113000348597298</v>
      </c>
      <c r="AU2047" s="19"/>
      <c r="AV2047" s="19" t="n">
        <v>0.0690010953766924</v>
      </c>
      <c r="AW2047" s="19" t="n">
        <v>0.0989198335936014</v>
      </c>
      <c r="AX2047" s="19" t="n">
        <v>0</v>
      </c>
      <c r="AY2047" s="19" t="n">
        <v>0.211869554786117</v>
      </c>
      <c r="AZ2047" s="19" t="n">
        <v>0.0968904558446316</v>
      </c>
      <c r="BA2047" s="19" t="n">
        <v>0.0969442686742156</v>
      </c>
      <c r="BB2047" s="19"/>
      <c r="BC2047" s="19" t="n">
        <v>0.112018733110401</v>
      </c>
      <c r="BD2047" s="19" t="n">
        <v>0.0447066589812765</v>
      </c>
      <c r="BE2047" s="19" t="n">
        <v>0.0651340993971349</v>
      </c>
      <c r="BF2047" s="19" t="n">
        <v>0</v>
      </c>
      <c r="BG2047" s="19" t="n">
        <v>0.21825285746412</v>
      </c>
    </row>
    <row r="2048">
      <c r="B2048" t="s">
        <v>690</v>
      </c>
      <c r="C2048" s="19" t="n">
        <v>0.150695407169738</v>
      </c>
      <c r="D2048" s="19" t="n">
        <v>0.137279543440551</v>
      </c>
      <c r="E2048" s="19" t="n">
        <v>0.163554804450262</v>
      </c>
      <c r="F2048" s="19"/>
      <c r="G2048" s="19" t="n">
        <v>0.183226589677217</v>
      </c>
      <c r="H2048" s="19" t="n">
        <v>0.155215791452298</v>
      </c>
      <c r="I2048" s="19" t="n">
        <v>0.1367320972881</v>
      </c>
      <c r="J2048" s="19" t="n">
        <v>0.1938897719993</v>
      </c>
      <c r="K2048" s="19" t="n">
        <v>0.175732565113399</v>
      </c>
      <c r="L2048" s="19" t="n">
        <v>0.0818033321886865</v>
      </c>
      <c r="M2048" s="19"/>
      <c r="N2048" s="19" t="n">
        <v>0.182988663015014</v>
      </c>
      <c r="O2048" s="19" t="n">
        <v>0.153627366822083</v>
      </c>
      <c r="P2048" s="19" t="n">
        <v>0.155144730764147</v>
      </c>
      <c r="Q2048" s="19" t="n">
        <v>0.112110379542471</v>
      </c>
      <c r="R2048" s="19"/>
      <c r="S2048" s="19" t="n">
        <v>0.0848611523286086</v>
      </c>
      <c r="T2048" s="19" t="n">
        <v>0.0568166758309508</v>
      </c>
      <c r="U2048" s="19" t="n">
        <v>0</v>
      </c>
      <c r="V2048" s="19" t="n">
        <v>0.144439130061748</v>
      </c>
      <c r="W2048" s="19" t="n">
        <v>0.162532766892389</v>
      </c>
      <c r="X2048" s="19" t="n">
        <v>0</v>
      </c>
      <c r="Y2048" s="19" t="n">
        <v>0.187861660964596</v>
      </c>
      <c r="Z2048" s="19" t="n">
        <v>0.491425452535655</v>
      </c>
      <c r="AA2048" s="19" t="n">
        <v>0.242694734036949</v>
      </c>
      <c r="AB2048" s="19" t="n">
        <v>0.163184707658681</v>
      </c>
      <c r="AC2048" s="19" t="n">
        <v>0</v>
      </c>
      <c r="AD2048" s="19" t="n">
        <v>0.323904938926491</v>
      </c>
      <c r="AE2048" s="19"/>
      <c r="AF2048" s="19" t="n">
        <v>0.0847645941199807</v>
      </c>
      <c r="AG2048" s="19" t="n">
        <v>0.232628609747005</v>
      </c>
      <c r="AH2048" s="19" t="n">
        <v>0</v>
      </c>
      <c r="AI2048" s="19"/>
      <c r="AJ2048" s="19" t="n">
        <v>0.104278608291099</v>
      </c>
      <c r="AK2048" s="19" t="n">
        <v>0.15528246639981</v>
      </c>
      <c r="AL2048" s="19" t="n">
        <v>0.154188403940283</v>
      </c>
      <c r="AM2048" s="19" t="n">
        <v>0</v>
      </c>
      <c r="AN2048" s="19" t="n">
        <v>0</v>
      </c>
      <c r="AO2048" s="19"/>
      <c r="AP2048" s="19" t="n">
        <v>0.0919789728700506</v>
      </c>
      <c r="AQ2048" s="19" t="n">
        <v>0.133803026331812</v>
      </c>
      <c r="AR2048" s="19" t="n">
        <v>0.187996879004756</v>
      </c>
      <c r="AS2048" s="19" t="n">
        <v>0.112992065412603</v>
      </c>
      <c r="AT2048" s="19" t="n">
        <v>0.1349851508823</v>
      </c>
      <c r="AU2048" s="19"/>
      <c r="AV2048" s="19" t="n">
        <v>0.15348904926969</v>
      </c>
      <c r="AW2048" s="19" t="n">
        <v>0</v>
      </c>
      <c r="AX2048" s="19" t="n">
        <v>0.27100094022244</v>
      </c>
      <c r="AY2048" s="19" t="n">
        <v>0.181327941898681</v>
      </c>
      <c r="AZ2048" s="19" t="n">
        <v>0.200600608018245</v>
      </c>
      <c r="BA2048" s="19" t="n">
        <v>0</v>
      </c>
      <c r="BB2048" s="19"/>
      <c r="BC2048" s="19" t="n">
        <v>0.17156928805063</v>
      </c>
      <c r="BD2048" s="19" t="n">
        <v>0.244125694244706</v>
      </c>
      <c r="BE2048" s="19" t="n">
        <v>0.0970726372474041</v>
      </c>
      <c r="BF2048" s="19" t="n">
        <v>0.143276108195705</v>
      </c>
      <c r="BG2048" s="19" t="n">
        <v>0.229072477077332</v>
      </c>
    </row>
    <row r="2049">
      <c r="B2049" t="s">
        <v>691</v>
      </c>
      <c r="C2049" s="19" t="n">
        <v>0.244072354147068</v>
      </c>
      <c r="D2049" s="19" t="n">
        <v>0.217371795262247</v>
      </c>
      <c r="E2049" s="19" t="n">
        <v>0.26966542077646</v>
      </c>
      <c r="F2049" s="19"/>
      <c r="G2049" s="19" t="n">
        <v>0.294174996118922</v>
      </c>
      <c r="H2049" s="19" t="n">
        <v>0.244289233481487</v>
      </c>
      <c r="I2049" s="19" t="n">
        <v>0.290281067848585</v>
      </c>
      <c r="J2049" s="19" t="n">
        <v>0.308007674018077</v>
      </c>
      <c r="K2049" s="19" t="n">
        <v>0.0842834653378308</v>
      </c>
      <c r="L2049" s="19" t="n">
        <v>0.210377499420069</v>
      </c>
      <c r="M2049" s="19"/>
      <c r="N2049" s="19" t="n">
        <v>0.204951753912484</v>
      </c>
      <c r="O2049" s="19" t="n">
        <v>0.261426512737053</v>
      </c>
      <c r="P2049" s="19" t="n">
        <v>0.218065595625301</v>
      </c>
      <c r="Q2049" s="19" t="n">
        <v>0.284381363764352</v>
      </c>
      <c r="R2049" s="19"/>
      <c r="S2049" s="19" t="n">
        <v>0.208288033214011</v>
      </c>
      <c r="T2049" s="19" t="n">
        <v>0.234265049641774</v>
      </c>
      <c r="U2049" s="19" t="n">
        <v>0.601856541399515</v>
      </c>
      <c r="V2049" s="19" t="n">
        <v>0.268672639335391</v>
      </c>
      <c r="W2049" s="19" t="n">
        <v>0.147982149629695</v>
      </c>
      <c r="X2049" s="19" t="n">
        <v>0.38379781213585</v>
      </c>
      <c r="Y2049" s="19" t="n">
        <v>0.160189721606457</v>
      </c>
      <c r="Z2049" s="19" t="n">
        <v>0.2276200972121</v>
      </c>
      <c r="AA2049" s="19" t="n">
        <v>0.250094228711644</v>
      </c>
      <c r="AB2049" s="19" t="n">
        <v>0.167952134155592</v>
      </c>
      <c r="AC2049" s="19" t="n">
        <v>0</v>
      </c>
      <c r="AD2049" s="19" t="n">
        <v>0.290690418415421</v>
      </c>
      <c r="AE2049" s="19"/>
      <c r="AF2049" s="19" t="n">
        <v>0.104165147193782</v>
      </c>
      <c r="AG2049" s="19" t="n">
        <v>0.375409543095551</v>
      </c>
      <c r="AH2049" s="19" t="n">
        <v>0.344167635616988</v>
      </c>
      <c r="AI2049" s="19"/>
      <c r="AJ2049" s="19" t="n">
        <v>0.141771686073179</v>
      </c>
      <c r="AK2049" s="19" t="n">
        <v>0.286460024759537</v>
      </c>
      <c r="AL2049" s="19" t="n">
        <v>0.356775954922102</v>
      </c>
      <c r="AM2049" s="19" t="n">
        <v>0.461828268750486</v>
      </c>
      <c r="AN2049" s="19" t="n">
        <v>0.526168472020897</v>
      </c>
      <c r="AO2049" s="19"/>
      <c r="AP2049" s="19" t="n">
        <v>0.0511224530511176</v>
      </c>
      <c r="AQ2049" s="19" t="n">
        <v>0.293244397926101</v>
      </c>
      <c r="AR2049" s="19" t="n">
        <v>0.359693839041094</v>
      </c>
      <c r="AS2049" s="19" t="n">
        <v>0.186108709701569</v>
      </c>
      <c r="AT2049" s="19" t="n">
        <v>0.227988844218119</v>
      </c>
      <c r="AU2049" s="19"/>
      <c r="AV2049" s="19" t="n">
        <v>0.321879286215956</v>
      </c>
      <c r="AW2049" s="19" t="n">
        <v>0.245586458769975</v>
      </c>
      <c r="AX2049" s="19" t="n">
        <v>0.266846072114945</v>
      </c>
      <c r="AY2049" s="19" t="n">
        <v>0.0847390357510049</v>
      </c>
      <c r="AZ2049" s="19" t="n">
        <v>0.1954856185666</v>
      </c>
      <c r="BA2049" s="19" t="n">
        <v>0.351856006345166</v>
      </c>
      <c r="BB2049" s="19"/>
      <c r="BC2049" s="19" t="n">
        <v>0.269637653978859</v>
      </c>
      <c r="BD2049" s="19" t="n">
        <v>0.189451323254849</v>
      </c>
      <c r="BE2049" s="19" t="n">
        <v>0.3806562484842</v>
      </c>
      <c r="BF2049" s="19" t="n">
        <v>0</v>
      </c>
      <c r="BG2049" s="19" t="n">
        <v>0</v>
      </c>
    </row>
    <row r="2050">
      <c r="B2050" t="s">
        <v>692</v>
      </c>
      <c r="C2050" s="19" t="n">
        <v>0.112552801522559</v>
      </c>
      <c r="D2050" s="19" t="n">
        <v>0.156364091181257</v>
      </c>
      <c r="E2050" s="19" t="n">
        <v>0.0705587271591144</v>
      </c>
      <c r="F2050" s="19"/>
      <c r="G2050" s="19" t="n">
        <v>0.148485018687638</v>
      </c>
      <c r="H2050" s="19" t="n">
        <v>0.0545955125911385</v>
      </c>
      <c r="I2050" s="19" t="n">
        <v>0.257866669051794</v>
      </c>
      <c r="J2050" s="19" t="n">
        <v>0.0417119824817849</v>
      </c>
      <c r="K2050" s="19" t="n">
        <v>0.159436021569136</v>
      </c>
      <c r="L2050" s="19" t="n">
        <v>0.0423272150787159</v>
      </c>
      <c r="M2050" s="19"/>
      <c r="N2050" s="19" t="n">
        <v>0.174630827426478</v>
      </c>
      <c r="O2050" s="19" t="n">
        <v>0.139371005905258</v>
      </c>
      <c r="P2050" s="19" t="n">
        <v>0.0622521727360379</v>
      </c>
      <c r="Q2050" s="19" t="n">
        <v>0.0652854507173231</v>
      </c>
      <c r="R2050" s="19"/>
      <c r="S2050" s="19" t="n">
        <v>0.302659511494773</v>
      </c>
      <c r="T2050" s="19" t="n">
        <v>0.0544953192306547</v>
      </c>
      <c r="U2050" s="19" t="n">
        <v>0</v>
      </c>
      <c r="V2050" s="19" t="n">
        <v>0.22477924659895</v>
      </c>
      <c r="W2050" s="19" t="n">
        <v>0.319498824772264</v>
      </c>
      <c r="X2050" s="19" t="n">
        <v>0.0930181325639288</v>
      </c>
      <c r="Y2050" s="19" t="n">
        <v>0</v>
      </c>
      <c r="Z2050" s="19" t="n">
        <v>0</v>
      </c>
      <c r="AA2050" s="19" t="n">
        <v>0.140274726123305</v>
      </c>
      <c r="AB2050" s="19" t="n">
        <v>0.183792575837625</v>
      </c>
      <c r="AC2050" s="19" t="n">
        <v>0</v>
      </c>
      <c r="AD2050" s="19" t="n">
        <v>0</v>
      </c>
      <c r="AE2050" s="19"/>
      <c r="AF2050" s="19" t="n">
        <v>0.173061956793185</v>
      </c>
      <c r="AG2050" s="19" t="n">
        <v>0.055796420405916</v>
      </c>
      <c r="AH2050" s="19" t="n">
        <v>0.128454157129939</v>
      </c>
      <c r="AI2050" s="19"/>
      <c r="AJ2050" s="19" t="n">
        <v>0.115941948661988</v>
      </c>
      <c r="AK2050" s="19" t="n">
        <v>0.151202153304688</v>
      </c>
      <c r="AL2050" s="19" t="n">
        <v>0.185008720842559</v>
      </c>
      <c r="AM2050" s="19" t="n">
        <v>0</v>
      </c>
      <c r="AN2050" s="19" t="n">
        <v>0</v>
      </c>
      <c r="AO2050" s="19"/>
      <c r="AP2050" s="19" t="n">
        <v>0</v>
      </c>
      <c r="AQ2050" s="19" t="n">
        <v>0.0954545134733813</v>
      </c>
      <c r="AR2050" s="19" t="n">
        <v>0.154705125479143</v>
      </c>
      <c r="AS2050" s="19" t="n">
        <v>0.282442243868481</v>
      </c>
      <c r="AT2050" s="19" t="n">
        <v>0.148239492436741</v>
      </c>
      <c r="AU2050" s="19"/>
      <c r="AV2050" s="19" t="n">
        <v>0.167499039126972</v>
      </c>
      <c r="AW2050" s="19" t="n">
        <v>0.0445914451327543</v>
      </c>
      <c r="AX2050" s="19" t="n">
        <v>0.182578467845492</v>
      </c>
      <c r="AY2050" s="19" t="n">
        <v>0.150838450779224</v>
      </c>
      <c r="AZ2050" s="19" t="n">
        <v>0.127105731749186</v>
      </c>
      <c r="BA2050" s="19" t="n">
        <v>0.0829600241724312</v>
      </c>
      <c r="BB2050" s="19"/>
      <c r="BC2050" s="19" t="n">
        <v>0.146980623933205</v>
      </c>
      <c r="BD2050" s="19" t="n">
        <v>0.115781106815062</v>
      </c>
      <c r="BE2050" s="19" t="n">
        <v>0.066716963901975</v>
      </c>
      <c r="BF2050" s="19" t="n">
        <v>0.222808755614121</v>
      </c>
      <c r="BG2050" s="19" t="n">
        <v>0</v>
      </c>
    </row>
    <row r="2051">
      <c r="B2051" t="s">
        <v>598</v>
      </c>
      <c r="C2051" s="19" t="n">
        <v>0.0469711468328705</v>
      </c>
      <c r="D2051" s="19" t="n">
        <v>0.034304529385631</v>
      </c>
      <c r="E2051" s="19" t="n">
        <v>0.0591123752503974</v>
      </c>
      <c r="F2051" s="19"/>
      <c r="G2051" s="19" t="n">
        <v>0</v>
      </c>
      <c r="H2051" s="19" t="n">
        <v>0.128302034430666</v>
      </c>
      <c r="I2051" s="19" t="n">
        <v>0.0905759048054016</v>
      </c>
      <c r="J2051" s="19" t="n">
        <v>0</v>
      </c>
      <c r="K2051" s="19" t="n">
        <v>0</v>
      </c>
      <c r="L2051" s="19" t="n">
        <v>0.0404302518462701</v>
      </c>
      <c r="M2051" s="19"/>
      <c r="N2051" s="19" t="n">
        <v>0</v>
      </c>
      <c r="O2051" s="19" t="n">
        <v>0.0661038442732898</v>
      </c>
      <c r="P2051" s="19" t="n">
        <v>0.126346695040189</v>
      </c>
      <c r="Q2051" s="19" t="n">
        <v>0</v>
      </c>
      <c r="R2051" s="19"/>
      <c r="S2051" s="19" t="n">
        <v>0.0962462930956691</v>
      </c>
      <c r="T2051" s="19" t="n">
        <v>0</v>
      </c>
      <c r="U2051" s="19" t="n">
        <v>0.183591551103773</v>
      </c>
      <c r="V2051" s="19" t="n">
        <v>0</v>
      </c>
      <c r="W2051" s="19" t="n">
        <v>0.215564590215107</v>
      </c>
      <c r="X2051" s="19" t="n">
        <v>0.102954629420189</v>
      </c>
      <c r="Y2051" s="19" t="n">
        <v>0</v>
      </c>
      <c r="Z2051" s="19" t="n">
        <v>0</v>
      </c>
      <c r="AA2051" s="19" t="n">
        <v>0</v>
      </c>
      <c r="AB2051" s="19" t="n">
        <v>0</v>
      </c>
      <c r="AC2051" s="19" t="n">
        <v>0.401765824646072</v>
      </c>
      <c r="AD2051" s="19" t="n">
        <v>0</v>
      </c>
      <c r="AE2051" s="19"/>
      <c r="AF2051" s="19" t="n">
        <v>0.099078591500237</v>
      </c>
      <c r="AG2051" s="19" t="n">
        <v>0</v>
      </c>
      <c r="AH2051" s="19" t="n">
        <v>0</v>
      </c>
      <c r="AI2051" s="19"/>
      <c r="AJ2051" s="19" t="n">
        <v>0.0665903402586742</v>
      </c>
      <c r="AK2051" s="19" t="n">
        <v>0.0494538950710404</v>
      </c>
      <c r="AL2051" s="19" t="n">
        <v>0</v>
      </c>
      <c r="AM2051" s="19" t="n">
        <v>0</v>
      </c>
      <c r="AN2051" s="19" t="n">
        <v>0</v>
      </c>
      <c r="AO2051" s="19"/>
      <c r="AP2051" s="19" t="n">
        <v>0.20234979966465</v>
      </c>
      <c r="AQ2051" s="19" t="n">
        <v>0</v>
      </c>
      <c r="AR2051" s="19" t="n">
        <v>0</v>
      </c>
      <c r="AS2051" s="19" t="n">
        <v>0</v>
      </c>
      <c r="AT2051" s="19" t="n">
        <v>0</v>
      </c>
      <c r="AU2051" s="19"/>
      <c r="AV2051" s="19" t="n">
        <v>0.0447087936378046</v>
      </c>
      <c r="AW2051" s="19" t="n">
        <v>0.162808577618888</v>
      </c>
      <c r="AX2051" s="19" t="n">
        <v>0</v>
      </c>
      <c r="AY2051" s="19" t="n">
        <v>0</v>
      </c>
      <c r="AZ2051" s="19" t="n">
        <v>0</v>
      </c>
      <c r="BA2051" s="19" t="n">
        <v>0.126971715320135</v>
      </c>
      <c r="BB2051" s="19"/>
      <c r="BC2051" s="19" t="n">
        <v>0.0504262966305411</v>
      </c>
      <c r="BD2051" s="19" t="n">
        <v>0.063396208982006</v>
      </c>
      <c r="BE2051" s="19" t="n">
        <v>0</v>
      </c>
      <c r="BF2051" s="19" t="n">
        <v>0.126419877631651</v>
      </c>
      <c r="BG2051" s="19" t="n">
        <v>0</v>
      </c>
    </row>
    <row r="2052">
      <c r="B2052" t="s">
        <v>693</v>
      </c>
      <c r="C2052" s="19" t="n">
        <v>0.0342539143120783</v>
      </c>
      <c r="D2052" s="19" t="n">
        <v>0.0605747735283226</v>
      </c>
      <c r="E2052" s="19" t="n">
        <v>0.00902479807634378</v>
      </c>
      <c r="F2052" s="19"/>
      <c r="G2052" s="19" t="n">
        <v>0.0788918393320906</v>
      </c>
      <c r="H2052" s="19" t="n">
        <v>0</v>
      </c>
      <c r="I2052" s="19" t="n">
        <v>0</v>
      </c>
      <c r="J2052" s="19" t="n">
        <v>0.0403963271160962</v>
      </c>
      <c r="K2052" s="19" t="n">
        <v>0.127184951403647</v>
      </c>
      <c r="L2052" s="19" t="n">
        <v>0</v>
      </c>
      <c r="M2052" s="19"/>
      <c r="N2052" s="19" t="n">
        <v>0.0492783738825426</v>
      </c>
      <c r="O2052" s="19" t="n">
        <v>0</v>
      </c>
      <c r="P2052" s="19" t="n">
        <v>0.0729695042634373</v>
      </c>
      <c r="Q2052" s="19" t="n">
        <v>0.0259247536428545</v>
      </c>
      <c r="R2052" s="19"/>
      <c r="S2052" s="19" t="n">
        <v>0</v>
      </c>
      <c r="T2052" s="19" t="n">
        <v>0</v>
      </c>
      <c r="U2052" s="19" t="n">
        <v>0</v>
      </c>
      <c r="V2052" s="19" t="n">
        <v>0.12005690781056</v>
      </c>
      <c r="W2052" s="19" t="n">
        <v>0</v>
      </c>
      <c r="X2052" s="19" t="n">
        <v>0</v>
      </c>
      <c r="Y2052" s="19" t="n">
        <v>0.0931165750231637</v>
      </c>
      <c r="Z2052" s="19" t="n">
        <v>0</v>
      </c>
      <c r="AA2052" s="19" t="n">
        <v>0</v>
      </c>
      <c r="AB2052" s="19" t="n">
        <v>0</v>
      </c>
      <c r="AC2052" s="19" t="n">
        <v>0.22967599675836</v>
      </c>
      <c r="AD2052" s="19" t="n">
        <v>0.130102830601718</v>
      </c>
      <c r="AE2052" s="19"/>
      <c r="AF2052" s="19" t="n">
        <v>0.0445173929768172</v>
      </c>
      <c r="AG2052" s="19" t="n">
        <v>0.0177841179785644</v>
      </c>
      <c r="AH2052" s="19" t="n">
        <v>0</v>
      </c>
      <c r="AI2052" s="19"/>
      <c r="AJ2052" s="19" t="n">
        <v>0.0198412134895585</v>
      </c>
      <c r="AK2052" s="19" t="n">
        <v>0.020235408999825</v>
      </c>
      <c r="AL2052" s="19" t="n">
        <v>0</v>
      </c>
      <c r="AM2052" s="19" t="n">
        <v>0.538171731249514</v>
      </c>
      <c r="AN2052" s="19" t="n">
        <v>0</v>
      </c>
      <c r="AO2052" s="19"/>
      <c r="AP2052" s="19" t="n">
        <v>0.0411868857248024</v>
      </c>
      <c r="AQ2052" s="19" t="n">
        <v>0.0180126832068573</v>
      </c>
      <c r="AR2052" s="19" t="n">
        <v>0</v>
      </c>
      <c r="AS2052" s="19" t="n">
        <v>0.0551816770974993</v>
      </c>
      <c r="AT2052" s="19" t="n">
        <v>0.131575735877606</v>
      </c>
      <c r="AU2052" s="19"/>
      <c r="AV2052" s="19" t="n">
        <v>0</v>
      </c>
      <c r="AW2052" s="19" t="n">
        <v>0.0485103354918948</v>
      </c>
      <c r="AX2052" s="19" t="n">
        <v>0</v>
      </c>
      <c r="AY2052" s="19" t="n">
        <v>0.0799347298702398</v>
      </c>
      <c r="AZ2052" s="19" t="n">
        <v>0.170523013295838</v>
      </c>
      <c r="BA2052" s="19" t="n">
        <v>0</v>
      </c>
      <c r="BB2052" s="19"/>
      <c r="BC2052" s="19" t="n">
        <v>0.0306978236917629</v>
      </c>
      <c r="BD2052" s="19" t="n">
        <v>0.0630030947871733</v>
      </c>
      <c r="BE2052" s="19" t="n">
        <v>0.0468394730641228</v>
      </c>
      <c r="BF2052" s="19" t="n">
        <v>0</v>
      </c>
      <c r="BG2052" s="19" t="n">
        <v>0</v>
      </c>
    </row>
    <row r="2053">
      <c r="B2053" t="s">
        <v>100</v>
      </c>
      <c r="C2053" s="19" t="n">
        <v>0.117261698232511</v>
      </c>
      <c r="D2053" s="19" t="n">
        <v>0.0782308101423291</v>
      </c>
      <c r="E2053" s="19" t="n">
        <v>0.154673653682788</v>
      </c>
      <c r="F2053" s="19"/>
      <c r="G2053" s="19" t="n">
        <v>0.0598889288526538</v>
      </c>
      <c r="H2053" s="19" t="n">
        <v>0.0991517983367851</v>
      </c>
      <c r="I2053" s="19" t="n">
        <v>0.0837020044789803</v>
      </c>
      <c r="J2053" s="19" t="n">
        <v>0.171115007044798</v>
      </c>
      <c r="K2053" s="19" t="n">
        <v>0.120776418055197</v>
      </c>
      <c r="L2053" s="19" t="n">
        <v>0.153196919269366</v>
      </c>
      <c r="M2053" s="19"/>
      <c r="N2053" s="19" t="n">
        <v>0.15328634555061</v>
      </c>
      <c r="O2053" s="19" t="n">
        <v>0.0916384172904484</v>
      </c>
      <c r="P2053" s="19" t="n">
        <v>0.113296720160492</v>
      </c>
      <c r="Q2053" s="19" t="n">
        <v>0.116056906379469</v>
      </c>
      <c r="R2053" s="19"/>
      <c r="S2053" s="19" t="n">
        <v>0.0683156317389624</v>
      </c>
      <c r="T2053" s="19" t="n">
        <v>0.167455315833786</v>
      </c>
      <c r="U2053" s="19" t="n">
        <v>0</v>
      </c>
      <c r="V2053" s="19" t="n">
        <v>0.117152242158294</v>
      </c>
      <c r="W2053" s="19" t="n">
        <v>0</v>
      </c>
      <c r="X2053" s="19" t="n">
        <v>0.0760120028365278</v>
      </c>
      <c r="Y2053" s="19" t="n">
        <v>0.207930236783529</v>
      </c>
      <c r="Z2053" s="19" t="n">
        <v>0</v>
      </c>
      <c r="AA2053" s="19" t="n">
        <v>0.135546795999717</v>
      </c>
      <c r="AB2053" s="19" t="n">
        <v>0.173697924165858</v>
      </c>
      <c r="AC2053" s="19" t="n">
        <v>0</v>
      </c>
      <c r="AD2053" s="19" t="n">
        <v>0.126213723681282</v>
      </c>
      <c r="AE2053" s="19"/>
      <c r="AF2053" s="19" t="n">
        <v>0.164548794287816</v>
      </c>
      <c r="AG2053" s="19" t="n">
        <v>0.0455979259171166</v>
      </c>
      <c r="AH2053" s="19" t="n">
        <v>0.232309280969475</v>
      </c>
      <c r="AI2053" s="19"/>
      <c r="AJ2053" s="19" t="n">
        <v>0.144746045319494</v>
      </c>
      <c r="AK2053" s="19" t="n">
        <v>0.0443831394817169</v>
      </c>
      <c r="AL2053" s="19" t="n">
        <v>0.189218733786339</v>
      </c>
      <c r="AM2053" s="19" t="n">
        <v>0</v>
      </c>
      <c r="AN2053" s="19" t="n">
        <v>0.304043149928959</v>
      </c>
      <c r="AO2053" s="19"/>
      <c r="AP2053" s="19" t="n">
        <v>0.178098869633847</v>
      </c>
      <c r="AQ2053" s="19" t="n">
        <v>0.132098301872437</v>
      </c>
      <c r="AR2053" s="19" t="n">
        <v>0.135261514988135</v>
      </c>
      <c r="AS2053" s="19" t="n">
        <v>0.0491242136325569</v>
      </c>
      <c r="AT2053" s="19" t="n">
        <v>0.10440736534364</v>
      </c>
      <c r="AU2053" s="19"/>
      <c r="AV2053" s="19" t="n">
        <v>0.0734324679444032</v>
      </c>
      <c r="AW2053" s="19" t="n">
        <v>0.107313453742398</v>
      </c>
      <c r="AX2053" s="19" t="n">
        <v>0.0740830225944538</v>
      </c>
      <c r="AY2053" s="19" t="n">
        <v>0.219285613249204</v>
      </c>
      <c r="AZ2053" s="19" t="n">
        <v>0.0895225311006175</v>
      </c>
      <c r="BA2053" s="19" t="n">
        <v>0.0880915298481714</v>
      </c>
      <c r="BB2053" s="19"/>
      <c r="BC2053" s="19" t="n">
        <v>0.0944003630623931</v>
      </c>
      <c r="BD2053" s="19" t="n">
        <v>0.0670339394499435</v>
      </c>
      <c r="BE2053" s="19" t="n">
        <v>0.22546715880578</v>
      </c>
      <c r="BF2053" s="19" t="n">
        <v>0.0799409454657879</v>
      </c>
      <c r="BG2053" s="19" t="n">
        <v>0.233829842817457</v>
      </c>
    </row>
    <row r="2054">
      <c r="C2054" s="19"/>
      <c r="D2054" s="19"/>
      <c r="E2054" s="19"/>
      <c r="F2054" s="19"/>
      <c r="G2054" s="19"/>
      <c r="H2054" s="19"/>
      <c r="I2054" s="19"/>
      <c r="J2054" s="19"/>
      <c r="K2054" s="19"/>
      <c r="L2054" s="19"/>
      <c r="M2054" s="19"/>
      <c r="N2054" s="19"/>
      <c r="O2054" s="19"/>
      <c r="P2054" s="19"/>
      <c r="Q2054" s="19"/>
      <c r="R2054" s="19"/>
      <c r="S2054" s="19"/>
      <c r="T2054" s="19"/>
      <c r="U2054" s="19"/>
      <c r="V2054" s="19"/>
      <c r="W2054" s="19"/>
      <c r="X2054" s="19"/>
      <c r="Y2054" s="19"/>
      <c r="Z2054" s="19"/>
      <c r="AA2054" s="19"/>
      <c r="AB2054" s="19"/>
      <c r="AC2054" s="19"/>
      <c r="AD2054" s="19"/>
      <c r="AE2054" s="19"/>
      <c r="AF2054" s="19"/>
      <c r="AG2054" s="19"/>
      <c r="AH2054" s="19"/>
      <c r="AI2054" s="19"/>
      <c r="AJ2054" s="19"/>
      <c r="AK2054" s="19"/>
      <c r="AL2054" s="19"/>
      <c r="AM2054" s="19"/>
      <c r="AN2054" s="19"/>
      <c r="AO2054" s="19"/>
      <c r="AP2054" s="19"/>
      <c r="AQ2054" s="19"/>
      <c r="AR2054" s="19"/>
      <c r="AS2054" s="19"/>
      <c r="AT2054" s="19"/>
      <c r="AU2054" s="19"/>
      <c r="AV2054" s="19"/>
      <c r="AW2054" s="19"/>
      <c r="AX2054" s="19"/>
      <c r="AY2054" s="19"/>
      <c r="AZ2054" s="19"/>
      <c r="BA2054" s="19"/>
      <c r="BB2054" s="19"/>
      <c r="BC2054" s="19"/>
      <c r="BD2054" s="19"/>
      <c r="BE2054" s="19"/>
      <c r="BF2054" s="19"/>
      <c r="BG2054" s="19"/>
    </row>
    <row r="2055">
      <c r="B2055" s="7" t="s">
        <v>711</v>
      </c>
      <c r="C2055" s="19"/>
      <c r="D2055" s="19"/>
      <c r="E2055" s="19"/>
      <c r="F2055" s="19"/>
      <c r="G2055" s="19"/>
      <c r="H2055" s="19"/>
      <c r="I2055" s="19"/>
      <c r="J2055" s="19"/>
      <c r="K2055" s="19"/>
      <c r="L2055" s="19"/>
      <c r="M2055" s="19"/>
      <c r="N2055" s="19"/>
      <c r="O2055" s="19"/>
      <c r="P2055" s="19"/>
      <c r="Q2055" s="19"/>
      <c r="R2055" s="19"/>
      <c r="S2055" s="19"/>
      <c r="T2055" s="19"/>
      <c r="U2055" s="19"/>
      <c r="V2055" s="19"/>
      <c r="W2055" s="19"/>
      <c r="X2055" s="19"/>
      <c r="Y2055" s="19"/>
      <c r="Z2055" s="19"/>
      <c r="AA2055" s="19"/>
      <c r="AB2055" s="19"/>
      <c r="AC2055" s="19"/>
      <c r="AD2055" s="19"/>
      <c r="AE2055" s="19"/>
      <c r="AF2055" s="19"/>
      <c r="AG2055" s="19"/>
      <c r="AH2055" s="19"/>
      <c r="AI2055" s="19"/>
      <c r="AJ2055" s="19"/>
      <c r="AK2055" s="19"/>
      <c r="AL2055" s="19"/>
      <c r="AM2055" s="19"/>
      <c r="AN2055" s="19"/>
      <c r="AO2055" s="19"/>
      <c r="AP2055" s="19"/>
      <c r="AQ2055" s="19"/>
      <c r="AR2055" s="19"/>
      <c r="AS2055" s="19"/>
      <c r="AT2055" s="19"/>
      <c r="AU2055" s="19"/>
      <c r="AV2055" s="19"/>
      <c r="AW2055" s="19"/>
      <c r="AX2055" s="19"/>
      <c r="AY2055" s="19"/>
      <c r="AZ2055" s="19"/>
      <c r="BA2055" s="19"/>
      <c r="BB2055" s="19"/>
      <c r="BC2055" s="19"/>
      <c r="BD2055" s="19"/>
      <c r="BE2055" s="19"/>
      <c r="BF2055" s="19"/>
      <c r="BG2055" s="19"/>
    </row>
    <row r="2056">
      <c r="B2056" s="26" t="s">
        <v>331</v>
      </c>
      <c r="C2056" s="19"/>
      <c r="D2056" s="19"/>
      <c r="E2056" s="19"/>
      <c r="F2056" s="19"/>
      <c r="G2056" s="19"/>
      <c r="H2056" s="19"/>
      <c r="I2056" s="19"/>
      <c r="J2056" s="19"/>
      <c r="K2056" s="19"/>
      <c r="L2056" s="19"/>
      <c r="M2056" s="19"/>
      <c r="N2056" s="19"/>
      <c r="O2056" s="19"/>
      <c r="P2056" s="19"/>
      <c r="Q2056" s="19"/>
      <c r="R2056" s="19"/>
      <c r="S2056" s="19"/>
      <c r="T2056" s="19"/>
      <c r="U2056" s="19"/>
      <c r="V2056" s="19"/>
      <c r="W2056" s="19"/>
      <c r="X2056" s="19"/>
      <c r="Y2056" s="19"/>
      <c r="Z2056" s="19"/>
      <c r="AA2056" s="19"/>
      <c r="AB2056" s="19"/>
      <c r="AC2056" s="19"/>
      <c r="AD2056" s="19"/>
      <c r="AE2056" s="19"/>
      <c r="AF2056" s="19"/>
      <c r="AG2056" s="19"/>
      <c r="AH2056" s="19"/>
      <c r="AI2056" s="19"/>
      <c r="AJ2056" s="19"/>
      <c r="AK2056" s="19"/>
      <c r="AL2056" s="19"/>
      <c r="AM2056" s="19"/>
      <c r="AN2056" s="19"/>
      <c r="AO2056" s="19"/>
      <c r="AP2056" s="19"/>
      <c r="AQ2056" s="19"/>
      <c r="AR2056" s="19"/>
      <c r="AS2056" s="19"/>
      <c r="AT2056" s="19"/>
      <c r="AU2056" s="19"/>
      <c r="AV2056" s="19"/>
      <c r="AW2056" s="19"/>
      <c r="AX2056" s="19"/>
      <c r="AY2056" s="19"/>
      <c r="AZ2056" s="19"/>
      <c r="BA2056" s="19"/>
      <c r="BB2056" s="19"/>
      <c r="BC2056" s="19"/>
      <c r="BD2056" s="19"/>
      <c r="BE2056" s="19"/>
      <c r="BF2056" s="19"/>
      <c r="BG2056" s="19"/>
    </row>
    <row r="2057">
      <c r="B2057" t="s">
        <v>688</v>
      </c>
      <c r="C2057" s="19" t="n">
        <v>0.0944423329462735</v>
      </c>
      <c r="D2057" s="19" t="n">
        <v>0.0764489440148735</v>
      </c>
      <c r="E2057" s="19" t="n">
        <v>0.10833689086745</v>
      </c>
      <c r="F2057" s="19"/>
      <c r="G2057" s="19" t="n">
        <v>0.117306335450322</v>
      </c>
      <c r="H2057" s="19" t="n">
        <v>0.0605082374165428</v>
      </c>
      <c r="I2057" s="19" t="n">
        <v>0.147576320459685</v>
      </c>
      <c r="J2057" s="19" t="n">
        <v>0.0834743915461108</v>
      </c>
      <c r="K2057" s="19" t="n">
        <v>0.0582109012954245</v>
      </c>
      <c r="L2057" s="19" t="n">
        <v>0.102814584248042</v>
      </c>
      <c r="M2057" s="19"/>
      <c r="N2057" s="19" t="n">
        <v>0.166215907008442</v>
      </c>
      <c r="O2057" s="19" t="n">
        <v>0.0381145851929671</v>
      </c>
      <c r="P2057" s="19" t="n">
        <v>0.0301549474562062</v>
      </c>
      <c r="Q2057" s="19" t="n">
        <v>0.13206631639541</v>
      </c>
      <c r="R2057" s="19"/>
      <c r="S2057" s="19" t="n">
        <v>0</v>
      </c>
      <c r="T2057" s="19" t="n">
        <v>0.0682140168376514</v>
      </c>
      <c r="U2057" s="19" t="n">
        <v>0.304912231124183</v>
      </c>
      <c r="V2057" s="19" t="n">
        <v>0</v>
      </c>
      <c r="W2057" s="19" t="n">
        <v>0.109627690886577</v>
      </c>
      <c r="X2057" s="19" t="n">
        <v>0</v>
      </c>
      <c r="Y2057" s="19" t="n">
        <v>0</v>
      </c>
      <c r="Z2057" s="19" t="n">
        <v>0.260784864091528</v>
      </c>
      <c r="AA2057" s="19" t="n">
        <v>0.122858242701849</v>
      </c>
      <c r="AB2057" s="19" t="n">
        <v>0.120938141634772</v>
      </c>
      <c r="AC2057" s="19" t="n">
        <v>0.149535104768971</v>
      </c>
      <c r="AD2057" s="19" t="n">
        <v>0</v>
      </c>
      <c r="AE2057" s="19"/>
      <c r="AF2057" s="19" t="n">
        <v>0.0774689860852096</v>
      </c>
      <c r="AG2057" s="19" t="n">
        <v>0.118173437328867</v>
      </c>
      <c r="AH2057" s="19" t="n">
        <v>0.0601796235553507</v>
      </c>
      <c r="AI2057" s="19"/>
      <c r="AJ2057" s="19" t="n">
        <v>0.0849315020198535</v>
      </c>
      <c r="AK2057" s="19" t="n">
        <v>0.106633450606478</v>
      </c>
      <c r="AL2057" s="19" t="n">
        <v>0.145466816451311</v>
      </c>
      <c r="AM2057" s="19" t="n">
        <v>0</v>
      </c>
      <c r="AN2057" s="19" t="n">
        <v>0.0671093615379435</v>
      </c>
      <c r="AO2057" s="19"/>
      <c r="AP2057" s="19" t="n">
        <v>0.0578682055168261</v>
      </c>
      <c r="AQ2057" s="19" t="n">
        <v>0.0879904158752448</v>
      </c>
      <c r="AR2057" s="19" t="n">
        <v>0</v>
      </c>
      <c r="AS2057" s="19" t="n">
        <v>0.168127285020286</v>
      </c>
      <c r="AT2057" s="19" t="n">
        <v>0.436502272229703</v>
      </c>
      <c r="AU2057" s="19"/>
      <c r="AV2057" s="19" t="n">
        <v>0.104389253383548</v>
      </c>
      <c r="AW2057" s="19" t="n">
        <v>0.100541084829712</v>
      </c>
      <c r="AX2057" s="19" t="n">
        <v>0</v>
      </c>
      <c r="AY2057" s="19" t="n">
        <v>0.155037985306916</v>
      </c>
      <c r="AZ2057" s="19" t="n">
        <v>0.455249960945233</v>
      </c>
      <c r="BA2057" s="19" t="n">
        <v>0</v>
      </c>
      <c r="BB2057" s="19"/>
      <c r="BC2057" s="19" t="n">
        <v>0.0896096791399428</v>
      </c>
      <c r="BD2057" s="19" t="n">
        <v>0.0796101051365016</v>
      </c>
      <c r="BE2057" s="19" t="n">
        <v>0.150038471006124</v>
      </c>
      <c r="BF2057" s="19" t="n">
        <v>0.0624982777522655</v>
      </c>
      <c r="BG2057" s="19" t="n">
        <v>0</v>
      </c>
    </row>
    <row r="2058">
      <c r="B2058" t="s">
        <v>689</v>
      </c>
      <c r="C2058" s="19" t="n">
        <v>0.119849016528734</v>
      </c>
      <c r="D2058" s="19" t="n">
        <v>0.128723667700524</v>
      </c>
      <c r="E2058" s="19" t="n">
        <v>0.112995979826932</v>
      </c>
      <c r="F2058" s="19"/>
      <c r="G2058" s="19" t="n">
        <v>0.202349442790755</v>
      </c>
      <c r="H2058" s="19" t="n">
        <v>0.177049028750094</v>
      </c>
      <c r="I2058" s="19" t="n">
        <v>0.0896701609713499</v>
      </c>
      <c r="J2058" s="19" t="n">
        <v>0.166680478356678</v>
      </c>
      <c r="K2058" s="19" t="n">
        <v>0.104073901673397</v>
      </c>
      <c r="L2058" s="19" t="n">
        <v>0.0389849466595723</v>
      </c>
      <c r="M2058" s="19"/>
      <c r="N2058" s="19" t="n">
        <v>0.192073102842538</v>
      </c>
      <c r="O2058" s="19" t="n">
        <v>0.124651104544225</v>
      </c>
      <c r="P2058" s="19" t="n">
        <v>0.0368713740829083</v>
      </c>
      <c r="Q2058" s="19" t="n">
        <v>0.0942243468009938</v>
      </c>
      <c r="R2058" s="19"/>
      <c r="S2058" s="19" t="n">
        <v>0.175855232850503</v>
      </c>
      <c r="T2058" s="19" t="n">
        <v>0.063480303091437</v>
      </c>
      <c r="U2058" s="19" t="n">
        <v>0.0980989937628076</v>
      </c>
      <c r="V2058" s="19" t="n">
        <v>0.402830026335043</v>
      </c>
      <c r="W2058" s="19" t="n">
        <v>0.120451047519119</v>
      </c>
      <c r="X2058" s="19" t="n">
        <v>0.245860442820055</v>
      </c>
      <c r="Y2058" s="19" t="n">
        <v>0</v>
      </c>
      <c r="Z2058" s="19" t="n">
        <v>0</v>
      </c>
      <c r="AA2058" s="19" t="n">
        <v>0.107619148647933</v>
      </c>
      <c r="AB2058" s="19" t="n">
        <v>0.0647176310315553</v>
      </c>
      <c r="AC2058" s="19" t="n">
        <v>0</v>
      </c>
      <c r="AD2058" s="19" t="n">
        <v>0.269835691010391</v>
      </c>
      <c r="AE2058" s="19"/>
      <c r="AF2058" s="19" t="n">
        <v>0.141974222088434</v>
      </c>
      <c r="AG2058" s="19" t="n">
        <v>0.0200088408853721</v>
      </c>
      <c r="AH2058" s="19" t="n">
        <v>0.367588695408171</v>
      </c>
      <c r="AI2058" s="19"/>
      <c r="AJ2058" s="19" t="n">
        <v>0.126970287210785</v>
      </c>
      <c r="AK2058" s="19" t="n">
        <v>0.0968505111004181</v>
      </c>
      <c r="AL2058" s="19" t="n">
        <v>0</v>
      </c>
      <c r="AM2058" s="19" t="n">
        <v>1</v>
      </c>
      <c r="AN2058" s="19" t="n">
        <v>0.0975716022499944</v>
      </c>
      <c r="AO2058" s="19"/>
      <c r="AP2058" s="19" t="n">
        <v>0.135097163490352</v>
      </c>
      <c r="AQ2058" s="19" t="n">
        <v>0.0973769294577994</v>
      </c>
      <c r="AR2058" s="19" t="n">
        <v>0</v>
      </c>
      <c r="AS2058" s="19" t="n">
        <v>0.211098124841379</v>
      </c>
      <c r="AT2058" s="19" t="n">
        <v>0</v>
      </c>
      <c r="AU2058" s="19"/>
      <c r="AV2058" s="19" t="n">
        <v>0.0946921887761889</v>
      </c>
      <c r="AW2058" s="19" t="n">
        <v>0.0579621169031624</v>
      </c>
      <c r="AX2058" s="19" t="n">
        <v>0</v>
      </c>
      <c r="AY2058" s="19" t="n">
        <v>0.235680824498095</v>
      </c>
      <c r="AZ2058" s="19" t="n">
        <v>0.277814390163173</v>
      </c>
      <c r="BA2058" s="19" t="n">
        <v>0</v>
      </c>
      <c r="BB2058" s="19"/>
      <c r="BC2058" s="19" t="n">
        <v>0.0977319595340908</v>
      </c>
      <c r="BD2058" s="19" t="n">
        <v>0.0359512180816028</v>
      </c>
      <c r="BE2058" s="19" t="n">
        <v>0.184182087468758</v>
      </c>
      <c r="BF2058" s="19" t="n">
        <v>0.236981767439575</v>
      </c>
      <c r="BG2058" s="19" t="n">
        <v>0</v>
      </c>
    </row>
    <row r="2059">
      <c r="B2059" t="s">
        <v>690</v>
      </c>
      <c r="C2059" s="19" t="n">
        <v>0.213789580618209</v>
      </c>
      <c r="D2059" s="19" t="n">
        <v>0.22542380958913</v>
      </c>
      <c r="E2059" s="19" t="n">
        <v>0.204805588279635</v>
      </c>
      <c r="F2059" s="19"/>
      <c r="G2059" s="19" t="n">
        <v>0.508684088092633</v>
      </c>
      <c r="H2059" s="19" t="n">
        <v>0.118095109457975</v>
      </c>
      <c r="I2059" s="19" t="n">
        <v>0.152276366103463</v>
      </c>
      <c r="J2059" s="19" t="n">
        <v>0.182532033911089</v>
      </c>
      <c r="K2059" s="19" t="n">
        <v>0.229991670319706</v>
      </c>
      <c r="L2059" s="19" t="n">
        <v>0.244777493650408</v>
      </c>
      <c r="M2059" s="19"/>
      <c r="N2059" s="19" t="n">
        <v>0.219156767540938</v>
      </c>
      <c r="O2059" s="19" t="n">
        <v>0.117118065734744</v>
      </c>
      <c r="P2059" s="19" t="n">
        <v>0.237272189240971</v>
      </c>
      <c r="Q2059" s="19" t="n">
        <v>0.311078722435719</v>
      </c>
      <c r="R2059" s="19"/>
      <c r="S2059" s="19" t="n">
        <v>0.147110602426736</v>
      </c>
      <c r="T2059" s="19" t="n">
        <v>0.262257457872756</v>
      </c>
      <c r="U2059" s="19" t="n">
        <v>0.193956457242486</v>
      </c>
      <c r="V2059" s="19" t="n">
        <v>0.229050813854166</v>
      </c>
      <c r="W2059" s="19" t="n">
        <v>0.352963311081684</v>
      </c>
      <c r="X2059" s="19" t="n">
        <v>0.242968639267097</v>
      </c>
      <c r="Y2059" s="19" t="n">
        <v>0.335112875834687</v>
      </c>
      <c r="Z2059" s="19" t="n">
        <v>0</v>
      </c>
      <c r="AA2059" s="19" t="n">
        <v>0.243274695391282</v>
      </c>
      <c r="AB2059" s="19" t="n">
        <v>0.109215563524273</v>
      </c>
      <c r="AC2059" s="19" t="n">
        <v>0.20250342571122</v>
      </c>
      <c r="AD2059" s="19" t="n">
        <v>0.109732425849192</v>
      </c>
      <c r="AE2059" s="19"/>
      <c r="AF2059" s="19" t="n">
        <v>0.18659265429945</v>
      </c>
      <c r="AG2059" s="19" t="n">
        <v>0.233665373422054</v>
      </c>
      <c r="AH2059" s="19" t="n">
        <v>0.112750059906741</v>
      </c>
      <c r="AI2059" s="19"/>
      <c r="AJ2059" s="19" t="n">
        <v>0.188556594931982</v>
      </c>
      <c r="AK2059" s="19" t="n">
        <v>0.287182657653593</v>
      </c>
      <c r="AL2059" s="19" t="n">
        <v>0.333747553600659</v>
      </c>
      <c r="AM2059" s="19" t="n">
        <v>0</v>
      </c>
      <c r="AN2059" s="19" t="n">
        <v>0.115452441436433</v>
      </c>
      <c r="AO2059" s="19"/>
      <c r="AP2059" s="19" t="n">
        <v>0.231328125760375</v>
      </c>
      <c r="AQ2059" s="19" t="n">
        <v>0.254679553185364</v>
      </c>
      <c r="AR2059" s="19" t="n">
        <v>0.368280750536169</v>
      </c>
      <c r="AS2059" s="19" t="n">
        <v>0.0813043095334392</v>
      </c>
      <c r="AT2059" s="19" t="n">
        <v>0</v>
      </c>
      <c r="AU2059" s="19"/>
      <c r="AV2059" s="19" t="n">
        <v>0.248496496576939</v>
      </c>
      <c r="AW2059" s="19" t="n">
        <v>0.22193560900509</v>
      </c>
      <c r="AX2059" s="19" t="n">
        <v>0.351055795872676</v>
      </c>
      <c r="AY2059" s="19" t="n">
        <v>0.121061953912978</v>
      </c>
      <c r="AZ2059" s="19" t="n">
        <v>0</v>
      </c>
      <c r="BA2059" s="19" t="n">
        <v>0.253720385669631</v>
      </c>
      <c r="BB2059" s="19"/>
      <c r="BC2059" s="19" t="n">
        <v>0.137234453006567</v>
      </c>
      <c r="BD2059" s="19" t="n">
        <v>0.427995954720988</v>
      </c>
      <c r="BE2059" s="19" t="n">
        <v>0.130925237362596</v>
      </c>
      <c r="BF2059" s="19" t="n">
        <v>0.272468091146343</v>
      </c>
      <c r="BG2059" s="19" t="n">
        <v>0</v>
      </c>
    </row>
    <row r="2060">
      <c r="B2060" t="s">
        <v>691</v>
      </c>
      <c r="C2060" s="19" t="n">
        <v>0.257350768270953</v>
      </c>
      <c r="D2060" s="19" t="n">
        <v>0.280118289053152</v>
      </c>
      <c r="E2060" s="19" t="n">
        <v>0.23976960902208</v>
      </c>
      <c r="F2060" s="19"/>
      <c r="G2060" s="19" t="n">
        <v>0.0650653625308265</v>
      </c>
      <c r="H2060" s="19" t="n">
        <v>0.287864492853389</v>
      </c>
      <c r="I2060" s="19" t="n">
        <v>0.308780799185045</v>
      </c>
      <c r="J2060" s="19" t="n">
        <v>0.273292227127131</v>
      </c>
      <c r="K2060" s="19" t="n">
        <v>0.220729916033548</v>
      </c>
      <c r="L2060" s="19" t="n">
        <v>0.2752257317276</v>
      </c>
      <c r="M2060" s="19"/>
      <c r="N2060" s="19" t="n">
        <v>0.204160615908323</v>
      </c>
      <c r="O2060" s="19" t="n">
        <v>0.293946324813215</v>
      </c>
      <c r="P2060" s="19" t="n">
        <v>0.381764185927699</v>
      </c>
      <c r="Q2060" s="19" t="n">
        <v>0.140190092160935</v>
      </c>
      <c r="R2060" s="19"/>
      <c r="S2060" s="19" t="n">
        <v>0.436570591668693</v>
      </c>
      <c r="T2060" s="19" t="n">
        <v>0.20927504362773</v>
      </c>
      <c r="U2060" s="19" t="n">
        <v>0.0942952562065412</v>
      </c>
      <c r="V2060" s="19" t="n">
        <v>0.178470301580662</v>
      </c>
      <c r="W2060" s="19" t="n">
        <v>0.253336110765318</v>
      </c>
      <c r="X2060" s="19" t="n">
        <v>0.2594451883559</v>
      </c>
      <c r="Y2060" s="19" t="n">
        <v>0.336497729156102</v>
      </c>
      <c r="Z2060" s="19" t="n">
        <v>0.247357505324995</v>
      </c>
      <c r="AA2060" s="19" t="n">
        <v>0.237930665943713</v>
      </c>
      <c r="AB2060" s="19" t="n">
        <v>0.333800463323749</v>
      </c>
      <c r="AC2060" s="19" t="n">
        <v>0</v>
      </c>
      <c r="AD2060" s="19" t="n">
        <v>0.309213822242313</v>
      </c>
      <c r="AE2060" s="19"/>
      <c r="AF2060" s="19" t="n">
        <v>0.261186645976375</v>
      </c>
      <c r="AG2060" s="19" t="n">
        <v>0.270798393299861</v>
      </c>
      <c r="AH2060" s="19" t="n">
        <v>0.254906071965106</v>
      </c>
      <c r="AI2060" s="19"/>
      <c r="AJ2060" s="19" t="n">
        <v>0.234196610390098</v>
      </c>
      <c r="AK2060" s="19" t="n">
        <v>0.27151033558184</v>
      </c>
      <c r="AL2060" s="19" t="n">
        <v>0</v>
      </c>
      <c r="AM2060" s="19" t="n">
        <v>0</v>
      </c>
      <c r="AN2060" s="19" t="n">
        <v>0.3614368458407</v>
      </c>
      <c r="AO2060" s="19"/>
      <c r="AP2060" s="19" t="n">
        <v>0.17214100972635</v>
      </c>
      <c r="AQ2060" s="19" t="n">
        <v>0.310097317363542</v>
      </c>
      <c r="AR2060" s="19" t="n">
        <v>0.269377999937311</v>
      </c>
      <c r="AS2060" s="19" t="n">
        <v>0.147284757014931</v>
      </c>
      <c r="AT2060" s="19" t="n">
        <v>0.563497727770297</v>
      </c>
      <c r="AU2060" s="19"/>
      <c r="AV2060" s="19" t="n">
        <v>0.252876763880159</v>
      </c>
      <c r="AW2060" s="19" t="n">
        <v>0.278408530356946</v>
      </c>
      <c r="AX2060" s="19" t="n">
        <v>0.308603769289953</v>
      </c>
      <c r="AY2060" s="19" t="n">
        <v>0.175837110185323</v>
      </c>
      <c r="AZ2060" s="19" t="n">
        <v>0.266935648891594</v>
      </c>
      <c r="BA2060" s="19" t="n">
        <v>0.303256026666896</v>
      </c>
      <c r="BB2060" s="19"/>
      <c r="BC2060" s="19" t="n">
        <v>0.240415688279175</v>
      </c>
      <c r="BD2060" s="19" t="n">
        <v>0.226633309794919</v>
      </c>
      <c r="BE2060" s="19" t="n">
        <v>0.253992415166998</v>
      </c>
      <c r="BF2060" s="19" t="n">
        <v>0.305791651061312</v>
      </c>
      <c r="BG2060" s="19" t="n">
        <v>1</v>
      </c>
    </row>
    <row r="2061">
      <c r="B2061" t="s">
        <v>692</v>
      </c>
      <c r="C2061" s="19" t="n">
        <v>0.104058135916488</v>
      </c>
      <c r="D2061" s="19" t="n">
        <v>0.0729064259487772</v>
      </c>
      <c r="E2061" s="19" t="n">
        <v>0.128113595404429</v>
      </c>
      <c r="F2061" s="19"/>
      <c r="G2061" s="19" t="n">
        <v>0.106594771135464</v>
      </c>
      <c r="H2061" s="19" t="n">
        <v>0.0939036925668014</v>
      </c>
      <c r="I2061" s="19" t="n">
        <v>0.0955258425399758</v>
      </c>
      <c r="J2061" s="19" t="n">
        <v>0.0969475390709052</v>
      </c>
      <c r="K2061" s="19" t="n">
        <v>0.111963270341937</v>
      </c>
      <c r="L2061" s="19" t="n">
        <v>0.118934753950216</v>
      </c>
      <c r="M2061" s="19"/>
      <c r="N2061" s="19" t="n">
        <v>0.111647406237673</v>
      </c>
      <c r="O2061" s="19" t="n">
        <v>0.0689365406827958</v>
      </c>
      <c r="P2061" s="19" t="n">
        <v>0.141243489054807</v>
      </c>
      <c r="Q2061" s="19" t="n">
        <v>0.0937606861504057</v>
      </c>
      <c r="R2061" s="19"/>
      <c r="S2061" s="19" t="n">
        <v>0.0613607873057361</v>
      </c>
      <c r="T2061" s="19" t="n">
        <v>0.188484640399348</v>
      </c>
      <c r="U2061" s="19" t="n">
        <v>0.195744962854826</v>
      </c>
      <c r="V2061" s="19" t="n">
        <v>0</v>
      </c>
      <c r="W2061" s="19" t="n">
        <v>0.0826880004700261</v>
      </c>
      <c r="X2061" s="19" t="n">
        <v>0.251725729556948</v>
      </c>
      <c r="Y2061" s="19" t="n">
        <v>0</v>
      </c>
      <c r="Z2061" s="19" t="n">
        <v>0</v>
      </c>
      <c r="AA2061" s="19" t="n">
        <v>0.0628471839157142</v>
      </c>
      <c r="AB2061" s="19" t="n">
        <v>0.0633859332907028</v>
      </c>
      <c r="AC2061" s="19" t="n">
        <v>0.260236541588607</v>
      </c>
      <c r="AD2061" s="19" t="n">
        <v>0.157797700419302</v>
      </c>
      <c r="AE2061" s="19"/>
      <c r="AF2061" s="19" t="n">
        <v>0.132738877434488</v>
      </c>
      <c r="AG2061" s="19" t="n">
        <v>0.0876661829783007</v>
      </c>
      <c r="AH2061" s="19" t="n">
        <v>0.0657456001273105</v>
      </c>
      <c r="AI2061" s="19"/>
      <c r="AJ2061" s="19" t="n">
        <v>0.180116969357015</v>
      </c>
      <c r="AK2061" s="19" t="n">
        <v>0.0695663211152706</v>
      </c>
      <c r="AL2061" s="19" t="n">
        <v>0</v>
      </c>
      <c r="AM2061" s="19" t="n">
        <v>0</v>
      </c>
      <c r="AN2061" s="19" t="n">
        <v>0.0733162653371308</v>
      </c>
      <c r="AO2061" s="19"/>
      <c r="AP2061" s="19" t="n">
        <v>0.251035973014308</v>
      </c>
      <c r="AQ2061" s="19" t="n">
        <v>0.0574038398929164</v>
      </c>
      <c r="AR2061" s="19" t="n">
        <v>0</v>
      </c>
      <c r="AS2061" s="19" t="n">
        <v>0.0966630243181587</v>
      </c>
      <c r="AT2061" s="19" t="n">
        <v>0</v>
      </c>
      <c r="AU2061" s="19"/>
      <c r="AV2061" s="19" t="n">
        <v>0.0991012635391175</v>
      </c>
      <c r="AW2061" s="19" t="n">
        <v>0.195472544677675</v>
      </c>
      <c r="AX2061" s="19" t="n">
        <v>0</v>
      </c>
      <c r="AY2061" s="19" t="n">
        <v>0.0891374683303339</v>
      </c>
      <c r="AZ2061" s="19" t="n">
        <v>0</v>
      </c>
      <c r="BA2061" s="19" t="n">
        <v>0.134296062937974</v>
      </c>
      <c r="BB2061" s="19"/>
      <c r="BC2061" s="19" t="n">
        <v>0.166972874088549</v>
      </c>
      <c r="BD2061" s="19" t="n">
        <v>0.129058036230483</v>
      </c>
      <c r="BE2061" s="19" t="n">
        <v>0.0781673645140267</v>
      </c>
      <c r="BF2061" s="19" t="n">
        <v>0.0547176843831018</v>
      </c>
      <c r="BG2061" s="19" t="n">
        <v>0</v>
      </c>
    </row>
    <row r="2062">
      <c r="B2062" t="s">
        <v>598</v>
      </c>
      <c r="C2062" s="19" t="n">
        <v>0.0549626596052952</v>
      </c>
      <c r="D2062" s="19" t="n">
        <v>0.0562907058813988</v>
      </c>
      <c r="E2062" s="19" t="n">
        <v>0.0539371376218781</v>
      </c>
      <c r="F2062" s="19"/>
      <c r="G2062" s="19" t="n">
        <v>0</v>
      </c>
      <c r="H2062" s="19" t="n">
        <v>0.0482958653099313</v>
      </c>
      <c r="I2062" s="19" t="n">
        <v>0.125323760591985</v>
      </c>
      <c r="J2062" s="19" t="n">
        <v>0.0417463647553764</v>
      </c>
      <c r="K2062" s="19" t="n">
        <v>0.105155256766971</v>
      </c>
      <c r="L2062" s="19" t="n">
        <v>0</v>
      </c>
      <c r="M2062" s="19"/>
      <c r="N2062" s="19" t="n">
        <v>0.0252622726197291</v>
      </c>
      <c r="O2062" s="19" t="n">
        <v>0.0666641901936981</v>
      </c>
      <c r="P2062" s="19" t="n">
        <v>0.0957094777793016</v>
      </c>
      <c r="Q2062" s="19" t="n">
        <v>0.0379364901157892</v>
      </c>
      <c r="R2062" s="19"/>
      <c r="S2062" s="19" t="n">
        <v>0</v>
      </c>
      <c r="T2062" s="19" t="n">
        <v>0</v>
      </c>
      <c r="U2062" s="19" t="n">
        <v>0</v>
      </c>
      <c r="V2062" s="19" t="n">
        <v>0</v>
      </c>
      <c r="W2062" s="19" t="n">
        <v>0.0809338392772762</v>
      </c>
      <c r="X2062" s="19" t="n">
        <v>0</v>
      </c>
      <c r="Y2062" s="19" t="n">
        <v>0.0975489026198815</v>
      </c>
      <c r="Z2062" s="19" t="n">
        <v>0</v>
      </c>
      <c r="AA2062" s="19" t="n">
        <v>0.168172323467938</v>
      </c>
      <c r="AB2062" s="19" t="n">
        <v>0.0708228577062287</v>
      </c>
      <c r="AC2062" s="19" t="n">
        <v>0.197604042944693</v>
      </c>
      <c r="AD2062" s="19" t="n">
        <v>0</v>
      </c>
      <c r="AE2062" s="19"/>
      <c r="AF2062" s="19" t="n">
        <v>0.0179371897264996</v>
      </c>
      <c r="AG2062" s="19" t="n">
        <v>0.122271341616794</v>
      </c>
      <c r="AH2062" s="19" t="n">
        <v>0</v>
      </c>
      <c r="AI2062" s="19"/>
      <c r="AJ2062" s="19" t="n">
        <v>0.0662391122761878</v>
      </c>
      <c r="AK2062" s="19" t="n">
        <v>0.0776701743738223</v>
      </c>
      <c r="AL2062" s="19" t="n">
        <v>0</v>
      </c>
      <c r="AM2062" s="19" t="n">
        <v>0</v>
      </c>
      <c r="AN2062" s="19" t="n">
        <v>0</v>
      </c>
      <c r="AO2062" s="19"/>
      <c r="AP2062" s="19" t="n">
        <v>0.0501805846618539</v>
      </c>
      <c r="AQ2062" s="19" t="n">
        <v>0.0640908730364223</v>
      </c>
      <c r="AR2062" s="19" t="n">
        <v>0.186599892026811</v>
      </c>
      <c r="AS2062" s="19" t="n">
        <v>0.0399161733638112</v>
      </c>
      <c r="AT2062" s="19" t="n">
        <v>0</v>
      </c>
      <c r="AU2062" s="19"/>
      <c r="AV2062" s="19" t="n">
        <v>0.0760355354435159</v>
      </c>
      <c r="AW2062" s="19" t="n">
        <v>0.0481431238875654</v>
      </c>
      <c r="AX2062" s="19" t="n">
        <v>0.175269827754908</v>
      </c>
      <c r="AY2062" s="19" t="n">
        <v>0.0368085590553621</v>
      </c>
      <c r="AZ2062" s="19" t="n">
        <v>0</v>
      </c>
      <c r="BA2062" s="19" t="n">
        <v>0</v>
      </c>
      <c r="BB2062" s="19"/>
      <c r="BC2062" s="19" t="n">
        <v>0.0830890632326931</v>
      </c>
      <c r="BD2062" s="19" t="n">
        <v>0</v>
      </c>
      <c r="BE2062" s="19" t="n">
        <v>0.0490296473867287</v>
      </c>
      <c r="BF2062" s="19" t="n">
        <v>0</v>
      </c>
      <c r="BG2062" s="19" t="n">
        <v>0</v>
      </c>
    </row>
    <row r="2063">
      <c r="B2063" t="s">
        <v>693</v>
      </c>
      <c r="C2063" s="19" t="n">
        <v>0.060844889207773</v>
      </c>
      <c r="D2063" s="19" t="n">
        <v>0.102546707850991</v>
      </c>
      <c r="E2063" s="19" t="n">
        <v>0.0286425988684899</v>
      </c>
      <c r="F2063" s="19"/>
      <c r="G2063" s="19" t="n">
        <v>0</v>
      </c>
      <c r="H2063" s="19" t="n">
        <v>0</v>
      </c>
      <c r="I2063" s="19" t="n">
        <v>0</v>
      </c>
      <c r="J2063" s="19" t="n">
        <v>0.0531251416379092</v>
      </c>
      <c r="K2063" s="19" t="n">
        <v>0.0666824055085673</v>
      </c>
      <c r="L2063" s="19" t="n">
        <v>0.187298642286254</v>
      </c>
      <c r="M2063" s="19"/>
      <c r="N2063" s="19" t="n">
        <v>0.0256809163992361</v>
      </c>
      <c r="O2063" s="19" t="n">
        <v>0.0739365045218387</v>
      </c>
      <c r="P2063" s="19" t="n">
        <v>0.0769843364581082</v>
      </c>
      <c r="Q2063" s="19" t="n">
        <v>0.082119838346564</v>
      </c>
      <c r="R2063" s="19"/>
      <c r="S2063" s="19" t="n">
        <v>0</v>
      </c>
      <c r="T2063" s="19" t="n">
        <v>0.0681224654999087</v>
      </c>
      <c r="U2063" s="19" t="n">
        <v>0.112992098809157</v>
      </c>
      <c r="V2063" s="19" t="n">
        <v>0.18964885823013</v>
      </c>
      <c r="W2063" s="19" t="n">
        <v>0</v>
      </c>
      <c r="X2063" s="19" t="n">
        <v>0</v>
      </c>
      <c r="Y2063" s="19" t="n">
        <v>0.108948942525769</v>
      </c>
      <c r="Z2063" s="19" t="n">
        <v>0</v>
      </c>
      <c r="AA2063" s="19" t="n">
        <v>0.0572977399315713</v>
      </c>
      <c r="AB2063" s="19" t="n">
        <v>0.124787233365671</v>
      </c>
      <c r="AC2063" s="19" t="n">
        <v>0</v>
      </c>
      <c r="AD2063" s="19" t="n">
        <v>0</v>
      </c>
      <c r="AE2063" s="19"/>
      <c r="AF2063" s="19" t="n">
        <v>0.112718267467733</v>
      </c>
      <c r="AG2063" s="19" t="n">
        <v>0.0419833208321011</v>
      </c>
      <c r="AH2063" s="19" t="n">
        <v>0</v>
      </c>
      <c r="AI2063" s="19"/>
      <c r="AJ2063" s="19" t="n">
        <v>0.0707114292506623</v>
      </c>
      <c r="AK2063" s="19" t="n">
        <v>0</v>
      </c>
      <c r="AL2063" s="19" t="n">
        <v>0.30885684415853</v>
      </c>
      <c r="AM2063" s="19" t="n">
        <v>0</v>
      </c>
      <c r="AN2063" s="19" t="n">
        <v>0</v>
      </c>
      <c r="AO2063" s="19"/>
      <c r="AP2063" s="19" t="n">
        <v>0</v>
      </c>
      <c r="AQ2063" s="19" t="n">
        <v>0.0234962967233091</v>
      </c>
      <c r="AR2063" s="19" t="n">
        <v>0.175741357499709</v>
      </c>
      <c r="AS2063" s="19" t="n">
        <v>0.147489197405478</v>
      </c>
      <c r="AT2063" s="19" t="n">
        <v>0</v>
      </c>
      <c r="AU2063" s="19"/>
      <c r="AV2063" s="19" t="n">
        <v>0</v>
      </c>
      <c r="AW2063" s="19" t="n">
        <v>0.0479999343956478</v>
      </c>
      <c r="AX2063" s="19" t="n">
        <v>0.165070607082462</v>
      </c>
      <c r="AY2063" s="19" t="n">
        <v>0.136006645307574</v>
      </c>
      <c r="AZ2063" s="19" t="n">
        <v>0</v>
      </c>
      <c r="BA2063" s="19" t="n">
        <v>0</v>
      </c>
      <c r="BB2063" s="19"/>
      <c r="BC2063" s="19" t="n">
        <v>0.129128176797183</v>
      </c>
      <c r="BD2063" s="19" t="n">
        <v>0</v>
      </c>
      <c r="BE2063" s="19" t="n">
        <v>0.0510925753679494</v>
      </c>
      <c r="BF2063" s="19" t="n">
        <v>0</v>
      </c>
      <c r="BG2063" s="19" t="n">
        <v>0</v>
      </c>
    </row>
    <row r="2064">
      <c r="B2064" t="s">
        <v>100</v>
      </c>
      <c r="C2064" s="19" t="n">
        <v>0.094702616906274</v>
      </c>
      <c r="D2064" s="19" t="n">
        <v>0.0575414499611529</v>
      </c>
      <c r="E2064" s="19" t="n">
        <v>0.123398600109106</v>
      </c>
      <c r="F2064" s="19"/>
      <c r="G2064" s="19" t="n">
        <v>0</v>
      </c>
      <c r="H2064" s="19" t="n">
        <v>0.214283573645267</v>
      </c>
      <c r="I2064" s="19" t="n">
        <v>0.0808467501484964</v>
      </c>
      <c r="J2064" s="19" t="n">
        <v>0.1022018235948</v>
      </c>
      <c r="K2064" s="19" t="n">
        <v>0.103192678060449</v>
      </c>
      <c r="L2064" s="19" t="n">
        <v>0.0319638474779086</v>
      </c>
      <c r="M2064" s="19"/>
      <c r="N2064" s="19" t="n">
        <v>0.0558030114431205</v>
      </c>
      <c r="O2064" s="19" t="n">
        <v>0.216632684316517</v>
      </c>
      <c r="P2064" s="19" t="n">
        <v>0</v>
      </c>
      <c r="Q2064" s="19" t="n">
        <v>0.108623507594183</v>
      </c>
      <c r="R2064" s="19"/>
      <c r="S2064" s="19" t="n">
        <v>0.179102785748332</v>
      </c>
      <c r="T2064" s="19" t="n">
        <v>0.140166072671168</v>
      </c>
      <c r="U2064" s="19" t="n">
        <v>0</v>
      </c>
      <c r="V2064" s="19" t="n">
        <v>0</v>
      </c>
      <c r="W2064" s="19" t="n">
        <v>0</v>
      </c>
      <c r="X2064" s="19" t="n">
        <v>0</v>
      </c>
      <c r="Y2064" s="19" t="n">
        <v>0.121891549863561</v>
      </c>
      <c r="Z2064" s="19" t="n">
        <v>0.491857630583478</v>
      </c>
      <c r="AA2064" s="19" t="n">
        <v>0</v>
      </c>
      <c r="AB2064" s="19" t="n">
        <v>0.112332176123049</v>
      </c>
      <c r="AC2064" s="19" t="n">
        <v>0.19012088498651</v>
      </c>
      <c r="AD2064" s="19" t="n">
        <v>0.153420360478802</v>
      </c>
      <c r="AE2064" s="19"/>
      <c r="AF2064" s="19" t="n">
        <v>0.0693831569218108</v>
      </c>
      <c r="AG2064" s="19" t="n">
        <v>0.105433109636649</v>
      </c>
      <c r="AH2064" s="19" t="n">
        <v>0.138829949037321</v>
      </c>
      <c r="AI2064" s="19"/>
      <c r="AJ2064" s="19" t="n">
        <v>0.0482774945634154</v>
      </c>
      <c r="AK2064" s="19" t="n">
        <v>0.0905865495685778</v>
      </c>
      <c r="AL2064" s="19" t="n">
        <v>0.2119287857895</v>
      </c>
      <c r="AM2064" s="19" t="n">
        <v>0</v>
      </c>
      <c r="AN2064" s="19" t="n">
        <v>0.285113483597798</v>
      </c>
      <c r="AO2064" s="19"/>
      <c r="AP2064" s="19" t="n">
        <v>0.102348937829934</v>
      </c>
      <c r="AQ2064" s="19" t="n">
        <v>0.104864774465402</v>
      </c>
      <c r="AR2064" s="19" t="n">
        <v>0</v>
      </c>
      <c r="AS2064" s="19" t="n">
        <v>0.108117128502517</v>
      </c>
      <c r="AT2064" s="19" t="n">
        <v>0</v>
      </c>
      <c r="AU2064" s="19"/>
      <c r="AV2064" s="19" t="n">
        <v>0.124408498400531</v>
      </c>
      <c r="AW2064" s="19" t="n">
        <v>0.0495370559442012</v>
      </c>
      <c r="AX2064" s="19" t="n">
        <v>0</v>
      </c>
      <c r="AY2064" s="19" t="n">
        <v>0.050429453403418</v>
      </c>
      <c r="AZ2064" s="19" t="n">
        <v>0</v>
      </c>
      <c r="BA2064" s="19" t="n">
        <v>0.3087275247255</v>
      </c>
      <c r="BB2064" s="19"/>
      <c r="BC2064" s="19" t="n">
        <v>0.055818105921799</v>
      </c>
      <c r="BD2064" s="19" t="n">
        <v>0.100751376035506</v>
      </c>
      <c r="BE2064" s="19" t="n">
        <v>0.102572201726818</v>
      </c>
      <c r="BF2064" s="19" t="n">
        <v>0.0675425282174031</v>
      </c>
      <c r="BG2064" s="19" t="n">
        <v>0</v>
      </c>
    </row>
    <row r="2065">
      <c r="C2065" s="19"/>
      <c r="D2065" s="19"/>
      <c r="E2065" s="19"/>
      <c r="F2065" s="19"/>
      <c r="G2065" s="19"/>
      <c r="H2065" s="19"/>
      <c r="I2065" s="19"/>
      <c r="J2065" s="19"/>
      <c r="K2065" s="19"/>
      <c r="L2065" s="19"/>
      <c r="M2065" s="19"/>
      <c r="N2065" s="19"/>
      <c r="O2065" s="19"/>
      <c r="P2065" s="19"/>
      <c r="Q2065" s="19"/>
      <c r="R2065" s="19"/>
      <c r="S2065" s="19"/>
      <c r="T2065" s="19"/>
      <c r="U2065" s="19"/>
      <c r="V2065" s="19"/>
      <c r="W2065" s="19"/>
      <c r="X2065" s="19"/>
      <c r="Y2065" s="19"/>
      <c r="Z2065" s="19"/>
      <c r="AA2065" s="19"/>
      <c r="AB2065" s="19"/>
      <c r="AC2065" s="19"/>
      <c r="AD2065" s="19"/>
      <c r="AE2065" s="19"/>
      <c r="AF2065" s="19"/>
      <c r="AG2065" s="19"/>
      <c r="AH2065" s="19"/>
      <c r="AI2065" s="19"/>
      <c r="AJ2065" s="19"/>
      <c r="AK2065" s="19"/>
      <c r="AL2065" s="19"/>
      <c r="AM2065" s="19"/>
      <c r="AN2065" s="19"/>
      <c r="AO2065" s="19"/>
      <c r="AP2065" s="19"/>
      <c r="AQ2065" s="19"/>
      <c r="AR2065" s="19"/>
      <c r="AS2065" s="19"/>
      <c r="AT2065" s="19"/>
      <c r="AU2065" s="19"/>
      <c r="AV2065" s="19"/>
      <c r="AW2065" s="19"/>
      <c r="AX2065" s="19"/>
      <c r="AY2065" s="19"/>
      <c r="AZ2065" s="19"/>
      <c r="BA2065" s="19"/>
      <c r="BB2065" s="19"/>
      <c r="BC2065" s="19"/>
      <c r="BD2065" s="19"/>
      <c r="BE2065" s="19"/>
      <c r="BF2065" s="19"/>
      <c r="BG2065" s="19"/>
    </row>
    <row r="2066">
      <c r="B2066" s="7" t="s">
        <v>712</v>
      </c>
      <c r="C2066" s="19"/>
      <c r="D2066" s="19"/>
      <c r="E2066" s="19"/>
      <c r="F2066" s="19"/>
      <c r="G2066" s="19"/>
      <c r="H2066" s="19"/>
      <c r="I2066" s="19"/>
      <c r="J2066" s="19"/>
      <c r="K2066" s="19"/>
      <c r="L2066" s="19"/>
      <c r="M2066" s="19"/>
      <c r="N2066" s="19"/>
      <c r="O2066" s="19"/>
      <c r="P2066" s="19"/>
      <c r="Q2066" s="19"/>
      <c r="R2066" s="19"/>
      <c r="S2066" s="19"/>
      <c r="T2066" s="19"/>
      <c r="U2066" s="19"/>
      <c r="V2066" s="19"/>
      <c r="W2066" s="19"/>
      <c r="X2066" s="19"/>
      <c r="Y2066" s="19"/>
      <c r="Z2066" s="19"/>
      <c r="AA2066" s="19"/>
      <c r="AB2066" s="19"/>
      <c r="AC2066" s="19"/>
      <c r="AD2066" s="19"/>
      <c r="AE2066" s="19"/>
      <c r="AF2066" s="19"/>
      <c r="AG2066" s="19"/>
      <c r="AH2066" s="19"/>
      <c r="AI2066" s="19"/>
      <c r="AJ2066" s="19"/>
      <c r="AK2066" s="19"/>
      <c r="AL2066" s="19"/>
      <c r="AM2066" s="19"/>
      <c r="AN2066" s="19"/>
      <c r="AO2066" s="19"/>
      <c r="AP2066" s="19"/>
      <c r="AQ2066" s="19"/>
      <c r="AR2066" s="19"/>
      <c r="AS2066" s="19"/>
      <c r="AT2066" s="19"/>
      <c r="AU2066" s="19"/>
      <c r="AV2066" s="19"/>
      <c r="AW2066" s="19"/>
      <c r="AX2066" s="19"/>
      <c r="AY2066" s="19"/>
      <c r="AZ2066" s="19"/>
      <c r="BA2066" s="19"/>
      <c r="BB2066" s="19"/>
      <c r="BC2066" s="19"/>
      <c r="BD2066" s="19"/>
      <c r="BE2066" s="19"/>
      <c r="BF2066" s="19"/>
      <c r="BG2066" s="19"/>
    </row>
    <row r="2067">
      <c r="B2067" s="26" t="s">
        <v>331</v>
      </c>
      <c r="C2067" s="19"/>
      <c r="D2067" s="19"/>
      <c r="E2067" s="19"/>
      <c r="F2067" s="19"/>
      <c r="G2067" s="19"/>
      <c r="H2067" s="19"/>
      <c r="I2067" s="19"/>
      <c r="J2067" s="19"/>
      <c r="K2067" s="19"/>
      <c r="L2067" s="19"/>
      <c r="M2067" s="19"/>
      <c r="N2067" s="19"/>
      <c r="O2067" s="19"/>
      <c r="P2067" s="19"/>
      <c r="Q2067" s="19"/>
      <c r="R2067" s="19"/>
      <c r="S2067" s="19"/>
      <c r="T2067" s="19"/>
      <c r="U2067" s="19"/>
      <c r="V2067" s="19"/>
      <c r="W2067" s="19"/>
      <c r="X2067" s="19"/>
      <c r="Y2067" s="19"/>
      <c r="Z2067" s="19"/>
      <c r="AA2067" s="19"/>
      <c r="AB2067" s="19"/>
      <c r="AC2067" s="19"/>
      <c r="AD2067" s="19"/>
      <c r="AE2067" s="19"/>
      <c r="AF2067" s="19"/>
      <c r="AG2067" s="19"/>
      <c r="AH2067" s="19"/>
      <c r="AI2067" s="19"/>
      <c r="AJ2067" s="19"/>
      <c r="AK2067" s="19"/>
      <c r="AL2067" s="19"/>
      <c r="AM2067" s="19"/>
      <c r="AN2067" s="19"/>
      <c r="AO2067" s="19"/>
      <c r="AP2067" s="19"/>
      <c r="AQ2067" s="19"/>
      <c r="AR2067" s="19"/>
      <c r="AS2067" s="19"/>
      <c r="AT2067" s="19"/>
      <c r="AU2067" s="19"/>
      <c r="AV2067" s="19"/>
      <c r="AW2067" s="19"/>
      <c r="AX2067" s="19"/>
      <c r="AY2067" s="19"/>
      <c r="AZ2067" s="19"/>
      <c r="BA2067" s="19"/>
      <c r="BB2067" s="19"/>
      <c r="BC2067" s="19"/>
      <c r="BD2067" s="19"/>
      <c r="BE2067" s="19"/>
      <c r="BF2067" s="19"/>
      <c r="BG2067" s="19"/>
    </row>
    <row r="2068">
      <c r="B2068" t="s">
        <v>688</v>
      </c>
      <c r="C2068" s="19" t="n">
        <v>0.173708207087255</v>
      </c>
      <c r="D2068" s="19" t="n">
        <v>0.216007090991775</v>
      </c>
      <c r="E2068" s="19" t="n">
        <v>0.140187363909977</v>
      </c>
      <c r="F2068" s="19"/>
      <c r="G2068" s="19" t="n">
        <v>0.178581706756198</v>
      </c>
      <c r="H2068" s="19" t="n">
        <v>0.185130081085338</v>
      </c>
      <c r="I2068" s="19" t="n">
        <v>0.108877749819121</v>
      </c>
      <c r="J2068" s="19" t="n">
        <v>0.100526762731039</v>
      </c>
      <c r="K2068" s="19" t="n">
        <v>0.201301134747607</v>
      </c>
      <c r="L2068" s="19" t="n">
        <v>0.253046973803984</v>
      </c>
      <c r="M2068" s="19"/>
      <c r="N2068" s="19" t="n">
        <v>0.142573439106408</v>
      </c>
      <c r="O2068" s="19" t="n">
        <v>0.142520998251158</v>
      </c>
      <c r="P2068" s="19" t="n">
        <v>0.1877586688135</v>
      </c>
      <c r="Q2068" s="19" t="n">
        <v>0.258464678270486</v>
      </c>
      <c r="R2068" s="19"/>
      <c r="S2068" s="19" t="n">
        <v>0.131071861336972</v>
      </c>
      <c r="T2068" s="19" t="n">
        <v>0.122192798057023</v>
      </c>
      <c r="U2068" s="19" t="n">
        <v>0.120455169503081</v>
      </c>
      <c r="V2068" s="19" t="n">
        <v>0.556780725505959</v>
      </c>
      <c r="W2068" s="19" t="n">
        <v>0.210524745486719</v>
      </c>
      <c r="X2068" s="19" t="n">
        <v>0.106309528911936</v>
      </c>
      <c r="Y2068" s="19" t="n">
        <v>0.206726551546131</v>
      </c>
      <c r="Z2068" s="19" t="n">
        <v>0.14531728789297</v>
      </c>
      <c r="AA2068" s="19" t="n">
        <v>0.173844290510658</v>
      </c>
      <c r="AB2068" s="19" t="n">
        <v>0.0512063344489421</v>
      </c>
      <c r="AC2068" s="19" t="n">
        <v>0.360039400745692</v>
      </c>
      <c r="AD2068" s="19" t="n">
        <v>0</v>
      </c>
      <c r="AE2068" s="19"/>
      <c r="AF2068" s="19" t="n">
        <v>0.283412604360687</v>
      </c>
      <c r="AG2068" s="19" t="n">
        <v>0.104934659276166</v>
      </c>
      <c r="AH2068" s="19" t="n">
        <v>0.0818830847680681</v>
      </c>
      <c r="AI2068" s="19"/>
      <c r="AJ2068" s="19" t="n">
        <v>0.253349749080245</v>
      </c>
      <c r="AK2068" s="19" t="n">
        <v>0.0983938476499106</v>
      </c>
      <c r="AL2068" s="19" t="n">
        <v>0</v>
      </c>
      <c r="AM2068" s="19" t="n">
        <v>0.454591935185812</v>
      </c>
      <c r="AN2068" s="19" t="n">
        <v>0.132899121304887</v>
      </c>
      <c r="AO2068" s="19"/>
      <c r="AP2068" s="19" t="n">
        <v>0.315772426929103</v>
      </c>
      <c r="AQ2068" s="19" t="n">
        <v>0.106188660112001</v>
      </c>
      <c r="AR2068" s="19" t="n">
        <v>0</v>
      </c>
      <c r="AS2068" s="19" t="n">
        <v>0.242718818962319</v>
      </c>
      <c r="AT2068" s="19" t="n">
        <v>0.151359756348113</v>
      </c>
      <c r="AU2068" s="19"/>
      <c r="AV2068" s="19" t="n">
        <v>0.142383243540028</v>
      </c>
      <c r="AW2068" s="19" t="n">
        <v>0.337541571630685</v>
      </c>
      <c r="AX2068" s="19" t="n">
        <v>0</v>
      </c>
      <c r="AY2068" s="19" t="n">
        <v>0.244648549233495</v>
      </c>
      <c r="AZ2068" s="19" t="n">
        <v>0.124273412316853</v>
      </c>
      <c r="BA2068" s="19" t="n">
        <v>0</v>
      </c>
      <c r="BB2068" s="19"/>
      <c r="BC2068" s="19" t="n">
        <v>0.126508907568989</v>
      </c>
      <c r="BD2068" s="19" t="n">
        <v>0.152056163293362</v>
      </c>
      <c r="BE2068" s="19" t="n">
        <v>0.183705602775103</v>
      </c>
      <c r="BF2068" s="19" t="n">
        <v>0.191112833031927</v>
      </c>
      <c r="BG2068" s="19" t="n">
        <v>0.175902024214105</v>
      </c>
    </row>
    <row r="2069">
      <c r="B2069" t="s">
        <v>689</v>
      </c>
      <c r="C2069" s="19" t="n">
        <v>0.118379379535295</v>
      </c>
      <c r="D2069" s="19" t="n">
        <v>0.141623935862878</v>
      </c>
      <c r="E2069" s="19" t="n">
        <v>0.100289088691986</v>
      </c>
      <c r="F2069" s="19"/>
      <c r="G2069" s="19" t="n">
        <v>0.219245890523799</v>
      </c>
      <c r="H2069" s="19" t="n">
        <v>0.130470880384376</v>
      </c>
      <c r="I2069" s="19" t="n">
        <v>0.0552608692812479</v>
      </c>
      <c r="J2069" s="19" t="n">
        <v>0.0791587811098271</v>
      </c>
      <c r="K2069" s="19" t="n">
        <v>0.104816278955127</v>
      </c>
      <c r="L2069" s="19" t="n">
        <v>0.138891162686477</v>
      </c>
      <c r="M2069" s="19"/>
      <c r="N2069" s="19" t="n">
        <v>0.147061596133392</v>
      </c>
      <c r="O2069" s="19" t="n">
        <v>0.175177452051395</v>
      </c>
      <c r="P2069" s="19" t="n">
        <v>0.0324310279716191</v>
      </c>
      <c r="Q2069" s="19" t="n">
        <v>0.0775353201766326</v>
      </c>
      <c r="R2069" s="19"/>
      <c r="S2069" s="19" t="n">
        <v>0.397446323235229</v>
      </c>
      <c r="T2069" s="19" t="n">
        <v>0.0392484846760632</v>
      </c>
      <c r="U2069" s="19" t="n">
        <v>0</v>
      </c>
      <c r="V2069" s="19" t="n">
        <v>0</v>
      </c>
      <c r="W2069" s="19" t="n">
        <v>0.288850754830029</v>
      </c>
      <c r="X2069" s="19" t="n">
        <v>0.17767189182196</v>
      </c>
      <c r="Y2069" s="19" t="n">
        <v>0</v>
      </c>
      <c r="Z2069" s="19" t="n">
        <v>0.153205576372249</v>
      </c>
      <c r="AA2069" s="19" t="n">
        <v>0.0737976269044723</v>
      </c>
      <c r="AB2069" s="19" t="n">
        <v>0.117465717543025</v>
      </c>
      <c r="AC2069" s="19" t="n">
        <v>0.098130268231568</v>
      </c>
      <c r="AD2069" s="19" t="n">
        <v>0.480568100310305</v>
      </c>
      <c r="AE2069" s="19"/>
      <c r="AF2069" s="19" t="n">
        <v>0.129112490153914</v>
      </c>
      <c r="AG2069" s="19" t="n">
        <v>0.122185904819083</v>
      </c>
      <c r="AH2069" s="19" t="n">
        <v>0.12407906635904</v>
      </c>
      <c r="AI2069" s="19"/>
      <c r="AJ2069" s="19" t="n">
        <v>0.12455577993203</v>
      </c>
      <c r="AK2069" s="19" t="n">
        <v>0.0905234138452903</v>
      </c>
      <c r="AL2069" s="19" t="n">
        <v>0.463577443306446</v>
      </c>
      <c r="AM2069" s="19" t="n">
        <v>0</v>
      </c>
      <c r="AN2069" s="19" t="n">
        <v>0.145055498135487</v>
      </c>
      <c r="AO2069" s="19"/>
      <c r="AP2069" s="19" t="n">
        <v>0.0932925442697055</v>
      </c>
      <c r="AQ2069" s="19" t="n">
        <v>0.163076759881297</v>
      </c>
      <c r="AR2069" s="19" t="n">
        <v>0.0883816443783739</v>
      </c>
      <c r="AS2069" s="19" t="n">
        <v>0.0511901090169339</v>
      </c>
      <c r="AT2069" s="19" t="n">
        <v>0.136350331448217</v>
      </c>
      <c r="AU2069" s="19"/>
      <c r="AV2069" s="19" t="n">
        <v>0.104882235862726</v>
      </c>
      <c r="AW2069" s="19" t="n">
        <v>0.0687207448573063</v>
      </c>
      <c r="AX2069" s="19" t="n">
        <v>0.366086639354506</v>
      </c>
      <c r="AY2069" s="19" t="n">
        <v>0.0929842884213884</v>
      </c>
      <c r="AZ2069" s="19" t="n">
        <v>0.111949975134954</v>
      </c>
      <c r="BA2069" s="19" t="n">
        <v>0.139162512692941</v>
      </c>
      <c r="BB2069" s="19"/>
      <c r="BC2069" s="19" t="n">
        <v>0.161246896239482</v>
      </c>
      <c r="BD2069" s="19" t="n">
        <v>0.062653832454573</v>
      </c>
      <c r="BE2069" s="19" t="n">
        <v>0.126932224867839</v>
      </c>
      <c r="BF2069" s="19" t="n">
        <v>0.147086612972626</v>
      </c>
      <c r="BG2069" s="19" t="n">
        <v>0</v>
      </c>
    </row>
    <row r="2070">
      <c r="B2070" t="s">
        <v>690</v>
      </c>
      <c r="C2070" s="19" t="n">
        <v>0.251893937215528</v>
      </c>
      <c r="D2070" s="19" t="n">
        <v>0.308189962398999</v>
      </c>
      <c r="E2070" s="19" t="n">
        <v>0.20757918731835</v>
      </c>
      <c r="F2070" s="19"/>
      <c r="G2070" s="19" t="n">
        <v>0.146416720544362</v>
      </c>
      <c r="H2070" s="19" t="n">
        <v>0.217905226365209</v>
      </c>
      <c r="I2070" s="19" t="n">
        <v>0.210538113943784</v>
      </c>
      <c r="J2070" s="19" t="n">
        <v>0.3472536782243</v>
      </c>
      <c r="K2070" s="19" t="n">
        <v>0.300970644039283</v>
      </c>
      <c r="L2070" s="19" t="n">
        <v>0.24537642696212</v>
      </c>
      <c r="M2070" s="19"/>
      <c r="N2070" s="19" t="n">
        <v>0.263766489568563</v>
      </c>
      <c r="O2070" s="19" t="n">
        <v>0.259408458099728</v>
      </c>
      <c r="P2070" s="19" t="n">
        <v>0.268555587261577</v>
      </c>
      <c r="Q2070" s="19" t="n">
        <v>0.201334486353034</v>
      </c>
      <c r="R2070" s="19"/>
      <c r="S2070" s="19" t="n">
        <v>0.15354372547491</v>
      </c>
      <c r="T2070" s="19" t="n">
        <v>0.375854393719715</v>
      </c>
      <c r="U2070" s="19" t="n">
        <v>0.346843459636657</v>
      </c>
      <c r="V2070" s="19" t="n">
        <v>0.136533478845376</v>
      </c>
      <c r="W2070" s="19" t="n">
        <v>0.257184349695712</v>
      </c>
      <c r="X2070" s="19" t="n">
        <v>0.0974805284534394</v>
      </c>
      <c r="Y2070" s="19" t="n">
        <v>0.209315154751023</v>
      </c>
      <c r="Z2070" s="19" t="n">
        <v>0.120319405402975</v>
      </c>
      <c r="AA2070" s="19" t="n">
        <v>0.390491355252248</v>
      </c>
      <c r="AB2070" s="19" t="n">
        <v>0.322481038386248</v>
      </c>
      <c r="AC2070" s="19" t="n">
        <v>0.164048226464276</v>
      </c>
      <c r="AD2070" s="19" t="n">
        <v>0</v>
      </c>
      <c r="AE2070" s="19"/>
      <c r="AF2070" s="19" t="n">
        <v>0.252148185398222</v>
      </c>
      <c r="AG2070" s="19" t="n">
        <v>0.264703341718445</v>
      </c>
      <c r="AH2070" s="19" t="n">
        <v>0.299318460774324</v>
      </c>
      <c r="AI2070" s="19"/>
      <c r="AJ2070" s="19" t="n">
        <v>0.328776100749546</v>
      </c>
      <c r="AK2070" s="19" t="n">
        <v>0.197813676006487</v>
      </c>
      <c r="AL2070" s="19" t="n">
        <v>0</v>
      </c>
      <c r="AM2070" s="19" t="n">
        <v>0</v>
      </c>
      <c r="AN2070" s="19" t="n">
        <v>0.2631291110786</v>
      </c>
      <c r="AO2070" s="19"/>
      <c r="AP2070" s="19" t="n">
        <v>0.348792198976604</v>
      </c>
      <c r="AQ2070" s="19" t="n">
        <v>0.251893900916896</v>
      </c>
      <c r="AR2070" s="19" t="n">
        <v>0.312911019881087</v>
      </c>
      <c r="AS2070" s="19" t="n">
        <v>0.221956588673299</v>
      </c>
      <c r="AT2070" s="19" t="n">
        <v>0</v>
      </c>
      <c r="AU2070" s="19"/>
      <c r="AV2070" s="19" t="n">
        <v>0.176805943945725</v>
      </c>
      <c r="AW2070" s="19" t="n">
        <v>0.304753201825651</v>
      </c>
      <c r="AX2070" s="19" t="n">
        <v>0.121802512140047</v>
      </c>
      <c r="AY2070" s="19" t="n">
        <v>0.2799700701827</v>
      </c>
      <c r="AZ2070" s="19" t="n">
        <v>0.0735391314117416</v>
      </c>
      <c r="BA2070" s="19" t="n">
        <v>0.458690888059499</v>
      </c>
      <c r="BB2070" s="19"/>
      <c r="BC2070" s="19" t="n">
        <v>0.246672922161417</v>
      </c>
      <c r="BD2070" s="19" t="n">
        <v>0.27530583343705</v>
      </c>
      <c r="BE2070" s="19" t="n">
        <v>0.282942013461951</v>
      </c>
      <c r="BF2070" s="19" t="n">
        <v>0.120913750132156</v>
      </c>
      <c r="BG2070" s="19" t="n">
        <v>0</v>
      </c>
    </row>
    <row r="2071">
      <c r="B2071" t="s">
        <v>691</v>
      </c>
      <c r="C2071" s="19" t="n">
        <v>0.178066082402822</v>
      </c>
      <c r="D2071" s="19" t="n">
        <v>0.107973081097358</v>
      </c>
      <c r="E2071" s="19" t="n">
        <v>0.240330240469571</v>
      </c>
      <c r="F2071" s="19"/>
      <c r="G2071" s="19" t="n">
        <v>0.151655331006379</v>
      </c>
      <c r="H2071" s="19" t="n">
        <v>0.217357884440889</v>
      </c>
      <c r="I2071" s="19" t="n">
        <v>0.11856549175839</v>
      </c>
      <c r="J2071" s="19" t="n">
        <v>0.265555434154035</v>
      </c>
      <c r="K2071" s="19" t="n">
        <v>0.0928655818798782</v>
      </c>
      <c r="L2071" s="19" t="n">
        <v>0.172339736435486</v>
      </c>
      <c r="M2071" s="19"/>
      <c r="N2071" s="19" t="n">
        <v>0.242083246801852</v>
      </c>
      <c r="O2071" s="19" t="n">
        <v>0.150619552266427</v>
      </c>
      <c r="P2071" s="19" t="n">
        <v>0.193868631572223</v>
      </c>
      <c r="Q2071" s="19" t="n">
        <v>0.108544037621533</v>
      </c>
      <c r="R2071" s="19"/>
      <c r="S2071" s="19" t="n">
        <v>0.240676773170726</v>
      </c>
      <c r="T2071" s="19" t="n">
        <v>0.180894803101092</v>
      </c>
      <c r="U2071" s="19" t="n">
        <v>0.0973828409300379</v>
      </c>
      <c r="V2071" s="19" t="n">
        <v>0.139790643737086</v>
      </c>
      <c r="W2071" s="19" t="n">
        <v>0.119181663034493</v>
      </c>
      <c r="X2071" s="19" t="n">
        <v>0.175168093339731</v>
      </c>
      <c r="Y2071" s="19" t="n">
        <v>0.374550067453549</v>
      </c>
      <c r="Z2071" s="19" t="n">
        <v>0.332354732669605</v>
      </c>
      <c r="AA2071" s="19" t="n">
        <v>0.108033485585728</v>
      </c>
      <c r="AB2071" s="19" t="n">
        <v>0.0615035510706747</v>
      </c>
      <c r="AC2071" s="19" t="n">
        <v>0.202402201762131</v>
      </c>
      <c r="AD2071" s="19" t="n">
        <v>0</v>
      </c>
      <c r="AE2071" s="19"/>
      <c r="AF2071" s="19" t="n">
        <v>0.154795010192233</v>
      </c>
      <c r="AG2071" s="19" t="n">
        <v>0.180408624527709</v>
      </c>
      <c r="AH2071" s="19" t="n">
        <v>0.142179874997902</v>
      </c>
      <c r="AI2071" s="19"/>
      <c r="AJ2071" s="19" t="n">
        <v>0.155837867093307</v>
      </c>
      <c r="AK2071" s="19" t="n">
        <v>0.245059714700698</v>
      </c>
      <c r="AL2071" s="19" t="n">
        <v>0.179647811035424</v>
      </c>
      <c r="AM2071" s="19" t="n">
        <v>0.545408064814188</v>
      </c>
      <c r="AN2071" s="19" t="n">
        <v>0.162159048943798</v>
      </c>
      <c r="AO2071" s="19"/>
      <c r="AP2071" s="19" t="n">
        <v>0.132107536561004</v>
      </c>
      <c r="AQ2071" s="19" t="n">
        <v>0.206787685994894</v>
      </c>
      <c r="AR2071" s="19" t="n">
        <v>0.30717023467426</v>
      </c>
      <c r="AS2071" s="19" t="n">
        <v>0.286740251354472</v>
      </c>
      <c r="AT2071" s="19" t="n">
        <v>0.0884400779679595</v>
      </c>
      <c r="AU2071" s="19"/>
      <c r="AV2071" s="19" t="n">
        <v>0.270710590853155</v>
      </c>
      <c r="AW2071" s="19" t="n">
        <v>0.138258405252956</v>
      </c>
      <c r="AX2071" s="19" t="n">
        <v>0.258015432821583</v>
      </c>
      <c r="AY2071" s="19" t="n">
        <v>0.186409175423872</v>
      </c>
      <c r="AZ2071" s="19" t="n">
        <v>0.0726134247294189</v>
      </c>
      <c r="BA2071" s="19" t="n">
        <v>0.0782856807875749</v>
      </c>
      <c r="BB2071" s="19"/>
      <c r="BC2071" s="19" t="n">
        <v>0.16202757508689</v>
      </c>
      <c r="BD2071" s="19" t="n">
        <v>0.162676145343</v>
      </c>
      <c r="BE2071" s="19" t="n">
        <v>0.188865753722356</v>
      </c>
      <c r="BF2071" s="19" t="n">
        <v>0.264607419303725</v>
      </c>
      <c r="BG2071" s="19" t="n">
        <v>0.303697679966173</v>
      </c>
    </row>
    <row r="2072">
      <c r="B2072" t="s">
        <v>692</v>
      </c>
      <c r="C2072" s="19" t="n">
        <v>0.0636240206747756</v>
      </c>
      <c r="D2072" s="19" t="n">
        <v>0.0399096205737643</v>
      </c>
      <c r="E2072" s="19" t="n">
        <v>0.0847384269274577</v>
      </c>
      <c r="F2072" s="19"/>
      <c r="G2072" s="19" t="n">
        <v>0</v>
      </c>
      <c r="H2072" s="19" t="n">
        <v>0.0789371125444643</v>
      </c>
      <c r="I2072" s="19" t="n">
        <v>0.172207030007096</v>
      </c>
      <c r="J2072" s="19" t="n">
        <v>0.0491015052699371</v>
      </c>
      <c r="K2072" s="19" t="n">
        <v>0.0572139169100117</v>
      </c>
      <c r="L2072" s="19" t="n">
        <v>0.0323534275991823</v>
      </c>
      <c r="M2072" s="19"/>
      <c r="N2072" s="19" t="n">
        <v>0.0772103204775469</v>
      </c>
      <c r="O2072" s="19" t="n">
        <v>0.0780978650930604</v>
      </c>
      <c r="P2072" s="19" t="n">
        <v>0.0468070519357704</v>
      </c>
      <c r="Q2072" s="19" t="n">
        <v>0.0376503659125478</v>
      </c>
      <c r="R2072" s="19"/>
      <c r="S2072" s="19" t="n">
        <v>0.0772613167821625</v>
      </c>
      <c r="T2072" s="19" t="n">
        <v>0.122469253836997</v>
      </c>
      <c r="U2072" s="19" t="n">
        <v>0.108960746531659</v>
      </c>
      <c r="V2072" s="19" t="n">
        <v>0</v>
      </c>
      <c r="W2072" s="19" t="n">
        <v>0</v>
      </c>
      <c r="X2072" s="19" t="n">
        <v>0.20052717021668</v>
      </c>
      <c r="Y2072" s="19" t="n">
        <v>0</v>
      </c>
      <c r="Z2072" s="19" t="n">
        <v>0.135232990337253</v>
      </c>
      <c r="AA2072" s="19" t="n">
        <v>0</v>
      </c>
      <c r="AB2072" s="19" t="n">
        <v>0</v>
      </c>
      <c r="AC2072" s="19" t="n">
        <v>0</v>
      </c>
      <c r="AD2072" s="19" t="n">
        <v>0</v>
      </c>
      <c r="AE2072" s="19"/>
      <c r="AF2072" s="19" t="n">
        <v>0.0733175266230809</v>
      </c>
      <c r="AG2072" s="19" t="n">
        <v>0.0546336180205271</v>
      </c>
      <c r="AH2072" s="19" t="n">
        <v>0.114811297815446</v>
      </c>
      <c r="AI2072" s="19"/>
      <c r="AJ2072" s="19" t="n">
        <v>0.063918527441004</v>
      </c>
      <c r="AK2072" s="19" t="n">
        <v>0.0519225600644231</v>
      </c>
      <c r="AL2072" s="19" t="n">
        <v>0.172286500193442</v>
      </c>
      <c r="AM2072" s="19" t="n">
        <v>0</v>
      </c>
      <c r="AN2072" s="19" t="n">
        <v>0.058042488874788</v>
      </c>
      <c r="AO2072" s="19"/>
      <c r="AP2072" s="19" t="n">
        <v>0.0806565327263532</v>
      </c>
      <c r="AQ2072" s="19" t="n">
        <v>0.0398919942092424</v>
      </c>
      <c r="AR2072" s="19" t="n">
        <v>0.140783246097191</v>
      </c>
      <c r="AS2072" s="19" t="n">
        <v>0.059718267741206</v>
      </c>
      <c r="AT2072" s="19" t="n">
        <v>0.0979292129859604</v>
      </c>
      <c r="AU2072" s="19"/>
      <c r="AV2072" s="19" t="n">
        <v>0.0614575041914566</v>
      </c>
      <c r="AW2072" s="19" t="n">
        <v>0.0866670698874527</v>
      </c>
      <c r="AX2072" s="19" t="n">
        <v>0.122702658795584</v>
      </c>
      <c r="AY2072" s="19" t="n">
        <v>0.0353976685772007</v>
      </c>
      <c r="AZ2072" s="19" t="n">
        <v>0.0804044467095955</v>
      </c>
      <c r="BA2072" s="19" t="n">
        <v>0.0885459170506251</v>
      </c>
      <c r="BB2072" s="19"/>
      <c r="BC2072" s="19" t="n">
        <v>0.0909616223778013</v>
      </c>
      <c r="BD2072" s="19" t="n">
        <v>0.0395411714487256</v>
      </c>
      <c r="BE2072" s="19" t="n">
        <v>0.0788805290369596</v>
      </c>
      <c r="BF2072" s="19" t="n">
        <v>0.0674235688259486</v>
      </c>
      <c r="BG2072" s="19" t="n">
        <v>0.254876912587447</v>
      </c>
    </row>
    <row r="2073">
      <c r="B2073" t="s">
        <v>598</v>
      </c>
      <c r="C2073" s="19" t="n">
        <v>0.0473450749551324</v>
      </c>
      <c r="D2073" s="19" t="n">
        <v>0.0140190397713975</v>
      </c>
      <c r="E2073" s="19" t="n">
        <v>0.0764108452945688</v>
      </c>
      <c r="F2073" s="19"/>
      <c r="G2073" s="19" t="n">
        <v>0.128767751376645</v>
      </c>
      <c r="H2073" s="19" t="n">
        <v>0.0480908912858912</v>
      </c>
      <c r="I2073" s="19" t="n">
        <v>0.0562508486717535</v>
      </c>
      <c r="J2073" s="19" t="n">
        <v>0</v>
      </c>
      <c r="K2073" s="19" t="n">
        <v>0.062938521939862</v>
      </c>
      <c r="L2073" s="19" t="n">
        <v>0.0297789595036938</v>
      </c>
      <c r="M2073" s="19"/>
      <c r="N2073" s="19" t="n">
        <v>0.0316179874492401</v>
      </c>
      <c r="O2073" s="19" t="n">
        <v>0.0505802635730736</v>
      </c>
      <c r="P2073" s="19" t="n">
        <v>0.0709666059196158</v>
      </c>
      <c r="Q2073" s="19" t="n">
        <v>0.0382803482109855</v>
      </c>
      <c r="R2073" s="19"/>
      <c r="S2073" s="19" t="n">
        <v>0</v>
      </c>
      <c r="T2073" s="19" t="n">
        <v>0.0837355669343263</v>
      </c>
      <c r="U2073" s="19" t="n">
        <v>0.229587233965117</v>
      </c>
      <c r="V2073" s="19" t="n">
        <v>0</v>
      </c>
      <c r="W2073" s="19" t="n">
        <v>0</v>
      </c>
      <c r="X2073" s="19" t="n">
        <v>0.0899317224828264</v>
      </c>
      <c r="Y2073" s="19" t="n">
        <v>0</v>
      </c>
      <c r="Z2073" s="19" t="n">
        <v>0</v>
      </c>
      <c r="AA2073" s="19" t="n">
        <v>0.0638145033732143</v>
      </c>
      <c r="AB2073" s="19" t="n">
        <v>0</v>
      </c>
      <c r="AC2073" s="19" t="n">
        <v>0</v>
      </c>
      <c r="AD2073" s="19" t="n">
        <v>0</v>
      </c>
      <c r="AE2073" s="19"/>
      <c r="AF2073" s="19" t="n">
        <v>0.0403081081419645</v>
      </c>
      <c r="AG2073" s="19" t="n">
        <v>0.046349663411439</v>
      </c>
      <c r="AH2073" s="19" t="n">
        <v>0</v>
      </c>
      <c r="AI2073" s="19"/>
      <c r="AJ2073" s="19" t="n">
        <v>0</v>
      </c>
      <c r="AK2073" s="19" t="n">
        <v>0.0931491621227219</v>
      </c>
      <c r="AL2073" s="19" t="n">
        <v>0</v>
      </c>
      <c r="AM2073" s="19" t="n">
        <v>0</v>
      </c>
      <c r="AN2073" s="19" t="n">
        <v>0</v>
      </c>
      <c r="AO2073" s="19"/>
      <c r="AP2073" s="19" t="n">
        <v>0</v>
      </c>
      <c r="AQ2073" s="19" t="n">
        <v>0.0512814088174661</v>
      </c>
      <c r="AR2073" s="19" t="n">
        <v>0</v>
      </c>
      <c r="AS2073" s="19" t="n">
        <v>0.0528293550081955</v>
      </c>
      <c r="AT2073" s="19" t="n">
        <v>0.310123235396772</v>
      </c>
      <c r="AU2073" s="19"/>
      <c r="AV2073" s="19" t="n">
        <v>0.0373401470092824</v>
      </c>
      <c r="AW2073" s="19" t="n">
        <v>0</v>
      </c>
      <c r="AX2073" s="19" t="n">
        <v>0</v>
      </c>
      <c r="AY2073" s="19" t="n">
        <v>0.0343442417265607</v>
      </c>
      <c r="AZ2073" s="19" t="n">
        <v>0.360039901193363</v>
      </c>
      <c r="BA2073" s="19" t="n">
        <v>0</v>
      </c>
      <c r="BB2073" s="19"/>
      <c r="BC2073" s="19" t="n">
        <v>0.0359177601956599</v>
      </c>
      <c r="BD2073" s="19" t="n">
        <v>0.0569023097450726</v>
      </c>
      <c r="BE2073" s="19" t="n">
        <v>0.0325274753004456</v>
      </c>
      <c r="BF2073" s="19" t="n">
        <v>0.08422055953599</v>
      </c>
      <c r="BG2073" s="19" t="n">
        <v>0</v>
      </c>
    </row>
    <row r="2074">
      <c r="B2074" t="s">
        <v>693</v>
      </c>
      <c r="C2074" s="19" t="n">
        <v>0.0694334809145001</v>
      </c>
      <c r="D2074" s="19" t="n">
        <v>0.0778825500019923</v>
      </c>
      <c r="E2074" s="19" t="n">
        <v>0.0488215056511402</v>
      </c>
      <c r="F2074" s="19"/>
      <c r="G2074" s="19" t="n">
        <v>0.0654045843123483</v>
      </c>
      <c r="H2074" s="19" t="n">
        <v>0</v>
      </c>
      <c r="I2074" s="19" t="n">
        <v>0.112505027680857</v>
      </c>
      <c r="J2074" s="19" t="n">
        <v>0.0938034794119753</v>
      </c>
      <c r="K2074" s="19" t="n">
        <v>0.0911594441367718</v>
      </c>
      <c r="L2074" s="19" t="n">
        <v>0.0667748657729209</v>
      </c>
      <c r="M2074" s="19"/>
      <c r="N2074" s="19" t="n">
        <v>0.0505811856846685</v>
      </c>
      <c r="O2074" s="19" t="n">
        <v>0.0722851744940051</v>
      </c>
      <c r="P2074" s="19" t="n">
        <v>0.0848711512636023</v>
      </c>
      <c r="Q2074" s="19" t="n">
        <v>0.0753843210894284</v>
      </c>
      <c r="R2074" s="19"/>
      <c r="S2074" s="19" t="n">
        <v>0</v>
      </c>
      <c r="T2074" s="19" t="n">
        <v>0.0377266450581171</v>
      </c>
      <c r="U2074" s="19" t="n">
        <v>0.0967705494334479</v>
      </c>
      <c r="V2074" s="19" t="n">
        <v>0</v>
      </c>
      <c r="W2074" s="19" t="n">
        <v>0.124258486953047</v>
      </c>
      <c r="X2074" s="19" t="n">
        <v>0.0778772211882681</v>
      </c>
      <c r="Y2074" s="19" t="n">
        <v>0</v>
      </c>
      <c r="Z2074" s="19" t="n">
        <v>0.113570007324948</v>
      </c>
      <c r="AA2074" s="19" t="n">
        <v>0.120223178086006</v>
      </c>
      <c r="AB2074" s="19" t="n">
        <v>0.141661280287571</v>
      </c>
      <c r="AC2074" s="19" t="n">
        <v>0</v>
      </c>
      <c r="AD2074" s="19" t="n">
        <v>0.519431899689695</v>
      </c>
      <c r="AE2074" s="19"/>
      <c r="AF2074" s="19" t="n">
        <v>0.0190127760428484</v>
      </c>
      <c r="AG2074" s="19" t="n">
        <v>0.104412202082722</v>
      </c>
      <c r="AH2074" s="19" t="n">
        <v>0.101786693226392</v>
      </c>
      <c r="AI2074" s="19"/>
      <c r="AJ2074" s="19" t="n">
        <v>0.0175984266943301</v>
      </c>
      <c r="AK2074" s="19" t="n">
        <v>0.128247875627217</v>
      </c>
      <c r="AL2074" s="19" t="n">
        <v>0</v>
      </c>
      <c r="AM2074" s="19" t="n">
        <v>0</v>
      </c>
      <c r="AN2074" s="19" t="n">
        <v>0.122083758879823</v>
      </c>
      <c r="AO2074" s="19"/>
      <c r="AP2074" s="19" t="n">
        <v>0</v>
      </c>
      <c r="AQ2074" s="19" t="n">
        <v>0.0739360327335313</v>
      </c>
      <c r="AR2074" s="19" t="n">
        <v>0</v>
      </c>
      <c r="AS2074" s="19" t="n">
        <v>0.0483580936193021</v>
      </c>
      <c r="AT2074" s="19" t="n">
        <v>0.215797385852978</v>
      </c>
      <c r="AU2074" s="19"/>
      <c r="AV2074" s="19" t="n">
        <v>0.111351640004978</v>
      </c>
      <c r="AW2074" s="19" t="n">
        <v>0</v>
      </c>
      <c r="AX2074" s="19" t="n">
        <v>0</v>
      </c>
      <c r="AY2074" s="19" t="n">
        <v>0.0584649919608805</v>
      </c>
      <c r="AZ2074" s="19" t="n">
        <v>0.177179708504074</v>
      </c>
      <c r="BA2074" s="19" t="n">
        <v>0</v>
      </c>
      <c r="BB2074" s="19"/>
      <c r="BC2074" s="19" t="n">
        <v>0.0297880164290876</v>
      </c>
      <c r="BD2074" s="19" t="n">
        <v>0.114562965024449</v>
      </c>
      <c r="BE2074" s="19" t="n">
        <v>0.0311187727646999</v>
      </c>
      <c r="BF2074" s="19" t="n">
        <v>0</v>
      </c>
      <c r="BG2074" s="19" t="n">
        <v>0.265523383232275</v>
      </c>
    </row>
    <row r="2075">
      <c r="B2075" t="s">
        <v>100</v>
      </c>
      <c r="C2075" s="19" t="n">
        <v>0.0975498172146924</v>
      </c>
      <c r="D2075" s="19" t="n">
        <v>0.0943947193018365</v>
      </c>
      <c r="E2075" s="19" t="n">
        <v>0.10164334173695</v>
      </c>
      <c r="F2075" s="19"/>
      <c r="G2075" s="19" t="n">
        <v>0.10992801548027</v>
      </c>
      <c r="H2075" s="19" t="n">
        <v>0.122107923893832</v>
      </c>
      <c r="I2075" s="19" t="n">
        <v>0.165794868837751</v>
      </c>
      <c r="J2075" s="19" t="n">
        <v>0.0646003590988876</v>
      </c>
      <c r="K2075" s="19" t="n">
        <v>0.0887344773914592</v>
      </c>
      <c r="L2075" s="19" t="n">
        <v>0.0614384472361351</v>
      </c>
      <c r="M2075" s="19"/>
      <c r="N2075" s="19" t="n">
        <v>0.0451057347783305</v>
      </c>
      <c r="O2075" s="19" t="n">
        <v>0.0713102361711526</v>
      </c>
      <c r="P2075" s="19" t="n">
        <v>0.114741275262093</v>
      </c>
      <c r="Q2075" s="19" t="n">
        <v>0.202806442365353</v>
      </c>
      <c r="R2075" s="19"/>
      <c r="S2075" s="19" t="n">
        <v>0</v>
      </c>
      <c r="T2075" s="19" t="n">
        <v>0.0378780546166663</v>
      </c>
      <c r="U2075" s="19" t="n">
        <v>0</v>
      </c>
      <c r="V2075" s="19" t="n">
        <v>0.166895151911579</v>
      </c>
      <c r="W2075" s="19" t="n">
        <v>0</v>
      </c>
      <c r="X2075" s="19" t="n">
        <v>0.0750338435851593</v>
      </c>
      <c r="Y2075" s="19" t="n">
        <v>0.209408226249297</v>
      </c>
      <c r="Z2075" s="19" t="n">
        <v>0</v>
      </c>
      <c r="AA2075" s="19" t="n">
        <v>0.0697955602876733</v>
      </c>
      <c r="AB2075" s="19" t="n">
        <v>0.305682078263539</v>
      </c>
      <c r="AC2075" s="19" t="n">
        <v>0.175379902796333</v>
      </c>
      <c r="AD2075" s="19" t="n">
        <v>0</v>
      </c>
      <c r="AE2075" s="19"/>
      <c r="AF2075" s="19" t="n">
        <v>0.0478932990870507</v>
      </c>
      <c r="AG2075" s="19" t="n">
        <v>0.122371986143909</v>
      </c>
      <c r="AH2075" s="19" t="n">
        <v>0.135941522058827</v>
      </c>
      <c r="AI2075" s="19"/>
      <c r="AJ2075" s="19" t="n">
        <v>0.0559635490095375</v>
      </c>
      <c r="AK2075" s="19" t="n">
        <v>0.094889749983252</v>
      </c>
      <c r="AL2075" s="19" t="n">
        <v>0.184488245464688</v>
      </c>
      <c r="AM2075" s="19" t="n">
        <v>0</v>
      </c>
      <c r="AN2075" s="19" t="n">
        <v>0.116630972782618</v>
      </c>
      <c r="AO2075" s="19"/>
      <c r="AP2075" s="19" t="n">
        <v>0.0293787605372305</v>
      </c>
      <c r="AQ2075" s="19" t="n">
        <v>0.106943557334672</v>
      </c>
      <c r="AR2075" s="19" t="n">
        <v>0.150753854969089</v>
      </c>
      <c r="AS2075" s="19" t="n">
        <v>0.0364885156242718</v>
      </c>
      <c r="AT2075" s="19" t="n">
        <v>0</v>
      </c>
      <c r="AU2075" s="19"/>
      <c r="AV2075" s="19" t="n">
        <v>0.0950686945926491</v>
      </c>
      <c r="AW2075" s="19" t="n">
        <v>0.0640590065459492</v>
      </c>
      <c r="AX2075" s="19" t="n">
        <v>0.13139275688828</v>
      </c>
      <c r="AY2075" s="19" t="n">
        <v>0.0677810144739025</v>
      </c>
      <c r="AZ2075" s="19" t="n">
        <v>0</v>
      </c>
      <c r="BA2075" s="19" t="n">
        <v>0.23531500140936</v>
      </c>
      <c r="BB2075" s="19"/>
      <c r="BC2075" s="19" t="n">
        <v>0.146876299940674</v>
      </c>
      <c r="BD2075" s="19" t="n">
        <v>0.136301579253768</v>
      </c>
      <c r="BE2075" s="19" t="n">
        <v>0.0750276280706455</v>
      </c>
      <c r="BF2075" s="19" t="n">
        <v>0.124635256197628</v>
      </c>
      <c r="BG2075" s="19" t="n">
        <v>0</v>
      </c>
    </row>
    <row r="2076">
      <c r="C2076" s="19"/>
      <c r="D2076" s="19"/>
      <c r="E2076" s="19"/>
      <c r="F2076" s="19"/>
      <c r="G2076" s="19"/>
      <c r="H2076" s="19"/>
      <c r="I2076" s="19"/>
      <c r="J2076" s="19"/>
      <c r="K2076" s="19"/>
      <c r="L2076" s="19"/>
      <c r="M2076" s="19"/>
      <c r="N2076" s="19"/>
      <c r="O2076" s="19"/>
      <c r="P2076" s="19"/>
      <c r="Q2076" s="19"/>
      <c r="R2076" s="19"/>
      <c r="S2076" s="19"/>
      <c r="T2076" s="19"/>
      <c r="U2076" s="19"/>
      <c r="V2076" s="19"/>
      <c r="W2076" s="19"/>
      <c r="X2076" s="19"/>
      <c r="Y2076" s="19"/>
      <c r="Z2076" s="19"/>
      <c r="AA2076" s="19"/>
      <c r="AB2076" s="19"/>
      <c r="AC2076" s="19"/>
      <c r="AD2076" s="19"/>
      <c r="AE2076" s="19"/>
      <c r="AF2076" s="19"/>
      <c r="AG2076" s="19"/>
      <c r="AH2076" s="19"/>
      <c r="AI2076" s="19"/>
      <c r="AJ2076" s="19"/>
      <c r="AK2076" s="19"/>
      <c r="AL2076" s="19"/>
      <c r="AM2076" s="19"/>
      <c r="AN2076" s="19"/>
      <c r="AO2076" s="19"/>
      <c r="AP2076" s="19"/>
      <c r="AQ2076" s="19"/>
      <c r="AR2076" s="19"/>
      <c r="AS2076" s="19"/>
      <c r="AT2076" s="19"/>
      <c r="AU2076" s="19"/>
      <c r="AV2076" s="19"/>
      <c r="AW2076" s="19"/>
      <c r="AX2076" s="19"/>
      <c r="AY2076" s="19"/>
      <c r="AZ2076" s="19"/>
      <c r="BA2076" s="19"/>
      <c r="BB2076" s="19"/>
      <c r="BC2076" s="19"/>
      <c r="BD2076" s="19"/>
      <c r="BE2076" s="19"/>
      <c r="BF2076" s="19"/>
      <c r="BG2076" s="19"/>
    </row>
    <row r="2077">
      <c r="B2077" s="7" t="s">
        <v>713</v>
      </c>
      <c r="C2077" s="19"/>
      <c r="D2077" s="19"/>
      <c r="E2077" s="19"/>
      <c r="F2077" s="19"/>
      <c r="G2077" s="19"/>
      <c r="H2077" s="19"/>
      <c r="I2077" s="19"/>
      <c r="J2077" s="19"/>
      <c r="K2077" s="19"/>
      <c r="L2077" s="19"/>
      <c r="M2077" s="19"/>
      <c r="N2077" s="19"/>
      <c r="O2077" s="19"/>
      <c r="P2077" s="19"/>
      <c r="Q2077" s="19"/>
      <c r="R2077" s="19"/>
      <c r="S2077" s="19"/>
      <c r="T2077" s="19"/>
      <c r="U2077" s="19"/>
      <c r="V2077" s="19"/>
      <c r="W2077" s="19"/>
      <c r="X2077" s="19"/>
      <c r="Y2077" s="19"/>
      <c r="Z2077" s="19"/>
      <c r="AA2077" s="19"/>
      <c r="AB2077" s="19"/>
      <c r="AC2077" s="19"/>
      <c r="AD2077" s="19"/>
      <c r="AE2077" s="19"/>
      <c r="AF2077" s="19"/>
      <c r="AG2077" s="19"/>
      <c r="AH2077" s="19"/>
      <c r="AI2077" s="19"/>
      <c r="AJ2077" s="19"/>
      <c r="AK2077" s="19"/>
      <c r="AL2077" s="19"/>
      <c r="AM2077" s="19"/>
      <c r="AN2077" s="19"/>
      <c r="AO2077" s="19"/>
      <c r="AP2077" s="19"/>
      <c r="AQ2077" s="19"/>
      <c r="AR2077" s="19"/>
      <c r="AS2077" s="19"/>
      <c r="AT2077" s="19"/>
      <c r="AU2077" s="19"/>
      <c r="AV2077" s="19"/>
      <c r="AW2077" s="19"/>
      <c r="AX2077" s="19"/>
      <c r="AY2077" s="19"/>
      <c r="AZ2077" s="19"/>
      <c r="BA2077" s="19"/>
      <c r="BB2077" s="19"/>
      <c r="BC2077" s="19"/>
      <c r="BD2077" s="19"/>
      <c r="BE2077" s="19"/>
      <c r="BF2077" s="19"/>
      <c r="BG2077" s="19"/>
    </row>
    <row r="2078">
      <c r="B2078" s="26" t="s">
        <v>331</v>
      </c>
      <c r="C2078" s="19"/>
      <c r="D2078" s="19"/>
      <c r="E2078" s="19"/>
      <c r="F2078" s="19"/>
      <c r="G2078" s="19"/>
      <c r="H2078" s="19"/>
      <c r="I2078" s="19"/>
      <c r="J2078" s="19"/>
      <c r="K2078" s="19"/>
      <c r="L2078" s="19"/>
      <c r="M2078" s="19"/>
      <c r="N2078" s="19"/>
      <c r="O2078" s="19"/>
      <c r="P2078" s="19"/>
      <c r="Q2078" s="19"/>
      <c r="R2078" s="19"/>
      <c r="S2078" s="19"/>
      <c r="T2078" s="19"/>
      <c r="U2078" s="19"/>
      <c r="V2078" s="19"/>
      <c r="W2078" s="19"/>
      <c r="X2078" s="19"/>
      <c r="Y2078" s="19"/>
      <c r="Z2078" s="19"/>
      <c r="AA2078" s="19"/>
      <c r="AB2078" s="19"/>
      <c r="AC2078" s="19"/>
      <c r="AD2078" s="19"/>
      <c r="AE2078" s="19"/>
      <c r="AF2078" s="19"/>
      <c r="AG2078" s="19"/>
      <c r="AH2078" s="19"/>
      <c r="AI2078" s="19"/>
      <c r="AJ2078" s="19"/>
      <c r="AK2078" s="19"/>
      <c r="AL2078" s="19"/>
      <c r="AM2078" s="19"/>
      <c r="AN2078" s="19"/>
      <c r="AO2078" s="19"/>
      <c r="AP2078" s="19"/>
      <c r="AQ2078" s="19"/>
      <c r="AR2078" s="19"/>
      <c r="AS2078" s="19"/>
      <c r="AT2078" s="19"/>
      <c r="AU2078" s="19"/>
      <c r="AV2078" s="19"/>
      <c r="AW2078" s="19"/>
      <c r="AX2078" s="19"/>
      <c r="AY2078" s="19"/>
      <c r="AZ2078" s="19"/>
      <c r="BA2078" s="19"/>
      <c r="BB2078" s="19"/>
      <c r="BC2078" s="19"/>
      <c r="BD2078" s="19"/>
      <c r="BE2078" s="19"/>
      <c r="BF2078" s="19"/>
      <c r="BG2078" s="19"/>
    </row>
    <row r="2079">
      <c r="B2079" t="s">
        <v>688</v>
      </c>
      <c r="C2079" s="19" t="n">
        <v>0.1460064584784</v>
      </c>
      <c r="D2079" s="19" t="n">
        <v>0.128516008599664</v>
      </c>
      <c r="E2079" s="19" t="n">
        <v>0.162664793342214</v>
      </c>
      <c r="F2079" s="19"/>
      <c r="G2079" s="19" t="n">
        <v>0</v>
      </c>
      <c r="H2079" s="19" t="n">
        <v>0.160889478352299</v>
      </c>
      <c r="I2079" s="19" t="n">
        <v>0.0558469789316726</v>
      </c>
      <c r="J2079" s="19" t="n">
        <v>0.179377443563401</v>
      </c>
      <c r="K2079" s="19" t="n">
        <v>0.164356661947459</v>
      </c>
      <c r="L2079" s="19" t="n">
        <v>0.23957684050169</v>
      </c>
      <c r="M2079" s="19"/>
      <c r="N2079" s="19" t="n">
        <v>0.125620898938174</v>
      </c>
      <c r="O2079" s="19" t="n">
        <v>0.137261174643272</v>
      </c>
      <c r="P2079" s="19" t="n">
        <v>0.23034211446116</v>
      </c>
      <c r="Q2079" s="19" t="n">
        <v>0.111835898493287</v>
      </c>
      <c r="R2079" s="19"/>
      <c r="S2079" s="19" t="n">
        <v>0.110731961577928</v>
      </c>
      <c r="T2079" s="19" t="n">
        <v>0.113133766129875</v>
      </c>
      <c r="U2079" s="19" t="n">
        <v>0.232032704668938</v>
      </c>
      <c r="V2079" s="19" t="n">
        <v>0.130233313830914</v>
      </c>
      <c r="W2079" s="19" t="n">
        <v>0</v>
      </c>
      <c r="X2079" s="19" t="n">
        <v>0.316086183863348</v>
      </c>
      <c r="Y2079" s="19" t="n">
        <v>0</v>
      </c>
      <c r="Z2079" s="19" t="n">
        <v>0</v>
      </c>
      <c r="AA2079" s="19" t="n">
        <v>0.213461515992665</v>
      </c>
      <c r="AB2079" s="19" t="n">
        <v>0.330768725015855</v>
      </c>
      <c r="AC2079" s="19" t="n">
        <v>0.182069384579724</v>
      </c>
      <c r="AD2079" s="19" t="n">
        <v>0</v>
      </c>
      <c r="AE2079" s="19"/>
      <c r="AF2079" s="19" t="n">
        <v>0.20216346330447</v>
      </c>
      <c r="AG2079" s="19" t="n">
        <v>0.139037241656842</v>
      </c>
      <c r="AH2079" s="19" t="n">
        <v>0.0949768027374636</v>
      </c>
      <c r="AI2079" s="19"/>
      <c r="AJ2079" s="19" t="n">
        <v>0.241073745686878</v>
      </c>
      <c r="AK2079" s="19" t="n">
        <v>0.114198191838281</v>
      </c>
      <c r="AL2079" s="19" t="n">
        <v>0.232654233981824</v>
      </c>
      <c r="AM2079" s="19" t="n">
        <v>0</v>
      </c>
      <c r="AN2079" s="19" t="n">
        <v>0.140880741084854</v>
      </c>
      <c r="AO2079" s="19"/>
      <c r="AP2079" s="19" t="n">
        <v>0.30693754536516</v>
      </c>
      <c r="AQ2079" s="19" t="n">
        <v>0.140853190047905</v>
      </c>
      <c r="AR2079" s="19" t="n">
        <v>0</v>
      </c>
      <c r="AS2079" s="19" t="n">
        <v>0.16551196018141</v>
      </c>
      <c r="AT2079" s="19" t="n">
        <v>0</v>
      </c>
      <c r="AU2079" s="19"/>
      <c r="AV2079" s="19" t="n">
        <v>0.0996742130158834</v>
      </c>
      <c r="AW2079" s="19" t="n">
        <v>0.293290375731842</v>
      </c>
      <c r="AX2079" s="19" t="n">
        <v>0.166179140918498</v>
      </c>
      <c r="AY2079" s="19" t="n">
        <v>0.171249640838867</v>
      </c>
      <c r="AZ2079" s="19" t="n">
        <v>0</v>
      </c>
      <c r="BA2079" s="19" t="n">
        <v>0</v>
      </c>
      <c r="BB2079" s="19"/>
      <c r="BC2079" s="19" t="n">
        <v>0.161103486394651</v>
      </c>
      <c r="BD2079" s="19" t="n">
        <v>0.047700163910924</v>
      </c>
      <c r="BE2079" s="19" t="n">
        <v>0.0665472063131968</v>
      </c>
      <c r="BF2079" s="19" t="n">
        <v>0.330300205162705</v>
      </c>
      <c r="BG2079" s="19" t="n">
        <v>0</v>
      </c>
    </row>
    <row r="2080">
      <c r="B2080" t="s">
        <v>689</v>
      </c>
      <c r="C2080" s="19" t="n">
        <v>0.142540520045866</v>
      </c>
      <c r="D2080" s="19" t="n">
        <v>0.172394926030485</v>
      </c>
      <c r="E2080" s="19" t="n">
        <v>0.104703337897096</v>
      </c>
      <c r="F2080" s="19"/>
      <c r="G2080" s="19" t="n">
        <v>0.21624277809886</v>
      </c>
      <c r="H2080" s="19" t="n">
        <v>0.207388996954561</v>
      </c>
      <c r="I2080" s="19" t="n">
        <v>0.217127914007494</v>
      </c>
      <c r="J2080" s="19" t="n">
        <v>0.0393313255783997</v>
      </c>
      <c r="K2080" s="19" t="n">
        <v>0.145266960638128</v>
      </c>
      <c r="L2080" s="19" t="n">
        <v>0.10068018776796</v>
      </c>
      <c r="M2080" s="19"/>
      <c r="N2080" s="19" t="n">
        <v>0.0945538988380804</v>
      </c>
      <c r="O2080" s="19" t="n">
        <v>0.142151310211655</v>
      </c>
      <c r="P2080" s="19" t="n">
        <v>0.0409045235093209</v>
      </c>
      <c r="Q2080" s="19" t="n">
        <v>0.257944726230579</v>
      </c>
      <c r="R2080" s="19"/>
      <c r="S2080" s="19" t="n">
        <v>0.220476335605557</v>
      </c>
      <c r="T2080" s="19" t="n">
        <v>0.0482693545214229</v>
      </c>
      <c r="U2080" s="19" t="n">
        <v>0.255253819302562</v>
      </c>
      <c r="V2080" s="19" t="n">
        <v>0.115062887731267</v>
      </c>
      <c r="W2080" s="19" t="n">
        <v>0</v>
      </c>
      <c r="X2080" s="19" t="n">
        <v>0</v>
      </c>
      <c r="Y2080" s="19" t="n">
        <v>0.103395128012211</v>
      </c>
      <c r="Z2080" s="19" t="n">
        <v>0</v>
      </c>
      <c r="AA2080" s="19" t="n">
        <v>0.1143107742295</v>
      </c>
      <c r="AB2080" s="19" t="n">
        <v>0.199545069311295</v>
      </c>
      <c r="AC2080" s="19" t="n">
        <v>0.266583172063304</v>
      </c>
      <c r="AD2080" s="19" t="n">
        <v>0.407179075224031</v>
      </c>
      <c r="AE2080" s="19"/>
      <c r="AF2080" s="19" t="n">
        <v>0.0819933515079645</v>
      </c>
      <c r="AG2080" s="19" t="n">
        <v>0.165170094766237</v>
      </c>
      <c r="AH2080" s="19" t="n">
        <v>0.196059697177897</v>
      </c>
      <c r="AI2080" s="19"/>
      <c r="AJ2080" s="19" t="n">
        <v>0.124253694492444</v>
      </c>
      <c r="AK2080" s="19" t="n">
        <v>0.149778049596141</v>
      </c>
      <c r="AL2080" s="19" t="n">
        <v>0</v>
      </c>
      <c r="AM2080" s="19" t="n">
        <v>0.221107367352739</v>
      </c>
      <c r="AN2080" s="19" t="n">
        <v>0.0823358997719234</v>
      </c>
      <c r="AO2080" s="19"/>
      <c r="AP2080" s="19" t="n">
        <v>0.0396386666008236</v>
      </c>
      <c r="AQ2080" s="19" t="n">
        <v>0.172514496305481</v>
      </c>
      <c r="AR2080" s="19" t="n">
        <v>0.440316806345095</v>
      </c>
      <c r="AS2080" s="19" t="n">
        <v>0.0933789808940178</v>
      </c>
      <c r="AT2080" s="19" t="n">
        <v>0</v>
      </c>
      <c r="AU2080" s="19"/>
      <c r="AV2080" s="19" t="n">
        <v>0.260973277914309</v>
      </c>
      <c r="AW2080" s="19" t="n">
        <v>0</v>
      </c>
      <c r="AX2080" s="19" t="n">
        <v>0.180858877292307</v>
      </c>
      <c r="AY2080" s="19" t="n">
        <v>0.111845449459109</v>
      </c>
      <c r="AZ2080" s="19" t="n">
        <v>0</v>
      </c>
      <c r="BA2080" s="19" t="n">
        <v>0.146584399484596</v>
      </c>
      <c r="BB2080" s="19"/>
      <c r="BC2080" s="19" t="n">
        <v>0.164245877966768</v>
      </c>
      <c r="BD2080" s="19" t="n">
        <v>0.136543022879542</v>
      </c>
      <c r="BE2080" s="19" t="n">
        <v>0.18110300521786</v>
      </c>
      <c r="BF2080" s="19" t="n">
        <v>0.185933017211397</v>
      </c>
      <c r="BG2080" s="19" t="n">
        <v>0</v>
      </c>
    </row>
    <row r="2081">
      <c r="B2081" t="s">
        <v>690</v>
      </c>
      <c r="C2081" s="19" t="n">
        <v>0.205509584632332</v>
      </c>
      <c r="D2081" s="19" t="n">
        <v>0.24491284249549</v>
      </c>
      <c r="E2081" s="19" t="n">
        <v>0.176243120568285</v>
      </c>
      <c r="F2081" s="19"/>
      <c r="G2081" s="19" t="n">
        <v>0.260578260344955</v>
      </c>
      <c r="H2081" s="19" t="n">
        <v>0.195025772151422</v>
      </c>
      <c r="I2081" s="19" t="n">
        <v>0.340724609169943</v>
      </c>
      <c r="J2081" s="19" t="n">
        <v>0.26607224599608</v>
      </c>
      <c r="K2081" s="19" t="n">
        <v>0.0538021954577668</v>
      </c>
      <c r="L2081" s="19" t="n">
        <v>0.124768459365109</v>
      </c>
      <c r="M2081" s="19"/>
      <c r="N2081" s="19" t="n">
        <v>0.482701256005045</v>
      </c>
      <c r="O2081" s="19" t="n">
        <v>0.149004893644543</v>
      </c>
      <c r="P2081" s="19" t="n">
        <v>0.0433296755278128</v>
      </c>
      <c r="Q2081" s="19" t="n">
        <v>0.142820659697157</v>
      </c>
      <c r="R2081" s="19"/>
      <c r="S2081" s="19" t="n">
        <v>0.263175446772917</v>
      </c>
      <c r="T2081" s="19" t="n">
        <v>0.170684037069305</v>
      </c>
      <c r="U2081" s="19" t="n">
        <v>0.27780192911592</v>
      </c>
      <c r="V2081" s="19" t="n">
        <v>0.159053916509682</v>
      </c>
      <c r="W2081" s="19" t="n">
        <v>0</v>
      </c>
      <c r="X2081" s="19" t="n">
        <v>0.381741817572336</v>
      </c>
      <c r="Y2081" s="19" t="n">
        <v>0.397133760976851</v>
      </c>
      <c r="Z2081" s="19" t="n">
        <v>0.224367449293221</v>
      </c>
      <c r="AA2081" s="19" t="n">
        <v>0.268312251165747</v>
      </c>
      <c r="AB2081" s="19" t="n">
        <v>0</v>
      </c>
      <c r="AC2081" s="19" t="n">
        <v>0.176946513078613</v>
      </c>
      <c r="AD2081" s="19" t="n">
        <v>0.317412596069418</v>
      </c>
      <c r="AE2081" s="19"/>
      <c r="AF2081" s="19" t="n">
        <v>0.114500513024065</v>
      </c>
      <c r="AG2081" s="19" t="n">
        <v>0.335743229435536</v>
      </c>
      <c r="AH2081" s="19" t="n">
        <v>0.119475680033417</v>
      </c>
      <c r="AI2081" s="19"/>
      <c r="AJ2081" s="19" t="n">
        <v>0.187702802561948</v>
      </c>
      <c r="AK2081" s="19" t="n">
        <v>0.240821460443557</v>
      </c>
      <c r="AL2081" s="19" t="n">
        <v>0.516686964596799</v>
      </c>
      <c r="AM2081" s="19" t="n">
        <v>0</v>
      </c>
      <c r="AN2081" s="19" t="n">
        <v>0.183908196064963</v>
      </c>
      <c r="AO2081" s="19"/>
      <c r="AP2081" s="19" t="n">
        <v>0.13018308326382</v>
      </c>
      <c r="AQ2081" s="19" t="n">
        <v>0.29425643487798</v>
      </c>
      <c r="AR2081" s="19" t="n">
        <v>0.4224327095829</v>
      </c>
      <c r="AS2081" s="19" t="n">
        <v>0.0812196269769256</v>
      </c>
      <c r="AT2081" s="19" t="n">
        <v>0.109275198671122</v>
      </c>
      <c r="AU2081" s="19"/>
      <c r="AV2081" s="19" t="n">
        <v>0.356008957312873</v>
      </c>
      <c r="AW2081" s="19" t="n">
        <v>0.147208649984556</v>
      </c>
      <c r="AX2081" s="19" t="n">
        <v>0.306016918471363</v>
      </c>
      <c r="AY2081" s="19" t="n">
        <v>0.0499515891219283</v>
      </c>
      <c r="AZ2081" s="19" t="n">
        <v>0.0695229977467569</v>
      </c>
      <c r="BA2081" s="19" t="n">
        <v>0.395798232410368</v>
      </c>
      <c r="BB2081" s="19"/>
      <c r="BC2081" s="19" t="n">
        <v>0.0848860150206892</v>
      </c>
      <c r="BD2081" s="19" t="n">
        <v>0.0957195055914542</v>
      </c>
      <c r="BE2081" s="19" t="n">
        <v>0.338935526022541</v>
      </c>
      <c r="BF2081" s="19" t="n">
        <v>0.140725081133727</v>
      </c>
      <c r="BG2081" s="19" t="n">
        <v>1</v>
      </c>
    </row>
    <row r="2082">
      <c r="B2082" t="s">
        <v>691</v>
      </c>
      <c r="C2082" s="19" t="n">
        <v>0.28239103676444</v>
      </c>
      <c r="D2082" s="19" t="n">
        <v>0.247271601729295</v>
      </c>
      <c r="E2082" s="19" t="n">
        <v>0.315673023059442</v>
      </c>
      <c r="F2082" s="19"/>
      <c r="G2082" s="19" t="n">
        <v>0.43159434573751</v>
      </c>
      <c r="H2082" s="19" t="n">
        <v>0.0652805134474248</v>
      </c>
      <c r="I2082" s="19" t="n">
        <v>0.289415188586923</v>
      </c>
      <c r="J2082" s="19" t="n">
        <v>0.242720609297244</v>
      </c>
      <c r="K2082" s="19" t="n">
        <v>0.234695022221781</v>
      </c>
      <c r="L2082" s="19" t="n">
        <v>0.416903524341245</v>
      </c>
      <c r="M2082" s="19"/>
      <c r="N2082" s="19" t="n">
        <v>0.200863434668989</v>
      </c>
      <c r="O2082" s="19" t="n">
        <v>0.313155880894485</v>
      </c>
      <c r="P2082" s="19" t="n">
        <v>0.366373728918615</v>
      </c>
      <c r="Q2082" s="19" t="n">
        <v>0.259673261409472</v>
      </c>
      <c r="R2082" s="19"/>
      <c r="S2082" s="19" t="n">
        <v>0.315588417516514</v>
      </c>
      <c r="T2082" s="19" t="n">
        <v>0.27509481388303</v>
      </c>
      <c r="U2082" s="19" t="n">
        <v>0.128128240372479</v>
      </c>
      <c r="V2082" s="19" t="n">
        <v>0.318431426975014</v>
      </c>
      <c r="W2082" s="19" t="n">
        <v>0.517353257978262</v>
      </c>
      <c r="X2082" s="19" t="n">
        <v>0.302171998564316</v>
      </c>
      <c r="Y2082" s="19" t="n">
        <v>0.387057895637003</v>
      </c>
      <c r="Z2082" s="19" t="n">
        <v>0.529402769122699</v>
      </c>
      <c r="AA2082" s="19" t="n">
        <v>0.196445718536785</v>
      </c>
      <c r="AB2082" s="19" t="n">
        <v>0.144586983988901</v>
      </c>
      <c r="AC2082" s="19" t="n">
        <v>0.374400930278359</v>
      </c>
      <c r="AD2082" s="19" t="n">
        <v>0</v>
      </c>
      <c r="AE2082" s="19"/>
      <c r="AF2082" s="19" t="n">
        <v>0.31937727453983</v>
      </c>
      <c r="AG2082" s="19" t="n">
        <v>0.196531095617402</v>
      </c>
      <c r="AH2082" s="19" t="n">
        <v>0.301156677309725</v>
      </c>
      <c r="AI2082" s="19"/>
      <c r="AJ2082" s="19" t="n">
        <v>0.293998302190965</v>
      </c>
      <c r="AK2082" s="19" t="n">
        <v>0.184435042580763</v>
      </c>
      <c r="AL2082" s="19" t="n">
        <v>0</v>
      </c>
      <c r="AM2082" s="19" t="n">
        <v>0.395420832149416</v>
      </c>
      <c r="AN2082" s="19" t="n">
        <v>0.291897328507932</v>
      </c>
      <c r="AO2082" s="19"/>
      <c r="AP2082" s="19" t="n">
        <v>0.447889789506248</v>
      </c>
      <c r="AQ2082" s="19" t="n">
        <v>0.183208658285738</v>
      </c>
      <c r="AR2082" s="19" t="n">
        <v>0</v>
      </c>
      <c r="AS2082" s="19" t="n">
        <v>0.500584333554622</v>
      </c>
      <c r="AT2082" s="19" t="n">
        <v>0.343757441636417</v>
      </c>
      <c r="AU2082" s="19"/>
      <c r="AV2082" s="19" t="n">
        <v>0.134362829822372</v>
      </c>
      <c r="AW2082" s="19" t="n">
        <v>0.352671513721543</v>
      </c>
      <c r="AX2082" s="19" t="n">
        <v>0.182873595557667</v>
      </c>
      <c r="AY2082" s="19" t="n">
        <v>0.459336618797998</v>
      </c>
      <c r="AZ2082" s="19" t="n">
        <v>0.481707146838057</v>
      </c>
      <c r="BA2082" s="19" t="n">
        <v>0.24473973657132</v>
      </c>
      <c r="BB2082" s="19"/>
      <c r="BC2082" s="19" t="n">
        <v>0.419410530674164</v>
      </c>
      <c r="BD2082" s="19" t="n">
        <v>0.442599484329874</v>
      </c>
      <c r="BE2082" s="19" t="n">
        <v>0.184953589332304</v>
      </c>
      <c r="BF2082" s="19" t="n">
        <v>0.204289869743533</v>
      </c>
      <c r="BG2082" s="19" t="n">
        <v>0</v>
      </c>
    </row>
    <row r="2083">
      <c r="B2083" t="s">
        <v>692</v>
      </c>
      <c r="C2083" s="19" t="n">
        <v>0.0398117519574484</v>
      </c>
      <c r="D2083" s="19" t="n">
        <v>0.047708685897457</v>
      </c>
      <c r="E2083" s="19" t="n">
        <v>0.0339251073867982</v>
      </c>
      <c r="F2083" s="19"/>
      <c r="G2083" s="19" t="n">
        <v>0</v>
      </c>
      <c r="H2083" s="19" t="n">
        <v>0.14907926080828</v>
      </c>
      <c r="I2083" s="19" t="n">
        <v>0</v>
      </c>
      <c r="J2083" s="19" t="n">
        <v>0.050045161693071</v>
      </c>
      <c r="K2083" s="19" t="n">
        <v>0.0640341638384301</v>
      </c>
      <c r="L2083" s="19" t="n">
        <v>0</v>
      </c>
      <c r="M2083" s="19"/>
      <c r="N2083" s="19" t="n">
        <v>0.0285945843830862</v>
      </c>
      <c r="O2083" s="19" t="n">
        <v>0.0738072248416498</v>
      </c>
      <c r="P2083" s="19" t="n">
        <v>0</v>
      </c>
      <c r="Q2083" s="19" t="n">
        <v>0.0424730244538643</v>
      </c>
      <c r="R2083" s="19"/>
      <c r="S2083" s="19" t="n">
        <v>0</v>
      </c>
      <c r="T2083" s="19" t="n">
        <v>0.0593579667716014</v>
      </c>
      <c r="U2083" s="19" t="n">
        <v>0</v>
      </c>
      <c r="V2083" s="19" t="n">
        <v>0</v>
      </c>
      <c r="W2083" s="19" t="n">
        <v>0.376541026136936</v>
      </c>
      <c r="X2083" s="19" t="n">
        <v>0</v>
      </c>
      <c r="Y2083" s="19" t="n">
        <v>0</v>
      </c>
      <c r="Z2083" s="19" t="n">
        <v>0</v>
      </c>
      <c r="AA2083" s="19" t="n">
        <v>0</v>
      </c>
      <c r="AB2083" s="19" t="n">
        <v>0.0614496328434775</v>
      </c>
      <c r="AC2083" s="19" t="n">
        <v>0</v>
      </c>
      <c r="AD2083" s="19" t="n">
        <v>0</v>
      </c>
      <c r="AE2083" s="19"/>
      <c r="AF2083" s="19" t="n">
        <v>0.0831740558511988</v>
      </c>
      <c r="AG2083" s="19" t="n">
        <v>0.019948358746942</v>
      </c>
      <c r="AH2083" s="19" t="n">
        <v>0</v>
      </c>
      <c r="AI2083" s="19"/>
      <c r="AJ2083" s="19" t="n">
        <v>0</v>
      </c>
      <c r="AK2083" s="19" t="n">
        <v>0.0890659858239511</v>
      </c>
      <c r="AL2083" s="19" t="n">
        <v>0</v>
      </c>
      <c r="AM2083" s="19" t="n">
        <v>0.220657481600374</v>
      </c>
      <c r="AN2083" s="19" t="n">
        <v>0</v>
      </c>
      <c r="AO2083" s="19"/>
      <c r="AP2083" s="19" t="n">
        <v>0</v>
      </c>
      <c r="AQ2083" s="19" t="n">
        <v>0.0701276131490119</v>
      </c>
      <c r="AR2083" s="19" t="n">
        <v>0</v>
      </c>
      <c r="AS2083" s="19" t="n">
        <v>0.086611014049198</v>
      </c>
      <c r="AT2083" s="19" t="n">
        <v>0</v>
      </c>
      <c r="AU2083" s="19"/>
      <c r="AV2083" s="19" t="n">
        <v>0.0798087852980944</v>
      </c>
      <c r="AW2083" s="19" t="n">
        <v>0</v>
      </c>
      <c r="AX2083" s="19" t="n">
        <v>0</v>
      </c>
      <c r="AY2083" s="19" t="n">
        <v>0.0600010324418267</v>
      </c>
      <c r="AZ2083" s="19" t="n">
        <v>0</v>
      </c>
      <c r="BA2083" s="19" t="n">
        <v>0</v>
      </c>
      <c r="BB2083" s="19"/>
      <c r="BC2083" s="19" t="n">
        <v>0.0505093787099035</v>
      </c>
      <c r="BD2083" s="19" t="n">
        <v>0.0539289014863231</v>
      </c>
      <c r="BE2083" s="19" t="n">
        <v>0.0215604558661975</v>
      </c>
      <c r="BF2083" s="19" t="n">
        <v>0</v>
      </c>
      <c r="BG2083" s="19" t="n">
        <v>0</v>
      </c>
    </row>
    <row r="2084">
      <c r="B2084" t="s">
        <v>598</v>
      </c>
      <c r="C2084" s="19" t="n">
        <v>0.042222602724568</v>
      </c>
      <c r="D2084" s="19" t="n">
        <v>0.0336564674280453</v>
      </c>
      <c r="E2084" s="19" t="n">
        <v>0.0499284595007446</v>
      </c>
      <c r="F2084" s="19"/>
      <c r="G2084" s="19" t="n">
        <v>0</v>
      </c>
      <c r="H2084" s="19" t="n">
        <v>0.0516584222977575</v>
      </c>
      <c r="I2084" s="19" t="n">
        <v>0</v>
      </c>
      <c r="J2084" s="19" t="n">
        <v>0.126441991858417</v>
      </c>
      <c r="K2084" s="19" t="n">
        <v>0.056394004562671</v>
      </c>
      <c r="L2084" s="19" t="n">
        <v>0</v>
      </c>
      <c r="M2084" s="19"/>
      <c r="N2084" s="19" t="n">
        <v>0.0269377524802289</v>
      </c>
      <c r="O2084" s="19" t="n">
        <v>0.0336345185335912</v>
      </c>
      <c r="P2084" s="19" t="n">
        <v>0.131366307946801</v>
      </c>
      <c r="Q2084" s="19" t="n">
        <v>0</v>
      </c>
      <c r="R2084" s="19"/>
      <c r="S2084" s="19" t="n">
        <v>0</v>
      </c>
      <c r="T2084" s="19" t="n">
        <v>0.0557408973896427</v>
      </c>
      <c r="U2084" s="19" t="n">
        <v>0.106783306540102</v>
      </c>
      <c r="V2084" s="19" t="n">
        <v>0</v>
      </c>
      <c r="W2084" s="19" t="n">
        <v>0.106105715884802</v>
      </c>
      <c r="X2084" s="19" t="n">
        <v>0</v>
      </c>
      <c r="Y2084" s="19" t="n">
        <v>0</v>
      </c>
      <c r="Z2084" s="19" t="n">
        <v>0.246229781584079</v>
      </c>
      <c r="AA2084" s="19" t="n">
        <v>0.111802205539765</v>
      </c>
      <c r="AB2084" s="19" t="n">
        <v>0</v>
      </c>
      <c r="AC2084" s="19" t="n">
        <v>0</v>
      </c>
      <c r="AD2084" s="19" t="n">
        <v>0</v>
      </c>
      <c r="AE2084" s="19"/>
      <c r="AF2084" s="19" t="n">
        <v>0.0573682558239395</v>
      </c>
      <c r="AG2084" s="19" t="n">
        <v>0.0286166970468095</v>
      </c>
      <c r="AH2084" s="19" t="n">
        <v>0.0500170435624788</v>
      </c>
      <c r="AI2084" s="19"/>
      <c r="AJ2084" s="19" t="n">
        <v>0.0499307702443754</v>
      </c>
      <c r="AK2084" s="19" t="n">
        <v>0</v>
      </c>
      <c r="AL2084" s="19" t="n">
        <v>0</v>
      </c>
      <c r="AM2084" s="19" t="n">
        <v>0</v>
      </c>
      <c r="AN2084" s="19" t="n">
        <v>0.138121908233801</v>
      </c>
      <c r="AO2084" s="19"/>
      <c r="AP2084" s="19" t="n">
        <v>0.0311877882459666</v>
      </c>
      <c r="AQ2084" s="19" t="n">
        <v>0</v>
      </c>
      <c r="AR2084" s="19" t="n">
        <v>0</v>
      </c>
      <c r="AS2084" s="19" t="n">
        <v>0.072694084343827</v>
      </c>
      <c r="AT2084" s="19" t="n">
        <v>0.180155234558184</v>
      </c>
      <c r="AU2084" s="19"/>
      <c r="AV2084" s="19" t="n">
        <v>0</v>
      </c>
      <c r="AW2084" s="19" t="n">
        <v>0.0352665806385066</v>
      </c>
      <c r="AX2084" s="19" t="n">
        <v>0</v>
      </c>
      <c r="AY2084" s="19" t="n">
        <v>0.0503598781393466</v>
      </c>
      <c r="AZ2084" s="19" t="n">
        <v>0.114618249324355</v>
      </c>
      <c r="BA2084" s="19" t="n">
        <v>0</v>
      </c>
      <c r="BB2084" s="19"/>
      <c r="BC2084" s="19" t="n">
        <v>0.0420450132893304</v>
      </c>
      <c r="BD2084" s="19" t="n">
        <v>0.0853345538032735</v>
      </c>
      <c r="BE2084" s="19" t="n">
        <v>0.0203111965434989</v>
      </c>
      <c r="BF2084" s="19" t="n">
        <v>0</v>
      </c>
      <c r="BG2084" s="19" t="n">
        <v>0</v>
      </c>
    </row>
    <row r="2085">
      <c r="B2085" t="s">
        <v>693</v>
      </c>
      <c r="C2085" s="19" t="n">
        <v>0.0538247783674944</v>
      </c>
      <c r="D2085" s="19" t="n">
        <v>0.020217351729102</v>
      </c>
      <c r="E2085" s="19" t="n">
        <v>0.0823282979988492</v>
      </c>
      <c r="F2085" s="19"/>
      <c r="G2085" s="19" t="n">
        <v>0.0915846158186753</v>
      </c>
      <c r="H2085" s="19" t="n">
        <v>0.0925732951034288</v>
      </c>
      <c r="I2085" s="19" t="n">
        <v>0.0429455316694047</v>
      </c>
      <c r="J2085" s="19" t="n">
        <v>0</v>
      </c>
      <c r="K2085" s="19" t="n">
        <v>0.0525841988591829</v>
      </c>
      <c r="L2085" s="19" t="n">
        <v>0.0785770368820334</v>
      </c>
      <c r="M2085" s="19"/>
      <c r="N2085" s="19" t="n">
        <v>0</v>
      </c>
      <c r="O2085" s="19" t="n">
        <v>0.0395817537977121</v>
      </c>
      <c r="P2085" s="19" t="n">
        <v>0.0886644465558345</v>
      </c>
      <c r="Q2085" s="19" t="n">
        <v>0.090153326142209</v>
      </c>
      <c r="R2085" s="19"/>
      <c r="S2085" s="19" t="n">
        <v>0.0476031755683829</v>
      </c>
      <c r="T2085" s="19" t="n">
        <v>0.103142433330368</v>
      </c>
      <c r="U2085" s="19" t="n">
        <v>0</v>
      </c>
      <c r="V2085" s="19" t="n">
        <v>0</v>
      </c>
      <c r="W2085" s="19" t="n">
        <v>0</v>
      </c>
      <c r="X2085" s="19" t="n">
        <v>0</v>
      </c>
      <c r="Y2085" s="19" t="n">
        <v>0.112413215373935</v>
      </c>
      <c r="Z2085" s="19" t="n">
        <v>0</v>
      </c>
      <c r="AA2085" s="19" t="n">
        <v>0</v>
      </c>
      <c r="AB2085" s="19" t="n">
        <v>0.103738854024118</v>
      </c>
      <c r="AC2085" s="19" t="n">
        <v>0</v>
      </c>
      <c r="AD2085" s="19" t="n">
        <v>0.275408328706552</v>
      </c>
      <c r="AE2085" s="19"/>
      <c r="AF2085" s="19" t="n">
        <v>0.0918868130779389</v>
      </c>
      <c r="AG2085" s="19" t="n">
        <v>0.0261972386003799</v>
      </c>
      <c r="AH2085" s="19" t="n">
        <v>0.043418104378465</v>
      </c>
      <c r="AI2085" s="19"/>
      <c r="AJ2085" s="19" t="n">
        <v>0.0299932827559421</v>
      </c>
      <c r="AK2085" s="19" t="n">
        <v>0.111665960924862</v>
      </c>
      <c r="AL2085" s="19" t="n">
        <v>0.250658801421377</v>
      </c>
      <c r="AM2085" s="19" t="n">
        <v>0</v>
      </c>
      <c r="AN2085" s="19" t="n">
        <v>0</v>
      </c>
      <c r="AO2085" s="19"/>
      <c r="AP2085" s="19" t="n">
        <v>0.0441631270179816</v>
      </c>
      <c r="AQ2085" s="19" t="n">
        <v>0.0879220864980934</v>
      </c>
      <c r="AR2085" s="19" t="n">
        <v>0.137250484072005</v>
      </c>
      <c r="AS2085" s="19" t="n">
        <v>0</v>
      </c>
      <c r="AT2085" s="19" t="n">
        <v>0</v>
      </c>
      <c r="AU2085" s="19"/>
      <c r="AV2085" s="19" t="n">
        <v>0.0403015512727143</v>
      </c>
      <c r="AW2085" s="19" t="n">
        <v>0.0499388564506392</v>
      </c>
      <c r="AX2085" s="19" t="n">
        <v>0.164071467760165</v>
      </c>
      <c r="AY2085" s="19" t="n">
        <v>0.0489109957056002</v>
      </c>
      <c r="AZ2085" s="19" t="n">
        <v>0.100778627964801</v>
      </c>
      <c r="BA2085" s="19" t="n">
        <v>0.104938943425666</v>
      </c>
      <c r="BB2085" s="19"/>
      <c r="BC2085" s="19" t="n">
        <v>0.0777996979444933</v>
      </c>
      <c r="BD2085" s="19" t="n">
        <v>0</v>
      </c>
      <c r="BE2085" s="19" t="n">
        <v>0.0871557619016831</v>
      </c>
      <c r="BF2085" s="19" t="n">
        <v>0.138751826748638</v>
      </c>
      <c r="BG2085" s="19" t="n">
        <v>0</v>
      </c>
    </row>
    <row r="2086">
      <c r="B2086" t="s">
        <v>100</v>
      </c>
      <c r="C2086" s="19" t="n">
        <v>0.08769326702945</v>
      </c>
      <c r="D2086" s="19" t="n">
        <v>0.105322116090461</v>
      </c>
      <c r="E2086" s="19" t="n">
        <v>0.0745338602465713</v>
      </c>
      <c r="F2086" s="19"/>
      <c r="G2086" s="19" t="n">
        <v>0</v>
      </c>
      <c r="H2086" s="19" t="n">
        <v>0.0781042608848272</v>
      </c>
      <c r="I2086" s="19" t="n">
        <v>0.0539397776345632</v>
      </c>
      <c r="J2086" s="19" t="n">
        <v>0.0960112220133869</v>
      </c>
      <c r="K2086" s="19" t="n">
        <v>0.228866792474581</v>
      </c>
      <c r="L2086" s="19" t="n">
        <v>0.0394939511419638</v>
      </c>
      <c r="M2086" s="19"/>
      <c r="N2086" s="19" t="n">
        <v>0.0407281746863964</v>
      </c>
      <c r="O2086" s="19" t="n">
        <v>0.111403243433092</v>
      </c>
      <c r="P2086" s="19" t="n">
        <v>0.0990192030804554</v>
      </c>
      <c r="Q2086" s="19" t="n">
        <v>0.0950991035734325</v>
      </c>
      <c r="R2086" s="19"/>
      <c r="S2086" s="19" t="n">
        <v>0.0424246629587011</v>
      </c>
      <c r="T2086" s="19" t="n">
        <v>0.174576730904755</v>
      </c>
      <c r="U2086" s="19" t="n">
        <v>0</v>
      </c>
      <c r="V2086" s="19" t="n">
        <v>0.277218454953123</v>
      </c>
      <c r="W2086" s="19" t="n">
        <v>0</v>
      </c>
      <c r="X2086" s="19" t="n">
        <v>0</v>
      </c>
      <c r="Y2086" s="19" t="n">
        <v>0</v>
      </c>
      <c r="Z2086" s="19" t="n">
        <v>0</v>
      </c>
      <c r="AA2086" s="19" t="n">
        <v>0.0956675345355363</v>
      </c>
      <c r="AB2086" s="19" t="n">
        <v>0.159910734816354</v>
      </c>
      <c r="AC2086" s="19" t="n">
        <v>0</v>
      </c>
      <c r="AD2086" s="19" t="n">
        <v>0</v>
      </c>
      <c r="AE2086" s="19"/>
      <c r="AF2086" s="19" t="n">
        <v>0.049536272870593</v>
      </c>
      <c r="AG2086" s="19" t="n">
        <v>0.0887560441298518</v>
      </c>
      <c r="AH2086" s="19" t="n">
        <v>0.194895994800554</v>
      </c>
      <c r="AI2086" s="19"/>
      <c r="AJ2086" s="19" t="n">
        <v>0.0730474020674482</v>
      </c>
      <c r="AK2086" s="19" t="n">
        <v>0.110035308792446</v>
      </c>
      <c r="AL2086" s="19" t="n">
        <v>0</v>
      </c>
      <c r="AM2086" s="19" t="n">
        <v>0.162814318897471</v>
      </c>
      <c r="AN2086" s="19" t="n">
        <v>0.162855926336527</v>
      </c>
      <c r="AO2086" s="19"/>
      <c r="AP2086" s="19" t="n">
        <v>0</v>
      </c>
      <c r="AQ2086" s="19" t="n">
        <v>0.051117520835791</v>
      </c>
      <c r="AR2086" s="19" t="n">
        <v>0</v>
      </c>
      <c r="AS2086" s="19" t="n">
        <v>0</v>
      </c>
      <c r="AT2086" s="19" t="n">
        <v>0.366812125134277</v>
      </c>
      <c r="AU2086" s="19"/>
      <c r="AV2086" s="19" t="n">
        <v>0.0288703853637539</v>
      </c>
      <c r="AW2086" s="19" t="n">
        <v>0.121624023472913</v>
      </c>
      <c r="AX2086" s="19" t="n">
        <v>0</v>
      </c>
      <c r="AY2086" s="19" t="n">
        <v>0.0483447954953245</v>
      </c>
      <c r="AZ2086" s="19" t="n">
        <v>0.23337297812603</v>
      </c>
      <c r="BA2086" s="19" t="n">
        <v>0.10793868810805</v>
      </c>
      <c r="BB2086" s="19"/>
      <c r="BC2086" s="19" t="n">
        <v>0</v>
      </c>
      <c r="BD2086" s="19" t="n">
        <v>0.138174367998609</v>
      </c>
      <c r="BE2086" s="19" t="n">
        <v>0.0994332588027182</v>
      </c>
      <c r="BF2086" s="19" t="n">
        <v>0</v>
      </c>
      <c r="BG2086" s="19" t="n">
        <v>0</v>
      </c>
    </row>
    <row r="2087">
      <c r="C2087" s="19"/>
      <c r="D2087" s="19"/>
      <c r="E2087" s="19"/>
      <c r="F2087" s="19"/>
      <c r="G2087" s="19"/>
      <c r="H2087" s="19"/>
      <c r="I2087" s="19"/>
      <c r="J2087" s="19"/>
      <c r="K2087" s="19"/>
      <c r="L2087" s="19"/>
      <c r="M2087" s="19"/>
      <c r="N2087" s="19"/>
      <c r="O2087" s="19"/>
      <c r="P2087" s="19"/>
      <c r="Q2087" s="19"/>
      <c r="R2087" s="19"/>
      <c r="S2087" s="19"/>
      <c r="T2087" s="19"/>
      <c r="U2087" s="19"/>
      <c r="V2087" s="19"/>
      <c r="W2087" s="19"/>
      <c r="X2087" s="19"/>
      <c r="Y2087" s="19"/>
      <c r="Z2087" s="19"/>
      <c r="AA2087" s="19"/>
      <c r="AB2087" s="19"/>
      <c r="AC2087" s="19"/>
      <c r="AD2087" s="19"/>
      <c r="AE2087" s="19"/>
      <c r="AF2087" s="19"/>
      <c r="AG2087" s="19"/>
      <c r="AH2087" s="19"/>
      <c r="AI2087" s="19"/>
      <c r="AJ2087" s="19"/>
      <c r="AK2087" s="19"/>
      <c r="AL2087" s="19"/>
      <c r="AM2087" s="19"/>
      <c r="AN2087" s="19"/>
      <c r="AO2087" s="19"/>
      <c r="AP2087" s="19"/>
      <c r="AQ2087" s="19"/>
      <c r="AR2087" s="19"/>
      <c r="AS2087" s="19"/>
      <c r="AT2087" s="19"/>
      <c r="AU2087" s="19"/>
      <c r="AV2087" s="19"/>
      <c r="AW2087" s="19"/>
      <c r="AX2087" s="19"/>
      <c r="AY2087" s="19"/>
      <c r="AZ2087" s="19"/>
      <c r="BA2087" s="19"/>
      <c r="BB2087" s="19"/>
      <c r="BC2087" s="19"/>
      <c r="BD2087" s="19"/>
      <c r="BE2087" s="19"/>
      <c r="BF2087" s="19"/>
      <c r="BG2087" s="19"/>
    </row>
    <row r="2088">
      <c r="B2088" s="7" t="s">
        <v>714</v>
      </c>
      <c r="C2088" s="19"/>
      <c r="D2088" s="19"/>
      <c r="E2088" s="19"/>
      <c r="F2088" s="19"/>
      <c r="G2088" s="19"/>
      <c r="H2088" s="19"/>
      <c r="I2088" s="19"/>
      <c r="J2088" s="19"/>
      <c r="K2088" s="19"/>
      <c r="L2088" s="19"/>
      <c r="M2088" s="19"/>
      <c r="N2088" s="19"/>
      <c r="O2088" s="19"/>
      <c r="P2088" s="19"/>
      <c r="Q2088" s="19"/>
      <c r="R2088" s="19"/>
      <c r="S2088" s="19"/>
      <c r="T2088" s="19"/>
      <c r="U2088" s="19"/>
      <c r="V2088" s="19"/>
      <c r="W2088" s="19"/>
      <c r="X2088" s="19"/>
      <c r="Y2088" s="19"/>
      <c r="Z2088" s="19"/>
      <c r="AA2088" s="19"/>
      <c r="AB2088" s="19"/>
      <c r="AC2088" s="19"/>
      <c r="AD2088" s="19"/>
      <c r="AE2088" s="19"/>
      <c r="AF2088" s="19"/>
      <c r="AG2088" s="19"/>
      <c r="AH2088" s="19"/>
      <c r="AI2088" s="19"/>
      <c r="AJ2088" s="19"/>
      <c r="AK2088" s="19"/>
      <c r="AL2088" s="19"/>
      <c r="AM2088" s="19"/>
      <c r="AN2088" s="19"/>
      <c r="AO2088" s="19"/>
      <c r="AP2088" s="19"/>
      <c r="AQ2088" s="19"/>
      <c r="AR2088" s="19"/>
      <c r="AS2088" s="19"/>
      <c r="AT2088" s="19"/>
      <c r="AU2088" s="19"/>
      <c r="AV2088" s="19"/>
      <c r="AW2088" s="19"/>
      <c r="AX2088" s="19"/>
      <c r="AY2088" s="19"/>
      <c r="AZ2088" s="19"/>
      <c r="BA2088" s="19"/>
      <c r="BB2088" s="19"/>
      <c r="BC2088" s="19"/>
      <c r="BD2088" s="19"/>
      <c r="BE2088" s="19"/>
      <c r="BF2088" s="19"/>
      <c r="BG2088" s="19"/>
    </row>
    <row r="2089">
      <c r="B2089" s="26" t="s">
        <v>331</v>
      </c>
      <c r="C2089" s="19"/>
      <c r="D2089" s="19"/>
      <c r="E2089" s="19"/>
      <c r="F2089" s="19"/>
      <c r="G2089" s="19"/>
      <c r="H2089" s="19"/>
      <c r="I2089" s="19"/>
      <c r="J2089" s="19"/>
      <c r="K2089" s="19"/>
      <c r="L2089" s="19"/>
      <c r="M2089" s="19"/>
      <c r="N2089" s="19"/>
      <c r="O2089" s="19"/>
      <c r="P2089" s="19"/>
      <c r="Q2089" s="19"/>
      <c r="R2089" s="19"/>
      <c r="S2089" s="19"/>
      <c r="T2089" s="19"/>
      <c r="U2089" s="19"/>
      <c r="V2089" s="19"/>
      <c r="W2089" s="19"/>
      <c r="X2089" s="19"/>
      <c r="Y2089" s="19"/>
      <c r="Z2089" s="19"/>
      <c r="AA2089" s="19"/>
      <c r="AB2089" s="19"/>
      <c r="AC2089" s="19"/>
      <c r="AD2089" s="19"/>
      <c r="AE2089" s="19"/>
      <c r="AF2089" s="19"/>
      <c r="AG2089" s="19"/>
      <c r="AH2089" s="19"/>
      <c r="AI2089" s="19"/>
      <c r="AJ2089" s="19"/>
      <c r="AK2089" s="19"/>
      <c r="AL2089" s="19"/>
      <c r="AM2089" s="19"/>
      <c r="AN2089" s="19"/>
      <c r="AO2089" s="19"/>
      <c r="AP2089" s="19"/>
      <c r="AQ2089" s="19"/>
      <c r="AR2089" s="19"/>
      <c r="AS2089" s="19"/>
      <c r="AT2089" s="19"/>
      <c r="AU2089" s="19"/>
      <c r="AV2089" s="19"/>
      <c r="AW2089" s="19"/>
      <c r="AX2089" s="19"/>
      <c r="AY2089" s="19"/>
      <c r="AZ2089" s="19"/>
      <c r="BA2089" s="19"/>
      <c r="BB2089" s="19"/>
      <c r="BC2089" s="19"/>
      <c r="BD2089" s="19"/>
      <c r="BE2089" s="19"/>
      <c r="BF2089" s="19"/>
      <c r="BG2089" s="19"/>
    </row>
    <row r="2090">
      <c r="B2090" t="s">
        <v>688</v>
      </c>
      <c r="C2090" s="19" t="n">
        <v>0.124197299904078</v>
      </c>
      <c r="D2090" s="19" t="n">
        <v>0.155476444060822</v>
      </c>
      <c r="E2090" s="19" t="n">
        <v>0.097039299661928</v>
      </c>
      <c r="F2090" s="19"/>
      <c r="G2090" s="19" t="n">
        <v>0.18183177511338</v>
      </c>
      <c r="H2090" s="19" t="n">
        <v>0.130469445025771</v>
      </c>
      <c r="I2090" s="19" t="n">
        <v>0.171198614525056</v>
      </c>
      <c r="J2090" s="19" t="n">
        <v>0.185911053920445</v>
      </c>
      <c r="K2090" s="19" t="n">
        <v>0</v>
      </c>
      <c r="L2090" s="19" t="n">
        <v>0.0427505278744159</v>
      </c>
      <c r="M2090" s="19"/>
      <c r="N2090" s="19" t="n">
        <v>0.194714161139444</v>
      </c>
      <c r="O2090" s="19" t="n">
        <v>0.0749977492634381</v>
      </c>
      <c r="P2090" s="19" t="n">
        <v>0.179589781703141</v>
      </c>
      <c r="Q2090" s="19" t="n">
        <v>0.0405923131297508</v>
      </c>
      <c r="R2090" s="19"/>
      <c r="S2090" s="19" t="n">
        <v>0.0812577386119977</v>
      </c>
      <c r="T2090" s="19" t="n">
        <v>0.242655548196657</v>
      </c>
      <c r="U2090" s="19" t="n">
        <v>0</v>
      </c>
      <c r="V2090" s="19" t="n">
        <v>0</v>
      </c>
      <c r="W2090" s="19" t="n">
        <v>0</v>
      </c>
      <c r="X2090" s="19" t="n">
        <v>0.256733017283076</v>
      </c>
      <c r="Y2090" s="19" t="n">
        <v>0</v>
      </c>
      <c r="Z2090" s="19" t="n">
        <v>0.149747099692973</v>
      </c>
      <c r="AA2090" s="19" t="n">
        <v>0.246469524088395</v>
      </c>
      <c r="AB2090" s="19" t="n">
        <v>0.211716605395278</v>
      </c>
      <c r="AC2090" s="19" t="n">
        <v>0</v>
      </c>
      <c r="AD2090" s="19" t="n">
        <v>0</v>
      </c>
      <c r="AE2090" s="19"/>
      <c r="AF2090" s="19" t="n">
        <v>0.0543038262763773</v>
      </c>
      <c r="AG2090" s="19" t="n">
        <v>0.211440231374242</v>
      </c>
      <c r="AH2090" s="19" t="n">
        <v>0.0644065652862468</v>
      </c>
      <c r="AI2090" s="19"/>
      <c r="AJ2090" s="19" t="n">
        <v>0.0351871377043649</v>
      </c>
      <c r="AK2090" s="19" t="n">
        <v>0.139035591088024</v>
      </c>
      <c r="AL2090" s="19" t="n">
        <v>0.316070067663757</v>
      </c>
      <c r="AM2090" s="19" t="n">
        <v>0</v>
      </c>
      <c r="AN2090" s="19" t="n">
        <v>0.0503449478986727</v>
      </c>
      <c r="AO2090" s="19"/>
      <c r="AP2090" s="19" t="n">
        <v>0.0646765837266356</v>
      </c>
      <c r="AQ2090" s="19" t="n">
        <v>0.144038913564446</v>
      </c>
      <c r="AR2090" s="19" t="n">
        <v>0.291182920779382</v>
      </c>
      <c r="AS2090" s="19" t="n">
        <v>0.191318319277491</v>
      </c>
      <c r="AT2090" s="19" t="n">
        <v>0.22780455178364</v>
      </c>
      <c r="AU2090" s="19"/>
      <c r="AV2090" s="19" t="n">
        <v>0.117833522892929</v>
      </c>
      <c r="AW2090" s="19" t="n">
        <v>0.0674835314067009</v>
      </c>
      <c r="AX2090" s="19" t="n">
        <v>0.271896582023557</v>
      </c>
      <c r="AY2090" s="19" t="n">
        <v>0.134971977210404</v>
      </c>
      <c r="AZ2090" s="19" t="n">
        <v>0.148866741141791</v>
      </c>
      <c r="BA2090" s="19" t="n">
        <v>0.112625195387766</v>
      </c>
      <c r="BB2090" s="19"/>
      <c r="BC2090" s="19" t="n">
        <v>0.113222345394239</v>
      </c>
      <c r="BD2090" s="19" t="n">
        <v>0.0824596604513505</v>
      </c>
      <c r="BE2090" s="19" t="n">
        <v>0.120095541171332</v>
      </c>
      <c r="BF2090" s="19" t="n">
        <v>0.125279855922885</v>
      </c>
      <c r="BG2090" s="19" t="n">
        <v>0</v>
      </c>
    </row>
    <row r="2091">
      <c r="B2091" t="s">
        <v>689</v>
      </c>
      <c r="C2091" s="19" t="n">
        <v>0.0785332161739433</v>
      </c>
      <c r="D2091" s="19" t="n">
        <v>0.118842692879633</v>
      </c>
      <c r="E2091" s="19" t="n">
        <v>0.0422485517633891</v>
      </c>
      <c r="F2091" s="19"/>
      <c r="G2091" s="19" t="n">
        <v>0.0679460719657845</v>
      </c>
      <c r="H2091" s="19" t="n">
        <v>0.121945043347655</v>
      </c>
      <c r="I2091" s="19" t="n">
        <v>0.0777411532662306</v>
      </c>
      <c r="J2091" s="19" t="n">
        <v>0.0411025605591175</v>
      </c>
      <c r="K2091" s="19" t="n">
        <v>0.16027499904412</v>
      </c>
      <c r="L2091" s="19" t="n">
        <v>0.0520205425444446</v>
      </c>
      <c r="M2091" s="19"/>
      <c r="N2091" s="19" t="n">
        <v>0.0803754585653619</v>
      </c>
      <c r="O2091" s="19" t="n">
        <v>0.173181906839048</v>
      </c>
      <c r="P2091" s="19" t="n">
        <v>0</v>
      </c>
      <c r="Q2091" s="19" t="n">
        <v>0.0733869287922116</v>
      </c>
      <c r="R2091" s="19"/>
      <c r="S2091" s="19" t="n">
        <v>0.144552674218687</v>
      </c>
      <c r="T2091" s="19" t="n">
        <v>0</v>
      </c>
      <c r="U2091" s="19" t="n">
        <v>0.305013470066648</v>
      </c>
      <c r="V2091" s="19" t="n">
        <v>0</v>
      </c>
      <c r="W2091" s="19" t="n">
        <v>0</v>
      </c>
      <c r="X2091" s="19" t="n">
        <v>0</v>
      </c>
      <c r="Y2091" s="19" t="n">
        <v>0.175079600951655</v>
      </c>
      <c r="Z2091" s="19" t="n">
        <v>0</v>
      </c>
      <c r="AA2091" s="19" t="n">
        <v>0.157600263507372</v>
      </c>
      <c r="AB2091" s="19" t="n">
        <v>0.125447947087104</v>
      </c>
      <c r="AC2091" s="19" t="n">
        <v>0.164589309138948</v>
      </c>
      <c r="AD2091" s="19" t="n">
        <v>0</v>
      </c>
      <c r="AE2091" s="19"/>
      <c r="AF2091" s="19" t="n">
        <v>0.0816984072302149</v>
      </c>
      <c r="AG2091" s="19" t="n">
        <v>0.0930762310749321</v>
      </c>
      <c r="AH2091" s="19" t="n">
        <v>0.0739791596552719</v>
      </c>
      <c r="AI2091" s="19"/>
      <c r="AJ2091" s="19" t="n">
        <v>0.114321974879016</v>
      </c>
      <c r="AK2091" s="19" t="n">
        <v>0.0826589354542314</v>
      </c>
      <c r="AL2091" s="19" t="n">
        <v>0.181236193024469</v>
      </c>
      <c r="AM2091" s="19" t="n">
        <v>0</v>
      </c>
      <c r="AN2091" s="19" t="n">
        <v>0.0578275975730003</v>
      </c>
      <c r="AO2091" s="19"/>
      <c r="AP2091" s="19" t="n">
        <v>0</v>
      </c>
      <c r="AQ2091" s="19" t="n">
        <v>0.136125615997926</v>
      </c>
      <c r="AR2091" s="19" t="n">
        <v>0.102295490326812</v>
      </c>
      <c r="AS2091" s="19" t="n">
        <v>0.0733579894197906</v>
      </c>
      <c r="AT2091" s="19" t="n">
        <v>0</v>
      </c>
      <c r="AU2091" s="19"/>
      <c r="AV2091" s="19" t="n">
        <v>0.108039862510105</v>
      </c>
      <c r="AW2091" s="19" t="n">
        <v>0.0741806195492194</v>
      </c>
      <c r="AX2091" s="19" t="n">
        <v>0.0866002207621692</v>
      </c>
      <c r="AY2091" s="19" t="n">
        <v>0.0720635704527682</v>
      </c>
      <c r="AZ2091" s="19" t="n">
        <v>0</v>
      </c>
      <c r="BA2091" s="19" t="n">
        <v>0</v>
      </c>
      <c r="BB2091" s="19"/>
      <c r="BC2091" s="19" t="n">
        <v>0.0505712877398541</v>
      </c>
      <c r="BD2091" s="19" t="n">
        <v>0.0497570735987961</v>
      </c>
      <c r="BE2091" s="19" t="n">
        <v>0.0450275724600256</v>
      </c>
      <c r="BF2091" s="19" t="n">
        <v>0.174278573634605</v>
      </c>
      <c r="BG2091" s="19" t="n">
        <v>0</v>
      </c>
    </row>
    <row r="2092">
      <c r="B2092" t="s">
        <v>690</v>
      </c>
      <c r="C2092" s="19" t="n">
        <v>0.17619086069066</v>
      </c>
      <c r="D2092" s="19" t="n">
        <v>0.163961295776346</v>
      </c>
      <c r="E2092" s="19" t="n">
        <v>0.190354928950709</v>
      </c>
      <c r="F2092" s="19"/>
      <c r="G2092" s="19" t="n">
        <v>0.167329472564435</v>
      </c>
      <c r="H2092" s="19" t="n">
        <v>0.289753843853661</v>
      </c>
      <c r="I2092" s="19" t="n">
        <v>0.0724067923411569</v>
      </c>
      <c r="J2092" s="19" t="n">
        <v>0.152416232953177</v>
      </c>
      <c r="K2092" s="19" t="n">
        <v>0.273950825457438</v>
      </c>
      <c r="L2092" s="19" t="n">
        <v>0.149845776550742</v>
      </c>
      <c r="M2092" s="19"/>
      <c r="N2092" s="19" t="n">
        <v>0.133663253030227</v>
      </c>
      <c r="O2092" s="19" t="n">
        <v>0.169927755791137</v>
      </c>
      <c r="P2092" s="19" t="n">
        <v>0.140732334553291</v>
      </c>
      <c r="Q2092" s="19" t="n">
        <v>0.250177871012954</v>
      </c>
      <c r="R2092" s="19"/>
      <c r="S2092" s="19" t="n">
        <v>0.19148432533226</v>
      </c>
      <c r="T2092" s="19" t="n">
        <v>0.143577043533272</v>
      </c>
      <c r="U2092" s="19" t="n">
        <v>0</v>
      </c>
      <c r="V2092" s="19" t="n">
        <v>0.372933023786809</v>
      </c>
      <c r="W2092" s="19" t="n">
        <v>0.467505571424959</v>
      </c>
      <c r="X2092" s="19" t="n">
        <v>0.120826893334762</v>
      </c>
      <c r="Y2092" s="19" t="n">
        <v>0.177220446641263</v>
      </c>
      <c r="Z2092" s="19" t="n">
        <v>0.190844480779417</v>
      </c>
      <c r="AA2092" s="19" t="n">
        <v>0.0841237208749996</v>
      </c>
      <c r="AB2092" s="19" t="n">
        <v>0.11744493652159</v>
      </c>
      <c r="AC2092" s="19" t="n">
        <v>0</v>
      </c>
      <c r="AD2092" s="19" t="n">
        <v>0.330724820735328</v>
      </c>
      <c r="AE2092" s="19"/>
      <c r="AF2092" s="19" t="n">
        <v>0.185650549445159</v>
      </c>
      <c r="AG2092" s="19" t="n">
        <v>0.171910289941462</v>
      </c>
      <c r="AH2092" s="19" t="n">
        <v>0.135412297498623</v>
      </c>
      <c r="AI2092" s="19"/>
      <c r="AJ2092" s="19" t="n">
        <v>0.234052890917634</v>
      </c>
      <c r="AK2092" s="19" t="n">
        <v>0.195968768811649</v>
      </c>
      <c r="AL2092" s="19" t="n">
        <v>0.0918425878529532</v>
      </c>
      <c r="AM2092" s="19" t="n">
        <v>0</v>
      </c>
      <c r="AN2092" s="19" t="n">
        <v>0.0421877720790056</v>
      </c>
      <c r="AO2092" s="19"/>
      <c r="AP2092" s="19" t="n">
        <v>0.195047790032375</v>
      </c>
      <c r="AQ2092" s="19" t="n">
        <v>0.146488764037184</v>
      </c>
      <c r="AR2092" s="19" t="n">
        <v>0.233769173729425</v>
      </c>
      <c r="AS2092" s="19" t="n">
        <v>0.0647278881766248</v>
      </c>
      <c r="AT2092" s="19" t="n">
        <v>0</v>
      </c>
      <c r="AU2092" s="19"/>
      <c r="AV2092" s="19" t="n">
        <v>0.226098692054711</v>
      </c>
      <c r="AW2092" s="19" t="n">
        <v>0.22710439651708</v>
      </c>
      <c r="AX2092" s="19" t="n">
        <v>0.197901803761646</v>
      </c>
      <c r="AY2092" s="19" t="n">
        <v>0.118164039541639</v>
      </c>
      <c r="AZ2092" s="19" t="n">
        <v>0</v>
      </c>
      <c r="BA2092" s="19" t="n">
        <v>0</v>
      </c>
      <c r="BB2092" s="19"/>
      <c r="BC2092" s="19" t="n">
        <v>0.301373695201496</v>
      </c>
      <c r="BD2092" s="19" t="n">
        <v>0.0510719488910908</v>
      </c>
      <c r="BE2092" s="19" t="n">
        <v>0.172272097824285</v>
      </c>
      <c r="BF2092" s="19" t="n">
        <v>0.221353527394048</v>
      </c>
      <c r="BG2092" s="19" t="n">
        <v>1</v>
      </c>
    </row>
    <row r="2093">
      <c r="B2093" t="s">
        <v>691</v>
      </c>
      <c r="C2093" s="19" t="n">
        <v>0.243896100866652</v>
      </c>
      <c r="D2093" s="19" t="n">
        <v>0.224344943495835</v>
      </c>
      <c r="E2093" s="19" t="n">
        <v>0.265943920984762</v>
      </c>
      <c r="F2093" s="19"/>
      <c r="G2093" s="19" t="n">
        <v>0.183528139154903</v>
      </c>
      <c r="H2093" s="19" t="n">
        <v>0.144781090686997</v>
      </c>
      <c r="I2093" s="19" t="n">
        <v>0.280822370661431</v>
      </c>
      <c r="J2093" s="19" t="n">
        <v>0.241918461980152</v>
      </c>
      <c r="K2093" s="19" t="n">
        <v>0.0969859363334435</v>
      </c>
      <c r="L2093" s="19" t="n">
        <v>0.421380972768506</v>
      </c>
      <c r="M2093" s="19"/>
      <c r="N2093" s="19" t="n">
        <v>0.204179110554479</v>
      </c>
      <c r="O2093" s="19" t="n">
        <v>0.173511417353893</v>
      </c>
      <c r="P2093" s="19" t="n">
        <v>0.410283415325529</v>
      </c>
      <c r="Q2093" s="19" t="n">
        <v>0.212773684693671</v>
      </c>
      <c r="R2093" s="19"/>
      <c r="S2093" s="19" t="n">
        <v>0.0789748306820623</v>
      </c>
      <c r="T2093" s="19" t="n">
        <v>0.231125226115991</v>
      </c>
      <c r="U2093" s="19" t="n">
        <v>0.254803636290357</v>
      </c>
      <c r="V2093" s="19" t="n">
        <v>0.445198056044694</v>
      </c>
      <c r="W2093" s="19" t="n">
        <v>0.350373713017682</v>
      </c>
      <c r="X2093" s="19" t="n">
        <v>0.253539200454998</v>
      </c>
      <c r="Y2093" s="19" t="n">
        <v>0.295352065742104</v>
      </c>
      <c r="Z2093" s="19" t="n">
        <v>0.326054458344552</v>
      </c>
      <c r="AA2093" s="19" t="n">
        <v>0.0879973856945729</v>
      </c>
      <c r="AB2093" s="19" t="n">
        <v>0.20049390502801</v>
      </c>
      <c r="AC2093" s="19" t="n">
        <v>0.226609738338379</v>
      </c>
      <c r="AD2093" s="19" t="n">
        <v>0</v>
      </c>
      <c r="AE2093" s="19"/>
      <c r="AF2093" s="19" t="n">
        <v>0.294116722874602</v>
      </c>
      <c r="AG2093" s="19" t="n">
        <v>0.167366655412533</v>
      </c>
      <c r="AH2093" s="19" t="n">
        <v>0.329903545474084</v>
      </c>
      <c r="AI2093" s="19"/>
      <c r="AJ2093" s="19" t="n">
        <v>0.261557401949312</v>
      </c>
      <c r="AK2093" s="19" t="n">
        <v>0.191056941829998</v>
      </c>
      <c r="AL2093" s="19" t="n">
        <v>0.165837448025444</v>
      </c>
      <c r="AM2093" s="19" t="n">
        <v>0</v>
      </c>
      <c r="AN2093" s="19" t="n">
        <v>0.341302299547264</v>
      </c>
      <c r="AO2093" s="19"/>
      <c r="AP2093" s="19" t="n">
        <v>0.252225151076679</v>
      </c>
      <c r="AQ2093" s="19" t="n">
        <v>0.318395753639316</v>
      </c>
      <c r="AR2093" s="19" t="n">
        <v>0</v>
      </c>
      <c r="AS2093" s="19" t="n">
        <v>0.276740444493858</v>
      </c>
      <c r="AT2093" s="19" t="n">
        <v>0.173647487743704</v>
      </c>
      <c r="AU2093" s="19"/>
      <c r="AV2093" s="19" t="n">
        <v>0.250884908834408</v>
      </c>
      <c r="AW2093" s="19" t="n">
        <v>0.182040160239355</v>
      </c>
      <c r="AX2093" s="19" t="n">
        <v>0.198104667309123</v>
      </c>
      <c r="AY2093" s="19" t="n">
        <v>0.298417704705278</v>
      </c>
      <c r="AZ2093" s="19" t="n">
        <v>0.295499845150093</v>
      </c>
      <c r="BA2093" s="19" t="n">
        <v>0.370721382288823</v>
      </c>
      <c r="BB2093" s="19"/>
      <c r="BC2093" s="19" t="n">
        <v>0.236318518017699</v>
      </c>
      <c r="BD2093" s="19" t="n">
        <v>0.34499032985735</v>
      </c>
      <c r="BE2093" s="19" t="n">
        <v>0.21409945725634</v>
      </c>
      <c r="BF2093" s="19" t="n">
        <v>0.257035514030185</v>
      </c>
      <c r="BG2093" s="19" t="n">
        <v>0</v>
      </c>
    </row>
    <row r="2094">
      <c r="B2094" t="s">
        <v>692</v>
      </c>
      <c r="C2094" s="19" t="n">
        <v>0.0665134251705621</v>
      </c>
      <c r="D2094" s="19" t="n">
        <v>0.0384148854966444</v>
      </c>
      <c r="E2094" s="19" t="n">
        <v>0.0937194088516502</v>
      </c>
      <c r="F2094" s="19"/>
      <c r="G2094" s="19" t="n">
        <v>0</v>
      </c>
      <c r="H2094" s="19" t="n">
        <v>0</v>
      </c>
      <c r="I2094" s="19" t="n">
        <v>0.0724067923411569</v>
      </c>
      <c r="J2094" s="19" t="n">
        <v>0.12306678240217</v>
      </c>
      <c r="K2094" s="19" t="n">
        <v>0.0624767699893598</v>
      </c>
      <c r="L2094" s="19" t="n">
        <v>0.0926861638642478</v>
      </c>
      <c r="M2094" s="19"/>
      <c r="N2094" s="19" t="n">
        <v>0.121450575358619</v>
      </c>
      <c r="O2094" s="19" t="n">
        <v>0</v>
      </c>
      <c r="P2094" s="19" t="n">
        <v>0.0447201272861514</v>
      </c>
      <c r="Q2094" s="19" t="n">
        <v>0.064296499916664</v>
      </c>
      <c r="R2094" s="19"/>
      <c r="S2094" s="19" t="n">
        <v>0</v>
      </c>
      <c r="T2094" s="19" t="n">
        <v>0.107972410632721</v>
      </c>
      <c r="U2094" s="19" t="n">
        <v>0.259174765499204</v>
      </c>
      <c r="V2094" s="19" t="n">
        <v>0</v>
      </c>
      <c r="W2094" s="19" t="n">
        <v>0</v>
      </c>
      <c r="X2094" s="19" t="n">
        <v>0.118136478125773</v>
      </c>
      <c r="Y2094" s="19" t="n">
        <v>0</v>
      </c>
      <c r="Z2094" s="19" t="n">
        <v>0.190844480779417</v>
      </c>
      <c r="AA2094" s="19" t="n">
        <v>0</v>
      </c>
      <c r="AB2094" s="19" t="n">
        <v>0</v>
      </c>
      <c r="AC2094" s="19" t="n">
        <v>0.106168371666855</v>
      </c>
      <c r="AD2094" s="19" t="n">
        <v>0</v>
      </c>
      <c r="AE2094" s="19"/>
      <c r="AF2094" s="19" t="n">
        <v>0.101403901737342</v>
      </c>
      <c r="AG2094" s="19" t="n">
        <v>0.0720444545234083</v>
      </c>
      <c r="AH2094" s="19" t="n">
        <v>0</v>
      </c>
      <c r="AI2094" s="19"/>
      <c r="AJ2094" s="19" t="n">
        <v>0.0847484727979229</v>
      </c>
      <c r="AK2094" s="19" t="n">
        <v>0.0924574688234483</v>
      </c>
      <c r="AL2094" s="19" t="n">
        <v>0.144261328753359</v>
      </c>
      <c r="AM2094" s="19" t="n">
        <v>0</v>
      </c>
      <c r="AN2094" s="19" t="n">
        <v>0.0475626628918443</v>
      </c>
      <c r="AO2094" s="19"/>
      <c r="AP2094" s="19" t="n">
        <v>0.0729166390447282</v>
      </c>
      <c r="AQ2094" s="19" t="n">
        <v>0.0852492330690239</v>
      </c>
      <c r="AR2094" s="19" t="n">
        <v>0.16696912470231</v>
      </c>
      <c r="AS2094" s="19" t="n">
        <v>0.0723836642457853</v>
      </c>
      <c r="AT2094" s="19" t="n">
        <v>0</v>
      </c>
      <c r="AU2094" s="19"/>
      <c r="AV2094" s="19" t="n">
        <v>0.0863496064478052</v>
      </c>
      <c r="AW2094" s="19" t="n">
        <v>0.0760812030802969</v>
      </c>
      <c r="AX2094" s="19" t="n">
        <v>0.141350933589458</v>
      </c>
      <c r="AY2094" s="19" t="n">
        <v>0</v>
      </c>
      <c r="AZ2094" s="19" t="n">
        <v>0</v>
      </c>
      <c r="BA2094" s="19" t="n">
        <v>0.204221007094559</v>
      </c>
      <c r="BB2094" s="19"/>
      <c r="BC2094" s="19" t="n">
        <v>0.0557886156850207</v>
      </c>
      <c r="BD2094" s="19" t="n">
        <v>0.0373363575450103</v>
      </c>
      <c r="BE2094" s="19" t="n">
        <v>0.0909712799577595</v>
      </c>
      <c r="BF2094" s="19" t="n">
        <v>0.0572493705208087</v>
      </c>
      <c r="BG2094" s="19" t="n">
        <v>0</v>
      </c>
    </row>
    <row r="2095">
      <c r="B2095" t="s">
        <v>598</v>
      </c>
      <c r="C2095" s="19" t="n">
        <v>0.0604951099018836</v>
      </c>
      <c r="D2095" s="19" t="n">
        <v>0.0656183126804401</v>
      </c>
      <c r="E2095" s="19" t="n">
        <v>0.056680385351408</v>
      </c>
      <c r="F2095" s="19"/>
      <c r="G2095" s="19" t="n">
        <v>0.0605954686890244</v>
      </c>
      <c r="H2095" s="19" t="n">
        <v>0.0772483985758515</v>
      </c>
      <c r="I2095" s="19" t="n">
        <v>0.0761549896405344</v>
      </c>
      <c r="J2095" s="19" t="n">
        <v>0.0422872781407513</v>
      </c>
      <c r="K2095" s="19" t="n">
        <v>0.0767710486302744</v>
      </c>
      <c r="L2095" s="19" t="n">
        <v>0.0489209572436358</v>
      </c>
      <c r="M2095" s="19"/>
      <c r="N2095" s="19" t="n">
        <v>0.0362725076965198</v>
      </c>
      <c r="O2095" s="19" t="n">
        <v>0.109630931388168</v>
      </c>
      <c r="P2095" s="19" t="n">
        <v>0.0430600513988664</v>
      </c>
      <c r="Q2095" s="19" t="n">
        <v>0.0682474984331591</v>
      </c>
      <c r="R2095" s="19"/>
      <c r="S2095" s="19" t="n">
        <v>0.244698011559361</v>
      </c>
      <c r="T2095" s="19" t="n">
        <v>0</v>
      </c>
      <c r="U2095" s="19" t="n">
        <v>0</v>
      </c>
      <c r="V2095" s="19" t="n">
        <v>0</v>
      </c>
      <c r="W2095" s="19" t="n">
        <v>0</v>
      </c>
      <c r="X2095" s="19" t="n">
        <v>0</v>
      </c>
      <c r="Y2095" s="19" t="n">
        <v>0.199510848287146</v>
      </c>
      <c r="Z2095" s="19" t="n">
        <v>0</v>
      </c>
      <c r="AA2095" s="19" t="n">
        <v>0.111900216422477</v>
      </c>
      <c r="AB2095" s="19" t="n">
        <v>0.11744493652159</v>
      </c>
      <c r="AC2095" s="19" t="n">
        <v>0</v>
      </c>
      <c r="AD2095" s="19" t="n">
        <v>0.350379600390664</v>
      </c>
      <c r="AE2095" s="19"/>
      <c r="AF2095" s="19" t="n">
        <v>0.0781030952943514</v>
      </c>
      <c r="AG2095" s="19" t="n">
        <v>0.0511792931661544</v>
      </c>
      <c r="AH2095" s="19" t="n">
        <v>0.0717915429821407</v>
      </c>
      <c r="AI2095" s="19"/>
      <c r="AJ2095" s="19" t="n">
        <v>0.0791284814781602</v>
      </c>
      <c r="AK2095" s="19" t="n">
        <v>0.153561333655755</v>
      </c>
      <c r="AL2095" s="19" t="n">
        <v>0</v>
      </c>
      <c r="AM2095" s="19" t="n">
        <v>0</v>
      </c>
      <c r="AN2095" s="19" t="n">
        <v>0</v>
      </c>
      <c r="AO2095" s="19"/>
      <c r="AP2095" s="19" t="n">
        <v>0.0788844875634661</v>
      </c>
      <c r="AQ2095" s="19" t="n">
        <v>0.0911137290345738</v>
      </c>
      <c r="AR2095" s="19" t="n">
        <v>0</v>
      </c>
      <c r="AS2095" s="19" t="n">
        <v>0.0581460018889868</v>
      </c>
      <c r="AT2095" s="19" t="n">
        <v>0</v>
      </c>
      <c r="AU2095" s="19"/>
      <c r="AV2095" s="19" t="n">
        <v>0.0652669935840237</v>
      </c>
      <c r="AW2095" s="19" t="n">
        <v>0.082308054743441</v>
      </c>
      <c r="AX2095" s="19" t="n">
        <v>0</v>
      </c>
      <c r="AY2095" s="19" t="n">
        <v>0</v>
      </c>
      <c r="AZ2095" s="19" t="n">
        <v>0.164491605544171</v>
      </c>
      <c r="BA2095" s="19" t="n">
        <v>0</v>
      </c>
      <c r="BB2095" s="19"/>
      <c r="BC2095" s="19" t="n">
        <v>0</v>
      </c>
      <c r="BD2095" s="19" t="n">
        <v>0.0945653413537784</v>
      </c>
      <c r="BE2095" s="19" t="n">
        <v>0.121078258526488</v>
      </c>
      <c r="BF2095" s="19" t="n">
        <v>0</v>
      </c>
      <c r="BG2095" s="19" t="n">
        <v>0</v>
      </c>
    </row>
    <row r="2096">
      <c r="B2096" t="s">
        <v>693</v>
      </c>
      <c r="C2096" s="19" t="n">
        <v>0.0726272330628647</v>
      </c>
      <c r="D2096" s="19" t="n">
        <v>0.113413677268538</v>
      </c>
      <c r="E2096" s="19" t="n">
        <v>0.0200287525579347</v>
      </c>
      <c r="F2096" s="19"/>
      <c r="G2096" s="19" t="n">
        <v>0</v>
      </c>
      <c r="H2096" s="19" t="n">
        <v>0</v>
      </c>
      <c r="I2096" s="19" t="n">
        <v>0.0763099568979853</v>
      </c>
      <c r="J2096" s="19" t="n">
        <v>0.0530138607310118</v>
      </c>
      <c r="K2096" s="19" t="n">
        <v>0.245596886432066</v>
      </c>
      <c r="L2096" s="19" t="n">
        <v>0.0943391763855528</v>
      </c>
      <c r="M2096" s="19"/>
      <c r="N2096" s="19" t="n">
        <v>0.0646936068591672</v>
      </c>
      <c r="O2096" s="19" t="n">
        <v>0.181270473405392</v>
      </c>
      <c r="P2096" s="19" t="n">
        <v>0.0928307005108917</v>
      </c>
      <c r="Q2096" s="19" t="n">
        <v>0</v>
      </c>
      <c r="R2096" s="19"/>
      <c r="S2096" s="19" t="n">
        <v>0</v>
      </c>
      <c r="T2096" s="19" t="n">
        <v>0</v>
      </c>
      <c r="U2096" s="19" t="n">
        <v>0</v>
      </c>
      <c r="V2096" s="19" t="n">
        <v>0.181868920168497</v>
      </c>
      <c r="W2096" s="19" t="n">
        <v>0</v>
      </c>
      <c r="X2096" s="19" t="n">
        <v>0</v>
      </c>
      <c r="Y2096" s="19" t="n">
        <v>0</v>
      </c>
      <c r="Z2096" s="19" t="n">
        <v>0.142509480403642</v>
      </c>
      <c r="AA2096" s="19" t="n">
        <v>0.116925052825084</v>
      </c>
      <c r="AB2096" s="19" t="n">
        <v>0</v>
      </c>
      <c r="AC2096" s="19" t="n">
        <v>0.286294029942742</v>
      </c>
      <c r="AD2096" s="19" t="n">
        <v>0.318895578874008</v>
      </c>
      <c r="AE2096" s="19"/>
      <c r="AF2096" s="19" t="n">
        <v>0.0801611088308933</v>
      </c>
      <c r="AG2096" s="19" t="n">
        <v>0.0756877818214384</v>
      </c>
      <c r="AH2096" s="19" t="n">
        <v>0.0835477718985427</v>
      </c>
      <c r="AI2096" s="19"/>
      <c r="AJ2096" s="19" t="n">
        <v>0.0403373052906317</v>
      </c>
      <c r="AK2096" s="19" t="n">
        <v>0.0575700537310439</v>
      </c>
      <c r="AL2096" s="19" t="n">
        <v>0</v>
      </c>
      <c r="AM2096" s="19" t="n">
        <v>0.478853249863564</v>
      </c>
      <c r="AN2096" s="19" t="n">
        <v>0.116472311773244</v>
      </c>
      <c r="AO2096" s="19"/>
      <c r="AP2096" s="19" t="n">
        <v>0</v>
      </c>
      <c r="AQ2096" s="19" t="n">
        <v>0.034158483462478</v>
      </c>
      <c r="AR2096" s="19" t="n">
        <v>0.0827623002032959</v>
      </c>
      <c r="AS2096" s="19" t="n">
        <v>0.127602178594472</v>
      </c>
      <c r="AT2096" s="19" t="n">
        <v>0.314303108744437</v>
      </c>
      <c r="AU2096" s="19"/>
      <c r="AV2096" s="19" t="n">
        <v>0.0345993916619831</v>
      </c>
      <c r="AW2096" s="19" t="n">
        <v>0</v>
      </c>
      <c r="AX2096" s="19" t="n">
        <v>0</v>
      </c>
      <c r="AY2096" s="19" t="n">
        <v>0.125350608158689</v>
      </c>
      <c r="AZ2096" s="19" t="n">
        <v>0.20539220644703</v>
      </c>
      <c r="BA2096" s="19" t="n">
        <v>0.143946049447103</v>
      </c>
      <c r="BB2096" s="19"/>
      <c r="BC2096" s="19" t="n">
        <v>0</v>
      </c>
      <c r="BD2096" s="19" t="n">
        <v>0.0554077921311511</v>
      </c>
      <c r="BE2096" s="19" t="n">
        <v>0.0909247861114278</v>
      </c>
      <c r="BF2096" s="19" t="n">
        <v>0.164803158497469</v>
      </c>
      <c r="BG2096" s="19" t="n">
        <v>0</v>
      </c>
    </row>
    <row r="2097">
      <c r="B2097" t="s">
        <v>100</v>
      </c>
      <c r="C2097" s="19" t="n">
        <v>0.177546754229356</v>
      </c>
      <c r="D2097" s="19" t="n">
        <v>0.119927748341741</v>
      </c>
      <c r="E2097" s="19" t="n">
        <v>0.233984751878219</v>
      </c>
      <c r="F2097" s="19"/>
      <c r="G2097" s="19" t="n">
        <v>0.338769072512474</v>
      </c>
      <c r="H2097" s="19" t="n">
        <v>0.235802178510064</v>
      </c>
      <c r="I2097" s="19" t="n">
        <v>0.172959330326449</v>
      </c>
      <c r="J2097" s="19" t="n">
        <v>0.160283769313175</v>
      </c>
      <c r="K2097" s="19" t="n">
        <v>0.0839435341132981</v>
      </c>
      <c r="L2097" s="19" t="n">
        <v>0.0980558827684548</v>
      </c>
      <c r="M2097" s="19"/>
      <c r="N2097" s="19" t="n">
        <v>0.164651326796183</v>
      </c>
      <c r="O2097" s="19" t="n">
        <v>0.117479765958925</v>
      </c>
      <c r="P2097" s="19" t="n">
        <v>0.0887835892221302</v>
      </c>
      <c r="Q2097" s="19" t="n">
        <v>0.290525204021589</v>
      </c>
      <c r="R2097" s="19"/>
      <c r="S2097" s="19" t="n">
        <v>0.259032419595632</v>
      </c>
      <c r="T2097" s="19" t="n">
        <v>0.27466977152136</v>
      </c>
      <c r="U2097" s="19" t="n">
        <v>0.181008128143791</v>
      </c>
      <c r="V2097" s="19" t="n">
        <v>0</v>
      </c>
      <c r="W2097" s="19" t="n">
        <v>0.182120715557359</v>
      </c>
      <c r="X2097" s="19" t="n">
        <v>0.250764410801391</v>
      </c>
      <c r="Y2097" s="19" t="n">
        <v>0.152837038377832</v>
      </c>
      <c r="Z2097" s="19" t="n">
        <v>0</v>
      </c>
      <c r="AA2097" s="19" t="n">
        <v>0.194983836587099</v>
      </c>
      <c r="AB2097" s="19" t="n">
        <v>0.227451669446429</v>
      </c>
      <c r="AC2097" s="19" t="n">
        <v>0.216338550913076</v>
      </c>
      <c r="AD2097" s="19" t="n">
        <v>0</v>
      </c>
      <c r="AE2097" s="19"/>
      <c r="AF2097" s="19" t="n">
        <v>0.124562388311061</v>
      </c>
      <c r="AG2097" s="19" t="n">
        <v>0.15729506268583</v>
      </c>
      <c r="AH2097" s="19" t="n">
        <v>0.240959117205091</v>
      </c>
      <c r="AI2097" s="19"/>
      <c r="AJ2097" s="19" t="n">
        <v>0.150666334982958</v>
      </c>
      <c r="AK2097" s="19" t="n">
        <v>0.08769090660585</v>
      </c>
      <c r="AL2097" s="19" t="n">
        <v>0.100752374680018</v>
      </c>
      <c r="AM2097" s="19" t="n">
        <v>0.521146750136436</v>
      </c>
      <c r="AN2097" s="19" t="n">
        <v>0.344302408236969</v>
      </c>
      <c r="AO2097" s="19"/>
      <c r="AP2097" s="19" t="n">
        <v>0.336249348556116</v>
      </c>
      <c r="AQ2097" s="19" t="n">
        <v>0.0444295071950526</v>
      </c>
      <c r="AR2097" s="19" t="n">
        <v>0.123020990258775</v>
      </c>
      <c r="AS2097" s="19" t="n">
        <v>0.135723513902991</v>
      </c>
      <c r="AT2097" s="19" t="n">
        <v>0.284244851728219</v>
      </c>
      <c r="AU2097" s="19"/>
      <c r="AV2097" s="19" t="n">
        <v>0.110927022014034</v>
      </c>
      <c r="AW2097" s="19" t="n">
        <v>0.290802034463907</v>
      </c>
      <c r="AX2097" s="19" t="n">
        <v>0.104145792554047</v>
      </c>
      <c r="AY2097" s="19" t="n">
        <v>0.251032099931221</v>
      </c>
      <c r="AZ2097" s="19" t="n">
        <v>0.185749601716916</v>
      </c>
      <c r="BA2097" s="19" t="n">
        <v>0.168486365781748</v>
      </c>
      <c r="BB2097" s="19"/>
      <c r="BC2097" s="19" t="n">
        <v>0.242725537961691</v>
      </c>
      <c r="BD2097" s="19" t="n">
        <v>0.284411496171473</v>
      </c>
      <c r="BE2097" s="19" t="n">
        <v>0.145531006692341</v>
      </c>
      <c r="BF2097" s="19" t="n">
        <v>0</v>
      </c>
      <c r="BG2097" s="19" t="n">
        <v>0</v>
      </c>
    </row>
    <row r="2098">
      <c r="C2098" s="19"/>
      <c r="D2098" s="19"/>
      <c r="E2098" s="19"/>
      <c r="F2098" s="19"/>
      <c r="G2098" s="19"/>
      <c r="H2098" s="19"/>
      <c r="I2098" s="19"/>
      <c r="J2098" s="19"/>
      <c r="K2098" s="19"/>
      <c r="L2098" s="19"/>
      <c r="M2098" s="19"/>
      <c r="N2098" s="19"/>
      <c r="O2098" s="19"/>
      <c r="P2098" s="19"/>
      <c r="Q2098" s="19"/>
      <c r="R2098" s="19"/>
      <c r="S2098" s="19"/>
      <c r="T2098" s="19"/>
      <c r="U2098" s="19"/>
      <c r="V2098" s="19"/>
      <c r="W2098" s="19"/>
      <c r="X2098" s="19"/>
      <c r="Y2098" s="19"/>
      <c r="Z2098" s="19"/>
      <c r="AA2098" s="19"/>
      <c r="AB2098" s="19"/>
      <c r="AC2098" s="19"/>
      <c r="AD2098" s="19"/>
      <c r="AE2098" s="19"/>
      <c r="AF2098" s="19"/>
      <c r="AG2098" s="19"/>
      <c r="AH2098" s="19"/>
      <c r="AI2098" s="19"/>
      <c r="AJ2098" s="19"/>
      <c r="AK2098" s="19"/>
      <c r="AL2098" s="19"/>
      <c r="AM2098" s="19"/>
      <c r="AN2098" s="19"/>
      <c r="AO2098" s="19"/>
      <c r="AP2098" s="19"/>
      <c r="AQ2098" s="19"/>
      <c r="AR2098" s="19"/>
      <c r="AS2098" s="19"/>
      <c r="AT2098" s="19"/>
      <c r="AU2098" s="19"/>
      <c r="AV2098" s="19"/>
      <c r="AW2098" s="19"/>
      <c r="AX2098" s="19"/>
      <c r="AY2098" s="19"/>
      <c r="AZ2098" s="19"/>
      <c r="BA2098" s="19"/>
      <c r="BB2098" s="19"/>
      <c r="BC2098" s="19"/>
      <c r="BD2098" s="19"/>
      <c r="BE2098" s="19"/>
      <c r="BF2098" s="19"/>
      <c r="BG2098" s="19"/>
    </row>
    <row r="2099">
      <c r="B2099" s="7" t="s">
        <v>715</v>
      </c>
      <c r="C2099" s="19"/>
      <c r="D2099" s="19"/>
      <c r="E2099" s="19"/>
      <c r="F2099" s="19"/>
      <c r="G2099" s="19"/>
      <c r="H2099" s="19"/>
      <c r="I2099" s="19"/>
      <c r="J2099" s="19"/>
      <c r="K2099" s="19"/>
      <c r="L2099" s="19"/>
      <c r="M2099" s="19"/>
      <c r="N2099" s="19"/>
      <c r="O2099" s="19"/>
      <c r="P2099" s="19"/>
      <c r="Q2099" s="19"/>
      <c r="R2099" s="19"/>
      <c r="S2099" s="19"/>
      <c r="T2099" s="19"/>
      <c r="U2099" s="19"/>
      <c r="V2099" s="19"/>
      <c r="W2099" s="19"/>
      <c r="X2099" s="19"/>
      <c r="Y2099" s="19"/>
      <c r="Z2099" s="19"/>
      <c r="AA2099" s="19"/>
      <c r="AB2099" s="19"/>
      <c r="AC2099" s="19"/>
      <c r="AD2099" s="19"/>
      <c r="AE2099" s="19"/>
      <c r="AF2099" s="19"/>
      <c r="AG2099" s="19"/>
      <c r="AH2099" s="19"/>
      <c r="AI2099" s="19"/>
      <c r="AJ2099" s="19"/>
      <c r="AK2099" s="19"/>
      <c r="AL2099" s="19"/>
      <c r="AM2099" s="19"/>
      <c r="AN2099" s="19"/>
      <c r="AO2099" s="19"/>
      <c r="AP2099" s="19"/>
      <c r="AQ2099" s="19"/>
      <c r="AR2099" s="19"/>
      <c r="AS2099" s="19"/>
      <c r="AT2099" s="19"/>
      <c r="AU2099" s="19"/>
      <c r="AV2099" s="19"/>
      <c r="AW2099" s="19"/>
      <c r="AX2099" s="19"/>
      <c r="AY2099" s="19"/>
      <c r="AZ2099" s="19"/>
      <c r="BA2099" s="19"/>
      <c r="BB2099" s="19"/>
      <c r="BC2099" s="19"/>
      <c r="BD2099" s="19"/>
      <c r="BE2099" s="19"/>
      <c r="BF2099" s="19"/>
      <c r="BG2099" s="19"/>
    </row>
    <row r="2100">
      <c r="B2100" s="26" t="s">
        <v>331</v>
      </c>
      <c r="C2100" s="19"/>
      <c r="D2100" s="19"/>
      <c r="E2100" s="19"/>
      <c r="F2100" s="19"/>
      <c r="G2100" s="19"/>
      <c r="H2100" s="19"/>
      <c r="I2100" s="19"/>
      <c r="J2100" s="19"/>
      <c r="K2100" s="19"/>
      <c r="L2100" s="19"/>
      <c r="M2100" s="19"/>
      <c r="N2100" s="19"/>
      <c r="O2100" s="19"/>
      <c r="P2100" s="19"/>
      <c r="Q2100" s="19"/>
      <c r="R2100" s="19"/>
      <c r="S2100" s="19"/>
      <c r="T2100" s="19"/>
      <c r="U2100" s="19"/>
      <c r="V2100" s="19"/>
      <c r="W2100" s="19"/>
      <c r="X2100" s="19"/>
      <c r="Y2100" s="19"/>
      <c r="Z2100" s="19"/>
      <c r="AA2100" s="19"/>
      <c r="AB2100" s="19"/>
      <c r="AC2100" s="19"/>
      <c r="AD2100" s="19"/>
      <c r="AE2100" s="19"/>
      <c r="AF2100" s="19"/>
      <c r="AG2100" s="19"/>
      <c r="AH2100" s="19"/>
      <c r="AI2100" s="19"/>
      <c r="AJ2100" s="19"/>
      <c r="AK2100" s="19"/>
      <c r="AL2100" s="19"/>
      <c r="AM2100" s="19"/>
      <c r="AN2100" s="19"/>
      <c r="AO2100" s="19"/>
      <c r="AP2100" s="19"/>
      <c r="AQ2100" s="19"/>
      <c r="AR2100" s="19"/>
      <c r="AS2100" s="19"/>
      <c r="AT2100" s="19"/>
      <c r="AU2100" s="19"/>
      <c r="AV2100" s="19"/>
      <c r="AW2100" s="19"/>
      <c r="AX2100" s="19"/>
      <c r="AY2100" s="19"/>
      <c r="AZ2100" s="19"/>
      <c r="BA2100" s="19"/>
      <c r="BB2100" s="19"/>
      <c r="BC2100" s="19"/>
      <c r="BD2100" s="19"/>
      <c r="BE2100" s="19"/>
      <c r="BF2100" s="19"/>
      <c r="BG2100" s="19"/>
    </row>
    <row r="2101">
      <c r="B2101" t="s">
        <v>688</v>
      </c>
      <c r="C2101" s="19" t="n">
        <v>0.081761689965708</v>
      </c>
      <c r="D2101" s="19" t="n">
        <v>0.0710941704532074</v>
      </c>
      <c r="E2101" s="19" t="n">
        <v>0.0947348535422941</v>
      </c>
      <c r="F2101" s="19"/>
      <c r="G2101" s="19" t="n">
        <v>0.178166674262942</v>
      </c>
      <c r="H2101" s="19" t="n">
        <v>0.0940749998064262</v>
      </c>
      <c r="I2101" s="19" t="n">
        <v>0.131150120969727</v>
      </c>
      <c r="J2101" s="19" t="n">
        <v>0.0265750115042753</v>
      </c>
      <c r="K2101" s="19" t="n">
        <v>0.0792244365544416</v>
      </c>
      <c r="L2101" s="19" t="n">
        <v>0.0388396126162609</v>
      </c>
      <c r="M2101" s="19"/>
      <c r="N2101" s="19" t="n">
        <v>0.0857283068838269</v>
      </c>
      <c r="O2101" s="19" t="n">
        <v>0.133980399720732</v>
      </c>
      <c r="P2101" s="19" t="n">
        <v>0.0612436391327995</v>
      </c>
      <c r="Q2101" s="19" t="n">
        <v>0.0583263601225654</v>
      </c>
      <c r="R2101" s="19"/>
      <c r="S2101" s="19" t="n">
        <v>0.132835843864435</v>
      </c>
      <c r="T2101" s="19" t="n">
        <v>0.188642480938534</v>
      </c>
      <c r="U2101" s="19" t="n">
        <v>0.260915723911205</v>
      </c>
      <c r="V2101" s="19" t="n">
        <v>0.0720102313600763</v>
      </c>
      <c r="W2101" s="19" t="n">
        <v>0</v>
      </c>
      <c r="X2101" s="19" t="n">
        <v>0</v>
      </c>
      <c r="Y2101" s="19" t="n">
        <v>0.0859900258587603</v>
      </c>
      <c r="Z2101" s="19" t="n">
        <v>0</v>
      </c>
      <c r="AA2101" s="19" t="n">
        <v>0.078383789602127</v>
      </c>
      <c r="AB2101" s="19" t="n">
        <v>0</v>
      </c>
      <c r="AC2101" s="19" t="n">
        <v>0</v>
      </c>
      <c r="AD2101" s="19" t="n">
        <v>0</v>
      </c>
      <c r="AE2101" s="19"/>
      <c r="AF2101" s="19" t="n">
        <v>0.0639893604007489</v>
      </c>
      <c r="AG2101" s="19" t="n">
        <v>0.0854764407209614</v>
      </c>
      <c r="AH2101" s="19" t="n">
        <v>0.0504890206787495</v>
      </c>
      <c r="AI2101" s="19"/>
      <c r="AJ2101" s="19" t="n">
        <v>0.0889938992034504</v>
      </c>
      <c r="AK2101" s="19" t="n">
        <v>0.16284550481814</v>
      </c>
      <c r="AL2101" s="19" t="n">
        <v>0</v>
      </c>
      <c r="AM2101" s="19" t="n">
        <v>0.177355370759209</v>
      </c>
      <c r="AN2101" s="19" t="n">
        <v>0</v>
      </c>
      <c r="AO2101" s="19"/>
      <c r="AP2101" s="19" t="n">
        <v>0.0774493131604472</v>
      </c>
      <c r="AQ2101" s="19" t="n">
        <v>0.170282905917171</v>
      </c>
      <c r="AR2101" s="19" t="n">
        <v>0</v>
      </c>
      <c r="AS2101" s="19" t="n">
        <v>0.0482531780050917</v>
      </c>
      <c r="AT2101" s="19" t="n">
        <v>0.208632076137313</v>
      </c>
      <c r="AU2101" s="19"/>
      <c r="AV2101" s="19" t="n">
        <v>0.138851326276207</v>
      </c>
      <c r="AW2101" s="19" t="n">
        <v>0.0892532461842734</v>
      </c>
      <c r="AX2101" s="19" t="n">
        <v>0.0812104084193226</v>
      </c>
      <c r="AY2101" s="19" t="n">
        <v>0.0914656992800553</v>
      </c>
      <c r="AZ2101" s="19" t="n">
        <v>0.136333121270705</v>
      </c>
      <c r="BA2101" s="19" t="n">
        <v>0</v>
      </c>
      <c r="BB2101" s="19"/>
      <c r="BC2101" s="19" t="n">
        <v>0</v>
      </c>
      <c r="BD2101" s="19" t="n">
        <v>0.0687557927079906</v>
      </c>
      <c r="BE2101" s="19" t="n">
        <v>0.111972201617092</v>
      </c>
      <c r="BF2101" s="19" t="n">
        <v>0.139552695125912</v>
      </c>
      <c r="BG2101" s="19" t="n">
        <v>0</v>
      </c>
    </row>
    <row r="2102">
      <c r="B2102" t="s">
        <v>689</v>
      </c>
      <c r="C2102" s="19" t="n">
        <v>0.0972647508358334</v>
      </c>
      <c r="D2102" s="19" t="n">
        <v>0.118716508682551</v>
      </c>
      <c r="E2102" s="19" t="n">
        <v>0.0711764776224907</v>
      </c>
      <c r="F2102" s="19"/>
      <c r="G2102" s="19" t="n">
        <v>0.0536997765051642</v>
      </c>
      <c r="H2102" s="19" t="n">
        <v>0.176490756959874</v>
      </c>
      <c r="I2102" s="19" t="n">
        <v>0.148909653786773</v>
      </c>
      <c r="J2102" s="19" t="n">
        <v>0.0671433235683617</v>
      </c>
      <c r="K2102" s="19" t="n">
        <v>0.105026007067969</v>
      </c>
      <c r="L2102" s="19" t="n">
        <v>0.0534432971380276</v>
      </c>
      <c r="M2102" s="19"/>
      <c r="N2102" s="19" t="n">
        <v>0.132051372935817</v>
      </c>
      <c r="O2102" s="19" t="n">
        <v>0.044917713400711</v>
      </c>
      <c r="P2102" s="19" t="n">
        <v>0.0864586937927115</v>
      </c>
      <c r="Q2102" s="19" t="n">
        <v>0.11940091592774</v>
      </c>
      <c r="R2102" s="19"/>
      <c r="S2102" s="19" t="n">
        <v>0.23040819932661</v>
      </c>
      <c r="T2102" s="19" t="n">
        <v>0</v>
      </c>
      <c r="U2102" s="19" t="n">
        <v>0.260915723911205</v>
      </c>
      <c r="V2102" s="19" t="n">
        <v>0.158800754431979</v>
      </c>
      <c r="W2102" s="19" t="n">
        <v>0</v>
      </c>
      <c r="X2102" s="19" t="n">
        <v>0.0725586226490987</v>
      </c>
      <c r="Y2102" s="19" t="n">
        <v>0.0899496288641745</v>
      </c>
      <c r="Z2102" s="19" t="n">
        <v>0</v>
      </c>
      <c r="AA2102" s="19" t="n">
        <v>0.0839470409029522</v>
      </c>
      <c r="AB2102" s="19" t="n">
        <v>0.093683647822492</v>
      </c>
      <c r="AC2102" s="19" t="n">
        <v>0.130915641608423</v>
      </c>
      <c r="AD2102" s="19" t="n">
        <v>0</v>
      </c>
      <c r="AE2102" s="19"/>
      <c r="AF2102" s="19" t="n">
        <v>0.0746226165087784</v>
      </c>
      <c r="AG2102" s="19" t="n">
        <v>0.164666490206252</v>
      </c>
      <c r="AH2102" s="19" t="n">
        <v>0.0530352219496032</v>
      </c>
      <c r="AI2102" s="19"/>
      <c r="AJ2102" s="19" t="n">
        <v>0.0855743786103027</v>
      </c>
      <c r="AK2102" s="19" t="n">
        <v>0.11622914841601</v>
      </c>
      <c r="AL2102" s="19" t="n">
        <v>0.0965758851432683</v>
      </c>
      <c r="AM2102" s="19" t="n">
        <v>0.189943081841983</v>
      </c>
      <c r="AN2102" s="19" t="n">
        <v>0.0667286999720971</v>
      </c>
      <c r="AO2102" s="19"/>
      <c r="AP2102" s="19" t="n">
        <v>0.0860937227327957</v>
      </c>
      <c r="AQ2102" s="19" t="n">
        <v>0.121453656637218</v>
      </c>
      <c r="AR2102" s="19" t="n">
        <v>0.168565717988</v>
      </c>
      <c r="AS2102" s="19" t="n">
        <v>0.0516779238188421</v>
      </c>
      <c r="AT2102" s="19" t="n">
        <v>0</v>
      </c>
      <c r="AU2102" s="19"/>
      <c r="AV2102" s="19" t="n">
        <v>0.212950098126733</v>
      </c>
      <c r="AW2102" s="19" t="n">
        <v>0.0813934524679076</v>
      </c>
      <c r="AX2102" s="19" t="n">
        <v>0.168220372094462</v>
      </c>
      <c r="AY2102" s="19" t="n">
        <v>0.0422694389924254</v>
      </c>
      <c r="AZ2102" s="19" t="n">
        <v>0</v>
      </c>
      <c r="BA2102" s="19" t="n">
        <v>0</v>
      </c>
      <c r="BB2102" s="19"/>
      <c r="BC2102" s="19" t="n">
        <v>0.140669138932799</v>
      </c>
      <c r="BD2102" s="19" t="n">
        <v>0.0538566063419966</v>
      </c>
      <c r="BE2102" s="19" t="n">
        <v>0.175858919922888</v>
      </c>
      <c r="BF2102" s="19" t="n">
        <v>0.0720632356445949</v>
      </c>
      <c r="BG2102" s="19" t="n">
        <v>0</v>
      </c>
    </row>
    <row r="2103">
      <c r="B2103" t="s">
        <v>690</v>
      </c>
      <c r="C2103" s="19" t="n">
        <v>0.251450306493488</v>
      </c>
      <c r="D2103" s="19" t="n">
        <v>0.26788743197794</v>
      </c>
      <c r="E2103" s="19" t="n">
        <v>0.231460512484789</v>
      </c>
      <c r="F2103" s="19"/>
      <c r="G2103" s="19" t="n">
        <v>0.242339696714318</v>
      </c>
      <c r="H2103" s="19" t="n">
        <v>0.629127891574573</v>
      </c>
      <c r="I2103" s="19" t="n">
        <v>0.137193348427379</v>
      </c>
      <c r="J2103" s="19" t="n">
        <v>0.345194928494008</v>
      </c>
      <c r="K2103" s="19" t="n">
        <v>0.258329464177562</v>
      </c>
      <c r="L2103" s="19" t="n">
        <v>0.0869599176987056</v>
      </c>
      <c r="M2103" s="19"/>
      <c r="N2103" s="19" t="n">
        <v>0.351880797114165</v>
      </c>
      <c r="O2103" s="19" t="n">
        <v>0.226556744866477</v>
      </c>
      <c r="P2103" s="19" t="n">
        <v>0.255734882647686</v>
      </c>
      <c r="Q2103" s="19" t="n">
        <v>0.17379842891905</v>
      </c>
      <c r="R2103" s="19"/>
      <c r="S2103" s="19" t="n">
        <v>0.345538434408938</v>
      </c>
      <c r="T2103" s="19" t="n">
        <v>0.201711788608042</v>
      </c>
      <c r="U2103" s="19" t="n">
        <v>0</v>
      </c>
      <c r="V2103" s="19" t="n">
        <v>0.12407544685719</v>
      </c>
      <c r="W2103" s="19" t="n">
        <v>0.422092596448079</v>
      </c>
      <c r="X2103" s="19" t="n">
        <v>0.454137408802293</v>
      </c>
      <c r="Y2103" s="19" t="n">
        <v>0.292418491532652</v>
      </c>
      <c r="Z2103" s="19" t="n">
        <v>0.383431309116578</v>
      </c>
      <c r="AA2103" s="19" t="n">
        <v>0.331278367807915</v>
      </c>
      <c r="AB2103" s="19" t="n">
        <v>0.107317544559515</v>
      </c>
      <c r="AC2103" s="19" t="n">
        <v>0.179045780017815</v>
      </c>
      <c r="AD2103" s="19" t="n">
        <v>0</v>
      </c>
      <c r="AE2103" s="19"/>
      <c r="AF2103" s="19" t="n">
        <v>0.227064762161362</v>
      </c>
      <c r="AG2103" s="19" t="n">
        <v>0.247262091492695</v>
      </c>
      <c r="AH2103" s="19" t="n">
        <v>0.330857039924457</v>
      </c>
      <c r="AI2103" s="19"/>
      <c r="AJ2103" s="19" t="n">
        <v>0.307103482154112</v>
      </c>
      <c r="AK2103" s="19" t="n">
        <v>0.288228221052674</v>
      </c>
      <c r="AL2103" s="19" t="n">
        <v>0.23424512612896</v>
      </c>
      <c r="AM2103" s="19" t="n">
        <v>0</v>
      </c>
      <c r="AN2103" s="19" t="n">
        <v>0.23654643889319</v>
      </c>
      <c r="AO2103" s="19"/>
      <c r="AP2103" s="19" t="n">
        <v>0.388662137290716</v>
      </c>
      <c r="AQ2103" s="19" t="n">
        <v>0.286542834411972</v>
      </c>
      <c r="AR2103" s="19" t="n">
        <v>0.0986758436036891</v>
      </c>
      <c r="AS2103" s="19" t="n">
        <v>0.1190284051818</v>
      </c>
      <c r="AT2103" s="19" t="n">
        <v>0</v>
      </c>
      <c r="AU2103" s="19"/>
      <c r="AV2103" s="19" t="n">
        <v>0.292906886410948</v>
      </c>
      <c r="AW2103" s="19" t="n">
        <v>0.492407217454262</v>
      </c>
      <c r="AX2103" s="19" t="n">
        <v>0.209310545180253</v>
      </c>
      <c r="AY2103" s="19" t="n">
        <v>0.0973580890910979</v>
      </c>
      <c r="AZ2103" s="19" t="n">
        <v>0.147297771972528</v>
      </c>
      <c r="BA2103" s="19" t="n">
        <v>0.197627615884302</v>
      </c>
      <c r="BB2103" s="19"/>
      <c r="BC2103" s="19" t="n">
        <v>0.227689133668896</v>
      </c>
      <c r="BD2103" s="19" t="n">
        <v>0.253290526798684</v>
      </c>
      <c r="BE2103" s="19" t="n">
        <v>0.238605488005525</v>
      </c>
      <c r="BF2103" s="19" t="n">
        <v>0.49821606020383</v>
      </c>
      <c r="BG2103" s="19" t="n">
        <v>0</v>
      </c>
    </row>
    <row r="2104">
      <c r="B2104" t="s">
        <v>691</v>
      </c>
      <c r="C2104" s="19" t="n">
        <v>0.248925474748209</v>
      </c>
      <c r="D2104" s="19" t="n">
        <v>0.264085886333303</v>
      </c>
      <c r="E2104" s="19" t="n">
        <v>0.230488339559346</v>
      </c>
      <c r="F2104" s="19"/>
      <c r="G2104" s="19" t="n">
        <v>0.31827595169528</v>
      </c>
      <c r="H2104" s="19" t="n">
        <v>0.100306351659126</v>
      </c>
      <c r="I2104" s="19" t="n">
        <v>0.215961499603096</v>
      </c>
      <c r="J2104" s="19" t="n">
        <v>0.337929319573311</v>
      </c>
      <c r="K2104" s="19" t="n">
        <v>0.184546978112276</v>
      </c>
      <c r="L2104" s="19" t="n">
        <v>0.29212647634726</v>
      </c>
      <c r="M2104" s="19"/>
      <c r="N2104" s="19" t="n">
        <v>0.174651939424974</v>
      </c>
      <c r="O2104" s="19" t="n">
        <v>0.291472778603066</v>
      </c>
      <c r="P2104" s="19" t="n">
        <v>0.201382819456063</v>
      </c>
      <c r="Q2104" s="19" t="n">
        <v>0.335684686811346</v>
      </c>
      <c r="R2104" s="19"/>
      <c r="S2104" s="19" t="n">
        <v>0.0663572311792961</v>
      </c>
      <c r="T2104" s="19" t="n">
        <v>0.41137474494216</v>
      </c>
      <c r="U2104" s="19" t="n">
        <v>0</v>
      </c>
      <c r="V2104" s="19" t="n">
        <v>0.139172191867951</v>
      </c>
      <c r="W2104" s="19" t="n">
        <v>0.30586054987159</v>
      </c>
      <c r="X2104" s="19" t="n">
        <v>0.100699172809772</v>
      </c>
      <c r="Y2104" s="19" t="n">
        <v>0.182776842666282</v>
      </c>
      <c r="Z2104" s="19" t="n">
        <v>0.424721434988024</v>
      </c>
      <c r="AA2104" s="19" t="n">
        <v>0.249571496388491</v>
      </c>
      <c r="AB2104" s="19" t="n">
        <v>0.629867742476276</v>
      </c>
      <c r="AC2104" s="19" t="n">
        <v>0.153353294216059</v>
      </c>
      <c r="AD2104" s="19" t="n">
        <v>0.321020346258584</v>
      </c>
      <c r="AE2104" s="19"/>
      <c r="AF2104" s="19" t="n">
        <v>0.277383168900219</v>
      </c>
      <c r="AG2104" s="19" t="n">
        <v>0.164842596955684</v>
      </c>
      <c r="AH2104" s="19" t="n">
        <v>0.371420649266852</v>
      </c>
      <c r="AI2104" s="19"/>
      <c r="AJ2104" s="19" t="n">
        <v>0.156607033701471</v>
      </c>
      <c r="AK2104" s="19" t="n">
        <v>0.251844099352333</v>
      </c>
      <c r="AL2104" s="19" t="n">
        <v>0.108780398039032</v>
      </c>
      <c r="AM2104" s="19" t="n">
        <v>0</v>
      </c>
      <c r="AN2104" s="19" t="n">
        <v>0.445933265262424</v>
      </c>
      <c r="AO2104" s="19"/>
      <c r="AP2104" s="19" t="n">
        <v>0.130933516040594</v>
      </c>
      <c r="AQ2104" s="19" t="n">
        <v>0.214187181590582</v>
      </c>
      <c r="AR2104" s="19" t="n">
        <v>0.36460548362149</v>
      </c>
      <c r="AS2104" s="19" t="n">
        <v>0.225782373891791</v>
      </c>
      <c r="AT2104" s="19" t="n">
        <v>0.225905178671221</v>
      </c>
      <c r="AU2104" s="19"/>
      <c r="AV2104" s="19" t="n">
        <v>0.224645560062548</v>
      </c>
      <c r="AW2104" s="19" t="n">
        <v>0.203730244677654</v>
      </c>
      <c r="AX2104" s="19" t="n">
        <v>0.356105192548712</v>
      </c>
      <c r="AY2104" s="19" t="n">
        <v>0.229053801819414</v>
      </c>
      <c r="AZ2104" s="19" t="n">
        <v>0.147620436366619</v>
      </c>
      <c r="BA2104" s="19" t="n">
        <v>0.18888063975504</v>
      </c>
      <c r="BB2104" s="19"/>
      <c r="BC2104" s="19" t="n">
        <v>0.314987967169323</v>
      </c>
      <c r="BD2104" s="19" t="n">
        <v>0.240747349908273</v>
      </c>
      <c r="BE2104" s="19" t="n">
        <v>0.25836597929138</v>
      </c>
      <c r="BF2104" s="19" t="n">
        <v>0.0779325842592998</v>
      </c>
      <c r="BG2104" s="19" t="n">
        <v>0</v>
      </c>
    </row>
    <row r="2105">
      <c r="B2105" t="s">
        <v>692</v>
      </c>
      <c r="C2105" s="19" t="n">
        <v>0.110487760221686</v>
      </c>
      <c r="D2105" s="19" t="n">
        <v>0.143752834241024</v>
      </c>
      <c r="E2105" s="19" t="n">
        <v>0.0700328778908481</v>
      </c>
      <c r="F2105" s="19"/>
      <c r="G2105" s="19" t="n">
        <v>0.0992127295072761</v>
      </c>
      <c r="H2105" s="19" t="n">
        <v>0</v>
      </c>
      <c r="I2105" s="19" t="n">
        <v>0.117383677268728</v>
      </c>
      <c r="J2105" s="19" t="n">
        <v>0.068368143301454</v>
      </c>
      <c r="K2105" s="19" t="n">
        <v>0.111380095497019</v>
      </c>
      <c r="L2105" s="19" t="n">
        <v>0.20745937110618</v>
      </c>
      <c r="M2105" s="19"/>
      <c r="N2105" s="19" t="n">
        <v>0.0325354518804851</v>
      </c>
      <c r="O2105" s="19" t="n">
        <v>0.152808142698615</v>
      </c>
      <c r="P2105" s="19" t="n">
        <v>0.169262261252222</v>
      </c>
      <c r="Q2105" s="19" t="n">
        <v>0.0836341339529657</v>
      </c>
      <c r="R2105" s="19"/>
      <c r="S2105" s="19" t="n">
        <v>0.151060208309517</v>
      </c>
      <c r="T2105" s="19" t="n">
        <v>0.0989212566378446</v>
      </c>
      <c r="U2105" s="19" t="n">
        <v>0</v>
      </c>
      <c r="V2105" s="19" t="n">
        <v>0.223305107884612</v>
      </c>
      <c r="W2105" s="19" t="n">
        <v>0</v>
      </c>
      <c r="X2105" s="19" t="n">
        <v>0.133709230361207</v>
      </c>
      <c r="Y2105" s="19" t="n">
        <v>0.0844404937553164</v>
      </c>
      <c r="Z2105" s="19" t="n">
        <v>0</v>
      </c>
      <c r="AA2105" s="19" t="n">
        <v>0.0841496239796497</v>
      </c>
      <c r="AB2105" s="19" t="n">
        <v>0</v>
      </c>
      <c r="AC2105" s="19" t="n">
        <v>0.158086969879514</v>
      </c>
      <c r="AD2105" s="19" t="n">
        <v>0.370000615314693</v>
      </c>
      <c r="AE2105" s="19"/>
      <c r="AF2105" s="19" t="n">
        <v>0.141993042920781</v>
      </c>
      <c r="AG2105" s="19" t="n">
        <v>0.0834716572670264</v>
      </c>
      <c r="AH2105" s="19" t="n">
        <v>0.0901999827284955</v>
      </c>
      <c r="AI2105" s="19"/>
      <c r="AJ2105" s="19" t="n">
        <v>0.13748384480793</v>
      </c>
      <c r="AK2105" s="19" t="n">
        <v>0.0305299407344909</v>
      </c>
      <c r="AL2105" s="19" t="n">
        <v>0.273204940436624</v>
      </c>
      <c r="AM2105" s="19" t="n">
        <v>0.177947554386456</v>
      </c>
      <c r="AN2105" s="19" t="n">
        <v>0.0891283428033998</v>
      </c>
      <c r="AO2105" s="19"/>
      <c r="AP2105" s="19" t="n">
        <v>0.123717461752591</v>
      </c>
      <c r="AQ2105" s="19" t="n">
        <v>0.0259532369945168</v>
      </c>
      <c r="AR2105" s="19" t="n">
        <v>0.10959120938702</v>
      </c>
      <c r="AS2105" s="19" t="n">
        <v>0.264681100256971</v>
      </c>
      <c r="AT2105" s="19" t="n">
        <v>0.316422230991578</v>
      </c>
      <c r="AU2105" s="19"/>
      <c r="AV2105" s="19" t="n">
        <v>0</v>
      </c>
      <c r="AW2105" s="19" t="n">
        <v>0.0544695843300496</v>
      </c>
      <c r="AX2105" s="19" t="n">
        <v>0.109366686425997</v>
      </c>
      <c r="AY2105" s="19" t="n">
        <v>0.302178415357939</v>
      </c>
      <c r="AZ2105" s="19" t="n">
        <v>0.206769885001431</v>
      </c>
      <c r="BA2105" s="19" t="n">
        <v>0.117334902276929</v>
      </c>
      <c r="BB2105" s="19"/>
      <c r="BC2105" s="19" t="n">
        <v>0.0774517267531926</v>
      </c>
      <c r="BD2105" s="19" t="n">
        <v>0.199468213746816</v>
      </c>
      <c r="BE2105" s="19" t="n">
        <v>0.0351971796158034</v>
      </c>
      <c r="BF2105" s="19" t="n">
        <v>0.144331785277208</v>
      </c>
      <c r="BG2105" s="19" t="n">
        <v>0</v>
      </c>
    </row>
    <row r="2106">
      <c r="B2106" t="s">
        <v>598</v>
      </c>
      <c r="C2106" s="19" t="n">
        <v>0.0530803771490383</v>
      </c>
      <c r="D2106" s="19" t="n">
        <v>0.0300963672329987</v>
      </c>
      <c r="E2106" s="19" t="n">
        <v>0.0810320785672774</v>
      </c>
      <c r="F2106" s="19"/>
      <c r="G2106" s="19" t="n">
        <v>0</v>
      </c>
      <c r="H2106" s="19" t="n">
        <v>0</v>
      </c>
      <c r="I2106" s="19" t="n">
        <v>0.0591033986974729</v>
      </c>
      <c r="J2106" s="19" t="n">
        <v>0.0422503521090084</v>
      </c>
      <c r="K2106" s="19" t="n">
        <v>0.146373294651719</v>
      </c>
      <c r="L2106" s="19" t="n">
        <v>0</v>
      </c>
      <c r="M2106" s="19"/>
      <c r="N2106" s="19" t="n">
        <v>0.0689788116689646</v>
      </c>
      <c r="O2106" s="19" t="n">
        <v>0.0975354216500507</v>
      </c>
      <c r="P2106" s="19" t="n">
        <v>0.0255514854238642</v>
      </c>
      <c r="Q2106" s="19" t="n">
        <v>0.032610023115856</v>
      </c>
      <c r="R2106" s="19"/>
      <c r="S2106" s="19" t="n">
        <v>0.0738000829112048</v>
      </c>
      <c r="T2106" s="19" t="n">
        <v>0</v>
      </c>
      <c r="U2106" s="19" t="n">
        <v>0.233415593651556</v>
      </c>
      <c r="V2106" s="19" t="n">
        <v>0</v>
      </c>
      <c r="W2106" s="19" t="n">
        <v>0</v>
      </c>
      <c r="X2106" s="19" t="n">
        <v>0.125415187738989</v>
      </c>
      <c r="Y2106" s="19" t="n">
        <v>0.0937812453700666</v>
      </c>
      <c r="Z2106" s="19" t="n">
        <v>0</v>
      </c>
      <c r="AA2106" s="19" t="n">
        <v>0.0938641356745709</v>
      </c>
      <c r="AB2106" s="19" t="n">
        <v>0</v>
      </c>
      <c r="AC2106" s="19" t="n">
        <v>0.131928262991929</v>
      </c>
      <c r="AD2106" s="19" t="n">
        <v>0</v>
      </c>
      <c r="AE2106" s="19"/>
      <c r="AF2106" s="19" t="n">
        <v>0.0445417711625886</v>
      </c>
      <c r="AG2106" s="19" t="n">
        <v>0.100914165572689</v>
      </c>
      <c r="AH2106" s="19" t="n">
        <v>0</v>
      </c>
      <c r="AI2106" s="19"/>
      <c r="AJ2106" s="19" t="n">
        <v>0.0883268413019804</v>
      </c>
      <c r="AK2106" s="19" t="n">
        <v>0.07500252535424</v>
      </c>
      <c r="AL2106" s="19" t="n">
        <v>0</v>
      </c>
      <c r="AM2106" s="19" t="n">
        <v>0.220175608661858</v>
      </c>
      <c r="AN2106" s="19" t="n">
        <v>0</v>
      </c>
      <c r="AO2106" s="19"/>
      <c r="AP2106" s="19" t="n">
        <v>0.0421698146200284</v>
      </c>
      <c r="AQ2106" s="19" t="n">
        <v>0.063758994248775</v>
      </c>
      <c r="AR2106" s="19" t="n">
        <v>0.182619364521885</v>
      </c>
      <c r="AS2106" s="19" t="n">
        <v>0.0599033048261291</v>
      </c>
      <c r="AT2106" s="19" t="n">
        <v>0</v>
      </c>
      <c r="AU2106" s="19"/>
      <c r="AV2106" s="19" t="n">
        <v>0.030047959983658</v>
      </c>
      <c r="AW2106" s="19" t="n">
        <v>0</v>
      </c>
      <c r="AX2106" s="19" t="n">
        <v>0</v>
      </c>
      <c r="AY2106" s="19" t="n">
        <v>0.0489973068126532</v>
      </c>
      <c r="AZ2106" s="19" t="n">
        <v>0.199240287779241</v>
      </c>
      <c r="BA2106" s="19" t="n">
        <v>0.186680281536672</v>
      </c>
      <c r="BB2106" s="19"/>
      <c r="BC2106" s="19" t="n">
        <v>0.0646227234707859</v>
      </c>
      <c r="BD2106" s="19" t="n">
        <v>0</v>
      </c>
      <c r="BE2106" s="19" t="n">
        <v>0.0956887023040257</v>
      </c>
      <c r="BF2106" s="19" t="n">
        <v>0.0679036394891559</v>
      </c>
      <c r="BG2106" s="19" t="n">
        <v>0</v>
      </c>
    </row>
    <row r="2107">
      <c r="B2107" t="s">
        <v>693</v>
      </c>
      <c r="C2107" s="19" t="n">
        <v>0.0713643432957149</v>
      </c>
      <c r="D2107" s="19" t="n">
        <v>0.069602130402627</v>
      </c>
      <c r="E2107" s="19" t="n">
        <v>0.0735074353324353</v>
      </c>
      <c r="F2107" s="19"/>
      <c r="G2107" s="19" t="n">
        <v>0</v>
      </c>
      <c r="H2107" s="19" t="n">
        <v>0</v>
      </c>
      <c r="I2107" s="19" t="n">
        <v>0.0564478336921234</v>
      </c>
      <c r="J2107" s="19" t="n">
        <v>0.0380483330578834</v>
      </c>
      <c r="K2107" s="19" t="n">
        <v>0.0761132893067916</v>
      </c>
      <c r="L2107" s="19" t="n">
        <v>0.190264820576561</v>
      </c>
      <c r="M2107" s="19"/>
      <c r="N2107" s="19" t="n">
        <v>0</v>
      </c>
      <c r="O2107" s="19" t="n">
        <v>0.0527287990603475</v>
      </c>
      <c r="P2107" s="19" t="n">
        <v>0.0868968981298819</v>
      </c>
      <c r="Q2107" s="19" t="n">
        <v>0.135540789412118</v>
      </c>
      <c r="R2107" s="19"/>
      <c r="S2107" s="19" t="n">
        <v>0</v>
      </c>
      <c r="T2107" s="19" t="n">
        <v>0.0473543131624924</v>
      </c>
      <c r="U2107" s="19" t="n">
        <v>0</v>
      </c>
      <c r="V2107" s="19" t="n">
        <v>0.145657834439973</v>
      </c>
      <c r="W2107" s="19" t="n">
        <v>0.132157987391495</v>
      </c>
      <c r="X2107" s="19" t="n">
        <v>0</v>
      </c>
      <c r="Y2107" s="19" t="n">
        <v>0.170643271952748</v>
      </c>
      <c r="Z2107" s="19" t="n">
        <v>0</v>
      </c>
      <c r="AA2107" s="19" t="n">
        <v>0</v>
      </c>
      <c r="AB2107" s="19" t="n">
        <v>0.0815655903183369</v>
      </c>
      <c r="AC2107" s="19" t="n">
        <v>0.12110322469183</v>
      </c>
      <c r="AD2107" s="19" t="n">
        <v>0.308979038426723</v>
      </c>
      <c r="AE2107" s="19"/>
      <c r="AF2107" s="19" t="n">
        <v>0.152083925454822</v>
      </c>
      <c r="AG2107" s="19" t="n">
        <v>0.0375216330858164</v>
      </c>
      <c r="AH2107" s="19" t="n">
        <v>0</v>
      </c>
      <c r="AI2107" s="19"/>
      <c r="AJ2107" s="19" t="n">
        <v>0.0773941054584273</v>
      </c>
      <c r="AK2107" s="19" t="n">
        <v>0</v>
      </c>
      <c r="AL2107" s="19" t="n">
        <v>0.0852294852555402</v>
      </c>
      <c r="AM2107" s="19" t="n">
        <v>0.234578384350494</v>
      </c>
      <c r="AN2107" s="19" t="n">
        <v>0.0589007388126545</v>
      </c>
      <c r="AO2107" s="19"/>
      <c r="AP2107" s="19" t="n">
        <v>0.0683318939713983</v>
      </c>
      <c r="AQ2107" s="19" t="n">
        <v>0</v>
      </c>
      <c r="AR2107" s="19" t="n">
        <v>0.075942380877916</v>
      </c>
      <c r="AS2107" s="19" t="n">
        <v>0.230673714019376</v>
      </c>
      <c r="AT2107" s="19" t="n">
        <v>0.249040514199887</v>
      </c>
      <c r="AU2107" s="19"/>
      <c r="AV2107" s="19" t="n">
        <v>0</v>
      </c>
      <c r="AW2107" s="19" t="n">
        <v>0.0787462548858537</v>
      </c>
      <c r="AX2107" s="19" t="n">
        <v>0.0757867953312538</v>
      </c>
      <c r="AY2107" s="19" t="n">
        <v>0.188677248646416</v>
      </c>
      <c r="AZ2107" s="19" t="n">
        <v>0.162738497609476</v>
      </c>
      <c r="BA2107" s="19" t="n">
        <v>0</v>
      </c>
      <c r="BB2107" s="19"/>
      <c r="BC2107" s="19" t="n">
        <v>0.12039753140077</v>
      </c>
      <c r="BD2107" s="19" t="n">
        <v>0.0564352910983978</v>
      </c>
      <c r="BE2107" s="19" t="n">
        <v>0.0391335799426652</v>
      </c>
      <c r="BF2107" s="19" t="n">
        <v>0</v>
      </c>
      <c r="BG2107" s="19" t="n">
        <v>0</v>
      </c>
    </row>
    <row r="2108">
      <c r="B2108" t="s">
        <v>100</v>
      </c>
      <c r="C2108" s="19" t="n">
        <v>0.0856652972903232</v>
      </c>
      <c r="D2108" s="19" t="n">
        <v>0.0347646706763484</v>
      </c>
      <c r="E2108" s="19" t="n">
        <v>0.14756742500052</v>
      </c>
      <c r="F2108" s="19"/>
      <c r="G2108" s="19" t="n">
        <v>0.10830517131502</v>
      </c>
      <c r="H2108" s="19" t="n">
        <v>0</v>
      </c>
      <c r="I2108" s="19" t="n">
        <v>0.1338504675547</v>
      </c>
      <c r="J2108" s="19" t="n">
        <v>0.0744905883916985</v>
      </c>
      <c r="K2108" s="19" t="n">
        <v>0.039006434632222</v>
      </c>
      <c r="L2108" s="19" t="n">
        <v>0.130906504517005</v>
      </c>
      <c r="M2108" s="19"/>
      <c r="N2108" s="19" t="n">
        <v>0.154173320091768</v>
      </c>
      <c r="O2108" s="19" t="n">
        <v>0</v>
      </c>
      <c r="P2108" s="19" t="n">
        <v>0.113469320164772</v>
      </c>
      <c r="Q2108" s="19" t="n">
        <v>0.0610046617383595</v>
      </c>
      <c r="R2108" s="19"/>
      <c r="S2108" s="19" t="n">
        <v>0</v>
      </c>
      <c r="T2108" s="19" t="n">
        <v>0.0519954157109257</v>
      </c>
      <c r="U2108" s="19" t="n">
        <v>0.244752958526033</v>
      </c>
      <c r="V2108" s="19" t="n">
        <v>0.136978433158219</v>
      </c>
      <c r="W2108" s="19" t="n">
        <v>0.139888866288837</v>
      </c>
      <c r="X2108" s="19" t="n">
        <v>0.113480377638641</v>
      </c>
      <c r="Y2108" s="19" t="n">
        <v>0</v>
      </c>
      <c r="Z2108" s="19" t="n">
        <v>0.191847255895399</v>
      </c>
      <c r="AA2108" s="19" t="n">
        <v>0.0788055456442942</v>
      </c>
      <c r="AB2108" s="19" t="n">
        <v>0.0875654748233805</v>
      </c>
      <c r="AC2108" s="19" t="n">
        <v>0.125566826594431</v>
      </c>
      <c r="AD2108" s="19" t="n">
        <v>0</v>
      </c>
      <c r="AE2108" s="19"/>
      <c r="AF2108" s="19" t="n">
        <v>0.0183213524906999</v>
      </c>
      <c r="AG2108" s="19" t="n">
        <v>0.115844924698876</v>
      </c>
      <c r="AH2108" s="19" t="n">
        <v>0.103998085451843</v>
      </c>
      <c r="AI2108" s="19"/>
      <c r="AJ2108" s="19" t="n">
        <v>0.0585164147623269</v>
      </c>
      <c r="AK2108" s="19" t="n">
        <v>0.0753205602721123</v>
      </c>
      <c r="AL2108" s="19" t="n">
        <v>0.201964164996575</v>
      </c>
      <c r="AM2108" s="19" t="n">
        <v>0</v>
      </c>
      <c r="AN2108" s="19" t="n">
        <v>0.102762514256234</v>
      </c>
      <c r="AO2108" s="19"/>
      <c r="AP2108" s="19" t="n">
        <v>0.0826421404314299</v>
      </c>
      <c r="AQ2108" s="19" t="n">
        <v>0.117821190199765</v>
      </c>
      <c r="AR2108" s="19" t="n">
        <v>0</v>
      </c>
      <c r="AS2108" s="19" t="n">
        <v>0</v>
      </c>
      <c r="AT2108" s="19" t="n">
        <v>0</v>
      </c>
      <c r="AU2108" s="19"/>
      <c r="AV2108" s="19" t="n">
        <v>0.100598169139905</v>
      </c>
      <c r="AW2108" s="19" t="n">
        <v>0</v>
      </c>
      <c r="AX2108" s="19" t="n">
        <v>0</v>
      </c>
      <c r="AY2108" s="19" t="n">
        <v>0</v>
      </c>
      <c r="AZ2108" s="19" t="n">
        <v>0</v>
      </c>
      <c r="BA2108" s="19" t="n">
        <v>0.309476560547057</v>
      </c>
      <c r="BB2108" s="19"/>
      <c r="BC2108" s="19" t="n">
        <v>0.054181778604234</v>
      </c>
      <c r="BD2108" s="19" t="n">
        <v>0.127446219397843</v>
      </c>
      <c r="BE2108" s="19" t="n">
        <v>0.0451779493006207</v>
      </c>
      <c r="BF2108" s="19" t="n">
        <v>0</v>
      </c>
      <c r="BG2108" s="19" t="n">
        <v>1</v>
      </c>
    </row>
    <row r="2109">
      <c r="C2109" s="19"/>
      <c r="D2109" s="19"/>
      <c r="E2109" s="19"/>
      <c r="F2109" s="19"/>
      <c r="G2109" s="19"/>
      <c r="H2109" s="19"/>
      <c r="I2109" s="19"/>
      <c r="J2109" s="19"/>
      <c r="K2109" s="19"/>
      <c r="L2109" s="19"/>
      <c r="M2109" s="19"/>
      <c r="N2109" s="19"/>
      <c r="O2109" s="19"/>
      <c r="P2109" s="19"/>
      <c r="Q2109" s="19"/>
      <c r="R2109" s="19"/>
      <c r="S2109" s="19"/>
      <c r="T2109" s="19"/>
      <c r="U2109" s="19"/>
      <c r="V2109" s="19"/>
      <c r="W2109" s="19"/>
      <c r="X2109" s="19"/>
      <c r="Y2109" s="19"/>
      <c r="Z2109" s="19"/>
      <c r="AA2109" s="19"/>
      <c r="AB2109" s="19"/>
      <c r="AC2109" s="19"/>
      <c r="AD2109" s="19"/>
      <c r="AE2109" s="19"/>
      <c r="AF2109" s="19"/>
      <c r="AG2109" s="19"/>
      <c r="AH2109" s="19"/>
      <c r="AI2109" s="19"/>
      <c r="AJ2109" s="19"/>
      <c r="AK2109" s="19"/>
      <c r="AL2109" s="19"/>
      <c r="AM2109" s="19"/>
      <c r="AN2109" s="19"/>
      <c r="AO2109" s="19"/>
      <c r="AP2109" s="19"/>
      <c r="AQ2109" s="19"/>
      <c r="AR2109" s="19"/>
      <c r="AS2109" s="19"/>
      <c r="AT2109" s="19"/>
      <c r="AU2109" s="19"/>
      <c r="AV2109" s="19"/>
      <c r="AW2109" s="19"/>
      <c r="AX2109" s="19"/>
      <c r="AY2109" s="19"/>
      <c r="AZ2109" s="19"/>
      <c r="BA2109" s="19"/>
      <c r="BB2109" s="19"/>
      <c r="BC2109" s="19"/>
      <c r="BD2109" s="19"/>
      <c r="BE2109" s="19"/>
      <c r="BF2109" s="19"/>
      <c r="BG2109" s="19"/>
    </row>
    <row r="2110">
      <c r="B2110" s="7" t="s">
        <v>716</v>
      </c>
      <c r="C2110" s="19"/>
      <c r="D2110" s="19"/>
      <c r="E2110" s="19"/>
      <c r="F2110" s="19"/>
      <c r="G2110" s="19"/>
      <c r="H2110" s="19"/>
      <c r="I2110" s="19"/>
      <c r="J2110" s="19"/>
      <c r="K2110" s="19"/>
      <c r="L2110" s="19"/>
      <c r="M2110" s="19"/>
      <c r="N2110" s="19"/>
      <c r="O2110" s="19"/>
      <c r="P2110" s="19"/>
      <c r="Q2110" s="19"/>
      <c r="R2110" s="19"/>
      <c r="S2110" s="19"/>
      <c r="T2110" s="19"/>
      <c r="U2110" s="19"/>
      <c r="V2110" s="19"/>
      <c r="W2110" s="19"/>
      <c r="X2110" s="19"/>
      <c r="Y2110" s="19"/>
      <c r="Z2110" s="19"/>
      <c r="AA2110" s="19"/>
      <c r="AB2110" s="19"/>
      <c r="AC2110" s="19"/>
      <c r="AD2110" s="19"/>
      <c r="AE2110" s="19"/>
      <c r="AF2110" s="19"/>
      <c r="AG2110" s="19"/>
      <c r="AH2110" s="19"/>
      <c r="AI2110" s="19"/>
      <c r="AJ2110" s="19"/>
      <c r="AK2110" s="19"/>
      <c r="AL2110" s="19"/>
      <c r="AM2110" s="19"/>
      <c r="AN2110" s="19"/>
      <c r="AO2110" s="19"/>
      <c r="AP2110" s="19"/>
      <c r="AQ2110" s="19"/>
      <c r="AR2110" s="19"/>
      <c r="AS2110" s="19"/>
      <c r="AT2110" s="19"/>
      <c r="AU2110" s="19"/>
      <c r="AV2110" s="19"/>
      <c r="AW2110" s="19"/>
      <c r="AX2110" s="19"/>
      <c r="AY2110" s="19"/>
      <c r="AZ2110" s="19"/>
      <c r="BA2110" s="19"/>
      <c r="BB2110" s="19"/>
      <c r="BC2110" s="19"/>
      <c r="BD2110" s="19"/>
      <c r="BE2110" s="19"/>
      <c r="BF2110" s="19"/>
      <c r="BG2110" s="19"/>
    </row>
    <row r="2111">
      <c r="B2111" s="26" t="s">
        <v>331</v>
      </c>
      <c r="C2111" s="19"/>
      <c r="D2111" s="19"/>
      <c r="E2111" s="19"/>
      <c r="F2111" s="19"/>
      <c r="G2111" s="19"/>
      <c r="H2111" s="19"/>
      <c r="I2111" s="19"/>
      <c r="J2111" s="19"/>
      <c r="K2111" s="19"/>
      <c r="L2111" s="19"/>
      <c r="M2111" s="19"/>
      <c r="N2111" s="19"/>
      <c r="O2111" s="19"/>
      <c r="P2111" s="19"/>
      <c r="Q2111" s="19"/>
      <c r="R2111" s="19"/>
      <c r="S2111" s="19"/>
      <c r="T2111" s="19"/>
      <c r="U2111" s="19"/>
      <c r="V2111" s="19"/>
      <c r="W2111" s="19"/>
      <c r="X2111" s="19"/>
      <c r="Y2111" s="19"/>
      <c r="Z2111" s="19"/>
      <c r="AA2111" s="19"/>
      <c r="AB2111" s="19"/>
      <c r="AC2111" s="19"/>
      <c r="AD2111" s="19"/>
      <c r="AE2111" s="19"/>
      <c r="AF2111" s="19"/>
      <c r="AG2111" s="19"/>
      <c r="AH2111" s="19"/>
      <c r="AI2111" s="19"/>
      <c r="AJ2111" s="19"/>
      <c r="AK2111" s="19"/>
      <c r="AL2111" s="19"/>
      <c r="AM2111" s="19"/>
      <c r="AN2111" s="19"/>
      <c r="AO2111" s="19"/>
      <c r="AP2111" s="19"/>
      <c r="AQ2111" s="19"/>
      <c r="AR2111" s="19"/>
      <c r="AS2111" s="19"/>
      <c r="AT2111" s="19"/>
      <c r="AU2111" s="19"/>
      <c r="AV2111" s="19"/>
      <c r="AW2111" s="19"/>
      <c r="AX2111" s="19"/>
      <c r="AY2111" s="19"/>
      <c r="AZ2111" s="19"/>
      <c r="BA2111" s="19"/>
      <c r="BB2111" s="19"/>
      <c r="BC2111" s="19"/>
      <c r="BD2111" s="19"/>
      <c r="BE2111" s="19"/>
      <c r="BF2111" s="19"/>
      <c r="BG2111" s="19"/>
    </row>
    <row r="2112">
      <c r="B2112" t="s">
        <v>688</v>
      </c>
      <c r="C2112" s="19" t="n">
        <v>0.22953462747663</v>
      </c>
      <c r="D2112" s="19" t="n">
        <v>0.273502035871454</v>
      </c>
      <c r="E2112" s="19" t="n">
        <v>0.176019604798658</v>
      </c>
      <c r="F2112" s="19"/>
      <c r="G2112" s="19" t="n">
        <v>0.141631423541139</v>
      </c>
      <c r="H2112" s="19" t="n">
        <v>0.3014863723138</v>
      </c>
      <c r="I2112" s="19" t="n">
        <v>0.300884027803721</v>
      </c>
      <c r="J2112" s="19" t="n">
        <v>0.208334114973614</v>
      </c>
      <c r="K2112" s="19" t="n">
        <v>0.202833412168711</v>
      </c>
      <c r="L2112" s="19" t="n">
        <v>0.216749123146924</v>
      </c>
      <c r="M2112" s="19"/>
      <c r="N2112" s="19" t="n">
        <v>0.237697701261139</v>
      </c>
      <c r="O2112" s="19" t="n">
        <v>0.257876981015863</v>
      </c>
      <c r="P2112" s="19" t="n">
        <v>0.27157980931038</v>
      </c>
      <c r="Q2112" s="19" t="n">
        <v>0.170139981676707</v>
      </c>
      <c r="R2112" s="19"/>
      <c r="S2112" s="19" t="n">
        <v>0.25041101771988</v>
      </c>
      <c r="T2112" s="19" t="n">
        <v>0.216888810945014</v>
      </c>
      <c r="U2112" s="19" t="n">
        <v>0.337766245305432</v>
      </c>
      <c r="V2112" s="19" t="n">
        <v>0.196383272413397</v>
      </c>
      <c r="W2112" s="19" t="n">
        <v>0.290570393165962</v>
      </c>
      <c r="X2112" s="19" t="n">
        <v>0.191663712320012</v>
      </c>
      <c r="Y2112" s="19" t="n">
        <v>0.581152258618574</v>
      </c>
      <c r="Z2112" s="19" t="n">
        <v>0</v>
      </c>
      <c r="AA2112" s="19" t="n">
        <v>0.230580935354757</v>
      </c>
      <c r="AB2112" s="19" t="n">
        <v>0.119718389083391</v>
      </c>
      <c r="AC2112" s="19" t="n">
        <v>0.225370988274448</v>
      </c>
      <c r="AD2112" s="19" t="n">
        <v>0.178901693329614</v>
      </c>
      <c r="AE2112" s="19"/>
      <c r="AF2112" s="19" t="n">
        <v>0.22130849070442</v>
      </c>
      <c r="AG2112" s="19" t="n">
        <v>0.27505510222188</v>
      </c>
      <c r="AH2112" s="19" t="n">
        <v>0.11612808920305</v>
      </c>
      <c r="AI2112" s="19"/>
      <c r="AJ2112" s="19" t="n">
        <v>0.24980429797237</v>
      </c>
      <c r="AK2112" s="19" t="n">
        <v>0.225966759006073</v>
      </c>
      <c r="AL2112" s="19" t="n">
        <v>0.220175361952487</v>
      </c>
      <c r="AM2112" s="19" t="n">
        <v>0.483696883972771</v>
      </c>
      <c r="AN2112" s="19" t="n">
        <v>0.225240676023062</v>
      </c>
      <c r="AO2112" s="19"/>
      <c r="AP2112" s="19" t="n">
        <v>0.317087536180596</v>
      </c>
      <c r="AQ2112" s="19" t="n">
        <v>0.173828869573834</v>
      </c>
      <c r="AR2112" s="19" t="n">
        <v>0.103668620917325</v>
      </c>
      <c r="AS2112" s="19" t="n">
        <v>0.275392503405505</v>
      </c>
      <c r="AT2112" s="19" t="n">
        <v>0.471906632366019</v>
      </c>
      <c r="AU2112" s="19"/>
      <c r="AV2112" s="19" t="n">
        <v>0.276316899592493</v>
      </c>
      <c r="AW2112" s="19" t="n">
        <v>0.30522253968325</v>
      </c>
      <c r="AX2112" s="19" t="n">
        <v>0.113892277730047</v>
      </c>
      <c r="AY2112" s="19" t="n">
        <v>0.397680512295692</v>
      </c>
      <c r="AZ2112" s="19" t="n">
        <v>0.127999486857389</v>
      </c>
      <c r="BA2112" s="19" t="n">
        <v>0</v>
      </c>
      <c r="BB2112" s="19"/>
      <c r="BC2112" s="19" t="n">
        <v>0.128607942308832</v>
      </c>
      <c r="BD2112" s="19" t="n">
        <v>0.213054806924064</v>
      </c>
      <c r="BE2112" s="19" t="n">
        <v>0.344281898908053</v>
      </c>
      <c r="BF2112" s="19" t="n">
        <v>0.187546949189408</v>
      </c>
      <c r="BG2112" s="19" t="n">
        <v>1</v>
      </c>
    </row>
    <row r="2113">
      <c r="B2113" t="s">
        <v>689</v>
      </c>
      <c r="C2113" s="19" t="n">
        <v>0.129576636249751</v>
      </c>
      <c r="D2113" s="19" t="n">
        <v>0.137599436236276</v>
      </c>
      <c r="E2113" s="19" t="n">
        <v>0.119811668540845</v>
      </c>
      <c r="F2113" s="19"/>
      <c r="G2113" s="19" t="n">
        <v>0.182921179515962</v>
      </c>
      <c r="H2113" s="19" t="n">
        <v>0.25293337681353</v>
      </c>
      <c r="I2113" s="19" t="n">
        <v>0.0831699328590795</v>
      </c>
      <c r="J2113" s="19" t="n">
        <v>0.0518291575620312</v>
      </c>
      <c r="K2113" s="19" t="n">
        <v>0.0935849492793746</v>
      </c>
      <c r="L2113" s="19" t="n">
        <v>0.126706633085917</v>
      </c>
      <c r="M2113" s="19"/>
      <c r="N2113" s="19" t="n">
        <v>0.15351686323628</v>
      </c>
      <c r="O2113" s="19" t="n">
        <v>0.134762653392317</v>
      </c>
      <c r="P2113" s="19" t="n">
        <v>0.0657423232682306</v>
      </c>
      <c r="Q2113" s="19" t="n">
        <v>0.152221653506744</v>
      </c>
      <c r="R2113" s="19"/>
      <c r="S2113" s="19" t="n">
        <v>0.0632369944324069</v>
      </c>
      <c r="T2113" s="19" t="n">
        <v>0</v>
      </c>
      <c r="U2113" s="19" t="n">
        <v>0.139343355539635</v>
      </c>
      <c r="V2113" s="19" t="n">
        <v>0.288049714897406</v>
      </c>
      <c r="W2113" s="19" t="n">
        <v>0</v>
      </c>
      <c r="X2113" s="19" t="n">
        <v>0</v>
      </c>
      <c r="Y2113" s="19" t="n">
        <v>0</v>
      </c>
      <c r="Z2113" s="19" t="n">
        <v>0.250442218945118</v>
      </c>
      <c r="AA2113" s="19" t="n">
        <v>0.3183050350615</v>
      </c>
      <c r="AB2113" s="19" t="n">
        <v>0.214707104047531</v>
      </c>
      <c r="AC2113" s="19" t="n">
        <v>0.249936904234272</v>
      </c>
      <c r="AD2113" s="19" t="n">
        <v>0.278695660471485</v>
      </c>
      <c r="AE2113" s="19"/>
      <c r="AF2113" s="19" t="n">
        <v>0.0484276054941124</v>
      </c>
      <c r="AG2113" s="19" t="n">
        <v>0.180634719477663</v>
      </c>
      <c r="AH2113" s="19" t="n">
        <v>0.173044246967935</v>
      </c>
      <c r="AI2113" s="19"/>
      <c r="AJ2113" s="19" t="n">
        <v>0.0643501341213991</v>
      </c>
      <c r="AK2113" s="19" t="n">
        <v>0.166367232805907</v>
      </c>
      <c r="AL2113" s="19" t="n">
        <v>0</v>
      </c>
      <c r="AM2113" s="19" t="n">
        <v>0.516303116027229</v>
      </c>
      <c r="AN2113" s="19" t="n">
        <v>0.140119229873806</v>
      </c>
      <c r="AO2113" s="19"/>
      <c r="AP2113" s="19" t="n">
        <v>0.0989477351018706</v>
      </c>
      <c r="AQ2113" s="19" t="n">
        <v>0.158816172776651</v>
      </c>
      <c r="AR2113" s="19" t="n">
        <v>0.124583819863053</v>
      </c>
      <c r="AS2113" s="19" t="n">
        <v>0.116276153613657</v>
      </c>
      <c r="AT2113" s="19" t="n">
        <v>0</v>
      </c>
      <c r="AU2113" s="19"/>
      <c r="AV2113" s="19" t="n">
        <v>0.10601297776477</v>
      </c>
      <c r="AW2113" s="19" t="n">
        <v>0.0469710683492074</v>
      </c>
      <c r="AX2113" s="19" t="n">
        <v>0.13687010482978</v>
      </c>
      <c r="AY2113" s="19" t="n">
        <v>0.10992117766393</v>
      </c>
      <c r="AZ2113" s="19" t="n">
        <v>0.232960058887611</v>
      </c>
      <c r="BA2113" s="19" t="n">
        <v>0.127307781439602</v>
      </c>
      <c r="BB2113" s="19"/>
      <c r="BC2113" s="19" t="n">
        <v>0.157855052863049</v>
      </c>
      <c r="BD2113" s="19" t="n">
        <v>0.113658209189777</v>
      </c>
      <c r="BE2113" s="19" t="n">
        <v>0.189704521538654</v>
      </c>
      <c r="BF2113" s="19" t="n">
        <v>0.076870353774241</v>
      </c>
      <c r="BG2113" s="19" t="n">
        <v>0</v>
      </c>
    </row>
    <row r="2114">
      <c r="B2114" t="s">
        <v>690</v>
      </c>
      <c r="C2114" s="19" t="n">
        <v>0.172640379551064</v>
      </c>
      <c r="D2114" s="19" t="n">
        <v>0.20560686369952</v>
      </c>
      <c r="E2114" s="19" t="n">
        <v>0.132515154726003</v>
      </c>
      <c r="F2114" s="19"/>
      <c r="G2114" s="19" t="n">
        <v>0.206728023354722</v>
      </c>
      <c r="H2114" s="19" t="n">
        <v>0.110136939842478</v>
      </c>
      <c r="I2114" s="19" t="n">
        <v>0.291894032722883</v>
      </c>
      <c r="J2114" s="19" t="n">
        <v>0.128421780329357</v>
      </c>
      <c r="K2114" s="19" t="n">
        <v>0.0960255988384542</v>
      </c>
      <c r="L2114" s="19" t="n">
        <v>0.192511731666446</v>
      </c>
      <c r="M2114" s="19"/>
      <c r="N2114" s="19" t="n">
        <v>0.122208369726944</v>
      </c>
      <c r="O2114" s="19" t="n">
        <v>0.162266632777297</v>
      </c>
      <c r="P2114" s="19" t="n">
        <v>0.125942613314542</v>
      </c>
      <c r="Q2114" s="19" t="n">
        <v>0.25543129688189</v>
      </c>
      <c r="R2114" s="19"/>
      <c r="S2114" s="19" t="n">
        <v>0.267642300294974</v>
      </c>
      <c r="T2114" s="19" t="n">
        <v>0.449800637738413</v>
      </c>
      <c r="U2114" s="19" t="n">
        <v>0</v>
      </c>
      <c r="V2114" s="19" t="n">
        <v>0.08236288433813</v>
      </c>
      <c r="W2114" s="19" t="n">
        <v>0</v>
      </c>
      <c r="X2114" s="19" t="n">
        <v>0.0929033532916581</v>
      </c>
      <c r="Y2114" s="19" t="n">
        <v>0</v>
      </c>
      <c r="Z2114" s="19" t="n">
        <v>0</v>
      </c>
      <c r="AA2114" s="19" t="n">
        <v>0.114261014640892</v>
      </c>
      <c r="AB2114" s="19" t="n">
        <v>0.207043780747261</v>
      </c>
      <c r="AC2114" s="19" t="n">
        <v>0</v>
      </c>
      <c r="AD2114" s="19" t="n">
        <v>0.142887148517665</v>
      </c>
      <c r="AE2114" s="19"/>
      <c r="AF2114" s="19" t="n">
        <v>0.220103847291453</v>
      </c>
      <c r="AG2114" s="19" t="n">
        <v>0.140317647437003</v>
      </c>
      <c r="AH2114" s="19" t="n">
        <v>0.163561290441804</v>
      </c>
      <c r="AI2114" s="19"/>
      <c r="AJ2114" s="19" t="n">
        <v>0.15002418866603</v>
      </c>
      <c r="AK2114" s="19" t="n">
        <v>0.216086587426811</v>
      </c>
      <c r="AL2114" s="19" t="n">
        <v>0</v>
      </c>
      <c r="AM2114" s="19" t="n">
        <v>0</v>
      </c>
      <c r="AN2114" s="19" t="n">
        <v>0.189756140972175</v>
      </c>
      <c r="AO2114" s="19"/>
      <c r="AP2114" s="19" t="n">
        <v>0.125612343506515</v>
      </c>
      <c r="AQ2114" s="19" t="n">
        <v>0.197699936977089</v>
      </c>
      <c r="AR2114" s="19" t="n">
        <v>0.106813341879236</v>
      </c>
      <c r="AS2114" s="19" t="n">
        <v>0.355564479146181</v>
      </c>
      <c r="AT2114" s="19" t="n">
        <v>0</v>
      </c>
      <c r="AU2114" s="19"/>
      <c r="AV2114" s="19" t="n">
        <v>0.203044905061004</v>
      </c>
      <c r="AW2114" s="19" t="n">
        <v>0.197251401891596</v>
      </c>
      <c r="AX2114" s="19" t="n">
        <v>0</v>
      </c>
      <c r="AY2114" s="19" t="n">
        <v>0.240080937056686</v>
      </c>
      <c r="AZ2114" s="19" t="n">
        <v>0</v>
      </c>
      <c r="BA2114" s="19" t="n">
        <v>0.104438192654832</v>
      </c>
      <c r="BB2114" s="19"/>
      <c r="BC2114" s="19" t="n">
        <v>0.161069006268524</v>
      </c>
      <c r="BD2114" s="19" t="n">
        <v>0.172555572154821</v>
      </c>
      <c r="BE2114" s="19" t="n">
        <v>0.139428193971541</v>
      </c>
      <c r="BF2114" s="19" t="n">
        <v>0.161279949811285</v>
      </c>
      <c r="BG2114" s="19" t="n">
        <v>0</v>
      </c>
    </row>
    <row r="2115">
      <c r="B2115" t="s">
        <v>691</v>
      </c>
      <c r="C2115" s="19" t="n">
        <v>0.147938161792786</v>
      </c>
      <c r="D2115" s="19" t="n">
        <v>0.0844299395157215</v>
      </c>
      <c r="E2115" s="19" t="n">
        <v>0.225237326775976</v>
      </c>
      <c r="F2115" s="19"/>
      <c r="G2115" s="19" t="n">
        <v>0</v>
      </c>
      <c r="H2115" s="19" t="n">
        <v>0.0544637217114226</v>
      </c>
      <c r="I2115" s="19" t="n">
        <v>0.0441248823057512</v>
      </c>
      <c r="J2115" s="19" t="n">
        <v>0.236706078481922</v>
      </c>
      <c r="K2115" s="19" t="n">
        <v>0.378641945086497</v>
      </c>
      <c r="L2115" s="19" t="n">
        <v>0.147657589911685</v>
      </c>
      <c r="M2115" s="19"/>
      <c r="N2115" s="19" t="n">
        <v>0.128666763645963</v>
      </c>
      <c r="O2115" s="19" t="n">
        <v>0.0842728542413243</v>
      </c>
      <c r="P2115" s="19" t="n">
        <v>0.283289799579317</v>
      </c>
      <c r="Q2115" s="19" t="n">
        <v>0.116040420872266</v>
      </c>
      <c r="R2115" s="19"/>
      <c r="S2115" s="19" t="n">
        <v>0.0632369944324069</v>
      </c>
      <c r="T2115" s="19" t="n">
        <v>0.0476509412749296</v>
      </c>
      <c r="U2115" s="19" t="n">
        <v>0.113060359660431</v>
      </c>
      <c r="V2115" s="19" t="n">
        <v>0.347257181013064</v>
      </c>
      <c r="W2115" s="19" t="n">
        <v>0</v>
      </c>
      <c r="X2115" s="19" t="n">
        <v>0.0943704124830077</v>
      </c>
      <c r="Y2115" s="19" t="n">
        <v>0.197430457392742</v>
      </c>
      <c r="Z2115" s="19" t="n">
        <v>0</v>
      </c>
      <c r="AA2115" s="19" t="n">
        <v>0.211525506211995</v>
      </c>
      <c r="AB2115" s="19" t="n">
        <v>0.35204534670972</v>
      </c>
      <c r="AC2115" s="19" t="n">
        <v>0.362616480505364</v>
      </c>
      <c r="AD2115" s="19" t="n">
        <v>0</v>
      </c>
      <c r="AE2115" s="19"/>
      <c r="AF2115" s="19" t="n">
        <v>0.0788190325774657</v>
      </c>
      <c r="AG2115" s="19" t="n">
        <v>0.244351158176459</v>
      </c>
      <c r="AH2115" s="19" t="n">
        <v>0.126653128000817</v>
      </c>
      <c r="AI2115" s="19"/>
      <c r="AJ2115" s="19" t="n">
        <v>0.197120016487717</v>
      </c>
      <c r="AK2115" s="19" t="n">
        <v>0.207363691796634</v>
      </c>
      <c r="AL2115" s="19" t="n">
        <v>0.209432645478421</v>
      </c>
      <c r="AM2115" s="19" t="n">
        <v>0</v>
      </c>
      <c r="AN2115" s="19" t="n">
        <v>0.144704341724055</v>
      </c>
      <c r="AO2115" s="19"/>
      <c r="AP2115" s="19" t="n">
        <v>0.172649493588556</v>
      </c>
      <c r="AQ2115" s="19" t="n">
        <v>0.109778133512066</v>
      </c>
      <c r="AR2115" s="19" t="n">
        <v>0.294203371905075</v>
      </c>
      <c r="AS2115" s="19" t="n">
        <v>0.0559879041102081</v>
      </c>
      <c r="AT2115" s="19" t="n">
        <v>0.270297032712821</v>
      </c>
      <c r="AU2115" s="19"/>
      <c r="AV2115" s="19" t="n">
        <v>0.129138515752701</v>
      </c>
      <c r="AW2115" s="19" t="n">
        <v>0.149286221449253</v>
      </c>
      <c r="AX2115" s="19" t="n">
        <v>0.196946298928569</v>
      </c>
      <c r="AY2115" s="19" t="n">
        <v>0.0448878670514861</v>
      </c>
      <c r="AZ2115" s="19" t="n">
        <v>0.44131019743793</v>
      </c>
      <c r="BA2115" s="19" t="n">
        <v>0.158891801354985</v>
      </c>
      <c r="BB2115" s="19"/>
      <c r="BC2115" s="19" t="n">
        <v>0.23687328689963</v>
      </c>
      <c r="BD2115" s="19" t="n">
        <v>0.244442959856343</v>
      </c>
      <c r="BE2115" s="19" t="n">
        <v>0.0275244075970524</v>
      </c>
      <c r="BF2115" s="19" t="n">
        <v>0</v>
      </c>
      <c r="BG2115" s="19" t="n">
        <v>0</v>
      </c>
    </row>
    <row r="2116">
      <c r="B2116" t="s">
        <v>692</v>
      </c>
      <c r="C2116" s="19" t="n">
        <v>0.116451063739942</v>
      </c>
      <c r="D2116" s="19" t="n">
        <v>0.130423239206739</v>
      </c>
      <c r="E2116" s="19" t="n">
        <v>0.0994448012772619</v>
      </c>
      <c r="F2116" s="19"/>
      <c r="G2116" s="19" t="n">
        <v>0.260529912868541</v>
      </c>
      <c r="H2116" s="19" t="n">
        <v>0.112417089473828</v>
      </c>
      <c r="I2116" s="19" t="n">
        <v>0.120744434091224</v>
      </c>
      <c r="J2116" s="19" t="n">
        <v>0.118677689613625</v>
      </c>
      <c r="K2116" s="19" t="n">
        <v>0.0774908711467289</v>
      </c>
      <c r="L2116" s="19" t="n">
        <v>0.0513069068080332</v>
      </c>
      <c r="M2116" s="19"/>
      <c r="N2116" s="19" t="n">
        <v>0.175766743841171</v>
      </c>
      <c r="O2116" s="19" t="n">
        <v>0.119256388960127</v>
      </c>
      <c r="P2116" s="19" t="n">
        <v>0.0467205972264498</v>
      </c>
      <c r="Q2116" s="19" t="n">
        <v>0.116587911920763</v>
      </c>
      <c r="R2116" s="19"/>
      <c r="S2116" s="19" t="n">
        <v>0.226127877110384</v>
      </c>
      <c r="T2116" s="19" t="n">
        <v>0.0485093268140986</v>
      </c>
      <c r="U2116" s="19" t="n">
        <v>0.331366688835148</v>
      </c>
      <c r="V2116" s="19" t="n">
        <v>0</v>
      </c>
      <c r="W2116" s="19" t="n">
        <v>0.242489607312252</v>
      </c>
      <c r="X2116" s="19" t="n">
        <v>0.206844699052858</v>
      </c>
      <c r="Y2116" s="19" t="n">
        <v>0.221417283988684</v>
      </c>
      <c r="Z2116" s="19" t="n">
        <v>0</v>
      </c>
      <c r="AA2116" s="19" t="n">
        <v>0</v>
      </c>
      <c r="AB2116" s="19" t="n">
        <v>0</v>
      </c>
      <c r="AC2116" s="19" t="n">
        <v>0.162075626985915</v>
      </c>
      <c r="AD2116" s="19" t="n">
        <v>0</v>
      </c>
      <c r="AE2116" s="19"/>
      <c r="AF2116" s="19" t="n">
        <v>0.200557533704157</v>
      </c>
      <c r="AG2116" s="19" t="n">
        <v>0.04515275041139</v>
      </c>
      <c r="AH2116" s="19" t="n">
        <v>0.0917913663217865</v>
      </c>
      <c r="AI2116" s="19"/>
      <c r="AJ2116" s="19" t="n">
        <v>0.126083281160129</v>
      </c>
      <c r="AK2116" s="19" t="n">
        <v>0.0879872401320224</v>
      </c>
      <c r="AL2116" s="19" t="n">
        <v>0.237775975107605</v>
      </c>
      <c r="AM2116" s="19" t="n">
        <v>0</v>
      </c>
      <c r="AN2116" s="19" t="n">
        <v>0</v>
      </c>
      <c r="AO2116" s="19"/>
      <c r="AP2116" s="19" t="n">
        <v>0.145063866852753</v>
      </c>
      <c r="AQ2116" s="19" t="n">
        <v>0.133339423111403</v>
      </c>
      <c r="AR2116" s="19" t="n">
        <v>0</v>
      </c>
      <c r="AS2116" s="19" t="n">
        <v>0.148157618980263</v>
      </c>
      <c r="AT2116" s="19" t="n">
        <v>0.25779633492116</v>
      </c>
      <c r="AU2116" s="19"/>
      <c r="AV2116" s="19" t="n">
        <v>0.150563834620842</v>
      </c>
      <c r="AW2116" s="19" t="n">
        <v>0.155153644870024</v>
      </c>
      <c r="AX2116" s="19" t="n">
        <v>0.134989048110414</v>
      </c>
      <c r="AY2116" s="19" t="n">
        <v>0.114252644240985</v>
      </c>
      <c r="AZ2116" s="19" t="n">
        <v>0.19773025681707</v>
      </c>
      <c r="BA2116" s="19" t="n">
        <v>0.086293340982552</v>
      </c>
      <c r="BB2116" s="19"/>
      <c r="BC2116" s="19" t="n">
        <v>0.0790955403745585</v>
      </c>
      <c r="BD2116" s="19" t="n">
        <v>0.0852542515911672</v>
      </c>
      <c r="BE2116" s="19" t="n">
        <v>0.133307129280596</v>
      </c>
      <c r="BF2116" s="19" t="n">
        <v>0.27463561947164</v>
      </c>
      <c r="BG2116" s="19" t="n">
        <v>0</v>
      </c>
    </row>
    <row r="2117">
      <c r="B2117" t="s">
        <v>598</v>
      </c>
      <c r="C2117" s="19" t="n">
        <v>0.0372001907500165</v>
      </c>
      <c r="D2117" s="19" t="n">
        <v>0.0339029780731741</v>
      </c>
      <c r="E2117" s="19" t="n">
        <v>0.0412134000251868</v>
      </c>
      <c r="F2117" s="19"/>
      <c r="G2117" s="19" t="n">
        <v>0</v>
      </c>
      <c r="H2117" s="19" t="n">
        <v>0</v>
      </c>
      <c r="I2117" s="19" t="n">
        <v>0.0621686030757516</v>
      </c>
      <c r="J2117" s="19" t="n">
        <v>0.0540334334340743</v>
      </c>
      <c r="K2117" s="19" t="n">
        <v>0.109290578255192</v>
      </c>
      <c r="L2117" s="19" t="n">
        <v>0</v>
      </c>
      <c r="M2117" s="19"/>
      <c r="N2117" s="19" t="n">
        <v>0.0401447854648605</v>
      </c>
      <c r="O2117" s="19" t="n">
        <v>0.0712966202193993</v>
      </c>
      <c r="P2117" s="19" t="n">
        <v>0</v>
      </c>
      <c r="Q2117" s="19" t="n">
        <v>0.0347547615026326</v>
      </c>
      <c r="R2117" s="19"/>
      <c r="S2117" s="19" t="n">
        <v>0</v>
      </c>
      <c r="T2117" s="19" t="n">
        <v>0.0539683944581601</v>
      </c>
      <c r="U2117" s="19" t="n">
        <v>0</v>
      </c>
      <c r="V2117" s="19" t="n">
        <v>0</v>
      </c>
      <c r="W2117" s="19" t="n">
        <v>0.23350330509213</v>
      </c>
      <c r="X2117" s="19" t="n">
        <v>0</v>
      </c>
      <c r="Y2117" s="19" t="n">
        <v>0</v>
      </c>
      <c r="Z2117" s="19" t="n">
        <v>0.281847751465211</v>
      </c>
      <c r="AA2117" s="19" t="n">
        <v>0</v>
      </c>
      <c r="AB2117" s="19" t="n">
        <v>0</v>
      </c>
      <c r="AC2117" s="19" t="n">
        <v>0</v>
      </c>
      <c r="AD2117" s="19" t="n">
        <v>0.157959749746566</v>
      </c>
      <c r="AE2117" s="19"/>
      <c r="AF2117" s="19" t="n">
        <v>0.0863956623900136</v>
      </c>
      <c r="AG2117" s="19" t="n">
        <v>0.0209555147924126</v>
      </c>
      <c r="AH2117" s="19" t="n">
        <v>0</v>
      </c>
      <c r="AI2117" s="19"/>
      <c r="AJ2117" s="19" t="n">
        <v>0.0626474730152955</v>
      </c>
      <c r="AK2117" s="19" t="n">
        <v>0</v>
      </c>
      <c r="AL2117" s="19" t="n">
        <v>0</v>
      </c>
      <c r="AM2117" s="19" t="n">
        <v>0</v>
      </c>
      <c r="AN2117" s="19" t="n">
        <v>0</v>
      </c>
      <c r="AO2117" s="19"/>
      <c r="AP2117" s="19" t="n">
        <v>0</v>
      </c>
      <c r="AQ2117" s="19" t="n">
        <v>0.0297570843225616</v>
      </c>
      <c r="AR2117" s="19" t="n">
        <v>0.115335119945916</v>
      </c>
      <c r="AS2117" s="19" t="n">
        <v>0</v>
      </c>
      <c r="AT2117" s="19" t="n">
        <v>0</v>
      </c>
      <c r="AU2117" s="19"/>
      <c r="AV2117" s="19" t="n">
        <v>0</v>
      </c>
      <c r="AW2117" s="19" t="n">
        <v>0.0475833987391459</v>
      </c>
      <c r="AX2117" s="19" t="n">
        <v>0.245246707497831</v>
      </c>
      <c r="AY2117" s="19" t="n">
        <v>0</v>
      </c>
      <c r="AZ2117" s="19" t="n">
        <v>0</v>
      </c>
      <c r="BA2117" s="19" t="n">
        <v>0.0917784691955771</v>
      </c>
      <c r="BB2117" s="19"/>
      <c r="BC2117" s="19" t="n">
        <v>0.0377077269983336</v>
      </c>
      <c r="BD2117" s="19" t="n">
        <v>0.0444070116976691</v>
      </c>
      <c r="BE2117" s="19" t="n">
        <v>0.0281289394518905</v>
      </c>
      <c r="BF2117" s="19" t="n">
        <v>0.0908677245840557</v>
      </c>
      <c r="BG2117" s="19" t="n">
        <v>0</v>
      </c>
    </row>
    <row r="2118">
      <c r="B2118" t="s">
        <v>693</v>
      </c>
      <c r="C2118" s="19" t="n">
        <v>0.033160859262904</v>
      </c>
      <c r="D2118" s="19" t="n">
        <v>0.0429322220090947</v>
      </c>
      <c r="E2118" s="19" t="n">
        <v>0.0212676247501635</v>
      </c>
      <c r="F2118" s="19"/>
      <c r="G2118" s="19" t="n">
        <v>0.0679025780640468</v>
      </c>
      <c r="H2118" s="19" t="n">
        <v>0</v>
      </c>
      <c r="I2118" s="19" t="n">
        <v>0</v>
      </c>
      <c r="J2118" s="19" t="n">
        <v>0</v>
      </c>
      <c r="K2118" s="19" t="n">
        <v>0</v>
      </c>
      <c r="L2118" s="19" t="n">
        <v>0.108335953258263</v>
      </c>
      <c r="M2118" s="19"/>
      <c r="N2118" s="19" t="n">
        <v>0</v>
      </c>
      <c r="O2118" s="19" t="n">
        <v>0</v>
      </c>
      <c r="P2118" s="19" t="n">
        <v>0.0713963833481435</v>
      </c>
      <c r="Q2118" s="19" t="n">
        <v>0.0585909115385723</v>
      </c>
      <c r="R2118" s="19"/>
      <c r="S2118" s="19" t="n">
        <v>0.0616151597898238</v>
      </c>
      <c r="T2118" s="19" t="n">
        <v>0.0414872525211481</v>
      </c>
      <c r="U2118" s="19" t="n">
        <v>0</v>
      </c>
      <c r="V2118" s="19" t="n">
        <v>0</v>
      </c>
      <c r="W2118" s="19" t="n">
        <v>0</v>
      </c>
      <c r="X2118" s="19" t="n">
        <v>0.0889554960513398</v>
      </c>
      <c r="Y2118" s="19" t="n">
        <v>0</v>
      </c>
      <c r="Z2118" s="19" t="n">
        <v>0</v>
      </c>
      <c r="AA2118" s="19" t="n">
        <v>0</v>
      </c>
      <c r="AB2118" s="19" t="n">
        <v>0.106485379412097</v>
      </c>
      <c r="AC2118" s="19" t="n">
        <v>0</v>
      </c>
      <c r="AD2118" s="19" t="n">
        <v>0</v>
      </c>
      <c r="AE2118" s="19"/>
      <c r="AF2118" s="19" t="n">
        <v>0.0472438730060298</v>
      </c>
      <c r="AG2118" s="19" t="n">
        <v>0.0191387646538359</v>
      </c>
      <c r="AH2118" s="19" t="n">
        <v>0.0626977723989577</v>
      </c>
      <c r="AI2118" s="19"/>
      <c r="AJ2118" s="19" t="n">
        <v>0.0281686154783613</v>
      </c>
      <c r="AK2118" s="19" t="n">
        <v>0</v>
      </c>
      <c r="AL2118" s="19" t="n">
        <v>0.188303393185889</v>
      </c>
      <c r="AM2118" s="19" t="n">
        <v>0</v>
      </c>
      <c r="AN2118" s="19" t="n">
        <v>0.0716337608534804</v>
      </c>
      <c r="AO2118" s="19"/>
      <c r="AP2118" s="19" t="n">
        <v>0.0420224030469459</v>
      </c>
      <c r="AQ2118" s="19" t="n">
        <v>0.022695862833094</v>
      </c>
      <c r="AR2118" s="19" t="n">
        <v>0.0886618416907458</v>
      </c>
      <c r="AS2118" s="19" t="n">
        <v>0</v>
      </c>
      <c r="AT2118" s="19" t="n">
        <v>0</v>
      </c>
      <c r="AU2118" s="19"/>
      <c r="AV2118" s="19" t="n">
        <v>0</v>
      </c>
      <c r="AW2118" s="19" t="n">
        <v>0.0470744700449642</v>
      </c>
      <c r="AX2118" s="19" t="n">
        <v>0.0974055505759343</v>
      </c>
      <c r="AY2118" s="19" t="n">
        <v>0</v>
      </c>
      <c r="AZ2118" s="19" t="n">
        <v>0</v>
      </c>
      <c r="BA2118" s="19" t="n">
        <v>0</v>
      </c>
      <c r="BB2118" s="19"/>
      <c r="BC2118" s="19" t="n">
        <v>0.0290765446801251</v>
      </c>
      <c r="BD2118" s="19" t="n">
        <v>0.0405571208477088</v>
      </c>
      <c r="BE2118" s="19" t="n">
        <v>0</v>
      </c>
      <c r="BF2118" s="19" t="n">
        <v>0</v>
      </c>
      <c r="BG2118" s="19" t="n">
        <v>0</v>
      </c>
    </row>
    <row r="2119">
      <c r="B2119" t="s">
        <v>100</v>
      </c>
      <c r="C2119" s="19" t="n">
        <v>0.133498081176906</v>
      </c>
      <c r="D2119" s="19" t="n">
        <v>0.091603285388021</v>
      </c>
      <c r="E2119" s="19" t="n">
        <v>0.184490419105905</v>
      </c>
      <c r="F2119" s="19"/>
      <c r="G2119" s="19" t="n">
        <v>0.140286882655589</v>
      </c>
      <c r="H2119" s="19" t="n">
        <v>0.16856249984494</v>
      </c>
      <c r="I2119" s="19" t="n">
        <v>0.0970140871415909</v>
      </c>
      <c r="J2119" s="19" t="n">
        <v>0.201997745605378</v>
      </c>
      <c r="K2119" s="19" t="n">
        <v>0.0421326452250419</v>
      </c>
      <c r="L2119" s="19" t="n">
        <v>0.156732062122732</v>
      </c>
      <c r="M2119" s="19"/>
      <c r="N2119" s="19" t="n">
        <v>0.141998772823642</v>
      </c>
      <c r="O2119" s="19" t="n">
        <v>0.170267869393673</v>
      </c>
      <c r="P2119" s="19" t="n">
        <v>0.135328473952938</v>
      </c>
      <c r="Q2119" s="19" t="n">
        <v>0.0962330621004257</v>
      </c>
      <c r="R2119" s="19"/>
      <c r="S2119" s="19" t="n">
        <v>0.0677296562201244</v>
      </c>
      <c r="T2119" s="19" t="n">
        <v>0.141694636248237</v>
      </c>
      <c r="U2119" s="19" t="n">
        <v>0.0784633506593542</v>
      </c>
      <c r="V2119" s="19" t="n">
        <v>0.0859469473380031</v>
      </c>
      <c r="W2119" s="19" t="n">
        <v>0.233436694429656</v>
      </c>
      <c r="X2119" s="19" t="n">
        <v>0.325262326801124</v>
      </c>
      <c r="Y2119" s="19" t="n">
        <v>0</v>
      </c>
      <c r="Z2119" s="19" t="n">
        <v>0.467710029589671</v>
      </c>
      <c r="AA2119" s="19" t="n">
        <v>0.125327508730855</v>
      </c>
      <c r="AB2119" s="19" t="n">
        <v>0</v>
      </c>
      <c r="AC2119" s="19" t="n">
        <v>0</v>
      </c>
      <c r="AD2119" s="19" t="n">
        <v>0.24155574793467</v>
      </c>
      <c r="AE2119" s="19"/>
      <c r="AF2119" s="19" t="n">
        <v>0.0971439548323484</v>
      </c>
      <c r="AG2119" s="19" t="n">
        <v>0.0743943428293565</v>
      </c>
      <c r="AH2119" s="19" t="n">
        <v>0.266124106665649</v>
      </c>
      <c r="AI2119" s="19"/>
      <c r="AJ2119" s="19" t="n">
        <v>0.121801993098698</v>
      </c>
      <c r="AK2119" s="19" t="n">
        <v>0.0962284888325527</v>
      </c>
      <c r="AL2119" s="19" t="n">
        <v>0.144312624275597</v>
      </c>
      <c r="AM2119" s="19" t="n">
        <v>0</v>
      </c>
      <c r="AN2119" s="19" t="n">
        <v>0.228545850553422</v>
      </c>
      <c r="AO2119" s="19"/>
      <c r="AP2119" s="19" t="n">
        <v>0.0986166217227625</v>
      </c>
      <c r="AQ2119" s="19" t="n">
        <v>0.174084516893301</v>
      </c>
      <c r="AR2119" s="19" t="n">
        <v>0.166733883798649</v>
      </c>
      <c r="AS2119" s="19" t="n">
        <v>0.0486213407441848</v>
      </c>
      <c r="AT2119" s="19" t="n">
        <v>0</v>
      </c>
      <c r="AU2119" s="19"/>
      <c r="AV2119" s="19" t="n">
        <v>0.13492286720819</v>
      </c>
      <c r="AW2119" s="19" t="n">
        <v>0.0514572549725599</v>
      </c>
      <c r="AX2119" s="19" t="n">
        <v>0.0746500123274247</v>
      </c>
      <c r="AY2119" s="19" t="n">
        <v>0.0931768616912202</v>
      </c>
      <c r="AZ2119" s="19" t="n">
        <v>0</v>
      </c>
      <c r="BA2119" s="19" t="n">
        <v>0.431290414372452</v>
      </c>
      <c r="BB2119" s="19"/>
      <c r="BC2119" s="19" t="n">
        <v>0.169714899606948</v>
      </c>
      <c r="BD2119" s="19" t="n">
        <v>0.0860700677384492</v>
      </c>
      <c r="BE2119" s="19" t="n">
        <v>0.137624909252214</v>
      </c>
      <c r="BF2119" s="19" t="n">
        <v>0.20879940316937</v>
      </c>
      <c r="BG2119" s="19" t="n">
        <v>0</v>
      </c>
    </row>
    <row r="2120">
      <c r="C2120" s="19"/>
      <c r="D2120" s="19"/>
      <c r="E2120" s="19"/>
      <c r="F2120" s="19"/>
      <c r="G2120" s="19"/>
      <c r="H2120" s="19"/>
      <c r="I2120" s="19"/>
      <c r="J2120" s="19"/>
      <c r="K2120" s="19"/>
      <c r="L2120" s="19"/>
      <c r="M2120" s="19"/>
      <c r="N2120" s="19"/>
      <c r="O2120" s="19"/>
      <c r="P2120" s="19"/>
      <c r="Q2120" s="19"/>
      <c r="R2120" s="19"/>
      <c r="S2120" s="19"/>
      <c r="T2120" s="19"/>
      <c r="U2120" s="19"/>
      <c r="V2120" s="19"/>
      <c r="W2120" s="19"/>
      <c r="X2120" s="19"/>
      <c r="Y2120" s="19"/>
      <c r="Z2120" s="19"/>
      <c r="AA2120" s="19"/>
      <c r="AB2120" s="19"/>
      <c r="AC2120" s="19"/>
      <c r="AD2120" s="19"/>
      <c r="AE2120" s="19"/>
      <c r="AF2120" s="19"/>
      <c r="AG2120" s="19"/>
      <c r="AH2120" s="19"/>
      <c r="AI2120" s="19"/>
      <c r="AJ2120" s="19"/>
      <c r="AK2120" s="19"/>
      <c r="AL2120" s="19"/>
      <c r="AM2120" s="19"/>
      <c r="AN2120" s="19"/>
      <c r="AO2120" s="19"/>
      <c r="AP2120" s="19"/>
      <c r="AQ2120" s="19"/>
      <c r="AR2120" s="19"/>
      <c r="AS2120" s="19"/>
      <c r="AT2120" s="19"/>
      <c r="AU2120" s="19"/>
      <c r="AV2120" s="19"/>
      <c r="AW2120" s="19"/>
      <c r="AX2120" s="19"/>
      <c r="AY2120" s="19"/>
      <c r="AZ2120" s="19"/>
      <c r="BA2120" s="19"/>
      <c r="BB2120" s="19"/>
      <c r="BC2120" s="19"/>
      <c r="BD2120" s="19"/>
      <c r="BE2120" s="19"/>
      <c r="BF2120" s="19"/>
      <c r="BG2120" s="19"/>
    </row>
    <row r="2121">
      <c r="B2121" s="7" t="s">
        <v>717</v>
      </c>
      <c r="C2121" s="19"/>
      <c r="D2121" s="19"/>
      <c r="E2121" s="19"/>
      <c r="F2121" s="19"/>
      <c r="G2121" s="19"/>
      <c r="H2121" s="19"/>
      <c r="I2121" s="19"/>
      <c r="J2121" s="19"/>
      <c r="K2121" s="19"/>
      <c r="L2121" s="19"/>
      <c r="M2121" s="19"/>
      <c r="N2121" s="19"/>
      <c r="O2121" s="19"/>
      <c r="P2121" s="19"/>
      <c r="Q2121" s="19"/>
      <c r="R2121" s="19"/>
      <c r="S2121" s="19"/>
      <c r="T2121" s="19"/>
      <c r="U2121" s="19"/>
      <c r="V2121" s="19"/>
      <c r="W2121" s="19"/>
      <c r="X2121" s="19"/>
      <c r="Y2121" s="19"/>
      <c r="Z2121" s="19"/>
      <c r="AA2121" s="19"/>
      <c r="AB2121" s="19"/>
      <c r="AC2121" s="19"/>
      <c r="AD2121" s="19"/>
      <c r="AE2121" s="19"/>
      <c r="AF2121" s="19"/>
      <c r="AG2121" s="19"/>
      <c r="AH2121" s="19"/>
      <c r="AI2121" s="19"/>
      <c r="AJ2121" s="19"/>
      <c r="AK2121" s="19"/>
      <c r="AL2121" s="19"/>
      <c r="AM2121" s="19"/>
      <c r="AN2121" s="19"/>
      <c r="AO2121" s="19"/>
      <c r="AP2121" s="19"/>
      <c r="AQ2121" s="19"/>
      <c r="AR2121" s="19"/>
      <c r="AS2121" s="19"/>
      <c r="AT2121" s="19"/>
      <c r="AU2121" s="19"/>
      <c r="AV2121" s="19"/>
      <c r="AW2121" s="19"/>
      <c r="AX2121" s="19"/>
      <c r="AY2121" s="19"/>
      <c r="AZ2121" s="19"/>
      <c r="BA2121" s="19"/>
      <c r="BB2121" s="19"/>
      <c r="BC2121" s="19"/>
      <c r="BD2121" s="19"/>
      <c r="BE2121" s="19"/>
      <c r="BF2121" s="19"/>
      <c r="BG2121" s="19"/>
    </row>
    <row r="2122">
      <c r="B2122" s="26" t="s">
        <v>331</v>
      </c>
      <c r="C2122" s="19"/>
      <c r="D2122" s="19"/>
      <c r="E2122" s="19"/>
      <c r="F2122" s="19"/>
      <c r="G2122" s="19"/>
      <c r="H2122" s="19"/>
      <c r="I2122" s="19"/>
      <c r="J2122" s="19"/>
      <c r="K2122" s="19"/>
      <c r="L2122" s="19"/>
      <c r="M2122" s="19"/>
      <c r="N2122" s="19"/>
      <c r="O2122" s="19"/>
      <c r="P2122" s="19"/>
      <c r="Q2122" s="19"/>
      <c r="R2122" s="19"/>
      <c r="S2122" s="19"/>
      <c r="T2122" s="19"/>
      <c r="U2122" s="19"/>
      <c r="V2122" s="19"/>
      <c r="W2122" s="19"/>
      <c r="X2122" s="19"/>
      <c r="Y2122" s="19"/>
      <c r="Z2122" s="19"/>
      <c r="AA2122" s="19"/>
      <c r="AB2122" s="19"/>
      <c r="AC2122" s="19"/>
      <c r="AD2122" s="19"/>
      <c r="AE2122" s="19"/>
      <c r="AF2122" s="19"/>
      <c r="AG2122" s="19"/>
      <c r="AH2122" s="19"/>
      <c r="AI2122" s="19"/>
      <c r="AJ2122" s="19"/>
      <c r="AK2122" s="19"/>
      <c r="AL2122" s="19"/>
      <c r="AM2122" s="19"/>
      <c r="AN2122" s="19"/>
      <c r="AO2122" s="19"/>
      <c r="AP2122" s="19"/>
      <c r="AQ2122" s="19"/>
      <c r="AR2122" s="19"/>
      <c r="AS2122" s="19"/>
      <c r="AT2122" s="19"/>
      <c r="AU2122" s="19"/>
      <c r="AV2122" s="19"/>
      <c r="AW2122" s="19"/>
      <c r="AX2122" s="19"/>
      <c r="AY2122" s="19"/>
      <c r="AZ2122" s="19"/>
      <c r="BA2122" s="19"/>
      <c r="BB2122" s="19"/>
      <c r="BC2122" s="19"/>
      <c r="BD2122" s="19"/>
      <c r="BE2122" s="19"/>
      <c r="BF2122" s="19"/>
      <c r="BG2122" s="19"/>
    </row>
    <row r="2123">
      <c r="B2123" t="s">
        <v>688</v>
      </c>
      <c r="C2123" s="19" t="n">
        <v>0.164141767965818</v>
      </c>
      <c r="D2123" s="19" t="n">
        <v>0.157714196616444</v>
      </c>
      <c r="E2123" s="19" t="n">
        <v>0.174214694619525</v>
      </c>
      <c r="F2123" s="19"/>
      <c r="G2123" s="19" t="n">
        <v>0.244947200396889</v>
      </c>
      <c r="H2123" s="19" t="n">
        <v>0.156563079447561</v>
      </c>
      <c r="I2123" s="19" t="n">
        <v>0.190090409299118</v>
      </c>
      <c r="J2123" s="19" t="n">
        <v>0.174163096065016</v>
      </c>
      <c r="K2123" s="19" t="n">
        <v>0.242887938801873</v>
      </c>
      <c r="L2123" s="19" t="n">
        <v>0</v>
      </c>
      <c r="M2123" s="19"/>
      <c r="N2123" s="19" t="n">
        <v>0.162035875110193</v>
      </c>
      <c r="O2123" s="19" t="n">
        <v>0.16525326395785</v>
      </c>
      <c r="P2123" s="19" t="n">
        <v>0.158519569614776</v>
      </c>
      <c r="Q2123" s="19" t="n">
        <v>0.171954251481793</v>
      </c>
      <c r="R2123" s="19"/>
      <c r="S2123" s="19" t="n">
        <v>0.2187002841821</v>
      </c>
      <c r="T2123" s="19" t="n">
        <v>0.152342371940332</v>
      </c>
      <c r="U2123" s="19" t="n">
        <v>0.116867248500326</v>
      </c>
      <c r="V2123" s="19" t="n">
        <v>0.159481722681222</v>
      </c>
      <c r="W2123" s="19" t="n">
        <v>0</v>
      </c>
      <c r="X2123" s="19" t="n">
        <v>0.158070500062317</v>
      </c>
      <c r="Y2123" s="19" t="n">
        <v>0.141306638611042</v>
      </c>
      <c r="Z2123" s="19" t="n">
        <v>0.211409942443586</v>
      </c>
      <c r="AA2123" s="19" t="n">
        <v>0.267804812380829</v>
      </c>
      <c r="AB2123" s="19" t="n">
        <v>0.293096431541277</v>
      </c>
      <c r="AC2123" s="19" t="n">
        <v>0</v>
      </c>
      <c r="AD2123" s="19" t="n">
        <v>0</v>
      </c>
      <c r="AE2123" s="19"/>
      <c r="AF2123" s="19" t="n">
        <v>0.0718210968791056</v>
      </c>
      <c r="AG2123" s="19" t="n">
        <v>0.201712513710781</v>
      </c>
      <c r="AH2123" s="19" t="n">
        <v>0.169508029262273</v>
      </c>
      <c r="AI2123" s="19"/>
      <c r="AJ2123" s="19" t="n">
        <v>0.097128445566398</v>
      </c>
      <c r="AK2123" s="19" t="n">
        <v>0.164402600101325</v>
      </c>
      <c r="AL2123" s="19" t="n">
        <v>0.146191676826381</v>
      </c>
      <c r="AM2123" s="19" t="n">
        <v>0.318674611373016</v>
      </c>
      <c r="AN2123" s="19" t="n">
        <v>0.23956691531298</v>
      </c>
      <c r="AO2123" s="19"/>
      <c r="AP2123" s="19" t="n">
        <v>0.134526656921314</v>
      </c>
      <c r="AQ2123" s="19" t="n">
        <v>0.163738460369875</v>
      </c>
      <c r="AR2123" s="19" t="n">
        <v>0.200668821289897</v>
      </c>
      <c r="AS2123" s="19" t="n">
        <v>0.234678871370819</v>
      </c>
      <c r="AT2123" s="19" t="n">
        <v>0.0777762209693064</v>
      </c>
      <c r="AU2123" s="19"/>
      <c r="AV2123" s="19" t="n">
        <v>0.1300696869574</v>
      </c>
      <c r="AW2123" s="19" t="n">
        <v>0.150783584797029</v>
      </c>
      <c r="AX2123" s="19" t="n">
        <v>0.116271006369434</v>
      </c>
      <c r="AY2123" s="19" t="n">
        <v>0.239372511526103</v>
      </c>
      <c r="AZ2123" s="19" t="n">
        <v>0.0695989416853269</v>
      </c>
      <c r="BA2123" s="19" t="n">
        <v>0.190254646301228</v>
      </c>
      <c r="BB2123" s="19"/>
      <c r="BC2123" s="19" t="n">
        <v>0.206434535674926</v>
      </c>
      <c r="BD2123" s="19" t="n">
        <v>0.147354168010816</v>
      </c>
      <c r="BE2123" s="19" t="n">
        <v>0.18333449899321</v>
      </c>
      <c r="BF2123" s="19" t="n">
        <v>0.135005845600349</v>
      </c>
      <c r="BG2123" s="19" t="n">
        <v>1</v>
      </c>
    </row>
    <row r="2124">
      <c r="B2124" t="s">
        <v>689</v>
      </c>
      <c r="C2124" s="19" t="n">
        <v>0.11280022859953</v>
      </c>
      <c r="D2124" s="19" t="n">
        <v>0.0900538617329321</v>
      </c>
      <c r="E2124" s="19" t="n">
        <v>0.135819591978734</v>
      </c>
      <c r="F2124" s="19"/>
      <c r="G2124" s="19" t="n">
        <v>0.262403451811661</v>
      </c>
      <c r="H2124" s="19" t="n">
        <v>0.109662569597395</v>
      </c>
      <c r="I2124" s="19" t="n">
        <v>0.141933283354443</v>
      </c>
      <c r="J2124" s="19" t="n">
        <v>0.0826977613900544</v>
      </c>
      <c r="K2124" s="19" t="n">
        <v>0.110104620897207</v>
      </c>
      <c r="L2124" s="19" t="n">
        <v>0</v>
      </c>
      <c r="M2124" s="19"/>
      <c r="N2124" s="19" t="n">
        <v>0.11835614634475</v>
      </c>
      <c r="O2124" s="19" t="n">
        <v>0.0353173748810586</v>
      </c>
      <c r="P2124" s="19" t="n">
        <v>0.0660510943491299</v>
      </c>
      <c r="Q2124" s="19" t="n">
        <v>0.229344583927022</v>
      </c>
      <c r="R2124" s="19"/>
      <c r="S2124" s="19" t="n">
        <v>0.139009208513621</v>
      </c>
      <c r="T2124" s="19" t="n">
        <v>0.0577199136499166</v>
      </c>
      <c r="U2124" s="19" t="n">
        <v>0</v>
      </c>
      <c r="V2124" s="19" t="n">
        <v>0.186238669178141</v>
      </c>
      <c r="W2124" s="19" t="n">
        <v>0.628374666563725</v>
      </c>
      <c r="X2124" s="19" t="n">
        <v>0</v>
      </c>
      <c r="Y2124" s="19" t="n">
        <v>0.135943421814481</v>
      </c>
      <c r="Z2124" s="19" t="n">
        <v>0</v>
      </c>
      <c r="AA2124" s="19" t="n">
        <v>0.0738861076704017</v>
      </c>
      <c r="AB2124" s="19" t="n">
        <v>0</v>
      </c>
      <c r="AC2124" s="19" t="n">
        <v>0.141350175699726</v>
      </c>
      <c r="AD2124" s="19" t="n">
        <v>0.273919439027403</v>
      </c>
      <c r="AE2124" s="19"/>
      <c r="AF2124" s="19" t="n">
        <v>0.0721108050958995</v>
      </c>
      <c r="AG2124" s="19" t="n">
        <v>0.0648453695089199</v>
      </c>
      <c r="AH2124" s="19" t="n">
        <v>0.141280495237326</v>
      </c>
      <c r="AI2124" s="19"/>
      <c r="AJ2124" s="19" t="n">
        <v>0.104563535263359</v>
      </c>
      <c r="AK2124" s="19" t="n">
        <v>0.106354588173089</v>
      </c>
      <c r="AL2124" s="19" t="n">
        <v>0.128571796604247</v>
      </c>
      <c r="AM2124" s="19" t="n">
        <v>0</v>
      </c>
      <c r="AN2124" s="19" t="n">
        <v>0.120722080967535</v>
      </c>
      <c r="AO2124" s="19"/>
      <c r="AP2124" s="19" t="n">
        <v>0</v>
      </c>
      <c r="AQ2124" s="19" t="n">
        <v>0.168361627484207</v>
      </c>
      <c r="AR2124" s="19" t="n">
        <v>0.103803225399713</v>
      </c>
      <c r="AS2124" s="19" t="n">
        <v>0.0900559475663901</v>
      </c>
      <c r="AT2124" s="19" t="n">
        <v>0.223134062669799</v>
      </c>
      <c r="AU2124" s="19"/>
      <c r="AV2124" s="19" t="n">
        <v>0.148670183636435</v>
      </c>
      <c r="AW2124" s="19" t="n">
        <v>0</v>
      </c>
      <c r="AX2124" s="19" t="n">
        <v>0.107292131977887</v>
      </c>
      <c r="AY2124" s="19" t="n">
        <v>0.0789963560468572</v>
      </c>
      <c r="AZ2124" s="19" t="n">
        <v>0.199674070329209</v>
      </c>
      <c r="BA2124" s="19" t="n">
        <v>0.131673703231717</v>
      </c>
      <c r="BB2124" s="19"/>
      <c r="BC2124" s="19" t="n">
        <v>0.131304686436802</v>
      </c>
      <c r="BD2124" s="19" t="n">
        <v>0.103901668580741</v>
      </c>
      <c r="BE2124" s="19" t="n">
        <v>0.070558604511536</v>
      </c>
      <c r="BF2124" s="19" t="n">
        <v>0.197005999685216</v>
      </c>
      <c r="BG2124" s="19" t="n">
        <v>0</v>
      </c>
    </row>
    <row r="2125">
      <c r="B2125" t="s">
        <v>690</v>
      </c>
      <c r="C2125" s="19" t="n">
        <v>0.159637047098421</v>
      </c>
      <c r="D2125" s="19" t="n">
        <v>0.169580486525866</v>
      </c>
      <c r="E2125" s="19" t="n">
        <v>0.155211098272498</v>
      </c>
      <c r="F2125" s="19"/>
      <c r="G2125" s="19" t="n">
        <v>0.100245643129204</v>
      </c>
      <c r="H2125" s="19" t="n">
        <v>0.152217671370082</v>
      </c>
      <c r="I2125" s="19" t="n">
        <v>0.302700647315159</v>
      </c>
      <c r="J2125" s="19" t="n">
        <v>0.140538102235808</v>
      </c>
      <c r="K2125" s="19" t="n">
        <v>0.0538495256949617</v>
      </c>
      <c r="L2125" s="19" t="n">
        <v>0.176127056589581</v>
      </c>
      <c r="M2125" s="19"/>
      <c r="N2125" s="19" t="n">
        <v>0.19803686869579</v>
      </c>
      <c r="O2125" s="19" t="n">
        <v>0.206061457876634</v>
      </c>
      <c r="P2125" s="19" t="n">
        <v>0.0973389632136184</v>
      </c>
      <c r="Q2125" s="19" t="n">
        <v>0.131652222377628</v>
      </c>
      <c r="R2125" s="19"/>
      <c r="S2125" s="19" t="n">
        <v>0.221355983790621</v>
      </c>
      <c r="T2125" s="19" t="n">
        <v>0.489542128573807</v>
      </c>
      <c r="U2125" s="19" t="n">
        <v>0.117251876182262</v>
      </c>
      <c r="V2125" s="19" t="n">
        <v>0.0585655284209161</v>
      </c>
      <c r="W2125" s="19" t="n">
        <v>0</v>
      </c>
      <c r="X2125" s="19" t="n">
        <v>0</v>
      </c>
      <c r="Y2125" s="19" t="n">
        <v>0.135088681899323</v>
      </c>
      <c r="Z2125" s="19" t="n">
        <v>0.189198408595444</v>
      </c>
      <c r="AA2125" s="19" t="n">
        <v>0.0701988666217055</v>
      </c>
      <c r="AB2125" s="19" t="n">
        <v>0.281839339534265</v>
      </c>
      <c r="AC2125" s="19" t="n">
        <v>0</v>
      </c>
      <c r="AD2125" s="19" t="n">
        <v>0</v>
      </c>
      <c r="AE2125" s="19"/>
      <c r="AF2125" s="19" t="n">
        <v>0.141886727813435</v>
      </c>
      <c r="AG2125" s="19" t="n">
        <v>0.145287099157968</v>
      </c>
      <c r="AH2125" s="19" t="n">
        <v>0.302488455508156</v>
      </c>
      <c r="AI2125" s="19"/>
      <c r="AJ2125" s="19" t="n">
        <v>0.160840311465091</v>
      </c>
      <c r="AK2125" s="19" t="n">
        <v>0.304008964346229</v>
      </c>
      <c r="AL2125" s="19" t="n">
        <v>0</v>
      </c>
      <c r="AM2125" s="19" t="n">
        <v>0</v>
      </c>
      <c r="AN2125" s="19" t="n">
        <v>0.122386973083119</v>
      </c>
      <c r="AO2125" s="19"/>
      <c r="AP2125" s="19" t="n">
        <v>0.151509213487766</v>
      </c>
      <c r="AQ2125" s="19" t="n">
        <v>0.211697373984237</v>
      </c>
      <c r="AR2125" s="19" t="n">
        <v>0.188921305823141</v>
      </c>
      <c r="AS2125" s="19" t="n">
        <v>0.130060154540599</v>
      </c>
      <c r="AT2125" s="19" t="n">
        <v>0.121984795461489</v>
      </c>
      <c r="AU2125" s="19"/>
      <c r="AV2125" s="19" t="n">
        <v>0.232113007659101</v>
      </c>
      <c r="AW2125" s="19" t="n">
        <v>0.239269759648783</v>
      </c>
      <c r="AX2125" s="19" t="n">
        <v>0.07893178603828</v>
      </c>
      <c r="AY2125" s="19" t="n">
        <v>0.187196205834711</v>
      </c>
      <c r="AZ2125" s="19" t="n">
        <v>0.109159490651663</v>
      </c>
      <c r="BA2125" s="19" t="n">
        <v>0</v>
      </c>
      <c r="BB2125" s="19"/>
      <c r="BC2125" s="19" t="n">
        <v>0.0269031608519659</v>
      </c>
      <c r="BD2125" s="19" t="n">
        <v>0.187378309898195</v>
      </c>
      <c r="BE2125" s="19" t="n">
        <v>0.214317006116238</v>
      </c>
      <c r="BF2125" s="19" t="n">
        <v>0.193591713965844</v>
      </c>
      <c r="BG2125" s="19" t="n">
        <v>0</v>
      </c>
    </row>
    <row r="2126">
      <c r="B2126" t="s">
        <v>691</v>
      </c>
      <c r="C2126" s="19" t="n">
        <v>0.174280704867416</v>
      </c>
      <c r="D2126" s="19" t="n">
        <v>0.233443307221363</v>
      </c>
      <c r="E2126" s="19" t="n">
        <v>0.127024546029373</v>
      </c>
      <c r="F2126" s="19"/>
      <c r="G2126" s="19" t="n">
        <v>0.108273648995904</v>
      </c>
      <c r="H2126" s="19" t="n">
        <v>0.162944647283246</v>
      </c>
      <c r="I2126" s="19" t="n">
        <v>0.114977107028156</v>
      </c>
      <c r="J2126" s="19" t="n">
        <v>0.233807509257306</v>
      </c>
      <c r="K2126" s="19" t="n">
        <v>0.0970235443775231</v>
      </c>
      <c r="L2126" s="19" t="n">
        <v>0.305669608739427</v>
      </c>
      <c r="M2126" s="19"/>
      <c r="N2126" s="19" t="n">
        <v>0.137773281497427</v>
      </c>
      <c r="O2126" s="19" t="n">
        <v>0.158403613485626</v>
      </c>
      <c r="P2126" s="19" t="n">
        <v>0.241825880547313</v>
      </c>
      <c r="Q2126" s="19" t="n">
        <v>0.165101393533984</v>
      </c>
      <c r="R2126" s="19"/>
      <c r="S2126" s="19" t="n">
        <v>0.149111882594103</v>
      </c>
      <c r="T2126" s="19" t="n">
        <v>0.122296875143935</v>
      </c>
      <c r="U2126" s="19" t="n">
        <v>0.529224601524028</v>
      </c>
      <c r="V2126" s="19" t="n">
        <v>0</v>
      </c>
      <c r="W2126" s="19" t="n">
        <v>0.162351188198621</v>
      </c>
      <c r="X2126" s="19" t="n">
        <v>0.0961279995978908</v>
      </c>
      <c r="Y2126" s="19" t="n">
        <v>0.587661257675154</v>
      </c>
      <c r="Z2126" s="19" t="n">
        <v>0</v>
      </c>
      <c r="AA2126" s="19" t="n">
        <v>0.22337100005968</v>
      </c>
      <c r="AB2126" s="19" t="n">
        <v>0</v>
      </c>
      <c r="AC2126" s="19" t="n">
        <v>0.289634518482374</v>
      </c>
      <c r="AD2126" s="19" t="n">
        <v>0</v>
      </c>
      <c r="AE2126" s="19"/>
      <c r="AF2126" s="19" t="n">
        <v>0.209449775903355</v>
      </c>
      <c r="AG2126" s="19" t="n">
        <v>0.174008726036345</v>
      </c>
      <c r="AH2126" s="19" t="n">
        <v>0.196394700213258</v>
      </c>
      <c r="AI2126" s="19"/>
      <c r="AJ2126" s="19" t="n">
        <v>0.251252625877098</v>
      </c>
      <c r="AK2126" s="19" t="n">
        <v>0.073823535674616</v>
      </c>
      <c r="AL2126" s="19" t="n">
        <v>0.442621836841684</v>
      </c>
      <c r="AM2126" s="19" t="n">
        <v>0.320289104991453</v>
      </c>
      <c r="AN2126" s="19" t="n">
        <v>0.118285236208873</v>
      </c>
      <c r="AO2126" s="19"/>
      <c r="AP2126" s="19" t="n">
        <v>0.229563287115427</v>
      </c>
      <c r="AQ2126" s="19" t="n">
        <v>0.0667269261280672</v>
      </c>
      <c r="AR2126" s="19" t="n">
        <v>0.206203940897541</v>
      </c>
      <c r="AS2126" s="19" t="n">
        <v>0.233406333936473</v>
      </c>
      <c r="AT2126" s="19" t="n">
        <v>0.120146670303892</v>
      </c>
      <c r="AU2126" s="19"/>
      <c r="AV2126" s="19" t="n">
        <v>0.0899679531531084</v>
      </c>
      <c r="AW2126" s="19" t="n">
        <v>0.246409548058671</v>
      </c>
      <c r="AX2126" s="19" t="n">
        <v>0.405458895326085</v>
      </c>
      <c r="AY2126" s="19" t="n">
        <v>0.163012782501536</v>
      </c>
      <c r="AZ2126" s="19" t="n">
        <v>0.212653175713865</v>
      </c>
      <c r="BA2126" s="19" t="n">
        <v>0.128612547302725</v>
      </c>
      <c r="BB2126" s="19"/>
      <c r="BC2126" s="19" t="n">
        <v>0.170307286269458</v>
      </c>
      <c r="BD2126" s="19" t="n">
        <v>0.194642026811861</v>
      </c>
      <c r="BE2126" s="19" t="n">
        <v>0.220697688259593</v>
      </c>
      <c r="BF2126" s="19" t="n">
        <v>0.0851430438333415</v>
      </c>
      <c r="BG2126" s="19" t="n">
        <v>0</v>
      </c>
    </row>
    <row r="2127">
      <c r="B2127" t="s">
        <v>692</v>
      </c>
      <c r="C2127" s="19" t="n">
        <v>0.11934301004846</v>
      </c>
      <c r="D2127" s="19" t="n">
        <v>0.0747454523008281</v>
      </c>
      <c r="E2127" s="19" t="n">
        <v>0.147583177351623</v>
      </c>
      <c r="F2127" s="19"/>
      <c r="G2127" s="19" t="n">
        <v>0.191742654535474</v>
      </c>
      <c r="H2127" s="19" t="n">
        <v>0.201582984231883</v>
      </c>
      <c r="I2127" s="19" t="n">
        <v>0.0577389979952563</v>
      </c>
      <c r="J2127" s="19" t="n">
        <v>0.0529649655013115</v>
      </c>
      <c r="K2127" s="19" t="n">
        <v>0.200456513158023</v>
      </c>
      <c r="L2127" s="19" t="n">
        <v>0.0535988854953737</v>
      </c>
      <c r="M2127" s="19"/>
      <c r="N2127" s="19" t="n">
        <v>0.113368535207158</v>
      </c>
      <c r="O2127" s="19" t="n">
        <v>0.18089319753261</v>
      </c>
      <c r="P2127" s="19" t="n">
        <v>0.117616320621818</v>
      </c>
      <c r="Q2127" s="19" t="n">
        <v>0.0707553777767205</v>
      </c>
      <c r="R2127" s="19"/>
      <c r="S2127" s="19" t="n">
        <v>0.0508800940651797</v>
      </c>
      <c r="T2127" s="19" t="n">
        <v>0.061654370283646</v>
      </c>
      <c r="U2127" s="19" t="n">
        <v>0.132106659924919</v>
      </c>
      <c r="V2127" s="19" t="n">
        <v>0.512195275475552</v>
      </c>
      <c r="W2127" s="19" t="n">
        <v>0</v>
      </c>
      <c r="X2127" s="19" t="n">
        <v>0.0959157388193527</v>
      </c>
      <c r="Y2127" s="19" t="n">
        <v>0</v>
      </c>
      <c r="Z2127" s="19" t="n">
        <v>0</v>
      </c>
      <c r="AA2127" s="19" t="n">
        <v>0.142186489293643</v>
      </c>
      <c r="AB2127" s="19" t="n">
        <v>0.167467389462703</v>
      </c>
      <c r="AC2127" s="19" t="n">
        <v>0</v>
      </c>
      <c r="AD2127" s="19" t="n">
        <v>0</v>
      </c>
      <c r="AE2127" s="19"/>
      <c r="AF2127" s="19" t="n">
        <v>0.136983543317419</v>
      </c>
      <c r="AG2127" s="19" t="n">
        <v>0.0915010555425535</v>
      </c>
      <c r="AH2127" s="19" t="n">
        <v>0.0523347360036697</v>
      </c>
      <c r="AI2127" s="19"/>
      <c r="AJ2127" s="19" t="n">
        <v>0.143485056756447</v>
      </c>
      <c r="AK2127" s="19" t="n">
        <v>0.0713371715524917</v>
      </c>
      <c r="AL2127" s="19" t="n">
        <v>0</v>
      </c>
      <c r="AM2127" s="19" t="n">
        <v>0</v>
      </c>
      <c r="AN2127" s="19" t="n">
        <v>0.100089168761206</v>
      </c>
      <c r="AO2127" s="19"/>
      <c r="AP2127" s="19" t="n">
        <v>0.174897571923637</v>
      </c>
      <c r="AQ2127" s="19" t="n">
        <v>0.0490464834477205</v>
      </c>
      <c r="AR2127" s="19" t="n">
        <v>0</v>
      </c>
      <c r="AS2127" s="19" t="n">
        <v>0.156711370378458</v>
      </c>
      <c r="AT2127" s="19" t="n">
        <v>0.232160539312064</v>
      </c>
      <c r="AU2127" s="19"/>
      <c r="AV2127" s="19" t="n">
        <v>0.100212837612949</v>
      </c>
      <c r="AW2127" s="19" t="n">
        <v>0.135705700617435</v>
      </c>
      <c r="AX2127" s="19" t="n">
        <v>0</v>
      </c>
      <c r="AY2127" s="19" t="n">
        <v>0.127569365607761</v>
      </c>
      <c r="AZ2127" s="19" t="n">
        <v>0.20775151628402</v>
      </c>
      <c r="BA2127" s="19" t="n">
        <v>0.0983294289218968</v>
      </c>
      <c r="BB2127" s="19"/>
      <c r="BC2127" s="19" t="n">
        <v>0.127696884278956</v>
      </c>
      <c r="BD2127" s="19" t="n">
        <v>0.171046025767161</v>
      </c>
      <c r="BE2127" s="19" t="n">
        <v>0.0296075821365335</v>
      </c>
      <c r="BF2127" s="19" t="n">
        <v>0.153070971301502</v>
      </c>
      <c r="BG2127" s="19" t="n">
        <v>0</v>
      </c>
    </row>
    <row r="2128">
      <c r="B2128" t="s">
        <v>598</v>
      </c>
      <c r="C2128" s="19" t="n">
        <v>0.107761077280208</v>
      </c>
      <c r="D2128" s="19" t="n">
        <v>0.145240038222585</v>
      </c>
      <c r="E2128" s="19" t="n">
        <v>0.0777534063962218</v>
      </c>
      <c r="F2128" s="19"/>
      <c r="G2128" s="19" t="n">
        <v>0.0552037610748607</v>
      </c>
      <c r="H2128" s="19" t="n">
        <v>0.138445696266955</v>
      </c>
      <c r="I2128" s="19" t="n">
        <v>0.157975599702937</v>
      </c>
      <c r="J2128" s="19" t="n">
        <v>0.0918057883640008</v>
      </c>
      <c r="K2128" s="19" t="n">
        <v>0.0410898593519787</v>
      </c>
      <c r="L2128" s="19" t="n">
        <v>0.146292895655423</v>
      </c>
      <c r="M2128" s="19"/>
      <c r="N2128" s="19" t="n">
        <v>0.225699159200438</v>
      </c>
      <c r="O2128" s="19" t="n">
        <v>0.0706394413547937</v>
      </c>
      <c r="P2128" s="19" t="n">
        <v>0.063195619944148</v>
      </c>
      <c r="Q2128" s="19" t="n">
        <v>0.0340363495157823</v>
      </c>
      <c r="R2128" s="19"/>
      <c r="S2128" s="19" t="n">
        <v>0.0930411623434751</v>
      </c>
      <c r="T2128" s="19" t="n">
        <v>0</v>
      </c>
      <c r="U2128" s="19" t="n">
        <v>0</v>
      </c>
      <c r="V2128" s="19" t="n">
        <v>0.0835188042441694</v>
      </c>
      <c r="W2128" s="19" t="n">
        <v>0</v>
      </c>
      <c r="X2128" s="19" t="n">
        <v>0.299948578628429</v>
      </c>
      <c r="Y2128" s="19" t="n">
        <v>0</v>
      </c>
      <c r="Z2128" s="19" t="n">
        <v>0.240910858398081</v>
      </c>
      <c r="AA2128" s="19" t="n">
        <v>0.0734313303926612</v>
      </c>
      <c r="AB2128" s="19" t="n">
        <v>0</v>
      </c>
      <c r="AC2128" s="19" t="n">
        <v>0.30699221488662</v>
      </c>
      <c r="AD2128" s="19" t="n">
        <v>0.496910713987252</v>
      </c>
      <c r="AE2128" s="19"/>
      <c r="AF2128" s="19" t="n">
        <v>0.0872594770693146</v>
      </c>
      <c r="AG2128" s="19" t="n">
        <v>0.20991942504</v>
      </c>
      <c r="AH2128" s="19" t="n">
        <v>0</v>
      </c>
      <c r="AI2128" s="19"/>
      <c r="AJ2128" s="19" t="n">
        <v>0.0247830257374824</v>
      </c>
      <c r="AK2128" s="19" t="n">
        <v>0.252476379948062</v>
      </c>
      <c r="AL2128" s="19" t="n">
        <v>0.143360446289401</v>
      </c>
      <c r="AM2128" s="19" t="n">
        <v>0</v>
      </c>
      <c r="AN2128" s="19" t="n">
        <v>0.0943851977029653</v>
      </c>
      <c r="AO2128" s="19"/>
      <c r="AP2128" s="19" t="n">
        <v>0.0478579855170659</v>
      </c>
      <c r="AQ2128" s="19" t="n">
        <v>0.20866676199796</v>
      </c>
      <c r="AR2128" s="19" t="n">
        <v>0</v>
      </c>
      <c r="AS2128" s="19" t="n">
        <v>0</v>
      </c>
      <c r="AT2128" s="19" t="n">
        <v>0.224797711283449</v>
      </c>
      <c r="AU2128" s="19"/>
      <c r="AV2128" s="19" t="n">
        <v>0.226607118831034</v>
      </c>
      <c r="AW2128" s="19" t="n">
        <v>0.0513699935666505</v>
      </c>
      <c r="AX2128" s="19" t="n">
        <v>0</v>
      </c>
      <c r="AY2128" s="19" t="n">
        <v>0</v>
      </c>
      <c r="AZ2128" s="19" t="n">
        <v>0.201162805335916</v>
      </c>
      <c r="BA2128" s="19" t="n">
        <v>0.065274398579404</v>
      </c>
      <c r="BB2128" s="19"/>
      <c r="BC2128" s="19" t="n">
        <v>0.0329119051374899</v>
      </c>
      <c r="BD2128" s="19" t="n">
        <v>0.0769004037916985</v>
      </c>
      <c r="BE2128" s="19" t="n">
        <v>0.16048118981404</v>
      </c>
      <c r="BF2128" s="19" t="n">
        <v>0.236182425613747</v>
      </c>
      <c r="BG2128" s="19" t="n">
        <v>0</v>
      </c>
    </row>
    <row r="2129">
      <c r="B2129" t="s">
        <v>693</v>
      </c>
      <c r="C2129" s="19" t="n">
        <v>0.0786344574734832</v>
      </c>
      <c r="D2129" s="19" t="n">
        <v>0.114832945015725</v>
      </c>
      <c r="E2129" s="19" t="n">
        <v>0.0489655659704559</v>
      </c>
      <c r="F2129" s="19"/>
      <c r="G2129" s="19" t="n">
        <v>0.0371836400560064</v>
      </c>
      <c r="H2129" s="19" t="n">
        <v>0</v>
      </c>
      <c r="I2129" s="19" t="n">
        <v>0</v>
      </c>
      <c r="J2129" s="19" t="n">
        <v>0.0880290013889232</v>
      </c>
      <c r="K2129" s="19" t="n">
        <v>0.159455946107992</v>
      </c>
      <c r="L2129" s="19" t="n">
        <v>0.177818612982799</v>
      </c>
      <c r="M2129" s="19"/>
      <c r="N2129" s="19" t="n">
        <v>0.0172523382310059</v>
      </c>
      <c r="O2129" s="19" t="n">
        <v>0.088291962373556</v>
      </c>
      <c r="P2129" s="19" t="n">
        <v>0.127434034914367</v>
      </c>
      <c r="Q2129" s="19" t="n">
        <v>0.0985590817529488</v>
      </c>
      <c r="R2129" s="19"/>
      <c r="S2129" s="19" t="n">
        <v>0.0729065900174631</v>
      </c>
      <c r="T2129" s="19" t="n">
        <v>0.116444340408363</v>
      </c>
      <c r="U2129" s="19" t="n">
        <v>0.104549613868465</v>
      </c>
      <c r="V2129" s="19" t="n">
        <v>0</v>
      </c>
      <c r="W2129" s="19" t="n">
        <v>0.209274145237654</v>
      </c>
      <c r="X2129" s="19" t="n">
        <v>0.0829855164276656</v>
      </c>
      <c r="Y2129" s="19" t="n">
        <v>0</v>
      </c>
      <c r="Z2129" s="19" t="n">
        <v>0</v>
      </c>
      <c r="AA2129" s="19" t="n">
        <v>0.0701988666217055</v>
      </c>
      <c r="AB2129" s="19" t="n">
        <v>0.257596839461754</v>
      </c>
      <c r="AC2129" s="19" t="n">
        <v>0</v>
      </c>
      <c r="AD2129" s="19" t="n">
        <v>0</v>
      </c>
      <c r="AE2129" s="19"/>
      <c r="AF2129" s="19" t="n">
        <v>0.135493372681782</v>
      </c>
      <c r="AG2129" s="19" t="n">
        <v>0.0777911277465187</v>
      </c>
      <c r="AH2129" s="19" t="n">
        <v>0</v>
      </c>
      <c r="AI2129" s="19"/>
      <c r="AJ2129" s="19" t="n">
        <v>0.107470471510508</v>
      </c>
      <c r="AK2129" s="19" t="n">
        <v>0</v>
      </c>
      <c r="AL2129" s="19" t="n">
        <v>0.139254243438286</v>
      </c>
      <c r="AM2129" s="19" t="n">
        <v>0.361036283635531</v>
      </c>
      <c r="AN2129" s="19" t="n">
        <v>0.052278116121114</v>
      </c>
      <c r="AO2129" s="19"/>
      <c r="AP2129" s="19" t="n">
        <v>0.108488654831383</v>
      </c>
      <c r="AQ2129" s="19" t="n">
        <v>0.077726727439243</v>
      </c>
      <c r="AR2129" s="19" t="n">
        <v>0.218351870336338</v>
      </c>
      <c r="AS2129" s="19" t="n">
        <v>0.0997569532998364</v>
      </c>
      <c r="AT2129" s="19" t="n">
        <v>0</v>
      </c>
      <c r="AU2129" s="19"/>
      <c r="AV2129" s="19" t="n">
        <v>0.0488903137584241</v>
      </c>
      <c r="AW2129" s="19" t="n">
        <v>0.0688060122189032</v>
      </c>
      <c r="AX2129" s="19" t="n">
        <v>0.292046180288315</v>
      </c>
      <c r="AY2129" s="19" t="n">
        <v>0.161221604293614</v>
      </c>
      <c r="AZ2129" s="19" t="n">
        <v>0</v>
      </c>
      <c r="BA2129" s="19" t="n">
        <v>0</v>
      </c>
      <c r="BB2129" s="19"/>
      <c r="BC2129" s="19" t="n">
        <v>0.149764782090501</v>
      </c>
      <c r="BD2129" s="19" t="n">
        <v>0.0887686258931666</v>
      </c>
      <c r="BE2129" s="19" t="n">
        <v>0</v>
      </c>
      <c r="BF2129" s="19" t="n">
        <v>0</v>
      </c>
      <c r="BG2129" s="19" t="n">
        <v>0</v>
      </c>
    </row>
    <row r="2130">
      <c r="B2130" t="s">
        <v>100</v>
      </c>
      <c r="C2130" s="19" t="n">
        <v>0.0834017066666634</v>
      </c>
      <c r="D2130" s="19" t="n">
        <v>0.0143897123642565</v>
      </c>
      <c r="E2130" s="19" t="n">
        <v>0.13342791938157</v>
      </c>
      <c r="F2130" s="19"/>
      <c r="G2130" s="19" t="n">
        <v>0</v>
      </c>
      <c r="H2130" s="19" t="n">
        <v>0.0785833518028775</v>
      </c>
      <c r="I2130" s="19" t="n">
        <v>0.0345839553049307</v>
      </c>
      <c r="J2130" s="19" t="n">
        <v>0.135993775797581</v>
      </c>
      <c r="K2130" s="19" t="n">
        <v>0.0951320516104408</v>
      </c>
      <c r="L2130" s="19" t="n">
        <v>0.140492940537396</v>
      </c>
      <c r="M2130" s="19"/>
      <c r="N2130" s="19" t="n">
        <v>0.0274777957132372</v>
      </c>
      <c r="O2130" s="19" t="n">
        <v>0.0951396885378713</v>
      </c>
      <c r="P2130" s="19" t="n">
        <v>0.12801851679483</v>
      </c>
      <c r="Q2130" s="19" t="n">
        <v>0.098596739634122</v>
      </c>
      <c r="R2130" s="19"/>
      <c r="S2130" s="19" t="n">
        <v>0.054994794493437</v>
      </c>
      <c r="T2130" s="19" t="n">
        <v>0</v>
      </c>
      <c r="U2130" s="19" t="n">
        <v>0</v>
      </c>
      <c r="V2130" s="19" t="n">
        <v>0</v>
      </c>
      <c r="W2130" s="19" t="n">
        <v>0</v>
      </c>
      <c r="X2130" s="19" t="n">
        <v>0.266951666464345</v>
      </c>
      <c r="Y2130" s="19" t="n">
        <v>0</v>
      </c>
      <c r="Z2130" s="19" t="n">
        <v>0.358480790562889</v>
      </c>
      <c r="AA2130" s="19" t="n">
        <v>0.0789225269593741</v>
      </c>
      <c r="AB2130" s="19" t="n">
        <v>0</v>
      </c>
      <c r="AC2130" s="19" t="n">
        <v>0.262023090931281</v>
      </c>
      <c r="AD2130" s="19" t="n">
        <v>0.229169846985346</v>
      </c>
      <c r="AE2130" s="19"/>
      <c r="AF2130" s="19" t="n">
        <v>0.144995201239689</v>
      </c>
      <c r="AG2130" s="19" t="n">
        <v>0.0349346832569142</v>
      </c>
      <c r="AH2130" s="19" t="n">
        <v>0.137993583775317</v>
      </c>
      <c r="AI2130" s="19"/>
      <c r="AJ2130" s="19" t="n">
        <v>0.110476527823617</v>
      </c>
      <c r="AK2130" s="19" t="n">
        <v>0.0275967602041874</v>
      </c>
      <c r="AL2130" s="19" t="n">
        <v>0</v>
      </c>
      <c r="AM2130" s="19" t="n">
        <v>0</v>
      </c>
      <c r="AN2130" s="19" t="n">
        <v>0.152286311842208</v>
      </c>
      <c r="AO2130" s="19"/>
      <c r="AP2130" s="19" t="n">
        <v>0.153156630203407</v>
      </c>
      <c r="AQ2130" s="19" t="n">
        <v>0.0540356391486904</v>
      </c>
      <c r="AR2130" s="19" t="n">
        <v>0.0820508362533694</v>
      </c>
      <c r="AS2130" s="19" t="n">
        <v>0.0553303689074242</v>
      </c>
      <c r="AT2130" s="19" t="n">
        <v>0</v>
      </c>
      <c r="AU2130" s="19"/>
      <c r="AV2130" s="19" t="n">
        <v>0.023468898391548</v>
      </c>
      <c r="AW2130" s="19" t="n">
        <v>0.107655401092528</v>
      </c>
      <c r="AX2130" s="19" t="n">
        <v>0</v>
      </c>
      <c r="AY2130" s="19" t="n">
        <v>0.0426311741894175</v>
      </c>
      <c r="AZ2130" s="19" t="n">
        <v>0</v>
      </c>
      <c r="BA2130" s="19" t="n">
        <v>0.38585527566303</v>
      </c>
      <c r="BB2130" s="19"/>
      <c r="BC2130" s="19" t="n">
        <v>0.154676759259901</v>
      </c>
      <c r="BD2130" s="19" t="n">
        <v>0.0300087712463608</v>
      </c>
      <c r="BE2130" s="19" t="n">
        <v>0.12100343016885</v>
      </c>
      <c r="BF2130" s="19" t="n">
        <v>0</v>
      </c>
      <c r="BG2130" s="19" t="n">
        <v>0</v>
      </c>
    </row>
    <row r="2131">
      <c r="C2131" s="19"/>
      <c r="D2131" s="19"/>
      <c r="E2131" s="19"/>
      <c r="F2131" s="19"/>
      <c r="G2131" s="19"/>
      <c r="H2131" s="19"/>
      <c r="I2131" s="19"/>
      <c r="J2131" s="19"/>
      <c r="K2131" s="19"/>
      <c r="L2131" s="19"/>
      <c r="M2131" s="19"/>
      <c r="N2131" s="19"/>
      <c r="O2131" s="19"/>
      <c r="P2131" s="19"/>
      <c r="Q2131" s="19"/>
      <c r="R2131" s="19"/>
      <c r="S2131" s="19"/>
      <c r="T2131" s="19"/>
      <c r="U2131" s="19"/>
      <c r="V2131" s="19"/>
      <c r="W2131" s="19"/>
      <c r="X2131" s="19"/>
      <c r="Y2131" s="19"/>
      <c r="Z2131" s="19"/>
      <c r="AA2131" s="19"/>
      <c r="AB2131" s="19"/>
      <c r="AC2131" s="19"/>
      <c r="AD2131" s="19"/>
      <c r="AE2131" s="19"/>
      <c r="AF2131" s="19"/>
      <c r="AG2131" s="19"/>
      <c r="AH2131" s="19"/>
      <c r="AI2131" s="19"/>
      <c r="AJ2131" s="19"/>
      <c r="AK2131" s="19"/>
      <c r="AL2131" s="19"/>
      <c r="AM2131" s="19"/>
      <c r="AN2131" s="19"/>
      <c r="AO2131" s="19"/>
      <c r="AP2131" s="19"/>
      <c r="AQ2131" s="19"/>
      <c r="AR2131" s="19"/>
      <c r="AS2131" s="19"/>
      <c r="AT2131" s="19"/>
      <c r="AU2131" s="19"/>
      <c r="AV2131" s="19"/>
      <c r="AW2131" s="19"/>
      <c r="AX2131" s="19"/>
      <c r="AY2131" s="19"/>
      <c r="AZ2131" s="19"/>
      <c r="BA2131" s="19"/>
      <c r="BB2131" s="19"/>
      <c r="BC2131" s="19"/>
      <c r="BD2131" s="19"/>
      <c r="BE2131" s="19"/>
      <c r="BF2131" s="19"/>
      <c r="BG2131" s="19"/>
    </row>
    <row r="2132">
      <c r="B2132" s="7" t="s">
        <v>718</v>
      </c>
      <c r="C2132" s="19"/>
      <c r="D2132" s="19"/>
      <c r="E2132" s="19"/>
      <c r="F2132" s="19"/>
      <c r="G2132" s="19"/>
      <c r="H2132" s="19"/>
      <c r="I2132" s="19"/>
      <c r="J2132" s="19"/>
      <c r="K2132" s="19"/>
      <c r="L2132" s="19"/>
      <c r="M2132" s="19"/>
      <c r="N2132" s="19"/>
      <c r="O2132" s="19"/>
      <c r="P2132" s="19"/>
      <c r="Q2132" s="19"/>
      <c r="R2132" s="19"/>
      <c r="S2132" s="19"/>
      <c r="T2132" s="19"/>
      <c r="U2132" s="19"/>
      <c r="V2132" s="19"/>
      <c r="W2132" s="19"/>
      <c r="X2132" s="19"/>
      <c r="Y2132" s="19"/>
      <c r="Z2132" s="19"/>
      <c r="AA2132" s="19"/>
      <c r="AB2132" s="19"/>
      <c r="AC2132" s="19"/>
      <c r="AD2132" s="19"/>
      <c r="AE2132" s="19"/>
      <c r="AF2132" s="19"/>
      <c r="AG2132" s="19"/>
      <c r="AH2132" s="19"/>
      <c r="AI2132" s="19"/>
      <c r="AJ2132" s="19"/>
      <c r="AK2132" s="19"/>
      <c r="AL2132" s="19"/>
      <c r="AM2132" s="19"/>
      <c r="AN2132" s="19"/>
      <c r="AO2132" s="19"/>
      <c r="AP2132" s="19"/>
      <c r="AQ2132" s="19"/>
      <c r="AR2132" s="19"/>
      <c r="AS2132" s="19"/>
      <c r="AT2132" s="19"/>
      <c r="AU2132" s="19"/>
      <c r="AV2132" s="19"/>
      <c r="AW2132" s="19"/>
      <c r="AX2132" s="19"/>
      <c r="AY2132" s="19"/>
      <c r="AZ2132" s="19"/>
      <c r="BA2132" s="19"/>
      <c r="BB2132" s="19"/>
      <c r="BC2132" s="19"/>
      <c r="BD2132" s="19"/>
      <c r="BE2132" s="19"/>
      <c r="BF2132" s="19"/>
      <c r="BG2132" s="19"/>
    </row>
    <row r="2133">
      <c r="B2133" s="26" t="s">
        <v>331</v>
      </c>
      <c r="C2133" s="19"/>
      <c r="D2133" s="19"/>
      <c r="E2133" s="19"/>
      <c r="F2133" s="19"/>
      <c r="G2133" s="19"/>
      <c r="H2133" s="19"/>
      <c r="I2133" s="19"/>
      <c r="J2133" s="19"/>
      <c r="K2133" s="19"/>
      <c r="L2133" s="19"/>
      <c r="M2133" s="19"/>
      <c r="N2133" s="19"/>
      <c r="O2133" s="19"/>
      <c r="P2133" s="19"/>
      <c r="Q2133" s="19"/>
      <c r="R2133" s="19"/>
      <c r="S2133" s="19"/>
      <c r="T2133" s="19"/>
      <c r="U2133" s="19"/>
      <c r="V2133" s="19"/>
      <c r="W2133" s="19"/>
      <c r="X2133" s="19"/>
      <c r="Y2133" s="19"/>
      <c r="Z2133" s="19"/>
      <c r="AA2133" s="19"/>
      <c r="AB2133" s="19"/>
      <c r="AC2133" s="19"/>
      <c r="AD2133" s="19"/>
      <c r="AE2133" s="19"/>
      <c r="AF2133" s="19"/>
      <c r="AG2133" s="19"/>
      <c r="AH2133" s="19"/>
      <c r="AI2133" s="19"/>
      <c r="AJ2133" s="19"/>
      <c r="AK2133" s="19"/>
      <c r="AL2133" s="19"/>
      <c r="AM2133" s="19"/>
      <c r="AN2133" s="19"/>
      <c r="AO2133" s="19"/>
      <c r="AP2133" s="19"/>
      <c r="AQ2133" s="19"/>
      <c r="AR2133" s="19"/>
      <c r="AS2133" s="19"/>
      <c r="AT2133" s="19"/>
      <c r="AU2133" s="19"/>
      <c r="AV2133" s="19"/>
      <c r="AW2133" s="19"/>
      <c r="AX2133" s="19"/>
      <c r="AY2133" s="19"/>
      <c r="AZ2133" s="19"/>
      <c r="BA2133" s="19"/>
      <c r="BB2133" s="19"/>
      <c r="BC2133" s="19"/>
      <c r="BD2133" s="19"/>
      <c r="BE2133" s="19"/>
      <c r="BF2133" s="19"/>
      <c r="BG2133" s="19"/>
    </row>
    <row r="2134">
      <c r="B2134" t="s">
        <v>688</v>
      </c>
      <c r="C2134" s="19" t="n">
        <v>0.163648414599792</v>
      </c>
      <c r="D2134" s="19" t="n">
        <v>0.191492136448957</v>
      </c>
      <c r="E2134" s="19" t="n">
        <v>0.138677326586181</v>
      </c>
      <c r="F2134" s="19"/>
      <c r="G2134" s="19" t="n">
        <v>0.176438078718494</v>
      </c>
      <c r="H2134" s="19" t="n">
        <v>0.216724379027681</v>
      </c>
      <c r="I2134" s="19" t="n">
        <v>0.057898062458704</v>
      </c>
      <c r="J2134" s="19" t="n">
        <v>0.164302938510668</v>
      </c>
      <c r="K2134" s="19" t="n">
        <v>0.101572620933868</v>
      </c>
      <c r="L2134" s="19" t="n">
        <v>0.233268169542299</v>
      </c>
      <c r="M2134" s="19"/>
      <c r="N2134" s="19" t="n">
        <v>0.188991952164063</v>
      </c>
      <c r="O2134" s="19" t="n">
        <v>0.149554789102844</v>
      </c>
      <c r="P2134" s="19" t="n">
        <v>0.142040063325625</v>
      </c>
      <c r="Q2134" s="19" t="n">
        <v>0.17189651590357</v>
      </c>
      <c r="R2134" s="19"/>
      <c r="S2134" s="19" t="n">
        <v>0.194232028920603</v>
      </c>
      <c r="T2134" s="19" t="n">
        <v>0.147430151210117</v>
      </c>
      <c r="U2134" s="19" t="n">
        <v>0.0891146198100092</v>
      </c>
      <c r="V2134" s="19" t="n">
        <v>0.327038482803884</v>
      </c>
      <c r="W2134" s="19" t="n">
        <v>0</v>
      </c>
      <c r="X2134" s="19" t="n">
        <v>0.140457593352272</v>
      </c>
      <c r="Y2134" s="19" t="n">
        <v>0.110883958667955</v>
      </c>
      <c r="Z2134" s="19" t="n">
        <v>0</v>
      </c>
      <c r="AA2134" s="19" t="n">
        <v>0.211418912385333</v>
      </c>
      <c r="AB2134" s="19" t="n">
        <v>0.248627775851324</v>
      </c>
      <c r="AC2134" s="19" t="n">
        <v>0.293782950452275</v>
      </c>
      <c r="AD2134" s="19" t="n">
        <v>0</v>
      </c>
      <c r="AE2134" s="19"/>
      <c r="AF2134" s="19" t="n">
        <v>0.19834293495365</v>
      </c>
      <c r="AG2134" s="19" t="n">
        <v>0.160099111787884</v>
      </c>
      <c r="AH2134" s="19" t="n">
        <v>0.061139335133789</v>
      </c>
      <c r="AI2134" s="19"/>
      <c r="AJ2134" s="19" t="n">
        <v>0.195675129102419</v>
      </c>
      <c r="AK2134" s="19" t="n">
        <v>0.150558647068015</v>
      </c>
      <c r="AL2134" s="19" t="n">
        <v>0.356145385537553</v>
      </c>
      <c r="AM2134" s="19" t="n">
        <v>0.639148215082236</v>
      </c>
      <c r="AN2134" s="19" t="n">
        <v>0</v>
      </c>
      <c r="AO2134" s="19"/>
      <c r="AP2134" s="19" t="n">
        <v>0.167082823584088</v>
      </c>
      <c r="AQ2134" s="19" t="n">
        <v>0.142602534319118</v>
      </c>
      <c r="AR2134" s="19" t="n">
        <v>0.132967419395207</v>
      </c>
      <c r="AS2134" s="19" t="n">
        <v>0.339670957581237</v>
      </c>
      <c r="AT2134" s="19" t="n">
        <v>0</v>
      </c>
      <c r="AU2134" s="19"/>
      <c r="AV2134" s="19" t="n">
        <v>0.198655575567384</v>
      </c>
      <c r="AW2134" s="19" t="n">
        <v>0.218366223876018</v>
      </c>
      <c r="AX2134" s="19" t="n">
        <v>0.152042700245894</v>
      </c>
      <c r="AY2134" s="19" t="n">
        <v>0.200585176463586</v>
      </c>
      <c r="AZ2134" s="19" t="n">
        <v>0</v>
      </c>
      <c r="BA2134" s="19" t="n">
        <v>0.092224976106673</v>
      </c>
      <c r="BB2134" s="19"/>
      <c r="BC2134" s="19" t="n">
        <v>0.250075641967332</v>
      </c>
      <c r="BD2134" s="19" t="n">
        <v>0.047327272610682</v>
      </c>
      <c r="BE2134" s="19" t="n">
        <v>0.161563490519234</v>
      </c>
      <c r="BF2134" s="19" t="n">
        <v>0.233196309083807</v>
      </c>
      <c r="BG2134" s="19" t="s">
        <v>697</v>
      </c>
    </row>
    <row r="2135">
      <c r="B2135" t="s">
        <v>689</v>
      </c>
      <c r="C2135" s="19" t="n">
        <v>0.152592521719949</v>
      </c>
      <c r="D2135" s="19" t="n">
        <v>0.206594508154919</v>
      </c>
      <c r="E2135" s="19" t="n">
        <v>0.104161914508653</v>
      </c>
      <c r="F2135" s="19"/>
      <c r="G2135" s="19" t="n">
        <v>0.0952905486124813</v>
      </c>
      <c r="H2135" s="19" t="n">
        <v>0.0615887082126039</v>
      </c>
      <c r="I2135" s="19" t="n">
        <v>0.289428561789476</v>
      </c>
      <c r="J2135" s="19" t="n">
        <v>0.257441943718336</v>
      </c>
      <c r="K2135" s="19" t="n">
        <v>0.205778226664635</v>
      </c>
      <c r="L2135" s="19" t="n">
        <v>0.0419856727005436</v>
      </c>
      <c r="M2135" s="19"/>
      <c r="N2135" s="19" t="n">
        <v>0.123369029607604</v>
      </c>
      <c r="O2135" s="19" t="n">
        <v>0.251829816541691</v>
      </c>
      <c r="P2135" s="19" t="n">
        <v>0.13831866039957</v>
      </c>
      <c r="Q2135" s="19" t="n">
        <v>0.111904425138383</v>
      </c>
      <c r="R2135" s="19"/>
      <c r="S2135" s="19" t="n">
        <v>0.216046088243594</v>
      </c>
      <c r="T2135" s="19" t="n">
        <v>0.25228090785782</v>
      </c>
      <c r="U2135" s="19" t="n">
        <v>0</v>
      </c>
      <c r="V2135" s="19" t="n">
        <v>0</v>
      </c>
      <c r="W2135" s="19" t="n">
        <v>0.186417465001727</v>
      </c>
      <c r="X2135" s="19" t="n">
        <v>0</v>
      </c>
      <c r="Y2135" s="19" t="n">
        <v>0.244198228239422</v>
      </c>
      <c r="Z2135" s="19" t="n">
        <v>0.240955883023934</v>
      </c>
      <c r="AA2135" s="19" t="n">
        <v>0.0699751571512831</v>
      </c>
      <c r="AB2135" s="19" t="n">
        <v>0.309807698334942</v>
      </c>
      <c r="AC2135" s="19" t="n">
        <v>0</v>
      </c>
      <c r="AD2135" s="19" t="n">
        <v>0</v>
      </c>
      <c r="AE2135" s="19"/>
      <c r="AF2135" s="19" t="n">
        <v>0.188066283306955</v>
      </c>
      <c r="AG2135" s="19" t="n">
        <v>0.11262173736778</v>
      </c>
      <c r="AH2135" s="19" t="n">
        <v>0.183231140293128</v>
      </c>
      <c r="AI2135" s="19"/>
      <c r="AJ2135" s="19" t="n">
        <v>0.174882387363257</v>
      </c>
      <c r="AK2135" s="19" t="n">
        <v>0.137988390459075</v>
      </c>
      <c r="AL2135" s="19" t="n">
        <v>0</v>
      </c>
      <c r="AM2135" s="19" t="n">
        <v>0</v>
      </c>
      <c r="AN2135" s="19" t="n">
        <v>0.301982364927876</v>
      </c>
      <c r="AO2135" s="19"/>
      <c r="AP2135" s="19" t="n">
        <v>0.164448569927744</v>
      </c>
      <c r="AQ2135" s="19" t="n">
        <v>0.126394244873166</v>
      </c>
      <c r="AR2135" s="19" t="n">
        <v>0</v>
      </c>
      <c r="AS2135" s="19" t="n">
        <v>0.214295386143822</v>
      </c>
      <c r="AT2135" s="19" t="n">
        <v>0.227469602974335</v>
      </c>
      <c r="AU2135" s="19"/>
      <c r="AV2135" s="19" t="n">
        <v>0.145938080680681</v>
      </c>
      <c r="AW2135" s="19" t="n">
        <v>0.066935118212367</v>
      </c>
      <c r="AX2135" s="19" t="n">
        <v>0</v>
      </c>
      <c r="AY2135" s="19" t="n">
        <v>0.280299426799836</v>
      </c>
      <c r="AZ2135" s="19" t="n">
        <v>0.172519063426225</v>
      </c>
      <c r="BA2135" s="19" t="n">
        <v>0</v>
      </c>
      <c r="BB2135" s="19"/>
      <c r="BC2135" s="19" t="n">
        <v>0.0665337692441926</v>
      </c>
      <c r="BD2135" s="19" t="n">
        <v>0.279576703968377</v>
      </c>
      <c r="BE2135" s="19" t="n">
        <v>0.101261501025868</v>
      </c>
      <c r="BF2135" s="19" t="n">
        <v>0.153200491372653</v>
      </c>
      <c r="BG2135" s="19" t="s">
        <v>697</v>
      </c>
    </row>
    <row r="2136">
      <c r="B2136" t="s">
        <v>690</v>
      </c>
      <c r="C2136" s="19" t="n">
        <v>0.284451643016277</v>
      </c>
      <c r="D2136" s="19" t="n">
        <v>0.309619858783004</v>
      </c>
      <c r="E2136" s="19" t="n">
        <v>0.261880029405815</v>
      </c>
      <c r="F2136" s="19"/>
      <c r="G2136" s="19" t="n">
        <v>0.382609165364269</v>
      </c>
      <c r="H2136" s="19" t="n">
        <v>0.291429942917941</v>
      </c>
      <c r="I2136" s="19" t="n">
        <v>0.251914239164002</v>
      </c>
      <c r="J2136" s="19" t="n">
        <v>0.13808961214063</v>
      </c>
      <c r="K2136" s="19" t="n">
        <v>0.331834208714706</v>
      </c>
      <c r="L2136" s="19" t="n">
        <v>0.309878967360098</v>
      </c>
      <c r="M2136" s="19"/>
      <c r="N2136" s="19" t="n">
        <v>0.245080067691207</v>
      </c>
      <c r="O2136" s="19" t="n">
        <v>0.296360573823677</v>
      </c>
      <c r="P2136" s="19" t="n">
        <v>0.337832236191374</v>
      </c>
      <c r="Q2136" s="19" t="n">
        <v>0.255762104088307</v>
      </c>
      <c r="R2136" s="19"/>
      <c r="S2136" s="19" t="n">
        <v>0.341670129250822</v>
      </c>
      <c r="T2136" s="19" t="n">
        <v>0.295591120228973</v>
      </c>
      <c r="U2136" s="19" t="n">
        <v>0.295478395929488</v>
      </c>
      <c r="V2136" s="19" t="n">
        <v>0.127912002160681</v>
      </c>
      <c r="W2136" s="19" t="n">
        <v>0.385083471454917</v>
      </c>
      <c r="X2136" s="19" t="n">
        <v>0.683682635125887</v>
      </c>
      <c r="Y2136" s="19" t="n">
        <v>0.318144742978589</v>
      </c>
      <c r="Z2136" s="19" t="n">
        <v>0.123486636699604</v>
      </c>
      <c r="AA2136" s="19" t="n">
        <v>0.181998528291664</v>
      </c>
      <c r="AB2136" s="19" t="n">
        <v>0.167839207521268</v>
      </c>
      <c r="AC2136" s="19" t="n">
        <v>0</v>
      </c>
      <c r="AD2136" s="19" t="n">
        <v>0.664952192642122</v>
      </c>
      <c r="AE2136" s="19"/>
      <c r="AF2136" s="19" t="n">
        <v>0.265807830586064</v>
      </c>
      <c r="AG2136" s="19" t="n">
        <v>0.289873893419061</v>
      </c>
      <c r="AH2136" s="19" t="n">
        <v>0.292934586850928</v>
      </c>
      <c r="AI2136" s="19"/>
      <c r="AJ2136" s="19" t="n">
        <v>0.239892123335278</v>
      </c>
      <c r="AK2136" s="19" t="n">
        <v>0.371905005970037</v>
      </c>
      <c r="AL2136" s="19" t="n">
        <v>0.202064321378157</v>
      </c>
      <c r="AM2136" s="19" t="n">
        <v>0</v>
      </c>
      <c r="AN2136" s="19" t="n">
        <v>0.293307823740059</v>
      </c>
      <c r="AO2136" s="19"/>
      <c r="AP2136" s="19" t="n">
        <v>0.259999648932043</v>
      </c>
      <c r="AQ2136" s="19" t="n">
        <v>0.343774625276684</v>
      </c>
      <c r="AR2136" s="19" t="n">
        <v>0.090544894804265</v>
      </c>
      <c r="AS2136" s="19" t="n">
        <v>0.20554856567058</v>
      </c>
      <c r="AT2136" s="19" t="n">
        <v>0.535626605667158</v>
      </c>
      <c r="AU2136" s="19"/>
      <c r="AV2136" s="19" t="n">
        <v>0.266433419171453</v>
      </c>
      <c r="AW2136" s="19" t="n">
        <v>0.403569601157873</v>
      </c>
      <c r="AX2136" s="19" t="n">
        <v>0.103534312105459</v>
      </c>
      <c r="AY2136" s="19" t="n">
        <v>0.169631131452744</v>
      </c>
      <c r="AZ2136" s="19" t="n">
        <v>0.406233620438034</v>
      </c>
      <c r="BA2136" s="19" t="n">
        <v>0.338061490181253</v>
      </c>
      <c r="BB2136" s="19"/>
      <c r="BC2136" s="19" t="n">
        <v>0.285429952310961</v>
      </c>
      <c r="BD2136" s="19" t="n">
        <v>0.360712163638124</v>
      </c>
      <c r="BE2136" s="19" t="n">
        <v>0.184119537309646</v>
      </c>
      <c r="BF2136" s="19" t="n">
        <v>0.235729557641913</v>
      </c>
      <c r="BG2136" s="19" t="s">
        <v>697</v>
      </c>
    </row>
    <row r="2137">
      <c r="B2137" t="s">
        <v>691</v>
      </c>
      <c r="C2137" s="19" t="n">
        <v>0.167591695993002</v>
      </c>
      <c r="D2137" s="19" t="n">
        <v>0.104851042694432</v>
      </c>
      <c r="E2137" s="19" t="n">
        <v>0.223859402732685</v>
      </c>
      <c r="F2137" s="19"/>
      <c r="G2137" s="19" t="n">
        <v>0.223842328234682</v>
      </c>
      <c r="H2137" s="19" t="n">
        <v>0.302752799847297</v>
      </c>
      <c r="I2137" s="19" t="n">
        <v>0.184042860121953</v>
      </c>
      <c r="J2137" s="19" t="n">
        <v>0.178232339880818</v>
      </c>
      <c r="K2137" s="19" t="n">
        <v>0.0499241595038763</v>
      </c>
      <c r="L2137" s="19" t="n">
        <v>0.0838377286072709</v>
      </c>
      <c r="M2137" s="19"/>
      <c r="N2137" s="19" t="n">
        <v>0.224925264719844</v>
      </c>
      <c r="O2137" s="19" t="n">
        <v>0.0788782689389343</v>
      </c>
      <c r="P2137" s="19" t="n">
        <v>0.148995970581855</v>
      </c>
      <c r="Q2137" s="19" t="n">
        <v>0.203116278576369</v>
      </c>
      <c r="R2137" s="19"/>
      <c r="S2137" s="19" t="n">
        <v>0.0454565154116131</v>
      </c>
      <c r="T2137" s="19" t="n">
        <v>0.164431520715279</v>
      </c>
      <c r="U2137" s="19" t="n">
        <v>0.397034875577608</v>
      </c>
      <c r="V2137" s="19" t="n">
        <v>0.128622338258568</v>
      </c>
      <c r="W2137" s="19" t="n">
        <v>0</v>
      </c>
      <c r="X2137" s="19" t="n">
        <v>0.17585977152184</v>
      </c>
      <c r="Y2137" s="19" t="n">
        <v>0.110883958667955</v>
      </c>
      <c r="Z2137" s="19" t="n">
        <v>0.360135341653803</v>
      </c>
      <c r="AA2137" s="19" t="n">
        <v>0.213540631036462</v>
      </c>
      <c r="AB2137" s="19" t="n">
        <v>0.0896157949605913</v>
      </c>
      <c r="AC2137" s="19" t="n">
        <v>0.185709582525975</v>
      </c>
      <c r="AD2137" s="19" t="n">
        <v>0.335047807357878</v>
      </c>
      <c r="AE2137" s="19"/>
      <c r="AF2137" s="19" t="n">
        <v>0.133917130745522</v>
      </c>
      <c r="AG2137" s="19" t="n">
        <v>0.149865698617852</v>
      </c>
      <c r="AH2137" s="19" t="n">
        <v>0.321257304085121</v>
      </c>
      <c r="AI2137" s="19"/>
      <c r="AJ2137" s="19" t="n">
        <v>0.159971218375979</v>
      </c>
      <c r="AK2137" s="19" t="n">
        <v>0.0792904115726461</v>
      </c>
      <c r="AL2137" s="19" t="n">
        <v>0.159135036302208</v>
      </c>
      <c r="AM2137" s="19" t="n">
        <v>0.360851784917764</v>
      </c>
      <c r="AN2137" s="19" t="n">
        <v>0.300962147236969</v>
      </c>
      <c r="AO2137" s="19"/>
      <c r="AP2137" s="19" t="n">
        <v>0.158117243677994</v>
      </c>
      <c r="AQ2137" s="19" t="n">
        <v>0.146804257142947</v>
      </c>
      <c r="AR2137" s="19" t="n">
        <v>0.396107604882561</v>
      </c>
      <c r="AS2137" s="19" t="n">
        <v>0</v>
      </c>
      <c r="AT2137" s="19" t="n">
        <v>0.236903791358507</v>
      </c>
      <c r="AU2137" s="19"/>
      <c r="AV2137" s="19" t="n">
        <v>0.139366922465507</v>
      </c>
      <c r="AW2137" s="19" t="n">
        <v>0.176758768217708</v>
      </c>
      <c r="AX2137" s="19" t="n">
        <v>0.111268695320908</v>
      </c>
      <c r="AY2137" s="19" t="n">
        <v>0.138943849399789</v>
      </c>
      <c r="AZ2137" s="19" t="n">
        <v>0.179674205576834</v>
      </c>
      <c r="BA2137" s="19" t="n">
        <v>0.241834946427703</v>
      </c>
      <c r="BB2137" s="19"/>
      <c r="BC2137" s="19" t="n">
        <v>0.0795079868431571</v>
      </c>
      <c r="BD2137" s="19" t="n">
        <v>0.166476925356076</v>
      </c>
      <c r="BE2137" s="19" t="n">
        <v>0.23454293178354</v>
      </c>
      <c r="BF2137" s="19" t="n">
        <v>0.143807833876817</v>
      </c>
      <c r="BG2137" s="19" t="s">
        <v>697</v>
      </c>
    </row>
    <row r="2138">
      <c r="B2138" t="s">
        <v>692</v>
      </c>
      <c r="C2138" s="19" t="n">
        <v>0.106764791962322</v>
      </c>
      <c r="D2138" s="19" t="n">
        <v>0.113821765851413</v>
      </c>
      <c r="E2138" s="19" t="n">
        <v>0.100435885322295</v>
      </c>
      <c r="F2138" s="19"/>
      <c r="G2138" s="19" t="n">
        <v>0.121819879070074</v>
      </c>
      <c r="H2138" s="19" t="n">
        <v>0.127504169994477</v>
      </c>
      <c r="I2138" s="19" t="n">
        <v>0.14654027860305</v>
      </c>
      <c r="J2138" s="19" t="n">
        <v>0.080342817346499</v>
      </c>
      <c r="K2138" s="19" t="n">
        <v>0.0502189119547952</v>
      </c>
      <c r="L2138" s="19" t="n">
        <v>0.115947793417872</v>
      </c>
      <c r="M2138" s="19"/>
      <c r="N2138" s="19" t="n">
        <v>0.0732628920306255</v>
      </c>
      <c r="O2138" s="19" t="n">
        <v>0.102112589654247</v>
      </c>
      <c r="P2138" s="19" t="n">
        <v>0.112751660909257</v>
      </c>
      <c r="Q2138" s="19" t="n">
        <v>0.148259693961618</v>
      </c>
      <c r="R2138" s="19"/>
      <c r="S2138" s="19" t="n">
        <v>0.142620237061172</v>
      </c>
      <c r="T2138" s="19" t="n">
        <v>0.0908052670988877</v>
      </c>
      <c r="U2138" s="19" t="n">
        <v>0.119648428114475</v>
      </c>
      <c r="V2138" s="19" t="n">
        <v>0.151881018426925</v>
      </c>
      <c r="W2138" s="19" t="n">
        <v>0.217649451880394</v>
      </c>
      <c r="X2138" s="19" t="n">
        <v>0</v>
      </c>
      <c r="Y2138" s="19" t="n">
        <v>0.101582411197663</v>
      </c>
      <c r="Z2138" s="19" t="n">
        <v>0.149299665231849</v>
      </c>
      <c r="AA2138" s="19" t="n">
        <v>0.18288645940018</v>
      </c>
      <c r="AB2138" s="19" t="n">
        <v>0</v>
      </c>
      <c r="AC2138" s="19" t="n">
        <v>0</v>
      </c>
      <c r="AD2138" s="19" t="n">
        <v>0</v>
      </c>
      <c r="AE2138" s="19"/>
      <c r="AF2138" s="19" t="n">
        <v>0.046357343589935</v>
      </c>
      <c r="AG2138" s="19" t="n">
        <v>0.120844678710549</v>
      </c>
      <c r="AH2138" s="19" t="n">
        <v>0.141437633637034</v>
      </c>
      <c r="AI2138" s="19"/>
      <c r="AJ2138" s="19" t="n">
        <v>0.052632767536142</v>
      </c>
      <c r="AK2138" s="19" t="n">
        <v>0.12579038931991</v>
      </c>
      <c r="AL2138" s="19" t="n">
        <v>0.145447602015827</v>
      </c>
      <c r="AM2138" s="19" t="n">
        <v>0</v>
      </c>
      <c r="AN2138" s="19" t="n">
        <v>0.103747664095095</v>
      </c>
      <c r="AO2138" s="19"/>
      <c r="AP2138" s="19" t="n">
        <v>0.0493234436886582</v>
      </c>
      <c r="AQ2138" s="19" t="n">
        <v>0.116175753842278</v>
      </c>
      <c r="AR2138" s="19" t="n">
        <v>0.296479456005956</v>
      </c>
      <c r="AS2138" s="19" t="n">
        <v>0.171062571496829</v>
      </c>
      <c r="AT2138" s="19" t="n">
        <v>0</v>
      </c>
      <c r="AU2138" s="19"/>
      <c r="AV2138" s="19" t="n">
        <v>0.133845325973343</v>
      </c>
      <c r="AW2138" s="19" t="n">
        <v>0.0524697878872893</v>
      </c>
      <c r="AX2138" s="19" t="n">
        <v>0.408343060770616</v>
      </c>
      <c r="AY2138" s="19" t="n">
        <v>0.0838435852378786</v>
      </c>
      <c r="AZ2138" s="19" t="n">
        <v>0.241573110558906</v>
      </c>
      <c r="BA2138" s="19" t="n">
        <v>0</v>
      </c>
      <c r="BB2138" s="19"/>
      <c r="BC2138" s="19" t="n">
        <v>0.138711476383599</v>
      </c>
      <c r="BD2138" s="19" t="n">
        <v>0.0882617089174222</v>
      </c>
      <c r="BE2138" s="19" t="n">
        <v>0.193949353410821</v>
      </c>
      <c r="BF2138" s="19" t="n">
        <v>0.0589933706004385</v>
      </c>
      <c r="BG2138" s="19" t="s">
        <v>697</v>
      </c>
    </row>
    <row r="2139">
      <c r="B2139" t="s">
        <v>598</v>
      </c>
      <c r="C2139" s="19" t="n">
        <v>0.0553847022654022</v>
      </c>
      <c r="D2139" s="19" t="n">
        <v>0.0318945073676983</v>
      </c>
      <c r="E2139" s="19" t="n">
        <v>0.076451416242257</v>
      </c>
      <c r="F2139" s="19"/>
      <c r="G2139" s="19" t="n">
        <v>0</v>
      </c>
      <c r="H2139" s="19" t="n">
        <v>0</v>
      </c>
      <c r="I2139" s="19" t="n">
        <v>0</v>
      </c>
      <c r="J2139" s="19" t="n">
        <v>0.13979614166466</v>
      </c>
      <c r="K2139" s="19" t="n">
        <v>0.15079345605477</v>
      </c>
      <c r="L2139" s="19" t="n">
        <v>0.0380561502414126</v>
      </c>
      <c r="M2139" s="19"/>
      <c r="N2139" s="19" t="n">
        <v>0.0559615855950221</v>
      </c>
      <c r="O2139" s="19" t="n">
        <v>0.0816301593830997</v>
      </c>
      <c r="P2139" s="19" t="n">
        <v>0.0548694314057888</v>
      </c>
      <c r="Q2139" s="19" t="n">
        <v>0.02930996360066</v>
      </c>
      <c r="R2139" s="19"/>
      <c r="S2139" s="19" t="n">
        <v>0</v>
      </c>
      <c r="T2139" s="19" t="n">
        <v>0</v>
      </c>
      <c r="U2139" s="19" t="n">
        <v>0.0987236805684192</v>
      </c>
      <c r="V2139" s="19" t="n">
        <v>0</v>
      </c>
      <c r="W2139" s="19" t="n">
        <v>0.210849611662962</v>
      </c>
      <c r="X2139" s="19" t="n">
        <v>0</v>
      </c>
      <c r="Y2139" s="19" t="n">
        <v>0.114306700248416</v>
      </c>
      <c r="Z2139" s="19" t="n">
        <v>0.126122473390809</v>
      </c>
      <c r="AA2139" s="19" t="n">
        <v>0.0685127446110481</v>
      </c>
      <c r="AB2139" s="19" t="n">
        <v>0</v>
      </c>
      <c r="AC2139" s="19" t="n">
        <v>0.32655606749159</v>
      </c>
      <c r="AD2139" s="19" t="n">
        <v>0</v>
      </c>
      <c r="AE2139" s="19"/>
      <c r="AF2139" s="19" t="n">
        <v>0.0917181836242266</v>
      </c>
      <c r="AG2139" s="19" t="n">
        <v>0.0598947190442691</v>
      </c>
      <c r="AH2139" s="19" t="n">
        <v>0</v>
      </c>
      <c r="AI2139" s="19"/>
      <c r="AJ2139" s="19" t="n">
        <v>0.0478977734825385</v>
      </c>
      <c r="AK2139" s="19" t="n">
        <v>0.105735629227783</v>
      </c>
      <c r="AL2139" s="19" t="n">
        <v>0.137207654766255</v>
      </c>
      <c r="AM2139" s="19" t="n">
        <v>0</v>
      </c>
      <c r="AN2139" s="19" t="n">
        <v>0</v>
      </c>
      <c r="AO2139" s="19"/>
      <c r="AP2139" s="19" t="n">
        <v>0.07698934747933</v>
      </c>
      <c r="AQ2139" s="19" t="n">
        <v>0.0812095983274687</v>
      </c>
      <c r="AR2139" s="19" t="n">
        <v>0.0839006249120111</v>
      </c>
      <c r="AS2139" s="19" t="n">
        <v>0</v>
      </c>
      <c r="AT2139" s="19" t="n">
        <v>0</v>
      </c>
      <c r="AU2139" s="19"/>
      <c r="AV2139" s="19" t="n">
        <v>0.085189338099248</v>
      </c>
      <c r="AW2139" s="19" t="n">
        <v>0.0819005006487444</v>
      </c>
      <c r="AX2139" s="19" t="n">
        <v>0.0959368665043058</v>
      </c>
      <c r="AY2139" s="19" t="n">
        <v>0</v>
      </c>
      <c r="AZ2139" s="19" t="n">
        <v>0</v>
      </c>
      <c r="BA2139" s="19" t="n">
        <v>0.103280208863163</v>
      </c>
      <c r="BB2139" s="19"/>
      <c r="BC2139" s="19" t="n">
        <v>0.0715227254229534</v>
      </c>
      <c r="BD2139" s="19" t="n">
        <v>0.0576452255093188</v>
      </c>
      <c r="BE2139" s="19" t="n">
        <v>0.0441040382529763</v>
      </c>
      <c r="BF2139" s="19" t="n">
        <v>0.0812138385036816</v>
      </c>
      <c r="BG2139" s="19" t="s">
        <v>697</v>
      </c>
    </row>
    <row r="2140">
      <c r="B2140" t="s">
        <v>693</v>
      </c>
      <c r="C2140" s="19" t="n">
        <v>0.0456576015433807</v>
      </c>
      <c r="D2140" s="19" t="n">
        <v>0.0417261806995758</v>
      </c>
      <c r="E2140" s="19" t="n">
        <v>0.049183418114923</v>
      </c>
      <c r="F2140" s="19"/>
      <c r="G2140" s="19" t="n">
        <v>0</v>
      </c>
      <c r="H2140" s="19" t="n">
        <v>0</v>
      </c>
      <c r="I2140" s="19" t="n">
        <v>0.0701759978628145</v>
      </c>
      <c r="J2140" s="19" t="n">
        <v>0</v>
      </c>
      <c r="K2140" s="19" t="n">
        <v>0.109878416173349</v>
      </c>
      <c r="L2140" s="19" t="n">
        <v>0.0949343041070035</v>
      </c>
      <c r="M2140" s="19"/>
      <c r="N2140" s="19" t="n">
        <v>0.0626255699855624</v>
      </c>
      <c r="O2140" s="19" t="n">
        <v>0</v>
      </c>
      <c r="P2140" s="19" t="n">
        <v>0.0651919771865307</v>
      </c>
      <c r="Q2140" s="19" t="n">
        <v>0.0428203007971596</v>
      </c>
      <c r="R2140" s="19"/>
      <c r="S2140" s="19" t="n">
        <v>0.0599750011121949</v>
      </c>
      <c r="T2140" s="19" t="n">
        <v>0.0494610328889227</v>
      </c>
      <c r="U2140" s="19" t="n">
        <v>0</v>
      </c>
      <c r="V2140" s="19" t="n">
        <v>0.264546158349942</v>
      </c>
      <c r="W2140" s="19" t="n">
        <v>0</v>
      </c>
      <c r="X2140" s="19" t="n">
        <v>0</v>
      </c>
      <c r="Y2140" s="19" t="n">
        <v>0</v>
      </c>
      <c r="Z2140" s="19" t="n">
        <v>0</v>
      </c>
      <c r="AA2140" s="19" t="n">
        <v>0</v>
      </c>
      <c r="AB2140" s="19" t="n">
        <v>0.0961085964897689</v>
      </c>
      <c r="AC2140" s="19" t="n">
        <v>0</v>
      </c>
      <c r="AD2140" s="19" t="n">
        <v>0</v>
      </c>
      <c r="AE2140" s="19"/>
      <c r="AF2140" s="19" t="n">
        <v>0.0294223547585863</v>
      </c>
      <c r="AG2140" s="19" t="n">
        <v>0.0863711303836694</v>
      </c>
      <c r="AH2140" s="19" t="n">
        <v>0</v>
      </c>
      <c r="AI2140" s="19"/>
      <c r="AJ2140" s="19" t="n">
        <v>0.107506087012514</v>
      </c>
      <c r="AK2140" s="19" t="n">
        <v>0.0287315263825348</v>
      </c>
      <c r="AL2140" s="19" t="n">
        <v>0</v>
      </c>
      <c r="AM2140" s="19" t="n">
        <v>0</v>
      </c>
      <c r="AN2140" s="19" t="n">
        <v>0</v>
      </c>
      <c r="AO2140" s="19"/>
      <c r="AP2140" s="19" t="n">
        <v>0.0894121758008039</v>
      </c>
      <c r="AQ2140" s="19" t="n">
        <v>0.043038986218339</v>
      </c>
      <c r="AR2140" s="19" t="n">
        <v>0</v>
      </c>
      <c r="AS2140" s="19" t="n">
        <v>0</v>
      </c>
      <c r="AT2140" s="19" t="n">
        <v>0</v>
      </c>
      <c r="AU2140" s="19"/>
      <c r="AV2140" s="19" t="n">
        <v>0.0305713380423842</v>
      </c>
      <c r="AW2140" s="19" t="n">
        <v>0</v>
      </c>
      <c r="AX2140" s="19" t="n">
        <v>0.128874365052818</v>
      </c>
      <c r="AY2140" s="19" t="n">
        <v>0.0475338237250141</v>
      </c>
      <c r="AZ2140" s="19" t="n">
        <v>0</v>
      </c>
      <c r="BA2140" s="19" t="n">
        <v>0.109847823514024</v>
      </c>
      <c r="BB2140" s="19"/>
      <c r="BC2140" s="19" t="n">
        <v>0.0369663632913473</v>
      </c>
      <c r="BD2140" s="19" t="n">
        <v>0</v>
      </c>
      <c r="BE2140" s="19" t="n">
        <v>0.0804591476979148</v>
      </c>
      <c r="BF2140" s="19" t="n">
        <v>0.0536924097361264</v>
      </c>
      <c r="BG2140" s="19" t="s">
        <v>697</v>
      </c>
    </row>
    <row r="2141">
      <c r="B2141" t="s">
        <v>100</v>
      </c>
      <c r="C2141" s="19" t="n">
        <v>0.023908628899874</v>
      </c>
      <c r="D2141" s="19" t="n">
        <v>0</v>
      </c>
      <c r="E2141" s="19" t="n">
        <v>0.0453506070871918</v>
      </c>
      <c r="F2141" s="19"/>
      <c r="G2141" s="19" t="n">
        <v>0</v>
      </c>
      <c r="H2141" s="19" t="n">
        <v>0</v>
      </c>
      <c r="I2141" s="19" t="n">
        <v>0</v>
      </c>
      <c r="J2141" s="19" t="n">
        <v>0.0417942067383892</v>
      </c>
      <c r="K2141" s="19" t="n">
        <v>0</v>
      </c>
      <c r="L2141" s="19" t="n">
        <v>0.0820912140235006</v>
      </c>
      <c r="M2141" s="19"/>
      <c r="N2141" s="19" t="n">
        <v>0.0257836382060717</v>
      </c>
      <c r="O2141" s="19" t="n">
        <v>0.0396338025555078</v>
      </c>
      <c r="P2141" s="19" t="n">
        <v>0</v>
      </c>
      <c r="Q2141" s="19" t="n">
        <v>0.0369307179339337</v>
      </c>
      <c r="R2141" s="19"/>
      <c r="S2141" s="19" t="n">
        <v>0</v>
      </c>
      <c r="T2141" s="19" t="n">
        <v>0</v>
      </c>
      <c r="U2141" s="19" t="n">
        <v>0</v>
      </c>
      <c r="V2141" s="19" t="n">
        <v>0</v>
      </c>
      <c r="W2141" s="19" t="n">
        <v>0</v>
      </c>
      <c r="X2141" s="19" t="n">
        <v>0</v>
      </c>
      <c r="Y2141" s="19" t="n">
        <v>0</v>
      </c>
      <c r="Z2141" s="19" t="n">
        <v>0</v>
      </c>
      <c r="AA2141" s="19" t="n">
        <v>0.0716675671240296</v>
      </c>
      <c r="AB2141" s="19" t="n">
        <v>0.0880009268421055</v>
      </c>
      <c r="AC2141" s="19" t="n">
        <v>0.19395139953016</v>
      </c>
      <c r="AD2141" s="19" t="n">
        <v>0</v>
      </c>
      <c r="AE2141" s="19"/>
      <c r="AF2141" s="19" t="n">
        <v>0.0463679384350602</v>
      </c>
      <c r="AG2141" s="19" t="n">
        <v>0.0204290306689357</v>
      </c>
      <c r="AH2141" s="19" t="n">
        <v>0</v>
      </c>
      <c r="AI2141" s="19"/>
      <c r="AJ2141" s="19" t="n">
        <v>0.0215425137918727</v>
      </c>
      <c r="AK2141" s="19" t="n">
        <v>0</v>
      </c>
      <c r="AL2141" s="19" t="n">
        <v>0</v>
      </c>
      <c r="AM2141" s="19" t="n">
        <v>0</v>
      </c>
      <c r="AN2141" s="19" t="n">
        <v>0</v>
      </c>
      <c r="AO2141" s="19"/>
      <c r="AP2141" s="19" t="n">
        <v>0.0346267469093398</v>
      </c>
      <c r="AQ2141" s="19" t="n">
        <v>0</v>
      </c>
      <c r="AR2141" s="19" t="n">
        <v>0</v>
      </c>
      <c r="AS2141" s="19" t="n">
        <v>0.0694225191075323</v>
      </c>
      <c r="AT2141" s="19" t="n">
        <v>0</v>
      </c>
      <c r="AU2141" s="19"/>
      <c r="AV2141" s="19" t="n">
        <v>0</v>
      </c>
      <c r="AW2141" s="19" t="n">
        <v>0</v>
      </c>
      <c r="AX2141" s="19" t="n">
        <v>0</v>
      </c>
      <c r="AY2141" s="19" t="n">
        <v>0.0791630069211513</v>
      </c>
      <c r="AZ2141" s="19" t="n">
        <v>0</v>
      </c>
      <c r="BA2141" s="19" t="n">
        <v>0.114750554907184</v>
      </c>
      <c r="BB2141" s="19"/>
      <c r="BC2141" s="19" t="n">
        <v>0.0712520845364579</v>
      </c>
      <c r="BD2141" s="19" t="n">
        <v>0</v>
      </c>
      <c r="BE2141" s="19" t="n">
        <v>0</v>
      </c>
      <c r="BF2141" s="19" t="n">
        <v>0.0401661891845641</v>
      </c>
      <c r="BG2141" s="19" t="s">
        <v>697</v>
      </c>
    </row>
    <row r="2142">
      <c r="C2142" s="19"/>
      <c r="D2142" s="19"/>
      <c r="E2142" s="19"/>
      <c r="F2142" s="19"/>
      <c r="G2142" s="19"/>
      <c r="H2142" s="19"/>
      <c r="I2142" s="19"/>
      <c r="J2142" s="19"/>
      <c r="K2142" s="19"/>
      <c r="L2142" s="19"/>
      <c r="M2142" s="19"/>
      <c r="N2142" s="19"/>
      <c r="O2142" s="19"/>
      <c r="P2142" s="19"/>
      <c r="Q2142" s="19"/>
      <c r="R2142" s="19"/>
      <c r="S2142" s="19"/>
      <c r="T2142" s="19"/>
      <c r="U2142" s="19"/>
      <c r="V2142" s="19"/>
      <c r="W2142" s="19"/>
      <c r="X2142" s="19"/>
      <c r="Y2142" s="19"/>
      <c r="Z2142" s="19"/>
      <c r="AA2142" s="19"/>
      <c r="AB2142" s="19"/>
      <c r="AC2142" s="19"/>
      <c r="AD2142" s="19"/>
      <c r="AE2142" s="19"/>
      <c r="AF2142" s="19"/>
      <c r="AG2142" s="19"/>
      <c r="AH2142" s="19"/>
      <c r="AI2142" s="19"/>
      <c r="AJ2142" s="19"/>
      <c r="AK2142" s="19"/>
      <c r="AL2142" s="19"/>
      <c r="AM2142" s="19"/>
      <c r="AN2142" s="19"/>
      <c r="AO2142" s="19"/>
      <c r="AP2142" s="19"/>
      <c r="AQ2142" s="19"/>
      <c r="AR2142" s="19"/>
      <c r="AS2142" s="19"/>
      <c r="AT2142" s="19"/>
      <c r="AU2142" s="19"/>
      <c r="AV2142" s="19"/>
      <c r="AW2142" s="19"/>
      <c r="AX2142" s="19"/>
      <c r="AY2142" s="19"/>
      <c r="AZ2142" s="19"/>
      <c r="BA2142" s="19"/>
      <c r="BB2142" s="19"/>
      <c r="BC2142" s="19"/>
      <c r="BD2142" s="19"/>
      <c r="BE2142" s="19"/>
      <c r="BF2142" s="19"/>
      <c r="BG2142" s="19"/>
    </row>
    <row r="2143">
      <c r="B2143" s="7" t="s">
        <v>719</v>
      </c>
      <c r="C2143" s="19"/>
      <c r="D2143" s="19"/>
      <c r="E2143" s="19"/>
      <c r="F2143" s="19"/>
      <c r="G2143" s="19"/>
      <c r="H2143" s="19"/>
      <c r="I2143" s="19"/>
      <c r="J2143" s="19"/>
      <c r="K2143" s="19"/>
      <c r="L2143" s="19"/>
      <c r="M2143" s="19"/>
      <c r="N2143" s="19"/>
      <c r="O2143" s="19"/>
      <c r="P2143" s="19"/>
      <c r="Q2143" s="19"/>
      <c r="R2143" s="19"/>
      <c r="S2143" s="19"/>
      <c r="T2143" s="19"/>
      <c r="U2143" s="19"/>
      <c r="V2143" s="19"/>
      <c r="W2143" s="19"/>
      <c r="X2143" s="19"/>
      <c r="Y2143" s="19"/>
      <c r="Z2143" s="19"/>
      <c r="AA2143" s="19"/>
      <c r="AB2143" s="19"/>
      <c r="AC2143" s="19"/>
      <c r="AD2143" s="19"/>
      <c r="AE2143" s="19"/>
      <c r="AF2143" s="19"/>
      <c r="AG2143" s="19"/>
      <c r="AH2143" s="19"/>
      <c r="AI2143" s="19"/>
      <c r="AJ2143" s="19"/>
      <c r="AK2143" s="19"/>
      <c r="AL2143" s="19"/>
      <c r="AM2143" s="19"/>
      <c r="AN2143" s="19"/>
      <c r="AO2143" s="19"/>
      <c r="AP2143" s="19"/>
      <c r="AQ2143" s="19"/>
      <c r="AR2143" s="19"/>
      <c r="AS2143" s="19"/>
      <c r="AT2143" s="19"/>
      <c r="AU2143" s="19"/>
      <c r="AV2143" s="19"/>
      <c r="AW2143" s="19"/>
      <c r="AX2143" s="19"/>
      <c r="AY2143" s="19"/>
      <c r="AZ2143" s="19"/>
      <c r="BA2143" s="19"/>
      <c r="BB2143" s="19"/>
      <c r="BC2143" s="19"/>
      <c r="BD2143" s="19"/>
      <c r="BE2143" s="19"/>
      <c r="BF2143" s="19"/>
      <c r="BG2143" s="19"/>
    </row>
    <row r="2144">
      <c r="B2144" s="26" t="s">
        <v>331</v>
      </c>
      <c r="C2144" s="19"/>
      <c r="D2144" s="19"/>
      <c r="E2144" s="19"/>
      <c r="F2144" s="19"/>
      <c r="G2144" s="19"/>
      <c r="H2144" s="19"/>
      <c r="I2144" s="19"/>
      <c r="J2144" s="19"/>
      <c r="K2144" s="19"/>
      <c r="L2144" s="19"/>
      <c r="M2144" s="19"/>
      <c r="N2144" s="19"/>
      <c r="O2144" s="19"/>
      <c r="P2144" s="19"/>
      <c r="Q2144" s="19"/>
      <c r="R2144" s="19"/>
      <c r="S2144" s="19"/>
      <c r="T2144" s="19"/>
      <c r="U2144" s="19"/>
      <c r="V2144" s="19"/>
      <c r="W2144" s="19"/>
      <c r="X2144" s="19"/>
      <c r="Y2144" s="19"/>
      <c r="Z2144" s="19"/>
      <c r="AA2144" s="19"/>
      <c r="AB2144" s="19"/>
      <c r="AC2144" s="19"/>
      <c r="AD2144" s="19"/>
      <c r="AE2144" s="19"/>
      <c r="AF2144" s="19"/>
      <c r="AG2144" s="19"/>
      <c r="AH2144" s="19"/>
      <c r="AI2144" s="19"/>
      <c r="AJ2144" s="19"/>
      <c r="AK2144" s="19"/>
      <c r="AL2144" s="19"/>
      <c r="AM2144" s="19"/>
      <c r="AN2144" s="19"/>
      <c r="AO2144" s="19"/>
      <c r="AP2144" s="19"/>
      <c r="AQ2144" s="19"/>
      <c r="AR2144" s="19"/>
      <c r="AS2144" s="19"/>
      <c r="AT2144" s="19"/>
      <c r="AU2144" s="19"/>
      <c r="AV2144" s="19"/>
      <c r="AW2144" s="19"/>
      <c r="AX2144" s="19"/>
      <c r="AY2144" s="19"/>
      <c r="AZ2144" s="19"/>
      <c r="BA2144" s="19"/>
      <c r="BB2144" s="19"/>
      <c r="BC2144" s="19"/>
      <c r="BD2144" s="19"/>
      <c r="BE2144" s="19"/>
      <c r="BF2144" s="19"/>
      <c r="BG2144" s="19"/>
    </row>
    <row r="2145">
      <c r="B2145" t="s">
        <v>688</v>
      </c>
      <c r="C2145" s="19" t="n">
        <v>0.129016926068736</v>
      </c>
      <c r="D2145" s="19" t="n">
        <v>0.13663294360102</v>
      </c>
      <c r="E2145" s="19" t="n">
        <v>0.121319597517427</v>
      </c>
      <c r="F2145" s="19"/>
      <c r="G2145" s="19" t="n">
        <v>0.0611820764116871</v>
      </c>
      <c r="H2145" s="19" t="n">
        <v>0.114891064478775</v>
      </c>
      <c r="I2145" s="19" t="n">
        <v>0.120084967994608</v>
      </c>
      <c r="J2145" s="19" t="n">
        <v>0.305625306024453</v>
      </c>
      <c r="K2145" s="19" t="n">
        <v>0.116795934869951</v>
      </c>
      <c r="L2145" s="19" t="n">
        <v>0.0625854098404784</v>
      </c>
      <c r="M2145" s="19"/>
      <c r="N2145" s="19" t="n">
        <v>0.153821619243773</v>
      </c>
      <c r="O2145" s="19" t="n">
        <v>0.0680580066153231</v>
      </c>
      <c r="P2145" s="19" t="n">
        <v>0.137360297699889</v>
      </c>
      <c r="Q2145" s="19" t="n">
        <v>0.161282714471248</v>
      </c>
      <c r="R2145" s="19"/>
      <c r="S2145" s="19" t="n">
        <v>0.0428069724787107</v>
      </c>
      <c r="T2145" s="19" t="n">
        <v>0.370590310376905</v>
      </c>
      <c r="U2145" s="19" t="n">
        <v>0</v>
      </c>
      <c r="V2145" s="19" t="n">
        <v>0.144125352913948</v>
      </c>
      <c r="W2145" s="19" t="n">
        <v>0</v>
      </c>
      <c r="X2145" s="19" t="n">
        <v>0</v>
      </c>
      <c r="Y2145" s="19" t="n">
        <v>0.158370925968983</v>
      </c>
      <c r="Z2145" s="19" t="n">
        <v>0.291432364875724</v>
      </c>
      <c r="AA2145" s="19" t="n">
        <v>0.137098375077254</v>
      </c>
      <c r="AB2145" s="19" t="n">
        <v>0.114873597995057</v>
      </c>
      <c r="AC2145" s="19" t="n">
        <v>0.278929887749186</v>
      </c>
      <c r="AD2145" s="19" t="n">
        <v>0</v>
      </c>
      <c r="AE2145" s="19"/>
      <c r="AF2145" s="19" t="n">
        <v>0.0847166288337254</v>
      </c>
      <c r="AG2145" s="19" t="n">
        <v>0.185473571358188</v>
      </c>
      <c r="AH2145" s="19" t="n">
        <v>0.143894589155232</v>
      </c>
      <c r="AI2145" s="19"/>
      <c r="AJ2145" s="19" t="n">
        <v>0.166737727559589</v>
      </c>
      <c r="AK2145" s="19" t="n">
        <v>0.104816976087864</v>
      </c>
      <c r="AL2145" s="19" t="n">
        <v>0</v>
      </c>
      <c r="AM2145" s="19" t="n">
        <v>0</v>
      </c>
      <c r="AN2145" s="19" t="n">
        <v>0.168381965277856</v>
      </c>
      <c r="AO2145" s="19"/>
      <c r="AP2145" s="19" t="n">
        <v>0.0725332317361324</v>
      </c>
      <c r="AQ2145" s="19" t="n">
        <v>0.214645454322221</v>
      </c>
      <c r="AR2145" s="19" t="n">
        <v>0.109642088179699</v>
      </c>
      <c r="AS2145" s="19" t="n">
        <v>0.202696583914866</v>
      </c>
      <c r="AT2145" s="19" t="n">
        <v>0</v>
      </c>
      <c r="AU2145" s="19"/>
      <c r="AV2145" s="19" t="n">
        <v>0.153999981242991</v>
      </c>
      <c r="AW2145" s="19" t="n">
        <v>0.11831342285349</v>
      </c>
      <c r="AX2145" s="19" t="n">
        <v>0.174948134460485</v>
      </c>
      <c r="AY2145" s="19" t="n">
        <v>0.122347905411517</v>
      </c>
      <c r="AZ2145" s="19" t="n">
        <v>0</v>
      </c>
      <c r="BA2145" s="19" t="n">
        <v>0.311306964495065</v>
      </c>
      <c r="BB2145" s="19"/>
      <c r="BC2145" s="19" t="n">
        <v>0.173044282341022</v>
      </c>
      <c r="BD2145" s="19" t="n">
        <v>0.0592947141487394</v>
      </c>
      <c r="BE2145" s="19" t="n">
        <v>0.111377328628576</v>
      </c>
      <c r="BF2145" s="19" t="n">
        <v>0.202878817307638</v>
      </c>
      <c r="BG2145" s="19" t="n">
        <v>0</v>
      </c>
    </row>
    <row r="2146">
      <c r="B2146" t="s">
        <v>689</v>
      </c>
      <c r="C2146" s="19" t="n">
        <v>0.154243073236003</v>
      </c>
      <c r="D2146" s="19" t="n">
        <v>0.195467390743723</v>
      </c>
      <c r="E2146" s="19" t="n">
        <v>0.112578631837946</v>
      </c>
      <c r="F2146" s="19"/>
      <c r="G2146" s="19" t="n">
        <v>0.309164995448178</v>
      </c>
      <c r="H2146" s="19" t="n">
        <v>0.195719404075558</v>
      </c>
      <c r="I2146" s="19" t="n">
        <v>0.196180795087235</v>
      </c>
      <c r="J2146" s="19" t="n">
        <v>0.176492418615226</v>
      </c>
      <c r="K2146" s="19" t="n">
        <v>0</v>
      </c>
      <c r="L2146" s="19" t="n">
        <v>0.0946243566188113</v>
      </c>
      <c r="M2146" s="19"/>
      <c r="N2146" s="19" t="n">
        <v>0.196188616107422</v>
      </c>
      <c r="O2146" s="19" t="n">
        <v>0.180872068348138</v>
      </c>
      <c r="P2146" s="19" t="n">
        <v>0.145223878791829</v>
      </c>
      <c r="Q2146" s="19" t="n">
        <v>0.0993090280723963</v>
      </c>
      <c r="R2146" s="19"/>
      <c r="S2146" s="19" t="n">
        <v>0.231395524639445</v>
      </c>
      <c r="T2146" s="19" t="n">
        <v>0.0702099385052435</v>
      </c>
      <c r="U2146" s="19" t="n">
        <v>0.255062791204075</v>
      </c>
      <c r="V2146" s="19" t="n">
        <v>0</v>
      </c>
      <c r="W2146" s="19" t="n">
        <v>0.334253787316812</v>
      </c>
      <c r="X2146" s="19" t="n">
        <v>0.292012500787759</v>
      </c>
      <c r="Y2146" s="19" t="n">
        <v>0</v>
      </c>
      <c r="Z2146" s="19" t="n">
        <v>0</v>
      </c>
      <c r="AA2146" s="19" t="n">
        <v>0.224473028072275</v>
      </c>
      <c r="AB2146" s="19" t="n">
        <v>0.112688960251307</v>
      </c>
      <c r="AC2146" s="19" t="n">
        <v>0</v>
      </c>
      <c r="AD2146" s="19" t="n">
        <v>0.505127132057047</v>
      </c>
      <c r="AE2146" s="19"/>
      <c r="AF2146" s="19" t="n">
        <v>0.155268647872151</v>
      </c>
      <c r="AG2146" s="19" t="n">
        <v>0.153294682685816</v>
      </c>
      <c r="AH2146" s="19" t="n">
        <v>0.16814481128993</v>
      </c>
      <c r="AI2146" s="19"/>
      <c r="AJ2146" s="19" t="n">
        <v>0.0791045881498809</v>
      </c>
      <c r="AK2146" s="19" t="n">
        <v>0.179850007880358</v>
      </c>
      <c r="AL2146" s="19" t="n">
        <v>0.208045955751539</v>
      </c>
      <c r="AM2146" s="19" t="n">
        <v>0</v>
      </c>
      <c r="AN2146" s="19" t="n">
        <v>0.0379264332409836</v>
      </c>
      <c r="AO2146" s="19"/>
      <c r="AP2146" s="19" t="n">
        <v>0.0508695550432253</v>
      </c>
      <c r="AQ2146" s="19" t="n">
        <v>0.155489854900181</v>
      </c>
      <c r="AR2146" s="19" t="n">
        <v>0.334368852332954</v>
      </c>
      <c r="AS2146" s="19" t="n">
        <v>0.174376602268867</v>
      </c>
      <c r="AT2146" s="19" t="n">
        <v>0.301257368339012</v>
      </c>
      <c r="AU2146" s="19"/>
      <c r="AV2146" s="19" t="n">
        <v>0.142308503208819</v>
      </c>
      <c r="AW2146" s="19" t="n">
        <v>0.0937820086786217</v>
      </c>
      <c r="AX2146" s="19" t="n">
        <v>0.271737417511754</v>
      </c>
      <c r="AY2146" s="19" t="n">
        <v>0.133328703297822</v>
      </c>
      <c r="AZ2146" s="19" t="n">
        <v>0.420903275390893</v>
      </c>
      <c r="BA2146" s="19" t="n">
        <v>0</v>
      </c>
      <c r="BB2146" s="19"/>
      <c r="BC2146" s="19" t="n">
        <v>0.14998543289892</v>
      </c>
      <c r="BD2146" s="19" t="n">
        <v>0.223960500925091</v>
      </c>
      <c r="BE2146" s="19" t="n">
        <v>0.142978544664398</v>
      </c>
      <c r="BF2146" s="19" t="n">
        <v>0</v>
      </c>
      <c r="BG2146" s="19" t="n">
        <v>0.252416066017674</v>
      </c>
    </row>
    <row r="2147">
      <c r="B2147" t="s">
        <v>690</v>
      </c>
      <c r="C2147" s="19" t="n">
        <v>0.170652860147066</v>
      </c>
      <c r="D2147" s="19" t="n">
        <v>0.143743571310477</v>
      </c>
      <c r="E2147" s="19" t="n">
        <v>0.197849441087078</v>
      </c>
      <c r="F2147" s="19"/>
      <c r="G2147" s="19" t="n">
        <v>0.260231178265858</v>
      </c>
      <c r="H2147" s="19" t="n">
        <v>0.162291587599984</v>
      </c>
      <c r="I2147" s="19" t="n">
        <v>0.162048062470167</v>
      </c>
      <c r="J2147" s="19" t="n">
        <v>0.054838675559544</v>
      </c>
      <c r="K2147" s="19" t="n">
        <v>0.176997745394169</v>
      </c>
      <c r="L2147" s="19" t="n">
        <v>0.220182403069961</v>
      </c>
      <c r="M2147" s="19"/>
      <c r="N2147" s="19" t="n">
        <v>0.19384852296785</v>
      </c>
      <c r="O2147" s="19" t="n">
        <v>0.241483731682634</v>
      </c>
      <c r="P2147" s="19" t="n">
        <v>0.109478212664114</v>
      </c>
      <c r="Q2147" s="19" t="n">
        <v>0.132296812099586</v>
      </c>
      <c r="R2147" s="19"/>
      <c r="S2147" s="19" t="n">
        <v>0.177895827447501</v>
      </c>
      <c r="T2147" s="19" t="n">
        <v>0.15638701201892</v>
      </c>
      <c r="U2147" s="19" t="n">
        <v>0.263830271513337</v>
      </c>
      <c r="V2147" s="19" t="n">
        <v>0.22839774378202</v>
      </c>
      <c r="W2147" s="19" t="n">
        <v>0.327364594642438</v>
      </c>
      <c r="X2147" s="19" t="n">
        <v>0.118304762889469</v>
      </c>
      <c r="Y2147" s="19" t="n">
        <v>0.0817263189044293</v>
      </c>
      <c r="Z2147" s="19" t="n">
        <v>0.197657003473419</v>
      </c>
      <c r="AA2147" s="19" t="n">
        <v>0.217702594417645</v>
      </c>
      <c r="AB2147" s="19" t="n">
        <v>0.122303115090473</v>
      </c>
      <c r="AC2147" s="19" t="n">
        <v>0</v>
      </c>
      <c r="AD2147" s="19" t="n">
        <v>0</v>
      </c>
      <c r="AE2147" s="19"/>
      <c r="AF2147" s="19" t="n">
        <v>0.092658620628745</v>
      </c>
      <c r="AG2147" s="19" t="n">
        <v>0.164371762217959</v>
      </c>
      <c r="AH2147" s="19" t="n">
        <v>0.271685836145353</v>
      </c>
      <c r="AI2147" s="19"/>
      <c r="AJ2147" s="19" t="n">
        <v>0.160967440705435</v>
      </c>
      <c r="AK2147" s="19" t="n">
        <v>0.168388517224494</v>
      </c>
      <c r="AL2147" s="19" t="n">
        <v>0</v>
      </c>
      <c r="AM2147" s="19" t="n">
        <v>0</v>
      </c>
      <c r="AN2147" s="19" t="n">
        <v>0.319375649024423</v>
      </c>
      <c r="AO2147" s="19"/>
      <c r="AP2147" s="19" t="n">
        <v>0.210820909707224</v>
      </c>
      <c r="AQ2147" s="19" t="n">
        <v>0.107909129504419</v>
      </c>
      <c r="AR2147" s="19" t="n">
        <v>0.17814625237316</v>
      </c>
      <c r="AS2147" s="19" t="n">
        <v>0.057216983563049</v>
      </c>
      <c r="AT2147" s="19" t="n">
        <v>0.171409839729069</v>
      </c>
      <c r="AU2147" s="19"/>
      <c r="AV2147" s="19" t="n">
        <v>0.136333924772733</v>
      </c>
      <c r="AW2147" s="19" t="n">
        <v>0.180268865552457</v>
      </c>
      <c r="AX2147" s="19" t="n">
        <v>0.104532340920461</v>
      </c>
      <c r="AY2147" s="19" t="n">
        <v>0.118976891590649</v>
      </c>
      <c r="AZ2147" s="19" t="n">
        <v>0.208562032930416</v>
      </c>
      <c r="BA2147" s="19" t="n">
        <v>0.173412622501691</v>
      </c>
      <c r="BB2147" s="19"/>
      <c r="BC2147" s="19" t="n">
        <v>0.109509663488003</v>
      </c>
      <c r="BD2147" s="19" t="n">
        <v>0.200665778683719</v>
      </c>
      <c r="BE2147" s="19" t="n">
        <v>0.115990690953566</v>
      </c>
      <c r="BF2147" s="19" t="n">
        <v>0.33252995417323</v>
      </c>
      <c r="BG2147" s="19" t="n">
        <v>0.472293322207938</v>
      </c>
    </row>
    <row r="2148">
      <c r="B2148" t="s">
        <v>691</v>
      </c>
      <c r="C2148" s="19" t="n">
        <v>0.16385230427838</v>
      </c>
      <c r="D2148" s="19" t="n">
        <v>0.192993630159939</v>
      </c>
      <c r="E2148" s="19" t="n">
        <v>0.134399856357889</v>
      </c>
      <c r="F2148" s="19"/>
      <c r="G2148" s="19" t="n">
        <v>0.135206593771713</v>
      </c>
      <c r="H2148" s="19" t="n">
        <v>0.0871603171865058</v>
      </c>
      <c r="I2148" s="19" t="n">
        <v>0.330800425850956</v>
      </c>
      <c r="J2148" s="19" t="n">
        <v>0.150964076672274</v>
      </c>
      <c r="K2148" s="19" t="n">
        <v>0.173313328889588</v>
      </c>
      <c r="L2148" s="19" t="n">
        <v>0.0546343984889644</v>
      </c>
      <c r="M2148" s="19"/>
      <c r="N2148" s="19" t="n">
        <v>0.114924195977793</v>
      </c>
      <c r="O2148" s="19" t="n">
        <v>0.141344066259525</v>
      </c>
      <c r="P2148" s="19" t="n">
        <v>0.186234859445265</v>
      </c>
      <c r="Q2148" s="19" t="n">
        <v>0.209294603583892</v>
      </c>
      <c r="R2148" s="19"/>
      <c r="S2148" s="19" t="n">
        <v>0.352050013019009</v>
      </c>
      <c r="T2148" s="19" t="n">
        <v>0.159490046769977</v>
      </c>
      <c r="U2148" s="19" t="n">
        <v>0.105497085288881</v>
      </c>
      <c r="V2148" s="19" t="n">
        <v>0.111301638056601</v>
      </c>
      <c r="W2148" s="19" t="n">
        <v>0</v>
      </c>
      <c r="X2148" s="19" t="n">
        <v>0.361082197252047</v>
      </c>
      <c r="Y2148" s="19" t="n">
        <v>0</v>
      </c>
      <c r="Z2148" s="19" t="n">
        <v>0</v>
      </c>
      <c r="AA2148" s="19" t="n">
        <v>0.0625580356033482</v>
      </c>
      <c r="AB2148" s="19" t="n">
        <v>0.159363820472224</v>
      </c>
      <c r="AC2148" s="19" t="n">
        <v>0.480275121417728</v>
      </c>
      <c r="AD2148" s="19" t="n">
        <v>0</v>
      </c>
      <c r="AE2148" s="19"/>
      <c r="AF2148" s="19" t="n">
        <v>0.189703534639476</v>
      </c>
      <c r="AG2148" s="19" t="n">
        <v>0.141681200350529</v>
      </c>
      <c r="AH2148" s="19" t="n">
        <v>0.182122626997737</v>
      </c>
      <c r="AI2148" s="19"/>
      <c r="AJ2148" s="19" t="n">
        <v>0.188991367297327</v>
      </c>
      <c r="AK2148" s="19" t="n">
        <v>0.20114386101122</v>
      </c>
      <c r="AL2148" s="19" t="n">
        <v>0.250354577052631</v>
      </c>
      <c r="AM2148" s="19" t="n">
        <v>0</v>
      </c>
      <c r="AN2148" s="19" t="n">
        <v>0.102237433560794</v>
      </c>
      <c r="AO2148" s="19"/>
      <c r="AP2148" s="19" t="n">
        <v>0.274521060542294</v>
      </c>
      <c r="AQ2148" s="19" t="n">
        <v>0.160665745375493</v>
      </c>
      <c r="AR2148" s="19" t="n">
        <v>0.110107100240088</v>
      </c>
      <c r="AS2148" s="19" t="n">
        <v>0.16990486035329</v>
      </c>
      <c r="AT2148" s="19" t="n">
        <v>0.141428471161339</v>
      </c>
      <c r="AU2148" s="19"/>
      <c r="AV2148" s="19" t="n">
        <v>0.218695719856843</v>
      </c>
      <c r="AW2148" s="19" t="n">
        <v>0.202215107114853</v>
      </c>
      <c r="AX2148" s="19" t="n">
        <v>0.130779508099219</v>
      </c>
      <c r="AY2148" s="19" t="n">
        <v>0.220001672860737</v>
      </c>
      <c r="AZ2148" s="19" t="n">
        <v>0.0993758699594029</v>
      </c>
      <c r="BA2148" s="19" t="n">
        <v>0.0733611756913637</v>
      </c>
      <c r="BB2148" s="19"/>
      <c r="BC2148" s="19" t="n">
        <v>0.135519203071143</v>
      </c>
      <c r="BD2148" s="19" t="n">
        <v>0.172749117040622</v>
      </c>
      <c r="BE2148" s="19" t="n">
        <v>0.214962361676252</v>
      </c>
      <c r="BF2148" s="19" t="n">
        <v>0.239580839601309</v>
      </c>
      <c r="BG2148" s="19" t="n">
        <v>0</v>
      </c>
    </row>
    <row r="2149">
      <c r="B2149" t="s">
        <v>692</v>
      </c>
      <c r="C2149" s="19" t="n">
        <v>0.0595501746349482</v>
      </c>
      <c r="D2149" s="19" t="n">
        <v>0.0481925650074361</v>
      </c>
      <c r="E2149" s="19" t="n">
        <v>0.071029041705552</v>
      </c>
      <c r="F2149" s="19"/>
      <c r="G2149" s="19" t="n">
        <v>0.120156363958166</v>
      </c>
      <c r="H2149" s="19" t="n">
        <v>0</v>
      </c>
      <c r="I2149" s="19" t="n">
        <v>0</v>
      </c>
      <c r="J2149" s="19" t="n">
        <v>0.104136181656133</v>
      </c>
      <c r="K2149" s="19" t="n">
        <v>0.121124991403846</v>
      </c>
      <c r="L2149" s="19" t="n">
        <v>0.0442581174729738</v>
      </c>
      <c r="M2149" s="19"/>
      <c r="N2149" s="19" t="n">
        <v>0.0895385727916617</v>
      </c>
      <c r="O2149" s="19" t="n">
        <v>0.0352228553064361</v>
      </c>
      <c r="P2149" s="19" t="n">
        <v>0.127538427122056</v>
      </c>
      <c r="Q2149" s="19" t="n">
        <v>0</v>
      </c>
      <c r="R2149" s="19"/>
      <c r="S2149" s="19" t="n">
        <v>0.0870328368293431</v>
      </c>
      <c r="T2149" s="19" t="n">
        <v>0.0657511258148474</v>
      </c>
      <c r="U2149" s="19" t="n">
        <v>0.126415024091237</v>
      </c>
      <c r="V2149" s="19" t="n">
        <v>0</v>
      </c>
      <c r="W2149" s="19" t="n">
        <v>0</v>
      </c>
      <c r="X2149" s="19" t="n">
        <v>0</v>
      </c>
      <c r="Y2149" s="19" t="n">
        <v>0.0749366064419557</v>
      </c>
      <c r="Z2149" s="19" t="n">
        <v>0</v>
      </c>
      <c r="AA2149" s="19" t="n">
        <v>0.0668222810363112</v>
      </c>
      <c r="AB2149" s="19" t="n">
        <v>0.0550729529929984</v>
      </c>
      <c r="AC2149" s="19" t="n">
        <v>0.240794990833086</v>
      </c>
      <c r="AD2149" s="19" t="n">
        <v>0</v>
      </c>
      <c r="AE2149" s="19"/>
      <c r="AF2149" s="19" t="n">
        <v>0.0390368104917377</v>
      </c>
      <c r="AG2149" s="19" t="n">
        <v>0.0571305523163991</v>
      </c>
      <c r="AH2149" s="19" t="n">
        <v>0.0457644087851286</v>
      </c>
      <c r="AI2149" s="19"/>
      <c r="AJ2149" s="19" t="n">
        <v>0.0388194344928182</v>
      </c>
      <c r="AK2149" s="19" t="n">
        <v>0.0360940972496881</v>
      </c>
      <c r="AL2149" s="19" t="n">
        <v>0.194463222778164</v>
      </c>
      <c r="AM2149" s="19" t="n">
        <v>0</v>
      </c>
      <c r="AN2149" s="19" t="n">
        <v>0.0574314109226864</v>
      </c>
      <c r="AO2149" s="19"/>
      <c r="AP2149" s="19" t="n">
        <v>0.0696710444859357</v>
      </c>
      <c r="AQ2149" s="19" t="n">
        <v>0.0722716302925715</v>
      </c>
      <c r="AR2149" s="19" t="n">
        <v>0.171214546781731</v>
      </c>
      <c r="AS2149" s="19" t="n">
        <v>0</v>
      </c>
      <c r="AT2149" s="19" t="n">
        <v>0</v>
      </c>
      <c r="AU2149" s="19"/>
      <c r="AV2149" s="19" t="n">
        <v>0.0563879703231917</v>
      </c>
      <c r="AW2149" s="19" t="n">
        <v>0.0736671815070754</v>
      </c>
      <c r="AX2149" s="19" t="n">
        <v>0.203359766615606</v>
      </c>
      <c r="AY2149" s="19" t="n">
        <v>0.0786524620323881</v>
      </c>
      <c r="AZ2149" s="19" t="n">
        <v>0</v>
      </c>
      <c r="BA2149" s="19" t="n">
        <v>0</v>
      </c>
      <c r="BB2149" s="19"/>
      <c r="BC2149" s="19" t="n">
        <v>0.065703991456384</v>
      </c>
      <c r="BD2149" s="19" t="n">
        <v>0.0253078517729729</v>
      </c>
      <c r="BE2149" s="19" t="n">
        <v>0.0742205685122267</v>
      </c>
      <c r="BF2149" s="19" t="n">
        <v>0</v>
      </c>
      <c r="BG2149" s="19" t="n">
        <v>0</v>
      </c>
    </row>
    <row r="2150">
      <c r="B2150" t="s">
        <v>598</v>
      </c>
      <c r="C2150" s="19" t="n">
        <v>0.0625509269913542</v>
      </c>
      <c r="D2150" s="19" t="n">
        <v>0.0783013836370708</v>
      </c>
      <c r="E2150" s="19" t="n">
        <v>0.0466323134743396</v>
      </c>
      <c r="F2150" s="19"/>
      <c r="G2150" s="19" t="n">
        <v>0.0581754201027595</v>
      </c>
      <c r="H2150" s="19" t="n">
        <v>0</v>
      </c>
      <c r="I2150" s="19" t="n">
        <v>0.0856922990996054</v>
      </c>
      <c r="J2150" s="19" t="n">
        <v>0.104118130068491</v>
      </c>
      <c r="K2150" s="19" t="n">
        <v>0.0765609651564612</v>
      </c>
      <c r="L2150" s="19" t="n">
        <v>0.0521165515625193</v>
      </c>
      <c r="M2150" s="19"/>
      <c r="N2150" s="19" t="n">
        <v>0</v>
      </c>
      <c r="O2150" s="19" t="n">
        <v>0.038876278072728</v>
      </c>
      <c r="P2150" s="19" t="n">
        <v>0.0988589264689336</v>
      </c>
      <c r="Q2150" s="19" t="n">
        <v>0.109003692078885</v>
      </c>
      <c r="R2150" s="19"/>
      <c r="S2150" s="19" t="n">
        <v>0</v>
      </c>
      <c r="T2150" s="19" t="n">
        <v>0.0609849072177082</v>
      </c>
      <c r="U2150" s="19" t="n">
        <v>0.109752688821162</v>
      </c>
      <c r="V2150" s="19" t="n">
        <v>0</v>
      </c>
      <c r="W2150" s="19" t="n">
        <v>0.150320284276113</v>
      </c>
      <c r="X2150" s="19" t="n">
        <v>0</v>
      </c>
      <c r="Y2150" s="19" t="n">
        <v>0.15536292172989</v>
      </c>
      <c r="Z2150" s="19" t="n">
        <v>0</v>
      </c>
      <c r="AA2150" s="19" t="n">
        <v>0.213671526431449</v>
      </c>
      <c r="AB2150" s="19" t="n">
        <v>0</v>
      </c>
      <c r="AC2150" s="19" t="n">
        <v>0</v>
      </c>
      <c r="AD2150" s="19" t="n">
        <v>0</v>
      </c>
      <c r="AE2150" s="19"/>
      <c r="AF2150" s="19" t="n">
        <v>0.128671859942243</v>
      </c>
      <c r="AG2150" s="19" t="n">
        <v>0.0159567342897544</v>
      </c>
      <c r="AH2150" s="19" t="n">
        <v>0.0595515057704894</v>
      </c>
      <c r="AI2150" s="19"/>
      <c r="AJ2150" s="19" t="n">
        <v>0.0613834035708294</v>
      </c>
      <c r="AK2150" s="19" t="n">
        <v>0.124466753201936</v>
      </c>
      <c r="AL2150" s="19" t="n">
        <v>0</v>
      </c>
      <c r="AM2150" s="19" t="n">
        <v>0</v>
      </c>
      <c r="AN2150" s="19" t="n">
        <v>0.0545582159237559</v>
      </c>
      <c r="AO2150" s="19"/>
      <c r="AP2150" s="19" t="n">
        <v>0.0374066528265694</v>
      </c>
      <c r="AQ2150" s="19" t="n">
        <v>0.0448405015426752</v>
      </c>
      <c r="AR2150" s="19" t="n">
        <v>0</v>
      </c>
      <c r="AS2150" s="19" t="n">
        <v>0.138474735635127</v>
      </c>
      <c r="AT2150" s="19" t="n">
        <v>0.156102626637717</v>
      </c>
      <c r="AU2150" s="19"/>
      <c r="AV2150" s="19" t="n">
        <v>0.0630239884701046</v>
      </c>
      <c r="AW2150" s="19" t="n">
        <v>0.039552194224723</v>
      </c>
      <c r="AX2150" s="19" t="n">
        <v>0</v>
      </c>
      <c r="AY2150" s="19" t="n">
        <v>0.105878063349766</v>
      </c>
      <c r="AZ2150" s="19" t="n">
        <v>0.109686785112555</v>
      </c>
      <c r="BA2150" s="19" t="n">
        <v>0</v>
      </c>
      <c r="BB2150" s="19"/>
      <c r="BC2150" s="19" t="n">
        <v>0.0692042313363997</v>
      </c>
      <c r="BD2150" s="19" t="n">
        <v>0.144939258294048</v>
      </c>
      <c r="BE2150" s="19" t="n">
        <v>0</v>
      </c>
      <c r="BF2150" s="19" t="n">
        <v>0</v>
      </c>
      <c r="BG2150" s="19" t="n">
        <v>0</v>
      </c>
    </row>
    <row r="2151">
      <c r="B2151" t="s">
        <v>693</v>
      </c>
      <c r="C2151" s="19" t="n">
        <v>0.0323029219343949</v>
      </c>
      <c r="D2151" s="19" t="n">
        <v>0.028788467669986</v>
      </c>
      <c r="E2151" s="19" t="n">
        <v>0.0358548976273386</v>
      </c>
      <c r="F2151" s="19"/>
      <c r="G2151" s="19" t="n">
        <v>0</v>
      </c>
      <c r="H2151" s="19" t="n">
        <v>0.0526093986946608</v>
      </c>
      <c r="I2151" s="19" t="n">
        <v>0.0403824747655519</v>
      </c>
      <c r="J2151" s="19" t="n">
        <v>0</v>
      </c>
      <c r="K2151" s="19" t="n">
        <v>0</v>
      </c>
      <c r="L2151" s="19" t="n">
        <v>0.0918327107109878</v>
      </c>
      <c r="M2151" s="19"/>
      <c r="N2151" s="19" t="n">
        <v>0.0407854581694895</v>
      </c>
      <c r="O2151" s="19" t="n">
        <v>0.0311687653004656</v>
      </c>
      <c r="P2151" s="19" t="n">
        <v>0</v>
      </c>
      <c r="Q2151" s="19" t="n">
        <v>0.0536794495679525</v>
      </c>
      <c r="R2151" s="19"/>
      <c r="S2151" s="19" t="n">
        <v>0</v>
      </c>
      <c r="T2151" s="19" t="n">
        <v>0</v>
      </c>
      <c r="U2151" s="19" t="n">
        <v>0</v>
      </c>
      <c r="V2151" s="19" t="n">
        <v>0</v>
      </c>
      <c r="W2151" s="19" t="n">
        <v>0</v>
      </c>
      <c r="X2151" s="19" t="n">
        <v>0</v>
      </c>
      <c r="Y2151" s="19" t="n">
        <v>0.276482139642246</v>
      </c>
      <c r="Z2151" s="19" t="n">
        <v>0</v>
      </c>
      <c r="AA2151" s="19" t="n">
        <v>0</v>
      </c>
      <c r="AB2151" s="19" t="n">
        <v>0.0502273104862569</v>
      </c>
      <c r="AC2151" s="19" t="n">
        <v>0</v>
      </c>
      <c r="AD2151" s="19" t="n">
        <v>0</v>
      </c>
      <c r="AE2151" s="19"/>
      <c r="AF2151" s="19" t="n">
        <v>0.0458718526472576</v>
      </c>
      <c r="AG2151" s="19" t="n">
        <v>0.0351296203531428</v>
      </c>
      <c r="AH2151" s="19" t="n">
        <v>0</v>
      </c>
      <c r="AI2151" s="19"/>
      <c r="AJ2151" s="19" t="n">
        <v>0.0227242595395863</v>
      </c>
      <c r="AK2151" s="19" t="n">
        <v>0.0361046481738062</v>
      </c>
      <c r="AL2151" s="19" t="n">
        <v>0</v>
      </c>
      <c r="AM2151" s="19" t="n">
        <v>1</v>
      </c>
      <c r="AN2151" s="19" t="n">
        <v>0</v>
      </c>
      <c r="AO2151" s="19"/>
      <c r="AP2151" s="19" t="n">
        <v>0</v>
      </c>
      <c r="AQ2151" s="19" t="n">
        <v>0.0282289732888141</v>
      </c>
      <c r="AR2151" s="19" t="n">
        <v>0</v>
      </c>
      <c r="AS2151" s="19" t="n">
        <v>0.101342582644942</v>
      </c>
      <c r="AT2151" s="19" t="n">
        <v>0</v>
      </c>
      <c r="AU2151" s="19"/>
      <c r="AV2151" s="19" t="n">
        <v>0.0396762396911177</v>
      </c>
      <c r="AW2151" s="19" t="n">
        <v>0</v>
      </c>
      <c r="AX2151" s="19" t="n">
        <v>0</v>
      </c>
      <c r="AY2151" s="19" t="n">
        <v>0.0774867439616056</v>
      </c>
      <c r="AZ2151" s="19" t="n">
        <v>0</v>
      </c>
      <c r="BA2151" s="19" t="n">
        <v>0</v>
      </c>
      <c r="BB2151" s="19"/>
      <c r="BC2151" s="19" t="n">
        <v>0.0290956217104094</v>
      </c>
      <c r="BD2151" s="19" t="n">
        <v>0.0282696805827834</v>
      </c>
      <c r="BE2151" s="19" t="n">
        <v>0</v>
      </c>
      <c r="BF2151" s="19" t="n">
        <v>0.225010388917824</v>
      </c>
      <c r="BG2151" s="19" t="n">
        <v>0</v>
      </c>
    </row>
    <row r="2152">
      <c r="B2152" t="s">
        <v>100</v>
      </c>
      <c r="C2152" s="19" t="n">
        <v>0.227830812709118</v>
      </c>
      <c r="D2152" s="19" t="n">
        <v>0.175880047870349</v>
      </c>
      <c r="E2152" s="19" t="n">
        <v>0.280336220392429</v>
      </c>
      <c r="F2152" s="19"/>
      <c r="G2152" s="19" t="n">
        <v>0.0558833720416377</v>
      </c>
      <c r="H2152" s="19" t="n">
        <v>0.387328227964517</v>
      </c>
      <c r="I2152" s="19" t="n">
        <v>0.0648109747318775</v>
      </c>
      <c r="J2152" s="19" t="n">
        <v>0.103825211403879</v>
      </c>
      <c r="K2152" s="19" t="n">
        <v>0.335207034285985</v>
      </c>
      <c r="L2152" s="19" t="n">
        <v>0.379766052235304</v>
      </c>
      <c r="M2152" s="19"/>
      <c r="N2152" s="19" t="n">
        <v>0.21089301474201</v>
      </c>
      <c r="O2152" s="19" t="n">
        <v>0.26297422841475</v>
      </c>
      <c r="P2152" s="19" t="n">
        <v>0.195305397807914</v>
      </c>
      <c r="Q2152" s="19" t="n">
        <v>0.23513370012604</v>
      </c>
      <c r="R2152" s="19"/>
      <c r="S2152" s="19" t="n">
        <v>0.108818825585992</v>
      </c>
      <c r="T2152" s="19" t="n">
        <v>0.116586659296398</v>
      </c>
      <c r="U2152" s="19" t="n">
        <v>0.139442139081307</v>
      </c>
      <c r="V2152" s="19" t="n">
        <v>0.516175265247431</v>
      </c>
      <c r="W2152" s="19" t="n">
        <v>0.188061333764638</v>
      </c>
      <c r="X2152" s="19" t="n">
        <v>0.228600539070725</v>
      </c>
      <c r="Y2152" s="19" t="n">
        <v>0.253121087312496</v>
      </c>
      <c r="Z2152" s="19" t="n">
        <v>0.510910631650858</v>
      </c>
      <c r="AA2152" s="19" t="n">
        <v>0.0776741593617171</v>
      </c>
      <c r="AB2152" s="19" t="n">
        <v>0.385470242711683</v>
      </c>
      <c r="AC2152" s="19" t="n">
        <v>0</v>
      </c>
      <c r="AD2152" s="19" t="n">
        <v>0.494872867942953</v>
      </c>
      <c r="AE2152" s="19"/>
      <c r="AF2152" s="19" t="n">
        <v>0.264072044944664</v>
      </c>
      <c r="AG2152" s="19" t="n">
        <v>0.246961876428212</v>
      </c>
      <c r="AH2152" s="19" t="n">
        <v>0.12883622185613</v>
      </c>
      <c r="AI2152" s="19"/>
      <c r="AJ2152" s="19" t="n">
        <v>0.281271778684534</v>
      </c>
      <c r="AK2152" s="19" t="n">
        <v>0.149135139170634</v>
      </c>
      <c r="AL2152" s="19" t="n">
        <v>0.347136244417666</v>
      </c>
      <c r="AM2152" s="19" t="n">
        <v>0</v>
      </c>
      <c r="AN2152" s="19" t="n">
        <v>0.260088892049502</v>
      </c>
      <c r="AO2152" s="19"/>
      <c r="AP2152" s="19" t="n">
        <v>0.284177545658619</v>
      </c>
      <c r="AQ2152" s="19" t="n">
        <v>0.215948710773626</v>
      </c>
      <c r="AR2152" s="19" t="n">
        <v>0.0965211600923687</v>
      </c>
      <c r="AS2152" s="19" t="n">
        <v>0.155987651619859</v>
      </c>
      <c r="AT2152" s="19" t="n">
        <v>0.229801694132864</v>
      </c>
      <c r="AU2152" s="19"/>
      <c r="AV2152" s="19" t="n">
        <v>0.189573672434201</v>
      </c>
      <c r="AW2152" s="19" t="n">
        <v>0.29220122006878</v>
      </c>
      <c r="AX2152" s="19" t="n">
        <v>0.114642832392476</v>
      </c>
      <c r="AY2152" s="19" t="n">
        <v>0.143327557495515</v>
      </c>
      <c r="AZ2152" s="19" t="n">
        <v>0.161472036606733</v>
      </c>
      <c r="BA2152" s="19" t="n">
        <v>0.441919237311881</v>
      </c>
      <c r="BB2152" s="19"/>
      <c r="BC2152" s="19" t="n">
        <v>0.267937573697718</v>
      </c>
      <c r="BD2152" s="19" t="n">
        <v>0.144813098552024</v>
      </c>
      <c r="BE2152" s="19" t="n">
        <v>0.340470505564981</v>
      </c>
      <c r="BF2152" s="19" t="n">
        <v>0</v>
      </c>
      <c r="BG2152" s="19" t="n">
        <v>0.275290611774388</v>
      </c>
    </row>
    <row r="2153">
      <c r="C2153" s="19"/>
      <c r="D2153" s="19"/>
      <c r="E2153" s="19"/>
      <c r="F2153" s="19"/>
      <c r="G2153" s="19"/>
      <c r="H2153" s="19"/>
      <c r="I2153" s="19"/>
      <c r="J2153" s="19"/>
      <c r="K2153" s="19"/>
      <c r="L2153" s="19"/>
      <c r="M2153" s="19"/>
      <c r="N2153" s="19"/>
      <c r="O2153" s="19"/>
      <c r="P2153" s="19"/>
      <c r="Q2153" s="19"/>
      <c r="R2153" s="19"/>
      <c r="S2153" s="19"/>
      <c r="T2153" s="19"/>
      <c r="U2153" s="19"/>
      <c r="V2153" s="19"/>
      <c r="W2153" s="19"/>
      <c r="X2153" s="19"/>
      <c r="Y2153" s="19"/>
      <c r="Z2153" s="19"/>
      <c r="AA2153" s="19"/>
      <c r="AB2153" s="19"/>
      <c r="AC2153" s="19"/>
      <c r="AD2153" s="19"/>
      <c r="AE2153" s="19"/>
      <c r="AF2153" s="19"/>
      <c r="AG2153" s="19"/>
      <c r="AH2153" s="19"/>
      <c r="AI2153" s="19"/>
      <c r="AJ2153" s="19"/>
      <c r="AK2153" s="19"/>
      <c r="AL2153" s="19"/>
      <c r="AM2153" s="19"/>
      <c r="AN2153" s="19"/>
      <c r="AO2153" s="19"/>
      <c r="AP2153" s="19"/>
      <c r="AQ2153" s="19"/>
      <c r="AR2153" s="19"/>
      <c r="AS2153" s="19"/>
      <c r="AT2153" s="19"/>
      <c r="AU2153" s="19"/>
      <c r="AV2153" s="19"/>
      <c r="AW2153" s="19"/>
      <c r="AX2153" s="19"/>
      <c r="AY2153" s="19"/>
      <c r="AZ2153" s="19"/>
      <c r="BA2153" s="19"/>
      <c r="BB2153" s="19"/>
      <c r="BC2153" s="19"/>
      <c r="BD2153" s="19"/>
      <c r="BE2153" s="19"/>
      <c r="BF2153" s="19"/>
      <c r="BG2153" s="19"/>
    </row>
    <row r="2154">
      <c r="B2154" s="7" t="s">
        <v>720</v>
      </c>
      <c r="C2154" s="19"/>
      <c r="D2154" s="19"/>
      <c r="E2154" s="19"/>
      <c r="F2154" s="19"/>
      <c r="G2154" s="19"/>
      <c r="H2154" s="19"/>
      <c r="I2154" s="19"/>
      <c r="J2154" s="19"/>
      <c r="K2154" s="19"/>
      <c r="L2154" s="19"/>
      <c r="M2154" s="19"/>
      <c r="N2154" s="19"/>
      <c r="O2154" s="19"/>
      <c r="P2154" s="19"/>
      <c r="Q2154" s="19"/>
      <c r="R2154" s="19"/>
      <c r="S2154" s="19"/>
      <c r="T2154" s="19"/>
      <c r="U2154" s="19"/>
      <c r="V2154" s="19"/>
      <c r="W2154" s="19"/>
      <c r="X2154" s="19"/>
      <c r="Y2154" s="19"/>
      <c r="Z2154" s="19"/>
      <c r="AA2154" s="19"/>
      <c r="AB2154" s="19"/>
      <c r="AC2154" s="19"/>
      <c r="AD2154" s="19"/>
      <c r="AE2154" s="19"/>
      <c r="AF2154" s="19"/>
      <c r="AG2154" s="19"/>
      <c r="AH2154" s="19"/>
      <c r="AI2154" s="19"/>
      <c r="AJ2154" s="19"/>
      <c r="AK2154" s="19"/>
      <c r="AL2154" s="19"/>
      <c r="AM2154" s="19"/>
      <c r="AN2154" s="19"/>
      <c r="AO2154" s="19"/>
      <c r="AP2154" s="19"/>
      <c r="AQ2154" s="19"/>
      <c r="AR2154" s="19"/>
      <c r="AS2154" s="19"/>
      <c r="AT2154" s="19"/>
      <c r="AU2154" s="19"/>
      <c r="AV2154" s="19"/>
      <c r="AW2154" s="19"/>
      <c r="AX2154" s="19"/>
      <c r="AY2154" s="19"/>
      <c r="AZ2154" s="19"/>
      <c r="BA2154" s="19"/>
      <c r="BB2154" s="19"/>
      <c r="BC2154" s="19"/>
      <c r="BD2154" s="19"/>
      <c r="BE2154" s="19"/>
      <c r="BF2154" s="19"/>
      <c r="BG2154" s="19"/>
    </row>
    <row r="2155">
      <c r="B2155" s="26" t="s">
        <v>331</v>
      </c>
      <c r="C2155" s="19"/>
      <c r="D2155" s="19"/>
      <c r="E2155" s="19"/>
      <c r="F2155" s="19"/>
      <c r="G2155" s="19"/>
      <c r="H2155" s="19"/>
      <c r="I2155" s="19"/>
      <c r="J2155" s="19"/>
      <c r="K2155" s="19"/>
      <c r="L2155" s="19"/>
      <c r="M2155" s="19"/>
      <c r="N2155" s="19"/>
      <c r="O2155" s="19"/>
      <c r="P2155" s="19"/>
      <c r="Q2155" s="19"/>
      <c r="R2155" s="19"/>
      <c r="S2155" s="19"/>
      <c r="T2155" s="19"/>
      <c r="U2155" s="19"/>
      <c r="V2155" s="19"/>
      <c r="W2155" s="19"/>
      <c r="X2155" s="19"/>
      <c r="Y2155" s="19"/>
      <c r="Z2155" s="19"/>
      <c r="AA2155" s="19"/>
      <c r="AB2155" s="19"/>
      <c r="AC2155" s="19"/>
      <c r="AD2155" s="19"/>
      <c r="AE2155" s="19"/>
      <c r="AF2155" s="19"/>
      <c r="AG2155" s="19"/>
      <c r="AH2155" s="19"/>
      <c r="AI2155" s="19"/>
      <c r="AJ2155" s="19"/>
      <c r="AK2155" s="19"/>
      <c r="AL2155" s="19"/>
      <c r="AM2155" s="19"/>
      <c r="AN2155" s="19"/>
      <c r="AO2155" s="19"/>
      <c r="AP2155" s="19"/>
      <c r="AQ2155" s="19"/>
      <c r="AR2155" s="19"/>
      <c r="AS2155" s="19"/>
      <c r="AT2155" s="19"/>
      <c r="AU2155" s="19"/>
      <c r="AV2155" s="19"/>
      <c r="AW2155" s="19"/>
      <c r="AX2155" s="19"/>
      <c r="AY2155" s="19"/>
      <c r="AZ2155" s="19"/>
      <c r="BA2155" s="19"/>
      <c r="BB2155" s="19"/>
      <c r="BC2155" s="19"/>
      <c r="BD2155" s="19"/>
      <c r="BE2155" s="19"/>
      <c r="BF2155" s="19"/>
      <c r="BG2155" s="19"/>
    </row>
    <row r="2156">
      <c r="B2156" t="s">
        <v>688</v>
      </c>
      <c r="C2156" s="19" t="n">
        <v>0.0703429886800494</v>
      </c>
      <c r="D2156" s="19" t="n">
        <v>0.0974861175144076</v>
      </c>
      <c r="E2156" s="19" t="n">
        <v>0.0416351147984535</v>
      </c>
      <c r="F2156" s="19"/>
      <c r="G2156" s="19" t="n">
        <v>0.0699067972878421</v>
      </c>
      <c r="H2156" s="19" t="n">
        <v>0.185205305336199</v>
      </c>
      <c r="I2156" s="19" t="n">
        <v>0.128812108341602</v>
      </c>
      <c r="J2156" s="19" t="n">
        <v>0.0346874278646948</v>
      </c>
      <c r="K2156" s="19" t="n">
        <v>0</v>
      </c>
      <c r="L2156" s="19" t="n">
        <v>0</v>
      </c>
      <c r="M2156" s="19"/>
      <c r="N2156" s="19" t="n">
        <v>0.141631888841118</v>
      </c>
      <c r="O2156" s="19" t="n">
        <v>0.0791410136843735</v>
      </c>
      <c r="P2156" s="19" t="n">
        <v>0</v>
      </c>
      <c r="Q2156" s="19" t="n">
        <v>0.0297684154392619</v>
      </c>
      <c r="R2156" s="19"/>
      <c r="S2156" s="19" t="n">
        <v>0.0965074433769726</v>
      </c>
      <c r="T2156" s="19" t="n">
        <v>0.123326271981529</v>
      </c>
      <c r="U2156" s="19" t="n">
        <v>0</v>
      </c>
      <c r="V2156" s="19" t="n">
        <v>0</v>
      </c>
      <c r="W2156" s="19" t="n">
        <v>0</v>
      </c>
      <c r="X2156" s="19" t="n">
        <v>0</v>
      </c>
      <c r="Y2156" s="19" t="n">
        <v>0.110386581857165</v>
      </c>
      <c r="Z2156" s="19" t="n">
        <v>0</v>
      </c>
      <c r="AA2156" s="19" t="n">
        <v>0.162727314904399</v>
      </c>
      <c r="AB2156" s="19" t="n">
        <v>0</v>
      </c>
      <c r="AC2156" s="19" t="n">
        <v>0.146084402109184</v>
      </c>
      <c r="AD2156" s="19" t="n">
        <v>0</v>
      </c>
      <c r="AE2156" s="19"/>
      <c r="AF2156" s="19" t="n">
        <v>0</v>
      </c>
      <c r="AG2156" s="19" t="n">
        <v>0.107651228471938</v>
      </c>
      <c r="AH2156" s="19" t="n">
        <v>0.139965379724378</v>
      </c>
      <c r="AI2156" s="19"/>
      <c r="AJ2156" s="19" t="n">
        <v>0.0653369070242566</v>
      </c>
      <c r="AK2156" s="19" t="n">
        <v>0.156233118346991</v>
      </c>
      <c r="AL2156" s="19" t="n">
        <v>0</v>
      </c>
      <c r="AM2156" s="19" t="s">
        <v>697</v>
      </c>
      <c r="AN2156" s="19" t="n">
        <v>0</v>
      </c>
      <c r="AO2156" s="19"/>
      <c r="AP2156" s="19" t="n">
        <v>0.0726564127619698</v>
      </c>
      <c r="AQ2156" s="19" t="n">
        <v>0.0930669505980215</v>
      </c>
      <c r="AR2156" s="19" t="n">
        <v>0</v>
      </c>
      <c r="AS2156" s="19" t="n">
        <v>0</v>
      </c>
      <c r="AT2156" s="19" t="n">
        <v>0</v>
      </c>
      <c r="AU2156" s="19"/>
      <c r="AV2156" s="19" t="n">
        <v>0.124531285728371</v>
      </c>
      <c r="AW2156" s="19" t="n">
        <v>0.121794374039106</v>
      </c>
      <c r="AX2156" s="19" t="n">
        <v>0</v>
      </c>
      <c r="AY2156" s="19" t="n">
        <v>0</v>
      </c>
      <c r="AZ2156" s="19" t="n">
        <v>0</v>
      </c>
      <c r="BA2156" s="19" t="n">
        <v>0</v>
      </c>
      <c r="BB2156" s="19"/>
      <c r="BC2156" s="19" t="n">
        <v>0</v>
      </c>
      <c r="BD2156" s="19" t="n">
        <v>0</v>
      </c>
      <c r="BE2156" s="19" t="n">
        <v>0.112496132128783</v>
      </c>
      <c r="BF2156" s="19" t="n">
        <v>0.26626173667234</v>
      </c>
      <c r="BG2156" s="19" t="n">
        <v>0</v>
      </c>
    </row>
    <row r="2157">
      <c r="B2157" t="s">
        <v>689</v>
      </c>
      <c r="C2157" s="19" t="n">
        <v>0.0493420478312882</v>
      </c>
      <c r="D2157" s="19" t="n">
        <v>0.0814334020383176</v>
      </c>
      <c r="E2157" s="19" t="n">
        <v>0.0154006936533254</v>
      </c>
      <c r="F2157" s="19"/>
      <c r="G2157" s="19" t="n">
        <v>0.0750827703843609</v>
      </c>
      <c r="H2157" s="19" t="n">
        <v>0.0930262424152273</v>
      </c>
      <c r="I2157" s="19" t="n">
        <v>0</v>
      </c>
      <c r="J2157" s="19" t="n">
        <v>0.0525738412460654</v>
      </c>
      <c r="K2157" s="19" t="n">
        <v>0</v>
      </c>
      <c r="L2157" s="19" t="n">
        <v>0.0588520342199956</v>
      </c>
      <c r="M2157" s="19"/>
      <c r="N2157" s="19" t="n">
        <v>0.0840737547793735</v>
      </c>
      <c r="O2157" s="19" t="n">
        <v>0</v>
      </c>
      <c r="P2157" s="19" t="n">
        <v>0.0303503704076581</v>
      </c>
      <c r="Q2157" s="19" t="n">
        <v>0.0608721893059756</v>
      </c>
      <c r="R2157" s="19"/>
      <c r="S2157" s="19" t="n">
        <v>0.0394925851553859</v>
      </c>
      <c r="T2157" s="19" t="n">
        <v>0</v>
      </c>
      <c r="U2157" s="19" t="n">
        <v>0.175562987613759</v>
      </c>
      <c r="V2157" s="19" t="n">
        <v>0.0683616309714598</v>
      </c>
      <c r="W2157" s="19" t="n">
        <v>0.110865633595574</v>
      </c>
      <c r="X2157" s="19" t="n">
        <v>0</v>
      </c>
      <c r="Y2157" s="19" t="n">
        <v>0</v>
      </c>
      <c r="Z2157" s="19" t="n">
        <v>0</v>
      </c>
      <c r="AA2157" s="19" t="n">
        <v>0.0603684723153399</v>
      </c>
      <c r="AB2157" s="19" t="n">
        <v>0.166325812882283</v>
      </c>
      <c r="AC2157" s="19" t="n">
        <v>0</v>
      </c>
      <c r="AD2157" s="19" t="n">
        <v>0</v>
      </c>
      <c r="AE2157" s="19"/>
      <c r="AF2157" s="19" t="n">
        <v>0.0189555939755998</v>
      </c>
      <c r="AG2157" s="19" t="n">
        <v>0.0756775192806772</v>
      </c>
      <c r="AH2157" s="19" t="n">
        <v>0.0471554645523641</v>
      </c>
      <c r="AI2157" s="19"/>
      <c r="AJ2157" s="19" t="n">
        <v>0.0196421230003489</v>
      </c>
      <c r="AK2157" s="19" t="n">
        <v>0.0619310882369163</v>
      </c>
      <c r="AL2157" s="19" t="n">
        <v>0.20665616863691</v>
      </c>
      <c r="AM2157" s="19" t="s">
        <v>697</v>
      </c>
      <c r="AN2157" s="19" t="n">
        <v>0.0727821855123894</v>
      </c>
      <c r="AO2157" s="19"/>
      <c r="AP2157" s="19" t="n">
        <v>0</v>
      </c>
      <c r="AQ2157" s="19" t="n">
        <v>0.076384696171348</v>
      </c>
      <c r="AR2157" s="19" t="n">
        <v>0.146450085226744</v>
      </c>
      <c r="AS2157" s="19" t="n">
        <v>0.0517135736710179</v>
      </c>
      <c r="AT2157" s="19" t="n">
        <v>0</v>
      </c>
      <c r="AU2157" s="19"/>
      <c r="AV2157" s="19" t="n">
        <v>0.103223990844112</v>
      </c>
      <c r="AW2157" s="19" t="n">
        <v>0</v>
      </c>
      <c r="AX2157" s="19" t="n">
        <v>0.0893751668753275</v>
      </c>
      <c r="AY2157" s="19" t="n">
        <v>0.0425020957991567</v>
      </c>
      <c r="AZ2157" s="19" t="n">
        <v>0</v>
      </c>
      <c r="BA2157" s="19" t="n">
        <v>0</v>
      </c>
      <c r="BB2157" s="19"/>
      <c r="BC2157" s="19" t="n">
        <v>0.0367902729622296</v>
      </c>
      <c r="BD2157" s="19" t="n">
        <v>0.0270891322149647</v>
      </c>
      <c r="BE2157" s="19" t="n">
        <v>0.103177100135004</v>
      </c>
      <c r="BF2157" s="19" t="n">
        <v>0.052481853744007</v>
      </c>
      <c r="BG2157" s="19" t="n">
        <v>0</v>
      </c>
    </row>
    <row r="2158">
      <c r="B2158" t="s">
        <v>690</v>
      </c>
      <c r="C2158" s="19" t="n">
        <v>0.117449226361835</v>
      </c>
      <c r="D2158" s="19" t="n">
        <v>0.097479885232984</v>
      </c>
      <c r="E2158" s="19" t="n">
        <v>0.138569758564444</v>
      </c>
      <c r="F2158" s="19"/>
      <c r="G2158" s="19" t="n">
        <v>0.362306080313473</v>
      </c>
      <c r="H2158" s="19" t="n">
        <v>0.120738245416797</v>
      </c>
      <c r="I2158" s="19" t="n">
        <v>0.0838586591460042</v>
      </c>
      <c r="J2158" s="19" t="n">
        <v>0</v>
      </c>
      <c r="K2158" s="19" t="n">
        <v>0.115464432640652</v>
      </c>
      <c r="L2158" s="19" t="n">
        <v>0.0346016208857649</v>
      </c>
      <c r="M2158" s="19"/>
      <c r="N2158" s="19" t="n">
        <v>0.15132330440187</v>
      </c>
      <c r="O2158" s="19" t="n">
        <v>0.176796632938443</v>
      </c>
      <c r="P2158" s="19" t="n">
        <v>0.136363315865791</v>
      </c>
      <c r="Q2158" s="19" t="n">
        <v>0</v>
      </c>
      <c r="R2158" s="19"/>
      <c r="S2158" s="19" t="n">
        <v>0.219713285948338</v>
      </c>
      <c r="T2158" s="19" t="n">
        <v>0.0576213753265524</v>
      </c>
      <c r="U2158" s="19" t="n">
        <v>0.306739842646896</v>
      </c>
      <c r="V2158" s="19" t="n">
        <v>0.0888122958205349</v>
      </c>
      <c r="W2158" s="19" t="n">
        <v>0.0721547795627723</v>
      </c>
      <c r="X2158" s="19" t="n">
        <v>0.366973768633907</v>
      </c>
      <c r="Y2158" s="19" t="n">
        <v>0</v>
      </c>
      <c r="Z2158" s="19" t="n">
        <v>0</v>
      </c>
      <c r="AA2158" s="19" t="n">
        <v>0.0686748191423703</v>
      </c>
      <c r="AB2158" s="19" t="n">
        <v>0.183685274846185</v>
      </c>
      <c r="AC2158" s="19" t="n">
        <v>0</v>
      </c>
      <c r="AD2158" s="19" t="n">
        <v>0</v>
      </c>
      <c r="AE2158" s="19"/>
      <c r="AF2158" s="19" t="n">
        <v>0.102174020021235</v>
      </c>
      <c r="AG2158" s="19" t="n">
        <v>0.0660656643459041</v>
      </c>
      <c r="AH2158" s="19" t="n">
        <v>0.0847976240800229</v>
      </c>
      <c r="AI2158" s="19"/>
      <c r="AJ2158" s="19" t="n">
        <v>0.0889397429293067</v>
      </c>
      <c r="AK2158" s="19" t="n">
        <v>0.180653867712728</v>
      </c>
      <c r="AL2158" s="19" t="n">
        <v>0</v>
      </c>
      <c r="AM2158" s="19" t="s">
        <v>697</v>
      </c>
      <c r="AN2158" s="19" t="n">
        <v>0.159697551750456</v>
      </c>
      <c r="AO2158" s="19"/>
      <c r="AP2158" s="19" t="n">
        <v>0.098332274518124</v>
      </c>
      <c r="AQ2158" s="19" t="n">
        <v>0.195463096739196</v>
      </c>
      <c r="AR2158" s="19" t="n">
        <v>0.0887262067803241</v>
      </c>
      <c r="AS2158" s="19" t="n">
        <v>0</v>
      </c>
      <c r="AT2158" s="19" t="n">
        <v>0</v>
      </c>
      <c r="AU2158" s="19"/>
      <c r="AV2158" s="19" t="n">
        <v>0.152180668290085</v>
      </c>
      <c r="AW2158" s="19" t="n">
        <v>0.0621991788057157</v>
      </c>
      <c r="AX2158" s="19" t="n">
        <v>0</v>
      </c>
      <c r="AY2158" s="19" t="n">
        <v>0.149110278394379</v>
      </c>
      <c r="AZ2158" s="19" t="n">
        <v>0.441943086800433</v>
      </c>
      <c r="BA2158" s="19" t="n">
        <v>0.0761419444269247</v>
      </c>
      <c r="BB2158" s="19"/>
      <c r="BC2158" s="19" t="n">
        <v>0</v>
      </c>
      <c r="BD2158" s="19" t="n">
        <v>0.12620564190635</v>
      </c>
      <c r="BE2158" s="19" t="n">
        <v>0.205227685235559</v>
      </c>
      <c r="BF2158" s="19" t="n">
        <v>0.112759452643151</v>
      </c>
      <c r="BG2158" s="19" t="n">
        <v>0.222601831937518</v>
      </c>
    </row>
    <row r="2159">
      <c r="B2159" t="s">
        <v>691</v>
      </c>
      <c r="C2159" s="19" t="n">
        <v>0.260340724428775</v>
      </c>
      <c r="D2159" s="19" t="n">
        <v>0.276900068757119</v>
      </c>
      <c r="E2159" s="19" t="n">
        <v>0.242826768265465</v>
      </c>
      <c r="F2159" s="19"/>
      <c r="G2159" s="19" t="n">
        <v>0.232861399993102</v>
      </c>
      <c r="H2159" s="19" t="n">
        <v>0.261797425716758</v>
      </c>
      <c r="I2159" s="19" t="n">
        <v>0.27383811559441</v>
      </c>
      <c r="J2159" s="19" t="n">
        <v>0.352624392842047</v>
      </c>
      <c r="K2159" s="19" t="n">
        <v>0.185661403809057</v>
      </c>
      <c r="L2159" s="19" t="n">
        <v>0.239893770848881</v>
      </c>
      <c r="M2159" s="19"/>
      <c r="N2159" s="19" t="n">
        <v>0.227174837449529</v>
      </c>
      <c r="O2159" s="19" t="n">
        <v>0.346707201541744</v>
      </c>
      <c r="P2159" s="19" t="n">
        <v>0.343141638417571</v>
      </c>
      <c r="Q2159" s="19" t="n">
        <v>0.152897501964022</v>
      </c>
      <c r="R2159" s="19"/>
      <c r="S2159" s="19" t="n">
        <v>0.329238397963967</v>
      </c>
      <c r="T2159" s="19" t="n">
        <v>0.319036206216477</v>
      </c>
      <c r="U2159" s="19" t="n">
        <v>0</v>
      </c>
      <c r="V2159" s="19" t="n">
        <v>0.349177855734425</v>
      </c>
      <c r="W2159" s="19" t="n">
        <v>0.471969327702585</v>
      </c>
      <c r="X2159" s="19" t="n">
        <v>0</v>
      </c>
      <c r="Y2159" s="19" t="n">
        <v>0.285714645800983</v>
      </c>
      <c r="Z2159" s="19" t="n">
        <v>0.183807879787357</v>
      </c>
      <c r="AA2159" s="19" t="n">
        <v>0.175333713948224</v>
      </c>
      <c r="AB2159" s="19" t="n">
        <v>0.276138781480484</v>
      </c>
      <c r="AC2159" s="19" t="n">
        <v>0</v>
      </c>
      <c r="AD2159" s="19" t="n">
        <v>0</v>
      </c>
      <c r="AE2159" s="19"/>
      <c r="AF2159" s="19" t="n">
        <v>0.250442421509751</v>
      </c>
      <c r="AG2159" s="19" t="n">
        <v>0.263793325985834</v>
      </c>
      <c r="AH2159" s="19" t="n">
        <v>0.18969423753677</v>
      </c>
      <c r="AI2159" s="19"/>
      <c r="AJ2159" s="19" t="n">
        <v>0.287647926665422</v>
      </c>
      <c r="AK2159" s="19" t="n">
        <v>0.231090035856433</v>
      </c>
      <c r="AL2159" s="19" t="n">
        <v>0.14681193875353</v>
      </c>
      <c r="AM2159" s="19" t="s">
        <v>697</v>
      </c>
      <c r="AN2159" s="19" t="n">
        <v>0.18283684744627</v>
      </c>
      <c r="AO2159" s="19"/>
      <c r="AP2159" s="19" t="n">
        <v>0.248432814863812</v>
      </c>
      <c r="AQ2159" s="19" t="n">
        <v>0.257764728519217</v>
      </c>
      <c r="AR2159" s="19" t="n">
        <v>0.181415169251531</v>
      </c>
      <c r="AS2159" s="19" t="n">
        <v>0.272157066082684</v>
      </c>
      <c r="AT2159" s="19" t="n">
        <v>0.659539451574055</v>
      </c>
      <c r="AU2159" s="19"/>
      <c r="AV2159" s="19" t="n">
        <v>0.255205897557525</v>
      </c>
      <c r="AW2159" s="19" t="n">
        <v>0.264904823988679</v>
      </c>
      <c r="AX2159" s="19" t="n">
        <v>0.261438002532083</v>
      </c>
      <c r="AY2159" s="19" t="n">
        <v>0.224996622802423</v>
      </c>
      <c r="AZ2159" s="19" t="n">
        <v>0.288421586644836</v>
      </c>
      <c r="BA2159" s="19" t="n">
        <v>0.287101500282575</v>
      </c>
      <c r="BB2159" s="19"/>
      <c r="BC2159" s="19" t="n">
        <v>0.351701320451998</v>
      </c>
      <c r="BD2159" s="19" t="n">
        <v>0.326218471731074</v>
      </c>
      <c r="BE2159" s="19" t="n">
        <v>0.115513916307888</v>
      </c>
      <c r="BF2159" s="19" t="n">
        <v>0.11166815738259</v>
      </c>
      <c r="BG2159" s="19" t="n">
        <v>0.385769430811359</v>
      </c>
    </row>
    <row r="2160">
      <c r="B2160" t="s">
        <v>692</v>
      </c>
      <c r="C2160" s="19" t="n">
        <v>0.128373263486668</v>
      </c>
      <c r="D2160" s="19" t="n">
        <v>0.126998505951638</v>
      </c>
      <c r="E2160" s="19" t="n">
        <v>0.129827272940561</v>
      </c>
      <c r="F2160" s="19"/>
      <c r="G2160" s="19" t="n">
        <v>0.0898451038148013</v>
      </c>
      <c r="H2160" s="19" t="n">
        <v>0.0647908081092293</v>
      </c>
      <c r="I2160" s="19" t="n">
        <v>0.221604998084078</v>
      </c>
      <c r="J2160" s="19" t="n">
        <v>0.11187366199045</v>
      </c>
      <c r="K2160" s="19" t="n">
        <v>0.149664322785487</v>
      </c>
      <c r="L2160" s="19" t="n">
        <v>0.125849765879397</v>
      </c>
      <c r="M2160" s="19"/>
      <c r="N2160" s="19" t="n">
        <v>0.154798165178931</v>
      </c>
      <c r="O2160" s="19" t="n">
        <v>0.0421982793612132</v>
      </c>
      <c r="P2160" s="19" t="n">
        <v>0.128742993133813</v>
      </c>
      <c r="Q2160" s="19" t="n">
        <v>0.164595524914548</v>
      </c>
      <c r="R2160" s="19"/>
      <c r="S2160" s="19" t="n">
        <v>0.0534365897312392</v>
      </c>
      <c r="T2160" s="19" t="n">
        <v>0.194623596134031</v>
      </c>
      <c r="U2160" s="19" t="n">
        <v>0</v>
      </c>
      <c r="V2160" s="19" t="n">
        <v>0.0761668963065856</v>
      </c>
      <c r="W2160" s="19" t="n">
        <v>0.105206870234427</v>
      </c>
      <c r="X2160" s="19" t="n">
        <v>0.16815317764504</v>
      </c>
      <c r="Y2160" s="19" t="n">
        <v>0.215191590133815</v>
      </c>
      <c r="Z2160" s="19" t="n">
        <v>0.19093613666623</v>
      </c>
      <c r="AA2160" s="19" t="n">
        <v>0.0616623046767414</v>
      </c>
      <c r="AB2160" s="19" t="n">
        <v>0.182897870932414</v>
      </c>
      <c r="AC2160" s="19" t="n">
        <v>0.439004591697368</v>
      </c>
      <c r="AD2160" s="19" t="n">
        <v>0</v>
      </c>
      <c r="AE2160" s="19"/>
      <c r="AF2160" s="19" t="n">
        <v>0.138405137278046</v>
      </c>
      <c r="AG2160" s="19" t="n">
        <v>0.120005140674998</v>
      </c>
      <c r="AH2160" s="19" t="n">
        <v>0.204568691013275</v>
      </c>
      <c r="AI2160" s="19"/>
      <c r="AJ2160" s="19" t="n">
        <v>0.0965505008087348</v>
      </c>
      <c r="AK2160" s="19" t="n">
        <v>0.0779876451351038</v>
      </c>
      <c r="AL2160" s="19" t="n">
        <v>0.220512464524252</v>
      </c>
      <c r="AM2160" s="19" t="s">
        <v>697</v>
      </c>
      <c r="AN2160" s="19" t="n">
        <v>0.142860980681173</v>
      </c>
      <c r="AO2160" s="19"/>
      <c r="AP2160" s="19" t="n">
        <v>0.0401623316560761</v>
      </c>
      <c r="AQ2160" s="19" t="n">
        <v>0.102226555431556</v>
      </c>
      <c r="AR2160" s="19" t="n">
        <v>0.236211797412011</v>
      </c>
      <c r="AS2160" s="19" t="n">
        <v>0.151823316120414</v>
      </c>
      <c r="AT2160" s="19" t="n">
        <v>0.340460548425945</v>
      </c>
      <c r="AU2160" s="19"/>
      <c r="AV2160" s="19" t="n">
        <v>0.146739107137861</v>
      </c>
      <c r="AW2160" s="19" t="n">
        <v>0</v>
      </c>
      <c r="AX2160" s="19" t="n">
        <v>0.346638386947134</v>
      </c>
      <c r="AY2160" s="19" t="n">
        <v>0.107550004212256</v>
      </c>
      <c r="AZ2160" s="19" t="n">
        <v>0.148885970858343</v>
      </c>
      <c r="BA2160" s="19" t="n">
        <v>0.13157711815531</v>
      </c>
      <c r="BB2160" s="19"/>
      <c r="BC2160" s="19" t="n">
        <v>0.0740344246613033</v>
      </c>
      <c r="BD2160" s="19" t="n">
        <v>0.223176612881555</v>
      </c>
      <c r="BE2160" s="19" t="n">
        <v>0.125815299613124</v>
      </c>
      <c r="BF2160" s="19" t="n">
        <v>0.174757740227646</v>
      </c>
      <c r="BG2160" s="19" t="n">
        <v>0</v>
      </c>
    </row>
    <row r="2161">
      <c r="B2161" t="s">
        <v>598</v>
      </c>
      <c r="C2161" s="19" t="n">
        <v>0.133184251733628</v>
      </c>
      <c r="D2161" s="19" t="n">
        <v>0.142132676437445</v>
      </c>
      <c r="E2161" s="19" t="n">
        <v>0.123719968916278</v>
      </c>
      <c r="F2161" s="19"/>
      <c r="G2161" s="19" t="n">
        <v>0.143268998310085</v>
      </c>
      <c r="H2161" s="19" t="n">
        <v>0</v>
      </c>
      <c r="I2161" s="19" t="n">
        <v>0.120466991997804</v>
      </c>
      <c r="J2161" s="19" t="n">
        <v>0.153752896058986</v>
      </c>
      <c r="K2161" s="19" t="n">
        <v>0.23481635398147</v>
      </c>
      <c r="L2161" s="19" t="n">
        <v>0.168666323752877</v>
      </c>
      <c r="M2161" s="19"/>
      <c r="N2161" s="19" t="n">
        <v>0.0893329927942373</v>
      </c>
      <c r="O2161" s="19" t="n">
        <v>0.0826827572086264</v>
      </c>
      <c r="P2161" s="19" t="n">
        <v>0.165945511633939</v>
      </c>
      <c r="Q2161" s="19" t="n">
        <v>0.207097093333774</v>
      </c>
      <c r="R2161" s="19"/>
      <c r="S2161" s="19" t="n">
        <v>0.0954243752905792</v>
      </c>
      <c r="T2161" s="19" t="n">
        <v>0.166886661359983</v>
      </c>
      <c r="U2161" s="19" t="n">
        <v>0.250996702789728</v>
      </c>
      <c r="V2161" s="19" t="n">
        <v>0.15352789860612</v>
      </c>
      <c r="W2161" s="19" t="n">
        <v>0.106959501206518</v>
      </c>
      <c r="X2161" s="19" t="n">
        <v>0</v>
      </c>
      <c r="Y2161" s="19" t="n">
        <v>0.290902411193641</v>
      </c>
      <c r="Z2161" s="19" t="n">
        <v>0.15353754912742</v>
      </c>
      <c r="AA2161" s="19" t="n">
        <v>0.114251544526887</v>
      </c>
      <c r="AB2161" s="19" t="n">
        <v>0</v>
      </c>
      <c r="AC2161" s="19" t="n">
        <v>0</v>
      </c>
      <c r="AD2161" s="19" t="n">
        <v>0.466115960407712</v>
      </c>
      <c r="AE2161" s="19"/>
      <c r="AF2161" s="19" t="n">
        <v>0.190865161632619</v>
      </c>
      <c r="AG2161" s="19" t="n">
        <v>0.11442570867565</v>
      </c>
      <c r="AH2161" s="19" t="n">
        <v>0.0922139268643119</v>
      </c>
      <c r="AI2161" s="19"/>
      <c r="AJ2161" s="19" t="n">
        <v>0.138420609138252</v>
      </c>
      <c r="AK2161" s="19" t="n">
        <v>0.0784688195915004</v>
      </c>
      <c r="AL2161" s="19" t="n">
        <v>0.158144465780056</v>
      </c>
      <c r="AM2161" s="19" t="s">
        <v>697</v>
      </c>
      <c r="AN2161" s="19" t="n">
        <v>0.142327749192491</v>
      </c>
      <c r="AO2161" s="19"/>
      <c r="AP2161" s="19" t="n">
        <v>0.129014596705589</v>
      </c>
      <c r="AQ2161" s="19" t="n">
        <v>0.104997090533016</v>
      </c>
      <c r="AR2161" s="19" t="n">
        <v>0.134708956903839</v>
      </c>
      <c r="AS2161" s="19" t="n">
        <v>0.231705950567667</v>
      </c>
      <c r="AT2161" s="19" t="n">
        <v>0</v>
      </c>
      <c r="AU2161" s="19"/>
      <c r="AV2161" s="19" t="n">
        <v>0.073641104148127</v>
      </c>
      <c r="AW2161" s="19" t="n">
        <v>0.134974447617411</v>
      </c>
      <c r="AX2161" s="19" t="n">
        <v>0.23214479523517</v>
      </c>
      <c r="AY2161" s="19" t="n">
        <v>0.190433339047709</v>
      </c>
      <c r="AZ2161" s="19" t="n">
        <v>0</v>
      </c>
      <c r="BA2161" s="19" t="n">
        <v>0.192007372872074</v>
      </c>
      <c r="BB2161" s="19"/>
      <c r="BC2161" s="19" t="n">
        <v>0.17543159064773</v>
      </c>
      <c r="BD2161" s="19" t="n">
        <v>0.129098790355402</v>
      </c>
      <c r="BE2161" s="19" t="n">
        <v>0.0235660164833832</v>
      </c>
      <c r="BF2161" s="19" t="n">
        <v>0.142030877174305</v>
      </c>
      <c r="BG2161" s="19" t="n">
        <v>0.218072904764713</v>
      </c>
    </row>
    <row r="2162">
      <c r="B2162" t="s">
        <v>693</v>
      </c>
      <c r="C2162" s="19" t="n">
        <v>0.0993765090536162</v>
      </c>
      <c r="D2162" s="19" t="n">
        <v>0.10830137421152</v>
      </c>
      <c r="E2162" s="19" t="n">
        <v>0.0899371439411077</v>
      </c>
      <c r="F2162" s="19"/>
      <c r="G2162" s="19" t="n">
        <v>0</v>
      </c>
      <c r="H2162" s="19" t="n">
        <v>0.146230579700554</v>
      </c>
      <c r="I2162" s="19" t="n">
        <v>0.0397889255292609</v>
      </c>
      <c r="J2162" s="19" t="n">
        <v>0.136092823657526</v>
      </c>
      <c r="K2162" s="19" t="n">
        <v>0.153265322120009</v>
      </c>
      <c r="L2162" s="19" t="n">
        <v>0.146269683740708</v>
      </c>
      <c r="M2162" s="19"/>
      <c r="N2162" s="19" t="n">
        <v>0.0626379750955373</v>
      </c>
      <c r="O2162" s="19" t="n">
        <v>0.0822430135293147</v>
      </c>
      <c r="P2162" s="19" t="n">
        <v>0.132770149995473</v>
      </c>
      <c r="Q2162" s="19" t="n">
        <v>0.133889473595495</v>
      </c>
      <c r="R2162" s="19"/>
      <c r="S2162" s="19" t="n">
        <v>0.0429295659910179</v>
      </c>
      <c r="T2162" s="19" t="n">
        <v>0.0453528676290243</v>
      </c>
      <c r="U2162" s="19" t="n">
        <v>0.266700466949617</v>
      </c>
      <c r="V2162" s="19" t="n">
        <v>0</v>
      </c>
      <c r="W2162" s="19" t="n">
        <v>0</v>
      </c>
      <c r="X2162" s="19" t="n">
        <v>0.464873053721053</v>
      </c>
      <c r="Y2162" s="19" t="n">
        <v>0.0978047710143968</v>
      </c>
      <c r="Z2162" s="19" t="n">
        <v>0.318180885291571</v>
      </c>
      <c r="AA2162" s="19" t="n">
        <v>0.055660534597558</v>
      </c>
      <c r="AB2162" s="19" t="n">
        <v>0.113921467488202</v>
      </c>
      <c r="AC2162" s="19" t="n">
        <v>0.207698709175314</v>
      </c>
      <c r="AD2162" s="19" t="n">
        <v>0.251208723211956</v>
      </c>
      <c r="AE2162" s="19"/>
      <c r="AF2162" s="19" t="n">
        <v>0.149768669076399</v>
      </c>
      <c r="AG2162" s="19" t="n">
        <v>0.108229748843379</v>
      </c>
      <c r="AH2162" s="19" t="n">
        <v>0.0370308903735389</v>
      </c>
      <c r="AI2162" s="19"/>
      <c r="AJ2162" s="19" t="n">
        <v>0.170526488982794</v>
      </c>
      <c r="AK2162" s="19" t="n">
        <v>0.0729995346166953</v>
      </c>
      <c r="AL2162" s="19" t="n">
        <v>0.183389324087432</v>
      </c>
      <c r="AM2162" s="19" t="s">
        <v>697</v>
      </c>
      <c r="AN2162" s="19" t="n">
        <v>0</v>
      </c>
      <c r="AO2162" s="19"/>
      <c r="AP2162" s="19" t="n">
        <v>0.190812895217618</v>
      </c>
      <c r="AQ2162" s="19" t="n">
        <v>0.0798380756759493</v>
      </c>
      <c r="AR2162" s="19" t="n">
        <v>0.0734913307779468</v>
      </c>
      <c r="AS2162" s="19" t="n">
        <v>0.167013062953288</v>
      </c>
      <c r="AT2162" s="19" t="n">
        <v>0</v>
      </c>
      <c r="AU2162" s="19"/>
      <c r="AV2162" s="19" t="n">
        <v>0.0467243903428431</v>
      </c>
      <c r="AW2162" s="19" t="n">
        <v>0.242742247147342</v>
      </c>
      <c r="AX2162" s="19" t="n">
        <v>0</v>
      </c>
      <c r="AY2162" s="19" t="n">
        <v>0.182190813044238</v>
      </c>
      <c r="AZ2162" s="19" t="n">
        <v>0.120749355696388</v>
      </c>
      <c r="BA2162" s="19" t="n">
        <v>0</v>
      </c>
      <c r="BB2162" s="19"/>
      <c r="BC2162" s="19" t="n">
        <v>0.258550800378998</v>
      </c>
      <c r="BD2162" s="19" t="n">
        <v>0.0275990535661697</v>
      </c>
      <c r="BE2162" s="19" t="n">
        <v>0.092502167001018</v>
      </c>
      <c r="BF2162" s="19" t="n">
        <v>0.0433467993015784</v>
      </c>
      <c r="BG2162" s="19" t="n">
        <v>0</v>
      </c>
    </row>
    <row r="2163">
      <c r="B2163" t="s">
        <v>100</v>
      </c>
      <c r="C2163" s="19" t="n">
        <v>0.14159098842414</v>
      </c>
      <c r="D2163" s="19" t="n">
        <v>0.0692679698565683</v>
      </c>
      <c r="E2163" s="19" t="n">
        <v>0.218083278920365</v>
      </c>
      <c r="F2163" s="19"/>
      <c r="G2163" s="19" t="n">
        <v>0.0267288498963359</v>
      </c>
      <c r="H2163" s="19" t="n">
        <v>0.128211393305236</v>
      </c>
      <c r="I2163" s="19" t="n">
        <v>0.131630201306841</v>
      </c>
      <c r="J2163" s="19" t="n">
        <v>0.158394956340231</v>
      </c>
      <c r="K2163" s="19" t="n">
        <v>0.161128164663325</v>
      </c>
      <c r="L2163" s="19" t="n">
        <v>0.225866800672377</v>
      </c>
      <c r="M2163" s="19"/>
      <c r="N2163" s="19" t="n">
        <v>0.0890270814594036</v>
      </c>
      <c r="O2163" s="19" t="n">
        <v>0.190231101736285</v>
      </c>
      <c r="P2163" s="19" t="n">
        <v>0.0626860205457562</v>
      </c>
      <c r="Q2163" s="19" t="n">
        <v>0.250879801446923</v>
      </c>
      <c r="R2163" s="19"/>
      <c r="S2163" s="19" t="n">
        <v>0.1232577565425</v>
      </c>
      <c r="T2163" s="19" t="n">
        <v>0.0931530213524036</v>
      </c>
      <c r="U2163" s="19" t="n">
        <v>0</v>
      </c>
      <c r="V2163" s="19" t="n">
        <v>0.263953422560874</v>
      </c>
      <c r="W2163" s="19" t="n">
        <v>0.132843887698124</v>
      </c>
      <c r="X2163" s="19" t="n">
        <v>0</v>
      </c>
      <c r="Y2163" s="19" t="n">
        <v>0</v>
      </c>
      <c r="Z2163" s="19" t="n">
        <v>0.15353754912742</v>
      </c>
      <c r="AA2163" s="19" t="n">
        <v>0.30132129588848</v>
      </c>
      <c r="AB2163" s="19" t="n">
        <v>0.077030792370432</v>
      </c>
      <c r="AC2163" s="19" t="n">
        <v>0.207212297018135</v>
      </c>
      <c r="AD2163" s="19" t="n">
        <v>0.282675316380333</v>
      </c>
      <c r="AE2163" s="19"/>
      <c r="AF2163" s="19" t="n">
        <v>0.14938899650635</v>
      </c>
      <c r="AG2163" s="19" t="n">
        <v>0.144151663721619</v>
      </c>
      <c r="AH2163" s="19" t="n">
        <v>0.204573785855339</v>
      </c>
      <c r="AI2163" s="19"/>
      <c r="AJ2163" s="19" t="n">
        <v>0.132935701450884</v>
      </c>
      <c r="AK2163" s="19" t="n">
        <v>0.140635890503632</v>
      </c>
      <c r="AL2163" s="19" t="n">
        <v>0.0844856382178208</v>
      </c>
      <c r="AM2163" s="19" t="s">
        <v>697</v>
      </c>
      <c r="AN2163" s="19" t="n">
        <v>0.299494685417222</v>
      </c>
      <c r="AO2163" s="19"/>
      <c r="AP2163" s="19" t="n">
        <v>0.22058867427681</v>
      </c>
      <c r="AQ2163" s="19" t="n">
        <v>0.0902588063316958</v>
      </c>
      <c r="AR2163" s="19" t="n">
        <v>0.138996453647604</v>
      </c>
      <c r="AS2163" s="19" t="n">
        <v>0.125587030604928</v>
      </c>
      <c r="AT2163" s="19" t="n">
        <v>0</v>
      </c>
      <c r="AU2163" s="19"/>
      <c r="AV2163" s="19" t="n">
        <v>0.0977535559510753</v>
      </c>
      <c r="AW2163" s="19" t="n">
        <v>0.173384928401746</v>
      </c>
      <c r="AX2163" s="19" t="n">
        <v>0.0704036484102855</v>
      </c>
      <c r="AY2163" s="19" t="n">
        <v>0.103216846699839</v>
      </c>
      <c r="AZ2163" s="19" t="n">
        <v>0</v>
      </c>
      <c r="BA2163" s="19" t="n">
        <v>0.313172064263116</v>
      </c>
      <c r="BB2163" s="19"/>
      <c r="BC2163" s="19" t="n">
        <v>0.103491590897741</v>
      </c>
      <c r="BD2163" s="19" t="n">
        <v>0.140612297344485</v>
      </c>
      <c r="BE2163" s="19" t="n">
        <v>0.221701683095241</v>
      </c>
      <c r="BF2163" s="19" t="n">
        <v>0.096693382854382</v>
      </c>
      <c r="BG2163" s="19" t="n">
        <v>0.17355583248641</v>
      </c>
    </row>
    <row r="2164">
      <c r="C2164" s="19"/>
      <c r="D2164" s="19"/>
      <c r="E2164" s="19"/>
      <c r="F2164" s="19"/>
      <c r="G2164" s="19"/>
      <c r="H2164" s="19"/>
      <c r="I2164" s="19"/>
      <c r="J2164" s="19"/>
      <c r="K2164" s="19"/>
      <c r="L2164" s="19"/>
      <c r="M2164" s="19"/>
      <c r="N2164" s="19"/>
      <c r="O2164" s="19"/>
      <c r="P2164" s="19"/>
      <c r="Q2164" s="19"/>
      <c r="R2164" s="19"/>
      <c r="S2164" s="19"/>
      <c r="T2164" s="19"/>
      <c r="U2164" s="19"/>
      <c r="V2164" s="19"/>
      <c r="W2164" s="19"/>
      <c r="X2164" s="19"/>
      <c r="Y2164" s="19"/>
      <c r="Z2164" s="19"/>
      <c r="AA2164" s="19"/>
      <c r="AB2164" s="19"/>
      <c r="AC2164" s="19"/>
      <c r="AD2164" s="19"/>
      <c r="AE2164" s="19"/>
      <c r="AF2164" s="19"/>
      <c r="AG2164" s="19"/>
      <c r="AH2164" s="19"/>
      <c r="AI2164" s="19"/>
      <c r="AJ2164" s="19"/>
      <c r="AK2164" s="19"/>
      <c r="AL2164" s="19"/>
      <c r="AM2164" s="19"/>
      <c r="AN2164" s="19"/>
      <c r="AO2164" s="19"/>
      <c r="AP2164" s="19"/>
      <c r="AQ2164" s="19"/>
      <c r="AR2164" s="19"/>
      <c r="AS2164" s="19"/>
      <c r="AT2164" s="19"/>
      <c r="AU2164" s="19"/>
      <c r="AV2164" s="19"/>
      <c r="AW2164" s="19"/>
      <c r="AX2164" s="19"/>
      <c r="AY2164" s="19"/>
      <c r="AZ2164" s="19"/>
      <c r="BA2164" s="19"/>
      <c r="BB2164" s="19"/>
      <c r="BC2164" s="19"/>
      <c r="BD2164" s="19"/>
      <c r="BE2164" s="19"/>
      <c r="BF2164" s="19"/>
      <c r="BG2164" s="19"/>
    </row>
    <row r="2165">
      <c r="B2165" s="7" t="s">
        <v>723</v>
      </c>
      <c r="C2165" s="19"/>
      <c r="D2165" s="19"/>
      <c r="E2165" s="19"/>
      <c r="F2165" s="19"/>
      <c r="G2165" s="19"/>
      <c r="H2165" s="19"/>
      <c r="I2165" s="19"/>
      <c r="J2165" s="19"/>
      <c r="K2165" s="19"/>
      <c r="L2165" s="19"/>
      <c r="M2165" s="19"/>
      <c r="N2165" s="19"/>
      <c r="O2165" s="19"/>
      <c r="P2165" s="19"/>
      <c r="Q2165" s="19"/>
      <c r="R2165" s="19"/>
      <c r="S2165" s="19"/>
      <c r="T2165" s="19"/>
      <c r="U2165" s="19"/>
      <c r="V2165" s="19"/>
      <c r="W2165" s="19"/>
      <c r="X2165" s="19"/>
      <c r="Y2165" s="19"/>
      <c r="Z2165" s="19"/>
      <c r="AA2165" s="19"/>
      <c r="AB2165" s="19"/>
      <c r="AC2165" s="19"/>
      <c r="AD2165" s="19"/>
      <c r="AE2165" s="19"/>
      <c r="AF2165" s="19"/>
      <c r="AG2165" s="19"/>
      <c r="AH2165" s="19"/>
      <c r="AI2165" s="19"/>
      <c r="AJ2165" s="19"/>
      <c r="AK2165" s="19"/>
      <c r="AL2165" s="19"/>
      <c r="AM2165" s="19"/>
      <c r="AN2165" s="19"/>
      <c r="AO2165" s="19"/>
      <c r="AP2165" s="19"/>
      <c r="AQ2165" s="19"/>
      <c r="AR2165" s="19"/>
      <c r="AS2165" s="19"/>
      <c r="AT2165" s="19"/>
      <c r="AU2165" s="19"/>
      <c r="AV2165" s="19"/>
      <c r="AW2165" s="19"/>
      <c r="AX2165" s="19"/>
      <c r="AY2165" s="19"/>
      <c r="AZ2165" s="19"/>
      <c r="BA2165" s="19"/>
      <c r="BB2165" s="19"/>
      <c r="BC2165" s="19"/>
      <c r="BD2165" s="19"/>
      <c r="BE2165" s="19"/>
      <c r="BF2165" s="19"/>
      <c r="BG2165" s="19"/>
    </row>
    <row r="2166">
      <c r="B2166" s="26" t="s">
        <v>724</v>
      </c>
      <c r="C2166" s="19"/>
      <c r="D2166" s="19"/>
      <c r="E2166" s="19"/>
      <c r="F2166" s="19"/>
      <c r="G2166" s="19"/>
      <c r="H2166" s="19"/>
      <c r="I2166" s="19"/>
      <c r="J2166" s="19"/>
      <c r="K2166" s="19"/>
      <c r="L2166" s="19"/>
      <c r="M2166" s="19"/>
      <c r="N2166" s="19"/>
      <c r="O2166" s="19"/>
      <c r="P2166" s="19"/>
      <c r="Q2166" s="19"/>
      <c r="R2166" s="19"/>
      <c r="S2166" s="19"/>
      <c r="T2166" s="19"/>
      <c r="U2166" s="19"/>
      <c r="V2166" s="19"/>
      <c r="W2166" s="19"/>
      <c r="X2166" s="19"/>
      <c r="Y2166" s="19"/>
      <c r="Z2166" s="19"/>
      <c r="AA2166" s="19"/>
      <c r="AB2166" s="19"/>
      <c r="AC2166" s="19"/>
      <c r="AD2166" s="19"/>
      <c r="AE2166" s="19"/>
      <c r="AF2166" s="19"/>
      <c r="AG2166" s="19"/>
      <c r="AH2166" s="19"/>
      <c r="AI2166" s="19"/>
      <c r="AJ2166" s="19"/>
      <c r="AK2166" s="19"/>
      <c r="AL2166" s="19"/>
      <c r="AM2166" s="19"/>
      <c r="AN2166" s="19"/>
      <c r="AO2166" s="19"/>
      <c r="AP2166" s="19"/>
      <c r="AQ2166" s="19"/>
      <c r="AR2166" s="19"/>
      <c r="AS2166" s="19"/>
      <c r="AT2166" s="19"/>
      <c r="AU2166" s="19"/>
      <c r="AV2166" s="19"/>
      <c r="AW2166" s="19"/>
      <c r="AX2166" s="19"/>
      <c r="AY2166" s="19"/>
      <c r="AZ2166" s="19"/>
      <c r="BA2166" s="19"/>
      <c r="BB2166" s="19"/>
      <c r="BC2166" s="19"/>
      <c r="BD2166" s="19"/>
      <c r="BE2166" s="19"/>
      <c r="BF2166" s="19"/>
      <c r="BG2166" s="19"/>
    </row>
    <row r="2167">
      <c r="B2167" t="s">
        <v>721</v>
      </c>
      <c r="C2167" s="19" t="n">
        <v>0.151787835024251</v>
      </c>
      <c r="D2167" s="19" t="n">
        <v>0.174087505218806</v>
      </c>
      <c r="E2167" s="19" t="n">
        <v>0.135620370207215</v>
      </c>
      <c r="F2167" s="19"/>
      <c r="G2167" s="19" t="n">
        <v>0.147640869680509</v>
      </c>
      <c r="H2167" s="19" t="n">
        <v>0.0366928430337219</v>
      </c>
      <c r="I2167" s="19" t="n">
        <v>0.113861397776947</v>
      </c>
      <c r="J2167" s="19" t="n">
        <v>0.232903150718014</v>
      </c>
      <c r="K2167" s="19" t="n">
        <v>0.120234000853957</v>
      </c>
      <c r="L2167" s="19" t="n">
        <v>0.288880788043743</v>
      </c>
      <c r="M2167" s="19"/>
      <c r="N2167" s="19" t="n">
        <v>0.140561348562116</v>
      </c>
      <c r="O2167" s="19" t="n">
        <v>0.0707729147569126</v>
      </c>
      <c r="P2167" s="19" t="n">
        <v>0.216187861580515</v>
      </c>
      <c r="Q2167" s="19" t="n">
        <v>0.19213847435607</v>
      </c>
      <c r="R2167" s="19"/>
      <c r="S2167" s="19" t="n">
        <v>0.157495258630864</v>
      </c>
      <c r="T2167" s="19" t="n">
        <v>0.136070547069172</v>
      </c>
      <c r="U2167" s="19" t="n">
        <v>0.065452254220795</v>
      </c>
      <c r="V2167" s="19" t="n">
        <v>0.205968492860146</v>
      </c>
      <c r="W2167" s="19" t="n">
        <v>0.178653076261156</v>
      </c>
      <c r="X2167" s="19" t="n">
        <v>0.204419424567492</v>
      </c>
      <c r="Y2167" s="19" t="n">
        <v>0.41213246022241</v>
      </c>
      <c r="Z2167" s="19" t="n">
        <v>0</v>
      </c>
      <c r="AA2167" s="19" t="n">
        <v>0.109697518254584</v>
      </c>
      <c r="AB2167" s="19" t="n">
        <v>0.0930616587112833</v>
      </c>
      <c r="AC2167" s="19" t="n">
        <v>1</v>
      </c>
      <c r="AD2167" s="19" t="n">
        <v>0</v>
      </c>
      <c r="AE2167" s="19"/>
      <c r="AF2167" s="19" t="n">
        <v>0.178929120959575</v>
      </c>
      <c r="AG2167" s="19" t="n">
        <v>0.183372780120216</v>
      </c>
      <c r="AH2167" s="19" t="n">
        <v>0</v>
      </c>
      <c r="AI2167" s="19"/>
      <c r="AJ2167" s="19" t="n">
        <v>0.254569371109832</v>
      </c>
      <c r="AK2167" s="19" t="n">
        <v>0.158922219991271</v>
      </c>
      <c r="AL2167" s="19" t="n">
        <v>0</v>
      </c>
      <c r="AM2167" s="19" t="n">
        <v>0</v>
      </c>
      <c r="AN2167" s="19" t="n">
        <v>0</v>
      </c>
      <c r="AO2167" s="19"/>
      <c r="AP2167" s="19" t="n">
        <v>0.214264518567029</v>
      </c>
      <c r="AQ2167" s="19" t="n">
        <v>0.14292322310136</v>
      </c>
      <c r="AR2167" s="19" t="n">
        <v>0.164413639343605</v>
      </c>
      <c r="AS2167" s="19" t="n">
        <v>0.14960202225564</v>
      </c>
      <c r="AT2167" s="19" t="n">
        <v>0</v>
      </c>
      <c r="AU2167" s="19"/>
      <c r="AV2167" s="19" t="n">
        <v>0.18019435381975</v>
      </c>
      <c r="AW2167" s="19" t="n">
        <v>0.272670567606504</v>
      </c>
      <c r="AX2167" s="19" t="n">
        <v>0.105885672351846</v>
      </c>
      <c r="AY2167" s="19" t="n">
        <v>0.142363616606854</v>
      </c>
      <c r="AZ2167" s="19" t="n">
        <v>0</v>
      </c>
      <c r="BA2167" s="19" t="n">
        <v>0.149120008754179</v>
      </c>
      <c r="BB2167" s="19"/>
      <c r="BC2167" s="19" t="n">
        <v>0.135204810317933</v>
      </c>
      <c r="BD2167" s="19" t="n">
        <v>0.178785049624984</v>
      </c>
      <c r="BE2167" s="19" t="n">
        <v>0.158689901530601</v>
      </c>
      <c r="BF2167" s="19" t="n">
        <v>0</v>
      </c>
      <c r="BG2167" s="19" t="n">
        <v>1</v>
      </c>
    </row>
    <row r="2168">
      <c r="B2168" t="s">
        <v>689</v>
      </c>
      <c r="C2168" s="19" t="n">
        <v>0.153446773184727</v>
      </c>
      <c r="D2168" s="19" t="n">
        <v>0.253907387031088</v>
      </c>
      <c r="E2168" s="19" t="n">
        <v>0.0715727249064869</v>
      </c>
      <c r="F2168" s="19"/>
      <c r="G2168" s="19" t="n">
        <v>0</v>
      </c>
      <c r="H2168" s="19" t="n">
        <v>0.208331803889482</v>
      </c>
      <c r="I2168" s="19" t="n">
        <v>0.215009627386705</v>
      </c>
      <c r="J2168" s="19" t="n">
        <v>0.0921271451925032</v>
      </c>
      <c r="K2168" s="19" t="n">
        <v>0.108950915671922</v>
      </c>
      <c r="L2168" s="19" t="n">
        <v>0.243686694764786</v>
      </c>
      <c r="M2168" s="19"/>
      <c r="N2168" s="19" t="n">
        <v>0.347479051004926</v>
      </c>
      <c r="O2168" s="19" t="n">
        <v>0.117249067576728</v>
      </c>
      <c r="P2168" s="19" t="n">
        <v>0.0480212453608234</v>
      </c>
      <c r="Q2168" s="19" t="n">
        <v>0.15811315615817</v>
      </c>
      <c r="R2168" s="19"/>
      <c r="S2168" s="19" t="n">
        <v>0.0492977668805169</v>
      </c>
      <c r="T2168" s="19" t="n">
        <v>0.253525035320746</v>
      </c>
      <c r="U2168" s="19" t="n">
        <v>0.0797433538498312</v>
      </c>
      <c r="V2168" s="19" t="n">
        <v>0.392366642509227</v>
      </c>
      <c r="W2168" s="19" t="n">
        <v>0.441559603360235</v>
      </c>
      <c r="X2168" s="19" t="n">
        <v>0.138687690301273</v>
      </c>
      <c r="Y2168" s="19" t="n">
        <v>0</v>
      </c>
      <c r="Z2168" s="19" t="n">
        <v>0</v>
      </c>
      <c r="AA2168" s="19" t="n">
        <v>0.131051736998332</v>
      </c>
      <c r="AB2168" s="19" t="n">
        <v>0.0930616587112833</v>
      </c>
      <c r="AC2168" s="19" t="n">
        <v>0</v>
      </c>
      <c r="AD2168" s="19" t="n">
        <v>0.492400347339157</v>
      </c>
      <c r="AE2168" s="19"/>
      <c r="AF2168" s="19" t="n">
        <v>0.27457010926073</v>
      </c>
      <c r="AG2168" s="19" t="n">
        <v>0.102474210275663</v>
      </c>
      <c r="AH2168" s="19" t="n">
        <v>0.11251549287686</v>
      </c>
      <c r="AI2168" s="19"/>
      <c r="AJ2168" s="19" t="n">
        <v>0.338757651723018</v>
      </c>
      <c r="AK2168" s="19" t="n">
        <v>0.0964765894595752</v>
      </c>
      <c r="AL2168" s="19" t="n">
        <v>0</v>
      </c>
      <c r="AM2168" s="19" t="n">
        <v>0</v>
      </c>
      <c r="AN2168" s="19" t="n">
        <v>0</v>
      </c>
      <c r="AO2168" s="19"/>
      <c r="AP2168" s="19" t="n">
        <v>0.288425547207638</v>
      </c>
      <c r="AQ2168" s="19" t="n">
        <v>0.086764110897435</v>
      </c>
      <c r="AR2168" s="19" t="n">
        <v>0.099551928095722</v>
      </c>
      <c r="AS2168" s="19" t="n">
        <v>0.489365400050108</v>
      </c>
      <c r="AT2168" s="19" t="n">
        <v>0</v>
      </c>
      <c r="AU2168" s="19"/>
      <c r="AV2168" s="19" t="n">
        <v>0.0876909552622361</v>
      </c>
      <c r="AW2168" s="19" t="n">
        <v>0.284866346336912</v>
      </c>
      <c r="AX2168" s="19" t="n">
        <v>0.113220350994917</v>
      </c>
      <c r="AY2168" s="19" t="n">
        <v>0.389223588347019</v>
      </c>
      <c r="AZ2168" s="19" t="n">
        <v>0</v>
      </c>
      <c r="BA2168" s="19" t="n">
        <v>0.174708711883953</v>
      </c>
      <c r="BB2168" s="19"/>
      <c r="BC2168" s="19" t="n">
        <v>0.201078703249784</v>
      </c>
      <c r="BD2168" s="19" t="n">
        <v>0.132030622239873</v>
      </c>
      <c r="BE2168" s="19" t="n">
        <v>0.144802066345701</v>
      </c>
      <c r="BF2168" s="19" t="n">
        <v>0.213490795557763</v>
      </c>
      <c r="BG2168" s="19" t="n">
        <v>0</v>
      </c>
    </row>
    <row r="2169">
      <c r="B2169" t="s">
        <v>690</v>
      </c>
      <c r="C2169" s="19" t="n">
        <v>0.317090253802812</v>
      </c>
      <c r="D2169" s="19" t="n">
        <v>0.337992521228561</v>
      </c>
      <c r="E2169" s="19" t="n">
        <v>0.304915353475577</v>
      </c>
      <c r="F2169" s="19"/>
      <c r="G2169" s="19" t="n">
        <v>0.273750678878521</v>
      </c>
      <c r="H2169" s="19" t="n">
        <v>0.411182861418125</v>
      </c>
      <c r="I2169" s="19" t="n">
        <v>0.288619445117941</v>
      </c>
      <c r="J2169" s="19" t="n">
        <v>0.257811356380143</v>
      </c>
      <c r="K2169" s="19" t="n">
        <v>0.411108745854489</v>
      </c>
      <c r="L2169" s="19" t="n">
        <v>0.227365797281786</v>
      </c>
      <c r="M2169" s="19"/>
      <c r="N2169" s="19" t="n">
        <v>0.160833091655522</v>
      </c>
      <c r="O2169" s="19" t="n">
        <v>0.390823395051822</v>
      </c>
      <c r="P2169" s="19" t="n">
        <v>0.367174449013627</v>
      </c>
      <c r="Q2169" s="19" t="n">
        <v>0.294977636526418</v>
      </c>
      <c r="R2169" s="19"/>
      <c r="S2169" s="19" t="n">
        <v>0.557519481595674</v>
      </c>
      <c r="T2169" s="19" t="n">
        <v>0.207001223807497</v>
      </c>
      <c r="U2169" s="19" t="n">
        <v>0.339095934731301</v>
      </c>
      <c r="V2169" s="19" t="n">
        <v>0</v>
      </c>
      <c r="W2169" s="19" t="n">
        <v>0.208584233910844</v>
      </c>
      <c r="X2169" s="19" t="n">
        <v>0.226783409553811</v>
      </c>
      <c r="Y2169" s="19" t="n">
        <v>0</v>
      </c>
      <c r="Z2169" s="19" t="n">
        <v>0.770529078574815</v>
      </c>
      <c r="AA2169" s="19" t="n">
        <v>0.233991048124925</v>
      </c>
      <c r="AB2169" s="19" t="n">
        <v>0.553063337559577</v>
      </c>
      <c r="AC2169" s="19" t="n">
        <v>0</v>
      </c>
      <c r="AD2169" s="19" t="n">
        <v>0</v>
      </c>
      <c r="AE2169" s="19"/>
      <c r="AF2169" s="19" t="n">
        <v>0.200513099489077</v>
      </c>
      <c r="AG2169" s="19" t="n">
        <v>0.414917213411676</v>
      </c>
      <c r="AH2169" s="19" t="n">
        <v>0.461615379576679</v>
      </c>
      <c r="AI2169" s="19"/>
      <c r="AJ2169" s="19" t="n">
        <v>0.191673438444201</v>
      </c>
      <c r="AK2169" s="19" t="n">
        <v>0.368520778984594</v>
      </c>
      <c r="AL2169" s="19" t="n">
        <v>0.703541646457964</v>
      </c>
      <c r="AM2169" s="19" t="n">
        <v>0</v>
      </c>
      <c r="AN2169" s="19" t="n">
        <v>0.403607096808918</v>
      </c>
      <c r="AO2169" s="19"/>
      <c r="AP2169" s="19" t="n">
        <v>0.219553496169038</v>
      </c>
      <c r="AQ2169" s="19" t="n">
        <v>0.390163596221213</v>
      </c>
      <c r="AR2169" s="19" t="n">
        <v>0.387907896386188</v>
      </c>
      <c r="AS2169" s="19" t="n">
        <v>0</v>
      </c>
      <c r="AT2169" s="19" t="n">
        <v>0.653924990248813</v>
      </c>
      <c r="AU2169" s="19"/>
      <c r="AV2169" s="19" t="n">
        <v>0.340592879642045</v>
      </c>
      <c r="AW2169" s="19" t="n">
        <v>0.160257381326029</v>
      </c>
      <c r="AX2169" s="19" t="n">
        <v>0.542743322217623</v>
      </c>
      <c r="AY2169" s="19" t="n">
        <v>0.0590187532852659</v>
      </c>
      <c r="AZ2169" s="19" t="n">
        <v>0.520034587282462</v>
      </c>
      <c r="BA2169" s="19" t="n">
        <v>0.389887287677114</v>
      </c>
      <c r="BB2169" s="19"/>
      <c r="BC2169" s="19" t="n">
        <v>0.16975555717557</v>
      </c>
      <c r="BD2169" s="19" t="n">
        <v>0.3881554358536</v>
      </c>
      <c r="BE2169" s="19" t="n">
        <v>0.362715243505189</v>
      </c>
      <c r="BF2169" s="19" t="n">
        <v>0.379837884469515</v>
      </c>
      <c r="BG2169" s="19" t="n">
        <v>0</v>
      </c>
    </row>
    <row r="2170">
      <c r="B2170" t="s">
        <v>691</v>
      </c>
      <c r="C2170" s="19" t="n">
        <v>0.180475919088663</v>
      </c>
      <c r="D2170" s="19" t="n">
        <v>0.120026855989725</v>
      </c>
      <c r="E2170" s="19" t="n">
        <v>0.234390674749086</v>
      </c>
      <c r="F2170" s="19"/>
      <c r="G2170" s="19" t="n">
        <v>0.407841663022458</v>
      </c>
      <c r="H2170" s="19" t="n">
        <v>0.145371426543254</v>
      </c>
      <c r="I2170" s="19" t="n">
        <v>0.174220878724582</v>
      </c>
      <c r="J2170" s="19" t="n">
        <v>0.0949217629088794</v>
      </c>
      <c r="K2170" s="19" t="n">
        <v>0.1627534141401</v>
      </c>
      <c r="L2170" s="19" t="n">
        <v>0.125470839984173</v>
      </c>
      <c r="M2170" s="19"/>
      <c r="N2170" s="19" t="n">
        <v>0.256624556089464</v>
      </c>
      <c r="O2170" s="19" t="n">
        <v>0.27166621568333</v>
      </c>
      <c r="P2170" s="19" t="n">
        <v>0.0830538769747493</v>
      </c>
      <c r="Q2170" s="19" t="n">
        <v>0.113446433263463</v>
      </c>
      <c r="R2170" s="19"/>
      <c r="S2170" s="19" t="n">
        <v>0.0659760193203352</v>
      </c>
      <c r="T2170" s="19" t="n">
        <v>0.21291264776644</v>
      </c>
      <c r="U2170" s="19" t="n">
        <v>0.0789853451379479</v>
      </c>
      <c r="V2170" s="19" t="n">
        <v>0.401664864630627</v>
      </c>
      <c r="W2170" s="19" t="n">
        <v>0</v>
      </c>
      <c r="X2170" s="19" t="n">
        <v>0.222186673889337</v>
      </c>
      <c r="Y2170" s="19" t="n">
        <v>0.172813274966437</v>
      </c>
      <c r="Z2170" s="19" t="n">
        <v>0</v>
      </c>
      <c r="AA2170" s="19" t="n">
        <v>0.405455566186405</v>
      </c>
      <c r="AB2170" s="19" t="n">
        <v>0.260813345017856</v>
      </c>
      <c r="AC2170" s="19" t="n">
        <v>0</v>
      </c>
      <c r="AD2170" s="19" t="n">
        <v>0.507599652660843</v>
      </c>
      <c r="AE2170" s="19"/>
      <c r="AF2170" s="19" t="n">
        <v>0.119620346987215</v>
      </c>
      <c r="AG2170" s="19" t="n">
        <v>0.138216324438197</v>
      </c>
      <c r="AH2170" s="19" t="n">
        <v>0.103235044800646</v>
      </c>
      <c r="AI2170" s="19"/>
      <c r="AJ2170" s="19" t="n">
        <v>0.0660790595048696</v>
      </c>
      <c r="AK2170" s="19" t="n">
        <v>0.273218258488444</v>
      </c>
      <c r="AL2170" s="19" t="n">
        <v>0</v>
      </c>
      <c r="AM2170" s="19" t="n">
        <v>0</v>
      </c>
      <c r="AN2170" s="19" t="n">
        <v>0.241788528893507</v>
      </c>
      <c r="AO2170" s="19"/>
      <c r="AP2170" s="19" t="n">
        <v>0.145200901799016</v>
      </c>
      <c r="AQ2170" s="19" t="n">
        <v>0.276860942299371</v>
      </c>
      <c r="AR2170" s="19" t="n">
        <v>0.0958683493152275</v>
      </c>
      <c r="AS2170" s="19" t="n">
        <v>0.0657450449221034</v>
      </c>
      <c r="AT2170" s="19" t="n">
        <v>0</v>
      </c>
      <c r="AU2170" s="19"/>
      <c r="AV2170" s="19" t="n">
        <v>0.202989749876844</v>
      </c>
      <c r="AW2170" s="19" t="n">
        <v>0.151285917402712</v>
      </c>
      <c r="AX2170" s="19" t="n">
        <v>0</v>
      </c>
      <c r="AY2170" s="19" t="n">
        <v>0.131349573544301</v>
      </c>
      <c r="AZ2170" s="19" t="n">
        <v>0.265339473134736</v>
      </c>
      <c r="BA2170" s="19" t="n">
        <v>0.168626818442767</v>
      </c>
      <c r="BB2170" s="19"/>
      <c r="BC2170" s="19" t="n">
        <v>0.211812339912678</v>
      </c>
      <c r="BD2170" s="19" t="n">
        <v>0.142828900868329</v>
      </c>
      <c r="BE2170" s="19" t="n">
        <v>0.184292557192464</v>
      </c>
      <c r="BF2170" s="19" t="n">
        <v>0.406671319972722</v>
      </c>
      <c r="BG2170" s="19" t="n">
        <v>0</v>
      </c>
    </row>
    <row r="2171">
      <c r="B2171" t="s">
        <v>692</v>
      </c>
      <c r="C2171" s="19" t="n">
        <v>0.124237326438183</v>
      </c>
      <c r="D2171" s="19" t="n">
        <v>0.0655799482045899</v>
      </c>
      <c r="E2171" s="19" t="n">
        <v>0.175686741568097</v>
      </c>
      <c r="F2171" s="19"/>
      <c r="G2171" s="19" t="n">
        <v>0.170766788418512</v>
      </c>
      <c r="H2171" s="19" t="n">
        <v>0.126931728199155</v>
      </c>
      <c r="I2171" s="19" t="n">
        <v>0.110302642750241</v>
      </c>
      <c r="J2171" s="19" t="n">
        <v>0.242936902800822</v>
      </c>
      <c r="K2171" s="19" t="n">
        <v>0.087246555769188</v>
      </c>
      <c r="L2171" s="19" t="n">
        <v>0.0554289920377174</v>
      </c>
      <c r="M2171" s="19"/>
      <c r="N2171" s="19" t="n">
        <v>0.0379065404517497</v>
      </c>
      <c r="O2171" s="19" t="n">
        <v>0.110188182711042</v>
      </c>
      <c r="P2171" s="19" t="n">
        <v>0.211079993636385</v>
      </c>
      <c r="Q2171" s="19" t="n">
        <v>0.118683601227033</v>
      </c>
      <c r="R2171" s="19"/>
      <c r="S2171" s="19" t="n">
        <v>0.16971147357261</v>
      </c>
      <c r="T2171" s="19" t="n">
        <v>0.0619554981227053</v>
      </c>
      <c r="U2171" s="19" t="n">
        <v>0.204954069052713</v>
      </c>
      <c r="V2171" s="19" t="n">
        <v>0</v>
      </c>
      <c r="W2171" s="19" t="n">
        <v>0</v>
      </c>
      <c r="X2171" s="19" t="n">
        <v>0.207922801688087</v>
      </c>
      <c r="Y2171" s="19" t="n">
        <v>0.415054264811152</v>
      </c>
      <c r="Z2171" s="19" t="n">
        <v>0</v>
      </c>
      <c r="AA2171" s="19" t="n">
        <v>0.119804130435754</v>
      </c>
      <c r="AB2171" s="19" t="n">
        <v>0</v>
      </c>
      <c r="AC2171" s="19" t="n">
        <v>0</v>
      </c>
      <c r="AD2171" s="19" t="n">
        <v>0</v>
      </c>
      <c r="AE2171" s="19"/>
      <c r="AF2171" s="19" t="n">
        <v>0.138181522163837</v>
      </c>
      <c r="AG2171" s="19" t="n">
        <v>0.10519836783512</v>
      </c>
      <c r="AH2171" s="19" t="n">
        <v>0.16435839409719</v>
      </c>
      <c r="AI2171" s="19"/>
      <c r="AJ2171" s="19" t="n">
        <v>0.0583557584501432</v>
      </c>
      <c r="AK2171" s="19" t="n">
        <v>0.0752759474472455</v>
      </c>
      <c r="AL2171" s="19" t="n">
        <v>0.128844362087746</v>
      </c>
      <c r="AM2171" s="19" t="n">
        <v>1</v>
      </c>
      <c r="AN2171" s="19" t="n">
        <v>0.249584801278146</v>
      </c>
      <c r="AO2171" s="19"/>
      <c r="AP2171" s="19" t="n">
        <v>0.0640847626573508</v>
      </c>
      <c r="AQ2171" s="19" t="n">
        <v>0.103288127480621</v>
      </c>
      <c r="AR2171" s="19" t="n">
        <v>0.0776550396832822</v>
      </c>
      <c r="AS2171" s="19" t="n">
        <v>0.133977487370134</v>
      </c>
      <c r="AT2171" s="19" t="n">
        <v>0.346075009751187</v>
      </c>
      <c r="AU2171" s="19"/>
      <c r="AV2171" s="19" t="n">
        <v>0.161012603578438</v>
      </c>
      <c r="AW2171" s="19" t="n">
        <v>0.0632939501053471</v>
      </c>
      <c r="AX2171" s="19" t="n">
        <v>0.103503135549813</v>
      </c>
      <c r="AY2171" s="19" t="n">
        <v>0.126153985842552</v>
      </c>
      <c r="AZ2171" s="19" t="n">
        <v>0.214625939582802</v>
      </c>
      <c r="BA2171" s="19" t="n">
        <v>0</v>
      </c>
      <c r="BB2171" s="19"/>
      <c r="BC2171" s="19" t="n">
        <v>0.127857975248478</v>
      </c>
      <c r="BD2171" s="19" t="n">
        <v>0.0624616473131661</v>
      </c>
      <c r="BE2171" s="19" t="n">
        <v>0.149500231426045</v>
      </c>
      <c r="BF2171" s="19" t="n">
        <v>0</v>
      </c>
      <c r="BG2171" s="19" t="n">
        <v>0</v>
      </c>
    </row>
    <row r="2172">
      <c r="B2172" t="s">
        <v>598</v>
      </c>
      <c r="C2172" s="19" t="n">
        <v>0.020578327084113</v>
      </c>
      <c r="D2172" s="19" t="n">
        <v>0.0221080362556595</v>
      </c>
      <c r="E2172" s="19" t="n">
        <v>0.0196425377235319</v>
      </c>
      <c r="F2172" s="19"/>
      <c r="G2172" s="19" t="n">
        <v>0</v>
      </c>
      <c r="H2172" s="19" t="n">
        <v>0</v>
      </c>
      <c r="I2172" s="19" t="n">
        <v>0.0547231223234633</v>
      </c>
      <c r="J2172" s="19" t="n">
        <v>0.0792996819996385</v>
      </c>
      <c r="K2172" s="19" t="n">
        <v>0</v>
      </c>
      <c r="L2172" s="19" t="n">
        <v>0</v>
      </c>
      <c r="M2172" s="19"/>
      <c r="N2172" s="19" t="n">
        <v>0.0565954122362216</v>
      </c>
      <c r="O2172" s="19" t="n">
        <v>0</v>
      </c>
      <c r="P2172" s="19" t="n">
        <v>0</v>
      </c>
      <c r="Q2172" s="19" t="n">
        <v>0.0386254443284951</v>
      </c>
      <c r="R2172" s="19"/>
      <c r="S2172" s="19" t="n">
        <v>0</v>
      </c>
      <c r="T2172" s="19" t="n">
        <v>0</v>
      </c>
      <c r="U2172" s="19" t="n">
        <v>0.0698683001300221</v>
      </c>
      <c r="V2172" s="19" t="n">
        <v>0</v>
      </c>
      <c r="W2172" s="19" t="n">
        <v>0.171203086467766</v>
      </c>
      <c r="X2172" s="19" t="n">
        <v>0</v>
      </c>
      <c r="Y2172" s="19" t="n">
        <v>0</v>
      </c>
      <c r="Z2172" s="19" t="n">
        <v>0</v>
      </c>
      <c r="AA2172" s="19" t="n">
        <v>0</v>
      </c>
      <c r="AB2172" s="19" t="n">
        <v>0</v>
      </c>
      <c r="AC2172" s="19" t="n">
        <v>0</v>
      </c>
      <c r="AD2172" s="19" t="n">
        <v>0</v>
      </c>
      <c r="AE2172" s="19"/>
      <c r="AF2172" s="19" t="n">
        <v>0</v>
      </c>
      <c r="AG2172" s="19" t="n">
        <v>0.0254744630012476</v>
      </c>
      <c r="AH2172" s="19" t="n">
        <v>0.0862447764667866</v>
      </c>
      <c r="AI2172" s="19"/>
      <c r="AJ2172" s="19" t="n">
        <v>0.0318065991619751</v>
      </c>
      <c r="AK2172" s="19" t="n">
        <v>0</v>
      </c>
      <c r="AL2172" s="19" t="n">
        <v>0</v>
      </c>
      <c r="AM2172" s="19" t="n">
        <v>0</v>
      </c>
      <c r="AN2172" s="19" t="n">
        <v>0.105019573019429</v>
      </c>
      <c r="AO2172" s="19"/>
      <c r="AP2172" s="19" t="n">
        <v>0</v>
      </c>
      <c r="AQ2172" s="19" t="n">
        <v>0</v>
      </c>
      <c r="AR2172" s="19" t="n">
        <v>0</v>
      </c>
      <c r="AS2172" s="19" t="n">
        <v>0.0758759703984705</v>
      </c>
      <c r="AT2172" s="19" t="n">
        <v>0</v>
      </c>
      <c r="AU2172" s="19"/>
      <c r="AV2172" s="19" t="n">
        <v>0</v>
      </c>
      <c r="AW2172" s="19" t="n">
        <v>0</v>
      </c>
      <c r="AX2172" s="19" t="n">
        <v>0</v>
      </c>
      <c r="AY2172" s="19" t="n">
        <v>0.0714452575826732</v>
      </c>
      <c r="AZ2172" s="19" t="n">
        <v>0</v>
      </c>
      <c r="BA2172" s="19" t="n">
        <v>0</v>
      </c>
      <c r="BB2172" s="19"/>
      <c r="BC2172" s="19" t="n">
        <v>0.0447479495729498</v>
      </c>
      <c r="BD2172" s="19" t="n">
        <v>0.0345594105920172</v>
      </c>
      <c r="BE2172" s="19" t="n">
        <v>0</v>
      </c>
      <c r="BF2172" s="19" t="n">
        <v>0</v>
      </c>
      <c r="BG2172" s="19" t="n">
        <v>0</v>
      </c>
    </row>
    <row r="2173">
      <c r="B2173" t="s">
        <v>722</v>
      </c>
      <c r="C2173" s="19" t="n">
        <v>0.0119032100801456</v>
      </c>
      <c r="D2173" s="19" t="n">
        <v>0.0262977460715709</v>
      </c>
      <c r="E2173" s="19" t="n">
        <v>0</v>
      </c>
      <c r="F2173" s="19"/>
      <c r="G2173" s="19" t="n">
        <v>0</v>
      </c>
      <c r="H2173" s="19" t="n">
        <v>0</v>
      </c>
      <c r="I2173" s="19" t="n">
        <v>0</v>
      </c>
      <c r="J2173" s="19" t="n">
        <v>0</v>
      </c>
      <c r="K2173" s="19" t="n">
        <v>0.0619597596768705</v>
      </c>
      <c r="L2173" s="19" t="n">
        <v>0</v>
      </c>
      <c r="M2173" s="19"/>
      <c r="N2173" s="19" t="n">
        <v>0</v>
      </c>
      <c r="O2173" s="19" t="n">
        <v>0.039300224220165</v>
      </c>
      <c r="P2173" s="19" t="n">
        <v>0</v>
      </c>
      <c r="Q2173" s="19" t="n">
        <v>0</v>
      </c>
      <c r="R2173" s="19"/>
      <c r="S2173" s="19" t="n">
        <v>0</v>
      </c>
      <c r="T2173" s="19" t="n">
        <v>0</v>
      </c>
      <c r="U2173" s="19" t="n">
        <v>0.078669617829346</v>
      </c>
      <c r="V2173" s="19" t="n">
        <v>0</v>
      </c>
      <c r="W2173" s="19" t="n">
        <v>0</v>
      </c>
      <c r="X2173" s="19" t="n">
        <v>0</v>
      </c>
      <c r="Y2173" s="19" t="n">
        <v>0</v>
      </c>
      <c r="Z2173" s="19" t="n">
        <v>0</v>
      </c>
      <c r="AA2173" s="19" t="n">
        <v>0</v>
      </c>
      <c r="AB2173" s="19" t="n">
        <v>0</v>
      </c>
      <c r="AC2173" s="19" t="n">
        <v>0</v>
      </c>
      <c r="AD2173" s="19" t="n">
        <v>0</v>
      </c>
      <c r="AE2173" s="19"/>
      <c r="AF2173" s="19" t="n">
        <v>0.0333951145737764</v>
      </c>
      <c r="AG2173" s="19" t="n">
        <v>0</v>
      </c>
      <c r="AH2173" s="19" t="n">
        <v>0</v>
      </c>
      <c r="AI2173" s="19"/>
      <c r="AJ2173" s="19" t="n">
        <v>0</v>
      </c>
      <c r="AK2173" s="19" t="n">
        <v>0</v>
      </c>
      <c r="AL2173" s="19" t="n">
        <v>0</v>
      </c>
      <c r="AM2173" s="19" t="n">
        <v>0</v>
      </c>
      <c r="AN2173" s="19" t="n">
        <v>0</v>
      </c>
      <c r="AO2173" s="19"/>
      <c r="AP2173" s="19" t="n">
        <v>0</v>
      </c>
      <c r="AQ2173" s="19" t="n">
        <v>0</v>
      </c>
      <c r="AR2173" s="19" t="n">
        <v>0</v>
      </c>
      <c r="AS2173" s="19" t="n">
        <v>0.0854340750035443</v>
      </c>
      <c r="AT2173" s="19" t="n">
        <v>0</v>
      </c>
      <c r="AU2173" s="19"/>
      <c r="AV2173" s="19" t="n">
        <v>0</v>
      </c>
      <c r="AW2173" s="19" t="n">
        <v>0</v>
      </c>
      <c r="AX2173" s="19" t="n">
        <v>0</v>
      </c>
      <c r="AY2173" s="19" t="n">
        <v>0.080445224791335</v>
      </c>
      <c r="AZ2173" s="19" t="n">
        <v>0</v>
      </c>
      <c r="BA2173" s="19" t="n">
        <v>0</v>
      </c>
      <c r="BB2173" s="19"/>
      <c r="BC2173" s="19" t="n">
        <v>0.0532281656084063</v>
      </c>
      <c r="BD2173" s="19" t="n">
        <v>0</v>
      </c>
      <c r="BE2173" s="19" t="n">
        <v>0</v>
      </c>
      <c r="BF2173" s="19" t="n">
        <v>0</v>
      </c>
      <c r="BG2173" s="19" t="n">
        <v>0</v>
      </c>
    </row>
    <row r="2174">
      <c r="B2174" t="s">
        <v>100</v>
      </c>
      <c r="C2174" s="19" t="n">
        <v>0.0404803552971042</v>
      </c>
      <c r="D2174" s="19" t="n">
        <v>0</v>
      </c>
      <c r="E2174" s="19" t="n">
        <v>0.0581715973700062</v>
      </c>
      <c r="F2174" s="19"/>
      <c r="G2174" s="19" t="n">
        <v>0</v>
      </c>
      <c r="H2174" s="19" t="n">
        <v>0.0714893369162622</v>
      </c>
      <c r="I2174" s="19" t="n">
        <v>0.0432628859201201</v>
      </c>
      <c r="J2174" s="19" t="n">
        <v>0</v>
      </c>
      <c r="K2174" s="19" t="n">
        <v>0.0477466080334739</v>
      </c>
      <c r="L2174" s="19" t="n">
        <v>0.0591668878877943</v>
      </c>
      <c r="M2174" s="19"/>
      <c r="N2174" s="19" t="n">
        <v>0</v>
      </c>
      <c r="O2174" s="19" t="n">
        <v>0</v>
      </c>
      <c r="P2174" s="19" t="n">
        <v>0.0744825734339006</v>
      </c>
      <c r="Q2174" s="19" t="n">
        <v>0.0840152541403521</v>
      </c>
      <c r="R2174" s="19"/>
      <c r="S2174" s="19" t="n">
        <v>0</v>
      </c>
      <c r="T2174" s="19" t="n">
        <v>0.12853504791344</v>
      </c>
      <c r="U2174" s="19" t="n">
        <v>0.0832311250480438</v>
      </c>
      <c r="V2174" s="19" t="n">
        <v>0</v>
      </c>
      <c r="W2174" s="19" t="n">
        <v>0</v>
      </c>
      <c r="X2174" s="19" t="n">
        <v>0</v>
      </c>
      <c r="Y2174" s="19" t="n">
        <v>0</v>
      </c>
      <c r="Z2174" s="19" t="n">
        <v>0.229470921425185</v>
      </c>
      <c r="AA2174" s="19" t="n">
        <v>0</v>
      </c>
      <c r="AB2174" s="19" t="n">
        <v>0</v>
      </c>
      <c r="AC2174" s="19" t="n">
        <v>0</v>
      </c>
      <c r="AD2174" s="19" t="n">
        <v>0</v>
      </c>
      <c r="AE2174" s="19"/>
      <c r="AF2174" s="19" t="n">
        <v>0.0547906865657901</v>
      </c>
      <c r="AG2174" s="19" t="n">
        <v>0.0303466409178823</v>
      </c>
      <c r="AH2174" s="19" t="n">
        <v>0.072030912181839</v>
      </c>
      <c r="AI2174" s="19"/>
      <c r="AJ2174" s="19" t="n">
        <v>0.0587581216059612</v>
      </c>
      <c r="AK2174" s="19" t="n">
        <v>0.0275862056288703</v>
      </c>
      <c r="AL2174" s="19" t="n">
        <v>0.167613991454291</v>
      </c>
      <c r="AM2174" s="19" t="n">
        <v>0</v>
      </c>
      <c r="AN2174" s="19" t="n">
        <v>0</v>
      </c>
      <c r="AO2174" s="19"/>
      <c r="AP2174" s="19" t="n">
        <v>0.0684707735999271</v>
      </c>
      <c r="AQ2174" s="19" t="n">
        <v>0</v>
      </c>
      <c r="AR2174" s="19" t="n">
        <v>0.174603147175975</v>
      </c>
      <c r="AS2174" s="19" t="n">
        <v>0</v>
      </c>
      <c r="AT2174" s="19" t="n">
        <v>0</v>
      </c>
      <c r="AU2174" s="19"/>
      <c r="AV2174" s="19" t="n">
        <v>0.027519457820687</v>
      </c>
      <c r="AW2174" s="19" t="n">
        <v>0.0676258372224961</v>
      </c>
      <c r="AX2174" s="19" t="n">
        <v>0.134647518885801</v>
      </c>
      <c r="AY2174" s="19" t="n">
        <v>0</v>
      </c>
      <c r="AZ2174" s="19" t="n">
        <v>0</v>
      </c>
      <c r="BA2174" s="19" t="n">
        <v>0.117657173241987</v>
      </c>
      <c r="BB2174" s="19"/>
      <c r="BC2174" s="19" t="n">
        <v>0.0563144989142001</v>
      </c>
      <c r="BD2174" s="19" t="n">
        <v>0.0611789335080311</v>
      </c>
      <c r="BE2174" s="19" t="n">
        <v>0</v>
      </c>
      <c r="BF2174" s="19" t="n">
        <v>0</v>
      </c>
      <c r="BG2174" s="19" t="n">
        <v>0</v>
      </c>
    </row>
    <row r="2175">
      <c r="C2175" s="19"/>
      <c r="D2175" s="19"/>
      <c r="E2175" s="19"/>
      <c r="F2175" s="19"/>
      <c r="G2175" s="19"/>
      <c r="H2175" s="19"/>
      <c r="I2175" s="19"/>
      <c r="J2175" s="19"/>
      <c r="K2175" s="19"/>
      <c r="L2175" s="19"/>
      <c r="M2175" s="19"/>
      <c r="N2175" s="19"/>
      <c r="O2175" s="19"/>
      <c r="P2175" s="19"/>
      <c r="Q2175" s="19"/>
      <c r="R2175" s="19"/>
      <c r="S2175" s="19"/>
      <c r="T2175" s="19"/>
      <c r="U2175" s="19"/>
      <c r="V2175" s="19"/>
      <c r="W2175" s="19"/>
      <c r="X2175" s="19"/>
      <c r="Y2175" s="19"/>
      <c r="Z2175" s="19"/>
      <c r="AA2175" s="19"/>
      <c r="AB2175" s="19"/>
      <c r="AC2175" s="19"/>
      <c r="AD2175" s="19"/>
      <c r="AE2175" s="19"/>
      <c r="AF2175" s="19"/>
      <c r="AG2175" s="19"/>
      <c r="AH2175" s="19"/>
      <c r="AI2175" s="19"/>
      <c r="AJ2175" s="19"/>
      <c r="AK2175" s="19"/>
      <c r="AL2175" s="19"/>
      <c r="AM2175" s="19"/>
      <c r="AN2175" s="19"/>
      <c r="AO2175" s="19"/>
      <c r="AP2175" s="19"/>
      <c r="AQ2175" s="19"/>
      <c r="AR2175" s="19"/>
      <c r="AS2175" s="19"/>
      <c r="AT2175" s="19"/>
      <c r="AU2175" s="19"/>
      <c r="AV2175" s="19"/>
      <c r="AW2175" s="19"/>
      <c r="AX2175" s="19"/>
      <c r="AY2175" s="19"/>
      <c r="AZ2175" s="19"/>
      <c r="BA2175" s="19"/>
      <c r="BB2175" s="19"/>
      <c r="BC2175" s="19"/>
      <c r="BD2175" s="19"/>
      <c r="BE2175" s="19"/>
      <c r="BF2175" s="19"/>
      <c r="BG2175" s="19"/>
    </row>
    <row r="2176">
      <c r="B2176" s="7" t="s">
        <v>727</v>
      </c>
      <c r="C2176" s="19"/>
      <c r="D2176" s="19"/>
      <c r="E2176" s="19"/>
      <c r="F2176" s="19"/>
      <c r="G2176" s="19"/>
      <c r="H2176" s="19"/>
      <c r="I2176" s="19"/>
      <c r="J2176" s="19"/>
      <c r="K2176" s="19"/>
      <c r="L2176" s="19"/>
      <c r="M2176" s="19"/>
      <c r="N2176" s="19"/>
      <c r="O2176" s="19"/>
      <c r="P2176" s="19"/>
      <c r="Q2176" s="19"/>
      <c r="R2176" s="19"/>
      <c r="S2176" s="19"/>
      <c r="T2176" s="19"/>
      <c r="U2176" s="19"/>
      <c r="V2176" s="19"/>
      <c r="W2176" s="19"/>
      <c r="X2176" s="19"/>
      <c r="Y2176" s="19"/>
      <c r="Z2176" s="19"/>
      <c r="AA2176" s="19"/>
      <c r="AB2176" s="19"/>
      <c r="AC2176" s="19"/>
      <c r="AD2176" s="19"/>
      <c r="AE2176" s="19"/>
      <c r="AF2176" s="19"/>
      <c r="AG2176" s="19"/>
      <c r="AH2176" s="19"/>
      <c r="AI2176" s="19"/>
      <c r="AJ2176" s="19"/>
      <c r="AK2176" s="19"/>
      <c r="AL2176" s="19"/>
      <c r="AM2176" s="19"/>
      <c r="AN2176" s="19"/>
      <c r="AO2176" s="19"/>
      <c r="AP2176" s="19"/>
      <c r="AQ2176" s="19"/>
      <c r="AR2176" s="19"/>
      <c r="AS2176" s="19"/>
      <c r="AT2176" s="19"/>
      <c r="AU2176" s="19"/>
      <c r="AV2176" s="19"/>
      <c r="AW2176" s="19"/>
      <c r="AX2176" s="19"/>
      <c r="AY2176" s="19"/>
      <c r="AZ2176" s="19"/>
      <c r="BA2176" s="19"/>
      <c r="BB2176" s="19"/>
      <c r="BC2176" s="19"/>
      <c r="BD2176" s="19"/>
      <c r="BE2176" s="19"/>
      <c r="BF2176" s="19"/>
      <c r="BG2176" s="19"/>
    </row>
    <row r="2177">
      <c r="B2177" s="26" t="s">
        <v>724</v>
      </c>
      <c r="C2177" s="19"/>
      <c r="D2177" s="19"/>
      <c r="E2177" s="19"/>
      <c r="F2177" s="19"/>
      <c r="G2177" s="19"/>
      <c r="H2177" s="19"/>
      <c r="I2177" s="19"/>
      <c r="J2177" s="19"/>
      <c r="K2177" s="19"/>
      <c r="L2177" s="19"/>
      <c r="M2177" s="19"/>
      <c r="N2177" s="19"/>
      <c r="O2177" s="19"/>
      <c r="P2177" s="19"/>
      <c r="Q2177" s="19"/>
      <c r="R2177" s="19"/>
      <c r="S2177" s="19"/>
      <c r="T2177" s="19"/>
      <c r="U2177" s="19"/>
      <c r="V2177" s="19"/>
      <c r="W2177" s="19"/>
      <c r="X2177" s="19"/>
      <c r="Y2177" s="19"/>
      <c r="Z2177" s="19"/>
      <c r="AA2177" s="19"/>
      <c r="AB2177" s="19"/>
      <c r="AC2177" s="19"/>
      <c r="AD2177" s="19"/>
      <c r="AE2177" s="19"/>
      <c r="AF2177" s="19"/>
      <c r="AG2177" s="19"/>
      <c r="AH2177" s="19"/>
      <c r="AI2177" s="19"/>
      <c r="AJ2177" s="19"/>
      <c r="AK2177" s="19"/>
      <c r="AL2177" s="19"/>
      <c r="AM2177" s="19"/>
      <c r="AN2177" s="19"/>
      <c r="AO2177" s="19"/>
      <c r="AP2177" s="19"/>
      <c r="AQ2177" s="19"/>
      <c r="AR2177" s="19"/>
      <c r="AS2177" s="19"/>
      <c r="AT2177" s="19"/>
      <c r="AU2177" s="19"/>
      <c r="AV2177" s="19"/>
      <c r="AW2177" s="19"/>
      <c r="AX2177" s="19"/>
      <c r="AY2177" s="19"/>
      <c r="AZ2177" s="19"/>
      <c r="BA2177" s="19"/>
      <c r="BB2177" s="19"/>
      <c r="BC2177" s="19"/>
      <c r="BD2177" s="19"/>
      <c r="BE2177" s="19"/>
      <c r="BF2177" s="19"/>
      <c r="BG2177" s="19"/>
    </row>
    <row r="2178">
      <c r="B2178" t="s">
        <v>725</v>
      </c>
      <c r="C2178" s="19" t="n">
        <v>0.108192582289354</v>
      </c>
      <c r="D2178" s="19" t="n">
        <v>0.0694798774037136</v>
      </c>
      <c r="E2178" s="19" t="n">
        <v>0.142594685750247</v>
      </c>
      <c r="F2178" s="19"/>
      <c r="G2178" s="19" t="n">
        <v>0.147640869680509</v>
      </c>
      <c r="H2178" s="19" t="n">
        <v>0.142451830723255</v>
      </c>
      <c r="I2178" s="19" t="n">
        <v>0.111023553803743</v>
      </c>
      <c r="J2178" s="19" t="n">
        <v>0</v>
      </c>
      <c r="K2178" s="19" t="n">
        <v>0.215380838440144</v>
      </c>
      <c r="L2178" s="19" t="n">
        <v>0</v>
      </c>
      <c r="M2178" s="19"/>
      <c r="N2178" s="19" t="n">
        <v>0.126486090877399</v>
      </c>
      <c r="O2178" s="19" t="n">
        <v>0.147428428788165</v>
      </c>
      <c r="P2178" s="19" t="n">
        <v>0.0864435085806284</v>
      </c>
      <c r="Q2178" s="19" t="n">
        <v>0.0702258089035514</v>
      </c>
      <c r="R2178" s="19"/>
      <c r="S2178" s="19" t="n">
        <v>0.171735084025958</v>
      </c>
      <c r="T2178" s="19" t="n">
        <v>0.0859228998355442</v>
      </c>
      <c r="U2178" s="19" t="n">
        <v>0.228105190059426</v>
      </c>
      <c r="V2178" s="19" t="n">
        <v>0</v>
      </c>
      <c r="W2178" s="19" t="n">
        <v>0</v>
      </c>
      <c r="X2178" s="19" t="n">
        <v>0</v>
      </c>
      <c r="Y2178" s="19" t="n">
        <v>0.198110262029058</v>
      </c>
      <c r="Z2178" s="19" t="n">
        <v>0</v>
      </c>
      <c r="AA2178" s="19" t="n">
        <v>0.119804130435754</v>
      </c>
      <c r="AB2178" s="19" t="n">
        <v>0.122443160976979</v>
      </c>
      <c r="AC2178" s="19" t="n">
        <v>0</v>
      </c>
      <c r="AD2178" s="19" t="n">
        <v>0</v>
      </c>
      <c r="AE2178" s="19"/>
      <c r="AF2178" s="19" t="n">
        <v>0.0889269247934761</v>
      </c>
      <c r="AG2178" s="19" t="n">
        <v>0.152875241366847</v>
      </c>
      <c r="AH2178" s="19" t="n">
        <v>0.11251549287686</v>
      </c>
      <c r="AI2178" s="19"/>
      <c r="AJ2178" s="19" t="n">
        <v>0.162046327822303</v>
      </c>
      <c r="AK2178" s="19" t="n">
        <v>0.0715896986697611</v>
      </c>
      <c r="AL2178" s="19" t="n">
        <v>0.128844362087746</v>
      </c>
      <c r="AM2178" s="19" t="n">
        <v>0</v>
      </c>
      <c r="AN2178" s="19" t="n">
        <v>0.116080042307301</v>
      </c>
      <c r="AO2178" s="19"/>
      <c r="AP2178" s="19" t="n">
        <v>0.228451348086424</v>
      </c>
      <c r="AQ2178" s="19" t="n">
        <v>0.0903054445801123</v>
      </c>
      <c r="AR2178" s="19" t="n">
        <v>0.0776550396832822</v>
      </c>
      <c r="AS2178" s="19" t="n">
        <v>0.161310045402015</v>
      </c>
      <c r="AT2178" s="19" t="n">
        <v>0</v>
      </c>
      <c r="AU2178" s="19"/>
      <c r="AV2178" s="19" t="n">
        <v>0.0650703875256436</v>
      </c>
      <c r="AW2178" s="19" t="n">
        <v>0.225632234991554</v>
      </c>
      <c r="AX2178" s="19" t="n">
        <v>0.103503135549813</v>
      </c>
      <c r="AY2178" s="19" t="n">
        <v>0.210909235659274</v>
      </c>
      <c r="AZ2178" s="19" t="n">
        <v>0</v>
      </c>
      <c r="BA2178" s="19" t="n">
        <v>0</v>
      </c>
      <c r="BB2178" s="19"/>
      <c r="BC2178" s="19" t="n">
        <v>0.0922790848148398</v>
      </c>
      <c r="BD2178" s="19" t="n">
        <v>0.0699076783350908</v>
      </c>
      <c r="BE2178" s="19" t="n">
        <v>0.185380626888647</v>
      </c>
      <c r="BF2178" s="19" t="n">
        <v>0</v>
      </c>
      <c r="BG2178" s="19" t="n">
        <v>0</v>
      </c>
    </row>
    <row r="2179">
      <c r="B2179" t="s">
        <v>689</v>
      </c>
      <c r="C2179" s="19" t="n">
        <v>0.0369238907952475</v>
      </c>
      <c r="D2179" s="19" t="n">
        <v>0.0276246918343006</v>
      </c>
      <c r="E2179" s="19" t="n">
        <v>0.0453740061649136</v>
      </c>
      <c r="F2179" s="19"/>
      <c r="G2179" s="19" t="n">
        <v>0</v>
      </c>
      <c r="H2179" s="19" t="n">
        <v>0.0709808929621612</v>
      </c>
      <c r="I2179" s="19" t="n">
        <v>0.0616734678003308</v>
      </c>
      <c r="J2179" s="19" t="n">
        <v>0</v>
      </c>
      <c r="K2179" s="19" t="n">
        <v>0.0650967651174373</v>
      </c>
      <c r="L2179" s="19" t="n">
        <v>0</v>
      </c>
      <c r="M2179" s="19"/>
      <c r="N2179" s="19" t="n">
        <v>0</v>
      </c>
      <c r="O2179" s="19" t="n">
        <v>0</v>
      </c>
      <c r="P2179" s="19" t="n">
        <v>0.0971915768785192</v>
      </c>
      <c r="Q2179" s="19" t="n">
        <v>0.0482637166050633</v>
      </c>
      <c r="R2179" s="19"/>
      <c r="S2179" s="19" t="n">
        <v>0</v>
      </c>
      <c r="T2179" s="19" t="n">
        <v>0</v>
      </c>
      <c r="U2179" s="19" t="n">
        <v>0</v>
      </c>
      <c r="V2179" s="19" t="n">
        <v>0.205968492860146</v>
      </c>
      <c r="W2179" s="19" t="n">
        <v>0</v>
      </c>
      <c r="X2179" s="19" t="n">
        <v>0.209379208092293</v>
      </c>
      <c r="Y2179" s="19" t="n">
        <v>0</v>
      </c>
      <c r="Z2179" s="19" t="n">
        <v>0</v>
      </c>
      <c r="AA2179" s="19" t="n">
        <v>0</v>
      </c>
      <c r="AB2179" s="19" t="n">
        <v>0</v>
      </c>
      <c r="AC2179" s="19" t="n">
        <v>0</v>
      </c>
      <c r="AD2179" s="19" t="n">
        <v>0</v>
      </c>
      <c r="AE2179" s="19"/>
      <c r="AF2179" s="19" t="n">
        <v>0.0701660831180211</v>
      </c>
      <c r="AG2179" s="19" t="n">
        <v>0</v>
      </c>
      <c r="AH2179" s="19" t="n">
        <v>0</v>
      </c>
      <c r="AI2179" s="19"/>
      <c r="AJ2179" s="19" t="n">
        <v>0.111093195314167</v>
      </c>
      <c r="AK2179" s="19" t="n">
        <v>0</v>
      </c>
      <c r="AL2179" s="19" t="n">
        <v>0</v>
      </c>
      <c r="AM2179" s="19" t="n">
        <v>0</v>
      </c>
      <c r="AN2179" s="19" t="n">
        <v>0</v>
      </c>
      <c r="AO2179" s="19"/>
      <c r="AP2179" s="19" t="n">
        <v>0.165346061789515</v>
      </c>
      <c r="AQ2179" s="19" t="n">
        <v>0</v>
      </c>
      <c r="AR2179" s="19" t="n">
        <v>0</v>
      </c>
      <c r="AS2179" s="19" t="n">
        <v>0</v>
      </c>
      <c r="AT2179" s="19" t="n">
        <v>0</v>
      </c>
      <c r="AU2179" s="19"/>
      <c r="AV2179" s="19" t="n">
        <v>0.0357443752136016</v>
      </c>
      <c r="AW2179" s="19" t="n">
        <v>0.16330567440778</v>
      </c>
      <c r="AX2179" s="19" t="n">
        <v>0</v>
      </c>
      <c r="AY2179" s="19" t="n">
        <v>0</v>
      </c>
      <c r="AZ2179" s="19" t="n">
        <v>0</v>
      </c>
      <c r="BA2179" s="19" t="n">
        <v>0</v>
      </c>
      <c r="BB2179" s="19"/>
      <c r="BC2179" s="19" t="n">
        <v>0</v>
      </c>
      <c r="BD2179" s="19" t="n">
        <v>0.12070813768205</v>
      </c>
      <c r="BE2179" s="19" t="n">
        <v>0</v>
      </c>
      <c r="BF2179" s="19" t="n">
        <v>0</v>
      </c>
      <c r="BG2179" s="19" t="n">
        <v>0</v>
      </c>
    </row>
    <row r="2180">
      <c r="B2180" t="s">
        <v>690</v>
      </c>
      <c r="C2180" s="19" t="n">
        <v>0.134416208287487</v>
      </c>
      <c r="D2180" s="19" t="n">
        <v>0.156880239693422</v>
      </c>
      <c r="E2180" s="19" t="n">
        <v>0.117814440249384</v>
      </c>
      <c r="F2180" s="19"/>
      <c r="G2180" s="19" t="n">
        <v>0.468045349547032</v>
      </c>
      <c r="H2180" s="19" t="n">
        <v>0.0516946127151575</v>
      </c>
      <c r="I2180" s="19" t="n">
        <v>0.112908425036014</v>
      </c>
      <c r="J2180" s="19" t="n">
        <v>0.0813560426387811</v>
      </c>
      <c r="K2180" s="19" t="n">
        <v>0.100246723606212</v>
      </c>
      <c r="L2180" s="19" t="n">
        <v>0.0554289920377174</v>
      </c>
      <c r="M2180" s="19"/>
      <c r="N2180" s="19" t="n">
        <v>0.0549614397672225</v>
      </c>
      <c r="O2180" s="19" t="n">
        <v>0.147920269415534</v>
      </c>
      <c r="P2180" s="19" t="n">
        <v>0.199174115114205</v>
      </c>
      <c r="Q2180" s="19" t="n">
        <v>0.113111275514477</v>
      </c>
      <c r="R2180" s="19"/>
      <c r="S2180" s="19" t="n">
        <v>0.163743814776806</v>
      </c>
      <c r="T2180" s="19" t="n">
        <v>0.212853143733276</v>
      </c>
      <c r="U2180" s="19" t="n">
        <v>0.143109398986939</v>
      </c>
      <c r="V2180" s="19" t="n">
        <v>0</v>
      </c>
      <c r="W2180" s="19" t="n">
        <v>0</v>
      </c>
      <c r="X2180" s="19" t="n">
        <v>0.105114781403463</v>
      </c>
      <c r="Y2180" s="19" t="n">
        <v>0</v>
      </c>
      <c r="Z2180" s="19" t="n">
        <v>0</v>
      </c>
      <c r="AA2180" s="19" t="n">
        <v>0.242019268362134</v>
      </c>
      <c r="AB2180" s="19" t="n">
        <v>0.216992855782637</v>
      </c>
      <c r="AC2180" s="19" t="n">
        <v>0</v>
      </c>
      <c r="AD2180" s="19" t="n">
        <v>0</v>
      </c>
      <c r="AE2180" s="19"/>
      <c r="AF2180" s="19" t="n">
        <v>0.0272205482155433</v>
      </c>
      <c r="AG2180" s="19" t="n">
        <v>0.119442776361142</v>
      </c>
      <c r="AH2180" s="19" t="n">
        <v>0.17150891960357</v>
      </c>
      <c r="AI2180" s="19"/>
      <c r="AJ2180" s="19" t="n">
        <v>0.0882108466894473</v>
      </c>
      <c r="AK2180" s="19" t="n">
        <v>0.0639440895641366</v>
      </c>
      <c r="AL2180" s="19" t="n">
        <v>0</v>
      </c>
      <c r="AM2180" s="19" t="n">
        <v>0</v>
      </c>
      <c r="AN2180" s="19" t="n">
        <v>0.205092630970331</v>
      </c>
      <c r="AO2180" s="19"/>
      <c r="AP2180" s="19" t="n">
        <v>0.0572938136990141</v>
      </c>
      <c r="AQ2180" s="19" t="n">
        <v>0.0848363704633067</v>
      </c>
      <c r="AR2180" s="19" t="n">
        <v>0.336243326790028</v>
      </c>
      <c r="AS2180" s="19" t="n">
        <v>0</v>
      </c>
      <c r="AT2180" s="19" t="n">
        <v>0.165649444288757</v>
      </c>
      <c r="AU2180" s="19"/>
      <c r="AV2180" s="19" t="n">
        <v>0.111873114624221</v>
      </c>
      <c r="AW2180" s="19" t="n">
        <v>0.0749716739301349</v>
      </c>
      <c r="AX2180" s="19" t="n">
        <v>0.206664567021622</v>
      </c>
      <c r="AY2180" s="19" t="n">
        <v>0</v>
      </c>
      <c r="AZ2180" s="19" t="n">
        <v>0.229271008099148</v>
      </c>
      <c r="BA2180" s="19" t="n">
        <v>0.149120008754179</v>
      </c>
      <c r="BB2180" s="19"/>
      <c r="BC2180" s="19" t="n">
        <v>0.0548173661036511</v>
      </c>
      <c r="BD2180" s="19" t="n">
        <v>0.266761981894664</v>
      </c>
      <c r="BE2180" s="19" t="n">
        <v>0.10566159519261</v>
      </c>
      <c r="BF2180" s="19" t="n">
        <v>0</v>
      </c>
      <c r="BG2180" s="19" t="n">
        <v>0</v>
      </c>
    </row>
    <row r="2181">
      <c r="B2181" t="s">
        <v>691</v>
      </c>
      <c r="C2181" s="19" t="n">
        <v>0.215474984301836</v>
      </c>
      <c r="D2181" s="19" t="n">
        <v>0.197239807340936</v>
      </c>
      <c r="E2181" s="19" t="n">
        <v>0.23448355397164</v>
      </c>
      <c r="F2181" s="19"/>
      <c r="G2181" s="19" t="n">
        <v>0.144789637111642</v>
      </c>
      <c r="H2181" s="19" t="n">
        <v>0.269218573256196</v>
      </c>
      <c r="I2181" s="19" t="n">
        <v>0.0563004314802799</v>
      </c>
      <c r="J2181" s="19" t="n">
        <v>0.455549722736275</v>
      </c>
      <c r="K2181" s="19" t="n">
        <v>0.254465777186596</v>
      </c>
      <c r="L2181" s="19" t="n">
        <v>0.176644324326528</v>
      </c>
      <c r="M2181" s="19"/>
      <c r="N2181" s="19" t="n">
        <v>0.142542939961941</v>
      </c>
      <c r="O2181" s="19" t="n">
        <v>0.232987112454532</v>
      </c>
      <c r="P2181" s="19" t="n">
        <v>0.239515361712162</v>
      </c>
      <c r="Q2181" s="19" t="n">
        <v>0.224270511071098</v>
      </c>
      <c r="R2181" s="19"/>
      <c r="S2181" s="19" t="n">
        <v>0.325183866212345</v>
      </c>
      <c r="T2181" s="19" t="n">
        <v>0.269016225963367</v>
      </c>
      <c r="U2181" s="19" t="n">
        <v>0.0953438532624846</v>
      </c>
      <c r="V2181" s="19" t="n">
        <v>0.191469197310622</v>
      </c>
      <c r="W2181" s="19" t="n">
        <v>0.349856162728921</v>
      </c>
      <c r="X2181" s="19" t="n">
        <v>0</v>
      </c>
      <c r="Y2181" s="19" t="n">
        <v>0.415054264811152</v>
      </c>
      <c r="Z2181" s="19" t="n">
        <v>0.540842103288944</v>
      </c>
      <c r="AA2181" s="19" t="n">
        <v>0.109697518254584</v>
      </c>
      <c r="AB2181" s="19" t="n">
        <v>0.138370184040877</v>
      </c>
      <c r="AC2181" s="19" t="n">
        <v>0</v>
      </c>
      <c r="AD2181" s="19" t="n">
        <v>0.507599652660843</v>
      </c>
      <c r="AE2181" s="19"/>
      <c r="AF2181" s="19" t="n">
        <v>0.26098136602323</v>
      </c>
      <c r="AG2181" s="19" t="n">
        <v>0.172045585689701</v>
      </c>
      <c r="AH2181" s="19" t="n">
        <v>0.332300360340907</v>
      </c>
      <c r="AI2181" s="19"/>
      <c r="AJ2181" s="19" t="n">
        <v>0.0623332275915038</v>
      </c>
      <c r="AK2181" s="19" t="n">
        <v>0.255049784723439</v>
      </c>
      <c r="AL2181" s="19" t="n">
        <v>0.267976710179912</v>
      </c>
      <c r="AM2181" s="19" t="n">
        <v>1</v>
      </c>
      <c r="AN2181" s="19" t="n">
        <v>0.303534038858016</v>
      </c>
      <c r="AO2181" s="19"/>
      <c r="AP2181" s="19" t="n">
        <v>0.136969880112514</v>
      </c>
      <c r="AQ2181" s="19" t="n">
        <v>0.21125659131778</v>
      </c>
      <c r="AR2181" s="19" t="n">
        <v>0.08184223084762</v>
      </c>
      <c r="AS2181" s="19" t="n">
        <v>0.217418377822318</v>
      </c>
      <c r="AT2181" s="19" t="n">
        <v>0.596285324593387</v>
      </c>
      <c r="AU2181" s="19"/>
      <c r="AV2181" s="19" t="n">
        <v>0.17189454035088</v>
      </c>
      <c r="AW2181" s="19" t="n">
        <v>0</v>
      </c>
      <c r="AX2181" s="19" t="n">
        <v>0.109084066503207</v>
      </c>
      <c r="AY2181" s="19" t="n">
        <v>0.344737810016195</v>
      </c>
      <c r="AZ2181" s="19" t="n">
        <v>0.369799304903011</v>
      </c>
      <c r="BA2181" s="19" t="n">
        <v>0.27211933662346</v>
      </c>
      <c r="BB2181" s="19"/>
      <c r="BC2181" s="19" t="n">
        <v>0.301727333620355</v>
      </c>
      <c r="BD2181" s="19" t="n">
        <v>0.128199264924407</v>
      </c>
      <c r="BE2181" s="19" t="n">
        <v>0.213865596912848</v>
      </c>
      <c r="BF2181" s="19" t="n">
        <v>0.23163029988595</v>
      </c>
      <c r="BG2181" s="19" t="n">
        <v>0</v>
      </c>
    </row>
    <row r="2182">
      <c r="B2182" t="s">
        <v>692</v>
      </c>
      <c r="C2182" s="19" t="n">
        <v>0.145147787896237</v>
      </c>
      <c r="D2182" s="19" t="n">
        <v>0.196156384708825</v>
      </c>
      <c r="E2182" s="19" t="n">
        <v>0.104722394170998</v>
      </c>
      <c r="F2182" s="19"/>
      <c r="G2182" s="19" t="n">
        <v>0.239524143660817</v>
      </c>
      <c r="H2182" s="19" t="n">
        <v>0</v>
      </c>
      <c r="I2182" s="19" t="n">
        <v>0.246354623233615</v>
      </c>
      <c r="J2182" s="19" t="n">
        <v>0.0949217629088794</v>
      </c>
      <c r="K2182" s="19" t="n">
        <v>0.169874202756442</v>
      </c>
      <c r="L2182" s="19" t="n">
        <v>0.114559882298977</v>
      </c>
      <c r="M2182" s="19"/>
      <c r="N2182" s="19" t="n">
        <v>0.259480279002115</v>
      </c>
      <c r="O2182" s="19" t="n">
        <v>0.0742873787529617</v>
      </c>
      <c r="P2182" s="19" t="n">
        <v>0.129260121243709</v>
      </c>
      <c r="Q2182" s="19" t="n">
        <v>0.160964674323972</v>
      </c>
      <c r="R2182" s="19"/>
      <c r="S2182" s="19" t="n">
        <v>0.127015724986757</v>
      </c>
      <c r="T2182" s="19" t="n">
        <v>0.0697160903069442</v>
      </c>
      <c r="U2182" s="19" t="n">
        <v>0.0640637358906929</v>
      </c>
      <c r="V2182" s="19" t="n">
        <v>0.602562309829232</v>
      </c>
      <c r="W2182" s="19" t="n">
        <v>0.436067468453067</v>
      </c>
      <c r="X2182" s="19" t="n">
        <v>0.110768591581406</v>
      </c>
      <c r="Y2182" s="19" t="n">
        <v>0</v>
      </c>
      <c r="Z2182" s="19" t="n">
        <v>0.229686975285872</v>
      </c>
      <c r="AA2182" s="19" t="n">
        <v>0.235194790956385</v>
      </c>
      <c r="AB2182" s="19" t="n">
        <v>0</v>
      </c>
      <c r="AC2182" s="19" t="n">
        <v>0</v>
      </c>
      <c r="AD2182" s="19" t="n">
        <v>0</v>
      </c>
      <c r="AE2182" s="19"/>
      <c r="AF2182" s="19" t="n">
        <v>0.145295010609638</v>
      </c>
      <c r="AG2182" s="19" t="n">
        <v>0.0874701480213493</v>
      </c>
      <c r="AH2182" s="19" t="n">
        <v>0.208310841033581</v>
      </c>
      <c r="AI2182" s="19"/>
      <c r="AJ2182" s="19" t="n">
        <v>0.172902548373396</v>
      </c>
      <c r="AK2182" s="19" t="n">
        <v>0.192025840329608</v>
      </c>
      <c r="AL2182" s="19" t="n">
        <v>0.111341740749479</v>
      </c>
      <c r="AM2182" s="19" t="n">
        <v>0</v>
      </c>
      <c r="AN2182" s="19" t="n">
        <v>0.125708486586207</v>
      </c>
      <c r="AO2182" s="19"/>
      <c r="AP2182" s="19" t="n">
        <v>0.1413524979176</v>
      </c>
      <c r="AQ2182" s="19" t="n">
        <v>0.167947061767589</v>
      </c>
      <c r="AR2182" s="19" t="n">
        <v>0.0671061360870274</v>
      </c>
      <c r="AS2182" s="19" t="n">
        <v>0.248728135016618</v>
      </c>
      <c r="AT2182" s="19" t="n">
        <v>0</v>
      </c>
      <c r="AU2182" s="19"/>
      <c r="AV2182" s="19" t="n">
        <v>0.173878086785526</v>
      </c>
      <c r="AW2182" s="19" t="n">
        <v>0.139608193577924</v>
      </c>
      <c r="AX2182" s="19" t="n">
        <v>0</v>
      </c>
      <c r="AY2182" s="19" t="n">
        <v>0.234203866929106</v>
      </c>
      <c r="AZ2182" s="19" t="n">
        <v>0.114488790867602</v>
      </c>
      <c r="BA2182" s="19" t="n">
        <v>0.28639476949642</v>
      </c>
      <c r="BB2182" s="19"/>
      <c r="BC2182" s="19" t="n">
        <v>0.160372051540413</v>
      </c>
      <c r="BD2182" s="19" t="n">
        <v>0.106172437366531</v>
      </c>
      <c r="BE2182" s="19" t="n">
        <v>0.102109855672387</v>
      </c>
      <c r="BF2182" s="19" t="n">
        <v>0.620162115530484</v>
      </c>
      <c r="BG2182" s="19" t="n">
        <v>0</v>
      </c>
    </row>
    <row r="2183">
      <c r="B2183" t="s">
        <v>598</v>
      </c>
      <c r="C2183" s="19" t="n">
        <v>0.105314245966115</v>
      </c>
      <c r="D2183" s="19" t="n">
        <v>0.139412937317473</v>
      </c>
      <c r="E2183" s="19" t="n">
        <v>0.0784315075042199</v>
      </c>
      <c r="F2183" s="19"/>
      <c r="G2183" s="19" t="n">
        <v>0</v>
      </c>
      <c r="H2183" s="19" t="n">
        <v>0</v>
      </c>
      <c r="I2183" s="19" t="n">
        <v>0.213442765272278</v>
      </c>
      <c r="J2183" s="19" t="n">
        <v>0.11049935016051</v>
      </c>
      <c r="K2183" s="19" t="n">
        <v>0.0480474611000233</v>
      </c>
      <c r="L2183" s="19" t="n">
        <v>0.233696511207911</v>
      </c>
      <c r="M2183" s="19"/>
      <c r="N2183" s="19" t="n">
        <v>0.20739104188685</v>
      </c>
      <c r="O2183" s="19" t="n">
        <v>0.0873505626134742</v>
      </c>
      <c r="P2183" s="19" t="n">
        <v>0.12621434762113</v>
      </c>
      <c r="Q2183" s="19" t="n">
        <v>0.0324486814626167</v>
      </c>
      <c r="R2183" s="19"/>
      <c r="S2183" s="19" t="n">
        <v>0</v>
      </c>
      <c r="T2183" s="19" t="n">
        <v>0</v>
      </c>
      <c r="U2183" s="19" t="n">
        <v>0.148584309956105</v>
      </c>
      <c r="V2183" s="19" t="n">
        <v>0</v>
      </c>
      <c r="W2183" s="19" t="n">
        <v>0.214076368818012</v>
      </c>
      <c r="X2183" s="19" t="n">
        <v>0.369671592217143</v>
      </c>
      <c r="Y2183" s="19" t="n">
        <v>0</v>
      </c>
      <c r="Z2183" s="19" t="n">
        <v>0</v>
      </c>
      <c r="AA2183" s="19" t="n">
        <v>0</v>
      </c>
      <c r="AB2183" s="19" t="n">
        <v>0.195244106481935</v>
      </c>
      <c r="AC2183" s="19" t="n">
        <v>1</v>
      </c>
      <c r="AD2183" s="19" t="n">
        <v>0</v>
      </c>
      <c r="AE2183" s="19"/>
      <c r="AF2183" s="19" t="n">
        <v>0.0689561351654248</v>
      </c>
      <c r="AG2183" s="19" t="n">
        <v>0.194551266010915</v>
      </c>
      <c r="AH2183" s="19" t="n">
        <v>0</v>
      </c>
      <c r="AI2183" s="19"/>
      <c r="AJ2183" s="19" t="n">
        <v>0.102746202335568</v>
      </c>
      <c r="AK2183" s="19" t="n">
        <v>0.09627439631393</v>
      </c>
      <c r="AL2183" s="19" t="n">
        <v>0.324223195528573</v>
      </c>
      <c r="AM2183" s="19" t="n">
        <v>0</v>
      </c>
      <c r="AN2183" s="19" t="n">
        <v>0</v>
      </c>
      <c r="AO2183" s="19"/>
      <c r="AP2183" s="19" t="n">
        <v>0.0827252979142253</v>
      </c>
      <c r="AQ2183" s="19" t="n">
        <v>0.113982433777603</v>
      </c>
      <c r="AR2183" s="19" t="n">
        <v>0.0835556116854867</v>
      </c>
      <c r="AS2183" s="19" t="n">
        <v>0.0866001368993468</v>
      </c>
      <c r="AT2183" s="19" t="n">
        <v>0.238065231117856</v>
      </c>
      <c r="AU2183" s="19"/>
      <c r="AV2183" s="19" t="n">
        <v>0.115200033720026</v>
      </c>
      <c r="AW2183" s="19" t="n">
        <v>0.144201382636427</v>
      </c>
      <c r="AX2183" s="19" t="n">
        <v>0.111367759742351</v>
      </c>
      <c r="AY2183" s="19" t="n">
        <v>0.0815431954935934</v>
      </c>
      <c r="AZ2183" s="19" t="n">
        <v>0.147641327663046</v>
      </c>
      <c r="BA2183" s="19" t="n">
        <v>0</v>
      </c>
      <c r="BB2183" s="19"/>
      <c r="BC2183" s="19" t="n">
        <v>0.0375921102537762</v>
      </c>
      <c r="BD2183" s="19" t="n">
        <v>0.127505816883452</v>
      </c>
      <c r="BE2183" s="19" t="n">
        <v>0.0881647737352665</v>
      </c>
      <c r="BF2183" s="19" t="n">
        <v>0.148207584583566</v>
      </c>
      <c r="BG2183" s="19" t="n">
        <v>0</v>
      </c>
    </row>
    <row r="2184">
      <c r="B2184" t="s">
        <v>726</v>
      </c>
      <c r="C2184" s="19" t="n">
        <v>0.147502856212263</v>
      </c>
      <c r="D2184" s="19" t="n">
        <v>0.189811043147003</v>
      </c>
      <c r="E2184" s="19" t="n">
        <v>0.114434813061171</v>
      </c>
      <c r="F2184" s="19"/>
      <c r="G2184" s="19" t="n">
        <v>0</v>
      </c>
      <c r="H2184" s="19" t="n">
        <v>0.192695581851232</v>
      </c>
      <c r="I2184" s="19" t="n">
        <v>0.112313773676067</v>
      </c>
      <c r="J2184" s="19" t="n">
        <v>0.162660855759275</v>
      </c>
      <c r="K2184" s="19" t="n">
        <v>0.0991416237596719</v>
      </c>
      <c r="L2184" s="19" t="n">
        <v>0.298721338409356</v>
      </c>
      <c r="M2184" s="19"/>
      <c r="N2184" s="19" t="n">
        <v>0.209138208504473</v>
      </c>
      <c r="O2184" s="19" t="n">
        <v>0.196077731936069</v>
      </c>
      <c r="P2184" s="19" t="n">
        <v>0</v>
      </c>
      <c r="Q2184" s="19" t="n">
        <v>0.189328451882047</v>
      </c>
      <c r="R2184" s="19"/>
      <c r="S2184" s="19" t="n">
        <v>0.145753319844959</v>
      </c>
      <c r="T2184" s="19" t="n">
        <v>0.233956592247429</v>
      </c>
      <c r="U2184" s="19" t="n">
        <v>0.237562386796308</v>
      </c>
      <c r="V2184" s="19" t="n">
        <v>0</v>
      </c>
      <c r="W2184" s="19" t="n">
        <v>0</v>
      </c>
      <c r="X2184" s="19" t="n">
        <v>0.102257806421072</v>
      </c>
      <c r="Y2184" s="19" t="n">
        <v>0.214022198193353</v>
      </c>
      <c r="Z2184" s="19" t="n">
        <v>0</v>
      </c>
      <c r="AA2184" s="19" t="n">
        <v>0</v>
      </c>
      <c r="AB2184" s="19" t="n">
        <v>0.207232935883225</v>
      </c>
      <c r="AC2184" s="19" t="n">
        <v>0</v>
      </c>
      <c r="AD2184" s="19" t="n">
        <v>0.492400347339157</v>
      </c>
      <c r="AE2184" s="19"/>
      <c r="AF2184" s="19" t="n">
        <v>0.223613791621112</v>
      </c>
      <c r="AG2184" s="19" t="n">
        <v>0.163376882947082</v>
      </c>
      <c r="AH2184" s="19" t="n">
        <v>0</v>
      </c>
      <c r="AI2184" s="19"/>
      <c r="AJ2184" s="19" t="n">
        <v>0.177511850021903</v>
      </c>
      <c r="AK2184" s="19" t="n">
        <v>0.223021152737295</v>
      </c>
      <c r="AL2184" s="19" t="n">
        <v>0</v>
      </c>
      <c r="AM2184" s="19" t="n">
        <v>0</v>
      </c>
      <c r="AN2184" s="19" t="n">
        <v>0</v>
      </c>
      <c r="AO2184" s="19"/>
      <c r="AP2184" s="19" t="n">
        <v>0.119390326880781</v>
      </c>
      <c r="AQ2184" s="19" t="n">
        <v>0.200569196495906</v>
      </c>
      <c r="AR2184" s="19" t="n">
        <v>0.178994507730581</v>
      </c>
      <c r="AS2184" s="19" t="n">
        <v>0.209939385571715</v>
      </c>
      <c r="AT2184" s="19" t="n">
        <v>0</v>
      </c>
      <c r="AU2184" s="19"/>
      <c r="AV2184" s="19" t="n">
        <v>0.20271174630829</v>
      </c>
      <c r="AW2184" s="19" t="n">
        <v>0.184655003233683</v>
      </c>
      <c r="AX2184" s="19" t="n">
        <v>0.105885672351846</v>
      </c>
      <c r="AY2184" s="19" t="n">
        <v>0.128605891901832</v>
      </c>
      <c r="AZ2184" s="19" t="n">
        <v>0</v>
      </c>
      <c r="BA2184" s="19" t="n">
        <v>0.174708711883953</v>
      </c>
      <c r="BB2184" s="19"/>
      <c r="BC2184" s="19" t="n">
        <v>0.238278124616109</v>
      </c>
      <c r="BD2184" s="19" t="n">
        <v>0.0579689619778144</v>
      </c>
      <c r="BE2184" s="19" t="n">
        <v>0.227400676021409</v>
      </c>
      <c r="BF2184" s="19" t="n">
        <v>0</v>
      </c>
      <c r="BG2184" s="19" t="n">
        <v>1</v>
      </c>
    </row>
    <row r="2185">
      <c r="B2185" t="s">
        <v>100</v>
      </c>
      <c r="C2185" s="19" t="n">
        <v>0.107027444251462</v>
      </c>
      <c r="D2185" s="19" t="n">
        <v>0.0233950185543268</v>
      </c>
      <c r="E2185" s="19" t="n">
        <v>0.162144599127427</v>
      </c>
      <c r="F2185" s="19"/>
      <c r="G2185" s="19" t="n">
        <v>0</v>
      </c>
      <c r="H2185" s="19" t="n">
        <v>0.272958508491997</v>
      </c>
      <c r="I2185" s="19" t="n">
        <v>0.0859829596976732</v>
      </c>
      <c r="J2185" s="19" t="n">
        <v>0.0950122657962797</v>
      </c>
      <c r="K2185" s="19" t="n">
        <v>0.0477466080334739</v>
      </c>
      <c r="L2185" s="19" t="n">
        <v>0.12094895171951</v>
      </c>
      <c r="M2185" s="19"/>
      <c r="N2185" s="19" t="n">
        <v>0</v>
      </c>
      <c r="O2185" s="19" t="n">
        <v>0.113948516039265</v>
      </c>
      <c r="P2185" s="19" t="n">
        <v>0.122200968849648</v>
      </c>
      <c r="Q2185" s="19" t="n">
        <v>0.161386880237175</v>
      </c>
      <c r="R2185" s="19"/>
      <c r="S2185" s="19" t="n">
        <v>0.0665681901531751</v>
      </c>
      <c r="T2185" s="19" t="n">
        <v>0.12853504791344</v>
      </c>
      <c r="U2185" s="19" t="n">
        <v>0.0832311250480438</v>
      </c>
      <c r="V2185" s="19" t="n">
        <v>0</v>
      </c>
      <c r="W2185" s="19" t="n">
        <v>0</v>
      </c>
      <c r="X2185" s="19" t="n">
        <v>0.102808020284624</v>
      </c>
      <c r="Y2185" s="19" t="n">
        <v>0.172813274966437</v>
      </c>
      <c r="Z2185" s="19" t="n">
        <v>0.229470921425185</v>
      </c>
      <c r="AA2185" s="19" t="n">
        <v>0.293284291991144</v>
      </c>
      <c r="AB2185" s="19" t="n">
        <v>0.119716756834348</v>
      </c>
      <c r="AC2185" s="19" t="n">
        <v>0</v>
      </c>
      <c r="AD2185" s="19" t="n">
        <v>0</v>
      </c>
      <c r="AE2185" s="19"/>
      <c r="AF2185" s="19" t="n">
        <v>0.114840140453555</v>
      </c>
      <c r="AG2185" s="19" t="n">
        <v>0.110238099602963</v>
      </c>
      <c r="AH2185" s="19" t="n">
        <v>0.175364386145082</v>
      </c>
      <c r="AI2185" s="19"/>
      <c r="AJ2185" s="19" t="n">
        <v>0.123155801851711</v>
      </c>
      <c r="AK2185" s="19" t="n">
        <v>0.0980950376618308</v>
      </c>
      <c r="AL2185" s="19" t="n">
        <v>0.167613991454291</v>
      </c>
      <c r="AM2185" s="19" t="n">
        <v>0</v>
      </c>
      <c r="AN2185" s="19" t="n">
        <v>0.249584801278146</v>
      </c>
      <c r="AO2185" s="19"/>
      <c r="AP2185" s="19" t="n">
        <v>0.0684707735999271</v>
      </c>
      <c r="AQ2185" s="19" t="n">
        <v>0.131102901597703</v>
      </c>
      <c r="AR2185" s="19" t="n">
        <v>0.174603147175975</v>
      </c>
      <c r="AS2185" s="19" t="n">
        <v>0.0760039192879875</v>
      </c>
      <c r="AT2185" s="19" t="n">
        <v>0</v>
      </c>
      <c r="AU2185" s="19"/>
      <c r="AV2185" s="19" t="n">
        <v>0.123627715471813</v>
      </c>
      <c r="AW2185" s="19" t="n">
        <v>0.0676258372224961</v>
      </c>
      <c r="AX2185" s="19" t="n">
        <v>0.363494798831161</v>
      </c>
      <c r="AY2185" s="19" t="n">
        <v>0</v>
      </c>
      <c r="AZ2185" s="19" t="n">
        <v>0.138799568467195</v>
      </c>
      <c r="BA2185" s="19" t="n">
        <v>0.117657173241987</v>
      </c>
      <c r="BB2185" s="19"/>
      <c r="BC2185" s="19" t="n">
        <v>0.114933929050856</v>
      </c>
      <c r="BD2185" s="19" t="n">
        <v>0.122775720935991</v>
      </c>
      <c r="BE2185" s="19" t="n">
        <v>0.0774168755768326</v>
      </c>
      <c r="BF2185" s="19" t="n">
        <v>0</v>
      </c>
      <c r="BG2185" s="19" t="n">
        <v>0</v>
      </c>
    </row>
    <row r="2186">
      <c r="C2186" s="19"/>
      <c r="D2186" s="19"/>
      <c r="E2186" s="19"/>
      <c r="F2186" s="19"/>
      <c r="G2186" s="19"/>
      <c r="H2186" s="19"/>
      <c r="I2186" s="19"/>
      <c r="J2186" s="19"/>
      <c r="K2186" s="19"/>
      <c r="L2186" s="19"/>
      <c r="M2186" s="19"/>
      <c r="N2186" s="19"/>
      <c r="O2186" s="19"/>
      <c r="P2186" s="19"/>
      <c r="Q2186" s="19"/>
      <c r="R2186" s="19"/>
      <c r="S2186" s="19"/>
      <c r="T2186" s="19"/>
      <c r="U2186" s="19"/>
      <c r="V2186" s="19"/>
      <c r="W2186" s="19"/>
      <c r="X2186" s="19"/>
      <c r="Y2186" s="19"/>
      <c r="Z2186" s="19"/>
      <c r="AA2186" s="19"/>
      <c r="AB2186" s="19"/>
      <c r="AC2186" s="19"/>
      <c r="AD2186" s="19"/>
      <c r="AE2186" s="19"/>
      <c r="AF2186" s="19"/>
      <c r="AG2186" s="19"/>
      <c r="AH2186" s="19"/>
      <c r="AI2186" s="19"/>
      <c r="AJ2186" s="19"/>
      <c r="AK2186" s="19"/>
      <c r="AL2186" s="19"/>
      <c r="AM2186" s="19"/>
      <c r="AN2186" s="19"/>
      <c r="AO2186" s="19"/>
      <c r="AP2186" s="19"/>
      <c r="AQ2186" s="19"/>
      <c r="AR2186" s="19"/>
      <c r="AS2186" s="19"/>
      <c r="AT2186" s="19"/>
      <c r="AU2186" s="19"/>
      <c r="AV2186" s="19"/>
      <c r="AW2186" s="19"/>
      <c r="AX2186" s="19"/>
      <c r="AY2186" s="19"/>
      <c r="AZ2186" s="19"/>
      <c r="BA2186" s="19"/>
      <c r="BB2186" s="19"/>
      <c r="BC2186" s="19"/>
      <c r="BD2186" s="19"/>
      <c r="BE2186" s="19"/>
      <c r="BF2186" s="19"/>
      <c r="BG2186" s="19"/>
    </row>
    <row r="2187">
      <c r="B2187" s="7" t="s">
        <v>728</v>
      </c>
      <c r="C2187" s="19"/>
      <c r="D2187" s="19"/>
      <c r="E2187" s="19"/>
      <c r="F2187" s="19"/>
      <c r="G2187" s="19"/>
      <c r="H2187" s="19"/>
      <c r="I2187" s="19"/>
      <c r="J2187" s="19"/>
      <c r="K2187" s="19"/>
      <c r="L2187" s="19"/>
      <c r="M2187" s="19"/>
      <c r="N2187" s="19"/>
      <c r="O2187" s="19"/>
      <c r="P2187" s="19"/>
      <c r="Q2187" s="19"/>
      <c r="R2187" s="19"/>
      <c r="S2187" s="19"/>
      <c r="T2187" s="19"/>
      <c r="U2187" s="19"/>
      <c r="V2187" s="19"/>
      <c r="W2187" s="19"/>
      <c r="X2187" s="19"/>
      <c r="Y2187" s="19"/>
      <c r="Z2187" s="19"/>
      <c r="AA2187" s="19"/>
      <c r="AB2187" s="19"/>
      <c r="AC2187" s="19"/>
      <c r="AD2187" s="19"/>
      <c r="AE2187" s="19"/>
      <c r="AF2187" s="19"/>
      <c r="AG2187" s="19"/>
      <c r="AH2187" s="19"/>
      <c r="AI2187" s="19"/>
      <c r="AJ2187" s="19"/>
      <c r="AK2187" s="19"/>
      <c r="AL2187" s="19"/>
      <c r="AM2187" s="19"/>
      <c r="AN2187" s="19"/>
      <c r="AO2187" s="19"/>
      <c r="AP2187" s="19"/>
      <c r="AQ2187" s="19"/>
      <c r="AR2187" s="19"/>
      <c r="AS2187" s="19"/>
      <c r="AT2187" s="19"/>
      <c r="AU2187" s="19"/>
      <c r="AV2187" s="19"/>
      <c r="AW2187" s="19"/>
      <c r="AX2187" s="19"/>
      <c r="AY2187" s="19"/>
      <c r="AZ2187" s="19"/>
      <c r="BA2187" s="19"/>
      <c r="BB2187" s="19"/>
      <c r="BC2187" s="19"/>
      <c r="BD2187" s="19"/>
      <c r="BE2187" s="19"/>
      <c r="BF2187" s="19"/>
      <c r="BG2187" s="19"/>
    </row>
    <row r="2188">
      <c r="B2188" s="26" t="s">
        <v>724</v>
      </c>
      <c r="C2188" s="19"/>
      <c r="D2188" s="19"/>
      <c r="E2188" s="19"/>
      <c r="F2188" s="19"/>
      <c r="G2188" s="19"/>
      <c r="H2188" s="19"/>
      <c r="I2188" s="19"/>
      <c r="J2188" s="19"/>
      <c r="K2188" s="19"/>
      <c r="L2188" s="19"/>
      <c r="M2188" s="19"/>
      <c r="N2188" s="19"/>
      <c r="O2188" s="19"/>
      <c r="P2188" s="19"/>
      <c r="Q2188" s="19"/>
      <c r="R2188" s="19"/>
      <c r="S2188" s="19"/>
      <c r="T2188" s="19"/>
      <c r="U2188" s="19"/>
      <c r="V2188" s="19"/>
      <c r="W2188" s="19"/>
      <c r="X2188" s="19"/>
      <c r="Y2188" s="19"/>
      <c r="Z2188" s="19"/>
      <c r="AA2188" s="19"/>
      <c r="AB2188" s="19"/>
      <c r="AC2188" s="19"/>
      <c r="AD2188" s="19"/>
      <c r="AE2188" s="19"/>
      <c r="AF2188" s="19"/>
      <c r="AG2188" s="19"/>
      <c r="AH2188" s="19"/>
      <c r="AI2188" s="19"/>
      <c r="AJ2188" s="19"/>
      <c r="AK2188" s="19"/>
      <c r="AL2188" s="19"/>
      <c r="AM2188" s="19"/>
      <c r="AN2188" s="19"/>
      <c r="AO2188" s="19"/>
      <c r="AP2188" s="19"/>
      <c r="AQ2188" s="19"/>
      <c r="AR2188" s="19"/>
      <c r="AS2188" s="19"/>
      <c r="AT2188" s="19"/>
      <c r="AU2188" s="19"/>
      <c r="AV2188" s="19"/>
      <c r="AW2188" s="19"/>
      <c r="AX2188" s="19"/>
      <c r="AY2188" s="19"/>
      <c r="AZ2188" s="19"/>
      <c r="BA2188" s="19"/>
      <c r="BB2188" s="19"/>
      <c r="BC2188" s="19"/>
      <c r="BD2188" s="19"/>
      <c r="BE2188" s="19"/>
      <c r="BF2188" s="19"/>
      <c r="BG2188" s="19"/>
    </row>
    <row r="2189">
      <c r="B2189" t="s">
        <v>721</v>
      </c>
      <c r="C2189" s="19" t="n">
        <v>0.0588205133467769</v>
      </c>
      <c r="D2189" s="19" t="n">
        <v>0.0366593242276145</v>
      </c>
      <c r="E2189" s="19" t="n">
        <v>0.0795567778385405</v>
      </c>
      <c r="F2189" s="19"/>
      <c r="G2189" s="19" t="n">
        <v>0</v>
      </c>
      <c r="H2189" s="19" t="n">
        <v>0.0546932871360433</v>
      </c>
      <c r="I2189" s="19" t="n">
        <v>0.11780839219136</v>
      </c>
      <c r="J2189" s="19" t="n">
        <v>0.0430533786804988</v>
      </c>
      <c r="K2189" s="19" t="n">
        <v>0</v>
      </c>
      <c r="L2189" s="19" t="n">
        <v>0.116650234423078</v>
      </c>
      <c r="M2189" s="19"/>
      <c r="N2189" s="19" t="n">
        <v>0</v>
      </c>
      <c r="O2189" s="19" t="n">
        <v>0.0303319945250249</v>
      </c>
      <c r="P2189" s="19" t="n">
        <v>0.0702023860021097</v>
      </c>
      <c r="Q2189" s="19" t="n">
        <v>0.141294425515678</v>
      </c>
      <c r="R2189" s="19"/>
      <c r="S2189" s="19" t="n">
        <v>0</v>
      </c>
      <c r="T2189" s="19" t="n">
        <v>0.163007472558325</v>
      </c>
      <c r="U2189" s="19" t="n">
        <v>0</v>
      </c>
      <c r="V2189" s="19" t="n">
        <v>0.142678727853095</v>
      </c>
      <c r="W2189" s="19" t="n">
        <v>0</v>
      </c>
      <c r="X2189" s="19" t="n">
        <v>0</v>
      </c>
      <c r="Y2189" s="19" t="n">
        <v>0.101819292382071</v>
      </c>
      <c r="Z2189" s="19" t="n">
        <v>0.193139916813023</v>
      </c>
      <c r="AA2189" s="19" t="n">
        <v>0.0460847504451628</v>
      </c>
      <c r="AB2189" s="19" t="n">
        <v>0</v>
      </c>
      <c r="AC2189" s="19" t="n">
        <v>0</v>
      </c>
      <c r="AD2189" s="19" t="n">
        <v>0</v>
      </c>
      <c r="AE2189" s="19"/>
      <c r="AF2189" s="19" t="n">
        <v>0.106089135357743</v>
      </c>
      <c r="AG2189" s="19" t="n">
        <v>0</v>
      </c>
      <c r="AH2189" s="19" t="n">
        <v>0.0609215472305196</v>
      </c>
      <c r="AI2189" s="19"/>
      <c r="AJ2189" s="19" t="n">
        <v>0.0286180563135973</v>
      </c>
      <c r="AK2189" s="19" t="n">
        <v>0.0980661642767697</v>
      </c>
      <c r="AL2189" s="19" t="n">
        <v>0</v>
      </c>
      <c r="AM2189" s="19" t="n">
        <v>0</v>
      </c>
      <c r="AN2189" s="19" t="n">
        <v>0.165195896789313</v>
      </c>
      <c r="AO2189" s="19"/>
      <c r="AP2189" s="19" t="n">
        <v>0</v>
      </c>
      <c r="AQ2189" s="19" t="n">
        <v>0.138840966478717</v>
      </c>
      <c r="AR2189" s="19" t="n">
        <v>0</v>
      </c>
      <c r="AS2189" s="19" t="n">
        <v>0.0578689297404585</v>
      </c>
      <c r="AT2189" s="19" t="n">
        <v>0</v>
      </c>
      <c r="AU2189" s="19"/>
      <c r="AV2189" s="19" t="n">
        <v>0.0728373013962576</v>
      </c>
      <c r="AW2189" s="19" t="n">
        <v>0</v>
      </c>
      <c r="AX2189" s="19" t="n">
        <v>0</v>
      </c>
      <c r="AY2189" s="19" t="n">
        <v>0.147367723189512</v>
      </c>
      <c r="AZ2189" s="19" t="n">
        <v>0.123655381459749</v>
      </c>
      <c r="BA2189" s="19" t="n">
        <v>0.0757058679702405</v>
      </c>
      <c r="BB2189" s="19"/>
      <c r="BC2189" s="19" t="n">
        <v>0.135422321559811</v>
      </c>
      <c r="BD2189" s="19" t="n">
        <v>0</v>
      </c>
      <c r="BE2189" s="19" t="n">
        <v>0.0644207341740482</v>
      </c>
      <c r="BF2189" s="19" t="n">
        <v>0</v>
      </c>
      <c r="BG2189" s="19" t="n">
        <v>0.156711765186038</v>
      </c>
    </row>
    <row r="2190">
      <c r="B2190" t="s">
        <v>689</v>
      </c>
      <c r="C2190" s="19" t="n">
        <v>0.0727279516171498</v>
      </c>
      <c r="D2190" s="19" t="n">
        <v>0.0560574809680807</v>
      </c>
      <c r="E2190" s="19" t="n">
        <v>0.0883265409673202</v>
      </c>
      <c r="F2190" s="19"/>
      <c r="G2190" s="19" t="n">
        <v>0.0544747289514811</v>
      </c>
      <c r="H2190" s="19" t="n">
        <v>0.112291723157133</v>
      </c>
      <c r="I2190" s="19" t="n">
        <v>0</v>
      </c>
      <c r="J2190" s="19" t="n">
        <v>0</v>
      </c>
      <c r="K2190" s="19" t="n">
        <v>0.178136769082924</v>
      </c>
      <c r="L2190" s="19" t="n">
        <v>0.0954761012648718</v>
      </c>
      <c r="M2190" s="19"/>
      <c r="N2190" s="19" t="n">
        <v>0.0357638544156499</v>
      </c>
      <c r="O2190" s="19" t="n">
        <v>0.0418611232016163</v>
      </c>
      <c r="P2190" s="19" t="n">
        <v>0.172573990344331</v>
      </c>
      <c r="Q2190" s="19" t="n">
        <v>0.0446229586462751</v>
      </c>
      <c r="R2190" s="19"/>
      <c r="S2190" s="19" t="n">
        <v>0.0631785087627458</v>
      </c>
      <c r="T2190" s="19" t="n">
        <v>0.122480588669643</v>
      </c>
      <c r="U2190" s="19" t="n">
        <v>0.139662154988107</v>
      </c>
      <c r="V2190" s="19" t="n">
        <v>0.181677746417554</v>
      </c>
      <c r="W2190" s="19" t="n">
        <v>0</v>
      </c>
      <c r="X2190" s="19" t="n">
        <v>0</v>
      </c>
      <c r="Y2190" s="19" t="n">
        <v>0.105534401491106</v>
      </c>
      <c r="Z2190" s="19" t="n">
        <v>0</v>
      </c>
      <c r="AA2190" s="19" t="n">
        <v>0</v>
      </c>
      <c r="AB2190" s="19" t="n">
        <v>0.180790389140844</v>
      </c>
      <c r="AC2190" s="19" t="n">
        <v>0</v>
      </c>
      <c r="AD2190" s="19" t="n">
        <v>0</v>
      </c>
      <c r="AE2190" s="19"/>
      <c r="AF2190" s="19" t="n">
        <v>0.0664603172569316</v>
      </c>
      <c r="AG2190" s="19" t="n">
        <v>0.0850048805076247</v>
      </c>
      <c r="AH2190" s="19" t="n">
        <v>0.0668194703665376</v>
      </c>
      <c r="AI2190" s="19"/>
      <c r="AJ2190" s="19" t="n">
        <v>0.0568211304736</v>
      </c>
      <c r="AK2190" s="19" t="n">
        <v>0.0271484829710508</v>
      </c>
      <c r="AL2190" s="19" t="n">
        <v>0.457850756699499</v>
      </c>
      <c r="AM2190" s="19" t="n">
        <v>0</v>
      </c>
      <c r="AN2190" s="19" t="n">
        <v>0.0972813511579016</v>
      </c>
      <c r="AO2190" s="19"/>
      <c r="AP2190" s="19" t="n">
        <v>0.0477486477653306</v>
      </c>
      <c r="AQ2190" s="19" t="n">
        <v>0.0473689007130812</v>
      </c>
      <c r="AR2190" s="19" t="n">
        <v>0.220707401506046</v>
      </c>
      <c r="AS2190" s="19" t="n">
        <v>0.105653171302797</v>
      </c>
      <c r="AT2190" s="19" t="n">
        <v>0.17072608743627</v>
      </c>
      <c r="AU2190" s="19"/>
      <c r="AV2190" s="19" t="n">
        <v>0.0509936926202949</v>
      </c>
      <c r="AW2190" s="19" t="n">
        <v>0.0476779064458533</v>
      </c>
      <c r="AX2190" s="19" t="n">
        <v>0.245228561435025</v>
      </c>
      <c r="AY2190" s="19" t="n">
        <v>0.0709863300399611</v>
      </c>
      <c r="AZ2190" s="19" t="n">
        <v>0.1246134922908</v>
      </c>
      <c r="BA2190" s="19" t="n">
        <v>0</v>
      </c>
      <c r="BB2190" s="19"/>
      <c r="BC2190" s="19" t="n">
        <v>0.0366587323549054</v>
      </c>
      <c r="BD2190" s="19" t="n">
        <v>0.181362740693819</v>
      </c>
      <c r="BE2190" s="19" t="n">
        <v>0</v>
      </c>
      <c r="BF2190" s="19" t="n">
        <v>0</v>
      </c>
      <c r="BG2190" s="19" t="n">
        <v>0</v>
      </c>
    </row>
    <row r="2191">
      <c r="B2191" t="s">
        <v>690</v>
      </c>
      <c r="C2191" s="19" t="n">
        <v>0.125339977985256</v>
      </c>
      <c r="D2191" s="19" t="n">
        <v>0.10262163300338</v>
      </c>
      <c r="E2191" s="19" t="n">
        <v>0.146597574219204</v>
      </c>
      <c r="F2191" s="19"/>
      <c r="G2191" s="19" t="n">
        <v>0.330839954835851</v>
      </c>
      <c r="H2191" s="19" t="n">
        <v>0.0903221205736067</v>
      </c>
      <c r="I2191" s="19" t="n">
        <v>0.103245607614415</v>
      </c>
      <c r="J2191" s="19" t="n">
        <v>0</v>
      </c>
      <c r="K2191" s="19" t="n">
        <v>0.155891111777298</v>
      </c>
      <c r="L2191" s="19" t="n">
        <v>0.127094228602197</v>
      </c>
      <c r="M2191" s="19"/>
      <c r="N2191" s="19" t="n">
        <v>0.0897626912172245</v>
      </c>
      <c r="O2191" s="19" t="n">
        <v>0.24045658546459</v>
      </c>
      <c r="P2191" s="19" t="n">
        <v>0.0656563984078418</v>
      </c>
      <c r="Q2191" s="19" t="n">
        <v>0.0803646308474707</v>
      </c>
      <c r="R2191" s="19"/>
      <c r="S2191" s="19" t="n">
        <v>0.0653859510020677</v>
      </c>
      <c r="T2191" s="19" t="n">
        <v>0</v>
      </c>
      <c r="U2191" s="19" t="n">
        <v>0.280976630172279</v>
      </c>
      <c r="V2191" s="19" t="n">
        <v>0.17533414750236</v>
      </c>
      <c r="W2191" s="19" t="n">
        <v>0.163615610886437</v>
      </c>
      <c r="X2191" s="19" t="n">
        <v>0.234676573831314</v>
      </c>
      <c r="Y2191" s="19" t="n">
        <v>0.104762560104102</v>
      </c>
      <c r="Z2191" s="19" t="n">
        <v>0.231435656919247</v>
      </c>
      <c r="AA2191" s="19" t="n">
        <v>0.0563195808664195</v>
      </c>
      <c r="AB2191" s="19" t="n">
        <v>0.189042743424497</v>
      </c>
      <c r="AC2191" s="19" t="n">
        <v>0.203361939382432</v>
      </c>
      <c r="AD2191" s="19" t="n">
        <v>0</v>
      </c>
      <c r="AE2191" s="19"/>
      <c r="AF2191" s="19" t="n">
        <v>0.0682189017126827</v>
      </c>
      <c r="AG2191" s="19" t="n">
        <v>0.149501295586391</v>
      </c>
      <c r="AH2191" s="19" t="n">
        <v>0.120020410979731</v>
      </c>
      <c r="AI2191" s="19"/>
      <c r="AJ2191" s="19" t="n">
        <v>0.109528357508011</v>
      </c>
      <c r="AK2191" s="19" t="n">
        <v>0.140515577388146</v>
      </c>
      <c r="AL2191" s="19" t="n">
        <v>0.165750839784791</v>
      </c>
      <c r="AM2191" s="19" t="n">
        <v>0</v>
      </c>
      <c r="AN2191" s="19" t="n">
        <v>0</v>
      </c>
      <c r="AO2191" s="19"/>
      <c r="AP2191" s="19" t="n">
        <v>0.0809656949226247</v>
      </c>
      <c r="AQ2191" s="19" t="n">
        <v>0.210109134027495</v>
      </c>
      <c r="AR2191" s="19" t="n">
        <v>0.311376174877657</v>
      </c>
      <c r="AS2191" s="19" t="n">
        <v>0</v>
      </c>
      <c r="AT2191" s="19" t="n">
        <v>0</v>
      </c>
      <c r="AU2191" s="19"/>
      <c r="AV2191" s="19" t="n">
        <v>0.276980954978137</v>
      </c>
      <c r="AW2191" s="19" t="n">
        <v>0.0808457413666754</v>
      </c>
      <c r="AX2191" s="19" t="n">
        <v>0</v>
      </c>
      <c r="AY2191" s="19" t="n">
        <v>0.0844061309949122</v>
      </c>
      <c r="AZ2191" s="19" t="n">
        <v>0.1045491397137</v>
      </c>
      <c r="BA2191" s="19" t="n">
        <v>0</v>
      </c>
      <c r="BB2191" s="19"/>
      <c r="BC2191" s="19" t="n">
        <v>0.126597216057004</v>
      </c>
      <c r="BD2191" s="19" t="n">
        <v>0.0650460914708132</v>
      </c>
      <c r="BE2191" s="19" t="n">
        <v>0.114445441882999</v>
      </c>
      <c r="BF2191" s="19" t="n">
        <v>0.295363305061755</v>
      </c>
      <c r="BG2191" s="19" t="n">
        <v>0.227417918200493</v>
      </c>
    </row>
    <row r="2192">
      <c r="B2192" t="s">
        <v>691</v>
      </c>
      <c r="C2192" s="19" t="n">
        <v>0.175624209612674</v>
      </c>
      <c r="D2192" s="19" t="n">
        <v>0.239775344834596</v>
      </c>
      <c r="E2192" s="19" t="n">
        <v>0.115597877078991</v>
      </c>
      <c r="F2192" s="19"/>
      <c r="G2192" s="19" t="n">
        <v>0.168903531224689</v>
      </c>
      <c r="H2192" s="19" t="n">
        <v>0.378337996098147</v>
      </c>
      <c r="I2192" s="19" t="n">
        <v>0.0550781623957121</v>
      </c>
      <c r="J2192" s="19" t="n">
        <v>0.144222635622199</v>
      </c>
      <c r="K2192" s="19" t="n">
        <v>0.239584528548993</v>
      </c>
      <c r="L2192" s="19" t="n">
        <v>0.0774007733185956</v>
      </c>
      <c r="M2192" s="19"/>
      <c r="N2192" s="19" t="n">
        <v>0.201406983082326</v>
      </c>
      <c r="O2192" s="19" t="n">
        <v>0.160389644093718</v>
      </c>
      <c r="P2192" s="19" t="n">
        <v>0.0664525062164619</v>
      </c>
      <c r="Q2192" s="19" t="n">
        <v>0.281653432047077</v>
      </c>
      <c r="R2192" s="19"/>
      <c r="S2192" s="19" t="n">
        <v>0.370874499384678</v>
      </c>
      <c r="T2192" s="19" t="n">
        <v>0.211378106469754</v>
      </c>
      <c r="U2192" s="19" t="n">
        <v>0.139046292852521</v>
      </c>
      <c r="V2192" s="19" t="n">
        <v>0</v>
      </c>
      <c r="W2192" s="19" t="n">
        <v>0.192611878054909</v>
      </c>
      <c r="X2192" s="19" t="n">
        <v>0.205578747350506</v>
      </c>
      <c r="Y2192" s="19" t="n">
        <v>0.262855224485331</v>
      </c>
      <c r="Z2192" s="19" t="n">
        <v>0</v>
      </c>
      <c r="AA2192" s="19" t="n">
        <v>0.149322770902744</v>
      </c>
      <c r="AB2192" s="19" t="n">
        <v>0.150277018132452</v>
      </c>
      <c r="AC2192" s="19" t="n">
        <v>0</v>
      </c>
      <c r="AD2192" s="19" t="n">
        <v>0</v>
      </c>
      <c r="AE2192" s="19"/>
      <c r="AF2192" s="19" t="n">
        <v>0.149487588374415</v>
      </c>
      <c r="AG2192" s="19" t="n">
        <v>0.141443942154329</v>
      </c>
      <c r="AH2192" s="19" t="n">
        <v>0.333367540692758</v>
      </c>
      <c r="AI2192" s="19"/>
      <c r="AJ2192" s="19" t="n">
        <v>0.096683535425863</v>
      </c>
      <c r="AK2192" s="19" t="n">
        <v>0.186561055641542</v>
      </c>
      <c r="AL2192" s="19" t="n">
        <v>0</v>
      </c>
      <c r="AM2192" s="19" t="n">
        <v>0</v>
      </c>
      <c r="AN2192" s="19" t="n">
        <v>0.246451788480106</v>
      </c>
      <c r="AO2192" s="19"/>
      <c r="AP2192" s="19" t="n">
        <v>0.165709425293524</v>
      </c>
      <c r="AQ2192" s="19" t="n">
        <v>0.0995726728668977</v>
      </c>
      <c r="AR2192" s="19" t="n">
        <v>0</v>
      </c>
      <c r="AS2192" s="19" t="n">
        <v>0.246720437059092</v>
      </c>
      <c r="AT2192" s="19" t="n">
        <v>0.458413569975847</v>
      </c>
      <c r="AU2192" s="19"/>
      <c r="AV2192" s="19" t="n">
        <v>0.105017838819415</v>
      </c>
      <c r="AW2192" s="19" t="n">
        <v>0.208988034632861</v>
      </c>
      <c r="AX2192" s="19" t="n">
        <v>0.188025452312798</v>
      </c>
      <c r="AY2192" s="19" t="n">
        <v>0.330256272366576</v>
      </c>
      <c r="AZ2192" s="19" t="n">
        <v>0.213535931011391</v>
      </c>
      <c r="BA2192" s="19" t="n">
        <v>0.155133714392477</v>
      </c>
      <c r="BB2192" s="19"/>
      <c r="BC2192" s="19" t="n">
        <v>0.216176316596642</v>
      </c>
      <c r="BD2192" s="19" t="n">
        <v>0.152622007578117</v>
      </c>
      <c r="BE2192" s="19" t="n">
        <v>0.16974607055253</v>
      </c>
      <c r="BF2192" s="19" t="n">
        <v>0.117860616899017</v>
      </c>
      <c r="BG2192" s="19" t="n">
        <v>0.169617335344531</v>
      </c>
    </row>
    <row r="2193">
      <c r="B2193" t="s">
        <v>692</v>
      </c>
      <c r="C2193" s="19" t="n">
        <v>0.136112411592243</v>
      </c>
      <c r="D2193" s="19" t="n">
        <v>0.124304175639003</v>
      </c>
      <c r="E2193" s="19" t="n">
        <v>0.147161399198048</v>
      </c>
      <c r="F2193" s="19"/>
      <c r="G2193" s="19" t="n">
        <v>0.0807091817561058</v>
      </c>
      <c r="H2193" s="19" t="n">
        <v>0</v>
      </c>
      <c r="I2193" s="19" t="n">
        <v>0.0503359249747129</v>
      </c>
      <c r="J2193" s="19" t="n">
        <v>0.390532452671157</v>
      </c>
      <c r="K2193" s="19" t="n">
        <v>0.104716228671568</v>
      </c>
      <c r="L2193" s="19" t="n">
        <v>0.135820274532341</v>
      </c>
      <c r="M2193" s="19"/>
      <c r="N2193" s="19" t="n">
        <v>0.155986345405988</v>
      </c>
      <c r="O2193" s="19" t="n">
        <v>0.130042907055459</v>
      </c>
      <c r="P2193" s="19" t="n">
        <v>0.127049407933973</v>
      </c>
      <c r="Q2193" s="19" t="n">
        <v>0.133071957822481</v>
      </c>
      <c r="R2193" s="19"/>
      <c r="S2193" s="19" t="n">
        <v>0</v>
      </c>
      <c r="T2193" s="19" t="n">
        <v>0.26878078403669</v>
      </c>
      <c r="U2193" s="19" t="n">
        <v>0</v>
      </c>
      <c r="V2193" s="19" t="n">
        <v>0</v>
      </c>
      <c r="W2193" s="19" t="n">
        <v>0.168655431585066</v>
      </c>
      <c r="X2193" s="19" t="n">
        <v>0.244847832447585</v>
      </c>
      <c r="Y2193" s="19" t="n">
        <v>0</v>
      </c>
      <c r="Z2193" s="19" t="n">
        <v>0.210356864954461</v>
      </c>
      <c r="AA2193" s="19" t="n">
        <v>0.194469760154471</v>
      </c>
      <c r="AB2193" s="19" t="n">
        <v>0.080535306353109</v>
      </c>
      <c r="AC2193" s="19" t="n">
        <v>0.230014828499672</v>
      </c>
      <c r="AD2193" s="19" t="n">
        <v>0</v>
      </c>
      <c r="AE2193" s="19"/>
      <c r="AF2193" s="19" t="n">
        <v>0.126419305226498</v>
      </c>
      <c r="AG2193" s="19" t="n">
        <v>0.18415795044371</v>
      </c>
      <c r="AH2193" s="19" t="n">
        <v>0.101143501629009</v>
      </c>
      <c r="AI2193" s="19"/>
      <c r="AJ2193" s="19" t="n">
        <v>0.179710015034556</v>
      </c>
      <c r="AK2193" s="19" t="n">
        <v>0.121483372595211</v>
      </c>
      <c r="AL2193" s="19" t="n">
        <v>0.180943021859569</v>
      </c>
      <c r="AM2193" s="19" t="n">
        <v>0</v>
      </c>
      <c r="AN2193" s="19" t="n">
        <v>0.0684312859597388</v>
      </c>
      <c r="AO2193" s="19"/>
      <c r="AP2193" s="19" t="n">
        <v>0.0860141760460809</v>
      </c>
      <c r="AQ2193" s="19" t="n">
        <v>0.0662815190569647</v>
      </c>
      <c r="AR2193" s="19" t="n">
        <v>0.147626756279033</v>
      </c>
      <c r="AS2193" s="19" t="n">
        <v>0.281949007853997</v>
      </c>
      <c r="AT2193" s="19" t="n">
        <v>0.165412780700119</v>
      </c>
      <c r="AU2193" s="19"/>
      <c r="AV2193" s="19" t="n">
        <v>0.0973860968169961</v>
      </c>
      <c r="AW2193" s="19" t="n">
        <v>0.0862579044699022</v>
      </c>
      <c r="AX2193" s="19" t="n">
        <v>0.389561773245226</v>
      </c>
      <c r="AY2193" s="19" t="n">
        <v>0.119736933910054</v>
      </c>
      <c r="AZ2193" s="19" t="n">
        <v>0.120735293487402</v>
      </c>
      <c r="BA2193" s="19" t="n">
        <v>0.189288651594989</v>
      </c>
      <c r="BB2193" s="19"/>
      <c r="BC2193" s="19" t="n">
        <v>0.102328867673374</v>
      </c>
      <c r="BD2193" s="19" t="n">
        <v>0.167026200619601</v>
      </c>
      <c r="BE2193" s="19" t="n">
        <v>0.115217132334958</v>
      </c>
      <c r="BF2193" s="19" t="n">
        <v>0.132069797831156</v>
      </c>
      <c r="BG2193" s="19" t="n">
        <v>0</v>
      </c>
    </row>
    <row r="2194">
      <c r="B2194" t="s">
        <v>598</v>
      </c>
      <c r="C2194" s="19" t="n">
        <v>0.140039025097481</v>
      </c>
      <c r="D2194" s="19" t="n">
        <v>0.116873825654745</v>
      </c>
      <c r="E2194" s="19" t="n">
        <v>0.161714743853641</v>
      </c>
      <c r="F2194" s="19"/>
      <c r="G2194" s="19" t="n">
        <v>0.183554748863396</v>
      </c>
      <c r="H2194" s="19" t="n">
        <v>0.0589002946957324</v>
      </c>
      <c r="I2194" s="19" t="n">
        <v>0.354891923711661</v>
      </c>
      <c r="J2194" s="19" t="n">
        <v>0.0975019915020923</v>
      </c>
      <c r="K2194" s="19" t="n">
        <v>0.113675508099103</v>
      </c>
      <c r="L2194" s="19" t="n">
        <v>0.0851476494448681</v>
      </c>
      <c r="M2194" s="19"/>
      <c r="N2194" s="19" t="n">
        <v>0.235977461331315</v>
      </c>
      <c r="O2194" s="19" t="n">
        <v>0.139272318435361</v>
      </c>
      <c r="P2194" s="19" t="n">
        <v>0.115457783831939</v>
      </c>
      <c r="Q2194" s="19" t="n">
        <v>0.070203110658965</v>
      </c>
      <c r="R2194" s="19"/>
      <c r="S2194" s="19" t="n">
        <v>0.172349018864894</v>
      </c>
      <c r="T2194" s="19" t="n">
        <v>0.0561293317866885</v>
      </c>
      <c r="U2194" s="19" t="n">
        <v>0</v>
      </c>
      <c r="V2194" s="19" t="n">
        <v>0</v>
      </c>
      <c r="W2194" s="19" t="n">
        <v>0.357917287111136</v>
      </c>
      <c r="X2194" s="19" t="n">
        <v>0.224945982574423</v>
      </c>
      <c r="Y2194" s="19" t="n">
        <v>0.0921299242836799</v>
      </c>
      <c r="Z2194" s="19" t="n">
        <v>0</v>
      </c>
      <c r="AA2194" s="19" t="n">
        <v>0.176253220912033</v>
      </c>
      <c r="AB2194" s="19" t="n">
        <v>0.108368829437266</v>
      </c>
      <c r="AC2194" s="19" t="n">
        <v>0.383053954512527</v>
      </c>
      <c r="AD2194" s="19" t="n">
        <v>0</v>
      </c>
      <c r="AE2194" s="19"/>
      <c r="AF2194" s="19" t="n">
        <v>0.1236797244041</v>
      </c>
      <c r="AG2194" s="19" t="n">
        <v>0.17249761130814</v>
      </c>
      <c r="AH2194" s="19" t="n">
        <v>0.0501040821294167</v>
      </c>
      <c r="AI2194" s="19"/>
      <c r="AJ2194" s="19" t="n">
        <v>0.17445804498075</v>
      </c>
      <c r="AK2194" s="19" t="n">
        <v>0.154630476456154</v>
      </c>
      <c r="AL2194" s="19" t="n">
        <v>0</v>
      </c>
      <c r="AM2194" s="19" t="n">
        <v>0</v>
      </c>
      <c r="AN2194" s="19" t="n">
        <v>0.0729456965363356</v>
      </c>
      <c r="AO2194" s="19"/>
      <c r="AP2194" s="19" t="n">
        <v>0.205400375697147</v>
      </c>
      <c r="AQ2194" s="19" t="n">
        <v>0.128996005714273</v>
      </c>
      <c r="AR2194" s="19" t="n">
        <v>0.160822650070519</v>
      </c>
      <c r="AS2194" s="19" t="n">
        <v>0.070461507415657</v>
      </c>
      <c r="AT2194" s="19" t="n">
        <v>0.205447561887765</v>
      </c>
      <c r="AU2194" s="19"/>
      <c r="AV2194" s="19" t="n">
        <v>0.0794065727936406</v>
      </c>
      <c r="AW2194" s="19" t="n">
        <v>0.205096067737069</v>
      </c>
      <c r="AX2194" s="19" t="n">
        <v>0</v>
      </c>
      <c r="AY2194" s="19" t="n">
        <v>0</v>
      </c>
      <c r="AZ2194" s="19" t="n">
        <v>0.312910762036958</v>
      </c>
      <c r="BA2194" s="19" t="n">
        <v>0.135786550546223</v>
      </c>
      <c r="BB2194" s="19"/>
      <c r="BC2194" s="19" t="n">
        <v>0.110382326178575</v>
      </c>
      <c r="BD2194" s="19" t="n">
        <v>0.206563627206476</v>
      </c>
      <c r="BE2194" s="19" t="n">
        <v>0.177425343077215</v>
      </c>
      <c r="BF2194" s="19" t="n">
        <v>0.121452040622811</v>
      </c>
      <c r="BG2194" s="19" t="n">
        <v>0</v>
      </c>
    </row>
    <row r="2195">
      <c r="B2195" t="s">
        <v>722</v>
      </c>
      <c r="C2195" s="19" t="n">
        <v>0.260091319634664</v>
      </c>
      <c r="D2195" s="19" t="n">
        <v>0.29453532220936</v>
      </c>
      <c r="E2195" s="19" t="n">
        <v>0.227862004515183</v>
      </c>
      <c r="F2195" s="19"/>
      <c r="G2195" s="19" t="n">
        <v>0.181517854368477</v>
      </c>
      <c r="H2195" s="19" t="n">
        <v>0.305454578339337</v>
      </c>
      <c r="I2195" s="19" t="n">
        <v>0.201091401832183</v>
      </c>
      <c r="J2195" s="19" t="n">
        <v>0.288299033944651</v>
      </c>
      <c r="K2195" s="19" t="n">
        <v>0.159082481318093</v>
      </c>
      <c r="L2195" s="19" t="n">
        <v>0.362410738414049</v>
      </c>
      <c r="M2195" s="19"/>
      <c r="N2195" s="19" t="n">
        <v>0.281102664547497</v>
      </c>
      <c r="O2195" s="19" t="n">
        <v>0.226325559439486</v>
      </c>
      <c r="P2195" s="19" t="n">
        <v>0.349245573955735</v>
      </c>
      <c r="Q2195" s="19" t="n">
        <v>0.188488684306367</v>
      </c>
      <c r="R2195" s="19"/>
      <c r="S2195" s="19" t="n">
        <v>0.193789654954626</v>
      </c>
      <c r="T2195" s="19" t="n">
        <v>0.178223716478899</v>
      </c>
      <c r="U2195" s="19" t="n">
        <v>0.313238634966182</v>
      </c>
      <c r="V2195" s="19" t="n">
        <v>0.500309378226991</v>
      </c>
      <c r="W2195" s="19" t="n">
        <v>0.117199792362452</v>
      </c>
      <c r="X2195" s="19" t="n">
        <v>0.0899508637961712</v>
      </c>
      <c r="Y2195" s="19" t="n">
        <v>0.332898597253709</v>
      </c>
      <c r="Z2195" s="19" t="n">
        <v>0.36506756131327</v>
      </c>
      <c r="AA2195" s="19" t="n">
        <v>0.377549916719169</v>
      </c>
      <c r="AB2195" s="19" t="n">
        <v>0.290985713511831</v>
      </c>
      <c r="AC2195" s="19" t="n">
        <v>0.183569277605369</v>
      </c>
      <c r="AD2195" s="19" t="n">
        <v>0</v>
      </c>
      <c r="AE2195" s="19"/>
      <c r="AF2195" s="19" t="n">
        <v>0.296013630069684</v>
      </c>
      <c r="AG2195" s="19" t="n">
        <v>0.267394319999806</v>
      </c>
      <c r="AH2195" s="19" t="n">
        <v>0.223209154657862</v>
      </c>
      <c r="AI2195" s="19"/>
      <c r="AJ2195" s="19" t="n">
        <v>0.328575058244056</v>
      </c>
      <c r="AK2195" s="19" t="n">
        <v>0.271594870671127</v>
      </c>
      <c r="AL2195" s="19" t="n">
        <v>0.195455381656141</v>
      </c>
      <c r="AM2195" s="19" t="n">
        <v>0</v>
      </c>
      <c r="AN2195" s="19" t="n">
        <v>0.265195473514238</v>
      </c>
      <c r="AO2195" s="19"/>
      <c r="AP2195" s="19" t="n">
        <v>0.321439245577728</v>
      </c>
      <c r="AQ2195" s="19" t="n">
        <v>0.308830801142571</v>
      </c>
      <c r="AR2195" s="19" t="n">
        <v>0.159467017266744</v>
      </c>
      <c r="AS2195" s="19" t="n">
        <v>0.237346946627998</v>
      </c>
      <c r="AT2195" s="19" t="n">
        <v>0</v>
      </c>
      <c r="AU2195" s="19"/>
      <c r="AV2195" s="19" t="n">
        <v>0.31737754257526</v>
      </c>
      <c r="AW2195" s="19" t="n">
        <v>0.278549282234038</v>
      </c>
      <c r="AX2195" s="19" t="n">
        <v>0.177184213006951</v>
      </c>
      <c r="AY2195" s="19" t="n">
        <v>0.247246609498985</v>
      </c>
      <c r="AZ2195" s="19" t="n">
        <v>0</v>
      </c>
      <c r="BA2195" s="19" t="n">
        <v>0.38889255045746</v>
      </c>
      <c r="BB2195" s="19"/>
      <c r="BC2195" s="19" t="n">
        <v>0.242678411129472</v>
      </c>
      <c r="BD2195" s="19" t="n">
        <v>0.196573176611264</v>
      </c>
      <c r="BE2195" s="19" t="n">
        <v>0.300859665985751</v>
      </c>
      <c r="BF2195" s="19" t="n">
        <v>0.333254239585261</v>
      </c>
      <c r="BG2195" s="19" t="n">
        <v>0.446252981268938</v>
      </c>
    </row>
    <row r="2196">
      <c r="B2196" t="s">
        <v>100</v>
      </c>
      <c r="C2196" s="19" t="n">
        <v>0.0312445911137555</v>
      </c>
      <c r="D2196" s="19" t="n">
        <v>0.0291728934632197</v>
      </c>
      <c r="E2196" s="19" t="n">
        <v>0.0331830823290725</v>
      </c>
      <c r="F2196" s="19"/>
      <c r="G2196" s="19" t="n">
        <v>0</v>
      </c>
      <c r="H2196" s="19" t="n">
        <v>0</v>
      </c>
      <c r="I2196" s="19" t="n">
        <v>0.117548587279956</v>
      </c>
      <c r="J2196" s="19" t="n">
        <v>0.036390507579402</v>
      </c>
      <c r="K2196" s="19" t="n">
        <v>0.048913372502021</v>
      </c>
      <c r="L2196" s="19" t="n">
        <v>0</v>
      </c>
      <c r="M2196" s="19"/>
      <c r="N2196" s="19" t="n">
        <v>0</v>
      </c>
      <c r="O2196" s="19" t="n">
        <v>0.0313198677847448</v>
      </c>
      <c r="P2196" s="19" t="n">
        <v>0.0333619533076079</v>
      </c>
      <c r="Q2196" s="19" t="n">
        <v>0.0603008001556867</v>
      </c>
      <c r="R2196" s="19"/>
      <c r="S2196" s="19" t="n">
        <v>0.134422367030989</v>
      </c>
      <c r="T2196" s="19" t="n">
        <v>0</v>
      </c>
      <c r="U2196" s="19" t="n">
        <v>0.127076287020911</v>
      </c>
      <c r="V2196" s="19" t="n">
        <v>0</v>
      </c>
      <c r="W2196" s="19" t="n">
        <v>0</v>
      </c>
      <c r="X2196" s="19" t="n">
        <v>0</v>
      </c>
      <c r="Y2196" s="19" t="n">
        <v>0</v>
      </c>
      <c r="Z2196" s="19" t="n">
        <v>0</v>
      </c>
      <c r="AA2196" s="19" t="n">
        <v>0</v>
      </c>
      <c r="AB2196" s="19" t="n">
        <v>0</v>
      </c>
      <c r="AC2196" s="19" t="n">
        <v>0</v>
      </c>
      <c r="AD2196" s="19" t="n">
        <v>1</v>
      </c>
      <c r="AE2196" s="19"/>
      <c r="AF2196" s="19" t="n">
        <v>0.0636313975979454</v>
      </c>
      <c r="AG2196" s="19" t="n">
        <v>0</v>
      </c>
      <c r="AH2196" s="19" t="n">
        <v>0.0444142923141664</v>
      </c>
      <c r="AI2196" s="19"/>
      <c r="AJ2196" s="19" t="n">
        <v>0.0256058020195659</v>
      </c>
      <c r="AK2196" s="19" t="n">
        <v>0</v>
      </c>
      <c r="AL2196" s="19" t="n">
        <v>0</v>
      </c>
      <c r="AM2196" s="19" t="n">
        <v>1</v>
      </c>
      <c r="AN2196" s="19" t="n">
        <v>0.0844985075623669</v>
      </c>
      <c r="AO2196" s="19"/>
      <c r="AP2196" s="19" t="n">
        <v>0.0927224346975638</v>
      </c>
      <c r="AQ2196" s="19" t="n">
        <v>0</v>
      </c>
      <c r="AR2196" s="19" t="n">
        <v>0</v>
      </c>
      <c r="AS2196" s="19" t="n">
        <v>0</v>
      </c>
      <c r="AT2196" s="19" t="n">
        <v>0</v>
      </c>
      <c r="AU2196" s="19"/>
      <c r="AV2196" s="19" t="n">
        <v>0</v>
      </c>
      <c r="AW2196" s="19" t="n">
        <v>0.0925850631136</v>
      </c>
      <c r="AX2196" s="19" t="n">
        <v>0</v>
      </c>
      <c r="AY2196" s="19" t="n">
        <v>0</v>
      </c>
      <c r="AZ2196" s="19" t="n">
        <v>0</v>
      </c>
      <c r="BA2196" s="19" t="n">
        <v>0.0551926650386103</v>
      </c>
      <c r="BB2196" s="19"/>
      <c r="BC2196" s="19" t="n">
        <v>0.0297558084502157</v>
      </c>
      <c r="BD2196" s="19" t="n">
        <v>0.030806155819909</v>
      </c>
      <c r="BE2196" s="19" t="n">
        <v>0.0578856119924997</v>
      </c>
      <c r="BF2196" s="19" t="n">
        <v>0</v>
      </c>
      <c r="BG2196" s="19" t="n">
        <v>0</v>
      </c>
    </row>
    <row r="2197">
      <c r="C2197" s="19"/>
      <c r="D2197" s="19"/>
      <c r="E2197" s="19"/>
      <c r="F2197" s="19"/>
      <c r="G2197" s="19"/>
      <c r="H2197" s="19"/>
      <c r="I2197" s="19"/>
      <c r="J2197" s="19"/>
      <c r="K2197" s="19"/>
      <c r="L2197" s="19"/>
      <c r="M2197" s="19"/>
      <c r="N2197" s="19"/>
      <c r="O2197" s="19"/>
      <c r="P2197" s="19"/>
      <c r="Q2197" s="19"/>
      <c r="R2197" s="19"/>
      <c r="S2197" s="19"/>
      <c r="T2197" s="19"/>
      <c r="U2197" s="19"/>
      <c r="V2197" s="19"/>
      <c r="W2197" s="19"/>
      <c r="X2197" s="19"/>
      <c r="Y2197" s="19"/>
      <c r="Z2197" s="19"/>
      <c r="AA2197" s="19"/>
      <c r="AB2197" s="19"/>
      <c r="AC2197" s="19"/>
      <c r="AD2197" s="19"/>
      <c r="AE2197" s="19"/>
      <c r="AF2197" s="19"/>
      <c r="AG2197" s="19"/>
      <c r="AH2197" s="19"/>
      <c r="AI2197" s="19"/>
      <c r="AJ2197" s="19"/>
      <c r="AK2197" s="19"/>
      <c r="AL2197" s="19"/>
      <c r="AM2197" s="19"/>
      <c r="AN2197" s="19"/>
      <c r="AO2197" s="19"/>
      <c r="AP2197" s="19"/>
      <c r="AQ2197" s="19"/>
      <c r="AR2197" s="19"/>
      <c r="AS2197" s="19"/>
      <c r="AT2197" s="19"/>
      <c r="AU2197" s="19"/>
      <c r="AV2197" s="19"/>
      <c r="AW2197" s="19"/>
      <c r="AX2197" s="19"/>
      <c r="AY2197" s="19"/>
      <c r="AZ2197" s="19"/>
      <c r="BA2197" s="19"/>
      <c r="BB2197" s="19"/>
      <c r="BC2197" s="19"/>
      <c r="BD2197" s="19"/>
      <c r="BE2197" s="19"/>
      <c r="BF2197" s="19"/>
      <c r="BG2197" s="19"/>
    </row>
    <row r="2198">
      <c r="B2198" s="7" t="s">
        <v>727</v>
      </c>
      <c r="C2198" s="19"/>
      <c r="D2198" s="19"/>
      <c r="E2198" s="19"/>
      <c r="F2198" s="19"/>
      <c r="G2198" s="19"/>
      <c r="H2198" s="19"/>
      <c r="I2198" s="19"/>
      <c r="J2198" s="19"/>
      <c r="K2198" s="19"/>
      <c r="L2198" s="19"/>
      <c r="M2198" s="19"/>
      <c r="N2198" s="19"/>
      <c r="O2198" s="19"/>
      <c r="P2198" s="19"/>
      <c r="Q2198" s="19"/>
      <c r="R2198" s="19"/>
      <c r="S2198" s="19"/>
      <c r="T2198" s="19"/>
      <c r="U2198" s="19"/>
      <c r="V2198" s="19"/>
      <c r="W2198" s="19"/>
      <c r="X2198" s="19"/>
      <c r="Y2198" s="19"/>
      <c r="Z2198" s="19"/>
      <c r="AA2198" s="19"/>
      <c r="AB2198" s="19"/>
      <c r="AC2198" s="19"/>
      <c r="AD2198" s="19"/>
      <c r="AE2198" s="19"/>
      <c r="AF2198" s="19"/>
      <c r="AG2198" s="19"/>
      <c r="AH2198" s="19"/>
      <c r="AI2198" s="19"/>
      <c r="AJ2198" s="19"/>
      <c r="AK2198" s="19"/>
      <c r="AL2198" s="19"/>
      <c r="AM2198" s="19"/>
      <c r="AN2198" s="19"/>
      <c r="AO2198" s="19"/>
      <c r="AP2198" s="19"/>
      <c r="AQ2198" s="19"/>
      <c r="AR2198" s="19"/>
      <c r="AS2198" s="19"/>
      <c r="AT2198" s="19"/>
      <c r="AU2198" s="19"/>
      <c r="AV2198" s="19"/>
      <c r="AW2198" s="19"/>
      <c r="AX2198" s="19"/>
      <c r="AY2198" s="19"/>
      <c r="AZ2198" s="19"/>
      <c r="BA2198" s="19"/>
      <c r="BB2198" s="19"/>
      <c r="BC2198" s="19"/>
      <c r="BD2198" s="19"/>
      <c r="BE2198" s="19"/>
      <c r="BF2198" s="19"/>
      <c r="BG2198" s="19"/>
    </row>
    <row r="2199">
      <c r="B2199" s="26" t="s">
        <v>724</v>
      </c>
      <c r="C2199" s="19"/>
      <c r="D2199" s="19"/>
      <c r="E2199" s="19"/>
      <c r="F2199" s="19"/>
      <c r="G2199" s="19"/>
      <c r="H2199" s="19"/>
      <c r="I2199" s="19"/>
      <c r="J2199" s="19"/>
      <c r="K2199" s="19"/>
      <c r="L2199" s="19"/>
      <c r="M2199" s="19"/>
      <c r="N2199" s="19"/>
      <c r="O2199" s="19"/>
      <c r="P2199" s="19"/>
      <c r="Q2199" s="19"/>
      <c r="R2199" s="19"/>
      <c r="S2199" s="19"/>
      <c r="T2199" s="19"/>
      <c r="U2199" s="19"/>
      <c r="V2199" s="19"/>
      <c r="W2199" s="19"/>
      <c r="X2199" s="19"/>
      <c r="Y2199" s="19"/>
      <c r="Z2199" s="19"/>
      <c r="AA2199" s="19"/>
      <c r="AB2199" s="19"/>
      <c r="AC2199" s="19"/>
      <c r="AD2199" s="19"/>
      <c r="AE2199" s="19"/>
      <c r="AF2199" s="19"/>
      <c r="AG2199" s="19"/>
      <c r="AH2199" s="19"/>
      <c r="AI2199" s="19"/>
      <c r="AJ2199" s="19"/>
      <c r="AK2199" s="19"/>
      <c r="AL2199" s="19"/>
      <c r="AM2199" s="19"/>
      <c r="AN2199" s="19"/>
      <c r="AO2199" s="19"/>
      <c r="AP2199" s="19"/>
      <c r="AQ2199" s="19"/>
      <c r="AR2199" s="19"/>
      <c r="AS2199" s="19"/>
      <c r="AT2199" s="19"/>
      <c r="AU2199" s="19"/>
      <c r="AV2199" s="19"/>
      <c r="AW2199" s="19"/>
      <c r="AX2199" s="19"/>
      <c r="AY2199" s="19"/>
      <c r="AZ2199" s="19"/>
      <c r="BA2199" s="19"/>
      <c r="BB2199" s="19"/>
      <c r="BC2199" s="19"/>
      <c r="BD2199" s="19"/>
      <c r="BE2199" s="19"/>
      <c r="BF2199" s="19"/>
      <c r="BG2199" s="19"/>
    </row>
    <row r="2200">
      <c r="B2200" t="s">
        <v>725</v>
      </c>
      <c r="C2200" s="19" t="n">
        <v>0.238190583980824</v>
      </c>
      <c r="D2200" s="19" t="n">
        <v>0.266778252212243</v>
      </c>
      <c r="E2200" s="19" t="n">
        <v>0.211441051432641</v>
      </c>
      <c r="F2200" s="19"/>
      <c r="G2200" s="19" t="n">
        <v>0.266738367274171</v>
      </c>
      <c r="H2200" s="19" t="n">
        <v>0.289628593703308</v>
      </c>
      <c r="I2200" s="19" t="n">
        <v>0.261322652046619</v>
      </c>
      <c r="J2200" s="19" t="n">
        <v>0.132749336450542</v>
      </c>
      <c r="K2200" s="19" t="n">
        <v>0.212849465959764</v>
      </c>
      <c r="L2200" s="19" t="n">
        <v>0.275000279367868</v>
      </c>
      <c r="M2200" s="19"/>
      <c r="N2200" s="19" t="n">
        <v>0.277037926251092</v>
      </c>
      <c r="O2200" s="19" t="n">
        <v>0.264158147361656</v>
      </c>
      <c r="P2200" s="19" t="n">
        <v>0.259225508641711</v>
      </c>
      <c r="Q2200" s="19" t="n">
        <v>0.145306634341277</v>
      </c>
      <c r="R2200" s="19"/>
      <c r="S2200" s="19" t="n">
        <v>0</v>
      </c>
      <c r="T2200" s="19" t="n">
        <v>0.126829425014218</v>
      </c>
      <c r="U2200" s="19" t="n">
        <v>0.440314921987093</v>
      </c>
      <c r="V2200" s="19" t="n">
        <v>0.341712439744791</v>
      </c>
      <c r="W2200" s="19" t="n">
        <v>0.470530062579067</v>
      </c>
      <c r="X2200" s="19" t="n">
        <v>0</v>
      </c>
      <c r="Y2200" s="19" t="n">
        <v>0.425028521537389</v>
      </c>
      <c r="Z2200" s="19" t="n">
        <v>0.184193354034284</v>
      </c>
      <c r="AA2200" s="19" t="n">
        <v>0.304224935973837</v>
      </c>
      <c r="AB2200" s="19" t="n">
        <v>0.290985713511831</v>
      </c>
      <c r="AC2200" s="19" t="n">
        <v>0.393019516870073</v>
      </c>
      <c r="AD2200" s="19" t="n">
        <v>0</v>
      </c>
      <c r="AE2200" s="19"/>
      <c r="AF2200" s="19" t="n">
        <v>0.258792778476061</v>
      </c>
      <c r="AG2200" s="19" t="n">
        <v>0.214922069860054</v>
      </c>
      <c r="AH2200" s="19" t="n">
        <v>0.12708695983962</v>
      </c>
      <c r="AI2200" s="19"/>
      <c r="AJ2200" s="19" t="n">
        <v>0.290036949817589</v>
      </c>
      <c r="AK2200" s="19" t="n">
        <v>0.216992991191508</v>
      </c>
      <c r="AL2200" s="19" t="n">
        <v>0</v>
      </c>
      <c r="AM2200" s="19" t="n">
        <v>0</v>
      </c>
      <c r="AN2200" s="19" t="n">
        <v>0.185023782737727</v>
      </c>
      <c r="AO2200" s="19"/>
      <c r="AP2200" s="19" t="n">
        <v>0.255676029477366</v>
      </c>
      <c r="AQ2200" s="19" t="n">
        <v>0.254939104344758</v>
      </c>
      <c r="AR2200" s="19" t="n">
        <v>0</v>
      </c>
      <c r="AS2200" s="19" t="n">
        <v>0.237346946627998</v>
      </c>
      <c r="AT2200" s="19" t="n">
        <v>0.205447561887765</v>
      </c>
      <c r="AU2200" s="19"/>
      <c r="AV2200" s="19" t="n">
        <v>0.255426482840014</v>
      </c>
      <c r="AW2200" s="19" t="n">
        <v>0.270002408613378</v>
      </c>
      <c r="AX2200" s="19" t="n">
        <v>0</v>
      </c>
      <c r="AY2200" s="19" t="n">
        <v>0.147417769969946</v>
      </c>
      <c r="AZ2200" s="19" t="n">
        <v>0.149956802465946</v>
      </c>
      <c r="BA2200" s="19" t="n">
        <v>0.335363779048924</v>
      </c>
      <c r="BB2200" s="19"/>
      <c r="BC2200" s="19" t="n">
        <v>0.127119334639603</v>
      </c>
      <c r="BD2200" s="19" t="n">
        <v>0.27884125677261</v>
      </c>
      <c r="BE2200" s="19" t="n">
        <v>0.307070063345521</v>
      </c>
      <c r="BF2200" s="19" t="n">
        <v>0.215132798064446</v>
      </c>
      <c r="BG2200" s="19" t="n">
        <v>0.282989826149539</v>
      </c>
    </row>
    <row r="2201">
      <c r="B2201" t="s">
        <v>689</v>
      </c>
      <c r="C2201" s="19" t="n">
        <v>0.142612585175742</v>
      </c>
      <c r="D2201" s="19" t="n">
        <v>0.119520250677072</v>
      </c>
      <c r="E2201" s="19" t="n">
        <v>0.164220124072771</v>
      </c>
      <c r="F2201" s="19"/>
      <c r="G2201" s="19" t="n">
        <v>0.199787718624952</v>
      </c>
      <c r="H2201" s="19" t="n">
        <v>0.187579901782953</v>
      </c>
      <c r="I2201" s="19" t="n">
        <v>0.132487201286135</v>
      </c>
      <c r="J2201" s="19" t="n">
        <v>0.102542173156598</v>
      </c>
      <c r="K2201" s="19" t="n">
        <v>0.0593634743021717</v>
      </c>
      <c r="L2201" s="19" t="n">
        <v>0.169895612936779</v>
      </c>
      <c r="M2201" s="19"/>
      <c r="N2201" s="19" t="n">
        <v>0.2151781153367</v>
      </c>
      <c r="O2201" s="19" t="n">
        <v>0.104166722296662</v>
      </c>
      <c r="P2201" s="19" t="n">
        <v>0.142939756648405</v>
      </c>
      <c r="Q2201" s="19" t="n">
        <v>0.117060831493237</v>
      </c>
      <c r="R2201" s="19"/>
      <c r="S2201" s="19" t="n">
        <v>0.228041164615259</v>
      </c>
      <c r="T2201" s="19" t="n">
        <v>0.102763016467752</v>
      </c>
      <c r="U2201" s="19" t="n">
        <v>0</v>
      </c>
      <c r="V2201" s="19" t="n">
        <v>0.158596938482201</v>
      </c>
      <c r="W2201" s="19" t="n">
        <v>0.192611878054909</v>
      </c>
      <c r="X2201" s="19" t="n">
        <v>0.33944216271284</v>
      </c>
      <c r="Y2201" s="19" t="n">
        <v>0.105534401491106</v>
      </c>
      <c r="Z2201" s="19" t="n">
        <v>0</v>
      </c>
      <c r="AA2201" s="19" t="n">
        <v>0.0837891892974117</v>
      </c>
      <c r="AB2201" s="19" t="n">
        <v>0.0851070400363708</v>
      </c>
      <c r="AC2201" s="19" t="n">
        <v>0.244190692069079</v>
      </c>
      <c r="AD2201" s="19" t="n">
        <v>0</v>
      </c>
      <c r="AE2201" s="19"/>
      <c r="AF2201" s="19" t="n">
        <v>0.211242560346768</v>
      </c>
      <c r="AG2201" s="19" t="n">
        <v>0.108246003824724</v>
      </c>
      <c r="AH2201" s="19" t="n">
        <v>0.104116986681489</v>
      </c>
      <c r="AI2201" s="19"/>
      <c r="AJ2201" s="19" t="n">
        <v>0.227960978771344</v>
      </c>
      <c r="AK2201" s="19" t="n">
        <v>0.0920147525962711</v>
      </c>
      <c r="AL2201" s="19" t="n">
        <v>0.34669386164436</v>
      </c>
      <c r="AM2201" s="19" t="n">
        <v>0</v>
      </c>
      <c r="AN2201" s="19" t="n">
        <v>0.0751247554734419</v>
      </c>
      <c r="AO2201" s="19"/>
      <c r="AP2201" s="19" t="n">
        <v>0.234969620373869</v>
      </c>
      <c r="AQ2201" s="19" t="n">
        <v>0.0980947656904132</v>
      </c>
      <c r="AR2201" s="19" t="n">
        <v>0.147626756279033</v>
      </c>
      <c r="AS2201" s="19" t="n">
        <v>0.269021317378058</v>
      </c>
      <c r="AT2201" s="19" t="n">
        <v>0.17072608743627</v>
      </c>
      <c r="AU2201" s="19"/>
      <c r="AV2201" s="19" t="n">
        <v>0.0461406892362565</v>
      </c>
      <c r="AW2201" s="19" t="n">
        <v>0.221026706334802</v>
      </c>
      <c r="AX2201" s="19" t="n">
        <v>0.389561773245226</v>
      </c>
      <c r="AY2201" s="19" t="n">
        <v>0.190006005879939</v>
      </c>
      <c r="AZ2201" s="19" t="n">
        <v>0.287567451861811</v>
      </c>
      <c r="BA2201" s="19" t="n">
        <v>0.0655436615349279</v>
      </c>
      <c r="BB2201" s="19"/>
      <c r="BC2201" s="19" t="n">
        <v>0.19484692894589</v>
      </c>
      <c r="BD2201" s="19" t="n">
        <v>0.098587165128482</v>
      </c>
      <c r="BE2201" s="19" t="n">
        <v>0.12142689376778</v>
      </c>
      <c r="BF2201" s="19" t="n">
        <v>0.341510347380959</v>
      </c>
      <c r="BG2201" s="19" t="n">
        <v>0</v>
      </c>
    </row>
    <row r="2202">
      <c r="B2202" t="s">
        <v>690</v>
      </c>
      <c r="C2202" s="19" t="n">
        <v>0.110175018180032</v>
      </c>
      <c r="D2202" s="19" t="n">
        <v>0.0700256451788644</v>
      </c>
      <c r="E2202" s="19" t="n">
        <v>0.147742858662509</v>
      </c>
      <c r="F2202" s="19"/>
      <c r="G2202" s="19" t="n">
        <v>0.0655589933588582</v>
      </c>
      <c r="H2202" s="19" t="n">
        <v>0</v>
      </c>
      <c r="I2202" s="19" t="n">
        <v>0.180428290245582</v>
      </c>
      <c r="J2202" s="19" t="n">
        <v>0.13033114297016</v>
      </c>
      <c r="K2202" s="19" t="n">
        <v>0.23018320553346</v>
      </c>
      <c r="L2202" s="19" t="n">
        <v>0.0792431778887847</v>
      </c>
      <c r="M2202" s="19"/>
      <c r="N2202" s="19" t="n">
        <v>0.11141645338449</v>
      </c>
      <c r="O2202" s="19" t="n">
        <v>0.120246983367245</v>
      </c>
      <c r="P2202" s="19" t="n">
        <v>0.163887107112499</v>
      </c>
      <c r="Q2202" s="19" t="n">
        <v>0.0408506012773976</v>
      </c>
      <c r="R2202" s="19"/>
      <c r="S2202" s="19" t="n">
        <v>0.0698429602455866</v>
      </c>
      <c r="T2202" s="19" t="n">
        <v>0.107122078458804</v>
      </c>
      <c r="U2202" s="19" t="n">
        <v>0.139662154988107</v>
      </c>
      <c r="V2202" s="19" t="n">
        <v>0</v>
      </c>
      <c r="W2202" s="19" t="n">
        <v>0</v>
      </c>
      <c r="X2202" s="19" t="n">
        <v>0.0981705116876405</v>
      </c>
      <c r="Y2202" s="19" t="n">
        <v>0.101819292382071</v>
      </c>
      <c r="Z2202" s="19" t="n">
        <v>0.193139916813023</v>
      </c>
      <c r="AA2202" s="19" t="n">
        <v>0.104977566108421</v>
      </c>
      <c r="AB2202" s="19" t="n">
        <v>0.108368829437266</v>
      </c>
      <c r="AC2202" s="19" t="n">
        <v>0.362789791060848</v>
      </c>
      <c r="AD2202" s="19" t="n">
        <v>0</v>
      </c>
      <c r="AE2202" s="19"/>
      <c r="AF2202" s="19" t="n">
        <v>0.0893045309948503</v>
      </c>
      <c r="AG2202" s="19" t="n">
        <v>0.145221652665051</v>
      </c>
      <c r="AH2202" s="19" t="n">
        <v>0.0514315395766533</v>
      </c>
      <c r="AI2202" s="19"/>
      <c r="AJ2202" s="19" t="n">
        <v>0.106857753550107</v>
      </c>
      <c r="AK2202" s="19" t="n">
        <v>0.123302949405969</v>
      </c>
      <c r="AL2202" s="19" t="n">
        <v>0</v>
      </c>
      <c r="AM2202" s="19" t="n">
        <v>0</v>
      </c>
      <c r="AN2202" s="19" t="n">
        <v>0.0890573330060819</v>
      </c>
      <c r="AO2202" s="19"/>
      <c r="AP2202" s="19" t="n">
        <v>0.134665078482544</v>
      </c>
      <c r="AQ2202" s="19" t="n">
        <v>0.091480848395508</v>
      </c>
      <c r="AR2202" s="19" t="n">
        <v>0</v>
      </c>
      <c r="AS2202" s="19" t="n">
        <v>0.0621641861270976</v>
      </c>
      <c r="AT2202" s="19" t="n">
        <v>0.150716886267388</v>
      </c>
      <c r="AU2202" s="19"/>
      <c r="AV2202" s="19" t="n">
        <v>0.151240258497307</v>
      </c>
      <c r="AW2202" s="19" t="n">
        <v>0.134465567380446</v>
      </c>
      <c r="AX2202" s="19" t="n">
        <v>0</v>
      </c>
      <c r="AY2202" s="19" t="n">
        <v>0</v>
      </c>
      <c r="AZ2202" s="19" t="n">
        <v>0.110008715287787</v>
      </c>
      <c r="BA2202" s="19" t="n">
        <v>0.0760154268575182</v>
      </c>
      <c r="BB2202" s="19"/>
      <c r="BC2202" s="19" t="n">
        <v>0.10199862428911</v>
      </c>
      <c r="BD2202" s="19" t="n">
        <v>0.0578980460942542</v>
      </c>
      <c r="BE2202" s="19" t="n">
        <v>0.126312729853306</v>
      </c>
      <c r="BF2202" s="19" t="n">
        <v>0</v>
      </c>
      <c r="BG2202" s="19" t="n">
        <v>0</v>
      </c>
    </row>
    <row r="2203">
      <c r="B2203" t="s">
        <v>691</v>
      </c>
      <c r="C2203" s="19" t="n">
        <v>0.125854814831557</v>
      </c>
      <c r="D2203" s="19" t="n">
        <v>0.172708629591329</v>
      </c>
      <c r="E2203" s="19" t="n">
        <v>0.0820136161448569</v>
      </c>
      <c r="F2203" s="19"/>
      <c r="G2203" s="19" t="n">
        <v>0</v>
      </c>
      <c r="H2203" s="19" t="n">
        <v>0.157054831794698</v>
      </c>
      <c r="I2203" s="19" t="n">
        <v>0.138747499688661</v>
      </c>
      <c r="J2203" s="19" t="n">
        <v>0.254968635761146</v>
      </c>
      <c r="K2203" s="19" t="n">
        <v>0</v>
      </c>
      <c r="L2203" s="19" t="n">
        <v>0.144842195234638</v>
      </c>
      <c r="M2203" s="19"/>
      <c r="N2203" s="19" t="n">
        <v>0.199303693544724</v>
      </c>
      <c r="O2203" s="19" t="n">
        <v>0.137376361162366</v>
      </c>
      <c r="P2203" s="19" t="n">
        <v>0.0629907712661561</v>
      </c>
      <c r="Q2203" s="19" t="n">
        <v>0.103010093108298</v>
      </c>
      <c r="R2203" s="19"/>
      <c r="S2203" s="19" t="n">
        <v>0.160744833478384</v>
      </c>
      <c r="T2203" s="19" t="n">
        <v>0.222605013370448</v>
      </c>
      <c r="U2203" s="19" t="n">
        <v>0.267248824689878</v>
      </c>
      <c r="V2203" s="19" t="n">
        <v>0</v>
      </c>
      <c r="W2203" s="19" t="n">
        <v>0</v>
      </c>
      <c r="X2203" s="19" t="n">
        <v>0.130351652309169</v>
      </c>
      <c r="Y2203" s="19" t="n">
        <v>0.0868128854128495</v>
      </c>
      <c r="Z2203" s="19" t="n">
        <v>0</v>
      </c>
      <c r="AA2203" s="19" t="n">
        <v>0.215006840222467</v>
      </c>
      <c r="AB2203" s="19" t="n">
        <v>0</v>
      </c>
      <c r="AC2203" s="19" t="n">
        <v>0</v>
      </c>
      <c r="AD2203" s="19" t="n">
        <v>0</v>
      </c>
      <c r="AE2203" s="19"/>
      <c r="AF2203" s="19" t="n">
        <v>0.0972081602044513</v>
      </c>
      <c r="AG2203" s="19" t="n">
        <v>0.155351103630228</v>
      </c>
      <c r="AH2203" s="19" t="n">
        <v>0.224237833952044</v>
      </c>
      <c r="AI2203" s="19"/>
      <c r="AJ2203" s="19" t="n">
        <v>0.0964799507771199</v>
      </c>
      <c r="AK2203" s="19" t="n">
        <v>0.210792310869817</v>
      </c>
      <c r="AL2203" s="19" t="n">
        <v>0</v>
      </c>
      <c r="AM2203" s="19" t="n">
        <v>0</v>
      </c>
      <c r="AN2203" s="19" t="n">
        <v>0.0822697000005826</v>
      </c>
      <c r="AO2203" s="19"/>
      <c r="AP2203" s="19" t="n">
        <v>0.0555433058803267</v>
      </c>
      <c r="AQ2203" s="19" t="n">
        <v>0.116688236030848</v>
      </c>
      <c r="AR2203" s="19" t="n">
        <v>0.148473605614528</v>
      </c>
      <c r="AS2203" s="19" t="n">
        <v>0.142229386036675</v>
      </c>
      <c r="AT2203" s="19" t="n">
        <v>0.331272523971859</v>
      </c>
      <c r="AU2203" s="19"/>
      <c r="AV2203" s="19" t="n">
        <v>0.180434220672711</v>
      </c>
      <c r="AW2203" s="19" t="n">
        <v>0.055461016497695</v>
      </c>
      <c r="AX2203" s="19" t="n">
        <v>0</v>
      </c>
      <c r="AY2203" s="19" t="n">
        <v>0.190386120474522</v>
      </c>
      <c r="AZ2203" s="19" t="n">
        <v>0.120735293487402</v>
      </c>
      <c r="BA2203" s="19" t="n">
        <v>0.0643172365722681</v>
      </c>
      <c r="BB2203" s="19"/>
      <c r="BC2203" s="19" t="n">
        <v>0.136849359044382</v>
      </c>
      <c r="BD2203" s="19" t="n">
        <v>0.108475905285842</v>
      </c>
      <c r="BE2203" s="19" t="n">
        <v>0.165231944774454</v>
      </c>
      <c r="BF2203" s="19" t="n">
        <v>0.118121441520814</v>
      </c>
      <c r="BG2203" s="19" t="n">
        <v>0</v>
      </c>
    </row>
    <row r="2204">
      <c r="B2204" t="s">
        <v>692</v>
      </c>
      <c r="C2204" s="19" t="n">
        <v>0.083357845367101</v>
      </c>
      <c r="D2204" s="19" t="n">
        <v>0.0899714607370155</v>
      </c>
      <c r="E2204" s="19" t="n">
        <v>0.0771694735780277</v>
      </c>
      <c r="F2204" s="19"/>
      <c r="G2204" s="19" t="n">
        <v>0.197951768522444</v>
      </c>
      <c r="H2204" s="19" t="n">
        <v>0.106148105209636</v>
      </c>
      <c r="I2204" s="19" t="n">
        <v>0</v>
      </c>
      <c r="J2204" s="19" t="n">
        <v>0.0941823817493473</v>
      </c>
      <c r="K2204" s="19" t="n">
        <v>0.0726585143168956</v>
      </c>
      <c r="L2204" s="19" t="n">
        <v>0.0437390782810849</v>
      </c>
      <c r="M2204" s="19"/>
      <c r="N2204" s="19" t="n">
        <v>0.0373142403425478</v>
      </c>
      <c r="O2204" s="19" t="n">
        <v>0.104947131918875</v>
      </c>
      <c r="P2204" s="19" t="n">
        <v>0.0645712654801822</v>
      </c>
      <c r="Q2204" s="19" t="n">
        <v>0.122279124506057</v>
      </c>
      <c r="R2204" s="19"/>
      <c r="S2204" s="19" t="n">
        <v>0.0631785087627458</v>
      </c>
      <c r="T2204" s="19" t="n">
        <v>0</v>
      </c>
      <c r="U2204" s="19" t="n">
        <v>0.152774098334922</v>
      </c>
      <c r="V2204" s="19" t="n">
        <v>0.17533414750236</v>
      </c>
      <c r="W2204" s="19" t="n">
        <v>0.163615610886437</v>
      </c>
      <c r="X2204" s="19" t="n">
        <v>0.306738338629013</v>
      </c>
      <c r="Y2204" s="19" t="n">
        <v>0</v>
      </c>
      <c r="Z2204" s="19" t="n">
        <v>0.231435656919247</v>
      </c>
      <c r="AA2204" s="19" t="n">
        <v>0.0466699679293607</v>
      </c>
      <c r="AB2204" s="19" t="n">
        <v>0</v>
      </c>
      <c r="AC2204" s="19" t="n">
        <v>0</v>
      </c>
      <c r="AD2204" s="19" t="n">
        <v>0</v>
      </c>
      <c r="AE2204" s="19"/>
      <c r="AF2204" s="19" t="n">
        <v>0.0431095623210699</v>
      </c>
      <c r="AG2204" s="19" t="n">
        <v>0.0863545452820944</v>
      </c>
      <c r="AH2204" s="19" t="n">
        <v>0.0621869010415284</v>
      </c>
      <c r="AI2204" s="19"/>
      <c r="AJ2204" s="19" t="n">
        <v>0.062166014079444</v>
      </c>
      <c r="AK2204" s="19" t="n">
        <v>0.0774446751966685</v>
      </c>
      <c r="AL2204" s="19" t="n">
        <v>0.195455381656141</v>
      </c>
      <c r="AM2204" s="19" t="n">
        <v>0</v>
      </c>
      <c r="AN2204" s="19" t="n">
        <v>0</v>
      </c>
      <c r="AO2204" s="19"/>
      <c r="AP2204" s="19" t="n">
        <v>0.048510575820934</v>
      </c>
      <c r="AQ2204" s="19" t="n">
        <v>0.130746041421652</v>
      </c>
      <c r="AR2204" s="19" t="n">
        <v>0.159467017266744</v>
      </c>
      <c r="AS2204" s="19" t="n">
        <v>0.126736937873465</v>
      </c>
      <c r="AT2204" s="19" t="n">
        <v>0</v>
      </c>
      <c r="AU2204" s="19"/>
      <c r="AV2204" s="19" t="n">
        <v>0.140751069735821</v>
      </c>
      <c r="AW2204" s="19" t="n">
        <v>0.0484387056779502</v>
      </c>
      <c r="AX2204" s="19" t="n">
        <v>0.177184213006951</v>
      </c>
      <c r="AY2204" s="19" t="n">
        <v>0.169648161993245</v>
      </c>
      <c r="AZ2204" s="19" t="n">
        <v>0</v>
      </c>
      <c r="BA2204" s="19" t="n">
        <v>0</v>
      </c>
      <c r="BB2204" s="19"/>
      <c r="BC2204" s="19" t="n">
        <v>0.136157746428478</v>
      </c>
      <c r="BD2204" s="19" t="n">
        <v>0.0596245803574573</v>
      </c>
      <c r="BE2204" s="19" t="n">
        <v>0.0324460896717194</v>
      </c>
      <c r="BF2204" s="19" t="n">
        <v>0.11511962462776</v>
      </c>
      <c r="BG2204" s="19" t="n">
        <v>0.163263155119399</v>
      </c>
    </row>
    <row r="2205">
      <c r="B2205" t="s">
        <v>598</v>
      </c>
      <c r="C2205" s="19" t="n">
        <v>0.115435957730699</v>
      </c>
      <c r="D2205" s="19" t="n">
        <v>0.119898287194471</v>
      </c>
      <c r="E2205" s="19" t="n">
        <v>0.111260548030767</v>
      </c>
      <c r="F2205" s="19"/>
      <c r="G2205" s="19" t="n">
        <v>0.148159230313545</v>
      </c>
      <c r="H2205" s="19" t="n">
        <v>0.204895280373362</v>
      </c>
      <c r="I2205" s="19" t="n">
        <v>0.0523447117841438</v>
      </c>
      <c r="J2205" s="19" t="n">
        <v>0</v>
      </c>
      <c r="K2205" s="19" t="n">
        <v>0.12366923794881</v>
      </c>
      <c r="L2205" s="19" t="n">
        <v>0.163805669920428</v>
      </c>
      <c r="M2205" s="19"/>
      <c r="N2205" s="19" t="n">
        <v>0.123985716724796</v>
      </c>
      <c r="O2205" s="19" t="n">
        <v>0.105380480083701</v>
      </c>
      <c r="P2205" s="19" t="n">
        <v>0.0364570491928097</v>
      </c>
      <c r="Q2205" s="19" t="n">
        <v>0.201080167138263</v>
      </c>
      <c r="R2205" s="19"/>
      <c r="S2205" s="19" t="n">
        <v>0.199281634143387</v>
      </c>
      <c r="T2205" s="19" t="n">
        <v>0.170149370879083</v>
      </c>
      <c r="U2205" s="19" t="n">
        <v>0</v>
      </c>
      <c r="V2205" s="19" t="n">
        <v>0.181677746417554</v>
      </c>
      <c r="W2205" s="19" t="n">
        <v>0</v>
      </c>
      <c r="X2205" s="19" t="n">
        <v>0</v>
      </c>
      <c r="Y2205" s="19" t="n">
        <v>0.0883657757358657</v>
      </c>
      <c r="Z2205" s="19" t="n">
        <v>0</v>
      </c>
      <c r="AA2205" s="19" t="n">
        <v>0.107959759984196</v>
      </c>
      <c r="AB2205" s="19" t="n">
        <v>0.317873022746715</v>
      </c>
      <c r="AC2205" s="19" t="n">
        <v>0</v>
      </c>
      <c r="AD2205" s="19" t="n">
        <v>0</v>
      </c>
      <c r="AE2205" s="19"/>
      <c r="AF2205" s="19" t="n">
        <v>0.0628169973468584</v>
      </c>
      <c r="AG2205" s="19" t="n">
        <v>0.141219510241827</v>
      </c>
      <c r="AH2205" s="19" t="n">
        <v>0.160476986654275</v>
      </c>
      <c r="AI2205" s="19"/>
      <c r="AJ2205" s="19" t="n">
        <v>0.0568066546323405</v>
      </c>
      <c r="AK2205" s="19" t="n">
        <v>0.12070047480263</v>
      </c>
      <c r="AL2205" s="19" t="n">
        <v>0.270516437411888</v>
      </c>
      <c r="AM2205" s="19" t="n">
        <v>0</v>
      </c>
      <c r="AN2205" s="19" t="n">
        <v>0.0972813511579016</v>
      </c>
      <c r="AO2205" s="19"/>
      <c r="AP2205" s="19" t="n">
        <v>0.090396230728109</v>
      </c>
      <c r="AQ2205" s="19" t="n">
        <v>0.0877142066135285</v>
      </c>
      <c r="AR2205" s="19" t="n">
        <v>0.381530051576566</v>
      </c>
      <c r="AS2205" s="19" t="n">
        <v>0.0528678330685685</v>
      </c>
      <c r="AT2205" s="19" t="n">
        <v>0</v>
      </c>
      <c r="AU2205" s="19"/>
      <c r="AV2205" s="19" t="n">
        <v>0.0157630841237651</v>
      </c>
      <c r="AW2205" s="19" t="n">
        <v>0.0902623054980394</v>
      </c>
      <c r="AX2205" s="19" t="n">
        <v>0.433254013747823</v>
      </c>
      <c r="AY2205" s="19" t="n">
        <v>0.140673330279501</v>
      </c>
      <c r="AZ2205" s="19" t="n">
        <v>0.1045491397137</v>
      </c>
      <c r="BA2205" s="19" t="n">
        <v>0.149361176546254</v>
      </c>
      <c r="BB2205" s="19"/>
      <c r="BC2205" s="19" t="n">
        <v>0.059847050004475</v>
      </c>
      <c r="BD2205" s="19" t="n">
        <v>0.212723475575717</v>
      </c>
      <c r="BE2205" s="19" t="n">
        <v>0.0947969730216388</v>
      </c>
      <c r="BF2205" s="19" t="n">
        <v>0.117860616899017</v>
      </c>
      <c r="BG2205" s="19" t="n">
        <v>0.169617335344531</v>
      </c>
    </row>
    <row r="2206">
      <c r="B2206" t="s">
        <v>726</v>
      </c>
      <c r="C2206" s="19" t="n">
        <v>0.11057164561489</v>
      </c>
      <c r="D2206" s="19" t="n">
        <v>0.0746364347518491</v>
      </c>
      <c r="E2206" s="19" t="n">
        <v>0.144196287010102</v>
      </c>
      <c r="F2206" s="19"/>
      <c r="G2206" s="19" t="n">
        <v>0.12180392190603</v>
      </c>
      <c r="H2206" s="19" t="n">
        <v>0.0546932871360433</v>
      </c>
      <c r="I2206" s="19" t="n">
        <v>0.12217924665858</v>
      </c>
      <c r="J2206" s="19" t="n">
        <v>0.124215489921234</v>
      </c>
      <c r="K2206" s="19" t="n">
        <v>0.169130131976475</v>
      </c>
      <c r="L2206" s="19" t="n">
        <v>0.0876406395852348</v>
      </c>
      <c r="M2206" s="19"/>
      <c r="N2206" s="19" t="n">
        <v>0.0357638544156499</v>
      </c>
      <c r="O2206" s="19" t="n">
        <v>0.0621061932038159</v>
      </c>
      <c r="P2206" s="19" t="n">
        <v>0.210665981723951</v>
      </c>
      <c r="Q2206" s="19" t="n">
        <v>0.141949843478516</v>
      </c>
      <c r="R2206" s="19"/>
      <c r="S2206" s="19" t="n">
        <v>0.144488531723648</v>
      </c>
      <c r="T2206" s="19" t="n">
        <v>0.270531095809695</v>
      </c>
      <c r="U2206" s="19" t="n">
        <v>0</v>
      </c>
      <c r="V2206" s="19" t="n">
        <v>0.142678727853095</v>
      </c>
      <c r="W2206" s="19" t="n">
        <v>0</v>
      </c>
      <c r="X2206" s="19" t="n">
        <v>0</v>
      </c>
      <c r="Y2206" s="19" t="n">
        <v>0.192439123440719</v>
      </c>
      <c r="Z2206" s="19" t="n">
        <v>0</v>
      </c>
      <c r="AA2206" s="19" t="n">
        <v>0.0459689292701139</v>
      </c>
      <c r="AB2206" s="19" t="n">
        <v>0.197665394267817</v>
      </c>
      <c r="AC2206" s="19" t="n">
        <v>0</v>
      </c>
      <c r="AD2206" s="19" t="n">
        <v>0</v>
      </c>
      <c r="AE2206" s="19"/>
      <c r="AF2206" s="19" t="n">
        <v>0.113626565196742</v>
      </c>
      <c r="AG2206" s="19" t="n">
        <v>0.11341076826301</v>
      </c>
      <c r="AH2206" s="19" t="n">
        <v>0.179045223054103</v>
      </c>
      <c r="AI2206" s="19"/>
      <c r="AJ2206" s="19" t="n">
        <v>0.110563452789131</v>
      </c>
      <c r="AK2206" s="19" t="n">
        <v>0.0951933383696916</v>
      </c>
      <c r="AL2206" s="19" t="n">
        <v>0.187334319287612</v>
      </c>
      <c r="AM2206" s="19" t="n">
        <v>0</v>
      </c>
      <c r="AN2206" s="19" t="n">
        <v>0.252971342579153</v>
      </c>
      <c r="AO2206" s="19"/>
      <c r="AP2206" s="19" t="n">
        <v>0.0914692452173352</v>
      </c>
      <c r="AQ2206" s="19" t="n">
        <v>0.163318688127918</v>
      </c>
      <c r="AR2206" s="19" t="n">
        <v>0.162902569263129</v>
      </c>
      <c r="AS2206" s="19" t="n">
        <v>0.0578689297404585</v>
      </c>
      <c r="AT2206" s="19" t="n">
        <v>0.141836940436719</v>
      </c>
      <c r="AU2206" s="19"/>
      <c r="AV2206" s="19" t="n">
        <v>0.148862910981931</v>
      </c>
      <c r="AW2206" s="19" t="n">
        <v>0.0476779064458533</v>
      </c>
      <c r="AX2206" s="19" t="n">
        <v>0</v>
      </c>
      <c r="AY2206" s="19" t="n">
        <v>0.161868611402847</v>
      </c>
      <c r="AZ2206" s="19" t="n">
        <v>0.227182597183354</v>
      </c>
      <c r="BA2206" s="19" t="n">
        <v>0.140023104542509</v>
      </c>
      <c r="BB2206" s="19"/>
      <c r="BC2206" s="19" t="n">
        <v>0.182913157615639</v>
      </c>
      <c r="BD2206" s="19" t="n">
        <v>0.12308900026098</v>
      </c>
      <c r="BE2206" s="19" t="n">
        <v>0.0653387422035798</v>
      </c>
      <c r="BF2206" s="19" t="n">
        <v>0.0922551715070034</v>
      </c>
      <c r="BG2206" s="19" t="n">
        <v>0.156711765186038</v>
      </c>
    </row>
    <row r="2207">
      <c r="B2207" t="s">
        <v>100</v>
      </c>
      <c r="C2207" s="19" t="n">
        <v>0.073801549119155</v>
      </c>
      <c r="D2207" s="19" t="n">
        <v>0.0864610396571567</v>
      </c>
      <c r="E2207" s="19" t="n">
        <v>0.0619560410683259</v>
      </c>
      <c r="F2207" s="19"/>
      <c r="G2207" s="19" t="n">
        <v>0</v>
      </c>
      <c r="H2207" s="19" t="n">
        <v>0</v>
      </c>
      <c r="I2207" s="19" t="n">
        <v>0.11249039829028</v>
      </c>
      <c r="J2207" s="19" t="n">
        <v>0.161010839990973</v>
      </c>
      <c r="K2207" s="19" t="n">
        <v>0.132145969962423</v>
      </c>
      <c r="L2207" s="19" t="n">
        <v>0.0358333467851818</v>
      </c>
      <c r="M2207" s="19"/>
      <c r="N2207" s="19" t="n">
        <v>0</v>
      </c>
      <c r="O2207" s="19" t="n">
        <v>0.101617980605679</v>
      </c>
      <c r="P2207" s="19" t="n">
        <v>0.0592625599342864</v>
      </c>
      <c r="Q2207" s="19" t="n">
        <v>0.128462704656955</v>
      </c>
      <c r="R2207" s="19"/>
      <c r="S2207" s="19" t="n">
        <v>0.134422367030989</v>
      </c>
      <c r="T2207" s="19" t="n">
        <v>0</v>
      </c>
      <c r="U2207" s="19" t="n">
        <v>0</v>
      </c>
      <c r="V2207" s="19" t="n">
        <v>0</v>
      </c>
      <c r="W2207" s="19" t="n">
        <v>0.173242448479587</v>
      </c>
      <c r="X2207" s="19" t="n">
        <v>0.125297334661338</v>
      </c>
      <c r="Y2207" s="19" t="n">
        <v>0</v>
      </c>
      <c r="Z2207" s="19" t="n">
        <v>0.391231072233447</v>
      </c>
      <c r="AA2207" s="19" t="n">
        <v>0.0914028112141931</v>
      </c>
      <c r="AB2207" s="19" t="n">
        <v>0</v>
      </c>
      <c r="AC2207" s="19" t="n">
        <v>0</v>
      </c>
      <c r="AD2207" s="19" t="n">
        <v>1</v>
      </c>
      <c r="AE2207" s="19"/>
      <c r="AF2207" s="19" t="n">
        <v>0.123898845113198</v>
      </c>
      <c r="AG2207" s="19" t="n">
        <v>0.0352743462330106</v>
      </c>
      <c r="AH2207" s="19" t="n">
        <v>0.0914175692002875</v>
      </c>
      <c r="AI2207" s="19"/>
      <c r="AJ2207" s="19" t="n">
        <v>0.0491282455829245</v>
      </c>
      <c r="AK2207" s="19" t="n">
        <v>0.0635585075674456</v>
      </c>
      <c r="AL2207" s="19" t="n">
        <v>0</v>
      </c>
      <c r="AM2207" s="19" t="n">
        <v>1</v>
      </c>
      <c r="AN2207" s="19" t="n">
        <v>0.218271735045112</v>
      </c>
      <c r="AO2207" s="19"/>
      <c r="AP2207" s="19" t="n">
        <v>0.0887699140195157</v>
      </c>
      <c r="AQ2207" s="19" t="n">
        <v>0.0570181093753744</v>
      </c>
      <c r="AR2207" s="19" t="n">
        <v>0</v>
      </c>
      <c r="AS2207" s="19" t="n">
        <v>0.0517644631476787</v>
      </c>
      <c r="AT2207" s="19" t="n">
        <v>0</v>
      </c>
      <c r="AU2207" s="19"/>
      <c r="AV2207" s="19" t="n">
        <v>0.0613812839121946</v>
      </c>
      <c r="AW2207" s="19" t="n">
        <v>0.132665383551836</v>
      </c>
      <c r="AX2207" s="19" t="n">
        <v>0</v>
      </c>
      <c r="AY2207" s="19" t="n">
        <v>0</v>
      </c>
      <c r="AZ2207" s="19" t="n">
        <v>0</v>
      </c>
      <c r="BA2207" s="19" t="n">
        <v>0.1693756148976</v>
      </c>
      <c r="BB2207" s="19"/>
      <c r="BC2207" s="19" t="n">
        <v>0.0602677990324239</v>
      </c>
      <c r="BD2207" s="19" t="n">
        <v>0.0607605705246569</v>
      </c>
      <c r="BE2207" s="19" t="n">
        <v>0.0873765633620015</v>
      </c>
      <c r="BF2207" s="19" t="n">
        <v>0</v>
      </c>
      <c r="BG2207" s="19" t="n">
        <v>0.227417918200493</v>
      </c>
    </row>
    <row r="2208">
      <c r="C2208" s="19"/>
      <c r="D2208" s="19"/>
      <c r="E2208" s="19"/>
      <c r="F2208" s="19"/>
      <c r="G2208" s="19"/>
      <c r="H2208" s="19"/>
      <c r="I2208" s="19"/>
      <c r="J2208" s="19"/>
      <c r="K2208" s="19"/>
      <c r="L2208" s="19"/>
      <c r="M2208" s="19"/>
      <c r="N2208" s="19"/>
      <c r="O2208" s="19"/>
      <c r="P2208" s="19"/>
      <c r="Q2208" s="19"/>
      <c r="R2208" s="19"/>
      <c r="S2208" s="19"/>
      <c r="T2208" s="19"/>
      <c r="U2208" s="19"/>
      <c r="V2208" s="19"/>
      <c r="W2208" s="19"/>
      <c r="X2208" s="19"/>
      <c r="Y2208" s="19"/>
      <c r="Z2208" s="19"/>
      <c r="AA2208" s="19"/>
      <c r="AB2208" s="19"/>
      <c r="AC2208" s="19"/>
      <c r="AD2208" s="19"/>
      <c r="AE2208" s="19"/>
      <c r="AF2208" s="19"/>
      <c r="AG2208" s="19"/>
      <c r="AH2208" s="19"/>
      <c r="AI2208" s="19"/>
      <c r="AJ2208" s="19"/>
      <c r="AK2208" s="19"/>
      <c r="AL2208" s="19"/>
      <c r="AM2208" s="19"/>
      <c r="AN2208" s="19"/>
      <c r="AO2208" s="19"/>
      <c r="AP2208" s="19"/>
      <c r="AQ2208" s="19"/>
      <c r="AR2208" s="19"/>
      <c r="AS2208" s="19"/>
      <c r="AT2208" s="19"/>
      <c r="AU2208" s="19"/>
      <c r="AV2208" s="19"/>
      <c r="AW2208" s="19"/>
      <c r="AX2208" s="19"/>
      <c r="AY2208" s="19"/>
      <c r="AZ2208" s="19"/>
      <c r="BA2208" s="19"/>
      <c r="BB2208" s="19"/>
      <c r="BC2208" s="19"/>
      <c r="BD2208" s="19"/>
      <c r="BE2208" s="19"/>
      <c r="BF2208" s="19"/>
      <c r="BG2208" s="19"/>
    </row>
    <row r="2209">
      <c r="B2209" s="7" t="s">
        <v>729</v>
      </c>
      <c r="C2209" s="19"/>
      <c r="D2209" s="19"/>
      <c r="E2209" s="19"/>
      <c r="F2209" s="19"/>
      <c r="G2209" s="19"/>
      <c r="H2209" s="19"/>
      <c r="I2209" s="19"/>
      <c r="J2209" s="19"/>
      <c r="K2209" s="19"/>
      <c r="L2209" s="19"/>
      <c r="M2209" s="19"/>
      <c r="N2209" s="19"/>
      <c r="O2209" s="19"/>
      <c r="P2209" s="19"/>
      <c r="Q2209" s="19"/>
      <c r="R2209" s="19"/>
      <c r="S2209" s="19"/>
      <c r="T2209" s="19"/>
      <c r="U2209" s="19"/>
      <c r="V2209" s="19"/>
      <c r="W2209" s="19"/>
      <c r="X2209" s="19"/>
      <c r="Y2209" s="19"/>
      <c r="Z2209" s="19"/>
      <c r="AA2209" s="19"/>
      <c r="AB2209" s="19"/>
      <c r="AC2209" s="19"/>
      <c r="AD2209" s="19"/>
      <c r="AE2209" s="19"/>
      <c r="AF2209" s="19"/>
      <c r="AG2209" s="19"/>
      <c r="AH2209" s="19"/>
      <c r="AI2209" s="19"/>
      <c r="AJ2209" s="19"/>
      <c r="AK2209" s="19"/>
      <c r="AL2209" s="19"/>
      <c r="AM2209" s="19"/>
      <c r="AN2209" s="19"/>
      <c r="AO2209" s="19"/>
      <c r="AP2209" s="19"/>
      <c r="AQ2209" s="19"/>
      <c r="AR2209" s="19"/>
      <c r="AS2209" s="19"/>
      <c r="AT2209" s="19"/>
      <c r="AU2209" s="19"/>
      <c r="AV2209" s="19"/>
      <c r="AW2209" s="19"/>
      <c r="AX2209" s="19"/>
      <c r="AY2209" s="19"/>
      <c r="AZ2209" s="19"/>
      <c r="BA2209" s="19"/>
      <c r="BB2209" s="19"/>
      <c r="BC2209" s="19"/>
      <c r="BD2209" s="19"/>
      <c r="BE2209" s="19"/>
      <c r="BF2209" s="19"/>
      <c r="BG2209" s="19"/>
    </row>
    <row r="2210">
      <c r="B2210" s="26" t="s">
        <v>730</v>
      </c>
      <c r="C2210" s="19"/>
      <c r="D2210" s="19"/>
      <c r="E2210" s="19"/>
      <c r="F2210" s="19"/>
      <c r="G2210" s="19"/>
      <c r="H2210" s="19"/>
      <c r="I2210" s="19"/>
      <c r="J2210" s="19"/>
      <c r="K2210" s="19"/>
      <c r="L2210" s="19"/>
      <c r="M2210" s="19"/>
      <c r="N2210" s="19"/>
      <c r="O2210" s="19"/>
      <c r="P2210" s="19"/>
      <c r="Q2210" s="19"/>
      <c r="R2210" s="19"/>
      <c r="S2210" s="19"/>
      <c r="T2210" s="19"/>
      <c r="U2210" s="19"/>
      <c r="V2210" s="19"/>
      <c r="W2210" s="19"/>
      <c r="X2210" s="19"/>
      <c r="Y2210" s="19"/>
      <c r="Z2210" s="19"/>
      <c r="AA2210" s="19"/>
      <c r="AB2210" s="19"/>
      <c r="AC2210" s="19"/>
      <c r="AD2210" s="19"/>
      <c r="AE2210" s="19"/>
      <c r="AF2210" s="19"/>
      <c r="AG2210" s="19"/>
      <c r="AH2210" s="19"/>
      <c r="AI2210" s="19"/>
      <c r="AJ2210" s="19"/>
      <c r="AK2210" s="19"/>
      <c r="AL2210" s="19"/>
      <c r="AM2210" s="19"/>
      <c r="AN2210" s="19"/>
      <c r="AO2210" s="19"/>
      <c r="AP2210" s="19"/>
      <c r="AQ2210" s="19"/>
      <c r="AR2210" s="19"/>
      <c r="AS2210" s="19"/>
      <c r="AT2210" s="19"/>
      <c r="AU2210" s="19"/>
      <c r="AV2210" s="19"/>
      <c r="AW2210" s="19"/>
      <c r="AX2210" s="19"/>
      <c r="AY2210" s="19"/>
      <c r="AZ2210" s="19"/>
      <c r="BA2210" s="19"/>
      <c r="BB2210" s="19"/>
      <c r="BC2210" s="19"/>
      <c r="BD2210" s="19"/>
      <c r="BE2210" s="19"/>
      <c r="BF2210" s="19"/>
      <c r="BG2210" s="19"/>
    </row>
    <row r="2211">
      <c r="B2211" t="s">
        <v>721</v>
      </c>
      <c r="C2211" s="19" t="n">
        <v>0.242861905576036</v>
      </c>
      <c r="D2211" s="19" t="n">
        <v>0.170545239724501</v>
      </c>
      <c r="E2211" s="19" t="n">
        <v>0.300733234140423</v>
      </c>
      <c r="F2211" s="19"/>
      <c r="G2211" s="19" t="n">
        <v>0.137177209392301</v>
      </c>
      <c r="H2211" s="19" t="n">
        <v>0.21782159253124</v>
      </c>
      <c r="I2211" s="19" t="n">
        <v>0.250293634713915</v>
      </c>
      <c r="J2211" s="19" t="n">
        <v>0.279500978983878</v>
      </c>
      <c r="K2211" s="19" t="n">
        <v>0.237354861063405</v>
      </c>
      <c r="L2211" s="19" t="n">
        <v>0.308868805873054</v>
      </c>
      <c r="M2211" s="19"/>
      <c r="N2211" s="19" t="n">
        <v>0.237937407478483</v>
      </c>
      <c r="O2211" s="19" t="n">
        <v>0.403304651766671</v>
      </c>
      <c r="P2211" s="19" t="n">
        <v>0.222994819345219</v>
      </c>
      <c r="Q2211" s="19" t="n">
        <v>0.144047914957324</v>
      </c>
      <c r="R2211" s="19"/>
      <c r="S2211" s="19" t="n">
        <v>0.205761786714665</v>
      </c>
      <c r="T2211" s="19" t="n">
        <v>0.194055745694185</v>
      </c>
      <c r="U2211" s="19" t="n">
        <v>0.0547689347356148</v>
      </c>
      <c r="V2211" s="19" t="n">
        <v>0.332733746789392</v>
      </c>
      <c r="W2211" s="19" t="n">
        <v>0.221719888396737</v>
      </c>
      <c r="X2211" s="19" t="n">
        <v>0</v>
      </c>
      <c r="Y2211" s="19" t="n">
        <v>0.454893580096975</v>
      </c>
      <c r="Z2211" s="19" t="n">
        <v>0</v>
      </c>
      <c r="AA2211" s="19" t="n">
        <v>0.292475023364258</v>
      </c>
      <c r="AB2211" s="19" t="n">
        <v>0.377678781612965</v>
      </c>
      <c r="AC2211" s="19" t="n">
        <v>0.594960708288374</v>
      </c>
      <c r="AD2211" s="19" t="n">
        <v>0.318408057719363</v>
      </c>
      <c r="AE2211" s="19"/>
      <c r="AF2211" s="19" t="n">
        <v>0.272808831698737</v>
      </c>
      <c r="AG2211" s="19" t="n">
        <v>0.271861971814922</v>
      </c>
      <c r="AH2211" s="19" t="n">
        <v>0.156997941609964</v>
      </c>
      <c r="AI2211" s="19"/>
      <c r="AJ2211" s="19" t="n">
        <v>0.243819950470673</v>
      </c>
      <c r="AK2211" s="19" t="n">
        <v>0.328205202409023</v>
      </c>
      <c r="AL2211" s="19" t="n">
        <v>0.175117580705815</v>
      </c>
      <c r="AM2211" s="19" t="n">
        <v>0.652211039288609</v>
      </c>
      <c r="AN2211" s="19" t="n">
        <v>0.0587566988776044</v>
      </c>
      <c r="AO2211" s="19"/>
      <c r="AP2211" s="19" t="n">
        <v>0.287622964920077</v>
      </c>
      <c r="AQ2211" s="19" t="n">
        <v>0.281101751683197</v>
      </c>
      <c r="AR2211" s="19" t="n">
        <v>0.0994089375705367</v>
      </c>
      <c r="AS2211" s="19" t="n">
        <v>0.312990741377157</v>
      </c>
      <c r="AT2211" s="19" t="n">
        <v>0.0536046108671959</v>
      </c>
      <c r="AU2211" s="19"/>
      <c r="AV2211" s="19" t="n">
        <v>0.293245870931263</v>
      </c>
      <c r="AW2211" s="19" t="n">
        <v>0.30119376578835</v>
      </c>
      <c r="AX2211" s="19" t="n">
        <v>0.201316084670371</v>
      </c>
      <c r="AY2211" s="19" t="n">
        <v>0.251768175516099</v>
      </c>
      <c r="AZ2211" s="19" t="n">
        <v>0.10063661152738</v>
      </c>
      <c r="BA2211" s="19" t="n">
        <v>0.156264117260874</v>
      </c>
      <c r="BB2211" s="19"/>
      <c r="BC2211" s="19" t="n">
        <v>0.225868886351294</v>
      </c>
      <c r="BD2211" s="19" t="n">
        <v>0.20106033443471</v>
      </c>
      <c r="BE2211" s="19" t="n">
        <v>0.303312373115771</v>
      </c>
      <c r="BF2211" s="19" t="n">
        <v>0.0657104583844279</v>
      </c>
      <c r="BG2211" s="19" t="s">
        <v>697</v>
      </c>
    </row>
    <row r="2212">
      <c r="B2212" t="s">
        <v>689</v>
      </c>
      <c r="C2212" s="19" t="n">
        <v>0.122224992595717</v>
      </c>
      <c r="D2212" s="19" t="n">
        <v>0.167708961404031</v>
      </c>
      <c r="E2212" s="19" t="n">
        <v>0.0892607633529705</v>
      </c>
      <c r="F2212" s="19"/>
      <c r="G2212" s="19" t="n">
        <v>0.230626172639525</v>
      </c>
      <c r="H2212" s="19" t="n">
        <v>0.102736473989047</v>
      </c>
      <c r="I2212" s="19" t="n">
        <v>0.0975552098997415</v>
      </c>
      <c r="J2212" s="19" t="n">
        <v>0.154592095615638</v>
      </c>
      <c r="K2212" s="19" t="n">
        <v>0.116640687425113</v>
      </c>
      <c r="L2212" s="19" t="n">
        <v>0.0772462588122688</v>
      </c>
      <c r="M2212" s="19"/>
      <c r="N2212" s="19" t="n">
        <v>0.177267540247168</v>
      </c>
      <c r="O2212" s="19" t="n">
        <v>0.113828784747094</v>
      </c>
      <c r="P2212" s="19" t="n">
        <v>0.0640589970344705</v>
      </c>
      <c r="Q2212" s="19" t="n">
        <v>0.122924578709739</v>
      </c>
      <c r="R2212" s="19"/>
      <c r="S2212" s="19" t="n">
        <v>0.18273362899674</v>
      </c>
      <c r="T2212" s="19" t="n">
        <v>0.0542980172430035</v>
      </c>
      <c r="U2212" s="19" t="n">
        <v>0.26502702663187</v>
      </c>
      <c r="V2212" s="19" t="n">
        <v>0.0962679149050623</v>
      </c>
      <c r="W2212" s="19" t="n">
        <v>0</v>
      </c>
      <c r="X2212" s="19" t="n">
        <v>0</v>
      </c>
      <c r="Y2212" s="19" t="n">
        <v>0.0820052960348467</v>
      </c>
      <c r="Z2212" s="19" t="n">
        <v>0</v>
      </c>
      <c r="AA2212" s="19" t="n">
        <v>0.0988847195667042</v>
      </c>
      <c r="AB2212" s="19" t="n">
        <v>0.18494503058635</v>
      </c>
      <c r="AC2212" s="19" t="n">
        <v>0.283088676880305</v>
      </c>
      <c r="AD2212" s="19" t="n">
        <v>0.358799267161789</v>
      </c>
      <c r="AE2212" s="19"/>
      <c r="AF2212" s="19" t="n">
        <v>0.0946492751438624</v>
      </c>
      <c r="AG2212" s="19" t="n">
        <v>0.12280806349986</v>
      </c>
      <c r="AH2212" s="19" t="n">
        <v>0.0596561281198626</v>
      </c>
      <c r="AI2212" s="19"/>
      <c r="AJ2212" s="19" t="n">
        <v>0.13779046798906</v>
      </c>
      <c r="AK2212" s="19" t="n">
        <v>0.0564882609597211</v>
      </c>
      <c r="AL2212" s="19" t="n">
        <v>0.321716400749303</v>
      </c>
      <c r="AM2212" s="19" t="n">
        <v>0</v>
      </c>
      <c r="AN2212" s="19" t="n">
        <v>0.130288165014368</v>
      </c>
      <c r="AO2212" s="19"/>
      <c r="AP2212" s="19" t="n">
        <v>0.133319075116335</v>
      </c>
      <c r="AQ2212" s="19" t="n">
        <v>0.112069995688137</v>
      </c>
      <c r="AR2212" s="19" t="n">
        <v>0.101993979400091</v>
      </c>
      <c r="AS2212" s="19" t="n">
        <v>0.119112786003965</v>
      </c>
      <c r="AT2212" s="19" t="n">
        <v>0.243980083207639</v>
      </c>
      <c r="AU2212" s="19"/>
      <c r="AV2212" s="19" t="n">
        <v>0.137293995985156</v>
      </c>
      <c r="AW2212" s="19" t="n">
        <v>0.113363623763185</v>
      </c>
      <c r="AX2212" s="19" t="n">
        <v>0.0943903593564106</v>
      </c>
      <c r="AY2212" s="19" t="n">
        <v>0.0958464954040317</v>
      </c>
      <c r="AZ2212" s="19" t="n">
        <v>0.247334874302192</v>
      </c>
      <c r="BA2212" s="19" t="n">
        <v>0.119085432050738</v>
      </c>
      <c r="BB2212" s="19"/>
      <c r="BC2212" s="19" t="n">
        <v>0.0738060920096793</v>
      </c>
      <c r="BD2212" s="19" t="n">
        <v>0.119484062749486</v>
      </c>
      <c r="BE2212" s="19" t="n">
        <v>0.0751473201240737</v>
      </c>
      <c r="BF2212" s="19" t="n">
        <v>0.279011373864424</v>
      </c>
      <c r="BG2212" s="19" t="s">
        <v>697</v>
      </c>
    </row>
    <row r="2213">
      <c r="B2213" t="s">
        <v>690</v>
      </c>
      <c r="C2213" s="19" t="n">
        <v>0.293305600152248</v>
      </c>
      <c r="D2213" s="19" t="n">
        <v>0.3299429979334</v>
      </c>
      <c r="E2213" s="19" t="n">
        <v>0.256697069198575</v>
      </c>
      <c r="F2213" s="19"/>
      <c r="G2213" s="19" t="n">
        <v>0.168329287231144</v>
      </c>
      <c r="H2213" s="19" t="n">
        <v>0.273013181672488</v>
      </c>
      <c r="I2213" s="19" t="n">
        <v>0.41258232982384</v>
      </c>
      <c r="J2213" s="19" t="n">
        <v>0.215211859886556</v>
      </c>
      <c r="K2213" s="19" t="n">
        <v>0.255083871538265</v>
      </c>
      <c r="L2213" s="19" t="n">
        <v>0.373752250196053</v>
      </c>
      <c r="M2213" s="19"/>
      <c r="N2213" s="19" t="n">
        <v>0.296890069699096</v>
      </c>
      <c r="O2213" s="19" t="n">
        <v>0.320633405907821</v>
      </c>
      <c r="P2213" s="19" t="n">
        <v>0.218924284245339</v>
      </c>
      <c r="Q2213" s="19" t="n">
        <v>0.322324445119882</v>
      </c>
      <c r="R2213" s="19"/>
      <c r="S2213" s="19" t="n">
        <v>0.451295470741338</v>
      </c>
      <c r="T2213" s="19" t="n">
        <v>0.383483678083755</v>
      </c>
      <c r="U2213" s="19" t="n">
        <v>0.354181539126426</v>
      </c>
      <c r="V2213" s="19" t="n">
        <v>0.0925412524248155</v>
      </c>
      <c r="W2213" s="19" t="n">
        <v>0.778280111603263</v>
      </c>
      <c r="X2213" s="19" t="n">
        <v>0.398631096332396</v>
      </c>
      <c r="Y2213" s="19" t="n">
        <v>0.376818260782121</v>
      </c>
      <c r="Z2213" s="19" t="n">
        <v>0.311531752952979</v>
      </c>
      <c r="AA2213" s="19" t="n">
        <v>0.150192271159874</v>
      </c>
      <c r="AB2213" s="19" t="n">
        <v>0.105507265349958</v>
      </c>
      <c r="AC2213" s="19" t="n">
        <v>0</v>
      </c>
      <c r="AD2213" s="19" t="n">
        <v>0</v>
      </c>
      <c r="AE2213" s="19"/>
      <c r="AF2213" s="19" t="n">
        <v>0.360197303218516</v>
      </c>
      <c r="AG2213" s="19" t="n">
        <v>0.291399086564442</v>
      </c>
      <c r="AH2213" s="19" t="n">
        <v>0.270856267105705</v>
      </c>
      <c r="AI2213" s="19"/>
      <c r="AJ2213" s="19" t="n">
        <v>0.321397664238539</v>
      </c>
      <c r="AK2213" s="19" t="n">
        <v>0.306666559518675</v>
      </c>
      <c r="AL2213" s="19" t="n">
        <v>0.503166018544882</v>
      </c>
      <c r="AM2213" s="19" t="n">
        <v>0.347788960711391</v>
      </c>
      <c r="AN2213" s="19" t="n">
        <v>0.203683871540438</v>
      </c>
      <c r="AO2213" s="19"/>
      <c r="AP2213" s="19" t="n">
        <v>0.29846641314682</v>
      </c>
      <c r="AQ2213" s="19" t="n">
        <v>0.279160238607298</v>
      </c>
      <c r="AR2213" s="19" t="n">
        <v>0.401362470296057</v>
      </c>
      <c r="AS2213" s="19" t="n">
        <v>0.280530258621079</v>
      </c>
      <c r="AT2213" s="19" t="n">
        <v>0.427820992348779</v>
      </c>
      <c r="AU2213" s="19"/>
      <c r="AV2213" s="19" t="n">
        <v>0.293543190494684</v>
      </c>
      <c r="AW2213" s="19" t="n">
        <v>0.326117332932626</v>
      </c>
      <c r="AX2213" s="19" t="n">
        <v>0.389237022848986</v>
      </c>
      <c r="AY2213" s="19" t="n">
        <v>0.306525675827118</v>
      </c>
      <c r="AZ2213" s="19" t="n">
        <v>0.30211692621986</v>
      </c>
      <c r="BA2213" s="19" t="n">
        <v>0.117656406887083</v>
      </c>
      <c r="BB2213" s="19"/>
      <c r="BC2213" s="19" t="n">
        <v>0.283774821530438</v>
      </c>
      <c r="BD2213" s="19" t="n">
        <v>0.353031309284235</v>
      </c>
      <c r="BE2213" s="19" t="n">
        <v>0.337153642393183</v>
      </c>
      <c r="BF2213" s="19" t="n">
        <v>0.292433494870428</v>
      </c>
      <c r="BG2213" s="19" t="s">
        <v>697</v>
      </c>
    </row>
    <row r="2214">
      <c r="B2214" t="s">
        <v>691</v>
      </c>
      <c r="C2214" s="19" t="n">
        <v>0.138474510439579</v>
      </c>
      <c r="D2214" s="19" t="n">
        <v>0.142864655267605</v>
      </c>
      <c r="E2214" s="19" t="n">
        <v>0.1368749027586</v>
      </c>
      <c r="F2214" s="19"/>
      <c r="G2214" s="19" t="n">
        <v>0.289148494728345</v>
      </c>
      <c r="H2214" s="19" t="n">
        <v>0.101856835697192</v>
      </c>
      <c r="I2214" s="19" t="n">
        <v>0.115580259835324</v>
      </c>
      <c r="J2214" s="19" t="n">
        <v>0.0954558085749499</v>
      </c>
      <c r="K2214" s="19" t="n">
        <v>0.139491458807757</v>
      </c>
      <c r="L2214" s="19" t="n">
        <v>0.130014189992681</v>
      </c>
      <c r="M2214" s="19"/>
      <c r="N2214" s="19" t="n">
        <v>0.0833015024409021</v>
      </c>
      <c r="O2214" s="19" t="n">
        <v>0.0388470938721588</v>
      </c>
      <c r="P2214" s="19" t="n">
        <v>0.162660121387896</v>
      </c>
      <c r="Q2214" s="19" t="n">
        <v>0.240233500947966</v>
      </c>
      <c r="R2214" s="19"/>
      <c r="S2214" s="19" t="n">
        <v>0.0675039237762217</v>
      </c>
      <c r="T2214" s="19" t="n">
        <v>0.26961801968184</v>
      </c>
      <c r="U2214" s="19" t="n">
        <v>0</v>
      </c>
      <c r="V2214" s="19" t="n">
        <v>0.098331153196371</v>
      </c>
      <c r="W2214" s="19" t="n">
        <v>0</v>
      </c>
      <c r="X2214" s="19" t="n">
        <v>0.354746989221502</v>
      </c>
      <c r="Y2214" s="19" t="n">
        <v>0</v>
      </c>
      <c r="Z2214" s="19" t="n">
        <v>0.390478207823267</v>
      </c>
      <c r="AA2214" s="19" t="n">
        <v>0.195201698498557</v>
      </c>
      <c r="AB2214" s="19" t="n">
        <v>0</v>
      </c>
      <c r="AC2214" s="19" t="n">
        <v>0.121950614831322</v>
      </c>
      <c r="AD2214" s="19" t="n">
        <v>0</v>
      </c>
      <c r="AE2214" s="19"/>
      <c r="AF2214" s="19" t="n">
        <v>0.12860172079219</v>
      </c>
      <c r="AG2214" s="19" t="n">
        <v>0.100202026751353</v>
      </c>
      <c r="AH2214" s="19" t="n">
        <v>0.179190236136929</v>
      </c>
      <c r="AI2214" s="19"/>
      <c r="AJ2214" s="19" t="n">
        <v>0.127369895215208</v>
      </c>
      <c r="AK2214" s="19" t="n">
        <v>0.132439929243517</v>
      </c>
      <c r="AL2214" s="19" t="n">
        <v>0</v>
      </c>
      <c r="AM2214" s="19" t="n">
        <v>0</v>
      </c>
      <c r="AN2214" s="19" t="n">
        <v>0.179916531401694</v>
      </c>
      <c r="AO2214" s="19"/>
      <c r="AP2214" s="19" t="n">
        <v>0.178149737269668</v>
      </c>
      <c r="AQ2214" s="19" t="n">
        <v>0.106133991631937</v>
      </c>
      <c r="AR2214" s="19" t="n">
        <v>0.152270453196405</v>
      </c>
      <c r="AS2214" s="19" t="n">
        <v>0.0423676288759326</v>
      </c>
      <c r="AT2214" s="19" t="n">
        <v>0.0831201856943892</v>
      </c>
      <c r="AU2214" s="19"/>
      <c r="AV2214" s="19" t="n">
        <v>0.106173232836966</v>
      </c>
      <c r="AW2214" s="19" t="n">
        <v>0.259325277515839</v>
      </c>
      <c r="AX2214" s="19" t="n">
        <v>0</v>
      </c>
      <c r="AY2214" s="19" t="n">
        <v>0.0733146222551101</v>
      </c>
      <c r="AZ2214" s="19" t="n">
        <v>0.0586974820261751</v>
      </c>
      <c r="BA2214" s="19" t="n">
        <v>0.208984333419651</v>
      </c>
      <c r="BB2214" s="19"/>
      <c r="BC2214" s="19" t="n">
        <v>0.141158524675824</v>
      </c>
      <c r="BD2214" s="19" t="n">
        <v>0.101588910534328</v>
      </c>
      <c r="BE2214" s="19" t="n">
        <v>0.0698437780413999</v>
      </c>
      <c r="BF2214" s="19" t="n">
        <v>0.281573557540069</v>
      </c>
      <c r="BG2214" s="19" t="s">
        <v>697</v>
      </c>
    </row>
    <row r="2215">
      <c r="B2215" t="s">
        <v>692</v>
      </c>
      <c r="C2215" s="19" t="n">
        <v>0.0933688291991011</v>
      </c>
      <c r="D2215" s="19" t="n">
        <v>0.0826511153476883</v>
      </c>
      <c r="E2215" s="19" t="n">
        <v>0.102662251736533</v>
      </c>
      <c r="F2215" s="19"/>
      <c r="G2215" s="19" t="n">
        <v>0.174718836008685</v>
      </c>
      <c r="H2215" s="19" t="n">
        <v>0.0788746837393331</v>
      </c>
      <c r="I2215" s="19" t="n">
        <v>0.0385553536267292</v>
      </c>
      <c r="J2215" s="19" t="n">
        <v>0.15992092318683</v>
      </c>
      <c r="K2215" s="19" t="n">
        <v>0.192178626677563</v>
      </c>
      <c r="L2215" s="19" t="n">
        <v>0</v>
      </c>
      <c r="M2215" s="19"/>
      <c r="N2215" s="19" t="n">
        <v>0.0309708875312245</v>
      </c>
      <c r="O2215" s="19" t="n">
        <v>0.0810953277470429</v>
      </c>
      <c r="P2215" s="19" t="n">
        <v>0.215143581548534</v>
      </c>
      <c r="Q2215" s="19" t="n">
        <v>0.0694731377039009</v>
      </c>
      <c r="R2215" s="19"/>
      <c r="S2215" s="19" t="n">
        <v>0.0486743258292925</v>
      </c>
      <c r="T2215" s="19" t="n">
        <v>0</v>
      </c>
      <c r="U2215" s="19" t="n">
        <v>0.16369017098996</v>
      </c>
      <c r="V2215" s="19" t="n">
        <v>0.100813225399828</v>
      </c>
      <c r="W2215" s="19" t="n">
        <v>0</v>
      </c>
      <c r="X2215" s="19" t="n">
        <v>0.110385247437621</v>
      </c>
      <c r="Y2215" s="19" t="n">
        <v>0</v>
      </c>
      <c r="Z2215" s="19" t="n">
        <v>0.297990039223754</v>
      </c>
      <c r="AA2215" s="19" t="n">
        <v>0.213584938133468</v>
      </c>
      <c r="AB2215" s="19" t="n">
        <v>0</v>
      </c>
      <c r="AC2215" s="19" t="n">
        <v>0</v>
      </c>
      <c r="AD2215" s="19" t="n">
        <v>0.322792675118848</v>
      </c>
      <c r="AE2215" s="19"/>
      <c r="AF2215" s="19" t="n">
        <v>0.0404598343852968</v>
      </c>
      <c r="AG2215" s="19" t="n">
        <v>0.0968460856655927</v>
      </c>
      <c r="AH2215" s="19" t="n">
        <v>0.163196408495717</v>
      </c>
      <c r="AI2215" s="19"/>
      <c r="AJ2215" s="19" t="n">
        <v>0.0395111563184424</v>
      </c>
      <c r="AK2215" s="19" t="n">
        <v>0.126531930792987</v>
      </c>
      <c r="AL2215" s="19" t="n">
        <v>0</v>
      </c>
      <c r="AM2215" s="19" t="n">
        <v>0</v>
      </c>
      <c r="AN2215" s="19" t="n">
        <v>0.209249557457406</v>
      </c>
      <c r="AO2215" s="19"/>
      <c r="AP2215" s="19" t="n">
        <v>0.030246220868183</v>
      </c>
      <c r="AQ2215" s="19" t="n">
        <v>0.144678248629041</v>
      </c>
      <c r="AR2215" s="19" t="n">
        <v>0.12275272845457</v>
      </c>
      <c r="AS2215" s="19" t="n">
        <v>0.10505476033829</v>
      </c>
      <c r="AT2215" s="19" t="n">
        <v>0</v>
      </c>
      <c r="AU2215" s="19"/>
      <c r="AV2215" s="19" t="n">
        <v>0.116594451594731</v>
      </c>
      <c r="AW2215" s="19" t="n">
        <v>0</v>
      </c>
      <c r="AX2215" s="19" t="n">
        <v>0.193885803713564</v>
      </c>
      <c r="AY2215" s="19" t="n">
        <v>0.120577684823256</v>
      </c>
      <c r="AZ2215" s="19" t="n">
        <v>0.15599966810836</v>
      </c>
      <c r="BA2215" s="19" t="n">
        <v>0</v>
      </c>
      <c r="BB2215" s="19"/>
      <c r="BC2215" s="19" t="n">
        <v>0.179426347810915</v>
      </c>
      <c r="BD2215" s="19" t="n">
        <v>0.122775858738444</v>
      </c>
      <c r="BE2215" s="19" t="n">
        <v>0.0510340545707491</v>
      </c>
      <c r="BF2215" s="19" t="n">
        <v>0</v>
      </c>
      <c r="BG2215" s="19" t="s">
        <v>697</v>
      </c>
    </row>
    <row r="2216">
      <c r="B2216" t="s">
        <v>598</v>
      </c>
      <c r="C2216" s="19" t="n">
        <v>0.0154203067239978</v>
      </c>
      <c r="D2216" s="19" t="n">
        <v>0.0360094967633737</v>
      </c>
      <c r="E2216" s="19" t="n">
        <v>0</v>
      </c>
      <c r="F2216" s="19"/>
      <c r="G2216" s="19" t="n">
        <v>0</v>
      </c>
      <c r="H2216" s="19" t="n">
        <v>0.0352734863479939</v>
      </c>
      <c r="I2216" s="19" t="n">
        <v>0</v>
      </c>
      <c r="J2216" s="19" t="n">
        <v>0</v>
      </c>
      <c r="K2216" s="19" t="n">
        <v>0</v>
      </c>
      <c r="L2216" s="19" t="n">
        <v>0.0345233362819708</v>
      </c>
      <c r="M2216" s="19"/>
      <c r="N2216" s="19" t="n">
        <v>0</v>
      </c>
      <c r="O2216" s="19" t="n">
        <v>0</v>
      </c>
      <c r="P2216" s="19" t="n">
        <v>0</v>
      </c>
      <c r="Q2216" s="19" t="n">
        <v>0.0502950421654311</v>
      </c>
      <c r="R2216" s="19"/>
      <c r="S2216" s="19" t="n">
        <v>0</v>
      </c>
      <c r="T2216" s="19" t="n">
        <v>0</v>
      </c>
      <c r="U2216" s="19" t="n">
        <v>0.0776865743908849</v>
      </c>
      <c r="V2216" s="19" t="n">
        <v>0.086402781158916</v>
      </c>
      <c r="W2216" s="19" t="n">
        <v>0</v>
      </c>
      <c r="X2216" s="19" t="n">
        <v>0</v>
      </c>
      <c r="Y2216" s="19" t="n">
        <v>0</v>
      </c>
      <c r="Z2216" s="19" t="n">
        <v>0</v>
      </c>
      <c r="AA2216" s="19" t="n">
        <v>0</v>
      </c>
      <c r="AB2216" s="19" t="n">
        <v>0</v>
      </c>
      <c r="AC2216" s="19" t="n">
        <v>0</v>
      </c>
      <c r="AD2216" s="19" t="n">
        <v>0</v>
      </c>
      <c r="AE2216" s="19"/>
      <c r="AF2216" s="19" t="n">
        <v>0.0208821889709089</v>
      </c>
      <c r="AG2216" s="19" t="n">
        <v>0</v>
      </c>
      <c r="AH2216" s="19" t="n">
        <v>0.0518930318650285</v>
      </c>
      <c r="AI2216" s="19"/>
      <c r="AJ2216" s="19" t="n">
        <v>0.0203925558578329</v>
      </c>
      <c r="AK2216" s="19" t="n">
        <v>0</v>
      </c>
      <c r="AL2216" s="19" t="n">
        <v>0</v>
      </c>
      <c r="AM2216" s="19" t="n">
        <v>0</v>
      </c>
      <c r="AN2216" s="19" t="n">
        <v>0.0665369664257365</v>
      </c>
      <c r="AO2216" s="19"/>
      <c r="AP2216" s="19" t="n">
        <v>0</v>
      </c>
      <c r="AQ2216" s="19" t="n">
        <v>0</v>
      </c>
      <c r="AR2216" s="19" t="n">
        <v>0</v>
      </c>
      <c r="AS2216" s="19" t="n">
        <v>0</v>
      </c>
      <c r="AT2216" s="19" t="n">
        <v>0.0836757072549666</v>
      </c>
      <c r="AU2216" s="19"/>
      <c r="AV2216" s="19" t="n">
        <v>0</v>
      </c>
      <c r="AW2216" s="19" t="n">
        <v>0</v>
      </c>
      <c r="AX2216" s="19" t="n">
        <v>0</v>
      </c>
      <c r="AY2216" s="19" t="n">
        <v>0</v>
      </c>
      <c r="AZ2216" s="19" t="n">
        <v>0.0590897780315887</v>
      </c>
      <c r="BA2216" s="19" t="n">
        <v>0</v>
      </c>
      <c r="BB2216" s="19"/>
      <c r="BC2216" s="19" t="n">
        <v>0</v>
      </c>
      <c r="BD2216" s="19" t="n">
        <v>0.0359886998559756</v>
      </c>
      <c r="BE2216" s="19" t="n">
        <v>0</v>
      </c>
      <c r="BF2216" s="19" t="n">
        <v>0</v>
      </c>
      <c r="BG2216" s="19" t="s">
        <v>697</v>
      </c>
    </row>
    <row r="2217">
      <c r="B2217" t="s">
        <v>722</v>
      </c>
      <c r="C2217" s="19" t="n">
        <v>0.00798290888739985</v>
      </c>
      <c r="D2217" s="19" t="n">
        <v>0</v>
      </c>
      <c r="E2217" s="19" t="n">
        <v>0.0141360947502751</v>
      </c>
      <c r="F2217" s="19"/>
      <c r="G2217" s="19" t="n">
        <v>0</v>
      </c>
      <c r="H2217" s="19" t="n">
        <v>0</v>
      </c>
      <c r="I2217" s="19" t="n">
        <v>0.0485808154364181</v>
      </c>
      <c r="J2217" s="19" t="n">
        <v>0</v>
      </c>
      <c r="K2217" s="19" t="n">
        <v>0</v>
      </c>
      <c r="L2217" s="19" t="n">
        <v>0</v>
      </c>
      <c r="M2217" s="19"/>
      <c r="N2217" s="19" t="n">
        <v>0.0311524850757685</v>
      </c>
      <c r="O2217" s="19" t="n">
        <v>0</v>
      </c>
      <c r="P2217" s="19" t="n">
        <v>0</v>
      </c>
      <c r="Q2217" s="19" t="n">
        <v>0</v>
      </c>
      <c r="R2217" s="19"/>
      <c r="S2217" s="19" t="n">
        <v>0</v>
      </c>
      <c r="T2217" s="19" t="n">
        <v>0</v>
      </c>
      <c r="U2217" s="19" t="n">
        <v>0.084645754125244</v>
      </c>
      <c r="V2217" s="19" t="n">
        <v>0</v>
      </c>
      <c r="W2217" s="19" t="n">
        <v>0</v>
      </c>
      <c r="X2217" s="19" t="n">
        <v>0</v>
      </c>
      <c r="Y2217" s="19" t="n">
        <v>0</v>
      </c>
      <c r="Z2217" s="19" t="n">
        <v>0</v>
      </c>
      <c r="AA2217" s="19" t="n">
        <v>0</v>
      </c>
      <c r="AB2217" s="19" t="n">
        <v>0</v>
      </c>
      <c r="AC2217" s="19" t="n">
        <v>0</v>
      </c>
      <c r="AD2217" s="19" t="n">
        <v>0</v>
      </c>
      <c r="AE2217" s="19"/>
      <c r="AF2217" s="19" t="n">
        <v>0</v>
      </c>
      <c r="AG2217" s="19" t="n">
        <v>0.0198540818522253</v>
      </c>
      <c r="AH2217" s="19" t="n">
        <v>0</v>
      </c>
      <c r="AI2217" s="19"/>
      <c r="AJ2217" s="19" t="n">
        <v>0.0222193253166529</v>
      </c>
      <c r="AK2217" s="19" t="n">
        <v>0</v>
      </c>
      <c r="AL2217" s="19" t="n">
        <v>0</v>
      </c>
      <c r="AM2217" s="19" t="n">
        <v>0</v>
      </c>
      <c r="AN2217" s="19" t="n">
        <v>0</v>
      </c>
      <c r="AO2217" s="19"/>
      <c r="AP2217" s="19" t="n">
        <v>0</v>
      </c>
      <c r="AQ2217" s="19" t="n">
        <v>0</v>
      </c>
      <c r="AR2217" s="19" t="n">
        <v>0</v>
      </c>
      <c r="AS2217" s="19" t="n">
        <v>0.0534149172786619</v>
      </c>
      <c r="AT2217" s="19" t="n">
        <v>0</v>
      </c>
      <c r="AU2217" s="19"/>
      <c r="AV2217" s="19" t="n">
        <v>0</v>
      </c>
      <c r="AW2217" s="19" t="n">
        <v>0</v>
      </c>
      <c r="AX2217" s="19" t="n">
        <v>0</v>
      </c>
      <c r="AY2217" s="19" t="n">
        <v>0.0429813859217901</v>
      </c>
      <c r="AZ2217" s="19" t="n">
        <v>0</v>
      </c>
      <c r="BA2217" s="19" t="n">
        <v>0</v>
      </c>
      <c r="BB2217" s="19"/>
      <c r="BC2217" s="19" t="n">
        <v>0</v>
      </c>
      <c r="BD2217" s="19" t="n">
        <v>0.035495998637993</v>
      </c>
      <c r="BE2217" s="19" t="n">
        <v>0</v>
      </c>
      <c r="BF2217" s="19" t="n">
        <v>0</v>
      </c>
      <c r="BG2217" s="19" t="s">
        <v>697</v>
      </c>
    </row>
    <row r="2218">
      <c r="B2218" t="s">
        <v>100</v>
      </c>
      <c r="C2218" s="19" t="n">
        <v>0.0863609464259217</v>
      </c>
      <c r="D2218" s="19" t="n">
        <v>0.0702775335594015</v>
      </c>
      <c r="E2218" s="19" t="n">
        <v>0.0996356840626243</v>
      </c>
      <c r="F2218" s="19"/>
      <c r="G2218" s="19" t="n">
        <v>0</v>
      </c>
      <c r="H2218" s="19" t="n">
        <v>0.190423746022707</v>
      </c>
      <c r="I2218" s="19" t="n">
        <v>0.0368523966640323</v>
      </c>
      <c r="J2218" s="19" t="n">
        <v>0.0953183337521477</v>
      </c>
      <c r="K2218" s="19" t="n">
        <v>0.0592504944878967</v>
      </c>
      <c r="L2218" s="19" t="n">
        <v>0.0755951588439722</v>
      </c>
      <c r="M2218" s="19"/>
      <c r="N2218" s="19" t="n">
        <v>0.142480107527358</v>
      </c>
      <c r="O2218" s="19" t="n">
        <v>0.0422907359592118</v>
      </c>
      <c r="P2218" s="19" t="n">
        <v>0.116218196438541</v>
      </c>
      <c r="Q2218" s="19" t="n">
        <v>0.0507013803957577</v>
      </c>
      <c r="R2218" s="19"/>
      <c r="S2218" s="19" t="n">
        <v>0.0440308639417425</v>
      </c>
      <c r="T2218" s="19" t="n">
        <v>0.0985445392972162</v>
      </c>
      <c r="U2218" s="19" t="n">
        <v>0</v>
      </c>
      <c r="V2218" s="19" t="n">
        <v>0.192909926125615</v>
      </c>
      <c r="W2218" s="19" t="n">
        <v>0</v>
      </c>
      <c r="X2218" s="19" t="n">
        <v>0.13623666700848</v>
      </c>
      <c r="Y2218" s="19" t="n">
        <v>0.0862828630860568</v>
      </c>
      <c r="Z2218" s="19" t="n">
        <v>0</v>
      </c>
      <c r="AA2218" s="19" t="n">
        <v>0.0496613492771379</v>
      </c>
      <c r="AB2218" s="19" t="n">
        <v>0.331868922450727</v>
      </c>
      <c r="AC2218" s="19" t="n">
        <v>0</v>
      </c>
      <c r="AD2218" s="19" t="n">
        <v>0</v>
      </c>
      <c r="AE2218" s="19"/>
      <c r="AF2218" s="19" t="n">
        <v>0.0824008457904895</v>
      </c>
      <c r="AG2218" s="19" t="n">
        <v>0.0970286838516048</v>
      </c>
      <c r="AH2218" s="19" t="n">
        <v>0.118209986666793</v>
      </c>
      <c r="AI2218" s="19"/>
      <c r="AJ2218" s="19" t="n">
        <v>0.0874989845935919</v>
      </c>
      <c r="AK2218" s="19" t="n">
        <v>0.0496681170760767</v>
      </c>
      <c r="AL2218" s="19" t="n">
        <v>0</v>
      </c>
      <c r="AM2218" s="19" t="n">
        <v>0</v>
      </c>
      <c r="AN2218" s="19" t="n">
        <v>0.151568209282752</v>
      </c>
      <c r="AO2218" s="19"/>
      <c r="AP2218" s="19" t="n">
        <v>0.0721955886789169</v>
      </c>
      <c r="AQ2218" s="19" t="n">
        <v>0.0768557737603898</v>
      </c>
      <c r="AR2218" s="19" t="n">
        <v>0.12221143108234</v>
      </c>
      <c r="AS2218" s="19" t="n">
        <v>0.0865289075049146</v>
      </c>
      <c r="AT2218" s="19" t="n">
        <v>0.10779842062703</v>
      </c>
      <c r="AU2218" s="19"/>
      <c r="AV2218" s="19" t="n">
        <v>0.0531492581571999</v>
      </c>
      <c r="AW2218" s="19" t="n">
        <v>0</v>
      </c>
      <c r="AX2218" s="19" t="n">
        <v>0.121170729410668</v>
      </c>
      <c r="AY2218" s="19" t="n">
        <v>0.108985960252595</v>
      </c>
      <c r="AZ2218" s="19" t="n">
        <v>0.0761246597844436</v>
      </c>
      <c r="BA2218" s="19" t="n">
        <v>0.398009710381653</v>
      </c>
      <c r="BB2218" s="19"/>
      <c r="BC2218" s="19" t="n">
        <v>0.0959653276218491</v>
      </c>
      <c r="BD2218" s="19" t="n">
        <v>0.0305748257648274</v>
      </c>
      <c r="BE2218" s="19" t="n">
        <v>0.163508831754823</v>
      </c>
      <c r="BF2218" s="19" t="n">
        <v>0.0812711153406517</v>
      </c>
      <c r="BG2218" s="19" t="s">
        <v>697</v>
      </c>
    </row>
    <row r="2219">
      <c r="C2219" s="19"/>
      <c r="D2219" s="19"/>
      <c r="E2219" s="19"/>
      <c r="F2219" s="19"/>
      <c r="G2219" s="19"/>
      <c r="H2219" s="19"/>
      <c r="I2219" s="19"/>
      <c r="J2219" s="19"/>
      <c r="K2219" s="19"/>
      <c r="L2219" s="19"/>
      <c r="M2219" s="19"/>
      <c r="N2219" s="19"/>
      <c r="O2219" s="19"/>
      <c r="P2219" s="19"/>
      <c r="Q2219" s="19"/>
      <c r="R2219" s="19"/>
      <c r="S2219" s="19"/>
      <c r="T2219" s="19"/>
      <c r="U2219" s="19"/>
      <c r="V2219" s="19"/>
      <c r="W2219" s="19"/>
      <c r="X2219" s="19"/>
      <c r="Y2219" s="19"/>
      <c r="Z2219" s="19"/>
      <c r="AA2219" s="19"/>
      <c r="AB2219" s="19"/>
      <c r="AC2219" s="19"/>
      <c r="AD2219" s="19"/>
      <c r="AE2219" s="19"/>
      <c r="AF2219" s="19"/>
      <c r="AG2219" s="19"/>
      <c r="AH2219" s="19"/>
      <c r="AI2219" s="19"/>
      <c r="AJ2219" s="19"/>
      <c r="AK2219" s="19"/>
      <c r="AL2219" s="19"/>
      <c r="AM2219" s="19"/>
      <c r="AN2219" s="19"/>
      <c r="AO2219" s="19"/>
      <c r="AP2219" s="19"/>
      <c r="AQ2219" s="19"/>
      <c r="AR2219" s="19"/>
      <c r="AS2219" s="19"/>
      <c r="AT2219" s="19"/>
      <c r="AU2219" s="19"/>
      <c r="AV2219" s="19"/>
      <c r="AW2219" s="19"/>
      <c r="AX2219" s="19"/>
      <c r="AY2219" s="19"/>
      <c r="AZ2219" s="19"/>
      <c r="BA2219" s="19"/>
      <c r="BB2219" s="19"/>
      <c r="BC2219" s="19"/>
      <c r="BD2219" s="19"/>
      <c r="BE2219" s="19"/>
      <c r="BF2219" s="19"/>
      <c r="BG2219" s="19"/>
    </row>
    <row r="2220">
      <c r="B2220" s="7" t="s">
        <v>727</v>
      </c>
      <c r="C2220" s="19"/>
      <c r="D2220" s="19"/>
      <c r="E2220" s="19"/>
      <c r="F2220" s="19"/>
      <c r="G2220" s="19"/>
      <c r="H2220" s="19"/>
      <c r="I2220" s="19"/>
      <c r="J2220" s="19"/>
      <c r="K2220" s="19"/>
      <c r="L2220" s="19"/>
      <c r="M2220" s="19"/>
      <c r="N2220" s="19"/>
      <c r="O2220" s="19"/>
      <c r="P2220" s="19"/>
      <c r="Q2220" s="19"/>
      <c r="R2220" s="19"/>
      <c r="S2220" s="19"/>
      <c r="T2220" s="19"/>
      <c r="U2220" s="19"/>
      <c r="V2220" s="19"/>
      <c r="W2220" s="19"/>
      <c r="X2220" s="19"/>
      <c r="Y2220" s="19"/>
      <c r="Z2220" s="19"/>
      <c r="AA2220" s="19"/>
      <c r="AB2220" s="19"/>
      <c r="AC2220" s="19"/>
      <c r="AD2220" s="19"/>
      <c r="AE2220" s="19"/>
      <c r="AF2220" s="19"/>
      <c r="AG2220" s="19"/>
      <c r="AH2220" s="19"/>
      <c r="AI2220" s="19"/>
      <c r="AJ2220" s="19"/>
      <c r="AK2220" s="19"/>
      <c r="AL2220" s="19"/>
      <c r="AM2220" s="19"/>
      <c r="AN2220" s="19"/>
      <c r="AO2220" s="19"/>
      <c r="AP2220" s="19"/>
      <c r="AQ2220" s="19"/>
      <c r="AR2220" s="19"/>
      <c r="AS2220" s="19"/>
      <c r="AT2220" s="19"/>
      <c r="AU2220" s="19"/>
      <c r="AV2220" s="19"/>
      <c r="AW2220" s="19"/>
      <c r="AX2220" s="19"/>
      <c r="AY2220" s="19"/>
      <c r="AZ2220" s="19"/>
      <c r="BA2220" s="19"/>
      <c r="BB2220" s="19"/>
      <c r="BC2220" s="19"/>
      <c r="BD2220" s="19"/>
      <c r="BE2220" s="19"/>
      <c r="BF2220" s="19"/>
      <c r="BG2220" s="19"/>
    </row>
    <row r="2221">
      <c r="B2221" s="26" t="s">
        <v>730</v>
      </c>
      <c r="C2221" s="19"/>
      <c r="D2221" s="19"/>
      <c r="E2221" s="19"/>
      <c r="F2221" s="19"/>
      <c r="G2221" s="19"/>
      <c r="H2221" s="19"/>
      <c r="I2221" s="19"/>
      <c r="J2221" s="19"/>
      <c r="K2221" s="19"/>
      <c r="L2221" s="19"/>
      <c r="M2221" s="19"/>
      <c r="N2221" s="19"/>
      <c r="O2221" s="19"/>
      <c r="P2221" s="19"/>
      <c r="Q2221" s="19"/>
      <c r="R2221" s="19"/>
      <c r="S2221" s="19"/>
      <c r="T2221" s="19"/>
      <c r="U2221" s="19"/>
      <c r="V2221" s="19"/>
      <c r="W2221" s="19"/>
      <c r="X2221" s="19"/>
      <c r="Y2221" s="19"/>
      <c r="Z2221" s="19"/>
      <c r="AA2221" s="19"/>
      <c r="AB2221" s="19"/>
      <c r="AC2221" s="19"/>
      <c r="AD2221" s="19"/>
      <c r="AE2221" s="19"/>
      <c r="AF2221" s="19"/>
      <c r="AG2221" s="19"/>
      <c r="AH2221" s="19"/>
      <c r="AI2221" s="19"/>
      <c r="AJ2221" s="19"/>
      <c r="AK2221" s="19"/>
      <c r="AL2221" s="19"/>
      <c r="AM2221" s="19"/>
      <c r="AN2221" s="19"/>
      <c r="AO2221" s="19"/>
      <c r="AP2221" s="19"/>
      <c r="AQ2221" s="19"/>
      <c r="AR2221" s="19"/>
      <c r="AS2221" s="19"/>
      <c r="AT2221" s="19"/>
      <c r="AU2221" s="19"/>
      <c r="AV2221" s="19"/>
      <c r="AW2221" s="19"/>
      <c r="AX2221" s="19"/>
      <c r="AY2221" s="19"/>
      <c r="AZ2221" s="19"/>
      <c r="BA2221" s="19"/>
      <c r="BB2221" s="19"/>
      <c r="BC2221" s="19"/>
      <c r="BD2221" s="19"/>
      <c r="BE2221" s="19"/>
      <c r="BF2221" s="19"/>
      <c r="BG2221" s="19"/>
    </row>
    <row r="2222">
      <c r="B2222" t="s">
        <v>725</v>
      </c>
      <c r="C2222" s="19" t="n">
        <v>0.0959916112673932</v>
      </c>
      <c r="D2222" s="19" t="n">
        <v>0.0615789126125757</v>
      </c>
      <c r="E2222" s="19" t="n">
        <v>0.11079642956609</v>
      </c>
      <c r="F2222" s="19"/>
      <c r="G2222" s="19" t="n">
        <v>0.053623323386277</v>
      </c>
      <c r="H2222" s="19" t="n">
        <v>0.0919322104464365</v>
      </c>
      <c r="I2222" s="19" t="n">
        <v>0.172521329766581</v>
      </c>
      <c r="J2222" s="19" t="n">
        <v>0.163033659810088</v>
      </c>
      <c r="K2222" s="19" t="n">
        <v>0.0765434064595358</v>
      </c>
      <c r="L2222" s="19" t="n">
        <v>0.0347475748093201</v>
      </c>
      <c r="M2222" s="19"/>
      <c r="N2222" s="19" t="n">
        <v>0.104623395972322</v>
      </c>
      <c r="O2222" s="19" t="n">
        <v>0.0819965245159513</v>
      </c>
      <c r="P2222" s="19" t="n">
        <v>0.128510049640021</v>
      </c>
      <c r="Q2222" s="19" t="n">
        <v>0.0762714861451872</v>
      </c>
      <c r="R2222" s="19"/>
      <c r="S2222" s="19" t="n">
        <v>0.0498355084678625</v>
      </c>
      <c r="T2222" s="19" t="n">
        <v>0.121077875452929</v>
      </c>
      <c r="U2222" s="19" t="n">
        <v>0.0826734820818619</v>
      </c>
      <c r="V2222" s="19" t="n">
        <v>0.334978523820375</v>
      </c>
      <c r="W2222" s="19" t="n">
        <v>0</v>
      </c>
      <c r="X2222" s="19" t="n">
        <v>0.136538157685199</v>
      </c>
      <c r="Y2222" s="19" t="n">
        <v>0.0950883067644711</v>
      </c>
      <c r="Z2222" s="19" t="n">
        <v>0</v>
      </c>
      <c r="AA2222" s="19" t="n">
        <v>0.0479148235850039</v>
      </c>
      <c r="AB2222" s="19" t="n">
        <v>0.105507265349958</v>
      </c>
      <c r="AC2222" s="19" t="n">
        <v>0</v>
      </c>
      <c r="AD2222" s="19" t="n">
        <v>0</v>
      </c>
      <c r="AE2222" s="19"/>
      <c r="AF2222" s="19" t="n">
        <v>0.120224786629177</v>
      </c>
      <c r="AG2222" s="19" t="n">
        <v>0.108222516665948</v>
      </c>
      <c r="AH2222" s="19" t="n">
        <v>0.0660150325565579</v>
      </c>
      <c r="AI2222" s="19"/>
      <c r="AJ2222" s="19" t="n">
        <v>0.100607396763609</v>
      </c>
      <c r="AK2222" s="19" t="n">
        <v>0.149576409086092</v>
      </c>
      <c r="AL2222" s="19" t="n">
        <v>0</v>
      </c>
      <c r="AM2222" s="19" t="n">
        <v>0</v>
      </c>
      <c r="AN2222" s="19" t="n">
        <v>0</v>
      </c>
      <c r="AO2222" s="19"/>
      <c r="AP2222" s="19" t="n">
        <v>0.128087114181723</v>
      </c>
      <c r="AQ2222" s="19" t="n">
        <v>0.136290218291517</v>
      </c>
      <c r="AR2222" s="19" t="n">
        <v>0.12275272845457</v>
      </c>
      <c r="AS2222" s="19" t="n">
        <v>0.0460094616774557</v>
      </c>
      <c r="AT2222" s="19" t="n">
        <v>0.0805509592695627</v>
      </c>
      <c r="AU2222" s="19"/>
      <c r="AV2222" s="19" t="n">
        <v>0.17062125674323</v>
      </c>
      <c r="AW2222" s="19" t="n">
        <v>0.0891227918941611</v>
      </c>
      <c r="AX2222" s="19" t="n">
        <v>0</v>
      </c>
      <c r="AY2222" s="19" t="n">
        <v>0.0370224373482747</v>
      </c>
      <c r="AZ2222" s="19" t="n">
        <v>0.133046869614837</v>
      </c>
      <c r="BA2222" s="19" t="n">
        <v>0.156264117260874</v>
      </c>
      <c r="BB2222" s="19"/>
      <c r="BC2222" s="19" t="n">
        <v>0.0699432183350793</v>
      </c>
      <c r="BD2222" s="19" t="n">
        <v>0.111731332014399</v>
      </c>
      <c r="BE2222" s="19" t="n">
        <v>0.127847776555258</v>
      </c>
      <c r="BF2222" s="19" t="n">
        <v>0.0673969199151424</v>
      </c>
      <c r="BG2222" s="19" t="s">
        <v>697</v>
      </c>
    </row>
    <row r="2223">
      <c r="B2223" t="s">
        <v>689</v>
      </c>
      <c r="C2223" s="19" t="n">
        <v>0.0393982215664792</v>
      </c>
      <c r="D2223" s="19" t="n">
        <v>0.0160581243765835</v>
      </c>
      <c r="E2223" s="19" t="n">
        <v>0.0575892069650689</v>
      </c>
      <c r="F2223" s="19"/>
      <c r="G2223" s="19" t="n">
        <v>0</v>
      </c>
      <c r="H2223" s="19" t="n">
        <v>0.0657027747421563</v>
      </c>
      <c r="I2223" s="19" t="n">
        <v>0.0985618975568267</v>
      </c>
      <c r="J2223" s="19" t="n">
        <v>0</v>
      </c>
      <c r="K2223" s="19" t="n">
        <v>0</v>
      </c>
      <c r="L2223" s="19" t="n">
        <v>0.0382921230980341</v>
      </c>
      <c r="M2223" s="19"/>
      <c r="N2223" s="19" t="n">
        <v>0.0311524850757685</v>
      </c>
      <c r="O2223" s="19" t="n">
        <v>0.0732093761971744</v>
      </c>
      <c r="P2223" s="19" t="n">
        <v>0.0321389954004115</v>
      </c>
      <c r="Q2223" s="19" t="n">
        <v>0.0267430821461593</v>
      </c>
      <c r="R2223" s="19"/>
      <c r="S2223" s="19" t="n">
        <v>0.109716406712365</v>
      </c>
      <c r="T2223" s="19" t="n">
        <v>0</v>
      </c>
      <c r="U2223" s="19" t="n">
        <v>0.084645754125244</v>
      </c>
      <c r="V2223" s="19" t="n">
        <v>0</v>
      </c>
      <c r="W2223" s="19" t="n">
        <v>0</v>
      </c>
      <c r="X2223" s="19" t="n">
        <v>0</v>
      </c>
      <c r="Y2223" s="19" t="n">
        <v>0</v>
      </c>
      <c r="Z2223" s="19" t="n">
        <v>0.325091479227116</v>
      </c>
      <c r="AA2223" s="19" t="n">
        <v>0</v>
      </c>
      <c r="AB2223" s="19" t="n">
        <v>0</v>
      </c>
      <c r="AC2223" s="19" t="n">
        <v>0</v>
      </c>
      <c r="AD2223" s="19" t="n">
        <v>0</v>
      </c>
      <c r="AE2223" s="19"/>
      <c r="AF2223" s="19" t="n">
        <v>0.0231618214444714</v>
      </c>
      <c r="AG2223" s="19" t="n">
        <v>0.0573829195070999</v>
      </c>
      <c r="AH2223" s="19" t="n">
        <v>0.0525702943149085</v>
      </c>
      <c r="AI2223" s="19"/>
      <c r="AJ2223" s="19" t="n">
        <v>0.0448380621853568</v>
      </c>
      <c r="AK2223" s="19" t="n">
        <v>0.0585601391208022</v>
      </c>
      <c r="AL2223" s="19" t="n">
        <v>0</v>
      </c>
      <c r="AM2223" s="19" t="n">
        <v>0</v>
      </c>
      <c r="AN2223" s="19" t="n">
        <v>0.0674053486972963</v>
      </c>
      <c r="AO2223" s="19"/>
      <c r="AP2223" s="19" t="n">
        <v>0.0367168085559937</v>
      </c>
      <c r="AQ2223" s="19" t="n">
        <v>0.0464551553612674</v>
      </c>
      <c r="AR2223" s="19" t="n">
        <v>0</v>
      </c>
      <c r="AS2223" s="19" t="n">
        <v>0.108278060012808</v>
      </c>
      <c r="AT2223" s="19" t="n">
        <v>0</v>
      </c>
      <c r="AU2223" s="19"/>
      <c r="AV2223" s="19" t="n">
        <v>0.0581570496349758</v>
      </c>
      <c r="AW2223" s="19" t="n">
        <v>0.0401183756451293</v>
      </c>
      <c r="AX2223" s="19" t="n">
        <v>0</v>
      </c>
      <c r="AY2223" s="19" t="n">
        <v>0.0871281155410941</v>
      </c>
      <c r="AZ2223" s="19" t="n">
        <v>0</v>
      </c>
      <c r="BA2223" s="19" t="n">
        <v>0</v>
      </c>
      <c r="BB2223" s="19"/>
      <c r="BC2223" s="19" t="n">
        <v>0.0351885442928515</v>
      </c>
      <c r="BD2223" s="19" t="n">
        <v>0.0716300684912704</v>
      </c>
      <c r="BE2223" s="19" t="n">
        <v>0.0517012604891291</v>
      </c>
      <c r="BF2223" s="19" t="n">
        <v>0</v>
      </c>
      <c r="BG2223" s="19" t="s">
        <v>697</v>
      </c>
    </row>
    <row r="2224">
      <c r="B2224" t="s">
        <v>690</v>
      </c>
      <c r="C2224" s="19" t="n">
        <v>0.118292306706763</v>
      </c>
      <c r="D2224" s="19" t="n">
        <v>0.111042152293763</v>
      </c>
      <c r="E2224" s="19" t="n">
        <v>0.125267538946475</v>
      </c>
      <c r="F2224" s="19"/>
      <c r="G2224" s="19" t="n">
        <v>0.312098213572983</v>
      </c>
      <c r="H2224" s="19" t="n">
        <v>0.0748586377394131</v>
      </c>
      <c r="I2224" s="19" t="n">
        <v>0.142307991930725</v>
      </c>
      <c r="J2224" s="19" t="n">
        <v>0.105530793662342</v>
      </c>
      <c r="K2224" s="19" t="n">
        <v>0.115891702176431</v>
      </c>
      <c r="L2224" s="19" t="n">
        <v>0.0363028330018895</v>
      </c>
      <c r="M2224" s="19"/>
      <c r="N2224" s="19" t="n">
        <v>0.214075769548552</v>
      </c>
      <c r="O2224" s="19" t="n">
        <v>0.154976270031265</v>
      </c>
      <c r="P2224" s="19" t="n">
        <v>0.0671911490446361</v>
      </c>
      <c r="Q2224" s="19" t="n">
        <v>0.047194340476481</v>
      </c>
      <c r="R2224" s="19"/>
      <c r="S2224" s="19" t="n">
        <v>0.172232054996809</v>
      </c>
      <c r="T2224" s="19" t="n">
        <v>0.219050010014307</v>
      </c>
      <c r="U2224" s="19" t="n">
        <v>0.138921262379221</v>
      </c>
      <c r="V2224" s="19" t="n">
        <v>0</v>
      </c>
      <c r="W2224" s="19" t="n">
        <v>0</v>
      </c>
      <c r="X2224" s="19" t="n">
        <v>0</v>
      </c>
      <c r="Y2224" s="19" t="n">
        <v>0</v>
      </c>
      <c r="Z2224" s="19" t="n">
        <v>0.422356021010319</v>
      </c>
      <c r="AA2224" s="19" t="n">
        <v>0.163183413559383</v>
      </c>
      <c r="AB2224" s="19" t="n">
        <v>0</v>
      </c>
      <c r="AC2224" s="19" t="n">
        <v>0.132874976652923</v>
      </c>
      <c r="AD2224" s="19" t="n">
        <v>0</v>
      </c>
      <c r="AE2224" s="19"/>
      <c r="AF2224" s="19" t="n">
        <v>0.0909081816758049</v>
      </c>
      <c r="AG2224" s="19" t="n">
        <v>0.0935006082406716</v>
      </c>
      <c r="AH2224" s="19" t="n">
        <v>0.0826330368094016</v>
      </c>
      <c r="AI2224" s="19"/>
      <c r="AJ2224" s="19" t="n">
        <v>0.0665797435863651</v>
      </c>
      <c r="AK2224" s="19" t="n">
        <v>0.112961164578391</v>
      </c>
      <c r="AL2224" s="19" t="n">
        <v>0.330423117656893</v>
      </c>
      <c r="AM2224" s="19" t="n">
        <v>0.347788960711391</v>
      </c>
      <c r="AN2224" s="19" t="n">
        <v>0.0637313490245104</v>
      </c>
      <c r="AO2224" s="19"/>
      <c r="AP2224" s="19" t="n">
        <v>0.034034885189911</v>
      </c>
      <c r="AQ2224" s="19" t="n">
        <v>0.192954964029346</v>
      </c>
      <c r="AR2224" s="19" t="n">
        <v>0.200913642578405</v>
      </c>
      <c r="AS2224" s="19" t="n">
        <v>0.218313833930966</v>
      </c>
      <c r="AT2224" s="19" t="n">
        <v>0</v>
      </c>
      <c r="AU2224" s="19"/>
      <c r="AV2224" s="19" t="n">
        <v>0.150336358793446</v>
      </c>
      <c r="AW2224" s="19" t="n">
        <v>0.0371879899911619</v>
      </c>
      <c r="AX2224" s="19" t="n">
        <v>0.187489684887263</v>
      </c>
      <c r="AY2224" s="19" t="n">
        <v>0.175670610876354</v>
      </c>
      <c r="AZ2224" s="19" t="n">
        <v>0.0798359544251085</v>
      </c>
      <c r="BA2224" s="19" t="n">
        <v>0.22277764679733</v>
      </c>
      <c r="BB2224" s="19"/>
      <c r="BC2224" s="19" t="n">
        <v>0.15561191562127</v>
      </c>
      <c r="BD2224" s="19" t="n">
        <v>0.0991496062456839</v>
      </c>
      <c r="BE2224" s="19" t="n">
        <v>0.122788543074244</v>
      </c>
      <c r="BF2224" s="19" t="n">
        <v>0.131185619680884</v>
      </c>
      <c r="BG2224" s="19" t="s">
        <v>697</v>
      </c>
    </row>
    <row r="2225">
      <c r="B2225" t="s">
        <v>691</v>
      </c>
      <c r="C2225" s="19" t="n">
        <v>0.179081443896087</v>
      </c>
      <c r="D2225" s="19" t="n">
        <v>0.236772219301471</v>
      </c>
      <c r="E2225" s="19" t="n">
        <v>0.137570828397182</v>
      </c>
      <c r="F2225" s="19"/>
      <c r="G2225" s="19" t="n">
        <v>0.118401574640468</v>
      </c>
      <c r="H2225" s="19" t="n">
        <v>0.101188441705245</v>
      </c>
      <c r="I2225" s="19" t="n">
        <v>0.182006615568578</v>
      </c>
      <c r="J2225" s="19" t="n">
        <v>0.145828392818767</v>
      </c>
      <c r="K2225" s="19" t="n">
        <v>0.323725441033212</v>
      </c>
      <c r="L2225" s="19" t="n">
        <v>0.236348424683802</v>
      </c>
      <c r="M2225" s="19"/>
      <c r="N2225" s="19" t="n">
        <v>0.0250379568946048</v>
      </c>
      <c r="O2225" s="19" t="n">
        <v>0.153683547714281</v>
      </c>
      <c r="P2225" s="19" t="n">
        <v>0.19998889741918</v>
      </c>
      <c r="Q2225" s="19" t="n">
        <v>0.311728337483359</v>
      </c>
      <c r="R2225" s="19"/>
      <c r="S2225" s="19" t="n">
        <v>0.12663447084771</v>
      </c>
      <c r="T2225" s="19" t="n">
        <v>0.285802917293475</v>
      </c>
      <c r="U2225" s="19" t="n">
        <v>0.240424758918815</v>
      </c>
      <c r="V2225" s="19" t="n">
        <v>0</v>
      </c>
      <c r="W2225" s="19" t="n">
        <v>0.268067104243854</v>
      </c>
      <c r="X2225" s="19" t="n">
        <v>0.256008955610257</v>
      </c>
      <c r="Y2225" s="19" t="n">
        <v>0.254681741259304</v>
      </c>
      <c r="Z2225" s="19" t="n">
        <v>0.1264670260661</v>
      </c>
      <c r="AA2225" s="19" t="n">
        <v>0.19316864623293</v>
      </c>
      <c r="AB2225" s="19" t="n">
        <v>0</v>
      </c>
      <c r="AC2225" s="19" t="n">
        <v>0.268867850769142</v>
      </c>
      <c r="AD2225" s="19" t="n">
        <v>0</v>
      </c>
      <c r="AE2225" s="19"/>
      <c r="AF2225" s="19" t="n">
        <v>0.310365723343649</v>
      </c>
      <c r="AG2225" s="19" t="n">
        <v>0.135832370096604</v>
      </c>
      <c r="AH2225" s="19" t="n">
        <v>0</v>
      </c>
      <c r="AI2225" s="19"/>
      <c r="AJ2225" s="19" t="n">
        <v>0.163538707996387</v>
      </c>
      <c r="AK2225" s="19" t="n">
        <v>0.254630706298338</v>
      </c>
      <c r="AL2225" s="19" t="n">
        <v>0.164709946304456</v>
      </c>
      <c r="AM2225" s="19" t="n">
        <v>0.342435053560098</v>
      </c>
      <c r="AN2225" s="19" t="n">
        <v>0.0522107688681521</v>
      </c>
      <c r="AO2225" s="19"/>
      <c r="AP2225" s="19" t="n">
        <v>0.157250154027272</v>
      </c>
      <c r="AQ2225" s="19" t="n">
        <v>0.137351731998773</v>
      </c>
      <c r="AR2225" s="19" t="n">
        <v>0.347765271880775</v>
      </c>
      <c r="AS2225" s="19" t="n">
        <v>0.154462892199812</v>
      </c>
      <c r="AT2225" s="19" t="n">
        <v>0.291457931815107</v>
      </c>
      <c r="AU2225" s="19"/>
      <c r="AV2225" s="19" t="n">
        <v>0.143287897711992</v>
      </c>
      <c r="AW2225" s="19" t="n">
        <v>0.20040117294568</v>
      </c>
      <c r="AX2225" s="19" t="n">
        <v>0.18854840597827</v>
      </c>
      <c r="AY2225" s="19" t="n">
        <v>0.202873064167387</v>
      </c>
      <c r="AZ2225" s="19" t="n">
        <v>0.205820602675317</v>
      </c>
      <c r="BA2225" s="19" t="n">
        <v>0.119085432050738</v>
      </c>
      <c r="BB2225" s="19"/>
      <c r="BC2225" s="19" t="n">
        <v>0.334270396553954</v>
      </c>
      <c r="BD2225" s="19" t="n">
        <v>0.153127767706663</v>
      </c>
      <c r="BE2225" s="19" t="n">
        <v>0.150942244578783</v>
      </c>
      <c r="BF2225" s="19" t="n">
        <v>0.0621784511205057</v>
      </c>
      <c r="BG2225" s="19" t="s">
        <v>697</v>
      </c>
    </row>
    <row r="2226">
      <c r="B2226" t="s">
        <v>692</v>
      </c>
      <c r="C2226" s="19" t="n">
        <v>0.123059943506505</v>
      </c>
      <c r="D2226" s="19" t="n">
        <v>0.157401942399623</v>
      </c>
      <c r="E2226" s="19" t="n">
        <v>0.0985551599357624</v>
      </c>
      <c r="F2226" s="19"/>
      <c r="G2226" s="19" t="n">
        <v>0.24205365569348</v>
      </c>
      <c r="H2226" s="19" t="n">
        <v>0.140898399310618</v>
      </c>
      <c r="I2226" s="19" t="n">
        <v>0.173984442682905</v>
      </c>
      <c r="J2226" s="19" t="n">
        <v>0.0481271312387161</v>
      </c>
      <c r="K2226" s="19" t="n">
        <v>0.131590079076129</v>
      </c>
      <c r="L2226" s="19" t="n">
        <v>0.0347475748093201</v>
      </c>
      <c r="M2226" s="19"/>
      <c r="N2226" s="19" t="n">
        <v>0.18025177826235</v>
      </c>
      <c r="O2226" s="19" t="n">
        <v>0.0367427975918421</v>
      </c>
      <c r="P2226" s="19" t="n">
        <v>0.0641149826219472</v>
      </c>
      <c r="Q2226" s="19" t="n">
        <v>0.179229365872135</v>
      </c>
      <c r="R2226" s="19"/>
      <c r="S2226" s="19" t="n">
        <v>0.220886591469082</v>
      </c>
      <c r="T2226" s="19" t="n">
        <v>0.0561121602248094</v>
      </c>
      <c r="U2226" s="19" t="n">
        <v>0</v>
      </c>
      <c r="V2226" s="19" t="n">
        <v>0.098331153196371</v>
      </c>
      <c r="W2226" s="19" t="n">
        <v>0.280104554990692</v>
      </c>
      <c r="X2226" s="19" t="n">
        <v>0.254870158868153</v>
      </c>
      <c r="Y2226" s="19" t="n">
        <v>0</v>
      </c>
      <c r="Z2226" s="19" t="n">
        <v>0</v>
      </c>
      <c r="AA2226" s="19" t="n">
        <v>0.157842536646313</v>
      </c>
      <c r="AB2226" s="19" t="n">
        <v>0.105507265349958</v>
      </c>
      <c r="AC2226" s="19" t="n">
        <v>0.158288290640739</v>
      </c>
      <c r="AD2226" s="19" t="n">
        <v>0.322792675118848</v>
      </c>
      <c r="AE2226" s="19"/>
      <c r="AF2226" s="19" t="n">
        <v>0.0717945188608566</v>
      </c>
      <c r="AG2226" s="19" t="n">
        <v>0.144941257547463</v>
      </c>
      <c r="AH2226" s="19" t="n">
        <v>0.101104767342909</v>
      </c>
      <c r="AI2226" s="19"/>
      <c r="AJ2226" s="19" t="n">
        <v>0.138132766456717</v>
      </c>
      <c r="AK2226" s="19" t="n">
        <v>0.0894378860844879</v>
      </c>
      <c r="AL2226" s="19" t="n">
        <v>0</v>
      </c>
      <c r="AM2226" s="19" t="n">
        <v>0</v>
      </c>
      <c r="AN2226" s="19" t="n">
        <v>0.129635989041346</v>
      </c>
      <c r="AO2226" s="19"/>
      <c r="AP2226" s="19" t="n">
        <v>0.145546400516102</v>
      </c>
      <c r="AQ2226" s="19" t="n">
        <v>0.0689854216188513</v>
      </c>
      <c r="AR2226" s="19" t="n">
        <v>0</v>
      </c>
      <c r="AS2226" s="19" t="n">
        <v>0.12079492245436</v>
      </c>
      <c r="AT2226" s="19" t="n">
        <v>0.223737544199166</v>
      </c>
      <c r="AU2226" s="19"/>
      <c r="AV2226" s="19" t="n">
        <v>0.0871123216421867</v>
      </c>
      <c r="AW2226" s="19" t="n">
        <v>0.12598197122748</v>
      </c>
      <c r="AX2226" s="19" t="n">
        <v>0.105686928608051</v>
      </c>
      <c r="AY2226" s="19" t="n">
        <v>0.129807226900285</v>
      </c>
      <c r="AZ2226" s="19" t="n">
        <v>0.157998088785521</v>
      </c>
      <c r="BA2226" s="19" t="n">
        <v>0</v>
      </c>
      <c r="BB2226" s="19"/>
      <c r="BC2226" s="19" t="n">
        <v>0.0343860790164452</v>
      </c>
      <c r="BD2226" s="19" t="n">
        <v>0.154667008781447</v>
      </c>
      <c r="BE2226" s="19" t="n">
        <v>0.127177944061567</v>
      </c>
      <c r="BF2226" s="19" t="n">
        <v>0.30920830663945</v>
      </c>
      <c r="BG2226" s="19" t="s">
        <v>697</v>
      </c>
    </row>
    <row r="2227">
      <c r="B2227" t="s">
        <v>598</v>
      </c>
      <c r="C2227" s="19" t="n">
        <v>0.0845221573690188</v>
      </c>
      <c r="D2227" s="19" t="n">
        <v>0.104782313149167</v>
      </c>
      <c r="E2227" s="19" t="n">
        <v>0.0702143997844346</v>
      </c>
      <c r="F2227" s="19"/>
      <c r="G2227" s="19" t="n">
        <v>0</v>
      </c>
      <c r="H2227" s="19" t="n">
        <v>0.177277249308049</v>
      </c>
      <c r="I2227" s="19" t="n">
        <v>0</v>
      </c>
      <c r="J2227" s="19" t="n">
        <v>0.0524877421373124</v>
      </c>
      <c r="K2227" s="19" t="n">
        <v>0.0530415583472123</v>
      </c>
      <c r="L2227" s="19" t="n">
        <v>0.141361484008712</v>
      </c>
      <c r="M2227" s="19"/>
      <c r="N2227" s="19" t="n">
        <v>0.0284907766162219</v>
      </c>
      <c r="O2227" s="19" t="n">
        <v>0.0752564125907741</v>
      </c>
      <c r="P2227" s="19" t="n">
        <v>0.0667386276790766</v>
      </c>
      <c r="Q2227" s="19" t="n">
        <v>0.150508484289935</v>
      </c>
      <c r="R2227" s="19"/>
      <c r="S2227" s="19" t="n">
        <v>0.05308451588696</v>
      </c>
      <c r="T2227" s="19" t="n">
        <v>0.0701000361645506</v>
      </c>
      <c r="U2227" s="19" t="n">
        <v>0.180550285642336</v>
      </c>
      <c r="V2227" s="19" t="n">
        <v>0.086402781158916</v>
      </c>
      <c r="W2227" s="19" t="n">
        <v>0.221719888396737</v>
      </c>
      <c r="X2227" s="19" t="n">
        <v>0</v>
      </c>
      <c r="Y2227" s="19" t="n">
        <v>0</v>
      </c>
      <c r="Z2227" s="19" t="n">
        <v>0.126085473696465</v>
      </c>
      <c r="AA2227" s="19" t="n">
        <v>0.105115124821322</v>
      </c>
      <c r="AB2227" s="19" t="n">
        <v>0.184456325386465</v>
      </c>
      <c r="AC2227" s="19" t="n">
        <v>0</v>
      </c>
      <c r="AD2227" s="19" t="n">
        <v>0</v>
      </c>
      <c r="AE2227" s="19"/>
      <c r="AF2227" s="19" t="n">
        <v>0.0406995688298706</v>
      </c>
      <c r="AG2227" s="19" t="n">
        <v>0.109166310749657</v>
      </c>
      <c r="AH2227" s="19" t="n">
        <v>0.168937752065011</v>
      </c>
      <c r="AI2227" s="19"/>
      <c r="AJ2227" s="19" t="n">
        <v>0.082811643089385</v>
      </c>
      <c r="AK2227" s="19" t="n">
        <v>0.0944148651499075</v>
      </c>
      <c r="AL2227" s="19" t="n">
        <v>0</v>
      </c>
      <c r="AM2227" s="19" t="n">
        <v>0</v>
      </c>
      <c r="AN2227" s="19" t="n">
        <v>0.198065972066563</v>
      </c>
      <c r="AO2227" s="19"/>
      <c r="AP2227" s="19" t="n">
        <v>0.0633473743238853</v>
      </c>
      <c r="AQ2227" s="19" t="n">
        <v>0.0495682566843776</v>
      </c>
      <c r="AR2227" s="19" t="n">
        <v>0.106947988433373</v>
      </c>
      <c r="AS2227" s="19" t="n">
        <v>0.149052008886358</v>
      </c>
      <c r="AT2227" s="19" t="n">
        <v>0</v>
      </c>
      <c r="AU2227" s="19"/>
      <c r="AV2227" s="19" t="n">
        <v>0.0872758992613508</v>
      </c>
      <c r="AW2227" s="19" t="n">
        <v>0.0369095122180829</v>
      </c>
      <c r="AX2227" s="19" t="n">
        <v>0.106037263885277</v>
      </c>
      <c r="AY2227" s="19" t="n">
        <v>0.119937692366733</v>
      </c>
      <c r="AZ2227" s="19" t="n">
        <v>0</v>
      </c>
      <c r="BA2227" s="19" t="n">
        <v>0</v>
      </c>
      <c r="BB2227" s="19"/>
      <c r="BC2227" s="19" t="n">
        <v>0.0613522531058543</v>
      </c>
      <c r="BD2227" s="19" t="n">
        <v>0.143714999263014</v>
      </c>
      <c r="BE2227" s="19" t="n">
        <v>0.0524127396122296</v>
      </c>
      <c r="BF2227" s="19" t="n">
        <v>0.0760670010263461</v>
      </c>
      <c r="BG2227" s="19" t="s">
        <v>697</v>
      </c>
    </row>
    <row r="2228">
      <c r="B2228" t="s">
        <v>726</v>
      </c>
      <c r="C2228" s="19" t="n">
        <v>0.215396746175344</v>
      </c>
      <c r="D2228" s="19" t="n">
        <v>0.232470880536368</v>
      </c>
      <c r="E2228" s="19" t="n">
        <v>0.205139511371551</v>
      </c>
      <c r="F2228" s="19"/>
      <c r="G2228" s="19" t="n">
        <v>0.221791995306569</v>
      </c>
      <c r="H2228" s="19" t="n">
        <v>0.14014941343137</v>
      </c>
      <c r="I2228" s="19" t="n">
        <v>0.193765325830352</v>
      </c>
      <c r="J2228" s="19" t="n">
        <v>0.266382897680638</v>
      </c>
      <c r="K2228" s="19" t="n">
        <v>0.237354861063405</v>
      </c>
      <c r="L2228" s="19" t="n">
        <v>0.263357271254649</v>
      </c>
      <c r="M2228" s="19"/>
      <c r="N2228" s="19" t="n">
        <v>0.345663906103056</v>
      </c>
      <c r="O2228" s="19" t="n">
        <v>0.299047364265571</v>
      </c>
      <c r="P2228" s="19" t="n">
        <v>0.141101487183501</v>
      </c>
      <c r="Q2228" s="19" t="n">
        <v>0.0974743399084611</v>
      </c>
      <c r="R2228" s="19"/>
      <c r="S2228" s="19" t="n">
        <v>0.22357958767747</v>
      </c>
      <c r="T2228" s="19" t="n">
        <v>0.113257202777821</v>
      </c>
      <c r="U2228" s="19" t="n">
        <v>0.272784456852522</v>
      </c>
      <c r="V2228" s="19" t="n">
        <v>0.100368673700799</v>
      </c>
      <c r="W2228" s="19" t="n">
        <v>0.230108452368718</v>
      </c>
      <c r="X2228" s="19" t="n">
        <v>0.10596081339029</v>
      </c>
      <c r="Y2228" s="19" t="n">
        <v>0.389221405195063</v>
      </c>
      <c r="Z2228" s="19" t="n">
        <v>0</v>
      </c>
      <c r="AA2228" s="19" t="n">
        <v>0.237727675871429</v>
      </c>
      <c r="AB2228" s="19" t="n">
        <v>0.200079104236006</v>
      </c>
      <c r="AC2228" s="19" t="n">
        <v>0.439968881937196</v>
      </c>
      <c r="AD2228" s="19" t="n">
        <v>0.677207324881152</v>
      </c>
      <c r="AE2228" s="19"/>
      <c r="AF2228" s="19" t="n">
        <v>0.227108504156532</v>
      </c>
      <c r="AG2228" s="19" t="n">
        <v>0.200118753645715</v>
      </c>
      <c r="AH2228" s="19" t="n">
        <v>0.253023332622744</v>
      </c>
      <c r="AI2228" s="19"/>
      <c r="AJ2228" s="19" t="n">
        <v>0.252981983609692</v>
      </c>
      <c r="AK2228" s="19" t="n">
        <v>0.173614952260614</v>
      </c>
      <c r="AL2228" s="19" t="n">
        <v>0</v>
      </c>
      <c r="AM2228" s="19" t="n">
        <v>0.309775985728511</v>
      </c>
      <c r="AN2228" s="19" t="n">
        <v>0.147936651525086</v>
      </c>
      <c r="AO2228" s="19"/>
      <c r="AP2228" s="19" t="n">
        <v>0.252536048372115</v>
      </c>
      <c r="AQ2228" s="19" t="n">
        <v>0.182942022801655</v>
      </c>
      <c r="AR2228" s="19" t="n">
        <v>0.12221143108234</v>
      </c>
      <c r="AS2228" s="19" t="n">
        <v>0.162569375010781</v>
      </c>
      <c r="AT2228" s="19" t="n">
        <v>0.296455144089134</v>
      </c>
      <c r="AU2228" s="19"/>
      <c r="AV2228" s="19" t="n">
        <v>0.199022307475772</v>
      </c>
      <c r="AW2228" s="19" t="n">
        <v>0.27593182662046</v>
      </c>
      <c r="AX2228" s="19" t="n">
        <v>0.226643033163188</v>
      </c>
      <c r="AY2228" s="19" t="n">
        <v>0.173868577491165</v>
      </c>
      <c r="AZ2228" s="19" t="n">
        <v>0.347173824714772</v>
      </c>
      <c r="BA2228" s="19" t="n">
        <v>0</v>
      </c>
      <c r="BB2228" s="19"/>
      <c r="BC2228" s="19" t="n">
        <v>0.144330409562715</v>
      </c>
      <c r="BD2228" s="19" t="n">
        <v>0.234198730438586</v>
      </c>
      <c r="BE2228" s="19" t="n">
        <v>0.17111073663215</v>
      </c>
      <c r="BF2228" s="19" t="n">
        <v>0.294807327908619</v>
      </c>
      <c r="BG2228" s="19" t="s">
        <v>697</v>
      </c>
    </row>
    <row r="2229">
      <c r="B2229" t="s">
        <v>100</v>
      </c>
      <c r="C2229" s="19" t="n">
        <v>0.144257569512409</v>
      </c>
      <c r="D2229" s="19" t="n">
        <v>0.0798934553304479</v>
      </c>
      <c r="E2229" s="19" t="n">
        <v>0.194866925033435</v>
      </c>
      <c r="F2229" s="19"/>
      <c r="G2229" s="19" t="n">
        <v>0.0520312374002224</v>
      </c>
      <c r="H2229" s="19" t="n">
        <v>0.207992873316712</v>
      </c>
      <c r="I2229" s="19" t="n">
        <v>0.0368523966640323</v>
      </c>
      <c r="J2229" s="19" t="n">
        <v>0.218609382652137</v>
      </c>
      <c r="K2229" s="19" t="n">
        <v>0.0618529518440749</v>
      </c>
      <c r="L2229" s="19" t="n">
        <v>0.214842714334272</v>
      </c>
      <c r="M2229" s="19"/>
      <c r="N2229" s="19" t="n">
        <v>0.0707039315271242</v>
      </c>
      <c r="O2229" s="19" t="n">
        <v>0.125087707093141</v>
      </c>
      <c r="P2229" s="19" t="n">
        <v>0.300215811011226</v>
      </c>
      <c r="Q2229" s="19" t="n">
        <v>0.110850563678281</v>
      </c>
      <c r="R2229" s="19"/>
      <c r="S2229" s="19" t="n">
        <v>0.0440308639417425</v>
      </c>
      <c r="T2229" s="19" t="n">
        <v>0.134599798072108</v>
      </c>
      <c r="U2229" s="19" t="n">
        <v>0</v>
      </c>
      <c r="V2229" s="19" t="n">
        <v>0.379918868123538</v>
      </c>
      <c r="W2229" s="19" t="n">
        <v>0</v>
      </c>
      <c r="X2229" s="19" t="n">
        <v>0.246621914446101</v>
      </c>
      <c r="Y2229" s="19" t="n">
        <v>0.261008546781162</v>
      </c>
      <c r="Z2229" s="19" t="n">
        <v>0</v>
      </c>
      <c r="AA2229" s="19" t="n">
        <v>0.0950477792836203</v>
      </c>
      <c r="AB2229" s="19" t="n">
        <v>0.404450039677613</v>
      </c>
      <c r="AC2229" s="19" t="n">
        <v>0</v>
      </c>
      <c r="AD2229" s="19" t="n">
        <v>0</v>
      </c>
      <c r="AE2229" s="19"/>
      <c r="AF2229" s="19" t="n">
        <v>0.115736895059639</v>
      </c>
      <c r="AG2229" s="19" t="n">
        <v>0.150835263546842</v>
      </c>
      <c r="AH2229" s="19" t="n">
        <v>0.275715784288469</v>
      </c>
      <c r="AI2229" s="19"/>
      <c r="AJ2229" s="19" t="n">
        <v>0.150509696312488</v>
      </c>
      <c r="AK2229" s="19" t="n">
        <v>0.0668038774213668</v>
      </c>
      <c r="AL2229" s="19" t="n">
        <v>0.504866936038651</v>
      </c>
      <c r="AM2229" s="19" t="n">
        <v>0</v>
      </c>
      <c r="AN2229" s="19" t="n">
        <v>0.341013920777047</v>
      </c>
      <c r="AO2229" s="19"/>
      <c r="AP2229" s="19" t="n">
        <v>0.182481214832998</v>
      </c>
      <c r="AQ2229" s="19" t="n">
        <v>0.185452229214213</v>
      </c>
      <c r="AR2229" s="19" t="n">
        <v>0.0994089375705367</v>
      </c>
      <c r="AS2229" s="19" t="n">
        <v>0.0405194458274588</v>
      </c>
      <c r="AT2229" s="19" t="n">
        <v>0.10779842062703</v>
      </c>
      <c r="AU2229" s="19"/>
      <c r="AV2229" s="19" t="n">
        <v>0.104186908737047</v>
      </c>
      <c r="AW2229" s="19" t="n">
        <v>0.194346359457844</v>
      </c>
      <c r="AX2229" s="19" t="n">
        <v>0.18559468347795</v>
      </c>
      <c r="AY2229" s="19" t="n">
        <v>0.0736922753087068</v>
      </c>
      <c r="AZ2229" s="19" t="n">
        <v>0.0761246597844436</v>
      </c>
      <c r="BA2229" s="19" t="n">
        <v>0.501872803891057</v>
      </c>
      <c r="BB2229" s="19"/>
      <c r="BC2229" s="19" t="n">
        <v>0.164917183511831</v>
      </c>
      <c r="BD2229" s="19" t="n">
        <v>0.031780487058937</v>
      </c>
      <c r="BE2229" s="19" t="n">
        <v>0.19601875499664</v>
      </c>
      <c r="BF2229" s="19" t="n">
        <v>0.0591563737090519</v>
      </c>
      <c r="BG2229" s="19" t="s">
        <v>697</v>
      </c>
    </row>
    <row r="2230">
      <c r="C2230" s="19"/>
      <c r="D2230" s="19"/>
      <c r="E2230" s="19"/>
      <c r="F2230" s="19"/>
      <c r="G2230" s="19"/>
      <c r="H2230" s="19"/>
      <c r="I2230" s="19"/>
      <c r="J2230" s="19"/>
      <c r="K2230" s="19"/>
      <c r="L2230" s="19"/>
      <c r="M2230" s="19"/>
      <c r="N2230" s="19"/>
      <c r="O2230" s="19"/>
      <c r="P2230" s="19"/>
      <c r="Q2230" s="19"/>
      <c r="R2230" s="19"/>
      <c r="S2230" s="19"/>
      <c r="T2230" s="19"/>
      <c r="U2230" s="19"/>
      <c r="V2230" s="19"/>
      <c r="W2230" s="19"/>
      <c r="X2230" s="19"/>
      <c r="Y2230" s="19"/>
      <c r="Z2230" s="19"/>
      <c r="AA2230" s="19"/>
      <c r="AB2230" s="19"/>
      <c r="AC2230" s="19"/>
      <c r="AD2230" s="19"/>
      <c r="AE2230" s="19"/>
      <c r="AF2230" s="19"/>
      <c r="AG2230" s="19"/>
      <c r="AH2230" s="19"/>
      <c r="AI2230" s="19"/>
      <c r="AJ2230" s="19"/>
      <c r="AK2230" s="19"/>
      <c r="AL2230" s="19"/>
      <c r="AM2230" s="19"/>
      <c r="AN2230" s="19"/>
      <c r="AO2230" s="19"/>
      <c r="AP2230" s="19"/>
      <c r="AQ2230" s="19"/>
      <c r="AR2230" s="19"/>
      <c r="AS2230" s="19"/>
      <c r="AT2230" s="19"/>
      <c r="AU2230" s="19"/>
      <c r="AV2230" s="19"/>
      <c r="AW2230" s="19"/>
      <c r="AX2230" s="19"/>
      <c r="AY2230" s="19"/>
      <c r="AZ2230" s="19"/>
      <c r="BA2230" s="19"/>
      <c r="BB2230" s="19"/>
      <c r="BC2230" s="19"/>
      <c r="BD2230" s="19"/>
      <c r="BE2230" s="19"/>
      <c r="BF2230" s="19"/>
      <c r="BG2230" s="19"/>
    </row>
    <row r="2231">
      <c r="B2231" s="7" t="s">
        <v>731</v>
      </c>
      <c r="C2231" s="19"/>
      <c r="D2231" s="19"/>
      <c r="E2231" s="19"/>
      <c r="F2231" s="19"/>
      <c r="G2231" s="19"/>
      <c r="H2231" s="19"/>
      <c r="I2231" s="19"/>
      <c r="J2231" s="19"/>
      <c r="K2231" s="19"/>
      <c r="L2231" s="19"/>
      <c r="M2231" s="19"/>
      <c r="N2231" s="19"/>
      <c r="O2231" s="19"/>
      <c r="P2231" s="19"/>
      <c r="Q2231" s="19"/>
      <c r="R2231" s="19"/>
      <c r="S2231" s="19"/>
      <c r="T2231" s="19"/>
      <c r="U2231" s="19"/>
      <c r="V2231" s="19"/>
      <c r="W2231" s="19"/>
      <c r="X2231" s="19"/>
      <c r="Y2231" s="19"/>
      <c r="Z2231" s="19"/>
      <c r="AA2231" s="19"/>
      <c r="AB2231" s="19"/>
      <c r="AC2231" s="19"/>
      <c r="AD2231" s="19"/>
      <c r="AE2231" s="19"/>
      <c r="AF2231" s="19"/>
      <c r="AG2231" s="19"/>
      <c r="AH2231" s="19"/>
      <c r="AI2231" s="19"/>
      <c r="AJ2231" s="19"/>
      <c r="AK2231" s="19"/>
      <c r="AL2231" s="19"/>
      <c r="AM2231" s="19"/>
      <c r="AN2231" s="19"/>
      <c r="AO2231" s="19"/>
      <c r="AP2231" s="19"/>
      <c r="AQ2231" s="19"/>
      <c r="AR2231" s="19"/>
      <c r="AS2231" s="19"/>
      <c r="AT2231" s="19"/>
      <c r="AU2231" s="19"/>
      <c r="AV2231" s="19"/>
      <c r="AW2231" s="19"/>
      <c r="AX2231" s="19"/>
      <c r="AY2231" s="19"/>
      <c r="AZ2231" s="19"/>
      <c r="BA2231" s="19"/>
      <c r="BB2231" s="19"/>
      <c r="BC2231" s="19"/>
      <c r="BD2231" s="19"/>
      <c r="BE2231" s="19"/>
      <c r="BF2231" s="19"/>
      <c r="BG2231" s="19"/>
    </row>
    <row r="2232">
      <c r="B2232" s="26" t="s">
        <v>724</v>
      </c>
      <c r="C2232" s="19"/>
      <c r="D2232" s="19"/>
      <c r="E2232" s="19"/>
      <c r="F2232" s="19"/>
      <c r="G2232" s="19"/>
      <c r="H2232" s="19"/>
      <c r="I2232" s="19"/>
      <c r="J2232" s="19"/>
      <c r="K2232" s="19"/>
      <c r="L2232" s="19"/>
      <c r="M2232" s="19"/>
      <c r="N2232" s="19"/>
      <c r="O2232" s="19"/>
      <c r="P2232" s="19"/>
      <c r="Q2232" s="19"/>
      <c r="R2232" s="19"/>
      <c r="S2232" s="19"/>
      <c r="T2232" s="19"/>
      <c r="U2232" s="19"/>
      <c r="V2232" s="19"/>
      <c r="W2232" s="19"/>
      <c r="X2232" s="19"/>
      <c r="Y2232" s="19"/>
      <c r="Z2232" s="19"/>
      <c r="AA2232" s="19"/>
      <c r="AB2232" s="19"/>
      <c r="AC2232" s="19"/>
      <c r="AD2232" s="19"/>
      <c r="AE2232" s="19"/>
      <c r="AF2232" s="19"/>
      <c r="AG2232" s="19"/>
      <c r="AH2232" s="19"/>
      <c r="AI2232" s="19"/>
      <c r="AJ2232" s="19"/>
      <c r="AK2232" s="19"/>
      <c r="AL2232" s="19"/>
      <c r="AM2232" s="19"/>
      <c r="AN2232" s="19"/>
      <c r="AO2232" s="19"/>
      <c r="AP2232" s="19"/>
      <c r="AQ2232" s="19"/>
      <c r="AR2232" s="19"/>
      <c r="AS2232" s="19"/>
      <c r="AT2232" s="19"/>
      <c r="AU2232" s="19"/>
      <c r="AV2232" s="19"/>
      <c r="AW2232" s="19"/>
      <c r="AX2232" s="19"/>
      <c r="AY2232" s="19"/>
      <c r="AZ2232" s="19"/>
      <c r="BA2232" s="19"/>
      <c r="BB2232" s="19"/>
      <c r="BC2232" s="19"/>
      <c r="BD2232" s="19"/>
      <c r="BE2232" s="19"/>
      <c r="BF2232" s="19"/>
      <c r="BG2232" s="19"/>
    </row>
    <row r="2233">
      <c r="B2233" t="s">
        <v>721</v>
      </c>
      <c r="C2233" s="19" t="n">
        <v>0.0155549565881248</v>
      </c>
      <c r="D2233" s="19" t="n">
        <v>0.0124384458407067</v>
      </c>
      <c r="E2233" s="19" t="n">
        <v>0.0195705155751983</v>
      </c>
      <c r="F2233" s="19"/>
      <c r="G2233" s="19" t="n">
        <v>0.0878501519731481</v>
      </c>
      <c r="H2233" s="19" t="n">
        <v>0.0416522536221447</v>
      </c>
      <c r="I2233" s="19" t="n">
        <v>0</v>
      </c>
      <c r="J2233" s="19" t="n">
        <v>0</v>
      </c>
      <c r="K2233" s="19" t="n">
        <v>0</v>
      </c>
      <c r="L2233" s="19" t="n">
        <v>0</v>
      </c>
      <c r="M2233" s="19"/>
      <c r="N2233" s="19" t="n">
        <v>0.0341105137496522</v>
      </c>
      <c r="O2233" s="19" t="n">
        <v>0</v>
      </c>
      <c r="P2233" s="19" t="n">
        <v>0</v>
      </c>
      <c r="Q2233" s="19" t="n">
        <v>0.0329681979945276</v>
      </c>
      <c r="R2233" s="19"/>
      <c r="S2233" s="19" t="n">
        <v>0</v>
      </c>
      <c r="T2233" s="19" t="n">
        <v>0.117919738188712</v>
      </c>
      <c r="U2233" s="19" t="n">
        <v>0</v>
      </c>
      <c r="V2233" s="19" t="n">
        <v>0</v>
      </c>
      <c r="W2233" s="19" t="n">
        <v>0</v>
      </c>
      <c r="X2233" s="19" t="n">
        <v>0</v>
      </c>
      <c r="Y2233" s="19" t="n">
        <v>0</v>
      </c>
      <c r="Z2233" s="19" t="n">
        <v>0</v>
      </c>
      <c r="AA2233" s="19" t="n">
        <v>0.0851715929428415</v>
      </c>
      <c r="AB2233" s="19" t="n">
        <v>0</v>
      </c>
      <c r="AC2233" s="19" t="n">
        <v>0</v>
      </c>
      <c r="AD2233" s="19" t="n">
        <v>0</v>
      </c>
      <c r="AE2233" s="19"/>
      <c r="AF2233" s="19" t="n">
        <v>0.0221995769349164</v>
      </c>
      <c r="AG2233" s="19" t="n">
        <v>0.0180332375061887</v>
      </c>
      <c r="AH2233" s="19" t="n">
        <v>0</v>
      </c>
      <c r="AI2233" s="19"/>
      <c r="AJ2233" s="19" t="n">
        <v>0</v>
      </c>
      <c r="AK2233" s="19" t="n">
        <v>0.0604694966820376</v>
      </c>
      <c r="AL2233" s="19" t="n">
        <v>0</v>
      </c>
      <c r="AM2233" s="19" t="n">
        <v>0</v>
      </c>
      <c r="AN2233" s="19" t="n">
        <v>0</v>
      </c>
      <c r="AO2233" s="19"/>
      <c r="AP2233" s="19" t="n">
        <v>0</v>
      </c>
      <c r="AQ2233" s="19" t="n">
        <v>0.0413526092099761</v>
      </c>
      <c r="AR2233" s="19" t="n">
        <v>0</v>
      </c>
      <c r="AS2233" s="19" t="n">
        <v>0</v>
      </c>
      <c r="AT2233" s="19" t="n">
        <v>0</v>
      </c>
      <c r="AU2233" s="19"/>
      <c r="AV2233" s="19" t="n">
        <v>0.0478123766281618</v>
      </c>
      <c r="AW2233" s="19" t="n">
        <v>0</v>
      </c>
      <c r="AX2233" s="19" t="n">
        <v>0</v>
      </c>
      <c r="AY2233" s="19" t="n">
        <v>0</v>
      </c>
      <c r="AZ2233" s="19" t="n">
        <v>0</v>
      </c>
      <c r="BA2233" s="19" t="n">
        <v>0</v>
      </c>
      <c r="BB2233" s="19"/>
      <c r="BC2233" s="19" t="n">
        <v>0</v>
      </c>
      <c r="BD2233" s="19" t="n">
        <v>0</v>
      </c>
      <c r="BE2233" s="19" t="n">
        <v>0</v>
      </c>
      <c r="BF2233" s="19" t="n">
        <v>0.056915092511252</v>
      </c>
      <c r="BG2233" s="19" t="n">
        <v>0</v>
      </c>
    </row>
    <row r="2234">
      <c r="B2234" t="s">
        <v>689</v>
      </c>
      <c r="C2234" s="19" t="n">
        <v>0.0350742253787716</v>
      </c>
      <c r="D2234" s="19" t="n">
        <v>0.0648201350016033</v>
      </c>
      <c r="E2234" s="19" t="n">
        <v>0</v>
      </c>
      <c r="F2234" s="19"/>
      <c r="G2234" s="19" t="n">
        <v>0.130561104203713</v>
      </c>
      <c r="H2234" s="19" t="n">
        <v>0</v>
      </c>
      <c r="I2234" s="19" t="n">
        <v>0.0995715722391353</v>
      </c>
      <c r="J2234" s="19" t="n">
        <v>0.0475770986265745</v>
      </c>
      <c r="K2234" s="19" t="n">
        <v>0</v>
      </c>
      <c r="L2234" s="19" t="n">
        <v>0</v>
      </c>
      <c r="M2234" s="19"/>
      <c r="N2234" s="19" t="n">
        <v>0.0345322171772745</v>
      </c>
      <c r="O2234" s="19" t="n">
        <v>0.0700756392607619</v>
      </c>
      <c r="P2234" s="19" t="n">
        <v>0.0324516410112885</v>
      </c>
      <c r="Q2234" s="19" t="n">
        <v>0</v>
      </c>
      <c r="R2234" s="19"/>
      <c r="S2234" s="19" t="n">
        <v>0.10871093391219</v>
      </c>
      <c r="T2234" s="19" t="n">
        <v>0</v>
      </c>
      <c r="U2234" s="19" t="n">
        <v>0</v>
      </c>
      <c r="V2234" s="19" t="n">
        <v>0</v>
      </c>
      <c r="W2234" s="19" t="n">
        <v>0.106197810033012</v>
      </c>
      <c r="X2234" s="19" t="n">
        <v>0.108221481975786</v>
      </c>
      <c r="Y2234" s="19" t="n">
        <v>0</v>
      </c>
      <c r="Z2234" s="19" t="n">
        <v>0</v>
      </c>
      <c r="AA2234" s="19" t="n">
        <v>0</v>
      </c>
      <c r="AB2234" s="19" t="n">
        <v>0</v>
      </c>
      <c r="AC2234" s="19" t="n">
        <v>0</v>
      </c>
      <c r="AD2234" s="19" t="n">
        <v>0</v>
      </c>
      <c r="AE2234" s="19"/>
      <c r="AF2234" s="19" t="n">
        <v>0</v>
      </c>
      <c r="AG2234" s="19" t="n">
        <v>0.0268006298030704</v>
      </c>
      <c r="AH2234" s="19" t="n">
        <v>0.0972358853593736</v>
      </c>
      <c r="AI2234" s="19"/>
      <c r="AJ2234" s="19" t="n">
        <v>0.0302360241185223</v>
      </c>
      <c r="AK2234" s="19" t="n">
        <v>0.0400242370864448</v>
      </c>
      <c r="AL2234" s="19" t="n">
        <v>0</v>
      </c>
      <c r="AM2234" s="19" t="n">
        <v>0</v>
      </c>
      <c r="AN2234" s="19" t="n">
        <v>0.0932242398702311</v>
      </c>
      <c r="AO2234" s="19"/>
      <c r="AP2234" s="19" t="n">
        <v>0.0673507731839463</v>
      </c>
      <c r="AQ2234" s="19" t="n">
        <v>0.0273709345368974</v>
      </c>
      <c r="AR2234" s="19" t="n">
        <v>0</v>
      </c>
      <c r="AS2234" s="19" t="n">
        <v>0</v>
      </c>
      <c r="AT2234" s="19" t="n">
        <v>0.130327686800763</v>
      </c>
      <c r="AU2234" s="19"/>
      <c r="AV2234" s="19" t="n">
        <v>0.0316465987453868</v>
      </c>
      <c r="AW2234" s="19" t="n">
        <v>0.0722720076094557</v>
      </c>
      <c r="AX2234" s="19" t="n">
        <v>0</v>
      </c>
      <c r="AY2234" s="19" t="n">
        <v>0</v>
      </c>
      <c r="AZ2234" s="19" t="n">
        <v>0.0930556809317317</v>
      </c>
      <c r="BA2234" s="19" t="n">
        <v>0.114327480850588</v>
      </c>
      <c r="BB2234" s="19"/>
      <c r="BC2234" s="19" t="n">
        <v>0.0335762130052075</v>
      </c>
      <c r="BD2234" s="19" t="n">
        <v>0.0393479594941932</v>
      </c>
      <c r="BE2234" s="19" t="n">
        <v>0.0480330600880683</v>
      </c>
      <c r="BF2234" s="19" t="n">
        <v>0.0576187257010535</v>
      </c>
      <c r="BG2234" s="19" t="n">
        <v>0</v>
      </c>
    </row>
    <row r="2235">
      <c r="B2235" t="s">
        <v>690</v>
      </c>
      <c r="C2235" s="19" t="n">
        <v>0.0851160634211222</v>
      </c>
      <c r="D2235" s="19" t="n">
        <v>0.0870420151256197</v>
      </c>
      <c r="E2235" s="19" t="n">
        <v>0.0843133266377051</v>
      </c>
      <c r="F2235" s="19"/>
      <c r="G2235" s="19" t="n">
        <v>0.186854536148569</v>
      </c>
      <c r="H2235" s="19" t="n">
        <v>0.161785343079258</v>
      </c>
      <c r="I2235" s="19" t="n">
        <v>0.0482319459678665</v>
      </c>
      <c r="J2235" s="19" t="n">
        <v>0.0498376077405964</v>
      </c>
      <c r="K2235" s="19" t="n">
        <v>0.0362543971228079</v>
      </c>
      <c r="L2235" s="19" t="n">
        <v>0.0668644536184884</v>
      </c>
      <c r="M2235" s="19"/>
      <c r="N2235" s="19" t="n">
        <v>0.0820458442716202</v>
      </c>
      <c r="O2235" s="19" t="n">
        <v>0.137100862952732</v>
      </c>
      <c r="P2235" s="19" t="n">
        <v>0</v>
      </c>
      <c r="Q2235" s="19" t="n">
        <v>0.109143865047726</v>
      </c>
      <c r="R2235" s="19"/>
      <c r="S2235" s="19" t="n">
        <v>0.152886168130123</v>
      </c>
      <c r="T2235" s="19" t="n">
        <v>0.11818069364546</v>
      </c>
      <c r="U2235" s="19" t="n">
        <v>0.10951087952919</v>
      </c>
      <c r="V2235" s="19" t="n">
        <v>0</v>
      </c>
      <c r="W2235" s="19" t="n">
        <v>0</v>
      </c>
      <c r="X2235" s="19" t="n">
        <v>0.109214299329193</v>
      </c>
      <c r="Y2235" s="19" t="n">
        <v>0.0853812320786378</v>
      </c>
      <c r="Z2235" s="19" t="n">
        <v>0</v>
      </c>
      <c r="AA2235" s="19" t="n">
        <v>0.179896104450109</v>
      </c>
      <c r="AB2235" s="19" t="n">
        <v>0.069986489632153</v>
      </c>
      <c r="AC2235" s="19" t="n">
        <v>0.142853935351433</v>
      </c>
      <c r="AD2235" s="19" t="n">
        <v>0</v>
      </c>
      <c r="AE2235" s="19"/>
      <c r="AF2235" s="19" t="n">
        <v>0.0377311625088936</v>
      </c>
      <c r="AG2235" s="19" t="n">
        <v>0.0896578138368355</v>
      </c>
      <c r="AH2235" s="19" t="n">
        <v>0.0944118040517407</v>
      </c>
      <c r="AI2235" s="19"/>
      <c r="AJ2235" s="19" t="n">
        <v>0.114919079868985</v>
      </c>
      <c r="AK2235" s="19" t="n">
        <v>0.0940055102307028</v>
      </c>
      <c r="AL2235" s="19" t="n">
        <v>0</v>
      </c>
      <c r="AM2235" s="19" t="n">
        <v>0</v>
      </c>
      <c r="AN2235" s="19" t="n">
        <v>0.0437578623189472</v>
      </c>
      <c r="AO2235" s="19"/>
      <c r="AP2235" s="19" t="n">
        <v>0.0968832894196775</v>
      </c>
      <c r="AQ2235" s="19" t="n">
        <v>0.106014173004927</v>
      </c>
      <c r="AR2235" s="19" t="n">
        <v>0.173788471720655</v>
      </c>
      <c r="AS2235" s="19" t="n">
        <v>0.0448263805775328</v>
      </c>
      <c r="AT2235" s="19" t="n">
        <v>0.147093313731799</v>
      </c>
      <c r="AU2235" s="19"/>
      <c r="AV2235" s="19" t="n">
        <v>0.0769146187570476</v>
      </c>
      <c r="AW2235" s="19" t="n">
        <v>0.103962426846155</v>
      </c>
      <c r="AX2235" s="19" t="n">
        <v>0.351582030438159</v>
      </c>
      <c r="AY2235" s="19" t="n">
        <v>0.0568666680167153</v>
      </c>
      <c r="AZ2235" s="19" t="n">
        <v>0.126372770941532</v>
      </c>
      <c r="BA2235" s="19" t="n">
        <v>0</v>
      </c>
      <c r="BB2235" s="19"/>
      <c r="BC2235" s="19" t="n">
        <v>0.12446628407673</v>
      </c>
      <c r="BD2235" s="19" t="n">
        <v>0.029153746088345</v>
      </c>
      <c r="BE2235" s="19" t="n">
        <v>0.0682342091088029</v>
      </c>
      <c r="BF2235" s="19" t="n">
        <v>0.224819636880969</v>
      </c>
      <c r="BG2235" s="19" t="n">
        <v>0</v>
      </c>
    </row>
    <row r="2236">
      <c r="B2236" t="s">
        <v>691</v>
      </c>
      <c r="C2236" s="19" t="n">
        <v>0.07191638751296</v>
      </c>
      <c r="D2236" s="19" t="n">
        <v>0.0731909327966182</v>
      </c>
      <c r="E2236" s="19" t="n">
        <v>0.0716614257842995</v>
      </c>
      <c r="F2236" s="19"/>
      <c r="G2236" s="19" t="n">
        <v>0</v>
      </c>
      <c r="H2236" s="19" t="n">
        <v>0.182354793418363</v>
      </c>
      <c r="I2236" s="19" t="n">
        <v>0.0880956185979522</v>
      </c>
      <c r="J2236" s="19" t="n">
        <v>0.0285120280069059</v>
      </c>
      <c r="K2236" s="19" t="n">
        <v>0.076848802332809</v>
      </c>
      <c r="L2236" s="19" t="n">
        <v>0</v>
      </c>
      <c r="M2236" s="19"/>
      <c r="N2236" s="19" t="n">
        <v>0.0898475727282037</v>
      </c>
      <c r="O2236" s="19" t="n">
        <v>0.0657679239494715</v>
      </c>
      <c r="P2236" s="19" t="n">
        <v>0.0620917890342663</v>
      </c>
      <c r="Q2236" s="19" t="n">
        <v>0.0743576776138919</v>
      </c>
      <c r="R2236" s="19"/>
      <c r="S2236" s="19" t="n">
        <v>0.0493912344105894</v>
      </c>
      <c r="T2236" s="19" t="n">
        <v>0</v>
      </c>
      <c r="U2236" s="19" t="n">
        <v>0.0888548964416075</v>
      </c>
      <c r="V2236" s="19" t="n">
        <v>0.0991227629641337</v>
      </c>
      <c r="W2236" s="19" t="n">
        <v>0</v>
      </c>
      <c r="X2236" s="19" t="n">
        <v>0</v>
      </c>
      <c r="Y2236" s="19" t="n">
        <v>0</v>
      </c>
      <c r="Z2236" s="19" t="n">
        <v>0.2766592271021</v>
      </c>
      <c r="AA2236" s="19" t="n">
        <v>0.204418569792673</v>
      </c>
      <c r="AB2236" s="19" t="n">
        <v>0.120940581543089</v>
      </c>
      <c r="AC2236" s="19" t="n">
        <v>0.106741511165236</v>
      </c>
      <c r="AD2236" s="19" t="n">
        <v>0</v>
      </c>
      <c r="AE2236" s="19"/>
      <c r="AF2236" s="19" t="n">
        <v>0.0194380207608058</v>
      </c>
      <c r="AG2236" s="19" t="n">
        <v>0.140542932284996</v>
      </c>
      <c r="AH2236" s="19" t="n">
        <v>0.0772280842838422</v>
      </c>
      <c r="AI2236" s="19"/>
      <c r="AJ2236" s="19" t="n">
        <v>0</v>
      </c>
      <c r="AK2236" s="19" t="n">
        <v>0.213666963711072</v>
      </c>
      <c r="AL2236" s="19" t="n">
        <v>0</v>
      </c>
      <c r="AM2236" s="19" t="n">
        <v>0</v>
      </c>
      <c r="AN2236" s="19" t="n">
        <v>0.0740418974680658</v>
      </c>
      <c r="AO2236" s="19"/>
      <c r="AP2236" s="19" t="n">
        <v>0</v>
      </c>
      <c r="AQ2236" s="19" t="n">
        <v>0.131396205040655</v>
      </c>
      <c r="AR2236" s="19" t="n">
        <v>0</v>
      </c>
      <c r="AS2236" s="19" t="n">
        <v>0.0464803016424294</v>
      </c>
      <c r="AT2236" s="19" t="n">
        <v>0</v>
      </c>
      <c r="AU2236" s="19"/>
      <c r="AV2236" s="19" t="n">
        <v>0.0914869962498253</v>
      </c>
      <c r="AW2236" s="19" t="n">
        <v>0</v>
      </c>
      <c r="AX2236" s="19" t="n">
        <v>0.183096966347242</v>
      </c>
      <c r="AY2236" s="19" t="n">
        <v>0.0321520297739942</v>
      </c>
      <c r="AZ2236" s="19" t="n">
        <v>0</v>
      </c>
      <c r="BA2236" s="19" t="n">
        <v>0.110946735455921</v>
      </c>
      <c r="BB2236" s="19"/>
      <c r="BC2236" s="19" t="n">
        <v>0.0322689603262504</v>
      </c>
      <c r="BD2236" s="19" t="n">
        <v>0.106579110179324</v>
      </c>
      <c r="BE2236" s="19" t="n">
        <v>0.0800232635402842</v>
      </c>
      <c r="BF2236" s="19" t="n">
        <v>0.0345297794177187</v>
      </c>
      <c r="BG2236" s="19" t="n">
        <v>1</v>
      </c>
    </row>
    <row r="2237">
      <c r="B2237" t="s">
        <v>692</v>
      </c>
      <c r="C2237" s="19" t="n">
        <v>0.0882869231105788</v>
      </c>
      <c r="D2237" s="19" t="n">
        <v>0.0872378021652449</v>
      </c>
      <c r="E2237" s="19" t="n">
        <v>0.0911105414312421</v>
      </c>
      <c r="F2237" s="19"/>
      <c r="G2237" s="19" t="n">
        <v>0.0921992282465973</v>
      </c>
      <c r="H2237" s="19" t="n">
        <v>0.0660730889933618</v>
      </c>
      <c r="I2237" s="19" t="n">
        <v>0.0820619947683107</v>
      </c>
      <c r="J2237" s="19" t="n">
        <v>0.0617169410436225</v>
      </c>
      <c r="K2237" s="19" t="n">
        <v>0.0948150196053974</v>
      </c>
      <c r="L2237" s="19" t="n">
        <v>0.126601212773035</v>
      </c>
      <c r="M2237" s="19"/>
      <c r="N2237" s="19" t="n">
        <v>0.166022859811142</v>
      </c>
      <c r="O2237" s="19" t="n">
        <v>0</v>
      </c>
      <c r="P2237" s="19" t="n">
        <v>0.124819526339819</v>
      </c>
      <c r="Q2237" s="19" t="n">
        <v>0.0930378710863269</v>
      </c>
      <c r="R2237" s="19"/>
      <c r="S2237" s="19" t="n">
        <v>0.102990340969262</v>
      </c>
      <c r="T2237" s="19" t="n">
        <v>0.1919219539762</v>
      </c>
      <c r="U2237" s="19" t="n">
        <v>0.06166487456999</v>
      </c>
      <c r="V2237" s="19" t="n">
        <v>0.0710074990843358</v>
      </c>
      <c r="W2237" s="19" t="n">
        <v>0.0886252208001719</v>
      </c>
      <c r="X2237" s="19" t="n">
        <v>0.193010717365194</v>
      </c>
      <c r="Y2237" s="19" t="n">
        <v>0</v>
      </c>
      <c r="Z2237" s="19" t="n">
        <v>0</v>
      </c>
      <c r="AA2237" s="19" t="n">
        <v>0</v>
      </c>
      <c r="AB2237" s="19" t="n">
        <v>0.132863520635542</v>
      </c>
      <c r="AC2237" s="19" t="n">
        <v>0.119215844081519</v>
      </c>
      <c r="AD2237" s="19" t="n">
        <v>0</v>
      </c>
      <c r="AE2237" s="19"/>
      <c r="AF2237" s="19" t="n">
        <v>0.0776635384823316</v>
      </c>
      <c r="AG2237" s="19" t="n">
        <v>0.0974026223990272</v>
      </c>
      <c r="AH2237" s="19" t="n">
        <v>0.13860302490738</v>
      </c>
      <c r="AI2237" s="19"/>
      <c r="AJ2237" s="19" t="n">
        <v>0.114966740059269</v>
      </c>
      <c r="AK2237" s="19" t="n">
        <v>0.094970602737638</v>
      </c>
      <c r="AL2237" s="19" t="n">
        <v>0.196087293392143</v>
      </c>
      <c r="AM2237" s="19" t="n">
        <v>0</v>
      </c>
      <c r="AN2237" s="19" t="n">
        <v>0.0445661132862658</v>
      </c>
      <c r="AO2237" s="19"/>
      <c r="AP2237" s="19" t="n">
        <v>0.104693847970667</v>
      </c>
      <c r="AQ2237" s="19" t="n">
        <v>0.140991420240001</v>
      </c>
      <c r="AR2237" s="19" t="n">
        <v>0</v>
      </c>
      <c r="AS2237" s="19" t="n">
        <v>0.0375674244781952</v>
      </c>
      <c r="AT2237" s="19" t="n">
        <v>0</v>
      </c>
      <c r="AU2237" s="19"/>
      <c r="AV2237" s="19" t="n">
        <v>0.162293148511861</v>
      </c>
      <c r="AW2237" s="19" t="n">
        <v>0.165079545503179</v>
      </c>
      <c r="AX2237" s="19" t="n">
        <v>0</v>
      </c>
      <c r="AY2237" s="19" t="n">
        <v>0.0259866848465676</v>
      </c>
      <c r="AZ2237" s="19" t="n">
        <v>0.0881602020822451</v>
      </c>
      <c r="BA2237" s="19" t="n">
        <v>0</v>
      </c>
      <c r="BB2237" s="19"/>
      <c r="BC2237" s="19" t="n">
        <v>0.0640373469302356</v>
      </c>
      <c r="BD2237" s="19" t="n">
        <v>0.0913889021520797</v>
      </c>
      <c r="BE2237" s="19" t="n">
        <v>0.12746367930665</v>
      </c>
      <c r="BF2237" s="19" t="n">
        <v>0.118374886350305</v>
      </c>
      <c r="BG2237" s="19" t="n">
        <v>0</v>
      </c>
    </row>
    <row r="2238">
      <c r="B2238" t="s">
        <v>598</v>
      </c>
      <c r="C2238" s="19" t="n">
        <v>0.111984934813508</v>
      </c>
      <c r="D2238" s="19" t="n">
        <v>0.111698137506922</v>
      </c>
      <c r="E2238" s="19" t="n">
        <v>0.114313729365921</v>
      </c>
      <c r="F2238" s="19"/>
      <c r="G2238" s="19" t="n">
        <v>0</v>
      </c>
      <c r="H2238" s="19" t="n">
        <v>0.114680766644682</v>
      </c>
      <c r="I2238" s="19" t="n">
        <v>0.179330705138584</v>
      </c>
      <c r="J2238" s="19" t="n">
        <v>0.139241521227961</v>
      </c>
      <c r="K2238" s="19" t="n">
        <v>0.121750468639296</v>
      </c>
      <c r="L2238" s="19" t="n">
        <v>0.065971461245431</v>
      </c>
      <c r="M2238" s="19"/>
      <c r="N2238" s="19" t="n">
        <v>0.192061352915178</v>
      </c>
      <c r="O2238" s="19" t="n">
        <v>0.0851214682182334</v>
      </c>
      <c r="P2238" s="19" t="n">
        <v>0.168078530631406</v>
      </c>
      <c r="Q2238" s="19" t="n">
        <v>0.0306089527808112</v>
      </c>
      <c r="R2238" s="19"/>
      <c r="S2238" s="19" t="n">
        <v>0.0887057268911121</v>
      </c>
      <c r="T2238" s="19" t="n">
        <v>0</v>
      </c>
      <c r="U2238" s="19" t="n">
        <v>0</v>
      </c>
      <c r="V2238" s="19" t="n">
        <v>0.0680464241647015</v>
      </c>
      <c r="W2238" s="19" t="n">
        <v>0.338986732896753</v>
      </c>
      <c r="X2238" s="19" t="n">
        <v>0.0629783705489569</v>
      </c>
      <c r="Y2238" s="19" t="n">
        <v>0.225598744131251</v>
      </c>
      <c r="Z2238" s="19" t="n">
        <v>0.139732063776843</v>
      </c>
      <c r="AA2238" s="19" t="n">
        <v>0</v>
      </c>
      <c r="AB2238" s="19" t="n">
        <v>0.208834519634817</v>
      </c>
      <c r="AC2238" s="19" t="n">
        <v>0.121930840542882</v>
      </c>
      <c r="AD2238" s="19" t="n">
        <v>0</v>
      </c>
      <c r="AE2238" s="19"/>
      <c r="AF2238" s="19" t="n">
        <v>0.103879139327927</v>
      </c>
      <c r="AG2238" s="19" t="n">
        <v>0.138802167983</v>
      </c>
      <c r="AH2238" s="19" t="n">
        <v>0.124295006964081</v>
      </c>
      <c r="AI2238" s="19"/>
      <c r="AJ2238" s="19" t="n">
        <v>0.167327277241178</v>
      </c>
      <c r="AK2238" s="19" t="n">
        <v>0.0245910251786023</v>
      </c>
      <c r="AL2238" s="19" t="n">
        <v>0.203299222143203</v>
      </c>
      <c r="AM2238" s="19" t="n">
        <v>0</v>
      </c>
      <c r="AN2238" s="19" t="n">
        <v>0.156563271991742</v>
      </c>
      <c r="AO2238" s="19"/>
      <c r="AP2238" s="19" t="n">
        <v>0.0888530417232545</v>
      </c>
      <c r="AQ2238" s="19" t="n">
        <v>0.103357122425871</v>
      </c>
      <c r="AR2238" s="19" t="n">
        <v>0.393007089451764</v>
      </c>
      <c r="AS2238" s="19" t="n">
        <v>0.0916924769268145</v>
      </c>
      <c r="AT2238" s="19" t="n">
        <v>0</v>
      </c>
      <c r="AU2238" s="19"/>
      <c r="AV2238" s="19" t="n">
        <v>0.119502729308713</v>
      </c>
      <c r="AW2238" s="19" t="n">
        <v>0.169734648199433</v>
      </c>
      <c r="AX2238" s="19" t="n">
        <v>0.111508128214704</v>
      </c>
      <c r="AY2238" s="19" t="n">
        <v>0.099527805727317</v>
      </c>
      <c r="AZ2238" s="19" t="n">
        <v>0.0770144483359792</v>
      </c>
      <c r="BA2238" s="19" t="n">
        <v>0.101839759627056</v>
      </c>
      <c r="BB2238" s="19"/>
      <c r="BC2238" s="19" t="n">
        <v>0.203786199663255</v>
      </c>
      <c r="BD2238" s="19" t="n">
        <v>0.023316286392561</v>
      </c>
      <c r="BE2238" s="19" t="n">
        <v>0.123382758778149</v>
      </c>
      <c r="BF2238" s="19" t="n">
        <v>0.161067475382804</v>
      </c>
      <c r="BG2238" s="19" t="n">
        <v>0</v>
      </c>
    </row>
    <row r="2239">
      <c r="B2239" t="s">
        <v>722</v>
      </c>
      <c r="C2239" s="19" t="n">
        <v>0.546503253199588</v>
      </c>
      <c r="D2239" s="19" t="n">
        <v>0.563572531563285</v>
      </c>
      <c r="E2239" s="19" t="n">
        <v>0.517982694413366</v>
      </c>
      <c r="F2239" s="19"/>
      <c r="G2239" s="19" t="n">
        <v>0.502534979427972</v>
      </c>
      <c r="H2239" s="19" t="n">
        <v>0.381964322574235</v>
      </c>
      <c r="I2239" s="19" t="n">
        <v>0.430020886814807</v>
      </c>
      <c r="J2239" s="19" t="n">
        <v>0.629797430759419</v>
      </c>
      <c r="K2239" s="19" t="n">
        <v>0.626479746029365</v>
      </c>
      <c r="L2239" s="19" t="n">
        <v>0.704879956373477</v>
      </c>
      <c r="M2239" s="19"/>
      <c r="N2239" s="19" t="n">
        <v>0.369939199278538</v>
      </c>
      <c r="O2239" s="19" t="n">
        <v>0.590556000191832</v>
      </c>
      <c r="P2239" s="19" t="n">
        <v>0.588552699871261</v>
      </c>
      <c r="Q2239" s="19" t="n">
        <v>0.590441566149033</v>
      </c>
      <c r="R2239" s="19"/>
      <c r="S2239" s="19" t="n">
        <v>0.497315595686723</v>
      </c>
      <c r="T2239" s="19" t="n">
        <v>0.571977614189627</v>
      </c>
      <c r="U2239" s="19" t="n">
        <v>0.649092539913131</v>
      </c>
      <c r="V2239" s="19" t="n">
        <v>0.761823313786829</v>
      </c>
      <c r="W2239" s="19" t="n">
        <v>0.466190236270063</v>
      </c>
      <c r="X2239" s="19" t="n">
        <v>0.408551819361374</v>
      </c>
      <c r="Y2239" s="19" t="n">
        <v>0.689020023790111</v>
      </c>
      <c r="Z2239" s="19" t="n">
        <v>0.444755206224492</v>
      </c>
      <c r="AA2239" s="19" t="n">
        <v>0.436384584311102</v>
      </c>
      <c r="AB2239" s="19" t="n">
        <v>0.467374888554399</v>
      </c>
      <c r="AC2239" s="19" t="n">
        <v>0.50925786885893</v>
      </c>
      <c r="AD2239" s="19" t="n">
        <v>0.58934270323121</v>
      </c>
      <c r="AE2239" s="19"/>
      <c r="AF2239" s="19" t="n">
        <v>0.692919189963543</v>
      </c>
      <c r="AG2239" s="19" t="n">
        <v>0.448256904662411</v>
      </c>
      <c r="AH2239" s="19" t="n">
        <v>0.429465911116355</v>
      </c>
      <c r="AI2239" s="19"/>
      <c r="AJ2239" s="19" t="n">
        <v>0.572550878712046</v>
      </c>
      <c r="AK2239" s="19" t="n">
        <v>0.420458836192747</v>
      </c>
      <c r="AL2239" s="19" t="n">
        <v>0.47824868364256</v>
      </c>
      <c r="AM2239" s="19" t="n">
        <v>1</v>
      </c>
      <c r="AN2239" s="19" t="n">
        <v>0.501740433238136</v>
      </c>
      <c r="AO2239" s="19"/>
      <c r="AP2239" s="19" t="n">
        <v>0.590516265580274</v>
      </c>
      <c r="AQ2239" s="19" t="n">
        <v>0.42974293356653</v>
      </c>
      <c r="AR2239" s="19" t="n">
        <v>0.433204438827582</v>
      </c>
      <c r="AS2239" s="19" t="n">
        <v>0.779433416375028</v>
      </c>
      <c r="AT2239" s="19" t="n">
        <v>0.513925294826885</v>
      </c>
      <c r="AU2239" s="19"/>
      <c r="AV2239" s="19" t="n">
        <v>0.447479902747045</v>
      </c>
      <c r="AW2239" s="19" t="n">
        <v>0.488951371841777</v>
      </c>
      <c r="AX2239" s="19" t="n">
        <v>0.353812874999895</v>
      </c>
      <c r="AY2239" s="19" t="n">
        <v>0.785466811635406</v>
      </c>
      <c r="AZ2239" s="19" t="n">
        <v>0.466415410805137</v>
      </c>
      <c r="BA2239" s="19" t="n">
        <v>0.388980724902322</v>
      </c>
      <c r="BB2239" s="19"/>
      <c r="BC2239" s="19" t="n">
        <v>0.541864995998322</v>
      </c>
      <c r="BD2239" s="19" t="n">
        <v>0.614872127897783</v>
      </c>
      <c r="BE2239" s="19" t="n">
        <v>0.489191781420715</v>
      </c>
      <c r="BF2239" s="19" t="n">
        <v>0.346674403755897</v>
      </c>
      <c r="BG2239" s="19" t="n">
        <v>0</v>
      </c>
    </row>
    <row r="2240">
      <c r="B2240" t="s">
        <v>100</v>
      </c>
      <c r="C2240" s="19" t="n">
        <v>0.0455632559753464</v>
      </c>
      <c r="D2240" s="19" t="n">
        <v>0</v>
      </c>
      <c r="E2240" s="19" t="n">
        <v>0.101047766792268</v>
      </c>
      <c r="F2240" s="19"/>
      <c r="G2240" s="19" t="n">
        <v>0</v>
      </c>
      <c r="H2240" s="19" t="n">
        <v>0.0514894316679557</v>
      </c>
      <c r="I2240" s="19" t="n">
        <v>0.0726872764733442</v>
      </c>
      <c r="J2240" s="19" t="n">
        <v>0.0433173725949215</v>
      </c>
      <c r="K2240" s="19" t="n">
        <v>0.0438515662703247</v>
      </c>
      <c r="L2240" s="19" t="n">
        <v>0.0356829159895679</v>
      </c>
      <c r="M2240" s="19"/>
      <c r="N2240" s="19" t="n">
        <v>0.0314404400683911</v>
      </c>
      <c r="O2240" s="19" t="n">
        <v>0.0513781054269699</v>
      </c>
      <c r="P2240" s="19" t="n">
        <v>0.0240058131119596</v>
      </c>
      <c r="Q2240" s="19" t="n">
        <v>0.0694418693276836</v>
      </c>
      <c r="R2240" s="19"/>
      <c r="S2240" s="19" t="n">
        <v>0</v>
      </c>
      <c r="T2240" s="19" t="n">
        <v>0</v>
      </c>
      <c r="U2240" s="19" t="n">
        <v>0.0908768095460816</v>
      </c>
      <c r="V2240" s="19" t="n">
        <v>0</v>
      </c>
      <c r="W2240" s="19" t="n">
        <v>0</v>
      </c>
      <c r="X2240" s="19" t="n">
        <v>0.118023311419497</v>
      </c>
      <c r="Y2240" s="19" t="n">
        <v>0</v>
      </c>
      <c r="Z2240" s="19" t="n">
        <v>0.138853502896565</v>
      </c>
      <c r="AA2240" s="19" t="n">
        <v>0.094129148503274</v>
      </c>
      <c r="AB2240" s="19" t="n">
        <v>0</v>
      </c>
      <c r="AC2240" s="19" t="n">
        <v>0</v>
      </c>
      <c r="AD2240" s="19" t="n">
        <v>0.41065729676879</v>
      </c>
      <c r="AE2240" s="19"/>
      <c r="AF2240" s="19" t="n">
        <v>0.0461693720215819</v>
      </c>
      <c r="AG2240" s="19" t="n">
        <v>0.0405036915244711</v>
      </c>
      <c r="AH2240" s="19" t="n">
        <v>0.0387602833172276</v>
      </c>
      <c r="AI2240" s="19"/>
      <c r="AJ2240" s="19" t="n">
        <v>0</v>
      </c>
      <c r="AK2240" s="19" t="n">
        <v>0.0518133281807555</v>
      </c>
      <c r="AL2240" s="19" t="n">
        <v>0.122364800822093</v>
      </c>
      <c r="AM2240" s="19" t="n">
        <v>0</v>
      </c>
      <c r="AN2240" s="19" t="n">
        <v>0.0861061818266115</v>
      </c>
      <c r="AO2240" s="19"/>
      <c r="AP2240" s="19" t="n">
        <v>0.0517027821221805</v>
      </c>
      <c r="AQ2240" s="19" t="n">
        <v>0.0197746019751428</v>
      </c>
      <c r="AR2240" s="19" t="n">
        <v>0</v>
      </c>
      <c r="AS2240" s="19" t="n">
        <v>0</v>
      </c>
      <c r="AT2240" s="19" t="n">
        <v>0.208653704640553</v>
      </c>
      <c r="AU2240" s="19"/>
      <c r="AV2240" s="19" t="n">
        <v>0.0228636290519591</v>
      </c>
      <c r="AW2240" s="19" t="n">
        <v>0</v>
      </c>
      <c r="AX2240" s="19" t="n">
        <v>0</v>
      </c>
      <c r="AY2240" s="19" t="n">
        <v>0</v>
      </c>
      <c r="AZ2240" s="19" t="n">
        <v>0.148981486903375</v>
      </c>
      <c r="BA2240" s="19" t="n">
        <v>0.283905299164113</v>
      </c>
      <c r="BB2240" s="19"/>
      <c r="BC2240" s="19" t="n">
        <v>0</v>
      </c>
      <c r="BD2240" s="19" t="n">
        <v>0.095341867795715</v>
      </c>
      <c r="BE2240" s="19" t="n">
        <v>0.0636712477573303</v>
      </c>
      <c r="BF2240" s="19" t="n">
        <v>0</v>
      </c>
      <c r="BG2240" s="19" t="n">
        <v>0</v>
      </c>
    </row>
    <row r="2241">
      <c r="C2241" s="19"/>
      <c r="D2241" s="19"/>
      <c r="E2241" s="19"/>
      <c r="F2241" s="19"/>
      <c r="G2241" s="19"/>
      <c r="H2241" s="19"/>
      <c r="I2241" s="19"/>
      <c r="J2241" s="19"/>
      <c r="K2241" s="19"/>
      <c r="L2241" s="19"/>
      <c r="M2241" s="19"/>
      <c r="N2241" s="19"/>
      <c r="O2241" s="19"/>
      <c r="P2241" s="19"/>
      <c r="Q2241" s="19"/>
      <c r="R2241" s="19"/>
      <c r="S2241" s="19"/>
      <c r="T2241" s="19"/>
      <c r="U2241" s="19"/>
      <c r="V2241" s="19"/>
      <c r="W2241" s="19"/>
      <c r="X2241" s="19"/>
      <c r="Y2241" s="19"/>
      <c r="Z2241" s="19"/>
      <c r="AA2241" s="19"/>
      <c r="AB2241" s="19"/>
      <c r="AC2241" s="19"/>
      <c r="AD2241" s="19"/>
      <c r="AE2241" s="19"/>
      <c r="AF2241" s="19"/>
      <c r="AG2241" s="19"/>
      <c r="AH2241" s="19"/>
      <c r="AI2241" s="19"/>
      <c r="AJ2241" s="19"/>
      <c r="AK2241" s="19"/>
      <c r="AL2241" s="19"/>
      <c r="AM2241" s="19"/>
      <c r="AN2241" s="19"/>
      <c r="AO2241" s="19"/>
      <c r="AP2241" s="19"/>
      <c r="AQ2241" s="19"/>
      <c r="AR2241" s="19"/>
      <c r="AS2241" s="19"/>
      <c r="AT2241" s="19"/>
      <c r="AU2241" s="19"/>
      <c r="AV2241" s="19"/>
      <c r="AW2241" s="19"/>
      <c r="AX2241" s="19"/>
      <c r="AY2241" s="19"/>
      <c r="AZ2241" s="19"/>
      <c r="BA2241" s="19"/>
      <c r="BB2241" s="19"/>
      <c r="BC2241" s="19"/>
      <c r="BD2241" s="19"/>
      <c r="BE2241" s="19"/>
      <c r="BF2241" s="19"/>
      <c r="BG2241" s="19"/>
    </row>
    <row r="2242">
      <c r="B2242" s="7" t="s">
        <v>727</v>
      </c>
      <c r="C2242" s="19"/>
      <c r="D2242" s="19"/>
      <c r="E2242" s="19"/>
      <c r="F2242" s="19"/>
      <c r="G2242" s="19"/>
      <c r="H2242" s="19"/>
      <c r="I2242" s="19"/>
      <c r="J2242" s="19"/>
      <c r="K2242" s="19"/>
      <c r="L2242" s="19"/>
      <c r="M2242" s="19"/>
      <c r="N2242" s="19"/>
      <c r="O2242" s="19"/>
      <c r="P2242" s="19"/>
      <c r="Q2242" s="19"/>
      <c r="R2242" s="19"/>
      <c r="S2242" s="19"/>
      <c r="T2242" s="19"/>
      <c r="U2242" s="19"/>
      <c r="V2242" s="19"/>
      <c r="W2242" s="19"/>
      <c r="X2242" s="19"/>
      <c r="Y2242" s="19"/>
      <c r="Z2242" s="19"/>
      <c r="AA2242" s="19"/>
      <c r="AB2242" s="19"/>
      <c r="AC2242" s="19"/>
      <c r="AD2242" s="19"/>
      <c r="AE2242" s="19"/>
      <c r="AF2242" s="19"/>
      <c r="AG2242" s="19"/>
      <c r="AH2242" s="19"/>
      <c r="AI2242" s="19"/>
      <c r="AJ2242" s="19"/>
      <c r="AK2242" s="19"/>
      <c r="AL2242" s="19"/>
      <c r="AM2242" s="19"/>
      <c r="AN2242" s="19"/>
      <c r="AO2242" s="19"/>
      <c r="AP2242" s="19"/>
      <c r="AQ2242" s="19"/>
      <c r="AR2242" s="19"/>
      <c r="AS2242" s="19"/>
      <c r="AT2242" s="19"/>
      <c r="AU2242" s="19"/>
      <c r="AV2242" s="19"/>
      <c r="AW2242" s="19"/>
      <c r="AX2242" s="19"/>
      <c r="AY2242" s="19"/>
      <c r="AZ2242" s="19"/>
      <c r="BA2242" s="19"/>
      <c r="BB2242" s="19"/>
      <c r="BC2242" s="19"/>
      <c r="BD2242" s="19"/>
      <c r="BE2242" s="19"/>
      <c r="BF2242" s="19"/>
      <c r="BG2242" s="19"/>
    </row>
    <row r="2243">
      <c r="B2243" s="26" t="s">
        <v>724</v>
      </c>
      <c r="C2243" s="19"/>
      <c r="D2243" s="19"/>
      <c r="E2243" s="19"/>
      <c r="F2243" s="19"/>
      <c r="G2243" s="19"/>
      <c r="H2243" s="19"/>
      <c r="I2243" s="19"/>
      <c r="J2243" s="19"/>
      <c r="K2243" s="19"/>
      <c r="L2243" s="19"/>
      <c r="M2243" s="19"/>
      <c r="N2243" s="19"/>
      <c r="O2243" s="19"/>
      <c r="P2243" s="19"/>
      <c r="Q2243" s="19"/>
      <c r="R2243" s="19"/>
      <c r="S2243" s="19"/>
      <c r="T2243" s="19"/>
      <c r="U2243" s="19"/>
      <c r="V2243" s="19"/>
      <c r="W2243" s="19"/>
      <c r="X2243" s="19"/>
      <c r="Y2243" s="19"/>
      <c r="Z2243" s="19"/>
      <c r="AA2243" s="19"/>
      <c r="AB2243" s="19"/>
      <c r="AC2243" s="19"/>
      <c r="AD2243" s="19"/>
      <c r="AE2243" s="19"/>
      <c r="AF2243" s="19"/>
      <c r="AG2243" s="19"/>
      <c r="AH2243" s="19"/>
      <c r="AI2243" s="19"/>
      <c r="AJ2243" s="19"/>
      <c r="AK2243" s="19"/>
      <c r="AL2243" s="19"/>
      <c r="AM2243" s="19"/>
      <c r="AN2243" s="19"/>
      <c r="AO2243" s="19"/>
      <c r="AP2243" s="19"/>
      <c r="AQ2243" s="19"/>
      <c r="AR2243" s="19"/>
      <c r="AS2243" s="19"/>
      <c r="AT2243" s="19"/>
      <c r="AU2243" s="19"/>
      <c r="AV2243" s="19"/>
      <c r="AW2243" s="19"/>
      <c r="AX2243" s="19"/>
      <c r="AY2243" s="19"/>
      <c r="AZ2243" s="19"/>
      <c r="BA2243" s="19"/>
      <c r="BB2243" s="19"/>
      <c r="BC2243" s="19"/>
      <c r="BD2243" s="19"/>
      <c r="BE2243" s="19"/>
      <c r="BF2243" s="19"/>
      <c r="BG2243" s="19"/>
    </row>
    <row r="2244">
      <c r="B2244" t="s">
        <v>725</v>
      </c>
      <c r="C2244" s="19" t="n">
        <v>0.4379324510359</v>
      </c>
      <c r="D2244" s="19" t="n">
        <v>0.447261762894515</v>
      </c>
      <c r="E2244" s="19" t="n">
        <v>0.416775917495991</v>
      </c>
      <c r="F2244" s="19"/>
      <c r="G2244" s="19" t="n">
        <v>0.291049054664143</v>
      </c>
      <c r="H2244" s="19" t="n">
        <v>0.373822834265397</v>
      </c>
      <c r="I2244" s="19" t="n">
        <v>0.442746782771033</v>
      </c>
      <c r="J2244" s="19" t="n">
        <v>0.579068914197337</v>
      </c>
      <c r="K2244" s="19" t="n">
        <v>0.502210564048162</v>
      </c>
      <c r="L2244" s="19" t="n">
        <v>0.404606734755499</v>
      </c>
      <c r="M2244" s="19"/>
      <c r="N2244" s="19" t="n">
        <v>0.460550187378546</v>
      </c>
      <c r="O2244" s="19" t="n">
        <v>0.400385668148573</v>
      </c>
      <c r="P2244" s="19" t="n">
        <v>0.468284427797397</v>
      </c>
      <c r="Q2244" s="19" t="n">
        <v>0.434069848830268</v>
      </c>
      <c r="R2244" s="19"/>
      <c r="S2244" s="19" t="n">
        <v>0.527440719423514</v>
      </c>
      <c r="T2244" s="19" t="n">
        <v>0.581770841882286</v>
      </c>
      <c r="U2244" s="19" t="n">
        <v>0.27180309599143</v>
      </c>
      <c r="V2244" s="19" t="n">
        <v>0.471379087595864</v>
      </c>
      <c r="W2244" s="19" t="n">
        <v>0.572388046303075</v>
      </c>
      <c r="X2244" s="19" t="n">
        <v>0.204742668016027</v>
      </c>
      <c r="Y2244" s="19" t="n">
        <v>0.830625248167509</v>
      </c>
      <c r="Z2244" s="19" t="n">
        <v>0.444755206224492</v>
      </c>
      <c r="AA2244" s="19" t="n">
        <v>0.159551810378976</v>
      </c>
      <c r="AB2244" s="19" t="n">
        <v>0.316794683764304</v>
      </c>
      <c r="AC2244" s="19" t="n">
        <v>0.50925786885893</v>
      </c>
      <c r="AD2244" s="19" t="n">
        <v>0.197759603309148</v>
      </c>
      <c r="AE2244" s="19"/>
      <c r="AF2244" s="19" t="n">
        <v>0.611207567780216</v>
      </c>
      <c r="AG2244" s="19" t="n">
        <v>0.352479979203636</v>
      </c>
      <c r="AH2244" s="19" t="n">
        <v>0.270601241470792</v>
      </c>
      <c r="AI2244" s="19"/>
      <c r="AJ2244" s="19" t="n">
        <v>0.46097522389467</v>
      </c>
      <c r="AK2244" s="19" t="n">
        <v>0.356749605327064</v>
      </c>
      <c r="AL2244" s="19" t="n">
        <v>0.111170365832833</v>
      </c>
      <c r="AM2244" s="19" t="n">
        <v>1</v>
      </c>
      <c r="AN2244" s="19" t="n">
        <v>0.467282653284793</v>
      </c>
      <c r="AO2244" s="19"/>
      <c r="AP2244" s="19" t="n">
        <v>0.516524574743588</v>
      </c>
      <c r="AQ2244" s="19" t="n">
        <v>0.377581540333151</v>
      </c>
      <c r="AR2244" s="19" t="n">
        <v>0.247895418160612</v>
      </c>
      <c r="AS2244" s="19" t="n">
        <v>0.588206578894717</v>
      </c>
      <c r="AT2244" s="19" t="n">
        <v>0.513925294826885</v>
      </c>
      <c r="AU2244" s="19"/>
      <c r="AV2244" s="19" t="n">
        <v>0.355240779988075</v>
      </c>
      <c r="AW2244" s="19" t="n">
        <v>0.483942432189762</v>
      </c>
      <c r="AX2244" s="19" t="n">
        <v>0</v>
      </c>
      <c r="AY2244" s="19" t="n">
        <v>0.653188604416517</v>
      </c>
      <c r="AZ2244" s="19" t="n">
        <v>0.543429859141116</v>
      </c>
      <c r="BA2244" s="19" t="n">
        <v>0.388980724902322</v>
      </c>
      <c r="BB2244" s="19"/>
      <c r="BC2244" s="19" t="n">
        <v>0.382929184209537</v>
      </c>
      <c r="BD2244" s="19" t="n">
        <v>0.451471715826942</v>
      </c>
      <c r="BE2244" s="19" t="n">
        <v>0.42431126891097</v>
      </c>
      <c r="BF2244" s="19" t="n">
        <v>0.343872206460316</v>
      </c>
      <c r="BG2244" s="19" t="n">
        <v>0</v>
      </c>
    </row>
    <row r="2245">
      <c r="B2245" t="s">
        <v>689</v>
      </c>
      <c r="C2245" s="19" t="n">
        <v>0.120252033290891</v>
      </c>
      <c r="D2245" s="19" t="n">
        <v>0.162554403197633</v>
      </c>
      <c r="E2245" s="19" t="n">
        <v>0.0716192942672668</v>
      </c>
      <c r="F2245" s="19"/>
      <c r="G2245" s="19" t="n">
        <v>0</v>
      </c>
      <c r="H2245" s="19" t="n">
        <v>0.126876154052447</v>
      </c>
      <c r="I2245" s="19" t="n">
        <v>0.0561487340976805</v>
      </c>
      <c r="J2245" s="19" t="n">
        <v>0.107937079003149</v>
      </c>
      <c r="K2245" s="19" t="n">
        <v>0.154864470161369</v>
      </c>
      <c r="L2245" s="19" t="n">
        <v>0.192056362501772</v>
      </c>
      <c r="M2245" s="19"/>
      <c r="N2245" s="19" t="n">
        <v>0.0719493129680066</v>
      </c>
      <c r="O2245" s="19" t="n">
        <v>0.152876886921267</v>
      </c>
      <c r="P2245" s="19" t="n">
        <v>0.085231106635888</v>
      </c>
      <c r="Q2245" s="19" t="n">
        <v>0.152654722415969</v>
      </c>
      <c r="R2245" s="19"/>
      <c r="S2245" s="19" t="n">
        <v>0.0452799151083386</v>
      </c>
      <c r="T2245" s="19" t="n">
        <v>0</v>
      </c>
      <c r="U2245" s="19" t="n">
        <v>0.194161661233857</v>
      </c>
      <c r="V2245" s="19" t="n">
        <v>0.291297493483083</v>
      </c>
      <c r="W2245" s="19" t="n">
        <v>0.179162315367429</v>
      </c>
      <c r="X2245" s="19" t="n">
        <v>0.116054979381675</v>
      </c>
      <c r="Y2245" s="19" t="n">
        <v>0.0839935197538528</v>
      </c>
      <c r="Z2245" s="19" t="n">
        <v>0</v>
      </c>
      <c r="AA2245" s="19" t="n">
        <v>0.0919359104610482</v>
      </c>
      <c r="AB2245" s="19" t="n">
        <v>0.139288067817013</v>
      </c>
      <c r="AC2245" s="19" t="n">
        <v>0</v>
      </c>
      <c r="AD2245" s="19" t="n">
        <v>0.174299025224209</v>
      </c>
      <c r="AE2245" s="19"/>
      <c r="AF2245" s="19" t="n">
        <v>0.136572566681498</v>
      </c>
      <c r="AG2245" s="19" t="n">
        <v>0.121238437033459</v>
      </c>
      <c r="AH2245" s="19" t="n">
        <v>0.0685611594694468</v>
      </c>
      <c r="AI2245" s="19"/>
      <c r="AJ2245" s="19" t="n">
        <v>0.208019877291071</v>
      </c>
      <c r="AK2245" s="19" t="n">
        <v>0.109966426224568</v>
      </c>
      <c r="AL2245" s="19" t="n">
        <v>0.110538713079244</v>
      </c>
      <c r="AM2245" s="19" t="n">
        <v>0</v>
      </c>
      <c r="AN2245" s="19" t="n">
        <v>0</v>
      </c>
      <c r="AO2245" s="19"/>
      <c r="AP2245" s="19" t="n">
        <v>0.108370601690663</v>
      </c>
      <c r="AQ2245" s="19" t="n">
        <v>0.12879587973204</v>
      </c>
      <c r="AR2245" s="19" t="n">
        <v>0.142826128939517</v>
      </c>
      <c r="AS2245" s="19" t="n">
        <v>0.151644258861056</v>
      </c>
      <c r="AT2245" s="19" t="n">
        <v>0</v>
      </c>
      <c r="AU2245" s="19"/>
      <c r="AV2245" s="19" t="n">
        <v>0.162022163000171</v>
      </c>
      <c r="AW2245" s="19" t="n">
        <v>0.116289102259271</v>
      </c>
      <c r="AX2245" s="19" t="n">
        <v>0.111508128214704</v>
      </c>
      <c r="AY2245" s="19" t="n">
        <v>0.130756283221614</v>
      </c>
      <c r="AZ2245" s="19" t="n">
        <v>0</v>
      </c>
      <c r="BA2245" s="19" t="n">
        <v>0</v>
      </c>
      <c r="BB2245" s="19"/>
      <c r="BC2245" s="19" t="n">
        <v>0.190164644578241</v>
      </c>
      <c r="BD2245" s="19" t="n">
        <v>0.102424097878597</v>
      </c>
      <c r="BE2245" s="19" t="n">
        <v>0.129000579722944</v>
      </c>
      <c r="BF2245" s="19" t="n">
        <v>0.110377251726942</v>
      </c>
      <c r="BG2245" s="19" t="n">
        <v>0</v>
      </c>
    </row>
    <row r="2246">
      <c r="B2246" t="s">
        <v>690</v>
      </c>
      <c r="C2246" s="19" t="n">
        <v>0.0781971925411594</v>
      </c>
      <c r="D2246" s="19" t="n">
        <v>0.103009162188877</v>
      </c>
      <c r="E2246" s="19" t="n">
        <v>0.049808054401197</v>
      </c>
      <c r="F2246" s="19"/>
      <c r="G2246" s="19" t="n">
        <v>0.197816323819722</v>
      </c>
      <c r="H2246" s="19" t="n">
        <v>0.115452098622196</v>
      </c>
      <c r="I2246" s="19" t="n">
        <v>0.0902806213246507</v>
      </c>
      <c r="J2246" s="19" t="n">
        <v>0</v>
      </c>
      <c r="K2246" s="19" t="n">
        <v>0.0442272940313671</v>
      </c>
      <c r="L2246" s="19" t="n">
        <v>0.0674743701350404</v>
      </c>
      <c r="M2246" s="19"/>
      <c r="N2246" s="19" t="n">
        <v>0</v>
      </c>
      <c r="O2246" s="19" t="n">
        <v>0.0877128715035527</v>
      </c>
      <c r="P2246" s="19" t="n">
        <v>0.127817886437994</v>
      </c>
      <c r="Q2246" s="19" t="n">
        <v>0.0800586201627781</v>
      </c>
      <c r="R2246" s="19"/>
      <c r="S2246" s="19" t="n">
        <v>0.107971837564911</v>
      </c>
      <c r="T2246" s="19" t="n">
        <v>0.300048464472253</v>
      </c>
      <c r="U2246" s="19" t="n">
        <v>0.0888548964416075</v>
      </c>
      <c r="V2246" s="19" t="n">
        <v>0</v>
      </c>
      <c r="W2246" s="19" t="n">
        <v>0.0886252208001719</v>
      </c>
      <c r="X2246" s="19" t="n">
        <v>0.109214299329193</v>
      </c>
      <c r="Y2246" s="19" t="n">
        <v>0</v>
      </c>
      <c r="Z2246" s="19" t="n">
        <v>0.180397429251731</v>
      </c>
      <c r="AA2246" s="19" t="n">
        <v>0</v>
      </c>
      <c r="AB2246" s="19" t="n">
        <v>0</v>
      </c>
      <c r="AC2246" s="19" t="n">
        <v>0</v>
      </c>
      <c r="AD2246" s="19" t="n">
        <v>0.217284074697854</v>
      </c>
      <c r="AE2246" s="19"/>
      <c r="AF2246" s="19" t="n">
        <v>0.0365274876207793</v>
      </c>
      <c r="AG2246" s="19" t="n">
        <v>0.0651496557619814</v>
      </c>
      <c r="AH2246" s="19" t="n">
        <v>0.205779994820029</v>
      </c>
      <c r="AI2246" s="19"/>
      <c r="AJ2246" s="19" t="n">
        <v>0.0525762029132358</v>
      </c>
      <c r="AK2246" s="19" t="n">
        <v>0.0541694812358505</v>
      </c>
      <c r="AL2246" s="19" t="n">
        <v>0.119642313142956</v>
      </c>
      <c r="AM2246" s="19" t="n">
        <v>0</v>
      </c>
      <c r="AN2246" s="19" t="n">
        <v>0.197290162234821</v>
      </c>
      <c r="AO2246" s="19"/>
      <c r="AP2246" s="19" t="n">
        <v>0</v>
      </c>
      <c r="AQ2246" s="19" t="n">
        <v>0.0832839033830925</v>
      </c>
      <c r="AR2246" s="19" t="n">
        <v>0.147531864691493</v>
      </c>
      <c r="AS2246" s="19" t="n">
        <v>0.0956296662154693</v>
      </c>
      <c r="AT2246" s="19" t="n">
        <v>0</v>
      </c>
      <c r="AU2246" s="19"/>
      <c r="AV2246" s="19" t="n">
        <v>0.0955710339234334</v>
      </c>
      <c r="AW2246" s="19" t="n">
        <v>0.0527358526322149</v>
      </c>
      <c r="AX2246" s="19" t="n">
        <v>0.115182020306242</v>
      </c>
      <c r="AY2246" s="19" t="n">
        <v>0.102251295523242</v>
      </c>
      <c r="AZ2246" s="19" t="n">
        <v>0</v>
      </c>
      <c r="BA2246" s="19" t="n">
        <v>0.114327480850588</v>
      </c>
      <c r="BB2246" s="19"/>
      <c r="BC2246" s="19" t="n">
        <v>0.102077418307836</v>
      </c>
      <c r="BD2246" s="19" t="n">
        <v>0.0846536709880117</v>
      </c>
      <c r="BE2246" s="19" t="n">
        <v>0.0329544288277118</v>
      </c>
      <c r="BF2246" s="19" t="n">
        <v>0.085362037058599</v>
      </c>
      <c r="BG2246" s="19" t="n">
        <v>0</v>
      </c>
    </row>
    <row r="2247">
      <c r="B2247" t="s">
        <v>691</v>
      </c>
      <c r="C2247" s="19" t="n">
        <v>0.0910910925335938</v>
      </c>
      <c r="D2247" s="19" t="n">
        <v>0.0867957856914322</v>
      </c>
      <c r="E2247" s="19" t="n">
        <v>0.0978599099111643</v>
      </c>
      <c r="F2247" s="19"/>
      <c r="G2247" s="19" t="n">
        <v>0.202196262165322</v>
      </c>
      <c r="H2247" s="19" t="n">
        <v>0.0362981866976861</v>
      </c>
      <c r="I2247" s="19" t="n">
        <v>0.0421387937544198</v>
      </c>
      <c r="J2247" s="19" t="n">
        <v>0.0498376077405964</v>
      </c>
      <c r="K2247" s="19" t="n">
        <v>0.139042313636765</v>
      </c>
      <c r="L2247" s="19" t="n">
        <v>0.136820294806067</v>
      </c>
      <c r="M2247" s="19"/>
      <c r="N2247" s="19" t="n">
        <v>0.0359557515793687</v>
      </c>
      <c r="O2247" s="19" t="n">
        <v>0.0766665542550671</v>
      </c>
      <c r="P2247" s="19" t="n">
        <v>0.149117856367607</v>
      </c>
      <c r="Q2247" s="19" t="n">
        <v>0.0941544545127659</v>
      </c>
      <c r="R2247" s="19"/>
      <c r="S2247" s="19" t="n">
        <v>0.056579201631336</v>
      </c>
      <c r="T2247" s="19" t="n">
        <v>0</v>
      </c>
      <c r="U2247" s="19" t="n">
        <v>0.0888548964416075</v>
      </c>
      <c r="V2247" s="19" t="n">
        <v>0.138200655956919</v>
      </c>
      <c r="W2247" s="19" t="n">
        <v>0</v>
      </c>
      <c r="X2247" s="19" t="n">
        <v>0.185136944807603</v>
      </c>
      <c r="Y2247" s="19" t="n">
        <v>0.0853812320786378</v>
      </c>
      <c r="Z2247" s="19" t="n">
        <v>0</v>
      </c>
      <c r="AA2247" s="19" t="n">
        <v>0.181528095632847</v>
      </c>
      <c r="AB2247" s="19" t="n">
        <v>0.139552786381533</v>
      </c>
      <c r="AC2247" s="19" t="n">
        <v>0.119215844081519</v>
      </c>
      <c r="AD2247" s="19" t="n">
        <v>0</v>
      </c>
      <c r="AE2247" s="19"/>
      <c r="AF2247" s="19" t="n">
        <v>0.0731536717310318</v>
      </c>
      <c r="AG2247" s="19" t="n">
        <v>0.0823649428157418</v>
      </c>
      <c r="AH2247" s="19" t="n">
        <v>0.0532398391383168</v>
      </c>
      <c r="AI2247" s="19"/>
      <c r="AJ2247" s="19" t="n">
        <v>0.138515024872345</v>
      </c>
      <c r="AK2247" s="19" t="n">
        <v>0.0891195398404527</v>
      </c>
      <c r="AL2247" s="19" t="n">
        <v>0.113056098391289</v>
      </c>
      <c r="AM2247" s="19" t="n">
        <v>0</v>
      </c>
      <c r="AN2247" s="19" t="n">
        <v>0</v>
      </c>
      <c r="AO2247" s="19"/>
      <c r="AP2247" s="19" t="n">
        <v>0.112040585220502</v>
      </c>
      <c r="AQ2247" s="19" t="n">
        <v>0.102265005864855</v>
      </c>
      <c r="AR2247" s="19" t="n">
        <v>0</v>
      </c>
      <c r="AS2247" s="19" t="n">
        <v>0.122592188634225</v>
      </c>
      <c r="AT2247" s="19" t="n">
        <v>0.147093313731799</v>
      </c>
      <c r="AU2247" s="19"/>
      <c r="AV2247" s="19" t="n">
        <v>0.096188854806935</v>
      </c>
      <c r="AW2247" s="19" t="n">
        <v>0.120227246768328</v>
      </c>
      <c r="AX2247" s="19" t="n">
        <v>0.10949876232909</v>
      </c>
      <c r="AY2247" s="19" t="n">
        <v>0.0848012504167708</v>
      </c>
      <c r="AZ2247" s="19" t="n">
        <v>0</v>
      </c>
      <c r="BA2247" s="19" t="n">
        <v>0.110946735455921</v>
      </c>
      <c r="BB2247" s="19"/>
      <c r="BC2247" s="19" t="n">
        <v>0.159372322652937</v>
      </c>
      <c r="BD2247" s="19" t="n">
        <v>0.0583032982605341</v>
      </c>
      <c r="BE2247" s="19" t="n">
        <v>0.0737177454434145</v>
      </c>
      <c r="BF2247" s="19" t="n">
        <v>0</v>
      </c>
      <c r="BG2247" s="19" t="n">
        <v>0</v>
      </c>
    </row>
    <row r="2248">
      <c r="B2248" t="s">
        <v>692</v>
      </c>
      <c r="C2248" s="19" t="n">
        <v>0.0937520097561209</v>
      </c>
      <c r="D2248" s="19" t="n">
        <v>0.0773964244107174</v>
      </c>
      <c r="E2248" s="19" t="n">
        <v>0.115040614814306</v>
      </c>
      <c r="F2248" s="19"/>
      <c r="G2248" s="19" t="n">
        <v>0</v>
      </c>
      <c r="H2248" s="19" t="n">
        <v>0.18175075322158</v>
      </c>
      <c r="I2248" s="19" t="n">
        <v>0.0834361575529814</v>
      </c>
      <c r="J2248" s="19" t="n">
        <v>0.102362302623356</v>
      </c>
      <c r="K2248" s="19" t="n">
        <v>0.0326215083014418</v>
      </c>
      <c r="L2248" s="19" t="n">
        <v>0.0917760746289353</v>
      </c>
      <c r="M2248" s="19"/>
      <c r="N2248" s="19" t="n">
        <v>0.150540832359096</v>
      </c>
      <c r="O2248" s="19" t="n">
        <v>0.0918725819202629</v>
      </c>
      <c r="P2248" s="19" t="n">
        <v>0</v>
      </c>
      <c r="Q2248" s="19" t="n">
        <v>0.139860990644055</v>
      </c>
      <c r="R2248" s="19"/>
      <c r="S2248" s="19" t="n">
        <v>0.0514951704846311</v>
      </c>
      <c r="T2248" s="19" t="n">
        <v>0.11818069364546</v>
      </c>
      <c r="U2248" s="19" t="n">
        <v>0.06166487456999</v>
      </c>
      <c r="V2248" s="19" t="n">
        <v>0.0991227629641337</v>
      </c>
      <c r="W2248" s="19" t="n">
        <v>0</v>
      </c>
      <c r="X2248" s="19" t="n">
        <v>0.158606315070219</v>
      </c>
      <c r="Y2248" s="19" t="n">
        <v>0</v>
      </c>
      <c r="Z2248" s="19" t="n">
        <v>0</v>
      </c>
      <c r="AA2248" s="19" t="n">
        <v>0.179896104450109</v>
      </c>
      <c r="AB2248" s="19" t="n">
        <v>0.258383550570295</v>
      </c>
      <c r="AC2248" s="19" t="n">
        <v>0.106741511165236</v>
      </c>
      <c r="AD2248" s="19" t="n">
        <v>0</v>
      </c>
      <c r="AE2248" s="19"/>
      <c r="AF2248" s="19" t="n">
        <v>0.0444839186155218</v>
      </c>
      <c r="AG2248" s="19" t="n">
        <v>0.165669197973368</v>
      </c>
      <c r="AH2248" s="19" t="n">
        <v>0.0460595665367891</v>
      </c>
      <c r="AI2248" s="19"/>
      <c r="AJ2248" s="19" t="n">
        <v>0.0422487143688643</v>
      </c>
      <c r="AK2248" s="19" t="n">
        <v>0.158084937390353</v>
      </c>
      <c r="AL2248" s="19" t="n">
        <v>0.296290121396997</v>
      </c>
      <c r="AM2248" s="19" t="n">
        <v>0</v>
      </c>
      <c r="AN2248" s="19" t="n">
        <v>0</v>
      </c>
      <c r="AO2248" s="19"/>
      <c r="AP2248" s="19" t="n">
        <v>0.0941090524209363</v>
      </c>
      <c r="AQ2248" s="19" t="n">
        <v>0.122712615261944</v>
      </c>
      <c r="AR2248" s="19" t="n">
        <v>0.322376005130757</v>
      </c>
      <c r="AS2248" s="19" t="n">
        <v>0</v>
      </c>
      <c r="AT2248" s="19" t="n">
        <v>0</v>
      </c>
      <c r="AU2248" s="19"/>
      <c r="AV2248" s="19" t="n">
        <v>0.105197230767286</v>
      </c>
      <c r="AW2248" s="19" t="n">
        <v>0.100985479915853</v>
      </c>
      <c r="AX2248" s="19" t="n">
        <v>0.434784421439492</v>
      </c>
      <c r="AY2248" s="19" t="n">
        <v>0</v>
      </c>
      <c r="AZ2248" s="19" t="n">
        <v>0.0881602020822451</v>
      </c>
      <c r="BA2248" s="19" t="n">
        <v>0</v>
      </c>
      <c r="BB2248" s="19"/>
      <c r="BC2248" s="19" t="n">
        <v>0.0691815096921165</v>
      </c>
      <c r="BD2248" s="19" t="n">
        <v>0.084545013554794</v>
      </c>
      <c r="BE2248" s="19" t="n">
        <v>0.134447501393353</v>
      </c>
      <c r="BF2248" s="19" t="n">
        <v>0.120396859199866</v>
      </c>
      <c r="BG2248" s="19" t="n">
        <v>0</v>
      </c>
    </row>
    <row r="2249">
      <c r="B2249" t="s">
        <v>598</v>
      </c>
      <c r="C2249" s="19" t="n">
        <v>0.0603992030204672</v>
      </c>
      <c r="D2249" s="19" t="n">
        <v>0.0724040489352737</v>
      </c>
      <c r="E2249" s="19" t="n">
        <v>0.0470635062525211</v>
      </c>
      <c r="F2249" s="19"/>
      <c r="G2249" s="19" t="n">
        <v>0.221088207377665</v>
      </c>
      <c r="H2249" s="19" t="n">
        <v>0.0330365444966809</v>
      </c>
      <c r="I2249" s="19" t="n">
        <v>0.0836011488071898</v>
      </c>
      <c r="J2249" s="19" t="n">
        <v>0.0475770986265745</v>
      </c>
      <c r="K2249" s="19" t="n">
        <v>0.037263552703635</v>
      </c>
      <c r="L2249" s="19" t="n">
        <v>0.0371434042964593</v>
      </c>
      <c r="M2249" s="19"/>
      <c r="N2249" s="19" t="n">
        <v>0.147862554938447</v>
      </c>
      <c r="O2249" s="19" t="n">
        <v>0.0621260013524872</v>
      </c>
      <c r="P2249" s="19" t="n">
        <v>0.0539148505397504</v>
      </c>
      <c r="Q2249" s="19" t="n">
        <v>0</v>
      </c>
      <c r="R2249" s="19"/>
      <c r="S2249" s="19" t="n">
        <v>0.152652552632948</v>
      </c>
      <c r="T2249" s="19" t="n">
        <v>0</v>
      </c>
      <c r="U2249" s="19" t="n">
        <v>0</v>
      </c>
      <c r="V2249" s="19" t="n">
        <v>0</v>
      </c>
      <c r="W2249" s="19" t="n">
        <v>0.0711991967291526</v>
      </c>
      <c r="X2249" s="19" t="n">
        <v>0.108221481975786</v>
      </c>
      <c r="Y2249" s="19" t="n">
        <v>0</v>
      </c>
      <c r="Z2249" s="19" t="n">
        <v>0</v>
      </c>
      <c r="AA2249" s="19" t="n">
        <v>0.207787337630904</v>
      </c>
      <c r="AB2249" s="19" t="n">
        <v>0</v>
      </c>
      <c r="AC2249" s="19" t="n">
        <v>0.121930840542882</v>
      </c>
      <c r="AD2249" s="19" t="n">
        <v>0</v>
      </c>
      <c r="AE2249" s="19"/>
      <c r="AF2249" s="19" t="n">
        <v>0.017364786353319</v>
      </c>
      <c r="AG2249" s="19" t="n">
        <v>0.0877438744537353</v>
      </c>
      <c r="AH2249" s="19" t="n">
        <v>0.136539219869297</v>
      </c>
      <c r="AI2249" s="19"/>
      <c r="AJ2249" s="19" t="n">
        <v>0.0752624386841979</v>
      </c>
      <c r="AK2249" s="19" t="n">
        <v>0.0845592981372816</v>
      </c>
      <c r="AL2249" s="19" t="n">
        <v>0</v>
      </c>
      <c r="AM2249" s="19" t="n">
        <v>0</v>
      </c>
      <c r="AN2249" s="19" t="n">
        <v>0.0867467486357589</v>
      </c>
      <c r="AO2249" s="19"/>
      <c r="AP2249" s="19" t="n">
        <v>0.0673507731839463</v>
      </c>
      <c r="AQ2249" s="19" t="n">
        <v>0.0790758267797799</v>
      </c>
      <c r="AR2249" s="19" t="n">
        <v>0</v>
      </c>
      <c r="AS2249" s="19" t="n">
        <v>0.041927307394534</v>
      </c>
      <c r="AT2249" s="19" t="n">
        <v>0.130327686800763</v>
      </c>
      <c r="AU2249" s="19"/>
      <c r="AV2249" s="19" t="n">
        <v>0.0668598422641361</v>
      </c>
      <c r="AW2249" s="19" t="n">
        <v>0.0722720076094557</v>
      </c>
      <c r="AX2249" s="19" t="n">
        <v>0.229026667710473</v>
      </c>
      <c r="AY2249" s="19" t="n">
        <v>0.0290025664218561</v>
      </c>
      <c r="AZ2249" s="19" t="n">
        <v>0.0930556809317317</v>
      </c>
      <c r="BA2249" s="19" t="n">
        <v>0</v>
      </c>
      <c r="BB2249" s="19"/>
      <c r="BC2249" s="19" t="n">
        <v>0.0291080430008588</v>
      </c>
      <c r="BD2249" s="19" t="n">
        <v>0.0707903032144999</v>
      </c>
      <c r="BE2249" s="19" t="n">
        <v>0.0323567673532561</v>
      </c>
      <c r="BF2249" s="19" t="n">
        <v>0.170298589827649</v>
      </c>
      <c r="BG2249" s="19" t="n">
        <v>1</v>
      </c>
    </row>
    <row r="2250">
      <c r="B2250" t="s">
        <v>726</v>
      </c>
      <c r="C2250" s="19" t="n">
        <v>0.0657202433022354</v>
      </c>
      <c r="D2250" s="19" t="n">
        <v>0.0505784126815516</v>
      </c>
      <c r="E2250" s="19" t="n">
        <v>0.0850555255020763</v>
      </c>
      <c r="F2250" s="19"/>
      <c r="G2250" s="19" t="n">
        <v>0.0878501519731481</v>
      </c>
      <c r="H2250" s="19" t="n">
        <v>0.0812739969760573</v>
      </c>
      <c r="I2250" s="19" t="n">
        <v>0.0902806213246507</v>
      </c>
      <c r="J2250" s="19" t="n">
        <v>0.0698996252140657</v>
      </c>
      <c r="K2250" s="19" t="n">
        <v>0.0459187308469362</v>
      </c>
      <c r="L2250" s="19" t="n">
        <v>0.0344398428866598</v>
      </c>
      <c r="M2250" s="19"/>
      <c r="N2250" s="19" t="n">
        <v>0.101700920708146</v>
      </c>
      <c r="O2250" s="19" t="n">
        <v>0.0524959559660763</v>
      </c>
      <c r="P2250" s="19" t="n">
        <v>0.0916280591094045</v>
      </c>
      <c r="Q2250" s="19" t="n">
        <v>0.0297594941064812</v>
      </c>
      <c r="R2250" s="19"/>
      <c r="S2250" s="19" t="n">
        <v>0.0585806031543213</v>
      </c>
      <c r="T2250" s="19" t="n">
        <v>0</v>
      </c>
      <c r="U2250" s="19" t="n">
        <v>0.203783765775426</v>
      </c>
      <c r="V2250" s="19" t="n">
        <v>0</v>
      </c>
      <c r="W2250" s="19" t="n">
        <v>0.0886252208001719</v>
      </c>
      <c r="X2250" s="19" t="n">
        <v>0</v>
      </c>
      <c r="Y2250" s="19" t="n">
        <v>0</v>
      </c>
      <c r="Z2250" s="19" t="n">
        <v>0.235993861627213</v>
      </c>
      <c r="AA2250" s="19" t="n">
        <v>0.0851715929428415</v>
      </c>
      <c r="AB2250" s="19" t="n">
        <v>0.0764344596490507</v>
      </c>
      <c r="AC2250" s="19" t="n">
        <v>0.142853935351433</v>
      </c>
      <c r="AD2250" s="19" t="n">
        <v>0</v>
      </c>
      <c r="AE2250" s="19"/>
      <c r="AF2250" s="19" t="n">
        <v>0.0345206291960518</v>
      </c>
      <c r="AG2250" s="19" t="n">
        <v>0.0658468826640756</v>
      </c>
      <c r="AH2250" s="19" t="n">
        <v>0.180458695378103</v>
      </c>
      <c r="AI2250" s="19"/>
      <c r="AJ2250" s="19" t="n">
        <v>0.022402517975616</v>
      </c>
      <c r="AK2250" s="19" t="n">
        <v>0.0955373836636749</v>
      </c>
      <c r="AL2250" s="19" t="n">
        <v>0.126937587334589</v>
      </c>
      <c r="AM2250" s="19" t="n">
        <v>0</v>
      </c>
      <c r="AN2250" s="19" t="n">
        <v>0.162574254018016</v>
      </c>
      <c r="AO2250" s="19"/>
      <c r="AP2250" s="19" t="n">
        <v>0.0499016306181837</v>
      </c>
      <c r="AQ2250" s="19" t="n">
        <v>0.0865106266699955</v>
      </c>
      <c r="AR2250" s="19" t="n">
        <v>0</v>
      </c>
      <c r="AS2250" s="19" t="n">
        <v>0</v>
      </c>
      <c r="AT2250" s="19" t="n">
        <v>0</v>
      </c>
      <c r="AU2250" s="19"/>
      <c r="AV2250" s="19" t="n">
        <v>0.0960564661980043</v>
      </c>
      <c r="AW2250" s="19" t="n">
        <v>0.0535478786251151</v>
      </c>
      <c r="AX2250" s="19" t="n">
        <v>0</v>
      </c>
      <c r="AY2250" s="19" t="n">
        <v>0</v>
      </c>
      <c r="AZ2250" s="19" t="n">
        <v>0.126372770941532</v>
      </c>
      <c r="BA2250" s="19" t="n">
        <v>0</v>
      </c>
      <c r="BB2250" s="19"/>
      <c r="BC2250" s="19" t="n">
        <v>0.0671668775584746</v>
      </c>
      <c r="BD2250" s="19" t="n">
        <v>0.0524700324809059</v>
      </c>
      <c r="BE2250" s="19" t="n">
        <v>0.0764513401241359</v>
      </c>
      <c r="BF2250" s="19" t="n">
        <v>0.169693055726627</v>
      </c>
      <c r="BG2250" s="19" t="n">
        <v>0</v>
      </c>
    </row>
    <row r="2251">
      <c r="B2251" t="s">
        <v>100</v>
      </c>
      <c r="C2251" s="19" t="n">
        <v>0.0526557745196319</v>
      </c>
      <c r="D2251" s="19" t="n">
        <v>0</v>
      </c>
      <c r="E2251" s="19" t="n">
        <v>0.116777177355477</v>
      </c>
      <c r="F2251" s="19"/>
      <c r="G2251" s="19" t="n">
        <v>0</v>
      </c>
      <c r="H2251" s="19" t="n">
        <v>0.0514894316679557</v>
      </c>
      <c r="I2251" s="19" t="n">
        <v>0.111367140367394</v>
      </c>
      <c r="J2251" s="19" t="n">
        <v>0.0433173725949215</v>
      </c>
      <c r="K2251" s="19" t="n">
        <v>0.0438515662703247</v>
      </c>
      <c r="L2251" s="19" t="n">
        <v>0.0356829159895679</v>
      </c>
      <c r="M2251" s="19"/>
      <c r="N2251" s="19" t="n">
        <v>0.0314404400683911</v>
      </c>
      <c r="O2251" s="19" t="n">
        <v>0.0758634799327137</v>
      </c>
      <c r="P2251" s="19" t="n">
        <v>0.0240058131119596</v>
      </c>
      <c r="Q2251" s="19" t="n">
        <v>0.0694418693276836</v>
      </c>
      <c r="R2251" s="19"/>
      <c r="S2251" s="19" t="n">
        <v>0</v>
      </c>
      <c r="T2251" s="19" t="n">
        <v>0</v>
      </c>
      <c r="U2251" s="19" t="n">
        <v>0.0908768095460816</v>
      </c>
      <c r="V2251" s="19" t="n">
        <v>0</v>
      </c>
      <c r="W2251" s="19" t="n">
        <v>0</v>
      </c>
      <c r="X2251" s="19" t="n">
        <v>0.118023311419497</v>
      </c>
      <c r="Y2251" s="19" t="n">
        <v>0</v>
      </c>
      <c r="Z2251" s="19" t="n">
        <v>0.138853502896565</v>
      </c>
      <c r="AA2251" s="19" t="n">
        <v>0.094129148503274</v>
      </c>
      <c r="AB2251" s="19" t="n">
        <v>0.069546451817804</v>
      </c>
      <c r="AC2251" s="19" t="n">
        <v>0</v>
      </c>
      <c r="AD2251" s="19" t="n">
        <v>0.41065729676879</v>
      </c>
      <c r="AE2251" s="19"/>
      <c r="AF2251" s="19" t="n">
        <v>0.0461693720215819</v>
      </c>
      <c r="AG2251" s="19" t="n">
        <v>0.0595070300940025</v>
      </c>
      <c r="AH2251" s="19" t="n">
        <v>0.0387602833172276</v>
      </c>
      <c r="AI2251" s="19"/>
      <c r="AJ2251" s="19" t="n">
        <v>0</v>
      </c>
      <c r="AK2251" s="19" t="n">
        <v>0.0518133281807555</v>
      </c>
      <c r="AL2251" s="19" t="n">
        <v>0.122364800822093</v>
      </c>
      <c r="AM2251" s="19" t="n">
        <v>0</v>
      </c>
      <c r="AN2251" s="19" t="n">
        <v>0.0861061818266115</v>
      </c>
      <c r="AO2251" s="19"/>
      <c r="AP2251" s="19" t="n">
        <v>0.0517027821221805</v>
      </c>
      <c r="AQ2251" s="19" t="n">
        <v>0.0197746019751428</v>
      </c>
      <c r="AR2251" s="19" t="n">
        <v>0.139370583077621</v>
      </c>
      <c r="AS2251" s="19" t="n">
        <v>0</v>
      </c>
      <c r="AT2251" s="19" t="n">
        <v>0.208653704640553</v>
      </c>
      <c r="AU2251" s="19"/>
      <c r="AV2251" s="19" t="n">
        <v>0.0228636290519591</v>
      </c>
      <c r="AW2251" s="19" t="n">
        <v>0</v>
      </c>
      <c r="AX2251" s="19" t="n">
        <v>0</v>
      </c>
      <c r="AY2251" s="19" t="n">
        <v>0</v>
      </c>
      <c r="AZ2251" s="19" t="n">
        <v>0.148981486903375</v>
      </c>
      <c r="BA2251" s="19" t="n">
        <v>0.385745058791169</v>
      </c>
      <c r="BB2251" s="19"/>
      <c r="BC2251" s="19" t="n">
        <v>0</v>
      </c>
      <c r="BD2251" s="19" t="n">
        <v>0.095341867795715</v>
      </c>
      <c r="BE2251" s="19" t="n">
        <v>0.0967603682242146</v>
      </c>
      <c r="BF2251" s="19" t="n">
        <v>0</v>
      </c>
      <c r="BG2251" s="19" t="n">
        <v>0</v>
      </c>
    </row>
    <row r="2252">
      <c r="C2252" s="19"/>
      <c r="D2252" s="19"/>
      <c r="E2252" s="19"/>
      <c r="F2252" s="19"/>
      <c r="G2252" s="19"/>
      <c r="H2252" s="19"/>
      <c r="I2252" s="19"/>
      <c r="J2252" s="19"/>
      <c r="K2252" s="19"/>
      <c r="L2252" s="19"/>
      <c r="M2252" s="19"/>
      <c r="N2252" s="19"/>
      <c r="O2252" s="19"/>
      <c r="P2252" s="19"/>
      <c r="Q2252" s="19"/>
      <c r="R2252" s="19"/>
      <c r="S2252" s="19"/>
      <c r="T2252" s="19"/>
      <c r="U2252" s="19"/>
      <c r="V2252" s="19"/>
      <c r="W2252" s="19"/>
      <c r="X2252" s="19"/>
      <c r="Y2252" s="19"/>
      <c r="Z2252" s="19"/>
      <c r="AA2252" s="19"/>
      <c r="AB2252" s="19"/>
      <c r="AC2252" s="19"/>
      <c r="AD2252" s="19"/>
      <c r="AE2252" s="19"/>
      <c r="AF2252" s="19"/>
      <c r="AG2252" s="19"/>
      <c r="AH2252" s="19"/>
      <c r="AI2252" s="19"/>
      <c r="AJ2252" s="19"/>
      <c r="AK2252" s="19"/>
      <c r="AL2252" s="19"/>
      <c r="AM2252" s="19"/>
      <c r="AN2252" s="19"/>
      <c r="AO2252" s="19"/>
      <c r="AP2252" s="19"/>
      <c r="AQ2252" s="19"/>
      <c r="AR2252" s="19"/>
      <c r="AS2252" s="19"/>
      <c r="AT2252" s="19"/>
      <c r="AU2252" s="19"/>
      <c r="AV2252" s="19"/>
      <c r="AW2252" s="19"/>
      <c r="AX2252" s="19"/>
      <c r="AY2252" s="19"/>
      <c r="AZ2252" s="19"/>
      <c r="BA2252" s="19"/>
      <c r="BB2252" s="19"/>
      <c r="BC2252" s="19"/>
      <c r="BD2252" s="19"/>
      <c r="BE2252" s="19"/>
      <c r="BF2252" s="19"/>
      <c r="BG2252" s="19"/>
    </row>
    <row r="2253">
      <c r="B2253" s="7" t="s">
        <v>732</v>
      </c>
      <c r="C2253" s="19"/>
      <c r="D2253" s="19"/>
      <c r="E2253" s="19"/>
      <c r="F2253" s="19"/>
      <c r="G2253" s="19"/>
      <c r="H2253" s="19"/>
      <c r="I2253" s="19"/>
      <c r="J2253" s="19"/>
      <c r="K2253" s="19"/>
      <c r="L2253" s="19"/>
      <c r="M2253" s="19"/>
      <c r="N2253" s="19"/>
      <c r="O2253" s="19"/>
      <c r="P2253" s="19"/>
      <c r="Q2253" s="19"/>
      <c r="R2253" s="19"/>
      <c r="S2253" s="19"/>
      <c r="T2253" s="19"/>
      <c r="U2253" s="19"/>
      <c r="V2253" s="19"/>
      <c r="W2253" s="19"/>
      <c r="X2253" s="19"/>
      <c r="Y2253" s="19"/>
      <c r="Z2253" s="19"/>
      <c r="AA2253" s="19"/>
      <c r="AB2253" s="19"/>
      <c r="AC2253" s="19"/>
      <c r="AD2253" s="19"/>
      <c r="AE2253" s="19"/>
      <c r="AF2253" s="19"/>
      <c r="AG2253" s="19"/>
      <c r="AH2253" s="19"/>
      <c r="AI2253" s="19"/>
      <c r="AJ2253" s="19"/>
      <c r="AK2253" s="19"/>
      <c r="AL2253" s="19"/>
      <c r="AM2253" s="19"/>
      <c r="AN2253" s="19"/>
      <c r="AO2253" s="19"/>
      <c r="AP2253" s="19"/>
      <c r="AQ2253" s="19"/>
      <c r="AR2253" s="19"/>
      <c r="AS2253" s="19"/>
      <c r="AT2253" s="19"/>
      <c r="AU2253" s="19"/>
      <c r="AV2253" s="19"/>
      <c r="AW2253" s="19"/>
      <c r="AX2253" s="19"/>
      <c r="AY2253" s="19"/>
      <c r="AZ2253" s="19"/>
      <c r="BA2253" s="19"/>
      <c r="BB2253" s="19"/>
      <c r="BC2253" s="19"/>
      <c r="BD2253" s="19"/>
      <c r="BE2253" s="19"/>
      <c r="BF2253" s="19"/>
      <c r="BG2253" s="19"/>
    </row>
    <row r="2254">
      <c r="B2254" s="26" t="s">
        <v>733</v>
      </c>
      <c r="C2254" s="19"/>
      <c r="D2254" s="19"/>
      <c r="E2254" s="19"/>
      <c r="F2254" s="19"/>
      <c r="G2254" s="19"/>
      <c r="H2254" s="19"/>
      <c r="I2254" s="19"/>
      <c r="J2254" s="19"/>
      <c r="K2254" s="19"/>
      <c r="L2254" s="19"/>
      <c r="M2254" s="19"/>
      <c r="N2254" s="19"/>
      <c r="O2254" s="19"/>
      <c r="P2254" s="19"/>
      <c r="Q2254" s="19"/>
      <c r="R2254" s="19"/>
      <c r="S2254" s="19"/>
      <c r="T2254" s="19"/>
      <c r="U2254" s="19"/>
      <c r="V2254" s="19"/>
      <c r="W2254" s="19"/>
      <c r="X2254" s="19"/>
      <c r="Y2254" s="19"/>
      <c r="Z2254" s="19"/>
      <c r="AA2254" s="19"/>
      <c r="AB2254" s="19"/>
      <c r="AC2254" s="19"/>
      <c r="AD2254" s="19"/>
      <c r="AE2254" s="19"/>
      <c r="AF2254" s="19"/>
      <c r="AG2254" s="19"/>
      <c r="AH2254" s="19"/>
      <c r="AI2254" s="19"/>
      <c r="AJ2254" s="19"/>
      <c r="AK2254" s="19"/>
      <c r="AL2254" s="19"/>
      <c r="AM2254" s="19"/>
      <c r="AN2254" s="19"/>
      <c r="AO2254" s="19"/>
      <c r="AP2254" s="19"/>
      <c r="AQ2254" s="19"/>
      <c r="AR2254" s="19"/>
      <c r="AS2254" s="19"/>
      <c r="AT2254" s="19"/>
      <c r="AU2254" s="19"/>
      <c r="AV2254" s="19"/>
      <c r="AW2254" s="19"/>
      <c r="AX2254" s="19"/>
      <c r="AY2254" s="19"/>
      <c r="AZ2254" s="19"/>
      <c r="BA2254" s="19"/>
      <c r="BB2254" s="19"/>
      <c r="BC2254" s="19"/>
      <c r="BD2254" s="19"/>
      <c r="BE2254" s="19"/>
      <c r="BF2254" s="19"/>
      <c r="BG2254" s="19"/>
    </row>
    <row r="2255">
      <c r="B2255" t="s">
        <v>721</v>
      </c>
      <c r="C2255" s="19" t="n">
        <v>0.178288229941452</v>
      </c>
      <c r="D2255" s="19" t="n">
        <v>0.202734102207801</v>
      </c>
      <c r="E2255" s="19" t="n">
        <v>0.151020179118396</v>
      </c>
      <c r="F2255" s="19"/>
      <c r="G2255" s="19" t="n">
        <v>0.26665511373079</v>
      </c>
      <c r="H2255" s="19" t="n">
        <v>0.30507104822002</v>
      </c>
      <c r="I2255" s="19" t="n">
        <v>0.0462319301571649</v>
      </c>
      <c r="J2255" s="19" t="n">
        <v>0.158992232667411</v>
      </c>
      <c r="K2255" s="19" t="n">
        <v>0.222219600420061</v>
      </c>
      <c r="L2255" s="19" t="n">
        <v>0.102535747239568</v>
      </c>
      <c r="M2255" s="19"/>
      <c r="N2255" s="19" t="n">
        <v>0.183767635305948</v>
      </c>
      <c r="O2255" s="19" t="n">
        <v>0.219561248872981</v>
      </c>
      <c r="P2255" s="19" t="n">
        <v>0.0654956822401059</v>
      </c>
      <c r="Q2255" s="19" t="n">
        <v>0.238488623206347</v>
      </c>
      <c r="R2255" s="19"/>
      <c r="S2255" s="19" t="n">
        <v>0.208127614256448</v>
      </c>
      <c r="T2255" s="19" t="n">
        <v>0.177616277262314</v>
      </c>
      <c r="U2255" s="19" t="n">
        <v>0.168054926529639</v>
      </c>
      <c r="V2255" s="19" t="n">
        <v>0.254079435593972</v>
      </c>
      <c r="W2255" s="19" t="n">
        <v>0</v>
      </c>
      <c r="X2255" s="19" t="n">
        <v>0.267362004568002</v>
      </c>
      <c r="Y2255" s="19" t="n">
        <v>0.377011175178173</v>
      </c>
      <c r="Z2255" s="19" t="n">
        <v>0</v>
      </c>
      <c r="AA2255" s="19" t="n">
        <v>0.113637371303386</v>
      </c>
      <c r="AB2255" s="19" t="n">
        <v>0.13789158754663</v>
      </c>
      <c r="AC2255" s="19" t="n">
        <v>0</v>
      </c>
      <c r="AD2255" s="19" t="n">
        <v>0.227630266340806</v>
      </c>
      <c r="AE2255" s="19"/>
      <c r="AF2255" s="19" t="n">
        <v>0.120167511762483</v>
      </c>
      <c r="AG2255" s="19" t="n">
        <v>0.172179042159054</v>
      </c>
      <c r="AH2255" s="19" t="n">
        <v>0.275133245877106</v>
      </c>
      <c r="AI2255" s="19"/>
      <c r="AJ2255" s="19" t="n">
        <v>0.0786725913754766</v>
      </c>
      <c r="AK2255" s="19" t="n">
        <v>0.324124272834214</v>
      </c>
      <c r="AL2255" s="19" t="n">
        <v>0</v>
      </c>
      <c r="AM2255" s="19" t="n">
        <v>0</v>
      </c>
      <c r="AN2255" s="19" t="n">
        <v>0.262013069965138</v>
      </c>
      <c r="AO2255" s="19"/>
      <c r="AP2255" s="19" t="n">
        <v>0.0895412603705254</v>
      </c>
      <c r="AQ2255" s="19" t="n">
        <v>0.295963267134715</v>
      </c>
      <c r="AR2255" s="19" t="n">
        <v>0.096711866156415</v>
      </c>
      <c r="AS2255" s="19" t="n">
        <v>0</v>
      </c>
      <c r="AT2255" s="19" t="n">
        <v>0.316817775777856</v>
      </c>
      <c r="AU2255" s="19"/>
      <c r="AV2255" s="19" t="n">
        <v>0.368556661555831</v>
      </c>
      <c r="AW2255" s="19" t="n">
        <v>0.0605127228932316</v>
      </c>
      <c r="AX2255" s="19" t="n">
        <v>0.254838807733788</v>
      </c>
      <c r="AY2255" s="19" t="n">
        <v>0.0681522588328762</v>
      </c>
      <c r="AZ2255" s="19" t="n">
        <v>0.137965721293376</v>
      </c>
      <c r="BA2255" s="19" t="n">
        <v>0.162086069280454</v>
      </c>
      <c r="BB2255" s="19"/>
      <c r="BC2255" s="19" t="n">
        <v>0.178613729626587</v>
      </c>
      <c r="BD2255" s="19" t="n">
        <v>0.143377348670119</v>
      </c>
      <c r="BE2255" s="19" t="n">
        <v>0.218733835734713</v>
      </c>
      <c r="BF2255" s="19" t="n">
        <v>0</v>
      </c>
      <c r="BG2255" s="19" t="n">
        <v>0.450009461279829</v>
      </c>
    </row>
    <row r="2256">
      <c r="B2256" t="s">
        <v>689</v>
      </c>
      <c r="C2256" s="19" t="n">
        <v>0.148502336231638</v>
      </c>
      <c r="D2256" s="19" t="n">
        <v>0.162078939020781</v>
      </c>
      <c r="E2256" s="19" t="n">
        <v>0.133358368741946</v>
      </c>
      <c r="F2256" s="19"/>
      <c r="G2256" s="19" t="n">
        <v>0.298922934961447</v>
      </c>
      <c r="H2256" s="19" t="n">
        <v>0.163457550015077</v>
      </c>
      <c r="I2256" s="19" t="n">
        <v>0.123496535527387</v>
      </c>
      <c r="J2256" s="19" t="n">
        <v>0.0966172982784635</v>
      </c>
      <c r="K2256" s="19" t="n">
        <v>0</v>
      </c>
      <c r="L2256" s="19" t="n">
        <v>0.151933220486518</v>
      </c>
      <c r="M2256" s="19"/>
      <c r="N2256" s="19" t="n">
        <v>0.139995656492323</v>
      </c>
      <c r="O2256" s="19" t="n">
        <v>0.249464400907851</v>
      </c>
      <c r="P2256" s="19" t="n">
        <v>0.136741020071375</v>
      </c>
      <c r="Q2256" s="19" t="n">
        <v>0.0558119292885325</v>
      </c>
      <c r="R2256" s="19"/>
      <c r="S2256" s="19" t="n">
        <v>0.174787075228061</v>
      </c>
      <c r="T2256" s="19" t="n">
        <v>0</v>
      </c>
      <c r="U2256" s="19" t="n">
        <v>0.162501859767961</v>
      </c>
      <c r="V2256" s="19" t="n">
        <v>0.0680976380159328</v>
      </c>
      <c r="W2256" s="19" t="n">
        <v>0.489398735224812</v>
      </c>
      <c r="X2256" s="19" t="n">
        <v>0</v>
      </c>
      <c r="Y2256" s="19" t="n">
        <v>0</v>
      </c>
      <c r="Z2256" s="19" t="n">
        <v>0</v>
      </c>
      <c r="AA2256" s="19" t="n">
        <v>0.375875818161831</v>
      </c>
      <c r="AB2256" s="19" t="n">
        <v>0.0731265879684005</v>
      </c>
      <c r="AC2256" s="19" t="n">
        <v>0.169189571932567</v>
      </c>
      <c r="AD2256" s="19" t="n">
        <v>0</v>
      </c>
      <c r="AE2256" s="19"/>
      <c r="AF2256" s="19" t="n">
        <v>0.120674198552489</v>
      </c>
      <c r="AG2256" s="19" t="n">
        <v>0.143320899331733</v>
      </c>
      <c r="AH2256" s="19" t="n">
        <v>0.118264744917249</v>
      </c>
      <c r="AI2256" s="19"/>
      <c r="AJ2256" s="19" t="n">
        <v>0.126172469779968</v>
      </c>
      <c r="AK2256" s="19" t="n">
        <v>0.242828103793008</v>
      </c>
      <c r="AL2256" s="19" t="n">
        <v>0</v>
      </c>
      <c r="AM2256" s="19" t="n">
        <v>0</v>
      </c>
      <c r="AN2256" s="19" t="n">
        <v>0</v>
      </c>
      <c r="AO2256" s="19"/>
      <c r="AP2256" s="19" t="n">
        <v>0.0390844664184133</v>
      </c>
      <c r="AQ2256" s="19" t="n">
        <v>0.297194842929443</v>
      </c>
      <c r="AR2256" s="19" t="n">
        <v>0.0697689879283908</v>
      </c>
      <c r="AS2256" s="19" t="n">
        <v>0.174964220098987</v>
      </c>
      <c r="AT2256" s="19" t="n">
        <v>0.24508634845174</v>
      </c>
      <c r="AU2256" s="19"/>
      <c r="AV2256" s="19" t="n">
        <v>0.251262423008079</v>
      </c>
      <c r="AW2256" s="19" t="n">
        <v>0.0642782515306418</v>
      </c>
      <c r="AX2256" s="19" t="n">
        <v>0.227010940395252</v>
      </c>
      <c r="AY2256" s="19" t="n">
        <v>0.158170516643836</v>
      </c>
      <c r="AZ2256" s="19" t="n">
        <v>0.338949897975991</v>
      </c>
      <c r="BA2256" s="19" t="n">
        <v>0</v>
      </c>
      <c r="BB2256" s="19"/>
      <c r="BC2256" s="19" t="n">
        <v>0.0608066242919693</v>
      </c>
      <c r="BD2256" s="19" t="n">
        <v>0.155864718002621</v>
      </c>
      <c r="BE2256" s="19" t="n">
        <v>0.206518048434854</v>
      </c>
      <c r="BF2256" s="19" t="n">
        <v>0.162303722773442</v>
      </c>
      <c r="BG2256" s="19" t="n">
        <v>0.549990538720171</v>
      </c>
    </row>
    <row r="2257">
      <c r="B2257" t="s">
        <v>690</v>
      </c>
      <c r="C2257" s="19" t="n">
        <v>0.261917508053228</v>
      </c>
      <c r="D2257" s="19" t="n">
        <v>0.235905945601809</v>
      </c>
      <c r="E2257" s="19" t="n">
        <v>0.290932001755248</v>
      </c>
      <c r="F2257" s="19"/>
      <c r="G2257" s="19" t="n">
        <v>0.27827349953764</v>
      </c>
      <c r="H2257" s="19" t="n">
        <v>0.267211431387738</v>
      </c>
      <c r="I2257" s="19" t="n">
        <v>0.214865221271521</v>
      </c>
      <c r="J2257" s="19" t="n">
        <v>0.285172065044343</v>
      </c>
      <c r="K2257" s="19" t="n">
        <v>0.215478781388687</v>
      </c>
      <c r="L2257" s="19" t="n">
        <v>0.28211684891022</v>
      </c>
      <c r="M2257" s="19"/>
      <c r="N2257" s="19" t="n">
        <v>0.327127543019733</v>
      </c>
      <c r="O2257" s="19" t="n">
        <v>0.143840975626187</v>
      </c>
      <c r="P2257" s="19" t="n">
        <v>0.299706329055548</v>
      </c>
      <c r="Q2257" s="19" t="n">
        <v>0.296604099513024</v>
      </c>
      <c r="R2257" s="19"/>
      <c r="S2257" s="19" t="n">
        <v>0.396078779577103</v>
      </c>
      <c r="T2257" s="19" t="n">
        <v>0.337855394196172</v>
      </c>
      <c r="U2257" s="19" t="n">
        <v>0.299573158232844</v>
      </c>
      <c r="V2257" s="19" t="n">
        <v>0.175366701591776</v>
      </c>
      <c r="W2257" s="19" t="n">
        <v>0.256082999235549</v>
      </c>
      <c r="X2257" s="19" t="n">
        <v>0.132170680523402</v>
      </c>
      <c r="Y2257" s="19" t="n">
        <v>0.447442369026668</v>
      </c>
      <c r="Z2257" s="19" t="n">
        <v>0</v>
      </c>
      <c r="AA2257" s="19" t="n">
        <v>0.187740134158678</v>
      </c>
      <c r="AB2257" s="19" t="n">
        <v>0.128857125546761</v>
      </c>
      <c r="AC2257" s="19" t="n">
        <v>0.313650419537625</v>
      </c>
      <c r="AD2257" s="19" t="n">
        <v>0.282829596807479</v>
      </c>
      <c r="AE2257" s="19"/>
      <c r="AF2257" s="19" t="n">
        <v>0.238648050043804</v>
      </c>
      <c r="AG2257" s="19" t="n">
        <v>0.252080267185819</v>
      </c>
      <c r="AH2257" s="19" t="n">
        <v>0.26491011060628</v>
      </c>
      <c r="AI2257" s="19"/>
      <c r="AJ2257" s="19" t="n">
        <v>0.35060034068621</v>
      </c>
      <c r="AK2257" s="19" t="n">
        <v>0.152301383294263</v>
      </c>
      <c r="AL2257" s="19" t="n">
        <v>0.465227959796185</v>
      </c>
      <c r="AM2257" s="19" t="n">
        <v>0</v>
      </c>
      <c r="AN2257" s="19" t="n">
        <v>0.171786114925113</v>
      </c>
      <c r="AO2257" s="19"/>
      <c r="AP2257" s="19" t="n">
        <v>0.504804861144701</v>
      </c>
      <c r="AQ2257" s="19" t="n">
        <v>0.0987442617900198</v>
      </c>
      <c r="AR2257" s="19" t="n">
        <v>0.310009135903093</v>
      </c>
      <c r="AS2257" s="19" t="n">
        <v>0.0931792288783985</v>
      </c>
      <c r="AT2257" s="19" t="n">
        <v>0.438095875770404</v>
      </c>
      <c r="AU2257" s="19"/>
      <c r="AV2257" s="19" t="n">
        <v>0.180839955585346</v>
      </c>
      <c r="AW2257" s="19" t="n">
        <v>0.423033365448343</v>
      </c>
      <c r="AX2257" s="19" t="n">
        <v>0.146974056272008</v>
      </c>
      <c r="AY2257" s="19" t="n">
        <v>0.179181730925926</v>
      </c>
      <c r="AZ2257" s="19" t="n">
        <v>0.419147872393499</v>
      </c>
      <c r="BA2257" s="19" t="n">
        <v>0.266915800390026</v>
      </c>
      <c r="BB2257" s="19"/>
      <c r="BC2257" s="19" t="n">
        <v>0.339652925355028</v>
      </c>
      <c r="BD2257" s="19" t="n">
        <v>0.298294044806043</v>
      </c>
      <c r="BE2257" s="19" t="n">
        <v>0.143540318626709</v>
      </c>
      <c r="BF2257" s="19" t="n">
        <v>0.491946609288837</v>
      </c>
      <c r="BG2257" s="19" t="n">
        <v>0</v>
      </c>
    </row>
    <row r="2258">
      <c r="B2258" t="s">
        <v>691</v>
      </c>
      <c r="C2258" s="19" t="n">
        <v>0.244765636697132</v>
      </c>
      <c r="D2258" s="19" t="n">
        <v>0.236937329273147</v>
      </c>
      <c r="E2258" s="19" t="n">
        <v>0.253497691023929</v>
      </c>
      <c r="F2258" s="19"/>
      <c r="G2258" s="19" t="n">
        <v>0.123495432520979</v>
      </c>
      <c r="H2258" s="19" t="n">
        <v>0.171400110944672</v>
      </c>
      <c r="I2258" s="19" t="n">
        <v>0.347293017466169</v>
      </c>
      <c r="J2258" s="19" t="n">
        <v>0.155445457053364</v>
      </c>
      <c r="K2258" s="19" t="n">
        <v>0.430568307179154</v>
      </c>
      <c r="L2258" s="19" t="n">
        <v>0.28769403979427</v>
      </c>
      <c r="M2258" s="19"/>
      <c r="N2258" s="19" t="n">
        <v>0.2456269064185</v>
      </c>
      <c r="O2258" s="19" t="n">
        <v>0.177465737041626</v>
      </c>
      <c r="P2258" s="19" t="n">
        <v>0.347966368305317</v>
      </c>
      <c r="Q2258" s="19" t="n">
        <v>0.217117260665065</v>
      </c>
      <c r="R2258" s="19"/>
      <c r="S2258" s="19" t="n">
        <v>0.100233783685847</v>
      </c>
      <c r="T2258" s="19" t="n">
        <v>0.271559640299055</v>
      </c>
      <c r="U2258" s="19" t="n">
        <v>0.220248967712339</v>
      </c>
      <c r="V2258" s="19" t="n">
        <v>0.245414221505069</v>
      </c>
      <c r="W2258" s="19" t="n">
        <v>0.254518265539639</v>
      </c>
      <c r="X2258" s="19" t="n">
        <v>0.471197141647933</v>
      </c>
      <c r="Y2258" s="19" t="n">
        <v>0.175546455795159</v>
      </c>
      <c r="Z2258" s="19" t="n">
        <v>0</v>
      </c>
      <c r="AA2258" s="19" t="n">
        <v>0.0991053386387116</v>
      </c>
      <c r="AB2258" s="19" t="n">
        <v>0.569672669968917</v>
      </c>
      <c r="AC2258" s="19" t="n">
        <v>0.18549890217563</v>
      </c>
      <c r="AD2258" s="19" t="n">
        <v>0.247652160377136</v>
      </c>
      <c r="AE2258" s="19"/>
      <c r="AF2258" s="19" t="n">
        <v>0.359906200693209</v>
      </c>
      <c r="AG2258" s="19" t="n">
        <v>0.255968858156924</v>
      </c>
      <c r="AH2258" s="19" t="n">
        <v>0.0768258633422006</v>
      </c>
      <c r="AI2258" s="19"/>
      <c r="AJ2258" s="19" t="n">
        <v>0.263219040041382</v>
      </c>
      <c r="AK2258" s="19" t="n">
        <v>0.176449446830643</v>
      </c>
      <c r="AL2258" s="19" t="n">
        <v>0.534772040203815</v>
      </c>
      <c r="AM2258" s="19" t="n">
        <v>0.466604254273136</v>
      </c>
      <c r="AN2258" s="19" t="n">
        <v>0.108867465133741</v>
      </c>
      <c r="AO2258" s="19"/>
      <c r="AP2258" s="19" t="n">
        <v>0.240377477287186</v>
      </c>
      <c r="AQ2258" s="19" t="n">
        <v>0.0970411094167024</v>
      </c>
      <c r="AR2258" s="19" t="n">
        <v>0.523510010012101</v>
      </c>
      <c r="AS2258" s="19" t="n">
        <v>0.503970377079832</v>
      </c>
      <c r="AT2258" s="19" t="n">
        <v>0</v>
      </c>
      <c r="AU2258" s="19"/>
      <c r="AV2258" s="19" t="n">
        <v>0.0634253105948244</v>
      </c>
      <c r="AW2258" s="19" t="n">
        <v>0.307910663141305</v>
      </c>
      <c r="AX2258" s="19" t="n">
        <v>0.371176195598952</v>
      </c>
      <c r="AY2258" s="19" t="n">
        <v>0.311701455265861</v>
      </c>
      <c r="AZ2258" s="19" t="n">
        <v>0.103936508337133</v>
      </c>
      <c r="BA2258" s="19" t="n">
        <v>0.36582109891516</v>
      </c>
      <c r="BB2258" s="19"/>
      <c r="BC2258" s="19" t="n">
        <v>0.220581381727262</v>
      </c>
      <c r="BD2258" s="19" t="n">
        <v>0.243010709158523</v>
      </c>
      <c r="BE2258" s="19" t="n">
        <v>0.286476524062653</v>
      </c>
      <c r="BF2258" s="19" t="n">
        <v>0.159579180210056</v>
      </c>
      <c r="BG2258" s="19" t="n">
        <v>0</v>
      </c>
    </row>
    <row r="2259">
      <c r="B2259" t="s">
        <v>692</v>
      </c>
      <c r="C2259" s="19" t="n">
        <v>0.0459003758170102</v>
      </c>
      <c r="D2259" s="19" t="n">
        <v>0.0344647478690139</v>
      </c>
      <c r="E2259" s="19" t="n">
        <v>0.0586562014501479</v>
      </c>
      <c r="F2259" s="19"/>
      <c r="G2259" s="19" t="n">
        <v>0.032653019249144</v>
      </c>
      <c r="H2259" s="19" t="n">
        <v>0.0454988052385297</v>
      </c>
      <c r="I2259" s="19" t="n">
        <v>0.0444503215641176</v>
      </c>
      <c r="J2259" s="19" t="n">
        <v>0.134552489622623</v>
      </c>
      <c r="K2259" s="19" t="n">
        <v>0</v>
      </c>
      <c r="L2259" s="19" t="n">
        <v>0.0225703623625298</v>
      </c>
      <c r="M2259" s="19"/>
      <c r="N2259" s="19" t="n">
        <v>0.0735635163198629</v>
      </c>
      <c r="O2259" s="19" t="n">
        <v>0.0273482759815585</v>
      </c>
      <c r="P2259" s="19" t="n">
        <v>0.0281380231035954</v>
      </c>
      <c r="Q2259" s="19" t="n">
        <v>0.0588767080449391</v>
      </c>
      <c r="R2259" s="19"/>
      <c r="S2259" s="19" t="n">
        <v>0.0596745704935036</v>
      </c>
      <c r="T2259" s="19" t="n">
        <v>0.136562663481742</v>
      </c>
      <c r="U2259" s="19" t="n">
        <v>0.149621087757216</v>
      </c>
      <c r="V2259" s="19" t="n">
        <v>0</v>
      </c>
      <c r="W2259" s="19" t="n">
        <v>0</v>
      </c>
      <c r="X2259" s="19" t="n">
        <v>0</v>
      </c>
      <c r="Y2259" s="19" t="n">
        <v>0</v>
      </c>
      <c r="Z2259" s="19" t="n">
        <v>1</v>
      </c>
      <c r="AA2259" s="19" t="n">
        <v>0</v>
      </c>
      <c r="AB2259" s="19" t="n">
        <v>0</v>
      </c>
      <c r="AC2259" s="19" t="n">
        <v>0</v>
      </c>
      <c r="AD2259" s="19" t="n">
        <v>0.241887976474579</v>
      </c>
      <c r="AE2259" s="19"/>
      <c r="AF2259" s="19" t="n">
        <v>0.0349336041685174</v>
      </c>
      <c r="AG2259" s="19" t="n">
        <v>0.0543966326315977</v>
      </c>
      <c r="AH2259" s="19" t="n">
        <v>0.0773529790018505</v>
      </c>
      <c r="AI2259" s="19"/>
      <c r="AJ2259" s="19" t="n">
        <v>0.0307353317991042</v>
      </c>
      <c r="AK2259" s="19" t="n">
        <v>0.0321185990256023</v>
      </c>
      <c r="AL2259" s="19" t="n">
        <v>0</v>
      </c>
      <c r="AM2259" s="19" t="n">
        <v>0.533395745726864</v>
      </c>
      <c r="AN2259" s="19" t="n">
        <v>0.0711755772390822</v>
      </c>
      <c r="AO2259" s="19"/>
      <c r="AP2259" s="19" t="n">
        <v>0.0403794860068941</v>
      </c>
      <c r="AQ2259" s="19" t="n">
        <v>0.0455175806368</v>
      </c>
      <c r="AR2259" s="19" t="n">
        <v>0</v>
      </c>
      <c r="AS2259" s="19" t="n">
        <v>0.0828713175067287</v>
      </c>
      <c r="AT2259" s="19" t="n">
        <v>0</v>
      </c>
      <c r="AU2259" s="19"/>
      <c r="AV2259" s="19" t="n">
        <v>0.0444433624855791</v>
      </c>
      <c r="AW2259" s="19" t="n">
        <v>0.0325338109856132</v>
      </c>
      <c r="AX2259" s="19" t="n">
        <v>0</v>
      </c>
      <c r="AY2259" s="19" t="n">
        <v>0.0775788470431443</v>
      </c>
      <c r="AZ2259" s="19" t="n">
        <v>0</v>
      </c>
      <c r="BA2259" s="19" t="n">
        <v>0</v>
      </c>
      <c r="BB2259" s="19"/>
      <c r="BC2259" s="19" t="n">
        <v>0.0218769696411235</v>
      </c>
      <c r="BD2259" s="19" t="n">
        <v>0.0892060561445244</v>
      </c>
      <c r="BE2259" s="19" t="n">
        <v>0.0271485834897374</v>
      </c>
      <c r="BF2259" s="19" t="n">
        <v>0.186170487727664</v>
      </c>
      <c r="BG2259" s="19" t="n">
        <v>0</v>
      </c>
    </row>
    <row r="2260">
      <c r="B2260" t="s">
        <v>598</v>
      </c>
      <c r="C2260" s="19" t="n">
        <v>0.0151067579740772</v>
      </c>
      <c r="D2260" s="19" t="n">
        <v>0.0286500023441774</v>
      </c>
      <c r="E2260" s="19" t="n">
        <v>0</v>
      </c>
      <c r="F2260" s="19"/>
      <c r="G2260" s="19" t="n">
        <v>0</v>
      </c>
      <c r="H2260" s="19" t="n">
        <v>0</v>
      </c>
      <c r="I2260" s="19" t="n">
        <v>0</v>
      </c>
      <c r="J2260" s="19" t="n">
        <v>0</v>
      </c>
      <c r="K2260" s="19" t="n">
        <v>0.0645694607190974</v>
      </c>
      <c r="L2260" s="19" t="n">
        <v>0.0341063157789746</v>
      </c>
      <c r="M2260" s="19"/>
      <c r="N2260" s="19" t="n">
        <v>0</v>
      </c>
      <c r="O2260" s="19" t="n">
        <v>0</v>
      </c>
      <c r="P2260" s="19" t="n">
        <v>0.0614182095549487</v>
      </c>
      <c r="Q2260" s="19" t="n">
        <v>0</v>
      </c>
      <c r="R2260" s="19"/>
      <c r="S2260" s="19" t="n">
        <v>0</v>
      </c>
      <c r="T2260" s="19" t="n">
        <v>0</v>
      </c>
      <c r="U2260" s="19" t="n">
        <v>0</v>
      </c>
      <c r="V2260" s="19" t="n">
        <v>0.0588855920326663</v>
      </c>
      <c r="W2260" s="19" t="n">
        <v>0</v>
      </c>
      <c r="X2260" s="19" t="n">
        <v>0</v>
      </c>
      <c r="Y2260" s="19" t="n">
        <v>0</v>
      </c>
      <c r="Z2260" s="19" t="n">
        <v>0</v>
      </c>
      <c r="AA2260" s="19" t="n">
        <v>0.048580433790913</v>
      </c>
      <c r="AB2260" s="19" t="n">
        <v>0</v>
      </c>
      <c r="AC2260" s="19" t="n">
        <v>0</v>
      </c>
      <c r="AD2260" s="19" t="n">
        <v>0</v>
      </c>
      <c r="AE2260" s="19"/>
      <c r="AF2260" s="19" t="n">
        <v>0.04718902524527</v>
      </c>
      <c r="AG2260" s="19" t="n">
        <v>0</v>
      </c>
      <c r="AH2260" s="19" t="n">
        <v>0</v>
      </c>
      <c r="AI2260" s="19"/>
      <c r="AJ2260" s="19" t="n">
        <v>0.0415179132732251</v>
      </c>
      <c r="AK2260" s="19" t="n">
        <v>0</v>
      </c>
      <c r="AL2260" s="19" t="n">
        <v>0</v>
      </c>
      <c r="AM2260" s="19" t="n">
        <v>0</v>
      </c>
      <c r="AN2260" s="19" t="n">
        <v>0</v>
      </c>
      <c r="AO2260" s="19"/>
      <c r="AP2260" s="19" t="n">
        <v>0</v>
      </c>
      <c r="AQ2260" s="19" t="n">
        <v>0</v>
      </c>
      <c r="AR2260" s="19" t="n">
        <v>0</v>
      </c>
      <c r="AS2260" s="19" t="n">
        <v>0.0452056201710542</v>
      </c>
      <c r="AT2260" s="19" t="n">
        <v>0</v>
      </c>
      <c r="AU2260" s="19"/>
      <c r="AV2260" s="19" t="n">
        <v>0</v>
      </c>
      <c r="AW2260" s="19" t="n">
        <v>0</v>
      </c>
      <c r="AX2260" s="19" t="n">
        <v>0</v>
      </c>
      <c r="AY2260" s="19" t="n">
        <v>0.0423186211858638</v>
      </c>
      <c r="AZ2260" s="19" t="n">
        <v>0</v>
      </c>
      <c r="BA2260" s="19" t="n">
        <v>0</v>
      </c>
      <c r="BB2260" s="19"/>
      <c r="BC2260" s="19" t="n">
        <v>0</v>
      </c>
      <c r="BD2260" s="19" t="n">
        <v>0</v>
      </c>
      <c r="BE2260" s="19" t="n">
        <v>0</v>
      </c>
      <c r="BF2260" s="19" t="n">
        <v>0</v>
      </c>
      <c r="BG2260" s="19" t="n">
        <v>0</v>
      </c>
    </row>
    <row r="2261">
      <c r="B2261" t="s">
        <v>722</v>
      </c>
      <c r="C2261" s="19" t="n">
        <v>0.0389386715449856</v>
      </c>
      <c r="D2261" s="19" t="n">
        <v>0.0611333329687952</v>
      </c>
      <c r="E2261" s="19" t="n">
        <v>0.0141817248870408</v>
      </c>
      <c r="F2261" s="19"/>
      <c r="G2261" s="19" t="n">
        <v>0</v>
      </c>
      <c r="H2261" s="19" t="n">
        <v>0</v>
      </c>
      <c r="I2261" s="19" t="n">
        <v>0.0574455842449945</v>
      </c>
      <c r="J2261" s="19" t="n">
        <v>0</v>
      </c>
      <c r="K2261" s="19" t="n">
        <v>0.0671638502930002</v>
      </c>
      <c r="L2261" s="19" t="n">
        <v>0.0917070718108918</v>
      </c>
      <c r="M2261" s="19"/>
      <c r="N2261" s="19" t="n">
        <v>0.0299187424436334</v>
      </c>
      <c r="O2261" s="19" t="n">
        <v>0.0591119851313056</v>
      </c>
      <c r="P2261" s="19" t="n">
        <v>0</v>
      </c>
      <c r="Q2261" s="19" t="n">
        <v>0.0630385709889339</v>
      </c>
      <c r="R2261" s="19"/>
      <c r="S2261" s="19" t="n">
        <v>0</v>
      </c>
      <c r="T2261" s="19" t="n">
        <v>0</v>
      </c>
      <c r="U2261" s="19" t="n">
        <v>0</v>
      </c>
      <c r="V2261" s="19" t="n">
        <v>0.0615971107798651</v>
      </c>
      <c r="W2261" s="19" t="n">
        <v>0</v>
      </c>
      <c r="X2261" s="19" t="n">
        <v>0</v>
      </c>
      <c r="Y2261" s="19" t="n">
        <v>0</v>
      </c>
      <c r="Z2261" s="19" t="n">
        <v>0</v>
      </c>
      <c r="AA2261" s="19" t="n">
        <v>0</v>
      </c>
      <c r="AB2261" s="19" t="n">
        <v>0.0904520289692909</v>
      </c>
      <c r="AC2261" s="19" t="n">
        <v>0.331661106354178</v>
      </c>
      <c r="AD2261" s="19" t="n">
        <v>0</v>
      </c>
      <c r="AE2261" s="19"/>
      <c r="AF2261" s="19" t="n">
        <v>0.0211792461809731</v>
      </c>
      <c r="AG2261" s="19" t="n">
        <v>0.0430346361828499</v>
      </c>
      <c r="AH2261" s="19" t="n">
        <v>0.0874108019819693</v>
      </c>
      <c r="AI2261" s="19"/>
      <c r="AJ2261" s="19" t="n">
        <v>0.0435354095283598</v>
      </c>
      <c r="AK2261" s="19" t="n">
        <v>0</v>
      </c>
      <c r="AL2261" s="19" t="n">
        <v>0</v>
      </c>
      <c r="AM2261" s="19" t="n">
        <v>0</v>
      </c>
      <c r="AN2261" s="19" t="n">
        <v>0.182835649208856</v>
      </c>
      <c r="AO2261" s="19"/>
      <c r="AP2261" s="19" t="n">
        <v>0</v>
      </c>
      <c r="AQ2261" s="19" t="n">
        <v>0.0331508488824168</v>
      </c>
      <c r="AR2261" s="19" t="n">
        <v>0</v>
      </c>
      <c r="AS2261" s="19" t="n">
        <v>0.0998092362650004</v>
      </c>
      <c r="AT2261" s="19" t="n">
        <v>0</v>
      </c>
      <c r="AU2261" s="19"/>
      <c r="AV2261" s="19" t="n">
        <v>0</v>
      </c>
      <c r="AW2261" s="19" t="n">
        <v>0.042591970407746</v>
      </c>
      <c r="AX2261" s="19" t="n">
        <v>0</v>
      </c>
      <c r="AY2261" s="19" t="n">
        <v>0.0934350473318687</v>
      </c>
      <c r="AZ2261" s="19" t="n">
        <v>0</v>
      </c>
      <c r="BA2261" s="19" t="n">
        <v>0</v>
      </c>
      <c r="BB2261" s="19"/>
      <c r="BC2261" s="19" t="n">
        <v>0.0710213077110445</v>
      </c>
      <c r="BD2261" s="19" t="n">
        <v>0</v>
      </c>
      <c r="BE2261" s="19" t="n">
        <v>0.0562843301415311</v>
      </c>
      <c r="BF2261" s="19" t="n">
        <v>0</v>
      </c>
      <c r="BG2261" s="19" t="n">
        <v>0</v>
      </c>
    </row>
    <row r="2262">
      <c r="B2262" t="s">
        <v>100</v>
      </c>
      <c r="C2262" s="19" t="n">
        <v>0.0665804837404771</v>
      </c>
      <c r="D2262" s="19" t="n">
        <v>0.0380956007144756</v>
      </c>
      <c r="E2262" s="19" t="n">
        <v>0.0983538330232918</v>
      </c>
      <c r="F2262" s="19"/>
      <c r="G2262" s="19" t="n">
        <v>0</v>
      </c>
      <c r="H2262" s="19" t="n">
        <v>0.0473610541939633</v>
      </c>
      <c r="I2262" s="19" t="n">
        <v>0.166217389768646</v>
      </c>
      <c r="J2262" s="19" t="n">
        <v>0.169220457333796</v>
      </c>
      <c r="K2262" s="19" t="n">
        <v>0</v>
      </c>
      <c r="L2262" s="19" t="n">
        <v>0.0273363936170269</v>
      </c>
      <c r="M2262" s="19"/>
      <c r="N2262" s="19" t="n">
        <v>0</v>
      </c>
      <c r="O2262" s="19" t="n">
        <v>0.123207376438491</v>
      </c>
      <c r="P2262" s="19" t="n">
        <v>0.0605343676691106</v>
      </c>
      <c r="Q2262" s="19" t="n">
        <v>0.0700628082931582</v>
      </c>
      <c r="R2262" s="19"/>
      <c r="S2262" s="19" t="n">
        <v>0.0610981767590366</v>
      </c>
      <c r="T2262" s="19" t="n">
        <v>0.0764060247607167</v>
      </c>
      <c r="U2262" s="19" t="n">
        <v>0</v>
      </c>
      <c r="V2262" s="19" t="n">
        <v>0.13655930048072</v>
      </c>
      <c r="W2262" s="19" t="n">
        <v>0</v>
      </c>
      <c r="X2262" s="19" t="n">
        <v>0.129270173260663</v>
      </c>
      <c r="Y2262" s="19" t="n">
        <v>0</v>
      </c>
      <c r="Z2262" s="19" t="n">
        <v>0</v>
      </c>
      <c r="AA2262" s="19" t="n">
        <v>0.175060903946481</v>
      </c>
      <c r="AB2262" s="19" t="n">
        <v>0</v>
      </c>
      <c r="AC2262" s="19" t="n">
        <v>0</v>
      </c>
      <c r="AD2262" s="19" t="n">
        <v>0</v>
      </c>
      <c r="AE2262" s="19"/>
      <c r="AF2262" s="19" t="n">
        <v>0.057302163353254</v>
      </c>
      <c r="AG2262" s="19" t="n">
        <v>0.079019664352022</v>
      </c>
      <c r="AH2262" s="19" t="n">
        <v>0.100102254273344</v>
      </c>
      <c r="AI2262" s="19"/>
      <c r="AJ2262" s="19" t="n">
        <v>0.0655469035162742</v>
      </c>
      <c r="AK2262" s="19" t="n">
        <v>0.0721781942222694</v>
      </c>
      <c r="AL2262" s="19" t="n">
        <v>0</v>
      </c>
      <c r="AM2262" s="19" t="n">
        <v>0</v>
      </c>
      <c r="AN2262" s="19" t="n">
        <v>0.203322123528071</v>
      </c>
      <c r="AO2262" s="19"/>
      <c r="AP2262" s="19" t="n">
        <v>0.0858124487722809</v>
      </c>
      <c r="AQ2262" s="19" t="n">
        <v>0.132388089209903</v>
      </c>
      <c r="AR2262" s="19" t="n">
        <v>0</v>
      </c>
      <c r="AS2262" s="19" t="n">
        <v>0</v>
      </c>
      <c r="AT2262" s="19" t="n">
        <v>0</v>
      </c>
      <c r="AU2262" s="19"/>
      <c r="AV2262" s="19" t="n">
        <v>0.0914722867703419</v>
      </c>
      <c r="AW2262" s="19" t="n">
        <v>0.0691392155931195</v>
      </c>
      <c r="AX2262" s="19" t="n">
        <v>0</v>
      </c>
      <c r="AY2262" s="19" t="n">
        <v>0.0694615227706235</v>
      </c>
      <c r="AZ2262" s="19" t="n">
        <v>0</v>
      </c>
      <c r="BA2262" s="19" t="n">
        <v>0.20517703141436</v>
      </c>
      <c r="BB2262" s="19"/>
      <c r="BC2262" s="19" t="n">
        <v>0.107447061646986</v>
      </c>
      <c r="BD2262" s="19" t="n">
        <v>0.0702471232181698</v>
      </c>
      <c r="BE2262" s="19" t="n">
        <v>0.0612983595098023</v>
      </c>
      <c r="BF2262" s="19" t="n">
        <v>0</v>
      </c>
      <c r="BG2262" s="19" t="n">
        <v>0</v>
      </c>
    </row>
    <row r="2263">
      <c r="C2263" s="19"/>
      <c r="D2263" s="19"/>
      <c r="E2263" s="19"/>
      <c r="F2263" s="19"/>
      <c r="G2263" s="19"/>
      <c r="H2263" s="19"/>
      <c r="I2263" s="19"/>
      <c r="J2263" s="19"/>
      <c r="K2263" s="19"/>
      <c r="L2263" s="19"/>
      <c r="M2263" s="19"/>
      <c r="N2263" s="19"/>
      <c r="O2263" s="19"/>
      <c r="P2263" s="19"/>
      <c r="Q2263" s="19"/>
      <c r="R2263" s="19"/>
      <c r="S2263" s="19"/>
      <c r="T2263" s="19"/>
      <c r="U2263" s="19"/>
      <c r="V2263" s="19"/>
      <c r="W2263" s="19"/>
      <c r="X2263" s="19"/>
      <c r="Y2263" s="19"/>
      <c r="Z2263" s="19"/>
      <c r="AA2263" s="19"/>
      <c r="AB2263" s="19"/>
      <c r="AC2263" s="19"/>
      <c r="AD2263" s="19"/>
      <c r="AE2263" s="19"/>
      <c r="AF2263" s="19"/>
      <c r="AG2263" s="19"/>
      <c r="AH2263" s="19"/>
      <c r="AI2263" s="19"/>
      <c r="AJ2263" s="19"/>
      <c r="AK2263" s="19"/>
      <c r="AL2263" s="19"/>
      <c r="AM2263" s="19"/>
      <c r="AN2263" s="19"/>
      <c r="AO2263" s="19"/>
      <c r="AP2263" s="19"/>
      <c r="AQ2263" s="19"/>
      <c r="AR2263" s="19"/>
      <c r="AS2263" s="19"/>
      <c r="AT2263" s="19"/>
      <c r="AU2263" s="19"/>
      <c r="AV2263" s="19"/>
      <c r="AW2263" s="19"/>
      <c r="AX2263" s="19"/>
      <c r="AY2263" s="19"/>
      <c r="AZ2263" s="19"/>
      <c r="BA2263" s="19"/>
      <c r="BB2263" s="19"/>
      <c r="BC2263" s="19"/>
      <c r="BD2263" s="19"/>
      <c r="BE2263" s="19"/>
      <c r="BF2263" s="19"/>
      <c r="BG2263" s="19"/>
    </row>
    <row r="2264">
      <c r="B2264" s="7" t="s">
        <v>727</v>
      </c>
      <c r="C2264" s="19"/>
      <c r="D2264" s="19"/>
      <c r="E2264" s="19"/>
      <c r="F2264" s="19"/>
      <c r="G2264" s="19"/>
      <c r="H2264" s="19"/>
      <c r="I2264" s="19"/>
      <c r="J2264" s="19"/>
      <c r="K2264" s="19"/>
      <c r="L2264" s="19"/>
      <c r="M2264" s="19"/>
      <c r="N2264" s="19"/>
      <c r="O2264" s="19"/>
      <c r="P2264" s="19"/>
      <c r="Q2264" s="19"/>
      <c r="R2264" s="19"/>
      <c r="S2264" s="19"/>
      <c r="T2264" s="19"/>
      <c r="U2264" s="19"/>
      <c r="V2264" s="19"/>
      <c r="W2264" s="19"/>
      <c r="X2264" s="19"/>
      <c r="Y2264" s="19"/>
      <c r="Z2264" s="19"/>
      <c r="AA2264" s="19"/>
      <c r="AB2264" s="19"/>
      <c r="AC2264" s="19"/>
      <c r="AD2264" s="19"/>
      <c r="AE2264" s="19"/>
      <c r="AF2264" s="19"/>
      <c r="AG2264" s="19"/>
      <c r="AH2264" s="19"/>
      <c r="AI2264" s="19"/>
      <c r="AJ2264" s="19"/>
      <c r="AK2264" s="19"/>
      <c r="AL2264" s="19"/>
      <c r="AM2264" s="19"/>
      <c r="AN2264" s="19"/>
      <c r="AO2264" s="19"/>
      <c r="AP2264" s="19"/>
      <c r="AQ2264" s="19"/>
      <c r="AR2264" s="19"/>
      <c r="AS2264" s="19"/>
      <c r="AT2264" s="19"/>
      <c r="AU2264" s="19"/>
      <c r="AV2264" s="19"/>
      <c r="AW2264" s="19"/>
      <c r="AX2264" s="19"/>
      <c r="AY2264" s="19"/>
      <c r="AZ2264" s="19"/>
      <c r="BA2264" s="19"/>
      <c r="BB2264" s="19"/>
      <c r="BC2264" s="19"/>
      <c r="BD2264" s="19"/>
      <c r="BE2264" s="19"/>
      <c r="BF2264" s="19"/>
      <c r="BG2264" s="19"/>
    </row>
    <row r="2265">
      <c r="B2265" s="26" t="s">
        <v>733</v>
      </c>
      <c r="C2265" s="19"/>
      <c r="D2265" s="19"/>
      <c r="E2265" s="19"/>
      <c r="F2265" s="19"/>
      <c r="G2265" s="19"/>
      <c r="H2265" s="19"/>
      <c r="I2265" s="19"/>
      <c r="J2265" s="19"/>
      <c r="K2265" s="19"/>
      <c r="L2265" s="19"/>
      <c r="M2265" s="19"/>
      <c r="N2265" s="19"/>
      <c r="O2265" s="19"/>
      <c r="P2265" s="19"/>
      <c r="Q2265" s="19"/>
      <c r="R2265" s="19"/>
      <c r="S2265" s="19"/>
      <c r="T2265" s="19"/>
      <c r="U2265" s="19"/>
      <c r="V2265" s="19"/>
      <c r="W2265" s="19"/>
      <c r="X2265" s="19"/>
      <c r="Y2265" s="19"/>
      <c r="Z2265" s="19"/>
      <c r="AA2265" s="19"/>
      <c r="AB2265" s="19"/>
      <c r="AC2265" s="19"/>
      <c r="AD2265" s="19"/>
      <c r="AE2265" s="19"/>
      <c r="AF2265" s="19"/>
      <c r="AG2265" s="19"/>
      <c r="AH2265" s="19"/>
      <c r="AI2265" s="19"/>
      <c r="AJ2265" s="19"/>
      <c r="AK2265" s="19"/>
      <c r="AL2265" s="19"/>
      <c r="AM2265" s="19"/>
      <c r="AN2265" s="19"/>
      <c r="AO2265" s="19"/>
      <c r="AP2265" s="19"/>
      <c r="AQ2265" s="19"/>
      <c r="AR2265" s="19"/>
      <c r="AS2265" s="19"/>
      <c r="AT2265" s="19"/>
      <c r="AU2265" s="19"/>
      <c r="AV2265" s="19"/>
      <c r="AW2265" s="19"/>
      <c r="AX2265" s="19"/>
      <c r="AY2265" s="19"/>
      <c r="AZ2265" s="19"/>
      <c r="BA2265" s="19"/>
      <c r="BB2265" s="19"/>
      <c r="BC2265" s="19"/>
      <c r="BD2265" s="19"/>
      <c r="BE2265" s="19"/>
      <c r="BF2265" s="19"/>
      <c r="BG2265" s="19"/>
    </row>
    <row r="2266">
      <c r="B2266" t="s">
        <v>725</v>
      </c>
      <c r="C2266" s="19" t="n">
        <v>0.0986147503361182</v>
      </c>
      <c r="D2266" s="19" t="n">
        <v>0.0854559312084224</v>
      </c>
      <c r="E2266" s="19" t="n">
        <v>0.11329270270517</v>
      </c>
      <c r="F2266" s="19"/>
      <c r="G2266" s="19" t="n">
        <v>0.0991621928022259</v>
      </c>
      <c r="H2266" s="19" t="n">
        <v>0.154439319889356</v>
      </c>
      <c r="I2266" s="19" t="n">
        <v>0</v>
      </c>
      <c r="J2266" s="19" t="n">
        <v>0.0523829207579687</v>
      </c>
      <c r="K2266" s="19" t="n">
        <v>0.281240516450265</v>
      </c>
      <c r="L2266" s="19" t="n">
        <v>0.0697831331261642</v>
      </c>
      <c r="M2266" s="19"/>
      <c r="N2266" s="19" t="n">
        <v>0.089543415815345</v>
      </c>
      <c r="O2266" s="19" t="n">
        <v>0.027837476091899</v>
      </c>
      <c r="P2266" s="19" t="n">
        <v>0.116682835734696</v>
      </c>
      <c r="Q2266" s="19" t="n">
        <v>0.167556259510129</v>
      </c>
      <c r="R2266" s="19"/>
      <c r="S2266" s="19" t="n">
        <v>0.227219338772119</v>
      </c>
      <c r="T2266" s="19" t="n">
        <v>0.181513543895102</v>
      </c>
      <c r="U2266" s="19" t="n">
        <v>0</v>
      </c>
      <c r="V2266" s="19" t="n">
        <v>0.120482702812531</v>
      </c>
      <c r="W2266" s="19" t="n">
        <v>0</v>
      </c>
      <c r="X2266" s="19" t="n">
        <v>0.132547265498791</v>
      </c>
      <c r="Y2266" s="19" t="n">
        <v>0</v>
      </c>
      <c r="Z2266" s="19" t="n">
        <v>0</v>
      </c>
      <c r="AA2266" s="19" t="n">
        <v>0.048580433790913</v>
      </c>
      <c r="AB2266" s="19" t="n">
        <v>0.137464394784687</v>
      </c>
      <c r="AC2266" s="19" t="n">
        <v>0.106212840581934</v>
      </c>
      <c r="AD2266" s="19" t="n">
        <v>0</v>
      </c>
      <c r="AE2266" s="19"/>
      <c r="AF2266" s="19" t="n">
        <v>0.0943123843685851</v>
      </c>
      <c r="AG2266" s="19" t="n">
        <v>0.120610236330007</v>
      </c>
      <c r="AH2266" s="19" t="n">
        <v>0.0844795156626599</v>
      </c>
      <c r="AI2266" s="19"/>
      <c r="AJ2266" s="19" t="n">
        <v>0.106448203867739</v>
      </c>
      <c r="AK2266" s="19" t="n">
        <v>0.137478274408656</v>
      </c>
      <c r="AL2266" s="19" t="n">
        <v>0</v>
      </c>
      <c r="AM2266" s="19" t="n">
        <v>0.533395745726864</v>
      </c>
      <c r="AN2266" s="19" t="n">
        <v>0.0530660670786824</v>
      </c>
      <c r="AO2266" s="19"/>
      <c r="AP2266" s="19" t="n">
        <v>0.049122994165541</v>
      </c>
      <c r="AQ2266" s="19" t="n">
        <v>0.126223677902328</v>
      </c>
      <c r="AR2266" s="19" t="n">
        <v>0.0570872552360511</v>
      </c>
      <c r="AS2266" s="19" t="n">
        <v>0.147465514028899</v>
      </c>
      <c r="AT2266" s="19" t="n">
        <v>0</v>
      </c>
      <c r="AU2266" s="19"/>
      <c r="AV2266" s="19" t="n">
        <v>0.0908763036132463</v>
      </c>
      <c r="AW2266" s="19" t="n">
        <v>0.111058125349772</v>
      </c>
      <c r="AX2266" s="19" t="n">
        <v>0</v>
      </c>
      <c r="AY2266" s="19" t="n">
        <v>0.138047818004797</v>
      </c>
      <c r="AZ2266" s="19" t="n">
        <v>0.103936508337133</v>
      </c>
      <c r="BA2266" s="19" t="n">
        <v>0</v>
      </c>
      <c r="BB2266" s="19"/>
      <c r="BC2266" s="19" t="n">
        <v>0.0710213077110445</v>
      </c>
      <c r="BD2266" s="19" t="n">
        <v>0.0318184505991529</v>
      </c>
      <c r="BE2266" s="19" t="n">
        <v>0.0757378469082516</v>
      </c>
      <c r="BF2266" s="19" t="n">
        <v>0.119006590789595</v>
      </c>
      <c r="BG2266" s="19" t="n">
        <v>0</v>
      </c>
    </row>
    <row r="2267">
      <c r="B2267" t="s">
        <v>689</v>
      </c>
      <c r="C2267" s="19" t="n">
        <v>0.0286493638107885</v>
      </c>
      <c r="D2267" s="19" t="n">
        <v>0.0413257987110064</v>
      </c>
      <c r="E2267" s="19" t="n">
        <v>0.0145094850063775</v>
      </c>
      <c r="F2267" s="19"/>
      <c r="G2267" s="19" t="n">
        <v>0</v>
      </c>
      <c r="H2267" s="19" t="n">
        <v>0.0382583410491564</v>
      </c>
      <c r="I2267" s="19" t="n">
        <v>0.0440511506176171</v>
      </c>
      <c r="J2267" s="19" t="n">
        <v>0</v>
      </c>
      <c r="K2267" s="19" t="n">
        <v>0</v>
      </c>
      <c r="L2267" s="19" t="n">
        <v>0.0560302544637022</v>
      </c>
      <c r="M2267" s="19"/>
      <c r="N2267" s="19" t="n">
        <v>0.0601845748390681</v>
      </c>
      <c r="O2267" s="19" t="n">
        <v>0.0541232119666509</v>
      </c>
      <c r="P2267" s="19" t="n">
        <v>0</v>
      </c>
      <c r="Q2267" s="19" t="n">
        <v>0</v>
      </c>
      <c r="R2267" s="19"/>
      <c r="S2267" s="19" t="n">
        <v>0</v>
      </c>
      <c r="T2267" s="19" t="n">
        <v>0</v>
      </c>
      <c r="U2267" s="19" t="n">
        <v>0</v>
      </c>
      <c r="V2267" s="19" t="n">
        <v>0</v>
      </c>
      <c r="W2267" s="19" t="n">
        <v>0</v>
      </c>
      <c r="X2267" s="19" t="n">
        <v>0</v>
      </c>
      <c r="Y2267" s="19" t="n">
        <v>0</v>
      </c>
      <c r="Z2267" s="19" t="n">
        <v>0</v>
      </c>
      <c r="AA2267" s="19" t="n">
        <v>0.108691758784444</v>
      </c>
      <c r="AB2267" s="19" t="n">
        <v>0</v>
      </c>
      <c r="AC2267" s="19" t="n">
        <v>0.225448265772243</v>
      </c>
      <c r="AD2267" s="19" t="n">
        <v>0</v>
      </c>
      <c r="AE2267" s="19"/>
      <c r="AF2267" s="19" t="n">
        <v>0.0211792461809731</v>
      </c>
      <c r="AG2267" s="19" t="n">
        <v>0.0391251340776918</v>
      </c>
      <c r="AH2267" s="19" t="n">
        <v>0.0383132666306422</v>
      </c>
      <c r="AI2267" s="19"/>
      <c r="AJ2267" s="19" t="n">
        <v>0.0394132861169997</v>
      </c>
      <c r="AK2267" s="19" t="n">
        <v>0.0290448488941572</v>
      </c>
      <c r="AL2267" s="19" t="n">
        <v>0</v>
      </c>
      <c r="AM2267" s="19" t="n">
        <v>0</v>
      </c>
      <c r="AN2267" s="19" t="n">
        <v>0.0589686072636587</v>
      </c>
      <c r="AO2267" s="19"/>
      <c r="AP2267" s="19" t="n">
        <v>0</v>
      </c>
      <c r="AQ2267" s="19" t="n">
        <v>0.0276631420352917</v>
      </c>
      <c r="AR2267" s="19" t="n">
        <v>0</v>
      </c>
      <c r="AS2267" s="19" t="n">
        <v>0.0998092362650004</v>
      </c>
      <c r="AT2267" s="19" t="n">
        <v>0</v>
      </c>
      <c r="AU2267" s="19"/>
      <c r="AV2267" s="19" t="n">
        <v>0.0515128774467897</v>
      </c>
      <c r="AW2267" s="19" t="n">
        <v>0</v>
      </c>
      <c r="AX2267" s="19" t="n">
        <v>0</v>
      </c>
      <c r="AY2267" s="19" t="n">
        <v>0.0934350473318687</v>
      </c>
      <c r="AZ2267" s="19" t="n">
        <v>0</v>
      </c>
      <c r="BA2267" s="19" t="n">
        <v>0</v>
      </c>
      <c r="BB2267" s="19"/>
      <c r="BC2267" s="19" t="n">
        <v>0</v>
      </c>
      <c r="BD2267" s="19" t="n">
        <v>0</v>
      </c>
      <c r="BE2267" s="19" t="n">
        <v>0.0513319841558711</v>
      </c>
      <c r="BF2267" s="19" t="n">
        <v>0.108076281125877</v>
      </c>
      <c r="BG2267" s="19" t="n">
        <v>0</v>
      </c>
    </row>
    <row r="2268">
      <c r="B2268" t="s">
        <v>690</v>
      </c>
      <c r="C2268" s="19" t="n">
        <v>0.0593198875028547</v>
      </c>
      <c r="D2268" s="19" t="n">
        <v>0.069613190330243</v>
      </c>
      <c r="E2268" s="19" t="n">
        <v>0.0478382638742847</v>
      </c>
      <c r="F2268" s="19"/>
      <c r="G2268" s="19" t="n">
        <v>0.0997490341591939</v>
      </c>
      <c r="H2268" s="19" t="n">
        <v>0.0226622997987296</v>
      </c>
      <c r="I2268" s="19" t="n">
        <v>0.122322553805366</v>
      </c>
      <c r="J2268" s="19" t="n">
        <v>0</v>
      </c>
      <c r="K2268" s="19" t="n">
        <v>0</v>
      </c>
      <c r="L2268" s="19" t="n">
        <v>0.0825356504989422</v>
      </c>
      <c r="M2268" s="19"/>
      <c r="N2268" s="19" t="n">
        <v>0.0197627676701716</v>
      </c>
      <c r="O2268" s="19" t="n">
        <v>0.0924302396461093</v>
      </c>
      <c r="P2268" s="19" t="n">
        <v>0.0638110849301134</v>
      </c>
      <c r="Q2268" s="19" t="n">
        <v>0.054029611973047</v>
      </c>
      <c r="R2268" s="19"/>
      <c r="S2268" s="19" t="n">
        <v>0</v>
      </c>
      <c r="T2268" s="19" t="n">
        <v>0.0779240556975156</v>
      </c>
      <c r="U2268" s="19" t="n">
        <v>0.154150899555401</v>
      </c>
      <c r="V2268" s="19" t="n">
        <v>0</v>
      </c>
      <c r="W2268" s="19" t="n">
        <v>0.163556591581687</v>
      </c>
      <c r="X2268" s="19" t="n">
        <v>0</v>
      </c>
      <c r="Y2268" s="19" t="n">
        <v>0</v>
      </c>
      <c r="Z2268" s="19" t="n">
        <v>0</v>
      </c>
      <c r="AA2268" s="19" t="n">
        <v>0.0922054491828539</v>
      </c>
      <c r="AB2268" s="19" t="n">
        <v>0</v>
      </c>
      <c r="AC2268" s="19" t="n">
        <v>0.11802689792984</v>
      </c>
      <c r="AD2268" s="19" t="n">
        <v>0.241887976474579</v>
      </c>
      <c r="AE2268" s="19"/>
      <c r="AF2268" s="19" t="n">
        <v>0.0862876741330484</v>
      </c>
      <c r="AG2268" s="19" t="n">
        <v>0.0352186132817376</v>
      </c>
      <c r="AH2268" s="19" t="n">
        <v>0.043312726695109</v>
      </c>
      <c r="AI2268" s="19"/>
      <c r="AJ2268" s="19" t="n">
        <v>0.0759177404615557</v>
      </c>
      <c r="AK2268" s="19" t="n">
        <v>0.0771151396819767</v>
      </c>
      <c r="AL2268" s="19" t="n">
        <v>0</v>
      </c>
      <c r="AM2268" s="19" t="n">
        <v>0</v>
      </c>
      <c r="AN2268" s="19" t="n">
        <v>0</v>
      </c>
      <c r="AO2268" s="19"/>
      <c r="AP2268" s="19" t="n">
        <v>0.0695933786126206</v>
      </c>
      <c r="AQ2268" s="19" t="n">
        <v>0.0949971135713036</v>
      </c>
      <c r="AR2268" s="19" t="n">
        <v>0</v>
      </c>
      <c r="AS2268" s="19" t="n">
        <v>0.110089017643884</v>
      </c>
      <c r="AT2268" s="19" t="n">
        <v>0</v>
      </c>
      <c r="AU2268" s="19"/>
      <c r="AV2268" s="19" t="n">
        <v>0.0927551749119061</v>
      </c>
      <c r="AW2268" s="19" t="n">
        <v>0.0893548184471629</v>
      </c>
      <c r="AX2268" s="19" t="n">
        <v>0</v>
      </c>
      <c r="AY2268" s="19" t="n">
        <v>0.0565669500668519</v>
      </c>
      <c r="AZ2268" s="19" t="n">
        <v>0</v>
      </c>
      <c r="BA2268" s="19" t="n">
        <v>0</v>
      </c>
      <c r="BB2268" s="19"/>
      <c r="BC2268" s="19" t="n">
        <v>0.0350477578227639</v>
      </c>
      <c r="BD2268" s="19" t="n">
        <v>0.119012715580081</v>
      </c>
      <c r="BE2268" s="19" t="n">
        <v>0.0811211693991878</v>
      </c>
      <c r="BF2268" s="19" t="n">
        <v>0</v>
      </c>
      <c r="BG2268" s="19" t="n">
        <v>0</v>
      </c>
    </row>
    <row r="2269">
      <c r="B2269" t="s">
        <v>691</v>
      </c>
      <c r="C2269" s="19" t="n">
        <v>0.206395214488657</v>
      </c>
      <c r="D2269" s="19" t="n">
        <v>0.195339743213702</v>
      </c>
      <c r="E2269" s="19" t="n">
        <v>0.21872699587546</v>
      </c>
      <c r="F2269" s="19"/>
      <c r="G2269" s="19" t="n">
        <v>0.231181169445815</v>
      </c>
      <c r="H2269" s="19" t="n">
        <v>0.092665173174897</v>
      </c>
      <c r="I2269" s="19" t="n">
        <v>0.276732752869753</v>
      </c>
      <c r="J2269" s="19" t="n">
        <v>0.101286333369057</v>
      </c>
      <c r="K2269" s="19" t="n">
        <v>0.294150149815658</v>
      </c>
      <c r="L2269" s="19" t="n">
        <v>0.262439976520963</v>
      </c>
      <c r="M2269" s="19"/>
      <c r="N2269" s="19" t="n">
        <v>0.265181789576611</v>
      </c>
      <c r="O2269" s="19" t="n">
        <v>0.0917398517003007</v>
      </c>
      <c r="P2269" s="19" t="n">
        <v>0.312762960489198</v>
      </c>
      <c r="Q2269" s="19" t="n">
        <v>0.175657524784672</v>
      </c>
      <c r="R2269" s="19"/>
      <c r="S2269" s="19" t="n">
        <v>0.0548778823565625</v>
      </c>
      <c r="T2269" s="19" t="n">
        <v>0.159897062909618</v>
      </c>
      <c r="U2269" s="19" t="n">
        <v>0.304024581459489</v>
      </c>
      <c r="V2269" s="19" t="n">
        <v>0.302596152967914</v>
      </c>
      <c r="W2269" s="19" t="n">
        <v>0.331703812195813</v>
      </c>
      <c r="X2269" s="19" t="n">
        <v>0</v>
      </c>
      <c r="Y2269" s="19" t="n">
        <v>0.176659136898368</v>
      </c>
      <c r="Z2269" s="19" t="n">
        <v>0</v>
      </c>
      <c r="AA2269" s="19" t="n">
        <v>0.202627555225734</v>
      </c>
      <c r="AB2269" s="19" t="n">
        <v>0.428099024476941</v>
      </c>
      <c r="AC2269" s="19" t="n">
        <v>0.0674720042457901</v>
      </c>
      <c r="AD2269" s="19" t="n">
        <v>0</v>
      </c>
      <c r="AE2269" s="19"/>
      <c r="AF2269" s="19" t="n">
        <v>0.205521730078952</v>
      </c>
      <c r="AG2269" s="19" t="n">
        <v>0.205993399259465</v>
      </c>
      <c r="AH2269" s="19" t="n">
        <v>0.214640926364748</v>
      </c>
      <c r="AI2269" s="19"/>
      <c r="AJ2269" s="19" t="n">
        <v>0.215133582598193</v>
      </c>
      <c r="AK2269" s="19" t="n">
        <v>0.127266671935115</v>
      </c>
      <c r="AL2269" s="19" t="n">
        <v>0.473471571041927</v>
      </c>
      <c r="AM2269" s="19" t="n">
        <v>0</v>
      </c>
      <c r="AN2269" s="19" t="n">
        <v>0.180043042372823</v>
      </c>
      <c r="AO2269" s="19"/>
      <c r="AP2269" s="19" t="n">
        <v>0.23097877541614</v>
      </c>
      <c r="AQ2269" s="19" t="n">
        <v>0.208484460094005</v>
      </c>
      <c r="AR2269" s="19" t="n">
        <v>0.30094560440326</v>
      </c>
      <c r="AS2269" s="19" t="n">
        <v>0.217276565274554</v>
      </c>
      <c r="AT2269" s="19" t="n">
        <v>0.112247627743994</v>
      </c>
      <c r="AU2269" s="19"/>
      <c r="AV2269" s="19" t="n">
        <v>0.133982417593394</v>
      </c>
      <c r="AW2269" s="19" t="n">
        <v>0.218887777196249</v>
      </c>
      <c r="AX2269" s="19" t="n">
        <v>0.44368071317045</v>
      </c>
      <c r="AY2269" s="19" t="n">
        <v>0.089808349835058</v>
      </c>
      <c r="AZ2269" s="19" t="n">
        <v>0.155236398160159</v>
      </c>
      <c r="BA2269" s="19" t="n">
        <v>0.22764521164045</v>
      </c>
      <c r="BB2269" s="19"/>
      <c r="BC2269" s="19" t="n">
        <v>0.102124385106007</v>
      </c>
      <c r="BD2269" s="19" t="n">
        <v>0.301634819322215</v>
      </c>
      <c r="BE2269" s="19" t="n">
        <v>0.168747648888923</v>
      </c>
      <c r="BF2269" s="19" t="n">
        <v>0.149161031401275</v>
      </c>
      <c r="BG2269" s="19" t="n">
        <v>0</v>
      </c>
    </row>
    <row r="2270">
      <c r="B2270" t="s">
        <v>692</v>
      </c>
      <c r="C2270" s="19" t="n">
        <v>0.165905534709604</v>
      </c>
      <c r="D2270" s="19" t="n">
        <v>0.160985610963938</v>
      </c>
      <c r="E2270" s="19" t="n">
        <v>0.171393444049908</v>
      </c>
      <c r="F2270" s="19"/>
      <c r="G2270" s="19" t="n">
        <v>0.132929068110227</v>
      </c>
      <c r="H2270" s="19" t="n">
        <v>0.0844667430420605</v>
      </c>
      <c r="I2270" s="19" t="n">
        <v>0.229537799308612</v>
      </c>
      <c r="J2270" s="19" t="n">
        <v>0.230154988087625</v>
      </c>
      <c r="K2270" s="19" t="n">
        <v>0.290329086709816</v>
      </c>
      <c r="L2270" s="19" t="n">
        <v>0.124199783630195</v>
      </c>
      <c r="M2270" s="19"/>
      <c r="N2270" s="19" t="n">
        <v>0.111136668328775</v>
      </c>
      <c r="O2270" s="19" t="n">
        <v>0.155013952146264</v>
      </c>
      <c r="P2270" s="19" t="n">
        <v>0.197163080576666</v>
      </c>
      <c r="Q2270" s="19" t="n">
        <v>0.196872090372104</v>
      </c>
      <c r="R2270" s="19"/>
      <c r="S2270" s="19" t="n">
        <v>0.222133219670667</v>
      </c>
      <c r="T2270" s="19" t="n">
        <v>0.174169615491774</v>
      </c>
      <c r="U2270" s="19" t="n">
        <v>0.135003654967261</v>
      </c>
      <c r="V2270" s="19" t="n">
        <v>0.0678254320271463</v>
      </c>
      <c r="W2270" s="19" t="n">
        <v>0.254518265539639</v>
      </c>
      <c r="X2270" s="19" t="n">
        <v>0.44382351749789</v>
      </c>
      <c r="Y2270" s="19" t="n">
        <v>0.175760198129292</v>
      </c>
      <c r="Z2270" s="19" t="n">
        <v>1</v>
      </c>
      <c r="AA2270" s="19" t="n">
        <v>0.0477050189854576</v>
      </c>
      <c r="AB2270" s="19" t="n">
        <v>0.223266634362638</v>
      </c>
      <c r="AC2270" s="19" t="n">
        <v>0</v>
      </c>
      <c r="AD2270" s="19" t="n">
        <v>0.247652160377136</v>
      </c>
      <c r="AE2270" s="19"/>
      <c r="AF2270" s="19" t="n">
        <v>0.184494788206733</v>
      </c>
      <c r="AG2270" s="19" t="n">
        <v>0.181702198076354</v>
      </c>
      <c r="AH2270" s="19" t="n">
        <v>0.132984437754849</v>
      </c>
      <c r="AI2270" s="19"/>
      <c r="AJ2270" s="19" t="n">
        <v>0.155517236821505</v>
      </c>
      <c r="AK2270" s="19" t="n">
        <v>0.20155355659798</v>
      </c>
      <c r="AL2270" s="19" t="n">
        <v>0.184477673822799</v>
      </c>
      <c r="AM2270" s="19" t="n">
        <v>0.466604254273136</v>
      </c>
      <c r="AN2270" s="19" t="n">
        <v>0.137448117972715</v>
      </c>
      <c r="AO2270" s="19"/>
      <c r="AP2270" s="19" t="n">
        <v>0.18362221804243</v>
      </c>
      <c r="AQ2270" s="19" t="n">
        <v>0.0866156895205169</v>
      </c>
      <c r="AR2270" s="19" t="n">
        <v>0.262189016529205</v>
      </c>
      <c r="AS2270" s="19" t="n">
        <v>0.251550436849375</v>
      </c>
      <c r="AT2270" s="19" t="n">
        <v>0</v>
      </c>
      <c r="AU2270" s="19"/>
      <c r="AV2270" s="19" t="n">
        <v>0.100908735962587</v>
      </c>
      <c r="AW2270" s="19" t="n">
        <v>0.16505199874086</v>
      </c>
      <c r="AX2270" s="19" t="n">
        <v>0.158083545682863</v>
      </c>
      <c r="AY2270" s="19" t="n">
        <v>0.235485490651084</v>
      </c>
      <c r="AZ2270" s="19" t="n">
        <v>0</v>
      </c>
      <c r="BA2270" s="19" t="n">
        <v>0.18003247417774</v>
      </c>
      <c r="BB2270" s="19"/>
      <c r="BC2270" s="19" t="n">
        <v>0.265711138823358</v>
      </c>
      <c r="BD2270" s="19" t="n">
        <v>0.0795145260542617</v>
      </c>
      <c r="BE2270" s="19" t="n">
        <v>0.215780759268504</v>
      </c>
      <c r="BF2270" s="19" t="n">
        <v>0.159638207419914</v>
      </c>
      <c r="BG2270" s="19" t="n">
        <v>0.549990538720171</v>
      </c>
    </row>
    <row r="2271">
      <c r="B2271" t="s">
        <v>598</v>
      </c>
      <c r="C2271" s="19" t="n">
        <v>0.176180211889565</v>
      </c>
      <c r="D2271" s="19" t="n">
        <v>0.195478868616857</v>
      </c>
      <c r="E2271" s="19" t="n">
        <v>0.154653602132184</v>
      </c>
      <c r="F2271" s="19"/>
      <c r="G2271" s="19" t="n">
        <v>0.334567468566282</v>
      </c>
      <c r="H2271" s="19" t="n">
        <v>0.288987934157955</v>
      </c>
      <c r="I2271" s="19" t="n">
        <v>0.0489842988064675</v>
      </c>
      <c r="J2271" s="19" t="n">
        <v>0.189456898214227</v>
      </c>
      <c r="K2271" s="19" t="n">
        <v>0</v>
      </c>
      <c r="L2271" s="19" t="n">
        <v>0.135337425076259</v>
      </c>
      <c r="M2271" s="19"/>
      <c r="N2271" s="19" t="n">
        <v>0.226933917833016</v>
      </c>
      <c r="O2271" s="19" t="n">
        <v>0.188560949860914</v>
      </c>
      <c r="P2271" s="19" t="n">
        <v>0.17183777882675</v>
      </c>
      <c r="Q2271" s="19" t="n">
        <v>0.12072822059244</v>
      </c>
      <c r="R2271" s="19"/>
      <c r="S2271" s="19" t="n">
        <v>0.335033328365038</v>
      </c>
      <c r="T2271" s="19" t="n">
        <v>0.0534432119210741</v>
      </c>
      <c r="U2271" s="19" t="n">
        <v>0.0968496181413326</v>
      </c>
      <c r="V2271" s="19" t="n">
        <v>0.182705637878883</v>
      </c>
      <c r="W2271" s="19" t="n">
        <v>0.250221330682862</v>
      </c>
      <c r="X2271" s="19" t="n">
        <v>0.134814739069211</v>
      </c>
      <c r="Y2271" s="19" t="n">
        <v>0.170936675857339</v>
      </c>
      <c r="Z2271" s="19" t="n">
        <v>0</v>
      </c>
      <c r="AA2271" s="19" t="n">
        <v>0.222216274387468</v>
      </c>
      <c r="AB2271" s="19" t="n">
        <v>0</v>
      </c>
      <c r="AC2271" s="19" t="n">
        <v>0.277461047149821</v>
      </c>
      <c r="AD2271" s="19" t="n">
        <v>0.282829596807479</v>
      </c>
      <c r="AE2271" s="19"/>
      <c r="AF2271" s="19" t="n">
        <v>0.101327256744237</v>
      </c>
      <c r="AG2271" s="19" t="n">
        <v>0.158158157161533</v>
      </c>
      <c r="AH2271" s="19" t="n">
        <v>0.212829717616716</v>
      </c>
      <c r="AI2271" s="19"/>
      <c r="AJ2271" s="19" t="n">
        <v>0.148844965374794</v>
      </c>
      <c r="AK2271" s="19" t="n">
        <v>0.142683162733936</v>
      </c>
      <c r="AL2271" s="19" t="n">
        <v>0.342050755135274</v>
      </c>
      <c r="AM2271" s="19" t="n">
        <v>0</v>
      </c>
      <c r="AN2271" s="19" t="n">
        <v>0.180826495892597</v>
      </c>
      <c r="AO2271" s="19"/>
      <c r="AP2271" s="19" t="n">
        <v>0.250387051579093</v>
      </c>
      <c r="AQ2271" s="19" t="n">
        <v>0.0966396177822574</v>
      </c>
      <c r="AR2271" s="19" t="n">
        <v>0.144495293952659</v>
      </c>
      <c r="AS2271" s="19" t="n">
        <v>0.120776852687608</v>
      </c>
      <c r="AT2271" s="19" t="n">
        <v>0.553354407582094</v>
      </c>
      <c r="AU2271" s="19"/>
      <c r="AV2271" s="19" t="n">
        <v>0.220227099943227</v>
      </c>
      <c r="AW2271" s="19" t="n">
        <v>0.131266071489904</v>
      </c>
      <c r="AX2271" s="19" t="n">
        <v>0.0732572702519051</v>
      </c>
      <c r="AY2271" s="19" t="n">
        <v>0.154625180400373</v>
      </c>
      <c r="AZ2271" s="19" t="n">
        <v>0.602861372209331</v>
      </c>
      <c r="BA2271" s="19" t="n">
        <v>0.211781893147372</v>
      </c>
      <c r="BB2271" s="19"/>
      <c r="BC2271" s="19" t="n">
        <v>0.230830838653386</v>
      </c>
      <c r="BD2271" s="19" t="n">
        <v>0.191530955013413</v>
      </c>
      <c r="BE2271" s="19" t="n">
        <v>0.173616582431475</v>
      </c>
      <c r="BF2271" s="19" t="n">
        <v>0.162303722773442</v>
      </c>
      <c r="BG2271" s="19" t="n">
        <v>0</v>
      </c>
    </row>
    <row r="2272">
      <c r="B2272" t="s">
        <v>726</v>
      </c>
      <c r="C2272" s="19" t="n">
        <v>0.198647135362214</v>
      </c>
      <c r="D2272" s="19" t="n">
        <v>0.199150683314623</v>
      </c>
      <c r="E2272" s="19" t="n">
        <v>0.198085454804919</v>
      </c>
      <c r="F2272" s="19"/>
      <c r="G2272" s="19" t="n">
        <v>0.102411066916256</v>
      </c>
      <c r="H2272" s="19" t="n">
        <v>0.318520188887846</v>
      </c>
      <c r="I2272" s="19" t="n">
        <v>0.112154054823537</v>
      </c>
      <c r="J2272" s="19" t="n">
        <v>0.301393943180533</v>
      </c>
      <c r="K2272" s="19" t="n">
        <v>0.134280247024261</v>
      </c>
      <c r="L2272" s="19" t="n">
        <v>0.181715196747024</v>
      </c>
      <c r="M2272" s="19"/>
      <c r="N2272" s="19" t="n">
        <v>0.227256865937013</v>
      </c>
      <c r="O2272" s="19" t="n">
        <v>0.272993878020042</v>
      </c>
      <c r="P2272" s="19" t="n">
        <v>0.10293833388367</v>
      </c>
      <c r="Q2272" s="19" t="n">
        <v>0.184405357655196</v>
      </c>
      <c r="R2272" s="19"/>
      <c r="S2272" s="19" t="n">
        <v>0.0996380540765766</v>
      </c>
      <c r="T2272" s="19" t="n">
        <v>0.192185124900409</v>
      </c>
      <c r="U2272" s="19" t="n">
        <v>0.309971245876516</v>
      </c>
      <c r="V2272" s="19" t="n">
        <v>0.189830773832805</v>
      </c>
      <c r="W2272" s="19" t="n">
        <v>0</v>
      </c>
      <c r="X2272" s="19" t="n">
        <v>0.159544304673445</v>
      </c>
      <c r="Y2272" s="19" t="n">
        <v>0.476643989115001</v>
      </c>
      <c r="Z2272" s="19" t="n">
        <v>0</v>
      </c>
      <c r="AA2272" s="19" t="n">
        <v>0.221168966582387</v>
      </c>
      <c r="AB2272" s="19" t="n">
        <v>0.133084389957773</v>
      </c>
      <c r="AC2272" s="19" t="n">
        <v>0.205378944320371</v>
      </c>
      <c r="AD2272" s="19" t="n">
        <v>0.227630266340806</v>
      </c>
      <c r="AE2272" s="19"/>
      <c r="AF2272" s="19" t="n">
        <v>0.201482437903536</v>
      </c>
      <c r="AG2272" s="19" t="n">
        <v>0.196668879584838</v>
      </c>
      <c r="AH2272" s="19" t="n">
        <v>0.225620300074023</v>
      </c>
      <c r="AI2272" s="19"/>
      <c r="AJ2272" s="19" t="n">
        <v>0.189479887832071</v>
      </c>
      <c r="AK2272" s="19" t="n">
        <v>0.212680151525909</v>
      </c>
      <c r="AL2272" s="19" t="n">
        <v>0</v>
      </c>
      <c r="AM2272" s="19" t="n">
        <v>0</v>
      </c>
      <c r="AN2272" s="19" t="n">
        <v>0.260414312689491</v>
      </c>
      <c r="AO2272" s="19"/>
      <c r="AP2272" s="19" t="n">
        <v>0.130483133411894</v>
      </c>
      <c r="AQ2272" s="19" t="n">
        <v>0.226988209884394</v>
      </c>
      <c r="AR2272" s="19" t="n">
        <v>0.158598131688643</v>
      </c>
      <c r="AS2272" s="19" t="n">
        <v>0.0530323772506792</v>
      </c>
      <c r="AT2272" s="19" t="n">
        <v>0.334397964673912</v>
      </c>
      <c r="AU2272" s="19"/>
      <c r="AV2272" s="19" t="n">
        <v>0.218265103758507</v>
      </c>
      <c r="AW2272" s="19" t="n">
        <v>0.215241993182933</v>
      </c>
      <c r="AX2272" s="19" t="n">
        <v>0.324978470894783</v>
      </c>
      <c r="AY2272" s="19" t="n">
        <v>0.112177953473013</v>
      </c>
      <c r="AZ2272" s="19" t="n">
        <v>0.137965721293376</v>
      </c>
      <c r="BA2272" s="19" t="n">
        <v>0.380540421034439</v>
      </c>
      <c r="BB2272" s="19"/>
      <c r="BC2272" s="19" t="n">
        <v>0.146968969166975</v>
      </c>
      <c r="BD2272" s="19" t="n">
        <v>0.206241410212707</v>
      </c>
      <c r="BE2272" s="19" t="n">
        <v>0.205867764431976</v>
      </c>
      <c r="BF2272" s="19" t="n">
        <v>0.301814166489898</v>
      </c>
      <c r="BG2272" s="19" t="n">
        <v>0.450009461279829</v>
      </c>
    </row>
    <row r="2273">
      <c r="B2273" t="s">
        <v>100</v>
      </c>
      <c r="C2273" s="19" t="n">
        <v>0.0662879019001974</v>
      </c>
      <c r="D2273" s="19" t="n">
        <v>0.0526501736412079</v>
      </c>
      <c r="E2273" s="19" t="n">
        <v>0.0815000515516965</v>
      </c>
      <c r="F2273" s="19"/>
      <c r="G2273" s="19" t="n">
        <v>0</v>
      </c>
      <c r="H2273" s="19" t="n">
        <v>0</v>
      </c>
      <c r="I2273" s="19" t="n">
        <v>0.166217389768646</v>
      </c>
      <c r="J2273" s="19" t="n">
        <v>0.125324916390589</v>
      </c>
      <c r="K2273" s="19" t="n">
        <v>0</v>
      </c>
      <c r="L2273" s="19" t="n">
        <v>0.0879585799367504</v>
      </c>
      <c r="M2273" s="19"/>
      <c r="N2273" s="19" t="n">
        <v>0</v>
      </c>
      <c r="O2273" s="19" t="n">
        <v>0.11730044056782</v>
      </c>
      <c r="P2273" s="19" t="n">
        <v>0.0348039255589051</v>
      </c>
      <c r="Q2273" s="19" t="n">
        <v>0.100750935112413</v>
      </c>
      <c r="R2273" s="19"/>
      <c r="S2273" s="19" t="n">
        <v>0.0610981767590366</v>
      </c>
      <c r="T2273" s="19" t="n">
        <v>0.160867385184506</v>
      </c>
      <c r="U2273" s="19" t="n">
        <v>0</v>
      </c>
      <c r="V2273" s="19" t="n">
        <v>0.13655930048072</v>
      </c>
      <c r="W2273" s="19" t="n">
        <v>0</v>
      </c>
      <c r="X2273" s="19" t="n">
        <v>0.129270173260663</v>
      </c>
      <c r="Y2273" s="19" t="n">
        <v>0</v>
      </c>
      <c r="Z2273" s="19" t="n">
        <v>0</v>
      </c>
      <c r="AA2273" s="19" t="n">
        <v>0.0568045430607426</v>
      </c>
      <c r="AB2273" s="19" t="n">
        <v>0.0780855564179603</v>
      </c>
      <c r="AC2273" s="19" t="n">
        <v>0</v>
      </c>
      <c r="AD2273" s="19" t="n">
        <v>0</v>
      </c>
      <c r="AE2273" s="19"/>
      <c r="AF2273" s="19" t="n">
        <v>0.105394482383936</v>
      </c>
      <c r="AG2273" s="19" t="n">
        <v>0.0625233822283734</v>
      </c>
      <c r="AH2273" s="19" t="n">
        <v>0.0478191092012522</v>
      </c>
      <c r="AI2273" s="19"/>
      <c r="AJ2273" s="19" t="n">
        <v>0.0692450969271427</v>
      </c>
      <c r="AK2273" s="19" t="n">
        <v>0.0721781942222694</v>
      </c>
      <c r="AL2273" s="19" t="n">
        <v>0</v>
      </c>
      <c r="AM2273" s="19" t="n">
        <v>0</v>
      </c>
      <c r="AN2273" s="19" t="n">
        <v>0.129233356730032</v>
      </c>
      <c r="AO2273" s="19"/>
      <c r="AP2273" s="19" t="n">
        <v>0.0858124487722809</v>
      </c>
      <c r="AQ2273" s="19" t="n">
        <v>0.132388089209903</v>
      </c>
      <c r="AR2273" s="19" t="n">
        <v>0.0766846981901821</v>
      </c>
      <c r="AS2273" s="19" t="n">
        <v>0</v>
      </c>
      <c r="AT2273" s="19" t="n">
        <v>0</v>
      </c>
      <c r="AU2273" s="19"/>
      <c r="AV2273" s="19" t="n">
        <v>0.0914722867703419</v>
      </c>
      <c r="AW2273" s="19" t="n">
        <v>0.0691392155931195</v>
      </c>
      <c r="AX2273" s="19" t="n">
        <v>0</v>
      </c>
      <c r="AY2273" s="19" t="n">
        <v>0.119853210236954</v>
      </c>
      <c r="AZ2273" s="19" t="n">
        <v>0</v>
      </c>
      <c r="BA2273" s="19" t="n">
        <v>0</v>
      </c>
      <c r="BB2273" s="19"/>
      <c r="BC2273" s="19" t="n">
        <v>0.148295602716466</v>
      </c>
      <c r="BD2273" s="19" t="n">
        <v>0.0702471232181698</v>
      </c>
      <c r="BE2273" s="19" t="n">
        <v>0.0277962445158112</v>
      </c>
      <c r="BF2273" s="19" t="n">
        <v>0</v>
      </c>
      <c r="BG2273" s="19" t="n">
        <v>0</v>
      </c>
    </row>
    <row r="2274">
      <c r="C2274" s="19"/>
      <c r="D2274" s="19"/>
      <c r="E2274" s="19"/>
      <c r="F2274" s="19"/>
      <c r="G2274" s="19"/>
      <c r="H2274" s="19"/>
      <c r="I2274" s="19"/>
      <c r="J2274" s="19"/>
      <c r="K2274" s="19"/>
      <c r="L2274" s="19"/>
      <c r="M2274" s="19"/>
      <c r="N2274" s="19"/>
      <c r="O2274" s="19"/>
      <c r="P2274" s="19"/>
      <c r="Q2274" s="19"/>
      <c r="R2274" s="19"/>
      <c r="S2274" s="19"/>
      <c r="T2274" s="19"/>
      <c r="U2274" s="19"/>
      <c r="V2274" s="19"/>
      <c r="W2274" s="19"/>
      <c r="X2274" s="19"/>
      <c r="Y2274" s="19"/>
      <c r="Z2274" s="19"/>
      <c r="AA2274" s="19"/>
      <c r="AB2274" s="19"/>
      <c r="AC2274" s="19"/>
      <c r="AD2274" s="19"/>
      <c r="AE2274" s="19"/>
      <c r="AF2274" s="19"/>
      <c r="AG2274" s="19"/>
      <c r="AH2274" s="19"/>
      <c r="AI2274" s="19"/>
      <c r="AJ2274" s="19"/>
      <c r="AK2274" s="19"/>
      <c r="AL2274" s="19"/>
      <c r="AM2274" s="19"/>
      <c r="AN2274" s="19"/>
      <c r="AO2274" s="19"/>
      <c r="AP2274" s="19"/>
      <c r="AQ2274" s="19"/>
      <c r="AR2274" s="19"/>
      <c r="AS2274" s="19"/>
      <c r="AT2274" s="19"/>
      <c r="AU2274" s="19"/>
      <c r="AV2274" s="19"/>
      <c r="AW2274" s="19"/>
      <c r="AX2274" s="19"/>
      <c r="AY2274" s="19"/>
      <c r="AZ2274" s="19"/>
      <c r="BA2274" s="19"/>
      <c r="BB2274" s="19"/>
      <c r="BC2274" s="19"/>
      <c r="BD2274" s="19"/>
      <c r="BE2274" s="19"/>
      <c r="BF2274" s="19"/>
      <c r="BG2274" s="19"/>
    </row>
    <row r="2275">
      <c r="B2275" s="7" t="s">
        <v>734</v>
      </c>
      <c r="C2275" s="19"/>
      <c r="D2275" s="19"/>
      <c r="E2275" s="19"/>
      <c r="F2275" s="19"/>
      <c r="G2275" s="19"/>
      <c r="H2275" s="19"/>
      <c r="I2275" s="19"/>
      <c r="J2275" s="19"/>
      <c r="K2275" s="19"/>
      <c r="L2275" s="19"/>
      <c r="M2275" s="19"/>
      <c r="N2275" s="19"/>
      <c r="O2275" s="19"/>
      <c r="P2275" s="19"/>
      <c r="Q2275" s="19"/>
      <c r="R2275" s="19"/>
      <c r="S2275" s="19"/>
      <c r="T2275" s="19"/>
      <c r="U2275" s="19"/>
      <c r="V2275" s="19"/>
      <c r="W2275" s="19"/>
      <c r="X2275" s="19"/>
      <c r="Y2275" s="19"/>
      <c r="Z2275" s="19"/>
      <c r="AA2275" s="19"/>
      <c r="AB2275" s="19"/>
      <c r="AC2275" s="19"/>
      <c r="AD2275" s="19"/>
      <c r="AE2275" s="19"/>
      <c r="AF2275" s="19"/>
      <c r="AG2275" s="19"/>
      <c r="AH2275" s="19"/>
      <c r="AI2275" s="19"/>
      <c r="AJ2275" s="19"/>
      <c r="AK2275" s="19"/>
      <c r="AL2275" s="19"/>
      <c r="AM2275" s="19"/>
      <c r="AN2275" s="19"/>
      <c r="AO2275" s="19"/>
      <c r="AP2275" s="19"/>
      <c r="AQ2275" s="19"/>
      <c r="AR2275" s="19"/>
      <c r="AS2275" s="19"/>
      <c r="AT2275" s="19"/>
      <c r="AU2275" s="19"/>
      <c r="AV2275" s="19"/>
      <c r="AW2275" s="19"/>
      <c r="AX2275" s="19"/>
      <c r="AY2275" s="19"/>
      <c r="AZ2275" s="19"/>
      <c r="BA2275" s="19"/>
      <c r="BB2275" s="19"/>
      <c r="BC2275" s="19"/>
      <c r="BD2275" s="19"/>
      <c r="BE2275" s="19"/>
      <c r="BF2275" s="19"/>
      <c r="BG2275" s="19"/>
    </row>
    <row r="2276">
      <c r="B2276" s="26" t="s">
        <v>724</v>
      </c>
      <c r="C2276" s="19"/>
      <c r="D2276" s="19"/>
      <c r="E2276" s="19"/>
      <c r="F2276" s="19"/>
      <c r="G2276" s="19"/>
      <c r="H2276" s="19"/>
      <c r="I2276" s="19"/>
      <c r="J2276" s="19"/>
      <c r="K2276" s="19"/>
      <c r="L2276" s="19"/>
      <c r="M2276" s="19"/>
      <c r="N2276" s="19"/>
      <c r="O2276" s="19"/>
      <c r="P2276" s="19"/>
      <c r="Q2276" s="19"/>
      <c r="R2276" s="19"/>
      <c r="S2276" s="19"/>
      <c r="T2276" s="19"/>
      <c r="U2276" s="19"/>
      <c r="V2276" s="19"/>
      <c r="W2276" s="19"/>
      <c r="X2276" s="19"/>
      <c r="Y2276" s="19"/>
      <c r="Z2276" s="19"/>
      <c r="AA2276" s="19"/>
      <c r="AB2276" s="19"/>
      <c r="AC2276" s="19"/>
      <c r="AD2276" s="19"/>
      <c r="AE2276" s="19"/>
      <c r="AF2276" s="19"/>
      <c r="AG2276" s="19"/>
      <c r="AH2276" s="19"/>
      <c r="AI2276" s="19"/>
      <c r="AJ2276" s="19"/>
      <c r="AK2276" s="19"/>
      <c r="AL2276" s="19"/>
      <c r="AM2276" s="19"/>
      <c r="AN2276" s="19"/>
      <c r="AO2276" s="19"/>
      <c r="AP2276" s="19"/>
      <c r="AQ2276" s="19"/>
      <c r="AR2276" s="19"/>
      <c r="AS2276" s="19"/>
      <c r="AT2276" s="19"/>
      <c r="AU2276" s="19"/>
      <c r="AV2276" s="19"/>
      <c r="AW2276" s="19"/>
      <c r="AX2276" s="19"/>
      <c r="AY2276" s="19"/>
      <c r="AZ2276" s="19"/>
      <c r="BA2276" s="19"/>
      <c r="BB2276" s="19"/>
      <c r="BC2276" s="19"/>
      <c r="BD2276" s="19"/>
      <c r="BE2276" s="19"/>
      <c r="BF2276" s="19"/>
      <c r="BG2276" s="19"/>
    </row>
    <row r="2277">
      <c r="B2277" t="s">
        <v>721</v>
      </c>
      <c r="C2277" s="19" t="n">
        <v>0.276709949674839</v>
      </c>
      <c r="D2277" s="19" t="n">
        <v>0.263877633611059</v>
      </c>
      <c r="E2277" s="19" t="n">
        <v>0.288860226072786</v>
      </c>
      <c r="F2277" s="19"/>
      <c r="G2277" s="19" t="n">
        <v>0.393250577305139</v>
      </c>
      <c r="H2277" s="19" t="n">
        <v>0.28157925133</v>
      </c>
      <c r="I2277" s="19" t="n">
        <v>0.363850733243765</v>
      </c>
      <c r="J2277" s="19" t="n">
        <v>0.33304844605935</v>
      </c>
      <c r="K2277" s="19" t="n">
        <v>0.270025344615569</v>
      </c>
      <c r="L2277" s="19" t="n">
        <v>0.183916424155863</v>
      </c>
      <c r="M2277" s="19"/>
      <c r="N2277" s="19" t="n">
        <v>0.223237303416792</v>
      </c>
      <c r="O2277" s="19" t="n">
        <v>0.282801407813277</v>
      </c>
      <c r="P2277" s="19" t="n">
        <v>0.416560314337024</v>
      </c>
      <c r="Q2277" s="19" t="n">
        <v>0.212132952157676</v>
      </c>
      <c r="R2277" s="19"/>
      <c r="S2277" s="19" t="n">
        <v>0.45660637898016</v>
      </c>
      <c r="T2277" s="19" t="n">
        <v>0.382338345945751</v>
      </c>
      <c r="U2277" s="19" t="n">
        <v>0.441533714553464</v>
      </c>
      <c r="V2277" s="19" t="n">
        <v>0</v>
      </c>
      <c r="W2277" s="19" t="n">
        <v>0.354246661698686</v>
      </c>
      <c r="X2277" s="19" t="n">
        <v>0.637012105213763</v>
      </c>
      <c r="Y2277" s="19" t="n">
        <v>0.200414695403393</v>
      </c>
      <c r="Z2277" s="19" t="n">
        <v>0</v>
      </c>
      <c r="AA2277" s="19" t="n">
        <v>0.0848377426633552</v>
      </c>
      <c r="AB2277" s="19" t="n">
        <v>0.30750301274576</v>
      </c>
      <c r="AC2277" s="19" t="n">
        <v>0.2703456654302</v>
      </c>
      <c r="AD2277" s="19" t="n">
        <v>0.332767164348626</v>
      </c>
      <c r="AE2277" s="19"/>
      <c r="AF2277" s="19" t="n">
        <v>0.235051003846544</v>
      </c>
      <c r="AG2277" s="19" t="n">
        <v>0.255501779921175</v>
      </c>
      <c r="AH2277" s="19" t="n">
        <v>0.333221410139666</v>
      </c>
      <c r="AI2277" s="19"/>
      <c r="AJ2277" s="19" t="n">
        <v>0.170139380212267</v>
      </c>
      <c r="AK2277" s="19" t="n">
        <v>0.276224341707886</v>
      </c>
      <c r="AL2277" s="19" t="n">
        <v>0</v>
      </c>
      <c r="AM2277" s="19" t="n">
        <v>0.514428609656389</v>
      </c>
      <c r="AN2277" s="19" t="n">
        <v>0.435471464455278</v>
      </c>
      <c r="AO2277" s="19"/>
      <c r="AP2277" s="19" t="n">
        <v>0.210577708095123</v>
      </c>
      <c r="AQ2277" s="19" t="n">
        <v>0.295898443270963</v>
      </c>
      <c r="AR2277" s="19" t="n">
        <v>0</v>
      </c>
      <c r="AS2277" s="19" t="n">
        <v>0.230608726285746</v>
      </c>
      <c r="AT2277" s="19" t="n">
        <v>1</v>
      </c>
      <c r="AU2277" s="19"/>
      <c r="AV2277" s="19" t="n">
        <v>0.346477395810756</v>
      </c>
      <c r="AW2277" s="19" t="n">
        <v>0.177456422908747</v>
      </c>
      <c r="AX2277" s="19" t="n">
        <v>0.307623125237234</v>
      </c>
      <c r="AY2277" s="19" t="n">
        <v>0.182616394663327</v>
      </c>
      <c r="AZ2277" s="19" t="n">
        <v>0.490124528717848</v>
      </c>
      <c r="BA2277" s="19" t="n">
        <v>0.108764033957331</v>
      </c>
      <c r="BB2277" s="19"/>
      <c r="BC2277" s="19" t="n">
        <v>0.316442168315206</v>
      </c>
      <c r="BD2277" s="19" t="n">
        <v>0.347194164970126</v>
      </c>
      <c r="BE2277" s="19" t="n">
        <v>0.175944093523291</v>
      </c>
      <c r="BF2277" s="19" t="n">
        <v>0.438121779890171</v>
      </c>
      <c r="BG2277" s="19" t="n">
        <v>0</v>
      </c>
    </row>
    <row r="2278">
      <c r="B2278" t="s">
        <v>689</v>
      </c>
      <c r="C2278" s="19" t="n">
        <v>0.144621386851186</v>
      </c>
      <c r="D2278" s="19" t="n">
        <v>0.158522460921824</v>
      </c>
      <c r="E2278" s="19" t="n">
        <v>0.131459157106603</v>
      </c>
      <c r="F2278" s="19"/>
      <c r="G2278" s="19" t="n">
        <v>0.157546960175363</v>
      </c>
      <c r="H2278" s="19" t="n">
        <v>0.411584985834038</v>
      </c>
      <c r="I2278" s="19" t="n">
        <v>0</v>
      </c>
      <c r="J2278" s="19" t="n">
        <v>0.189382939761012</v>
      </c>
      <c r="K2278" s="19" t="n">
        <v>0.14688168232116</v>
      </c>
      <c r="L2278" s="19" t="n">
        <v>0.0458401350669867</v>
      </c>
      <c r="M2278" s="19"/>
      <c r="N2278" s="19" t="n">
        <v>0.142713804950901</v>
      </c>
      <c r="O2278" s="19" t="n">
        <v>0.102525879301247</v>
      </c>
      <c r="P2278" s="19" t="n">
        <v>0.214446322060927</v>
      </c>
      <c r="Q2278" s="19" t="n">
        <v>0.132531591565576</v>
      </c>
      <c r="R2278" s="19"/>
      <c r="S2278" s="19" t="n">
        <v>0.238911450797338</v>
      </c>
      <c r="T2278" s="19" t="n">
        <v>0</v>
      </c>
      <c r="U2278" s="19" t="n">
        <v>0.113001534823664</v>
      </c>
      <c r="V2278" s="19" t="n">
        <v>0.212827037593626</v>
      </c>
      <c r="W2278" s="19" t="n">
        <v>0.132823594569078</v>
      </c>
      <c r="X2278" s="19" t="n">
        <v>0</v>
      </c>
      <c r="Y2278" s="19" t="n">
        <v>0.182790782885771</v>
      </c>
      <c r="Z2278" s="19" t="n">
        <v>0.4534000304562</v>
      </c>
      <c r="AA2278" s="19" t="n">
        <v>0.206991302832409</v>
      </c>
      <c r="AB2278" s="19" t="n">
        <v>0.0595037215076396</v>
      </c>
      <c r="AC2278" s="19" t="n">
        <v>0.130369146296722</v>
      </c>
      <c r="AD2278" s="19" t="n">
        <v>0</v>
      </c>
      <c r="AE2278" s="19"/>
      <c r="AF2278" s="19" t="n">
        <v>0.131428699239668</v>
      </c>
      <c r="AG2278" s="19" t="n">
        <v>0.176929542511139</v>
      </c>
      <c r="AH2278" s="19" t="n">
        <v>0.135726342969176</v>
      </c>
      <c r="AI2278" s="19"/>
      <c r="AJ2278" s="19" t="n">
        <v>0.103071643520644</v>
      </c>
      <c r="AK2278" s="19" t="n">
        <v>0.291171401835796</v>
      </c>
      <c r="AL2278" s="19" t="n">
        <v>0.227922333434659</v>
      </c>
      <c r="AM2278" s="19" t="n">
        <v>0</v>
      </c>
      <c r="AN2278" s="19" t="n">
        <v>0</v>
      </c>
      <c r="AO2278" s="19"/>
      <c r="AP2278" s="19" t="n">
        <v>0.0331058792602732</v>
      </c>
      <c r="AQ2278" s="19" t="n">
        <v>0.247366397005649</v>
      </c>
      <c r="AR2278" s="19" t="n">
        <v>0.611944251512815</v>
      </c>
      <c r="AS2278" s="19" t="n">
        <v>0.0758434213763024</v>
      </c>
      <c r="AT2278" s="19" t="n">
        <v>0</v>
      </c>
      <c r="AU2278" s="19"/>
      <c r="AV2278" s="19" t="n">
        <v>0.217345598663823</v>
      </c>
      <c r="AW2278" s="19" t="n">
        <v>0</v>
      </c>
      <c r="AX2278" s="19" t="n">
        <v>0.285190956991608</v>
      </c>
      <c r="AY2278" s="19" t="n">
        <v>0.105382652625219</v>
      </c>
      <c r="AZ2278" s="19" t="n">
        <v>0.509875471282152</v>
      </c>
      <c r="BA2278" s="19" t="n">
        <v>0.10499136890767</v>
      </c>
      <c r="BB2278" s="19"/>
      <c r="BC2278" s="19" t="n">
        <v>0.130278926253911</v>
      </c>
      <c r="BD2278" s="19" t="n">
        <v>0.0879312449487869</v>
      </c>
      <c r="BE2278" s="19" t="n">
        <v>0.290055381883893</v>
      </c>
      <c r="BF2278" s="19" t="n">
        <v>0.0432193842356322</v>
      </c>
      <c r="BG2278" s="19" t="n">
        <v>0</v>
      </c>
    </row>
    <row r="2279">
      <c r="B2279" t="s">
        <v>690</v>
      </c>
      <c r="C2279" s="19" t="n">
        <v>0.199474668968165</v>
      </c>
      <c r="D2279" s="19" t="n">
        <v>0.298528587142094</v>
      </c>
      <c r="E2279" s="19" t="n">
        <v>0.105685482500895</v>
      </c>
      <c r="F2279" s="19"/>
      <c r="G2279" s="19" t="n">
        <v>0.365386140667421</v>
      </c>
      <c r="H2279" s="19" t="n">
        <v>0</v>
      </c>
      <c r="I2279" s="19" t="n">
        <v>0.29264639210706</v>
      </c>
      <c r="J2279" s="19" t="n">
        <v>0.232714308473413</v>
      </c>
      <c r="K2279" s="19" t="n">
        <v>0.141651599525077</v>
      </c>
      <c r="L2279" s="19" t="n">
        <v>0.229139184193472</v>
      </c>
      <c r="M2279" s="19"/>
      <c r="N2279" s="19" t="n">
        <v>0.198816877736279</v>
      </c>
      <c r="O2279" s="19" t="n">
        <v>0.138781026828288</v>
      </c>
      <c r="P2279" s="19" t="n">
        <v>0.198703618688281</v>
      </c>
      <c r="Q2279" s="19" t="n">
        <v>0.253535459950954</v>
      </c>
      <c r="R2279" s="19"/>
      <c r="S2279" s="19" t="n">
        <v>0.150787364541769</v>
      </c>
      <c r="T2279" s="19" t="n">
        <v>0.532927231573577</v>
      </c>
      <c r="U2279" s="19" t="n">
        <v>0.223854745640305</v>
      </c>
      <c r="V2279" s="19" t="n">
        <v>0.421455698527454</v>
      </c>
      <c r="W2279" s="19" t="n">
        <v>0.254828614763394</v>
      </c>
      <c r="X2279" s="19" t="n">
        <v>0</v>
      </c>
      <c r="Y2279" s="19" t="n">
        <v>0.134411500921748</v>
      </c>
      <c r="Z2279" s="19" t="n">
        <v>0</v>
      </c>
      <c r="AA2279" s="19" t="n">
        <v>0.240497655585739</v>
      </c>
      <c r="AB2279" s="19" t="n">
        <v>0.111500914608305</v>
      </c>
      <c r="AC2279" s="19" t="n">
        <v>0</v>
      </c>
      <c r="AD2279" s="19" t="n">
        <v>0</v>
      </c>
      <c r="AE2279" s="19"/>
      <c r="AF2279" s="19" t="n">
        <v>0.262076810187963</v>
      </c>
      <c r="AG2279" s="19" t="n">
        <v>0.146282722605852</v>
      </c>
      <c r="AH2279" s="19" t="n">
        <v>0.12439459760936</v>
      </c>
      <c r="AI2279" s="19"/>
      <c r="AJ2279" s="19" t="n">
        <v>0.25816165164784</v>
      </c>
      <c r="AK2279" s="19" t="n">
        <v>0.151560580914707</v>
      </c>
      <c r="AL2279" s="19" t="n">
        <v>0.544155333130682</v>
      </c>
      <c r="AM2279" s="19" t="n">
        <v>0</v>
      </c>
      <c r="AN2279" s="19" t="n">
        <v>0.0643358889985235</v>
      </c>
      <c r="AO2279" s="19"/>
      <c r="AP2279" s="19" t="n">
        <v>0.219856529984258</v>
      </c>
      <c r="AQ2279" s="19" t="n">
        <v>0.155497153643819</v>
      </c>
      <c r="AR2279" s="19" t="n">
        <v>0.214371745602231</v>
      </c>
      <c r="AS2279" s="19" t="n">
        <v>0.346703845036726</v>
      </c>
      <c r="AT2279" s="19" t="n">
        <v>0</v>
      </c>
      <c r="AU2279" s="19"/>
      <c r="AV2279" s="19" t="n">
        <v>0.0540865085358531</v>
      </c>
      <c r="AW2279" s="19" t="n">
        <v>0.281890721000923</v>
      </c>
      <c r="AX2279" s="19" t="n">
        <v>0.293020489914465</v>
      </c>
      <c r="AY2279" s="19" t="n">
        <v>0.420549628520508</v>
      </c>
      <c r="AZ2279" s="19" t="n">
        <v>0</v>
      </c>
      <c r="BA2279" s="19" t="n">
        <v>0.26088810082463</v>
      </c>
      <c r="BB2279" s="19"/>
      <c r="BC2279" s="19" t="n">
        <v>0.201575895580045</v>
      </c>
      <c r="BD2279" s="19" t="n">
        <v>0.20744174488475</v>
      </c>
      <c r="BE2279" s="19" t="n">
        <v>0.146096397805295</v>
      </c>
      <c r="BF2279" s="19" t="n">
        <v>0.0849694944816223</v>
      </c>
      <c r="BG2279" s="19" t="n">
        <v>0</v>
      </c>
    </row>
    <row r="2280">
      <c r="B2280" t="s">
        <v>691</v>
      </c>
      <c r="C2280" s="19" t="n">
        <v>0.143690458876934</v>
      </c>
      <c r="D2280" s="19" t="n">
        <v>0.0996563031560838</v>
      </c>
      <c r="E2280" s="19" t="n">
        <v>0.18538419212815</v>
      </c>
      <c r="F2280" s="19"/>
      <c r="G2280" s="19" t="n">
        <v>0</v>
      </c>
      <c r="H2280" s="19" t="n">
        <v>0.186299295168692</v>
      </c>
      <c r="I2280" s="19" t="n">
        <v>0.0635589105566066</v>
      </c>
      <c r="J2280" s="19" t="n">
        <v>0</v>
      </c>
      <c r="K2280" s="19" t="n">
        <v>0.209506973757137</v>
      </c>
      <c r="L2280" s="19" t="n">
        <v>0.227682139154167</v>
      </c>
      <c r="M2280" s="19"/>
      <c r="N2280" s="19" t="n">
        <v>0.148725363423183</v>
      </c>
      <c r="O2280" s="19" t="n">
        <v>0.240251537014144</v>
      </c>
      <c r="P2280" s="19" t="n">
        <v>0.0324121447421703</v>
      </c>
      <c r="Q2280" s="19" t="n">
        <v>0.135672637638637</v>
      </c>
      <c r="R2280" s="19"/>
      <c r="S2280" s="19" t="n">
        <v>0</v>
      </c>
      <c r="T2280" s="19" t="n">
        <v>0</v>
      </c>
      <c r="U2280" s="19" t="n">
        <v>0.108930779224923</v>
      </c>
      <c r="V2280" s="19" t="n">
        <v>0.0914040877241381</v>
      </c>
      <c r="W2280" s="19" t="n">
        <v>0</v>
      </c>
      <c r="X2280" s="19" t="n">
        <v>0.362987894786237</v>
      </c>
      <c r="Y2280" s="19" t="n">
        <v>0.288748955413454</v>
      </c>
      <c r="Z2280" s="19" t="n">
        <v>0.335204225610999</v>
      </c>
      <c r="AA2280" s="19" t="n">
        <v>0.0870715659930989</v>
      </c>
      <c r="AB2280" s="19" t="n">
        <v>0.234143991211364</v>
      </c>
      <c r="AC2280" s="19" t="n">
        <v>0.249452350586907</v>
      </c>
      <c r="AD2280" s="19" t="n">
        <v>0.183993309024602</v>
      </c>
      <c r="AE2280" s="19"/>
      <c r="AF2280" s="19" t="n">
        <v>0.135021011860189</v>
      </c>
      <c r="AG2280" s="19" t="n">
        <v>0.153105243763578</v>
      </c>
      <c r="AH2280" s="19" t="n">
        <v>0.234483877439003</v>
      </c>
      <c r="AI2280" s="19"/>
      <c r="AJ2280" s="19" t="n">
        <v>0.144899034088794</v>
      </c>
      <c r="AK2280" s="19" t="n">
        <v>0.127361678209343</v>
      </c>
      <c r="AL2280" s="19" t="n">
        <v>0.227922333434659</v>
      </c>
      <c r="AM2280" s="19" t="n">
        <v>0</v>
      </c>
      <c r="AN2280" s="19" t="n">
        <v>0.133361945233363</v>
      </c>
      <c r="AO2280" s="19"/>
      <c r="AP2280" s="19" t="n">
        <v>0.17753480713678</v>
      </c>
      <c r="AQ2280" s="19" t="n">
        <v>0.109391219507586</v>
      </c>
      <c r="AR2280" s="19" t="n">
        <v>0.173684002884954</v>
      </c>
      <c r="AS2280" s="19" t="n">
        <v>0.124340360044452</v>
      </c>
      <c r="AT2280" s="19" t="n">
        <v>0</v>
      </c>
      <c r="AU2280" s="19"/>
      <c r="AV2280" s="19" t="n">
        <v>0.169470042680168</v>
      </c>
      <c r="AW2280" s="19" t="n">
        <v>0.195056392499723</v>
      </c>
      <c r="AX2280" s="19" t="n">
        <v>0.114165427856693</v>
      </c>
      <c r="AY2280" s="19" t="n">
        <v>0.119728991841848</v>
      </c>
      <c r="AZ2280" s="19" t="n">
        <v>0</v>
      </c>
      <c r="BA2280" s="19" t="n">
        <v>0.13881809646903</v>
      </c>
      <c r="BB2280" s="19"/>
      <c r="BC2280" s="19" t="n">
        <v>0.1232823492121</v>
      </c>
      <c r="BD2280" s="19" t="n">
        <v>0.14277245465454</v>
      </c>
      <c r="BE2280" s="19" t="n">
        <v>0.195257626554798</v>
      </c>
      <c r="BF2280" s="19" t="n">
        <v>0.117227495893712</v>
      </c>
      <c r="BG2280" s="19" t="n">
        <v>1</v>
      </c>
    </row>
    <row r="2281">
      <c r="B2281" t="s">
        <v>692</v>
      </c>
      <c r="C2281" s="19" t="n">
        <v>0.0867620056964642</v>
      </c>
      <c r="D2281" s="19" t="n">
        <v>0.0931894040832631</v>
      </c>
      <c r="E2281" s="19" t="n">
        <v>0.0806762245692561</v>
      </c>
      <c r="F2281" s="19"/>
      <c r="G2281" s="19" t="n">
        <v>0.083816321852077</v>
      </c>
      <c r="H2281" s="19" t="n">
        <v>0.0652097189777224</v>
      </c>
      <c r="I2281" s="19" t="n">
        <v>0.0623888059448738</v>
      </c>
      <c r="J2281" s="19" t="n">
        <v>0.147791357462933</v>
      </c>
      <c r="K2281" s="19" t="n">
        <v>0.0452928636127248</v>
      </c>
      <c r="L2281" s="19" t="n">
        <v>0.10117436648689</v>
      </c>
      <c r="M2281" s="19"/>
      <c r="N2281" s="19" t="n">
        <v>0.110649947479598</v>
      </c>
      <c r="O2281" s="19" t="n">
        <v>0.0984083548871135</v>
      </c>
      <c r="P2281" s="19" t="n">
        <v>0.0651911951628026</v>
      </c>
      <c r="Q2281" s="19" t="n">
        <v>0.0735831635445519</v>
      </c>
      <c r="R2281" s="19"/>
      <c r="S2281" s="19" t="n">
        <v>0.153694805680732</v>
      </c>
      <c r="T2281" s="19" t="n">
        <v>0</v>
      </c>
      <c r="U2281" s="19" t="n">
        <v>0</v>
      </c>
      <c r="V2281" s="19" t="n">
        <v>0</v>
      </c>
      <c r="W2281" s="19" t="n">
        <v>0</v>
      </c>
      <c r="X2281" s="19" t="n">
        <v>0</v>
      </c>
      <c r="Y2281" s="19" t="n">
        <v>0.0604503165974115</v>
      </c>
      <c r="Z2281" s="19" t="n">
        <v>0.211395743932801</v>
      </c>
      <c r="AA2281" s="19" t="n">
        <v>0.222319960814348</v>
      </c>
      <c r="AB2281" s="19" t="n">
        <v>0.0483414827777404</v>
      </c>
      <c r="AC2281" s="19" t="n">
        <v>0.242003745232542</v>
      </c>
      <c r="AD2281" s="19" t="n">
        <v>0.167460242334097</v>
      </c>
      <c r="AE2281" s="19"/>
      <c r="AF2281" s="19" t="n">
        <v>0.0424022216150533</v>
      </c>
      <c r="AG2281" s="19" t="n">
        <v>0.11909873333606</v>
      </c>
      <c r="AH2281" s="19" t="n">
        <v>0.100078316235858</v>
      </c>
      <c r="AI2281" s="19"/>
      <c r="AJ2281" s="19" t="n">
        <v>0.0653485911436988</v>
      </c>
      <c r="AK2281" s="19" t="n">
        <v>0.102851189333554</v>
      </c>
      <c r="AL2281" s="19" t="n">
        <v>0</v>
      </c>
      <c r="AM2281" s="19" t="n">
        <v>0</v>
      </c>
      <c r="AN2281" s="19" t="n">
        <v>0.107685436843219</v>
      </c>
      <c r="AO2281" s="19"/>
      <c r="AP2281" s="19" t="n">
        <v>0.0753487410674999</v>
      </c>
      <c r="AQ2281" s="19" t="n">
        <v>0.125106471517486</v>
      </c>
      <c r="AR2281" s="19" t="n">
        <v>0</v>
      </c>
      <c r="AS2281" s="19" t="n">
        <v>0</v>
      </c>
      <c r="AT2281" s="19" t="n">
        <v>0</v>
      </c>
      <c r="AU2281" s="19"/>
      <c r="AV2281" s="19" t="n">
        <v>0.155816228072227</v>
      </c>
      <c r="AW2281" s="19" t="n">
        <v>0.0827851949094066</v>
      </c>
      <c r="AX2281" s="19" t="n">
        <v>0</v>
      </c>
      <c r="AY2281" s="19" t="n">
        <v>0</v>
      </c>
      <c r="AZ2281" s="19" t="n">
        <v>0</v>
      </c>
      <c r="BA2281" s="19" t="n">
        <v>0.131983338069772</v>
      </c>
      <c r="BB2281" s="19"/>
      <c r="BC2281" s="19" t="n">
        <v>0.0660137769675016</v>
      </c>
      <c r="BD2281" s="19" t="n">
        <v>0.0832159756484338</v>
      </c>
      <c r="BE2281" s="19" t="n">
        <v>0.0671488856175776</v>
      </c>
      <c r="BF2281" s="19" t="n">
        <v>0.158608504568787</v>
      </c>
      <c r="BG2281" s="19" t="n">
        <v>0</v>
      </c>
    </row>
    <row r="2282">
      <c r="B2282" t="s">
        <v>598</v>
      </c>
      <c r="C2282" s="19" t="n">
        <v>0.0535452628552357</v>
      </c>
      <c r="D2282" s="19" t="n">
        <v>0.0569378948712637</v>
      </c>
      <c r="E2282" s="19" t="n">
        <v>0.0503329497773485</v>
      </c>
      <c r="F2282" s="19"/>
      <c r="G2282" s="19" t="n">
        <v>0</v>
      </c>
      <c r="H2282" s="19" t="n">
        <v>0</v>
      </c>
      <c r="I2282" s="19" t="n">
        <v>0</v>
      </c>
      <c r="J2282" s="19" t="n">
        <v>0</v>
      </c>
      <c r="K2282" s="19" t="n">
        <v>0.102155872412062</v>
      </c>
      <c r="L2282" s="19" t="n">
        <v>0.114852353548629</v>
      </c>
      <c r="M2282" s="19"/>
      <c r="N2282" s="19" t="n">
        <v>0.0395723449669086</v>
      </c>
      <c r="O2282" s="19" t="n">
        <v>0.071355903515107</v>
      </c>
      <c r="P2282" s="19" t="n">
        <v>0</v>
      </c>
      <c r="Q2282" s="19" t="n">
        <v>0.0874421633058337</v>
      </c>
      <c r="R2282" s="19"/>
      <c r="S2282" s="19" t="n">
        <v>0</v>
      </c>
      <c r="T2282" s="19" t="n">
        <v>0</v>
      </c>
      <c r="U2282" s="19" t="n">
        <v>0.112679225757644</v>
      </c>
      <c r="V2282" s="19" t="n">
        <v>0.0978978759859813</v>
      </c>
      <c r="W2282" s="19" t="n">
        <v>0.258101128968843</v>
      </c>
      <c r="X2282" s="19" t="n">
        <v>0</v>
      </c>
      <c r="Y2282" s="19" t="n">
        <v>0</v>
      </c>
      <c r="Z2282" s="19" t="n">
        <v>0</v>
      </c>
      <c r="AA2282" s="19" t="n">
        <v>0</v>
      </c>
      <c r="AB2282" s="19" t="n">
        <v>0.12063274777037</v>
      </c>
      <c r="AC2282" s="19" t="n">
        <v>0</v>
      </c>
      <c r="AD2282" s="19" t="n">
        <v>0</v>
      </c>
      <c r="AE2282" s="19"/>
      <c r="AF2282" s="19" t="n">
        <v>0.0950940734866881</v>
      </c>
      <c r="AG2282" s="19" t="n">
        <v>0.0453178490245888</v>
      </c>
      <c r="AH2282" s="19" t="n">
        <v>0</v>
      </c>
      <c r="AI2282" s="19"/>
      <c r="AJ2282" s="19" t="n">
        <v>0.126852827154336</v>
      </c>
      <c r="AK2282" s="19" t="n">
        <v>0</v>
      </c>
      <c r="AL2282" s="19" t="n">
        <v>0</v>
      </c>
      <c r="AM2282" s="19" t="n">
        <v>0</v>
      </c>
      <c r="AN2282" s="19" t="n">
        <v>0.06777080694727</v>
      </c>
      <c r="AO2282" s="19"/>
      <c r="AP2282" s="19" t="n">
        <v>0.134428278730483</v>
      </c>
      <c r="AQ2282" s="19" t="n">
        <v>0.0230816246720146</v>
      </c>
      <c r="AR2282" s="19" t="n">
        <v>0</v>
      </c>
      <c r="AS2282" s="19" t="n">
        <v>0.0941331079737548</v>
      </c>
      <c r="AT2282" s="19" t="n">
        <v>0</v>
      </c>
      <c r="AU2282" s="19"/>
      <c r="AV2282" s="19" t="n">
        <v>0.0287474472786927</v>
      </c>
      <c r="AW2282" s="19" t="n">
        <v>0.0989432240573316</v>
      </c>
      <c r="AX2282" s="19" t="n">
        <v>0</v>
      </c>
      <c r="AY2282" s="19" t="n">
        <v>0.0481126271411062</v>
      </c>
      <c r="AZ2282" s="19" t="n">
        <v>0</v>
      </c>
      <c r="BA2282" s="19" t="n">
        <v>0.144077007935629</v>
      </c>
      <c r="BB2282" s="19"/>
      <c r="BC2282" s="19" t="n">
        <v>0.0732219411729103</v>
      </c>
      <c r="BD2282" s="19" t="n">
        <v>0.0306591061417962</v>
      </c>
      <c r="BE2282" s="19" t="n">
        <v>0.0364640216501356</v>
      </c>
      <c r="BF2282" s="19" t="n">
        <v>0.0815961943524091</v>
      </c>
      <c r="BG2282" s="19" t="n">
        <v>0</v>
      </c>
    </row>
    <row r="2283">
      <c r="B2283" t="s">
        <v>722</v>
      </c>
      <c r="C2283" s="19" t="n">
        <v>0.0531814986149481</v>
      </c>
      <c r="D2283" s="19" t="n">
        <v>0.0292877162144134</v>
      </c>
      <c r="E2283" s="19" t="n">
        <v>0.0758053226320574</v>
      </c>
      <c r="F2283" s="19"/>
      <c r="G2283" s="19" t="n">
        <v>0</v>
      </c>
      <c r="H2283" s="19" t="n">
        <v>0</v>
      </c>
      <c r="I2283" s="19" t="n">
        <v>0.0684091420224081</v>
      </c>
      <c r="J2283" s="19" t="n">
        <v>0.0497424832177126</v>
      </c>
      <c r="K2283" s="19" t="n">
        <v>0.0844856637562704</v>
      </c>
      <c r="L2283" s="19" t="n">
        <v>0.0722929952326604</v>
      </c>
      <c r="M2283" s="19"/>
      <c r="N2283" s="19" t="n">
        <v>0.0618050706022773</v>
      </c>
      <c r="O2283" s="19" t="n">
        <v>0.0329044667853898</v>
      </c>
      <c r="P2283" s="19" t="n">
        <v>0.0332114019907097</v>
      </c>
      <c r="Q2283" s="19" t="n">
        <v>0.0785806091006546</v>
      </c>
      <c r="R2283" s="19"/>
      <c r="S2283" s="19" t="n">
        <v>0</v>
      </c>
      <c r="T2283" s="19" t="n">
        <v>0</v>
      </c>
      <c r="U2283" s="19" t="n">
        <v>0</v>
      </c>
      <c r="V2283" s="19" t="n">
        <v>0.0705852260364209</v>
      </c>
      <c r="W2283" s="19" t="n">
        <v>0</v>
      </c>
      <c r="X2283" s="19" t="n">
        <v>0</v>
      </c>
      <c r="Y2283" s="19" t="n">
        <v>0.133183748778223</v>
      </c>
      <c r="Z2283" s="19" t="n">
        <v>0</v>
      </c>
      <c r="AA2283" s="19" t="n">
        <v>0.0766112938183211</v>
      </c>
      <c r="AB2283" s="19" t="n">
        <v>0.0569015942311516</v>
      </c>
      <c r="AC2283" s="19" t="n">
        <v>0.107829092453629</v>
      </c>
      <c r="AD2283" s="19" t="n">
        <v>0.16244589817697</v>
      </c>
      <c r="AE2283" s="19"/>
      <c r="AF2283" s="19" t="n">
        <v>0.0989261797638941</v>
      </c>
      <c r="AG2283" s="19" t="n">
        <v>0.0407499300074374</v>
      </c>
      <c r="AH2283" s="19" t="n">
        <v>0</v>
      </c>
      <c r="AI2283" s="19"/>
      <c r="AJ2283" s="19" t="n">
        <v>0.085341557043489</v>
      </c>
      <c r="AK2283" s="19" t="n">
        <v>0.0246030475567326</v>
      </c>
      <c r="AL2283" s="19" t="n">
        <v>0</v>
      </c>
      <c r="AM2283" s="19" t="n">
        <v>0.485571390343611</v>
      </c>
      <c r="AN2283" s="19" t="n">
        <v>0.0584418829324337</v>
      </c>
      <c r="AO2283" s="19"/>
      <c r="AP2283" s="19" t="n">
        <v>0.0712440656286917</v>
      </c>
      <c r="AQ2283" s="19" t="n">
        <v>0.0211316104944091</v>
      </c>
      <c r="AR2283" s="19" t="n">
        <v>0</v>
      </c>
      <c r="AS2283" s="19" t="n">
        <v>0.128370539283019</v>
      </c>
      <c r="AT2283" s="19" t="n">
        <v>0</v>
      </c>
      <c r="AU2283" s="19"/>
      <c r="AV2283" s="19" t="n">
        <v>0</v>
      </c>
      <c r="AW2283" s="19" t="n">
        <v>0.0782754134395719</v>
      </c>
      <c r="AX2283" s="19" t="n">
        <v>0</v>
      </c>
      <c r="AY2283" s="19" t="n">
        <v>0.123609705207991</v>
      </c>
      <c r="AZ2283" s="19" t="n">
        <v>0</v>
      </c>
      <c r="BA2283" s="19" t="n">
        <v>0</v>
      </c>
      <c r="BB2283" s="19"/>
      <c r="BC2283" s="19" t="n">
        <v>0.0588979892752853</v>
      </c>
      <c r="BD2283" s="19" t="n">
        <v>0.0278664224098991</v>
      </c>
      <c r="BE2283" s="19" t="n">
        <v>0.0593528966338167</v>
      </c>
      <c r="BF2283" s="19" t="n">
        <v>0.0762571465776655</v>
      </c>
      <c r="BG2283" s="19" t="n">
        <v>0</v>
      </c>
    </row>
    <row r="2284">
      <c r="B2284" t="s">
        <v>100</v>
      </c>
      <c r="C2284" s="19" t="n">
        <v>0.0420147684622286</v>
      </c>
      <c r="D2284" s="19" t="n">
        <v>0</v>
      </c>
      <c r="E2284" s="19" t="n">
        <v>0.0817964452129043</v>
      </c>
      <c r="F2284" s="19"/>
      <c r="G2284" s="19" t="n">
        <v>0</v>
      </c>
      <c r="H2284" s="19" t="n">
        <v>0.0553267486895471</v>
      </c>
      <c r="I2284" s="19" t="n">
        <v>0.149146016125286</v>
      </c>
      <c r="J2284" s="19" t="n">
        <v>0.0473204650255806</v>
      </c>
      <c r="K2284" s="19" t="n">
        <v>0</v>
      </c>
      <c r="L2284" s="19" t="n">
        <v>0.0251024021613313</v>
      </c>
      <c r="M2284" s="19"/>
      <c r="N2284" s="19" t="n">
        <v>0.074479287424061</v>
      </c>
      <c r="O2284" s="19" t="n">
        <v>0.0329714238554345</v>
      </c>
      <c r="P2284" s="19" t="n">
        <v>0.0394750030180858</v>
      </c>
      <c r="Q2284" s="19" t="n">
        <v>0.0265214227361158</v>
      </c>
      <c r="R2284" s="19"/>
      <c r="S2284" s="19" t="n">
        <v>0</v>
      </c>
      <c r="T2284" s="19" t="n">
        <v>0.0847344224806719</v>
      </c>
      <c r="U2284" s="19" t="n">
        <v>0</v>
      </c>
      <c r="V2284" s="19" t="n">
        <v>0.105830074132379</v>
      </c>
      <c r="W2284" s="19" t="n">
        <v>0</v>
      </c>
      <c r="X2284" s="19" t="n">
        <v>0</v>
      </c>
      <c r="Y2284" s="19" t="n">
        <v>0</v>
      </c>
      <c r="Z2284" s="19" t="n">
        <v>0</v>
      </c>
      <c r="AA2284" s="19" t="n">
        <v>0.0816704782927281</v>
      </c>
      <c r="AB2284" s="19" t="n">
        <v>0.0614725351476687</v>
      </c>
      <c r="AC2284" s="19" t="n">
        <v>0</v>
      </c>
      <c r="AD2284" s="19" t="n">
        <v>0.153333386115704</v>
      </c>
      <c r="AE2284" s="19"/>
      <c r="AF2284" s="19" t="n">
        <v>0</v>
      </c>
      <c r="AG2284" s="19" t="n">
        <v>0.0630141988301693</v>
      </c>
      <c r="AH2284" s="19" t="n">
        <v>0.0720954556069371</v>
      </c>
      <c r="AI2284" s="19"/>
      <c r="AJ2284" s="19" t="n">
        <v>0.0461853151889313</v>
      </c>
      <c r="AK2284" s="19" t="n">
        <v>0.0262277604419803</v>
      </c>
      <c r="AL2284" s="19" t="n">
        <v>0</v>
      </c>
      <c r="AM2284" s="19" t="n">
        <v>0</v>
      </c>
      <c r="AN2284" s="19" t="n">
        <v>0.132932574589913</v>
      </c>
      <c r="AO2284" s="19"/>
      <c r="AP2284" s="19" t="n">
        <v>0.0779039900968917</v>
      </c>
      <c r="AQ2284" s="19" t="n">
        <v>0.0225270798880739</v>
      </c>
      <c r="AR2284" s="19" t="n">
        <v>0</v>
      </c>
      <c r="AS2284" s="19" t="n">
        <v>0</v>
      </c>
      <c r="AT2284" s="19" t="n">
        <v>0</v>
      </c>
      <c r="AU2284" s="19"/>
      <c r="AV2284" s="19" t="n">
        <v>0.0280567789584796</v>
      </c>
      <c r="AW2284" s="19" t="n">
        <v>0.0855926311842977</v>
      </c>
      <c r="AX2284" s="19" t="n">
        <v>0</v>
      </c>
      <c r="AY2284" s="19" t="n">
        <v>0</v>
      </c>
      <c r="AZ2284" s="19" t="n">
        <v>0</v>
      </c>
      <c r="BA2284" s="19" t="n">
        <v>0.110478053835938</v>
      </c>
      <c r="BB2284" s="19"/>
      <c r="BC2284" s="19" t="n">
        <v>0.0302869532230403</v>
      </c>
      <c r="BD2284" s="19" t="n">
        <v>0.0729188863416677</v>
      </c>
      <c r="BE2284" s="19" t="n">
        <v>0.0296806963311921</v>
      </c>
      <c r="BF2284" s="19" t="n">
        <v>0</v>
      </c>
      <c r="BG2284" s="19" t="n">
        <v>0</v>
      </c>
    </row>
    <row r="2285">
      <c r="C2285" s="19"/>
      <c r="D2285" s="19"/>
      <c r="E2285" s="19"/>
      <c r="F2285" s="19"/>
      <c r="G2285" s="19"/>
      <c r="H2285" s="19"/>
      <c r="I2285" s="19"/>
      <c r="J2285" s="19"/>
      <c r="K2285" s="19"/>
      <c r="L2285" s="19"/>
      <c r="M2285" s="19"/>
      <c r="N2285" s="19"/>
      <c r="O2285" s="19"/>
      <c r="P2285" s="19"/>
      <c r="Q2285" s="19"/>
      <c r="R2285" s="19"/>
      <c r="S2285" s="19"/>
      <c r="T2285" s="19"/>
      <c r="U2285" s="19"/>
      <c r="V2285" s="19"/>
      <c r="W2285" s="19"/>
      <c r="X2285" s="19"/>
      <c r="Y2285" s="19"/>
      <c r="Z2285" s="19"/>
      <c r="AA2285" s="19"/>
      <c r="AB2285" s="19"/>
      <c r="AC2285" s="19"/>
      <c r="AD2285" s="19"/>
      <c r="AE2285" s="19"/>
      <c r="AF2285" s="19"/>
      <c r="AG2285" s="19"/>
      <c r="AH2285" s="19"/>
      <c r="AI2285" s="19"/>
      <c r="AJ2285" s="19"/>
      <c r="AK2285" s="19"/>
      <c r="AL2285" s="19"/>
      <c r="AM2285" s="19"/>
      <c r="AN2285" s="19"/>
      <c r="AO2285" s="19"/>
      <c r="AP2285" s="19"/>
      <c r="AQ2285" s="19"/>
      <c r="AR2285" s="19"/>
      <c r="AS2285" s="19"/>
      <c r="AT2285" s="19"/>
      <c r="AU2285" s="19"/>
      <c r="AV2285" s="19"/>
      <c r="AW2285" s="19"/>
      <c r="AX2285" s="19"/>
      <c r="AY2285" s="19"/>
      <c r="AZ2285" s="19"/>
      <c r="BA2285" s="19"/>
      <c r="BB2285" s="19"/>
      <c r="BC2285" s="19"/>
      <c r="BD2285" s="19"/>
      <c r="BE2285" s="19"/>
      <c r="BF2285" s="19"/>
      <c r="BG2285" s="19"/>
    </row>
    <row r="2286">
      <c r="B2286" s="7" t="s">
        <v>727</v>
      </c>
      <c r="C2286" s="19"/>
      <c r="D2286" s="19"/>
      <c r="E2286" s="19"/>
      <c r="F2286" s="19"/>
      <c r="G2286" s="19"/>
      <c r="H2286" s="19"/>
      <c r="I2286" s="19"/>
      <c r="J2286" s="19"/>
      <c r="K2286" s="19"/>
      <c r="L2286" s="19"/>
      <c r="M2286" s="19"/>
      <c r="N2286" s="19"/>
      <c r="O2286" s="19"/>
      <c r="P2286" s="19"/>
      <c r="Q2286" s="19"/>
      <c r="R2286" s="19"/>
      <c r="S2286" s="19"/>
      <c r="T2286" s="19"/>
      <c r="U2286" s="19"/>
      <c r="V2286" s="19"/>
      <c r="W2286" s="19"/>
      <c r="X2286" s="19"/>
      <c r="Y2286" s="19"/>
      <c r="Z2286" s="19"/>
      <c r="AA2286" s="19"/>
      <c r="AB2286" s="19"/>
      <c r="AC2286" s="19"/>
      <c r="AD2286" s="19"/>
      <c r="AE2286" s="19"/>
      <c r="AF2286" s="19"/>
      <c r="AG2286" s="19"/>
      <c r="AH2286" s="19"/>
      <c r="AI2286" s="19"/>
      <c r="AJ2286" s="19"/>
      <c r="AK2286" s="19"/>
      <c r="AL2286" s="19"/>
      <c r="AM2286" s="19"/>
      <c r="AN2286" s="19"/>
      <c r="AO2286" s="19"/>
      <c r="AP2286" s="19"/>
      <c r="AQ2286" s="19"/>
      <c r="AR2286" s="19"/>
      <c r="AS2286" s="19"/>
      <c r="AT2286" s="19"/>
      <c r="AU2286" s="19"/>
      <c r="AV2286" s="19"/>
      <c r="AW2286" s="19"/>
      <c r="AX2286" s="19"/>
      <c r="AY2286" s="19"/>
      <c r="AZ2286" s="19"/>
      <c r="BA2286" s="19"/>
      <c r="BB2286" s="19"/>
      <c r="BC2286" s="19"/>
      <c r="BD2286" s="19"/>
      <c r="BE2286" s="19"/>
      <c r="BF2286" s="19"/>
      <c r="BG2286" s="19"/>
    </row>
    <row r="2287">
      <c r="B2287" s="26" t="s">
        <v>724</v>
      </c>
      <c r="C2287" s="19"/>
      <c r="D2287" s="19"/>
      <c r="E2287" s="19"/>
      <c r="F2287" s="19"/>
      <c r="G2287" s="19"/>
      <c r="H2287" s="19"/>
      <c r="I2287" s="19"/>
      <c r="J2287" s="19"/>
      <c r="K2287" s="19"/>
      <c r="L2287" s="19"/>
      <c r="M2287" s="19"/>
      <c r="N2287" s="19"/>
      <c r="O2287" s="19"/>
      <c r="P2287" s="19"/>
      <c r="Q2287" s="19"/>
      <c r="R2287" s="19"/>
      <c r="S2287" s="19"/>
      <c r="T2287" s="19"/>
      <c r="U2287" s="19"/>
      <c r="V2287" s="19"/>
      <c r="W2287" s="19"/>
      <c r="X2287" s="19"/>
      <c r="Y2287" s="19"/>
      <c r="Z2287" s="19"/>
      <c r="AA2287" s="19"/>
      <c r="AB2287" s="19"/>
      <c r="AC2287" s="19"/>
      <c r="AD2287" s="19"/>
      <c r="AE2287" s="19"/>
      <c r="AF2287" s="19"/>
      <c r="AG2287" s="19"/>
      <c r="AH2287" s="19"/>
      <c r="AI2287" s="19"/>
      <c r="AJ2287" s="19"/>
      <c r="AK2287" s="19"/>
      <c r="AL2287" s="19"/>
      <c r="AM2287" s="19"/>
      <c r="AN2287" s="19"/>
      <c r="AO2287" s="19"/>
      <c r="AP2287" s="19"/>
      <c r="AQ2287" s="19"/>
      <c r="AR2287" s="19"/>
      <c r="AS2287" s="19"/>
      <c r="AT2287" s="19"/>
      <c r="AU2287" s="19"/>
      <c r="AV2287" s="19"/>
      <c r="AW2287" s="19"/>
      <c r="AX2287" s="19"/>
      <c r="AY2287" s="19"/>
      <c r="AZ2287" s="19"/>
      <c r="BA2287" s="19"/>
      <c r="BB2287" s="19"/>
      <c r="BC2287" s="19"/>
      <c r="BD2287" s="19"/>
      <c r="BE2287" s="19"/>
      <c r="BF2287" s="19"/>
      <c r="BG2287" s="19"/>
    </row>
    <row r="2288">
      <c r="B2288" t="s">
        <v>725</v>
      </c>
      <c r="C2288" s="19" t="n">
        <v>0.0713567041577901</v>
      </c>
      <c r="D2288" s="19" t="n">
        <v>0.067136121972426</v>
      </c>
      <c r="E2288" s="19" t="n">
        <v>0.0753529617201461</v>
      </c>
      <c r="F2288" s="19"/>
      <c r="G2288" s="19" t="n">
        <v>0</v>
      </c>
      <c r="H2288" s="19" t="n">
        <v>0</v>
      </c>
      <c r="I2288" s="19" t="n">
        <v>0.0684091420224081</v>
      </c>
      <c r="J2288" s="19" t="n">
        <v>0.0497424832177126</v>
      </c>
      <c r="K2288" s="19" t="n">
        <v>0.18644419144893</v>
      </c>
      <c r="L2288" s="19" t="n">
        <v>0.0744089683926826</v>
      </c>
      <c r="M2288" s="19"/>
      <c r="N2288" s="19" t="n">
        <v>0.0628157971786188</v>
      </c>
      <c r="O2288" s="19" t="n">
        <v>0.105557822654371</v>
      </c>
      <c r="P2288" s="19" t="n">
        <v>0.0332114019907097</v>
      </c>
      <c r="Q2288" s="19" t="n">
        <v>0.0756229099021561</v>
      </c>
      <c r="R2288" s="19"/>
      <c r="S2288" s="19" t="n">
        <v>0</v>
      </c>
      <c r="T2288" s="19" t="n">
        <v>0</v>
      </c>
      <c r="U2288" s="19" t="n">
        <v>0</v>
      </c>
      <c r="V2288" s="19" t="n">
        <v>0.0705852260364209</v>
      </c>
      <c r="W2288" s="19" t="n">
        <v>0.135260984673356</v>
      </c>
      <c r="X2288" s="19" t="n">
        <v>0</v>
      </c>
      <c r="Y2288" s="19" t="n">
        <v>0.208772247432478</v>
      </c>
      <c r="Z2288" s="19" t="n">
        <v>0</v>
      </c>
      <c r="AA2288" s="19" t="n">
        <v>0.0682206066880065</v>
      </c>
      <c r="AB2288" s="19" t="n">
        <v>0.0569015942311516</v>
      </c>
      <c r="AC2288" s="19" t="n">
        <v>0.107829092453629</v>
      </c>
      <c r="AD2288" s="19" t="n">
        <v>0.167460242334097</v>
      </c>
      <c r="AE2288" s="19"/>
      <c r="AF2288" s="19" t="n">
        <v>0.10351370312034</v>
      </c>
      <c r="AG2288" s="19" t="n">
        <v>0.0824747506382871</v>
      </c>
      <c r="AH2288" s="19" t="n">
        <v>0</v>
      </c>
      <c r="AI2288" s="19"/>
      <c r="AJ2288" s="19" t="n">
        <v>0.133106804531656</v>
      </c>
      <c r="AK2288" s="19" t="n">
        <v>0.027905487877871</v>
      </c>
      <c r="AL2288" s="19" t="n">
        <v>0</v>
      </c>
      <c r="AM2288" s="19" t="n">
        <v>0.485571390343611</v>
      </c>
      <c r="AN2288" s="19" t="n">
        <v>0</v>
      </c>
      <c r="AO2288" s="19"/>
      <c r="AP2288" s="19" t="n">
        <v>0.114491215462589</v>
      </c>
      <c r="AQ2288" s="19" t="n">
        <v>0.0239680835933781</v>
      </c>
      <c r="AR2288" s="19" t="n">
        <v>0</v>
      </c>
      <c r="AS2288" s="19" t="n">
        <v>0.172537959837374</v>
      </c>
      <c r="AT2288" s="19" t="n">
        <v>0</v>
      </c>
      <c r="AU2288" s="19"/>
      <c r="AV2288" s="19" t="n">
        <v>0.0298515043573748</v>
      </c>
      <c r="AW2288" s="19" t="n">
        <v>0.125790788979399</v>
      </c>
      <c r="AX2288" s="19" t="n">
        <v>0</v>
      </c>
      <c r="AY2288" s="19" t="n">
        <v>0.123609705207991</v>
      </c>
      <c r="AZ2288" s="19" t="n">
        <v>0</v>
      </c>
      <c r="BA2288" s="19" t="n">
        <v>0</v>
      </c>
      <c r="BB2288" s="19"/>
      <c r="BC2288" s="19" t="n">
        <v>0.0662865830872591</v>
      </c>
      <c r="BD2288" s="19" t="n">
        <v>0.0941832649343522</v>
      </c>
      <c r="BE2288" s="19" t="n">
        <v>0.0279082941491359</v>
      </c>
      <c r="BF2288" s="19" t="n">
        <v>0.145857169047678</v>
      </c>
      <c r="BG2288" s="19" t="n">
        <v>0</v>
      </c>
    </row>
    <row r="2289">
      <c r="B2289" t="s">
        <v>689</v>
      </c>
      <c r="C2289" s="19" t="n">
        <v>0.03653909607625</v>
      </c>
      <c r="D2289" s="19" t="n">
        <v>0.0544815426180656</v>
      </c>
      <c r="E2289" s="19" t="n">
        <v>0.0195502934583211</v>
      </c>
      <c r="F2289" s="19"/>
      <c r="G2289" s="19" t="n">
        <v>0.083816321852077</v>
      </c>
      <c r="H2289" s="19" t="n">
        <v>0.0660384395886327</v>
      </c>
      <c r="I2289" s="19" t="n">
        <v>0.0805976688167399</v>
      </c>
      <c r="J2289" s="19" t="n">
        <v>0</v>
      </c>
      <c r="K2289" s="19" t="n">
        <v>0</v>
      </c>
      <c r="L2289" s="19" t="n">
        <v>0.0290968884033724</v>
      </c>
      <c r="M2289" s="19"/>
      <c r="N2289" s="19" t="n">
        <v>0.126860405252555</v>
      </c>
      <c r="O2289" s="19" t="n">
        <v>0</v>
      </c>
      <c r="P2289" s="19" t="n">
        <v>0.0341483859803604</v>
      </c>
      <c r="Q2289" s="19" t="n">
        <v>0</v>
      </c>
      <c r="R2289" s="19"/>
      <c r="S2289" s="19" t="n">
        <v>0.0650566366399369</v>
      </c>
      <c r="T2289" s="19" t="n">
        <v>0</v>
      </c>
      <c r="U2289" s="19" t="n">
        <v>0.112679225757644</v>
      </c>
      <c r="V2289" s="19" t="n">
        <v>0.212008450946776</v>
      </c>
      <c r="W2289" s="19" t="n">
        <v>0</v>
      </c>
      <c r="X2289" s="19" t="n">
        <v>0</v>
      </c>
      <c r="Y2289" s="19" t="n">
        <v>0</v>
      </c>
      <c r="Z2289" s="19" t="n">
        <v>0</v>
      </c>
      <c r="AA2289" s="19" t="n">
        <v>0</v>
      </c>
      <c r="AB2289" s="19" t="n">
        <v>0</v>
      </c>
      <c r="AC2289" s="19" t="n">
        <v>0</v>
      </c>
      <c r="AD2289" s="19" t="n">
        <v>0</v>
      </c>
      <c r="AE2289" s="19"/>
      <c r="AF2289" s="19" t="n">
        <v>0</v>
      </c>
      <c r="AG2289" s="19" t="n">
        <v>0.0231269908998712</v>
      </c>
      <c r="AH2289" s="19" t="n">
        <v>0.196851110686003</v>
      </c>
      <c r="AI2289" s="19"/>
      <c r="AJ2289" s="19" t="n">
        <v>0.0750370299070678</v>
      </c>
      <c r="AK2289" s="19" t="n">
        <v>0</v>
      </c>
      <c r="AL2289" s="19" t="n">
        <v>0</v>
      </c>
      <c r="AM2289" s="19" t="n">
        <v>0</v>
      </c>
      <c r="AN2289" s="19" t="n">
        <v>0.077769028439641</v>
      </c>
      <c r="AO2289" s="19"/>
      <c r="AP2289" s="19" t="n">
        <v>0.0435647490944724</v>
      </c>
      <c r="AQ2289" s="19" t="n">
        <v>0.0458334703331868</v>
      </c>
      <c r="AR2289" s="19" t="n">
        <v>0</v>
      </c>
      <c r="AS2289" s="19" t="n">
        <v>0</v>
      </c>
      <c r="AT2289" s="19" t="n">
        <v>0</v>
      </c>
      <c r="AU2289" s="19"/>
      <c r="AV2289" s="19" t="n">
        <v>0.0239870389607364</v>
      </c>
      <c r="AW2289" s="19" t="n">
        <v>0.0478643198794053</v>
      </c>
      <c r="AX2289" s="19" t="n">
        <v>0</v>
      </c>
      <c r="AY2289" s="19" t="n">
        <v>0</v>
      </c>
      <c r="AZ2289" s="19" t="n">
        <v>0.254374399654924</v>
      </c>
      <c r="BA2289" s="19" t="n">
        <v>0</v>
      </c>
      <c r="BB2289" s="19"/>
      <c r="BC2289" s="19" t="n">
        <v>0</v>
      </c>
      <c r="BD2289" s="19" t="n">
        <v>0.0680575663141017</v>
      </c>
      <c r="BE2289" s="19" t="n">
        <v>0.0419812691523433</v>
      </c>
      <c r="BF2289" s="19" t="n">
        <v>0.0815961943524091</v>
      </c>
      <c r="BG2289" s="19" t="n">
        <v>0</v>
      </c>
    </row>
    <row r="2290">
      <c r="B2290" t="s">
        <v>690</v>
      </c>
      <c r="C2290" s="19" t="n">
        <v>0.0579630918614291</v>
      </c>
      <c r="D2290" s="19" t="n">
        <v>0.0813761623078279</v>
      </c>
      <c r="E2290" s="19" t="n">
        <v>0.0357944298806598</v>
      </c>
      <c r="F2290" s="19"/>
      <c r="G2290" s="19" t="n">
        <v>0.0813378132556217</v>
      </c>
      <c r="H2290" s="19" t="n">
        <v>0.0631529115194445</v>
      </c>
      <c r="I2290" s="19" t="n">
        <v>0.0712067220681207</v>
      </c>
      <c r="J2290" s="19" t="n">
        <v>0.099513356368147</v>
      </c>
      <c r="K2290" s="19" t="n">
        <v>0</v>
      </c>
      <c r="L2290" s="19" t="n">
        <v>0.055483560671276</v>
      </c>
      <c r="M2290" s="19"/>
      <c r="N2290" s="19" t="n">
        <v>0.0418055870530548</v>
      </c>
      <c r="O2290" s="19" t="n">
        <v>0.0993401881335636</v>
      </c>
      <c r="P2290" s="19" t="n">
        <v>0.105672541968134</v>
      </c>
      <c r="Q2290" s="19" t="n">
        <v>0</v>
      </c>
      <c r="R2290" s="19"/>
      <c r="S2290" s="19" t="n">
        <v>0</v>
      </c>
      <c r="T2290" s="19" t="n">
        <v>0</v>
      </c>
      <c r="U2290" s="19" t="n">
        <v>0</v>
      </c>
      <c r="V2290" s="19" t="n">
        <v>0</v>
      </c>
      <c r="W2290" s="19" t="n">
        <v>0</v>
      </c>
      <c r="X2290" s="19" t="n">
        <v>0</v>
      </c>
      <c r="Y2290" s="19" t="n">
        <v>0.0801449857810869</v>
      </c>
      <c r="Z2290" s="19" t="n">
        <v>0.211395743932801</v>
      </c>
      <c r="AA2290" s="19" t="n">
        <v>0.232364403977785</v>
      </c>
      <c r="AB2290" s="19" t="n">
        <v>0.112072636316959</v>
      </c>
      <c r="AC2290" s="19" t="n">
        <v>0</v>
      </c>
      <c r="AD2290" s="19" t="n">
        <v>0</v>
      </c>
      <c r="AE2290" s="19"/>
      <c r="AF2290" s="19" t="n">
        <v>0.0466799292671295</v>
      </c>
      <c r="AG2290" s="19" t="n">
        <v>0.085744735827916</v>
      </c>
      <c r="AH2290" s="19" t="n">
        <v>0.0476553937452967</v>
      </c>
      <c r="AI2290" s="19"/>
      <c r="AJ2290" s="19" t="n">
        <v>0.024467087507103</v>
      </c>
      <c r="AK2290" s="19" t="n">
        <v>0.104209433141175</v>
      </c>
      <c r="AL2290" s="19" t="n">
        <v>0</v>
      </c>
      <c r="AM2290" s="19" t="n">
        <v>0</v>
      </c>
      <c r="AN2290" s="19" t="n">
        <v>0.119176455753846</v>
      </c>
      <c r="AO2290" s="19"/>
      <c r="AP2290" s="19" t="n">
        <v>0.0412703417754296</v>
      </c>
      <c r="AQ2290" s="19" t="n">
        <v>0.130095251439763</v>
      </c>
      <c r="AR2290" s="19" t="n">
        <v>0</v>
      </c>
      <c r="AS2290" s="19" t="n">
        <v>0</v>
      </c>
      <c r="AT2290" s="19" t="n">
        <v>0</v>
      </c>
      <c r="AU2290" s="19"/>
      <c r="AV2290" s="19" t="n">
        <v>0.13288474922122</v>
      </c>
      <c r="AW2290" s="19" t="n">
        <v>0.0453434687753587</v>
      </c>
      <c r="AX2290" s="19" t="n">
        <v>0</v>
      </c>
      <c r="AY2290" s="19" t="n">
        <v>0</v>
      </c>
      <c r="AZ2290" s="19" t="n">
        <v>0</v>
      </c>
      <c r="BA2290" s="19" t="n">
        <v>0.137603355734957</v>
      </c>
      <c r="BB2290" s="19"/>
      <c r="BC2290" s="19" t="n">
        <v>0.0332575077126302</v>
      </c>
      <c r="BD2290" s="19" t="n">
        <v>0.0608604731555643</v>
      </c>
      <c r="BE2290" s="19" t="n">
        <v>0.140895763743885</v>
      </c>
      <c r="BF2290" s="19" t="n">
        <v>0</v>
      </c>
      <c r="BG2290" s="19" t="n">
        <v>0</v>
      </c>
    </row>
    <row r="2291">
      <c r="B2291" t="s">
        <v>691</v>
      </c>
      <c r="C2291" s="19" t="n">
        <v>0.0855050480126531</v>
      </c>
      <c r="D2291" s="19" t="n">
        <v>0.10659880208194</v>
      </c>
      <c r="E2291" s="19" t="n">
        <v>0.0655324303699539</v>
      </c>
      <c r="F2291" s="19"/>
      <c r="G2291" s="19" t="n">
        <v>0.200654870650884</v>
      </c>
      <c r="H2291" s="19" t="n">
        <v>0</v>
      </c>
      <c r="I2291" s="19" t="n">
        <v>0.141921099773426</v>
      </c>
      <c r="J2291" s="19" t="n">
        <v>0</v>
      </c>
      <c r="K2291" s="19" t="n">
        <v>0.0497645514848773</v>
      </c>
      <c r="L2291" s="19" t="n">
        <v>0.133341267502546</v>
      </c>
      <c r="M2291" s="19"/>
      <c r="N2291" s="19" t="n">
        <v>0.0342872822810405</v>
      </c>
      <c r="O2291" s="19" t="n">
        <v>0.0986490216801516</v>
      </c>
      <c r="P2291" s="19" t="n">
        <v>0.0811256554888264</v>
      </c>
      <c r="Q2291" s="19" t="n">
        <v>0.116973448134977</v>
      </c>
      <c r="R2291" s="19"/>
      <c r="S2291" s="19" t="n">
        <v>0.0704300468147246</v>
      </c>
      <c r="T2291" s="19" t="n">
        <v>0</v>
      </c>
      <c r="U2291" s="19" t="n">
        <v>0.120627664087208</v>
      </c>
      <c r="V2291" s="19" t="n">
        <v>0.198812343954896</v>
      </c>
      <c r="W2291" s="19" t="n">
        <v>0</v>
      </c>
      <c r="X2291" s="19" t="n">
        <v>0</v>
      </c>
      <c r="Y2291" s="19" t="n">
        <v>0.204654883142264</v>
      </c>
      <c r="Z2291" s="19" t="n">
        <v>0</v>
      </c>
      <c r="AA2291" s="19" t="n">
        <v>0</v>
      </c>
      <c r="AB2291" s="19" t="n">
        <v>0.0575490406925749</v>
      </c>
      <c r="AC2291" s="19" t="n">
        <v>0.120242929464649</v>
      </c>
      <c r="AD2291" s="19" t="n">
        <v>0.183993309024602</v>
      </c>
      <c r="AE2291" s="19"/>
      <c r="AF2291" s="19" t="n">
        <v>0.116370640224229</v>
      </c>
      <c r="AG2291" s="19" t="n">
        <v>0.0601651329245799</v>
      </c>
      <c r="AH2291" s="19" t="n">
        <v>0.0613647116180885</v>
      </c>
      <c r="AI2291" s="19"/>
      <c r="AJ2291" s="19" t="n">
        <v>0.101164802567999</v>
      </c>
      <c r="AK2291" s="19" t="n">
        <v>0.0728607215047375</v>
      </c>
      <c r="AL2291" s="19" t="n">
        <v>0</v>
      </c>
      <c r="AM2291" s="19" t="n">
        <v>0.514428609656389</v>
      </c>
      <c r="AN2291" s="19" t="n">
        <v>0.0661938254338224</v>
      </c>
      <c r="AO2291" s="19"/>
      <c r="AP2291" s="19" t="n">
        <v>0.169744149337158</v>
      </c>
      <c r="AQ2291" s="19" t="n">
        <v>0.0625802305031273</v>
      </c>
      <c r="AR2291" s="19" t="n">
        <v>0</v>
      </c>
      <c r="AS2291" s="19" t="n">
        <v>0.100034626253781</v>
      </c>
      <c r="AT2291" s="19" t="n">
        <v>0</v>
      </c>
      <c r="AU2291" s="19"/>
      <c r="AV2291" s="19" t="n">
        <v>0.0779417351525655</v>
      </c>
      <c r="AW2291" s="19" t="n">
        <v>0.0900538414379746</v>
      </c>
      <c r="AX2291" s="19" t="n">
        <v>0</v>
      </c>
      <c r="AY2291" s="19" t="n">
        <v>0.145788025998999</v>
      </c>
      <c r="AZ2291" s="19" t="n">
        <v>0</v>
      </c>
      <c r="BA2291" s="19" t="n">
        <v>0.144077007935629</v>
      </c>
      <c r="BB2291" s="19"/>
      <c r="BC2291" s="19" t="n">
        <v>0.0707368453075302</v>
      </c>
      <c r="BD2291" s="19" t="n">
        <v>0.107014366135248</v>
      </c>
      <c r="BE2291" s="19" t="n">
        <v>0.0658657415002426</v>
      </c>
      <c r="BF2291" s="19" t="n">
        <v>0.0708504889162951</v>
      </c>
      <c r="BG2291" s="19" t="n">
        <v>0</v>
      </c>
    </row>
    <row r="2292">
      <c r="B2292" t="s">
        <v>692</v>
      </c>
      <c r="C2292" s="19" t="n">
        <v>0.183670596848776</v>
      </c>
      <c r="D2292" s="19" t="n">
        <v>0.172685413206845</v>
      </c>
      <c r="E2292" s="19" t="n">
        <v>0.194071916210634</v>
      </c>
      <c r="F2292" s="19"/>
      <c r="G2292" s="19" t="n">
        <v>0.240940416936278</v>
      </c>
      <c r="H2292" s="19" t="n">
        <v>0.12257497648595</v>
      </c>
      <c r="I2292" s="19" t="n">
        <v>0.129241428161178</v>
      </c>
      <c r="J2292" s="19" t="n">
        <v>0.105140810825377</v>
      </c>
      <c r="K2292" s="19" t="n">
        <v>0.0997215568657515</v>
      </c>
      <c r="L2292" s="19" t="n">
        <v>0.302841496869575</v>
      </c>
      <c r="M2292" s="19"/>
      <c r="N2292" s="19" t="n">
        <v>0.126103360788127</v>
      </c>
      <c r="O2292" s="19" t="n">
        <v>0.073599361022215</v>
      </c>
      <c r="P2292" s="19" t="n">
        <v>0.0686085930335625</v>
      </c>
      <c r="Q2292" s="19" t="n">
        <v>0.407431213860192</v>
      </c>
      <c r="R2292" s="19"/>
      <c r="S2292" s="19" t="n">
        <v>0</v>
      </c>
      <c r="T2292" s="19" t="n">
        <v>0.443461492066968</v>
      </c>
      <c r="U2292" s="19" t="n">
        <v>0.108930779224923</v>
      </c>
      <c r="V2292" s="19" t="n">
        <v>0</v>
      </c>
      <c r="W2292" s="19" t="n">
        <v>0.245680288590973</v>
      </c>
      <c r="X2292" s="19" t="n">
        <v>0</v>
      </c>
      <c r="Y2292" s="19" t="n">
        <v>0.375537292086374</v>
      </c>
      <c r="Z2292" s="19" t="n">
        <v>0.165628649696058</v>
      </c>
      <c r="AA2292" s="19" t="n">
        <v>0.226645768675535</v>
      </c>
      <c r="AB2292" s="19" t="n">
        <v>0.176594950518789</v>
      </c>
      <c r="AC2292" s="19" t="n">
        <v>0.130369146296722</v>
      </c>
      <c r="AD2292" s="19" t="n">
        <v>0.16244589817697</v>
      </c>
      <c r="AE2292" s="19"/>
      <c r="AF2292" s="19" t="n">
        <v>0.253469280124384</v>
      </c>
      <c r="AG2292" s="19" t="n">
        <v>0.189861348147801</v>
      </c>
      <c r="AH2292" s="19" t="n">
        <v>0</v>
      </c>
      <c r="AI2292" s="19"/>
      <c r="AJ2292" s="19" t="n">
        <v>0.207761800504321</v>
      </c>
      <c r="AK2292" s="19" t="n">
        <v>0.123283311224046</v>
      </c>
      <c r="AL2292" s="19" t="n">
        <v>0.490761554151201</v>
      </c>
      <c r="AM2292" s="19" t="n">
        <v>0</v>
      </c>
      <c r="AN2292" s="19" t="n">
        <v>0.114721670969077</v>
      </c>
      <c r="AO2292" s="19"/>
      <c r="AP2292" s="19" t="n">
        <v>0.117356375074883</v>
      </c>
      <c r="AQ2292" s="19" t="n">
        <v>0.102736397559826</v>
      </c>
      <c r="AR2292" s="19" t="n">
        <v>0.173684002884954</v>
      </c>
      <c r="AS2292" s="19" t="n">
        <v>0.411899466792241</v>
      </c>
      <c r="AT2292" s="19" t="n">
        <v>0</v>
      </c>
      <c r="AU2292" s="19"/>
      <c r="AV2292" s="19" t="n">
        <v>0.113744075158231</v>
      </c>
      <c r="AW2292" s="19" t="n">
        <v>0.128938722091352</v>
      </c>
      <c r="AX2292" s="19" t="n">
        <v>0.114165427856693</v>
      </c>
      <c r="AY2292" s="19" t="n">
        <v>0.4284908251647</v>
      </c>
      <c r="AZ2292" s="19" t="n">
        <v>0</v>
      </c>
      <c r="BA2292" s="19" t="n">
        <v>0.13881809646903</v>
      </c>
      <c r="BB2292" s="19"/>
      <c r="BC2292" s="19" t="n">
        <v>0.192168693425724</v>
      </c>
      <c r="BD2292" s="19" t="n">
        <v>0.15264052357708</v>
      </c>
      <c r="BE2292" s="19" t="n">
        <v>0.206060992952779</v>
      </c>
      <c r="BF2292" s="19" t="n">
        <v>0.0463770069774172</v>
      </c>
      <c r="BG2292" s="19" t="n">
        <v>1</v>
      </c>
    </row>
    <row r="2293">
      <c r="B2293" t="s">
        <v>598</v>
      </c>
      <c r="C2293" s="19" t="n">
        <v>0.101303871386295</v>
      </c>
      <c r="D2293" s="19" t="n">
        <v>0.0886269380531639</v>
      </c>
      <c r="E2293" s="19" t="n">
        <v>0.113307023670756</v>
      </c>
      <c r="F2293" s="19"/>
      <c r="G2293" s="19" t="n">
        <v>0</v>
      </c>
      <c r="H2293" s="19" t="n">
        <v>0.239945420553047</v>
      </c>
      <c r="I2293" s="19" t="n">
        <v>0.0762248586058158</v>
      </c>
      <c r="J2293" s="19" t="n">
        <v>0.207172378814704</v>
      </c>
      <c r="K2293" s="19" t="n">
        <v>0</v>
      </c>
      <c r="L2293" s="19" t="n">
        <v>0.076615769041774</v>
      </c>
      <c r="M2293" s="19"/>
      <c r="N2293" s="19" t="n">
        <v>0.184722293407544</v>
      </c>
      <c r="O2293" s="19" t="n">
        <v>0.100541412887948</v>
      </c>
      <c r="P2293" s="19" t="n">
        <v>0.0459092485381872</v>
      </c>
      <c r="Q2293" s="19" t="n">
        <v>0.0770923202070892</v>
      </c>
      <c r="R2293" s="19"/>
      <c r="S2293" s="19" t="n">
        <v>0.248878403509597</v>
      </c>
      <c r="T2293" s="19" t="n">
        <v>0</v>
      </c>
      <c r="U2293" s="19" t="n">
        <v>0</v>
      </c>
      <c r="V2293" s="19" t="n">
        <v>0.298223516286906</v>
      </c>
      <c r="W2293" s="19" t="n">
        <v>0.131988470467907</v>
      </c>
      <c r="X2293" s="19" t="n">
        <v>0</v>
      </c>
      <c r="Y2293" s="19" t="n">
        <v>0.071348310915384</v>
      </c>
      <c r="Z2293" s="19" t="n">
        <v>0.283824454541259</v>
      </c>
      <c r="AA2293" s="19" t="n">
        <v>0</v>
      </c>
      <c r="AB2293" s="19" t="n">
        <v>0</v>
      </c>
      <c r="AC2293" s="19" t="n">
        <v>0.233798060697216</v>
      </c>
      <c r="AD2293" s="19" t="n">
        <v>0</v>
      </c>
      <c r="AE2293" s="19"/>
      <c r="AF2293" s="19" t="n">
        <v>0.10447646099627</v>
      </c>
      <c r="AG2293" s="19" t="n">
        <v>0.0658157089291848</v>
      </c>
      <c r="AH2293" s="19" t="n">
        <v>0.119965184823798</v>
      </c>
      <c r="AI2293" s="19"/>
      <c r="AJ2293" s="19" t="n">
        <v>0.0692552131188604</v>
      </c>
      <c r="AK2293" s="19" t="n">
        <v>0.159406857728526</v>
      </c>
      <c r="AL2293" s="19" t="n">
        <v>0.227922333434659</v>
      </c>
      <c r="AM2293" s="19" t="n">
        <v>0</v>
      </c>
      <c r="AN2293" s="19" t="n">
        <v>0.0671681197995408</v>
      </c>
      <c r="AO2293" s="19"/>
      <c r="AP2293" s="19" t="n">
        <v>0</v>
      </c>
      <c r="AQ2293" s="19" t="n">
        <v>0.162784596149308</v>
      </c>
      <c r="AR2293" s="19" t="n">
        <v>0.173684002884954</v>
      </c>
      <c r="AS2293" s="19" t="n">
        <v>0.0828003846311206</v>
      </c>
      <c r="AT2293" s="19" t="n">
        <v>0</v>
      </c>
      <c r="AU2293" s="19"/>
      <c r="AV2293" s="19" t="n">
        <v>0.111662254918801</v>
      </c>
      <c r="AW2293" s="19" t="n">
        <v>0.0514744751865886</v>
      </c>
      <c r="AX2293" s="19" t="n">
        <v>0.302187033430247</v>
      </c>
      <c r="AY2293" s="19" t="n">
        <v>0.0797295952211909</v>
      </c>
      <c r="AZ2293" s="19" t="n">
        <v>0</v>
      </c>
      <c r="BA2293" s="19" t="n">
        <v>0.10499136890767</v>
      </c>
      <c r="BB2293" s="19"/>
      <c r="BC2293" s="19" t="n">
        <v>0.0684636098798952</v>
      </c>
      <c r="BD2293" s="19" t="n">
        <v>0.0676910507683225</v>
      </c>
      <c r="BE2293" s="19" t="n">
        <v>0.0414544435151018</v>
      </c>
      <c r="BF2293" s="19" t="n">
        <v>0.28909856576929</v>
      </c>
      <c r="BG2293" s="19" t="n">
        <v>0</v>
      </c>
    </row>
    <row r="2294">
      <c r="B2294" t="s">
        <v>726</v>
      </c>
      <c r="C2294" s="19" t="n">
        <v>0.379331061019402</v>
      </c>
      <c r="D2294" s="19" t="n">
        <v>0.364116648562216</v>
      </c>
      <c r="E2294" s="19" t="n">
        <v>0.393736825003735</v>
      </c>
      <c r="F2294" s="19"/>
      <c r="G2294" s="19" t="n">
        <v>0.393250577305139</v>
      </c>
      <c r="H2294" s="19" t="n">
        <v>0.452961503163379</v>
      </c>
      <c r="I2294" s="19" t="n">
        <v>0.363850733243765</v>
      </c>
      <c r="J2294" s="19" t="n">
        <v>0.487827277172873</v>
      </c>
      <c r="K2294" s="19" t="n">
        <v>0.510947524015535</v>
      </c>
      <c r="L2294" s="19" t="n">
        <v>0.221550569002206</v>
      </c>
      <c r="M2294" s="19"/>
      <c r="N2294" s="19" t="n">
        <v>0.373264599981636</v>
      </c>
      <c r="O2294" s="19" t="n">
        <v>0.421337615454538</v>
      </c>
      <c r="P2294" s="19" t="n">
        <v>0.523813609379281</v>
      </c>
      <c r="Q2294" s="19" t="n">
        <v>0.243229046975392</v>
      </c>
      <c r="R2294" s="19"/>
      <c r="S2294" s="19" t="n">
        <v>0.615634913035741</v>
      </c>
      <c r="T2294" s="19" t="n">
        <v>0.38977103904432</v>
      </c>
      <c r="U2294" s="19" t="n">
        <v>0.657762330930225</v>
      </c>
      <c r="V2294" s="19" t="n">
        <v>0.220370462775001</v>
      </c>
      <c r="W2294" s="19" t="n">
        <v>0.487070256267764</v>
      </c>
      <c r="X2294" s="19" t="n">
        <v>0.637012105213763</v>
      </c>
      <c r="Y2294" s="19" t="n">
        <v>0.0595422806424128</v>
      </c>
      <c r="Z2294" s="19" t="n">
        <v>0.169575575914941</v>
      </c>
      <c r="AA2294" s="19" t="n">
        <v>0.228017405954305</v>
      </c>
      <c r="AB2294" s="19" t="n">
        <v>0.478507648861705</v>
      </c>
      <c r="AC2294" s="19" t="n">
        <v>0.278551349965526</v>
      </c>
      <c r="AD2294" s="19" t="n">
        <v>0.486100550464331</v>
      </c>
      <c r="AE2294" s="19"/>
      <c r="AF2294" s="19" t="n">
        <v>0.299587282700739</v>
      </c>
      <c r="AG2294" s="19" t="n">
        <v>0.390324565619584</v>
      </c>
      <c r="AH2294" s="19" t="n">
        <v>0.463312360479089</v>
      </c>
      <c r="AI2294" s="19"/>
      <c r="AJ2294" s="19" t="n">
        <v>0.238286529837713</v>
      </c>
      <c r="AK2294" s="19" t="n">
        <v>0.417021424583505</v>
      </c>
      <c r="AL2294" s="19" t="n">
        <v>0.281316112414141</v>
      </c>
      <c r="AM2294" s="19" t="n">
        <v>0</v>
      </c>
      <c r="AN2294" s="19" t="n">
        <v>0.554970899604073</v>
      </c>
      <c r="AO2294" s="19"/>
      <c r="AP2294" s="19" t="n">
        <v>0.259004651859472</v>
      </c>
      <c r="AQ2294" s="19" t="n">
        <v>0.390137632351738</v>
      </c>
      <c r="AR2294" s="19" t="n">
        <v>0.652631994230092</v>
      </c>
      <c r="AS2294" s="19" t="n">
        <v>0.232727562485483</v>
      </c>
      <c r="AT2294" s="19" t="n">
        <v>1</v>
      </c>
      <c r="AU2294" s="19"/>
      <c r="AV2294" s="19" t="n">
        <v>0.434081269484798</v>
      </c>
      <c r="AW2294" s="19" t="n">
        <v>0.230841531030832</v>
      </c>
      <c r="AX2294" s="19" t="n">
        <v>0.58364753871306</v>
      </c>
      <c r="AY2294" s="19" t="n">
        <v>0.222381848407119</v>
      </c>
      <c r="AZ2294" s="19" t="n">
        <v>0.745625600345076</v>
      </c>
      <c r="BA2294" s="19" t="n">
        <v>0.351225425863041</v>
      </c>
      <c r="BB2294" s="19"/>
      <c r="BC2294" s="19" t="n">
        <v>0.416398281942194</v>
      </c>
      <c r="BD2294" s="19" t="n">
        <v>0.352756803226046</v>
      </c>
      <c r="BE2294" s="19" t="n">
        <v>0.427682199057557</v>
      </c>
      <c r="BF2294" s="19" t="n">
        <v>0.36622057493691</v>
      </c>
      <c r="BG2294" s="19" t="n">
        <v>0</v>
      </c>
    </row>
    <row r="2295">
      <c r="B2295" t="s">
        <v>100</v>
      </c>
      <c r="C2295" s="19" t="n">
        <v>0.084330530637404</v>
      </c>
      <c r="D2295" s="19" t="n">
        <v>0.0649783711975158</v>
      </c>
      <c r="E2295" s="19" t="n">
        <v>0.102654119685795</v>
      </c>
      <c r="F2295" s="19"/>
      <c r="G2295" s="19" t="n">
        <v>0</v>
      </c>
      <c r="H2295" s="19" t="n">
        <v>0.0553267486895471</v>
      </c>
      <c r="I2295" s="19" t="n">
        <v>0.0685483473085466</v>
      </c>
      <c r="J2295" s="19" t="n">
        <v>0.0506036936011865</v>
      </c>
      <c r="K2295" s="19" t="n">
        <v>0.153122176184906</v>
      </c>
      <c r="L2295" s="19" t="n">
        <v>0.106661480116568</v>
      </c>
      <c r="M2295" s="19"/>
      <c r="N2295" s="19" t="n">
        <v>0.0501406740574238</v>
      </c>
      <c r="O2295" s="19" t="n">
        <v>0.100974578167212</v>
      </c>
      <c r="P2295" s="19" t="n">
        <v>0.107510563620939</v>
      </c>
      <c r="Q2295" s="19" t="n">
        <v>0.0796510609201935</v>
      </c>
      <c r="R2295" s="19"/>
      <c r="S2295" s="19" t="n">
        <v>0</v>
      </c>
      <c r="T2295" s="19" t="n">
        <v>0.166767468888712</v>
      </c>
      <c r="U2295" s="19" t="n">
        <v>0</v>
      </c>
      <c r="V2295" s="19" t="n">
        <v>0</v>
      </c>
      <c r="W2295" s="19" t="n">
        <v>0</v>
      </c>
      <c r="X2295" s="19" t="n">
        <v>0.362987894786237</v>
      </c>
      <c r="Y2295" s="19" t="n">
        <v>0</v>
      </c>
      <c r="Z2295" s="19" t="n">
        <v>0.169575575914941</v>
      </c>
      <c r="AA2295" s="19" t="n">
        <v>0.244751814704369</v>
      </c>
      <c r="AB2295" s="19" t="n">
        <v>0.11837412937882</v>
      </c>
      <c r="AC2295" s="19" t="n">
        <v>0.129209421122258</v>
      </c>
      <c r="AD2295" s="19" t="n">
        <v>0</v>
      </c>
      <c r="AE2295" s="19"/>
      <c r="AF2295" s="19" t="n">
        <v>0.0759027035669086</v>
      </c>
      <c r="AG2295" s="19" t="n">
        <v>0.102486767012776</v>
      </c>
      <c r="AH2295" s="19" t="n">
        <v>0.110851238647726</v>
      </c>
      <c r="AI2295" s="19"/>
      <c r="AJ2295" s="19" t="n">
        <v>0.150920732025279</v>
      </c>
      <c r="AK2295" s="19" t="n">
        <v>0.09531276394014</v>
      </c>
      <c r="AL2295" s="19" t="n">
        <v>0</v>
      </c>
      <c r="AM2295" s="19" t="n">
        <v>0</v>
      </c>
      <c r="AN2295" s="19" t="n">
        <v>0</v>
      </c>
      <c r="AO2295" s="19"/>
      <c r="AP2295" s="19" t="n">
        <v>0.254568517395996</v>
      </c>
      <c r="AQ2295" s="19" t="n">
        <v>0.0818643380696729</v>
      </c>
      <c r="AR2295" s="19" t="n">
        <v>0</v>
      </c>
      <c r="AS2295" s="19" t="n">
        <v>0</v>
      </c>
      <c r="AT2295" s="19" t="n">
        <v>0</v>
      </c>
      <c r="AU2295" s="19"/>
      <c r="AV2295" s="19" t="n">
        <v>0.075847372746273</v>
      </c>
      <c r="AW2295" s="19" t="n">
        <v>0.279692852619089</v>
      </c>
      <c r="AX2295" s="19" t="n">
        <v>0</v>
      </c>
      <c r="AY2295" s="19" t="n">
        <v>0</v>
      </c>
      <c r="AZ2295" s="19" t="n">
        <v>0</v>
      </c>
      <c r="BA2295" s="19" t="n">
        <v>0.123284745089673</v>
      </c>
      <c r="BB2295" s="19"/>
      <c r="BC2295" s="19" t="n">
        <v>0.152688478644768</v>
      </c>
      <c r="BD2295" s="19" t="n">
        <v>0.0967959518892846</v>
      </c>
      <c r="BE2295" s="19" t="n">
        <v>0.0481512959289543</v>
      </c>
      <c r="BF2295" s="19" t="n">
        <v>0</v>
      </c>
      <c r="BG2295" s="19" t="n">
        <v>0</v>
      </c>
    </row>
    <row r="2296">
      <c r="C2296" s="19"/>
      <c r="D2296" s="19"/>
      <c r="E2296" s="19"/>
      <c r="F2296" s="19"/>
      <c r="G2296" s="19"/>
      <c r="H2296" s="19"/>
      <c r="I2296" s="19"/>
      <c r="J2296" s="19"/>
      <c r="K2296" s="19"/>
      <c r="L2296" s="19"/>
      <c r="M2296" s="19"/>
      <c r="N2296" s="19"/>
      <c r="O2296" s="19"/>
      <c r="P2296" s="19"/>
      <c r="Q2296" s="19"/>
      <c r="R2296" s="19"/>
      <c r="S2296" s="19"/>
      <c r="T2296" s="19"/>
      <c r="U2296" s="19"/>
      <c r="V2296" s="19"/>
      <c r="W2296" s="19"/>
      <c r="X2296" s="19"/>
      <c r="Y2296" s="19"/>
      <c r="Z2296" s="19"/>
      <c r="AA2296" s="19"/>
      <c r="AB2296" s="19"/>
      <c r="AC2296" s="19"/>
      <c r="AD2296" s="19"/>
      <c r="AE2296" s="19"/>
      <c r="AF2296" s="19"/>
      <c r="AG2296" s="19"/>
      <c r="AH2296" s="19"/>
      <c r="AI2296" s="19"/>
      <c r="AJ2296" s="19"/>
      <c r="AK2296" s="19"/>
      <c r="AL2296" s="19"/>
      <c r="AM2296" s="19"/>
      <c r="AN2296" s="19"/>
      <c r="AO2296" s="19"/>
      <c r="AP2296" s="19"/>
      <c r="AQ2296" s="19"/>
      <c r="AR2296" s="19"/>
      <c r="AS2296" s="19"/>
      <c r="AT2296" s="19"/>
      <c r="AU2296" s="19"/>
      <c r="AV2296" s="19"/>
      <c r="AW2296" s="19"/>
      <c r="AX2296" s="19"/>
      <c r="AY2296" s="19"/>
      <c r="AZ2296" s="19"/>
      <c r="BA2296" s="19"/>
      <c r="BB2296" s="19"/>
      <c r="BC2296" s="19"/>
      <c r="BD2296" s="19"/>
      <c r="BE2296" s="19"/>
      <c r="BF2296" s="19"/>
      <c r="BG2296" s="19"/>
    </row>
    <row r="2297">
      <c r="B2297" s="7" t="s">
        <v>735</v>
      </c>
      <c r="C2297" s="19"/>
      <c r="D2297" s="19"/>
      <c r="E2297" s="19"/>
      <c r="F2297" s="19"/>
      <c r="G2297" s="19"/>
      <c r="H2297" s="19"/>
      <c r="I2297" s="19"/>
      <c r="J2297" s="19"/>
      <c r="K2297" s="19"/>
      <c r="L2297" s="19"/>
      <c r="M2297" s="19"/>
      <c r="N2297" s="19"/>
      <c r="O2297" s="19"/>
      <c r="P2297" s="19"/>
      <c r="Q2297" s="19"/>
      <c r="R2297" s="19"/>
      <c r="S2297" s="19"/>
      <c r="T2297" s="19"/>
      <c r="U2297" s="19"/>
      <c r="V2297" s="19"/>
      <c r="W2297" s="19"/>
      <c r="X2297" s="19"/>
      <c r="Y2297" s="19"/>
      <c r="Z2297" s="19"/>
      <c r="AA2297" s="19"/>
      <c r="AB2297" s="19"/>
      <c r="AC2297" s="19"/>
      <c r="AD2297" s="19"/>
      <c r="AE2297" s="19"/>
      <c r="AF2297" s="19"/>
      <c r="AG2297" s="19"/>
      <c r="AH2297" s="19"/>
      <c r="AI2297" s="19"/>
      <c r="AJ2297" s="19"/>
      <c r="AK2297" s="19"/>
      <c r="AL2297" s="19"/>
      <c r="AM2297" s="19"/>
      <c r="AN2297" s="19"/>
      <c r="AO2297" s="19"/>
      <c r="AP2297" s="19"/>
      <c r="AQ2297" s="19"/>
      <c r="AR2297" s="19"/>
      <c r="AS2297" s="19"/>
      <c r="AT2297" s="19"/>
      <c r="AU2297" s="19"/>
      <c r="AV2297" s="19"/>
      <c r="AW2297" s="19"/>
      <c r="AX2297" s="19"/>
      <c r="AY2297" s="19"/>
      <c r="AZ2297" s="19"/>
      <c r="BA2297" s="19"/>
      <c r="BB2297" s="19"/>
      <c r="BC2297" s="19"/>
      <c r="BD2297" s="19"/>
      <c r="BE2297" s="19"/>
      <c r="BF2297" s="19"/>
      <c r="BG2297" s="19"/>
    </row>
    <row r="2298">
      <c r="B2298" s="26" t="s">
        <v>736</v>
      </c>
      <c r="C2298" s="19"/>
      <c r="D2298" s="19"/>
      <c r="E2298" s="19"/>
      <c r="F2298" s="19"/>
      <c r="G2298" s="19"/>
      <c r="H2298" s="19"/>
      <c r="I2298" s="19"/>
      <c r="J2298" s="19"/>
      <c r="K2298" s="19"/>
      <c r="L2298" s="19"/>
      <c r="M2298" s="19"/>
      <c r="N2298" s="19"/>
      <c r="O2298" s="19"/>
      <c r="P2298" s="19"/>
      <c r="Q2298" s="19"/>
      <c r="R2298" s="19"/>
      <c r="S2298" s="19"/>
      <c r="T2298" s="19"/>
      <c r="U2298" s="19"/>
      <c r="V2298" s="19"/>
      <c r="W2298" s="19"/>
      <c r="X2298" s="19"/>
      <c r="Y2298" s="19"/>
      <c r="Z2298" s="19"/>
      <c r="AA2298" s="19"/>
      <c r="AB2298" s="19"/>
      <c r="AC2298" s="19"/>
      <c r="AD2298" s="19"/>
      <c r="AE2298" s="19"/>
      <c r="AF2298" s="19"/>
      <c r="AG2298" s="19"/>
      <c r="AH2298" s="19"/>
      <c r="AI2298" s="19"/>
      <c r="AJ2298" s="19"/>
      <c r="AK2298" s="19"/>
      <c r="AL2298" s="19"/>
      <c r="AM2298" s="19"/>
      <c r="AN2298" s="19"/>
      <c r="AO2298" s="19"/>
      <c r="AP2298" s="19"/>
      <c r="AQ2298" s="19"/>
      <c r="AR2298" s="19"/>
      <c r="AS2298" s="19"/>
      <c r="AT2298" s="19"/>
      <c r="AU2298" s="19"/>
      <c r="AV2298" s="19"/>
      <c r="AW2298" s="19"/>
      <c r="AX2298" s="19"/>
      <c r="AY2298" s="19"/>
      <c r="AZ2298" s="19"/>
      <c r="BA2298" s="19"/>
      <c r="BB2298" s="19"/>
      <c r="BC2298" s="19"/>
      <c r="BD2298" s="19"/>
      <c r="BE2298" s="19"/>
      <c r="BF2298" s="19"/>
      <c r="BG2298" s="19"/>
    </row>
    <row r="2299">
      <c r="B2299" t="s">
        <v>721</v>
      </c>
      <c r="C2299" s="19" t="n">
        <v>0.134897041212161</v>
      </c>
      <c r="D2299" s="19" t="n">
        <v>0.187175934017644</v>
      </c>
      <c r="E2299" s="19" t="n">
        <v>0.0844002776116985</v>
      </c>
      <c r="F2299" s="19"/>
      <c r="G2299" s="19" t="n">
        <v>0.0962982652486408</v>
      </c>
      <c r="H2299" s="19" t="n">
        <v>0.120440892519732</v>
      </c>
      <c r="I2299" s="19" t="n">
        <v>0.128954286617621</v>
      </c>
      <c r="J2299" s="19" t="n">
        <v>0.0519239333914823</v>
      </c>
      <c r="K2299" s="19" t="n">
        <v>0.11833552404843</v>
      </c>
      <c r="L2299" s="19" t="n">
        <v>0.270803335834535</v>
      </c>
      <c r="M2299" s="19"/>
      <c r="N2299" s="19" t="n">
        <v>0.200711474909503</v>
      </c>
      <c r="O2299" s="19" t="n">
        <v>0.0995667574782671</v>
      </c>
      <c r="P2299" s="19" t="n">
        <v>0.0681757308258136</v>
      </c>
      <c r="Q2299" s="19" t="n">
        <v>0.143958030426968</v>
      </c>
      <c r="R2299" s="19"/>
      <c r="S2299" s="19" t="n">
        <v>0.0928538729499579</v>
      </c>
      <c r="T2299" s="19" t="n">
        <v>0.176150522592565</v>
      </c>
      <c r="U2299" s="19" t="n">
        <v>0</v>
      </c>
      <c r="V2299" s="19" t="n">
        <v>0.167430639143512</v>
      </c>
      <c r="W2299" s="19" t="n">
        <v>0.12018228491473</v>
      </c>
      <c r="X2299" s="19" t="n">
        <v>0.0922220360220408</v>
      </c>
      <c r="Y2299" s="19" t="n">
        <v>0.0811467904911321</v>
      </c>
      <c r="Z2299" s="19" t="n">
        <v>0.368526043411184</v>
      </c>
      <c r="AA2299" s="19" t="n">
        <v>0.179513013129671</v>
      </c>
      <c r="AB2299" s="19" t="n">
        <v>0.227472047841202</v>
      </c>
      <c r="AC2299" s="19" t="n">
        <v>0.195777595842886</v>
      </c>
      <c r="AD2299" s="19" t="n">
        <v>0</v>
      </c>
      <c r="AE2299" s="19"/>
      <c r="AF2299" s="19" t="n">
        <v>0.10045194021373</v>
      </c>
      <c r="AG2299" s="19" t="n">
        <v>0.166684104126526</v>
      </c>
      <c r="AH2299" s="19" t="n">
        <v>0.147038251835234</v>
      </c>
      <c r="AI2299" s="19"/>
      <c r="AJ2299" s="19" t="n">
        <v>0.121463929695584</v>
      </c>
      <c r="AK2299" s="19" t="n">
        <v>0.110625026967585</v>
      </c>
      <c r="AL2299" s="19" t="n">
        <v>0.389864498930055</v>
      </c>
      <c r="AM2299" s="19" t="n">
        <v>0.501384485400135</v>
      </c>
      <c r="AN2299" s="19" t="n">
        <v>0.148380525842272</v>
      </c>
      <c r="AO2299" s="19"/>
      <c r="AP2299" s="19" t="n">
        <v>0.193896149162617</v>
      </c>
      <c r="AQ2299" s="19" t="n">
        <v>0.0914289511554426</v>
      </c>
      <c r="AR2299" s="19" t="n">
        <v>0.350771838543104</v>
      </c>
      <c r="AS2299" s="19" t="n">
        <v>0.0702589052177555</v>
      </c>
      <c r="AT2299" s="19" t="n">
        <v>0.127245044600825</v>
      </c>
      <c r="AU2299" s="19"/>
      <c r="AV2299" s="19" t="n">
        <v>0.121387109015729</v>
      </c>
      <c r="AW2299" s="19" t="n">
        <v>0.20278251971889</v>
      </c>
      <c r="AX2299" s="19" t="n">
        <v>0.233879496038277</v>
      </c>
      <c r="AY2299" s="19" t="n">
        <v>0.124920796091468</v>
      </c>
      <c r="AZ2299" s="19" t="n">
        <v>0.1120938205331</v>
      </c>
      <c r="BA2299" s="19" t="n">
        <v>0</v>
      </c>
      <c r="BB2299" s="19"/>
      <c r="BC2299" s="19" t="n">
        <v>0</v>
      </c>
      <c r="BD2299" s="19" t="n">
        <v>0.167969604203825</v>
      </c>
      <c r="BE2299" s="19" t="n">
        <v>0.175166393148149</v>
      </c>
      <c r="BF2299" s="19" t="n">
        <v>0.125574885893106</v>
      </c>
      <c r="BG2299" s="19" t="n">
        <v>0</v>
      </c>
    </row>
    <row r="2300">
      <c r="B2300" t="s">
        <v>689</v>
      </c>
      <c r="C2300" s="19" t="n">
        <v>0.173447974674358</v>
      </c>
      <c r="D2300" s="19" t="n">
        <v>0.146380419526367</v>
      </c>
      <c r="E2300" s="19" t="n">
        <v>0.19959282702684</v>
      </c>
      <c r="F2300" s="19"/>
      <c r="G2300" s="19" t="n">
        <v>0.0736906156291799</v>
      </c>
      <c r="H2300" s="19" t="n">
        <v>0.359185097164904</v>
      </c>
      <c r="I2300" s="19" t="n">
        <v>0</v>
      </c>
      <c r="J2300" s="19" t="n">
        <v>0.167083481809328</v>
      </c>
      <c r="K2300" s="19" t="n">
        <v>0.172567186041377</v>
      </c>
      <c r="L2300" s="19" t="n">
        <v>0.22307787019975</v>
      </c>
      <c r="M2300" s="19"/>
      <c r="N2300" s="19" t="n">
        <v>0.165305664072873</v>
      </c>
      <c r="O2300" s="19" t="n">
        <v>0.14143398269751</v>
      </c>
      <c r="P2300" s="19" t="n">
        <v>0.224932556985461</v>
      </c>
      <c r="Q2300" s="19" t="n">
        <v>0.185234412924543</v>
      </c>
      <c r="R2300" s="19"/>
      <c r="S2300" s="19" t="n">
        <v>0.412699311075731</v>
      </c>
      <c r="T2300" s="19" t="n">
        <v>0.301252890840363</v>
      </c>
      <c r="U2300" s="19" t="n">
        <v>0</v>
      </c>
      <c r="V2300" s="19" t="n">
        <v>0.0754941603866512</v>
      </c>
      <c r="W2300" s="19" t="n">
        <v>0.184324454315125</v>
      </c>
      <c r="X2300" s="19" t="n">
        <v>0.237696060616368</v>
      </c>
      <c r="Y2300" s="19" t="n">
        <v>0.0824281989723179</v>
      </c>
      <c r="Z2300" s="19" t="n">
        <v>0</v>
      </c>
      <c r="AA2300" s="19" t="n">
        <v>0.104920604240919</v>
      </c>
      <c r="AB2300" s="19" t="n">
        <v>0.198894947553966</v>
      </c>
      <c r="AC2300" s="19" t="n">
        <v>0</v>
      </c>
      <c r="AD2300" s="19" t="n">
        <v>0.226069910146745</v>
      </c>
      <c r="AE2300" s="19"/>
      <c r="AF2300" s="19" t="n">
        <v>0.189545280476704</v>
      </c>
      <c r="AG2300" s="19" t="n">
        <v>0.164731397661149</v>
      </c>
      <c r="AH2300" s="19" t="n">
        <v>0.116233084941801</v>
      </c>
      <c r="AI2300" s="19"/>
      <c r="AJ2300" s="19" t="n">
        <v>0.201298835989266</v>
      </c>
      <c r="AK2300" s="19" t="n">
        <v>0.137235364665188</v>
      </c>
      <c r="AL2300" s="19" t="n">
        <v>0.21767121243664</v>
      </c>
      <c r="AM2300" s="19" t="n">
        <v>0</v>
      </c>
      <c r="AN2300" s="19" t="n">
        <v>0.246089583595</v>
      </c>
      <c r="AO2300" s="19"/>
      <c r="AP2300" s="19" t="n">
        <v>0.229704124730145</v>
      </c>
      <c r="AQ2300" s="19" t="n">
        <v>0.146777440569647</v>
      </c>
      <c r="AR2300" s="19" t="n">
        <v>0.109463357282278</v>
      </c>
      <c r="AS2300" s="19" t="n">
        <v>0.174324824101259</v>
      </c>
      <c r="AT2300" s="19" t="n">
        <v>0.367088104094307</v>
      </c>
      <c r="AU2300" s="19"/>
      <c r="AV2300" s="19" t="n">
        <v>0.256844204686074</v>
      </c>
      <c r="AW2300" s="19" t="n">
        <v>0.145431572689941</v>
      </c>
      <c r="AX2300" s="19" t="n">
        <v>0.107854773870539</v>
      </c>
      <c r="AY2300" s="19" t="n">
        <v>0.149400467777601</v>
      </c>
      <c r="AZ2300" s="19" t="n">
        <v>0.209377997015795</v>
      </c>
      <c r="BA2300" s="19" t="n">
        <v>0.192107719301273</v>
      </c>
      <c r="BB2300" s="19"/>
      <c r="BC2300" s="19" t="n">
        <v>0.152121072923752</v>
      </c>
      <c r="BD2300" s="19" t="n">
        <v>0.247685567490621</v>
      </c>
      <c r="BE2300" s="19" t="n">
        <v>0.0963293343489255</v>
      </c>
      <c r="BF2300" s="19" t="n">
        <v>0.195018403817973</v>
      </c>
      <c r="BG2300" s="19" t="n">
        <v>0</v>
      </c>
    </row>
    <row r="2301">
      <c r="B2301" t="s">
        <v>690</v>
      </c>
      <c r="C2301" s="19" t="n">
        <v>0.192403183781761</v>
      </c>
      <c r="D2301" s="19" t="n">
        <v>0.187229664948344</v>
      </c>
      <c r="E2301" s="19" t="n">
        <v>0.197400343122638</v>
      </c>
      <c r="F2301" s="19"/>
      <c r="G2301" s="19" t="n">
        <v>0.069911472325786</v>
      </c>
      <c r="H2301" s="19" t="n">
        <v>0.296251302663014</v>
      </c>
      <c r="I2301" s="19" t="n">
        <v>0.271778001590366</v>
      </c>
      <c r="J2301" s="19" t="n">
        <v>0.16587944838545</v>
      </c>
      <c r="K2301" s="19" t="n">
        <v>0.26195751313216</v>
      </c>
      <c r="L2301" s="19" t="n">
        <v>0.106908861279222</v>
      </c>
      <c r="M2301" s="19"/>
      <c r="N2301" s="19" t="n">
        <v>0.170123949256323</v>
      </c>
      <c r="O2301" s="19" t="n">
        <v>0.235769411854189</v>
      </c>
      <c r="P2301" s="19" t="n">
        <v>0.170986856948954</v>
      </c>
      <c r="Q2301" s="19" t="n">
        <v>0.18126506673383</v>
      </c>
      <c r="R2301" s="19"/>
      <c r="S2301" s="19" t="n">
        <v>0.315379263981891</v>
      </c>
      <c r="T2301" s="19" t="n">
        <v>0.251166958906711</v>
      </c>
      <c r="U2301" s="19" t="n">
        <v>0.248993483645517</v>
      </c>
      <c r="V2301" s="19" t="n">
        <v>0.10009010293591</v>
      </c>
      <c r="W2301" s="19" t="n">
        <v>0.20752502575509</v>
      </c>
      <c r="X2301" s="19" t="n">
        <v>0.0470957461599481</v>
      </c>
      <c r="Y2301" s="19" t="n">
        <v>0.119707042406199</v>
      </c>
      <c r="Z2301" s="19" t="n">
        <v>0.416704173969802</v>
      </c>
      <c r="AA2301" s="19" t="n">
        <v>0.101560256139879</v>
      </c>
      <c r="AB2301" s="19" t="n">
        <v>0.273805904527631</v>
      </c>
      <c r="AC2301" s="19" t="n">
        <v>0.361434820571416</v>
      </c>
      <c r="AD2301" s="19" t="n">
        <v>0.271273933828126</v>
      </c>
      <c r="AE2301" s="19"/>
      <c r="AF2301" s="19" t="n">
        <v>0.075860177066102</v>
      </c>
      <c r="AG2301" s="19" t="n">
        <v>0.271143340625315</v>
      </c>
      <c r="AH2301" s="19" t="n">
        <v>0.265144652685987</v>
      </c>
      <c r="AI2301" s="19"/>
      <c r="AJ2301" s="19" t="n">
        <v>0.120174304924694</v>
      </c>
      <c r="AK2301" s="19" t="n">
        <v>0.243865335686318</v>
      </c>
      <c r="AL2301" s="19" t="n">
        <v>0</v>
      </c>
      <c r="AM2301" s="19" t="n">
        <v>0</v>
      </c>
      <c r="AN2301" s="19" t="n">
        <v>0.190510034307987</v>
      </c>
      <c r="AO2301" s="19"/>
      <c r="AP2301" s="19" t="n">
        <v>0</v>
      </c>
      <c r="AQ2301" s="19" t="n">
        <v>0.234847498169551</v>
      </c>
      <c r="AR2301" s="19" t="n">
        <v>0.0927570293538953</v>
      </c>
      <c r="AS2301" s="19" t="n">
        <v>0.299930411958616</v>
      </c>
      <c r="AT2301" s="19" t="n">
        <v>0</v>
      </c>
      <c r="AU2301" s="19"/>
      <c r="AV2301" s="19" t="n">
        <v>0.134227899448355</v>
      </c>
      <c r="AW2301" s="19" t="n">
        <v>0.0412625159953477</v>
      </c>
      <c r="AX2301" s="19" t="n">
        <v>0.322633363734526</v>
      </c>
      <c r="AY2301" s="19" t="n">
        <v>0.285203116172461</v>
      </c>
      <c r="AZ2301" s="19" t="n">
        <v>0.233071705481644</v>
      </c>
      <c r="BA2301" s="19" t="n">
        <v>0.116319937863227</v>
      </c>
      <c r="BB2301" s="19"/>
      <c r="BC2301" s="19" t="n">
        <v>0.155791925376196</v>
      </c>
      <c r="BD2301" s="19" t="n">
        <v>0.166675340854577</v>
      </c>
      <c r="BE2301" s="19" t="n">
        <v>0.262364681963034</v>
      </c>
      <c r="BF2301" s="19" t="n">
        <v>0.233642303846676</v>
      </c>
      <c r="BG2301" s="19" t="n">
        <v>0</v>
      </c>
    </row>
    <row r="2302">
      <c r="B2302" t="s">
        <v>691</v>
      </c>
      <c r="C2302" s="19" t="n">
        <v>0.196330836261206</v>
      </c>
      <c r="D2302" s="19" t="n">
        <v>0.179291278187749</v>
      </c>
      <c r="E2302" s="19" t="n">
        <v>0.212789534785928</v>
      </c>
      <c r="F2302" s="19"/>
      <c r="G2302" s="19" t="n">
        <v>0.12941682044246</v>
      </c>
      <c r="H2302" s="19" t="n">
        <v>0.22412270765235</v>
      </c>
      <c r="I2302" s="19" t="n">
        <v>0.276978861328621</v>
      </c>
      <c r="J2302" s="19" t="n">
        <v>0.0736408256440029</v>
      </c>
      <c r="K2302" s="19" t="n">
        <v>0.268147261183641</v>
      </c>
      <c r="L2302" s="19" t="n">
        <v>0.239984843133213</v>
      </c>
      <c r="M2302" s="19"/>
      <c r="N2302" s="19" t="n">
        <v>0.162676307017414</v>
      </c>
      <c r="O2302" s="19" t="n">
        <v>0.149084520889844</v>
      </c>
      <c r="P2302" s="19" t="n">
        <v>0.38493541558692</v>
      </c>
      <c r="Q2302" s="19" t="n">
        <v>0.179566409760915</v>
      </c>
      <c r="R2302" s="19"/>
      <c r="S2302" s="19" t="n">
        <v>0.0846005583758215</v>
      </c>
      <c r="T2302" s="19" t="n">
        <v>0</v>
      </c>
      <c r="U2302" s="19" t="n">
        <v>0.185623925046508</v>
      </c>
      <c r="V2302" s="19" t="n">
        <v>0.332298017322859</v>
      </c>
      <c r="W2302" s="19" t="n">
        <v>0.0909257477359047</v>
      </c>
      <c r="X2302" s="19" t="n">
        <v>0.175440157122941</v>
      </c>
      <c r="Y2302" s="19" t="n">
        <v>0.377387337666594</v>
      </c>
      <c r="Z2302" s="19" t="n">
        <v>0</v>
      </c>
      <c r="AA2302" s="19" t="n">
        <v>0.438795944369937</v>
      </c>
      <c r="AB2302" s="19" t="n">
        <v>0.202117844659446</v>
      </c>
      <c r="AC2302" s="19" t="n">
        <v>0.206376666472593</v>
      </c>
      <c r="AD2302" s="19" t="n">
        <v>0.239505110627787</v>
      </c>
      <c r="AE2302" s="19"/>
      <c r="AF2302" s="19" t="n">
        <v>0.26931272784922</v>
      </c>
      <c r="AG2302" s="19" t="n">
        <v>0.195728128736665</v>
      </c>
      <c r="AH2302" s="19" t="n">
        <v>0.124748481708726</v>
      </c>
      <c r="AI2302" s="19"/>
      <c r="AJ2302" s="19" t="n">
        <v>0.217125505933951</v>
      </c>
      <c r="AK2302" s="19" t="n">
        <v>0.244916368382686</v>
      </c>
      <c r="AL2302" s="19" t="n">
        <v>0.15538935045087</v>
      </c>
      <c r="AM2302" s="19" t="n">
        <v>0.498615514599865</v>
      </c>
      <c r="AN2302" s="19" t="n">
        <v>0.125887278194165</v>
      </c>
      <c r="AO2302" s="19"/>
      <c r="AP2302" s="19" t="n">
        <v>0.162512414701819</v>
      </c>
      <c r="AQ2302" s="19" t="n">
        <v>0.248905020326806</v>
      </c>
      <c r="AR2302" s="19" t="n">
        <v>0.184512480271261</v>
      </c>
      <c r="AS2302" s="19" t="n">
        <v>0.216231672466332</v>
      </c>
      <c r="AT2302" s="19" t="n">
        <v>0</v>
      </c>
      <c r="AU2302" s="19"/>
      <c r="AV2302" s="19" t="n">
        <v>0.219727860969058</v>
      </c>
      <c r="AW2302" s="19" t="n">
        <v>0.17632768785284</v>
      </c>
      <c r="AX2302" s="19" t="n">
        <v>0.0769944866257727</v>
      </c>
      <c r="AY2302" s="19" t="n">
        <v>0.200350178196795</v>
      </c>
      <c r="AZ2302" s="19" t="n">
        <v>0</v>
      </c>
      <c r="BA2302" s="19" t="n">
        <v>0.498187869557364</v>
      </c>
      <c r="BB2302" s="19"/>
      <c r="BC2302" s="19" t="n">
        <v>0.381392402081674</v>
      </c>
      <c r="BD2302" s="19" t="n">
        <v>0</v>
      </c>
      <c r="BE2302" s="19" t="n">
        <v>0.233361703212988</v>
      </c>
      <c r="BF2302" s="19" t="n">
        <v>0.16650962166203</v>
      </c>
      <c r="BG2302" s="19" t="n">
        <v>1</v>
      </c>
    </row>
    <row r="2303">
      <c r="B2303" t="s">
        <v>692</v>
      </c>
      <c r="C2303" s="19" t="n">
        <v>0.163682320855362</v>
      </c>
      <c r="D2303" s="19" t="n">
        <v>0.163019076313866</v>
      </c>
      <c r="E2303" s="19" t="n">
        <v>0.164322956129446</v>
      </c>
      <c r="F2303" s="19"/>
      <c r="G2303" s="19" t="n">
        <v>0.305570813448087</v>
      </c>
      <c r="H2303" s="19" t="n">
        <v>0</v>
      </c>
      <c r="I2303" s="19" t="n">
        <v>0.135836449771503</v>
      </c>
      <c r="J2303" s="19" t="n">
        <v>0.283682358965388</v>
      </c>
      <c r="K2303" s="19" t="n">
        <v>0.125657239610966</v>
      </c>
      <c r="L2303" s="19" t="n">
        <v>0.125293179189142</v>
      </c>
      <c r="M2303" s="19"/>
      <c r="N2303" s="19" t="n">
        <v>0.185001093996381</v>
      </c>
      <c r="O2303" s="19" t="n">
        <v>0.232814391054895</v>
      </c>
      <c r="P2303" s="19" t="n">
        <v>0.103214971604793</v>
      </c>
      <c r="Q2303" s="19" t="n">
        <v>0.111917894863917</v>
      </c>
      <c r="R2303" s="19"/>
      <c r="S2303" s="19" t="n">
        <v>0</v>
      </c>
      <c r="T2303" s="19" t="n">
        <v>0.134955784618714</v>
      </c>
      <c r="U2303" s="19" t="n">
        <v>0.45735381724761</v>
      </c>
      <c r="V2303" s="19" t="n">
        <v>0</v>
      </c>
      <c r="W2303" s="19" t="n">
        <v>0.30364378069993</v>
      </c>
      <c r="X2303" s="19" t="n">
        <v>0.311275203766334</v>
      </c>
      <c r="Y2303" s="19" t="n">
        <v>0.254660585274466</v>
      </c>
      <c r="Z2303" s="19" t="n">
        <v>0</v>
      </c>
      <c r="AA2303" s="19" t="n">
        <v>0</v>
      </c>
      <c r="AB2303" s="19" t="n">
        <v>0</v>
      </c>
      <c r="AC2303" s="19" t="n">
        <v>0.236410917113106</v>
      </c>
      <c r="AD2303" s="19" t="n">
        <v>0.263151045397342</v>
      </c>
      <c r="AE2303" s="19"/>
      <c r="AF2303" s="19" t="n">
        <v>0.23582192100312</v>
      </c>
      <c r="AG2303" s="19" t="n">
        <v>0.101282719033201</v>
      </c>
      <c r="AH2303" s="19" t="n">
        <v>0.11167570097833</v>
      </c>
      <c r="AI2303" s="19"/>
      <c r="AJ2303" s="19" t="n">
        <v>0.235326186619492</v>
      </c>
      <c r="AK2303" s="19" t="n">
        <v>0.0828378888051804</v>
      </c>
      <c r="AL2303" s="19" t="n">
        <v>0.237074938182435</v>
      </c>
      <c r="AM2303" s="19" t="n">
        <v>0</v>
      </c>
      <c r="AN2303" s="19" t="n">
        <v>0.0612176241335437</v>
      </c>
      <c r="AO2303" s="19"/>
      <c r="AP2303" s="19" t="n">
        <v>0.32257249051701</v>
      </c>
      <c r="AQ2303" s="19" t="n">
        <v>0.0935211785614328</v>
      </c>
      <c r="AR2303" s="19" t="n">
        <v>0.119221179366986</v>
      </c>
      <c r="AS2303" s="19" t="n">
        <v>0.162397487008378</v>
      </c>
      <c r="AT2303" s="19" t="n">
        <v>0.248990828994658</v>
      </c>
      <c r="AU2303" s="19"/>
      <c r="AV2303" s="19" t="n">
        <v>0.124164888187502</v>
      </c>
      <c r="AW2303" s="19" t="n">
        <v>0.29028200913627</v>
      </c>
      <c r="AX2303" s="19" t="n">
        <v>0.117469203032447</v>
      </c>
      <c r="AY2303" s="19" t="n">
        <v>0.135701198032071</v>
      </c>
      <c r="AZ2303" s="19" t="n">
        <v>0.21934318454028</v>
      </c>
      <c r="BA2303" s="19" t="n">
        <v>0.0943105568028116</v>
      </c>
      <c r="BB2303" s="19"/>
      <c r="BC2303" s="19" t="n">
        <v>0.152977209021384</v>
      </c>
      <c r="BD2303" s="19" t="n">
        <v>0.267340332668095</v>
      </c>
      <c r="BE2303" s="19" t="n">
        <v>0.0644558537309907</v>
      </c>
      <c r="BF2303" s="19" t="n">
        <v>0.222669722750065</v>
      </c>
      <c r="BG2303" s="19" t="n">
        <v>0</v>
      </c>
    </row>
    <row r="2304">
      <c r="B2304" t="s">
        <v>598</v>
      </c>
      <c r="C2304" s="19" t="n">
        <v>0.0342152999341517</v>
      </c>
      <c r="D2304" s="19" t="n">
        <v>0.0339558659052202</v>
      </c>
      <c r="E2304" s="19" t="n">
        <v>0.0344658901461062</v>
      </c>
      <c r="F2304" s="19"/>
      <c r="G2304" s="19" t="n">
        <v>0.0817594451012882</v>
      </c>
      <c r="H2304" s="19" t="n">
        <v>0</v>
      </c>
      <c r="I2304" s="19" t="n">
        <v>0</v>
      </c>
      <c r="J2304" s="19" t="n">
        <v>0.109052234813684</v>
      </c>
      <c r="K2304" s="19" t="n">
        <v>0</v>
      </c>
      <c r="L2304" s="19" t="n">
        <v>0</v>
      </c>
      <c r="M2304" s="19"/>
      <c r="N2304" s="19" t="n">
        <v>0.0296138323172289</v>
      </c>
      <c r="O2304" s="19" t="n">
        <v>0.0320751909901021</v>
      </c>
      <c r="P2304" s="19" t="n">
        <v>0</v>
      </c>
      <c r="Q2304" s="19" t="n">
        <v>0.0555830542934693</v>
      </c>
      <c r="R2304" s="19"/>
      <c r="S2304" s="19" t="n">
        <v>0</v>
      </c>
      <c r="T2304" s="19" t="n">
        <v>0.0674325802167824</v>
      </c>
      <c r="U2304" s="19" t="n">
        <v>0.108028774060365</v>
      </c>
      <c r="V2304" s="19" t="n">
        <v>0</v>
      </c>
      <c r="W2304" s="19" t="n">
        <v>0</v>
      </c>
      <c r="X2304" s="19" t="n">
        <v>0.0656232952877812</v>
      </c>
      <c r="Y2304" s="19" t="n">
        <v>0</v>
      </c>
      <c r="Z2304" s="19" t="n">
        <v>0</v>
      </c>
      <c r="AA2304" s="19" t="n">
        <v>0.0899844657639392</v>
      </c>
      <c r="AB2304" s="19" t="n">
        <v>0</v>
      </c>
      <c r="AC2304" s="19" t="n">
        <v>0</v>
      </c>
      <c r="AD2304" s="19" t="n">
        <v>0</v>
      </c>
      <c r="AE2304" s="19"/>
      <c r="AF2304" s="19" t="n">
        <v>0.0249400341730744</v>
      </c>
      <c r="AG2304" s="19" t="n">
        <v>0.0217753752876259</v>
      </c>
      <c r="AH2304" s="19" t="n">
        <v>0.11783154536232</v>
      </c>
      <c r="AI2304" s="19"/>
      <c r="AJ2304" s="19" t="n">
        <v>0.0268925668588136</v>
      </c>
      <c r="AK2304" s="19" t="n">
        <v>0.0294354987902303</v>
      </c>
      <c r="AL2304" s="19" t="n">
        <v>0</v>
      </c>
      <c r="AM2304" s="19" t="n">
        <v>0</v>
      </c>
      <c r="AN2304" s="19" t="n">
        <v>0.118907198932564</v>
      </c>
      <c r="AO2304" s="19"/>
      <c r="AP2304" s="19" t="n">
        <v>0</v>
      </c>
      <c r="AQ2304" s="19" t="n">
        <v>0.0243277389836626</v>
      </c>
      <c r="AR2304" s="19" t="n">
        <v>0</v>
      </c>
      <c r="AS2304" s="19" t="n">
        <v>0.0436859291118867</v>
      </c>
      <c r="AT2304" s="19" t="n">
        <v>0</v>
      </c>
      <c r="AU2304" s="19"/>
      <c r="AV2304" s="19" t="n">
        <v>0.032299111679575</v>
      </c>
      <c r="AW2304" s="19" t="n">
        <v>0.0563505637801038</v>
      </c>
      <c r="AX2304" s="19" t="n">
        <v>0</v>
      </c>
      <c r="AY2304" s="19" t="n">
        <v>0</v>
      </c>
      <c r="AZ2304" s="19" t="n">
        <v>0</v>
      </c>
      <c r="BA2304" s="19" t="n">
        <v>0</v>
      </c>
      <c r="BB2304" s="19"/>
      <c r="BC2304" s="19" t="n">
        <v>0.0402174643701123</v>
      </c>
      <c r="BD2304" s="19" t="n">
        <v>0</v>
      </c>
      <c r="BE2304" s="19" t="n">
        <v>0.0611552690992809</v>
      </c>
      <c r="BF2304" s="19" t="n">
        <v>0</v>
      </c>
      <c r="BG2304" s="19" t="n">
        <v>0</v>
      </c>
    </row>
    <row r="2305">
      <c r="B2305" t="s">
        <v>722</v>
      </c>
      <c r="C2305" s="19" t="n">
        <v>0.0516024873252385</v>
      </c>
      <c r="D2305" s="19" t="n">
        <v>0.0426386635861967</v>
      </c>
      <c r="E2305" s="19" t="n">
        <v>0.0602607443007791</v>
      </c>
      <c r="F2305" s="19"/>
      <c r="G2305" s="19" t="n">
        <v>0.243352567804558</v>
      </c>
      <c r="H2305" s="19" t="n">
        <v>0</v>
      </c>
      <c r="I2305" s="19" t="n">
        <v>0.0593794360484089</v>
      </c>
      <c r="J2305" s="19" t="n">
        <v>0.0325665625723791</v>
      </c>
      <c r="K2305" s="19" t="n">
        <v>0</v>
      </c>
      <c r="L2305" s="19" t="n">
        <v>0.0339319103641383</v>
      </c>
      <c r="M2305" s="19"/>
      <c r="N2305" s="19" t="n">
        <v>0.0553234598142286</v>
      </c>
      <c r="O2305" s="19" t="n">
        <v>0.0713867596555604</v>
      </c>
      <c r="P2305" s="19" t="n">
        <v>0</v>
      </c>
      <c r="Q2305" s="19" t="n">
        <v>0.0544658761610371</v>
      </c>
      <c r="R2305" s="19"/>
      <c r="S2305" s="19" t="n">
        <v>0</v>
      </c>
      <c r="T2305" s="19" t="n">
        <v>0.0690412628248645</v>
      </c>
      <c r="U2305" s="19" t="n">
        <v>0</v>
      </c>
      <c r="V2305" s="19" t="n">
        <v>0.141992987064968</v>
      </c>
      <c r="W2305" s="19" t="n">
        <v>0</v>
      </c>
      <c r="X2305" s="19" t="n">
        <v>0.0706475010245877</v>
      </c>
      <c r="Y2305" s="19" t="n">
        <v>0</v>
      </c>
      <c r="Z2305" s="19" t="n">
        <v>0</v>
      </c>
      <c r="AA2305" s="19" t="n">
        <v>0.0852257163556543</v>
      </c>
      <c r="AB2305" s="19" t="n">
        <v>0.0977092554177556</v>
      </c>
      <c r="AC2305" s="19" t="n">
        <v>0</v>
      </c>
      <c r="AD2305" s="19" t="n">
        <v>0</v>
      </c>
      <c r="AE2305" s="19"/>
      <c r="AF2305" s="19" t="n">
        <v>0.0217196605471141</v>
      </c>
      <c r="AG2305" s="19" t="n">
        <v>0.033836751705794</v>
      </c>
      <c r="AH2305" s="19" t="n">
        <v>0.0651384778682362</v>
      </c>
      <c r="AI2305" s="19"/>
      <c r="AJ2305" s="19" t="n">
        <v>0.0219758447704365</v>
      </c>
      <c r="AK2305" s="19" t="n">
        <v>0.0829238543799778</v>
      </c>
      <c r="AL2305" s="19" t="n">
        <v>0</v>
      </c>
      <c r="AM2305" s="19" t="n">
        <v>0</v>
      </c>
      <c r="AN2305" s="19" t="n">
        <v>0</v>
      </c>
      <c r="AO2305" s="19"/>
      <c r="AP2305" s="19" t="n">
        <v>0.0440301592195974</v>
      </c>
      <c r="AQ2305" s="19" t="n">
        <v>0.0685345914894063</v>
      </c>
      <c r="AR2305" s="19" t="n">
        <v>0.143274115182476</v>
      </c>
      <c r="AS2305" s="19" t="n">
        <v>0</v>
      </c>
      <c r="AT2305" s="19" t="n">
        <v>0.146939237287999</v>
      </c>
      <c r="AU2305" s="19"/>
      <c r="AV2305" s="19" t="n">
        <v>0.0365572990666647</v>
      </c>
      <c r="AW2305" s="19" t="n">
        <v>0.0875631308266081</v>
      </c>
      <c r="AX2305" s="19" t="n">
        <v>0.141168676698438</v>
      </c>
      <c r="AY2305" s="19" t="n">
        <v>0.0287579131940746</v>
      </c>
      <c r="AZ2305" s="19" t="n">
        <v>0.129443001458342</v>
      </c>
      <c r="BA2305" s="19" t="n">
        <v>0</v>
      </c>
      <c r="BB2305" s="19"/>
      <c r="BC2305" s="19" t="n">
        <v>0.0316829856173055</v>
      </c>
      <c r="BD2305" s="19" t="n">
        <v>0.0417785683398544</v>
      </c>
      <c r="BE2305" s="19" t="n">
        <v>0.107166764496632</v>
      </c>
      <c r="BF2305" s="19" t="n">
        <v>0</v>
      </c>
      <c r="BG2305" s="19" t="n">
        <v>0</v>
      </c>
    </row>
    <row r="2306">
      <c r="B2306" t="s">
        <v>100</v>
      </c>
      <c r="C2306" s="19" t="n">
        <v>0.0534208559557612</v>
      </c>
      <c r="D2306" s="19" t="n">
        <v>0.0603090975146134</v>
      </c>
      <c r="E2306" s="19" t="n">
        <v>0.0467674268765639</v>
      </c>
      <c r="F2306" s="19"/>
      <c r="G2306" s="19" t="n">
        <v>0</v>
      </c>
      <c r="H2306" s="19" t="n">
        <v>0</v>
      </c>
      <c r="I2306" s="19" t="n">
        <v>0.12707296464348</v>
      </c>
      <c r="J2306" s="19" t="n">
        <v>0.116171154418286</v>
      </c>
      <c r="K2306" s="19" t="n">
        <v>0.0533352759834251</v>
      </c>
      <c r="L2306" s="19" t="n">
        <v>0</v>
      </c>
      <c r="M2306" s="19"/>
      <c r="N2306" s="19" t="n">
        <v>0.0312442186160494</v>
      </c>
      <c r="O2306" s="19" t="n">
        <v>0.0378689853796322</v>
      </c>
      <c r="P2306" s="19" t="n">
        <v>0.0477544680480584</v>
      </c>
      <c r="Q2306" s="19" t="n">
        <v>0.0880092548353202</v>
      </c>
      <c r="R2306" s="19"/>
      <c r="S2306" s="19" t="n">
        <v>0.0944669936165985</v>
      </c>
      <c r="T2306" s="19" t="n">
        <v>0</v>
      </c>
      <c r="U2306" s="19" t="n">
        <v>0</v>
      </c>
      <c r="V2306" s="19" t="n">
        <v>0.1826940931461</v>
      </c>
      <c r="W2306" s="19" t="n">
        <v>0.0933987065792205</v>
      </c>
      <c r="X2306" s="19" t="n">
        <v>0</v>
      </c>
      <c r="Y2306" s="19" t="n">
        <v>0.084670045189291</v>
      </c>
      <c r="Z2306" s="19" t="n">
        <v>0.214769782619013</v>
      </c>
      <c r="AA2306" s="19" t="n">
        <v>0</v>
      </c>
      <c r="AB2306" s="19" t="n">
        <v>0</v>
      </c>
      <c r="AC2306" s="19" t="n">
        <v>0</v>
      </c>
      <c r="AD2306" s="19" t="n">
        <v>0</v>
      </c>
      <c r="AE2306" s="19"/>
      <c r="AF2306" s="19" t="n">
        <v>0.0823482586709356</v>
      </c>
      <c r="AG2306" s="19" t="n">
        <v>0.0448181828237248</v>
      </c>
      <c r="AH2306" s="19" t="n">
        <v>0.0521898046193651</v>
      </c>
      <c r="AI2306" s="19"/>
      <c r="AJ2306" s="19" t="n">
        <v>0.0557428252077621</v>
      </c>
      <c r="AK2306" s="19" t="n">
        <v>0.0681606623228338</v>
      </c>
      <c r="AL2306" s="19" t="n">
        <v>0</v>
      </c>
      <c r="AM2306" s="19" t="n">
        <v>0</v>
      </c>
      <c r="AN2306" s="19" t="n">
        <v>0.109007754994468</v>
      </c>
      <c r="AO2306" s="19"/>
      <c r="AP2306" s="19" t="n">
        <v>0.047284661668812</v>
      </c>
      <c r="AQ2306" s="19" t="n">
        <v>0.0916575807440512</v>
      </c>
      <c r="AR2306" s="19" t="n">
        <v>0</v>
      </c>
      <c r="AS2306" s="19" t="n">
        <v>0.0331707701357738</v>
      </c>
      <c r="AT2306" s="19" t="n">
        <v>0.109736785022211</v>
      </c>
      <c r="AU2306" s="19"/>
      <c r="AV2306" s="19" t="n">
        <v>0.074791626947042</v>
      </c>
      <c r="AW2306" s="19" t="n">
        <v>0</v>
      </c>
      <c r="AX2306" s="19" t="n">
        <v>0</v>
      </c>
      <c r="AY2306" s="19" t="n">
        <v>0.0756663305355292</v>
      </c>
      <c r="AZ2306" s="19" t="n">
        <v>0.0966702909708381</v>
      </c>
      <c r="BA2306" s="19" t="n">
        <v>0.0990739164753251</v>
      </c>
      <c r="BB2306" s="19"/>
      <c r="BC2306" s="19" t="n">
        <v>0.0858169406095766</v>
      </c>
      <c r="BD2306" s="19" t="n">
        <v>0.108550586443028</v>
      </c>
      <c r="BE2306" s="19" t="n">
        <v>0</v>
      </c>
      <c r="BF2306" s="19" t="n">
        <v>0.0565850620301493</v>
      </c>
      <c r="BG2306" s="19" t="n">
        <v>0</v>
      </c>
    </row>
    <row r="2307">
      <c r="C2307" s="19"/>
      <c r="D2307" s="19"/>
      <c r="E2307" s="19"/>
      <c r="F2307" s="19"/>
      <c r="G2307" s="19"/>
      <c r="H2307" s="19"/>
      <c r="I2307" s="19"/>
      <c r="J2307" s="19"/>
      <c r="K2307" s="19"/>
      <c r="L2307" s="19"/>
      <c r="M2307" s="19"/>
      <c r="N2307" s="19"/>
      <c r="O2307" s="19"/>
      <c r="P2307" s="19"/>
      <c r="Q2307" s="19"/>
      <c r="R2307" s="19"/>
      <c r="S2307" s="19"/>
      <c r="T2307" s="19"/>
      <c r="U2307" s="19"/>
      <c r="V2307" s="19"/>
      <c r="W2307" s="19"/>
      <c r="X2307" s="19"/>
      <c r="Y2307" s="19"/>
      <c r="Z2307" s="19"/>
      <c r="AA2307" s="19"/>
      <c r="AB2307" s="19"/>
      <c r="AC2307" s="19"/>
      <c r="AD2307" s="19"/>
      <c r="AE2307" s="19"/>
      <c r="AF2307" s="19"/>
      <c r="AG2307" s="19"/>
      <c r="AH2307" s="19"/>
      <c r="AI2307" s="19"/>
      <c r="AJ2307" s="19"/>
      <c r="AK2307" s="19"/>
      <c r="AL2307" s="19"/>
      <c r="AM2307" s="19"/>
      <c r="AN2307" s="19"/>
      <c r="AO2307" s="19"/>
      <c r="AP2307" s="19"/>
      <c r="AQ2307" s="19"/>
      <c r="AR2307" s="19"/>
      <c r="AS2307" s="19"/>
      <c r="AT2307" s="19"/>
      <c r="AU2307" s="19"/>
      <c r="AV2307" s="19"/>
      <c r="AW2307" s="19"/>
      <c r="AX2307" s="19"/>
      <c r="AY2307" s="19"/>
      <c r="AZ2307" s="19"/>
      <c r="BA2307" s="19"/>
      <c r="BB2307" s="19"/>
      <c r="BC2307" s="19"/>
      <c r="BD2307" s="19"/>
      <c r="BE2307" s="19"/>
      <c r="BF2307" s="19"/>
      <c r="BG2307" s="19"/>
    </row>
    <row r="2308">
      <c r="B2308" s="7" t="s">
        <v>727</v>
      </c>
      <c r="C2308" s="19"/>
      <c r="D2308" s="19"/>
      <c r="E2308" s="19"/>
      <c r="F2308" s="19"/>
      <c r="G2308" s="19"/>
      <c r="H2308" s="19"/>
      <c r="I2308" s="19"/>
      <c r="J2308" s="19"/>
      <c r="K2308" s="19"/>
      <c r="L2308" s="19"/>
      <c r="M2308" s="19"/>
      <c r="N2308" s="19"/>
      <c r="O2308" s="19"/>
      <c r="P2308" s="19"/>
      <c r="Q2308" s="19"/>
      <c r="R2308" s="19"/>
      <c r="S2308" s="19"/>
      <c r="T2308" s="19"/>
      <c r="U2308" s="19"/>
      <c r="V2308" s="19"/>
      <c r="W2308" s="19"/>
      <c r="X2308" s="19"/>
      <c r="Y2308" s="19"/>
      <c r="Z2308" s="19"/>
      <c r="AA2308" s="19"/>
      <c r="AB2308" s="19"/>
      <c r="AC2308" s="19"/>
      <c r="AD2308" s="19"/>
      <c r="AE2308" s="19"/>
      <c r="AF2308" s="19"/>
      <c r="AG2308" s="19"/>
      <c r="AH2308" s="19"/>
      <c r="AI2308" s="19"/>
      <c r="AJ2308" s="19"/>
      <c r="AK2308" s="19"/>
      <c r="AL2308" s="19"/>
      <c r="AM2308" s="19"/>
      <c r="AN2308" s="19"/>
      <c r="AO2308" s="19"/>
      <c r="AP2308" s="19"/>
      <c r="AQ2308" s="19"/>
      <c r="AR2308" s="19"/>
      <c r="AS2308" s="19"/>
      <c r="AT2308" s="19"/>
      <c r="AU2308" s="19"/>
      <c r="AV2308" s="19"/>
      <c r="AW2308" s="19"/>
      <c r="AX2308" s="19"/>
      <c r="AY2308" s="19"/>
      <c r="AZ2308" s="19"/>
      <c r="BA2308" s="19"/>
      <c r="BB2308" s="19"/>
      <c r="BC2308" s="19"/>
      <c r="BD2308" s="19"/>
      <c r="BE2308" s="19"/>
      <c r="BF2308" s="19"/>
      <c r="BG2308" s="19"/>
    </row>
    <row r="2309">
      <c r="B2309" s="26" t="s">
        <v>736</v>
      </c>
      <c r="C2309" s="19"/>
      <c r="D2309" s="19"/>
      <c r="E2309" s="19"/>
      <c r="F2309" s="19"/>
      <c r="G2309" s="19"/>
      <c r="H2309" s="19"/>
      <c r="I2309" s="19"/>
      <c r="J2309" s="19"/>
      <c r="K2309" s="19"/>
      <c r="L2309" s="19"/>
      <c r="M2309" s="19"/>
      <c r="N2309" s="19"/>
      <c r="O2309" s="19"/>
      <c r="P2309" s="19"/>
      <c r="Q2309" s="19"/>
      <c r="R2309" s="19"/>
      <c r="S2309" s="19"/>
      <c r="T2309" s="19"/>
      <c r="U2309" s="19"/>
      <c r="V2309" s="19"/>
      <c r="W2309" s="19"/>
      <c r="X2309" s="19"/>
      <c r="Y2309" s="19"/>
      <c r="Z2309" s="19"/>
      <c r="AA2309" s="19"/>
      <c r="AB2309" s="19"/>
      <c r="AC2309" s="19"/>
      <c r="AD2309" s="19"/>
      <c r="AE2309" s="19"/>
      <c r="AF2309" s="19"/>
      <c r="AG2309" s="19"/>
      <c r="AH2309" s="19"/>
      <c r="AI2309" s="19"/>
      <c r="AJ2309" s="19"/>
      <c r="AK2309" s="19"/>
      <c r="AL2309" s="19"/>
      <c r="AM2309" s="19"/>
      <c r="AN2309" s="19"/>
      <c r="AO2309" s="19"/>
      <c r="AP2309" s="19"/>
      <c r="AQ2309" s="19"/>
      <c r="AR2309" s="19"/>
      <c r="AS2309" s="19"/>
      <c r="AT2309" s="19"/>
      <c r="AU2309" s="19"/>
      <c r="AV2309" s="19"/>
      <c r="AW2309" s="19"/>
      <c r="AX2309" s="19"/>
      <c r="AY2309" s="19"/>
      <c r="AZ2309" s="19"/>
      <c r="BA2309" s="19"/>
      <c r="BB2309" s="19"/>
      <c r="BC2309" s="19"/>
      <c r="BD2309" s="19"/>
      <c r="BE2309" s="19"/>
      <c r="BF2309" s="19"/>
      <c r="BG2309" s="19"/>
    </row>
    <row r="2310">
      <c r="B2310" t="s">
        <v>725</v>
      </c>
      <c r="C2310" s="19" t="n">
        <v>0.110996709415081</v>
      </c>
      <c r="D2310" s="19" t="n">
        <v>0.0995754321835978</v>
      </c>
      <c r="E2310" s="19" t="n">
        <v>0.122028648031674</v>
      </c>
      <c r="F2310" s="19"/>
      <c r="G2310" s="19" t="n">
        <v>0.243352567804558</v>
      </c>
      <c r="H2310" s="19" t="n">
        <v>0.144123951258847</v>
      </c>
      <c r="I2310" s="19" t="n">
        <v>0.112057206369249</v>
      </c>
      <c r="J2310" s="19" t="n">
        <v>0.0803529482370598</v>
      </c>
      <c r="K2310" s="19" t="n">
        <v>0.132593131460987</v>
      </c>
      <c r="L2310" s="19" t="n">
        <v>0.0339319103641383</v>
      </c>
      <c r="M2310" s="19"/>
      <c r="N2310" s="19" t="n">
        <v>0.0748784518837027</v>
      </c>
      <c r="O2310" s="19" t="n">
        <v>0.207106148822936</v>
      </c>
      <c r="P2310" s="19" t="n">
        <v>0</v>
      </c>
      <c r="Q2310" s="19" t="n">
        <v>0.10472933365755</v>
      </c>
      <c r="R2310" s="19"/>
      <c r="S2310" s="19" t="n">
        <v>0</v>
      </c>
      <c r="T2310" s="19" t="n">
        <v>0.136473843041647</v>
      </c>
      <c r="U2310" s="19" t="n">
        <v>0.126021225215744</v>
      </c>
      <c r="V2310" s="19" t="n">
        <v>0.242083090000878</v>
      </c>
      <c r="W2310" s="19" t="n">
        <v>0.196652645234023</v>
      </c>
      <c r="X2310" s="19" t="n">
        <v>0.0706475010245877</v>
      </c>
      <c r="Y2310" s="19" t="n">
        <v>0.119707042406199</v>
      </c>
      <c r="Z2310" s="19" t="n">
        <v>0</v>
      </c>
      <c r="AA2310" s="19" t="n">
        <v>0.0852257163556543</v>
      </c>
      <c r="AB2310" s="19" t="n">
        <v>0</v>
      </c>
      <c r="AC2310" s="19" t="n">
        <v>0.206376666472593</v>
      </c>
      <c r="AD2310" s="19" t="n">
        <v>0</v>
      </c>
      <c r="AE2310" s="19"/>
      <c r="AF2310" s="19" t="n">
        <v>0.104662539369049</v>
      </c>
      <c r="AG2310" s="19" t="n">
        <v>0.11032959633579</v>
      </c>
      <c r="AH2310" s="19" t="n">
        <v>0.0651384778682362</v>
      </c>
      <c r="AI2310" s="19"/>
      <c r="AJ2310" s="19" t="n">
        <v>0.105330525129228</v>
      </c>
      <c r="AK2310" s="19" t="n">
        <v>0.161725159133586</v>
      </c>
      <c r="AL2310" s="19" t="n">
        <v>0.237074938182435</v>
      </c>
      <c r="AM2310" s="19" t="n">
        <v>0</v>
      </c>
      <c r="AN2310" s="19" t="n">
        <v>0</v>
      </c>
      <c r="AO2310" s="19"/>
      <c r="AP2310" s="19" t="n">
        <v>0</v>
      </c>
      <c r="AQ2310" s="19" t="n">
        <v>0.133661993857533</v>
      </c>
      <c r="AR2310" s="19" t="n">
        <v>0.262495294549461</v>
      </c>
      <c r="AS2310" s="19" t="n">
        <v>0.171105342166517</v>
      </c>
      <c r="AT2310" s="19" t="n">
        <v>0.146939237287999</v>
      </c>
      <c r="AU2310" s="19"/>
      <c r="AV2310" s="19" t="n">
        <v>0.0853461301362842</v>
      </c>
      <c r="AW2310" s="19" t="n">
        <v>0.0415150444219334</v>
      </c>
      <c r="AX2310" s="19" t="n">
        <v>0.258637879730885</v>
      </c>
      <c r="AY2310" s="19" t="n">
        <v>0.167919938373711</v>
      </c>
      <c r="AZ2310" s="19" t="n">
        <v>0.129443001458342</v>
      </c>
      <c r="BA2310" s="19" t="n">
        <v>0.130934140827005</v>
      </c>
      <c r="BB2310" s="19"/>
      <c r="BC2310" s="19" t="n">
        <v>0.107599305066688</v>
      </c>
      <c r="BD2310" s="19" t="n">
        <v>0.0763256411658001</v>
      </c>
      <c r="BE2310" s="19" t="n">
        <v>0.202579077687123</v>
      </c>
      <c r="BF2310" s="19" t="n">
        <v>0</v>
      </c>
      <c r="BG2310" s="19" t="n">
        <v>0</v>
      </c>
    </row>
    <row r="2311">
      <c r="B2311" t="s">
        <v>689</v>
      </c>
      <c r="C2311" s="19" t="n">
        <v>0.0839949752129723</v>
      </c>
      <c r="D2311" s="19" t="n">
        <v>0.113871886184243</v>
      </c>
      <c r="E2311" s="19" t="n">
        <v>0.0551365348469578</v>
      </c>
      <c r="F2311" s="19"/>
      <c r="G2311" s="19" t="n">
        <v>0</v>
      </c>
      <c r="H2311" s="19" t="n">
        <v>0.0632420370891958</v>
      </c>
      <c r="I2311" s="19" t="n">
        <v>0.199250123422492</v>
      </c>
      <c r="J2311" s="19" t="n">
        <v>0.104755097906522</v>
      </c>
      <c r="K2311" s="19" t="n">
        <v>0</v>
      </c>
      <c r="L2311" s="19" t="n">
        <v>0.0882821461520482</v>
      </c>
      <c r="M2311" s="19"/>
      <c r="N2311" s="19" t="n">
        <v>0.12321986282868</v>
      </c>
      <c r="O2311" s="19" t="n">
        <v>0.0651039592379632</v>
      </c>
      <c r="P2311" s="19" t="n">
        <v>0.113917892387976</v>
      </c>
      <c r="Q2311" s="19" t="n">
        <v>0.0554500261027836</v>
      </c>
      <c r="R2311" s="19"/>
      <c r="S2311" s="19" t="n">
        <v>0.0873864834893539</v>
      </c>
      <c r="T2311" s="19" t="n">
        <v>0.0674325802167824</v>
      </c>
      <c r="U2311" s="19" t="n">
        <v>0.223205083131691</v>
      </c>
      <c r="V2311" s="19" t="n">
        <v>0</v>
      </c>
      <c r="W2311" s="19" t="n">
        <v>0</v>
      </c>
      <c r="X2311" s="19" t="n">
        <v>0.243131223591121</v>
      </c>
      <c r="Y2311" s="19" t="n">
        <v>0</v>
      </c>
      <c r="Z2311" s="19" t="n">
        <v>0.223236701273875</v>
      </c>
      <c r="AA2311" s="19" t="n">
        <v>0.105152792716085</v>
      </c>
      <c r="AB2311" s="19" t="n">
        <v>0</v>
      </c>
      <c r="AC2311" s="19" t="n">
        <v>0</v>
      </c>
      <c r="AD2311" s="19" t="n">
        <v>0</v>
      </c>
      <c r="AE2311" s="19"/>
      <c r="AF2311" s="19" t="n">
        <v>0.0760836118642083</v>
      </c>
      <c r="AG2311" s="19" t="n">
        <v>0.140726881292744</v>
      </c>
      <c r="AH2311" s="19" t="n">
        <v>0</v>
      </c>
      <c r="AI2311" s="19"/>
      <c r="AJ2311" s="19" t="n">
        <v>0.101105869568383</v>
      </c>
      <c r="AK2311" s="19" t="n">
        <v>0.111793731739595</v>
      </c>
      <c r="AL2311" s="19" t="n">
        <v>0.187107864839811</v>
      </c>
      <c r="AM2311" s="19" t="n">
        <v>0</v>
      </c>
      <c r="AN2311" s="19" t="n">
        <v>0.0794708929421299</v>
      </c>
      <c r="AO2311" s="19"/>
      <c r="AP2311" s="19" t="n">
        <v>0.0597276632340623</v>
      </c>
      <c r="AQ2311" s="19" t="n">
        <v>0.125684504275027</v>
      </c>
      <c r="AR2311" s="19" t="n">
        <v>0.0940935405743937</v>
      </c>
      <c r="AS2311" s="19" t="n">
        <v>0.115816378573574</v>
      </c>
      <c r="AT2311" s="19" t="n">
        <v>0</v>
      </c>
      <c r="AU2311" s="19"/>
      <c r="AV2311" s="19" t="n">
        <v>0.130100034733571</v>
      </c>
      <c r="AW2311" s="19" t="n">
        <v>0.118815579716891</v>
      </c>
      <c r="AX2311" s="19" t="n">
        <v>0.21367231523294</v>
      </c>
      <c r="AY2311" s="19" t="n">
        <v>0.0306388105431336</v>
      </c>
      <c r="AZ2311" s="19" t="n">
        <v>0</v>
      </c>
      <c r="BA2311" s="19" t="n">
        <v>0.0916481072895644</v>
      </c>
      <c r="BB2311" s="19"/>
      <c r="BC2311" s="19" t="n">
        <v>0.0402174643701123</v>
      </c>
      <c r="BD2311" s="19" t="n">
        <v>0.14222230351514</v>
      </c>
      <c r="BE2311" s="19" t="n">
        <v>0.0342335044979208</v>
      </c>
      <c r="BF2311" s="19" t="n">
        <v>0.0924546819445439</v>
      </c>
      <c r="BG2311" s="19" t="n">
        <v>0</v>
      </c>
    </row>
    <row r="2312">
      <c r="B2312" t="s">
        <v>690</v>
      </c>
      <c r="C2312" s="19" t="n">
        <v>0.115850975478962</v>
      </c>
      <c r="D2312" s="19" t="n">
        <v>0.154921135492242</v>
      </c>
      <c r="E2312" s="19" t="n">
        <v>0.0781126736873839</v>
      </c>
      <c r="F2312" s="19"/>
      <c r="G2312" s="19" t="n">
        <v>0.208823699445454</v>
      </c>
      <c r="H2312" s="19" t="n">
        <v>0.0763313234793767</v>
      </c>
      <c r="I2312" s="19" t="n">
        <v>0.204898767848154</v>
      </c>
      <c r="J2312" s="19" t="n">
        <v>0.0691321397525564</v>
      </c>
      <c r="K2312" s="19" t="n">
        <v>0.0560653562200171</v>
      </c>
      <c r="L2312" s="19" t="n">
        <v>0.116731872857796</v>
      </c>
      <c r="M2312" s="19"/>
      <c r="N2312" s="19" t="n">
        <v>0.164636881806118</v>
      </c>
      <c r="O2312" s="19" t="n">
        <v>0.0384968463475268</v>
      </c>
      <c r="P2312" s="19" t="n">
        <v>0.210119131746697</v>
      </c>
      <c r="Q2312" s="19" t="n">
        <v>0.102640378276124</v>
      </c>
      <c r="R2312" s="19"/>
      <c r="S2312" s="19" t="n">
        <v>0.223113380302321</v>
      </c>
      <c r="T2312" s="19" t="n">
        <v>0.126169373073306</v>
      </c>
      <c r="U2312" s="19" t="n">
        <v>0.326648244002577</v>
      </c>
      <c r="V2312" s="19" t="n">
        <v>0</v>
      </c>
      <c r="W2312" s="19" t="n">
        <v>0</v>
      </c>
      <c r="X2312" s="19" t="n">
        <v>0.0922220360220408</v>
      </c>
      <c r="Y2312" s="19" t="n">
        <v>0.249135440785125</v>
      </c>
      <c r="Z2312" s="19" t="n">
        <v>0</v>
      </c>
      <c r="AA2312" s="19" t="n">
        <v>0.150935594697503</v>
      </c>
      <c r="AB2312" s="19" t="n">
        <v>0.0954369165428563</v>
      </c>
      <c r="AC2312" s="19" t="n">
        <v>0</v>
      </c>
      <c r="AD2312" s="19" t="n">
        <v>0</v>
      </c>
      <c r="AE2312" s="19"/>
      <c r="AF2312" s="19" t="n">
        <v>0.172522733411665</v>
      </c>
      <c r="AG2312" s="19" t="n">
        <v>0.0382648671510271</v>
      </c>
      <c r="AH2312" s="19" t="n">
        <v>0.184559172966673</v>
      </c>
      <c r="AI2312" s="19"/>
      <c r="AJ2312" s="19" t="n">
        <v>0.0587426310411913</v>
      </c>
      <c r="AK2312" s="19" t="n">
        <v>0.13178742909982</v>
      </c>
      <c r="AL2312" s="19" t="n">
        <v>0.21767121243664</v>
      </c>
      <c r="AM2312" s="19" t="n">
        <v>0.498615514599865</v>
      </c>
      <c r="AN2312" s="19" t="n">
        <v>0.0577113753661599</v>
      </c>
      <c r="AO2312" s="19"/>
      <c r="AP2312" s="19" t="n">
        <v>0.117695015811232</v>
      </c>
      <c r="AQ2312" s="19" t="n">
        <v>0.110513425351864</v>
      </c>
      <c r="AR2312" s="19" t="n">
        <v>0.109463357282278</v>
      </c>
      <c r="AS2312" s="19" t="n">
        <v>0.1663300248769</v>
      </c>
      <c r="AT2312" s="19" t="n">
        <v>0.107259984888883</v>
      </c>
      <c r="AU2312" s="19"/>
      <c r="AV2312" s="19" t="n">
        <v>0.146724916356976</v>
      </c>
      <c r="AW2312" s="19" t="n">
        <v>0.17374312816856</v>
      </c>
      <c r="AX2312" s="19" t="n">
        <v>0.107854773870539</v>
      </c>
      <c r="AY2312" s="19" t="n">
        <v>0.0951743861610311</v>
      </c>
      <c r="AZ2312" s="19" t="n">
        <v>0.235925041270134</v>
      </c>
      <c r="BA2312" s="19" t="n">
        <v>0</v>
      </c>
      <c r="BB2312" s="19"/>
      <c r="BC2312" s="19" t="n">
        <v>0.171171296721558</v>
      </c>
      <c r="BD2312" s="19" t="n">
        <v>0.0716814633896092</v>
      </c>
      <c r="BE2312" s="19" t="n">
        <v>0.111409151796062</v>
      </c>
      <c r="BF2312" s="19" t="n">
        <v>0.169842811002857</v>
      </c>
      <c r="BG2312" s="19" t="n">
        <v>0</v>
      </c>
    </row>
    <row r="2313">
      <c r="B2313" t="s">
        <v>691</v>
      </c>
      <c r="C2313" s="19" t="n">
        <v>0.126996820512584</v>
      </c>
      <c r="D2313" s="19" t="n">
        <v>0.117239469596028</v>
      </c>
      <c r="E2313" s="19" t="n">
        <v>0.136421554208331</v>
      </c>
      <c r="F2313" s="19"/>
      <c r="G2313" s="19" t="n">
        <v>0.163518890202576</v>
      </c>
      <c r="H2313" s="19" t="n">
        <v>0.0551909549755015</v>
      </c>
      <c r="I2313" s="19" t="n">
        <v>0.0529244237662472</v>
      </c>
      <c r="J2313" s="19" t="n">
        <v>0.119197211332554</v>
      </c>
      <c r="K2313" s="19" t="n">
        <v>0.280718332147633</v>
      </c>
      <c r="L2313" s="19" t="n">
        <v>0.130757582482598</v>
      </c>
      <c r="M2313" s="19"/>
      <c r="N2313" s="19" t="n">
        <v>0.0290937456630664</v>
      </c>
      <c r="O2313" s="19" t="n">
        <v>0.17563442014142</v>
      </c>
      <c r="P2313" s="19" t="n">
        <v>0.104896931165066</v>
      </c>
      <c r="Q2313" s="19" t="n">
        <v>0.172761391764812</v>
      </c>
      <c r="R2313" s="19"/>
      <c r="S2313" s="19" t="n">
        <v>0.104135160440376</v>
      </c>
      <c r="T2313" s="19" t="n">
        <v>0</v>
      </c>
      <c r="U2313" s="19" t="n">
        <v>0</v>
      </c>
      <c r="V2313" s="19" t="n">
        <v>0.0777842272030997</v>
      </c>
      <c r="W2313" s="19" t="n">
        <v>0.0909257477359047</v>
      </c>
      <c r="X2313" s="19" t="n">
        <v>0.37296658822355</v>
      </c>
      <c r="Y2313" s="19" t="n">
        <v>0</v>
      </c>
      <c r="Z2313" s="19" t="n">
        <v>0</v>
      </c>
      <c r="AA2313" s="19" t="n">
        <v>0.0987229817953518</v>
      </c>
      <c r="AB2313" s="19" t="n">
        <v>0.200060722659425</v>
      </c>
      <c r="AC2313" s="19" t="n">
        <v>0.429309797677408</v>
      </c>
      <c r="AD2313" s="19" t="n">
        <v>0.263151045397342</v>
      </c>
      <c r="AE2313" s="19"/>
      <c r="AF2313" s="19" t="n">
        <v>0.0930162347264867</v>
      </c>
      <c r="AG2313" s="19" t="n">
        <v>0.101399745730442</v>
      </c>
      <c r="AH2313" s="19" t="n">
        <v>0.193136127384909</v>
      </c>
      <c r="AI2313" s="19"/>
      <c r="AJ2313" s="19" t="n">
        <v>0.0791868460092034</v>
      </c>
      <c r="AK2313" s="19" t="n">
        <v>0.167412674245584</v>
      </c>
      <c r="AL2313" s="19" t="n">
        <v>0</v>
      </c>
      <c r="AM2313" s="19" t="n">
        <v>0</v>
      </c>
      <c r="AN2313" s="19" t="n">
        <v>0.194899216923672</v>
      </c>
      <c r="AO2313" s="19"/>
      <c r="AP2313" s="19" t="n">
        <v>0.0440301592195974</v>
      </c>
      <c r="AQ2313" s="19" t="n">
        <v>0.112346203533801</v>
      </c>
      <c r="AR2313" s="19" t="n">
        <v>0.0927570293538953</v>
      </c>
      <c r="AS2313" s="19" t="n">
        <v>0.100603856741552</v>
      </c>
      <c r="AT2313" s="19" t="n">
        <v>0.129409412780193</v>
      </c>
      <c r="AU2313" s="19"/>
      <c r="AV2313" s="19" t="n">
        <v>0.151116071938745</v>
      </c>
      <c r="AW2313" s="19" t="n">
        <v>0.0460480864046747</v>
      </c>
      <c r="AX2313" s="19" t="n">
        <v>0.0913939483883069</v>
      </c>
      <c r="AY2313" s="19" t="n">
        <v>0.117378060740787</v>
      </c>
      <c r="AZ2313" s="19" t="n">
        <v>0</v>
      </c>
      <c r="BA2313" s="19" t="n">
        <v>0.220343727991287</v>
      </c>
      <c r="BB2313" s="19"/>
      <c r="BC2313" s="19" t="n">
        <v>0.152182040204206</v>
      </c>
      <c r="BD2313" s="19" t="n">
        <v>0.15775459410112</v>
      </c>
      <c r="BE2313" s="19" t="n">
        <v>0.0628522532509526</v>
      </c>
      <c r="BF2313" s="19" t="n">
        <v>0.0657888413191686</v>
      </c>
      <c r="BG2313" s="19" t="n">
        <v>1</v>
      </c>
    </row>
    <row r="2314">
      <c r="B2314" t="s">
        <v>692</v>
      </c>
      <c r="C2314" s="19" t="n">
        <v>0.183123789466146</v>
      </c>
      <c r="D2314" s="19" t="n">
        <v>0.131660310532568</v>
      </c>
      <c r="E2314" s="19" t="n">
        <v>0.232832935745038</v>
      </c>
      <c r="F2314" s="19"/>
      <c r="G2314" s="19" t="n">
        <v>0.28800657729877</v>
      </c>
      <c r="H2314" s="19" t="n">
        <v>0.235523434720607</v>
      </c>
      <c r="I2314" s="19" t="n">
        <v>0.0517441816871415</v>
      </c>
      <c r="J2314" s="19" t="n">
        <v>0.126755299224651</v>
      </c>
      <c r="K2314" s="19" t="n">
        <v>0.177280707767213</v>
      </c>
      <c r="L2314" s="19" t="n">
        <v>0.249264856901306</v>
      </c>
      <c r="M2314" s="19"/>
      <c r="N2314" s="19" t="n">
        <v>0.155988775496984</v>
      </c>
      <c r="O2314" s="19" t="n">
        <v>0.137039467499211</v>
      </c>
      <c r="P2314" s="19" t="n">
        <v>0.405906298629819</v>
      </c>
      <c r="Q2314" s="19" t="n">
        <v>0.144333688880124</v>
      </c>
      <c r="R2314" s="19"/>
      <c r="S2314" s="19" t="n">
        <v>0</v>
      </c>
      <c r="T2314" s="19" t="n">
        <v>0.18751703933853</v>
      </c>
      <c r="U2314" s="19" t="n">
        <v>0.245851069203315</v>
      </c>
      <c r="V2314" s="19" t="n">
        <v>0.158182095727934</v>
      </c>
      <c r="W2314" s="19" t="n">
        <v>0.295000339695495</v>
      </c>
      <c r="X2314" s="19" t="n">
        <v>0.173936904978753</v>
      </c>
      <c r="Y2314" s="19" t="n">
        <v>0.345633638722054</v>
      </c>
      <c r="Z2314" s="19" t="n">
        <v>0.21994541178913</v>
      </c>
      <c r="AA2314" s="19" t="n">
        <v>0.188905179401916</v>
      </c>
      <c r="AB2314" s="19" t="n">
        <v>0.196498361324161</v>
      </c>
      <c r="AC2314" s="19" t="n">
        <v>0</v>
      </c>
      <c r="AD2314" s="19" t="n">
        <v>0</v>
      </c>
      <c r="AE2314" s="19"/>
      <c r="AF2314" s="19" t="n">
        <v>0.245536599124925</v>
      </c>
      <c r="AG2314" s="19" t="n">
        <v>0.140724670661711</v>
      </c>
      <c r="AH2314" s="19" t="n">
        <v>0.122148825220779</v>
      </c>
      <c r="AI2314" s="19"/>
      <c r="AJ2314" s="19" t="n">
        <v>0.288836809536071</v>
      </c>
      <c r="AK2314" s="19" t="n">
        <v>0.0971193216736686</v>
      </c>
      <c r="AL2314" s="19" t="n">
        <v>0</v>
      </c>
      <c r="AM2314" s="19" t="n">
        <v>0</v>
      </c>
      <c r="AN2314" s="19" t="n">
        <v>0.123263890117414</v>
      </c>
      <c r="AO2314" s="19"/>
      <c r="AP2314" s="19" t="n">
        <v>0.383451031652879</v>
      </c>
      <c r="AQ2314" s="19" t="n">
        <v>0.152836698332423</v>
      </c>
      <c r="AR2314" s="19" t="n">
        <v>0.106369671234371</v>
      </c>
      <c r="AS2314" s="19" t="n">
        <v>0.119434772780648</v>
      </c>
      <c r="AT2314" s="19" t="n">
        <v>0.264750146831776</v>
      </c>
      <c r="AU2314" s="19"/>
      <c r="AV2314" s="19" t="n">
        <v>0.143379074941154</v>
      </c>
      <c r="AW2314" s="19" t="n">
        <v>0.353950648362251</v>
      </c>
      <c r="AX2314" s="19" t="n">
        <v>0</v>
      </c>
      <c r="AY2314" s="19" t="n">
        <v>0.134484315194356</v>
      </c>
      <c r="AZ2314" s="19" t="n">
        <v>0.324861091695942</v>
      </c>
      <c r="BA2314" s="19" t="n">
        <v>0.195036277376144</v>
      </c>
      <c r="BB2314" s="19"/>
      <c r="BC2314" s="19" t="n">
        <v>0.233636462759151</v>
      </c>
      <c r="BD2314" s="19" t="n">
        <v>0.150889913434715</v>
      </c>
      <c r="BE2314" s="19" t="n">
        <v>0.165151430068612</v>
      </c>
      <c r="BF2314" s="19" t="n">
        <v>0.238361728410885</v>
      </c>
      <c r="BG2314" s="19" t="n">
        <v>0</v>
      </c>
    </row>
    <row r="2315">
      <c r="B2315" t="s">
        <v>598</v>
      </c>
      <c r="C2315" s="19" t="n">
        <v>0.144941527262855</v>
      </c>
      <c r="D2315" s="19" t="n">
        <v>0.193047827090169</v>
      </c>
      <c r="E2315" s="19" t="n">
        <v>0.0984751175951638</v>
      </c>
      <c r="F2315" s="19"/>
      <c r="G2315" s="19" t="n">
        <v>0</v>
      </c>
      <c r="H2315" s="19" t="n">
        <v>0.241387494988406</v>
      </c>
      <c r="I2315" s="19" t="n">
        <v>0.102107568956233</v>
      </c>
      <c r="J2315" s="19" t="n">
        <v>0.297780881694076</v>
      </c>
      <c r="K2315" s="19" t="n">
        <v>0.0539657746886574</v>
      </c>
      <c r="L2315" s="19" t="n">
        <v>0.0724476266621199</v>
      </c>
      <c r="M2315" s="19"/>
      <c r="N2315" s="19" t="n">
        <v>0.207221658119752</v>
      </c>
      <c r="O2315" s="19" t="n">
        <v>0.105723715507512</v>
      </c>
      <c r="P2315" s="19" t="n">
        <v>0.117405278022384</v>
      </c>
      <c r="Q2315" s="19" t="n">
        <v>0.142377869732345</v>
      </c>
      <c r="R2315" s="19"/>
      <c r="S2315" s="19" t="n">
        <v>0.398044109201392</v>
      </c>
      <c r="T2315" s="19" t="n">
        <v>0.120715465790075</v>
      </c>
      <c r="U2315" s="19" t="n">
        <v>0</v>
      </c>
      <c r="V2315" s="19" t="n">
        <v>0.0754941603866512</v>
      </c>
      <c r="W2315" s="19" t="n">
        <v>0.203840275840627</v>
      </c>
      <c r="X2315" s="19" t="n">
        <v>0.0470957461599481</v>
      </c>
      <c r="Y2315" s="19" t="n">
        <v>0.119707042406199</v>
      </c>
      <c r="Z2315" s="19" t="n">
        <v>0</v>
      </c>
      <c r="AA2315" s="19" t="n">
        <v>0.191544721903818</v>
      </c>
      <c r="AB2315" s="19" t="n">
        <v>0.173499920545389</v>
      </c>
      <c r="AC2315" s="19" t="n">
        <v>0.168535940007114</v>
      </c>
      <c r="AD2315" s="19" t="n">
        <v>0.465575020774532</v>
      </c>
      <c r="AE2315" s="19"/>
      <c r="AF2315" s="19" t="n">
        <v>0.101166168364364</v>
      </c>
      <c r="AG2315" s="19" t="n">
        <v>0.185959392258576</v>
      </c>
      <c r="AH2315" s="19" t="n">
        <v>0.235693632574195</v>
      </c>
      <c r="AI2315" s="19"/>
      <c r="AJ2315" s="19" t="n">
        <v>0.14956082184752</v>
      </c>
      <c r="AK2315" s="19" t="n">
        <v>0.0889784391285051</v>
      </c>
      <c r="AL2315" s="19" t="n">
        <v>0.202756634090244</v>
      </c>
      <c r="AM2315" s="19" t="n">
        <v>0</v>
      </c>
      <c r="AN2315" s="19" t="n">
        <v>0.287169762594089</v>
      </c>
      <c r="AO2315" s="19"/>
      <c r="AP2315" s="19" t="n">
        <v>0.179073253614171</v>
      </c>
      <c r="AQ2315" s="19" t="n">
        <v>0.111592813670237</v>
      </c>
      <c r="AR2315" s="19" t="n">
        <v>0</v>
      </c>
      <c r="AS2315" s="19" t="n">
        <v>0.136702280066619</v>
      </c>
      <c r="AT2315" s="19" t="n">
        <v>0.114659388588114</v>
      </c>
      <c r="AU2315" s="19"/>
      <c r="AV2315" s="19" t="n">
        <v>0.125066364829235</v>
      </c>
      <c r="AW2315" s="19" t="n">
        <v>0.0894559299797027</v>
      </c>
      <c r="AX2315" s="19" t="n">
        <v>0.110277919453119</v>
      </c>
      <c r="AY2315" s="19" t="n">
        <v>0.181472071294512</v>
      </c>
      <c r="AZ2315" s="19" t="n">
        <v>0.101006754071644</v>
      </c>
      <c r="BA2315" s="19" t="n">
        <v>0</v>
      </c>
      <c r="BB2315" s="19"/>
      <c r="BC2315" s="19" t="n">
        <v>0.12167913274272</v>
      </c>
      <c r="BD2315" s="19" t="n">
        <v>0.15613736948354</v>
      </c>
      <c r="BE2315" s="19" t="n">
        <v>0.180183560652123</v>
      </c>
      <c r="BF2315" s="19" t="n">
        <v>0.18579267497007</v>
      </c>
      <c r="BG2315" s="19" t="n">
        <v>0</v>
      </c>
    </row>
    <row r="2316">
      <c r="B2316" t="s">
        <v>726</v>
      </c>
      <c r="C2316" s="19" t="n">
        <v>0.142199642622217</v>
      </c>
      <c r="D2316" s="19" t="n">
        <v>0.12937484140654</v>
      </c>
      <c r="E2316" s="19" t="n">
        <v>0.154587260654231</v>
      </c>
      <c r="F2316" s="19"/>
      <c r="G2316" s="19" t="n">
        <v>0.0962982652486408</v>
      </c>
      <c r="H2316" s="19" t="n">
        <v>0.184200803488066</v>
      </c>
      <c r="I2316" s="19" t="n">
        <v>0.0966912344742211</v>
      </c>
      <c r="J2316" s="19" t="n">
        <v>0.0615324081545587</v>
      </c>
      <c r="K2316" s="19" t="n">
        <v>0.11833552404843</v>
      </c>
      <c r="L2316" s="19" t="n">
        <v>0.2707778805677</v>
      </c>
      <c r="M2316" s="19"/>
      <c r="N2316" s="19" t="n">
        <v>0.18406187298144</v>
      </c>
      <c r="O2316" s="19" t="n">
        <v>0.202990386897855</v>
      </c>
      <c r="P2316" s="19" t="n">
        <v>0</v>
      </c>
      <c r="Q2316" s="19" t="n">
        <v>0.118808197153456</v>
      </c>
      <c r="R2316" s="19"/>
      <c r="S2316" s="19" t="n">
        <v>0.187320866566556</v>
      </c>
      <c r="T2316" s="19" t="n">
        <v>0.261084983795587</v>
      </c>
      <c r="U2316" s="19" t="n">
        <v>0.0782743784466736</v>
      </c>
      <c r="V2316" s="19" t="n">
        <v>0.183174602543442</v>
      </c>
      <c r="W2316" s="19" t="n">
        <v>0.12018228491473</v>
      </c>
      <c r="X2316" s="19" t="n">
        <v>0</v>
      </c>
      <c r="Y2316" s="19" t="n">
        <v>0.0811467904911321</v>
      </c>
      <c r="Z2316" s="19" t="n">
        <v>0.145289342137309</v>
      </c>
      <c r="AA2316" s="19" t="n">
        <v>0.084556555712415</v>
      </c>
      <c r="AB2316" s="19" t="n">
        <v>0.334504078928169</v>
      </c>
      <c r="AC2316" s="19" t="n">
        <v>0.195777595842886</v>
      </c>
      <c r="AD2316" s="19" t="n">
        <v>0</v>
      </c>
      <c r="AE2316" s="19"/>
      <c r="AF2316" s="19" t="n">
        <v>0.0943316013646304</v>
      </c>
      <c r="AG2316" s="19" t="n">
        <v>0.209335675555912</v>
      </c>
      <c r="AH2316" s="19" t="n">
        <v>0.0875577981095793</v>
      </c>
      <c r="AI2316" s="19"/>
      <c r="AJ2316" s="19" t="n">
        <v>0.091889395504342</v>
      </c>
      <c r="AK2316" s="19" t="n">
        <v>0.173022582656407</v>
      </c>
      <c r="AL2316" s="19" t="n">
        <v>0.15538935045087</v>
      </c>
      <c r="AM2316" s="19" t="n">
        <v>0.501384485400135</v>
      </c>
      <c r="AN2316" s="19" t="n">
        <v>0.14469861371023</v>
      </c>
      <c r="AO2316" s="19"/>
      <c r="AP2316" s="19" t="n">
        <v>0.135844666062672</v>
      </c>
      <c r="AQ2316" s="19" t="n">
        <v>0.142999045443093</v>
      </c>
      <c r="AR2316" s="19" t="n">
        <v>0.334821107005601</v>
      </c>
      <c r="AS2316" s="19" t="n">
        <v>0.0702589052177555</v>
      </c>
      <c r="AT2316" s="19" t="n">
        <v>0.127245044600825</v>
      </c>
      <c r="AU2316" s="19"/>
      <c r="AV2316" s="19" t="n">
        <v>0.143475780116993</v>
      </c>
      <c r="AW2316" s="19" t="n">
        <v>0.0926187596548991</v>
      </c>
      <c r="AX2316" s="19" t="n">
        <v>0.21816316332421</v>
      </c>
      <c r="AY2316" s="19" t="n">
        <v>0.124920796091468</v>
      </c>
      <c r="AZ2316" s="19" t="n">
        <v>0.1120938205331</v>
      </c>
      <c r="BA2316" s="19" t="n">
        <v>0.362037746516</v>
      </c>
      <c r="BB2316" s="19"/>
      <c r="BC2316" s="19" t="n">
        <v>0.0522399418791781</v>
      </c>
      <c r="BD2316" s="19" t="n">
        <v>0.136438128467047</v>
      </c>
      <c r="BE2316" s="19" t="n">
        <v>0.191181618281587</v>
      </c>
      <c r="BF2316" s="19" t="n">
        <v>0.131967655639511</v>
      </c>
      <c r="BG2316" s="19" t="n">
        <v>0</v>
      </c>
    </row>
    <row r="2317">
      <c r="B2317" t="s">
        <v>100</v>
      </c>
      <c r="C2317" s="19" t="n">
        <v>0.0918955600291832</v>
      </c>
      <c r="D2317" s="19" t="n">
        <v>0.0603090975146134</v>
      </c>
      <c r="E2317" s="19" t="n">
        <v>0.12240527523122</v>
      </c>
      <c r="F2317" s="19"/>
      <c r="G2317" s="19" t="n">
        <v>0</v>
      </c>
      <c r="H2317" s="19" t="n">
        <v>0</v>
      </c>
      <c r="I2317" s="19" t="n">
        <v>0.180326493476263</v>
      </c>
      <c r="J2317" s="19" t="n">
        <v>0.140494013698023</v>
      </c>
      <c r="K2317" s="19" t="n">
        <v>0.181041173667062</v>
      </c>
      <c r="L2317" s="19" t="n">
        <v>0.0378061240122939</v>
      </c>
      <c r="M2317" s="19"/>
      <c r="N2317" s="19" t="n">
        <v>0.0608987512202576</v>
      </c>
      <c r="O2317" s="19" t="n">
        <v>0.067905055545576</v>
      </c>
      <c r="P2317" s="19" t="n">
        <v>0.0477544680480584</v>
      </c>
      <c r="Q2317" s="19" t="n">
        <v>0.158899114432805</v>
      </c>
      <c r="R2317" s="19"/>
      <c r="S2317" s="19" t="n">
        <v>0</v>
      </c>
      <c r="T2317" s="19" t="n">
        <v>0.100606714744073</v>
      </c>
      <c r="U2317" s="19" t="n">
        <v>0</v>
      </c>
      <c r="V2317" s="19" t="n">
        <v>0.263281824137995</v>
      </c>
      <c r="W2317" s="19" t="n">
        <v>0.0933987065792205</v>
      </c>
      <c r="X2317" s="19" t="n">
        <v>0</v>
      </c>
      <c r="Y2317" s="19" t="n">
        <v>0.084670045189291</v>
      </c>
      <c r="Z2317" s="19" t="n">
        <v>0.411528544799685</v>
      </c>
      <c r="AA2317" s="19" t="n">
        <v>0.0949564574172561</v>
      </c>
      <c r="AB2317" s="19" t="n">
        <v>0</v>
      </c>
      <c r="AC2317" s="19" t="n">
        <v>0</v>
      </c>
      <c r="AD2317" s="19" t="n">
        <v>0.271273933828126</v>
      </c>
      <c r="AE2317" s="19"/>
      <c r="AF2317" s="19" t="n">
        <v>0.112680511774671</v>
      </c>
      <c r="AG2317" s="19" t="n">
        <v>0.0732591710137989</v>
      </c>
      <c r="AH2317" s="19" t="n">
        <v>0.111765965875629</v>
      </c>
      <c r="AI2317" s="19"/>
      <c r="AJ2317" s="19" t="n">
        <v>0.125347101364061</v>
      </c>
      <c r="AK2317" s="19" t="n">
        <v>0.0681606623228338</v>
      </c>
      <c r="AL2317" s="19" t="n">
        <v>0</v>
      </c>
      <c r="AM2317" s="19" t="n">
        <v>0</v>
      </c>
      <c r="AN2317" s="19" t="n">
        <v>0.112786248346305</v>
      </c>
      <c r="AO2317" s="19"/>
      <c r="AP2317" s="19" t="n">
        <v>0.0801782104053855</v>
      </c>
      <c r="AQ2317" s="19" t="n">
        <v>0.110365315536021</v>
      </c>
      <c r="AR2317" s="19" t="n">
        <v>0</v>
      </c>
      <c r="AS2317" s="19" t="n">
        <v>0.119748439576435</v>
      </c>
      <c r="AT2317" s="19" t="n">
        <v>0.109736785022211</v>
      </c>
      <c r="AU2317" s="19"/>
      <c r="AV2317" s="19" t="n">
        <v>0.074791626947042</v>
      </c>
      <c r="AW2317" s="19" t="n">
        <v>0.0838528232910883</v>
      </c>
      <c r="AX2317" s="19" t="n">
        <v>0</v>
      </c>
      <c r="AY2317" s="19" t="n">
        <v>0.148011621601001</v>
      </c>
      <c r="AZ2317" s="19" t="n">
        <v>0.0966702909708381</v>
      </c>
      <c r="BA2317" s="19" t="n">
        <v>0</v>
      </c>
      <c r="BB2317" s="19"/>
      <c r="BC2317" s="19" t="n">
        <v>0.121274356256387</v>
      </c>
      <c r="BD2317" s="19" t="n">
        <v>0.108550586443028</v>
      </c>
      <c r="BE2317" s="19" t="n">
        <v>0.0524094037656192</v>
      </c>
      <c r="BF2317" s="19" t="n">
        <v>0.115791606712964</v>
      </c>
      <c r="BG2317" s="19" t="n">
        <v>0</v>
      </c>
    </row>
    <row r="2318">
      <c r="C2318" s="19"/>
      <c r="D2318" s="19"/>
      <c r="E2318" s="19"/>
      <c r="F2318" s="19"/>
      <c r="G2318" s="19"/>
      <c r="H2318" s="19"/>
      <c r="I2318" s="19"/>
      <c r="J2318" s="19"/>
      <c r="K2318" s="19"/>
      <c r="L2318" s="19"/>
      <c r="M2318" s="19"/>
      <c r="N2318" s="19"/>
      <c r="O2318" s="19"/>
      <c r="P2318" s="19"/>
      <c r="Q2318" s="19"/>
      <c r="R2318" s="19"/>
      <c r="S2318" s="19"/>
      <c r="T2318" s="19"/>
      <c r="U2318" s="19"/>
      <c r="V2318" s="19"/>
      <c r="W2318" s="19"/>
      <c r="X2318" s="19"/>
      <c r="Y2318" s="19"/>
      <c r="Z2318" s="19"/>
      <c r="AA2318" s="19"/>
      <c r="AB2318" s="19"/>
      <c r="AC2318" s="19"/>
      <c r="AD2318" s="19"/>
      <c r="AE2318" s="19"/>
      <c r="AF2318" s="19"/>
      <c r="AG2318" s="19"/>
      <c r="AH2318" s="19"/>
      <c r="AI2318" s="19"/>
      <c r="AJ2318" s="19"/>
      <c r="AK2318" s="19"/>
      <c r="AL2318" s="19"/>
      <c r="AM2318" s="19"/>
      <c r="AN2318" s="19"/>
      <c r="AO2318" s="19"/>
      <c r="AP2318" s="19"/>
      <c r="AQ2318" s="19"/>
      <c r="AR2318" s="19"/>
      <c r="AS2318" s="19"/>
      <c r="AT2318" s="19"/>
      <c r="AU2318" s="19"/>
      <c r="AV2318" s="19"/>
      <c r="AW2318" s="19"/>
      <c r="AX2318" s="19"/>
      <c r="AY2318" s="19"/>
      <c r="AZ2318" s="19"/>
      <c r="BA2318" s="19"/>
      <c r="BB2318" s="19"/>
      <c r="BC2318" s="19"/>
      <c r="BD2318" s="19"/>
      <c r="BE2318" s="19"/>
      <c r="BF2318" s="19"/>
      <c r="BG2318" s="19"/>
    </row>
    <row r="2319">
      <c r="B2319" s="7" t="s">
        <v>737</v>
      </c>
      <c r="C2319" s="19"/>
      <c r="D2319" s="19"/>
      <c r="E2319" s="19"/>
      <c r="F2319" s="19"/>
      <c r="G2319" s="19"/>
      <c r="H2319" s="19"/>
      <c r="I2319" s="19"/>
      <c r="J2319" s="19"/>
      <c r="K2319" s="19"/>
      <c r="L2319" s="19"/>
      <c r="M2319" s="19"/>
      <c r="N2319" s="19"/>
      <c r="O2319" s="19"/>
      <c r="P2319" s="19"/>
      <c r="Q2319" s="19"/>
      <c r="R2319" s="19"/>
      <c r="S2319" s="19"/>
      <c r="T2319" s="19"/>
      <c r="U2319" s="19"/>
      <c r="V2319" s="19"/>
      <c r="W2319" s="19"/>
      <c r="X2319" s="19"/>
      <c r="Y2319" s="19"/>
      <c r="Z2319" s="19"/>
      <c r="AA2319" s="19"/>
      <c r="AB2319" s="19"/>
      <c r="AC2319" s="19"/>
      <c r="AD2319" s="19"/>
      <c r="AE2319" s="19"/>
      <c r="AF2319" s="19"/>
      <c r="AG2319" s="19"/>
      <c r="AH2319" s="19"/>
      <c r="AI2319" s="19"/>
      <c r="AJ2319" s="19"/>
      <c r="AK2319" s="19"/>
      <c r="AL2319" s="19"/>
      <c r="AM2319" s="19"/>
      <c r="AN2319" s="19"/>
      <c r="AO2319" s="19"/>
      <c r="AP2319" s="19"/>
      <c r="AQ2319" s="19"/>
      <c r="AR2319" s="19"/>
      <c r="AS2319" s="19"/>
      <c r="AT2319" s="19"/>
      <c r="AU2319" s="19"/>
      <c r="AV2319" s="19"/>
      <c r="AW2319" s="19"/>
      <c r="AX2319" s="19"/>
      <c r="AY2319" s="19"/>
      <c r="AZ2319" s="19"/>
      <c r="BA2319" s="19"/>
      <c r="BB2319" s="19"/>
      <c r="BC2319" s="19"/>
      <c r="BD2319" s="19"/>
      <c r="BE2319" s="19"/>
      <c r="BF2319" s="19"/>
      <c r="BG2319" s="19"/>
    </row>
    <row r="2320">
      <c r="B2320" s="26" t="s">
        <v>724</v>
      </c>
      <c r="C2320" s="19"/>
      <c r="D2320" s="19"/>
      <c r="E2320" s="19"/>
      <c r="F2320" s="19"/>
      <c r="G2320" s="19"/>
      <c r="H2320" s="19"/>
      <c r="I2320" s="19"/>
      <c r="J2320" s="19"/>
      <c r="K2320" s="19"/>
      <c r="L2320" s="19"/>
      <c r="M2320" s="19"/>
      <c r="N2320" s="19"/>
      <c r="O2320" s="19"/>
      <c r="P2320" s="19"/>
      <c r="Q2320" s="19"/>
      <c r="R2320" s="19"/>
      <c r="S2320" s="19"/>
      <c r="T2320" s="19"/>
      <c r="U2320" s="19"/>
      <c r="V2320" s="19"/>
      <c r="W2320" s="19"/>
      <c r="X2320" s="19"/>
      <c r="Y2320" s="19"/>
      <c r="Z2320" s="19"/>
      <c r="AA2320" s="19"/>
      <c r="AB2320" s="19"/>
      <c r="AC2320" s="19"/>
      <c r="AD2320" s="19"/>
      <c r="AE2320" s="19"/>
      <c r="AF2320" s="19"/>
      <c r="AG2320" s="19"/>
      <c r="AH2320" s="19"/>
      <c r="AI2320" s="19"/>
      <c r="AJ2320" s="19"/>
      <c r="AK2320" s="19"/>
      <c r="AL2320" s="19"/>
      <c r="AM2320" s="19"/>
      <c r="AN2320" s="19"/>
      <c r="AO2320" s="19"/>
      <c r="AP2320" s="19"/>
      <c r="AQ2320" s="19"/>
      <c r="AR2320" s="19"/>
      <c r="AS2320" s="19"/>
      <c r="AT2320" s="19"/>
      <c r="AU2320" s="19"/>
      <c r="AV2320" s="19"/>
      <c r="AW2320" s="19"/>
      <c r="AX2320" s="19"/>
      <c r="AY2320" s="19"/>
      <c r="AZ2320" s="19"/>
      <c r="BA2320" s="19"/>
      <c r="BB2320" s="19"/>
      <c r="BC2320" s="19"/>
      <c r="BD2320" s="19"/>
      <c r="BE2320" s="19"/>
      <c r="BF2320" s="19"/>
      <c r="BG2320" s="19"/>
    </row>
    <row r="2321">
      <c r="B2321" t="s">
        <v>721</v>
      </c>
      <c r="C2321" s="19" t="n">
        <v>0.0641695836105571</v>
      </c>
      <c r="D2321" s="19" t="n">
        <v>0.0432878633489171</v>
      </c>
      <c r="E2321" s="19" t="n">
        <v>0.0882936484254759</v>
      </c>
      <c r="F2321" s="19"/>
      <c r="G2321" s="19" t="n">
        <v>0</v>
      </c>
      <c r="H2321" s="19" t="n">
        <v>0</v>
      </c>
      <c r="I2321" s="19" t="n">
        <v>0.0498155805735675</v>
      </c>
      <c r="J2321" s="19" t="n">
        <v>0.124620983053229</v>
      </c>
      <c r="K2321" s="19" t="n">
        <v>0.114205722524237</v>
      </c>
      <c r="L2321" s="19" t="n">
        <v>0.0683286574830482</v>
      </c>
      <c r="M2321" s="19"/>
      <c r="N2321" s="19" t="n">
        <v>0.0275838574955683</v>
      </c>
      <c r="O2321" s="19" t="n">
        <v>0.0557621842919974</v>
      </c>
      <c r="P2321" s="19" t="n">
        <v>0.0326939324375933</v>
      </c>
      <c r="Q2321" s="19" t="n">
        <v>0.155350401798088</v>
      </c>
      <c r="R2321" s="19"/>
      <c r="S2321" s="19" t="n">
        <v>0</v>
      </c>
      <c r="T2321" s="19" t="n">
        <v>0.0954878881050044</v>
      </c>
      <c r="U2321" s="19" t="n">
        <v>0.0759066020146672</v>
      </c>
      <c r="V2321" s="19" t="n">
        <v>0.320135213450568</v>
      </c>
      <c r="W2321" s="19" t="n">
        <v>0</v>
      </c>
      <c r="X2321" s="19" t="n">
        <v>0.0842727710126185</v>
      </c>
      <c r="Y2321" s="19" t="n">
        <v>0</v>
      </c>
      <c r="Z2321" s="19" t="n">
        <v>0</v>
      </c>
      <c r="AA2321" s="19" t="n">
        <v>0.107338724477564</v>
      </c>
      <c r="AB2321" s="19" t="n">
        <v>0</v>
      </c>
      <c r="AC2321" s="19" t="n">
        <v>0.1430318413712</v>
      </c>
      <c r="AD2321" s="19" t="n">
        <v>0.174400609173607</v>
      </c>
      <c r="AE2321" s="19"/>
      <c r="AF2321" s="19" t="n">
        <v>0.0449385597949599</v>
      </c>
      <c r="AG2321" s="19" t="n">
        <v>0.1022962671539</v>
      </c>
      <c r="AH2321" s="19" t="n">
        <v>0.0604116934667677</v>
      </c>
      <c r="AI2321" s="19"/>
      <c r="AJ2321" s="19" t="n">
        <v>0.0212715129340168</v>
      </c>
      <c r="AK2321" s="19" t="n">
        <v>0.138612137322565</v>
      </c>
      <c r="AL2321" s="19" t="n">
        <v>0.0846343836087831</v>
      </c>
      <c r="AM2321" s="19" t="n">
        <v>0</v>
      </c>
      <c r="AN2321" s="19" t="n">
        <v>0</v>
      </c>
      <c r="AO2321" s="19"/>
      <c r="AP2321" s="19" t="n">
        <v>0.037394245258198</v>
      </c>
      <c r="AQ2321" s="19" t="n">
        <v>0.102644840339622</v>
      </c>
      <c r="AR2321" s="19" t="n">
        <v>0</v>
      </c>
      <c r="AS2321" s="19" t="n">
        <v>0.0550697395824352</v>
      </c>
      <c r="AT2321" s="19" t="n">
        <v>0.137608268891134</v>
      </c>
      <c r="AU2321" s="19"/>
      <c r="AV2321" s="19" t="n">
        <v>0.0673985572527023</v>
      </c>
      <c r="AW2321" s="19" t="n">
        <v>0.0432609494950767</v>
      </c>
      <c r="AX2321" s="19" t="n">
        <v>0</v>
      </c>
      <c r="AY2321" s="19" t="n">
        <v>0.0463655164768798</v>
      </c>
      <c r="AZ2321" s="19" t="n">
        <v>0.192754136951386</v>
      </c>
      <c r="BA2321" s="19" t="n">
        <v>0</v>
      </c>
      <c r="BB2321" s="19"/>
      <c r="BC2321" s="19" t="n">
        <v>0.065419221675155</v>
      </c>
      <c r="BD2321" s="19" t="n">
        <v>0.027626490258127</v>
      </c>
      <c r="BE2321" s="19" t="n">
        <v>0.055811278378958</v>
      </c>
      <c r="BF2321" s="19" t="n">
        <v>0.0917371172921077</v>
      </c>
      <c r="BG2321" s="19" t="s">
        <v>697</v>
      </c>
    </row>
    <row r="2322">
      <c r="B2322" t="s">
        <v>689</v>
      </c>
      <c r="C2322" s="19" t="n">
        <v>0.0803031111702047</v>
      </c>
      <c r="D2322" s="19" t="n">
        <v>0.0734590932309109</v>
      </c>
      <c r="E2322" s="19" t="n">
        <v>0.0890477041615417</v>
      </c>
      <c r="F2322" s="19"/>
      <c r="G2322" s="19" t="n">
        <v>0.0677731211179399</v>
      </c>
      <c r="H2322" s="19" t="n">
        <v>0.21439508225226</v>
      </c>
      <c r="I2322" s="19" t="n">
        <v>0.145178542046137</v>
      </c>
      <c r="J2322" s="19" t="n">
        <v>0</v>
      </c>
      <c r="K2322" s="19" t="n">
        <v>0</v>
      </c>
      <c r="L2322" s="19" t="n">
        <v>0.100740690283198</v>
      </c>
      <c r="M2322" s="19"/>
      <c r="N2322" s="19" t="n">
        <v>0.129044319040629</v>
      </c>
      <c r="O2322" s="19" t="n">
        <v>0.0396113583847361</v>
      </c>
      <c r="P2322" s="19" t="n">
        <v>0.0735007974556277</v>
      </c>
      <c r="Q2322" s="19" t="n">
        <v>0.0791106975817314</v>
      </c>
      <c r="R2322" s="19"/>
      <c r="S2322" s="19" t="n">
        <v>0.09666692917534</v>
      </c>
      <c r="T2322" s="19" t="n">
        <v>0</v>
      </c>
      <c r="U2322" s="19" t="n">
        <v>0.107546071424777</v>
      </c>
      <c r="V2322" s="19" t="n">
        <v>0</v>
      </c>
      <c r="W2322" s="19" t="n">
        <v>0</v>
      </c>
      <c r="X2322" s="19" t="n">
        <v>0.289841395990433</v>
      </c>
      <c r="Y2322" s="19" t="n">
        <v>0.101046440825089</v>
      </c>
      <c r="Z2322" s="19" t="n">
        <v>0</v>
      </c>
      <c r="AA2322" s="19" t="n">
        <v>0</v>
      </c>
      <c r="AB2322" s="19" t="n">
        <v>0</v>
      </c>
      <c r="AC2322" s="19" t="n">
        <v>0.249502910732422</v>
      </c>
      <c r="AD2322" s="19" t="n">
        <v>0</v>
      </c>
      <c r="AE2322" s="19"/>
      <c r="AF2322" s="19" t="n">
        <v>0.0738180693191529</v>
      </c>
      <c r="AG2322" s="19" t="n">
        <v>0.0903763452593548</v>
      </c>
      <c r="AH2322" s="19" t="n">
        <v>0.078936650129927</v>
      </c>
      <c r="AI2322" s="19"/>
      <c r="AJ2322" s="19" t="n">
        <v>0.124177011080431</v>
      </c>
      <c r="AK2322" s="19" t="n">
        <v>0.088633737401031</v>
      </c>
      <c r="AL2322" s="19" t="n">
        <v>0</v>
      </c>
      <c r="AM2322" s="19" t="n">
        <v>0</v>
      </c>
      <c r="AN2322" s="19" t="n">
        <v>0.112806982210509</v>
      </c>
      <c r="AO2322" s="19"/>
      <c r="AP2322" s="19" t="n">
        <v>0.0829249764959873</v>
      </c>
      <c r="AQ2322" s="19" t="n">
        <v>0.088432199239212</v>
      </c>
      <c r="AR2322" s="19" t="n">
        <v>0</v>
      </c>
      <c r="AS2322" s="19" t="n">
        <v>0.115121626522964</v>
      </c>
      <c r="AT2322" s="19" t="n">
        <v>0</v>
      </c>
      <c r="AU2322" s="19"/>
      <c r="AV2322" s="19" t="n">
        <v>0.139504767337263</v>
      </c>
      <c r="AW2322" s="19" t="n">
        <v>0.0959349010871362</v>
      </c>
      <c r="AX2322" s="19" t="n">
        <v>0</v>
      </c>
      <c r="AY2322" s="19" t="n">
        <v>0.0969257111413359</v>
      </c>
      <c r="AZ2322" s="19" t="n">
        <v>0</v>
      </c>
      <c r="BA2322" s="19" t="n">
        <v>0</v>
      </c>
      <c r="BB2322" s="19"/>
      <c r="BC2322" s="19" t="n">
        <v>0.0610422728076528</v>
      </c>
      <c r="BD2322" s="19" t="n">
        <v>0.137930558500588</v>
      </c>
      <c r="BE2322" s="19" t="n">
        <v>0.0653706158929834</v>
      </c>
      <c r="BF2322" s="19" t="n">
        <v>0.112936110613525</v>
      </c>
      <c r="BG2322" s="19" t="s">
        <v>697</v>
      </c>
    </row>
    <row r="2323">
      <c r="B2323" t="s">
        <v>690</v>
      </c>
      <c r="C2323" s="19" t="n">
        <v>0.145818563744821</v>
      </c>
      <c r="D2323" s="19" t="n">
        <v>0.206288307672831</v>
      </c>
      <c r="E2323" s="19" t="n">
        <v>0.0806478325915626</v>
      </c>
      <c r="F2323" s="19"/>
      <c r="G2323" s="19" t="n">
        <v>0.311350001725783</v>
      </c>
      <c r="H2323" s="19" t="n">
        <v>0.223901274228513</v>
      </c>
      <c r="I2323" s="19" t="n">
        <v>0.214732817807406</v>
      </c>
      <c r="J2323" s="19" t="n">
        <v>0.0981920888283358</v>
      </c>
      <c r="K2323" s="19" t="n">
        <v>0.0584151827054915</v>
      </c>
      <c r="L2323" s="19" t="n">
        <v>0.0387386920850891</v>
      </c>
      <c r="M2323" s="19"/>
      <c r="N2323" s="19" t="n">
        <v>0.147013126783522</v>
      </c>
      <c r="O2323" s="19" t="n">
        <v>0.226324105946592</v>
      </c>
      <c r="P2323" s="19" t="n">
        <v>0.0739605832471672</v>
      </c>
      <c r="Q2323" s="19" t="n">
        <v>0.11634148795581</v>
      </c>
      <c r="R2323" s="19"/>
      <c r="S2323" s="19" t="n">
        <v>0.223166823894933</v>
      </c>
      <c r="T2323" s="19" t="n">
        <v>0.114743765509349</v>
      </c>
      <c r="U2323" s="19" t="n">
        <v>0.196087376420503</v>
      </c>
      <c r="V2323" s="19" t="n">
        <v>0</v>
      </c>
      <c r="W2323" s="19" t="n">
        <v>0.165340504969101</v>
      </c>
      <c r="X2323" s="19" t="n">
        <v>0.17985890169204</v>
      </c>
      <c r="Y2323" s="19" t="n">
        <v>0.169752425460881</v>
      </c>
      <c r="Z2323" s="19" t="n">
        <v>0.165198734895</v>
      </c>
      <c r="AA2323" s="19" t="n">
        <v>0.136797328178282</v>
      </c>
      <c r="AB2323" s="19" t="n">
        <v>0</v>
      </c>
      <c r="AC2323" s="19" t="n">
        <v>0</v>
      </c>
      <c r="AD2323" s="19" t="n">
        <v>0.331023340148503</v>
      </c>
      <c r="AE2323" s="19"/>
      <c r="AF2323" s="19" t="n">
        <v>0.106296995156111</v>
      </c>
      <c r="AG2323" s="19" t="n">
        <v>0.135629020898719</v>
      </c>
      <c r="AH2323" s="19" t="n">
        <v>0.134879972818204</v>
      </c>
      <c r="AI2323" s="19"/>
      <c r="AJ2323" s="19" t="n">
        <v>0.085376446991341</v>
      </c>
      <c r="AK2323" s="19" t="n">
        <v>0.290101478034711</v>
      </c>
      <c r="AL2323" s="19" t="n">
        <v>0.122331134272449</v>
      </c>
      <c r="AM2323" s="19" t="n">
        <v>0</v>
      </c>
      <c r="AN2323" s="19" t="n">
        <v>0.14280362082768</v>
      </c>
      <c r="AO2323" s="19"/>
      <c r="AP2323" s="19" t="n">
        <v>0.0509254812126089</v>
      </c>
      <c r="AQ2323" s="19" t="n">
        <v>0.10645726227659</v>
      </c>
      <c r="AR2323" s="19" t="n">
        <v>0.130197179825137</v>
      </c>
      <c r="AS2323" s="19" t="n">
        <v>0.211422181657217</v>
      </c>
      <c r="AT2323" s="19" t="n">
        <v>0.291071874389682</v>
      </c>
      <c r="AU2323" s="19"/>
      <c r="AV2323" s="19" t="n">
        <v>0.129890864398282</v>
      </c>
      <c r="AW2323" s="19" t="n">
        <v>0.0589150725075316</v>
      </c>
      <c r="AX2323" s="19" t="n">
        <v>0.107430546955093</v>
      </c>
      <c r="AY2323" s="19" t="n">
        <v>0.178005175283818</v>
      </c>
      <c r="AZ2323" s="19" t="n">
        <v>0.301493479834196</v>
      </c>
      <c r="BA2323" s="19" t="n">
        <v>0.0827859619251786</v>
      </c>
      <c r="BB2323" s="19"/>
      <c r="BC2323" s="19" t="n">
        <v>0.03320729860258</v>
      </c>
      <c r="BD2323" s="19" t="n">
        <v>0.251831340768723</v>
      </c>
      <c r="BE2323" s="19" t="n">
        <v>0.218630287124479</v>
      </c>
      <c r="BF2323" s="19" t="n">
        <v>0.0938922119250366</v>
      </c>
      <c r="BG2323" s="19" t="s">
        <v>697</v>
      </c>
    </row>
    <row r="2324">
      <c r="B2324" t="s">
        <v>691</v>
      </c>
      <c r="C2324" s="19" t="n">
        <v>0.0764514158014044</v>
      </c>
      <c r="D2324" s="19" t="n">
        <v>0.0676126075537918</v>
      </c>
      <c r="E2324" s="19" t="n">
        <v>0.0873594276790411</v>
      </c>
      <c r="F2324" s="19"/>
      <c r="G2324" s="19" t="n">
        <v>0.0437390724779158</v>
      </c>
      <c r="H2324" s="19" t="n">
        <v>0</v>
      </c>
      <c r="I2324" s="19" t="n">
        <v>0.225817699204774</v>
      </c>
      <c r="J2324" s="19" t="n">
        <v>0</v>
      </c>
      <c r="K2324" s="19" t="n">
        <v>0.0881108136473898</v>
      </c>
      <c r="L2324" s="19" t="n">
        <v>0.092496429845799</v>
      </c>
      <c r="M2324" s="19"/>
      <c r="N2324" s="19" t="n">
        <v>0.0754862934755064</v>
      </c>
      <c r="O2324" s="19" t="n">
        <v>0</v>
      </c>
      <c r="P2324" s="19" t="n">
        <v>0.0685605627980582</v>
      </c>
      <c r="Q2324" s="19" t="n">
        <v>0.186129252396909</v>
      </c>
      <c r="R2324" s="19"/>
      <c r="S2324" s="19" t="n">
        <v>0</v>
      </c>
      <c r="T2324" s="19" t="n">
        <v>0.100950016635582</v>
      </c>
      <c r="U2324" s="19" t="n">
        <v>0.088253574179736</v>
      </c>
      <c r="V2324" s="19" t="n">
        <v>0</v>
      </c>
      <c r="W2324" s="19" t="n">
        <v>0</v>
      </c>
      <c r="X2324" s="19" t="n">
        <v>0.170866487422985</v>
      </c>
      <c r="Y2324" s="19" t="n">
        <v>0.070037131374649</v>
      </c>
      <c r="Z2324" s="19" t="n">
        <v>0</v>
      </c>
      <c r="AA2324" s="19" t="n">
        <v>0.0953782607707544</v>
      </c>
      <c r="AB2324" s="19" t="n">
        <v>0.11566286532845</v>
      </c>
      <c r="AC2324" s="19" t="n">
        <v>0</v>
      </c>
      <c r="AD2324" s="19" t="n">
        <v>0.168162713323852</v>
      </c>
      <c r="AE2324" s="19"/>
      <c r="AF2324" s="19" t="n">
        <v>0.140127132343741</v>
      </c>
      <c r="AG2324" s="19" t="n">
        <v>0.0517027248103325</v>
      </c>
      <c r="AH2324" s="19" t="n">
        <v>0.0781181411111733</v>
      </c>
      <c r="AI2324" s="19"/>
      <c r="AJ2324" s="19" t="n">
        <v>0.131790720276103</v>
      </c>
      <c r="AK2324" s="19" t="n">
        <v>0.0549617118267629</v>
      </c>
      <c r="AL2324" s="19" t="n">
        <v>0.21867493816342</v>
      </c>
      <c r="AM2324" s="19" t="n">
        <v>0</v>
      </c>
      <c r="AN2324" s="19" t="n">
        <v>0</v>
      </c>
      <c r="AO2324" s="19"/>
      <c r="AP2324" s="19" t="n">
        <v>0.099070242554662</v>
      </c>
      <c r="AQ2324" s="19" t="n">
        <v>0.0609560295808274</v>
      </c>
      <c r="AR2324" s="19" t="n">
        <v>0.297846400847357</v>
      </c>
      <c r="AS2324" s="19" t="n">
        <v>0.129150965054614</v>
      </c>
      <c r="AT2324" s="19" t="n">
        <v>0</v>
      </c>
      <c r="AU2324" s="19"/>
      <c r="AV2324" s="19" t="n">
        <v>0.0488291935101547</v>
      </c>
      <c r="AW2324" s="19" t="n">
        <v>0.153475103012548</v>
      </c>
      <c r="AX2324" s="19" t="n">
        <v>0.245764169351536</v>
      </c>
      <c r="AY2324" s="19" t="n">
        <v>0.10873759788315</v>
      </c>
      <c r="AZ2324" s="19" t="n">
        <v>0</v>
      </c>
      <c r="BA2324" s="19" t="n">
        <v>0</v>
      </c>
      <c r="BB2324" s="19"/>
      <c r="BC2324" s="19" t="n">
        <v>0.0602525292115994</v>
      </c>
      <c r="BD2324" s="19" t="n">
        <v>0.0792480207558552</v>
      </c>
      <c r="BE2324" s="19" t="n">
        <v>0.107646219069489</v>
      </c>
      <c r="BF2324" s="19" t="n">
        <v>0.118210982461361</v>
      </c>
      <c r="BG2324" s="19" t="s">
        <v>697</v>
      </c>
    </row>
    <row r="2325">
      <c r="B2325" t="s">
        <v>692</v>
      </c>
      <c r="C2325" s="19" t="n">
        <v>0.119846447286979</v>
      </c>
      <c r="D2325" s="19" t="n">
        <v>0.110674784059748</v>
      </c>
      <c r="E2325" s="19" t="n">
        <v>0.131737991902227</v>
      </c>
      <c r="F2325" s="19"/>
      <c r="G2325" s="19" t="n">
        <v>0.103067122590887</v>
      </c>
      <c r="H2325" s="19" t="n">
        <v>0.198929836311466</v>
      </c>
      <c r="I2325" s="19" t="n">
        <v>0</v>
      </c>
      <c r="J2325" s="19" t="n">
        <v>0.0395959064629626</v>
      </c>
      <c r="K2325" s="19" t="n">
        <v>0.141125291032629</v>
      </c>
      <c r="L2325" s="19" t="n">
        <v>0.223380411986166</v>
      </c>
      <c r="M2325" s="19"/>
      <c r="N2325" s="19" t="n">
        <v>0.0800936109128109</v>
      </c>
      <c r="O2325" s="19" t="n">
        <v>0.0979389686649841</v>
      </c>
      <c r="P2325" s="19" t="n">
        <v>0.23756647594832</v>
      </c>
      <c r="Q2325" s="19" t="n">
        <v>0.0721880058750545</v>
      </c>
      <c r="R2325" s="19"/>
      <c r="S2325" s="19" t="n">
        <v>0.0559935529364824</v>
      </c>
      <c r="T2325" s="19" t="n">
        <v>0.201330963284988</v>
      </c>
      <c r="U2325" s="19" t="n">
        <v>0.172003596823161</v>
      </c>
      <c r="V2325" s="19" t="n">
        <v>0</v>
      </c>
      <c r="W2325" s="19" t="n">
        <v>0.410589376958152</v>
      </c>
      <c r="X2325" s="19" t="n">
        <v>0</v>
      </c>
      <c r="Y2325" s="19" t="n">
        <v>0.0838526564451831</v>
      </c>
      <c r="Z2325" s="19" t="n">
        <v>0.17434183618556</v>
      </c>
      <c r="AA2325" s="19" t="n">
        <v>0.103091551747322</v>
      </c>
      <c r="AB2325" s="19" t="n">
        <v>0.146858098048057</v>
      </c>
      <c r="AC2325" s="19" t="n">
        <v>0</v>
      </c>
      <c r="AD2325" s="19" t="n">
        <v>0.158250624030186</v>
      </c>
      <c r="AE2325" s="19"/>
      <c r="AF2325" s="19" t="n">
        <v>0.127865306419846</v>
      </c>
      <c r="AG2325" s="19" t="n">
        <v>0.0936958941970855</v>
      </c>
      <c r="AH2325" s="19" t="n">
        <v>0.128304515482217</v>
      </c>
      <c r="AI2325" s="19"/>
      <c r="AJ2325" s="19" t="n">
        <v>0.150076535948277</v>
      </c>
      <c r="AK2325" s="19" t="n">
        <v>0.0568360468215932</v>
      </c>
      <c r="AL2325" s="19" t="n">
        <v>0.0863507530954731</v>
      </c>
      <c r="AM2325" s="19" t="n">
        <v>0</v>
      </c>
      <c r="AN2325" s="19" t="n">
        <v>0.158414379334007</v>
      </c>
      <c r="AO2325" s="19"/>
      <c r="AP2325" s="19" t="n">
        <v>0.205385164323147</v>
      </c>
      <c r="AQ2325" s="19" t="n">
        <v>0.0865338209726058</v>
      </c>
      <c r="AR2325" s="19" t="n">
        <v>0</v>
      </c>
      <c r="AS2325" s="19" t="n">
        <v>0.0602533919259813</v>
      </c>
      <c r="AT2325" s="19" t="n">
        <v>0.166595001648677</v>
      </c>
      <c r="AU2325" s="19"/>
      <c r="AV2325" s="19" t="n">
        <v>0.027601024844569</v>
      </c>
      <c r="AW2325" s="19" t="n">
        <v>0.14481948163332</v>
      </c>
      <c r="AX2325" s="19" t="n">
        <v>0</v>
      </c>
      <c r="AY2325" s="19" t="n">
        <v>0.104329712722247</v>
      </c>
      <c r="AZ2325" s="19" t="n">
        <v>0.112755188922823</v>
      </c>
      <c r="BA2325" s="19" t="n">
        <v>0.55980937029619</v>
      </c>
      <c r="BB2325" s="19"/>
      <c r="BC2325" s="19" t="n">
        <v>0.156312051725881</v>
      </c>
      <c r="BD2325" s="19" t="n">
        <v>0.118882526160563</v>
      </c>
      <c r="BE2325" s="19" t="n">
        <v>0.0857359174183226</v>
      </c>
      <c r="BF2325" s="19" t="n">
        <v>0.0832420031500862</v>
      </c>
      <c r="BG2325" s="19" t="s">
        <v>697</v>
      </c>
    </row>
    <row r="2326">
      <c r="B2326" t="s">
        <v>598</v>
      </c>
      <c r="C2326" s="19" t="n">
        <v>0.113362953875684</v>
      </c>
      <c r="D2326" s="19" t="n">
        <v>0.142628280808644</v>
      </c>
      <c r="E2326" s="19" t="n">
        <v>0.0824274317981085</v>
      </c>
      <c r="F2326" s="19"/>
      <c r="G2326" s="19" t="n">
        <v>0.0905820825502418</v>
      </c>
      <c r="H2326" s="19" t="n">
        <v>0.0671694287318247</v>
      </c>
      <c r="I2326" s="19" t="n">
        <v>0.0545534270735974</v>
      </c>
      <c r="J2326" s="19" t="n">
        <v>0.26422859276519</v>
      </c>
      <c r="K2326" s="19" t="n">
        <v>0.0462335277977704</v>
      </c>
      <c r="L2326" s="19" t="n">
        <v>0.121035045802009</v>
      </c>
      <c r="M2326" s="19"/>
      <c r="N2326" s="19" t="n">
        <v>0.191835849228721</v>
      </c>
      <c r="O2326" s="19" t="n">
        <v>0.165441572261523</v>
      </c>
      <c r="P2326" s="19" t="n">
        <v>0.0300680321103006</v>
      </c>
      <c r="Q2326" s="19" t="n">
        <v>0.0355070236845826</v>
      </c>
      <c r="R2326" s="19"/>
      <c r="S2326" s="19" t="n">
        <v>0.206664173980113</v>
      </c>
      <c r="T2326" s="19" t="n">
        <v>0.111702570614922</v>
      </c>
      <c r="U2326" s="19" t="n">
        <v>0</v>
      </c>
      <c r="V2326" s="19" t="n">
        <v>0</v>
      </c>
      <c r="W2326" s="19" t="n">
        <v>0</v>
      </c>
      <c r="X2326" s="19" t="n">
        <v>0.104338619634287</v>
      </c>
      <c r="Y2326" s="19" t="n">
        <v>0.0837095180279573</v>
      </c>
      <c r="Z2326" s="19" t="n">
        <v>0.17434183618556</v>
      </c>
      <c r="AA2326" s="19" t="n">
        <v>0.202194033534955</v>
      </c>
      <c r="AB2326" s="19" t="n">
        <v>0.0701155863953332</v>
      </c>
      <c r="AC2326" s="19" t="n">
        <v>0.141908808523036</v>
      </c>
      <c r="AD2326" s="19" t="n">
        <v>0.168162713323852</v>
      </c>
      <c r="AE2326" s="19"/>
      <c r="AF2326" s="19" t="n">
        <v>0.0730509222495142</v>
      </c>
      <c r="AG2326" s="19" t="n">
        <v>0.163037920741309</v>
      </c>
      <c r="AH2326" s="19" t="n">
        <v>0</v>
      </c>
      <c r="AI2326" s="19"/>
      <c r="AJ2326" s="19" t="n">
        <v>0.100482034241103</v>
      </c>
      <c r="AK2326" s="19" t="n">
        <v>0.106537576890452</v>
      </c>
      <c r="AL2326" s="19" t="n">
        <v>0.166426209002284</v>
      </c>
      <c r="AM2326" s="19" t="n">
        <v>0.500077239530474</v>
      </c>
      <c r="AN2326" s="19" t="n">
        <v>0.09619343619898</v>
      </c>
      <c r="AO2326" s="19"/>
      <c r="AP2326" s="19" t="n">
        <v>0.0805324821812642</v>
      </c>
      <c r="AQ2326" s="19" t="n">
        <v>0.194251822932841</v>
      </c>
      <c r="AR2326" s="19" t="n">
        <v>0</v>
      </c>
      <c r="AS2326" s="19" t="n">
        <v>0.128094099411431</v>
      </c>
      <c r="AT2326" s="19" t="n">
        <v>0.15069587818193</v>
      </c>
      <c r="AU2326" s="19"/>
      <c r="AV2326" s="19" t="n">
        <v>0.175882514876853</v>
      </c>
      <c r="AW2326" s="19" t="n">
        <v>0.0931670533875278</v>
      </c>
      <c r="AX2326" s="19" t="n">
        <v>0</v>
      </c>
      <c r="AY2326" s="19" t="n">
        <v>0.107847778505677</v>
      </c>
      <c r="AZ2326" s="19" t="n">
        <v>0.101994309830058</v>
      </c>
      <c r="BA2326" s="19" t="n">
        <v>0.106083574233704</v>
      </c>
      <c r="BB2326" s="19"/>
      <c r="BC2326" s="19" t="n">
        <v>0.131445820976676</v>
      </c>
      <c r="BD2326" s="19" t="n">
        <v>0.105158337996453</v>
      </c>
      <c r="BE2326" s="19" t="n">
        <v>0.13376167998525</v>
      </c>
      <c r="BF2326" s="19" t="n">
        <v>0.0935592318761113</v>
      </c>
      <c r="BG2326" s="19" t="s">
        <v>697</v>
      </c>
    </row>
    <row r="2327">
      <c r="B2327" t="s">
        <v>722</v>
      </c>
      <c r="C2327" s="19" t="n">
        <v>0.369917001355753</v>
      </c>
      <c r="D2327" s="19" t="n">
        <v>0.32545966376685</v>
      </c>
      <c r="E2327" s="19" t="n">
        <v>0.410438842060071</v>
      </c>
      <c r="F2327" s="19"/>
      <c r="G2327" s="19" t="n">
        <v>0.351836280816821</v>
      </c>
      <c r="H2327" s="19" t="n">
        <v>0.295604378475936</v>
      </c>
      <c r="I2327" s="19" t="n">
        <v>0.251088082645883</v>
      </c>
      <c r="J2327" s="19" t="n">
        <v>0.473362428890283</v>
      </c>
      <c r="K2327" s="19" t="n">
        <v>0.511722587068496</v>
      </c>
      <c r="L2327" s="19" t="n">
        <v>0.312880336727818</v>
      </c>
      <c r="M2327" s="19"/>
      <c r="N2327" s="19" t="n">
        <v>0.32983907951086</v>
      </c>
      <c r="O2327" s="19" t="n">
        <v>0.414921810450167</v>
      </c>
      <c r="P2327" s="19" t="n">
        <v>0.445050124892686</v>
      </c>
      <c r="Q2327" s="19" t="n">
        <v>0.280990783066465</v>
      </c>
      <c r="R2327" s="19"/>
      <c r="S2327" s="19" t="n">
        <v>0.383493955229096</v>
      </c>
      <c r="T2327" s="19" t="n">
        <v>0.375784795850155</v>
      </c>
      <c r="U2327" s="19" t="n">
        <v>0.360202779137156</v>
      </c>
      <c r="V2327" s="19" t="n">
        <v>0.36960765532392</v>
      </c>
      <c r="W2327" s="19" t="n">
        <v>0.424070118072747</v>
      </c>
      <c r="X2327" s="19" t="n">
        <v>0.0890724741440178</v>
      </c>
      <c r="Y2327" s="19" t="n">
        <v>0.419828200064897</v>
      </c>
      <c r="Z2327" s="19" t="n">
        <v>0.48611759273388</v>
      </c>
      <c r="AA2327" s="19" t="n">
        <v>0.355200101291122</v>
      </c>
      <c r="AB2327" s="19" t="n">
        <v>0.66736345022816</v>
      </c>
      <c r="AC2327" s="19" t="n">
        <v>0.465556439373341</v>
      </c>
      <c r="AD2327" s="19" t="n">
        <v>0</v>
      </c>
      <c r="AE2327" s="19"/>
      <c r="AF2327" s="19" t="n">
        <v>0.433903014716675</v>
      </c>
      <c r="AG2327" s="19" t="n">
        <v>0.327825572519674</v>
      </c>
      <c r="AH2327" s="19" t="n">
        <v>0.395013486595588</v>
      </c>
      <c r="AI2327" s="19"/>
      <c r="AJ2327" s="19" t="n">
        <v>0.386825738528728</v>
      </c>
      <c r="AK2327" s="19" t="n">
        <v>0.199981012082079</v>
      </c>
      <c r="AL2327" s="19" t="n">
        <v>0.263427864473517</v>
      </c>
      <c r="AM2327" s="19" t="n">
        <v>0.499922760469526</v>
      </c>
      <c r="AN2327" s="19" t="n">
        <v>0.432340716472477</v>
      </c>
      <c r="AO2327" s="19"/>
      <c r="AP2327" s="19" t="n">
        <v>0.443767407974133</v>
      </c>
      <c r="AQ2327" s="19" t="n">
        <v>0.313081809985195</v>
      </c>
      <c r="AR2327" s="19" t="n">
        <v>0.49274673297471</v>
      </c>
      <c r="AS2327" s="19" t="n">
        <v>0.300887995845358</v>
      </c>
      <c r="AT2327" s="19" t="n">
        <v>0.254028976888577</v>
      </c>
      <c r="AU2327" s="19"/>
      <c r="AV2327" s="19" t="n">
        <v>0.353735294306956</v>
      </c>
      <c r="AW2327" s="19" t="n">
        <v>0.41042743887686</v>
      </c>
      <c r="AX2327" s="19" t="n">
        <v>0.646805283693371</v>
      </c>
      <c r="AY2327" s="19" t="n">
        <v>0.357788507986893</v>
      </c>
      <c r="AZ2327" s="19" t="n">
        <v>0.291002884461536</v>
      </c>
      <c r="BA2327" s="19" t="n">
        <v>0.188979817888952</v>
      </c>
      <c r="BB2327" s="19"/>
      <c r="BC2327" s="19" t="n">
        <v>0.427684463098331</v>
      </c>
      <c r="BD2327" s="19" t="n">
        <v>0.279322725559691</v>
      </c>
      <c r="BE2327" s="19" t="n">
        <v>0.301220039849264</v>
      </c>
      <c r="BF2327" s="19" t="n">
        <v>0.343547956302876</v>
      </c>
      <c r="BG2327" s="19" t="s">
        <v>697</v>
      </c>
    </row>
    <row r="2328">
      <c r="B2328" t="s">
        <v>100</v>
      </c>
      <c r="C2328" s="19" t="n">
        <v>0.0301309231545967</v>
      </c>
      <c r="D2328" s="19" t="n">
        <v>0.0305893995583082</v>
      </c>
      <c r="E2328" s="19" t="n">
        <v>0.0300471213819728</v>
      </c>
      <c r="F2328" s="19"/>
      <c r="G2328" s="19" t="n">
        <v>0.0316523187204118</v>
      </c>
      <c r="H2328" s="19" t="n">
        <v>0</v>
      </c>
      <c r="I2328" s="19" t="n">
        <v>0.0588138506486354</v>
      </c>
      <c r="J2328" s="19" t="n">
        <v>0</v>
      </c>
      <c r="K2328" s="19" t="n">
        <v>0.0401868752239861</v>
      </c>
      <c r="L2328" s="19" t="n">
        <v>0.0423997357868737</v>
      </c>
      <c r="M2328" s="19"/>
      <c r="N2328" s="19" t="n">
        <v>0.0191038635523829</v>
      </c>
      <c r="O2328" s="19" t="n">
        <v>0</v>
      </c>
      <c r="P2328" s="19" t="n">
        <v>0.0385994911102465</v>
      </c>
      <c r="Q2328" s="19" t="n">
        <v>0.0743823476413595</v>
      </c>
      <c r="R2328" s="19"/>
      <c r="S2328" s="19" t="n">
        <v>0.0340145647840362</v>
      </c>
      <c r="T2328" s="19" t="n">
        <v>0</v>
      </c>
      <c r="U2328" s="19" t="n">
        <v>0</v>
      </c>
      <c r="V2328" s="19" t="n">
        <v>0.310257131225513</v>
      </c>
      <c r="W2328" s="19" t="n">
        <v>0</v>
      </c>
      <c r="X2328" s="19" t="n">
        <v>0.0817493501036189</v>
      </c>
      <c r="Y2328" s="19" t="n">
        <v>0.071773627801344</v>
      </c>
      <c r="Z2328" s="19" t="n">
        <v>0</v>
      </c>
      <c r="AA2328" s="19" t="n">
        <v>0</v>
      </c>
      <c r="AB2328" s="19" t="n">
        <v>0</v>
      </c>
      <c r="AC2328" s="19" t="n">
        <v>0</v>
      </c>
      <c r="AD2328" s="19" t="n">
        <v>0</v>
      </c>
      <c r="AE2328" s="19"/>
      <c r="AF2328" s="19" t="n">
        <v>0</v>
      </c>
      <c r="AG2328" s="19" t="n">
        <v>0.0354362544196259</v>
      </c>
      <c r="AH2328" s="19" t="n">
        <v>0.124335540396123</v>
      </c>
      <c r="AI2328" s="19"/>
      <c r="AJ2328" s="19" t="n">
        <v>0</v>
      </c>
      <c r="AK2328" s="19" t="n">
        <v>0.0643362996208064</v>
      </c>
      <c r="AL2328" s="19" t="n">
        <v>0.0581547173840738</v>
      </c>
      <c r="AM2328" s="19" t="n">
        <v>0</v>
      </c>
      <c r="AN2328" s="19" t="n">
        <v>0.0574408649563457</v>
      </c>
      <c r="AO2328" s="19"/>
      <c r="AP2328" s="19" t="n">
        <v>0</v>
      </c>
      <c r="AQ2328" s="19" t="n">
        <v>0.0476422146731064</v>
      </c>
      <c r="AR2328" s="19" t="n">
        <v>0.0792096863527963</v>
      </c>
      <c r="AS2328" s="19" t="n">
        <v>0</v>
      </c>
      <c r="AT2328" s="19" t="n">
        <v>0</v>
      </c>
      <c r="AU2328" s="19"/>
      <c r="AV2328" s="19" t="n">
        <v>0.0571577834732203</v>
      </c>
      <c r="AW2328" s="19" t="n">
        <v>0</v>
      </c>
      <c r="AX2328" s="19" t="n">
        <v>0</v>
      </c>
      <c r="AY2328" s="19" t="n">
        <v>0</v>
      </c>
      <c r="AZ2328" s="19" t="n">
        <v>0</v>
      </c>
      <c r="BA2328" s="19" t="n">
        <v>0.0623412756559759</v>
      </c>
      <c r="BB2328" s="19"/>
      <c r="BC2328" s="19" t="n">
        <v>0.0646363419021245</v>
      </c>
      <c r="BD2328" s="19" t="n">
        <v>0</v>
      </c>
      <c r="BE2328" s="19" t="n">
        <v>0.0318239622812548</v>
      </c>
      <c r="BF2328" s="19" t="n">
        <v>0.0628743863788971</v>
      </c>
      <c r="BG2328" s="19" t="s">
        <v>697</v>
      </c>
    </row>
    <row r="2329">
      <c r="C2329" s="19"/>
      <c r="D2329" s="19"/>
      <c r="E2329" s="19"/>
      <c r="F2329" s="19"/>
      <c r="G2329" s="19"/>
      <c r="H2329" s="19"/>
      <c r="I2329" s="19"/>
      <c r="J2329" s="19"/>
      <c r="K2329" s="19"/>
      <c r="L2329" s="19"/>
      <c r="M2329" s="19"/>
      <c r="N2329" s="19"/>
      <c r="O2329" s="19"/>
      <c r="P2329" s="19"/>
      <c r="Q2329" s="19"/>
      <c r="R2329" s="19"/>
      <c r="S2329" s="19"/>
      <c r="T2329" s="19"/>
      <c r="U2329" s="19"/>
      <c r="V2329" s="19"/>
      <c r="W2329" s="19"/>
      <c r="X2329" s="19"/>
      <c r="Y2329" s="19"/>
      <c r="Z2329" s="19"/>
      <c r="AA2329" s="19"/>
      <c r="AB2329" s="19"/>
      <c r="AC2329" s="19"/>
      <c r="AD2329" s="19"/>
      <c r="AE2329" s="19"/>
      <c r="AF2329" s="19"/>
      <c r="AG2329" s="19"/>
      <c r="AH2329" s="19"/>
      <c r="AI2329" s="19"/>
      <c r="AJ2329" s="19"/>
      <c r="AK2329" s="19"/>
      <c r="AL2329" s="19"/>
      <c r="AM2329" s="19"/>
      <c r="AN2329" s="19"/>
      <c r="AO2329" s="19"/>
      <c r="AP2329" s="19"/>
      <c r="AQ2329" s="19"/>
      <c r="AR2329" s="19"/>
      <c r="AS2329" s="19"/>
      <c r="AT2329" s="19"/>
      <c r="AU2329" s="19"/>
      <c r="AV2329" s="19"/>
      <c r="AW2329" s="19"/>
      <c r="AX2329" s="19"/>
      <c r="AY2329" s="19"/>
      <c r="AZ2329" s="19"/>
      <c r="BA2329" s="19"/>
      <c r="BB2329" s="19"/>
      <c r="BC2329" s="19"/>
      <c r="BD2329" s="19"/>
      <c r="BE2329" s="19"/>
      <c r="BF2329" s="19"/>
      <c r="BG2329" s="19"/>
    </row>
    <row r="2330">
      <c r="B2330" s="7" t="s">
        <v>727</v>
      </c>
      <c r="C2330" s="19"/>
      <c r="D2330" s="19"/>
      <c r="E2330" s="19"/>
      <c r="F2330" s="19"/>
      <c r="G2330" s="19"/>
      <c r="H2330" s="19"/>
      <c r="I2330" s="19"/>
      <c r="J2330" s="19"/>
      <c r="K2330" s="19"/>
      <c r="L2330" s="19"/>
      <c r="M2330" s="19"/>
      <c r="N2330" s="19"/>
      <c r="O2330" s="19"/>
      <c r="P2330" s="19"/>
      <c r="Q2330" s="19"/>
      <c r="R2330" s="19"/>
      <c r="S2330" s="19"/>
      <c r="T2330" s="19"/>
      <c r="U2330" s="19"/>
      <c r="V2330" s="19"/>
      <c r="W2330" s="19"/>
      <c r="X2330" s="19"/>
      <c r="Y2330" s="19"/>
      <c r="Z2330" s="19"/>
      <c r="AA2330" s="19"/>
      <c r="AB2330" s="19"/>
      <c r="AC2330" s="19"/>
      <c r="AD2330" s="19"/>
      <c r="AE2330" s="19"/>
      <c r="AF2330" s="19"/>
      <c r="AG2330" s="19"/>
      <c r="AH2330" s="19"/>
      <c r="AI2330" s="19"/>
      <c r="AJ2330" s="19"/>
      <c r="AK2330" s="19"/>
      <c r="AL2330" s="19"/>
      <c r="AM2330" s="19"/>
      <c r="AN2330" s="19"/>
      <c r="AO2330" s="19"/>
      <c r="AP2330" s="19"/>
      <c r="AQ2330" s="19"/>
      <c r="AR2330" s="19"/>
      <c r="AS2330" s="19"/>
      <c r="AT2330" s="19"/>
      <c r="AU2330" s="19"/>
      <c r="AV2330" s="19"/>
      <c r="AW2330" s="19"/>
      <c r="AX2330" s="19"/>
      <c r="AY2330" s="19"/>
      <c r="AZ2330" s="19"/>
      <c r="BA2330" s="19"/>
      <c r="BB2330" s="19"/>
      <c r="BC2330" s="19"/>
      <c r="BD2330" s="19"/>
      <c r="BE2330" s="19"/>
      <c r="BF2330" s="19"/>
      <c r="BG2330" s="19"/>
    </row>
    <row r="2331">
      <c r="B2331" s="26" t="s">
        <v>724</v>
      </c>
      <c r="C2331" s="19"/>
      <c r="D2331" s="19"/>
      <c r="E2331" s="19"/>
      <c r="F2331" s="19"/>
      <c r="G2331" s="19"/>
      <c r="H2331" s="19"/>
      <c r="I2331" s="19"/>
      <c r="J2331" s="19"/>
      <c r="K2331" s="19"/>
      <c r="L2331" s="19"/>
      <c r="M2331" s="19"/>
      <c r="N2331" s="19"/>
      <c r="O2331" s="19"/>
      <c r="P2331" s="19"/>
      <c r="Q2331" s="19"/>
      <c r="R2331" s="19"/>
      <c r="S2331" s="19"/>
      <c r="T2331" s="19"/>
      <c r="U2331" s="19"/>
      <c r="V2331" s="19"/>
      <c r="W2331" s="19"/>
      <c r="X2331" s="19"/>
      <c r="Y2331" s="19"/>
      <c r="Z2331" s="19"/>
      <c r="AA2331" s="19"/>
      <c r="AB2331" s="19"/>
      <c r="AC2331" s="19"/>
      <c r="AD2331" s="19"/>
      <c r="AE2331" s="19"/>
      <c r="AF2331" s="19"/>
      <c r="AG2331" s="19"/>
      <c r="AH2331" s="19"/>
      <c r="AI2331" s="19"/>
      <c r="AJ2331" s="19"/>
      <c r="AK2331" s="19"/>
      <c r="AL2331" s="19"/>
      <c r="AM2331" s="19"/>
      <c r="AN2331" s="19"/>
      <c r="AO2331" s="19"/>
      <c r="AP2331" s="19"/>
      <c r="AQ2331" s="19"/>
      <c r="AR2331" s="19"/>
      <c r="AS2331" s="19"/>
      <c r="AT2331" s="19"/>
      <c r="AU2331" s="19"/>
      <c r="AV2331" s="19"/>
      <c r="AW2331" s="19"/>
      <c r="AX2331" s="19"/>
      <c r="AY2331" s="19"/>
      <c r="AZ2331" s="19"/>
      <c r="BA2331" s="19"/>
      <c r="BB2331" s="19"/>
      <c r="BC2331" s="19"/>
      <c r="BD2331" s="19"/>
      <c r="BE2331" s="19"/>
      <c r="BF2331" s="19"/>
      <c r="BG2331" s="19"/>
    </row>
    <row r="2332">
      <c r="B2332" t="s">
        <v>725</v>
      </c>
      <c r="C2332" s="19" t="n">
        <v>0.323744036023148</v>
      </c>
      <c r="D2332" s="19" t="n">
        <v>0.270575932472947</v>
      </c>
      <c r="E2332" s="19" t="n">
        <v>0.373298046037338</v>
      </c>
      <c r="F2332" s="19"/>
      <c r="G2332" s="19" t="n">
        <v>0.317866589416829</v>
      </c>
      <c r="H2332" s="19" t="n">
        <v>0.318068930996996</v>
      </c>
      <c r="I2332" s="19" t="n">
        <v>0.298797493566961</v>
      </c>
      <c r="J2332" s="19" t="n">
        <v>0.411894852745035</v>
      </c>
      <c r="K2332" s="19" t="n">
        <v>0.426423102544217</v>
      </c>
      <c r="L2332" s="19" t="n">
        <v>0.198832267833425</v>
      </c>
      <c r="M2332" s="19"/>
      <c r="N2332" s="19" t="n">
        <v>0.264149755665633</v>
      </c>
      <c r="O2332" s="19" t="n">
        <v>0.384061547615397</v>
      </c>
      <c r="P2332" s="19" t="n">
        <v>0.416899104554551</v>
      </c>
      <c r="Q2332" s="19" t="n">
        <v>0.220119891015413</v>
      </c>
      <c r="R2332" s="19"/>
      <c r="S2332" s="19" t="n">
        <v>0.371706656275319</v>
      </c>
      <c r="T2332" s="19" t="n">
        <v>0.421267349824267</v>
      </c>
      <c r="U2332" s="19" t="n">
        <v>0.187375882137633</v>
      </c>
      <c r="V2332" s="19" t="n">
        <v>0.36960765532392</v>
      </c>
      <c r="W2332" s="19" t="n">
        <v>0.424070118072747</v>
      </c>
      <c r="X2332" s="19" t="n">
        <v>0.255017698158552</v>
      </c>
      <c r="Y2332" s="19" t="n">
        <v>0.423196583142451</v>
      </c>
      <c r="Z2332" s="19" t="n">
        <v>0.323821967268483</v>
      </c>
      <c r="AA2332" s="19" t="n">
        <v>0.19649246757362</v>
      </c>
      <c r="AB2332" s="19" t="n">
        <v>0.352091978862293</v>
      </c>
      <c r="AC2332" s="19" t="n">
        <v>0.254322911590307</v>
      </c>
      <c r="AD2332" s="19" t="n">
        <v>0.158250624030186</v>
      </c>
      <c r="AE2332" s="19"/>
      <c r="AF2332" s="19" t="n">
        <v>0.31230403053633</v>
      </c>
      <c r="AG2332" s="19" t="n">
        <v>0.282198992632117</v>
      </c>
      <c r="AH2332" s="19" t="n">
        <v>0.366744372397598</v>
      </c>
      <c r="AI2332" s="19"/>
      <c r="AJ2332" s="19" t="n">
        <v>0.337733523640813</v>
      </c>
      <c r="AK2332" s="19" t="n">
        <v>0.201575786122004</v>
      </c>
      <c r="AL2332" s="19" t="n">
        <v>0.263427864473517</v>
      </c>
      <c r="AM2332" s="19" t="n">
        <v>1</v>
      </c>
      <c r="AN2332" s="19" t="n">
        <v>0.165845177073849</v>
      </c>
      <c r="AO2332" s="19"/>
      <c r="AP2332" s="19" t="n">
        <v>0.436298063427716</v>
      </c>
      <c r="AQ2332" s="19" t="n">
        <v>0.26704503103972</v>
      </c>
      <c r="AR2332" s="19" t="n">
        <v>0.255373072397274</v>
      </c>
      <c r="AS2332" s="19" t="n">
        <v>0.308056823900753</v>
      </c>
      <c r="AT2332" s="19" t="n">
        <v>0.302893005804852</v>
      </c>
      <c r="AU2332" s="19"/>
      <c r="AV2332" s="19" t="n">
        <v>0.332322614676286</v>
      </c>
      <c r="AW2332" s="19" t="n">
        <v>0.401786244624837</v>
      </c>
      <c r="AX2332" s="19" t="n">
        <v>0.344303972228567</v>
      </c>
      <c r="AY2332" s="19" t="n">
        <v>0.314859629648087</v>
      </c>
      <c r="AZ2332" s="19" t="n">
        <v>0.205004698550024</v>
      </c>
      <c r="BA2332" s="19" t="n">
        <v>0.388325427649516</v>
      </c>
      <c r="BB2332" s="19"/>
      <c r="BC2332" s="19" t="n">
        <v>0.334926547491766</v>
      </c>
      <c r="BD2332" s="19" t="n">
        <v>0.315437201054279</v>
      </c>
      <c r="BE2332" s="19" t="n">
        <v>0.243480327896147</v>
      </c>
      <c r="BF2332" s="19" t="n">
        <v>0.309917601399156</v>
      </c>
      <c r="BG2332" s="19" t="s">
        <v>697</v>
      </c>
    </row>
    <row r="2333">
      <c r="B2333" t="s">
        <v>689</v>
      </c>
      <c r="C2333" s="19" t="n">
        <v>0.203602752058116</v>
      </c>
      <c r="D2333" s="19" t="n">
        <v>0.250260057736588</v>
      </c>
      <c r="E2333" s="19" t="n">
        <v>0.154605976109304</v>
      </c>
      <c r="F2333" s="19"/>
      <c r="G2333" s="19" t="n">
        <v>0.144366230912197</v>
      </c>
      <c r="H2333" s="19" t="n">
        <v>0.311236104059399</v>
      </c>
      <c r="I2333" s="19" t="n">
        <v>0.131592287784869</v>
      </c>
      <c r="J2333" s="19" t="n">
        <v>0.31423375163387</v>
      </c>
      <c r="K2333" s="19" t="n">
        <v>0.136418744796392</v>
      </c>
      <c r="L2333" s="19" t="n">
        <v>0.199813071246803</v>
      </c>
      <c r="M2333" s="19"/>
      <c r="N2333" s="19" t="n">
        <v>0.268418295482266</v>
      </c>
      <c r="O2333" s="19" t="n">
        <v>0.267508333578409</v>
      </c>
      <c r="P2333" s="19" t="n">
        <v>0.100180070038743</v>
      </c>
      <c r="Q2333" s="19" t="n">
        <v>0.14922866569194</v>
      </c>
      <c r="R2333" s="19"/>
      <c r="S2333" s="19" t="n">
        <v>0.264844598391278</v>
      </c>
      <c r="T2333" s="19" t="n">
        <v>0.166772965746885</v>
      </c>
      <c r="U2333" s="19" t="n">
        <v>0.368626542604036</v>
      </c>
      <c r="V2333" s="19" t="n">
        <v>0</v>
      </c>
      <c r="W2333" s="19" t="n">
        <v>0</v>
      </c>
      <c r="X2333" s="19" t="n">
        <v>0.199924750313708</v>
      </c>
      <c r="Y2333" s="19" t="n">
        <v>0.184755958853046</v>
      </c>
      <c r="Z2333" s="19" t="n">
        <v>0.17434183618556</v>
      </c>
      <c r="AA2333" s="19" t="n">
        <v>0.229091947155513</v>
      </c>
      <c r="AB2333" s="19" t="n">
        <v>0.22940539926358</v>
      </c>
      <c r="AC2333" s="19" t="n">
        <v>0.141908808523036</v>
      </c>
      <c r="AD2333" s="19" t="n">
        <v>0.172293827481706</v>
      </c>
      <c r="AE2333" s="19"/>
      <c r="AF2333" s="19" t="n">
        <v>0.229504609129199</v>
      </c>
      <c r="AG2333" s="19" t="n">
        <v>0.186239327352781</v>
      </c>
      <c r="AH2333" s="19" t="n">
        <v>0.228798536727255</v>
      </c>
      <c r="AI2333" s="19"/>
      <c r="AJ2333" s="19" t="n">
        <v>0.222670490597919</v>
      </c>
      <c r="AK2333" s="19" t="n">
        <v>0.214829852700081</v>
      </c>
      <c r="AL2333" s="19" t="n">
        <v>0.20886733767391</v>
      </c>
      <c r="AM2333" s="19" t="n">
        <v>0</v>
      </c>
      <c r="AN2333" s="19" t="n">
        <v>0.277713320471559</v>
      </c>
      <c r="AO2333" s="19"/>
      <c r="AP2333" s="19" t="n">
        <v>0.0877344205231609</v>
      </c>
      <c r="AQ2333" s="19" t="n">
        <v>0.271609633648504</v>
      </c>
      <c r="AR2333" s="19" t="n">
        <v>0.237373660577436</v>
      </c>
      <c r="AS2333" s="19" t="n">
        <v>0.188337501868882</v>
      </c>
      <c r="AT2333" s="19" t="n">
        <v>0.199087231603143</v>
      </c>
      <c r="AU2333" s="19"/>
      <c r="AV2333" s="19" t="n">
        <v>0.303721224401142</v>
      </c>
      <c r="AW2333" s="19" t="n">
        <v>0.140360827781055</v>
      </c>
      <c r="AX2333" s="19" t="n">
        <v>0.302501311464804</v>
      </c>
      <c r="AY2333" s="19" t="n">
        <v>0.158569218091986</v>
      </c>
      <c r="AZ2333" s="19" t="n">
        <v>0.25381709372291</v>
      </c>
      <c r="BA2333" s="19" t="n">
        <v>0</v>
      </c>
      <c r="BB2333" s="19"/>
      <c r="BC2333" s="19" t="n">
        <v>0.18539640403426</v>
      </c>
      <c r="BD2333" s="19" t="n">
        <v>0.267857906819176</v>
      </c>
      <c r="BE2333" s="19" t="n">
        <v>0.182334884729943</v>
      </c>
      <c r="BF2333" s="19" t="n">
        <v>0.323367700543442</v>
      </c>
      <c r="BG2333" s="19" t="s">
        <v>697</v>
      </c>
    </row>
    <row r="2334">
      <c r="B2334" t="s">
        <v>690</v>
      </c>
      <c r="C2334" s="19" t="n">
        <v>0.123738905141017</v>
      </c>
      <c r="D2334" s="19" t="n">
        <v>0.146238309070432</v>
      </c>
      <c r="E2334" s="19" t="n">
        <v>0.10047262146734</v>
      </c>
      <c r="F2334" s="19"/>
      <c r="G2334" s="19" t="n">
        <v>0.172406366270825</v>
      </c>
      <c r="H2334" s="19" t="n">
        <v>0</v>
      </c>
      <c r="I2334" s="19" t="n">
        <v>0.113528055628888</v>
      </c>
      <c r="J2334" s="19" t="n">
        <v>0.0743912156034065</v>
      </c>
      <c r="K2334" s="19" t="n">
        <v>0.0469322115024969</v>
      </c>
      <c r="L2334" s="19" t="n">
        <v>0.257687902953337</v>
      </c>
      <c r="M2334" s="19"/>
      <c r="N2334" s="19" t="n">
        <v>0.210537883802792</v>
      </c>
      <c r="O2334" s="19" t="n">
        <v>0.0674852110700467</v>
      </c>
      <c r="P2334" s="19" t="n">
        <v>0.0744337738960565</v>
      </c>
      <c r="Q2334" s="19" t="n">
        <v>0.140428470519679</v>
      </c>
      <c r="R2334" s="19"/>
      <c r="S2334" s="19" t="n">
        <v>0.0507949724708969</v>
      </c>
      <c r="T2334" s="19" t="n">
        <v>0.102546046639384</v>
      </c>
      <c r="U2334" s="19" t="n">
        <v>0.196087376420503</v>
      </c>
      <c r="V2334" s="19" t="n">
        <v>0</v>
      </c>
      <c r="W2334" s="19" t="n">
        <v>0.410589376958152</v>
      </c>
      <c r="X2334" s="19" t="n">
        <v>0</v>
      </c>
      <c r="Y2334" s="19" t="n">
        <v>0.149288713377282</v>
      </c>
      <c r="Z2334" s="19" t="n">
        <v>0.33954057108056</v>
      </c>
      <c r="AA2334" s="19" t="n">
        <v>0.0647193548773297</v>
      </c>
      <c r="AB2334" s="19" t="n">
        <v>0.075785871379453</v>
      </c>
      <c r="AC2334" s="19" t="n">
        <v>0.284940649894236</v>
      </c>
      <c r="AD2334" s="19" t="n">
        <v>0.168162713323852</v>
      </c>
      <c r="AE2334" s="19"/>
      <c r="AF2334" s="19" t="n">
        <v>0.108732774280262</v>
      </c>
      <c r="AG2334" s="19" t="n">
        <v>0.140593679750006</v>
      </c>
      <c r="AH2334" s="19" t="n">
        <v>0.112433252828016</v>
      </c>
      <c r="AI2334" s="19"/>
      <c r="AJ2334" s="19" t="n">
        <v>0.0815454205144927</v>
      </c>
      <c r="AK2334" s="19" t="n">
        <v>0.123280653589172</v>
      </c>
      <c r="AL2334" s="19" t="n">
        <v>0.0863507530954731</v>
      </c>
      <c r="AM2334" s="19" t="n">
        <v>0</v>
      </c>
      <c r="AN2334" s="19" t="n">
        <v>0.192313102568018</v>
      </c>
      <c r="AO2334" s="19"/>
      <c r="AP2334" s="19" t="n">
        <v>0.0485024638444086</v>
      </c>
      <c r="AQ2334" s="19" t="n">
        <v>0.110269919028467</v>
      </c>
      <c r="AR2334" s="19" t="n">
        <v>0.130197179825137</v>
      </c>
      <c r="AS2334" s="19" t="n">
        <v>0.133588291374277</v>
      </c>
      <c r="AT2334" s="19" t="n">
        <v>0.255339241623536</v>
      </c>
      <c r="AU2334" s="19"/>
      <c r="AV2334" s="19" t="n">
        <v>0.0797326122395529</v>
      </c>
      <c r="AW2334" s="19" t="n">
        <v>0.0561119130569895</v>
      </c>
      <c r="AX2334" s="19" t="n">
        <v>0.107430546955093</v>
      </c>
      <c r="AY2334" s="19" t="n">
        <v>0.112473568456965</v>
      </c>
      <c r="AZ2334" s="19" t="n">
        <v>0.172819257143065</v>
      </c>
      <c r="BA2334" s="19" t="n">
        <v>0.179153861941309</v>
      </c>
      <c r="BB2334" s="19"/>
      <c r="BC2334" s="19" t="n">
        <v>0.0592003617197204</v>
      </c>
      <c r="BD2334" s="19" t="n">
        <v>0.20686678795462</v>
      </c>
      <c r="BE2334" s="19" t="n">
        <v>0.0953009014930478</v>
      </c>
      <c r="BF2334" s="19" t="n">
        <v>0.0938922119250366</v>
      </c>
      <c r="BG2334" s="19" t="s">
        <v>697</v>
      </c>
    </row>
    <row r="2335">
      <c r="B2335" t="s">
        <v>691</v>
      </c>
      <c r="C2335" s="19" t="n">
        <v>0.0958268313371105</v>
      </c>
      <c r="D2335" s="19" t="n">
        <v>0.124136350150464</v>
      </c>
      <c r="E2335" s="19" t="n">
        <v>0.0657061061078084</v>
      </c>
      <c r="F2335" s="19"/>
      <c r="G2335" s="19" t="n">
        <v>0.172193577671074</v>
      </c>
      <c r="H2335" s="19" t="n">
        <v>0.139574793106893</v>
      </c>
      <c r="I2335" s="19" t="n">
        <v>0.0977157140558108</v>
      </c>
      <c r="J2335" s="19" t="n">
        <v>0</v>
      </c>
      <c r="K2335" s="19" t="n">
        <v>0.0949355548806343</v>
      </c>
      <c r="L2335" s="19" t="n">
        <v>0.0942597705461406</v>
      </c>
      <c r="M2335" s="19"/>
      <c r="N2335" s="19" t="n">
        <v>0.108638985118462</v>
      </c>
      <c r="O2335" s="19" t="n">
        <v>0.0606306739776672</v>
      </c>
      <c r="P2335" s="19" t="n">
        <v>0.136809118867003</v>
      </c>
      <c r="Q2335" s="19" t="n">
        <v>0.0815375408208674</v>
      </c>
      <c r="R2335" s="19"/>
      <c r="S2335" s="19" t="n">
        <v>0.177403257999877</v>
      </c>
      <c r="T2335" s="19" t="n">
        <v>0.103325328734091</v>
      </c>
      <c r="U2335" s="19" t="n">
        <v>0.0830516046678021</v>
      </c>
      <c r="V2335" s="19" t="n">
        <v>0</v>
      </c>
      <c r="W2335" s="19" t="n">
        <v>0.165340504969101</v>
      </c>
      <c r="X2335" s="19" t="n">
        <v>0.0854332437114925</v>
      </c>
      <c r="Y2335" s="19" t="n">
        <v>0.0838526564451831</v>
      </c>
      <c r="Z2335" s="19" t="n">
        <v>0</v>
      </c>
      <c r="AA2335" s="19" t="n">
        <v>0</v>
      </c>
      <c r="AB2335" s="19" t="n">
        <v>0.191327444408475</v>
      </c>
      <c r="AC2335" s="19" t="n">
        <v>0</v>
      </c>
      <c r="AD2335" s="19" t="n">
        <v>0</v>
      </c>
      <c r="AE2335" s="19"/>
      <c r="AF2335" s="19" t="n">
        <v>0.110584696424783</v>
      </c>
      <c r="AG2335" s="19" t="n">
        <v>0.0690860735037874</v>
      </c>
      <c r="AH2335" s="19" t="n">
        <v>0.0663949781178396</v>
      </c>
      <c r="AI2335" s="19"/>
      <c r="AJ2335" s="19" t="n">
        <v>0.109184135905127</v>
      </c>
      <c r="AK2335" s="19" t="n">
        <v>0.0850815947349266</v>
      </c>
      <c r="AL2335" s="19" t="n">
        <v>0.189227474682532</v>
      </c>
      <c r="AM2335" s="19" t="n">
        <v>0</v>
      </c>
      <c r="AN2335" s="19" t="n">
        <v>0.108555432430106</v>
      </c>
      <c r="AO2335" s="19"/>
      <c r="AP2335" s="19" t="n">
        <v>0.102765560210873</v>
      </c>
      <c r="AQ2335" s="19" t="n">
        <v>0.106229572019666</v>
      </c>
      <c r="AR2335" s="19" t="n">
        <v>0.148923200423678</v>
      </c>
      <c r="AS2335" s="19" t="n">
        <v>0.0602533919259813</v>
      </c>
      <c r="AT2335" s="19" t="n">
        <v>0.091984642786539</v>
      </c>
      <c r="AU2335" s="19"/>
      <c r="AV2335" s="19" t="n">
        <v>0.0452668301500047</v>
      </c>
      <c r="AW2335" s="19" t="n">
        <v>0.0728097043803065</v>
      </c>
      <c r="AX2335" s="19" t="n">
        <v>0.122882084675768</v>
      </c>
      <c r="AY2335" s="19" t="n">
        <v>0.153294327162997</v>
      </c>
      <c r="AZ2335" s="19" t="n">
        <v>0.16674682963833</v>
      </c>
      <c r="BA2335" s="19" t="n">
        <v>0.102623965372886</v>
      </c>
      <c r="BB2335" s="19"/>
      <c r="BC2335" s="19" t="n">
        <v>0.0649230958473984</v>
      </c>
      <c r="BD2335" s="19" t="n">
        <v>0.0561772353952966</v>
      </c>
      <c r="BE2335" s="19" t="n">
        <v>0.174788929231232</v>
      </c>
      <c r="BF2335" s="19" t="n">
        <v>0</v>
      </c>
      <c r="BG2335" s="19" t="s">
        <v>697</v>
      </c>
    </row>
    <row r="2336">
      <c r="B2336" t="s">
        <v>692</v>
      </c>
      <c r="C2336" s="19" t="n">
        <v>0.03863703595186</v>
      </c>
      <c r="D2336" s="19" t="n">
        <v>0.0292620089957115</v>
      </c>
      <c r="E2336" s="19" t="n">
        <v>0.049606668564835</v>
      </c>
      <c r="F2336" s="19"/>
      <c r="G2336" s="19" t="n">
        <v>0.0500027234128071</v>
      </c>
      <c r="H2336" s="19" t="n">
        <v>0</v>
      </c>
      <c r="I2336" s="19" t="n">
        <v>0.0543291752545289</v>
      </c>
      <c r="J2336" s="19" t="n">
        <v>0.0379991836373314</v>
      </c>
      <c r="K2336" s="19" t="n">
        <v>0.0428913415831563</v>
      </c>
      <c r="L2336" s="19" t="n">
        <v>0.0370334060984447</v>
      </c>
      <c r="M2336" s="19"/>
      <c r="N2336" s="19" t="n">
        <v>0.05566193531074</v>
      </c>
      <c r="O2336" s="19" t="n">
        <v>0.0292250934388979</v>
      </c>
      <c r="P2336" s="19" t="n">
        <v>0.0659532419950344</v>
      </c>
      <c r="Q2336" s="19" t="n">
        <v>0</v>
      </c>
      <c r="R2336" s="19"/>
      <c r="S2336" s="19" t="n">
        <v>0</v>
      </c>
      <c r="T2336" s="19" t="n">
        <v>0.0520453347268927</v>
      </c>
      <c r="U2336" s="19" t="n">
        <v>0.0889519921553586</v>
      </c>
      <c r="V2336" s="19" t="n">
        <v>0</v>
      </c>
      <c r="W2336" s="19" t="n">
        <v>0</v>
      </c>
      <c r="X2336" s="19" t="n">
        <v>0</v>
      </c>
      <c r="Y2336" s="19" t="n">
        <v>0.0888689568073886</v>
      </c>
      <c r="Z2336" s="19" t="n">
        <v>0</v>
      </c>
      <c r="AA2336" s="19" t="n">
        <v>0.0939882788401722</v>
      </c>
      <c r="AB2336" s="19" t="n">
        <v>0</v>
      </c>
      <c r="AC2336" s="19" t="n">
        <v>0</v>
      </c>
      <c r="AD2336" s="19" t="n">
        <v>0.158729512666797</v>
      </c>
      <c r="AE2336" s="19"/>
      <c r="AF2336" s="19" t="n">
        <v>0.0506698421812397</v>
      </c>
      <c r="AG2336" s="19" t="n">
        <v>0.0172395775220459</v>
      </c>
      <c r="AH2336" s="19" t="n">
        <v>0</v>
      </c>
      <c r="AI2336" s="19"/>
      <c r="AJ2336" s="19" t="n">
        <v>0.0751427700114144</v>
      </c>
      <c r="AK2336" s="19" t="n">
        <v>0.0284913523956355</v>
      </c>
      <c r="AL2336" s="19" t="n">
        <v>0</v>
      </c>
      <c r="AM2336" s="19" t="n">
        <v>0</v>
      </c>
      <c r="AN2336" s="19" t="n">
        <v>0.0444359419167435</v>
      </c>
      <c r="AO2336" s="19"/>
      <c r="AP2336" s="19" t="n">
        <v>0.0403752173612654</v>
      </c>
      <c r="AQ2336" s="19" t="n">
        <v>0.0210983711397821</v>
      </c>
      <c r="AR2336" s="19" t="n">
        <v>0</v>
      </c>
      <c r="AS2336" s="19" t="n">
        <v>0.130002749618291</v>
      </c>
      <c r="AT2336" s="19" t="n">
        <v>0</v>
      </c>
      <c r="AU2336" s="19"/>
      <c r="AV2336" s="19" t="n">
        <v>0.0253123440528478</v>
      </c>
      <c r="AW2336" s="19" t="n">
        <v>0</v>
      </c>
      <c r="AX2336" s="19" t="n">
        <v>0</v>
      </c>
      <c r="AY2336" s="19" t="n">
        <v>0.109454750924392</v>
      </c>
      <c r="AZ2336" s="19" t="n">
        <v>0</v>
      </c>
      <c r="BA2336" s="19" t="n">
        <v>0.180745712826672</v>
      </c>
      <c r="BB2336" s="19"/>
      <c r="BC2336" s="19" t="n">
        <v>0.0948621965639161</v>
      </c>
      <c r="BD2336" s="19" t="n">
        <v>0</v>
      </c>
      <c r="BE2336" s="19" t="n">
        <v>0.0540161654133414</v>
      </c>
      <c r="BF2336" s="19" t="n">
        <v>0</v>
      </c>
      <c r="BG2336" s="19" t="s">
        <v>697</v>
      </c>
    </row>
    <row r="2337">
      <c r="B2337" t="s">
        <v>598</v>
      </c>
      <c r="C2337" s="19" t="n">
        <v>0.0667012177217514</v>
      </c>
      <c r="D2337" s="19" t="n">
        <v>0.0774404335293367</v>
      </c>
      <c r="E2337" s="19" t="n">
        <v>0.0557039542091059</v>
      </c>
      <c r="F2337" s="19"/>
      <c r="G2337" s="19" t="n">
        <v>0.0677731211179399</v>
      </c>
      <c r="H2337" s="19" t="n">
        <v>0.0783659227483444</v>
      </c>
      <c r="I2337" s="19" t="n">
        <v>0.148014164168218</v>
      </c>
      <c r="J2337" s="19" t="n">
        <v>0</v>
      </c>
      <c r="K2337" s="19" t="n">
        <v>0.055790539818746</v>
      </c>
      <c r="L2337" s="19" t="n">
        <v>0.0669383159292137</v>
      </c>
      <c r="M2337" s="19"/>
      <c r="N2337" s="19" t="n">
        <v>0.0466126861662494</v>
      </c>
      <c r="O2337" s="19" t="n">
        <v>0.07194883806757</v>
      </c>
      <c r="P2337" s="19" t="n">
        <v>0</v>
      </c>
      <c r="Q2337" s="19" t="n">
        <v>0.157032487648014</v>
      </c>
      <c r="R2337" s="19"/>
      <c r="S2337" s="19" t="n">
        <v>0</v>
      </c>
      <c r="T2337" s="19" t="n">
        <v>0.105138292419792</v>
      </c>
      <c r="U2337" s="19" t="n">
        <v>0</v>
      </c>
      <c r="V2337" s="19" t="n">
        <v>0.320135213450568</v>
      </c>
      <c r="W2337" s="19" t="n">
        <v>0</v>
      </c>
      <c r="X2337" s="19" t="n">
        <v>0.29360218670001</v>
      </c>
      <c r="Y2337" s="19" t="n">
        <v>0</v>
      </c>
      <c r="Z2337" s="19" t="n">
        <v>0</v>
      </c>
      <c r="AA2337" s="19" t="n">
        <v>0</v>
      </c>
      <c r="AB2337" s="19" t="n">
        <v>0</v>
      </c>
      <c r="AC2337" s="19" t="n">
        <v>0.137187995279122</v>
      </c>
      <c r="AD2337" s="19" t="n">
        <v>0</v>
      </c>
      <c r="AE2337" s="19"/>
      <c r="AF2337" s="19" t="n">
        <v>0</v>
      </c>
      <c r="AG2337" s="19" t="n">
        <v>0.138509429280034</v>
      </c>
      <c r="AH2337" s="19" t="n">
        <v>0.0781181411111733</v>
      </c>
      <c r="AI2337" s="19"/>
      <c r="AJ2337" s="19" t="n">
        <v>0.0339667877521281</v>
      </c>
      <c r="AK2337" s="19" t="n">
        <v>0.153660722824772</v>
      </c>
      <c r="AL2337" s="19" t="n">
        <v>0.193971852690493</v>
      </c>
      <c r="AM2337" s="19" t="n">
        <v>0</v>
      </c>
      <c r="AN2337" s="19" t="n">
        <v>0</v>
      </c>
      <c r="AO2337" s="19"/>
      <c r="AP2337" s="19" t="n">
        <v>0.0924109839244264</v>
      </c>
      <c r="AQ2337" s="19" t="n">
        <v>0.0867054571990355</v>
      </c>
      <c r="AR2337" s="19" t="n">
        <v>0.148923200423678</v>
      </c>
      <c r="AS2337" s="19" t="n">
        <v>0.0717886114354248</v>
      </c>
      <c r="AT2337" s="19" t="n">
        <v>0</v>
      </c>
      <c r="AU2337" s="19"/>
      <c r="AV2337" s="19" t="n">
        <v>0.104023118625646</v>
      </c>
      <c r="AW2337" s="19" t="n">
        <v>0.106909148205592</v>
      </c>
      <c r="AX2337" s="19" t="n">
        <v>0.122882084675768</v>
      </c>
      <c r="AY2337" s="19" t="n">
        <v>0.060441833783851</v>
      </c>
      <c r="AZ2337" s="19" t="n">
        <v>0</v>
      </c>
      <c r="BA2337" s="19" t="n">
        <v>0</v>
      </c>
      <c r="BB2337" s="19"/>
      <c r="BC2337" s="19" t="n">
        <v>0.0372327135018679</v>
      </c>
      <c r="BD2337" s="19" t="n">
        <v>0.074412848020772</v>
      </c>
      <c r="BE2337" s="19" t="n">
        <v>0.0722148874136811</v>
      </c>
      <c r="BF2337" s="19" t="n">
        <v>0.118210982461361</v>
      </c>
      <c r="BG2337" s="19" t="s">
        <v>697</v>
      </c>
    </row>
    <row r="2338">
      <c r="B2338" t="s">
        <v>726</v>
      </c>
      <c r="C2338" s="19" t="n">
        <v>0.0940632645887265</v>
      </c>
      <c r="D2338" s="19" t="n">
        <v>0.0892724029696194</v>
      </c>
      <c r="E2338" s="19" t="n">
        <v>0.100719616644408</v>
      </c>
      <c r="F2338" s="19"/>
      <c r="G2338" s="19" t="n">
        <v>0.0437390724779158</v>
      </c>
      <c r="H2338" s="19" t="n">
        <v>0.0822054375917885</v>
      </c>
      <c r="I2338" s="19" t="n">
        <v>0.097209258892089</v>
      </c>
      <c r="J2338" s="19" t="n">
        <v>0.124620983053229</v>
      </c>
      <c r="K2338" s="19" t="n">
        <v>0.0943327647086386</v>
      </c>
      <c r="L2338" s="19" t="n">
        <v>0.110233909890008</v>
      </c>
      <c r="M2338" s="19"/>
      <c r="N2338" s="19" t="n">
        <v>0.0268765949014749</v>
      </c>
      <c r="O2338" s="19" t="n">
        <v>0.119140302252012</v>
      </c>
      <c r="P2338" s="19" t="n">
        <v>0.10042884243771</v>
      </c>
      <c r="Q2338" s="19" t="n">
        <v>0.139499568101336</v>
      </c>
      <c r="R2338" s="19"/>
      <c r="S2338" s="19" t="n">
        <v>0.101235950078593</v>
      </c>
      <c r="T2338" s="19" t="n">
        <v>0.048904681908689</v>
      </c>
      <c r="U2338" s="19" t="n">
        <v>0.0759066020146672</v>
      </c>
      <c r="V2338" s="19" t="n">
        <v>0</v>
      </c>
      <c r="W2338" s="19" t="n">
        <v>0</v>
      </c>
      <c r="X2338" s="19" t="n">
        <v>0.0817493501036189</v>
      </c>
      <c r="Y2338" s="19" t="n">
        <v>0.070037131374649</v>
      </c>
      <c r="Z2338" s="19" t="n">
        <v>0</v>
      </c>
      <c r="AA2338" s="19" t="n">
        <v>0.312616399806043</v>
      </c>
      <c r="AB2338" s="19" t="n">
        <v>0</v>
      </c>
      <c r="AC2338" s="19" t="n">
        <v>0.181639634713298</v>
      </c>
      <c r="AD2338" s="19" t="n">
        <v>0.342563322497459</v>
      </c>
      <c r="AE2338" s="19"/>
      <c r="AF2338" s="19" t="n">
        <v>0.137764264223258</v>
      </c>
      <c r="AG2338" s="19" t="n">
        <v>0.0970120386770626</v>
      </c>
      <c r="AH2338" s="19" t="n">
        <v>0.0761867620143125</v>
      </c>
      <c r="AI2338" s="19"/>
      <c r="AJ2338" s="19" t="n">
        <v>0.0910993919838407</v>
      </c>
      <c r="AK2338" s="19" t="n">
        <v>0.125141520277023</v>
      </c>
      <c r="AL2338" s="19" t="n">
        <v>0</v>
      </c>
      <c r="AM2338" s="19" t="n">
        <v>0</v>
      </c>
      <c r="AN2338" s="19" t="n">
        <v>0.110592355330952</v>
      </c>
      <c r="AO2338" s="19"/>
      <c r="AP2338" s="19" t="n">
        <v>0.113101721638676</v>
      </c>
      <c r="AQ2338" s="19" t="n">
        <v>0.115466884778612</v>
      </c>
      <c r="AR2338" s="19" t="n">
        <v>0</v>
      </c>
      <c r="AS2338" s="19" t="n">
        <v>0.0550697395824352</v>
      </c>
      <c r="AT2338" s="19" t="n">
        <v>0.15069587818193</v>
      </c>
      <c r="AU2338" s="19"/>
      <c r="AV2338" s="19" t="n">
        <v>0.10962125585452</v>
      </c>
      <c r="AW2338" s="19" t="n">
        <v>0.130846012102472</v>
      </c>
      <c r="AX2338" s="19" t="n">
        <v>0</v>
      </c>
      <c r="AY2338" s="19" t="n">
        <v>0.0463655164768798</v>
      </c>
      <c r="AZ2338" s="19" t="n">
        <v>0.201612120945671</v>
      </c>
      <c r="BA2338" s="19" t="n">
        <v>0</v>
      </c>
      <c r="BB2338" s="19"/>
      <c r="BC2338" s="19" t="n">
        <v>0.167110189549645</v>
      </c>
      <c r="BD2338" s="19" t="n">
        <v>0.0792480207558552</v>
      </c>
      <c r="BE2338" s="19" t="n">
        <v>0.0839678539118033</v>
      </c>
      <c r="BF2338" s="19" t="n">
        <v>0.0917371172921077</v>
      </c>
      <c r="BG2338" s="19" t="s">
        <v>697</v>
      </c>
    </row>
    <row r="2339">
      <c r="B2339" t="s">
        <v>100</v>
      </c>
      <c r="C2339" s="19" t="n">
        <v>0.0536859571782706</v>
      </c>
      <c r="D2339" s="19" t="n">
        <v>0.0128145050749022</v>
      </c>
      <c r="E2339" s="19" t="n">
        <v>0.099887010859861</v>
      </c>
      <c r="F2339" s="19"/>
      <c r="G2339" s="19" t="n">
        <v>0.0316523187204118</v>
      </c>
      <c r="H2339" s="19" t="n">
        <v>0.0705488114965796</v>
      </c>
      <c r="I2339" s="19" t="n">
        <v>0.0588138506486354</v>
      </c>
      <c r="J2339" s="19" t="n">
        <v>0.0368600133271291</v>
      </c>
      <c r="K2339" s="19" t="n">
        <v>0.10227574016572</v>
      </c>
      <c r="L2339" s="19" t="n">
        <v>0.0352013555026278</v>
      </c>
      <c r="M2339" s="19"/>
      <c r="N2339" s="19" t="n">
        <v>0.0191038635523829</v>
      </c>
      <c r="O2339" s="19" t="n">
        <v>0</v>
      </c>
      <c r="P2339" s="19" t="n">
        <v>0.105295848210902</v>
      </c>
      <c r="Q2339" s="19" t="n">
        <v>0.112153376202751</v>
      </c>
      <c r="R2339" s="19"/>
      <c r="S2339" s="19" t="n">
        <v>0.0340145647840362</v>
      </c>
      <c r="T2339" s="19" t="n">
        <v>0</v>
      </c>
      <c r="U2339" s="19" t="n">
        <v>0</v>
      </c>
      <c r="V2339" s="19" t="n">
        <v>0.310257131225513</v>
      </c>
      <c r="W2339" s="19" t="n">
        <v>0</v>
      </c>
      <c r="X2339" s="19" t="n">
        <v>0.0842727710126185</v>
      </c>
      <c r="Y2339" s="19" t="n">
        <v>0</v>
      </c>
      <c r="Z2339" s="19" t="n">
        <v>0.162295625465397</v>
      </c>
      <c r="AA2339" s="19" t="n">
        <v>0.103091551747322</v>
      </c>
      <c r="AB2339" s="19" t="n">
        <v>0.1513893060862</v>
      </c>
      <c r="AC2339" s="19" t="n">
        <v>0</v>
      </c>
      <c r="AD2339" s="19" t="n">
        <v>0</v>
      </c>
      <c r="AE2339" s="19"/>
      <c r="AF2339" s="19" t="n">
        <v>0.0504397832249277</v>
      </c>
      <c r="AG2339" s="19" t="n">
        <v>0.0691208812821663</v>
      </c>
      <c r="AH2339" s="19" t="n">
        <v>0.0713239568038055</v>
      </c>
      <c r="AI2339" s="19"/>
      <c r="AJ2339" s="19" t="n">
        <v>0.048657479594265</v>
      </c>
      <c r="AK2339" s="19" t="n">
        <v>0.0679385173563867</v>
      </c>
      <c r="AL2339" s="19" t="n">
        <v>0.0581547173840738</v>
      </c>
      <c r="AM2339" s="19" t="n">
        <v>0</v>
      </c>
      <c r="AN2339" s="19" t="n">
        <v>0.100544670208772</v>
      </c>
      <c r="AO2339" s="19"/>
      <c r="AP2339" s="19" t="n">
        <v>0.0788115690694744</v>
      </c>
      <c r="AQ2339" s="19" t="n">
        <v>0.0215751311462133</v>
      </c>
      <c r="AR2339" s="19" t="n">
        <v>0.0792096863527963</v>
      </c>
      <c r="AS2339" s="19" t="n">
        <v>0.0529028902939553</v>
      </c>
      <c r="AT2339" s="19" t="n">
        <v>0</v>
      </c>
      <c r="AU2339" s="19"/>
      <c r="AV2339" s="19" t="n">
        <v>0</v>
      </c>
      <c r="AW2339" s="19" t="n">
        <v>0.0911761498487478</v>
      </c>
      <c r="AX2339" s="19" t="n">
        <v>0</v>
      </c>
      <c r="AY2339" s="19" t="n">
        <v>0.0445411554548427</v>
      </c>
      <c r="AZ2339" s="19" t="n">
        <v>0</v>
      </c>
      <c r="BA2339" s="19" t="n">
        <v>0.149151032209617</v>
      </c>
      <c r="BB2339" s="19"/>
      <c r="BC2339" s="19" t="n">
        <v>0.0563484912914267</v>
      </c>
      <c r="BD2339" s="19" t="n">
        <v>0</v>
      </c>
      <c r="BE2339" s="19" t="n">
        <v>0.0938960499108042</v>
      </c>
      <c r="BF2339" s="19" t="n">
        <v>0.0628743863788971</v>
      </c>
      <c r="BG2339" s="19" t="s">
        <v>697</v>
      </c>
    </row>
    <row r="2340">
      <c r="C2340" s="19"/>
      <c r="D2340" s="19"/>
      <c r="E2340" s="19"/>
      <c r="F2340" s="19"/>
      <c r="G2340" s="19"/>
      <c r="H2340" s="19"/>
      <c r="I2340" s="19"/>
      <c r="J2340" s="19"/>
      <c r="K2340" s="19"/>
      <c r="L2340" s="19"/>
      <c r="M2340" s="19"/>
      <c r="N2340" s="19"/>
      <c r="O2340" s="19"/>
      <c r="P2340" s="19"/>
      <c r="Q2340" s="19"/>
      <c r="R2340" s="19"/>
      <c r="S2340" s="19"/>
      <c r="T2340" s="19"/>
      <c r="U2340" s="19"/>
      <c r="V2340" s="19"/>
      <c r="W2340" s="19"/>
      <c r="X2340" s="19"/>
      <c r="Y2340" s="19"/>
      <c r="Z2340" s="19"/>
      <c r="AA2340" s="19"/>
      <c r="AB2340" s="19"/>
      <c r="AC2340" s="19"/>
      <c r="AD2340" s="19"/>
      <c r="AE2340" s="19"/>
      <c r="AF2340" s="19"/>
      <c r="AG2340" s="19"/>
      <c r="AH2340" s="19"/>
      <c r="AI2340" s="19"/>
      <c r="AJ2340" s="19"/>
      <c r="AK2340" s="19"/>
      <c r="AL2340" s="19"/>
      <c r="AM2340" s="19"/>
      <c r="AN2340" s="19"/>
      <c r="AO2340" s="19"/>
      <c r="AP2340" s="19"/>
      <c r="AQ2340" s="19"/>
      <c r="AR2340" s="19"/>
      <c r="AS2340" s="19"/>
      <c r="AT2340" s="19"/>
      <c r="AU2340" s="19"/>
      <c r="AV2340" s="19"/>
      <c r="AW2340" s="19"/>
      <c r="AX2340" s="19"/>
      <c r="AY2340" s="19"/>
      <c r="AZ2340" s="19"/>
      <c r="BA2340" s="19"/>
      <c r="BB2340" s="19"/>
      <c r="BC2340" s="19"/>
      <c r="BD2340" s="19"/>
      <c r="BE2340" s="19"/>
      <c r="BF2340" s="19"/>
      <c r="BG2340" s="19"/>
    </row>
    <row r="2341">
      <c r="B2341" s="7" t="s">
        <v>738</v>
      </c>
      <c r="C2341" s="19"/>
      <c r="D2341" s="19"/>
      <c r="E2341" s="19"/>
      <c r="F2341" s="19"/>
      <c r="G2341" s="19"/>
      <c r="H2341" s="19"/>
      <c r="I2341" s="19"/>
      <c r="J2341" s="19"/>
      <c r="K2341" s="19"/>
      <c r="L2341" s="19"/>
      <c r="M2341" s="19"/>
      <c r="N2341" s="19"/>
      <c r="O2341" s="19"/>
      <c r="P2341" s="19"/>
      <c r="Q2341" s="19"/>
      <c r="R2341" s="19"/>
      <c r="S2341" s="19"/>
      <c r="T2341" s="19"/>
      <c r="U2341" s="19"/>
      <c r="V2341" s="19"/>
      <c r="W2341" s="19"/>
      <c r="X2341" s="19"/>
      <c r="Y2341" s="19"/>
      <c r="Z2341" s="19"/>
      <c r="AA2341" s="19"/>
      <c r="AB2341" s="19"/>
      <c r="AC2341" s="19"/>
      <c r="AD2341" s="19"/>
      <c r="AE2341" s="19"/>
      <c r="AF2341" s="19"/>
      <c r="AG2341" s="19"/>
      <c r="AH2341" s="19"/>
      <c r="AI2341" s="19"/>
      <c r="AJ2341" s="19"/>
      <c r="AK2341" s="19"/>
      <c r="AL2341" s="19"/>
      <c r="AM2341" s="19"/>
      <c r="AN2341" s="19"/>
      <c r="AO2341" s="19"/>
      <c r="AP2341" s="19"/>
      <c r="AQ2341" s="19"/>
      <c r="AR2341" s="19"/>
      <c r="AS2341" s="19"/>
      <c r="AT2341" s="19"/>
      <c r="AU2341" s="19"/>
      <c r="AV2341" s="19"/>
      <c r="AW2341" s="19"/>
      <c r="AX2341" s="19"/>
      <c r="AY2341" s="19"/>
      <c r="AZ2341" s="19"/>
      <c r="BA2341" s="19"/>
      <c r="BB2341" s="19"/>
      <c r="BC2341" s="19"/>
      <c r="BD2341" s="19"/>
      <c r="BE2341" s="19"/>
      <c r="BF2341" s="19"/>
      <c r="BG2341" s="19"/>
    </row>
    <row r="2342">
      <c r="B2342" s="26" t="s">
        <v>739</v>
      </c>
      <c r="C2342" s="19"/>
      <c r="D2342" s="19"/>
      <c r="E2342" s="19"/>
      <c r="F2342" s="19"/>
      <c r="G2342" s="19"/>
      <c r="H2342" s="19"/>
      <c r="I2342" s="19"/>
      <c r="J2342" s="19"/>
      <c r="K2342" s="19"/>
      <c r="L2342" s="19"/>
      <c r="M2342" s="19"/>
      <c r="N2342" s="19"/>
      <c r="O2342" s="19"/>
      <c r="P2342" s="19"/>
      <c r="Q2342" s="19"/>
      <c r="R2342" s="19"/>
      <c r="S2342" s="19"/>
      <c r="T2342" s="19"/>
      <c r="U2342" s="19"/>
      <c r="V2342" s="19"/>
      <c r="W2342" s="19"/>
      <c r="X2342" s="19"/>
      <c r="Y2342" s="19"/>
      <c r="Z2342" s="19"/>
      <c r="AA2342" s="19"/>
      <c r="AB2342" s="19"/>
      <c r="AC2342" s="19"/>
      <c r="AD2342" s="19"/>
      <c r="AE2342" s="19"/>
      <c r="AF2342" s="19"/>
      <c r="AG2342" s="19"/>
      <c r="AH2342" s="19"/>
      <c r="AI2342" s="19"/>
      <c r="AJ2342" s="19"/>
      <c r="AK2342" s="19"/>
      <c r="AL2342" s="19"/>
      <c r="AM2342" s="19"/>
      <c r="AN2342" s="19"/>
      <c r="AO2342" s="19"/>
      <c r="AP2342" s="19"/>
      <c r="AQ2342" s="19"/>
      <c r="AR2342" s="19"/>
      <c r="AS2342" s="19"/>
      <c r="AT2342" s="19"/>
      <c r="AU2342" s="19"/>
      <c r="AV2342" s="19"/>
      <c r="AW2342" s="19"/>
      <c r="AX2342" s="19"/>
      <c r="AY2342" s="19"/>
      <c r="AZ2342" s="19"/>
      <c r="BA2342" s="19"/>
      <c r="BB2342" s="19"/>
      <c r="BC2342" s="19"/>
      <c r="BD2342" s="19"/>
      <c r="BE2342" s="19"/>
      <c r="BF2342" s="19"/>
      <c r="BG2342" s="19"/>
    </row>
    <row r="2343">
      <c r="B2343" t="s">
        <v>721</v>
      </c>
      <c r="C2343" s="19" t="n">
        <v>0.0832389592151629</v>
      </c>
      <c r="D2343" s="19" t="n">
        <v>0.0607926696487028</v>
      </c>
      <c r="E2343" s="19" t="n">
        <v>0.105976366149049</v>
      </c>
      <c r="F2343" s="19"/>
      <c r="G2343" s="19" t="n">
        <v>0.0721689712967555</v>
      </c>
      <c r="H2343" s="19" t="n">
        <v>0.143334078303892</v>
      </c>
      <c r="I2343" s="19" t="n">
        <v>0.153346837151952</v>
      </c>
      <c r="J2343" s="19" t="n">
        <v>0.057734205355887</v>
      </c>
      <c r="K2343" s="19" t="n">
        <v>0.0516049821055168</v>
      </c>
      <c r="L2343" s="19" t="n">
        <v>0.0272895923473355</v>
      </c>
      <c r="M2343" s="19"/>
      <c r="N2343" s="19" t="n">
        <v>0.059612626208457</v>
      </c>
      <c r="O2343" s="19" t="n">
        <v>0.112727491193195</v>
      </c>
      <c r="P2343" s="19" t="n">
        <v>0.133409990844571</v>
      </c>
      <c r="Q2343" s="19" t="n">
        <v>0.0350639688597643</v>
      </c>
      <c r="R2343" s="19"/>
      <c r="S2343" s="19" t="n">
        <v>0.0681486830273748</v>
      </c>
      <c r="T2343" s="19" t="n">
        <v>0.141305974581201</v>
      </c>
      <c r="U2343" s="19" t="n">
        <v>0</v>
      </c>
      <c r="V2343" s="19" t="n">
        <v>0.101512247087993</v>
      </c>
      <c r="W2343" s="19" t="n">
        <v>0.0669442420747868</v>
      </c>
      <c r="X2343" s="19" t="n">
        <v>0.111998597835185</v>
      </c>
      <c r="Y2343" s="19" t="n">
        <v>0.139465360434252</v>
      </c>
      <c r="Z2343" s="19" t="n">
        <v>0</v>
      </c>
      <c r="AA2343" s="19" t="n">
        <v>0.122568421782954</v>
      </c>
      <c r="AB2343" s="19" t="n">
        <v>0.0551636115193604</v>
      </c>
      <c r="AC2343" s="19" t="n">
        <v>0</v>
      </c>
      <c r="AD2343" s="19" t="n">
        <v>0</v>
      </c>
      <c r="AE2343" s="19"/>
      <c r="AF2343" s="19" t="n">
        <v>0.0607644814967146</v>
      </c>
      <c r="AG2343" s="19" t="n">
        <v>0.0180064430132755</v>
      </c>
      <c r="AH2343" s="19" t="n">
        <v>0.202929464813381</v>
      </c>
      <c r="AI2343" s="19"/>
      <c r="AJ2343" s="19" t="n">
        <v>0.0585752464892862</v>
      </c>
      <c r="AK2343" s="19" t="n">
        <v>0.0918919522814061</v>
      </c>
      <c r="AL2343" s="19" t="n">
        <v>0</v>
      </c>
      <c r="AM2343" s="19" t="n">
        <v>0</v>
      </c>
      <c r="AN2343" s="19" t="n">
        <v>0.141511258292833</v>
      </c>
      <c r="AO2343" s="19"/>
      <c r="AP2343" s="19" t="n">
        <v>0.0424257639875998</v>
      </c>
      <c r="AQ2343" s="19" t="n">
        <v>0.108521237837698</v>
      </c>
      <c r="AR2343" s="19" t="n">
        <v>0</v>
      </c>
      <c r="AS2343" s="19" t="n">
        <v>0.118939567537985</v>
      </c>
      <c r="AT2343" s="19" t="n">
        <v>0.230188441096969</v>
      </c>
      <c r="AU2343" s="19"/>
      <c r="AV2343" s="19" t="n">
        <v>0.129617770250272</v>
      </c>
      <c r="AW2343" s="19" t="n">
        <v>0.0423695741673949</v>
      </c>
      <c r="AX2343" s="19" t="n">
        <v>0</v>
      </c>
      <c r="AY2343" s="19" t="n">
        <v>0.0965746475440736</v>
      </c>
      <c r="AZ2343" s="19" t="n">
        <v>0.104659872605474</v>
      </c>
      <c r="BA2343" s="19" t="n">
        <v>0.0739142085118428</v>
      </c>
      <c r="BB2343" s="19"/>
      <c r="BC2343" s="19" t="n">
        <v>0.0637621893910788</v>
      </c>
      <c r="BD2343" s="19" t="n">
        <v>0.0670116682285898</v>
      </c>
      <c r="BE2343" s="19" t="n">
        <v>0.13642056864721</v>
      </c>
      <c r="BF2343" s="19" t="n">
        <v>0.0893420810837665</v>
      </c>
      <c r="BG2343" s="19" t="s">
        <v>697</v>
      </c>
    </row>
    <row r="2344">
      <c r="B2344" t="s">
        <v>689</v>
      </c>
      <c r="C2344" s="19" t="n">
        <v>0.0659303656752299</v>
      </c>
      <c r="D2344" s="19" t="n">
        <v>0.038642158054922</v>
      </c>
      <c r="E2344" s="19" t="n">
        <v>0.0935724879655186</v>
      </c>
      <c r="F2344" s="19"/>
      <c r="G2344" s="19" t="n">
        <v>0.0743680888854496</v>
      </c>
      <c r="H2344" s="19" t="n">
        <v>0.216312336102762</v>
      </c>
      <c r="I2344" s="19" t="n">
        <v>0.070161632034952</v>
      </c>
      <c r="J2344" s="19" t="n">
        <v>0</v>
      </c>
      <c r="K2344" s="19" t="n">
        <v>0.0618372065752643</v>
      </c>
      <c r="L2344" s="19" t="n">
        <v>0</v>
      </c>
      <c r="M2344" s="19"/>
      <c r="N2344" s="19" t="n">
        <v>0.162683022392362</v>
      </c>
      <c r="O2344" s="19" t="n">
        <v>0.0892780370319506</v>
      </c>
      <c r="P2344" s="19" t="n">
        <v>0.0330617786369625</v>
      </c>
      <c r="Q2344" s="19" t="n">
        <v>0</v>
      </c>
      <c r="R2344" s="19"/>
      <c r="S2344" s="19" t="n">
        <v>0.129386344001635</v>
      </c>
      <c r="T2344" s="19" t="n">
        <v>0.10657550485096</v>
      </c>
      <c r="U2344" s="19" t="n">
        <v>0</v>
      </c>
      <c r="V2344" s="19" t="n">
        <v>0</v>
      </c>
      <c r="W2344" s="19" t="n">
        <v>0</v>
      </c>
      <c r="X2344" s="19" t="n">
        <v>0</v>
      </c>
      <c r="Y2344" s="19" t="n">
        <v>0.271905265979905</v>
      </c>
      <c r="Z2344" s="19" t="n">
        <v>0</v>
      </c>
      <c r="AA2344" s="19" t="n">
        <v>0.136067973437342</v>
      </c>
      <c r="AB2344" s="19" t="n">
        <v>0</v>
      </c>
      <c r="AC2344" s="19" t="n">
        <v>0.197082751338892</v>
      </c>
      <c r="AD2344" s="19" t="n">
        <v>0</v>
      </c>
      <c r="AE2344" s="19"/>
      <c r="AF2344" s="19" t="n">
        <v>0.0340975782518267</v>
      </c>
      <c r="AG2344" s="19" t="n">
        <v>0.0870723486017022</v>
      </c>
      <c r="AH2344" s="19" t="n">
        <v>0.101819621625091</v>
      </c>
      <c r="AI2344" s="19"/>
      <c r="AJ2344" s="19" t="n">
        <v>0.0895419459347797</v>
      </c>
      <c r="AK2344" s="19" t="n">
        <v>0.0790578416149493</v>
      </c>
      <c r="AL2344" s="19" t="n">
        <v>0</v>
      </c>
      <c r="AM2344" s="19" t="n">
        <v>0</v>
      </c>
      <c r="AN2344" s="19" t="n">
        <v>0.0764744547400861</v>
      </c>
      <c r="AO2344" s="19"/>
      <c r="AP2344" s="19" t="n">
        <v>0.0893614684969077</v>
      </c>
      <c r="AQ2344" s="19" t="n">
        <v>0.0869336546326432</v>
      </c>
      <c r="AR2344" s="19" t="n">
        <v>0</v>
      </c>
      <c r="AS2344" s="19" t="n">
        <v>0</v>
      </c>
      <c r="AT2344" s="19" t="n">
        <v>0.0952254906980916</v>
      </c>
      <c r="AU2344" s="19"/>
      <c r="AV2344" s="19" t="n">
        <v>0.126789855454673</v>
      </c>
      <c r="AW2344" s="19" t="n">
        <v>0.038472511782101</v>
      </c>
      <c r="AX2344" s="19" t="n">
        <v>0.116434272863753</v>
      </c>
      <c r="AY2344" s="19" t="n">
        <v>0</v>
      </c>
      <c r="AZ2344" s="19" t="n">
        <v>0.0738184765512434</v>
      </c>
      <c r="BA2344" s="19" t="n">
        <v>0.105782447265004</v>
      </c>
      <c r="BB2344" s="19"/>
      <c r="BC2344" s="19" t="n">
        <v>0</v>
      </c>
      <c r="BD2344" s="19" t="n">
        <v>0.0575842088403027</v>
      </c>
      <c r="BE2344" s="19" t="n">
        <v>0.183266440039488</v>
      </c>
      <c r="BF2344" s="19" t="n">
        <v>0</v>
      </c>
      <c r="BG2344" s="19" t="s">
        <v>697</v>
      </c>
    </row>
    <row r="2345">
      <c r="B2345" t="s">
        <v>690</v>
      </c>
      <c r="C2345" s="19" t="n">
        <v>0.193006236319629</v>
      </c>
      <c r="D2345" s="19" t="n">
        <v>0.23792574685875</v>
      </c>
      <c r="E2345" s="19" t="n">
        <v>0.147504141758523</v>
      </c>
      <c r="F2345" s="19"/>
      <c r="G2345" s="19" t="n">
        <v>0.0895083561724295</v>
      </c>
      <c r="H2345" s="19" t="n">
        <v>0.0818529617717801</v>
      </c>
      <c r="I2345" s="19" t="n">
        <v>0.240139023565803</v>
      </c>
      <c r="J2345" s="19" t="n">
        <v>0.282557561513994</v>
      </c>
      <c r="K2345" s="19" t="n">
        <v>0.191206530762149</v>
      </c>
      <c r="L2345" s="19" t="n">
        <v>0.216518953604713</v>
      </c>
      <c r="M2345" s="19"/>
      <c r="N2345" s="19" t="n">
        <v>0.0914506502327538</v>
      </c>
      <c r="O2345" s="19" t="n">
        <v>0.152177508035442</v>
      </c>
      <c r="P2345" s="19" t="n">
        <v>0.249599058975257</v>
      </c>
      <c r="Q2345" s="19" t="n">
        <v>0.260873489734784</v>
      </c>
      <c r="R2345" s="19"/>
      <c r="S2345" s="19" t="n">
        <v>0.271915972078332</v>
      </c>
      <c r="T2345" s="19" t="n">
        <v>0.0428684503571873</v>
      </c>
      <c r="U2345" s="19" t="n">
        <v>0.193150702489359</v>
      </c>
      <c r="V2345" s="19" t="n">
        <v>0.101512247087993</v>
      </c>
      <c r="W2345" s="19" t="n">
        <v>0.354289004112196</v>
      </c>
      <c r="X2345" s="19" t="n">
        <v>0.375174665506419</v>
      </c>
      <c r="Y2345" s="19" t="n">
        <v>0</v>
      </c>
      <c r="Z2345" s="19" t="n">
        <v>0</v>
      </c>
      <c r="AA2345" s="19" t="n">
        <v>0.162243506875738</v>
      </c>
      <c r="AB2345" s="19" t="n">
        <v>0.334421996127664</v>
      </c>
      <c r="AC2345" s="19" t="n">
        <v>0.224938055576974</v>
      </c>
      <c r="AD2345" s="19" t="n">
        <v>0</v>
      </c>
      <c r="AE2345" s="19"/>
      <c r="AF2345" s="19" t="n">
        <v>0.188310215350477</v>
      </c>
      <c r="AG2345" s="19" t="n">
        <v>0.257589388284227</v>
      </c>
      <c r="AH2345" s="19" t="n">
        <v>0.0954178145887917</v>
      </c>
      <c r="AI2345" s="19"/>
      <c r="AJ2345" s="19" t="n">
        <v>0.217643940399772</v>
      </c>
      <c r="AK2345" s="19" t="n">
        <v>0.147710572028639</v>
      </c>
      <c r="AL2345" s="19" t="n">
        <v>0.352629074374557</v>
      </c>
      <c r="AM2345" s="19" t="n">
        <v>0</v>
      </c>
      <c r="AN2345" s="19" t="n">
        <v>0.193925239317527</v>
      </c>
      <c r="AO2345" s="19"/>
      <c r="AP2345" s="19" t="n">
        <v>0.205182639882149</v>
      </c>
      <c r="AQ2345" s="19" t="n">
        <v>0.130033212961937</v>
      </c>
      <c r="AR2345" s="19" t="n">
        <v>0.434800789021867</v>
      </c>
      <c r="AS2345" s="19" t="n">
        <v>0.172214814942701</v>
      </c>
      <c r="AT2345" s="19" t="n">
        <v>0.253393355243304</v>
      </c>
      <c r="AU2345" s="19"/>
      <c r="AV2345" s="19" t="n">
        <v>0.0952616607594356</v>
      </c>
      <c r="AW2345" s="19" t="n">
        <v>0.288399994360803</v>
      </c>
      <c r="AX2345" s="19" t="n">
        <v>0.389869194726196</v>
      </c>
      <c r="AY2345" s="19" t="n">
        <v>0.0886801483036786</v>
      </c>
      <c r="AZ2345" s="19" t="n">
        <v>0.256027550627782</v>
      </c>
      <c r="BA2345" s="19" t="n">
        <v>0.25586206125888</v>
      </c>
      <c r="BB2345" s="19"/>
      <c r="BC2345" s="19" t="n">
        <v>0.293812468268193</v>
      </c>
      <c r="BD2345" s="19" t="n">
        <v>0.266724895519883</v>
      </c>
      <c r="BE2345" s="19" t="n">
        <v>0.0520830759724556</v>
      </c>
      <c r="BF2345" s="19" t="n">
        <v>0.233105065553674</v>
      </c>
      <c r="BG2345" s="19" t="s">
        <v>697</v>
      </c>
    </row>
    <row r="2346">
      <c r="B2346" t="s">
        <v>691</v>
      </c>
      <c r="C2346" s="19" t="n">
        <v>0.269936858329091</v>
      </c>
      <c r="D2346" s="19" t="n">
        <v>0.227753896846708</v>
      </c>
      <c r="E2346" s="19" t="n">
        <v>0.312666912134267</v>
      </c>
      <c r="F2346" s="19"/>
      <c r="G2346" s="19" t="n">
        <v>0.327940697730175</v>
      </c>
      <c r="H2346" s="19" t="n">
        <v>0.228992699638826</v>
      </c>
      <c r="I2346" s="19" t="n">
        <v>0.176198059690498</v>
      </c>
      <c r="J2346" s="19" t="n">
        <v>0.287894115887888</v>
      </c>
      <c r="K2346" s="19" t="n">
        <v>0.370247216731227</v>
      </c>
      <c r="L2346" s="19" t="n">
        <v>0.282089934517785</v>
      </c>
      <c r="M2346" s="19"/>
      <c r="N2346" s="19" t="n">
        <v>0.208874961696469</v>
      </c>
      <c r="O2346" s="19" t="n">
        <v>0.356018552110651</v>
      </c>
      <c r="P2346" s="19" t="n">
        <v>0.195986743196598</v>
      </c>
      <c r="Q2346" s="19" t="n">
        <v>0.288556215899324</v>
      </c>
      <c r="R2346" s="19"/>
      <c r="S2346" s="19" t="n">
        <v>0.174864227843163</v>
      </c>
      <c r="T2346" s="19" t="n">
        <v>0.325215269612613</v>
      </c>
      <c r="U2346" s="19" t="n">
        <v>0.290169597874222</v>
      </c>
      <c r="V2346" s="19" t="n">
        <v>0.39412512652594</v>
      </c>
      <c r="W2346" s="19" t="n">
        <v>0.347898812872646</v>
      </c>
      <c r="X2346" s="19" t="n">
        <v>0.395798884640909</v>
      </c>
      <c r="Y2346" s="19" t="n">
        <v>0.120093581690722</v>
      </c>
      <c r="Z2346" s="19" t="n">
        <v>0.566306084374454</v>
      </c>
      <c r="AA2346" s="19" t="n">
        <v>0.0633442727797445</v>
      </c>
      <c r="AB2346" s="19" t="n">
        <v>0.299036356753109</v>
      </c>
      <c r="AC2346" s="19" t="n">
        <v>0</v>
      </c>
      <c r="AD2346" s="19" t="n">
        <v>0.158644668757248</v>
      </c>
      <c r="AE2346" s="19"/>
      <c r="AF2346" s="19" t="n">
        <v>0.323603637687102</v>
      </c>
      <c r="AG2346" s="19" t="n">
        <v>0.268377806674202</v>
      </c>
      <c r="AH2346" s="19" t="n">
        <v>0.173047317975563</v>
      </c>
      <c r="AI2346" s="19"/>
      <c r="AJ2346" s="19" t="n">
        <v>0.27408598797743</v>
      </c>
      <c r="AK2346" s="19" t="n">
        <v>0.339722219964185</v>
      </c>
      <c r="AL2346" s="19" t="n">
        <v>0.52580323941169</v>
      </c>
      <c r="AM2346" s="19" t="n">
        <v>0</v>
      </c>
      <c r="AN2346" s="19" t="n">
        <v>0.103679419741404</v>
      </c>
      <c r="AO2346" s="19"/>
      <c r="AP2346" s="19" t="n">
        <v>0.301520184397455</v>
      </c>
      <c r="AQ2346" s="19" t="n">
        <v>0.380208268527844</v>
      </c>
      <c r="AR2346" s="19" t="n">
        <v>0.218237360619463</v>
      </c>
      <c r="AS2346" s="19" t="n">
        <v>0.158947960114989</v>
      </c>
      <c r="AT2346" s="19" t="n">
        <v>0.0791120587077493</v>
      </c>
      <c r="AU2346" s="19"/>
      <c r="AV2346" s="19" t="n">
        <v>0.322194392056298</v>
      </c>
      <c r="AW2346" s="19" t="n">
        <v>0.213447163484479</v>
      </c>
      <c r="AX2346" s="19" t="n">
        <v>0.4328893044488</v>
      </c>
      <c r="AY2346" s="19" t="n">
        <v>0.18667602712678</v>
      </c>
      <c r="AZ2346" s="19" t="n">
        <v>0.300314340368061</v>
      </c>
      <c r="BA2346" s="19" t="n">
        <v>0.0966583790211395</v>
      </c>
      <c r="BB2346" s="19"/>
      <c r="BC2346" s="19" t="n">
        <v>0.28945980770351</v>
      </c>
      <c r="BD2346" s="19" t="n">
        <v>0.234535866448244</v>
      </c>
      <c r="BE2346" s="19" t="n">
        <v>0.380794968295703</v>
      </c>
      <c r="BF2346" s="19" t="n">
        <v>0.354830960310676</v>
      </c>
      <c r="BG2346" s="19" t="s">
        <v>697</v>
      </c>
    </row>
    <row r="2347">
      <c r="B2347" t="s">
        <v>692</v>
      </c>
      <c r="C2347" s="19" t="n">
        <v>0.0881738261821466</v>
      </c>
      <c r="D2347" s="19" t="n">
        <v>0.104978025447401</v>
      </c>
      <c r="E2347" s="19" t="n">
        <v>0.071151684693643</v>
      </c>
      <c r="F2347" s="19"/>
      <c r="G2347" s="19" t="n">
        <v>0.16662987291238</v>
      </c>
      <c r="H2347" s="19" t="n">
        <v>0.148896431568703</v>
      </c>
      <c r="I2347" s="19" t="n">
        <v>0.0997887882221603</v>
      </c>
      <c r="J2347" s="19" t="n">
        <v>0</v>
      </c>
      <c r="K2347" s="19" t="n">
        <v>0.0524432843354039</v>
      </c>
      <c r="L2347" s="19" t="n">
        <v>0.083508846216094</v>
      </c>
      <c r="M2347" s="19"/>
      <c r="N2347" s="19" t="n">
        <v>0.114819455759174</v>
      </c>
      <c r="O2347" s="19" t="n">
        <v>0.107370085748097</v>
      </c>
      <c r="P2347" s="19" t="n">
        <v>0.0960439589799328</v>
      </c>
      <c r="Q2347" s="19" t="n">
        <v>0.0454774957771159</v>
      </c>
      <c r="R2347" s="19"/>
      <c r="S2347" s="19" t="n">
        <v>0.193938736432955</v>
      </c>
      <c r="T2347" s="19" t="n">
        <v>0</v>
      </c>
      <c r="U2347" s="19" t="n">
        <v>0.0991717038098403</v>
      </c>
      <c r="V2347" s="19" t="n">
        <v>0.0924720351429577</v>
      </c>
      <c r="W2347" s="19" t="n">
        <v>0.0684688161089012</v>
      </c>
      <c r="X2347" s="19" t="n">
        <v>0.117027852017487</v>
      </c>
      <c r="Y2347" s="19" t="n">
        <v>0.116771028186046</v>
      </c>
      <c r="Z2347" s="19" t="n">
        <v>0</v>
      </c>
      <c r="AA2347" s="19" t="n">
        <v>0.0649615533990281</v>
      </c>
      <c r="AB2347" s="19" t="n">
        <v>0.0608092976828877</v>
      </c>
      <c r="AC2347" s="19" t="n">
        <v>0.203126520410979</v>
      </c>
      <c r="AD2347" s="19" t="n">
        <v>0.203510479148318</v>
      </c>
      <c r="AE2347" s="19"/>
      <c r="AF2347" s="19" t="n">
        <v>0.0693678763472952</v>
      </c>
      <c r="AG2347" s="19" t="n">
        <v>0.0932091810045029</v>
      </c>
      <c r="AH2347" s="19" t="n">
        <v>0.135363125753451</v>
      </c>
      <c r="AI2347" s="19"/>
      <c r="AJ2347" s="19" t="n">
        <v>0.0445491675861987</v>
      </c>
      <c r="AK2347" s="19" t="n">
        <v>0.0808879496638105</v>
      </c>
      <c r="AL2347" s="19" t="n">
        <v>0</v>
      </c>
      <c r="AM2347" s="19" t="n">
        <v>0.500077958350953</v>
      </c>
      <c r="AN2347" s="19" t="n">
        <v>0.128082512082578</v>
      </c>
      <c r="AO2347" s="19"/>
      <c r="AP2347" s="19" t="n">
        <v>0</v>
      </c>
      <c r="AQ2347" s="19" t="n">
        <v>0.0609258238698082</v>
      </c>
      <c r="AR2347" s="19" t="n">
        <v>0</v>
      </c>
      <c r="AS2347" s="19" t="n">
        <v>0.168183249638739</v>
      </c>
      <c r="AT2347" s="19" t="n">
        <v>0.141073353836781</v>
      </c>
      <c r="AU2347" s="19"/>
      <c r="AV2347" s="19" t="n">
        <v>0.0967038566211162</v>
      </c>
      <c r="AW2347" s="19" t="n">
        <v>0</v>
      </c>
      <c r="AX2347" s="19" t="n">
        <v>0</v>
      </c>
      <c r="AY2347" s="19" t="n">
        <v>0.0845385812536792</v>
      </c>
      <c r="AZ2347" s="19" t="n">
        <v>0.109359584139317</v>
      </c>
      <c r="BA2347" s="19" t="n">
        <v>0.090303282463036</v>
      </c>
      <c r="BB2347" s="19"/>
      <c r="BC2347" s="19" t="n">
        <v>0.0361217349667515</v>
      </c>
      <c r="BD2347" s="19" t="n">
        <v>0.0913667606933938</v>
      </c>
      <c r="BE2347" s="19" t="n">
        <v>0.0508623290486194</v>
      </c>
      <c r="BF2347" s="19" t="n">
        <v>0.0811082181331333</v>
      </c>
      <c r="BG2347" s="19" t="s">
        <v>697</v>
      </c>
    </row>
    <row r="2348">
      <c r="B2348" t="s">
        <v>598</v>
      </c>
      <c r="C2348" s="19" t="n">
        <v>0.12278049329472</v>
      </c>
      <c r="D2348" s="19" t="n">
        <v>0.126410116332204</v>
      </c>
      <c r="E2348" s="19" t="n">
        <v>0.119103795826502</v>
      </c>
      <c r="F2348" s="19"/>
      <c r="G2348" s="19" t="n">
        <v>0.0769664924229542</v>
      </c>
      <c r="H2348" s="19" t="n">
        <v>0</v>
      </c>
      <c r="I2348" s="19" t="n">
        <v>0.0946027460350093</v>
      </c>
      <c r="J2348" s="19" t="n">
        <v>0.165032388519346</v>
      </c>
      <c r="K2348" s="19" t="n">
        <v>0.134687744318136</v>
      </c>
      <c r="L2348" s="19" t="n">
        <v>0.210406369220849</v>
      </c>
      <c r="M2348" s="19"/>
      <c r="N2348" s="19" t="n">
        <v>0.126713890567077</v>
      </c>
      <c r="O2348" s="19" t="n">
        <v>0.0355602202944844</v>
      </c>
      <c r="P2348" s="19" t="n">
        <v>0.182052036386826</v>
      </c>
      <c r="Q2348" s="19" t="n">
        <v>0.156817752066221</v>
      </c>
      <c r="R2348" s="19"/>
      <c r="S2348" s="19" t="n">
        <v>0.0636086531132831</v>
      </c>
      <c r="T2348" s="19" t="n">
        <v>0.172420647478576</v>
      </c>
      <c r="U2348" s="19" t="n">
        <v>0.198829670218832</v>
      </c>
      <c r="V2348" s="19" t="n">
        <v>0.0886158702651588</v>
      </c>
      <c r="W2348" s="19" t="n">
        <v>0.16239912483147</v>
      </c>
      <c r="X2348" s="19" t="n">
        <v>0</v>
      </c>
      <c r="Y2348" s="19" t="n">
        <v>0.117124393734058</v>
      </c>
      <c r="Z2348" s="19" t="n">
        <v>0</v>
      </c>
      <c r="AA2348" s="19" t="n">
        <v>0.164445186255625</v>
      </c>
      <c r="AB2348" s="19" t="n">
        <v>0.0581500769122271</v>
      </c>
      <c r="AC2348" s="19" t="n">
        <v>0.190226593046752</v>
      </c>
      <c r="AD2348" s="19" t="n">
        <v>0.311137972841863</v>
      </c>
      <c r="AE2348" s="19"/>
      <c r="AF2348" s="19" t="n">
        <v>0.152586857801808</v>
      </c>
      <c r="AG2348" s="19" t="n">
        <v>0.0964042098962438</v>
      </c>
      <c r="AH2348" s="19" t="n">
        <v>0.138390311066279</v>
      </c>
      <c r="AI2348" s="19"/>
      <c r="AJ2348" s="19" t="n">
        <v>0.161496136757382</v>
      </c>
      <c r="AK2348" s="19" t="n">
        <v>0.0837568797194184</v>
      </c>
      <c r="AL2348" s="19" t="n">
        <v>0</v>
      </c>
      <c r="AM2348" s="19" t="n">
        <v>0</v>
      </c>
      <c r="AN2348" s="19" t="n">
        <v>0.193102479355637</v>
      </c>
      <c r="AO2348" s="19"/>
      <c r="AP2348" s="19" t="n">
        <v>0.154222743963849</v>
      </c>
      <c r="AQ2348" s="19" t="n">
        <v>0.0624276074835614</v>
      </c>
      <c r="AR2348" s="19" t="n">
        <v>0.170614297178699</v>
      </c>
      <c r="AS2348" s="19" t="n">
        <v>0.23658967953391</v>
      </c>
      <c r="AT2348" s="19" t="n">
        <v>0</v>
      </c>
      <c r="AU2348" s="19"/>
      <c r="AV2348" s="19" t="n">
        <v>0.0958201266865488</v>
      </c>
      <c r="AW2348" s="19" t="n">
        <v>0.253880377393998</v>
      </c>
      <c r="AX2348" s="19" t="n">
        <v>0</v>
      </c>
      <c r="AY2348" s="19" t="n">
        <v>0.230808562668495</v>
      </c>
      <c r="AZ2348" s="19" t="n">
        <v>0</v>
      </c>
      <c r="BA2348" s="19" t="n">
        <v>0.0693750256791706</v>
      </c>
      <c r="BB2348" s="19"/>
      <c r="BC2348" s="19" t="n">
        <v>0.191858502713018</v>
      </c>
      <c r="BD2348" s="19" t="n">
        <v>0.103030627168381</v>
      </c>
      <c r="BE2348" s="19" t="n">
        <v>0.0458682104895722</v>
      </c>
      <c r="BF2348" s="19" t="n">
        <v>0.241613674918751</v>
      </c>
      <c r="BG2348" s="19" t="s">
        <v>697</v>
      </c>
    </row>
    <row r="2349">
      <c r="B2349" t="s">
        <v>722</v>
      </c>
      <c r="C2349" s="19" t="n">
        <v>0.111409092153967</v>
      </c>
      <c r="D2349" s="19" t="n">
        <v>0.13838113013483</v>
      </c>
      <c r="E2349" s="19" t="n">
        <v>0.0840872400682885</v>
      </c>
      <c r="F2349" s="19"/>
      <c r="G2349" s="19" t="n">
        <v>0.192417520579856</v>
      </c>
      <c r="H2349" s="19" t="n">
        <v>0.140119893666125</v>
      </c>
      <c r="I2349" s="19" t="n">
        <v>0.100430413168127</v>
      </c>
      <c r="J2349" s="19" t="n">
        <v>0.0874904813893427</v>
      </c>
      <c r="K2349" s="19" t="n">
        <v>0.137973035172304</v>
      </c>
      <c r="L2349" s="19" t="n">
        <v>0.0724197112777654</v>
      </c>
      <c r="M2349" s="19"/>
      <c r="N2349" s="19" t="n">
        <v>0.202244711493579</v>
      </c>
      <c r="O2349" s="19" t="n">
        <v>0.097278820672656</v>
      </c>
      <c r="P2349" s="19" t="n">
        <v>0.0576941592695679</v>
      </c>
      <c r="Q2349" s="19" t="n">
        <v>0.100157829980698</v>
      </c>
      <c r="R2349" s="19"/>
      <c r="S2349" s="19" t="n">
        <v>0.0413984766498193</v>
      </c>
      <c r="T2349" s="19" t="n">
        <v>0.0786300039514252</v>
      </c>
      <c r="U2349" s="19" t="n">
        <v>0.119506621797906</v>
      </c>
      <c r="V2349" s="19" t="n">
        <v>0.221762473889958</v>
      </c>
      <c r="W2349" s="19" t="n">
        <v>0</v>
      </c>
      <c r="X2349" s="19" t="n">
        <v>0</v>
      </c>
      <c r="Y2349" s="19" t="n">
        <v>0.234640369975016</v>
      </c>
      <c r="Z2349" s="19" t="n">
        <v>0.249732946477963</v>
      </c>
      <c r="AA2349" s="19" t="n">
        <v>0.171681060309021</v>
      </c>
      <c r="AB2349" s="19" t="n">
        <v>0.131808839355592</v>
      </c>
      <c r="AC2349" s="19" t="n">
        <v>0</v>
      </c>
      <c r="AD2349" s="19" t="n">
        <v>0.326706879252571</v>
      </c>
      <c r="AE2349" s="19"/>
      <c r="AF2349" s="19" t="n">
        <v>0.121580048287101</v>
      </c>
      <c r="AG2349" s="19" t="n">
        <v>0.11787189098305</v>
      </c>
      <c r="AH2349" s="19" t="n">
        <v>0.0342176415392206</v>
      </c>
      <c r="AI2349" s="19"/>
      <c r="AJ2349" s="19" t="n">
        <v>0.117170405840001</v>
      </c>
      <c r="AK2349" s="19" t="n">
        <v>0.0956140520481222</v>
      </c>
      <c r="AL2349" s="19" t="n">
        <v>0</v>
      </c>
      <c r="AM2349" s="19" t="n">
        <v>0.499922041649047</v>
      </c>
      <c r="AN2349" s="19" t="n">
        <v>0.0470231382251214</v>
      </c>
      <c r="AO2349" s="19"/>
      <c r="AP2349" s="19" t="n">
        <v>0.130227162150371</v>
      </c>
      <c r="AQ2349" s="19" t="n">
        <v>0.149324951913587</v>
      </c>
      <c r="AR2349" s="19" t="n">
        <v>0</v>
      </c>
      <c r="AS2349" s="19" t="n">
        <v>0.145124728231675</v>
      </c>
      <c r="AT2349" s="19" t="n">
        <v>0.109023755535477</v>
      </c>
      <c r="AU2349" s="19"/>
      <c r="AV2349" s="19" t="n">
        <v>0.108629426309974</v>
      </c>
      <c r="AW2349" s="19" t="n">
        <v>0.130054685802528</v>
      </c>
      <c r="AX2349" s="19" t="n">
        <v>0.060807227961252</v>
      </c>
      <c r="AY2349" s="19" t="n">
        <v>0.266631833205966</v>
      </c>
      <c r="AZ2349" s="19" t="n">
        <v>0.0845148445287599</v>
      </c>
      <c r="BA2349" s="19" t="n">
        <v>0</v>
      </c>
      <c r="BB2349" s="19"/>
      <c r="BC2349" s="19" t="n">
        <v>0.0657675180436402</v>
      </c>
      <c r="BD2349" s="19" t="n">
        <v>0.139011631833212</v>
      </c>
      <c r="BE2349" s="19" t="n">
        <v>0.100952171671882</v>
      </c>
      <c r="BF2349" s="19" t="n">
        <v>0</v>
      </c>
      <c r="BG2349" s="19" t="s">
        <v>697</v>
      </c>
    </row>
    <row r="2350">
      <c r="B2350" t="s">
        <v>100</v>
      </c>
      <c r="C2350" s="19" t="n">
        <v>0.0655241688300546</v>
      </c>
      <c r="D2350" s="19" t="n">
        <v>0.0651162566764821</v>
      </c>
      <c r="E2350" s="19" t="n">
        <v>0.0659373714042082</v>
      </c>
      <c r="F2350" s="19"/>
      <c r="G2350" s="19" t="n">
        <v>0</v>
      </c>
      <c r="H2350" s="19" t="n">
        <v>0.0404915989479115</v>
      </c>
      <c r="I2350" s="19" t="n">
        <v>0.0653325001314983</v>
      </c>
      <c r="J2350" s="19" t="n">
        <v>0.119291247333543</v>
      </c>
      <c r="K2350" s="19" t="n">
        <v>0</v>
      </c>
      <c r="L2350" s="19" t="n">
        <v>0.107766592815457</v>
      </c>
      <c r="M2350" s="19"/>
      <c r="N2350" s="19" t="n">
        <v>0.033600681650129</v>
      </c>
      <c r="O2350" s="19" t="n">
        <v>0.0495892849135238</v>
      </c>
      <c r="P2350" s="19" t="n">
        <v>0.0521522737102844</v>
      </c>
      <c r="Q2350" s="19" t="n">
        <v>0.113053247682094</v>
      </c>
      <c r="R2350" s="19"/>
      <c r="S2350" s="19" t="n">
        <v>0.0567389068534384</v>
      </c>
      <c r="T2350" s="19" t="n">
        <v>0.132984149168038</v>
      </c>
      <c r="U2350" s="19" t="n">
        <v>0.0991717038098403</v>
      </c>
      <c r="V2350" s="19" t="n">
        <v>0</v>
      </c>
      <c r="W2350" s="19" t="n">
        <v>0</v>
      </c>
      <c r="X2350" s="19" t="n">
        <v>0</v>
      </c>
      <c r="Y2350" s="19" t="n">
        <v>0</v>
      </c>
      <c r="Z2350" s="19" t="n">
        <v>0.183960969147583</v>
      </c>
      <c r="AA2350" s="19" t="n">
        <v>0.114688025160547</v>
      </c>
      <c r="AB2350" s="19" t="n">
        <v>0.0606098216491601</v>
      </c>
      <c r="AC2350" s="19" t="n">
        <v>0.184626079626403</v>
      </c>
      <c r="AD2350" s="19" t="n">
        <v>0</v>
      </c>
      <c r="AE2350" s="19"/>
      <c r="AF2350" s="19" t="n">
        <v>0.0496893047776754</v>
      </c>
      <c r="AG2350" s="19" t="n">
        <v>0.061468731542797</v>
      </c>
      <c r="AH2350" s="19" t="n">
        <v>0.118814702638222</v>
      </c>
      <c r="AI2350" s="19"/>
      <c r="AJ2350" s="19" t="n">
        <v>0.0369371690151501</v>
      </c>
      <c r="AK2350" s="19" t="n">
        <v>0.0813585326794695</v>
      </c>
      <c r="AL2350" s="19" t="n">
        <v>0.121567686213753</v>
      </c>
      <c r="AM2350" s="19" t="n">
        <v>0</v>
      </c>
      <c r="AN2350" s="19" t="n">
        <v>0.116201498244814</v>
      </c>
      <c r="AO2350" s="19"/>
      <c r="AP2350" s="19" t="n">
        <v>0.0770600371216683</v>
      </c>
      <c r="AQ2350" s="19" t="n">
        <v>0.0216252427729217</v>
      </c>
      <c r="AR2350" s="19" t="n">
        <v>0.176347553179971</v>
      </c>
      <c r="AS2350" s="19" t="n">
        <v>0</v>
      </c>
      <c r="AT2350" s="19" t="n">
        <v>0.0919835448816285</v>
      </c>
      <c r="AU2350" s="19"/>
      <c r="AV2350" s="19" t="n">
        <v>0.0249829118616831</v>
      </c>
      <c r="AW2350" s="19" t="n">
        <v>0.033375693008696</v>
      </c>
      <c r="AX2350" s="19" t="n">
        <v>0</v>
      </c>
      <c r="AY2350" s="19" t="n">
        <v>0.0460901998973267</v>
      </c>
      <c r="AZ2350" s="19" t="n">
        <v>0.0713053311793627</v>
      </c>
      <c r="BA2350" s="19" t="n">
        <v>0.308104595800927</v>
      </c>
      <c r="BB2350" s="19"/>
      <c r="BC2350" s="19" t="n">
        <v>0.0592177789138089</v>
      </c>
      <c r="BD2350" s="19" t="n">
        <v>0.0407343412679937</v>
      </c>
      <c r="BE2350" s="19" t="n">
        <v>0.0497522358350709</v>
      </c>
      <c r="BF2350" s="19" t="n">
        <v>0</v>
      </c>
      <c r="BG2350" s="19" t="s">
        <v>697</v>
      </c>
    </row>
    <row r="2351">
      <c r="C2351" s="19"/>
      <c r="D2351" s="19"/>
      <c r="E2351" s="19"/>
      <c r="F2351" s="19"/>
      <c r="G2351" s="19"/>
      <c r="H2351" s="19"/>
      <c r="I2351" s="19"/>
      <c r="J2351" s="19"/>
      <c r="K2351" s="19"/>
      <c r="L2351" s="19"/>
      <c r="M2351" s="19"/>
      <c r="N2351" s="19"/>
      <c r="O2351" s="19"/>
      <c r="P2351" s="19"/>
      <c r="Q2351" s="19"/>
      <c r="R2351" s="19"/>
      <c r="S2351" s="19"/>
      <c r="T2351" s="19"/>
      <c r="U2351" s="19"/>
      <c r="V2351" s="19"/>
      <c r="W2351" s="19"/>
      <c r="X2351" s="19"/>
      <c r="Y2351" s="19"/>
      <c r="Z2351" s="19"/>
      <c r="AA2351" s="19"/>
      <c r="AB2351" s="19"/>
      <c r="AC2351" s="19"/>
      <c r="AD2351" s="19"/>
      <c r="AE2351" s="19"/>
      <c r="AF2351" s="19"/>
      <c r="AG2351" s="19"/>
      <c r="AH2351" s="19"/>
      <c r="AI2351" s="19"/>
      <c r="AJ2351" s="19"/>
      <c r="AK2351" s="19"/>
      <c r="AL2351" s="19"/>
      <c r="AM2351" s="19"/>
      <c r="AN2351" s="19"/>
      <c r="AO2351" s="19"/>
      <c r="AP2351" s="19"/>
      <c r="AQ2351" s="19"/>
      <c r="AR2351" s="19"/>
      <c r="AS2351" s="19"/>
      <c r="AT2351" s="19"/>
      <c r="AU2351" s="19"/>
      <c r="AV2351" s="19"/>
      <c r="AW2351" s="19"/>
      <c r="AX2351" s="19"/>
      <c r="AY2351" s="19"/>
      <c r="AZ2351" s="19"/>
      <c r="BA2351" s="19"/>
      <c r="BB2351" s="19"/>
      <c r="BC2351" s="19"/>
      <c r="BD2351" s="19"/>
      <c r="BE2351" s="19"/>
      <c r="BF2351" s="19"/>
      <c r="BG2351" s="19"/>
    </row>
    <row r="2352">
      <c r="B2352" s="7" t="s">
        <v>727</v>
      </c>
      <c r="C2352" s="19"/>
      <c r="D2352" s="19"/>
      <c r="E2352" s="19"/>
      <c r="F2352" s="19"/>
      <c r="G2352" s="19"/>
      <c r="H2352" s="19"/>
      <c r="I2352" s="19"/>
      <c r="J2352" s="19"/>
      <c r="K2352" s="19"/>
      <c r="L2352" s="19"/>
      <c r="M2352" s="19"/>
      <c r="N2352" s="19"/>
      <c r="O2352" s="19"/>
      <c r="P2352" s="19"/>
      <c r="Q2352" s="19"/>
      <c r="R2352" s="19"/>
      <c r="S2352" s="19"/>
      <c r="T2352" s="19"/>
      <c r="U2352" s="19"/>
      <c r="V2352" s="19"/>
      <c r="W2352" s="19"/>
      <c r="X2352" s="19"/>
      <c r="Y2352" s="19"/>
      <c r="Z2352" s="19"/>
      <c r="AA2352" s="19"/>
      <c r="AB2352" s="19"/>
      <c r="AC2352" s="19"/>
      <c r="AD2352" s="19"/>
      <c r="AE2352" s="19"/>
      <c r="AF2352" s="19"/>
      <c r="AG2352" s="19"/>
      <c r="AH2352" s="19"/>
      <c r="AI2352" s="19"/>
      <c r="AJ2352" s="19"/>
      <c r="AK2352" s="19"/>
      <c r="AL2352" s="19"/>
      <c r="AM2352" s="19"/>
      <c r="AN2352" s="19"/>
      <c r="AO2352" s="19"/>
      <c r="AP2352" s="19"/>
      <c r="AQ2352" s="19"/>
      <c r="AR2352" s="19"/>
      <c r="AS2352" s="19"/>
      <c r="AT2352" s="19"/>
      <c r="AU2352" s="19"/>
      <c r="AV2352" s="19"/>
      <c r="AW2352" s="19"/>
      <c r="AX2352" s="19"/>
      <c r="AY2352" s="19"/>
      <c r="AZ2352" s="19"/>
      <c r="BA2352" s="19"/>
      <c r="BB2352" s="19"/>
      <c r="BC2352" s="19"/>
      <c r="BD2352" s="19"/>
      <c r="BE2352" s="19"/>
      <c r="BF2352" s="19"/>
      <c r="BG2352" s="19"/>
    </row>
    <row r="2353">
      <c r="B2353" s="26" t="s">
        <v>739</v>
      </c>
      <c r="C2353" s="19"/>
      <c r="D2353" s="19"/>
      <c r="E2353" s="19"/>
      <c r="F2353" s="19"/>
      <c r="G2353" s="19"/>
      <c r="H2353" s="19"/>
      <c r="I2353" s="19"/>
      <c r="J2353" s="19"/>
      <c r="K2353" s="19"/>
      <c r="L2353" s="19"/>
      <c r="M2353" s="19"/>
      <c r="N2353" s="19"/>
      <c r="O2353" s="19"/>
      <c r="P2353" s="19"/>
      <c r="Q2353" s="19"/>
      <c r="R2353" s="19"/>
      <c r="S2353" s="19"/>
      <c r="T2353" s="19"/>
      <c r="U2353" s="19"/>
      <c r="V2353" s="19"/>
      <c r="W2353" s="19"/>
      <c r="X2353" s="19"/>
      <c r="Y2353" s="19"/>
      <c r="Z2353" s="19"/>
      <c r="AA2353" s="19"/>
      <c r="AB2353" s="19"/>
      <c r="AC2353" s="19"/>
      <c r="AD2353" s="19"/>
      <c r="AE2353" s="19"/>
      <c r="AF2353" s="19"/>
      <c r="AG2353" s="19"/>
      <c r="AH2353" s="19"/>
      <c r="AI2353" s="19"/>
      <c r="AJ2353" s="19"/>
      <c r="AK2353" s="19"/>
      <c r="AL2353" s="19"/>
      <c r="AM2353" s="19"/>
      <c r="AN2353" s="19"/>
      <c r="AO2353" s="19"/>
      <c r="AP2353" s="19"/>
      <c r="AQ2353" s="19"/>
      <c r="AR2353" s="19"/>
      <c r="AS2353" s="19"/>
      <c r="AT2353" s="19"/>
      <c r="AU2353" s="19"/>
      <c r="AV2353" s="19"/>
      <c r="AW2353" s="19"/>
      <c r="AX2353" s="19"/>
      <c r="AY2353" s="19"/>
      <c r="AZ2353" s="19"/>
      <c r="BA2353" s="19"/>
      <c r="BB2353" s="19"/>
      <c r="BC2353" s="19"/>
      <c r="BD2353" s="19"/>
      <c r="BE2353" s="19"/>
      <c r="BF2353" s="19"/>
      <c r="BG2353" s="19"/>
    </row>
    <row r="2354">
      <c r="B2354" t="s">
        <v>725</v>
      </c>
      <c r="C2354" s="19" t="n">
        <v>0.0824104305151378</v>
      </c>
      <c r="D2354" s="19" t="n">
        <v>0.108842578665193</v>
      </c>
      <c r="E2354" s="19" t="n">
        <v>0.0556354703665969</v>
      </c>
      <c r="F2354" s="19"/>
      <c r="G2354" s="19" t="n">
        <v>0.0500921711660137</v>
      </c>
      <c r="H2354" s="19" t="n">
        <v>0.0504132076196355</v>
      </c>
      <c r="I2354" s="19" t="n">
        <v>0.183120503452315</v>
      </c>
      <c r="J2354" s="19" t="n">
        <v>0.0525463891655464</v>
      </c>
      <c r="K2354" s="19" t="n">
        <v>0.09817392956023</v>
      </c>
      <c r="L2354" s="19" t="n">
        <v>0.0509496440876678</v>
      </c>
      <c r="M2354" s="19"/>
      <c r="N2354" s="19" t="n">
        <v>0.16762973805678</v>
      </c>
      <c r="O2354" s="19" t="n">
        <v>0.0355602202944844</v>
      </c>
      <c r="P2354" s="19" t="n">
        <v>0.0633843975921152</v>
      </c>
      <c r="Q2354" s="19" t="n">
        <v>0.079654370204904</v>
      </c>
      <c r="R2354" s="19"/>
      <c r="S2354" s="19" t="n">
        <v>0.0413984766498193</v>
      </c>
      <c r="T2354" s="19" t="n">
        <v>0.044842424003277</v>
      </c>
      <c r="U2354" s="19" t="n">
        <v>0.119506621797906</v>
      </c>
      <c r="V2354" s="19" t="n">
        <v>0.0923906721790688</v>
      </c>
      <c r="W2354" s="19" t="n">
        <v>0.161390926270122</v>
      </c>
      <c r="X2354" s="19" t="n">
        <v>0.112246449854721</v>
      </c>
      <c r="Y2354" s="19" t="n">
        <v>0</v>
      </c>
      <c r="Z2354" s="19" t="n">
        <v>0.249732946477963</v>
      </c>
      <c r="AA2354" s="19" t="n">
        <v>0.0527388737872601</v>
      </c>
      <c r="AB2354" s="19" t="n">
        <v>0.0565313347885295</v>
      </c>
      <c r="AC2354" s="19" t="n">
        <v>0.224938055576974</v>
      </c>
      <c r="AD2354" s="19" t="n">
        <v>0</v>
      </c>
      <c r="AE2354" s="19"/>
      <c r="AF2354" s="19" t="n">
        <v>0.0739705821879303</v>
      </c>
      <c r="AG2354" s="19" t="n">
        <v>0.0919272145325362</v>
      </c>
      <c r="AH2354" s="19" t="n">
        <v>0.107714599198784</v>
      </c>
      <c r="AI2354" s="19"/>
      <c r="AJ2354" s="19" t="n">
        <v>0.0632288547264855</v>
      </c>
      <c r="AK2354" s="19" t="n">
        <v>0.0653563231737282</v>
      </c>
      <c r="AL2354" s="19" t="n">
        <v>0</v>
      </c>
      <c r="AM2354" s="19" t="n">
        <v>0.499922041649047</v>
      </c>
      <c r="AN2354" s="19" t="n">
        <v>0.211226254279988</v>
      </c>
      <c r="AO2354" s="19"/>
      <c r="AP2354" s="19" t="n">
        <v>0.0525883750488206</v>
      </c>
      <c r="AQ2354" s="19" t="n">
        <v>0.0902441499558182</v>
      </c>
      <c r="AR2354" s="19" t="n">
        <v>0</v>
      </c>
      <c r="AS2354" s="19" t="n">
        <v>0.0465603871556261</v>
      </c>
      <c r="AT2354" s="19" t="n">
        <v>0.135309525589784</v>
      </c>
      <c r="AU2354" s="19"/>
      <c r="AV2354" s="19" t="n">
        <v>0.0568705278499019</v>
      </c>
      <c r="AW2354" s="19" t="n">
        <v>0.151617543418026</v>
      </c>
      <c r="AX2354" s="19" t="n">
        <v>0.060807227961252</v>
      </c>
      <c r="AY2354" s="19" t="n">
        <v>0.078056292026653</v>
      </c>
      <c r="AZ2354" s="19" t="n">
        <v>0.104891484083573</v>
      </c>
      <c r="BA2354" s="19" t="n">
        <v>0</v>
      </c>
      <c r="BB2354" s="19"/>
      <c r="BC2354" s="19" t="n">
        <v>0.0807083753669487</v>
      </c>
      <c r="BD2354" s="19" t="n">
        <v>0.0698585031252113</v>
      </c>
      <c r="BE2354" s="19" t="n">
        <v>0.0438956534332324</v>
      </c>
      <c r="BF2354" s="19" t="n">
        <v>0.0830224506872124</v>
      </c>
      <c r="BG2354" s="19" t="s">
        <v>697</v>
      </c>
    </row>
    <row r="2355">
      <c r="B2355" t="s">
        <v>689</v>
      </c>
      <c r="C2355" s="19" t="n">
        <v>0.0708037435727488</v>
      </c>
      <c r="D2355" s="19" t="n">
        <v>0.0706952124091747</v>
      </c>
      <c r="E2355" s="19" t="n">
        <v>0.0709136823322878</v>
      </c>
      <c r="F2355" s="19"/>
      <c r="G2355" s="19" t="n">
        <v>0.0845652641339385</v>
      </c>
      <c r="H2355" s="19" t="n">
        <v>0.165485585259673</v>
      </c>
      <c r="I2355" s="19" t="n">
        <v>0</v>
      </c>
      <c r="J2355" s="19" t="n">
        <v>0.0383490395911865</v>
      </c>
      <c r="K2355" s="19" t="n">
        <v>0.102268281017015</v>
      </c>
      <c r="L2355" s="19" t="n">
        <v>0.0565730975409147</v>
      </c>
      <c r="M2355" s="19"/>
      <c r="N2355" s="19" t="n">
        <v>0.0631762979298327</v>
      </c>
      <c r="O2355" s="19" t="n">
        <v>0.0565156951775358</v>
      </c>
      <c r="P2355" s="19" t="n">
        <v>0.0598499605244554</v>
      </c>
      <c r="Q2355" s="19" t="n">
        <v>0.0977174899901988</v>
      </c>
      <c r="R2355" s="19"/>
      <c r="S2355" s="19" t="n">
        <v>0.0698886279261521</v>
      </c>
      <c r="T2355" s="19" t="n">
        <v>0</v>
      </c>
      <c r="U2355" s="19" t="n">
        <v>0.0991717038098403</v>
      </c>
      <c r="V2355" s="19" t="n">
        <v>0</v>
      </c>
      <c r="W2355" s="19" t="n">
        <v>0.145979118036863</v>
      </c>
      <c r="X2355" s="19" t="n">
        <v>0.0904726599931125</v>
      </c>
      <c r="Y2355" s="19" t="n">
        <v>0.261678465932285</v>
      </c>
      <c r="Z2355" s="19" t="n">
        <v>0</v>
      </c>
      <c r="AA2355" s="19" t="n">
        <v>0</v>
      </c>
      <c r="AB2355" s="19" t="n">
        <v>0.0530839281856422</v>
      </c>
      <c r="AC2355" s="19" t="n">
        <v>0</v>
      </c>
      <c r="AD2355" s="19" t="n">
        <v>0.337307970906746</v>
      </c>
      <c r="AE2355" s="19"/>
      <c r="AF2355" s="19" t="n">
        <v>0.109775073440516</v>
      </c>
      <c r="AG2355" s="19" t="n">
        <v>0.0386848471847186</v>
      </c>
      <c r="AH2355" s="19" t="n">
        <v>0.0855596529980162</v>
      </c>
      <c r="AI2355" s="19"/>
      <c r="AJ2355" s="19" t="n">
        <v>0.121689514048924</v>
      </c>
      <c r="AK2355" s="19" t="n">
        <v>0.0637557031274169</v>
      </c>
      <c r="AL2355" s="19" t="n">
        <v>0</v>
      </c>
      <c r="AM2355" s="19" t="n">
        <v>0</v>
      </c>
      <c r="AN2355" s="19" t="n">
        <v>0.0652839338297795</v>
      </c>
      <c r="AO2355" s="19"/>
      <c r="AP2355" s="19" t="n">
        <v>0.085510980619175</v>
      </c>
      <c r="AQ2355" s="19" t="n">
        <v>0.0480215997015765</v>
      </c>
      <c r="AR2355" s="19" t="n">
        <v>0.0746852808062953</v>
      </c>
      <c r="AS2355" s="19" t="n">
        <v>0.115227212327573</v>
      </c>
      <c r="AT2355" s="19" t="n">
        <v>0.0952254906980916</v>
      </c>
      <c r="AU2355" s="19"/>
      <c r="AV2355" s="19" t="n">
        <v>0.0554777306039661</v>
      </c>
      <c r="AW2355" s="19" t="n">
        <v>0.085397727581989</v>
      </c>
      <c r="AX2355" s="19" t="n">
        <v>0</v>
      </c>
      <c r="AY2355" s="19" t="n">
        <v>0.0935603487415369</v>
      </c>
      <c r="AZ2355" s="19" t="n">
        <v>0.133416359921416</v>
      </c>
      <c r="BA2355" s="19" t="n">
        <v>0.090303282463036</v>
      </c>
      <c r="BB2355" s="19"/>
      <c r="BC2355" s="19" t="n">
        <v>0.0267092963013016</v>
      </c>
      <c r="BD2355" s="19" t="n">
        <v>0.113751192339016</v>
      </c>
      <c r="BE2355" s="19" t="n">
        <v>0.0746655287402284</v>
      </c>
      <c r="BF2355" s="19" t="n">
        <v>0.073208312854332</v>
      </c>
      <c r="BG2355" s="19" t="s">
        <v>697</v>
      </c>
    </row>
    <row r="2356">
      <c r="B2356" t="s">
        <v>690</v>
      </c>
      <c r="C2356" s="19" t="n">
        <v>0.118110108544938</v>
      </c>
      <c r="D2356" s="19" t="n">
        <v>0.138967596200939</v>
      </c>
      <c r="E2356" s="19" t="n">
        <v>0.0969821095030978</v>
      </c>
      <c r="F2356" s="19"/>
      <c r="G2356" s="19" t="n">
        <v>0.25316196192616</v>
      </c>
      <c r="H2356" s="19" t="n">
        <v>0.160803232495595</v>
      </c>
      <c r="I2356" s="19" t="n">
        <v>0.126975687837583</v>
      </c>
      <c r="J2356" s="19" t="n">
        <v>0.0734779219763183</v>
      </c>
      <c r="K2356" s="19" t="n">
        <v>0.0489003771536904</v>
      </c>
      <c r="L2356" s="19" t="n">
        <v>0.0999879063324683</v>
      </c>
      <c r="M2356" s="19"/>
      <c r="N2356" s="19" t="n">
        <v>0.122187241417305</v>
      </c>
      <c r="O2356" s="19" t="n">
        <v>0.0766798319584609</v>
      </c>
      <c r="P2356" s="19" t="n">
        <v>0.176338455566299</v>
      </c>
      <c r="Q2356" s="19" t="n">
        <v>0.110211463430357</v>
      </c>
      <c r="R2356" s="19"/>
      <c r="S2356" s="19" t="n">
        <v>0.250970315577145</v>
      </c>
      <c r="T2356" s="19" t="n">
        <v>0.0831156100844073</v>
      </c>
      <c r="U2356" s="19" t="n">
        <v>0.190722871728135</v>
      </c>
      <c r="V2356" s="19" t="n">
        <v>0</v>
      </c>
      <c r="W2356" s="19" t="n">
        <v>0.0638432732316813</v>
      </c>
      <c r="X2356" s="19" t="n">
        <v>0.200087907483386</v>
      </c>
      <c r="Y2356" s="19" t="n">
        <v>0.106725113847174</v>
      </c>
      <c r="Z2356" s="19" t="n">
        <v>0</v>
      </c>
      <c r="AA2356" s="19" t="n">
        <v>0.128208598547872</v>
      </c>
      <c r="AB2356" s="19" t="n">
        <v>0.0608092976828877</v>
      </c>
      <c r="AC2356" s="19" t="n">
        <v>0.197082751338892</v>
      </c>
      <c r="AD2356" s="19" t="n">
        <v>0.158644668757248</v>
      </c>
      <c r="AE2356" s="19"/>
      <c r="AF2356" s="19" t="n">
        <v>0.107961587580537</v>
      </c>
      <c r="AG2356" s="19" t="n">
        <v>0.0556921128268594</v>
      </c>
      <c r="AH2356" s="19" t="n">
        <v>0.122818580529469</v>
      </c>
      <c r="AI2356" s="19"/>
      <c r="AJ2356" s="19" t="n">
        <v>0.12579300201138</v>
      </c>
      <c r="AK2356" s="19" t="n">
        <v>0.108831257908614</v>
      </c>
      <c r="AL2356" s="19" t="n">
        <v>0</v>
      </c>
      <c r="AM2356" s="19" t="n">
        <v>0</v>
      </c>
      <c r="AN2356" s="19" t="n">
        <v>0.110843337858297</v>
      </c>
      <c r="AO2356" s="19"/>
      <c r="AP2356" s="19" t="n">
        <v>0.0804257083280112</v>
      </c>
      <c r="AQ2356" s="19" t="n">
        <v>0.162053458196296</v>
      </c>
      <c r="AR2356" s="19" t="n">
        <v>0</v>
      </c>
      <c r="AS2356" s="19" t="n">
        <v>0.212808118566497</v>
      </c>
      <c r="AT2356" s="19" t="n">
        <v>0.0951776932344396</v>
      </c>
      <c r="AU2356" s="19"/>
      <c r="AV2356" s="19" t="n">
        <v>0.146642737333448</v>
      </c>
      <c r="AW2356" s="19" t="n">
        <v>0.080319190361897</v>
      </c>
      <c r="AX2356" s="19" t="n">
        <v>0</v>
      </c>
      <c r="AY2356" s="19" t="n">
        <v>0.197119666103035</v>
      </c>
      <c r="AZ2356" s="19" t="n">
        <v>0.0867029795521144</v>
      </c>
      <c r="BA2356" s="19" t="n">
        <v>0.154889749933779</v>
      </c>
      <c r="BB2356" s="19"/>
      <c r="BC2356" s="19" t="n">
        <v>0.0268379987466638</v>
      </c>
      <c r="BD2356" s="19" t="n">
        <v>0.178172163053048</v>
      </c>
      <c r="BE2356" s="19" t="n">
        <v>0.0960478527640623</v>
      </c>
      <c r="BF2356" s="19" t="n">
        <v>0.291565059928405</v>
      </c>
      <c r="BG2356" s="19" t="s">
        <v>697</v>
      </c>
    </row>
    <row r="2357">
      <c r="B2357" t="s">
        <v>691</v>
      </c>
      <c r="C2357" s="19" t="n">
        <v>0.188398835757939</v>
      </c>
      <c r="D2357" s="19" t="n">
        <v>0.215222406709617</v>
      </c>
      <c r="E2357" s="19" t="n">
        <v>0.161227376246003</v>
      </c>
      <c r="F2357" s="19"/>
      <c r="G2357" s="19" t="n">
        <v>0.365016604239665</v>
      </c>
      <c r="H2357" s="19" t="n">
        <v>0.116484162767211</v>
      </c>
      <c r="I2357" s="19" t="n">
        <v>0.0852917510465811</v>
      </c>
      <c r="J2357" s="19" t="n">
        <v>0.214498362619748</v>
      </c>
      <c r="K2357" s="19" t="n">
        <v>0.138335279311361</v>
      </c>
      <c r="L2357" s="19" t="n">
        <v>0.262778366349119</v>
      </c>
      <c r="M2357" s="19"/>
      <c r="N2357" s="19" t="n">
        <v>0.162400221603945</v>
      </c>
      <c r="O2357" s="19" t="n">
        <v>0.232574001124613</v>
      </c>
      <c r="P2357" s="19" t="n">
        <v>0.203323955422114</v>
      </c>
      <c r="Q2357" s="19" t="n">
        <v>0.154607537627698</v>
      </c>
      <c r="R2357" s="19"/>
      <c r="S2357" s="19" t="n">
        <v>0.440088246865984</v>
      </c>
      <c r="T2357" s="19" t="n">
        <v>0.185302732117147</v>
      </c>
      <c r="U2357" s="19" t="n">
        <v>0</v>
      </c>
      <c r="V2357" s="19" t="n">
        <v>0.271280683515842</v>
      </c>
      <c r="W2357" s="19" t="n">
        <v>0.299635208388754</v>
      </c>
      <c r="X2357" s="19" t="n">
        <v>0</v>
      </c>
      <c r="Y2357" s="19" t="n">
        <v>0.116771028186046</v>
      </c>
      <c r="Z2357" s="19" t="n">
        <v>0.236874631713935</v>
      </c>
      <c r="AA2357" s="19" t="n">
        <v>0.171979836528168</v>
      </c>
      <c r="AB2357" s="19" t="n">
        <v>0.112669934414122</v>
      </c>
      <c r="AC2357" s="19" t="n">
        <v>0.190226593046752</v>
      </c>
      <c r="AD2357" s="19" t="n">
        <v>0.14189221243044</v>
      </c>
      <c r="AE2357" s="19"/>
      <c r="AF2357" s="19" t="n">
        <v>0.226333012663674</v>
      </c>
      <c r="AG2357" s="19" t="n">
        <v>0.170850515729529</v>
      </c>
      <c r="AH2357" s="19" t="n">
        <v>0.0891675220161146</v>
      </c>
      <c r="AI2357" s="19"/>
      <c r="AJ2357" s="19" t="n">
        <v>0.170928092878987</v>
      </c>
      <c r="AK2357" s="19" t="n">
        <v>0.188169042333211</v>
      </c>
      <c r="AL2357" s="19" t="n">
        <v>0.243637287631501</v>
      </c>
      <c r="AM2357" s="19" t="n">
        <v>0.500077958350953</v>
      </c>
      <c r="AN2357" s="19" t="n">
        <v>0.122537279728918</v>
      </c>
      <c r="AO2357" s="19"/>
      <c r="AP2357" s="19" t="n">
        <v>0.172574845009322</v>
      </c>
      <c r="AQ2357" s="19" t="n">
        <v>0.162882577728939</v>
      </c>
      <c r="AR2357" s="19" t="n">
        <v>0.185023544966504</v>
      </c>
      <c r="AS2357" s="19" t="n">
        <v>0.22726347642666</v>
      </c>
      <c r="AT2357" s="19" t="n">
        <v>0.11808382965352</v>
      </c>
      <c r="AU2357" s="19"/>
      <c r="AV2357" s="19" t="n">
        <v>0.18416659965872</v>
      </c>
      <c r="AW2357" s="19" t="n">
        <v>0.172346282254016</v>
      </c>
      <c r="AX2357" s="19" t="n">
        <v>0.297727843623388</v>
      </c>
      <c r="AY2357" s="19" t="n">
        <v>0.161444649710092</v>
      </c>
      <c r="AZ2357" s="19" t="n">
        <v>0.0915381831740365</v>
      </c>
      <c r="BA2357" s="19" t="n">
        <v>0.267005716025411</v>
      </c>
      <c r="BB2357" s="19"/>
      <c r="BC2357" s="19" t="n">
        <v>0.219675205291445</v>
      </c>
      <c r="BD2357" s="19" t="n">
        <v>0.118808572027732</v>
      </c>
      <c r="BE2357" s="19" t="n">
        <v>0.199843185267192</v>
      </c>
      <c r="BF2357" s="19" t="n">
        <v>0.186397904858622</v>
      </c>
      <c r="BG2357" s="19" t="s">
        <v>697</v>
      </c>
    </row>
    <row r="2358">
      <c r="B2358" t="s">
        <v>692</v>
      </c>
      <c r="C2358" s="19" t="n">
        <v>0.152549916920739</v>
      </c>
      <c r="D2358" s="19" t="n">
        <v>0.154780371971577</v>
      </c>
      <c r="E2358" s="19" t="n">
        <v>0.150290533961767</v>
      </c>
      <c r="F2358" s="19"/>
      <c r="G2358" s="19" t="n">
        <v>0.0854866710650377</v>
      </c>
      <c r="H2358" s="19" t="n">
        <v>0.122554533830708</v>
      </c>
      <c r="I2358" s="19" t="n">
        <v>0.134668113632295</v>
      </c>
      <c r="J2358" s="19" t="n">
        <v>0.217230200505249</v>
      </c>
      <c r="K2358" s="19" t="n">
        <v>0.264031475238311</v>
      </c>
      <c r="L2358" s="19" t="n">
        <v>0.110872954805559</v>
      </c>
      <c r="M2358" s="19"/>
      <c r="N2358" s="19" t="n">
        <v>0.191723682077363</v>
      </c>
      <c r="O2358" s="19" t="n">
        <v>0.125156574602945</v>
      </c>
      <c r="P2358" s="19" t="n">
        <v>0.0998227440209041</v>
      </c>
      <c r="Q2358" s="19" t="n">
        <v>0.189633263974932</v>
      </c>
      <c r="R2358" s="19"/>
      <c r="S2358" s="19" t="n">
        <v>0</v>
      </c>
      <c r="T2358" s="19" t="n">
        <v>0.193259251615161</v>
      </c>
      <c r="U2358" s="19" t="n">
        <v>0.299540335295263</v>
      </c>
      <c r="V2358" s="19" t="n">
        <v>0.215602144758694</v>
      </c>
      <c r="W2358" s="19" t="n">
        <v>0.193738415888891</v>
      </c>
      <c r="X2358" s="19" t="n">
        <v>0.179163456954593</v>
      </c>
      <c r="Y2358" s="19" t="n">
        <v>0.127915256127842</v>
      </c>
      <c r="Z2358" s="19" t="n">
        <v>0.127533070862707</v>
      </c>
      <c r="AA2358" s="19" t="n">
        <v>0.0576523533731045</v>
      </c>
      <c r="AB2358" s="19" t="n">
        <v>0.241318056104609</v>
      </c>
      <c r="AC2358" s="19" t="n">
        <v>0</v>
      </c>
      <c r="AD2358" s="19" t="n">
        <v>0</v>
      </c>
      <c r="AE2358" s="19"/>
      <c r="AF2358" s="19" t="n">
        <v>0.128701764532597</v>
      </c>
      <c r="AG2358" s="19" t="n">
        <v>0.261992527860326</v>
      </c>
      <c r="AH2358" s="19" t="n">
        <v>0.0742163702086005</v>
      </c>
      <c r="AI2358" s="19"/>
      <c r="AJ2358" s="19" t="n">
        <v>0.122586114055089</v>
      </c>
      <c r="AK2358" s="19" t="n">
        <v>0.221449233680528</v>
      </c>
      <c r="AL2358" s="19" t="n">
        <v>0.349395311134592</v>
      </c>
      <c r="AM2358" s="19" t="n">
        <v>0</v>
      </c>
      <c r="AN2358" s="19" t="n">
        <v>0.0338011268599377</v>
      </c>
      <c r="AO2358" s="19"/>
      <c r="AP2358" s="19" t="n">
        <v>0.201183210536676</v>
      </c>
      <c r="AQ2358" s="19" t="n">
        <v>0.203064152980472</v>
      </c>
      <c r="AR2358" s="19" t="n">
        <v>0.357635384226515</v>
      </c>
      <c r="AS2358" s="19" t="n">
        <v>0.0633181313578034</v>
      </c>
      <c r="AT2358" s="19" t="n">
        <v>0</v>
      </c>
      <c r="AU2358" s="19"/>
      <c r="AV2358" s="19" t="n">
        <v>0.195894523211766</v>
      </c>
      <c r="AW2358" s="19" t="n">
        <v>0.113243078604151</v>
      </c>
      <c r="AX2358" s="19" t="n">
        <v>0.294864948860549</v>
      </c>
      <c r="AY2358" s="19" t="n">
        <v>0.112339268609013</v>
      </c>
      <c r="AZ2358" s="19" t="n">
        <v>0.0790330505965793</v>
      </c>
      <c r="BA2358" s="19" t="n">
        <v>0.081211633391141</v>
      </c>
      <c r="BB2358" s="19"/>
      <c r="BC2358" s="19" t="n">
        <v>0.22842638214475</v>
      </c>
      <c r="BD2358" s="19" t="n">
        <v>0.196162089870405</v>
      </c>
      <c r="BE2358" s="19" t="n">
        <v>0.110992784154291</v>
      </c>
      <c r="BF2358" s="19" t="n">
        <v>0.139562223929146</v>
      </c>
      <c r="BG2358" s="19" t="s">
        <v>697</v>
      </c>
    </row>
    <row r="2359">
      <c r="B2359" t="s">
        <v>598</v>
      </c>
      <c r="C2359" s="19" t="n">
        <v>0.100547476698523</v>
      </c>
      <c r="D2359" s="19" t="n">
        <v>0.0650337127116431</v>
      </c>
      <c r="E2359" s="19" t="n">
        <v>0.136521836787428</v>
      </c>
      <c r="F2359" s="19"/>
      <c r="G2359" s="19" t="n">
        <v>0.0895083561724295</v>
      </c>
      <c r="H2359" s="19" t="n">
        <v>0</v>
      </c>
      <c r="I2359" s="19" t="n">
        <v>0.168982096901124</v>
      </c>
      <c r="J2359" s="19" t="n">
        <v>0.0901647201645031</v>
      </c>
      <c r="K2359" s="19" t="n">
        <v>0.096631335791281</v>
      </c>
      <c r="L2359" s="19" t="n">
        <v>0.130496015435682</v>
      </c>
      <c r="M2359" s="19"/>
      <c r="N2359" s="19" t="n">
        <v>0.110471323011014</v>
      </c>
      <c r="O2359" s="19" t="n">
        <v>0.105057771124796</v>
      </c>
      <c r="P2359" s="19" t="n">
        <v>0.099831899349048</v>
      </c>
      <c r="Q2359" s="19" t="n">
        <v>0.0898296713458377</v>
      </c>
      <c r="R2359" s="19"/>
      <c r="S2359" s="19" t="n">
        <v>0.140915426127461</v>
      </c>
      <c r="T2359" s="19" t="n">
        <v>0.0428684503571873</v>
      </c>
      <c r="U2359" s="19" t="n">
        <v>0.0890090019077361</v>
      </c>
      <c r="V2359" s="19" t="n">
        <v>0.0886158702651588</v>
      </c>
      <c r="W2359" s="19" t="n">
        <v>0.0684688161089012</v>
      </c>
      <c r="X2359" s="19" t="n">
        <v>0.202731643637434</v>
      </c>
      <c r="Y2359" s="19" t="n">
        <v>0.259558942124974</v>
      </c>
      <c r="Z2359" s="19" t="n">
        <v>0.201898381797812</v>
      </c>
      <c r="AA2359" s="19" t="n">
        <v>0</v>
      </c>
      <c r="AB2359" s="19" t="n">
        <v>0.0606098216491601</v>
      </c>
      <c r="AC2359" s="19" t="n">
        <v>0.203126520410979</v>
      </c>
      <c r="AD2359" s="19" t="n">
        <v>0.158644668757248</v>
      </c>
      <c r="AE2359" s="19"/>
      <c r="AF2359" s="19" t="n">
        <v>0.088852310881088</v>
      </c>
      <c r="AG2359" s="19" t="n">
        <v>0.125198908343279</v>
      </c>
      <c r="AH2359" s="19" t="n">
        <v>0.0461709435918239</v>
      </c>
      <c r="AI2359" s="19"/>
      <c r="AJ2359" s="19" t="n">
        <v>0.0651382520093973</v>
      </c>
      <c r="AK2359" s="19" t="n">
        <v>0.140389288796128</v>
      </c>
      <c r="AL2359" s="19" t="n">
        <v>0</v>
      </c>
      <c r="AM2359" s="19" t="n">
        <v>0</v>
      </c>
      <c r="AN2359" s="19" t="n">
        <v>0.062798578252798</v>
      </c>
      <c r="AO2359" s="19"/>
      <c r="AP2359" s="19" t="n">
        <v>0.0468104731104578</v>
      </c>
      <c r="AQ2359" s="19" t="n">
        <v>0.0854434036071117</v>
      </c>
      <c r="AR2359" s="19" t="n">
        <v>0.0828604998914533</v>
      </c>
      <c r="AS2359" s="19" t="n">
        <v>0.0613954275485424</v>
      </c>
      <c r="AT2359" s="19" t="n">
        <v>0.22018541254453</v>
      </c>
      <c r="AU2359" s="19"/>
      <c r="AV2359" s="19" t="n">
        <v>0.148767841163284</v>
      </c>
      <c r="AW2359" s="19" t="n">
        <v>0.0898063269645009</v>
      </c>
      <c r="AX2359" s="19" t="n">
        <v>0</v>
      </c>
      <c r="AY2359" s="19" t="n">
        <v>0.0498508772063981</v>
      </c>
      <c r="AZ2359" s="19" t="n">
        <v>0.170686983009372</v>
      </c>
      <c r="BA2359" s="19" t="n">
        <v>0</v>
      </c>
      <c r="BB2359" s="19"/>
      <c r="BC2359" s="19" t="n">
        <v>0.099918136713664</v>
      </c>
      <c r="BD2359" s="19" t="n">
        <v>0.115716732013834</v>
      </c>
      <c r="BE2359" s="19" t="n">
        <v>0.0992617348871117</v>
      </c>
      <c r="BF2359" s="19" t="n">
        <v>0.0761614328758205</v>
      </c>
      <c r="BG2359" s="19" t="s">
        <v>697</v>
      </c>
    </row>
    <row r="2360">
      <c r="B2360" t="s">
        <v>726</v>
      </c>
      <c r="C2360" s="19" t="n">
        <v>0.20310076872392</v>
      </c>
      <c r="D2360" s="19" t="n">
        <v>0.15598735597071</v>
      </c>
      <c r="E2360" s="19" t="n">
        <v>0.250825219334882</v>
      </c>
      <c r="F2360" s="19"/>
      <c r="G2360" s="19" t="n">
        <v>0.0721689712967555</v>
      </c>
      <c r="H2360" s="19" t="n">
        <v>0.343767679079266</v>
      </c>
      <c r="I2360" s="19" t="n">
        <v>0.241535324852768</v>
      </c>
      <c r="J2360" s="19" t="n">
        <v>0.194442118643906</v>
      </c>
      <c r="K2360" s="19" t="n">
        <v>0.251659321928111</v>
      </c>
      <c r="L2360" s="19" t="n">
        <v>0.104269379306913</v>
      </c>
      <c r="M2360" s="19"/>
      <c r="N2360" s="19" t="n">
        <v>0.148810814253631</v>
      </c>
      <c r="O2360" s="19" t="n">
        <v>0.317039899006214</v>
      </c>
      <c r="P2360" s="19" t="n">
        <v>0.157381862705689</v>
      </c>
      <c r="Q2360" s="19" t="n">
        <v>0.169862336830963</v>
      </c>
      <c r="R2360" s="19"/>
      <c r="S2360" s="19" t="n">
        <v>0</v>
      </c>
      <c r="T2360" s="19" t="n">
        <v>0.277069493080084</v>
      </c>
      <c r="U2360" s="19" t="n">
        <v>0.102877761651279</v>
      </c>
      <c r="V2360" s="19" t="n">
        <v>0.332110629281236</v>
      </c>
      <c r="W2360" s="19" t="n">
        <v>0.0669442420747868</v>
      </c>
      <c r="X2360" s="19" t="n">
        <v>0.215297882076753</v>
      </c>
      <c r="Y2360" s="19" t="n">
        <v>0.127351193781679</v>
      </c>
      <c r="Z2360" s="19" t="n">
        <v>0</v>
      </c>
      <c r="AA2360" s="19" t="n">
        <v>0.421993438815789</v>
      </c>
      <c r="AB2360" s="19" t="n">
        <v>0.29926745001984</v>
      </c>
      <c r="AC2360" s="19" t="n">
        <v>0</v>
      </c>
      <c r="AD2360" s="19" t="n">
        <v>0.203510479148318</v>
      </c>
      <c r="AE2360" s="19"/>
      <c r="AF2360" s="19" t="n">
        <v>0.200109325657856</v>
      </c>
      <c r="AG2360" s="19" t="n">
        <v>0.177099240969186</v>
      </c>
      <c r="AH2360" s="19" t="n">
        <v>0.35553762881897</v>
      </c>
      <c r="AI2360" s="19"/>
      <c r="AJ2360" s="19" t="n">
        <v>0.215804836921085</v>
      </c>
      <c r="AK2360" s="19" t="n">
        <v>0.130690618300905</v>
      </c>
      <c r="AL2360" s="19" t="n">
        <v>0.285399715020154</v>
      </c>
      <c r="AM2360" s="19" t="n">
        <v>0</v>
      </c>
      <c r="AN2360" s="19" t="n">
        <v>0.340508891660912</v>
      </c>
      <c r="AO2360" s="19"/>
      <c r="AP2360" s="19" t="n">
        <v>0.207378944750651</v>
      </c>
      <c r="AQ2360" s="19" t="n">
        <v>0.203979232843984</v>
      </c>
      <c r="AR2360" s="19" t="n">
        <v>0.120967612940205</v>
      </c>
      <c r="AS2360" s="19" t="n">
        <v>0.273427246617299</v>
      </c>
      <c r="AT2360" s="19" t="n">
        <v>0.244034503398006</v>
      </c>
      <c r="AU2360" s="19"/>
      <c r="AV2360" s="19" t="n">
        <v>0.18719712831723</v>
      </c>
      <c r="AW2360" s="19" t="n">
        <v>0.156101863928781</v>
      </c>
      <c r="AX2360" s="19" t="n">
        <v>0.247396546825907</v>
      </c>
      <c r="AY2360" s="19" t="n">
        <v>0.261538697705946</v>
      </c>
      <c r="AZ2360" s="19" t="n">
        <v>0.262425628483546</v>
      </c>
      <c r="BA2360" s="19" t="n">
        <v>0.179696655776847</v>
      </c>
      <c r="BB2360" s="19"/>
      <c r="BC2360" s="19" t="n">
        <v>0.231886414880653</v>
      </c>
      <c r="BD2360" s="19" t="n">
        <v>0.121053197208194</v>
      </c>
      <c r="BE2360" s="19" t="n">
        <v>0.298614771708554</v>
      </c>
      <c r="BF2360" s="19" t="n">
        <v>0.150082614866462</v>
      </c>
      <c r="BG2360" s="19" t="s">
        <v>697</v>
      </c>
    </row>
    <row r="2361">
      <c r="B2361" t="s">
        <v>100</v>
      </c>
      <c r="C2361" s="19" t="n">
        <v>0.0840787192660551</v>
      </c>
      <c r="D2361" s="19" t="n">
        <v>0.0904707653611463</v>
      </c>
      <c r="E2361" s="19" t="n">
        <v>0.0776037714679381</v>
      </c>
      <c r="F2361" s="19"/>
      <c r="G2361" s="19" t="n">
        <v>0</v>
      </c>
      <c r="H2361" s="19" t="n">
        <v>0.0404915989479115</v>
      </c>
      <c r="I2361" s="19" t="n">
        <v>0.0594265222773343</v>
      </c>
      <c r="J2361" s="19" t="n">
        <v>0.119291247333543</v>
      </c>
      <c r="K2361" s="19" t="n">
        <v>0</v>
      </c>
      <c r="L2361" s="19" t="n">
        <v>0.184072636141676</v>
      </c>
      <c r="M2361" s="19"/>
      <c r="N2361" s="19" t="n">
        <v>0.033600681650129</v>
      </c>
      <c r="O2361" s="19" t="n">
        <v>0.0514160067109503</v>
      </c>
      <c r="P2361" s="19" t="n">
        <v>0.140066724819374</v>
      </c>
      <c r="Q2361" s="19" t="n">
        <v>0.108483866595109</v>
      </c>
      <c r="R2361" s="19"/>
      <c r="S2361" s="19" t="n">
        <v>0.0567389068534384</v>
      </c>
      <c r="T2361" s="19" t="n">
        <v>0.173542038742736</v>
      </c>
      <c r="U2361" s="19" t="n">
        <v>0.0991717038098403</v>
      </c>
      <c r="V2361" s="19" t="n">
        <v>0</v>
      </c>
      <c r="W2361" s="19" t="n">
        <v>0</v>
      </c>
      <c r="X2361" s="19" t="n">
        <v>0</v>
      </c>
      <c r="Y2361" s="19" t="n">
        <v>0</v>
      </c>
      <c r="Z2361" s="19" t="n">
        <v>0.183960969147583</v>
      </c>
      <c r="AA2361" s="19" t="n">
        <v>0.167426898947807</v>
      </c>
      <c r="AB2361" s="19" t="n">
        <v>0.11571017715521</v>
      </c>
      <c r="AC2361" s="19" t="n">
        <v>0.184626079626403</v>
      </c>
      <c r="AD2361" s="19" t="n">
        <v>0</v>
      </c>
      <c r="AE2361" s="19"/>
      <c r="AF2361" s="19" t="n">
        <v>0.0642963430558016</v>
      </c>
      <c r="AG2361" s="19" t="n">
        <v>0.0785546325535656</v>
      </c>
      <c r="AH2361" s="19" t="n">
        <v>0.118814702638222</v>
      </c>
      <c r="AI2361" s="19"/>
      <c r="AJ2361" s="19" t="n">
        <v>0.114831333348651</v>
      </c>
      <c r="AK2361" s="19" t="n">
        <v>0.0813585326794695</v>
      </c>
      <c r="AL2361" s="19" t="n">
        <v>0.121567686213753</v>
      </c>
      <c r="AM2361" s="19" t="n">
        <v>0</v>
      </c>
      <c r="AN2361" s="19" t="n">
        <v>0.0530005975293702</v>
      </c>
      <c r="AO2361" s="19"/>
      <c r="AP2361" s="19" t="n">
        <v>0.153527462596886</v>
      </c>
      <c r="AQ2361" s="19" t="n">
        <v>0.0443114249858028</v>
      </c>
      <c r="AR2361" s="19" t="n">
        <v>0.178827677169027</v>
      </c>
      <c r="AS2361" s="19" t="n">
        <v>0</v>
      </c>
      <c r="AT2361" s="19" t="n">
        <v>0.0919835448816285</v>
      </c>
      <c r="AU2361" s="19"/>
      <c r="AV2361" s="19" t="n">
        <v>0.0249829118616831</v>
      </c>
      <c r="AW2361" s="19" t="n">
        <v>0.151167986886639</v>
      </c>
      <c r="AX2361" s="19" t="n">
        <v>0.0992034327289042</v>
      </c>
      <c r="AY2361" s="19" t="n">
        <v>0.0460901998973267</v>
      </c>
      <c r="AZ2361" s="19" t="n">
        <v>0.0713053311793627</v>
      </c>
      <c r="BA2361" s="19" t="n">
        <v>0.226892962409786</v>
      </c>
      <c r="BB2361" s="19"/>
      <c r="BC2361" s="19" t="n">
        <v>0.085838190554574</v>
      </c>
      <c r="BD2361" s="19" t="n">
        <v>0.0864775503625583</v>
      </c>
      <c r="BE2361" s="19" t="n">
        <v>0.0766784890453275</v>
      </c>
      <c r="BF2361" s="19" t="n">
        <v>0</v>
      </c>
      <c r="BG2361" s="19" t="s">
        <v>697</v>
      </c>
    </row>
    <row r="2362">
      <c r="C2362" s="19"/>
      <c r="D2362" s="19"/>
      <c r="E2362" s="19"/>
      <c r="F2362" s="19"/>
      <c r="G2362" s="19"/>
      <c r="H2362" s="19"/>
      <c r="I2362" s="19"/>
      <c r="J2362" s="19"/>
      <c r="K2362" s="19"/>
      <c r="L2362" s="19"/>
      <c r="M2362" s="19"/>
      <c r="N2362" s="19"/>
      <c r="O2362" s="19"/>
      <c r="P2362" s="19"/>
      <c r="Q2362" s="19"/>
      <c r="R2362" s="19"/>
      <c r="S2362" s="19"/>
      <c r="T2362" s="19"/>
      <c r="U2362" s="19"/>
      <c r="V2362" s="19"/>
      <c r="W2362" s="19"/>
      <c r="X2362" s="19"/>
      <c r="Y2362" s="19"/>
      <c r="Z2362" s="19"/>
      <c r="AA2362" s="19"/>
      <c r="AB2362" s="19"/>
      <c r="AC2362" s="19"/>
      <c r="AD2362" s="19"/>
      <c r="AE2362" s="19"/>
      <c r="AF2362" s="19"/>
      <c r="AG2362" s="19"/>
      <c r="AH2362" s="19"/>
      <c r="AI2362" s="19"/>
      <c r="AJ2362" s="19"/>
      <c r="AK2362" s="19"/>
      <c r="AL2362" s="19"/>
      <c r="AM2362" s="19"/>
      <c r="AN2362" s="19"/>
      <c r="AO2362" s="19"/>
      <c r="AP2362" s="19"/>
      <c r="AQ2362" s="19"/>
      <c r="AR2362" s="19"/>
      <c r="AS2362" s="19"/>
      <c r="AT2362" s="19"/>
      <c r="AU2362" s="19"/>
      <c r="AV2362" s="19"/>
      <c r="AW2362" s="19"/>
      <c r="AX2362" s="19"/>
      <c r="AY2362" s="19"/>
      <c r="AZ2362" s="19"/>
      <c r="BA2362" s="19"/>
      <c r="BB2362" s="19"/>
      <c r="BC2362" s="19"/>
      <c r="BD2362" s="19"/>
      <c r="BE2362" s="19"/>
      <c r="BF2362" s="19"/>
      <c r="BG2362" s="19"/>
    </row>
    <row r="2363">
      <c r="B2363" s="7" t="s">
        <v>740</v>
      </c>
      <c r="C2363" s="19"/>
      <c r="D2363" s="19"/>
      <c r="E2363" s="19"/>
      <c r="F2363" s="19"/>
      <c r="G2363" s="19"/>
      <c r="H2363" s="19"/>
      <c r="I2363" s="19"/>
      <c r="J2363" s="19"/>
      <c r="K2363" s="19"/>
      <c r="L2363" s="19"/>
      <c r="M2363" s="19"/>
      <c r="N2363" s="19"/>
      <c r="O2363" s="19"/>
      <c r="P2363" s="19"/>
      <c r="Q2363" s="19"/>
      <c r="R2363" s="19"/>
      <c r="S2363" s="19"/>
      <c r="T2363" s="19"/>
      <c r="U2363" s="19"/>
      <c r="V2363" s="19"/>
      <c r="W2363" s="19"/>
      <c r="X2363" s="19"/>
      <c r="Y2363" s="19"/>
      <c r="Z2363" s="19"/>
      <c r="AA2363" s="19"/>
      <c r="AB2363" s="19"/>
      <c r="AC2363" s="19"/>
      <c r="AD2363" s="19"/>
      <c r="AE2363" s="19"/>
      <c r="AF2363" s="19"/>
      <c r="AG2363" s="19"/>
      <c r="AH2363" s="19"/>
      <c r="AI2363" s="19"/>
      <c r="AJ2363" s="19"/>
      <c r="AK2363" s="19"/>
      <c r="AL2363" s="19"/>
      <c r="AM2363" s="19"/>
      <c r="AN2363" s="19"/>
      <c r="AO2363" s="19"/>
      <c r="AP2363" s="19"/>
      <c r="AQ2363" s="19"/>
      <c r="AR2363" s="19"/>
      <c r="AS2363" s="19"/>
      <c r="AT2363" s="19"/>
      <c r="AU2363" s="19"/>
      <c r="AV2363" s="19"/>
      <c r="AW2363" s="19"/>
      <c r="AX2363" s="19"/>
      <c r="AY2363" s="19"/>
      <c r="AZ2363" s="19"/>
      <c r="BA2363" s="19"/>
      <c r="BB2363" s="19"/>
      <c r="BC2363" s="19"/>
      <c r="BD2363" s="19"/>
      <c r="BE2363" s="19"/>
      <c r="BF2363" s="19"/>
      <c r="BG2363" s="19"/>
    </row>
    <row r="2364">
      <c r="B2364" s="26" t="s">
        <v>724</v>
      </c>
      <c r="C2364" s="19"/>
      <c r="D2364" s="19"/>
      <c r="E2364" s="19"/>
      <c r="F2364" s="19"/>
      <c r="G2364" s="19"/>
      <c r="H2364" s="19"/>
      <c r="I2364" s="19"/>
      <c r="J2364" s="19"/>
      <c r="K2364" s="19"/>
      <c r="L2364" s="19"/>
      <c r="M2364" s="19"/>
      <c r="N2364" s="19"/>
      <c r="O2364" s="19"/>
      <c r="P2364" s="19"/>
      <c r="Q2364" s="19"/>
      <c r="R2364" s="19"/>
      <c r="S2364" s="19"/>
      <c r="T2364" s="19"/>
      <c r="U2364" s="19"/>
      <c r="V2364" s="19"/>
      <c r="W2364" s="19"/>
      <c r="X2364" s="19"/>
      <c r="Y2364" s="19"/>
      <c r="Z2364" s="19"/>
      <c r="AA2364" s="19"/>
      <c r="AB2364" s="19"/>
      <c r="AC2364" s="19"/>
      <c r="AD2364" s="19"/>
      <c r="AE2364" s="19"/>
      <c r="AF2364" s="19"/>
      <c r="AG2364" s="19"/>
      <c r="AH2364" s="19"/>
      <c r="AI2364" s="19"/>
      <c r="AJ2364" s="19"/>
      <c r="AK2364" s="19"/>
      <c r="AL2364" s="19"/>
      <c r="AM2364" s="19"/>
      <c r="AN2364" s="19"/>
      <c r="AO2364" s="19"/>
      <c r="AP2364" s="19"/>
      <c r="AQ2364" s="19"/>
      <c r="AR2364" s="19"/>
      <c r="AS2364" s="19"/>
      <c r="AT2364" s="19"/>
      <c r="AU2364" s="19"/>
      <c r="AV2364" s="19"/>
      <c r="AW2364" s="19"/>
      <c r="AX2364" s="19"/>
      <c r="AY2364" s="19"/>
      <c r="AZ2364" s="19"/>
      <c r="BA2364" s="19"/>
      <c r="BB2364" s="19"/>
      <c r="BC2364" s="19"/>
      <c r="BD2364" s="19"/>
      <c r="BE2364" s="19"/>
      <c r="BF2364" s="19"/>
      <c r="BG2364" s="19"/>
    </row>
    <row r="2365">
      <c r="B2365" t="s">
        <v>721</v>
      </c>
      <c r="C2365" s="19" t="n">
        <v>0.129885240975826</v>
      </c>
      <c r="D2365" s="19" t="n">
        <v>0.118312056447449</v>
      </c>
      <c r="E2365" s="19" t="n">
        <v>0.143351410269612</v>
      </c>
      <c r="F2365" s="19"/>
      <c r="G2365" s="19" t="n">
        <v>0.10594502788522</v>
      </c>
      <c r="H2365" s="19" t="n">
        <v>0.0850799023620915</v>
      </c>
      <c r="I2365" s="19" t="n">
        <v>0.042389380236707</v>
      </c>
      <c r="J2365" s="19" t="n">
        <v>0.130487000845765</v>
      </c>
      <c r="K2365" s="19" t="n">
        <v>0.131836925648997</v>
      </c>
      <c r="L2365" s="19" t="n">
        <v>0.293519114002762</v>
      </c>
      <c r="M2365" s="19"/>
      <c r="N2365" s="19" t="n">
        <v>0.122274452278001</v>
      </c>
      <c r="O2365" s="19" t="n">
        <v>0.0854539904026641</v>
      </c>
      <c r="P2365" s="19" t="n">
        <v>0.109873852980008</v>
      </c>
      <c r="Q2365" s="19" t="n">
        <v>0.188214587720917</v>
      </c>
      <c r="R2365" s="19"/>
      <c r="S2365" s="19" t="n">
        <v>0</v>
      </c>
      <c r="T2365" s="19" t="n">
        <v>0.149897954704112</v>
      </c>
      <c r="U2365" s="19" t="n">
        <v>0</v>
      </c>
      <c r="V2365" s="19" t="n">
        <v>0</v>
      </c>
      <c r="W2365" s="19" t="n">
        <v>0.135708213084676</v>
      </c>
      <c r="X2365" s="19" t="n">
        <v>0</v>
      </c>
      <c r="Y2365" s="19" t="n">
        <v>0.372361419803365</v>
      </c>
      <c r="Z2365" s="19" t="n">
        <v>0</v>
      </c>
      <c r="AA2365" s="19" t="n">
        <v>0.157086358434387</v>
      </c>
      <c r="AB2365" s="19" t="n">
        <v>0.12972983687803</v>
      </c>
      <c r="AC2365" s="19" t="n">
        <v>0.328073366218209</v>
      </c>
      <c r="AD2365" s="19" t="n">
        <v>0.226859373101688</v>
      </c>
      <c r="AE2365" s="19"/>
      <c r="AF2365" s="19" t="n">
        <v>0.191928459083742</v>
      </c>
      <c r="AG2365" s="19" t="n">
        <v>0.0695995671605633</v>
      </c>
      <c r="AH2365" s="19" t="n">
        <v>0.0929651103600991</v>
      </c>
      <c r="AI2365" s="19"/>
      <c r="AJ2365" s="19" t="n">
        <v>0.208645884288096</v>
      </c>
      <c r="AK2365" s="19" t="n">
        <v>0.0726296703307901</v>
      </c>
      <c r="AL2365" s="19" t="n">
        <v>0</v>
      </c>
      <c r="AM2365" s="19" t="n">
        <v>0</v>
      </c>
      <c r="AN2365" s="19" t="n">
        <v>0.118171732983391</v>
      </c>
      <c r="AO2365" s="19"/>
      <c r="AP2365" s="19" t="n">
        <v>0.234206178296885</v>
      </c>
      <c r="AQ2365" s="19" t="n">
        <v>0.0783047540895915</v>
      </c>
      <c r="AR2365" s="19" t="n">
        <v>0.17199194392968</v>
      </c>
      <c r="AS2365" s="19" t="n">
        <v>0.110625995057749</v>
      </c>
      <c r="AT2365" s="19" t="n">
        <v>0.171812970747259</v>
      </c>
      <c r="AU2365" s="19"/>
      <c r="AV2365" s="19" t="n">
        <v>0.0687652308063584</v>
      </c>
      <c r="AW2365" s="19" t="n">
        <v>0.230979890382485</v>
      </c>
      <c r="AX2365" s="19" t="n">
        <v>0.0748007098350122</v>
      </c>
      <c r="AY2365" s="19" t="n">
        <v>0.177486236105714</v>
      </c>
      <c r="AZ2365" s="19" t="n">
        <v>0.123195450876583</v>
      </c>
      <c r="BA2365" s="19" t="n">
        <v>0</v>
      </c>
      <c r="BB2365" s="19"/>
      <c r="BC2365" s="19" t="n">
        <v>0.188941621707253</v>
      </c>
      <c r="BD2365" s="19" t="n">
        <v>0.0833101685785748</v>
      </c>
      <c r="BE2365" s="19" t="n">
        <v>0.0791838386144107</v>
      </c>
      <c r="BF2365" s="19" t="n">
        <v>0.0776019305364442</v>
      </c>
      <c r="BG2365" s="19" t="n">
        <v>0</v>
      </c>
    </row>
    <row r="2366">
      <c r="B2366" t="s">
        <v>689</v>
      </c>
      <c r="C2366" s="19" t="n">
        <v>0.206196332590495</v>
      </c>
      <c r="D2366" s="19" t="n">
        <v>0.273116434009622</v>
      </c>
      <c r="E2366" s="19" t="n">
        <v>0.144522619424959</v>
      </c>
      <c r="F2366" s="19"/>
      <c r="G2366" s="19" t="n">
        <v>0.348711125627464</v>
      </c>
      <c r="H2366" s="19" t="n">
        <v>0.212240964167759</v>
      </c>
      <c r="I2366" s="19" t="n">
        <v>0.168212071300407</v>
      </c>
      <c r="J2366" s="19" t="n">
        <v>0.110678542174039</v>
      </c>
      <c r="K2366" s="19" t="n">
        <v>0.232332066712252</v>
      </c>
      <c r="L2366" s="19" t="n">
        <v>0.198730229954153</v>
      </c>
      <c r="M2366" s="19"/>
      <c r="N2366" s="19" t="n">
        <v>0.195662907441834</v>
      </c>
      <c r="O2366" s="19" t="n">
        <v>0.298368555178936</v>
      </c>
      <c r="P2366" s="19" t="n">
        <v>0.211109618500811</v>
      </c>
      <c r="Q2366" s="19" t="n">
        <v>0.138952854842345</v>
      </c>
      <c r="R2366" s="19"/>
      <c r="S2366" s="19" t="n">
        <v>0.283335749978123</v>
      </c>
      <c r="T2366" s="19" t="n">
        <v>0.233308492860018</v>
      </c>
      <c r="U2366" s="19" t="n">
        <v>0.253894701816123</v>
      </c>
      <c r="V2366" s="19" t="n">
        <v>0.18578027585641</v>
      </c>
      <c r="W2366" s="19" t="n">
        <v>0.283553090414125</v>
      </c>
      <c r="X2366" s="19" t="n">
        <v>0.313907196191179</v>
      </c>
      <c r="Y2366" s="19" t="n">
        <v>0.0664576229892169</v>
      </c>
      <c r="Z2366" s="19" t="n">
        <v>0</v>
      </c>
      <c r="AA2366" s="19" t="n">
        <v>0.17764481051578</v>
      </c>
      <c r="AB2366" s="19" t="n">
        <v>0.255456118017163</v>
      </c>
      <c r="AC2366" s="19" t="n">
        <v>0</v>
      </c>
      <c r="AD2366" s="19" t="n">
        <v>0.263528257880176</v>
      </c>
      <c r="AE2366" s="19"/>
      <c r="AF2366" s="19" t="n">
        <v>0.178111129323343</v>
      </c>
      <c r="AG2366" s="19" t="n">
        <v>0.2284027863004</v>
      </c>
      <c r="AH2366" s="19" t="n">
        <v>0.101363896819222</v>
      </c>
      <c r="AI2366" s="19"/>
      <c r="AJ2366" s="19" t="n">
        <v>0.18994953216987</v>
      </c>
      <c r="AK2366" s="19" t="n">
        <v>0.230157309241965</v>
      </c>
      <c r="AL2366" s="19" t="n">
        <v>0.265424613690036</v>
      </c>
      <c r="AM2366" s="19" t="n">
        <v>0</v>
      </c>
      <c r="AN2366" s="19" t="n">
        <v>0.14173437272611</v>
      </c>
      <c r="AO2366" s="19"/>
      <c r="AP2366" s="19" t="n">
        <v>0.0654396700046617</v>
      </c>
      <c r="AQ2366" s="19" t="n">
        <v>0.301118874368433</v>
      </c>
      <c r="AR2366" s="19" t="n">
        <v>0.467200975830527</v>
      </c>
      <c r="AS2366" s="19" t="n">
        <v>0.17814347909727</v>
      </c>
      <c r="AT2366" s="19" t="n">
        <v>0</v>
      </c>
      <c r="AU2366" s="19"/>
      <c r="AV2366" s="19" t="n">
        <v>0.353109157709933</v>
      </c>
      <c r="AW2366" s="19" t="n">
        <v>0.115422179302064</v>
      </c>
      <c r="AX2366" s="19" t="n">
        <v>0.381110124112004</v>
      </c>
      <c r="AY2366" s="19" t="n">
        <v>0.140263990266759</v>
      </c>
      <c r="AZ2366" s="19" t="n">
        <v>0</v>
      </c>
      <c r="BA2366" s="19" t="n">
        <v>0.142725865090749</v>
      </c>
      <c r="BB2366" s="19"/>
      <c r="BC2366" s="19" t="n">
        <v>0.187845408662658</v>
      </c>
      <c r="BD2366" s="19" t="n">
        <v>0.132287914089056</v>
      </c>
      <c r="BE2366" s="19" t="n">
        <v>0.284543314109569</v>
      </c>
      <c r="BF2366" s="19" t="n">
        <v>0.162567649052376</v>
      </c>
      <c r="BG2366" s="19" t="n">
        <v>0</v>
      </c>
    </row>
    <row r="2367">
      <c r="B2367" t="s">
        <v>690</v>
      </c>
      <c r="C2367" s="19" t="n">
        <v>0.262972478091244</v>
      </c>
      <c r="D2367" s="19" t="n">
        <v>0.290317023811905</v>
      </c>
      <c r="E2367" s="19" t="n">
        <v>0.223879172405758</v>
      </c>
      <c r="F2367" s="19"/>
      <c r="G2367" s="19" t="n">
        <v>0.293403199197267</v>
      </c>
      <c r="H2367" s="19" t="n">
        <v>0.266271285934998</v>
      </c>
      <c r="I2367" s="19" t="n">
        <v>0.158753629200371</v>
      </c>
      <c r="J2367" s="19" t="n">
        <v>0.248429438699932</v>
      </c>
      <c r="K2367" s="19" t="n">
        <v>0.304273029894956</v>
      </c>
      <c r="L2367" s="19" t="n">
        <v>0.326114071725182</v>
      </c>
      <c r="M2367" s="19"/>
      <c r="N2367" s="19" t="n">
        <v>0.219599944571428</v>
      </c>
      <c r="O2367" s="19" t="n">
        <v>0.179147778163885</v>
      </c>
      <c r="P2367" s="19" t="n">
        <v>0.387215882886119</v>
      </c>
      <c r="Q2367" s="19" t="n">
        <v>0.278090409228984</v>
      </c>
      <c r="R2367" s="19"/>
      <c r="S2367" s="19" t="n">
        <v>0.423284174174021</v>
      </c>
      <c r="T2367" s="19" t="n">
        <v>0.38320840626104</v>
      </c>
      <c r="U2367" s="19" t="n">
        <v>0</v>
      </c>
      <c r="V2367" s="19" t="n">
        <v>0.313299437080605</v>
      </c>
      <c r="W2367" s="19" t="n">
        <v>0.287573003335166</v>
      </c>
      <c r="X2367" s="19" t="n">
        <v>0.187456032032408</v>
      </c>
      <c r="Y2367" s="19" t="n">
        <v>0.33825499765707</v>
      </c>
      <c r="Z2367" s="19" t="n">
        <v>0</v>
      </c>
      <c r="AA2367" s="19" t="n">
        <v>0.0579654445870167</v>
      </c>
      <c r="AB2367" s="19" t="n">
        <v>0.381839069572226</v>
      </c>
      <c r="AC2367" s="19" t="n">
        <v>0.185981096967726</v>
      </c>
      <c r="AD2367" s="19" t="n">
        <v>0.220066411643216</v>
      </c>
      <c r="AE2367" s="19"/>
      <c r="AF2367" s="19" t="n">
        <v>0.30823582512002</v>
      </c>
      <c r="AG2367" s="19" t="n">
        <v>0.235677057860881</v>
      </c>
      <c r="AH2367" s="19" t="n">
        <v>0.316998796366035</v>
      </c>
      <c r="AI2367" s="19"/>
      <c r="AJ2367" s="19" t="n">
        <v>0.261703670767667</v>
      </c>
      <c r="AK2367" s="19" t="n">
        <v>0.153389348592795</v>
      </c>
      <c r="AL2367" s="19" t="n">
        <v>0.245589518702541</v>
      </c>
      <c r="AM2367" s="19" t="n">
        <v>0.286503037653844</v>
      </c>
      <c r="AN2367" s="19" t="n">
        <v>0.220641507808386</v>
      </c>
      <c r="AO2367" s="19"/>
      <c r="AP2367" s="19" t="n">
        <v>0.362388405715934</v>
      </c>
      <c r="AQ2367" s="19" t="n">
        <v>0.167635638072237</v>
      </c>
      <c r="AR2367" s="19" t="n">
        <v>0.274683910308635</v>
      </c>
      <c r="AS2367" s="19" t="n">
        <v>0.307900470031205</v>
      </c>
      <c r="AT2367" s="19" t="n">
        <v>0.508188101137854</v>
      </c>
      <c r="AU2367" s="19"/>
      <c r="AV2367" s="19" t="n">
        <v>0.108403583225924</v>
      </c>
      <c r="AW2367" s="19" t="n">
        <v>0.310343262270708</v>
      </c>
      <c r="AX2367" s="19" t="n">
        <v>0.196725805839709</v>
      </c>
      <c r="AY2367" s="19" t="n">
        <v>0.242430139741497</v>
      </c>
      <c r="AZ2367" s="19" t="n">
        <v>0.36438728681252</v>
      </c>
      <c r="BA2367" s="19" t="n">
        <v>0.567174210694169</v>
      </c>
      <c r="BB2367" s="19"/>
      <c r="BC2367" s="19" t="n">
        <v>0.338374409719787</v>
      </c>
      <c r="BD2367" s="19" t="n">
        <v>0.283096474650665</v>
      </c>
      <c r="BE2367" s="19" t="n">
        <v>0.164166170675868</v>
      </c>
      <c r="BF2367" s="19" t="n">
        <v>0.257273054265865</v>
      </c>
      <c r="BG2367" s="19" t="n">
        <v>1</v>
      </c>
    </row>
    <row r="2368">
      <c r="B2368" t="s">
        <v>691</v>
      </c>
      <c r="C2368" s="19" t="n">
        <v>0.168535760548803</v>
      </c>
      <c r="D2368" s="19" t="n">
        <v>0.142973850457384</v>
      </c>
      <c r="E2368" s="19" t="n">
        <v>0.196276874362798</v>
      </c>
      <c r="F2368" s="19"/>
      <c r="G2368" s="19" t="n">
        <v>0.0728020551484966</v>
      </c>
      <c r="H2368" s="19" t="n">
        <v>0.252416112708552</v>
      </c>
      <c r="I2368" s="19" t="n">
        <v>0.190446566584152</v>
      </c>
      <c r="J2368" s="19" t="n">
        <v>0.146132806376187</v>
      </c>
      <c r="K2368" s="19" t="n">
        <v>0.235903604365345</v>
      </c>
      <c r="L2368" s="19" t="n">
        <v>0.103390133137295</v>
      </c>
      <c r="M2368" s="19"/>
      <c r="N2368" s="19" t="n">
        <v>0.160639992896206</v>
      </c>
      <c r="O2368" s="19" t="n">
        <v>0.241333856445042</v>
      </c>
      <c r="P2368" s="19" t="n">
        <v>0.0809779298117758</v>
      </c>
      <c r="Q2368" s="19" t="n">
        <v>0.184687135420352</v>
      </c>
      <c r="R2368" s="19"/>
      <c r="S2368" s="19" t="n">
        <v>0.124537364137983</v>
      </c>
      <c r="T2368" s="19" t="n">
        <v>0.166420185906491</v>
      </c>
      <c r="U2368" s="19" t="n">
        <v>0.509259440524455</v>
      </c>
      <c r="V2368" s="19" t="n">
        <v>0.109698622779385</v>
      </c>
      <c r="W2368" s="19" t="n">
        <v>0.158310741129152</v>
      </c>
      <c r="X2368" s="19" t="n">
        <v>0.112434362770009</v>
      </c>
      <c r="Y2368" s="19" t="n">
        <v>0.0696855749384937</v>
      </c>
      <c r="Z2368" s="19" t="n">
        <v>0</v>
      </c>
      <c r="AA2368" s="19" t="n">
        <v>0.318045428896813</v>
      </c>
      <c r="AB2368" s="19" t="n">
        <v>0</v>
      </c>
      <c r="AC2368" s="19" t="n">
        <v>0.311531883725826</v>
      </c>
      <c r="AD2368" s="19" t="n">
        <v>0.28954595737492</v>
      </c>
      <c r="AE2368" s="19"/>
      <c r="AF2368" s="19" t="n">
        <v>0.0987446366244202</v>
      </c>
      <c r="AG2368" s="19" t="n">
        <v>0.257961720338705</v>
      </c>
      <c r="AH2368" s="19" t="n">
        <v>0.128546347601056</v>
      </c>
      <c r="AI2368" s="19"/>
      <c r="AJ2368" s="19" t="n">
        <v>0.15046793888969</v>
      </c>
      <c r="AK2368" s="19" t="n">
        <v>0.226555175661402</v>
      </c>
      <c r="AL2368" s="19" t="n">
        <v>0.237049588837988</v>
      </c>
      <c r="AM2368" s="19" t="n">
        <v>0</v>
      </c>
      <c r="AN2368" s="19" t="n">
        <v>0.168497028535914</v>
      </c>
      <c r="AO2368" s="19"/>
      <c r="AP2368" s="19" t="n">
        <v>0.167302240872061</v>
      </c>
      <c r="AQ2368" s="19" t="n">
        <v>0.197308002355806</v>
      </c>
      <c r="AR2368" s="19" t="n">
        <v>0.0861231699311575</v>
      </c>
      <c r="AS2368" s="19" t="n">
        <v>0.102683748391237</v>
      </c>
      <c r="AT2368" s="19" t="n">
        <v>0</v>
      </c>
      <c r="AU2368" s="19"/>
      <c r="AV2368" s="19" t="n">
        <v>0.227258796392552</v>
      </c>
      <c r="AW2368" s="19" t="n">
        <v>0.169860751122704</v>
      </c>
      <c r="AX2368" s="19" t="n">
        <v>0.0841703028769632</v>
      </c>
      <c r="AY2368" s="19" t="n">
        <v>0.125311496530692</v>
      </c>
      <c r="AZ2368" s="19" t="n">
        <v>0.282967692481107</v>
      </c>
      <c r="BA2368" s="19" t="n">
        <v>0.290099924215082</v>
      </c>
      <c r="BB2368" s="19"/>
      <c r="BC2368" s="19" t="n">
        <v>0.211587480404153</v>
      </c>
      <c r="BD2368" s="19" t="n">
        <v>0.176897665988664</v>
      </c>
      <c r="BE2368" s="19" t="n">
        <v>0.215923399681255</v>
      </c>
      <c r="BF2368" s="19" t="n">
        <v>0.080129323583952</v>
      </c>
      <c r="BG2368" s="19" t="n">
        <v>0</v>
      </c>
    </row>
    <row r="2369">
      <c r="B2369" t="s">
        <v>692</v>
      </c>
      <c r="C2369" s="19" t="n">
        <v>0.171511551522826</v>
      </c>
      <c r="D2369" s="19" t="n">
        <v>0.11846942881087</v>
      </c>
      <c r="E2369" s="19" t="n">
        <v>0.226061123063374</v>
      </c>
      <c r="F2369" s="19"/>
      <c r="G2369" s="19" t="n">
        <v>0.114557837408174</v>
      </c>
      <c r="H2369" s="19" t="n">
        <v>0.0629832148583591</v>
      </c>
      <c r="I2369" s="19" t="n">
        <v>0.390445409815805</v>
      </c>
      <c r="J2369" s="19" t="n">
        <v>0.221788932372208</v>
      </c>
      <c r="K2369" s="19" t="n">
        <v>0.0956543733784499</v>
      </c>
      <c r="L2369" s="19" t="n">
        <v>0.0782464511806086</v>
      </c>
      <c r="M2369" s="19"/>
      <c r="N2369" s="19" t="n">
        <v>0.268389807741695</v>
      </c>
      <c r="O2369" s="19" t="n">
        <v>0.0466130208116956</v>
      </c>
      <c r="P2369" s="19" t="n">
        <v>0.166560818358068</v>
      </c>
      <c r="Q2369" s="19" t="n">
        <v>0.180141178474417</v>
      </c>
      <c r="R2369" s="19"/>
      <c r="S2369" s="19" t="n">
        <v>0.0656726975724298</v>
      </c>
      <c r="T2369" s="19" t="n">
        <v>0.0671649602683398</v>
      </c>
      <c r="U2369" s="19" t="n">
        <v>0.236845857659421</v>
      </c>
      <c r="V2369" s="19" t="n">
        <v>0.270958822612182</v>
      </c>
      <c r="W2369" s="19" t="n">
        <v>0.134854952036882</v>
      </c>
      <c r="X2369" s="19" t="n">
        <v>0.386202409006403</v>
      </c>
      <c r="Y2369" s="19" t="n">
        <v>0.153240384611854</v>
      </c>
      <c r="Z2369" s="19" t="n">
        <v>0</v>
      </c>
      <c r="AA2369" s="19" t="n">
        <v>0.167737895627158</v>
      </c>
      <c r="AB2369" s="19" t="n">
        <v>0.106573361052722</v>
      </c>
      <c r="AC2369" s="19" t="n">
        <v>0.174413653088239</v>
      </c>
      <c r="AD2369" s="19" t="n">
        <v>0</v>
      </c>
      <c r="AE2369" s="19"/>
      <c r="AF2369" s="19" t="n">
        <v>0.17815274760531</v>
      </c>
      <c r="AG2369" s="19" t="n">
        <v>0.149963893601009</v>
      </c>
      <c r="AH2369" s="19" t="n">
        <v>0.242691453285526</v>
      </c>
      <c r="AI2369" s="19"/>
      <c r="AJ2369" s="19" t="n">
        <v>0.143369122770909</v>
      </c>
      <c r="AK2369" s="19" t="n">
        <v>0.222201960733084</v>
      </c>
      <c r="AL2369" s="19" t="n">
        <v>0.251936278769435</v>
      </c>
      <c r="AM2369" s="19" t="n">
        <v>0.713496962346156</v>
      </c>
      <c r="AN2369" s="19" t="n">
        <v>0.236921093219323</v>
      </c>
      <c r="AO2369" s="19"/>
      <c r="AP2369" s="19" t="n">
        <v>0.12447954568627</v>
      </c>
      <c r="AQ2369" s="19" t="n">
        <v>0.186637379514379</v>
      </c>
      <c r="AR2369" s="19" t="n">
        <v>0</v>
      </c>
      <c r="AS2369" s="19" t="n">
        <v>0.244772031661606</v>
      </c>
      <c r="AT2369" s="19" t="n">
        <v>0.319998928114888</v>
      </c>
      <c r="AU2369" s="19"/>
      <c r="AV2369" s="19" t="n">
        <v>0.208404928734541</v>
      </c>
      <c r="AW2369" s="19" t="n">
        <v>0.0796172623738146</v>
      </c>
      <c r="AX2369" s="19" t="n">
        <v>0.115947936298325</v>
      </c>
      <c r="AY2369" s="19" t="n">
        <v>0.270514672586333</v>
      </c>
      <c r="AZ2369" s="19" t="n">
        <v>0.22944956982979</v>
      </c>
      <c r="BA2369" s="19" t="n">
        <v>0</v>
      </c>
      <c r="BB2369" s="19"/>
      <c r="BC2369" s="19" t="n">
        <v>0.0366255397530746</v>
      </c>
      <c r="BD2369" s="19" t="n">
        <v>0.277848684754406</v>
      </c>
      <c r="BE2369" s="19" t="n">
        <v>0.108677927030789</v>
      </c>
      <c r="BF2369" s="19" t="n">
        <v>0.422428042561363</v>
      </c>
      <c r="BG2369" s="19" t="n">
        <v>0</v>
      </c>
    </row>
    <row r="2370">
      <c r="B2370" t="s">
        <v>598</v>
      </c>
      <c r="C2370" s="19" t="n">
        <v>0.033817713644916</v>
      </c>
      <c r="D2370" s="19" t="n">
        <v>0.0376374842217591</v>
      </c>
      <c r="E2370" s="19" t="n">
        <v>0.03067036249375</v>
      </c>
      <c r="F2370" s="19"/>
      <c r="G2370" s="19" t="n">
        <v>0</v>
      </c>
      <c r="H2370" s="19" t="n">
        <v>0.121008519968239</v>
      </c>
      <c r="I2370" s="19" t="n">
        <v>0.0497529428625582</v>
      </c>
      <c r="J2370" s="19" t="n">
        <v>0.047465484535843</v>
      </c>
      <c r="K2370" s="19" t="n">
        <v>0</v>
      </c>
      <c r="L2370" s="19" t="n">
        <v>0</v>
      </c>
      <c r="M2370" s="19"/>
      <c r="N2370" s="19" t="n">
        <v>0</v>
      </c>
      <c r="O2370" s="19" t="n">
        <v>0.107574310136421</v>
      </c>
      <c r="P2370" s="19" t="n">
        <v>0.0442618974632185</v>
      </c>
      <c r="Q2370" s="19" t="n">
        <v>0</v>
      </c>
      <c r="R2370" s="19"/>
      <c r="S2370" s="19" t="n">
        <v>0</v>
      </c>
      <c r="T2370" s="19" t="n">
        <v>0</v>
      </c>
      <c r="U2370" s="19" t="n">
        <v>0</v>
      </c>
      <c r="V2370" s="19" t="n">
        <v>0.120262841671419</v>
      </c>
      <c r="W2370" s="19" t="n">
        <v>0</v>
      </c>
      <c r="X2370" s="19" t="n">
        <v>0</v>
      </c>
      <c r="Y2370" s="19" t="n">
        <v>0</v>
      </c>
      <c r="Z2370" s="19" t="n">
        <v>1</v>
      </c>
      <c r="AA2370" s="19" t="n">
        <v>0</v>
      </c>
      <c r="AB2370" s="19" t="n">
        <v>0.12640161447986</v>
      </c>
      <c r="AC2370" s="19" t="n">
        <v>0</v>
      </c>
      <c r="AD2370" s="19" t="n">
        <v>0</v>
      </c>
      <c r="AE2370" s="19"/>
      <c r="AF2370" s="19" t="n">
        <v>0.023012818225342</v>
      </c>
      <c r="AG2370" s="19" t="n">
        <v>0.0362988566455479</v>
      </c>
      <c r="AH2370" s="19" t="n">
        <v>0.117434395568063</v>
      </c>
      <c r="AI2370" s="19"/>
      <c r="AJ2370" s="19" t="n">
        <v>0.023544999821091</v>
      </c>
      <c r="AK2370" s="19" t="n">
        <v>0.0590942381117692</v>
      </c>
      <c r="AL2370" s="19" t="n">
        <v>0</v>
      </c>
      <c r="AM2370" s="19" t="n">
        <v>0</v>
      </c>
      <c r="AN2370" s="19" t="n">
        <v>0.114034264726876</v>
      </c>
      <c r="AO2370" s="19"/>
      <c r="AP2370" s="19" t="n">
        <v>0</v>
      </c>
      <c r="AQ2370" s="19" t="n">
        <v>0.0428881489912305</v>
      </c>
      <c r="AR2370" s="19" t="n">
        <v>0</v>
      </c>
      <c r="AS2370" s="19" t="n">
        <v>0</v>
      </c>
      <c r="AT2370" s="19" t="n">
        <v>0</v>
      </c>
      <c r="AU2370" s="19"/>
      <c r="AV2370" s="19" t="n">
        <v>0</v>
      </c>
      <c r="AW2370" s="19" t="n">
        <v>0.0481418646917249</v>
      </c>
      <c r="AX2370" s="19" t="n">
        <v>0.147245121037987</v>
      </c>
      <c r="AY2370" s="19" t="n">
        <v>0</v>
      </c>
      <c r="AZ2370" s="19" t="n">
        <v>0</v>
      </c>
      <c r="BA2370" s="19" t="n">
        <v>0</v>
      </c>
      <c r="BB2370" s="19"/>
      <c r="BC2370" s="19" t="n">
        <v>0</v>
      </c>
      <c r="BD2370" s="19" t="n">
        <v>0.0465590919386351</v>
      </c>
      <c r="BE2370" s="19" t="n">
        <v>0.0834735660308287</v>
      </c>
      <c r="BF2370" s="19" t="n">
        <v>0</v>
      </c>
      <c r="BG2370" s="19" t="n">
        <v>0</v>
      </c>
    </row>
    <row r="2371">
      <c r="B2371" t="s">
        <v>722</v>
      </c>
      <c r="C2371" s="19" t="n">
        <v>0.01770207510188</v>
      </c>
      <c r="D2371" s="19" t="n">
        <v>0</v>
      </c>
      <c r="E2371" s="19" t="n">
        <v>0.0352384379797491</v>
      </c>
      <c r="F2371" s="19"/>
      <c r="G2371" s="19" t="n">
        <v>0.0645807547333792</v>
      </c>
      <c r="H2371" s="19" t="n">
        <v>0</v>
      </c>
      <c r="I2371" s="19" t="n">
        <v>0</v>
      </c>
      <c r="J2371" s="19" t="n">
        <v>0.0449936334228125</v>
      </c>
      <c r="K2371" s="19" t="n">
        <v>0</v>
      </c>
      <c r="L2371" s="19" t="n">
        <v>0</v>
      </c>
      <c r="M2371" s="19"/>
      <c r="N2371" s="19" t="n">
        <v>0.0334328950708354</v>
      </c>
      <c r="O2371" s="19" t="n">
        <v>0</v>
      </c>
      <c r="P2371" s="19" t="n">
        <v>0</v>
      </c>
      <c r="Q2371" s="19" t="n">
        <v>0.0299138343129847</v>
      </c>
      <c r="R2371" s="19"/>
      <c r="S2371" s="19" t="n">
        <v>0.103170014137444</v>
      </c>
      <c r="T2371" s="19" t="n">
        <v>0</v>
      </c>
      <c r="U2371" s="19" t="n">
        <v>0</v>
      </c>
      <c r="V2371" s="19" t="n">
        <v>0</v>
      </c>
      <c r="W2371" s="19" t="n">
        <v>0</v>
      </c>
      <c r="X2371" s="19" t="n">
        <v>0</v>
      </c>
      <c r="Y2371" s="19" t="n">
        <v>0</v>
      </c>
      <c r="Z2371" s="19" t="n">
        <v>0</v>
      </c>
      <c r="AA2371" s="19" t="n">
        <v>0.057543211991212</v>
      </c>
      <c r="AB2371" s="19" t="n">
        <v>0</v>
      </c>
      <c r="AC2371" s="19" t="n">
        <v>0</v>
      </c>
      <c r="AD2371" s="19" t="n">
        <v>0</v>
      </c>
      <c r="AE2371" s="19"/>
      <c r="AF2371" s="19" t="n">
        <v>0.0218143840178217</v>
      </c>
      <c r="AG2371" s="19" t="n">
        <v>0</v>
      </c>
      <c r="AH2371" s="19" t="n">
        <v>0</v>
      </c>
      <c r="AI2371" s="19"/>
      <c r="AJ2371" s="19" t="n">
        <v>0.0223188512926773</v>
      </c>
      <c r="AK2371" s="19" t="n">
        <v>0</v>
      </c>
      <c r="AL2371" s="19" t="n">
        <v>0</v>
      </c>
      <c r="AM2371" s="19" t="n">
        <v>0</v>
      </c>
      <c r="AN2371" s="19" t="n">
        <v>0</v>
      </c>
      <c r="AO2371" s="19"/>
      <c r="AP2371" s="19" t="n">
        <v>0.0461839594241885</v>
      </c>
      <c r="AQ2371" s="19" t="n">
        <v>0</v>
      </c>
      <c r="AR2371" s="19" t="n">
        <v>0</v>
      </c>
      <c r="AS2371" s="19" t="n">
        <v>0.0558742757609331</v>
      </c>
      <c r="AT2371" s="19" t="n">
        <v>0</v>
      </c>
      <c r="AU2371" s="19"/>
      <c r="AV2371" s="19" t="n">
        <v>0</v>
      </c>
      <c r="AW2371" s="19" t="n">
        <v>0.0456347898564992</v>
      </c>
      <c r="AX2371" s="19" t="n">
        <v>0</v>
      </c>
      <c r="AY2371" s="19" t="n">
        <v>0.0439934647690052</v>
      </c>
      <c r="AZ2371" s="19" t="n">
        <v>0</v>
      </c>
      <c r="BA2371" s="19" t="n">
        <v>0</v>
      </c>
      <c r="BB2371" s="19"/>
      <c r="BC2371" s="19" t="n">
        <v>0.0366255397530746</v>
      </c>
      <c r="BD2371" s="19" t="n">
        <v>0</v>
      </c>
      <c r="BE2371" s="19" t="n">
        <v>0.0318227779950577</v>
      </c>
      <c r="BF2371" s="19" t="n">
        <v>0</v>
      </c>
      <c r="BG2371" s="19" t="n">
        <v>0</v>
      </c>
    </row>
    <row r="2372">
      <c r="B2372" t="s">
        <v>100</v>
      </c>
      <c r="C2372" s="19" t="n">
        <v>0.00937884752400964</v>
      </c>
      <c r="D2372" s="19" t="n">
        <v>0.0191737222410104</v>
      </c>
      <c r="E2372" s="19" t="n">
        <v>0</v>
      </c>
      <c r="F2372" s="19"/>
      <c r="G2372" s="19" t="n">
        <v>0</v>
      </c>
      <c r="H2372" s="19" t="n">
        <v>0</v>
      </c>
      <c r="I2372" s="19" t="n">
        <v>0</v>
      </c>
      <c r="J2372" s="19" t="n">
        <v>0.0500241615732138</v>
      </c>
      <c r="K2372" s="19" t="n">
        <v>0</v>
      </c>
      <c r="L2372" s="19" t="n">
        <v>0</v>
      </c>
      <c r="M2372" s="19"/>
      <c r="N2372" s="19" t="n">
        <v>0</v>
      </c>
      <c r="O2372" s="19" t="n">
        <v>0.0415084888613573</v>
      </c>
      <c r="P2372" s="19" t="n">
        <v>0</v>
      </c>
      <c r="Q2372" s="19" t="n">
        <v>0</v>
      </c>
      <c r="R2372" s="19"/>
      <c r="S2372" s="19" t="n">
        <v>0</v>
      </c>
      <c r="T2372" s="19" t="n">
        <v>0</v>
      </c>
      <c r="U2372" s="19" t="n">
        <v>0</v>
      </c>
      <c r="V2372" s="19" t="n">
        <v>0</v>
      </c>
      <c r="W2372" s="19" t="n">
        <v>0</v>
      </c>
      <c r="X2372" s="19" t="n">
        <v>0</v>
      </c>
      <c r="Y2372" s="19" t="n">
        <v>0</v>
      </c>
      <c r="Z2372" s="19" t="n">
        <v>0</v>
      </c>
      <c r="AA2372" s="19" t="n">
        <v>0.063976849947633</v>
      </c>
      <c r="AB2372" s="19" t="n">
        <v>0</v>
      </c>
      <c r="AC2372" s="19" t="n">
        <v>0</v>
      </c>
      <c r="AD2372" s="19" t="n">
        <v>0</v>
      </c>
      <c r="AE2372" s="19"/>
      <c r="AF2372" s="19" t="n">
        <v>0</v>
      </c>
      <c r="AG2372" s="19" t="n">
        <v>0.0220961180928928</v>
      </c>
      <c r="AH2372" s="19" t="n">
        <v>0</v>
      </c>
      <c r="AI2372" s="19"/>
      <c r="AJ2372" s="19" t="n">
        <v>0</v>
      </c>
      <c r="AK2372" s="19" t="n">
        <v>0.035972297328195</v>
      </c>
      <c r="AL2372" s="19" t="n">
        <v>0</v>
      </c>
      <c r="AM2372" s="19" t="n">
        <v>0</v>
      </c>
      <c r="AN2372" s="19" t="n">
        <v>0</v>
      </c>
      <c r="AO2372" s="19"/>
      <c r="AP2372" s="19" t="n">
        <v>0</v>
      </c>
      <c r="AQ2372" s="19" t="n">
        <v>0.0261072026083235</v>
      </c>
      <c r="AR2372" s="19" t="n">
        <v>0</v>
      </c>
      <c r="AS2372" s="19" t="n">
        <v>0</v>
      </c>
      <c r="AT2372" s="19" t="n">
        <v>0</v>
      </c>
      <c r="AU2372" s="19"/>
      <c r="AV2372" s="19" t="n">
        <v>0.034058303130692</v>
      </c>
      <c r="AW2372" s="19" t="n">
        <v>0</v>
      </c>
      <c r="AX2372" s="19" t="n">
        <v>0</v>
      </c>
      <c r="AY2372" s="19" t="n">
        <v>0</v>
      </c>
      <c r="AZ2372" s="19" t="n">
        <v>0</v>
      </c>
      <c r="BA2372" s="19" t="n">
        <v>0</v>
      </c>
      <c r="BB2372" s="19"/>
      <c r="BC2372" s="19" t="n">
        <v>0</v>
      </c>
      <c r="BD2372" s="19" t="n">
        <v>0</v>
      </c>
      <c r="BE2372" s="19" t="n">
        <v>0.0322090058622216</v>
      </c>
      <c r="BF2372" s="19" t="n">
        <v>0</v>
      </c>
      <c r="BG2372" s="19" t="n">
        <v>0</v>
      </c>
    </row>
    <row r="2373">
      <c r="C2373" s="19"/>
      <c r="D2373" s="19"/>
      <c r="E2373" s="19"/>
      <c r="F2373" s="19"/>
      <c r="G2373" s="19"/>
      <c r="H2373" s="19"/>
      <c r="I2373" s="19"/>
      <c r="J2373" s="19"/>
      <c r="K2373" s="19"/>
      <c r="L2373" s="19"/>
      <c r="M2373" s="19"/>
      <c r="N2373" s="19"/>
      <c r="O2373" s="19"/>
      <c r="P2373" s="19"/>
      <c r="Q2373" s="19"/>
      <c r="R2373" s="19"/>
      <c r="S2373" s="19"/>
      <c r="T2373" s="19"/>
      <c r="U2373" s="19"/>
      <c r="V2373" s="19"/>
      <c r="W2373" s="19"/>
      <c r="X2373" s="19"/>
      <c r="Y2373" s="19"/>
      <c r="Z2373" s="19"/>
      <c r="AA2373" s="19"/>
      <c r="AB2373" s="19"/>
      <c r="AC2373" s="19"/>
      <c r="AD2373" s="19"/>
      <c r="AE2373" s="19"/>
      <c r="AF2373" s="19"/>
      <c r="AG2373" s="19"/>
      <c r="AH2373" s="19"/>
      <c r="AI2373" s="19"/>
      <c r="AJ2373" s="19"/>
      <c r="AK2373" s="19"/>
      <c r="AL2373" s="19"/>
      <c r="AM2373" s="19"/>
      <c r="AN2373" s="19"/>
      <c r="AO2373" s="19"/>
      <c r="AP2373" s="19"/>
      <c r="AQ2373" s="19"/>
      <c r="AR2373" s="19"/>
      <c r="AS2373" s="19"/>
      <c r="AT2373" s="19"/>
      <c r="AU2373" s="19"/>
      <c r="AV2373" s="19"/>
      <c r="AW2373" s="19"/>
      <c r="AX2373" s="19"/>
      <c r="AY2373" s="19"/>
      <c r="AZ2373" s="19"/>
      <c r="BA2373" s="19"/>
      <c r="BB2373" s="19"/>
      <c r="BC2373" s="19"/>
      <c r="BD2373" s="19"/>
      <c r="BE2373" s="19"/>
      <c r="BF2373" s="19"/>
      <c r="BG2373" s="19"/>
    </row>
    <row r="2374">
      <c r="B2374" s="7" t="s">
        <v>727</v>
      </c>
      <c r="C2374" s="19"/>
      <c r="D2374" s="19"/>
      <c r="E2374" s="19"/>
      <c r="F2374" s="19"/>
      <c r="G2374" s="19"/>
      <c r="H2374" s="19"/>
      <c r="I2374" s="19"/>
      <c r="J2374" s="19"/>
      <c r="K2374" s="19"/>
      <c r="L2374" s="19"/>
      <c r="M2374" s="19"/>
      <c r="N2374" s="19"/>
      <c r="O2374" s="19"/>
      <c r="P2374" s="19"/>
      <c r="Q2374" s="19"/>
      <c r="R2374" s="19"/>
      <c r="S2374" s="19"/>
      <c r="T2374" s="19"/>
      <c r="U2374" s="19"/>
      <c r="V2374" s="19"/>
      <c r="W2374" s="19"/>
      <c r="X2374" s="19"/>
      <c r="Y2374" s="19"/>
      <c r="Z2374" s="19"/>
      <c r="AA2374" s="19"/>
      <c r="AB2374" s="19"/>
      <c r="AC2374" s="19"/>
      <c r="AD2374" s="19"/>
      <c r="AE2374" s="19"/>
      <c r="AF2374" s="19"/>
      <c r="AG2374" s="19"/>
      <c r="AH2374" s="19"/>
      <c r="AI2374" s="19"/>
      <c r="AJ2374" s="19"/>
      <c r="AK2374" s="19"/>
      <c r="AL2374" s="19"/>
      <c r="AM2374" s="19"/>
      <c r="AN2374" s="19"/>
      <c r="AO2374" s="19"/>
      <c r="AP2374" s="19"/>
      <c r="AQ2374" s="19"/>
      <c r="AR2374" s="19"/>
      <c r="AS2374" s="19"/>
      <c r="AT2374" s="19"/>
      <c r="AU2374" s="19"/>
      <c r="AV2374" s="19"/>
      <c r="AW2374" s="19"/>
      <c r="AX2374" s="19"/>
      <c r="AY2374" s="19"/>
      <c r="AZ2374" s="19"/>
      <c r="BA2374" s="19"/>
      <c r="BB2374" s="19"/>
      <c r="BC2374" s="19"/>
      <c r="BD2374" s="19"/>
      <c r="BE2374" s="19"/>
      <c r="BF2374" s="19"/>
      <c r="BG2374" s="19"/>
    </row>
    <row r="2375">
      <c r="B2375" s="26" t="s">
        <v>724</v>
      </c>
      <c r="C2375" s="19"/>
      <c r="D2375" s="19"/>
      <c r="E2375" s="19"/>
      <c r="F2375" s="19"/>
      <c r="G2375" s="19"/>
      <c r="H2375" s="19"/>
      <c r="I2375" s="19"/>
      <c r="J2375" s="19"/>
      <c r="K2375" s="19"/>
      <c r="L2375" s="19"/>
      <c r="M2375" s="19"/>
      <c r="N2375" s="19"/>
      <c r="O2375" s="19"/>
      <c r="P2375" s="19"/>
      <c r="Q2375" s="19"/>
      <c r="R2375" s="19"/>
      <c r="S2375" s="19"/>
      <c r="T2375" s="19"/>
      <c r="U2375" s="19"/>
      <c r="V2375" s="19"/>
      <c r="W2375" s="19"/>
      <c r="X2375" s="19"/>
      <c r="Y2375" s="19"/>
      <c r="Z2375" s="19"/>
      <c r="AA2375" s="19"/>
      <c r="AB2375" s="19"/>
      <c r="AC2375" s="19"/>
      <c r="AD2375" s="19"/>
      <c r="AE2375" s="19"/>
      <c r="AF2375" s="19"/>
      <c r="AG2375" s="19"/>
      <c r="AH2375" s="19"/>
      <c r="AI2375" s="19"/>
      <c r="AJ2375" s="19"/>
      <c r="AK2375" s="19"/>
      <c r="AL2375" s="19"/>
      <c r="AM2375" s="19"/>
      <c r="AN2375" s="19"/>
      <c r="AO2375" s="19"/>
      <c r="AP2375" s="19"/>
      <c r="AQ2375" s="19"/>
      <c r="AR2375" s="19"/>
      <c r="AS2375" s="19"/>
      <c r="AT2375" s="19"/>
      <c r="AU2375" s="19"/>
      <c r="AV2375" s="19"/>
      <c r="AW2375" s="19"/>
      <c r="AX2375" s="19"/>
      <c r="AY2375" s="19"/>
      <c r="AZ2375" s="19"/>
      <c r="BA2375" s="19"/>
      <c r="BB2375" s="19"/>
      <c r="BC2375" s="19"/>
      <c r="BD2375" s="19"/>
      <c r="BE2375" s="19"/>
      <c r="BF2375" s="19"/>
      <c r="BG2375" s="19"/>
    </row>
    <row r="2376">
      <c r="B2376" t="s">
        <v>725</v>
      </c>
      <c r="C2376" s="19" t="n">
        <v>0.0304539373293921</v>
      </c>
      <c r="D2376" s="19" t="n">
        <v>0</v>
      </c>
      <c r="E2376" s="19" t="n">
        <v>0.0606227900200795</v>
      </c>
      <c r="F2376" s="19"/>
      <c r="G2376" s="19" t="n">
        <v>0</v>
      </c>
      <c r="H2376" s="19" t="n">
        <v>0.17293074550138</v>
      </c>
      <c r="I2376" s="19" t="n">
        <v>0</v>
      </c>
      <c r="J2376" s="19" t="n">
        <v>0.0449936334228125</v>
      </c>
      <c r="K2376" s="19" t="n">
        <v>0</v>
      </c>
      <c r="L2376" s="19" t="n">
        <v>0</v>
      </c>
      <c r="M2376" s="19"/>
      <c r="N2376" s="19" t="n">
        <v>0.079441318673424</v>
      </c>
      <c r="O2376" s="19" t="n">
        <v>0</v>
      </c>
      <c r="P2376" s="19" t="n">
        <v>0</v>
      </c>
      <c r="Q2376" s="19" t="n">
        <v>0.0299138343129847</v>
      </c>
      <c r="R2376" s="19"/>
      <c r="S2376" s="19" t="n">
        <v>0.124537364137983</v>
      </c>
      <c r="T2376" s="19" t="n">
        <v>0</v>
      </c>
      <c r="U2376" s="19" t="n">
        <v>0</v>
      </c>
      <c r="V2376" s="19" t="n">
        <v>0</v>
      </c>
      <c r="W2376" s="19" t="n">
        <v>0</v>
      </c>
      <c r="X2376" s="19" t="n">
        <v>0</v>
      </c>
      <c r="Y2376" s="19" t="n">
        <v>0.0878412240726822</v>
      </c>
      <c r="Z2376" s="19" t="n">
        <v>0</v>
      </c>
      <c r="AA2376" s="19" t="n">
        <v>0.057543211991212</v>
      </c>
      <c r="AB2376" s="19" t="n">
        <v>0</v>
      </c>
      <c r="AC2376" s="19" t="n">
        <v>0</v>
      </c>
      <c r="AD2376" s="19" t="n">
        <v>0</v>
      </c>
      <c r="AE2376" s="19"/>
      <c r="AF2376" s="19" t="n">
        <v>0.0498273893451872</v>
      </c>
      <c r="AG2376" s="19" t="n">
        <v>0.0263525672584088</v>
      </c>
      <c r="AH2376" s="19" t="n">
        <v>0</v>
      </c>
      <c r="AI2376" s="19"/>
      <c r="AJ2376" s="19" t="n">
        <v>0.0223188512926773</v>
      </c>
      <c r="AK2376" s="19" t="n">
        <v>0.0844503399776021</v>
      </c>
      <c r="AL2376" s="19" t="n">
        <v>0</v>
      </c>
      <c r="AM2376" s="19" t="n">
        <v>0</v>
      </c>
      <c r="AN2376" s="19" t="n">
        <v>0</v>
      </c>
      <c r="AO2376" s="19"/>
      <c r="AP2376" s="19" t="n">
        <v>0.0461839594241885</v>
      </c>
      <c r="AQ2376" s="19" t="n">
        <v>0.0612905568977651</v>
      </c>
      <c r="AR2376" s="19" t="n">
        <v>0</v>
      </c>
      <c r="AS2376" s="19" t="n">
        <v>0</v>
      </c>
      <c r="AT2376" s="19" t="n">
        <v>0</v>
      </c>
      <c r="AU2376" s="19"/>
      <c r="AV2376" s="19" t="n">
        <v>0.0799569527685624</v>
      </c>
      <c r="AW2376" s="19" t="n">
        <v>0.0456347898564992</v>
      </c>
      <c r="AX2376" s="19" t="n">
        <v>0</v>
      </c>
      <c r="AY2376" s="19" t="n">
        <v>0</v>
      </c>
      <c r="AZ2376" s="19" t="n">
        <v>0</v>
      </c>
      <c r="BA2376" s="19" t="n">
        <v>0</v>
      </c>
      <c r="BB2376" s="19"/>
      <c r="BC2376" s="19" t="n">
        <v>0.0366255397530746</v>
      </c>
      <c r="BD2376" s="19" t="n">
        <v>0</v>
      </c>
      <c r="BE2376" s="19" t="n">
        <v>0</v>
      </c>
      <c r="BF2376" s="19" t="n">
        <v>0.157731254120396</v>
      </c>
      <c r="BG2376" s="19" t="n">
        <v>0</v>
      </c>
    </row>
    <row r="2377">
      <c r="B2377" t="s">
        <v>689</v>
      </c>
      <c r="C2377" s="19" t="n">
        <v>0.0287082646886039</v>
      </c>
      <c r="D2377" s="19" t="n">
        <v>0.0413733955832227</v>
      </c>
      <c r="E2377" s="19" t="n">
        <v>0.0168615514930413</v>
      </c>
      <c r="F2377" s="19"/>
      <c r="G2377" s="19" t="n">
        <v>0.0590334187831514</v>
      </c>
      <c r="H2377" s="19" t="n">
        <v>0.0650702973764759</v>
      </c>
      <c r="I2377" s="19" t="n">
        <v>0.062524490557026</v>
      </c>
      <c r="J2377" s="19" t="n">
        <v>0</v>
      </c>
      <c r="K2377" s="19" t="n">
        <v>0</v>
      </c>
      <c r="L2377" s="19" t="n">
        <v>0</v>
      </c>
      <c r="M2377" s="19"/>
      <c r="N2377" s="19" t="n">
        <v>0</v>
      </c>
      <c r="O2377" s="19" t="n">
        <v>0.0529002967064189</v>
      </c>
      <c r="P2377" s="19" t="n">
        <v>0.0385552955079251</v>
      </c>
      <c r="Q2377" s="19" t="n">
        <v>0.0300369909813092</v>
      </c>
      <c r="R2377" s="19"/>
      <c r="S2377" s="19" t="n">
        <v>0.0922436601558007</v>
      </c>
      <c r="T2377" s="19" t="n">
        <v>0.0671649602683398</v>
      </c>
      <c r="U2377" s="19" t="n">
        <v>0</v>
      </c>
      <c r="V2377" s="19" t="n">
        <v>0</v>
      </c>
      <c r="W2377" s="19" t="n">
        <v>0</v>
      </c>
      <c r="X2377" s="19" t="n">
        <v>0</v>
      </c>
      <c r="Y2377" s="19" t="n">
        <v>0</v>
      </c>
      <c r="Z2377" s="19" t="n">
        <v>0</v>
      </c>
      <c r="AA2377" s="19" t="n">
        <v>0.0815349928993094</v>
      </c>
      <c r="AB2377" s="19" t="n">
        <v>0</v>
      </c>
      <c r="AC2377" s="19" t="n">
        <v>0</v>
      </c>
      <c r="AD2377" s="19" t="n">
        <v>0</v>
      </c>
      <c r="AE2377" s="19"/>
      <c r="AF2377" s="19" t="n">
        <v>0.0309095649069353</v>
      </c>
      <c r="AG2377" s="19" t="n">
        <v>0.0195190999523985</v>
      </c>
      <c r="AH2377" s="19" t="n">
        <v>0</v>
      </c>
      <c r="AI2377" s="19"/>
      <c r="AJ2377" s="19" t="n">
        <v>0.0316243622609579</v>
      </c>
      <c r="AK2377" s="19" t="n">
        <v>0.0317769331298189</v>
      </c>
      <c r="AL2377" s="19" t="n">
        <v>0</v>
      </c>
      <c r="AM2377" s="19" t="n">
        <v>0</v>
      </c>
      <c r="AN2377" s="19" t="n">
        <v>0.101554964089376</v>
      </c>
      <c r="AO2377" s="19"/>
      <c r="AP2377" s="19" t="n">
        <v>0.0654396700046617</v>
      </c>
      <c r="AQ2377" s="19" t="n">
        <v>0.0230623811407531</v>
      </c>
      <c r="AR2377" s="19" t="n">
        <v>0</v>
      </c>
      <c r="AS2377" s="19" t="n">
        <v>0</v>
      </c>
      <c r="AT2377" s="19" t="n">
        <v>0</v>
      </c>
      <c r="AU2377" s="19"/>
      <c r="AV2377" s="19" t="n">
        <v>0.0300861635615033</v>
      </c>
      <c r="AW2377" s="19" t="n">
        <v>0.0646615324059316</v>
      </c>
      <c r="AX2377" s="19" t="n">
        <v>0</v>
      </c>
      <c r="AY2377" s="19" t="n">
        <v>0</v>
      </c>
      <c r="AZ2377" s="19" t="n">
        <v>0</v>
      </c>
      <c r="BA2377" s="19" t="n">
        <v>0</v>
      </c>
      <c r="BB2377" s="19"/>
      <c r="BC2377" s="19" t="n">
        <v>0</v>
      </c>
      <c r="BD2377" s="19" t="n">
        <v>0.0414639136858279</v>
      </c>
      <c r="BE2377" s="19" t="n">
        <v>0.0695011601883834</v>
      </c>
      <c r="BF2377" s="19" t="n">
        <v>0</v>
      </c>
      <c r="BG2377" s="19" t="n">
        <v>0</v>
      </c>
    </row>
    <row r="2378">
      <c r="B2378" t="s">
        <v>690</v>
      </c>
      <c r="C2378" s="19" t="n">
        <v>0.0994731434636611</v>
      </c>
      <c r="D2378" s="19" t="n">
        <v>0.0770524587953014</v>
      </c>
      <c r="E2378" s="19" t="n">
        <v>0.12298733532215</v>
      </c>
      <c r="F2378" s="19"/>
      <c r="G2378" s="19" t="n">
        <v>0.0573477322543188</v>
      </c>
      <c r="H2378" s="19" t="n">
        <v>0.186078817344715</v>
      </c>
      <c r="I2378" s="19" t="n">
        <v>0.0990302165394045</v>
      </c>
      <c r="J2378" s="19" t="n">
        <v>0.156839582906673</v>
      </c>
      <c r="K2378" s="19" t="n">
        <v>0.0982984883067018</v>
      </c>
      <c r="L2378" s="19" t="n">
        <v>0</v>
      </c>
      <c r="M2378" s="19"/>
      <c r="N2378" s="19" t="n">
        <v>0.181485316839921</v>
      </c>
      <c r="O2378" s="19" t="n">
        <v>0.11072057572681</v>
      </c>
      <c r="P2378" s="19" t="n">
        <v>0.112406688642613</v>
      </c>
      <c r="Q2378" s="19" t="n">
        <v>0</v>
      </c>
      <c r="R2378" s="19"/>
      <c r="S2378" s="19" t="n">
        <v>0.0922436601558007</v>
      </c>
      <c r="T2378" s="19" t="n">
        <v>0.0740624796749473</v>
      </c>
      <c r="U2378" s="19" t="n">
        <v>0</v>
      </c>
      <c r="V2378" s="19" t="n">
        <v>0.208391861307908</v>
      </c>
      <c r="W2378" s="19" t="n">
        <v>0</v>
      </c>
      <c r="X2378" s="19" t="n">
        <v>0.0999470084055669</v>
      </c>
      <c r="Y2378" s="19" t="n">
        <v>0.13580193668795</v>
      </c>
      <c r="Z2378" s="19" t="n">
        <v>0</v>
      </c>
      <c r="AA2378" s="19" t="n">
        <v>0.0655217832595146</v>
      </c>
      <c r="AB2378" s="19" t="n">
        <v>0.101547768625887</v>
      </c>
      <c r="AC2378" s="19" t="n">
        <v>0</v>
      </c>
      <c r="AD2378" s="19" t="n">
        <v>0.28954595737492</v>
      </c>
      <c r="AE2378" s="19"/>
      <c r="AF2378" s="19" t="n">
        <v>0.0518873051443705</v>
      </c>
      <c r="AG2378" s="19" t="n">
        <v>0.141095834163595</v>
      </c>
      <c r="AH2378" s="19" t="n">
        <v>0.24099896449111</v>
      </c>
      <c r="AI2378" s="19"/>
      <c r="AJ2378" s="19" t="n">
        <v>0.0479520652314894</v>
      </c>
      <c r="AK2378" s="19" t="n">
        <v>0.126695597875958</v>
      </c>
      <c r="AL2378" s="19" t="n">
        <v>0</v>
      </c>
      <c r="AM2378" s="19" t="n">
        <v>0.412282636178408</v>
      </c>
      <c r="AN2378" s="19" t="n">
        <v>0.135366129129947</v>
      </c>
      <c r="AO2378" s="19"/>
      <c r="AP2378" s="19" t="n">
        <v>0.0992262641977349</v>
      </c>
      <c r="AQ2378" s="19" t="n">
        <v>0.0428881489912305</v>
      </c>
      <c r="AR2378" s="19" t="n">
        <v>0.172350411155798</v>
      </c>
      <c r="AS2378" s="19" t="n">
        <v>0.0696212483486716</v>
      </c>
      <c r="AT2378" s="19" t="n">
        <v>0.250006959912287</v>
      </c>
      <c r="AU2378" s="19"/>
      <c r="AV2378" s="19" t="n">
        <v>0.0300861635615033</v>
      </c>
      <c r="AW2378" s="19" t="n">
        <v>0.0460841570690778</v>
      </c>
      <c r="AX2378" s="19" t="n">
        <v>0.236508849693178</v>
      </c>
      <c r="AY2378" s="19" t="n">
        <v>0.0548173536871683</v>
      </c>
      <c r="AZ2378" s="19" t="n">
        <v>0.179263067361691</v>
      </c>
      <c r="BA2378" s="19" t="n">
        <v>0.290099924215082</v>
      </c>
      <c r="BB2378" s="19"/>
      <c r="BC2378" s="19" t="n">
        <v>0.0357261886993911</v>
      </c>
      <c r="BD2378" s="19" t="n">
        <v>0.139715502062577</v>
      </c>
      <c r="BE2378" s="19" t="n">
        <v>0.153093427218503</v>
      </c>
      <c r="BF2378" s="19" t="n">
        <v>0.0610255031704056</v>
      </c>
      <c r="BG2378" s="19" t="n">
        <v>0</v>
      </c>
    </row>
    <row r="2379">
      <c r="B2379" t="s">
        <v>691</v>
      </c>
      <c r="C2379" s="19" t="n">
        <v>0.191796649465421</v>
      </c>
      <c r="D2379" s="19" t="n">
        <v>0.179746422258787</v>
      </c>
      <c r="E2379" s="19" t="n">
        <v>0.206774596966708</v>
      </c>
      <c r="F2379" s="19"/>
      <c r="G2379" s="19" t="n">
        <v>0.14013871577981</v>
      </c>
      <c r="H2379" s="19" t="n">
        <v>0.227548484427624</v>
      </c>
      <c r="I2379" s="19" t="n">
        <v>0.12766706802626</v>
      </c>
      <c r="J2379" s="19" t="n">
        <v>0.321941747819291</v>
      </c>
      <c r="K2379" s="19" t="n">
        <v>0.148111841598408</v>
      </c>
      <c r="L2379" s="19" t="n">
        <v>0.18701650605051</v>
      </c>
      <c r="M2379" s="19"/>
      <c r="N2379" s="19" t="n">
        <v>0.161694545420584</v>
      </c>
      <c r="O2379" s="19" t="n">
        <v>0.150372481118645</v>
      </c>
      <c r="P2379" s="19" t="n">
        <v>0.133412715329789</v>
      </c>
      <c r="Q2379" s="19" t="n">
        <v>0.299062462542946</v>
      </c>
      <c r="R2379" s="19"/>
      <c r="S2379" s="19" t="n">
        <v>0</v>
      </c>
      <c r="T2379" s="19" t="n">
        <v>0.398665025322908</v>
      </c>
      <c r="U2379" s="19" t="n">
        <v>0.509259440524455</v>
      </c>
      <c r="V2379" s="19" t="n">
        <v>0.267476297787746</v>
      </c>
      <c r="W2379" s="19" t="n">
        <v>0.139779818832574</v>
      </c>
      <c r="X2379" s="19" t="n">
        <v>0.177482963725736</v>
      </c>
      <c r="Y2379" s="19" t="n">
        <v>0</v>
      </c>
      <c r="Z2379" s="19" t="n">
        <v>0</v>
      </c>
      <c r="AA2379" s="19" t="n">
        <v>0.302033224635996</v>
      </c>
      <c r="AB2379" s="19" t="n">
        <v>0.184026869368266</v>
      </c>
      <c r="AC2379" s="19" t="n">
        <v>0</v>
      </c>
      <c r="AD2379" s="19" t="n">
        <v>0</v>
      </c>
      <c r="AE2379" s="19"/>
      <c r="AF2379" s="19" t="n">
        <v>0.134407919901311</v>
      </c>
      <c r="AG2379" s="19" t="n">
        <v>0.258955879361485</v>
      </c>
      <c r="AH2379" s="19" t="n">
        <v>0.128546347601056</v>
      </c>
      <c r="AI2379" s="19"/>
      <c r="AJ2379" s="19" t="n">
        <v>0.162300934940665</v>
      </c>
      <c r="AK2379" s="19" t="n">
        <v>0.0812204926798365</v>
      </c>
      <c r="AL2379" s="19" t="n">
        <v>0.754410481297459</v>
      </c>
      <c r="AM2379" s="19" t="n">
        <v>0.301214326167749</v>
      </c>
      <c r="AN2379" s="19" t="n">
        <v>0.133054613836585</v>
      </c>
      <c r="AO2379" s="19"/>
      <c r="AP2379" s="19" t="n">
        <v>0.158618879294397</v>
      </c>
      <c r="AQ2379" s="19" t="n">
        <v>0.197312241737038</v>
      </c>
      <c r="AR2379" s="19" t="n">
        <v>0.288529635220883</v>
      </c>
      <c r="AS2379" s="19" t="n">
        <v>0.313480882320484</v>
      </c>
      <c r="AT2379" s="19" t="n">
        <v>0</v>
      </c>
      <c r="AU2379" s="19"/>
      <c r="AV2379" s="19" t="n">
        <v>0.125879382425261</v>
      </c>
      <c r="AW2379" s="19" t="n">
        <v>0.169860751122704</v>
      </c>
      <c r="AX2379" s="19" t="n">
        <v>0.39793508104618</v>
      </c>
      <c r="AY2379" s="19" t="n">
        <v>0.284896624070355</v>
      </c>
      <c r="AZ2379" s="19" t="n">
        <v>0.282967692481107</v>
      </c>
      <c r="BA2379" s="19" t="n">
        <v>0.1675455603438</v>
      </c>
      <c r="BB2379" s="19"/>
      <c r="BC2379" s="19" t="n">
        <v>0.213969157463762</v>
      </c>
      <c r="BD2379" s="19" t="n">
        <v>0.080549407406242</v>
      </c>
      <c r="BE2379" s="19" t="n">
        <v>0.257588880090458</v>
      </c>
      <c r="BF2379" s="19" t="n">
        <v>0.110964576784915</v>
      </c>
      <c r="BG2379" s="19" t="n">
        <v>0</v>
      </c>
    </row>
    <row r="2380">
      <c r="B2380" t="s">
        <v>692</v>
      </c>
      <c r="C2380" s="19" t="n">
        <v>0.189511048384939</v>
      </c>
      <c r="D2380" s="19" t="n">
        <v>0.250666550473984</v>
      </c>
      <c r="E2380" s="19" t="n">
        <v>0.133168217126577</v>
      </c>
      <c r="F2380" s="19"/>
      <c r="G2380" s="19" t="n">
        <v>0.188296655779181</v>
      </c>
      <c r="H2380" s="19" t="n">
        <v>0.165367428311408</v>
      </c>
      <c r="I2380" s="19" t="n">
        <v>0.459881183373643</v>
      </c>
      <c r="J2380" s="19" t="n">
        <v>0</v>
      </c>
      <c r="K2380" s="19" t="n">
        <v>0.273800131078059</v>
      </c>
      <c r="L2380" s="19" t="n">
        <v>0</v>
      </c>
      <c r="M2380" s="19"/>
      <c r="N2380" s="19" t="n">
        <v>0.236573002792352</v>
      </c>
      <c r="O2380" s="19" t="n">
        <v>0.152335755450232</v>
      </c>
      <c r="P2380" s="19" t="n">
        <v>0.253583747671528</v>
      </c>
      <c r="Q2380" s="19" t="n">
        <v>0.124218556203856</v>
      </c>
      <c r="R2380" s="19"/>
      <c r="S2380" s="19" t="n">
        <v>0.103170014137444</v>
      </c>
      <c r="T2380" s="19" t="n">
        <v>0.082830153534964</v>
      </c>
      <c r="U2380" s="19" t="n">
        <v>0.236845857659421</v>
      </c>
      <c r="V2380" s="19" t="n">
        <v>0.254850378814947</v>
      </c>
      <c r="W2380" s="19" t="n">
        <v>0.42528069989968</v>
      </c>
      <c r="X2380" s="19" t="n">
        <v>0.33401120080378</v>
      </c>
      <c r="Y2380" s="19" t="n">
        <v>0.21209674537805</v>
      </c>
      <c r="Z2380" s="19" t="n">
        <v>0</v>
      </c>
      <c r="AA2380" s="19" t="n">
        <v>0.063882699460511</v>
      </c>
      <c r="AB2380" s="19" t="n">
        <v>0.12640161447986</v>
      </c>
      <c r="AC2380" s="19" t="n">
        <v>0.327100018700065</v>
      </c>
      <c r="AD2380" s="19" t="n">
        <v>0</v>
      </c>
      <c r="AE2380" s="19"/>
      <c r="AF2380" s="19" t="n">
        <v>0.23382363224084</v>
      </c>
      <c r="AG2380" s="19" t="n">
        <v>0.121854761090592</v>
      </c>
      <c r="AH2380" s="19" t="n">
        <v>0.207632845813678</v>
      </c>
      <c r="AI2380" s="19"/>
      <c r="AJ2380" s="19" t="n">
        <v>0.213159625609812</v>
      </c>
      <c r="AK2380" s="19" t="n">
        <v>0.233135449720822</v>
      </c>
      <c r="AL2380" s="19" t="n">
        <v>0</v>
      </c>
      <c r="AM2380" s="19" t="n">
        <v>0.286503037653844</v>
      </c>
      <c r="AN2380" s="19" t="n">
        <v>0.37011818723459</v>
      </c>
      <c r="AO2380" s="19"/>
      <c r="AP2380" s="19" t="n">
        <v>0.0482821054378814</v>
      </c>
      <c r="AQ2380" s="19" t="n">
        <v>0.236588216396097</v>
      </c>
      <c r="AR2380" s="19" t="n">
        <v>0.0874032142883461</v>
      </c>
      <c r="AS2380" s="19" t="n">
        <v>0.27259067305483</v>
      </c>
      <c r="AT2380" s="19" t="n">
        <v>0</v>
      </c>
      <c r="AU2380" s="19"/>
      <c r="AV2380" s="19" t="n">
        <v>0.298482590591975</v>
      </c>
      <c r="AW2380" s="19" t="n">
        <v>0.0477079869928404</v>
      </c>
      <c r="AX2380" s="19" t="n">
        <v>0</v>
      </c>
      <c r="AY2380" s="19" t="n">
        <v>0.302740967281329</v>
      </c>
      <c r="AZ2380" s="19" t="n">
        <v>0</v>
      </c>
      <c r="BA2380" s="19" t="n">
        <v>0.134943165156089</v>
      </c>
      <c r="BB2380" s="19"/>
      <c r="BC2380" s="19" t="n">
        <v>0.212964242869233</v>
      </c>
      <c r="BD2380" s="19" t="n">
        <v>0.328115716109806</v>
      </c>
      <c r="BE2380" s="19" t="n">
        <v>0.0625186275848667</v>
      </c>
      <c r="BF2380" s="19" t="n">
        <v>0.338149085297673</v>
      </c>
      <c r="BG2380" s="19" t="n">
        <v>0</v>
      </c>
    </row>
    <row r="2381">
      <c r="B2381" t="s">
        <v>598</v>
      </c>
      <c r="C2381" s="19" t="n">
        <v>0.146026684091933</v>
      </c>
      <c r="D2381" s="19" t="n">
        <v>0.113536417565747</v>
      </c>
      <c r="E2381" s="19" t="n">
        <v>0.180133343960636</v>
      </c>
      <c r="F2381" s="19"/>
      <c r="G2381" s="19" t="n">
        <v>0.0572163469344646</v>
      </c>
      <c r="H2381" s="19" t="n">
        <v>0.183004227038398</v>
      </c>
      <c r="I2381" s="19" t="n">
        <v>0.0590599966094284</v>
      </c>
      <c r="J2381" s="19" t="n">
        <v>0.149634566270077</v>
      </c>
      <c r="K2381" s="19" t="n">
        <v>0.153021187144295</v>
      </c>
      <c r="L2381" s="19" t="n">
        <v>0.291888957671782</v>
      </c>
      <c r="M2381" s="19"/>
      <c r="N2381" s="19" t="n">
        <v>0.151101854251846</v>
      </c>
      <c r="O2381" s="19" t="n">
        <v>0.13810791885562</v>
      </c>
      <c r="P2381" s="19" t="n">
        <v>0.151698125478651</v>
      </c>
      <c r="Q2381" s="19" t="n">
        <v>0.143061704675545</v>
      </c>
      <c r="R2381" s="19"/>
      <c r="S2381" s="19" t="n">
        <v>0.267611525456692</v>
      </c>
      <c r="T2381" s="19" t="n">
        <v>0.0814839042231899</v>
      </c>
      <c r="U2381" s="19" t="n">
        <v>0</v>
      </c>
      <c r="V2381" s="19" t="n">
        <v>0.169652574314785</v>
      </c>
      <c r="W2381" s="19" t="n">
        <v>0.155457996601518</v>
      </c>
      <c r="X2381" s="19" t="n">
        <v>0.195588631917899</v>
      </c>
      <c r="Y2381" s="19" t="n">
        <v>0.221000543551315</v>
      </c>
      <c r="Z2381" s="19" t="n">
        <v>0</v>
      </c>
      <c r="AA2381" s="19" t="n">
        <v>0.0389284067295623</v>
      </c>
      <c r="AB2381" s="19" t="n">
        <v>0.10188197759678</v>
      </c>
      <c r="AC2381" s="19" t="n">
        <v>0.185981096967726</v>
      </c>
      <c r="AD2381" s="19" t="n">
        <v>0.220066411643216</v>
      </c>
      <c r="AE2381" s="19"/>
      <c r="AF2381" s="19" t="n">
        <v>0.118830418515799</v>
      </c>
      <c r="AG2381" s="19" t="n">
        <v>0.216429285330938</v>
      </c>
      <c r="AH2381" s="19" t="n">
        <v>0.101363896819222</v>
      </c>
      <c r="AI2381" s="19"/>
      <c r="AJ2381" s="19" t="n">
        <v>0.144136898630339</v>
      </c>
      <c r="AK2381" s="19" t="n">
        <v>0.176491041217658</v>
      </c>
      <c r="AL2381" s="19" t="n">
        <v>0.245589518702541</v>
      </c>
      <c r="AM2381" s="19" t="n">
        <v>0</v>
      </c>
      <c r="AN2381" s="19" t="n">
        <v>0</v>
      </c>
      <c r="AO2381" s="19"/>
      <c r="AP2381" s="19" t="n">
        <v>0.253389824622353</v>
      </c>
      <c r="AQ2381" s="19" t="n">
        <v>0.0987721315259578</v>
      </c>
      <c r="AR2381" s="19" t="n">
        <v>0.187280696020289</v>
      </c>
      <c r="AS2381" s="19" t="n">
        <v>0.118220410125006</v>
      </c>
      <c r="AT2381" s="19" t="n">
        <v>0.319998928114888</v>
      </c>
      <c r="AU2381" s="19"/>
      <c r="AV2381" s="19" t="n">
        <v>0.128853759127113</v>
      </c>
      <c r="AW2381" s="19" t="n">
        <v>0.250376787581361</v>
      </c>
      <c r="AX2381" s="19" t="n">
        <v>0.0998142527585507</v>
      </c>
      <c r="AY2381" s="19" t="n">
        <v>0.0930826462979989</v>
      </c>
      <c r="AZ2381" s="19" t="n">
        <v>0.22944956982979</v>
      </c>
      <c r="BA2381" s="19" t="n">
        <v>0.131465342520494</v>
      </c>
      <c r="BB2381" s="19"/>
      <c r="BC2381" s="19" t="n">
        <v>0.144756050010206</v>
      </c>
      <c r="BD2381" s="19" t="n">
        <v>0.11340050609188</v>
      </c>
      <c r="BE2381" s="19" t="n">
        <v>0.0836602163557765</v>
      </c>
      <c r="BF2381" s="19" t="n">
        <v>0.272201040571498</v>
      </c>
      <c r="BG2381" s="19" t="n">
        <v>1</v>
      </c>
    </row>
    <row r="2382">
      <c r="B2382" t="s">
        <v>726</v>
      </c>
      <c r="C2382" s="19" t="n">
        <v>0.287785361863272</v>
      </c>
      <c r="D2382" s="19" t="n">
        <v>0.283970761379811</v>
      </c>
      <c r="E2382" s="19" t="n">
        <v>0.279452165110809</v>
      </c>
      <c r="F2382" s="19"/>
      <c r="G2382" s="19" t="n">
        <v>0.442442711844052</v>
      </c>
      <c r="H2382" s="19" t="n">
        <v>0</v>
      </c>
      <c r="I2382" s="19" t="n">
        <v>0.191837044894238</v>
      </c>
      <c r="J2382" s="19" t="n">
        <v>0.22910082347209</v>
      </c>
      <c r="K2382" s="19" t="n">
        <v>0.326768351872537</v>
      </c>
      <c r="L2382" s="19" t="n">
        <v>0.521094536277708</v>
      </c>
      <c r="M2382" s="19"/>
      <c r="N2382" s="19" t="n">
        <v>0.189703962021873</v>
      </c>
      <c r="O2382" s="19" t="n">
        <v>0.314669104811926</v>
      </c>
      <c r="P2382" s="19" t="n">
        <v>0.273268363928446</v>
      </c>
      <c r="Q2382" s="19" t="n">
        <v>0.373706451283359</v>
      </c>
      <c r="R2382" s="19"/>
      <c r="S2382" s="19" t="n">
        <v>0.32019377595628</v>
      </c>
      <c r="T2382" s="19" t="n">
        <v>0.295793476975651</v>
      </c>
      <c r="U2382" s="19" t="n">
        <v>0.253894701816123</v>
      </c>
      <c r="V2382" s="19" t="n">
        <v>0.0996288877746146</v>
      </c>
      <c r="W2382" s="19" t="n">
        <v>0.279481484666227</v>
      </c>
      <c r="X2382" s="19" t="n">
        <v>0.192970195147018</v>
      </c>
      <c r="Y2382" s="19" t="n">
        <v>0.343259550310003</v>
      </c>
      <c r="Z2382" s="19" t="n">
        <v>0</v>
      </c>
      <c r="AA2382" s="19" t="n">
        <v>0.272233213908312</v>
      </c>
      <c r="AB2382" s="19" t="n">
        <v>0.486141769929207</v>
      </c>
      <c r="AC2382" s="19" t="n">
        <v>0.486918884332208</v>
      </c>
      <c r="AD2382" s="19" t="n">
        <v>0.490387630981864</v>
      </c>
      <c r="AE2382" s="19"/>
      <c r="AF2382" s="19" t="n">
        <v>0.357300951720215</v>
      </c>
      <c r="AG2382" s="19" t="n">
        <v>0.174926740771008</v>
      </c>
      <c r="AH2382" s="19" t="n">
        <v>0.321457945274934</v>
      </c>
      <c r="AI2382" s="19"/>
      <c r="AJ2382" s="19" t="n">
        <v>0.354962262212968</v>
      </c>
      <c r="AK2382" s="19" t="n">
        <v>0.199700909101562</v>
      </c>
      <c r="AL2382" s="19" t="n">
        <v>0</v>
      </c>
      <c r="AM2382" s="19" t="n">
        <v>0</v>
      </c>
      <c r="AN2382" s="19" t="n">
        <v>0.259906105709501</v>
      </c>
      <c r="AO2382" s="19"/>
      <c r="AP2382" s="19" t="n">
        <v>0.328859297018784</v>
      </c>
      <c r="AQ2382" s="19" t="n">
        <v>0.291802160764366</v>
      </c>
      <c r="AR2382" s="19" t="n">
        <v>0.264436043314683</v>
      </c>
      <c r="AS2382" s="19" t="n">
        <v>0.226086786151008</v>
      </c>
      <c r="AT2382" s="19" t="n">
        <v>0.429994111972825</v>
      </c>
      <c r="AU2382" s="19"/>
      <c r="AV2382" s="19" t="n">
        <v>0.243665602655296</v>
      </c>
      <c r="AW2382" s="19" t="n">
        <v>0.327532130279861</v>
      </c>
      <c r="AX2382" s="19" t="n">
        <v>0.265741816502091</v>
      </c>
      <c r="AY2382" s="19" t="n">
        <v>0.264462408663149</v>
      </c>
      <c r="AZ2382" s="19" t="n">
        <v>0.308319670327412</v>
      </c>
      <c r="BA2382" s="19" t="n">
        <v>0.275946007764535</v>
      </c>
      <c r="BB2382" s="19"/>
      <c r="BC2382" s="19" t="n">
        <v>0.355958821204333</v>
      </c>
      <c r="BD2382" s="19" t="n">
        <v>0.296754954643667</v>
      </c>
      <c r="BE2382" s="19" t="n">
        <v>0.283506946929065</v>
      </c>
      <c r="BF2382" s="19" t="n">
        <v>0.059928540055113</v>
      </c>
      <c r="BG2382" s="19" t="n">
        <v>0</v>
      </c>
    </row>
    <row r="2383">
      <c r="B2383" t="s">
        <v>100</v>
      </c>
      <c r="C2383" s="19" t="n">
        <v>0.0262449107127771</v>
      </c>
      <c r="D2383" s="19" t="n">
        <v>0.0536539939431464</v>
      </c>
      <c r="E2383" s="19" t="n">
        <v>0</v>
      </c>
      <c r="F2383" s="19"/>
      <c r="G2383" s="19" t="n">
        <v>0.0555244186250224</v>
      </c>
      <c r="H2383" s="19" t="n">
        <v>0</v>
      </c>
      <c r="I2383" s="19" t="n">
        <v>0</v>
      </c>
      <c r="J2383" s="19" t="n">
        <v>0.0974896461090568</v>
      </c>
      <c r="K2383" s="19" t="n">
        <v>0</v>
      </c>
      <c r="L2383" s="19" t="n">
        <v>0</v>
      </c>
      <c r="M2383" s="19"/>
      <c r="N2383" s="19" t="n">
        <v>0</v>
      </c>
      <c r="O2383" s="19" t="n">
        <v>0.080893867330348</v>
      </c>
      <c r="P2383" s="19" t="n">
        <v>0.0370750634410482</v>
      </c>
      <c r="Q2383" s="19" t="n">
        <v>0</v>
      </c>
      <c r="R2383" s="19"/>
      <c r="S2383" s="19" t="n">
        <v>0</v>
      </c>
      <c r="T2383" s="19" t="n">
        <v>0</v>
      </c>
      <c r="U2383" s="19" t="n">
        <v>0</v>
      </c>
      <c r="V2383" s="19" t="n">
        <v>0</v>
      </c>
      <c r="W2383" s="19" t="n">
        <v>0</v>
      </c>
      <c r="X2383" s="19" t="n">
        <v>0</v>
      </c>
      <c r="Y2383" s="19" t="n">
        <v>0</v>
      </c>
      <c r="Z2383" s="19" t="n">
        <v>1</v>
      </c>
      <c r="AA2383" s="19" t="n">
        <v>0.118322467115583</v>
      </c>
      <c r="AB2383" s="19" t="n">
        <v>0</v>
      </c>
      <c r="AC2383" s="19" t="n">
        <v>0</v>
      </c>
      <c r="AD2383" s="19" t="n">
        <v>0</v>
      </c>
      <c r="AE2383" s="19"/>
      <c r="AF2383" s="19" t="n">
        <v>0.023012818225342</v>
      </c>
      <c r="AG2383" s="19" t="n">
        <v>0.0408658320715753</v>
      </c>
      <c r="AH2383" s="19" t="n">
        <v>0</v>
      </c>
      <c r="AI2383" s="19"/>
      <c r="AJ2383" s="19" t="n">
        <v>0.023544999821091</v>
      </c>
      <c r="AK2383" s="19" t="n">
        <v>0.0665292362967425</v>
      </c>
      <c r="AL2383" s="19" t="n">
        <v>0</v>
      </c>
      <c r="AM2383" s="19" t="n">
        <v>0</v>
      </c>
      <c r="AN2383" s="19" t="n">
        <v>0</v>
      </c>
      <c r="AO2383" s="19"/>
      <c r="AP2383" s="19" t="n">
        <v>0</v>
      </c>
      <c r="AQ2383" s="19" t="n">
        <v>0.0482841625467916</v>
      </c>
      <c r="AR2383" s="19" t="n">
        <v>0</v>
      </c>
      <c r="AS2383" s="19" t="n">
        <v>0</v>
      </c>
      <c r="AT2383" s="19" t="n">
        <v>0</v>
      </c>
      <c r="AU2383" s="19"/>
      <c r="AV2383" s="19" t="n">
        <v>0.0629893853087862</v>
      </c>
      <c r="AW2383" s="19" t="n">
        <v>0.0481418646917249</v>
      </c>
      <c r="AX2383" s="19" t="n">
        <v>0</v>
      </c>
      <c r="AY2383" s="19" t="n">
        <v>0</v>
      </c>
      <c r="AZ2383" s="19" t="n">
        <v>0</v>
      </c>
      <c r="BA2383" s="19" t="n">
        <v>0</v>
      </c>
      <c r="BB2383" s="19"/>
      <c r="BC2383" s="19" t="n">
        <v>0</v>
      </c>
      <c r="BD2383" s="19" t="n">
        <v>0</v>
      </c>
      <c r="BE2383" s="19" t="n">
        <v>0.0901307416329473</v>
      </c>
      <c r="BF2383" s="19" t="n">
        <v>0</v>
      </c>
      <c r="BG2383" s="19" t="n">
        <v>0</v>
      </c>
    </row>
    <row r="2384">
      <c r="C2384" s="19"/>
      <c r="D2384" s="19"/>
      <c r="E2384" s="19"/>
      <c r="F2384" s="19"/>
      <c r="G2384" s="19"/>
      <c r="H2384" s="19"/>
      <c r="I2384" s="19"/>
      <c r="J2384" s="19"/>
      <c r="K2384" s="19"/>
      <c r="L2384" s="19"/>
      <c r="M2384" s="19"/>
      <c r="N2384" s="19"/>
      <c r="O2384" s="19"/>
      <c r="P2384" s="19"/>
      <c r="Q2384" s="19"/>
      <c r="R2384" s="19"/>
      <c r="S2384" s="19"/>
      <c r="T2384" s="19"/>
      <c r="U2384" s="19"/>
      <c r="V2384" s="19"/>
      <c r="W2384" s="19"/>
      <c r="X2384" s="19"/>
      <c r="Y2384" s="19"/>
      <c r="Z2384" s="19"/>
      <c r="AA2384" s="19"/>
      <c r="AB2384" s="19"/>
      <c r="AC2384" s="19"/>
      <c r="AD2384" s="19"/>
      <c r="AE2384" s="19"/>
      <c r="AF2384" s="19"/>
      <c r="AG2384" s="19"/>
      <c r="AH2384" s="19"/>
      <c r="AI2384" s="19"/>
      <c r="AJ2384" s="19"/>
      <c r="AK2384" s="19"/>
      <c r="AL2384" s="19"/>
      <c r="AM2384" s="19"/>
      <c r="AN2384" s="19"/>
      <c r="AO2384" s="19"/>
      <c r="AP2384" s="19"/>
      <c r="AQ2384" s="19"/>
      <c r="AR2384" s="19"/>
      <c r="AS2384" s="19"/>
      <c r="AT2384" s="19"/>
      <c r="AU2384" s="19"/>
      <c r="AV2384" s="19"/>
      <c r="AW2384" s="19"/>
      <c r="AX2384" s="19"/>
      <c r="AY2384" s="19"/>
      <c r="AZ2384" s="19"/>
      <c r="BA2384" s="19"/>
      <c r="BB2384" s="19"/>
      <c r="BC2384" s="19"/>
      <c r="BD2384" s="19"/>
      <c r="BE2384" s="19"/>
      <c r="BF2384" s="19"/>
      <c r="BG2384" s="19"/>
    </row>
    <row r="2385">
      <c r="B2385" s="7" t="s">
        <v>741</v>
      </c>
      <c r="C2385" s="19"/>
      <c r="D2385" s="19"/>
      <c r="E2385" s="19"/>
      <c r="F2385" s="19"/>
      <c r="G2385" s="19"/>
      <c r="H2385" s="19"/>
      <c r="I2385" s="19"/>
      <c r="J2385" s="19"/>
      <c r="K2385" s="19"/>
      <c r="L2385" s="19"/>
      <c r="M2385" s="19"/>
      <c r="N2385" s="19"/>
      <c r="O2385" s="19"/>
      <c r="P2385" s="19"/>
      <c r="Q2385" s="19"/>
      <c r="R2385" s="19"/>
      <c r="S2385" s="19"/>
      <c r="T2385" s="19"/>
      <c r="U2385" s="19"/>
      <c r="V2385" s="19"/>
      <c r="W2385" s="19"/>
      <c r="X2385" s="19"/>
      <c r="Y2385" s="19"/>
      <c r="Z2385" s="19"/>
      <c r="AA2385" s="19"/>
      <c r="AB2385" s="19"/>
      <c r="AC2385" s="19"/>
      <c r="AD2385" s="19"/>
      <c r="AE2385" s="19"/>
      <c r="AF2385" s="19"/>
      <c r="AG2385" s="19"/>
      <c r="AH2385" s="19"/>
      <c r="AI2385" s="19"/>
      <c r="AJ2385" s="19"/>
      <c r="AK2385" s="19"/>
      <c r="AL2385" s="19"/>
      <c r="AM2385" s="19"/>
      <c r="AN2385" s="19"/>
      <c r="AO2385" s="19"/>
      <c r="AP2385" s="19"/>
      <c r="AQ2385" s="19"/>
      <c r="AR2385" s="19"/>
      <c r="AS2385" s="19"/>
      <c r="AT2385" s="19"/>
      <c r="AU2385" s="19"/>
      <c r="AV2385" s="19"/>
      <c r="AW2385" s="19"/>
      <c r="AX2385" s="19"/>
      <c r="AY2385" s="19"/>
      <c r="AZ2385" s="19"/>
      <c r="BA2385" s="19"/>
      <c r="BB2385" s="19"/>
      <c r="BC2385" s="19"/>
      <c r="BD2385" s="19"/>
      <c r="BE2385" s="19"/>
      <c r="BF2385" s="19"/>
      <c r="BG2385" s="19"/>
    </row>
    <row r="2386">
      <c r="B2386" s="26" t="s">
        <v>742</v>
      </c>
      <c r="C2386" s="19"/>
      <c r="D2386" s="19"/>
      <c r="E2386" s="19"/>
      <c r="F2386" s="19"/>
      <c r="G2386" s="19"/>
      <c r="H2386" s="19"/>
      <c r="I2386" s="19"/>
      <c r="J2386" s="19"/>
      <c r="K2386" s="19"/>
      <c r="L2386" s="19"/>
      <c r="M2386" s="19"/>
      <c r="N2386" s="19"/>
      <c r="O2386" s="19"/>
      <c r="P2386" s="19"/>
      <c r="Q2386" s="19"/>
      <c r="R2386" s="19"/>
      <c r="S2386" s="19"/>
      <c r="T2386" s="19"/>
      <c r="U2386" s="19"/>
      <c r="V2386" s="19"/>
      <c r="W2386" s="19"/>
      <c r="X2386" s="19"/>
      <c r="Y2386" s="19"/>
      <c r="Z2386" s="19"/>
      <c r="AA2386" s="19"/>
      <c r="AB2386" s="19"/>
      <c r="AC2386" s="19"/>
      <c r="AD2386" s="19"/>
      <c r="AE2386" s="19"/>
      <c r="AF2386" s="19"/>
      <c r="AG2386" s="19"/>
      <c r="AH2386" s="19"/>
      <c r="AI2386" s="19"/>
      <c r="AJ2386" s="19"/>
      <c r="AK2386" s="19"/>
      <c r="AL2386" s="19"/>
      <c r="AM2386" s="19"/>
      <c r="AN2386" s="19"/>
      <c r="AO2386" s="19"/>
      <c r="AP2386" s="19"/>
      <c r="AQ2386" s="19"/>
      <c r="AR2386" s="19"/>
      <c r="AS2386" s="19"/>
      <c r="AT2386" s="19"/>
      <c r="AU2386" s="19"/>
      <c r="AV2386" s="19"/>
      <c r="AW2386" s="19"/>
      <c r="AX2386" s="19"/>
      <c r="AY2386" s="19"/>
      <c r="AZ2386" s="19"/>
      <c r="BA2386" s="19"/>
      <c r="BB2386" s="19"/>
      <c r="BC2386" s="19"/>
      <c r="BD2386" s="19"/>
      <c r="BE2386" s="19"/>
      <c r="BF2386" s="19"/>
      <c r="BG2386" s="19"/>
    </row>
    <row r="2387">
      <c r="B2387" t="s">
        <v>721</v>
      </c>
      <c r="C2387" s="19" t="n">
        <v>0.0145509702743676</v>
      </c>
      <c r="D2387" s="19" t="n">
        <v>0.030198085437172</v>
      </c>
      <c r="E2387" s="19" t="n">
        <v>0</v>
      </c>
      <c r="F2387" s="19"/>
      <c r="G2387" s="19" t="n">
        <v>0.0392472948797896</v>
      </c>
      <c r="H2387" s="19" t="n">
        <v>0.081272976640524</v>
      </c>
      <c r="I2387" s="19" t="n">
        <v>0</v>
      </c>
      <c r="J2387" s="19" t="n">
        <v>0</v>
      </c>
      <c r="K2387" s="19" t="n">
        <v>0</v>
      </c>
      <c r="L2387" s="19" t="n">
        <v>0</v>
      </c>
      <c r="M2387" s="19"/>
      <c r="N2387" s="19" t="n">
        <v>0.0213372559526886</v>
      </c>
      <c r="O2387" s="19" t="n">
        <v>0.0321263957883589</v>
      </c>
      <c r="P2387" s="19" t="n">
        <v>0</v>
      </c>
      <c r="Q2387" s="19" t="n">
        <v>0</v>
      </c>
      <c r="R2387" s="19"/>
      <c r="S2387" s="19" t="n">
        <v>0</v>
      </c>
      <c r="T2387" s="19" t="n">
        <v>0</v>
      </c>
      <c r="U2387" s="19" t="n">
        <v>0</v>
      </c>
      <c r="V2387" s="19" t="n">
        <v>0</v>
      </c>
      <c r="W2387" s="19" t="n">
        <v>0.0910420086130399</v>
      </c>
      <c r="X2387" s="19" t="n">
        <v>0</v>
      </c>
      <c r="Y2387" s="19" t="n">
        <v>0</v>
      </c>
      <c r="Z2387" s="19" t="n">
        <v>0</v>
      </c>
      <c r="AA2387" s="19" t="n">
        <v>0.0764331285018447</v>
      </c>
      <c r="AB2387" s="19" t="n">
        <v>0</v>
      </c>
      <c r="AC2387" s="19" t="n">
        <v>0</v>
      </c>
      <c r="AD2387" s="19" t="n">
        <v>0</v>
      </c>
      <c r="AE2387" s="19"/>
      <c r="AF2387" s="19" t="n">
        <v>0</v>
      </c>
      <c r="AG2387" s="19" t="n">
        <v>0.0211771189157675</v>
      </c>
      <c r="AH2387" s="19" t="n">
        <v>0</v>
      </c>
      <c r="AI2387" s="19"/>
      <c r="AJ2387" s="19" t="n">
        <v>0.0247234713187254</v>
      </c>
      <c r="AK2387" s="19" t="n">
        <v>0</v>
      </c>
      <c r="AL2387" s="19" t="n">
        <v>0</v>
      </c>
      <c r="AM2387" s="19" t="s">
        <v>697</v>
      </c>
      <c r="AN2387" s="19" t="n">
        <v>0</v>
      </c>
      <c r="AO2387" s="19"/>
      <c r="AP2387" s="19" t="n">
        <v>0</v>
      </c>
      <c r="AQ2387" s="19" t="n">
        <v>0.0166675025123924</v>
      </c>
      <c r="AR2387" s="19" t="n">
        <v>0.123471097629593</v>
      </c>
      <c r="AS2387" s="19" t="n">
        <v>0</v>
      </c>
      <c r="AT2387" s="19" t="n">
        <v>0</v>
      </c>
      <c r="AU2387" s="19"/>
      <c r="AV2387" s="19" t="n">
        <v>0.0195177229933137</v>
      </c>
      <c r="AW2387" s="19" t="n">
        <v>0</v>
      </c>
      <c r="AX2387" s="19" t="n">
        <v>0.112565682027754</v>
      </c>
      <c r="AY2387" s="19" t="n">
        <v>0</v>
      </c>
      <c r="AZ2387" s="19" t="n">
        <v>0</v>
      </c>
      <c r="BA2387" s="19" t="n">
        <v>0</v>
      </c>
      <c r="BB2387" s="19"/>
      <c r="BC2387" s="19" t="n">
        <v>0</v>
      </c>
      <c r="BD2387" s="19" t="n">
        <v>0</v>
      </c>
      <c r="BE2387" s="19" t="n">
        <v>0.0379540160650187</v>
      </c>
      <c r="BF2387" s="19" t="n">
        <v>0</v>
      </c>
      <c r="BG2387" s="19" t="n">
        <v>0.142009042105561</v>
      </c>
    </row>
    <row r="2388">
      <c r="B2388" t="s">
        <v>689</v>
      </c>
      <c r="C2388" s="19" t="n">
        <v>0.0117763744962762</v>
      </c>
      <c r="D2388" s="19" t="n">
        <v>0.0244398797106427</v>
      </c>
      <c r="E2388" s="19" t="n">
        <v>0</v>
      </c>
      <c r="F2388" s="19"/>
      <c r="G2388" s="19" t="n">
        <v>0</v>
      </c>
      <c r="H2388" s="19" t="n">
        <v>0</v>
      </c>
      <c r="I2388" s="19" t="n">
        <v>0.0591364979946972</v>
      </c>
      <c r="J2388" s="19" t="n">
        <v>0</v>
      </c>
      <c r="K2388" s="19" t="n">
        <v>0</v>
      </c>
      <c r="L2388" s="19" t="n">
        <v>0</v>
      </c>
      <c r="M2388" s="19"/>
      <c r="N2388" s="19" t="n">
        <v>0</v>
      </c>
      <c r="O2388" s="19" t="n">
        <v>0</v>
      </c>
      <c r="P2388" s="19" t="n">
        <v>0.0524590412239415</v>
      </c>
      <c r="Q2388" s="19" t="n">
        <v>0</v>
      </c>
      <c r="R2388" s="19"/>
      <c r="S2388" s="19" t="n">
        <v>0</v>
      </c>
      <c r="T2388" s="19" t="n">
        <v>0</v>
      </c>
      <c r="U2388" s="19" t="n">
        <v>0</v>
      </c>
      <c r="V2388" s="19" t="n">
        <v>0.192468409594555</v>
      </c>
      <c r="W2388" s="19" t="n">
        <v>0</v>
      </c>
      <c r="X2388" s="19" t="n">
        <v>0</v>
      </c>
      <c r="Y2388" s="19" t="n">
        <v>0</v>
      </c>
      <c r="Z2388" s="19" t="n">
        <v>0</v>
      </c>
      <c r="AA2388" s="19" t="n">
        <v>0</v>
      </c>
      <c r="AB2388" s="19" t="n">
        <v>0</v>
      </c>
      <c r="AC2388" s="19" t="n">
        <v>0</v>
      </c>
      <c r="AD2388" s="19" t="n">
        <v>0</v>
      </c>
      <c r="AE2388" s="19"/>
      <c r="AF2388" s="19" t="n">
        <v>0</v>
      </c>
      <c r="AG2388" s="19" t="n">
        <v>0.0283256383561486</v>
      </c>
      <c r="AH2388" s="19" t="n">
        <v>0</v>
      </c>
      <c r="AI2388" s="19"/>
      <c r="AJ2388" s="19" t="n">
        <v>0</v>
      </c>
      <c r="AK2388" s="19" t="n">
        <v>0</v>
      </c>
      <c r="AL2388" s="19" t="n">
        <v>0</v>
      </c>
      <c r="AM2388" s="19" t="s">
        <v>697</v>
      </c>
      <c r="AN2388" s="19" t="n">
        <v>0.0916095032560396</v>
      </c>
      <c r="AO2388" s="19"/>
      <c r="AP2388" s="19" t="n">
        <v>0</v>
      </c>
      <c r="AQ2388" s="19" t="n">
        <v>0</v>
      </c>
      <c r="AR2388" s="19" t="n">
        <v>0</v>
      </c>
      <c r="AS2388" s="19" t="n">
        <v>0</v>
      </c>
      <c r="AT2388" s="19" t="n">
        <v>0</v>
      </c>
      <c r="AU2388" s="19"/>
      <c r="AV2388" s="19" t="n">
        <v>0</v>
      </c>
      <c r="AW2388" s="19" t="n">
        <v>0</v>
      </c>
      <c r="AX2388" s="19" t="n">
        <v>0</v>
      </c>
      <c r="AY2388" s="19" t="n">
        <v>0.07447915163961</v>
      </c>
      <c r="AZ2388" s="19" t="n">
        <v>0</v>
      </c>
      <c r="BA2388" s="19" t="n">
        <v>0</v>
      </c>
      <c r="BB2388" s="19"/>
      <c r="BC2388" s="19" t="n">
        <v>0</v>
      </c>
      <c r="BD2388" s="19" t="n">
        <v>0</v>
      </c>
      <c r="BE2388" s="19" t="n">
        <v>0</v>
      </c>
      <c r="BF2388" s="19" t="n">
        <v>0.0977864193030484</v>
      </c>
      <c r="BG2388" s="19" t="n">
        <v>0</v>
      </c>
    </row>
    <row r="2389">
      <c r="B2389" t="s">
        <v>690</v>
      </c>
      <c r="C2389" s="19" t="n">
        <v>0.0720593637811178</v>
      </c>
      <c r="D2389" s="19" t="n">
        <v>0.0574795716019416</v>
      </c>
      <c r="E2389" s="19" t="n">
        <v>0.0868967963527313</v>
      </c>
      <c r="F2389" s="19"/>
      <c r="G2389" s="19" t="n">
        <v>0.124421028471432</v>
      </c>
      <c r="H2389" s="19" t="n">
        <v>0.168127504066829</v>
      </c>
      <c r="I2389" s="19" t="n">
        <v>0.125877991851708</v>
      </c>
      <c r="J2389" s="19" t="n">
        <v>0</v>
      </c>
      <c r="K2389" s="19" t="n">
        <v>0</v>
      </c>
      <c r="L2389" s="19" t="n">
        <v>0.0539157079023143</v>
      </c>
      <c r="M2389" s="19"/>
      <c r="N2389" s="19" t="n">
        <v>0.0951241859568911</v>
      </c>
      <c r="O2389" s="19" t="n">
        <v>0.0350377663760285</v>
      </c>
      <c r="P2389" s="19" t="n">
        <v>0.120271067366716</v>
      </c>
      <c r="Q2389" s="19" t="n">
        <v>0.0423836024425041</v>
      </c>
      <c r="R2389" s="19"/>
      <c r="S2389" s="19" t="n">
        <v>0</v>
      </c>
      <c r="T2389" s="19" t="n">
        <v>0.0682209862688885</v>
      </c>
      <c r="U2389" s="19" t="n">
        <v>0.163471885404779</v>
      </c>
      <c r="V2389" s="19" t="n">
        <v>0.160801269124277</v>
      </c>
      <c r="W2389" s="19" t="n">
        <v>0.132745811768449</v>
      </c>
      <c r="X2389" s="19" t="n">
        <v>0.137626763921261</v>
      </c>
      <c r="Y2389" s="19" t="n">
        <v>0</v>
      </c>
      <c r="Z2389" s="19" t="n">
        <v>0</v>
      </c>
      <c r="AA2389" s="19" t="n">
        <v>0</v>
      </c>
      <c r="AB2389" s="19" t="n">
        <v>0</v>
      </c>
      <c r="AC2389" s="19" t="n">
        <v>0.0628087116884978</v>
      </c>
      <c r="AD2389" s="19" t="n">
        <v>0.325453718561803</v>
      </c>
      <c r="AE2389" s="19"/>
      <c r="AF2389" s="19" t="n">
        <v>0.0816749108063196</v>
      </c>
      <c r="AG2389" s="19" t="n">
        <v>0.0616212806479814</v>
      </c>
      <c r="AH2389" s="19" t="n">
        <v>0.0656414407918827</v>
      </c>
      <c r="AI2389" s="19"/>
      <c r="AJ2389" s="19" t="n">
        <v>0.0522875821093494</v>
      </c>
      <c r="AK2389" s="19" t="n">
        <v>0.0295513801032513</v>
      </c>
      <c r="AL2389" s="19" t="n">
        <v>0</v>
      </c>
      <c r="AM2389" s="19" t="s">
        <v>697</v>
      </c>
      <c r="AN2389" s="19" t="n">
        <v>0.150102171255274</v>
      </c>
      <c r="AO2389" s="19"/>
      <c r="AP2389" s="19" t="n">
        <v>0.244541800321871</v>
      </c>
      <c r="AQ2389" s="19" t="n">
        <v>0.0243024202219028</v>
      </c>
      <c r="AR2389" s="19" t="n">
        <v>0</v>
      </c>
      <c r="AS2389" s="19" t="n">
        <v>0.0939226438598887</v>
      </c>
      <c r="AT2389" s="19" t="n">
        <v>0</v>
      </c>
      <c r="AU2389" s="19"/>
      <c r="AV2389" s="19" t="n">
        <v>0.0284582471552374</v>
      </c>
      <c r="AW2389" s="19" t="n">
        <v>0.133111113262047</v>
      </c>
      <c r="AX2389" s="19" t="n">
        <v>0</v>
      </c>
      <c r="AY2389" s="19" t="n">
        <v>0.129770865278423</v>
      </c>
      <c r="AZ2389" s="19" t="n">
        <v>0</v>
      </c>
      <c r="BA2389" s="19" t="n">
        <v>0.136048808360978</v>
      </c>
      <c r="BB2389" s="19"/>
      <c r="BC2389" s="19" t="n">
        <v>0</v>
      </c>
      <c r="BD2389" s="19" t="n">
        <v>0.159309967000043</v>
      </c>
      <c r="BE2389" s="19" t="n">
        <v>0.0831796357137773</v>
      </c>
      <c r="BF2389" s="19" t="n">
        <v>0</v>
      </c>
      <c r="BG2389" s="19" t="n">
        <v>0</v>
      </c>
    </row>
    <row r="2390">
      <c r="B2390" t="s">
        <v>691</v>
      </c>
      <c r="C2390" s="19" t="n">
        <v>0.0648505870666084</v>
      </c>
      <c r="D2390" s="19" t="n">
        <v>0.0428502878953247</v>
      </c>
      <c r="E2390" s="19" t="n">
        <v>0.0716454270574156</v>
      </c>
      <c r="F2390" s="19"/>
      <c r="G2390" s="19" t="n">
        <v>0.183012255591294</v>
      </c>
      <c r="H2390" s="19" t="n">
        <v>0.109932764343194</v>
      </c>
      <c r="I2390" s="19" t="n">
        <v>0</v>
      </c>
      <c r="J2390" s="19" t="n">
        <v>0.032877799440681</v>
      </c>
      <c r="K2390" s="19" t="n">
        <v>0.14257446918188</v>
      </c>
      <c r="L2390" s="19" t="n">
        <v>0</v>
      </c>
      <c r="M2390" s="19"/>
      <c r="N2390" s="19" t="n">
        <v>0.0324456391301576</v>
      </c>
      <c r="O2390" s="19" t="n">
        <v>0.109348591704132</v>
      </c>
      <c r="P2390" s="19" t="n">
        <v>0</v>
      </c>
      <c r="Q2390" s="19" t="n">
        <v>0.112626770349935</v>
      </c>
      <c r="R2390" s="19"/>
      <c r="S2390" s="19" t="n">
        <v>0.0990278883300258</v>
      </c>
      <c r="T2390" s="19" t="n">
        <v>0.0541840570574112</v>
      </c>
      <c r="U2390" s="19" t="n">
        <v>0.0752777887380911</v>
      </c>
      <c r="V2390" s="19" t="n">
        <v>0</v>
      </c>
      <c r="W2390" s="19" t="n">
        <v>0</v>
      </c>
      <c r="X2390" s="19" t="n">
        <v>0.303602636666068</v>
      </c>
      <c r="Y2390" s="19" t="n">
        <v>0</v>
      </c>
      <c r="Z2390" s="19" t="n">
        <v>0</v>
      </c>
      <c r="AA2390" s="19" t="n">
        <v>0.15676917709331</v>
      </c>
      <c r="AB2390" s="19" t="n">
        <v>0</v>
      </c>
      <c r="AC2390" s="19" t="n">
        <v>0</v>
      </c>
      <c r="AD2390" s="19" t="n">
        <v>0</v>
      </c>
      <c r="AE2390" s="19"/>
      <c r="AF2390" s="19" t="n">
        <v>0.022070809746016</v>
      </c>
      <c r="AG2390" s="19" t="n">
        <v>0.0457945542795997</v>
      </c>
      <c r="AH2390" s="19" t="n">
        <v>0.230688033678539</v>
      </c>
      <c r="AI2390" s="19"/>
      <c r="AJ2390" s="19" t="n">
        <v>0.0548578123236783</v>
      </c>
      <c r="AK2390" s="19" t="n">
        <v>0.0284513702923342</v>
      </c>
      <c r="AL2390" s="19" t="n">
        <v>0</v>
      </c>
      <c r="AM2390" s="19" t="s">
        <v>697</v>
      </c>
      <c r="AN2390" s="19" t="n">
        <v>0.15882961913851</v>
      </c>
      <c r="AO2390" s="19"/>
      <c r="AP2390" s="19" t="n">
        <v>0</v>
      </c>
      <c r="AQ2390" s="19" t="n">
        <v>0.0552212244407033</v>
      </c>
      <c r="AR2390" s="19" t="n">
        <v>0.106953066820197</v>
      </c>
      <c r="AS2390" s="19" t="n">
        <v>0</v>
      </c>
      <c r="AT2390" s="19" t="n">
        <v>0</v>
      </c>
      <c r="AU2390" s="19"/>
      <c r="AV2390" s="19" t="n">
        <v>0.120245885511124</v>
      </c>
      <c r="AW2390" s="19" t="n">
        <v>0</v>
      </c>
      <c r="AX2390" s="19" t="n">
        <v>0</v>
      </c>
      <c r="AY2390" s="19" t="n">
        <v>0.0571045794171872</v>
      </c>
      <c r="AZ2390" s="19" t="n">
        <v>0</v>
      </c>
      <c r="BA2390" s="19" t="n">
        <v>0.116315277825742</v>
      </c>
      <c r="BB2390" s="19"/>
      <c r="BC2390" s="19" t="n">
        <v>0.136534859410976</v>
      </c>
      <c r="BD2390" s="19" t="n">
        <v>0.0441231477528773</v>
      </c>
      <c r="BE2390" s="19" t="n">
        <v>0</v>
      </c>
      <c r="BF2390" s="19" t="n">
        <v>0.0988887063380226</v>
      </c>
      <c r="BG2390" s="19" t="n">
        <v>0</v>
      </c>
    </row>
    <row r="2391">
      <c r="B2391" t="s">
        <v>692</v>
      </c>
      <c r="C2391" s="19" t="n">
        <v>0.0182252299764691</v>
      </c>
      <c r="D2391" s="19" t="n">
        <v>0.018513876028858</v>
      </c>
      <c r="E2391" s="19" t="n">
        <v>0.0182250553665587</v>
      </c>
      <c r="F2391" s="19"/>
      <c r="G2391" s="19" t="n">
        <v>0.0635452983841729</v>
      </c>
      <c r="H2391" s="19" t="n">
        <v>0</v>
      </c>
      <c r="I2391" s="19" t="n">
        <v>0</v>
      </c>
      <c r="J2391" s="19" t="n">
        <v>0</v>
      </c>
      <c r="K2391" s="19" t="n">
        <v>0</v>
      </c>
      <c r="L2391" s="19" t="n">
        <v>0.0455427659520392</v>
      </c>
      <c r="M2391" s="19"/>
      <c r="N2391" s="19" t="n">
        <v>0</v>
      </c>
      <c r="O2391" s="19" t="n">
        <v>0.0665022356215947</v>
      </c>
      <c r="P2391" s="19" t="n">
        <v>0</v>
      </c>
      <c r="Q2391" s="19" t="n">
        <v>0</v>
      </c>
      <c r="R2391" s="19"/>
      <c r="S2391" s="19" t="n">
        <v>0.129227544305397</v>
      </c>
      <c r="T2391" s="19" t="n">
        <v>0</v>
      </c>
      <c r="U2391" s="19" t="n">
        <v>0</v>
      </c>
      <c r="V2391" s="19" t="n">
        <v>0</v>
      </c>
      <c r="W2391" s="19" t="n">
        <v>0</v>
      </c>
      <c r="X2391" s="19" t="n">
        <v>0</v>
      </c>
      <c r="Y2391" s="19" t="n">
        <v>0</v>
      </c>
      <c r="Z2391" s="19" t="n">
        <v>0</v>
      </c>
      <c r="AA2391" s="19" t="n">
        <v>0</v>
      </c>
      <c r="AB2391" s="19" t="n">
        <v>0.14174027284819</v>
      </c>
      <c r="AC2391" s="19" t="n">
        <v>0</v>
      </c>
      <c r="AD2391" s="19" t="n">
        <v>0</v>
      </c>
      <c r="AE2391" s="19"/>
      <c r="AF2391" s="19" t="n">
        <v>0.0527429690342881</v>
      </c>
      <c r="AG2391" s="19" t="n">
        <v>0</v>
      </c>
      <c r="AH2391" s="19" t="n">
        <v>0</v>
      </c>
      <c r="AI2391" s="19"/>
      <c r="AJ2391" s="19" t="n">
        <v>0.0250507403864146</v>
      </c>
      <c r="AK2391" s="19" t="n">
        <v>0.0371279321108888</v>
      </c>
      <c r="AL2391" s="19" t="n">
        <v>0</v>
      </c>
      <c r="AM2391" s="19" t="s">
        <v>697</v>
      </c>
      <c r="AN2391" s="19" t="n">
        <v>0</v>
      </c>
      <c r="AO2391" s="19"/>
      <c r="AP2391" s="19" t="n">
        <v>0</v>
      </c>
      <c r="AQ2391" s="19" t="n">
        <v>0.0528607488204089</v>
      </c>
      <c r="AR2391" s="19" t="n">
        <v>0</v>
      </c>
      <c r="AS2391" s="19" t="n">
        <v>0</v>
      </c>
      <c r="AT2391" s="19" t="n">
        <v>0</v>
      </c>
      <c r="AU2391" s="19"/>
      <c r="AV2391" s="19" t="n">
        <v>0.0316011469118709</v>
      </c>
      <c r="AW2391" s="19" t="n">
        <v>0</v>
      </c>
      <c r="AX2391" s="19" t="n">
        <v>0</v>
      </c>
      <c r="AY2391" s="19" t="n">
        <v>0.0564199904629561</v>
      </c>
      <c r="AZ2391" s="19" t="n">
        <v>0</v>
      </c>
      <c r="BA2391" s="19" t="n">
        <v>0</v>
      </c>
      <c r="BB2391" s="19"/>
      <c r="BC2391" s="19" t="n">
        <v>0</v>
      </c>
      <c r="BD2391" s="19" t="n">
        <v>0</v>
      </c>
      <c r="BE2391" s="19" t="n">
        <v>0</v>
      </c>
      <c r="BF2391" s="19" t="n">
        <v>0</v>
      </c>
      <c r="BG2391" s="19" t="n">
        <v>0.220452819610706</v>
      </c>
    </row>
    <row r="2392">
      <c r="B2392" t="s">
        <v>598</v>
      </c>
      <c r="C2392" s="19" t="n">
        <v>0.0363829024190252</v>
      </c>
      <c r="D2392" s="19" t="n">
        <v>0.0577159552917108</v>
      </c>
      <c r="E2392" s="19" t="n">
        <v>0.0167914677341962</v>
      </c>
      <c r="F2392" s="19"/>
      <c r="G2392" s="19" t="n">
        <v>0</v>
      </c>
      <c r="H2392" s="19" t="n">
        <v>0</v>
      </c>
      <c r="I2392" s="19" t="n">
        <v>0.0555146173594129</v>
      </c>
      <c r="J2392" s="19" t="n">
        <v>0.0395293905045886</v>
      </c>
      <c r="K2392" s="19" t="n">
        <v>0.0615744057191238</v>
      </c>
      <c r="L2392" s="19" t="n">
        <v>0.0436149840271451</v>
      </c>
      <c r="M2392" s="19"/>
      <c r="N2392" s="19" t="n">
        <v>0.0410479703309923</v>
      </c>
      <c r="O2392" s="19" t="n">
        <v>0</v>
      </c>
      <c r="P2392" s="19" t="n">
        <v>0.0746384284196856</v>
      </c>
      <c r="Q2392" s="19" t="n">
        <v>0.0369283563616822</v>
      </c>
      <c r="R2392" s="19"/>
      <c r="S2392" s="19" t="n">
        <v>0</v>
      </c>
      <c r="T2392" s="19" t="n">
        <v>0.119041545015102</v>
      </c>
      <c r="U2392" s="19" t="n">
        <v>0</v>
      </c>
      <c r="V2392" s="19" t="n">
        <v>0</v>
      </c>
      <c r="W2392" s="19" t="n">
        <v>0.310954993360365</v>
      </c>
      <c r="X2392" s="19" t="n">
        <v>0</v>
      </c>
      <c r="Y2392" s="19" t="n">
        <v>0</v>
      </c>
      <c r="Z2392" s="19" t="n">
        <v>0</v>
      </c>
      <c r="AA2392" s="19" t="n">
        <v>0</v>
      </c>
      <c r="AB2392" s="19" t="n">
        <v>0</v>
      </c>
      <c r="AC2392" s="19" t="n">
        <v>0</v>
      </c>
      <c r="AD2392" s="19" t="n">
        <v>0</v>
      </c>
      <c r="AE2392" s="19"/>
      <c r="AF2392" s="19" t="n">
        <v>0.0485734887570853</v>
      </c>
      <c r="AG2392" s="19" t="n">
        <v>0.0265908031101826</v>
      </c>
      <c r="AH2392" s="19" t="n">
        <v>0</v>
      </c>
      <c r="AI2392" s="19"/>
      <c r="AJ2392" s="19" t="n">
        <v>0.0791062292346</v>
      </c>
      <c r="AK2392" s="19" t="n">
        <v>0.0327693881842795</v>
      </c>
      <c r="AL2392" s="19" t="n">
        <v>0</v>
      </c>
      <c r="AM2392" s="19" t="s">
        <v>697</v>
      </c>
      <c r="AN2392" s="19" t="n">
        <v>0</v>
      </c>
      <c r="AO2392" s="19"/>
      <c r="AP2392" s="19" t="n">
        <v>0.0894696000706431</v>
      </c>
      <c r="AQ2392" s="19" t="n">
        <v>0.023818356757863</v>
      </c>
      <c r="AR2392" s="19" t="n">
        <v>0</v>
      </c>
      <c r="AS2392" s="19" t="n">
        <v>0.108133555005477</v>
      </c>
      <c r="AT2392" s="19" t="n">
        <v>0</v>
      </c>
      <c r="AU2392" s="19"/>
      <c r="AV2392" s="19" t="n">
        <v>0.0278914065865746</v>
      </c>
      <c r="AW2392" s="19" t="n">
        <v>0.0449423644046946</v>
      </c>
      <c r="AX2392" s="19" t="n">
        <v>0</v>
      </c>
      <c r="AY2392" s="19" t="n">
        <v>0.124133514930601</v>
      </c>
      <c r="AZ2392" s="19" t="n">
        <v>0</v>
      </c>
      <c r="BA2392" s="19" t="n">
        <v>0</v>
      </c>
      <c r="BB2392" s="19"/>
      <c r="BC2392" s="19" t="n">
        <v>0.0322560321174985</v>
      </c>
      <c r="BD2392" s="19" t="n">
        <v>0</v>
      </c>
      <c r="BE2392" s="19" t="n">
        <v>0.0368285965920955</v>
      </c>
      <c r="BF2392" s="19" t="n">
        <v>0.0917973812220438</v>
      </c>
      <c r="BG2392" s="19" t="n">
        <v>0</v>
      </c>
    </row>
    <row r="2393">
      <c r="B2393" t="s">
        <v>722</v>
      </c>
      <c r="C2393" s="19" t="n">
        <v>0.756046560744332</v>
      </c>
      <c r="D2393" s="19" t="n">
        <v>0.729360732487355</v>
      </c>
      <c r="E2393" s="19" t="n">
        <v>0.792527982525074</v>
      </c>
      <c r="F2393" s="19"/>
      <c r="G2393" s="19" t="n">
        <v>0.589774122673312</v>
      </c>
      <c r="H2393" s="19" t="n">
        <v>0.640666754949452</v>
      </c>
      <c r="I2393" s="19" t="n">
        <v>0.671406790165309</v>
      </c>
      <c r="J2393" s="19" t="n">
        <v>0.888069871073018</v>
      </c>
      <c r="K2393" s="19" t="n">
        <v>0.795851125098996</v>
      </c>
      <c r="L2393" s="19" t="n">
        <v>0.856926542118501</v>
      </c>
      <c r="M2393" s="19"/>
      <c r="N2393" s="19" t="n">
        <v>0.810044948629271</v>
      </c>
      <c r="O2393" s="19" t="n">
        <v>0.725710100032421</v>
      </c>
      <c r="P2393" s="19" t="n">
        <v>0.752631462989657</v>
      </c>
      <c r="Q2393" s="19" t="n">
        <v>0.732515324753749</v>
      </c>
      <c r="R2393" s="19"/>
      <c r="S2393" s="19" t="n">
        <v>0.771744567364577</v>
      </c>
      <c r="T2393" s="19" t="n">
        <v>0.684423531955241</v>
      </c>
      <c r="U2393" s="19" t="n">
        <v>0.76125032585713</v>
      </c>
      <c r="V2393" s="19" t="n">
        <v>0.646730321281169</v>
      </c>
      <c r="W2393" s="19" t="n">
        <v>0.465257186258146</v>
      </c>
      <c r="X2393" s="19" t="n">
        <v>0.55877059941267</v>
      </c>
      <c r="Y2393" s="19" t="n">
        <v>1</v>
      </c>
      <c r="Z2393" s="19" t="n">
        <v>1</v>
      </c>
      <c r="AA2393" s="19" t="n">
        <v>0.692390366948774</v>
      </c>
      <c r="AB2393" s="19" t="n">
        <v>0.85825972715181</v>
      </c>
      <c r="AC2393" s="19" t="n">
        <v>0.876948749587224</v>
      </c>
      <c r="AD2393" s="19" t="n">
        <v>0.674546281438197</v>
      </c>
      <c r="AE2393" s="19"/>
      <c r="AF2393" s="19" t="n">
        <v>0.744186602891376</v>
      </c>
      <c r="AG2393" s="19" t="n">
        <v>0.795874768957473</v>
      </c>
      <c r="AH2393" s="19" t="n">
        <v>0.703670525529578</v>
      </c>
      <c r="AI2393" s="19"/>
      <c r="AJ2393" s="19" t="n">
        <v>0.763974164627232</v>
      </c>
      <c r="AK2393" s="19" t="n">
        <v>0.837898073006824</v>
      </c>
      <c r="AL2393" s="19" t="n">
        <v>1</v>
      </c>
      <c r="AM2393" s="19" t="s">
        <v>697</v>
      </c>
      <c r="AN2393" s="19" t="n">
        <v>0.599458706350176</v>
      </c>
      <c r="AO2393" s="19"/>
      <c r="AP2393" s="19" t="n">
        <v>0.665988599607485</v>
      </c>
      <c r="AQ2393" s="19" t="n">
        <v>0.802270204230206</v>
      </c>
      <c r="AR2393" s="19" t="n">
        <v>0.623252019877165</v>
      </c>
      <c r="AS2393" s="19" t="n">
        <v>0.797943801134634</v>
      </c>
      <c r="AT2393" s="19" t="n">
        <v>1</v>
      </c>
      <c r="AU2393" s="19"/>
      <c r="AV2393" s="19" t="n">
        <v>0.743174950301935</v>
      </c>
      <c r="AW2393" s="19" t="n">
        <v>0.821946522333258</v>
      </c>
      <c r="AX2393" s="19" t="n">
        <v>0.754034352924945</v>
      </c>
      <c r="AY2393" s="19" t="n">
        <v>0.558091898271223</v>
      </c>
      <c r="AZ2393" s="19" t="n">
        <v>1</v>
      </c>
      <c r="BA2393" s="19" t="n">
        <v>0.656133351538354</v>
      </c>
      <c r="BB2393" s="19"/>
      <c r="BC2393" s="19" t="n">
        <v>0.791948620282413</v>
      </c>
      <c r="BD2393" s="19" t="n">
        <v>0.761856216532761</v>
      </c>
      <c r="BE2393" s="19" t="n">
        <v>0.805089677450061</v>
      </c>
      <c r="BF2393" s="19" t="n">
        <v>0.711527493136885</v>
      </c>
      <c r="BG2393" s="19" t="n">
        <v>0.637538138283733</v>
      </c>
    </row>
    <row r="2394">
      <c r="B2394" t="s">
        <v>100</v>
      </c>
      <c r="C2394" s="19" t="n">
        <v>0.0261080112418033</v>
      </c>
      <c r="D2394" s="19" t="n">
        <v>0.0394416115469953</v>
      </c>
      <c r="E2394" s="19" t="n">
        <v>0.0139132709640241</v>
      </c>
      <c r="F2394" s="19"/>
      <c r="G2394" s="19" t="n">
        <v>0</v>
      </c>
      <c r="H2394" s="19" t="n">
        <v>0</v>
      </c>
      <c r="I2394" s="19" t="n">
        <v>0.0880641026288727</v>
      </c>
      <c r="J2394" s="19" t="n">
        <v>0.0395229389817129</v>
      </c>
      <c r="K2394" s="19" t="n">
        <v>0</v>
      </c>
      <c r="L2394" s="19" t="n">
        <v>0</v>
      </c>
      <c r="M2394" s="19"/>
      <c r="N2394" s="19" t="n">
        <v>0</v>
      </c>
      <c r="O2394" s="19" t="n">
        <v>0.0312749104774648</v>
      </c>
      <c r="P2394" s="19" t="n">
        <v>0</v>
      </c>
      <c r="Q2394" s="19" t="n">
        <v>0.0755459460921291</v>
      </c>
      <c r="R2394" s="19"/>
      <c r="S2394" s="19" t="n">
        <v>0</v>
      </c>
      <c r="T2394" s="19" t="n">
        <v>0.0741298797033577</v>
      </c>
      <c r="U2394" s="19" t="n">
        <v>0</v>
      </c>
      <c r="V2394" s="19" t="n">
        <v>0</v>
      </c>
      <c r="W2394" s="19" t="n">
        <v>0</v>
      </c>
      <c r="X2394" s="19" t="n">
        <v>0</v>
      </c>
      <c r="Y2394" s="19" t="n">
        <v>0</v>
      </c>
      <c r="Z2394" s="19" t="n">
        <v>0</v>
      </c>
      <c r="AA2394" s="19" t="n">
        <v>0.0744073274560708</v>
      </c>
      <c r="AB2394" s="19" t="n">
        <v>0</v>
      </c>
      <c r="AC2394" s="19" t="n">
        <v>0.0602425387242786</v>
      </c>
      <c r="AD2394" s="19" t="n">
        <v>0</v>
      </c>
      <c r="AE2394" s="19"/>
      <c r="AF2394" s="19" t="n">
        <v>0.0507512187649153</v>
      </c>
      <c r="AG2394" s="19" t="n">
        <v>0.0206158357328476</v>
      </c>
      <c r="AH2394" s="19" t="n">
        <v>0</v>
      </c>
      <c r="AI2394" s="19"/>
      <c r="AJ2394" s="19" t="n">
        <v>0</v>
      </c>
      <c r="AK2394" s="19" t="n">
        <v>0.0342018563024226</v>
      </c>
      <c r="AL2394" s="19" t="n">
        <v>0</v>
      </c>
      <c r="AM2394" s="19" t="s">
        <v>697</v>
      </c>
      <c r="AN2394" s="19" t="n">
        <v>0</v>
      </c>
      <c r="AO2394" s="19"/>
      <c r="AP2394" s="19" t="n">
        <v>0</v>
      </c>
      <c r="AQ2394" s="19" t="n">
        <v>0.0248595430165239</v>
      </c>
      <c r="AR2394" s="19" t="n">
        <v>0.146323815673045</v>
      </c>
      <c r="AS2394" s="19" t="n">
        <v>0</v>
      </c>
      <c r="AT2394" s="19" t="n">
        <v>0</v>
      </c>
      <c r="AU2394" s="19"/>
      <c r="AV2394" s="19" t="n">
        <v>0.0291106405399446</v>
      </c>
      <c r="AW2394" s="19" t="n">
        <v>0</v>
      </c>
      <c r="AX2394" s="19" t="n">
        <v>0.133399965047301</v>
      </c>
      <c r="AY2394" s="19" t="n">
        <v>0</v>
      </c>
      <c r="AZ2394" s="19" t="n">
        <v>0</v>
      </c>
      <c r="BA2394" s="19" t="n">
        <v>0.0915025622749251</v>
      </c>
      <c r="BB2394" s="19"/>
      <c r="BC2394" s="19" t="n">
        <v>0.0392604881891125</v>
      </c>
      <c r="BD2394" s="19" t="n">
        <v>0.0347106687143194</v>
      </c>
      <c r="BE2394" s="19" t="n">
        <v>0.0369480741790474</v>
      </c>
      <c r="BF2394" s="19" t="n">
        <v>0</v>
      </c>
      <c r="BG2394" s="19" t="n">
        <v>0</v>
      </c>
    </row>
    <row r="2395">
      <c r="C2395" s="19"/>
      <c r="D2395" s="19"/>
      <c r="E2395" s="19"/>
      <c r="F2395" s="19"/>
      <c r="G2395" s="19"/>
      <c r="H2395" s="19"/>
      <c r="I2395" s="19"/>
      <c r="J2395" s="19"/>
      <c r="K2395" s="19"/>
      <c r="L2395" s="19"/>
      <c r="M2395" s="19"/>
      <c r="N2395" s="19"/>
      <c r="O2395" s="19"/>
      <c r="P2395" s="19"/>
      <c r="Q2395" s="19"/>
      <c r="R2395" s="19"/>
      <c r="S2395" s="19"/>
      <c r="T2395" s="19"/>
      <c r="U2395" s="19"/>
      <c r="V2395" s="19"/>
      <c r="W2395" s="19"/>
      <c r="X2395" s="19"/>
      <c r="Y2395" s="19"/>
      <c r="Z2395" s="19"/>
      <c r="AA2395" s="19"/>
      <c r="AB2395" s="19"/>
      <c r="AC2395" s="19"/>
      <c r="AD2395" s="19"/>
      <c r="AE2395" s="19"/>
      <c r="AF2395" s="19"/>
      <c r="AG2395" s="19"/>
      <c r="AH2395" s="19"/>
      <c r="AI2395" s="19"/>
      <c r="AJ2395" s="19"/>
      <c r="AK2395" s="19"/>
      <c r="AL2395" s="19"/>
      <c r="AM2395" s="19"/>
      <c r="AN2395" s="19"/>
      <c r="AO2395" s="19"/>
      <c r="AP2395" s="19"/>
      <c r="AQ2395" s="19"/>
      <c r="AR2395" s="19"/>
      <c r="AS2395" s="19"/>
      <c r="AT2395" s="19"/>
      <c r="AU2395" s="19"/>
      <c r="AV2395" s="19"/>
      <c r="AW2395" s="19"/>
      <c r="AX2395" s="19"/>
      <c r="AY2395" s="19"/>
      <c r="AZ2395" s="19"/>
      <c r="BA2395" s="19"/>
      <c r="BB2395" s="19"/>
      <c r="BC2395" s="19"/>
      <c r="BD2395" s="19"/>
      <c r="BE2395" s="19"/>
      <c r="BF2395" s="19"/>
      <c r="BG2395" s="19"/>
    </row>
    <row r="2396">
      <c r="B2396" s="7" t="s">
        <v>727</v>
      </c>
      <c r="C2396" s="19"/>
      <c r="D2396" s="19"/>
      <c r="E2396" s="19"/>
      <c r="F2396" s="19"/>
      <c r="G2396" s="19"/>
      <c r="H2396" s="19"/>
      <c r="I2396" s="19"/>
      <c r="J2396" s="19"/>
      <c r="K2396" s="19"/>
      <c r="L2396" s="19"/>
      <c r="M2396" s="19"/>
      <c r="N2396" s="19"/>
      <c r="O2396" s="19"/>
      <c r="P2396" s="19"/>
      <c r="Q2396" s="19"/>
      <c r="R2396" s="19"/>
      <c r="S2396" s="19"/>
      <c r="T2396" s="19"/>
      <c r="U2396" s="19"/>
      <c r="V2396" s="19"/>
      <c r="W2396" s="19"/>
      <c r="X2396" s="19"/>
      <c r="Y2396" s="19"/>
      <c r="Z2396" s="19"/>
      <c r="AA2396" s="19"/>
      <c r="AB2396" s="19"/>
      <c r="AC2396" s="19"/>
      <c r="AD2396" s="19"/>
      <c r="AE2396" s="19"/>
      <c r="AF2396" s="19"/>
      <c r="AG2396" s="19"/>
      <c r="AH2396" s="19"/>
      <c r="AI2396" s="19"/>
      <c r="AJ2396" s="19"/>
      <c r="AK2396" s="19"/>
      <c r="AL2396" s="19"/>
      <c r="AM2396" s="19"/>
      <c r="AN2396" s="19"/>
      <c r="AO2396" s="19"/>
      <c r="AP2396" s="19"/>
      <c r="AQ2396" s="19"/>
      <c r="AR2396" s="19"/>
      <c r="AS2396" s="19"/>
      <c r="AT2396" s="19"/>
      <c r="AU2396" s="19"/>
      <c r="AV2396" s="19"/>
      <c r="AW2396" s="19"/>
      <c r="AX2396" s="19"/>
      <c r="AY2396" s="19"/>
      <c r="AZ2396" s="19"/>
      <c r="BA2396" s="19"/>
      <c r="BB2396" s="19"/>
      <c r="BC2396" s="19"/>
      <c r="BD2396" s="19"/>
      <c r="BE2396" s="19"/>
      <c r="BF2396" s="19"/>
      <c r="BG2396" s="19"/>
    </row>
    <row r="2397">
      <c r="B2397" s="26" t="s">
        <v>742</v>
      </c>
      <c r="C2397" s="19"/>
      <c r="D2397" s="19"/>
      <c r="E2397" s="19"/>
      <c r="F2397" s="19"/>
      <c r="G2397" s="19"/>
      <c r="H2397" s="19"/>
      <c r="I2397" s="19"/>
      <c r="J2397" s="19"/>
      <c r="K2397" s="19"/>
      <c r="L2397" s="19"/>
      <c r="M2397" s="19"/>
      <c r="N2397" s="19"/>
      <c r="O2397" s="19"/>
      <c r="P2397" s="19"/>
      <c r="Q2397" s="19"/>
      <c r="R2397" s="19"/>
      <c r="S2397" s="19"/>
      <c r="T2397" s="19"/>
      <c r="U2397" s="19"/>
      <c r="V2397" s="19"/>
      <c r="W2397" s="19"/>
      <c r="X2397" s="19"/>
      <c r="Y2397" s="19"/>
      <c r="Z2397" s="19"/>
      <c r="AA2397" s="19"/>
      <c r="AB2397" s="19"/>
      <c r="AC2397" s="19"/>
      <c r="AD2397" s="19"/>
      <c r="AE2397" s="19"/>
      <c r="AF2397" s="19"/>
      <c r="AG2397" s="19"/>
      <c r="AH2397" s="19"/>
      <c r="AI2397" s="19"/>
      <c r="AJ2397" s="19"/>
      <c r="AK2397" s="19"/>
      <c r="AL2397" s="19"/>
      <c r="AM2397" s="19"/>
      <c r="AN2397" s="19"/>
      <c r="AO2397" s="19"/>
      <c r="AP2397" s="19"/>
      <c r="AQ2397" s="19"/>
      <c r="AR2397" s="19"/>
      <c r="AS2397" s="19"/>
      <c r="AT2397" s="19"/>
      <c r="AU2397" s="19"/>
      <c r="AV2397" s="19"/>
      <c r="AW2397" s="19"/>
      <c r="AX2397" s="19"/>
      <c r="AY2397" s="19"/>
      <c r="AZ2397" s="19"/>
      <c r="BA2397" s="19"/>
      <c r="BB2397" s="19"/>
      <c r="BC2397" s="19"/>
      <c r="BD2397" s="19"/>
      <c r="BE2397" s="19"/>
      <c r="BF2397" s="19"/>
      <c r="BG2397" s="19"/>
    </row>
    <row r="2398">
      <c r="B2398" t="s">
        <v>725</v>
      </c>
      <c r="C2398" s="19" t="n">
        <v>0.750874086095146</v>
      </c>
      <c r="D2398" s="19" t="n">
        <v>0.720655811858894</v>
      </c>
      <c r="E2398" s="19" t="n">
        <v>0.790612294872603</v>
      </c>
      <c r="F2398" s="19"/>
      <c r="G2398" s="19" t="n">
        <v>0.629021417553101</v>
      </c>
      <c r="H2398" s="19" t="n">
        <v>0.497166714229142</v>
      </c>
      <c r="I2398" s="19" t="n">
        <v>0.713481214824835</v>
      </c>
      <c r="J2398" s="19" t="n">
        <v>0.89669590813838</v>
      </c>
      <c r="K2398" s="19" t="n">
        <v>0.674503333378501</v>
      </c>
      <c r="L2398" s="19" t="n">
        <v>0.910842250020816</v>
      </c>
      <c r="M2398" s="19"/>
      <c r="N2398" s="19" t="n">
        <v>0.798957116547885</v>
      </c>
      <c r="O2398" s="19" t="n">
        <v>0.696808237444062</v>
      </c>
      <c r="P2398" s="19" t="n">
        <v>0.772546227069692</v>
      </c>
      <c r="Q2398" s="19" t="n">
        <v>0.737959520696644</v>
      </c>
      <c r="R2398" s="19"/>
      <c r="S2398" s="19" t="n">
        <v>0.771744567364577</v>
      </c>
      <c r="T2398" s="19" t="n">
        <v>0.756212098071112</v>
      </c>
      <c r="U2398" s="19" t="n">
        <v>0.76125032585713</v>
      </c>
      <c r="V2398" s="19" t="n">
        <v>0.646730321281169</v>
      </c>
      <c r="W2398" s="19" t="n">
        <v>0.692110314215684</v>
      </c>
      <c r="X2398" s="19" t="n">
        <v>0.582595354916537</v>
      </c>
      <c r="Y2398" s="19" t="n">
        <v>0.889101853023889</v>
      </c>
      <c r="Z2398" s="19" t="n">
        <v>0.648646590533035</v>
      </c>
      <c r="AA2398" s="19" t="n">
        <v>0.692390366948774</v>
      </c>
      <c r="AB2398" s="19" t="n">
        <v>0.712144246822471</v>
      </c>
      <c r="AC2398" s="19" t="n">
        <v>0.879411100284978</v>
      </c>
      <c r="AD2398" s="19" t="n">
        <v>0.674546281438197</v>
      </c>
      <c r="AE2398" s="19"/>
      <c r="AF2398" s="19" t="n">
        <v>0.827680446714185</v>
      </c>
      <c r="AG2398" s="19" t="n">
        <v>0.736363494305673</v>
      </c>
      <c r="AH2398" s="19" t="n">
        <v>0.585936542830045</v>
      </c>
      <c r="AI2398" s="19"/>
      <c r="AJ2398" s="19" t="n">
        <v>0.796052468644904</v>
      </c>
      <c r="AK2398" s="19" t="n">
        <v>0.870667461191103</v>
      </c>
      <c r="AL2398" s="19" t="n">
        <v>0.789160182448117</v>
      </c>
      <c r="AM2398" s="19" t="s">
        <v>697</v>
      </c>
      <c r="AN2398" s="19" t="n">
        <v>0.494328343286084</v>
      </c>
      <c r="AO2398" s="19"/>
      <c r="AP2398" s="19" t="n">
        <v>0.730393132778804</v>
      </c>
      <c r="AQ2398" s="19" t="n">
        <v>0.842756063500461</v>
      </c>
      <c r="AR2398" s="19" t="n">
        <v>0.500784939578272</v>
      </c>
      <c r="AS2398" s="19" t="n">
        <v>0.743193894215235</v>
      </c>
      <c r="AT2398" s="19" t="n">
        <v>0.877466192708914</v>
      </c>
      <c r="AU2398" s="19"/>
      <c r="AV2398" s="19" t="n">
        <v>0.790584079881823</v>
      </c>
      <c r="AW2398" s="19" t="n">
        <v>0.786108031812533</v>
      </c>
      <c r="AX2398" s="19" t="n">
        <v>0.64238400977218</v>
      </c>
      <c r="AY2398" s="19" t="n">
        <v>0.576907321939243</v>
      </c>
      <c r="AZ2398" s="19" t="n">
        <v>0.904256544709554</v>
      </c>
      <c r="BA2398" s="19" t="n">
        <v>0.765216519637402</v>
      </c>
      <c r="BB2398" s="19"/>
      <c r="BC2398" s="19" t="n">
        <v>0.796022479291237</v>
      </c>
      <c r="BD2398" s="19" t="n">
        <v>0.763817142908517</v>
      </c>
      <c r="BE2398" s="19" t="n">
        <v>0.765446192901646</v>
      </c>
      <c r="BF2398" s="19" t="n">
        <v>0.654957394223956</v>
      </c>
      <c r="BG2398" s="19" t="n">
        <v>0.357976657096133</v>
      </c>
    </row>
    <row r="2399">
      <c r="B2399" t="s">
        <v>689</v>
      </c>
      <c r="C2399" s="19" t="n">
        <v>0.0625725981679115</v>
      </c>
      <c r="D2399" s="19" t="n">
        <v>0.0715546924233697</v>
      </c>
      <c r="E2399" s="19" t="n">
        <v>0.0550297068230518</v>
      </c>
      <c r="F2399" s="19"/>
      <c r="G2399" s="19" t="n">
        <v>0.057225385268874</v>
      </c>
      <c r="H2399" s="19" t="n">
        <v>0.177289018729025</v>
      </c>
      <c r="I2399" s="19" t="n">
        <v>0.0418132466611541</v>
      </c>
      <c r="J2399" s="19" t="n">
        <v>0.0704262924209394</v>
      </c>
      <c r="K2399" s="19" t="n">
        <v>0.0853903498061793</v>
      </c>
      <c r="L2399" s="19" t="n">
        <v>0</v>
      </c>
      <c r="M2399" s="19"/>
      <c r="N2399" s="19" t="n">
        <v>0.0270931106714358</v>
      </c>
      <c r="O2399" s="19" t="n">
        <v>0.105113406881981</v>
      </c>
      <c r="P2399" s="19" t="n">
        <v>0.0373248415837301</v>
      </c>
      <c r="Q2399" s="19" t="n">
        <v>0.0779286436472948</v>
      </c>
      <c r="R2399" s="19"/>
      <c r="S2399" s="19" t="n">
        <v>0</v>
      </c>
      <c r="T2399" s="19" t="n">
        <v>0</v>
      </c>
      <c r="U2399" s="19" t="n">
        <v>0</v>
      </c>
      <c r="V2399" s="19" t="n">
        <v>0</v>
      </c>
      <c r="W2399" s="19" t="n">
        <v>0.132745811768449</v>
      </c>
      <c r="X2399" s="19" t="n">
        <v>0.303602636666068</v>
      </c>
      <c r="Y2399" s="19" t="n">
        <v>0.0523702644896748</v>
      </c>
      <c r="Z2399" s="19" t="n">
        <v>0.351353409466965</v>
      </c>
      <c r="AA2399" s="19" t="n">
        <v>0.0744073274560708</v>
      </c>
      <c r="AB2399" s="19" t="n">
        <v>0</v>
      </c>
      <c r="AC2399" s="19" t="n">
        <v>0</v>
      </c>
      <c r="AD2399" s="19" t="n">
        <v>0.325453718561803</v>
      </c>
      <c r="AE2399" s="19"/>
      <c r="AF2399" s="19" t="n">
        <v>0</v>
      </c>
      <c r="AG2399" s="19" t="n">
        <v>0.0668116413656422</v>
      </c>
      <c r="AH2399" s="19" t="n">
        <v>0.272592695255005</v>
      </c>
      <c r="AI2399" s="19"/>
      <c r="AJ2399" s="19" t="n">
        <v>0.0334418604876343</v>
      </c>
      <c r="AK2399" s="19" t="n">
        <v>0.0342018563024226</v>
      </c>
      <c r="AL2399" s="19" t="n">
        <v>0</v>
      </c>
      <c r="AM2399" s="19" t="s">
        <v>697</v>
      </c>
      <c r="AN2399" s="19" t="n">
        <v>0.20590509519903</v>
      </c>
      <c r="AO2399" s="19"/>
      <c r="AP2399" s="19" t="n">
        <v>0</v>
      </c>
      <c r="AQ2399" s="19" t="n">
        <v>0.0837033726010451</v>
      </c>
      <c r="AR2399" s="19" t="n">
        <v>0</v>
      </c>
      <c r="AS2399" s="19" t="n">
        <v>0</v>
      </c>
      <c r="AT2399" s="19" t="n">
        <v>0.122533807291086</v>
      </c>
      <c r="AU2399" s="19"/>
      <c r="AV2399" s="19" t="n">
        <v>0.0980170387746246</v>
      </c>
      <c r="AW2399" s="19" t="n">
        <v>0</v>
      </c>
      <c r="AX2399" s="19" t="n">
        <v>0</v>
      </c>
      <c r="AY2399" s="19" t="n">
        <v>0</v>
      </c>
      <c r="AZ2399" s="19" t="n">
        <v>0.095743455290446</v>
      </c>
      <c r="BA2399" s="19" t="n">
        <v>0</v>
      </c>
      <c r="BB2399" s="19"/>
      <c r="BC2399" s="19" t="n">
        <v>0.0428516229954173</v>
      </c>
      <c r="BD2399" s="19" t="n">
        <v>0.0684071037543768</v>
      </c>
      <c r="BE2399" s="19" t="n">
        <v>0.0730681116428255</v>
      </c>
      <c r="BF2399" s="19" t="n">
        <v>0.0988887063380226</v>
      </c>
      <c r="BG2399" s="19" t="n">
        <v>0.205766968135116</v>
      </c>
    </row>
    <row r="2400">
      <c r="B2400" t="s">
        <v>690</v>
      </c>
      <c r="C2400" s="19" t="n">
        <v>0.0277650338684945</v>
      </c>
      <c r="D2400" s="19" t="n">
        <v>0.0229430320775517</v>
      </c>
      <c r="E2400" s="19" t="n">
        <v>0.0327309949090958</v>
      </c>
      <c r="F2400" s="19"/>
      <c r="G2400" s="19" t="n">
        <v>0.0635452983841729</v>
      </c>
      <c r="H2400" s="19" t="n">
        <v>0</v>
      </c>
      <c r="I2400" s="19" t="n">
        <v>0.092702797972803</v>
      </c>
      <c r="J2400" s="19" t="n">
        <v>0</v>
      </c>
      <c r="K2400" s="19" t="n">
        <v>0</v>
      </c>
      <c r="L2400" s="19" t="n">
        <v>0</v>
      </c>
      <c r="M2400" s="19"/>
      <c r="N2400" s="19" t="n">
        <v>0.0685452207326145</v>
      </c>
      <c r="O2400" s="19" t="n">
        <v>0.0339505769135458</v>
      </c>
      <c r="P2400" s="19" t="n">
        <v>0</v>
      </c>
      <c r="Q2400" s="19" t="n">
        <v>0</v>
      </c>
      <c r="R2400" s="19"/>
      <c r="S2400" s="19" t="n">
        <v>0.129227544305397</v>
      </c>
      <c r="T2400" s="19" t="n">
        <v>0</v>
      </c>
      <c r="U2400" s="19" t="n">
        <v>0</v>
      </c>
      <c r="V2400" s="19" t="n">
        <v>0</v>
      </c>
      <c r="W2400" s="19" t="n">
        <v>0.175143874015868</v>
      </c>
      <c r="X2400" s="19" t="n">
        <v>0</v>
      </c>
      <c r="Y2400" s="19" t="n">
        <v>0</v>
      </c>
      <c r="Z2400" s="19" t="n">
        <v>0</v>
      </c>
      <c r="AA2400" s="19" t="n">
        <v>0</v>
      </c>
      <c r="AB2400" s="19" t="n">
        <v>0</v>
      </c>
      <c r="AC2400" s="19" t="n">
        <v>0.0628087116884978</v>
      </c>
      <c r="AD2400" s="19" t="n">
        <v>0</v>
      </c>
      <c r="AE2400" s="19"/>
      <c r="AF2400" s="19" t="n">
        <v>0.0269262260149627</v>
      </c>
      <c r="AG2400" s="19" t="n">
        <v>0.0444034736418818</v>
      </c>
      <c r="AH2400" s="19" t="n">
        <v>0</v>
      </c>
      <c r="AI2400" s="19"/>
      <c r="AJ2400" s="19" t="n">
        <v>0.0310437392664869</v>
      </c>
      <c r="AK2400" s="19" t="n">
        <v>0.0666793122141402</v>
      </c>
      <c r="AL2400" s="19" t="n">
        <v>0</v>
      </c>
      <c r="AM2400" s="19" t="s">
        <v>697</v>
      </c>
      <c r="AN2400" s="19" t="n">
        <v>0</v>
      </c>
      <c r="AO2400" s="19"/>
      <c r="AP2400" s="19" t="n">
        <v>0.0387115746767542</v>
      </c>
      <c r="AQ2400" s="19" t="n">
        <v>0.026986354695603</v>
      </c>
      <c r="AR2400" s="19" t="n">
        <v>0</v>
      </c>
      <c r="AS2400" s="19" t="n">
        <v>0.108133555005477</v>
      </c>
      <c r="AT2400" s="19" t="n">
        <v>0</v>
      </c>
      <c r="AU2400" s="19"/>
      <c r="AV2400" s="19" t="n">
        <v>0.0316011469118709</v>
      </c>
      <c r="AW2400" s="19" t="n">
        <v>0.0389574609455041</v>
      </c>
      <c r="AX2400" s="19" t="n">
        <v>0</v>
      </c>
      <c r="AY2400" s="19" t="n">
        <v>0.0699175931063317</v>
      </c>
      <c r="AZ2400" s="19" t="n">
        <v>0</v>
      </c>
      <c r="BA2400" s="19" t="n">
        <v>0</v>
      </c>
      <c r="BB2400" s="19"/>
      <c r="BC2400" s="19" t="n">
        <v>0</v>
      </c>
      <c r="BD2400" s="19" t="n">
        <v>0.0361892514817611</v>
      </c>
      <c r="BE2400" s="19" t="n">
        <v>0</v>
      </c>
      <c r="BF2400" s="19" t="n">
        <v>0.0917973812220438</v>
      </c>
      <c r="BG2400" s="19" t="n">
        <v>0</v>
      </c>
    </row>
    <row r="2401">
      <c r="B2401" t="s">
        <v>691</v>
      </c>
      <c r="C2401" s="19" t="n">
        <v>0.0548646479706408</v>
      </c>
      <c r="D2401" s="19" t="n">
        <v>0.0389326225805372</v>
      </c>
      <c r="E2401" s="19" t="n">
        <v>0.0707215036555861</v>
      </c>
      <c r="F2401" s="19"/>
      <c r="G2401" s="19" t="n">
        <v>0.190528080108259</v>
      </c>
      <c r="H2401" s="19" t="n">
        <v>0.100771249680999</v>
      </c>
      <c r="I2401" s="19" t="n">
        <v>0</v>
      </c>
      <c r="J2401" s="19" t="n">
        <v>0.032877799440681</v>
      </c>
      <c r="K2401" s="19" t="n">
        <v>0</v>
      </c>
      <c r="L2401" s="19" t="n">
        <v>0.0455427659520392</v>
      </c>
      <c r="M2401" s="19"/>
      <c r="N2401" s="19" t="n">
        <v>0.040533824883833</v>
      </c>
      <c r="O2401" s="19" t="n">
        <v>0.0984449268423432</v>
      </c>
      <c r="P2401" s="19" t="n">
        <v>0</v>
      </c>
      <c r="Q2401" s="19" t="n">
        <v>0.0730980424739649</v>
      </c>
      <c r="R2401" s="19"/>
      <c r="S2401" s="19" t="n">
        <v>0.0990278883300258</v>
      </c>
      <c r="T2401" s="19" t="n">
        <v>0</v>
      </c>
      <c r="U2401" s="19" t="n">
        <v>0.0940433533798335</v>
      </c>
      <c r="V2401" s="19" t="n">
        <v>0.160801269124277</v>
      </c>
      <c r="W2401" s="19" t="n">
        <v>0</v>
      </c>
      <c r="X2401" s="19" t="n">
        <v>0</v>
      </c>
      <c r="Y2401" s="19" t="n">
        <v>0</v>
      </c>
      <c r="Z2401" s="19" t="n">
        <v>0</v>
      </c>
      <c r="AA2401" s="19" t="n">
        <v>0.15676917709331</v>
      </c>
      <c r="AB2401" s="19" t="n">
        <v>0.14174027284819</v>
      </c>
      <c r="AC2401" s="19" t="n">
        <v>0</v>
      </c>
      <c r="AD2401" s="19" t="n">
        <v>0</v>
      </c>
      <c r="AE2401" s="19"/>
      <c r="AF2401" s="19" t="n">
        <v>0.0258167430193254</v>
      </c>
      <c r="AG2401" s="19" t="n">
        <v>0.0434073587630874</v>
      </c>
      <c r="AH2401" s="19" t="n">
        <v>0.141470761914951</v>
      </c>
      <c r="AI2401" s="19"/>
      <c r="AJ2401" s="19" t="n">
        <v>0.0250507403864146</v>
      </c>
      <c r="AK2401" s="19" t="n">
        <v>0.0284513702923342</v>
      </c>
      <c r="AL2401" s="19" t="n">
        <v>0</v>
      </c>
      <c r="AM2401" s="19" t="s">
        <v>697</v>
      </c>
      <c r="AN2401" s="19" t="n">
        <v>0.155160346675636</v>
      </c>
      <c r="AO2401" s="19"/>
      <c r="AP2401" s="19" t="n">
        <v>0.10849550447091</v>
      </c>
      <c r="AQ2401" s="19" t="n">
        <v>0.0465542092028908</v>
      </c>
      <c r="AR2401" s="19" t="n">
        <v>0</v>
      </c>
      <c r="AS2401" s="19" t="n">
        <v>0</v>
      </c>
      <c r="AT2401" s="19" t="n">
        <v>0</v>
      </c>
      <c r="AU2401" s="19"/>
      <c r="AV2401" s="19" t="n">
        <v>0.0242161596764072</v>
      </c>
      <c r="AW2401" s="19" t="n">
        <v>0.0517572662377134</v>
      </c>
      <c r="AX2401" s="19" t="n">
        <v>0</v>
      </c>
      <c r="AY2401" s="19" t="n">
        <v>0.182566411715898</v>
      </c>
      <c r="AZ2401" s="19" t="n">
        <v>0</v>
      </c>
      <c r="BA2401" s="19" t="n">
        <v>0.116315277825742</v>
      </c>
      <c r="BB2401" s="19"/>
      <c r="BC2401" s="19" t="n">
        <v>0.0608029787934738</v>
      </c>
      <c r="BD2401" s="19" t="n">
        <v>0.0922026857521634</v>
      </c>
      <c r="BE2401" s="19" t="n">
        <v>0.0470595982499992</v>
      </c>
      <c r="BF2401" s="19" t="n">
        <v>0</v>
      </c>
      <c r="BG2401" s="19" t="n">
        <v>0.220452819610706</v>
      </c>
    </row>
    <row r="2402">
      <c r="B2402" t="s">
        <v>692</v>
      </c>
      <c r="C2402" s="19" t="n">
        <v>0</v>
      </c>
      <c r="D2402" s="19" t="n">
        <v>0</v>
      </c>
      <c r="E2402" s="19" t="n">
        <v>0</v>
      </c>
      <c r="F2402" s="19"/>
      <c r="G2402" s="19" t="n">
        <v>0</v>
      </c>
      <c r="H2402" s="19" t="n">
        <v>0</v>
      </c>
      <c r="I2402" s="19" t="n">
        <v>0</v>
      </c>
      <c r="J2402" s="19" t="n">
        <v>0</v>
      </c>
      <c r="K2402" s="19" t="n">
        <v>0</v>
      </c>
      <c r="L2402" s="19" t="n">
        <v>0</v>
      </c>
      <c r="M2402" s="19"/>
      <c r="N2402" s="19" t="n">
        <v>0</v>
      </c>
      <c r="O2402" s="19" t="n">
        <v>0</v>
      </c>
      <c r="P2402" s="19" t="n">
        <v>0</v>
      </c>
      <c r="Q2402" s="19" t="n">
        <v>0</v>
      </c>
      <c r="R2402" s="19"/>
      <c r="S2402" s="19" t="n">
        <v>0</v>
      </c>
      <c r="T2402" s="19" t="n">
        <v>0</v>
      </c>
      <c r="U2402" s="19" t="n">
        <v>0</v>
      </c>
      <c r="V2402" s="19" t="n">
        <v>0</v>
      </c>
      <c r="W2402" s="19" t="n">
        <v>0</v>
      </c>
      <c r="X2402" s="19" t="n">
        <v>0</v>
      </c>
      <c r="Y2402" s="19" t="n">
        <v>0</v>
      </c>
      <c r="Z2402" s="19" t="n">
        <v>0</v>
      </c>
      <c r="AA2402" s="19" t="n">
        <v>0</v>
      </c>
      <c r="AB2402" s="19" t="n">
        <v>0</v>
      </c>
      <c r="AC2402" s="19" t="n">
        <v>0</v>
      </c>
      <c r="AD2402" s="19" t="n">
        <v>0</v>
      </c>
      <c r="AE2402" s="19"/>
      <c r="AF2402" s="19" t="n">
        <v>0</v>
      </c>
      <c r="AG2402" s="19" t="n">
        <v>0</v>
      </c>
      <c r="AH2402" s="19" t="n">
        <v>0</v>
      </c>
      <c r="AI2402" s="19"/>
      <c r="AJ2402" s="19" t="n">
        <v>0</v>
      </c>
      <c r="AK2402" s="19" t="n">
        <v>0</v>
      </c>
      <c r="AL2402" s="19" t="n">
        <v>0</v>
      </c>
      <c r="AM2402" s="19" t="s">
        <v>697</v>
      </c>
      <c r="AN2402" s="19" t="n">
        <v>0</v>
      </c>
      <c r="AO2402" s="19"/>
      <c r="AP2402" s="19" t="n">
        <v>0</v>
      </c>
      <c r="AQ2402" s="19" t="n">
        <v>0</v>
      </c>
      <c r="AR2402" s="19" t="n">
        <v>0</v>
      </c>
      <c r="AS2402" s="19" t="n">
        <v>0</v>
      </c>
      <c r="AT2402" s="19" t="n">
        <v>0</v>
      </c>
      <c r="AU2402" s="19"/>
      <c r="AV2402" s="19" t="n">
        <v>0</v>
      </c>
      <c r="AW2402" s="19" t="n">
        <v>0</v>
      </c>
      <c r="AX2402" s="19" t="n">
        <v>0</v>
      </c>
      <c r="AY2402" s="19" t="n">
        <v>0</v>
      </c>
      <c r="AZ2402" s="19" t="n">
        <v>0</v>
      </c>
      <c r="BA2402" s="19" t="n">
        <v>0</v>
      </c>
      <c r="BB2402" s="19"/>
      <c r="BC2402" s="19" t="n">
        <v>0</v>
      </c>
      <c r="BD2402" s="19" t="n">
        <v>0</v>
      </c>
      <c r="BE2402" s="19" t="n">
        <v>0</v>
      </c>
      <c r="BF2402" s="19" t="n">
        <v>0</v>
      </c>
      <c r="BG2402" s="19" t="n">
        <v>0</v>
      </c>
    </row>
    <row r="2403">
      <c r="B2403" t="s">
        <v>598</v>
      </c>
      <c r="C2403" s="19" t="n">
        <v>0.0360601935171859</v>
      </c>
      <c r="D2403" s="19" t="n">
        <v>0.0567134261487929</v>
      </c>
      <c r="E2403" s="19" t="n">
        <v>0.0171055781874093</v>
      </c>
      <c r="F2403" s="19"/>
      <c r="G2403" s="19" t="n">
        <v>0.0596798186855926</v>
      </c>
      <c r="H2403" s="19" t="n">
        <v>0.14350004072031</v>
      </c>
      <c r="I2403" s="19" t="n">
        <v>0.0591364979946972</v>
      </c>
      <c r="J2403" s="19" t="n">
        <v>0</v>
      </c>
      <c r="K2403" s="19" t="n">
        <v>0</v>
      </c>
      <c r="L2403" s="19" t="n">
        <v>0</v>
      </c>
      <c r="M2403" s="19"/>
      <c r="N2403" s="19" t="n">
        <v>0.0648707271642316</v>
      </c>
      <c r="O2403" s="19" t="n">
        <v>0</v>
      </c>
      <c r="P2403" s="19" t="n">
        <v>0.0828069481425793</v>
      </c>
      <c r="Q2403" s="19" t="n">
        <v>0</v>
      </c>
      <c r="R2403" s="19"/>
      <c r="S2403" s="19" t="n">
        <v>0</v>
      </c>
      <c r="T2403" s="19" t="n">
        <v>0</v>
      </c>
      <c r="U2403" s="19" t="n">
        <v>0.0752777887380911</v>
      </c>
      <c r="V2403" s="19" t="n">
        <v>0.192468409594555</v>
      </c>
      <c r="W2403" s="19" t="n">
        <v>0</v>
      </c>
      <c r="X2403" s="19" t="n">
        <v>0.113802008417395</v>
      </c>
      <c r="Y2403" s="19" t="n">
        <v>0</v>
      </c>
      <c r="Z2403" s="19" t="n">
        <v>0</v>
      </c>
      <c r="AA2403" s="19" t="n">
        <v>0</v>
      </c>
      <c r="AB2403" s="19" t="n">
        <v>0</v>
      </c>
      <c r="AC2403" s="19" t="n">
        <v>0.0577801880265239</v>
      </c>
      <c r="AD2403" s="19" t="n">
        <v>0</v>
      </c>
      <c r="AE2403" s="19"/>
      <c r="AF2403" s="19" t="n">
        <v>0</v>
      </c>
      <c r="AG2403" s="19" t="n">
        <v>0.065717125076179</v>
      </c>
      <c r="AH2403" s="19" t="n">
        <v>0</v>
      </c>
      <c r="AI2403" s="19"/>
      <c r="AJ2403" s="19" t="n">
        <v>0</v>
      </c>
      <c r="AK2403" s="19" t="n">
        <v>0</v>
      </c>
      <c r="AL2403" s="19" t="n">
        <v>0.210839817551883</v>
      </c>
      <c r="AM2403" s="19" t="s">
        <v>697</v>
      </c>
      <c r="AN2403" s="19" t="n">
        <v>0.144606214839249</v>
      </c>
      <c r="AO2403" s="19"/>
      <c r="AP2403" s="19" t="n">
        <v>0.0356122901345117</v>
      </c>
      <c r="AQ2403" s="19" t="n">
        <v>0</v>
      </c>
      <c r="AR2403" s="19" t="n">
        <v>0.122467080298893</v>
      </c>
      <c r="AS2403" s="19" t="n">
        <v>0</v>
      </c>
      <c r="AT2403" s="19" t="n">
        <v>0</v>
      </c>
      <c r="AU2403" s="19"/>
      <c r="AV2403" s="19" t="n">
        <v>0.0296788395980994</v>
      </c>
      <c r="AW2403" s="19" t="n">
        <v>0.0358384905207252</v>
      </c>
      <c r="AX2403" s="19" t="n">
        <v>0.111650343152765</v>
      </c>
      <c r="AY2403" s="19" t="n">
        <v>0.07447915163961</v>
      </c>
      <c r="AZ2403" s="19" t="n">
        <v>0</v>
      </c>
      <c r="BA2403" s="19" t="n">
        <v>0</v>
      </c>
      <c r="BB2403" s="19"/>
      <c r="BC2403" s="19" t="n">
        <v>0.0328802576220854</v>
      </c>
      <c r="BD2403" s="19" t="n">
        <v>0</v>
      </c>
      <c r="BE2403" s="19" t="n">
        <v>0</v>
      </c>
      <c r="BF2403" s="19" t="n">
        <v>0.154356518215978</v>
      </c>
      <c r="BG2403" s="19" t="n">
        <v>0.215803555158045</v>
      </c>
    </row>
    <row r="2404">
      <c r="B2404" t="s">
        <v>726</v>
      </c>
      <c r="C2404" s="19" t="n">
        <v>0.0408268522984183</v>
      </c>
      <c r="D2404" s="19" t="n">
        <v>0.0498163228422372</v>
      </c>
      <c r="E2404" s="19" t="n">
        <v>0.0180134868525735</v>
      </c>
      <c r="F2404" s="19"/>
      <c r="G2404" s="19" t="n">
        <v>0</v>
      </c>
      <c r="H2404" s="19" t="n">
        <v>0.081272976640524</v>
      </c>
      <c r="I2404" s="19" t="n">
        <v>0</v>
      </c>
      <c r="J2404" s="19" t="n">
        <v>0</v>
      </c>
      <c r="K2404" s="19" t="n">
        <v>0.240106316815319</v>
      </c>
      <c r="L2404" s="19" t="n">
        <v>0</v>
      </c>
      <c r="M2404" s="19"/>
      <c r="N2404" s="19" t="n">
        <v>0</v>
      </c>
      <c r="O2404" s="19" t="n">
        <v>0.065682851918068</v>
      </c>
      <c r="P2404" s="19" t="n">
        <v>0.0333638384397447</v>
      </c>
      <c r="Q2404" s="19" t="n">
        <v>0.0660663770368026</v>
      </c>
      <c r="R2404" s="19"/>
      <c r="S2404" s="19" t="n">
        <v>0</v>
      </c>
      <c r="T2404" s="19" t="n">
        <v>0.108960492108014</v>
      </c>
      <c r="U2404" s="19" t="n">
        <v>0</v>
      </c>
      <c r="V2404" s="19" t="n">
        <v>0</v>
      </c>
      <c r="W2404" s="19" t="n">
        <v>0</v>
      </c>
      <c r="X2404" s="19" t="n">
        <v>0</v>
      </c>
      <c r="Y2404" s="19" t="n">
        <v>0.0585278824864357</v>
      </c>
      <c r="Z2404" s="19" t="n">
        <v>0</v>
      </c>
      <c r="AA2404" s="19" t="n">
        <v>0.0764331285018447</v>
      </c>
      <c r="AB2404" s="19" t="n">
        <v>0.146115480329339</v>
      </c>
      <c r="AC2404" s="19" t="n">
        <v>0</v>
      </c>
      <c r="AD2404" s="19" t="n">
        <v>0</v>
      </c>
      <c r="AE2404" s="19"/>
      <c r="AF2404" s="19" t="n">
        <v>0.0660578989909065</v>
      </c>
      <c r="AG2404" s="19" t="n">
        <v>0.0432969068475367</v>
      </c>
      <c r="AH2404" s="19" t="n">
        <v>0</v>
      </c>
      <c r="AI2404" s="19"/>
      <c r="AJ2404" s="19" t="n">
        <v>0.0677895091487166</v>
      </c>
      <c r="AK2404" s="19" t="n">
        <v>0</v>
      </c>
      <c r="AL2404" s="19" t="n">
        <v>0</v>
      </c>
      <c r="AM2404" s="19" t="s">
        <v>697</v>
      </c>
      <c r="AN2404" s="19" t="n">
        <v>0</v>
      </c>
      <c r="AO2404" s="19"/>
      <c r="AP2404" s="19" t="n">
        <v>0</v>
      </c>
      <c r="AQ2404" s="19" t="n">
        <v>0</v>
      </c>
      <c r="AR2404" s="19" t="n">
        <v>0.23042416444979</v>
      </c>
      <c r="AS2404" s="19" t="n">
        <v>0.148672550779287</v>
      </c>
      <c r="AT2404" s="19" t="n">
        <v>0</v>
      </c>
      <c r="AU2404" s="19"/>
      <c r="AV2404" s="19" t="n">
        <v>0.0259027351571746</v>
      </c>
      <c r="AW2404" s="19" t="n">
        <v>0</v>
      </c>
      <c r="AX2404" s="19" t="n">
        <v>0.112565682027754</v>
      </c>
      <c r="AY2404" s="19" t="n">
        <v>0.0961295215989166</v>
      </c>
      <c r="AZ2404" s="19" t="n">
        <v>0</v>
      </c>
      <c r="BA2404" s="19" t="n">
        <v>0.118468202536855</v>
      </c>
      <c r="BB2404" s="19"/>
      <c r="BC2404" s="19" t="n">
        <v>0.0281821731086744</v>
      </c>
      <c r="BD2404" s="19" t="n">
        <v>0</v>
      </c>
      <c r="BE2404" s="19" t="n">
        <v>0.0775975006134337</v>
      </c>
      <c r="BF2404" s="19" t="n">
        <v>0</v>
      </c>
      <c r="BG2404" s="19" t="n">
        <v>0</v>
      </c>
    </row>
    <row r="2405">
      <c r="B2405" t="s">
        <v>100</v>
      </c>
      <c r="C2405" s="19" t="n">
        <v>0.0270365880822031</v>
      </c>
      <c r="D2405" s="19" t="n">
        <v>0.0393840920686172</v>
      </c>
      <c r="E2405" s="19" t="n">
        <v>0.0157864346996809</v>
      </c>
      <c r="F2405" s="19"/>
      <c r="G2405" s="19" t="n">
        <v>0</v>
      </c>
      <c r="H2405" s="19" t="n">
        <v>0</v>
      </c>
      <c r="I2405" s="19" t="n">
        <v>0.0928662425465105</v>
      </c>
      <c r="J2405" s="19" t="n">
        <v>0</v>
      </c>
      <c r="K2405" s="19" t="n">
        <v>0</v>
      </c>
      <c r="L2405" s="19" t="n">
        <v>0.0436149840271451</v>
      </c>
      <c r="M2405" s="19"/>
      <c r="N2405" s="19" t="n">
        <v>0</v>
      </c>
      <c r="O2405" s="19" t="n">
        <v>0</v>
      </c>
      <c r="P2405" s="19" t="n">
        <v>0.073958144764254</v>
      </c>
      <c r="Q2405" s="19" t="n">
        <v>0.0449474161452935</v>
      </c>
      <c r="R2405" s="19"/>
      <c r="S2405" s="19" t="n">
        <v>0</v>
      </c>
      <c r="T2405" s="19" t="n">
        <v>0.134827409820874</v>
      </c>
      <c r="U2405" s="19" t="n">
        <v>0.0694285320249454</v>
      </c>
      <c r="V2405" s="19" t="n">
        <v>0</v>
      </c>
      <c r="W2405" s="19" t="n">
        <v>0</v>
      </c>
      <c r="X2405" s="19" t="n">
        <v>0</v>
      </c>
      <c r="Y2405" s="19" t="n">
        <v>0</v>
      </c>
      <c r="Z2405" s="19" t="n">
        <v>0</v>
      </c>
      <c r="AA2405" s="19" t="n">
        <v>0</v>
      </c>
      <c r="AB2405" s="19" t="n">
        <v>0</v>
      </c>
      <c r="AC2405" s="19" t="n">
        <v>0</v>
      </c>
      <c r="AD2405" s="19" t="n">
        <v>0</v>
      </c>
      <c r="AE2405" s="19"/>
      <c r="AF2405" s="19" t="n">
        <v>0.0535186852606207</v>
      </c>
      <c r="AG2405" s="19" t="n">
        <v>0</v>
      </c>
      <c r="AH2405" s="19" t="n">
        <v>0</v>
      </c>
      <c r="AI2405" s="19"/>
      <c r="AJ2405" s="19" t="n">
        <v>0.0466216820658441</v>
      </c>
      <c r="AK2405" s="19" t="n">
        <v>0</v>
      </c>
      <c r="AL2405" s="19" t="n">
        <v>0</v>
      </c>
      <c r="AM2405" s="19" t="s">
        <v>697</v>
      </c>
      <c r="AN2405" s="19" t="n">
        <v>0</v>
      </c>
      <c r="AO2405" s="19"/>
      <c r="AP2405" s="19" t="n">
        <v>0.0867874979390194</v>
      </c>
      <c r="AQ2405" s="19" t="n">
        <v>0</v>
      </c>
      <c r="AR2405" s="19" t="n">
        <v>0.146323815673045</v>
      </c>
      <c r="AS2405" s="19" t="n">
        <v>0</v>
      </c>
      <c r="AT2405" s="19" t="n">
        <v>0</v>
      </c>
      <c r="AU2405" s="19"/>
      <c r="AV2405" s="19" t="n">
        <v>0</v>
      </c>
      <c r="AW2405" s="19" t="n">
        <v>0.0873387504835245</v>
      </c>
      <c r="AX2405" s="19" t="n">
        <v>0.133399965047301</v>
      </c>
      <c r="AY2405" s="19" t="n">
        <v>0</v>
      </c>
      <c r="AZ2405" s="19" t="n">
        <v>0</v>
      </c>
      <c r="BA2405" s="19" t="n">
        <v>0</v>
      </c>
      <c r="BB2405" s="19"/>
      <c r="BC2405" s="19" t="n">
        <v>0.0392604881891125</v>
      </c>
      <c r="BD2405" s="19" t="n">
        <v>0.0393838161031816</v>
      </c>
      <c r="BE2405" s="19" t="n">
        <v>0.0368285965920955</v>
      </c>
      <c r="BF2405" s="19" t="n">
        <v>0</v>
      </c>
      <c r="BG2405" s="19" t="n">
        <v>0</v>
      </c>
    </row>
    <row r="2406">
      <c r="C2406" s="19"/>
      <c r="D2406" s="19"/>
      <c r="E2406" s="19"/>
      <c r="F2406" s="19"/>
      <c r="G2406" s="19"/>
      <c r="H2406" s="19"/>
      <c r="I2406" s="19"/>
      <c r="J2406" s="19"/>
      <c r="K2406" s="19"/>
      <c r="L2406" s="19"/>
      <c r="M2406" s="19"/>
      <c r="N2406" s="19"/>
      <c r="O2406" s="19"/>
      <c r="P2406" s="19"/>
      <c r="Q2406" s="19"/>
      <c r="R2406" s="19"/>
      <c r="S2406" s="19"/>
      <c r="T2406" s="19"/>
      <c r="U2406" s="19"/>
      <c r="V2406" s="19"/>
      <c r="W2406" s="19"/>
      <c r="X2406" s="19"/>
      <c r="Y2406" s="19"/>
      <c r="Z2406" s="19"/>
      <c r="AA2406" s="19"/>
      <c r="AB2406" s="19"/>
      <c r="AC2406" s="19"/>
      <c r="AD2406" s="19"/>
      <c r="AE2406" s="19"/>
      <c r="AF2406" s="19"/>
      <c r="AG2406" s="19"/>
      <c r="AH2406" s="19"/>
      <c r="AI2406" s="19"/>
      <c r="AJ2406" s="19"/>
      <c r="AK2406" s="19"/>
      <c r="AL2406" s="19"/>
      <c r="AM2406" s="19"/>
      <c r="AN2406" s="19"/>
      <c r="AO2406" s="19"/>
      <c r="AP2406" s="19"/>
      <c r="AQ2406" s="19"/>
      <c r="AR2406" s="19"/>
      <c r="AS2406" s="19"/>
      <c r="AT2406" s="19"/>
      <c r="AU2406" s="19"/>
      <c r="AV2406" s="19"/>
      <c r="AW2406" s="19"/>
      <c r="AX2406" s="19"/>
      <c r="AY2406" s="19"/>
      <c r="AZ2406" s="19"/>
      <c r="BA2406" s="19"/>
      <c r="BB2406" s="19"/>
      <c r="BC2406" s="19"/>
      <c r="BD2406" s="19"/>
      <c r="BE2406" s="19"/>
      <c r="BF2406" s="19"/>
      <c r="BG2406" s="19"/>
    </row>
    <row r="2407">
      <c r="B2407" s="7" t="s">
        <v>743</v>
      </c>
      <c r="C2407" s="19"/>
      <c r="D2407" s="19"/>
      <c r="E2407" s="19"/>
      <c r="F2407" s="19"/>
      <c r="G2407" s="19"/>
      <c r="H2407" s="19"/>
      <c r="I2407" s="19"/>
      <c r="J2407" s="19"/>
      <c r="K2407" s="19"/>
      <c r="L2407" s="19"/>
      <c r="M2407" s="19"/>
      <c r="N2407" s="19"/>
      <c r="O2407" s="19"/>
      <c r="P2407" s="19"/>
      <c r="Q2407" s="19"/>
      <c r="R2407" s="19"/>
      <c r="S2407" s="19"/>
      <c r="T2407" s="19"/>
      <c r="U2407" s="19"/>
      <c r="V2407" s="19"/>
      <c r="W2407" s="19"/>
      <c r="X2407" s="19"/>
      <c r="Y2407" s="19"/>
      <c r="Z2407" s="19"/>
      <c r="AA2407" s="19"/>
      <c r="AB2407" s="19"/>
      <c r="AC2407" s="19"/>
      <c r="AD2407" s="19"/>
      <c r="AE2407" s="19"/>
      <c r="AF2407" s="19"/>
      <c r="AG2407" s="19"/>
      <c r="AH2407" s="19"/>
      <c r="AI2407" s="19"/>
      <c r="AJ2407" s="19"/>
      <c r="AK2407" s="19"/>
      <c r="AL2407" s="19"/>
      <c r="AM2407" s="19"/>
      <c r="AN2407" s="19"/>
      <c r="AO2407" s="19"/>
      <c r="AP2407" s="19"/>
      <c r="AQ2407" s="19"/>
      <c r="AR2407" s="19"/>
      <c r="AS2407" s="19"/>
      <c r="AT2407" s="19"/>
      <c r="AU2407" s="19"/>
      <c r="AV2407" s="19"/>
      <c r="AW2407" s="19"/>
      <c r="AX2407" s="19"/>
      <c r="AY2407" s="19"/>
      <c r="AZ2407" s="19"/>
      <c r="BA2407" s="19"/>
      <c r="BB2407" s="19"/>
      <c r="BC2407" s="19"/>
      <c r="BD2407" s="19"/>
      <c r="BE2407" s="19"/>
      <c r="BF2407" s="19"/>
      <c r="BG2407" s="19"/>
    </row>
    <row r="2408">
      <c r="B2408" s="26" t="s">
        <v>724</v>
      </c>
      <c r="C2408" s="19"/>
      <c r="D2408" s="19"/>
      <c r="E2408" s="19"/>
      <c r="F2408" s="19"/>
      <c r="G2408" s="19"/>
      <c r="H2408" s="19"/>
      <c r="I2408" s="19"/>
      <c r="J2408" s="19"/>
      <c r="K2408" s="19"/>
      <c r="L2408" s="19"/>
      <c r="M2408" s="19"/>
      <c r="N2408" s="19"/>
      <c r="O2408" s="19"/>
      <c r="P2408" s="19"/>
      <c r="Q2408" s="19"/>
      <c r="R2408" s="19"/>
      <c r="S2408" s="19"/>
      <c r="T2408" s="19"/>
      <c r="U2408" s="19"/>
      <c r="V2408" s="19"/>
      <c r="W2408" s="19"/>
      <c r="X2408" s="19"/>
      <c r="Y2408" s="19"/>
      <c r="Z2408" s="19"/>
      <c r="AA2408" s="19"/>
      <c r="AB2408" s="19"/>
      <c r="AC2408" s="19"/>
      <c r="AD2408" s="19"/>
      <c r="AE2408" s="19"/>
      <c r="AF2408" s="19"/>
      <c r="AG2408" s="19"/>
      <c r="AH2408" s="19"/>
      <c r="AI2408" s="19"/>
      <c r="AJ2408" s="19"/>
      <c r="AK2408" s="19"/>
      <c r="AL2408" s="19"/>
      <c r="AM2408" s="19"/>
      <c r="AN2408" s="19"/>
      <c r="AO2408" s="19"/>
      <c r="AP2408" s="19"/>
      <c r="AQ2408" s="19"/>
      <c r="AR2408" s="19"/>
      <c r="AS2408" s="19"/>
      <c r="AT2408" s="19"/>
      <c r="AU2408" s="19"/>
      <c r="AV2408" s="19"/>
      <c r="AW2408" s="19"/>
      <c r="AX2408" s="19"/>
      <c r="AY2408" s="19"/>
      <c r="AZ2408" s="19"/>
      <c r="BA2408" s="19"/>
      <c r="BB2408" s="19"/>
      <c r="BC2408" s="19"/>
      <c r="BD2408" s="19"/>
      <c r="BE2408" s="19"/>
      <c r="BF2408" s="19"/>
      <c r="BG2408" s="19"/>
    </row>
    <row r="2409">
      <c r="B2409" t="s">
        <v>721</v>
      </c>
      <c r="C2409" s="19" t="n">
        <v>0.118225495977434</v>
      </c>
      <c r="D2409" s="19" t="n">
        <v>0.145822300152559</v>
      </c>
      <c r="E2409" s="19" t="n">
        <v>0.0878200815616343</v>
      </c>
      <c r="F2409" s="19"/>
      <c r="G2409" s="19" t="n">
        <v>0.196893967135329</v>
      </c>
      <c r="H2409" s="19" t="n">
        <v>0.200502691699883</v>
      </c>
      <c r="I2409" s="19" t="n">
        <v>0.0544959816968349</v>
      </c>
      <c r="J2409" s="19" t="n">
        <v>0.0670493465468016</v>
      </c>
      <c r="K2409" s="19" t="n">
        <v>0.0544227868543289</v>
      </c>
      <c r="L2409" s="19" t="n">
        <v>0.112550331217035</v>
      </c>
      <c r="M2409" s="19"/>
      <c r="N2409" s="19" t="n">
        <v>0.199232903085703</v>
      </c>
      <c r="O2409" s="19" t="n">
        <v>0.108296778262465</v>
      </c>
      <c r="P2409" s="19" t="n">
        <v>0.0692666173681726</v>
      </c>
      <c r="Q2409" s="19" t="n">
        <v>0.0733719045312737</v>
      </c>
      <c r="R2409" s="19"/>
      <c r="S2409" s="19" t="n">
        <v>0.119528652737159</v>
      </c>
      <c r="T2409" s="19" t="n">
        <v>0.0856541982229067</v>
      </c>
      <c r="U2409" s="19" t="n">
        <v>0.110728771801038</v>
      </c>
      <c r="V2409" s="19" t="n">
        <v>0.150207920817042</v>
      </c>
      <c r="W2409" s="19" t="n">
        <v>0</v>
      </c>
      <c r="X2409" s="19" t="n">
        <v>0</v>
      </c>
      <c r="Y2409" s="19" t="n">
        <v>0.261328772399881</v>
      </c>
      <c r="Z2409" s="19" t="n">
        <v>0.286020318526674</v>
      </c>
      <c r="AA2409" s="19" t="n">
        <v>0.142784829361908</v>
      </c>
      <c r="AB2409" s="19" t="n">
        <v>0</v>
      </c>
      <c r="AC2409" s="19" t="n">
        <v>0.211159745904322</v>
      </c>
      <c r="AD2409" s="19" t="n">
        <v>0</v>
      </c>
      <c r="AE2409" s="19"/>
      <c r="AF2409" s="19" t="n">
        <v>0.055864948459072</v>
      </c>
      <c r="AG2409" s="19" t="n">
        <v>0.180076429416584</v>
      </c>
      <c r="AH2409" s="19" t="n">
        <v>0.0670421945181248</v>
      </c>
      <c r="AI2409" s="19"/>
      <c r="AJ2409" s="19" t="n">
        <v>0.125623498535727</v>
      </c>
      <c r="AK2409" s="19" t="n">
        <v>0.157770995572027</v>
      </c>
      <c r="AL2409" s="19" t="n">
        <v>0</v>
      </c>
      <c r="AM2409" s="19" t="n">
        <v>0.468331281648856</v>
      </c>
      <c r="AN2409" s="19" t="n">
        <v>0.0723790353858414</v>
      </c>
      <c r="AO2409" s="19"/>
      <c r="AP2409" s="19" t="n">
        <v>0.122738706275097</v>
      </c>
      <c r="AQ2409" s="19" t="n">
        <v>0.133458045075679</v>
      </c>
      <c r="AR2409" s="19" t="n">
        <v>0.12809258488636</v>
      </c>
      <c r="AS2409" s="19" t="n">
        <v>0.108642745080799</v>
      </c>
      <c r="AT2409" s="19" t="n">
        <v>0</v>
      </c>
      <c r="AU2409" s="19"/>
      <c r="AV2409" s="19" t="n">
        <v>0.138350352844597</v>
      </c>
      <c r="AW2409" s="19" t="n">
        <v>0.187430335755294</v>
      </c>
      <c r="AX2409" s="19" t="n">
        <v>0</v>
      </c>
      <c r="AY2409" s="19" t="n">
        <v>0.0973719604243444</v>
      </c>
      <c r="AZ2409" s="19" t="n">
        <v>0</v>
      </c>
      <c r="BA2409" s="19" t="n">
        <v>0</v>
      </c>
      <c r="BB2409" s="19"/>
      <c r="BC2409" s="19" t="n">
        <v>0.0302640866970955</v>
      </c>
      <c r="BD2409" s="19" t="n">
        <v>0.201560259959969</v>
      </c>
      <c r="BE2409" s="19" t="n">
        <v>0.0576020858101046</v>
      </c>
      <c r="BF2409" s="19" t="n">
        <v>0.165394099897867</v>
      </c>
      <c r="BG2409" s="19" t="n">
        <v>0.272559768117694</v>
      </c>
    </row>
    <row r="2410">
      <c r="B2410" t="s">
        <v>689</v>
      </c>
      <c r="C2410" s="19" t="n">
        <v>0.11200343754317</v>
      </c>
      <c r="D2410" s="19" t="n">
        <v>0.128760896635984</v>
      </c>
      <c r="E2410" s="19" t="n">
        <v>0.0935405211475055</v>
      </c>
      <c r="F2410" s="19"/>
      <c r="G2410" s="19" t="n">
        <v>0.139141570958584</v>
      </c>
      <c r="H2410" s="19" t="n">
        <v>0.189035420315742</v>
      </c>
      <c r="I2410" s="19" t="n">
        <v>0.104640512908713</v>
      </c>
      <c r="J2410" s="19" t="n">
        <v>0.0414652970660783</v>
      </c>
      <c r="K2410" s="19" t="n">
        <v>0.063162283682553</v>
      </c>
      <c r="L2410" s="19" t="n">
        <v>0.118170081897684</v>
      </c>
      <c r="M2410" s="19"/>
      <c r="N2410" s="19" t="n">
        <v>0.0617318225639471</v>
      </c>
      <c r="O2410" s="19" t="n">
        <v>0.136878672233012</v>
      </c>
      <c r="P2410" s="19" t="n">
        <v>0.133963875048493</v>
      </c>
      <c r="Q2410" s="19" t="n">
        <v>0.123771081878877</v>
      </c>
      <c r="R2410" s="19"/>
      <c r="S2410" s="19" t="n">
        <v>0.197756793872224</v>
      </c>
      <c r="T2410" s="19" t="n">
        <v>0.100484093262595</v>
      </c>
      <c r="U2410" s="19" t="n">
        <v>0.106830806180936</v>
      </c>
      <c r="V2410" s="19" t="n">
        <v>0</v>
      </c>
      <c r="W2410" s="19" t="n">
        <v>0.23965815315674</v>
      </c>
      <c r="X2410" s="19" t="n">
        <v>0.285123145176756</v>
      </c>
      <c r="Y2410" s="19" t="n">
        <v>0</v>
      </c>
      <c r="Z2410" s="19" t="n">
        <v>0</v>
      </c>
      <c r="AA2410" s="19" t="n">
        <v>0.117602633802461</v>
      </c>
      <c r="AB2410" s="19" t="n">
        <v>0.0881605525108516</v>
      </c>
      <c r="AC2410" s="19" t="n">
        <v>0</v>
      </c>
      <c r="AD2410" s="19" t="n">
        <v>0</v>
      </c>
      <c r="AE2410" s="19"/>
      <c r="AF2410" s="19" t="n">
        <v>0.103309303734813</v>
      </c>
      <c r="AG2410" s="19" t="n">
        <v>0.0919138085532726</v>
      </c>
      <c r="AH2410" s="19" t="n">
        <v>0.121527492240028</v>
      </c>
      <c r="AI2410" s="19"/>
      <c r="AJ2410" s="19" t="n">
        <v>0.0758038095283034</v>
      </c>
      <c r="AK2410" s="19" t="n">
        <v>0.154706492241067</v>
      </c>
      <c r="AL2410" s="19" t="n">
        <v>0</v>
      </c>
      <c r="AM2410" s="19" t="n">
        <v>0</v>
      </c>
      <c r="AN2410" s="19" t="n">
        <v>0.201560350123575</v>
      </c>
      <c r="AO2410" s="19"/>
      <c r="AP2410" s="19" t="n">
        <v>0.0721012200186342</v>
      </c>
      <c r="AQ2410" s="19" t="n">
        <v>0.111401188193549</v>
      </c>
      <c r="AR2410" s="19" t="n">
        <v>0.0983515522522736</v>
      </c>
      <c r="AS2410" s="19" t="n">
        <v>0.111028236309149</v>
      </c>
      <c r="AT2410" s="19" t="n">
        <v>0.339880502695121</v>
      </c>
      <c r="AU2410" s="19"/>
      <c r="AV2410" s="19" t="n">
        <v>0.0635037040491445</v>
      </c>
      <c r="AW2410" s="19" t="n">
        <v>0.0726878800585863</v>
      </c>
      <c r="AX2410" s="19" t="n">
        <v>0.174947534499356</v>
      </c>
      <c r="AY2410" s="19" t="n">
        <v>0.0543269584717197</v>
      </c>
      <c r="AZ2410" s="19" t="n">
        <v>0.313966239873029</v>
      </c>
      <c r="BA2410" s="19" t="n">
        <v>0.313136190101701</v>
      </c>
      <c r="BB2410" s="19"/>
      <c r="BC2410" s="19" t="n">
        <v>0.0859018861430069</v>
      </c>
      <c r="BD2410" s="19" t="n">
        <v>0.197433100032607</v>
      </c>
      <c r="BE2410" s="19" t="n">
        <v>0.106815179197678</v>
      </c>
      <c r="BF2410" s="19" t="n">
        <v>0.0684105404534572</v>
      </c>
      <c r="BG2410" s="19" t="n">
        <v>0.249238863436198</v>
      </c>
    </row>
    <row r="2411">
      <c r="B2411" t="s">
        <v>690</v>
      </c>
      <c r="C2411" s="19" t="n">
        <v>0.180127501596316</v>
      </c>
      <c r="D2411" s="19" t="n">
        <v>0.180053493884343</v>
      </c>
      <c r="E2411" s="19" t="n">
        <v>0.180209041297008</v>
      </c>
      <c r="F2411" s="19"/>
      <c r="G2411" s="19" t="n">
        <v>0.192407874060216</v>
      </c>
      <c r="H2411" s="19" t="n">
        <v>0.027745141204201</v>
      </c>
      <c r="I2411" s="19" t="n">
        <v>0.321112196279965</v>
      </c>
      <c r="J2411" s="19" t="n">
        <v>0.181095151320398</v>
      </c>
      <c r="K2411" s="19" t="n">
        <v>0.2367183223441</v>
      </c>
      <c r="L2411" s="19" t="n">
        <v>0.179410207507355</v>
      </c>
      <c r="M2411" s="19"/>
      <c r="N2411" s="19" t="n">
        <v>0.103104889812788</v>
      </c>
      <c r="O2411" s="19" t="n">
        <v>0.167690059807652</v>
      </c>
      <c r="P2411" s="19" t="n">
        <v>0.253295207037527</v>
      </c>
      <c r="Q2411" s="19" t="n">
        <v>0.224829551844579</v>
      </c>
      <c r="R2411" s="19"/>
      <c r="S2411" s="19" t="n">
        <v>0.197804948803434</v>
      </c>
      <c r="T2411" s="19" t="n">
        <v>0.100788172255765</v>
      </c>
      <c r="U2411" s="19" t="n">
        <v>0.17041901430313</v>
      </c>
      <c r="V2411" s="19" t="n">
        <v>0.391707733643251</v>
      </c>
      <c r="W2411" s="19" t="n">
        <v>0.148345561160639</v>
      </c>
      <c r="X2411" s="19" t="n">
        <v>0</v>
      </c>
      <c r="Y2411" s="19" t="n">
        <v>0.270313074168847</v>
      </c>
      <c r="Z2411" s="19" t="n">
        <v>0</v>
      </c>
      <c r="AA2411" s="19" t="n">
        <v>0.194187495486253</v>
      </c>
      <c r="AB2411" s="19" t="n">
        <v>0.0923230721306764</v>
      </c>
      <c r="AC2411" s="19" t="n">
        <v>0.222488094142174</v>
      </c>
      <c r="AD2411" s="19" t="n">
        <v>0</v>
      </c>
      <c r="AE2411" s="19"/>
      <c r="AF2411" s="19" t="n">
        <v>0.1414365304911</v>
      </c>
      <c r="AG2411" s="19" t="n">
        <v>0.162407641690681</v>
      </c>
      <c r="AH2411" s="19" t="n">
        <v>0.397007418168063</v>
      </c>
      <c r="AI2411" s="19"/>
      <c r="AJ2411" s="19" t="n">
        <v>0.188091757000484</v>
      </c>
      <c r="AK2411" s="19" t="n">
        <v>0.175132296428282</v>
      </c>
      <c r="AL2411" s="19" t="n">
        <v>0</v>
      </c>
      <c r="AM2411" s="19" t="n">
        <v>0</v>
      </c>
      <c r="AN2411" s="19" t="n">
        <v>0.237912014137</v>
      </c>
      <c r="AO2411" s="19"/>
      <c r="AP2411" s="19" t="n">
        <v>0.161895528302961</v>
      </c>
      <c r="AQ2411" s="19" t="n">
        <v>0.239091537885656</v>
      </c>
      <c r="AR2411" s="19" t="n">
        <v>0</v>
      </c>
      <c r="AS2411" s="19" t="n">
        <v>0.165219172704777</v>
      </c>
      <c r="AT2411" s="19" t="n">
        <v>0</v>
      </c>
      <c r="AU2411" s="19"/>
      <c r="AV2411" s="19" t="n">
        <v>0.217005656437109</v>
      </c>
      <c r="AW2411" s="19" t="n">
        <v>0.126937948977287</v>
      </c>
      <c r="AX2411" s="19" t="n">
        <v>0</v>
      </c>
      <c r="AY2411" s="19" t="n">
        <v>0.241422292172239</v>
      </c>
      <c r="AZ2411" s="19" t="n">
        <v>0.182694836844842</v>
      </c>
      <c r="BA2411" s="19" t="n">
        <v>0.250989162126129</v>
      </c>
      <c r="BB2411" s="19"/>
      <c r="BC2411" s="19" t="n">
        <v>0.209056528755002</v>
      </c>
      <c r="BD2411" s="19" t="n">
        <v>0.108439788733922</v>
      </c>
      <c r="BE2411" s="19" t="n">
        <v>0.240286830357435</v>
      </c>
      <c r="BF2411" s="19" t="n">
        <v>0.0529265959509561</v>
      </c>
      <c r="BG2411" s="19" t="n">
        <v>0</v>
      </c>
    </row>
    <row r="2412">
      <c r="B2412" t="s">
        <v>691</v>
      </c>
      <c r="C2412" s="19" t="n">
        <v>0.231468006371061</v>
      </c>
      <c r="D2412" s="19" t="n">
        <v>0.264659266107517</v>
      </c>
      <c r="E2412" s="19" t="n">
        <v>0.194898771728337</v>
      </c>
      <c r="F2412" s="19"/>
      <c r="G2412" s="19" t="n">
        <v>0.238143539327607</v>
      </c>
      <c r="H2412" s="19" t="n">
        <v>0.16524436842858</v>
      </c>
      <c r="I2412" s="19" t="n">
        <v>0.15353474018841</v>
      </c>
      <c r="J2412" s="19" t="n">
        <v>0.297889344915655</v>
      </c>
      <c r="K2412" s="19" t="n">
        <v>0.335622695545115</v>
      </c>
      <c r="L2412" s="19" t="n">
        <v>0.22215182580254</v>
      </c>
      <c r="M2412" s="19"/>
      <c r="N2412" s="19" t="n">
        <v>0.196908190084257</v>
      </c>
      <c r="O2412" s="19" t="n">
        <v>0.205837300196663</v>
      </c>
      <c r="P2412" s="19" t="n">
        <v>0.286559043576197</v>
      </c>
      <c r="Q2412" s="19" t="n">
        <v>0.255536225168182</v>
      </c>
      <c r="R2412" s="19"/>
      <c r="S2412" s="19" t="n">
        <v>0.175752149290792</v>
      </c>
      <c r="T2412" s="19" t="n">
        <v>0.361404843833623</v>
      </c>
      <c r="U2412" s="19" t="n">
        <v>0.195043793275111</v>
      </c>
      <c r="V2412" s="19" t="n">
        <v>0.0626033525552598</v>
      </c>
      <c r="W2412" s="19" t="n">
        <v>0.439529604803903</v>
      </c>
      <c r="X2412" s="19" t="n">
        <v>0.418557629658071</v>
      </c>
      <c r="Y2412" s="19" t="n">
        <v>0.160486777562064</v>
      </c>
      <c r="Z2412" s="19" t="n">
        <v>0.416646601973445</v>
      </c>
      <c r="AA2412" s="19" t="n">
        <v>0.206094587044333</v>
      </c>
      <c r="AB2412" s="19" t="n">
        <v>0.383100015164776</v>
      </c>
      <c r="AC2412" s="19" t="n">
        <v>0</v>
      </c>
      <c r="AD2412" s="19" t="n">
        <v>0</v>
      </c>
      <c r="AE2412" s="19"/>
      <c r="AF2412" s="19" t="n">
        <v>0.307049333742681</v>
      </c>
      <c r="AG2412" s="19" t="n">
        <v>0.185000863808407</v>
      </c>
      <c r="AH2412" s="19" t="n">
        <v>0.15996870566609</v>
      </c>
      <c r="AI2412" s="19"/>
      <c r="AJ2412" s="19" t="n">
        <v>0.249444741094174</v>
      </c>
      <c r="AK2412" s="19" t="n">
        <v>0.156761081502045</v>
      </c>
      <c r="AL2412" s="19" t="n">
        <v>0.46038379863905</v>
      </c>
      <c r="AM2412" s="19" t="n">
        <v>0.531668718351144</v>
      </c>
      <c r="AN2412" s="19" t="n">
        <v>0.285898477945479</v>
      </c>
      <c r="AO2412" s="19"/>
      <c r="AP2412" s="19" t="n">
        <v>0.235121278460083</v>
      </c>
      <c r="AQ2412" s="19" t="n">
        <v>0.193391440218606</v>
      </c>
      <c r="AR2412" s="19" t="n">
        <v>0.539966754758159</v>
      </c>
      <c r="AS2412" s="19" t="n">
        <v>0.299570329273226</v>
      </c>
      <c r="AT2412" s="19" t="n">
        <v>0</v>
      </c>
      <c r="AU2412" s="19"/>
      <c r="AV2412" s="19" t="n">
        <v>0.220614257626874</v>
      </c>
      <c r="AW2412" s="19" t="n">
        <v>0.175595404702961</v>
      </c>
      <c r="AX2412" s="19" t="n">
        <v>0.410661108945624</v>
      </c>
      <c r="AY2412" s="19" t="n">
        <v>0.268252870527997</v>
      </c>
      <c r="AZ2412" s="19" t="n">
        <v>0</v>
      </c>
      <c r="BA2412" s="19" t="n">
        <v>0.283314324613506</v>
      </c>
      <c r="BB2412" s="19"/>
      <c r="BC2412" s="19" t="n">
        <v>0.275533402143884</v>
      </c>
      <c r="BD2412" s="19" t="n">
        <v>0.192325056924084</v>
      </c>
      <c r="BE2412" s="19" t="n">
        <v>0.279238868189634</v>
      </c>
      <c r="BF2412" s="19" t="n">
        <v>0.148346514386162</v>
      </c>
      <c r="BG2412" s="19" t="n">
        <v>0.239901912975539</v>
      </c>
    </row>
    <row r="2413">
      <c r="B2413" t="s">
        <v>692</v>
      </c>
      <c r="C2413" s="19" t="n">
        <v>0.153906738694144</v>
      </c>
      <c r="D2413" s="19" t="n">
        <v>0.131293096745396</v>
      </c>
      <c r="E2413" s="19" t="n">
        <v>0.178821839389825</v>
      </c>
      <c r="F2413" s="19"/>
      <c r="G2413" s="19" t="n">
        <v>0.108189911491095</v>
      </c>
      <c r="H2413" s="19" t="n">
        <v>0.141315177151259</v>
      </c>
      <c r="I2413" s="19" t="n">
        <v>0.219069621799166</v>
      </c>
      <c r="J2413" s="19" t="n">
        <v>0.183312495198345</v>
      </c>
      <c r="K2413" s="19" t="n">
        <v>0.0990888495623931</v>
      </c>
      <c r="L2413" s="19" t="n">
        <v>0.158835065783731</v>
      </c>
      <c r="M2413" s="19"/>
      <c r="N2413" s="19" t="n">
        <v>0.23707585270791</v>
      </c>
      <c r="O2413" s="19" t="n">
        <v>0.184799737600692</v>
      </c>
      <c r="P2413" s="19" t="n">
        <v>0.0815169322419536</v>
      </c>
      <c r="Q2413" s="19" t="n">
        <v>0.0762026709159465</v>
      </c>
      <c r="R2413" s="19"/>
      <c r="S2413" s="19" t="n">
        <v>0.0908457287963181</v>
      </c>
      <c r="T2413" s="19" t="n">
        <v>0.182886561039855</v>
      </c>
      <c r="U2413" s="19" t="n">
        <v>0.0978465290085402</v>
      </c>
      <c r="V2413" s="19" t="n">
        <v>0.319342962238898</v>
      </c>
      <c r="W2413" s="19" t="n">
        <v>0</v>
      </c>
      <c r="X2413" s="19" t="n">
        <v>0.145489198229703</v>
      </c>
      <c r="Y2413" s="19" t="n">
        <v>0.155958336636564</v>
      </c>
      <c r="Z2413" s="19" t="n">
        <v>0.169269584043568</v>
      </c>
      <c r="AA2413" s="19" t="n">
        <v>0.0646416571612773</v>
      </c>
      <c r="AB2413" s="19" t="n">
        <v>0.125019127655013</v>
      </c>
      <c r="AC2413" s="19" t="n">
        <v>0.338217582241417</v>
      </c>
      <c r="AD2413" s="19" t="n">
        <v>0.676295926558182</v>
      </c>
      <c r="AE2413" s="19"/>
      <c r="AF2413" s="19" t="n">
        <v>0.194354911751861</v>
      </c>
      <c r="AG2413" s="19" t="n">
        <v>0.182607560228297</v>
      </c>
      <c r="AH2413" s="19" t="n">
        <v>0</v>
      </c>
      <c r="AI2413" s="19"/>
      <c r="AJ2413" s="19" t="n">
        <v>0.138502370632437</v>
      </c>
      <c r="AK2413" s="19" t="n">
        <v>0.18482397480681</v>
      </c>
      <c r="AL2413" s="19" t="n">
        <v>0.188628137693286</v>
      </c>
      <c r="AM2413" s="19" t="n">
        <v>0</v>
      </c>
      <c r="AN2413" s="19" t="n">
        <v>0</v>
      </c>
      <c r="AO2413" s="19"/>
      <c r="AP2413" s="19" t="n">
        <v>0.128485366065579</v>
      </c>
      <c r="AQ2413" s="19" t="n">
        <v>0.168936551081631</v>
      </c>
      <c r="AR2413" s="19" t="n">
        <v>0.118027887926279</v>
      </c>
      <c r="AS2413" s="19" t="n">
        <v>0.176802096737224</v>
      </c>
      <c r="AT2413" s="19" t="n">
        <v>0.360686993584159</v>
      </c>
      <c r="AU2413" s="19"/>
      <c r="AV2413" s="19" t="n">
        <v>0.140434257698885</v>
      </c>
      <c r="AW2413" s="19" t="n">
        <v>0.125017194832355</v>
      </c>
      <c r="AX2413" s="19" t="n">
        <v>0.41439135655502</v>
      </c>
      <c r="AY2413" s="19" t="n">
        <v>0.216512490451884</v>
      </c>
      <c r="AZ2413" s="19" t="n">
        <v>0.186984577537537</v>
      </c>
      <c r="BA2413" s="19" t="n">
        <v>0.0660477058383278</v>
      </c>
      <c r="BB2413" s="19"/>
      <c r="BC2413" s="19" t="n">
        <v>0.11903275596844</v>
      </c>
      <c r="BD2413" s="19" t="n">
        <v>0.0604703980350704</v>
      </c>
      <c r="BE2413" s="19" t="n">
        <v>0.156942838903208</v>
      </c>
      <c r="BF2413" s="19" t="n">
        <v>0.372365389893028</v>
      </c>
      <c r="BG2413" s="19" t="n">
        <v>0</v>
      </c>
    </row>
    <row r="2414">
      <c r="B2414" t="s">
        <v>598</v>
      </c>
      <c r="C2414" s="19" t="n">
        <v>0.0571162972567379</v>
      </c>
      <c r="D2414" s="19" t="n">
        <v>0.056864090778918</v>
      </c>
      <c r="E2414" s="19" t="n">
        <v>0.0573941715507251</v>
      </c>
      <c r="F2414" s="19"/>
      <c r="G2414" s="19" t="n">
        <v>0</v>
      </c>
      <c r="H2414" s="19" t="n">
        <v>0.083020577411784</v>
      </c>
      <c r="I2414" s="19" t="n">
        <v>0.105696112544994</v>
      </c>
      <c r="J2414" s="19" t="n">
        <v>0.0611912135024724</v>
      </c>
      <c r="K2414" s="19" t="n">
        <v>0.0466008669661806</v>
      </c>
      <c r="L2414" s="19" t="n">
        <v>0.0405644076192112</v>
      </c>
      <c r="M2414" s="19"/>
      <c r="N2414" s="19" t="n">
        <v>0.0904844206688892</v>
      </c>
      <c r="O2414" s="19" t="n">
        <v>0.0627818407293548</v>
      </c>
      <c r="P2414" s="19" t="n">
        <v>0</v>
      </c>
      <c r="Q2414" s="19" t="n">
        <v>0.0627435525475555</v>
      </c>
      <c r="R2414" s="19"/>
      <c r="S2414" s="19" t="n">
        <v>0.0735524868055486</v>
      </c>
      <c r="T2414" s="19" t="n">
        <v>0</v>
      </c>
      <c r="U2414" s="19" t="n">
        <v>0.103661490109514</v>
      </c>
      <c r="V2414" s="19" t="n">
        <v>0</v>
      </c>
      <c r="W2414" s="19" t="n">
        <v>0.0799397578361308</v>
      </c>
      <c r="X2414" s="19" t="n">
        <v>0</v>
      </c>
      <c r="Y2414" s="19" t="n">
        <v>0.070125606720262</v>
      </c>
      <c r="Z2414" s="19" t="n">
        <v>0</v>
      </c>
      <c r="AA2414" s="19" t="n">
        <v>0.113795117408484</v>
      </c>
      <c r="AB2414" s="19" t="n">
        <v>0.125019127655013</v>
      </c>
      <c r="AC2414" s="19" t="n">
        <v>0</v>
      </c>
      <c r="AD2414" s="19" t="n">
        <v>0</v>
      </c>
      <c r="AE2414" s="19"/>
      <c r="AF2414" s="19" t="n">
        <v>0.0282786457835947</v>
      </c>
      <c r="AG2414" s="19" t="n">
        <v>0.0951816369942603</v>
      </c>
      <c r="AH2414" s="19" t="n">
        <v>0.0650597088665633</v>
      </c>
      <c r="AI2414" s="19"/>
      <c r="AJ2414" s="19" t="n">
        <v>0.0667903390086411</v>
      </c>
      <c r="AK2414" s="19" t="n">
        <v>0.0788451406060286</v>
      </c>
      <c r="AL2414" s="19" t="n">
        <v>0</v>
      </c>
      <c r="AM2414" s="19" t="n">
        <v>0</v>
      </c>
      <c r="AN2414" s="19" t="n">
        <v>0</v>
      </c>
      <c r="AO2414" s="19"/>
      <c r="AP2414" s="19" t="n">
        <v>0.0850056557946989</v>
      </c>
      <c r="AQ2414" s="19" t="n">
        <v>0.0581060185300433</v>
      </c>
      <c r="AR2414" s="19" t="n">
        <v>0</v>
      </c>
      <c r="AS2414" s="19" t="n">
        <v>0.0455384052493295</v>
      </c>
      <c r="AT2414" s="19" t="n">
        <v>0</v>
      </c>
      <c r="AU2414" s="19"/>
      <c r="AV2414" s="19" t="n">
        <v>0.0943714969181629</v>
      </c>
      <c r="AW2414" s="19" t="n">
        <v>0.0856973142910707</v>
      </c>
      <c r="AX2414" s="19" t="n">
        <v>0</v>
      </c>
      <c r="AY2414" s="19" t="n">
        <v>0.0400818378536248</v>
      </c>
      <c r="AZ2414" s="19" t="n">
        <v>0</v>
      </c>
      <c r="BA2414" s="19" t="n">
        <v>0</v>
      </c>
      <c r="BB2414" s="19"/>
      <c r="BC2414" s="19" t="n">
        <v>0</v>
      </c>
      <c r="BD2414" s="19" t="n">
        <v>0.0462398525049427</v>
      </c>
      <c r="BE2414" s="19" t="n">
        <v>0.0840891352262371</v>
      </c>
      <c r="BF2414" s="19" t="n">
        <v>0.101798995187023</v>
      </c>
      <c r="BG2414" s="19" t="n">
        <v>0.238299455470569</v>
      </c>
    </row>
    <row r="2415">
      <c r="B2415" t="s">
        <v>722</v>
      </c>
      <c r="C2415" s="19" t="n">
        <v>0.0605399445054983</v>
      </c>
      <c r="D2415" s="19" t="n">
        <v>0.0440246396650449</v>
      </c>
      <c r="E2415" s="19" t="n">
        <v>0.0787360618780268</v>
      </c>
      <c r="F2415" s="19"/>
      <c r="G2415" s="19" t="n">
        <v>0.0442649703304551</v>
      </c>
      <c r="H2415" s="19" t="n">
        <v>0.0783150441560003</v>
      </c>
      <c r="I2415" s="19" t="n">
        <v>0.0414508345819183</v>
      </c>
      <c r="J2415" s="19" t="n">
        <v>0.0372893782491152</v>
      </c>
      <c r="K2415" s="19" t="n">
        <v>0.0596943010128812</v>
      </c>
      <c r="L2415" s="19" t="n">
        <v>0.0938729481329573</v>
      </c>
      <c r="M2415" s="19"/>
      <c r="N2415" s="19" t="n">
        <v>0.0495537738127964</v>
      </c>
      <c r="O2415" s="19" t="n">
        <v>0.0541635696739147</v>
      </c>
      <c r="P2415" s="19" t="n">
        <v>0.0616551769564279</v>
      </c>
      <c r="Q2415" s="19" t="n">
        <v>0.08223221001728</v>
      </c>
      <c r="R2415" s="19"/>
      <c r="S2415" s="19" t="n">
        <v>0.0333442782223489</v>
      </c>
      <c r="T2415" s="19" t="n">
        <v>0</v>
      </c>
      <c r="U2415" s="19" t="n">
        <v>0.0996420696451052</v>
      </c>
      <c r="V2415" s="19" t="n">
        <v>0.0761380307455489</v>
      </c>
      <c r="W2415" s="19" t="n">
        <v>0</v>
      </c>
      <c r="X2415" s="19" t="n">
        <v>0.15083002693547</v>
      </c>
      <c r="Y2415" s="19" t="n">
        <v>0.0817874325123816</v>
      </c>
      <c r="Z2415" s="19" t="n">
        <v>0</v>
      </c>
      <c r="AA2415" s="19" t="n">
        <v>0.0557290463379543</v>
      </c>
      <c r="AB2415" s="19" t="n">
        <v>0.104332168330272</v>
      </c>
      <c r="AC2415" s="19" t="n">
        <v>0.153036746971413</v>
      </c>
      <c r="AD2415" s="19" t="n">
        <v>0</v>
      </c>
      <c r="AE2415" s="19"/>
      <c r="AF2415" s="19" t="n">
        <v>0.0870511673398921</v>
      </c>
      <c r="AG2415" s="19" t="n">
        <v>0.034422609761495</v>
      </c>
      <c r="AH2415" s="19" t="n">
        <v>0.0691032552448442</v>
      </c>
      <c r="AI2415" s="19"/>
      <c r="AJ2415" s="19" t="n">
        <v>0.100081532389566</v>
      </c>
      <c r="AK2415" s="19" t="n">
        <v>0.0242063970273075</v>
      </c>
      <c r="AL2415" s="19" t="n">
        <v>0.174893979951372</v>
      </c>
      <c r="AM2415" s="19" t="n">
        <v>0</v>
      </c>
      <c r="AN2415" s="19" t="n">
        <v>0.0746041652215192</v>
      </c>
      <c r="AO2415" s="19"/>
      <c r="AP2415" s="19" t="n">
        <v>0.164272137842552</v>
      </c>
      <c r="AQ2415" s="19" t="n">
        <v>0.0349086356771612</v>
      </c>
      <c r="AR2415" s="19" t="n">
        <v>0</v>
      </c>
      <c r="AS2415" s="19" t="n">
        <v>0</v>
      </c>
      <c r="AT2415" s="19" t="n">
        <v>0</v>
      </c>
      <c r="AU2415" s="19"/>
      <c r="AV2415" s="19" t="n">
        <v>0.0202023705514011</v>
      </c>
      <c r="AW2415" s="19" t="n">
        <v>0.165608757374438</v>
      </c>
      <c r="AX2415" s="19" t="n">
        <v>0</v>
      </c>
      <c r="AY2415" s="19" t="n">
        <v>0</v>
      </c>
      <c r="AZ2415" s="19" t="n">
        <v>0.161124849796156</v>
      </c>
      <c r="BA2415" s="19" t="n">
        <v>0</v>
      </c>
      <c r="BB2415" s="19"/>
      <c r="BC2415" s="19" t="n">
        <v>0.153293359445108</v>
      </c>
      <c r="BD2415" s="19" t="n">
        <v>0</v>
      </c>
      <c r="BE2415" s="19" t="n">
        <v>0.0250622168706571</v>
      </c>
      <c r="BF2415" s="19" t="n">
        <v>0.0565579939447035</v>
      </c>
      <c r="BG2415" s="19" t="n">
        <v>0</v>
      </c>
    </row>
    <row r="2416">
      <c r="B2416" t="s">
        <v>100</v>
      </c>
      <c r="C2416" s="19" t="n">
        <v>0.0866125780556391</v>
      </c>
      <c r="D2416" s="19" t="n">
        <v>0.0485222160302374</v>
      </c>
      <c r="E2416" s="19" t="n">
        <v>0.128579511446938</v>
      </c>
      <c r="F2416" s="19"/>
      <c r="G2416" s="19" t="n">
        <v>0.0809581666967136</v>
      </c>
      <c r="H2416" s="19" t="n">
        <v>0.114821579632551</v>
      </c>
      <c r="I2416" s="19" t="n">
        <v>0</v>
      </c>
      <c r="J2416" s="19" t="n">
        <v>0.130707773201134</v>
      </c>
      <c r="K2416" s="19" t="n">
        <v>0.104689894032448</v>
      </c>
      <c r="L2416" s="19" t="n">
        <v>0.0744451320394852</v>
      </c>
      <c r="M2416" s="19"/>
      <c r="N2416" s="19" t="n">
        <v>0.0619081472637096</v>
      </c>
      <c r="O2416" s="19" t="n">
        <v>0.0795520414962457</v>
      </c>
      <c r="P2416" s="19" t="n">
        <v>0.113743147771229</v>
      </c>
      <c r="Q2416" s="19" t="n">
        <v>0.101312803096307</v>
      </c>
      <c r="R2416" s="19"/>
      <c r="S2416" s="19" t="n">
        <v>0.111414961472175</v>
      </c>
      <c r="T2416" s="19" t="n">
        <v>0.168782131385255</v>
      </c>
      <c r="U2416" s="19" t="n">
        <v>0.115827525676626</v>
      </c>
      <c r="V2416" s="19" t="n">
        <v>0</v>
      </c>
      <c r="W2416" s="19" t="n">
        <v>0.0925269230425861</v>
      </c>
      <c r="X2416" s="19" t="n">
        <v>0</v>
      </c>
      <c r="Y2416" s="19" t="n">
        <v>0</v>
      </c>
      <c r="Z2416" s="19" t="n">
        <v>0.128063495456314</v>
      </c>
      <c r="AA2416" s="19" t="n">
        <v>0.105164633397328</v>
      </c>
      <c r="AB2416" s="19" t="n">
        <v>0.0820459365533981</v>
      </c>
      <c r="AC2416" s="19" t="n">
        <v>0.0750978307406746</v>
      </c>
      <c r="AD2416" s="19" t="n">
        <v>0.323704073441818</v>
      </c>
      <c r="AE2416" s="19"/>
      <c r="AF2416" s="19" t="n">
        <v>0.0826551586969869</v>
      </c>
      <c r="AG2416" s="19" t="n">
        <v>0.0683894495470028</v>
      </c>
      <c r="AH2416" s="19" t="n">
        <v>0.120291225296287</v>
      </c>
      <c r="AI2416" s="19"/>
      <c r="AJ2416" s="19" t="n">
        <v>0.0556619518106679</v>
      </c>
      <c r="AK2416" s="19" t="n">
        <v>0.0677536218164318</v>
      </c>
      <c r="AL2416" s="19" t="n">
        <v>0.176094083716292</v>
      </c>
      <c r="AM2416" s="19" t="n">
        <v>0</v>
      </c>
      <c r="AN2416" s="19" t="n">
        <v>0.127645957186585</v>
      </c>
      <c r="AO2416" s="19"/>
      <c r="AP2416" s="19" t="n">
        <v>0.0303801072403953</v>
      </c>
      <c r="AQ2416" s="19" t="n">
        <v>0.0607065833376747</v>
      </c>
      <c r="AR2416" s="19" t="n">
        <v>0.115561220176928</v>
      </c>
      <c r="AS2416" s="19" t="n">
        <v>0.0931990146454946</v>
      </c>
      <c r="AT2416" s="19" t="n">
        <v>0.29943250372072</v>
      </c>
      <c r="AU2416" s="19"/>
      <c r="AV2416" s="19" t="n">
        <v>0.105517903873826</v>
      </c>
      <c r="AW2416" s="19" t="n">
        <v>0.0610251640080084</v>
      </c>
      <c r="AX2416" s="19" t="n">
        <v>0</v>
      </c>
      <c r="AY2416" s="19" t="n">
        <v>0.0820315900981912</v>
      </c>
      <c r="AZ2416" s="19" t="n">
        <v>0.155229495948436</v>
      </c>
      <c r="BA2416" s="19" t="n">
        <v>0.086512617320336</v>
      </c>
      <c r="BB2416" s="19"/>
      <c r="BC2416" s="19" t="n">
        <v>0.126917980847464</v>
      </c>
      <c r="BD2416" s="19" t="n">
        <v>0.193531543809405</v>
      </c>
      <c r="BE2416" s="19" t="n">
        <v>0.0499628454450464</v>
      </c>
      <c r="BF2416" s="19" t="n">
        <v>0.0341998702868018</v>
      </c>
      <c r="BG2416" s="19" t="n">
        <v>0</v>
      </c>
    </row>
    <row r="2417">
      <c r="C2417" s="19"/>
      <c r="D2417" s="19"/>
      <c r="E2417" s="19"/>
      <c r="F2417" s="19"/>
      <c r="G2417" s="19"/>
      <c r="H2417" s="19"/>
      <c r="I2417" s="19"/>
      <c r="J2417" s="19"/>
      <c r="K2417" s="19"/>
      <c r="L2417" s="19"/>
      <c r="M2417" s="19"/>
      <c r="N2417" s="19"/>
      <c r="O2417" s="19"/>
      <c r="P2417" s="19"/>
      <c r="Q2417" s="19"/>
      <c r="R2417" s="19"/>
      <c r="S2417" s="19"/>
      <c r="T2417" s="19"/>
      <c r="U2417" s="19"/>
      <c r="V2417" s="19"/>
      <c r="W2417" s="19"/>
      <c r="X2417" s="19"/>
      <c r="Y2417" s="19"/>
      <c r="Z2417" s="19"/>
      <c r="AA2417" s="19"/>
      <c r="AB2417" s="19"/>
      <c r="AC2417" s="19"/>
      <c r="AD2417" s="19"/>
      <c r="AE2417" s="19"/>
      <c r="AF2417" s="19"/>
      <c r="AG2417" s="19"/>
      <c r="AH2417" s="19"/>
      <c r="AI2417" s="19"/>
      <c r="AJ2417" s="19"/>
      <c r="AK2417" s="19"/>
      <c r="AL2417" s="19"/>
      <c r="AM2417" s="19"/>
      <c r="AN2417" s="19"/>
      <c r="AO2417" s="19"/>
      <c r="AP2417" s="19"/>
      <c r="AQ2417" s="19"/>
      <c r="AR2417" s="19"/>
      <c r="AS2417" s="19"/>
      <c r="AT2417" s="19"/>
      <c r="AU2417" s="19"/>
      <c r="AV2417" s="19"/>
      <c r="AW2417" s="19"/>
      <c r="AX2417" s="19"/>
      <c r="AY2417" s="19"/>
      <c r="AZ2417" s="19"/>
      <c r="BA2417" s="19"/>
      <c r="BB2417" s="19"/>
      <c r="BC2417" s="19"/>
      <c r="BD2417" s="19"/>
      <c r="BE2417" s="19"/>
      <c r="BF2417" s="19"/>
      <c r="BG2417" s="19"/>
    </row>
    <row r="2418">
      <c r="B2418" s="7" t="s">
        <v>727</v>
      </c>
      <c r="C2418" s="19"/>
      <c r="D2418" s="19"/>
      <c r="E2418" s="19"/>
      <c r="F2418" s="19"/>
      <c r="G2418" s="19"/>
      <c r="H2418" s="19"/>
      <c r="I2418" s="19"/>
      <c r="J2418" s="19"/>
      <c r="K2418" s="19"/>
      <c r="L2418" s="19"/>
      <c r="M2418" s="19"/>
      <c r="N2418" s="19"/>
      <c r="O2418" s="19"/>
      <c r="P2418" s="19"/>
      <c r="Q2418" s="19"/>
      <c r="R2418" s="19"/>
      <c r="S2418" s="19"/>
      <c r="T2418" s="19"/>
      <c r="U2418" s="19"/>
      <c r="V2418" s="19"/>
      <c r="W2418" s="19"/>
      <c r="X2418" s="19"/>
      <c r="Y2418" s="19"/>
      <c r="Z2418" s="19"/>
      <c r="AA2418" s="19"/>
      <c r="AB2418" s="19"/>
      <c r="AC2418" s="19"/>
      <c r="AD2418" s="19"/>
      <c r="AE2418" s="19"/>
      <c r="AF2418" s="19"/>
      <c r="AG2418" s="19"/>
      <c r="AH2418" s="19"/>
      <c r="AI2418" s="19"/>
      <c r="AJ2418" s="19"/>
      <c r="AK2418" s="19"/>
      <c r="AL2418" s="19"/>
      <c r="AM2418" s="19"/>
      <c r="AN2418" s="19"/>
      <c r="AO2418" s="19"/>
      <c r="AP2418" s="19"/>
      <c r="AQ2418" s="19"/>
      <c r="AR2418" s="19"/>
      <c r="AS2418" s="19"/>
      <c r="AT2418" s="19"/>
      <c r="AU2418" s="19"/>
      <c r="AV2418" s="19"/>
      <c r="AW2418" s="19"/>
      <c r="AX2418" s="19"/>
      <c r="AY2418" s="19"/>
      <c r="AZ2418" s="19"/>
      <c r="BA2418" s="19"/>
      <c r="BB2418" s="19"/>
      <c r="BC2418" s="19"/>
      <c r="BD2418" s="19"/>
      <c r="BE2418" s="19"/>
      <c r="BF2418" s="19"/>
      <c r="BG2418" s="19"/>
    </row>
    <row r="2419">
      <c r="B2419" s="26" t="s">
        <v>724</v>
      </c>
      <c r="C2419" s="19"/>
      <c r="D2419" s="19"/>
      <c r="E2419" s="19"/>
      <c r="F2419" s="19"/>
      <c r="G2419" s="19"/>
      <c r="H2419" s="19"/>
      <c r="I2419" s="19"/>
      <c r="J2419" s="19"/>
      <c r="K2419" s="19"/>
      <c r="L2419" s="19"/>
      <c r="M2419" s="19"/>
      <c r="N2419" s="19"/>
      <c r="O2419" s="19"/>
      <c r="P2419" s="19"/>
      <c r="Q2419" s="19"/>
      <c r="R2419" s="19"/>
      <c r="S2419" s="19"/>
      <c r="T2419" s="19"/>
      <c r="U2419" s="19"/>
      <c r="V2419" s="19"/>
      <c r="W2419" s="19"/>
      <c r="X2419" s="19"/>
      <c r="Y2419" s="19"/>
      <c r="Z2419" s="19"/>
      <c r="AA2419" s="19"/>
      <c r="AB2419" s="19"/>
      <c r="AC2419" s="19"/>
      <c r="AD2419" s="19"/>
      <c r="AE2419" s="19"/>
      <c r="AF2419" s="19"/>
      <c r="AG2419" s="19"/>
      <c r="AH2419" s="19"/>
      <c r="AI2419" s="19"/>
      <c r="AJ2419" s="19"/>
      <c r="AK2419" s="19"/>
      <c r="AL2419" s="19"/>
      <c r="AM2419" s="19"/>
      <c r="AN2419" s="19"/>
      <c r="AO2419" s="19"/>
      <c r="AP2419" s="19"/>
      <c r="AQ2419" s="19"/>
      <c r="AR2419" s="19"/>
      <c r="AS2419" s="19"/>
      <c r="AT2419" s="19"/>
      <c r="AU2419" s="19"/>
      <c r="AV2419" s="19"/>
      <c r="AW2419" s="19"/>
      <c r="AX2419" s="19"/>
      <c r="AY2419" s="19"/>
      <c r="AZ2419" s="19"/>
      <c r="BA2419" s="19"/>
      <c r="BB2419" s="19"/>
      <c r="BC2419" s="19"/>
      <c r="BD2419" s="19"/>
      <c r="BE2419" s="19"/>
      <c r="BF2419" s="19"/>
      <c r="BG2419" s="19"/>
    </row>
    <row r="2420">
      <c r="B2420" t="s">
        <v>725</v>
      </c>
      <c r="C2420" s="19" t="n">
        <v>0.100087490082512</v>
      </c>
      <c r="D2420" s="19" t="n">
        <v>0.0707416526108363</v>
      </c>
      <c r="E2420" s="19" t="n">
        <v>0.132419942204244</v>
      </c>
      <c r="F2420" s="19"/>
      <c r="G2420" s="19" t="n">
        <v>0.0485237514355927</v>
      </c>
      <c r="H2420" s="19" t="n">
        <v>0.0838902214041127</v>
      </c>
      <c r="I2420" s="19" t="n">
        <v>0.160928753659223</v>
      </c>
      <c r="J2420" s="19" t="n">
        <v>0.0329385088518245</v>
      </c>
      <c r="K2420" s="19" t="n">
        <v>0.17094536143993</v>
      </c>
      <c r="L2420" s="19" t="n">
        <v>0.130833937136453</v>
      </c>
      <c r="M2420" s="19"/>
      <c r="N2420" s="19" t="n">
        <v>0.0259378470486471</v>
      </c>
      <c r="O2420" s="19" t="n">
        <v>0.143329171883622</v>
      </c>
      <c r="P2420" s="19" t="n">
        <v>0.0979535062664293</v>
      </c>
      <c r="Q2420" s="19" t="n">
        <v>0.143318968919755</v>
      </c>
      <c r="R2420" s="19"/>
      <c r="S2420" s="19" t="n">
        <v>0.0730671379147271</v>
      </c>
      <c r="T2420" s="19" t="n">
        <v>0.164621771389198</v>
      </c>
      <c r="U2420" s="19" t="n">
        <v>0.210370841446143</v>
      </c>
      <c r="V2420" s="19" t="n">
        <v>0.219561323073516</v>
      </c>
      <c r="W2420" s="19" t="n">
        <v>0</v>
      </c>
      <c r="X2420" s="19" t="n">
        <v>0.15083002693547</v>
      </c>
      <c r="Y2420" s="19" t="n">
        <v>0</v>
      </c>
      <c r="Z2420" s="19" t="n">
        <v>0</v>
      </c>
      <c r="AA2420" s="19" t="n">
        <v>0</v>
      </c>
      <c r="AB2420" s="19" t="n">
        <v>0.228450917879679</v>
      </c>
      <c r="AC2420" s="19" t="n">
        <v>0.153036746971413</v>
      </c>
      <c r="AD2420" s="19" t="n">
        <v>0</v>
      </c>
      <c r="AE2420" s="19"/>
      <c r="AF2420" s="19" t="n">
        <v>0.0802673568858375</v>
      </c>
      <c r="AG2420" s="19" t="n">
        <v>0.130336918197199</v>
      </c>
      <c r="AH2420" s="19" t="n">
        <v>0.146623056231314</v>
      </c>
      <c r="AI2420" s="19"/>
      <c r="AJ2420" s="19" t="n">
        <v>0.167554351808307</v>
      </c>
      <c r="AK2420" s="19" t="n">
        <v>0.0485827686500138</v>
      </c>
      <c r="AL2420" s="19" t="n">
        <v>0</v>
      </c>
      <c r="AM2420" s="19" t="n">
        <v>0</v>
      </c>
      <c r="AN2420" s="19" t="n">
        <v>0.0746041652215192</v>
      </c>
      <c r="AO2420" s="19"/>
      <c r="AP2420" s="19" t="n">
        <v>0.241598643392498</v>
      </c>
      <c r="AQ2420" s="19" t="n">
        <v>0.035803744323625</v>
      </c>
      <c r="AR2420" s="19" t="n">
        <v>0.12809258488636</v>
      </c>
      <c r="AS2420" s="19" t="n">
        <v>0.0490303208929976</v>
      </c>
      <c r="AT2420" s="19" t="n">
        <v>0</v>
      </c>
      <c r="AU2420" s="19"/>
      <c r="AV2420" s="19" t="n">
        <v>0.0423752841925053</v>
      </c>
      <c r="AW2420" s="19" t="n">
        <v>0.203544068596801</v>
      </c>
      <c r="AX2420" s="19" t="n">
        <v>0</v>
      </c>
      <c r="AY2420" s="19" t="n">
        <v>0.0975610352047108</v>
      </c>
      <c r="AZ2420" s="19" t="n">
        <v>0</v>
      </c>
      <c r="BA2420" s="19" t="n">
        <v>0.0795506166512037</v>
      </c>
      <c r="BB2420" s="19"/>
      <c r="BC2420" s="19" t="n">
        <v>0.177292181921366</v>
      </c>
      <c r="BD2420" s="19" t="n">
        <v>0.0736862391094975</v>
      </c>
      <c r="BE2420" s="19" t="n">
        <v>0.0915141606619105</v>
      </c>
      <c r="BF2420" s="19" t="n">
        <v>0</v>
      </c>
      <c r="BG2420" s="19" t="n">
        <v>0</v>
      </c>
    </row>
    <row r="2421">
      <c r="B2421" t="s">
        <v>689</v>
      </c>
      <c r="C2421" s="19" t="n">
        <v>0.0999893716439026</v>
      </c>
      <c r="D2421" s="19" t="n">
        <v>0.0965068504524421</v>
      </c>
      <c r="E2421" s="19" t="n">
        <v>0.103826319551574</v>
      </c>
      <c r="F2421" s="19"/>
      <c r="G2421" s="19" t="n">
        <v>0.0944841302305231</v>
      </c>
      <c r="H2421" s="19" t="n">
        <v>0.122771957857622</v>
      </c>
      <c r="I2421" s="19" t="n">
        <v>0.166466882571082</v>
      </c>
      <c r="J2421" s="19" t="n">
        <v>0.115848104792399</v>
      </c>
      <c r="K2421" s="19" t="n">
        <v>0.0672119493730303</v>
      </c>
      <c r="L2421" s="19" t="n">
        <v>0.0339963417734336</v>
      </c>
      <c r="M2421" s="19"/>
      <c r="N2421" s="19" t="n">
        <v>0.0886597666831251</v>
      </c>
      <c r="O2421" s="19" t="n">
        <v>0.145709681062665</v>
      </c>
      <c r="P2421" s="19" t="n">
        <v>0.11669863444856</v>
      </c>
      <c r="Q2421" s="19" t="n">
        <v>0.0384578990921736</v>
      </c>
      <c r="R2421" s="19"/>
      <c r="S2421" s="19" t="n">
        <v>0.156168553872735</v>
      </c>
      <c r="T2421" s="19" t="n">
        <v>0.100484093262595</v>
      </c>
      <c r="U2421" s="19" t="n">
        <v>0.106830806180936</v>
      </c>
      <c r="V2421" s="19" t="n">
        <v>0.0731858181295127</v>
      </c>
      <c r="W2421" s="19" t="n">
        <v>0</v>
      </c>
      <c r="X2421" s="19" t="n">
        <v>0</v>
      </c>
      <c r="Y2421" s="19" t="n">
        <v>0.237745769148946</v>
      </c>
      <c r="Z2421" s="19" t="n">
        <v>0.169269584043568</v>
      </c>
      <c r="AA2421" s="19" t="n">
        <v>0</v>
      </c>
      <c r="AB2421" s="19" t="n">
        <v>0.207065064208411</v>
      </c>
      <c r="AC2421" s="19" t="n">
        <v>0.100432977480078</v>
      </c>
      <c r="AD2421" s="19" t="n">
        <v>0</v>
      </c>
      <c r="AE2421" s="19"/>
      <c r="AF2421" s="19" t="n">
        <v>0.127936557171614</v>
      </c>
      <c r="AG2421" s="19" t="n">
        <v>0.0959782964859114</v>
      </c>
      <c r="AH2421" s="19" t="n">
        <v>0.0642328147942498</v>
      </c>
      <c r="AI2421" s="19"/>
      <c r="AJ2421" s="19" t="n">
        <v>0.0483342965985743</v>
      </c>
      <c r="AK2421" s="19" t="n">
        <v>0.153266655561592</v>
      </c>
      <c r="AL2421" s="19" t="n">
        <v>0.174893979951372</v>
      </c>
      <c r="AM2421" s="19" t="n">
        <v>0</v>
      </c>
      <c r="AN2421" s="19" t="n">
        <v>0.194564870808741</v>
      </c>
      <c r="AO2421" s="19"/>
      <c r="AP2421" s="19" t="n">
        <v>0.0463759561752679</v>
      </c>
      <c r="AQ2421" s="19" t="n">
        <v>0.117274926010848</v>
      </c>
      <c r="AR2421" s="19" t="n">
        <v>0</v>
      </c>
      <c r="AS2421" s="19" t="n">
        <v>0.148074868300953</v>
      </c>
      <c r="AT2421" s="19" t="n">
        <v>0</v>
      </c>
      <c r="AU2421" s="19"/>
      <c r="AV2421" s="19" t="n">
        <v>0.115627963521726</v>
      </c>
      <c r="AW2421" s="19" t="n">
        <v>0.0467532995863165</v>
      </c>
      <c r="AX2421" s="19" t="n">
        <v>0.174947534499356</v>
      </c>
      <c r="AY2421" s="19" t="n">
        <v>0.076680182254895</v>
      </c>
      <c r="AZ2421" s="19" t="n">
        <v>0</v>
      </c>
      <c r="BA2421" s="19" t="n">
        <v>0.20312935173528</v>
      </c>
      <c r="BB2421" s="19"/>
      <c r="BC2421" s="19" t="n">
        <v>0.108470019006299</v>
      </c>
      <c r="BD2421" s="19" t="n">
        <v>0.161581600187187</v>
      </c>
      <c r="BE2421" s="19" t="n">
        <v>0.0329137051997053</v>
      </c>
      <c r="BF2421" s="19" t="n">
        <v>0.147420645379383</v>
      </c>
      <c r="BG2421" s="19" t="n">
        <v>0</v>
      </c>
    </row>
    <row r="2422">
      <c r="B2422" t="s">
        <v>690</v>
      </c>
      <c r="C2422" s="19" t="n">
        <v>0.165476778135276</v>
      </c>
      <c r="D2422" s="19" t="n">
        <v>0.193292017994182</v>
      </c>
      <c r="E2422" s="19" t="n">
        <v>0.134830697175392</v>
      </c>
      <c r="F2422" s="19"/>
      <c r="G2422" s="19" t="n">
        <v>0.148827159320225</v>
      </c>
      <c r="H2422" s="19" t="n">
        <v>0.181197569989248</v>
      </c>
      <c r="I2422" s="19" t="n">
        <v>0.116459956872753</v>
      </c>
      <c r="J2422" s="19" t="n">
        <v>0.147895345290667</v>
      </c>
      <c r="K2422" s="19" t="n">
        <v>0.148825826920729</v>
      </c>
      <c r="L2422" s="19" t="n">
        <v>0.229511854192557</v>
      </c>
      <c r="M2422" s="19"/>
      <c r="N2422" s="19" t="n">
        <v>0.262960962455151</v>
      </c>
      <c r="O2422" s="19" t="n">
        <v>0.188273970866461</v>
      </c>
      <c r="P2422" s="19" t="n">
        <v>0.117066980856601</v>
      </c>
      <c r="Q2422" s="19" t="n">
        <v>0.0555864344867493</v>
      </c>
      <c r="R2422" s="19"/>
      <c r="S2422" s="19" t="n">
        <v>0.109418255076433</v>
      </c>
      <c r="T2422" s="19" t="n">
        <v>0.0917316604600247</v>
      </c>
      <c r="U2422" s="19" t="n">
        <v>0.166573752971693</v>
      </c>
      <c r="V2422" s="19" t="n">
        <v>0.101606040112187</v>
      </c>
      <c r="W2422" s="19" t="n">
        <v>0.342144690832328</v>
      </c>
      <c r="X2422" s="19" t="n">
        <v>0.156020279823765</v>
      </c>
      <c r="Y2422" s="19" t="n">
        <v>0</v>
      </c>
      <c r="Z2422" s="19" t="n">
        <v>0.160909492927689</v>
      </c>
      <c r="AA2422" s="19" t="n">
        <v>0.216687480187071</v>
      </c>
      <c r="AB2422" s="19" t="n">
        <v>0.0881605525108516</v>
      </c>
      <c r="AC2422" s="19" t="n">
        <v>0.345449354641193</v>
      </c>
      <c r="AD2422" s="19" t="n">
        <v>0.676295926558182</v>
      </c>
      <c r="AE2422" s="19"/>
      <c r="AF2422" s="19" t="n">
        <v>0.109662881904036</v>
      </c>
      <c r="AG2422" s="19" t="n">
        <v>0.216638624043357</v>
      </c>
      <c r="AH2422" s="19" t="n">
        <v>0.145027601818308</v>
      </c>
      <c r="AI2422" s="19"/>
      <c r="AJ2422" s="19" t="n">
        <v>0.128736182913805</v>
      </c>
      <c r="AK2422" s="19" t="n">
        <v>0.223944065772761</v>
      </c>
      <c r="AL2422" s="19" t="n">
        <v>0</v>
      </c>
      <c r="AM2422" s="19" t="n">
        <v>0</v>
      </c>
      <c r="AN2422" s="19" t="n">
        <v>0.11725939741175</v>
      </c>
      <c r="AO2422" s="19"/>
      <c r="AP2422" s="19" t="n">
        <v>0.172584139928935</v>
      </c>
      <c r="AQ2422" s="19" t="n">
        <v>0.159799587818274</v>
      </c>
      <c r="AR2422" s="19" t="n">
        <v>0.216379440178553</v>
      </c>
      <c r="AS2422" s="19" t="n">
        <v>0.17553654233359</v>
      </c>
      <c r="AT2422" s="19" t="n">
        <v>0.360686993584159</v>
      </c>
      <c r="AU2422" s="19"/>
      <c r="AV2422" s="19" t="n">
        <v>0.140261269491847</v>
      </c>
      <c r="AW2422" s="19" t="n">
        <v>0.131203823645216</v>
      </c>
      <c r="AX2422" s="19" t="n">
        <v>0.41439135655502</v>
      </c>
      <c r="AY2422" s="19" t="n">
        <v>0.197282389223746</v>
      </c>
      <c r="AZ2422" s="19" t="n">
        <v>0.324752580878191</v>
      </c>
      <c r="BA2422" s="19" t="n">
        <v>0.0696080771260565</v>
      </c>
      <c r="BB2422" s="19"/>
      <c r="BC2422" s="19" t="n">
        <v>0.0237966722440933</v>
      </c>
      <c r="BD2422" s="19" t="n">
        <v>0.14156874680712</v>
      </c>
      <c r="BE2422" s="19" t="n">
        <v>0.28705429657363</v>
      </c>
      <c r="BF2422" s="19" t="n">
        <v>0.332392173738478</v>
      </c>
      <c r="BG2422" s="19" t="n">
        <v>0.238299455470569</v>
      </c>
    </row>
    <row r="2423">
      <c r="B2423" t="s">
        <v>691</v>
      </c>
      <c r="C2423" s="19" t="n">
        <v>0.185867892049425</v>
      </c>
      <c r="D2423" s="19" t="n">
        <v>0.244030357470656</v>
      </c>
      <c r="E2423" s="19" t="n">
        <v>0.121786056581997</v>
      </c>
      <c r="F2423" s="19"/>
      <c r="G2423" s="19" t="n">
        <v>0.271280747064567</v>
      </c>
      <c r="H2423" s="19" t="n">
        <v>0.0641569578446354</v>
      </c>
      <c r="I2423" s="19" t="n">
        <v>0.0676622619553972</v>
      </c>
      <c r="J2423" s="19" t="n">
        <v>0.241720195072534</v>
      </c>
      <c r="K2423" s="19" t="n">
        <v>0.210463811658264</v>
      </c>
      <c r="L2423" s="19" t="n">
        <v>0.265219450950007</v>
      </c>
      <c r="M2423" s="19"/>
      <c r="N2423" s="19" t="n">
        <v>0.137057393768798</v>
      </c>
      <c r="O2423" s="19" t="n">
        <v>0.0571534760255325</v>
      </c>
      <c r="P2423" s="19" t="n">
        <v>0.249224281165961</v>
      </c>
      <c r="Q2423" s="19" t="n">
        <v>0.355246477389201</v>
      </c>
      <c r="R2423" s="19"/>
      <c r="S2423" s="19" t="n">
        <v>0.195156122070788</v>
      </c>
      <c r="T2423" s="19" t="n">
        <v>0.353267098421796</v>
      </c>
      <c r="U2423" s="19" t="n">
        <v>0.195043793275111</v>
      </c>
      <c r="V2423" s="19" t="n">
        <v>0.22763541830374</v>
      </c>
      <c r="W2423" s="19" t="n">
        <v>0.32740212970801</v>
      </c>
      <c r="X2423" s="19" t="n">
        <v>0</v>
      </c>
      <c r="Y2423" s="19" t="n">
        <v>0.229223621112877</v>
      </c>
      <c r="Z2423" s="19" t="n">
        <v>0</v>
      </c>
      <c r="AA2423" s="19" t="n">
        <v>0.100846231249354</v>
      </c>
      <c r="AB2423" s="19" t="n">
        <v>0.091080393054867</v>
      </c>
      <c r="AC2423" s="19" t="n">
        <v>0.268674773218129</v>
      </c>
      <c r="AD2423" s="19" t="n">
        <v>0</v>
      </c>
      <c r="AE2423" s="19"/>
      <c r="AF2423" s="19" t="n">
        <v>0.24222322197854</v>
      </c>
      <c r="AG2423" s="19" t="n">
        <v>0.107496653363317</v>
      </c>
      <c r="AH2423" s="19" t="n">
        <v>0.147038053396952</v>
      </c>
      <c r="AI2423" s="19"/>
      <c r="AJ2423" s="19" t="n">
        <v>0.244283897376604</v>
      </c>
      <c r="AK2423" s="19" t="n">
        <v>0.0941545677845108</v>
      </c>
      <c r="AL2423" s="19" t="n">
        <v>0.161461682956493</v>
      </c>
      <c r="AM2423" s="19" t="n">
        <v>0.531668718351144</v>
      </c>
      <c r="AN2423" s="19" t="n">
        <v>0.215228041621047</v>
      </c>
      <c r="AO2423" s="19"/>
      <c r="AP2423" s="19" t="n">
        <v>0.113923839262383</v>
      </c>
      <c r="AQ2423" s="19" t="n">
        <v>0.222973032501296</v>
      </c>
      <c r="AR2423" s="19" t="n">
        <v>0.538331279747611</v>
      </c>
      <c r="AS2423" s="19" t="n">
        <v>0.249582199932161</v>
      </c>
      <c r="AT2423" s="19" t="n">
        <v>0</v>
      </c>
      <c r="AU2423" s="19"/>
      <c r="AV2423" s="19" t="n">
        <v>0.169799265952137</v>
      </c>
      <c r="AW2423" s="19" t="n">
        <v>0.14524865941199</v>
      </c>
      <c r="AX2423" s="19" t="n">
        <v>0.252462268270782</v>
      </c>
      <c r="AY2423" s="19" t="n">
        <v>0.17627891250938</v>
      </c>
      <c r="AZ2423" s="19" t="n">
        <v>0</v>
      </c>
      <c r="BA2423" s="19" t="n">
        <v>0.333045659995286</v>
      </c>
      <c r="BB2423" s="19"/>
      <c r="BC2423" s="19" t="n">
        <v>0.214764930160835</v>
      </c>
      <c r="BD2423" s="19" t="n">
        <v>0.175891889426859</v>
      </c>
      <c r="BE2423" s="19" t="n">
        <v>0.205551390965284</v>
      </c>
      <c r="BF2423" s="19" t="n">
        <v>0.0878880920881728</v>
      </c>
      <c r="BG2423" s="19" t="n">
        <v>0</v>
      </c>
    </row>
    <row r="2424">
      <c r="B2424" t="s">
        <v>692</v>
      </c>
      <c r="C2424" s="19" t="n">
        <v>0.163264818312855</v>
      </c>
      <c r="D2424" s="19" t="n">
        <v>0.127648568261244</v>
      </c>
      <c r="E2424" s="19" t="n">
        <v>0.202505841870654</v>
      </c>
      <c r="F2424" s="19"/>
      <c r="G2424" s="19" t="n">
        <v>0.144580516768527</v>
      </c>
      <c r="H2424" s="19" t="n">
        <v>0.119174811094201</v>
      </c>
      <c r="I2424" s="19" t="n">
        <v>0.240976205956653</v>
      </c>
      <c r="J2424" s="19" t="n">
        <v>0.211381600990994</v>
      </c>
      <c r="K2424" s="19" t="n">
        <v>0.0471929894558353</v>
      </c>
      <c r="L2424" s="19" t="n">
        <v>0.190711038968487</v>
      </c>
      <c r="M2424" s="19"/>
      <c r="N2424" s="19" t="n">
        <v>0.227837849455633</v>
      </c>
      <c r="O2424" s="19" t="n">
        <v>0.141058188966893</v>
      </c>
      <c r="P2424" s="19" t="n">
        <v>0.160011636442781</v>
      </c>
      <c r="Q2424" s="19" t="n">
        <v>0.110513468465486</v>
      </c>
      <c r="R2424" s="19"/>
      <c r="S2424" s="19" t="n">
        <v>0.122567534148852</v>
      </c>
      <c r="T2424" s="19" t="n">
        <v>0.289895376466386</v>
      </c>
      <c r="U2424" s="19" t="n">
        <v>0.115827525676626</v>
      </c>
      <c r="V2424" s="19" t="n">
        <v>0.221646823305607</v>
      </c>
      <c r="W2424" s="19" t="n">
        <v>0.162879165716565</v>
      </c>
      <c r="X2424" s="19" t="n">
        <v>0.425590262308683</v>
      </c>
      <c r="Y2424" s="19" t="n">
        <v>0.166363794234273</v>
      </c>
      <c r="Z2424" s="19" t="n">
        <v>0.128063495456314</v>
      </c>
      <c r="AA2424" s="19" t="n">
        <v>0.0998497433240291</v>
      </c>
      <c r="AB2424" s="19" t="n">
        <v>0.0635687042302295</v>
      </c>
      <c r="AC2424" s="19" t="n">
        <v>0.132406147689187</v>
      </c>
      <c r="AD2424" s="19" t="n">
        <v>0</v>
      </c>
      <c r="AE2424" s="19"/>
      <c r="AF2424" s="19" t="n">
        <v>0.195461796747515</v>
      </c>
      <c r="AG2424" s="19" t="n">
        <v>0.167686218261091</v>
      </c>
      <c r="AH2424" s="19" t="n">
        <v>0.0715974709763433</v>
      </c>
      <c r="AI2424" s="19"/>
      <c r="AJ2424" s="19" t="n">
        <v>0.197209093300866</v>
      </c>
      <c r="AK2424" s="19" t="n">
        <v>0.182489465086634</v>
      </c>
      <c r="AL2424" s="19" t="n">
        <v>0.298922115682557</v>
      </c>
      <c r="AM2424" s="19" t="n">
        <v>0</v>
      </c>
      <c r="AN2424" s="19" t="n">
        <v>0.0772969310235289</v>
      </c>
      <c r="AO2424" s="19"/>
      <c r="AP2424" s="19" t="n">
        <v>0.163213957504579</v>
      </c>
      <c r="AQ2424" s="19" t="n">
        <v>0.152448144575898</v>
      </c>
      <c r="AR2424" s="19" t="n">
        <v>0.117196695187477</v>
      </c>
      <c r="AS2424" s="19" t="n">
        <v>0.223156696239994</v>
      </c>
      <c r="AT2424" s="19" t="n">
        <v>0</v>
      </c>
      <c r="AU2424" s="19"/>
      <c r="AV2424" s="19" t="n">
        <v>0.159172545329653</v>
      </c>
      <c r="AW2424" s="19" t="n">
        <v>0.175068146551751</v>
      </c>
      <c r="AX2424" s="19" t="n">
        <v>0.158198840674841</v>
      </c>
      <c r="AY2424" s="19" t="n">
        <v>0.261136959736543</v>
      </c>
      <c r="AZ2424" s="19" t="n">
        <v>0</v>
      </c>
      <c r="BA2424" s="19" t="n">
        <v>0.138763814760744</v>
      </c>
      <c r="BB2424" s="19"/>
      <c r="BC2424" s="19" t="n">
        <v>0.140588039935127</v>
      </c>
      <c r="BD2424" s="19" t="n">
        <v>0.170385619192253</v>
      </c>
      <c r="BE2424" s="19" t="n">
        <v>0.115683261065096</v>
      </c>
      <c r="BF2424" s="19" t="n">
        <v>0.199104682303008</v>
      </c>
      <c r="BG2424" s="19" t="n">
        <v>0.239901912975539</v>
      </c>
    </row>
    <row r="2425">
      <c r="B2425" t="s">
        <v>598</v>
      </c>
      <c r="C2425" s="19" t="n">
        <v>0.0665337315026408</v>
      </c>
      <c r="D2425" s="19" t="n">
        <v>0.0407317606796945</v>
      </c>
      <c r="E2425" s="19" t="n">
        <v>0.0949616469466768</v>
      </c>
      <c r="F2425" s="19"/>
      <c r="G2425" s="19" t="n">
        <v>0.0897417544126988</v>
      </c>
      <c r="H2425" s="19" t="n">
        <v>0.118404833204429</v>
      </c>
      <c r="I2425" s="19" t="n">
        <v>0</v>
      </c>
      <c r="J2425" s="19" t="n">
        <v>0.0384820833425931</v>
      </c>
      <c r="K2425" s="19" t="n">
        <v>0.118599371928415</v>
      </c>
      <c r="L2425" s="19" t="n">
        <v>0.0404172761291638</v>
      </c>
      <c r="M2425" s="19"/>
      <c r="N2425" s="19" t="n">
        <v>0.0254704495069588</v>
      </c>
      <c r="O2425" s="19" t="n">
        <v>0.0795198614760521</v>
      </c>
      <c r="P2425" s="19" t="n">
        <v>0.0291734916002538</v>
      </c>
      <c r="Q2425" s="19" t="n">
        <v>0.140896522731314</v>
      </c>
      <c r="R2425" s="19"/>
      <c r="S2425" s="19" t="n">
        <v>0.0834079109230926</v>
      </c>
      <c r="T2425" s="19" t="n">
        <v>0</v>
      </c>
      <c r="U2425" s="19" t="n">
        <v>0.0978465290085402</v>
      </c>
      <c r="V2425" s="19" t="n">
        <v>0</v>
      </c>
      <c r="W2425" s="19" t="n">
        <v>0</v>
      </c>
      <c r="X2425" s="19" t="n">
        <v>0.138456565579092</v>
      </c>
      <c r="Y2425" s="19" t="n">
        <v>0.182975553047931</v>
      </c>
      <c r="Z2425" s="19" t="n">
        <v>0</v>
      </c>
      <c r="AA2425" s="19" t="n">
        <v>0.111383001210711</v>
      </c>
      <c r="AB2425" s="19" t="n">
        <v>0.0923230721306764</v>
      </c>
      <c r="AC2425" s="19" t="n">
        <v>0</v>
      </c>
      <c r="AD2425" s="19" t="n">
        <v>0</v>
      </c>
      <c r="AE2425" s="19"/>
      <c r="AF2425" s="19" t="n">
        <v>0.0825142526402483</v>
      </c>
      <c r="AG2425" s="19" t="n">
        <v>0.0329770665400337</v>
      </c>
      <c r="AH2425" s="19" t="n">
        <v>0.193717410295456</v>
      </c>
      <c r="AI2425" s="19"/>
      <c r="AJ2425" s="19" t="n">
        <v>0.0813777377620629</v>
      </c>
      <c r="AK2425" s="19" t="n">
        <v>0.021509143687221</v>
      </c>
      <c r="AL2425" s="19" t="n">
        <v>0.188628137693286</v>
      </c>
      <c r="AM2425" s="19" t="n">
        <v>0</v>
      </c>
      <c r="AN2425" s="19" t="n">
        <v>0.0723790353858414</v>
      </c>
      <c r="AO2425" s="19"/>
      <c r="AP2425" s="19" t="n">
        <v>0.133572045069509</v>
      </c>
      <c r="AQ2425" s="19" t="n">
        <v>0.0689893475790912</v>
      </c>
      <c r="AR2425" s="19" t="n">
        <v>0</v>
      </c>
      <c r="AS2425" s="19" t="n">
        <v>0</v>
      </c>
      <c r="AT2425" s="19" t="n">
        <v>0</v>
      </c>
      <c r="AU2425" s="19"/>
      <c r="AV2425" s="19" t="n">
        <v>0.0816518848837409</v>
      </c>
      <c r="AW2425" s="19" t="n">
        <v>0.10169837586812</v>
      </c>
      <c r="AX2425" s="19" t="n">
        <v>0</v>
      </c>
      <c r="AY2425" s="19" t="n">
        <v>0.0532210100771631</v>
      </c>
      <c r="AZ2425" s="19" t="n">
        <v>0</v>
      </c>
      <c r="BA2425" s="19" t="n">
        <v>0</v>
      </c>
      <c r="BB2425" s="19"/>
      <c r="BC2425" s="19" t="n">
        <v>0.0620145862231979</v>
      </c>
      <c r="BD2425" s="19" t="n">
        <v>0</v>
      </c>
      <c r="BE2425" s="19" t="n">
        <v>0.102302739051091</v>
      </c>
      <c r="BF2425" s="19" t="n">
        <v>0.0529265959509561</v>
      </c>
      <c r="BG2425" s="19" t="n">
        <v>0.249238863436198</v>
      </c>
    </row>
    <row r="2426">
      <c r="B2426" t="s">
        <v>726</v>
      </c>
      <c r="C2426" s="19" t="n">
        <v>0.136357046164127</v>
      </c>
      <c r="D2426" s="19" t="n">
        <v>0.16530731509726</v>
      </c>
      <c r="E2426" s="19" t="n">
        <v>0.104460420787692</v>
      </c>
      <c r="F2426" s="19"/>
      <c r="G2426" s="19" t="n">
        <v>0.148370215699737</v>
      </c>
      <c r="H2426" s="19" t="n">
        <v>0.23924889430053</v>
      </c>
      <c r="I2426" s="19" t="n">
        <v>0.205428580392698</v>
      </c>
      <c r="J2426" s="19" t="n">
        <v>0.11275032984567</v>
      </c>
      <c r="K2426" s="19" t="n">
        <v>0.063162283682553</v>
      </c>
      <c r="L2426" s="19" t="n">
        <v>0.0367855053586155</v>
      </c>
      <c r="M2426" s="19"/>
      <c r="N2426" s="19" t="n">
        <v>0.184447822130993</v>
      </c>
      <c r="O2426" s="19" t="n">
        <v>0.165403608222528</v>
      </c>
      <c r="P2426" s="19" t="n">
        <v>0.135261620539077</v>
      </c>
      <c r="Q2426" s="19" t="n">
        <v>0.0361407272806994</v>
      </c>
      <c r="R2426" s="19"/>
      <c r="S2426" s="19" t="n">
        <v>0.148799524521198</v>
      </c>
      <c r="T2426" s="19" t="n">
        <v>0</v>
      </c>
      <c r="U2426" s="19" t="n">
        <v>0.10750675144095</v>
      </c>
      <c r="V2426" s="19" t="n">
        <v>0.081331404583021</v>
      </c>
      <c r="W2426" s="19" t="n">
        <v>0.0750470907005106</v>
      </c>
      <c r="X2426" s="19" t="n">
        <v>0.129102865352991</v>
      </c>
      <c r="Y2426" s="19" t="n">
        <v>0.183691262455973</v>
      </c>
      <c r="Z2426" s="19" t="n">
        <v>0.286020318526674</v>
      </c>
      <c r="AA2426" s="19" t="n">
        <v>0.26315553286114</v>
      </c>
      <c r="AB2426" s="19" t="n">
        <v>0.229351295985285</v>
      </c>
      <c r="AC2426" s="19" t="n">
        <v>0</v>
      </c>
      <c r="AD2426" s="19" t="n">
        <v>0</v>
      </c>
      <c r="AE2426" s="19"/>
      <c r="AF2426" s="19" t="n">
        <v>0.0834972217673894</v>
      </c>
      <c r="AG2426" s="19" t="n">
        <v>0.181382427859988</v>
      </c>
      <c r="AH2426" s="19" t="n">
        <v>0.130686893572932</v>
      </c>
      <c r="AI2426" s="19"/>
      <c r="AJ2426" s="19" t="n">
        <v>0.0730303224164245</v>
      </c>
      <c r="AK2426" s="19" t="n">
        <v>0.185233651358124</v>
      </c>
      <c r="AL2426" s="19" t="n">
        <v>0</v>
      </c>
      <c r="AM2426" s="19" t="n">
        <v>0.468331281648856</v>
      </c>
      <c r="AN2426" s="19" t="n">
        <v>0.139704775196844</v>
      </c>
      <c r="AO2426" s="19"/>
      <c r="AP2426" s="19" t="n">
        <v>0.0983513114264325</v>
      </c>
      <c r="AQ2426" s="19" t="n">
        <v>0.175327419082559</v>
      </c>
      <c r="AR2426" s="19" t="n">
        <v>0</v>
      </c>
      <c r="AS2426" s="19" t="n">
        <v>0.108642745080799</v>
      </c>
      <c r="AT2426" s="19" t="n">
        <v>0.339880502695121</v>
      </c>
      <c r="AU2426" s="19"/>
      <c r="AV2426" s="19" t="n">
        <v>0.185593882754565</v>
      </c>
      <c r="AW2426" s="19" t="n">
        <v>0.129150324744449</v>
      </c>
      <c r="AX2426" s="19" t="n">
        <v>0</v>
      </c>
      <c r="AY2426" s="19" t="n">
        <v>0.0973719604243444</v>
      </c>
      <c r="AZ2426" s="19" t="n">
        <v>0.520017923173373</v>
      </c>
      <c r="BA2426" s="19" t="n">
        <v>0.0668781878415941</v>
      </c>
      <c r="BB2426" s="19"/>
      <c r="BC2426" s="19" t="n">
        <v>0.119373832519078</v>
      </c>
      <c r="BD2426" s="19" t="n">
        <v>0.167855700398915</v>
      </c>
      <c r="BE2426" s="19" t="n">
        <v>0.0846136355791701</v>
      </c>
      <c r="BF2426" s="19" t="n">
        <v>0.180267810540002</v>
      </c>
      <c r="BG2426" s="19" t="n">
        <v>0.272559768117694</v>
      </c>
    </row>
    <row r="2427">
      <c r="B2427" t="s">
        <v>100</v>
      </c>
      <c r="C2427" s="19" t="n">
        <v>0.0824228721092618</v>
      </c>
      <c r="D2427" s="19" t="n">
        <v>0.0617414774336857</v>
      </c>
      <c r="E2427" s="19" t="n">
        <v>0.105209074881771</v>
      </c>
      <c r="F2427" s="19"/>
      <c r="G2427" s="19" t="n">
        <v>0.0541917250681299</v>
      </c>
      <c r="H2427" s="19" t="n">
        <v>0.0711547543052229</v>
      </c>
      <c r="I2427" s="19" t="n">
        <v>0.0420773585921944</v>
      </c>
      <c r="J2427" s="19" t="n">
        <v>0.0989838318133189</v>
      </c>
      <c r="K2427" s="19" t="n">
        <v>0.173598405541243</v>
      </c>
      <c r="L2427" s="19" t="n">
        <v>0.0725245954912832</v>
      </c>
      <c r="M2427" s="19"/>
      <c r="N2427" s="19" t="n">
        <v>0.0476279089506929</v>
      </c>
      <c r="O2427" s="19" t="n">
        <v>0.0795520414962457</v>
      </c>
      <c r="P2427" s="19" t="n">
        <v>0.0946098486803375</v>
      </c>
      <c r="Q2427" s="19" t="n">
        <v>0.119839501634622</v>
      </c>
      <c r="R2427" s="19"/>
      <c r="S2427" s="19" t="n">
        <v>0.111414961472175</v>
      </c>
      <c r="T2427" s="19" t="n">
        <v>0</v>
      </c>
      <c r="U2427" s="19" t="n">
        <v>0</v>
      </c>
      <c r="V2427" s="19" t="n">
        <v>0.0750331724924153</v>
      </c>
      <c r="W2427" s="19" t="n">
        <v>0.0925269230425861</v>
      </c>
      <c r="X2427" s="19" t="n">
        <v>0</v>
      </c>
      <c r="Y2427" s="19" t="n">
        <v>0</v>
      </c>
      <c r="Z2427" s="19" t="n">
        <v>0.255737109045756</v>
      </c>
      <c r="AA2427" s="19" t="n">
        <v>0.208078011167695</v>
      </c>
      <c r="AB2427" s="19" t="n">
        <v>0</v>
      </c>
      <c r="AC2427" s="19" t="n">
        <v>0</v>
      </c>
      <c r="AD2427" s="19" t="n">
        <v>0.323704073441818</v>
      </c>
      <c r="AE2427" s="19"/>
      <c r="AF2427" s="19" t="n">
        <v>0.0784367109048192</v>
      </c>
      <c r="AG2427" s="19" t="n">
        <v>0.0675037952491022</v>
      </c>
      <c r="AH2427" s="19" t="n">
        <v>0.101076698914444</v>
      </c>
      <c r="AI2427" s="19"/>
      <c r="AJ2427" s="19" t="n">
        <v>0.0594741178233548</v>
      </c>
      <c r="AK2427" s="19" t="n">
        <v>0.0908196820991439</v>
      </c>
      <c r="AL2427" s="19" t="n">
        <v>0.176094083716292</v>
      </c>
      <c r="AM2427" s="19" t="n">
        <v>0</v>
      </c>
      <c r="AN2427" s="19" t="n">
        <v>0.108962783330729</v>
      </c>
      <c r="AO2427" s="19"/>
      <c r="AP2427" s="19" t="n">
        <v>0.0303801072403953</v>
      </c>
      <c r="AQ2427" s="19" t="n">
        <v>0.0673837981084085</v>
      </c>
      <c r="AR2427" s="19" t="n">
        <v>0</v>
      </c>
      <c r="AS2427" s="19" t="n">
        <v>0.0459766272195052</v>
      </c>
      <c r="AT2427" s="19" t="n">
        <v>0.29943250372072</v>
      </c>
      <c r="AU2427" s="19"/>
      <c r="AV2427" s="19" t="n">
        <v>0.105517903873826</v>
      </c>
      <c r="AW2427" s="19" t="n">
        <v>0.0673333015953577</v>
      </c>
      <c r="AX2427" s="19" t="n">
        <v>0</v>
      </c>
      <c r="AY2427" s="19" t="n">
        <v>0.0404675505692175</v>
      </c>
      <c r="AZ2427" s="19" t="n">
        <v>0.155229495948436</v>
      </c>
      <c r="BA2427" s="19" t="n">
        <v>0.109024291889836</v>
      </c>
      <c r="BB2427" s="19"/>
      <c r="BC2427" s="19" t="n">
        <v>0.153699737990002</v>
      </c>
      <c r="BD2427" s="19" t="n">
        <v>0.109030204878168</v>
      </c>
      <c r="BE2427" s="19" t="n">
        <v>0.0803668109041131</v>
      </c>
      <c r="BF2427" s="19" t="n">
        <v>0</v>
      </c>
      <c r="BG2427" s="19" t="n">
        <v>0</v>
      </c>
    </row>
    <row r="2428">
      <c r="C2428" s="19"/>
      <c r="D2428" s="19"/>
      <c r="E2428" s="19"/>
      <c r="F2428" s="19"/>
      <c r="G2428" s="19"/>
      <c r="H2428" s="19"/>
      <c r="I2428" s="19"/>
      <c r="J2428" s="19"/>
      <c r="K2428" s="19"/>
      <c r="L2428" s="19"/>
      <c r="M2428" s="19"/>
      <c r="N2428" s="19"/>
      <c r="O2428" s="19"/>
      <c r="P2428" s="19"/>
      <c r="Q2428" s="19"/>
      <c r="R2428" s="19"/>
      <c r="S2428" s="19"/>
      <c r="T2428" s="19"/>
      <c r="U2428" s="19"/>
      <c r="V2428" s="19"/>
      <c r="W2428" s="19"/>
      <c r="X2428" s="19"/>
      <c r="Y2428" s="19"/>
      <c r="Z2428" s="19"/>
      <c r="AA2428" s="19"/>
      <c r="AB2428" s="19"/>
      <c r="AC2428" s="19"/>
      <c r="AD2428" s="19"/>
      <c r="AE2428" s="19"/>
      <c r="AF2428" s="19"/>
      <c r="AG2428" s="19"/>
      <c r="AH2428" s="19"/>
      <c r="AI2428" s="19"/>
      <c r="AJ2428" s="19"/>
      <c r="AK2428" s="19"/>
      <c r="AL2428" s="19"/>
      <c r="AM2428" s="19"/>
      <c r="AN2428" s="19"/>
      <c r="AO2428" s="19"/>
      <c r="AP2428" s="19"/>
      <c r="AQ2428" s="19"/>
      <c r="AR2428" s="19"/>
      <c r="AS2428" s="19"/>
      <c r="AT2428" s="19"/>
      <c r="AU2428" s="19"/>
      <c r="AV2428" s="19"/>
      <c r="AW2428" s="19"/>
      <c r="AX2428" s="19"/>
      <c r="AY2428" s="19"/>
      <c r="AZ2428" s="19"/>
      <c r="BA2428" s="19"/>
      <c r="BB2428" s="19"/>
      <c r="BC2428" s="19"/>
      <c r="BD2428" s="19"/>
      <c r="BE2428" s="19"/>
      <c r="BF2428" s="19"/>
      <c r="BG2428" s="19"/>
    </row>
    <row r="2429">
      <c r="B2429" s="7" t="s">
        <v>744</v>
      </c>
      <c r="C2429" s="19"/>
      <c r="D2429" s="19"/>
      <c r="E2429" s="19"/>
      <c r="F2429" s="19"/>
      <c r="G2429" s="19"/>
      <c r="H2429" s="19"/>
      <c r="I2429" s="19"/>
      <c r="J2429" s="19"/>
      <c r="K2429" s="19"/>
      <c r="L2429" s="19"/>
      <c r="M2429" s="19"/>
      <c r="N2429" s="19"/>
      <c r="O2429" s="19"/>
      <c r="P2429" s="19"/>
      <c r="Q2429" s="19"/>
      <c r="R2429" s="19"/>
      <c r="S2429" s="19"/>
      <c r="T2429" s="19"/>
      <c r="U2429" s="19"/>
      <c r="V2429" s="19"/>
      <c r="W2429" s="19"/>
      <c r="X2429" s="19"/>
      <c r="Y2429" s="19"/>
      <c r="Z2429" s="19"/>
      <c r="AA2429" s="19"/>
      <c r="AB2429" s="19"/>
      <c r="AC2429" s="19"/>
      <c r="AD2429" s="19"/>
      <c r="AE2429" s="19"/>
      <c r="AF2429" s="19"/>
      <c r="AG2429" s="19"/>
      <c r="AH2429" s="19"/>
      <c r="AI2429" s="19"/>
      <c r="AJ2429" s="19"/>
      <c r="AK2429" s="19"/>
      <c r="AL2429" s="19"/>
      <c r="AM2429" s="19"/>
      <c r="AN2429" s="19"/>
      <c r="AO2429" s="19"/>
      <c r="AP2429" s="19"/>
      <c r="AQ2429" s="19"/>
      <c r="AR2429" s="19"/>
      <c r="AS2429" s="19"/>
      <c r="AT2429" s="19"/>
      <c r="AU2429" s="19"/>
      <c r="AV2429" s="19"/>
      <c r="AW2429" s="19"/>
      <c r="AX2429" s="19"/>
      <c r="AY2429" s="19"/>
      <c r="AZ2429" s="19"/>
      <c r="BA2429" s="19"/>
      <c r="BB2429" s="19"/>
      <c r="BC2429" s="19"/>
      <c r="BD2429" s="19"/>
      <c r="BE2429" s="19"/>
      <c r="BF2429" s="19"/>
      <c r="BG2429" s="19"/>
    </row>
    <row r="2430">
      <c r="B2430" s="26" t="s">
        <v>745</v>
      </c>
      <c r="C2430" s="19"/>
      <c r="D2430" s="19"/>
      <c r="E2430" s="19"/>
      <c r="F2430" s="19"/>
      <c r="G2430" s="19"/>
      <c r="H2430" s="19"/>
      <c r="I2430" s="19"/>
      <c r="J2430" s="19"/>
      <c r="K2430" s="19"/>
      <c r="L2430" s="19"/>
      <c r="M2430" s="19"/>
      <c r="N2430" s="19"/>
      <c r="O2430" s="19"/>
      <c r="P2430" s="19"/>
      <c r="Q2430" s="19"/>
      <c r="R2430" s="19"/>
      <c r="S2430" s="19"/>
      <c r="T2430" s="19"/>
      <c r="U2430" s="19"/>
      <c r="V2430" s="19"/>
      <c r="W2430" s="19"/>
      <c r="X2430" s="19"/>
      <c r="Y2430" s="19"/>
      <c r="Z2430" s="19"/>
      <c r="AA2430" s="19"/>
      <c r="AB2430" s="19"/>
      <c r="AC2430" s="19"/>
      <c r="AD2430" s="19"/>
      <c r="AE2430" s="19"/>
      <c r="AF2430" s="19"/>
      <c r="AG2430" s="19"/>
      <c r="AH2430" s="19"/>
      <c r="AI2430" s="19"/>
      <c r="AJ2430" s="19"/>
      <c r="AK2430" s="19"/>
      <c r="AL2430" s="19"/>
      <c r="AM2430" s="19"/>
      <c r="AN2430" s="19"/>
      <c r="AO2430" s="19"/>
      <c r="AP2430" s="19"/>
      <c r="AQ2430" s="19"/>
      <c r="AR2430" s="19"/>
      <c r="AS2430" s="19"/>
      <c r="AT2430" s="19"/>
      <c r="AU2430" s="19"/>
      <c r="AV2430" s="19"/>
      <c r="AW2430" s="19"/>
      <c r="AX2430" s="19"/>
      <c r="AY2430" s="19"/>
      <c r="AZ2430" s="19"/>
      <c r="BA2430" s="19"/>
      <c r="BB2430" s="19"/>
      <c r="BC2430" s="19"/>
      <c r="BD2430" s="19"/>
      <c r="BE2430" s="19"/>
      <c r="BF2430" s="19"/>
      <c r="BG2430" s="19"/>
    </row>
    <row r="2431">
      <c r="B2431" t="s">
        <v>721</v>
      </c>
      <c r="C2431" s="19" t="n">
        <v>0.27293922119172</v>
      </c>
      <c r="D2431" s="19" t="n">
        <v>0.263960470206355</v>
      </c>
      <c r="E2431" s="19" t="n">
        <v>0.283505490494803</v>
      </c>
      <c r="F2431" s="19"/>
      <c r="G2431" s="19" t="n">
        <v>0.185605276025156</v>
      </c>
      <c r="H2431" s="19" t="n">
        <v>0.153177262359076</v>
      </c>
      <c r="I2431" s="19" t="n">
        <v>0.169824905424178</v>
      </c>
      <c r="J2431" s="19" t="n">
        <v>0.374449922826861</v>
      </c>
      <c r="K2431" s="19" t="n">
        <v>0.370371281627549</v>
      </c>
      <c r="L2431" s="19" t="n">
        <v>0.363218773270639</v>
      </c>
      <c r="M2431" s="19"/>
      <c r="N2431" s="19" t="n">
        <v>0.231178067718205</v>
      </c>
      <c r="O2431" s="19" t="n">
        <v>0.19191499459547</v>
      </c>
      <c r="P2431" s="19" t="n">
        <v>0.179323091549737</v>
      </c>
      <c r="Q2431" s="19" t="n">
        <v>0.406803954535535</v>
      </c>
      <c r="R2431" s="19"/>
      <c r="S2431" s="19" t="n">
        <v>0.236070194430162</v>
      </c>
      <c r="T2431" s="19" t="n">
        <v>0.42052105106592</v>
      </c>
      <c r="U2431" s="19" t="n">
        <v>0.239189019657082</v>
      </c>
      <c r="V2431" s="19" t="n">
        <v>0.460673267777284</v>
      </c>
      <c r="W2431" s="19" t="n">
        <v>0</v>
      </c>
      <c r="X2431" s="19" t="n">
        <v>0.25511864399482</v>
      </c>
      <c r="Y2431" s="19" t="n">
        <v>0.234522784392874</v>
      </c>
      <c r="Z2431" s="19" t="n">
        <v>0.189536378114</v>
      </c>
      <c r="AA2431" s="19" t="n">
        <v>0.184394602347976</v>
      </c>
      <c r="AB2431" s="19" t="n">
        <v>0.236952012683239</v>
      </c>
      <c r="AC2431" s="19" t="n">
        <v>0.218011016179896</v>
      </c>
      <c r="AD2431" s="19" t="n">
        <v>0.279979303425263</v>
      </c>
      <c r="AE2431" s="19"/>
      <c r="AF2431" s="19" t="n">
        <v>0.3671235726191</v>
      </c>
      <c r="AG2431" s="19" t="n">
        <v>0.209760551188092</v>
      </c>
      <c r="AH2431" s="19" t="n">
        <v>0.240205448337343</v>
      </c>
      <c r="AI2431" s="19"/>
      <c r="AJ2431" s="19" t="n">
        <v>0.37589785301141</v>
      </c>
      <c r="AK2431" s="19" t="n">
        <v>0.166168019478969</v>
      </c>
      <c r="AL2431" s="19" t="n">
        <v>0.176000988547453</v>
      </c>
      <c r="AM2431" s="19" t="n">
        <v>0.475111631899313</v>
      </c>
      <c r="AN2431" s="19" t="n">
        <v>0.269744248208421</v>
      </c>
      <c r="AO2431" s="19"/>
      <c r="AP2431" s="19" t="n">
        <v>0.356913311218073</v>
      </c>
      <c r="AQ2431" s="19" t="n">
        <v>0.187122885910644</v>
      </c>
      <c r="AR2431" s="19" t="n">
        <v>0.125405107141254</v>
      </c>
      <c r="AS2431" s="19" t="n">
        <v>0.507952299015541</v>
      </c>
      <c r="AT2431" s="19" t="n">
        <v>0.145264231662698</v>
      </c>
      <c r="AU2431" s="19"/>
      <c r="AV2431" s="19" t="n">
        <v>0.183415383644329</v>
      </c>
      <c r="AW2431" s="19" t="n">
        <v>0.388114947407678</v>
      </c>
      <c r="AX2431" s="19" t="n">
        <v>0.109656423792383</v>
      </c>
      <c r="AY2431" s="19" t="n">
        <v>0.465342705378651</v>
      </c>
      <c r="AZ2431" s="19" t="n">
        <v>0.137465091857178</v>
      </c>
      <c r="BA2431" s="19" t="n">
        <v>0.280386220498989</v>
      </c>
      <c r="BB2431" s="19"/>
      <c r="BC2431" s="19" t="n">
        <v>0.361287676831184</v>
      </c>
      <c r="BD2431" s="19" t="n">
        <v>0.113548320522577</v>
      </c>
      <c r="BE2431" s="19" t="n">
        <v>0.325860076588181</v>
      </c>
      <c r="BF2431" s="19" t="n">
        <v>0.061686383973652</v>
      </c>
      <c r="BG2431" s="19" t="n">
        <v>0</v>
      </c>
    </row>
    <row r="2432">
      <c r="B2432" t="s">
        <v>689</v>
      </c>
      <c r="C2432" s="19" t="n">
        <v>0.149482850010429</v>
      </c>
      <c r="D2432" s="19" t="n">
        <v>0.145435587437583</v>
      </c>
      <c r="E2432" s="19" t="n">
        <v>0.154629842437922</v>
      </c>
      <c r="F2432" s="19"/>
      <c r="G2432" s="19" t="n">
        <v>0.124301199687939</v>
      </c>
      <c r="H2432" s="19" t="n">
        <v>0.326084571958144</v>
      </c>
      <c r="I2432" s="19" t="n">
        <v>0.130953529156604</v>
      </c>
      <c r="J2432" s="19" t="n">
        <v>0.0741811509331998</v>
      </c>
      <c r="K2432" s="19" t="n">
        <v>0.113539284781392</v>
      </c>
      <c r="L2432" s="19" t="n">
        <v>0.143930276849443</v>
      </c>
      <c r="M2432" s="19"/>
      <c r="N2432" s="19" t="n">
        <v>0.166405550407936</v>
      </c>
      <c r="O2432" s="19" t="n">
        <v>0.190834820119599</v>
      </c>
      <c r="P2432" s="19" t="n">
        <v>0.340810965522317</v>
      </c>
      <c r="Q2432" s="19" t="n">
        <v>0.0190770798903974</v>
      </c>
      <c r="R2432" s="19"/>
      <c r="S2432" s="19" t="n">
        <v>0.115423187642391</v>
      </c>
      <c r="T2432" s="19" t="n">
        <v>0</v>
      </c>
      <c r="U2432" s="19" t="n">
        <v>0.209235348065973</v>
      </c>
      <c r="V2432" s="19" t="n">
        <v>0.0425529531672785</v>
      </c>
      <c r="W2432" s="19" t="n">
        <v>0</v>
      </c>
      <c r="X2432" s="19" t="n">
        <v>0.190771510997457</v>
      </c>
      <c r="Y2432" s="19" t="n">
        <v>0.139032087127281</v>
      </c>
      <c r="Z2432" s="19" t="n">
        <v>0</v>
      </c>
      <c r="AA2432" s="19" t="n">
        <v>0.421571049363502</v>
      </c>
      <c r="AB2432" s="19" t="n">
        <v>0.24520261341919</v>
      </c>
      <c r="AC2432" s="19" t="n">
        <v>0.0987610598403588</v>
      </c>
      <c r="AD2432" s="19" t="n">
        <v>0.365482255489955</v>
      </c>
      <c r="AE2432" s="19"/>
      <c r="AF2432" s="19" t="n">
        <v>0.0835532544493509</v>
      </c>
      <c r="AG2432" s="19" t="n">
        <v>0.232744023836687</v>
      </c>
      <c r="AH2432" s="19" t="n">
        <v>0.352585283101615</v>
      </c>
      <c r="AI2432" s="19"/>
      <c r="AJ2432" s="19" t="n">
        <v>0.103473622835939</v>
      </c>
      <c r="AK2432" s="19" t="n">
        <v>0.169508370138799</v>
      </c>
      <c r="AL2432" s="19" t="n">
        <v>0</v>
      </c>
      <c r="AM2432" s="19" t="n">
        <v>0</v>
      </c>
      <c r="AN2432" s="19" t="n">
        <v>0.220429310232238</v>
      </c>
      <c r="AO2432" s="19"/>
      <c r="AP2432" s="19" t="n">
        <v>0.087121463636683</v>
      </c>
      <c r="AQ2432" s="19" t="n">
        <v>0.23049873942649</v>
      </c>
      <c r="AR2432" s="19" t="n">
        <v>0</v>
      </c>
      <c r="AS2432" s="19" t="n">
        <v>0.0638163810590154</v>
      </c>
      <c r="AT2432" s="19" t="n">
        <v>0.243147313798058</v>
      </c>
      <c r="AU2432" s="19"/>
      <c r="AV2432" s="19" t="n">
        <v>0.253395146890922</v>
      </c>
      <c r="AW2432" s="19" t="n">
        <v>0.0932593890132496</v>
      </c>
      <c r="AX2432" s="19" t="n">
        <v>0.125582471941369</v>
      </c>
      <c r="AY2432" s="19" t="n">
        <v>0.0576784590171245</v>
      </c>
      <c r="AZ2432" s="19" t="n">
        <v>0.16048942403904</v>
      </c>
      <c r="BA2432" s="19" t="n">
        <v>0.130066973099818</v>
      </c>
      <c r="BB2432" s="19"/>
      <c r="BC2432" s="19" t="n">
        <v>0.0825715064543258</v>
      </c>
      <c r="BD2432" s="19" t="n">
        <v>0.116600369452234</v>
      </c>
      <c r="BE2432" s="19" t="n">
        <v>0.14651561321603</v>
      </c>
      <c r="BF2432" s="19" t="n">
        <v>0.462949990414154</v>
      </c>
      <c r="BG2432" s="19" t="n">
        <v>0</v>
      </c>
    </row>
    <row r="2433">
      <c r="B2433" t="s">
        <v>690</v>
      </c>
      <c r="C2433" s="19" t="n">
        <v>0.0908096770390559</v>
      </c>
      <c r="D2433" s="19" t="n">
        <v>0.125983787383218</v>
      </c>
      <c r="E2433" s="19" t="n">
        <v>0.0662623605107557</v>
      </c>
      <c r="F2433" s="19"/>
      <c r="G2433" s="19" t="n">
        <v>0.0982692425068676</v>
      </c>
      <c r="H2433" s="19" t="n">
        <v>0.208285615128244</v>
      </c>
      <c r="I2433" s="19" t="n">
        <v>0.0405262354490424</v>
      </c>
      <c r="J2433" s="19" t="n">
        <v>0.124287167107744</v>
      </c>
      <c r="K2433" s="19" t="n">
        <v>0</v>
      </c>
      <c r="L2433" s="19" t="n">
        <v>0.0783832807406133</v>
      </c>
      <c r="M2433" s="19"/>
      <c r="N2433" s="19" t="n">
        <v>0.126491101907768</v>
      </c>
      <c r="O2433" s="19" t="n">
        <v>0.0893248039302546</v>
      </c>
      <c r="P2433" s="19" t="n">
        <v>0.149614825039047</v>
      </c>
      <c r="Q2433" s="19" t="n">
        <v>0.0422141667570339</v>
      </c>
      <c r="R2433" s="19"/>
      <c r="S2433" s="19" t="n">
        <v>0.0501080080673579</v>
      </c>
      <c r="T2433" s="19" t="n">
        <v>0.166361838930382</v>
      </c>
      <c r="U2433" s="19" t="n">
        <v>0.0548897939102176</v>
      </c>
      <c r="V2433" s="19" t="n">
        <v>0.0568011473341644</v>
      </c>
      <c r="W2433" s="19" t="n">
        <v>0</v>
      </c>
      <c r="X2433" s="19" t="n">
        <v>0.0772048548289236</v>
      </c>
      <c r="Y2433" s="19" t="n">
        <v>0.250452392375459</v>
      </c>
      <c r="Z2433" s="19" t="n">
        <v>0.203604503138013</v>
      </c>
      <c r="AA2433" s="19" t="n">
        <v>0.0938615597956448</v>
      </c>
      <c r="AB2433" s="19" t="n">
        <v>0.0870989066194346</v>
      </c>
      <c r="AC2433" s="19" t="n">
        <v>0.126751066890029</v>
      </c>
      <c r="AD2433" s="19" t="n">
        <v>0</v>
      </c>
      <c r="AE2433" s="19"/>
      <c r="AF2433" s="19" t="n">
        <v>0.0699802242463854</v>
      </c>
      <c r="AG2433" s="19" t="n">
        <v>0.10083016841294</v>
      </c>
      <c r="AH2433" s="19" t="n">
        <v>0</v>
      </c>
      <c r="AI2433" s="19"/>
      <c r="AJ2433" s="19" t="n">
        <v>0.12799112334085</v>
      </c>
      <c r="AK2433" s="19" t="n">
        <v>0.0672487951410427</v>
      </c>
      <c r="AL2433" s="19" t="n">
        <v>0.103302481614254</v>
      </c>
      <c r="AM2433" s="19" t="n">
        <v>0</v>
      </c>
      <c r="AN2433" s="19" t="n">
        <v>0</v>
      </c>
      <c r="AO2433" s="19"/>
      <c r="AP2433" s="19" t="n">
        <v>0.0631843120508991</v>
      </c>
      <c r="AQ2433" s="19" t="n">
        <v>0.116092294814938</v>
      </c>
      <c r="AR2433" s="19" t="n">
        <v>0.251875175835808</v>
      </c>
      <c r="AS2433" s="19" t="n">
        <v>0.0892860233426515</v>
      </c>
      <c r="AT2433" s="19" t="n">
        <v>0</v>
      </c>
      <c r="AU2433" s="19"/>
      <c r="AV2433" s="19" t="n">
        <v>0.106165002759621</v>
      </c>
      <c r="AW2433" s="19" t="n">
        <v>0.067635805129062</v>
      </c>
      <c r="AX2433" s="19" t="n">
        <v>0.22024406863368</v>
      </c>
      <c r="AY2433" s="19" t="n">
        <v>0.117437802881122</v>
      </c>
      <c r="AZ2433" s="19" t="n">
        <v>0</v>
      </c>
      <c r="BA2433" s="19" t="n">
        <v>0.129492561851085</v>
      </c>
      <c r="BB2433" s="19"/>
      <c r="BC2433" s="19" t="n">
        <v>0.0853894013021479</v>
      </c>
      <c r="BD2433" s="19" t="n">
        <v>0.255914591969426</v>
      </c>
      <c r="BE2433" s="19" t="n">
        <v>0.023397849650562</v>
      </c>
      <c r="BF2433" s="19" t="n">
        <v>0.070713147941326</v>
      </c>
      <c r="BG2433" s="19" t="n">
        <v>0</v>
      </c>
    </row>
    <row r="2434">
      <c r="B2434" t="s">
        <v>691</v>
      </c>
      <c r="C2434" s="19" t="n">
        <v>0.183318915002753</v>
      </c>
      <c r="D2434" s="19" t="n">
        <v>0.116273868662908</v>
      </c>
      <c r="E2434" s="19" t="n">
        <v>0.235284028524602</v>
      </c>
      <c r="F2434" s="19"/>
      <c r="G2434" s="19" t="n">
        <v>0.150202829783696</v>
      </c>
      <c r="H2434" s="19" t="n">
        <v>0.170455382399756</v>
      </c>
      <c r="I2434" s="19" t="n">
        <v>0.340890805893839</v>
      </c>
      <c r="J2434" s="19" t="n">
        <v>0.0915866759660646</v>
      </c>
      <c r="K2434" s="19" t="n">
        <v>0.201746072770796</v>
      </c>
      <c r="L2434" s="19" t="n">
        <v>0.152710975203961</v>
      </c>
      <c r="M2434" s="19"/>
      <c r="N2434" s="19" t="n">
        <v>0.296964540818675</v>
      </c>
      <c r="O2434" s="19" t="n">
        <v>0.172487259681557</v>
      </c>
      <c r="P2434" s="19" t="n">
        <v>0.155667702224069</v>
      </c>
      <c r="Q2434" s="19" t="n">
        <v>0.130626611345328</v>
      </c>
      <c r="R2434" s="19"/>
      <c r="S2434" s="19" t="n">
        <v>0.272497099707659</v>
      </c>
      <c r="T2434" s="19" t="n">
        <v>0.0854480134112292</v>
      </c>
      <c r="U2434" s="19" t="n">
        <v>0.118833727699107</v>
      </c>
      <c r="V2434" s="19" t="n">
        <v>0.144283326665909</v>
      </c>
      <c r="W2434" s="19" t="n">
        <v>0.782466131784042</v>
      </c>
      <c r="X2434" s="19" t="n">
        <v>0.0795829813615537</v>
      </c>
      <c r="Y2434" s="19" t="n">
        <v>0.260814913819764</v>
      </c>
      <c r="Z2434" s="19" t="n">
        <v>0.222299487091713</v>
      </c>
      <c r="AA2434" s="19" t="n">
        <v>0.194584188768119</v>
      </c>
      <c r="AB2434" s="19" t="n">
        <v>0.0549451947786023</v>
      </c>
      <c r="AC2434" s="19" t="n">
        <v>0.256948954847018</v>
      </c>
      <c r="AD2434" s="19" t="n">
        <v>0.354538441084782</v>
      </c>
      <c r="AE2434" s="19"/>
      <c r="AF2434" s="19" t="n">
        <v>0.165379727621304</v>
      </c>
      <c r="AG2434" s="19" t="n">
        <v>0.206438355974277</v>
      </c>
      <c r="AH2434" s="19" t="n">
        <v>0.191836312599982</v>
      </c>
      <c r="AI2434" s="19"/>
      <c r="AJ2434" s="19" t="n">
        <v>0.0954236687501715</v>
      </c>
      <c r="AK2434" s="19" t="n">
        <v>0.370485678359955</v>
      </c>
      <c r="AL2434" s="19" t="n">
        <v>0.39144875833842</v>
      </c>
      <c r="AM2434" s="19" t="n">
        <v>0</v>
      </c>
      <c r="AN2434" s="19" t="n">
        <v>0.105296588384401</v>
      </c>
      <c r="AO2434" s="19"/>
      <c r="AP2434" s="19" t="n">
        <v>0.0700013371236391</v>
      </c>
      <c r="AQ2434" s="19" t="n">
        <v>0.284899522632567</v>
      </c>
      <c r="AR2434" s="19" t="n">
        <v>0.252521222337682</v>
      </c>
      <c r="AS2434" s="19" t="n">
        <v>0.142814467149215</v>
      </c>
      <c r="AT2434" s="19" t="n">
        <v>0.178170523470358</v>
      </c>
      <c r="AU2434" s="19"/>
      <c r="AV2434" s="19" t="n">
        <v>0.287395198694029</v>
      </c>
      <c r="AW2434" s="19" t="n">
        <v>0.0400430217141042</v>
      </c>
      <c r="AX2434" s="19" t="n">
        <v>0.22080898301886</v>
      </c>
      <c r="AY2434" s="19" t="n">
        <v>0.131570292799221</v>
      </c>
      <c r="AZ2434" s="19" t="n">
        <v>0.207746575898622</v>
      </c>
      <c r="BA2434" s="19" t="n">
        <v>0.32225625888204</v>
      </c>
      <c r="BB2434" s="19"/>
      <c r="BC2434" s="19" t="n">
        <v>0.196406527339513</v>
      </c>
      <c r="BD2434" s="19" t="n">
        <v>0.139822106884561</v>
      </c>
      <c r="BE2434" s="19" t="n">
        <v>0.153380243241886</v>
      </c>
      <c r="BF2434" s="19" t="n">
        <v>0.309869507028318</v>
      </c>
      <c r="BG2434" s="19" t="n">
        <v>0.583849818129127</v>
      </c>
    </row>
    <row r="2435">
      <c r="B2435" t="s">
        <v>692</v>
      </c>
      <c r="C2435" s="19" t="n">
        <v>0.0907146537879611</v>
      </c>
      <c r="D2435" s="19" t="n">
        <v>0.111071554372712</v>
      </c>
      <c r="E2435" s="19" t="n">
        <v>0.0770621082246473</v>
      </c>
      <c r="F2435" s="19"/>
      <c r="G2435" s="19" t="n">
        <v>0.16361020022097</v>
      </c>
      <c r="H2435" s="19" t="n">
        <v>0</v>
      </c>
      <c r="I2435" s="19" t="n">
        <v>0.159444066945658</v>
      </c>
      <c r="J2435" s="19" t="n">
        <v>0.0917956941757762</v>
      </c>
      <c r="K2435" s="19" t="n">
        <v>0.101541720965478</v>
      </c>
      <c r="L2435" s="19" t="n">
        <v>0.0306983307231656</v>
      </c>
      <c r="M2435" s="19"/>
      <c r="N2435" s="19" t="n">
        <v>0.0429514129912711</v>
      </c>
      <c r="O2435" s="19" t="n">
        <v>0.0582417111121273</v>
      </c>
      <c r="P2435" s="19" t="n">
        <v>0</v>
      </c>
      <c r="Q2435" s="19" t="n">
        <v>0.188579407291385</v>
      </c>
      <c r="R2435" s="19"/>
      <c r="S2435" s="19" t="n">
        <v>0</v>
      </c>
      <c r="T2435" s="19" t="n">
        <v>0.0909928002290385</v>
      </c>
      <c r="U2435" s="19" t="n">
        <v>0.0742702303754495</v>
      </c>
      <c r="V2435" s="19" t="n">
        <v>0.0646428534513556</v>
      </c>
      <c r="W2435" s="19" t="n">
        <v>0.217533868215958</v>
      </c>
      <c r="X2435" s="19" t="n">
        <v>0.323413334372015</v>
      </c>
      <c r="Y2435" s="19" t="n">
        <v>0</v>
      </c>
      <c r="Z2435" s="19" t="n">
        <v>0.198869450909778</v>
      </c>
      <c r="AA2435" s="19" t="n">
        <v>0.105588599724758</v>
      </c>
      <c r="AB2435" s="19" t="n">
        <v>0</v>
      </c>
      <c r="AC2435" s="19" t="n">
        <v>0.0985297701017128</v>
      </c>
      <c r="AD2435" s="19" t="n">
        <v>0</v>
      </c>
      <c r="AE2435" s="19"/>
      <c r="AF2435" s="19" t="n">
        <v>0.0356577358885549</v>
      </c>
      <c r="AG2435" s="19" t="n">
        <v>0.131957326331501</v>
      </c>
      <c r="AH2435" s="19" t="n">
        <v>0</v>
      </c>
      <c r="AI2435" s="19"/>
      <c r="AJ2435" s="19" t="n">
        <v>0.0431028282365564</v>
      </c>
      <c r="AK2435" s="19" t="n">
        <v>0.0706955019370099</v>
      </c>
      <c r="AL2435" s="19" t="n">
        <v>0.140358198047441</v>
      </c>
      <c r="AM2435" s="19" t="n">
        <v>0.524888368100687</v>
      </c>
      <c r="AN2435" s="19" t="n">
        <v>0.0781637601209246</v>
      </c>
      <c r="AO2435" s="19"/>
      <c r="AP2435" s="19" t="n">
        <v>0.0624174540684116</v>
      </c>
      <c r="AQ2435" s="19" t="n">
        <v>0.0767486307029684</v>
      </c>
      <c r="AR2435" s="19" t="n">
        <v>0.157815475552635</v>
      </c>
      <c r="AS2435" s="19" t="n">
        <v>0.0941036537337898</v>
      </c>
      <c r="AT2435" s="19" t="n">
        <v>0.0731939084291813</v>
      </c>
      <c r="AU2435" s="19"/>
      <c r="AV2435" s="19" t="n">
        <v>0.0537854472843455</v>
      </c>
      <c r="AW2435" s="19" t="n">
        <v>0.0668149200805169</v>
      </c>
      <c r="AX2435" s="19" t="n">
        <v>0.137996618022132</v>
      </c>
      <c r="AY2435" s="19" t="n">
        <v>0.0850526721379995</v>
      </c>
      <c r="AZ2435" s="19" t="n">
        <v>0.15341507331654</v>
      </c>
      <c r="BA2435" s="19" t="n">
        <v>0</v>
      </c>
      <c r="BB2435" s="19"/>
      <c r="BC2435" s="19" t="n">
        <v>0.100309711543689</v>
      </c>
      <c r="BD2435" s="19" t="n">
        <v>0.0911082595466569</v>
      </c>
      <c r="BE2435" s="19" t="n">
        <v>0.118918114838275</v>
      </c>
      <c r="BF2435" s="19" t="n">
        <v>0</v>
      </c>
      <c r="BG2435" s="19" t="n">
        <v>0</v>
      </c>
    </row>
    <row r="2436">
      <c r="B2436" t="s">
        <v>598</v>
      </c>
      <c r="C2436" s="19" t="n">
        <v>0.00899789164745459</v>
      </c>
      <c r="D2436" s="19" t="n">
        <v>0</v>
      </c>
      <c r="E2436" s="19" t="n">
        <v>0.0157453480434998</v>
      </c>
      <c r="F2436" s="19"/>
      <c r="G2436" s="19" t="n">
        <v>0</v>
      </c>
      <c r="H2436" s="19" t="n">
        <v>0.0597271329385715</v>
      </c>
      <c r="I2436" s="19" t="n">
        <v>0</v>
      </c>
      <c r="J2436" s="19" t="n">
        <v>0</v>
      </c>
      <c r="K2436" s="19" t="n">
        <v>0</v>
      </c>
      <c r="L2436" s="19" t="n">
        <v>0</v>
      </c>
      <c r="M2436" s="19"/>
      <c r="N2436" s="19" t="n">
        <v>0.0401298897765003</v>
      </c>
      <c r="O2436" s="19" t="n">
        <v>0</v>
      </c>
      <c r="P2436" s="19" t="n">
        <v>0</v>
      </c>
      <c r="Q2436" s="19" t="n">
        <v>0</v>
      </c>
      <c r="R2436" s="19"/>
      <c r="S2436" s="19" t="n">
        <v>0.0620300833896722</v>
      </c>
      <c r="T2436" s="19" t="n">
        <v>0</v>
      </c>
      <c r="U2436" s="19" t="n">
        <v>0</v>
      </c>
      <c r="V2436" s="19" t="n">
        <v>0</v>
      </c>
      <c r="W2436" s="19" t="n">
        <v>0</v>
      </c>
      <c r="X2436" s="19" t="n">
        <v>0</v>
      </c>
      <c r="Y2436" s="19" t="n">
        <v>0</v>
      </c>
      <c r="Z2436" s="19" t="n">
        <v>0</v>
      </c>
      <c r="AA2436" s="19" t="n">
        <v>0</v>
      </c>
      <c r="AB2436" s="19" t="n">
        <v>0</v>
      </c>
      <c r="AC2436" s="19" t="n">
        <v>0</v>
      </c>
      <c r="AD2436" s="19" t="n">
        <v>0</v>
      </c>
      <c r="AE2436" s="19"/>
      <c r="AF2436" s="19" t="n">
        <v>0.0205947062054855</v>
      </c>
      <c r="AG2436" s="19" t="n">
        <v>0</v>
      </c>
      <c r="AH2436" s="19" t="n">
        <v>0</v>
      </c>
      <c r="AI2436" s="19"/>
      <c r="AJ2436" s="19" t="n">
        <v>0.0260116472726523</v>
      </c>
      <c r="AK2436" s="19" t="n">
        <v>0</v>
      </c>
      <c r="AL2436" s="19" t="n">
        <v>0</v>
      </c>
      <c r="AM2436" s="19" t="n">
        <v>0</v>
      </c>
      <c r="AN2436" s="19" t="n">
        <v>0</v>
      </c>
      <c r="AO2436" s="19"/>
      <c r="AP2436" s="19" t="n">
        <v>0.0376676163794632</v>
      </c>
      <c r="AQ2436" s="19" t="n">
        <v>0</v>
      </c>
      <c r="AR2436" s="19" t="n">
        <v>0</v>
      </c>
      <c r="AS2436" s="19" t="n">
        <v>0</v>
      </c>
      <c r="AT2436" s="19" t="n">
        <v>0</v>
      </c>
      <c r="AU2436" s="19"/>
      <c r="AV2436" s="19" t="n">
        <v>0</v>
      </c>
      <c r="AW2436" s="19" t="n">
        <v>0.0403213943211934</v>
      </c>
      <c r="AX2436" s="19" t="n">
        <v>0</v>
      </c>
      <c r="AY2436" s="19" t="n">
        <v>0</v>
      </c>
      <c r="AZ2436" s="19" t="n">
        <v>0</v>
      </c>
      <c r="BA2436" s="19" t="n">
        <v>0</v>
      </c>
      <c r="BB2436" s="19"/>
      <c r="BC2436" s="19" t="n">
        <v>0</v>
      </c>
      <c r="BD2436" s="19" t="n">
        <v>0</v>
      </c>
      <c r="BE2436" s="19" t="n">
        <v>0</v>
      </c>
      <c r="BF2436" s="19" t="n">
        <v>0.0947809706425499</v>
      </c>
      <c r="BG2436" s="19" t="n">
        <v>0</v>
      </c>
    </row>
    <row r="2437">
      <c r="B2437" t="s">
        <v>722</v>
      </c>
      <c r="C2437" s="19" t="n">
        <v>0.149667968818087</v>
      </c>
      <c r="D2437" s="19" t="n">
        <v>0.237274731937224</v>
      </c>
      <c r="E2437" s="19" t="n">
        <v>0.0728961651352318</v>
      </c>
      <c r="F2437" s="19"/>
      <c r="G2437" s="19" t="n">
        <v>0.136282659982012</v>
      </c>
      <c r="H2437" s="19" t="n">
        <v>0.0822700352162085</v>
      </c>
      <c r="I2437" s="19" t="n">
        <v>0.110424417695197</v>
      </c>
      <c r="J2437" s="19" t="n">
        <v>0.204431641318057</v>
      </c>
      <c r="K2437" s="19" t="n">
        <v>0.212801639854785</v>
      </c>
      <c r="L2437" s="19" t="n">
        <v>0.149530654794376</v>
      </c>
      <c r="M2437" s="19"/>
      <c r="N2437" s="19" t="n">
        <v>0.0958794363796446</v>
      </c>
      <c r="O2437" s="19" t="n">
        <v>0.177610027816295</v>
      </c>
      <c r="P2437" s="19" t="n">
        <v>0.132199653844817</v>
      </c>
      <c r="Q2437" s="19" t="n">
        <v>0.170297387754629</v>
      </c>
      <c r="R2437" s="19"/>
      <c r="S2437" s="19" t="n">
        <v>0.152536208475192</v>
      </c>
      <c r="T2437" s="19" t="n">
        <v>0.163220776946888</v>
      </c>
      <c r="U2437" s="19" t="n">
        <v>0.174632730830534</v>
      </c>
      <c r="V2437" s="19" t="n">
        <v>0.231046451604008</v>
      </c>
      <c r="W2437" s="19" t="n">
        <v>0</v>
      </c>
      <c r="X2437" s="19" t="n">
        <v>0.0739086744452298</v>
      </c>
      <c r="Y2437" s="19" t="n">
        <v>0</v>
      </c>
      <c r="Z2437" s="19" t="n">
        <v>0.185690180746495</v>
      </c>
      <c r="AA2437" s="19" t="n">
        <v>0</v>
      </c>
      <c r="AB2437" s="19" t="n">
        <v>0.300444007518113</v>
      </c>
      <c r="AC2437" s="19" t="n">
        <v>0.200998132140985</v>
      </c>
      <c r="AD2437" s="19" t="n">
        <v>0</v>
      </c>
      <c r="AE2437" s="19"/>
      <c r="AF2437" s="19" t="n">
        <v>0.205986789315715</v>
      </c>
      <c r="AG2437" s="19" t="n">
        <v>0.0964853867911102</v>
      </c>
      <c r="AH2437" s="19" t="n">
        <v>0.113754617487047</v>
      </c>
      <c r="AI2437" s="19"/>
      <c r="AJ2437" s="19" t="n">
        <v>0.205047017150936</v>
      </c>
      <c r="AK2437" s="19" t="n">
        <v>0.155893634944225</v>
      </c>
      <c r="AL2437" s="19" t="n">
        <v>0.188889573452432</v>
      </c>
      <c r="AM2437" s="19" t="n">
        <v>0</v>
      </c>
      <c r="AN2437" s="19" t="n">
        <v>0.136726109375702</v>
      </c>
      <c r="AO2437" s="19"/>
      <c r="AP2437" s="19" t="n">
        <v>0.222856961684866</v>
      </c>
      <c r="AQ2437" s="19" t="n">
        <v>0.104637926512394</v>
      </c>
      <c r="AR2437" s="19" t="n">
        <v>0.212383019132621</v>
      </c>
      <c r="AS2437" s="19" t="n">
        <v>0.0617721445347756</v>
      </c>
      <c r="AT2437" s="19" t="n">
        <v>0.214625988650193</v>
      </c>
      <c r="AU2437" s="19"/>
      <c r="AV2437" s="19" t="n">
        <v>0.115843820726754</v>
      </c>
      <c r="AW2437" s="19" t="n">
        <v>0.196939173412186</v>
      </c>
      <c r="AX2437" s="19" t="n">
        <v>0.185711434591576</v>
      </c>
      <c r="AY2437" s="19" t="n">
        <v>0.106534804950326</v>
      </c>
      <c r="AZ2437" s="19" t="n">
        <v>0.203102862329135</v>
      </c>
      <c r="BA2437" s="19" t="n">
        <v>0</v>
      </c>
      <c r="BB2437" s="19"/>
      <c r="BC2437" s="19" t="n">
        <v>0.146252227166213</v>
      </c>
      <c r="BD2437" s="19" t="n">
        <v>0.136316617912318</v>
      </c>
      <c r="BE2437" s="19" t="n">
        <v>0.204804878154418</v>
      </c>
      <c r="BF2437" s="19" t="n">
        <v>0</v>
      </c>
      <c r="BG2437" s="19" t="n">
        <v>0.416150181870873</v>
      </c>
    </row>
    <row r="2438">
      <c r="B2438" t="s">
        <v>100</v>
      </c>
      <c r="C2438" s="19" t="n">
        <v>0.0540688225025404</v>
      </c>
      <c r="D2438" s="19" t="n">
        <v>0</v>
      </c>
      <c r="E2438" s="19" t="n">
        <v>0.0946146566285384</v>
      </c>
      <c r="F2438" s="19"/>
      <c r="G2438" s="19" t="n">
        <v>0.14172859179336</v>
      </c>
      <c r="H2438" s="19" t="n">
        <v>0</v>
      </c>
      <c r="I2438" s="19" t="n">
        <v>0.0479360394354815</v>
      </c>
      <c r="J2438" s="19" t="n">
        <v>0.039267747672298</v>
      </c>
      <c r="K2438" s="19" t="n">
        <v>0</v>
      </c>
      <c r="L2438" s="19" t="n">
        <v>0.0815277084178037</v>
      </c>
      <c r="M2438" s="19"/>
      <c r="N2438" s="19" t="n">
        <v>0</v>
      </c>
      <c r="O2438" s="19" t="n">
        <v>0.119586382744697</v>
      </c>
      <c r="P2438" s="19" t="n">
        <v>0.0423837618200124</v>
      </c>
      <c r="Q2438" s="19" t="n">
        <v>0.0424013924256915</v>
      </c>
      <c r="R2438" s="19"/>
      <c r="S2438" s="19" t="n">
        <v>0.111335218287567</v>
      </c>
      <c r="T2438" s="19" t="n">
        <v>0.073455519416542</v>
      </c>
      <c r="U2438" s="19" t="n">
        <v>0.128949149461637</v>
      </c>
      <c r="V2438" s="19" t="n">
        <v>0</v>
      </c>
      <c r="W2438" s="19" t="n">
        <v>0</v>
      </c>
      <c r="X2438" s="19" t="n">
        <v>0</v>
      </c>
      <c r="Y2438" s="19" t="n">
        <v>0.115177822284622</v>
      </c>
      <c r="Z2438" s="19" t="n">
        <v>0</v>
      </c>
      <c r="AA2438" s="19" t="n">
        <v>0</v>
      </c>
      <c r="AB2438" s="19" t="n">
        <v>0.0753572649814218</v>
      </c>
      <c r="AC2438" s="19" t="n">
        <v>0</v>
      </c>
      <c r="AD2438" s="19" t="n">
        <v>0</v>
      </c>
      <c r="AE2438" s="19"/>
      <c r="AF2438" s="19" t="n">
        <v>0.0517239896541043</v>
      </c>
      <c r="AG2438" s="19" t="n">
        <v>0.0217841874653926</v>
      </c>
      <c r="AH2438" s="19" t="n">
        <v>0.101618338474013</v>
      </c>
      <c r="AI2438" s="19"/>
      <c r="AJ2438" s="19" t="n">
        <v>0.0230522394014847</v>
      </c>
      <c r="AK2438" s="19" t="n">
        <v>0</v>
      </c>
      <c r="AL2438" s="19" t="n">
        <v>0</v>
      </c>
      <c r="AM2438" s="19" t="n">
        <v>0</v>
      </c>
      <c r="AN2438" s="19" t="n">
        <v>0.189639983678313</v>
      </c>
      <c r="AO2438" s="19"/>
      <c r="AP2438" s="19" t="n">
        <v>0.0998375438379652</v>
      </c>
      <c r="AQ2438" s="19" t="n">
        <v>0</v>
      </c>
      <c r="AR2438" s="19" t="n">
        <v>0</v>
      </c>
      <c r="AS2438" s="19" t="n">
        <v>0.0402550311650118</v>
      </c>
      <c r="AT2438" s="19" t="n">
        <v>0.145598033989512</v>
      </c>
      <c r="AU2438" s="19"/>
      <c r="AV2438" s="19" t="n">
        <v>0</v>
      </c>
      <c r="AW2438" s="19" t="n">
        <v>0.10687134892201</v>
      </c>
      <c r="AX2438" s="19" t="n">
        <v>0</v>
      </c>
      <c r="AY2438" s="19" t="n">
        <v>0.0363832628355568</v>
      </c>
      <c r="AZ2438" s="19" t="n">
        <v>0.137780972559485</v>
      </c>
      <c r="BA2438" s="19" t="n">
        <v>0.137797985668069</v>
      </c>
      <c r="BB2438" s="19"/>
      <c r="BC2438" s="19" t="n">
        <v>0.0277829493629268</v>
      </c>
      <c r="BD2438" s="19" t="n">
        <v>0.146689733712226</v>
      </c>
      <c r="BE2438" s="19" t="n">
        <v>0.0271232243106477</v>
      </c>
      <c r="BF2438" s="19" t="n">
        <v>0</v>
      </c>
      <c r="BG2438" s="19" t="n">
        <v>0</v>
      </c>
    </row>
    <row r="2439">
      <c r="C2439" s="19"/>
      <c r="D2439" s="19"/>
      <c r="E2439" s="19"/>
      <c r="F2439" s="19"/>
      <c r="G2439" s="19"/>
      <c r="H2439" s="19"/>
      <c r="I2439" s="19"/>
      <c r="J2439" s="19"/>
      <c r="K2439" s="19"/>
      <c r="L2439" s="19"/>
      <c r="M2439" s="19"/>
      <c r="N2439" s="19"/>
      <c r="O2439" s="19"/>
      <c r="P2439" s="19"/>
      <c r="Q2439" s="19"/>
      <c r="R2439" s="19"/>
      <c r="S2439" s="19"/>
      <c r="T2439" s="19"/>
      <c r="U2439" s="19"/>
      <c r="V2439" s="19"/>
      <c r="W2439" s="19"/>
      <c r="X2439" s="19"/>
      <c r="Y2439" s="19"/>
      <c r="Z2439" s="19"/>
      <c r="AA2439" s="19"/>
      <c r="AB2439" s="19"/>
      <c r="AC2439" s="19"/>
      <c r="AD2439" s="19"/>
      <c r="AE2439" s="19"/>
      <c r="AF2439" s="19"/>
      <c r="AG2439" s="19"/>
      <c r="AH2439" s="19"/>
      <c r="AI2439" s="19"/>
      <c r="AJ2439" s="19"/>
      <c r="AK2439" s="19"/>
      <c r="AL2439" s="19"/>
      <c r="AM2439" s="19"/>
      <c r="AN2439" s="19"/>
      <c r="AO2439" s="19"/>
      <c r="AP2439" s="19"/>
      <c r="AQ2439" s="19"/>
      <c r="AR2439" s="19"/>
      <c r="AS2439" s="19"/>
      <c r="AT2439" s="19"/>
      <c r="AU2439" s="19"/>
      <c r="AV2439" s="19"/>
      <c r="AW2439" s="19"/>
      <c r="AX2439" s="19"/>
      <c r="AY2439" s="19"/>
      <c r="AZ2439" s="19"/>
      <c r="BA2439" s="19"/>
      <c r="BB2439" s="19"/>
      <c r="BC2439" s="19"/>
      <c r="BD2439" s="19"/>
      <c r="BE2439" s="19"/>
      <c r="BF2439" s="19"/>
      <c r="BG2439" s="19"/>
    </row>
    <row r="2440">
      <c r="B2440" s="7" t="s">
        <v>727</v>
      </c>
      <c r="C2440" s="19"/>
      <c r="D2440" s="19"/>
      <c r="E2440" s="19"/>
      <c r="F2440" s="19"/>
      <c r="G2440" s="19"/>
      <c r="H2440" s="19"/>
      <c r="I2440" s="19"/>
      <c r="J2440" s="19"/>
      <c r="K2440" s="19"/>
      <c r="L2440" s="19"/>
      <c r="M2440" s="19"/>
      <c r="N2440" s="19"/>
      <c r="O2440" s="19"/>
      <c r="P2440" s="19"/>
      <c r="Q2440" s="19"/>
      <c r="R2440" s="19"/>
      <c r="S2440" s="19"/>
      <c r="T2440" s="19"/>
      <c r="U2440" s="19"/>
      <c r="V2440" s="19"/>
      <c r="W2440" s="19"/>
      <c r="X2440" s="19"/>
      <c r="Y2440" s="19"/>
      <c r="Z2440" s="19"/>
      <c r="AA2440" s="19"/>
      <c r="AB2440" s="19"/>
      <c r="AC2440" s="19"/>
      <c r="AD2440" s="19"/>
      <c r="AE2440" s="19"/>
      <c r="AF2440" s="19"/>
      <c r="AG2440" s="19"/>
      <c r="AH2440" s="19"/>
      <c r="AI2440" s="19"/>
      <c r="AJ2440" s="19"/>
      <c r="AK2440" s="19"/>
      <c r="AL2440" s="19"/>
      <c r="AM2440" s="19"/>
      <c r="AN2440" s="19"/>
      <c r="AO2440" s="19"/>
      <c r="AP2440" s="19"/>
      <c r="AQ2440" s="19"/>
      <c r="AR2440" s="19"/>
      <c r="AS2440" s="19"/>
      <c r="AT2440" s="19"/>
      <c r="AU2440" s="19"/>
      <c r="AV2440" s="19"/>
      <c r="AW2440" s="19"/>
      <c r="AX2440" s="19"/>
      <c r="AY2440" s="19"/>
      <c r="AZ2440" s="19"/>
      <c r="BA2440" s="19"/>
      <c r="BB2440" s="19"/>
      <c r="BC2440" s="19"/>
      <c r="BD2440" s="19"/>
      <c r="BE2440" s="19"/>
      <c r="BF2440" s="19"/>
      <c r="BG2440" s="19"/>
    </row>
    <row r="2441">
      <c r="B2441" s="26" t="s">
        <v>745</v>
      </c>
      <c r="C2441" s="19"/>
      <c r="D2441" s="19"/>
      <c r="E2441" s="19"/>
      <c r="F2441" s="19"/>
      <c r="G2441" s="19"/>
      <c r="H2441" s="19"/>
      <c r="I2441" s="19"/>
      <c r="J2441" s="19"/>
      <c r="K2441" s="19"/>
      <c r="L2441" s="19"/>
      <c r="M2441" s="19"/>
      <c r="N2441" s="19"/>
      <c r="O2441" s="19"/>
      <c r="P2441" s="19"/>
      <c r="Q2441" s="19"/>
      <c r="R2441" s="19"/>
      <c r="S2441" s="19"/>
      <c r="T2441" s="19"/>
      <c r="U2441" s="19"/>
      <c r="V2441" s="19"/>
      <c r="W2441" s="19"/>
      <c r="X2441" s="19"/>
      <c r="Y2441" s="19"/>
      <c r="Z2441" s="19"/>
      <c r="AA2441" s="19"/>
      <c r="AB2441" s="19"/>
      <c r="AC2441" s="19"/>
      <c r="AD2441" s="19"/>
      <c r="AE2441" s="19"/>
      <c r="AF2441" s="19"/>
      <c r="AG2441" s="19"/>
      <c r="AH2441" s="19"/>
      <c r="AI2441" s="19"/>
      <c r="AJ2441" s="19"/>
      <c r="AK2441" s="19"/>
      <c r="AL2441" s="19"/>
      <c r="AM2441" s="19"/>
      <c r="AN2441" s="19"/>
      <c r="AO2441" s="19"/>
      <c r="AP2441" s="19"/>
      <c r="AQ2441" s="19"/>
      <c r="AR2441" s="19"/>
      <c r="AS2441" s="19"/>
      <c r="AT2441" s="19"/>
      <c r="AU2441" s="19"/>
      <c r="AV2441" s="19"/>
      <c r="AW2441" s="19"/>
      <c r="AX2441" s="19"/>
      <c r="AY2441" s="19"/>
      <c r="AZ2441" s="19"/>
      <c r="BA2441" s="19"/>
      <c r="BB2441" s="19"/>
      <c r="BC2441" s="19"/>
      <c r="BD2441" s="19"/>
      <c r="BE2441" s="19"/>
      <c r="BF2441" s="19"/>
      <c r="BG2441" s="19"/>
    </row>
    <row r="2442">
      <c r="B2442" t="s">
        <v>725</v>
      </c>
      <c r="C2442" s="19" t="n">
        <v>0.241167080696497</v>
      </c>
      <c r="D2442" s="19" t="n">
        <v>0.304232657942639</v>
      </c>
      <c r="E2442" s="19" t="n">
        <v>0.183770887553215</v>
      </c>
      <c r="F2442" s="19"/>
      <c r="G2442" s="19" t="n">
        <v>0.149413059432942</v>
      </c>
      <c r="H2442" s="19" t="n">
        <v>0.11125307038245</v>
      </c>
      <c r="I2442" s="19" t="n">
        <v>0.110141006242635</v>
      </c>
      <c r="J2442" s="19" t="n">
        <v>0.198227282779119</v>
      </c>
      <c r="K2442" s="19" t="n">
        <v>0.528635696828415</v>
      </c>
      <c r="L2442" s="19" t="n">
        <v>0.343942111705562</v>
      </c>
      <c r="M2442" s="19"/>
      <c r="N2442" s="19" t="n">
        <v>0.191126571641783</v>
      </c>
      <c r="O2442" s="19" t="n">
        <v>0.150523335157353</v>
      </c>
      <c r="P2442" s="19" t="n">
        <v>0.14608866833671</v>
      </c>
      <c r="Q2442" s="19" t="n">
        <v>0.388715491327203</v>
      </c>
      <c r="R2442" s="19"/>
      <c r="S2442" s="19" t="n">
        <v>0.268632344361367</v>
      </c>
      <c r="T2442" s="19" t="n">
        <v>0.244888747558053</v>
      </c>
      <c r="U2442" s="19" t="n">
        <v>0.244087804729954</v>
      </c>
      <c r="V2442" s="19" t="n">
        <v>0.257372737263241</v>
      </c>
      <c r="W2442" s="19" t="n">
        <v>0</v>
      </c>
      <c r="X2442" s="19" t="n">
        <v>0.324072682560047</v>
      </c>
      <c r="Y2442" s="19" t="n">
        <v>0.12582842575534</v>
      </c>
      <c r="Z2442" s="19" t="n">
        <v>0.189536378114</v>
      </c>
      <c r="AA2442" s="19" t="n">
        <v>0</v>
      </c>
      <c r="AB2442" s="19" t="n">
        <v>0.39942561772725</v>
      </c>
      <c r="AC2442" s="19" t="n">
        <v>0.218022824134827</v>
      </c>
      <c r="AD2442" s="19" t="n">
        <v>0.365482255489955</v>
      </c>
      <c r="AE2442" s="19"/>
      <c r="AF2442" s="19" t="n">
        <v>0.256997181215039</v>
      </c>
      <c r="AG2442" s="19" t="n">
        <v>0.267474531880737</v>
      </c>
      <c r="AH2442" s="19" t="n">
        <v>0.0852602689928843</v>
      </c>
      <c r="AI2442" s="19"/>
      <c r="AJ2442" s="19" t="n">
        <v>0.273773551871535</v>
      </c>
      <c r="AK2442" s="19" t="n">
        <v>0.215268405012054</v>
      </c>
      <c r="AL2442" s="19" t="n">
        <v>0.211936218212178</v>
      </c>
      <c r="AM2442" s="19" t="n">
        <v>0</v>
      </c>
      <c r="AN2442" s="19" t="n">
        <v>0.247810972620319</v>
      </c>
      <c r="AO2442" s="19"/>
      <c r="AP2442" s="19" t="n">
        <v>0.449058371710169</v>
      </c>
      <c r="AQ2442" s="19" t="n">
        <v>0.144477986700924</v>
      </c>
      <c r="AR2442" s="19" t="n">
        <v>0.157815475552635</v>
      </c>
      <c r="AS2442" s="19" t="n">
        <v>0.134049538836921</v>
      </c>
      <c r="AT2442" s="19" t="n">
        <v>0.219931739030776</v>
      </c>
      <c r="AU2442" s="19"/>
      <c r="AV2442" s="19" t="n">
        <v>0.185742201259008</v>
      </c>
      <c r="AW2442" s="19" t="n">
        <v>0.38058359736413</v>
      </c>
      <c r="AX2442" s="19" t="n">
        <v>0.137996618022132</v>
      </c>
      <c r="AY2442" s="19" t="n">
        <v>0.217728663724037</v>
      </c>
      <c r="AZ2442" s="19" t="n">
        <v>0.138520278012013</v>
      </c>
      <c r="BA2442" s="19" t="n">
        <v>0.208328205078068</v>
      </c>
      <c r="BB2442" s="19"/>
      <c r="BC2442" s="19" t="n">
        <v>0.297011648319478</v>
      </c>
      <c r="BD2442" s="19" t="n">
        <v>0.197599027460755</v>
      </c>
      <c r="BE2442" s="19" t="n">
        <v>0.265805782866612</v>
      </c>
      <c r="BF2442" s="19" t="n">
        <v>0.0947809706425499</v>
      </c>
      <c r="BG2442" s="19" t="n">
        <v>0</v>
      </c>
    </row>
    <row r="2443">
      <c r="B2443" t="s">
        <v>689</v>
      </c>
      <c r="C2443" s="19" t="n">
        <v>0.0598399045923397</v>
      </c>
      <c r="D2443" s="19" t="n">
        <v>0.0478176712849127</v>
      </c>
      <c r="E2443" s="19" t="n">
        <v>0.0695496897527895</v>
      </c>
      <c r="F2443" s="19"/>
      <c r="G2443" s="19" t="n">
        <v>0.177258710162191</v>
      </c>
      <c r="H2443" s="19" t="n">
        <v>0.161012528113219</v>
      </c>
      <c r="I2443" s="19" t="n">
        <v>0</v>
      </c>
      <c r="J2443" s="19" t="n">
        <v>0</v>
      </c>
      <c r="K2443" s="19" t="n">
        <v>0</v>
      </c>
      <c r="L2443" s="19" t="n">
        <v>0.0314147353018091</v>
      </c>
      <c r="M2443" s="19"/>
      <c r="N2443" s="19" t="n">
        <v>0.0725468837700609</v>
      </c>
      <c r="O2443" s="19" t="n">
        <v>0.0588174475709831</v>
      </c>
      <c r="P2443" s="19" t="n">
        <v>0.093545545827181</v>
      </c>
      <c r="Q2443" s="19" t="n">
        <v>0.0371523125710665</v>
      </c>
      <c r="R2443" s="19"/>
      <c r="S2443" s="19" t="n">
        <v>0.168598822916175</v>
      </c>
      <c r="T2443" s="19" t="n">
        <v>0</v>
      </c>
      <c r="U2443" s="19" t="n">
        <v>0</v>
      </c>
      <c r="V2443" s="19" t="n">
        <v>0</v>
      </c>
      <c r="W2443" s="19" t="n">
        <v>0</v>
      </c>
      <c r="X2443" s="19" t="n">
        <v>0</v>
      </c>
      <c r="Y2443" s="19" t="n">
        <v>0.254209909411904</v>
      </c>
      <c r="Z2443" s="19" t="n">
        <v>0.185690180746495</v>
      </c>
      <c r="AA2443" s="19" t="n">
        <v>0.200277865534508</v>
      </c>
      <c r="AB2443" s="19" t="n">
        <v>0</v>
      </c>
      <c r="AC2443" s="19" t="n">
        <v>0</v>
      </c>
      <c r="AD2443" s="19" t="n">
        <v>0</v>
      </c>
      <c r="AE2443" s="19"/>
      <c r="AF2443" s="19" t="n">
        <v>0.0388828123480126</v>
      </c>
      <c r="AG2443" s="19" t="n">
        <v>0.0168511082566111</v>
      </c>
      <c r="AH2443" s="19" t="n">
        <v>0.0986134115111023</v>
      </c>
      <c r="AI2443" s="19"/>
      <c r="AJ2443" s="19" t="n">
        <v>0.0701222523449529</v>
      </c>
      <c r="AK2443" s="19" t="n">
        <v>0.0357682722728076</v>
      </c>
      <c r="AL2443" s="19" t="n">
        <v>0.0942133213503119</v>
      </c>
      <c r="AM2443" s="19" t="n">
        <v>0</v>
      </c>
      <c r="AN2443" s="19" t="n">
        <v>0.0551302954036055</v>
      </c>
      <c r="AO2443" s="19"/>
      <c r="AP2443" s="19" t="n">
        <v>0.0376676163794632</v>
      </c>
      <c r="AQ2443" s="19" t="n">
        <v>0.0702483774419625</v>
      </c>
      <c r="AR2443" s="19" t="n">
        <v>0.105931255310553</v>
      </c>
      <c r="AS2443" s="19" t="n">
        <v>0.0404943417221733</v>
      </c>
      <c r="AT2443" s="19" t="n">
        <v>0.138431047127202</v>
      </c>
      <c r="AU2443" s="19"/>
      <c r="AV2443" s="19" t="n">
        <v>0.0777714229817829</v>
      </c>
      <c r="AW2443" s="19" t="n">
        <v>0.0403213943211934</v>
      </c>
      <c r="AX2443" s="19" t="n">
        <v>0.0926281464128018</v>
      </c>
      <c r="AY2443" s="19" t="n">
        <v>0.0365995562689127</v>
      </c>
      <c r="AZ2443" s="19" t="n">
        <v>0.130998776446306</v>
      </c>
      <c r="BA2443" s="19" t="n">
        <v>0</v>
      </c>
      <c r="BB2443" s="19"/>
      <c r="BC2443" s="19" t="n">
        <v>0</v>
      </c>
      <c r="BD2443" s="19" t="n">
        <v>0.106196472809837</v>
      </c>
      <c r="BE2443" s="19" t="n">
        <v>0.0778326210688471</v>
      </c>
      <c r="BF2443" s="19" t="n">
        <v>0.0947809706425499</v>
      </c>
      <c r="BG2443" s="19" t="n">
        <v>0.416150181870873</v>
      </c>
    </row>
    <row r="2444">
      <c r="B2444" t="s">
        <v>690</v>
      </c>
      <c r="C2444" s="19" t="n">
        <v>0.0683935375812579</v>
      </c>
      <c r="D2444" s="19" t="n">
        <v>0.0754194210343037</v>
      </c>
      <c r="E2444" s="19" t="n">
        <v>0.0642200979412001</v>
      </c>
      <c r="F2444" s="19"/>
      <c r="G2444" s="19" t="n">
        <v>0.0827298610640514</v>
      </c>
      <c r="H2444" s="19" t="n">
        <v>0</v>
      </c>
      <c r="I2444" s="19" t="n">
        <v>0.267487556006284</v>
      </c>
      <c r="J2444" s="19" t="n">
        <v>0</v>
      </c>
      <c r="K2444" s="19" t="n">
        <v>0.0670627218297436</v>
      </c>
      <c r="L2444" s="19" t="n">
        <v>0</v>
      </c>
      <c r="M2444" s="19"/>
      <c r="N2444" s="19" t="n">
        <v>0.146567732912639</v>
      </c>
      <c r="O2444" s="19" t="n">
        <v>0.095292152439278</v>
      </c>
      <c r="P2444" s="19" t="n">
        <v>0</v>
      </c>
      <c r="Q2444" s="19" t="n">
        <v>0.0271836555234693</v>
      </c>
      <c r="R2444" s="19"/>
      <c r="S2444" s="19" t="n">
        <v>0</v>
      </c>
      <c r="T2444" s="19" t="n">
        <v>0</v>
      </c>
      <c r="U2444" s="19" t="n">
        <v>0.0742702303754495</v>
      </c>
      <c r="V2444" s="19" t="n">
        <v>0.0740504075894286</v>
      </c>
      <c r="W2444" s="19" t="n">
        <v>0.255136601272385</v>
      </c>
      <c r="X2444" s="19" t="n">
        <v>0.189004278589765</v>
      </c>
      <c r="Y2444" s="19" t="n">
        <v>0</v>
      </c>
      <c r="Z2444" s="19" t="n">
        <v>0.222299487091713</v>
      </c>
      <c r="AA2444" s="19" t="n">
        <v>0.0961007364417898</v>
      </c>
      <c r="AB2444" s="19" t="n">
        <v>0</v>
      </c>
      <c r="AC2444" s="19" t="n">
        <v>0.0718903943180329</v>
      </c>
      <c r="AD2444" s="19" t="n">
        <v>0</v>
      </c>
      <c r="AE2444" s="19"/>
      <c r="AF2444" s="19" t="n">
        <v>0.0234066874950654</v>
      </c>
      <c r="AG2444" s="19" t="n">
        <v>0.0986106652203602</v>
      </c>
      <c r="AH2444" s="19" t="n">
        <v>0.106576043607097</v>
      </c>
      <c r="AI2444" s="19"/>
      <c r="AJ2444" s="19" t="n">
        <v>0.0295632524624543</v>
      </c>
      <c r="AK2444" s="19" t="n">
        <v>0.213047089655571</v>
      </c>
      <c r="AL2444" s="19" t="n">
        <v>0</v>
      </c>
      <c r="AM2444" s="19" t="n">
        <v>0</v>
      </c>
      <c r="AN2444" s="19" t="n">
        <v>0</v>
      </c>
      <c r="AO2444" s="19"/>
      <c r="AP2444" s="19" t="n">
        <v>0</v>
      </c>
      <c r="AQ2444" s="19" t="n">
        <v>0.152576523919275</v>
      </c>
      <c r="AR2444" s="19" t="n">
        <v>0</v>
      </c>
      <c r="AS2444" s="19" t="n">
        <v>0.106045090748735</v>
      </c>
      <c r="AT2444" s="19" t="n">
        <v>0</v>
      </c>
      <c r="AU2444" s="19"/>
      <c r="AV2444" s="19" t="n">
        <v>0.1242232448099</v>
      </c>
      <c r="AW2444" s="19" t="n">
        <v>0</v>
      </c>
      <c r="AX2444" s="19" t="n">
        <v>0</v>
      </c>
      <c r="AY2444" s="19" t="n">
        <v>0.0558308391642276</v>
      </c>
      <c r="AZ2444" s="19" t="n">
        <v>0.123292806175183</v>
      </c>
      <c r="BA2444" s="19" t="n">
        <v>0.118287926721856</v>
      </c>
      <c r="BB2444" s="19"/>
      <c r="BC2444" s="19" t="n">
        <v>0.0611667390118308</v>
      </c>
      <c r="BD2444" s="19" t="n">
        <v>0.0455541297733285</v>
      </c>
      <c r="BE2444" s="19" t="n">
        <v>0.0716461786053881</v>
      </c>
      <c r="BF2444" s="19" t="n">
        <v>0.124688401322031</v>
      </c>
      <c r="BG2444" s="19" t="n">
        <v>0.583849818129127</v>
      </c>
    </row>
    <row r="2445">
      <c r="B2445" t="s">
        <v>691</v>
      </c>
      <c r="C2445" s="19" t="n">
        <v>0.19435781937129</v>
      </c>
      <c r="D2445" s="19" t="n">
        <v>0.137006230871022</v>
      </c>
      <c r="E2445" s="19" t="n">
        <v>0.239354946300059</v>
      </c>
      <c r="F2445" s="19"/>
      <c r="G2445" s="19" t="n">
        <v>0.261495275510835</v>
      </c>
      <c r="H2445" s="19" t="n">
        <v>0.259352192217362</v>
      </c>
      <c r="I2445" s="19" t="n">
        <v>0.194653135239037</v>
      </c>
      <c r="J2445" s="19" t="n">
        <v>0.171601931620938</v>
      </c>
      <c r="K2445" s="19" t="n">
        <v>0.148844627374019</v>
      </c>
      <c r="L2445" s="19" t="n">
        <v>0.142037997217326</v>
      </c>
      <c r="M2445" s="19"/>
      <c r="N2445" s="19" t="n">
        <v>0.293333036573493</v>
      </c>
      <c r="O2445" s="19" t="n">
        <v>0.258390476993997</v>
      </c>
      <c r="P2445" s="19" t="n">
        <v>0.191898325589062</v>
      </c>
      <c r="Q2445" s="19" t="n">
        <v>0.080299915903458</v>
      </c>
      <c r="R2445" s="19"/>
      <c r="S2445" s="19" t="n">
        <v>0.150053388290652</v>
      </c>
      <c r="T2445" s="19" t="n">
        <v>0.0835453688218119</v>
      </c>
      <c r="U2445" s="19" t="n">
        <v>0.141466914556629</v>
      </c>
      <c r="V2445" s="19" t="n">
        <v>0.198064415342943</v>
      </c>
      <c r="W2445" s="19" t="n">
        <v>0.238923286237011</v>
      </c>
      <c r="X2445" s="19" t="n">
        <v>0.239293330924821</v>
      </c>
      <c r="Y2445" s="19" t="n">
        <v>0.38352014435179</v>
      </c>
      <c r="Z2445" s="19" t="n">
        <v>0.402473954047792</v>
      </c>
      <c r="AA2445" s="19" t="n">
        <v>0.192345012121974</v>
      </c>
      <c r="AB2445" s="19" t="n">
        <v>0.262039186112077</v>
      </c>
      <c r="AC2445" s="19" t="n">
        <v>0</v>
      </c>
      <c r="AD2445" s="19" t="n">
        <v>0.354538441084782</v>
      </c>
      <c r="AE2445" s="19"/>
      <c r="AF2445" s="19" t="n">
        <v>0.239147566699028</v>
      </c>
      <c r="AG2445" s="19" t="n">
        <v>0.146555401775312</v>
      </c>
      <c r="AH2445" s="19" t="n">
        <v>0.155043303173368</v>
      </c>
      <c r="AI2445" s="19"/>
      <c r="AJ2445" s="19" t="n">
        <v>0.150982563201763</v>
      </c>
      <c r="AK2445" s="19" t="n">
        <v>0.226237800347237</v>
      </c>
      <c r="AL2445" s="19" t="n">
        <v>0.210582759342027</v>
      </c>
      <c r="AM2445" s="19" t="n">
        <v>0</v>
      </c>
      <c r="AN2445" s="19" t="n">
        <v>0.17621315630348</v>
      </c>
      <c r="AO2445" s="19"/>
      <c r="AP2445" s="19" t="n">
        <v>0.101731911202312</v>
      </c>
      <c r="AQ2445" s="19" t="n">
        <v>0.2712717780747</v>
      </c>
      <c r="AR2445" s="19" t="n">
        <v>0.23677433004316</v>
      </c>
      <c r="AS2445" s="19" t="n">
        <v>0.164970977048206</v>
      </c>
      <c r="AT2445" s="19" t="n">
        <v>0.138144812448309</v>
      </c>
      <c r="AU2445" s="19"/>
      <c r="AV2445" s="19" t="n">
        <v>0.300322839671249</v>
      </c>
      <c r="AW2445" s="19" t="n">
        <v>0.0740090942304841</v>
      </c>
      <c r="AX2445" s="19" t="n">
        <v>0.207039624384078</v>
      </c>
      <c r="AY2445" s="19" t="n">
        <v>0.191610498751942</v>
      </c>
      <c r="AZ2445" s="19" t="n">
        <v>0.130727909516599</v>
      </c>
      <c r="BA2445" s="19" t="n">
        <v>0.130523022695423</v>
      </c>
      <c r="BB2445" s="19"/>
      <c r="BC2445" s="19" t="n">
        <v>0.183665312052253</v>
      </c>
      <c r="BD2445" s="19" t="n">
        <v>0.176614282411356</v>
      </c>
      <c r="BE2445" s="19" t="n">
        <v>0.216268244543186</v>
      </c>
      <c r="BF2445" s="19" t="n">
        <v>0.361200318498567</v>
      </c>
      <c r="BG2445" s="19" t="n">
        <v>0</v>
      </c>
    </row>
    <row r="2446">
      <c r="B2446" t="s">
        <v>692</v>
      </c>
      <c r="C2446" s="19" t="n">
        <v>0.11934862871885</v>
      </c>
      <c r="D2446" s="19" t="n">
        <v>0.119556135324938</v>
      </c>
      <c r="E2446" s="19" t="n">
        <v>0.120929184540138</v>
      </c>
      <c r="F2446" s="19"/>
      <c r="G2446" s="19" t="n">
        <v>0.0521575205085477</v>
      </c>
      <c r="H2446" s="19" t="n">
        <v>0.150504077939632</v>
      </c>
      <c r="I2446" s="19" t="n">
        <v>0.167031342218265</v>
      </c>
      <c r="J2446" s="19" t="n">
        <v>0.178978755067727</v>
      </c>
      <c r="K2446" s="19" t="n">
        <v>0.0563505385798044</v>
      </c>
      <c r="L2446" s="19" t="n">
        <v>0.109304713580203</v>
      </c>
      <c r="M2446" s="19"/>
      <c r="N2446" s="19" t="n">
        <v>0.0261177720885486</v>
      </c>
      <c r="O2446" s="19" t="n">
        <v>0.148902706393286</v>
      </c>
      <c r="P2446" s="19" t="n">
        <v>0.212002479678715</v>
      </c>
      <c r="Q2446" s="19" t="n">
        <v>0.114497544329276</v>
      </c>
      <c r="R2446" s="19"/>
      <c r="S2446" s="19" t="n">
        <v>0.095592786150003</v>
      </c>
      <c r="T2446" s="19" t="n">
        <v>0.0909928002290385</v>
      </c>
      <c r="U2446" s="19" t="n">
        <v>0.126739018017152</v>
      </c>
      <c r="V2446" s="19" t="n">
        <v>0.140739508330974</v>
      </c>
      <c r="W2446" s="19" t="n">
        <v>0.217533868215958</v>
      </c>
      <c r="X2446" s="19" t="n">
        <v>0.0772048548289236</v>
      </c>
      <c r="Y2446" s="19" t="n">
        <v>0</v>
      </c>
      <c r="Z2446" s="19" t="n">
        <v>0</v>
      </c>
      <c r="AA2446" s="19" t="n">
        <v>0.307787403126222</v>
      </c>
      <c r="AB2446" s="19" t="n">
        <v>0.0872916558173914</v>
      </c>
      <c r="AC2446" s="19" t="n">
        <v>0.225280836991742</v>
      </c>
      <c r="AD2446" s="19" t="n">
        <v>0</v>
      </c>
      <c r="AE2446" s="19"/>
      <c r="AF2446" s="19" t="n">
        <v>0.069523709528758</v>
      </c>
      <c r="AG2446" s="19" t="n">
        <v>0.173757821761191</v>
      </c>
      <c r="AH2446" s="19" t="n">
        <v>0.213094566343574</v>
      </c>
      <c r="AI2446" s="19"/>
      <c r="AJ2446" s="19" t="n">
        <v>0.0596957507174969</v>
      </c>
      <c r="AK2446" s="19" t="n">
        <v>0.0753870050548699</v>
      </c>
      <c r="AL2446" s="19" t="n">
        <v>0.388591448993364</v>
      </c>
      <c r="AM2446" s="19" t="n">
        <v>0.794771738774746</v>
      </c>
      <c r="AN2446" s="19" t="n">
        <v>0.143043387940212</v>
      </c>
      <c r="AO2446" s="19"/>
      <c r="AP2446" s="19" t="n">
        <v>0.0619305122863258</v>
      </c>
      <c r="AQ2446" s="19" t="n">
        <v>0.0934115078520402</v>
      </c>
      <c r="AR2446" s="19" t="n">
        <v>0.131897786852249</v>
      </c>
      <c r="AS2446" s="19" t="n">
        <v>0.183478701738962</v>
      </c>
      <c r="AT2446" s="19" t="n">
        <v>0.17594017421472</v>
      </c>
      <c r="AU2446" s="19"/>
      <c r="AV2446" s="19" t="n">
        <v>0.103415141431973</v>
      </c>
      <c r="AW2446" s="19" t="n">
        <v>0.0662936720299594</v>
      </c>
      <c r="AX2446" s="19" t="n">
        <v>0.115333736735748</v>
      </c>
      <c r="AY2446" s="19" t="n">
        <v>0.165831540478287</v>
      </c>
      <c r="AZ2446" s="19" t="n">
        <v>0.166494063493574</v>
      </c>
      <c r="BA2446" s="19" t="n">
        <v>0.129492561851085</v>
      </c>
      <c r="BB2446" s="19"/>
      <c r="BC2446" s="19" t="n">
        <v>0.168803168517355</v>
      </c>
      <c r="BD2446" s="19" t="n">
        <v>0.0420786099419768</v>
      </c>
      <c r="BE2446" s="19" t="n">
        <v>0.0806840507280459</v>
      </c>
      <c r="BF2446" s="19" t="n">
        <v>0.146023186126083</v>
      </c>
      <c r="BG2446" s="19" t="n">
        <v>0</v>
      </c>
    </row>
    <row r="2447">
      <c r="B2447" t="s">
        <v>598</v>
      </c>
      <c r="C2447" s="19" t="n">
        <v>0.0466131499558058</v>
      </c>
      <c r="D2447" s="19" t="n">
        <v>0.0392496636831328</v>
      </c>
      <c r="E2447" s="19" t="n">
        <v>0.05270495068857</v>
      </c>
      <c r="F2447" s="19"/>
      <c r="G2447" s="19" t="n">
        <v>0.052625329264924</v>
      </c>
      <c r="H2447" s="19" t="n">
        <v>0</v>
      </c>
      <c r="I2447" s="19" t="n">
        <v>0.100194634453828</v>
      </c>
      <c r="J2447" s="19" t="n">
        <v>0.0388070173420047</v>
      </c>
      <c r="K2447" s="19" t="n">
        <v>0.0415919332626448</v>
      </c>
      <c r="L2447" s="19" t="n">
        <v>0.0425911590306822</v>
      </c>
      <c r="M2447" s="19"/>
      <c r="N2447" s="19" t="n">
        <v>0</v>
      </c>
      <c r="O2447" s="19" t="n">
        <v>0.0982432277548951</v>
      </c>
      <c r="P2447" s="19" t="n">
        <v>0</v>
      </c>
      <c r="Q2447" s="19" t="n">
        <v>0.0569408235043818</v>
      </c>
      <c r="R2447" s="19"/>
      <c r="S2447" s="19" t="n">
        <v>0.068305033411616</v>
      </c>
      <c r="T2447" s="19" t="n">
        <v>0</v>
      </c>
      <c r="U2447" s="19" t="n">
        <v>0.0674526284796803</v>
      </c>
      <c r="V2447" s="19" t="n">
        <v>0</v>
      </c>
      <c r="W2447" s="19" t="n">
        <v>0</v>
      </c>
      <c r="X2447" s="19" t="n">
        <v>0</v>
      </c>
      <c r="Y2447" s="19" t="n">
        <v>0.117096558372714</v>
      </c>
      <c r="Z2447" s="19" t="n">
        <v>0</v>
      </c>
      <c r="AA2447" s="19" t="n">
        <v>0.203488982775506</v>
      </c>
      <c r="AB2447" s="19" t="n">
        <v>0.0603870673980119</v>
      </c>
      <c r="AC2447" s="19" t="n">
        <v>0</v>
      </c>
      <c r="AD2447" s="19" t="n">
        <v>0</v>
      </c>
      <c r="AE2447" s="19"/>
      <c r="AF2447" s="19" t="n">
        <v>0.0525974960909358</v>
      </c>
      <c r="AG2447" s="19" t="n">
        <v>0.0228462288383259</v>
      </c>
      <c r="AH2447" s="19" t="n">
        <v>0.0817173118447708</v>
      </c>
      <c r="AI2447" s="19"/>
      <c r="AJ2447" s="19" t="n">
        <v>0.0239957588745954</v>
      </c>
      <c r="AK2447" s="19" t="n">
        <v>0.0570888897694742</v>
      </c>
      <c r="AL2447" s="19" t="n">
        <v>0</v>
      </c>
      <c r="AM2447" s="19" t="n">
        <v>0</v>
      </c>
      <c r="AN2447" s="19" t="n">
        <v>0.0548541492174719</v>
      </c>
      <c r="AO2447" s="19"/>
      <c r="AP2447" s="19" t="n">
        <v>0</v>
      </c>
      <c r="AQ2447" s="19" t="n">
        <v>0.0839105743978355</v>
      </c>
      <c r="AR2447" s="19" t="n">
        <v>0</v>
      </c>
      <c r="AS2447" s="19" t="n">
        <v>0</v>
      </c>
      <c r="AT2447" s="19" t="n">
        <v>0.17676184587744</v>
      </c>
      <c r="AU2447" s="19"/>
      <c r="AV2447" s="19" t="n">
        <v>0.0429569253897417</v>
      </c>
      <c r="AW2447" s="19" t="n">
        <v>0</v>
      </c>
      <c r="AX2447" s="19" t="n">
        <v>0.125582471941369</v>
      </c>
      <c r="AY2447" s="19" t="n">
        <v>0.0367393967241089</v>
      </c>
      <c r="AZ2447" s="19" t="n">
        <v>0.167271620152218</v>
      </c>
      <c r="BA2447" s="19" t="n">
        <v>0</v>
      </c>
      <c r="BB2447" s="19"/>
      <c r="BC2447" s="19" t="n">
        <v>0.0345210045862383</v>
      </c>
      <c r="BD2447" s="19" t="n">
        <v>0.11541280887017</v>
      </c>
      <c r="BE2447" s="19" t="n">
        <v>0.0216115291215805</v>
      </c>
      <c r="BF2447" s="19" t="n">
        <v>0.0693756826011101</v>
      </c>
      <c r="BG2447" s="19" t="n">
        <v>0</v>
      </c>
    </row>
    <row r="2448">
      <c r="B2448" t="s">
        <v>726</v>
      </c>
      <c r="C2448" s="19" t="n">
        <v>0.220402561164983</v>
      </c>
      <c r="D2448" s="19" t="n">
        <v>0.240172594519301</v>
      </c>
      <c r="E2448" s="19" t="n">
        <v>0.209064875504413</v>
      </c>
      <c r="F2448" s="19"/>
      <c r="G2448" s="19" t="n">
        <v>0.14877877434609</v>
      </c>
      <c r="H2448" s="19" t="n">
        <v>0.265808359015177</v>
      </c>
      <c r="I2448" s="19" t="n">
        <v>0.11255628640447</v>
      </c>
      <c r="J2448" s="19" t="n">
        <v>0.36811310173734</v>
      </c>
      <c r="K2448" s="19" t="n">
        <v>0.157514482125373</v>
      </c>
      <c r="L2448" s="19" t="n">
        <v>0.258851549498359</v>
      </c>
      <c r="M2448" s="19"/>
      <c r="N2448" s="19" t="n">
        <v>0.217329647037263</v>
      </c>
      <c r="O2448" s="19" t="n">
        <v>0.130969145543001</v>
      </c>
      <c r="P2448" s="19" t="n">
        <v>0.356464980568332</v>
      </c>
      <c r="Q2448" s="19" t="n">
        <v>0.231924078566374</v>
      </c>
      <c r="R2448" s="19"/>
      <c r="S2448" s="19" t="n">
        <v>0.13748240658262</v>
      </c>
      <c r="T2448" s="19" t="n">
        <v>0.497756613282526</v>
      </c>
      <c r="U2448" s="19" t="n">
        <v>0.284486882859179</v>
      </c>
      <c r="V2448" s="19" t="n">
        <v>0.272971784139249</v>
      </c>
      <c r="W2448" s="19" t="n">
        <v>0.288406244274646</v>
      </c>
      <c r="X2448" s="19" t="n">
        <v>0.170424853096444</v>
      </c>
      <c r="Y2448" s="19" t="n">
        <v>0.119344962108252</v>
      </c>
      <c r="Z2448" s="19" t="n">
        <v>0</v>
      </c>
      <c r="AA2448" s="19" t="n">
        <v>0</v>
      </c>
      <c r="AB2448" s="19" t="n">
        <v>0.190856472945269</v>
      </c>
      <c r="AC2448" s="19" t="n">
        <v>0.313606038768658</v>
      </c>
      <c r="AD2448" s="19" t="n">
        <v>0.279979303425263</v>
      </c>
      <c r="AE2448" s="19"/>
      <c r="AF2448" s="19" t="n">
        <v>0.25918074444067</v>
      </c>
      <c r="AG2448" s="19" t="n">
        <v>0.231633711501368</v>
      </c>
      <c r="AH2448" s="19" t="n">
        <v>0.15807675605319</v>
      </c>
      <c r="AI2448" s="19"/>
      <c r="AJ2448" s="19" t="n">
        <v>0.306984979016779</v>
      </c>
      <c r="AK2448" s="19" t="n">
        <v>0.177202537887985</v>
      </c>
      <c r="AL2448" s="19" t="n">
        <v>0.0946762521021202</v>
      </c>
      <c r="AM2448" s="19" t="n">
        <v>0.205228261225254</v>
      </c>
      <c r="AN2448" s="19" t="n">
        <v>0.188438350240204</v>
      </c>
      <c r="AO2448" s="19"/>
      <c r="AP2448" s="19" t="n">
        <v>0.226209646255224</v>
      </c>
      <c r="AQ2448" s="19" t="n">
        <v>0.171002131951984</v>
      </c>
      <c r="AR2448" s="19" t="n">
        <v>0.231856870963322</v>
      </c>
      <c r="AS2448" s="19" t="n">
        <v>0.370961349905003</v>
      </c>
      <c r="AT2448" s="19" t="n">
        <v>0.150790381301553</v>
      </c>
      <c r="AU2448" s="19"/>
      <c r="AV2448" s="19" t="n">
        <v>0.165568224456347</v>
      </c>
      <c r="AW2448" s="19" t="n">
        <v>0.306696323906103</v>
      </c>
      <c r="AX2448" s="19" t="n">
        <v>0.202739711971157</v>
      </c>
      <c r="AY2448" s="19" t="n">
        <v>0.295659504888485</v>
      </c>
      <c r="AZ2448" s="19" t="n">
        <v>0.142694546204107</v>
      </c>
      <c r="BA2448" s="19" t="n">
        <v>0.202124988520739</v>
      </c>
      <c r="BB2448" s="19"/>
      <c r="BC2448" s="19" t="n">
        <v>0.206039548670463</v>
      </c>
      <c r="BD2448" s="19" t="n">
        <v>0.202241933855339</v>
      </c>
      <c r="BE2448" s="19" t="n">
        <v>0.239028368755693</v>
      </c>
      <c r="BF2448" s="19" t="n">
        <v>0.0631686156378826</v>
      </c>
      <c r="BG2448" s="19" t="n">
        <v>0</v>
      </c>
    </row>
    <row r="2449">
      <c r="B2449" t="s">
        <v>100</v>
      </c>
      <c r="C2449" s="19" t="n">
        <v>0.0498773179189768</v>
      </c>
      <c r="D2449" s="19" t="n">
        <v>0.0365456253397513</v>
      </c>
      <c r="E2449" s="19" t="n">
        <v>0.0604053677196142</v>
      </c>
      <c r="F2449" s="19"/>
      <c r="G2449" s="19" t="n">
        <v>0.0755414697104183</v>
      </c>
      <c r="H2449" s="19" t="n">
        <v>0.0520697723321598</v>
      </c>
      <c r="I2449" s="19" t="n">
        <v>0.0479360394354815</v>
      </c>
      <c r="J2449" s="19" t="n">
        <v>0.0442719114528704</v>
      </c>
      <c r="K2449" s="19" t="n">
        <v>0</v>
      </c>
      <c r="L2449" s="19" t="n">
        <v>0.071857733666058</v>
      </c>
      <c r="M2449" s="19"/>
      <c r="N2449" s="19" t="n">
        <v>0.0529783559762126</v>
      </c>
      <c r="O2449" s="19" t="n">
        <v>0.0588615081472066</v>
      </c>
      <c r="P2449" s="19" t="n">
        <v>0</v>
      </c>
      <c r="Q2449" s="19" t="n">
        <v>0.0632861782747719</v>
      </c>
      <c r="R2449" s="19"/>
      <c r="S2449" s="19" t="n">
        <v>0.111335218287567</v>
      </c>
      <c r="T2449" s="19" t="n">
        <v>0.0828164701085704</v>
      </c>
      <c r="U2449" s="19" t="n">
        <v>0.0614965209819568</v>
      </c>
      <c r="V2449" s="19" t="n">
        <v>0.0568011473341644</v>
      </c>
      <c r="W2449" s="19" t="n">
        <v>0</v>
      </c>
      <c r="X2449" s="19" t="n">
        <v>0</v>
      </c>
      <c r="Y2449" s="19" t="n">
        <v>0</v>
      </c>
      <c r="Z2449" s="19" t="n">
        <v>0</v>
      </c>
      <c r="AA2449" s="19" t="n">
        <v>0</v>
      </c>
      <c r="AB2449" s="19" t="n">
        <v>0</v>
      </c>
      <c r="AC2449" s="19" t="n">
        <v>0.171199905786739</v>
      </c>
      <c r="AD2449" s="19" t="n">
        <v>0</v>
      </c>
      <c r="AE2449" s="19"/>
      <c r="AF2449" s="19" t="n">
        <v>0.0602638021824921</v>
      </c>
      <c r="AG2449" s="19" t="n">
        <v>0.0422705307660951</v>
      </c>
      <c r="AH2449" s="19" t="n">
        <v>0.101618338474013</v>
      </c>
      <c r="AI2449" s="19"/>
      <c r="AJ2449" s="19" t="n">
        <v>0.0848818915104243</v>
      </c>
      <c r="AK2449" s="19" t="n">
        <v>0</v>
      </c>
      <c r="AL2449" s="19" t="n">
        <v>0</v>
      </c>
      <c r="AM2449" s="19" t="n">
        <v>0</v>
      </c>
      <c r="AN2449" s="19" t="n">
        <v>0.134509688274708</v>
      </c>
      <c r="AO2449" s="19"/>
      <c r="AP2449" s="19" t="n">
        <v>0.123401942166505</v>
      </c>
      <c r="AQ2449" s="19" t="n">
        <v>0.0131011196612782</v>
      </c>
      <c r="AR2449" s="19" t="n">
        <v>0.135724281278082</v>
      </c>
      <c r="AS2449" s="19" t="n">
        <v>0</v>
      </c>
      <c r="AT2449" s="19" t="n">
        <v>0</v>
      </c>
      <c r="AU2449" s="19"/>
      <c r="AV2449" s="19" t="n">
        <v>0</v>
      </c>
      <c r="AW2449" s="19" t="n">
        <v>0.13209591814813</v>
      </c>
      <c r="AX2449" s="19" t="n">
        <v>0.118679690532715</v>
      </c>
      <c r="AY2449" s="19" t="n">
        <v>0</v>
      </c>
      <c r="AZ2449" s="19" t="n">
        <v>0</v>
      </c>
      <c r="BA2449" s="19" t="n">
        <v>0.211243295132829</v>
      </c>
      <c r="BB2449" s="19"/>
      <c r="BC2449" s="19" t="n">
        <v>0.0487925788423822</v>
      </c>
      <c r="BD2449" s="19" t="n">
        <v>0.114302734877239</v>
      </c>
      <c r="BE2449" s="19" t="n">
        <v>0.0271232243106477</v>
      </c>
      <c r="BF2449" s="19" t="n">
        <v>0.0459818545292268</v>
      </c>
      <c r="BG2449" s="19" t="n">
        <v>0</v>
      </c>
    </row>
    <row r="2450">
      <c r="C2450" s="19"/>
      <c r="D2450" s="19"/>
      <c r="E2450" s="19"/>
      <c r="F2450" s="19"/>
      <c r="G2450" s="19"/>
      <c r="H2450" s="19"/>
      <c r="I2450" s="19"/>
      <c r="J2450" s="19"/>
      <c r="K2450" s="19"/>
      <c r="L2450" s="19"/>
      <c r="M2450" s="19"/>
      <c r="N2450" s="19"/>
      <c r="O2450" s="19"/>
      <c r="P2450" s="19"/>
      <c r="Q2450" s="19"/>
      <c r="R2450" s="19"/>
      <c r="S2450" s="19"/>
      <c r="T2450" s="19"/>
      <c r="U2450" s="19"/>
      <c r="V2450" s="19"/>
      <c r="W2450" s="19"/>
      <c r="X2450" s="19"/>
      <c r="Y2450" s="19"/>
      <c r="Z2450" s="19"/>
      <c r="AA2450" s="19"/>
      <c r="AB2450" s="19"/>
      <c r="AC2450" s="19"/>
      <c r="AD2450" s="19"/>
      <c r="AE2450" s="19"/>
      <c r="AF2450" s="19"/>
      <c r="AG2450" s="19"/>
      <c r="AH2450" s="19"/>
      <c r="AI2450" s="19"/>
      <c r="AJ2450" s="19"/>
      <c r="AK2450" s="19"/>
      <c r="AL2450" s="19"/>
      <c r="AM2450" s="19"/>
      <c r="AN2450" s="19"/>
      <c r="AO2450" s="19"/>
      <c r="AP2450" s="19"/>
      <c r="AQ2450" s="19"/>
      <c r="AR2450" s="19"/>
      <c r="AS2450" s="19"/>
      <c r="AT2450" s="19"/>
      <c r="AU2450" s="19"/>
      <c r="AV2450" s="19"/>
      <c r="AW2450" s="19"/>
      <c r="AX2450" s="19"/>
      <c r="AY2450" s="19"/>
      <c r="AZ2450" s="19"/>
      <c r="BA2450" s="19"/>
      <c r="BB2450" s="19"/>
      <c r="BC2450" s="19"/>
      <c r="BD2450" s="19"/>
      <c r="BE2450" s="19"/>
      <c r="BF2450" s="19"/>
      <c r="BG2450" s="19"/>
    </row>
    <row r="2451">
      <c r="B2451" s="7" t="s">
        <v>746</v>
      </c>
      <c r="C2451" s="19"/>
      <c r="D2451" s="19"/>
      <c r="E2451" s="19"/>
      <c r="F2451" s="19"/>
      <c r="G2451" s="19"/>
      <c r="H2451" s="19"/>
      <c r="I2451" s="19"/>
      <c r="J2451" s="19"/>
      <c r="K2451" s="19"/>
      <c r="L2451" s="19"/>
      <c r="M2451" s="19"/>
      <c r="N2451" s="19"/>
      <c r="O2451" s="19"/>
      <c r="P2451" s="19"/>
      <c r="Q2451" s="19"/>
      <c r="R2451" s="19"/>
      <c r="S2451" s="19"/>
      <c r="T2451" s="19"/>
      <c r="U2451" s="19"/>
      <c r="V2451" s="19"/>
      <c r="W2451" s="19"/>
      <c r="X2451" s="19"/>
      <c r="Y2451" s="19"/>
      <c r="Z2451" s="19"/>
      <c r="AA2451" s="19"/>
      <c r="AB2451" s="19"/>
      <c r="AC2451" s="19"/>
      <c r="AD2451" s="19"/>
      <c r="AE2451" s="19"/>
      <c r="AF2451" s="19"/>
      <c r="AG2451" s="19"/>
      <c r="AH2451" s="19"/>
      <c r="AI2451" s="19"/>
      <c r="AJ2451" s="19"/>
      <c r="AK2451" s="19"/>
      <c r="AL2451" s="19"/>
      <c r="AM2451" s="19"/>
      <c r="AN2451" s="19"/>
      <c r="AO2451" s="19"/>
      <c r="AP2451" s="19"/>
      <c r="AQ2451" s="19"/>
      <c r="AR2451" s="19"/>
      <c r="AS2451" s="19"/>
      <c r="AT2451" s="19"/>
      <c r="AU2451" s="19"/>
      <c r="AV2451" s="19"/>
      <c r="AW2451" s="19"/>
      <c r="AX2451" s="19"/>
      <c r="AY2451" s="19"/>
      <c r="AZ2451" s="19"/>
      <c r="BA2451" s="19"/>
      <c r="BB2451" s="19"/>
      <c r="BC2451" s="19"/>
      <c r="BD2451" s="19"/>
      <c r="BE2451" s="19"/>
      <c r="BF2451" s="19"/>
      <c r="BG2451" s="19"/>
    </row>
    <row r="2452">
      <c r="B2452" s="26" t="s">
        <v>724</v>
      </c>
      <c r="C2452" s="19"/>
      <c r="D2452" s="19"/>
      <c r="E2452" s="19"/>
      <c r="F2452" s="19"/>
      <c r="G2452" s="19"/>
      <c r="H2452" s="19"/>
      <c r="I2452" s="19"/>
      <c r="J2452" s="19"/>
      <c r="K2452" s="19"/>
      <c r="L2452" s="19"/>
      <c r="M2452" s="19"/>
      <c r="N2452" s="19"/>
      <c r="O2452" s="19"/>
      <c r="P2452" s="19"/>
      <c r="Q2452" s="19"/>
      <c r="R2452" s="19"/>
      <c r="S2452" s="19"/>
      <c r="T2452" s="19"/>
      <c r="U2452" s="19"/>
      <c r="V2452" s="19"/>
      <c r="W2452" s="19"/>
      <c r="X2452" s="19"/>
      <c r="Y2452" s="19"/>
      <c r="Z2452" s="19"/>
      <c r="AA2452" s="19"/>
      <c r="AB2452" s="19"/>
      <c r="AC2452" s="19"/>
      <c r="AD2452" s="19"/>
      <c r="AE2452" s="19"/>
      <c r="AF2452" s="19"/>
      <c r="AG2452" s="19"/>
      <c r="AH2452" s="19"/>
      <c r="AI2452" s="19"/>
      <c r="AJ2452" s="19"/>
      <c r="AK2452" s="19"/>
      <c r="AL2452" s="19"/>
      <c r="AM2452" s="19"/>
      <c r="AN2452" s="19"/>
      <c r="AO2452" s="19"/>
      <c r="AP2452" s="19"/>
      <c r="AQ2452" s="19"/>
      <c r="AR2452" s="19"/>
      <c r="AS2452" s="19"/>
      <c r="AT2452" s="19"/>
      <c r="AU2452" s="19"/>
      <c r="AV2452" s="19"/>
      <c r="AW2452" s="19"/>
      <c r="AX2452" s="19"/>
      <c r="AY2452" s="19"/>
      <c r="AZ2452" s="19"/>
      <c r="BA2452" s="19"/>
      <c r="BB2452" s="19"/>
      <c r="BC2452" s="19"/>
      <c r="BD2452" s="19"/>
      <c r="BE2452" s="19"/>
      <c r="BF2452" s="19"/>
      <c r="BG2452" s="19"/>
    </row>
    <row r="2453">
      <c r="B2453" t="s">
        <v>721</v>
      </c>
      <c r="C2453" s="19" t="n">
        <v>0.0979529389867396</v>
      </c>
      <c r="D2453" s="19" t="n">
        <v>0.0768552235391289</v>
      </c>
      <c r="E2453" s="19" t="n">
        <v>0.119261528233125</v>
      </c>
      <c r="F2453" s="19"/>
      <c r="G2453" s="19" t="n">
        <v>0.103235376081645</v>
      </c>
      <c r="H2453" s="19" t="n">
        <v>0.211910178050833</v>
      </c>
      <c r="I2453" s="19" t="n">
        <v>0.0663624468234974</v>
      </c>
      <c r="J2453" s="19" t="n">
        <v>0.154317787005579</v>
      </c>
      <c r="K2453" s="19" t="n">
        <v>0.0677670804238191</v>
      </c>
      <c r="L2453" s="19" t="n">
        <v>0</v>
      </c>
      <c r="M2453" s="19"/>
      <c r="N2453" s="19" t="n">
        <v>0.152799038275494</v>
      </c>
      <c r="O2453" s="19" t="n">
        <v>0.0327552616125604</v>
      </c>
      <c r="P2453" s="19" t="n">
        <v>0.1402644275129</v>
      </c>
      <c r="Q2453" s="19" t="n">
        <v>0.0764818996461382</v>
      </c>
      <c r="R2453" s="19"/>
      <c r="S2453" s="19" t="n">
        <v>0.126571664173587</v>
      </c>
      <c r="T2453" s="19" t="n">
        <v>0.155640020493918</v>
      </c>
      <c r="U2453" s="19" t="n">
        <v>0.156694584959569</v>
      </c>
      <c r="V2453" s="19" t="n">
        <v>0.123827857855877</v>
      </c>
      <c r="W2453" s="19" t="n">
        <v>0.138297211546128</v>
      </c>
      <c r="X2453" s="19" t="n">
        <v>0</v>
      </c>
      <c r="Y2453" s="19" t="n">
        <v>0</v>
      </c>
      <c r="Z2453" s="19" t="n">
        <v>0</v>
      </c>
      <c r="AA2453" s="19" t="n">
        <v>0.0930611661155313</v>
      </c>
      <c r="AB2453" s="19" t="n">
        <v>0</v>
      </c>
      <c r="AC2453" s="19" t="n">
        <v>0.120030253592322</v>
      </c>
      <c r="AD2453" s="19" t="n">
        <v>0.224067192333719</v>
      </c>
      <c r="AE2453" s="19"/>
      <c r="AF2453" s="19" t="n">
        <v>0.103632227433045</v>
      </c>
      <c r="AG2453" s="19" t="n">
        <v>0.069180412767824</v>
      </c>
      <c r="AH2453" s="19" t="n">
        <v>0.137421081507095</v>
      </c>
      <c r="AI2453" s="19"/>
      <c r="AJ2453" s="19" t="n">
        <v>0.088046504195562</v>
      </c>
      <c r="AK2453" s="19" t="n">
        <v>0.121262599643048</v>
      </c>
      <c r="AL2453" s="19" t="n">
        <v>0.111092214342338</v>
      </c>
      <c r="AM2453" s="19" t="n">
        <v>0</v>
      </c>
      <c r="AN2453" s="19" t="n">
        <v>0.0926515315695575</v>
      </c>
      <c r="AO2453" s="19"/>
      <c r="AP2453" s="19" t="n">
        <v>0.0938672907739351</v>
      </c>
      <c r="AQ2453" s="19" t="n">
        <v>0.0973875362946935</v>
      </c>
      <c r="AR2453" s="19" t="n">
        <v>0.128811380396387</v>
      </c>
      <c r="AS2453" s="19" t="n">
        <v>0.169859014913736</v>
      </c>
      <c r="AT2453" s="19" t="n">
        <v>0</v>
      </c>
      <c r="AU2453" s="19"/>
      <c r="AV2453" s="19" t="n">
        <v>0.0541242001764425</v>
      </c>
      <c r="AW2453" s="19" t="n">
        <v>0.112552977076626</v>
      </c>
      <c r="AX2453" s="19" t="n">
        <v>0.0997867562284314</v>
      </c>
      <c r="AY2453" s="19" t="n">
        <v>0.0613057999981051</v>
      </c>
      <c r="AZ2453" s="19" t="n">
        <v>0</v>
      </c>
      <c r="BA2453" s="19" t="n">
        <v>0.184751623657344</v>
      </c>
      <c r="BB2453" s="19"/>
      <c r="BC2453" s="19" t="n">
        <v>0.0439646379882554</v>
      </c>
      <c r="BD2453" s="19" t="n">
        <v>0.201935173017007</v>
      </c>
      <c r="BE2453" s="19" t="n">
        <v>0</v>
      </c>
      <c r="BF2453" s="19" t="n">
        <v>0.157410605061116</v>
      </c>
      <c r="BG2453" s="19" t="n">
        <v>0</v>
      </c>
    </row>
    <row r="2454">
      <c r="B2454" t="s">
        <v>689</v>
      </c>
      <c r="C2454" s="19" t="n">
        <v>0.0589883841155598</v>
      </c>
      <c r="D2454" s="19" t="n">
        <v>0.0716806741211955</v>
      </c>
      <c r="E2454" s="19" t="n">
        <v>0.0461692333881895</v>
      </c>
      <c r="F2454" s="19"/>
      <c r="G2454" s="19" t="n">
        <v>0.0998139765275226</v>
      </c>
      <c r="H2454" s="19" t="n">
        <v>0.0432052401357775</v>
      </c>
      <c r="I2454" s="19" t="n">
        <v>0.0330275288706384</v>
      </c>
      <c r="J2454" s="19" t="n">
        <v>0.139384488148914</v>
      </c>
      <c r="K2454" s="19" t="n">
        <v>0.0548722869675546</v>
      </c>
      <c r="L2454" s="19" t="n">
        <v>0</v>
      </c>
      <c r="M2454" s="19"/>
      <c r="N2454" s="19" t="n">
        <v>0.0733515264824308</v>
      </c>
      <c r="O2454" s="19" t="n">
        <v>0</v>
      </c>
      <c r="P2454" s="19" t="n">
        <v>0.0888182599333633</v>
      </c>
      <c r="Q2454" s="19" t="n">
        <v>0.087618443493503</v>
      </c>
      <c r="R2454" s="19"/>
      <c r="S2454" s="19" t="n">
        <v>0.0662685174807865</v>
      </c>
      <c r="T2454" s="19" t="n">
        <v>0.101826322626012</v>
      </c>
      <c r="U2454" s="19" t="n">
        <v>0</v>
      </c>
      <c r="V2454" s="19" t="n">
        <v>0</v>
      </c>
      <c r="W2454" s="19" t="n">
        <v>0</v>
      </c>
      <c r="X2454" s="19" t="n">
        <v>0</v>
      </c>
      <c r="Y2454" s="19" t="n">
        <v>0.087501529163946</v>
      </c>
      <c r="Z2454" s="19" t="n">
        <v>0</v>
      </c>
      <c r="AA2454" s="19" t="n">
        <v>0.0815828788972744</v>
      </c>
      <c r="AB2454" s="19" t="n">
        <v>0.0964244570724444</v>
      </c>
      <c r="AC2454" s="19" t="n">
        <v>0.107493909641236</v>
      </c>
      <c r="AD2454" s="19" t="n">
        <v>0</v>
      </c>
      <c r="AE2454" s="19"/>
      <c r="AF2454" s="19" t="n">
        <v>0.0584574039965598</v>
      </c>
      <c r="AG2454" s="19" t="n">
        <v>0.0624027901721263</v>
      </c>
      <c r="AH2454" s="19" t="n">
        <v>0</v>
      </c>
      <c r="AI2454" s="19"/>
      <c r="AJ2454" s="19" t="n">
        <v>0.0948277912879624</v>
      </c>
      <c r="AK2454" s="19" t="n">
        <v>0.0719544085030226</v>
      </c>
      <c r="AL2454" s="19" t="n">
        <v>0</v>
      </c>
      <c r="AM2454" s="19" t="n">
        <v>0</v>
      </c>
      <c r="AN2454" s="19" t="n">
        <v>0</v>
      </c>
      <c r="AO2454" s="19"/>
      <c r="AP2454" s="19" t="n">
        <v>0.0722710567806765</v>
      </c>
      <c r="AQ2454" s="19" t="n">
        <v>0.0190399744642366</v>
      </c>
      <c r="AR2454" s="19" t="n">
        <v>0.0901571728402997</v>
      </c>
      <c r="AS2454" s="19" t="n">
        <v>0.153846661566092</v>
      </c>
      <c r="AT2454" s="19" t="n">
        <v>0.111409390877925</v>
      </c>
      <c r="AU2454" s="19"/>
      <c r="AV2454" s="19" t="n">
        <v>0.0276622014178843</v>
      </c>
      <c r="AW2454" s="19" t="n">
        <v>0.0606997019290259</v>
      </c>
      <c r="AX2454" s="19" t="n">
        <v>0</v>
      </c>
      <c r="AY2454" s="19" t="n">
        <v>0.102904908849207</v>
      </c>
      <c r="AZ2454" s="19" t="n">
        <v>0.167815835932483</v>
      </c>
      <c r="BA2454" s="19" t="n">
        <v>0</v>
      </c>
      <c r="BB2454" s="19"/>
      <c r="BC2454" s="19" t="n">
        <v>0.0362137203884283</v>
      </c>
      <c r="BD2454" s="19" t="n">
        <v>0.0262525177493505</v>
      </c>
      <c r="BE2454" s="19" t="n">
        <v>0.0868111715455706</v>
      </c>
      <c r="BF2454" s="19" t="n">
        <v>0.0988206822725331</v>
      </c>
      <c r="BG2454" s="19" t="n">
        <v>0</v>
      </c>
    </row>
    <row r="2455">
      <c r="B2455" t="s">
        <v>690</v>
      </c>
      <c r="C2455" s="19" t="n">
        <v>0.208636943400884</v>
      </c>
      <c r="D2455" s="19" t="n">
        <v>0.204500829994382</v>
      </c>
      <c r="E2455" s="19" t="n">
        <v>0.212814397679024</v>
      </c>
      <c r="F2455" s="19"/>
      <c r="G2455" s="19" t="n">
        <v>0.1338025019936</v>
      </c>
      <c r="H2455" s="19" t="n">
        <v>0.0909856184209765</v>
      </c>
      <c r="I2455" s="19" t="n">
        <v>0.27986993415126</v>
      </c>
      <c r="J2455" s="19" t="n">
        <v>0.242973552411371</v>
      </c>
      <c r="K2455" s="19" t="n">
        <v>0.280797909753462</v>
      </c>
      <c r="L2455" s="19" t="n">
        <v>0.206974984214413</v>
      </c>
      <c r="M2455" s="19"/>
      <c r="N2455" s="19" t="n">
        <v>0.131545364750738</v>
      </c>
      <c r="O2455" s="19" t="n">
        <v>0.276126112987001</v>
      </c>
      <c r="P2455" s="19" t="n">
        <v>0.298808186319414</v>
      </c>
      <c r="Q2455" s="19" t="n">
        <v>0.172455385971707</v>
      </c>
      <c r="R2455" s="19"/>
      <c r="S2455" s="19" t="n">
        <v>0.191739620558362</v>
      </c>
      <c r="T2455" s="19" t="n">
        <v>0.107929779300806</v>
      </c>
      <c r="U2455" s="19" t="n">
        <v>0.123599590791389</v>
      </c>
      <c r="V2455" s="19" t="n">
        <v>0.37014010427214</v>
      </c>
      <c r="W2455" s="19" t="n">
        <v>0.515566765219726</v>
      </c>
      <c r="X2455" s="19" t="n">
        <v>0.135307222173585</v>
      </c>
      <c r="Y2455" s="19" t="n">
        <v>0.0944391769732067</v>
      </c>
      <c r="Z2455" s="19" t="n">
        <v>0.642481438953097</v>
      </c>
      <c r="AA2455" s="19" t="n">
        <v>0.178329578888979</v>
      </c>
      <c r="AB2455" s="19" t="n">
        <v>0.340013629041088</v>
      </c>
      <c r="AC2455" s="19" t="n">
        <v>0.187871487150498</v>
      </c>
      <c r="AD2455" s="19" t="n">
        <v>0</v>
      </c>
      <c r="AE2455" s="19"/>
      <c r="AF2455" s="19" t="n">
        <v>0.181699550647039</v>
      </c>
      <c r="AG2455" s="19" t="n">
        <v>0.270095433707612</v>
      </c>
      <c r="AH2455" s="19" t="n">
        <v>0.0933395372864262</v>
      </c>
      <c r="AI2455" s="19"/>
      <c r="AJ2455" s="19" t="n">
        <v>0.23266566394832</v>
      </c>
      <c r="AK2455" s="19" t="n">
        <v>0.214580915206453</v>
      </c>
      <c r="AL2455" s="19" t="n">
        <v>0.329251352415204</v>
      </c>
      <c r="AM2455" s="19" t="n">
        <v>0</v>
      </c>
      <c r="AN2455" s="19" t="n">
        <v>0.0915836979821557</v>
      </c>
      <c r="AO2455" s="19"/>
      <c r="AP2455" s="19" t="n">
        <v>0.153334634328131</v>
      </c>
      <c r="AQ2455" s="19" t="n">
        <v>0.269894274115148</v>
      </c>
      <c r="AR2455" s="19" t="n">
        <v>0.0938210768134236</v>
      </c>
      <c r="AS2455" s="19" t="n">
        <v>0.303226203580534</v>
      </c>
      <c r="AT2455" s="19" t="n">
        <v>0.273201488186236</v>
      </c>
      <c r="AU2455" s="19"/>
      <c r="AV2455" s="19" t="n">
        <v>0.238274092187374</v>
      </c>
      <c r="AW2455" s="19" t="n">
        <v>0.164837366146967</v>
      </c>
      <c r="AX2455" s="19" t="n">
        <v>0.268214283804805</v>
      </c>
      <c r="AY2455" s="19" t="n">
        <v>0.192296108520695</v>
      </c>
      <c r="AZ2455" s="19" t="n">
        <v>0.386796497917883</v>
      </c>
      <c r="BA2455" s="19" t="n">
        <v>0</v>
      </c>
      <c r="BB2455" s="19"/>
      <c r="BC2455" s="19" t="n">
        <v>0.225356575728572</v>
      </c>
      <c r="BD2455" s="19" t="n">
        <v>0.209088160453003</v>
      </c>
      <c r="BE2455" s="19" t="n">
        <v>0.175028153191285</v>
      </c>
      <c r="BF2455" s="19" t="n">
        <v>0.155307229789938</v>
      </c>
      <c r="BG2455" s="19" t="n">
        <v>0.495341842461729</v>
      </c>
    </row>
    <row r="2456">
      <c r="B2456" t="s">
        <v>691</v>
      </c>
      <c r="C2456" s="19" t="n">
        <v>0.208802063379717</v>
      </c>
      <c r="D2456" s="19" t="n">
        <v>0.192865798892208</v>
      </c>
      <c r="E2456" s="19" t="n">
        <v>0.224897612441857</v>
      </c>
      <c r="F2456" s="19"/>
      <c r="G2456" s="19" t="n">
        <v>0.14166984828701</v>
      </c>
      <c r="H2456" s="19" t="n">
        <v>0</v>
      </c>
      <c r="I2456" s="19" t="n">
        <v>0.372523327822585</v>
      </c>
      <c r="J2456" s="19" t="n">
        <v>0.176707557241559</v>
      </c>
      <c r="K2456" s="19" t="n">
        <v>0.161097906985132</v>
      </c>
      <c r="L2456" s="19" t="n">
        <v>0.326967963351737</v>
      </c>
      <c r="M2456" s="19"/>
      <c r="N2456" s="19" t="n">
        <v>0.153769488683599</v>
      </c>
      <c r="O2456" s="19" t="n">
        <v>0.22730015542534</v>
      </c>
      <c r="P2456" s="19" t="n">
        <v>0.0920842587380736</v>
      </c>
      <c r="Q2456" s="19" t="n">
        <v>0.327759021115708</v>
      </c>
      <c r="R2456" s="19"/>
      <c r="S2456" s="19" t="n">
        <v>0.0656769561351702</v>
      </c>
      <c r="T2456" s="19" t="n">
        <v>0.243388242462215</v>
      </c>
      <c r="U2456" s="19" t="n">
        <v>0.130770370722773</v>
      </c>
      <c r="V2456" s="19" t="n">
        <v>0.120831957561034</v>
      </c>
      <c r="W2456" s="19" t="n">
        <v>0.183827273651391</v>
      </c>
      <c r="X2456" s="19" t="n">
        <v>0.594353515275772</v>
      </c>
      <c r="Y2456" s="19" t="n">
        <v>0.207239791485654</v>
      </c>
      <c r="Z2456" s="19" t="n">
        <v>0</v>
      </c>
      <c r="AA2456" s="19" t="n">
        <v>0.247268045221786</v>
      </c>
      <c r="AB2456" s="19" t="n">
        <v>0.197901300603689</v>
      </c>
      <c r="AC2456" s="19" t="n">
        <v>0.228142539167121</v>
      </c>
      <c r="AD2456" s="19" t="n">
        <v>0</v>
      </c>
      <c r="AE2456" s="19"/>
      <c r="AF2456" s="19" t="n">
        <v>0.20919067004872</v>
      </c>
      <c r="AG2456" s="19" t="n">
        <v>0.229534993361564</v>
      </c>
      <c r="AH2456" s="19" t="n">
        <v>0.249076557411629</v>
      </c>
      <c r="AI2456" s="19"/>
      <c r="AJ2456" s="19" t="n">
        <v>0.134448317585799</v>
      </c>
      <c r="AK2456" s="19" t="n">
        <v>0.264731445534231</v>
      </c>
      <c r="AL2456" s="19" t="n">
        <v>0.320981298091482</v>
      </c>
      <c r="AM2456" s="19" t="n">
        <v>1</v>
      </c>
      <c r="AN2456" s="19" t="n">
        <v>0.157048975610226</v>
      </c>
      <c r="AO2456" s="19"/>
      <c r="AP2456" s="19" t="n">
        <v>0.208536379424224</v>
      </c>
      <c r="AQ2456" s="19" t="n">
        <v>0.208902124932901</v>
      </c>
      <c r="AR2456" s="19" t="n">
        <v>0.372177693399624</v>
      </c>
      <c r="AS2456" s="19" t="n">
        <v>0.0731215224481402</v>
      </c>
      <c r="AT2456" s="19" t="n">
        <v>0.252170000902649</v>
      </c>
      <c r="AU2456" s="19"/>
      <c r="AV2456" s="19" t="n">
        <v>0.278330252797818</v>
      </c>
      <c r="AW2456" s="19" t="n">
        <v>0.192017837667545</v>
      </c>
      <c r="AX2456" s="19" t="n">
        <v>0.288316177116055</v>
      </c>
      <c r="AY2456" s="19" t="n">
        <v>0.149510604217315</v>
      </c>
      <c r="AZ2456" s="19" t="n">
        <v>0.205351702538248</v>
      </c>
      <c r="BA2456" s="19" t="n">
        <v>0.418518786193754</v>
      </c>
      <c r="BB2456" s="19"/>
      <c r="BC2456" s="19" t="n">
        <v>0.244208301423761</v>
      </c>
      <c r="BD2456" s="19" t="n">
        <v>0.257756046241019</v>
      </c>
      <c r="BE2456" s="19" t="n">
        <v>0.232344236640601</v>
      </c>
      <c r="BF2456" s="19" t="n">
        <v>0.223632350562416</v>
      </c>
      <c r="BG2456" s="19" t="n">
        <v>0</v>
      </c>
    </row>
    <row r="2457">
      <c r="B2457" t="s">
        <v>692</v>
      </c>
      <c r="C2457" s="19" t="n">
        <v>0.147646903587644</v>
      </c>
      <c r="D2457" s="19" t="n">
        <v>0.186666895823027</v>
      </c>
      <c r="E2457" s="19" t="n">
        <v>0.10823690258514</v>
      </c>
      <c r="F2457" s="19"/>
      <c r="G2457" s="19" t="n">
        <v>0.165645136806383</v>
      </c>
      <c r="H2457" s="19" t="n">
        <v>0.270010429274562</v>
      </c>
      <c r="I2457" s="19" t="n">
        <v>0.0858042964791404</v>
      </c>
      <c r="J2457" s="19" t="n">
        <v>0.143402373882257</v>
      </c>
      <c r="K2457" s="19" t="n">
        <v>0.0478165805435297</v>
      </c>
      <c r="L2457" s="19" t="n">
        <v>0.182340625820789</v>
      </c>
      <c r="M2457" s="19"/>
      <c r="N2457" s="19" t="n">
        <v>0.154996135545748</v>
      </c>
      <c r="O2457" s="19" t="n">
        <v>0.19155405195927</v>
      </c>
      <c r="P2457" s="19" t="n">
        <v>0.150103995837237</v>
      </c>
      <c r="Q2457" s="19" t="n">
        <v>0.0891379120507708</v>
      </c>
      <c r="R2457" s="19"/>
      <c r="S2457" s="19" t="n">
        <v>0.22223227679627</v>
      </c>
      <c r="T2457" s="19" t="n">
        <v>0.108801607860025</v>
      </c>
      <c r="U2457" s="19" t="n">
        <v>0.307892941627052</v>
      </c>
      <c r="V2457" s="19" t="n">
        <v>0.108806527289803</v>
      </c>
      <c r="W2457" s="19" t="n">
        <v>0</v>
      </c>
      <c r="X2457" s="19" t="n">
        <v>0.270339262550643</v>
      </c>
      <c r="Y2457" s="19" t="n">
        <v>0.087501529163946</v>
      </c>
      <c r="Z2457" s="19" t="n">
        <v>0.357518561046903</v>
      </c>
      <c r="AA2457" s="19" t="n">
        <v>0.0852248655759259</v>
      </c>
      <c r="AB2457" s="19" t="n">
        <v>0.251548661849636</v>
      </c>
      <c r="AC2457" s="19" t="n">
        <v>0.128807778335753</v>
      </c>
      <c r="AD2457" s="19" t="n">
        <v>0</v>
      </c>
      <c r="AE2457" s="19"/>
      <c r="AF2457" s="19" t="n">
        <v>0.100578576797405</v>
      </c>
      <c r="AG2457" s="19" t="n">
        <v>0.147097726511325</v>
      </c>
      <c r="AH2457" s="19" t="n">
        <v>0.189276729808887</v>
      </c>
      <c r="AI2457" s="19"/>
      <c r="AJ2457" s="19" t="n">
        <v>0.197799116700651</v>
      </c>
      <c r="AK2457" s="19" t="n">
        <v>0.11909837304673</v>
      </c>
      <c r="AL2457" s="19" t="n">
        <v>0.0643388471556283</v>
      </c>
      <c r="AM2457" s="19" t="n">
        <v>0</v>
      </c>
      <c r="AN2457" s="19" t="n">
        <v>0.193980488617753</v>
      </c>
      <c r="AO2457" s="19"/>
      <c r="AP2457" s="19" t="n">
        <v>0.235567761848377</v>
      </c>
      <c r="AQ2457" s="19" t="n">
        <v>0.15119398159993</v>
      </c>
      <c r="AR2457" s="19" t="n">
        <v>0</v>
      </c>
      <c r="AS2457" s="19" t="n">
        <v>0.124208017527541</v>
      </c>
      <c r="AT2457" s="19" t="n">
        <v>0</v>
      </c>
      <c r="AU2457" s="19"/>
      <c r="AV2457" s="19" t="n">
        <v>0.125636116272816</v>
      </c>
      <c r="AW2457" s="19" t="n">
        <v>0.112773740891163</v>
      </c>
      <c r="AX2457" s="19" t="n">
        <v>0.155425089955462</v>
      </c>
      <c r="AY2457" s="19" t="n">
        <v>0.20163450744121</v>
      </c>
      <c r="AZ2457" s="19" t="n">
        <v>0</v>
      </c>
      <c r="BA2457" s="19" t="n">
        <v>0.396729590148903</v>
      </c>
      <c r="BB2457" s="19"/>
      <c r="BC2457" s="19" t="n">
        <v>0.109290890170351</v>
      </c>
      <c r="BD2457" s="19" t="n">
        <v>0.180127403200964</v>
      </c>
      <c r="BE2457" s="19" t="n">
        <v>0.126467284085716</v>
      </c>
      <c r="BF2457" s="19" t="n">
        <v>0.101857546917587</v>
      </c>
      <c r="BG2457" s="19" t="n">
        <v>0</v>
      </c>
    </row>
    <row r="2458">
      <c r="B2458" t="s">
        <v>598</v>
      </c>
      <c r="C2458" s="19" t="n">
        <v>0.103273875289063</v>
      </c>
      <c r="D2458" s="19" t="n">
        <v>0.113376563033435</v>
      </c>
      <c r="E2458" s="19" t="n">
        <v>0.0930702101593547</v>
      </c>
      <c r="F2458" s="19"/>
      <c r="G2458" s="19" t="n">
        <v>0.154140186422942</v>
      </c>
      <c r="H2458" s="19" t="n">
        <v>0.14384011840676</v>
      </c>
      <c r="I2458" s="19" t="n">
        <v>0.0428622472326176</v>
      </c>
      <c r="J2458" s="19" t="n">
        <v>0.0456539031220111</v>
      </c>
      <c r="K2458" s="19" t="n">
        <v>0.154882835140464</v>
      </c>
      <c r="L2458" s="19" t="n">
        <v>0.103976240341182</v>
      </c>
      <c r="M2458" s="19"/>
      <c r="N2458" s="19" t="n">
        <v>0.103224553583893</v>
      </c>
      <c r="O2458" s="19" t="n">
        <v>0.0950810601304134</v>
      </c>
      <c r="P2458" s="19" t="n">
        <v>0.144004015826211</v>
      </c>
      <c r="Q2458" s="19" t="n">
        <v>0.0870437226883821</v>
      </c>
      <c r="R2458" s="19"/>
      <c r="S2458" s="19" t="n">
        <v>0</v>
      </c>
      <c r="T2458" s="19" t="n">
        <v>0.0486233248872114</v>
      </c>
      <c r="U2458" s="19" t="n">
        <v>0.154081313326876</v>
      </c>
      <c r="V2458" s="19" t="n">
        <v>0</v>
      </c>
      <c r="W2458" s="19" t="n">
        <v>0</v>
      </c>
      <c r="X2458" s="19" t="n">
        <v>0</v>
      </c>
      <c r="Y2458" s="19" t="n">
        <v>0.259605960079882</v>
      </c>
      <c r="Z2458" s="19" t="n">
        <v>0</v>
      </c>
      <c r="AA2458" s="19" t="n">
        <v>0.269193225568934</v>
      </c>
      <c r="AB2458" s="19" t="n">
        <v>0.114111951433143</v>
      </c>
      <c r="AC2458" s="19" t="n">
        <v>0</v>
      </c>
      <c r="AD2458" s="19" t="n">
        <v>0.228869457049901</v>
      </c>
      <c r="AE2458" s="19"/>
      <c r="AF2458" s="19" t="n">
        <v>0.125865404013235</v>
      </c>
      <c r="AG2458" s="19" t="n">
        <v>0.0707870453408968</v>
      </c>
      <c r="AH2458" s="19" t="n">
        <v>0.17999627374327</v>
      </c>
      <c r="AI2458" s="19"/>
      <c r="AJ2458" s="19" t="n">
        <v>0.0554045432767145</v>
      </c>
      <c r="AK2458" s="19" t="n">
        <v>0.128140718449758</v>
      </c>
      <c r="AL2458" s="19" t="n">
        <v>0.0870133025503929</v>
      </c>
      <c r="AM2458" s="19" t="n">
        <v>0</v>
      </c>
      <c r="AN2458" s="19" t="n">
        <v>0.0973542982618741</v>
      </c>
      <c r="AO2458" s="19"/>
      <c r="AP2458" s="19" t="n">
        <v>0.0358078072324168</v>
      </c>
      <c r="AQ2458" s="19" t="n">
        <v>0.104525407282256</v>
      </c>
      <c r="AR2458" s="19" t="n">
        <v>0</v>
      </c>
      <c r="AS2458" s="19" t="n">
        <v>0.175738579963957</v>
      </c>
      <c r="AT2458" s="19" t="n">
        <v>0.0974141210872335</v>
      </c>
      <c r="AU2458" s="19"/>
      <c r="AV2458" s="19" t="n">
        <v>0.151859598076625</v>
      </c>
      <c r="AW2458" s="19" t="n">
        <v>0.0629500631939118</v>
      </c>
      <c r="AX2458" s="19" t="n">
        <v>0.0860494490072607</v>
      </c>
      <c r="AY2458" s="19" t="n">
        <v>0.117547968661712</v>
      </c>
      <c r="AZ2458" s="19" t="n">
        <v>0.0793280546652063</v>
      </c>
      <c r="BA2458" s="19" t="n">
        <v>0</v>
      </c>
      <c r="BB2458" s="19"/>
      <c r="BC2458" s="19" t="n">
        <v>0.108677597739308</v>
      </c>
      <c r="BD2458" s="19" t="n">
        <v>0.0616753247623166</v>
      </c>
      <c r="BE2458" s="19" t="n">
        <v>0.0971774018356294</v>
      </c>
      <c r="BF2458" s="19" t="n">
        <v>0.145772641552274</v>
      </c>
      <c r="BG2458" s="19" t="n">
        <v>0.504658157538271</v>
      </c>
    </row>
    <row r="2459">
      <c r="B2459" t="s">
        <v>722</v>
      </c>
      <c r="C2459" s="19" t="n">
        <v>0.136365673116723</v>
      </c>
      <c r="D2459" s="19" t="n">
        <v>0.13902448143231</v>
      </c>
      <c r="E2459" s="19" t="n">
        <v>0.133680289743229</v>
      </c>
      <c r="F2459" s="19"/>
      <c r="G2459" s="19" t="n">
        <v>0.201692973880898</v>
      </c>
      <c r="H2459" s="19" t="n">
        <v>0.19290257818565</v>
      </c>
      <c r="I2459" s="19" t="n">
        <v>0.119550218620261</v>
      </c>
      <c r="J2459" s="19" t="n">
        <v>0.0448983052307339</v>
      </c>
      <c r="K2459" s="19" t="n">
        <v>0.0716617180230498</v>
      </c>
      <c r="L2459" s="19" t="n">
        <v>0.17974018627188</v>
      </c>
      <c r="M2459" s="19"/>
      <c r="N2459" s="19" t="n">
        <v>0.205877597961161</v>
      </c>
      <c r="O2459" s="19" t="n">
        <v>0.147413500800673</v>
      </c>
      <c r="P2459" s="19" t="n">
        <v>0.0859168558328007</v>
      </c>
      <c r="Q2459" s="19" t="n">
        <v>0.0711505090167472</v>
      </c>
      <c r="R2459" s="19"/>
      <c r="S2459" s="19" t="n">
        <v>0.264445723944114</v>
      </c>
      <c r="T2459" s="19" t="n">
        <v>0.233790702369812</v>
      </c>
      <c r="U2459" s="19" t="n">
        <v>0</v>
      </c>
      <c r="V2459" s="19" t="n">
        <v>0.276393553021145</v>
      </c>
      <c r="W2459" s="19" t="n">
        <v>0.162308749582755</v>
      </c>
      <c r="X2459" s="19" t="n">
        <v>0</v>
      </c>
      <c r="Y2459" s="19" t="n">
        <v>0.0890667377990653</v>
      </c>
      <c r="Z2459" s="19" t="n">
        <v>0</v>
      </c>
      <c r="AA2459" s="19" t="n">
        <v>0.0453402397315694</v>
      </c>
      <c r="AB2459" s="19" t="n">
        <v>0</v>
      </c>
      <c r="AC2459" s="19" t="n">
        <v>0.227654032113069</v>
      </c>
      <c r="AD2459" s="19" t="n">
        <v>0.277378949222381</v>
      </c>
      <c r="AE2459" s="19"/>
      <c r="AF2459" s="19" t="n">
        <v>0.128923776403364</v>
      </c>
      <c r="AG2459" s="19" t="n">
        <v>0.150901598138652</v>
      </c>
      <c r="AH2459" s="19" t="n">
        <v>0.0654361391204614</v>
      </c>
      <c r="AI2459" s="19"/>
      <c r="AJ2459" s="19" t="n">
        <v>0.146506687281291</v>
      </c>
      <c r="AK2459" s="19" t="n">
        <v>0.0802315396167567</v>
      </c>
      <c r="AL2459" s="19" t="n">
        <v>0.0873229854449547</v>
      </c>
      <c r="AM2459" s="19" t="n">
        <v>0</v>
      </c>
      <c r="AN2459" s="19" t="n">
        <v>0.227265634998544</v>
      </c>
      <c r="AO2459" s="19"/>
      <c r="AP2459" s="19" t="n">
        <v>0.200615069612239</v>
      </c>
      <c r="AQ2459" s="19" t="n">
        <v>0.109863997945768</v>
      </c>
      <c r="AR2459" s="19" t="n">
        <v>0.315032676550265</v>
      </c>
      <c r="AS2459" s="19" t="n">
        <v>0</v>
      </c>
      <c r="AT2459" s="19" t="n">
        <v>0.265804998945956</v>
      </c>
      <c r="AU2459" s="19"/>
      <c r="AV2459" s="19" t="n">
        <v>0.0939684402009428</v>
      </c>
      <c r="AW2459" s="19" t="n">
        <v>0.294168313094761</v>
      </c>
      <c r="AX2459" s="19" t="n">
        <v>0.102208243887985</v>
      </c>
      <c r="AY2459" s="19" t="n">
        <v>0.126955655075046</v>
      </c>
      <c r="AZ2459" s="19" t="n">
        <v>0.16070790894618</v>
      </c>
      <c r="BA2459" s="19" t="n">
        <v>0</v>
      </c>
      <c r="BB2459" s="19"/>
      <c r="BC2459" s="19" t="n">
        <v>0.196666093859681</v>
      </c>
      <c r="BD2459" s="19" t="n">
        <v>0.0631653745763402</v>
      </c>
      <c r="BE2459" s="19" t="n">
        <v>0.190135946771581</v>
      </c>
      <c r="BF2459" s="19" t="n">
        <v>0.117198943844136</v>
      </c>
      <c r="BG2459" s="19" t="n">
        <v>0</v>
      </c>
    </row>
    <row r="2460">
      <c r="B2460" t="s">
        <v>100</v>
      </c>
      <c r="C2460" s="19" t="n">
        <v>0.0383332181236693</v>
      </c>
      <c r="D2460" s="19" t="n">
        <v>0.0150295331643137</v>
      </c>
      <c r="E2460" s="19" t="n">
        <v>0.0618698257700818</v>
      </c>
      <c r="F2460" s="19"/>
      <c r="G2460" s="19" t="n">
        <v>0</v>
      </c>
      <c r="H2460" s="19" t="n">
        <v>0.0471458375254407</v>
      </c>
      <c r="I2460" s="19" t="n">
        <v>0</v>
      </c>
      <c r="J2460" s="19" t="n">
        <v>0.0526620329575754</v>
      </c>
      <c r="K2460" s="19" t="n">
        <v>0.161103682162988</v>
      </c>
      <c r="L2460" s="19" t="n">
        <v>0</v>
      </c>
      <c r="M2460" s="19"/>
      <c r="N2460" s="19" t="n">
        <v>0.0244362947169348</v>
      </c>
      <c r="O2460" s="19" t="n">
        <v>0.0297698570847422</v>
      </c>
      <c r="P2460" s="19" t="n">
        <v>0</v>
      </c>
      <c r="Q2460" s="19" t="n">
        <v>0.0883531060170432</v>
      </c>
      <c r="R2460" s="19"/>
      <c r="S2460" s="19" t="n">
        <v>0.0630652409117096</v>
      </c>
      <c r="T2460" s="19" t="n">
        <v>0</v>
      </c>
      <c r="U2460" s="19" t="n">
        <v>0.12696119857234</v>
      </c>
      <c r="V2460" s="19" t="n">
        <v>0</v>
      </c>
      <c r="W2460" s="19" t="n">
        <v>0</v>
      </c>
      <c r="X2460" s="19" t="n">
        <v>0</v>
      </c>
      <c r="Y2460" s="19" t="n">
        <v>0.1746452753343</v>
      </c>
      <c r="Z2460" s="19" t="n">
        <v>0</v>
      </c>
      <c r="AA2460" s="19" t="n">
        <v>0</v>
      </c>
      <c r="AB2460" s="19" t="n">
        <v>0</v>
      </c>
      <c r="AC2460" s="19" t="n">
        <v>0</v>
      </c>
      <c r="AD2460" s="19" t="n">
        <v>0.269684401393998</v>
      </c>
      <c r="AE2460" s="19"/>
      <c r="AF2460" s="19" t="n">
        <v>0.0916523906606327</v>
      </c>
      <c r="AG2460" s="19" t="n">
        <v>0</v>
      </c>
      <c r="AH2460" s="19" t="n">
        <v>0.0854536811222312</v>
      </c>
      <c r="AI2460" s="19"/>
      <c r="AJ2460" s="19" t="n">
        <v>0.0503013757236989</v>
      </c>
      <c r="AK2460" s="19" t="n">
        <v>0</v>
      </c>
      <c r="AL2460" s="19" t="n">
        <v>0</v>
      </c>
      <c r="AM2460" s="19" t="n">
        <v>0</v>
      </c>
      <c r="AN2460" s="19" t="n">
        <v>0.14011537295989</v>
      </c>
      <c r="AO2460" s="19"/>
      <c r="AP2460" s="19" t="n">
        <v>0</v>
      </c>
      <c r="AQ2460" s="19" t="n">
        <v>0.039192703365066</v>
      </c>
      <c r="AR2460" s="19" t="n">
        <v>0</v>
      </c>
      <c r="AS2460" s="19" t="n">
        <v>0</v>
      </c>
      <c r="AT2460" s="19" t="n">
        <v>0</v>
      </c>
      <c r="AU2460" s="19"/>
      <c r="AV2460" s="19" t="n">
        <v>0.0301450988700972</v>
      </c>
      <c r="AW2460" s="19" t="n">
        <v>0</v>
      </c>
      <c r="AX2460" s="19" t="n">
        <v>0</v>
      </c>
      <c r="AY2460" s="19" t="n">
        <v>0.047844447236711</v>
      </c>
      <c r="AZ2460" s="19" t="n">
        <v>0</v>
      </c>
      <c r="BA2460" s="19" t="n">
        <v>0</v>
      </c>
      <c r="BB2460" s="19"/>
      <c r="BC2460" s="19" t="n">
        <v>0.0356221827016433</v>
      </c>
      <c r="BD2460" s="19" t="n">
        <v>0</v>
      </c>
      <c r="BE2460" s="19" t="n">
        <v>0.0920358059296162</v>
      </c>
      <c r="BF2460" s="19" t="n">
        <v>0</v>
      </c>
      <c r="BG2460" s="19" t="n">
        <v>0</v>
      </c>
    </row>
    <row r="2461">
      <c r="C2461" s="19"/>
      <c r="D2461" s="19"/>
      <c r="E2461" s="19"/>
      <c r="F2461" s="19"/>
      <c r="G2461" s="19"/>
      <c r="H2461" s="19"/>
      <c r="I2461" s="19"/>
      <c r="J2461" s="19"/>
      <c r="K2461" s="19"/>
      <c r="L2461" s="19"/>
      <c r="M2461" s="19"/>
      <c r="N2461" s="19"/>
      <c r="O2461" s="19"/>
      <c r="P2461" s="19"/>
      <c r="Q2461" s="19"/>
      <c r="R2461" s="19"/>
      <c r="S2461" s="19"/>
      <c r="T2461" s="19"/>
      <c r="U2461" s="19"/>
      <c r="V2461" s="19"/>
      <c r="W2461" s="19"/>
      <c r="X2461" s="19"/>
      <c r="Y2461" s="19"/>
      <c r="Z2461" s="19"/>
      <c r="AA2461" s="19"/>
      <c r="AB2461" s="19"/>
      <c r="AC2461" s="19"/>
      <c r="AD2461" s="19"/>
      <c r="AE2461" s="19"/>
      <c r="AF2461" s="19"/>
      <c r="AG2461" s="19"/>
      <c r="AH2461" s="19"/>
      <c r="AI2461" s="19"/>
      <c r="AJ2461" s="19"/>
      <c r="AK2461" s="19"/>
      <c r="AL2461" s="19"/>
      <c r="AM2461" s="19"/>
      <c r="AN2461" s="19"/>
      <c r="AO2461" s="19"/>
      <c r="AP2461" s="19"/>
      <c r="AQ2461" s="19"/>
      <c r="AR2461" s="19"/>
      <c r="AS2461" s="19"/>
      <c r="AT2461" s="19"/>
      <c r="AU2461" s="19"/>
      <c r="AV2461" s="19"/>
      <c r="AW2461" s="19"/>
      <c r="AX2461" s="19"/>
      <c r="AY2461" s="19"/>
      <c r="AZ2461" s="19"/>
      <c r="BA2461" s="19"/>
      <c r="BB2461" s="19"/>
      <c r="BC2461" s="19"/>
      <c r="BD2461" s="19"/>
      <c r="BE2461" s="19"/>
      <c r="BF2461" s="19"/>
      <c r="BG2461" s="19"/>
    </row>
    <row r="2462">
      <c r="B2462" s="7" t="s">
        <v>727</v>
      </c>
      <c r="C2462" s="19"/>
      <c r="D2462" s="19"/>
      <c r="E2462" s="19"/>
      <c r="F2462" s="19"/>
      <c r="G2462" s="19"/>
      <c r="H2462" s="19"/>
      <c r="I2462" s="19"/>
      <c r="J2462" s="19"/>
      <c r="K2462" s="19"/>
      <c r="L2462" s="19"/>
      <c r="M2462" s="19"/>
      <c r="N2462" s="19"/>
      <c r="O2462" s="19"/>
      <c r="P2462" s="19"/>
      <c r="Q2462" s="19"/>
      <c r="R2462" s="19"/>
      <c r="S2462" s="19"/>
      <c r="T2462" s="19"/>
      <c r="U2462" s="19"/>
      <c r="V2462" s="19"/>
      <c r="W2462" s="19"/>
      <c r="X2462" s="19"/>
      <c r="Y2462" s="19"/>
      <c r="Z2462" s="19"/>
      <c r="AA2462" s="19"/>
      <c r="AB2462" s="19"/>
      <c r="AC2462" s="19"/>
      <c r="AD2462" s="19"/>
      <c r="AE2462" s="19"/>
      <c r="AF2462" s="19"/>
      <c r="AG2462" s="19"/>
      <c r="AH2462" s="19"/>
      <c r="AI2462" s="19"/>
      <c r="AJ2462" s="19"/>
      <c r="AK2462" s="19"/>
      <c r="AL2462" s="19"/>
      <c r="AM2462" s="19"/>
      <c r="AN2462" s="19"/>
      <c r="AO2462" s="19"/>
      <c r="AP2462" s="19"/>
      <c r="AQ2462" s="19"/>
      <c r="AR2462" s="19"/>
      <c r="AS2462" s="19"/>
      <c r="AT2462" s="19"/>
      <c r="AU2462" s="19"/>
      <c r="AV2462" s="19"/>
      <c r="AW2462" s="19"/>
      <c r="AX2462" s="19"/>
      <c r="AY2462" s="19"/>
      <c r="AZ2462" s="19"/>
      <c r="BA2462" s="19"/>
      <c r="BB2462" s="19"/>
      <c r="BC2462" s="19"/>
      <c r="BD2462" s="19"/>
      <c r="BE2462" s="19"/>
      <c r="BF2462" s="19"/>
      <c r="BG2462" s="19"/>
    </row>
    <row r="2463">
      <c r="B2463" s="26" t="s">
        <v>724</v>
      </c>
      <c r="C2463" s="19"/>
      <c r="D2463" s="19"/>
      <c r="E2463" s="19"/>
      <c r="F2463" s="19"/>
      <c r="G2463" s="19"/>
      <c r="H2463" s="19"/>
      <c r="I2463" s="19"/>
      <c r="J2463" s="19"/>
      <c r="K2463" s="19"/>
      <c r="L2463" s="19"/>
      <c r="M2463" s="19"/>
      <c r="N2463" s="19"/>
      <c r="O2463" s="19"/>
      <c r="P2463" s="19"/>
      <c r="Q2463" s="19"/>
      <c r="R2463" s="19"/>
      <c r="S2463" s="19"/>
      <c r="T2463" s="19"/>
      <c r="U2463" s="19"/>
      <c r="V2463" s="19"/>
      <c r="W2463" s="19"/>
      <c r="X2463" s="19"/>
      <c r="Y2463" s="19"/>
      <c r="Z2463" s="19"/>
      <c r="AA2463" s="19"/>
      <c r="AB2463" s="19"/>
      <c r="AC2463" s="19"/>
      <c r="AD2463" s="19"/>
      <c r="AE2463" s="19"/>
      <c r="AF2463" s="19"/>
      <c r="AG2463" s="19"/>
      <c r="AH2463" s="19"/>
      <c r="AI2463" s="19"/>
      <c r="AJ2463" s="19"/>
      <c r="AK2463" s="19"/>
      <c r="AL2463" s="19"/>
      <c r="AM2463" s="19"/>
      <c r="AN2463" s="19"/>
      <c r="AO2463" s="19"/>
      <c r="AP2463" s="19"/>
      <c r="AQ2463" s="19"/>
      <c r="AR2463" s="19"/>
      <c r="AS2463" s="19"/>
      <c r="AT2463" s="19"/>
      <c r="AU2463" s="19"/>
      <c r="AV2463" s="19"/>
      <c r="AW2463" s="19"/>
      <c r="AX2463" s="19"/>
      <c r="AY2463" s="19"/>
      <c r="AZ2463" s="19"/>
      <c r="BA2463" s="19"/>
      <c r="BB2463" s="19"/>
      <c r="BC2463" s="19"/>
      <c r="BD2463" s="19"/>
      <c r="BE2463" s="19"/>
      <c r="BF2463" s="19"/>
      <c r="BG2463" s="19"/>
    </row>
    <row r="2464">
      <c r="B2464" t="s">
        <v>725</v>
      </c>
      <c r="C2464" s="19" t="n">
        <v>0.0696185539322789</v>
      </c>
      <c r="D2464" s="19" t="n">
        <v>0.0751992687002695</v>
      </c>
      <c r="E2464" s="19" t="n">
        <v>0.0639820593559994</v>
      </c>
      <c r="F2464" s="19"/>
      <c r="G2464" s="19" t="n">
        <v>0</v>
      </c>
      <c r="H2464" s="19" t="n">
        <v>0</v>
      </c>
      <c r="I2464" s="19" t="n">
        <v>0.0680194476338895</v>
      </c>
      <c r="J2464" s="19" t="n">
        <v>0.0448983052307339</v>
      </c>
      <c r="K2464" s="19" t="n">
        <v>0.187574070137233</v>
      </c>
      <c r="L2464" s="19" t="n">
        <v>0.127038364262495</v>
      </c>
      <c r="M2464" s="19"/>
      <c r="N2464" s="19" t="n">
        <v>0.0472513900293457</v>
      </c>
      <c r="O2464" s="19" t="n">
        <v>0.077324322746583</v>
      </c>
      <c r="P2464" s="19" t="n">
        <v>0.0451539034643337</v>
      </c>
      <c r="Q2464" s="19" t="n">
        <v>0.103514996428791</v>
      </c>
      <c r="R2464" s="19"/>
      <c r="S2464" s="19" t="n">
        <v>0.127776384181057</v>
      </c>
      <c r="T2464" s="19" t="n">
        <v>0</v>
      </c>
      <c r="U2464" s="19" t="n">
        <v>0</v>
      </c>
      <c r="V2464" s="19" t="n">
        <v>0.400221410877022</v>
      </c>
      <c r="W2464" s="19" t="n">
        <v>0.162308749582755</v>
      </c>
      <c r="X2464" s="19" t="n">
        <v>0</v>
      </c>
      <c r="Y2464" s="19" t="n">
        <v>0</v>
      </c>
      <c r="Z2464" s="19" t="n">
        <v>0</v>
      </c>
      <c r="AA2464" s="19" t="n">
        <v>0</v>
      </c>
      <c r="AB2464" s="19" t="n">
        <v>0.0948026766242284</v>
      </c>
      <c r="AC2464" s="19" t="n">
        <v>0.117233511854161</v>
      </c>
      <c r="AD2464" s="19" t="n">
        <v>0</v>
      </c>
      <c r="AE2464" s="19"/>
      <c r="AF2464" s="19" t="n">
        <v>0.158317890000583</v>
      </c>
      <c r="AG2464" s="19" t="n">
        <v>0.0392850144709055</v>
      </c>
      <c r="AH2464" s="19" t="n">
        <v>0.0654361391204614</v>
      </c>
      <c r="AI2464" s="19"/>
      <c r="AJ2464" s="19" t="n">
        <v>0.111345423494094</v>
      </c>
      <c r="AK2464" s="19" t="n">
        <v>0</v>
      </c>
      <c r="AL2464" s="19" t="n">
        <v>0.0873229854449547</v>
      </c>
      <c r="AM2464" s="19" t="n">
        <v>0</v>
      </c>
      <c r="AN2464" s="19" t="n">
        <v>0.130105857014772</v>
      </c>
      <c r="AO2464" s="19"/>
      <c r="AP2464" s="19" t="n">
        <v>0.121333748345298</v>
      </c>
      <c r="AQ2464" s="19" t="n">
        <v>0.0258046871687013</v>
      </c>
      <c r="AR2464" s="19" t="n">
        <v>0.233188166192213</v>
      </c>
      <c r="AS2464" s="19" t="n">
        <v>0</v>
      </c>
      <c r="AT2464" s="19" t="n">
        <v>0</v>
      </c>
      <c r="AU2464" s="19"/>
      <c r="AV2464" s="19" t="n">
        <v>0</v>
      </c>
      <c r="AW2464" s="19" t="n">
        <v>0.178705923748791</v>
      </c>
      <c r="AX2464" s="19" t="n">
        <v>0.102208243887985</v>
      </c>
      <c r="AY2464" s="19" t="n">
        <v>0.0766810419564925</v>
      </c>
      <c r="AZ2464" s="19" t="n">
        <v>0</v>
      </c>
      <c r="BA2464" s="19" t="n">
        <v>0.134195099822749</v>
      </c>
      <c r="BB2464" s="19"/>
      <c r="BC2464" s="19" t="n">
        <v>0.121020413165022</v>
      </c>
      <c r="BD2464" s="19" t="n">
        <v>0.0687763998732716</v>
      </c>
      <c r="BE2464" s="19" t="n">
        <v>0.0578289034894232</v>
      </c>
      <c r="BF2464" s="19" t="n">
        <v>0</v>
      </c>
      <c r="BG2464" s="19" t="n">
        <v>0</v>
      </c>
    </row>
    <row r="2465">
      <c r="B2465" t="s">
        <v>689</v>
      </c>
      <c r="C2465" s="19" t="n">
        <v>0.122908079732579</v>
      </c>
      <c r="D2465" s="19" t="n">
        <v>0.165125271486526</v>
      </c>
      <c r="E2465" s="19" t="n">
        <v>0.0802689228790995</v>
      </c>
      <c r="F2465" s="19"/>
      <c r="G2465" s="19" t="n">
        <v>0.355229674018706</v>
      </c>
      <c r="H2465" s="19" t="n">
        <v>0.205240451165995</v>
      </c>
      <c r="I2465" s="19" t="n">
        <v>0.059270331788754</v>
      </c>
      <c r="J2465" s="19" t="n">
        <v>0.135146648577282</v>
      </c>
      <c r="K2465" s="19" t="n">
        <v>0</v>
      </c>
      <c r="L2465" s="19" t="n">
        <v>0</v>
      </c>
      <c r="M2465" s="19"/>
      <c r="N2465" s="19" t="n">
        <v>0.172990477111743</v>
      </c>
      <c r="O2465" s="19" t="n">
        <v>0.120360216229067</v>
      </c>
      <c r="P2465" s="19" t="n">
        <v>0.183686577621173</v>
      </c>
      <c r="Q2465" s="19" t="n">
        <v>0.0271923773673261</v>
      </c>
      <c r="R2465" s="19"/>
      <c r="S2465" s="19" t="n">
        <v>0.120268882766077</v>
      </c>
      <c r="T2465" s="19" t="n">
        <v>0.0914422720449825</v>
      </c>
      <c r="U2465" s="19" t="n">
        <v>0</v>
      </c>
      <c r="V2465" s="19" t="n">
        <v>0</v>
      </c>
      <c r="W2465" s="19" t="n">
        <v>0.087767259457853</v>
      </c>
      <c r="X2465" s="19" t="n">
        <v>0</v>
      </c>
      <c r="Y2465" s="19" t="n">
        <v>0.351412782392397</v>
      </c>
      <c r="Z2465" s="19" t="n">
        <v>0</v>
      </c>
      <c r="AA2465" s="19" t="n">
        <v>0.184529313554599</v>
      </c>
      <c r="AB2465" s="19" t="n">
        <v>0.275965664666221</v>
      </c>
      <c r="AC2465" s="19" t="n">
        <v>0.107493909641236</v>
      </c>
      <c r="AD2465" s="19" t="n">
        <v>0</v>
      </c>
      <c r="AE2465" s="19"/>
      <c r="AF2465" s="19" t="n">
        <v>0.103518606035465</v>
      </c>
      <c r="AG2465" s="19" t="n">
        <v>0.0612894917910053</v>
      </c>
      <c r="AH2465" s="19" t="n">
        <v>0.188528833557981</v>
      </c>
      <c r="AI2465" s="19"/>
      <c r="AJ2465" s="19" t="n">
        <v>0.125268572649634</v>
      </c>
      <c r="AK2465" s="19" t="n">
        <v>0.0932435984386735</v>
      </c>
      <c r="AL2465" s="19" t="n">
        <v>0.0870133025503929</v>
      </c>
      <c r="AM2465" s="19" t="n">
        <v>0</v>
      </c>
      <c r="AN2465" s="19" t="n">
        <v>0.148853109234163</v>
      </c>
      <c r="AO2465" s="19"/>
      <c r="AP2465" s="19" t="n">
        <v>0.134407064777519</v>
      </c>
      <c r="AQ2465" s="19" t="n">
        <v>0.0994285587242003</v>
      </c>
      <c r="AR2465" s="19" t="n">
        <v>0.0901571728402997</v>
      </c>
      <c r="AS2465" s="19" t="n">
        <v>0.18768449812144</v>
      </c>
      <c r="AT2465" s="19" t="n">
        <v>0</v>
      </c>
      <c r="AU2465" s="19"/>
      <c r="AV2465" s="19" t="n">
        <v>0.116297631511235</v>
      </c>
      <c r="AW2465" s="19" t="n">
        <v>0.118498021104939</v>
      </c>
      <c r="AX2465" s="19" t="n">
        <v>0.0860494490072607</v>
      </c>
      <c r="AY2465" s="19" t="n">
        <v>0.275399076147919</v>
      </c>
      <c r="AZ2465" s="19" t="n">
        <v>0.0770908963534751</v>
      </c>
      <c r="BA2465" s="19" t="n">
        <v>0</v>
      </c>
      <c r="BB2465" s="19"/>
      <c r="BC2465" s="19" t="n">
        <v>0.0687938470350365</v>
      </c>
      <c r="BD2465" s="19" t="n">
        <v>0.0926110340911425</v>
      </c>
      <c r="BE2465" s="19" t="n">
        <v>0.24881490837251</v>
      </c>
      <c r="BF2465" s="19" t="n">
        <v>0.0954395425935402</v>
      </c>
      <c r="BG2465" s="19" t="n">
        <v>0</v>
      </c>
    </row>
    <row r="2466">
      <c r="B2466" t="s">
        <v>690</v>
      </c>
      <c r="C2466" s="19" t="n">
        <v>0.10932527507957</v>
      </c>
      <c r="D2466" s="19" t="n">
        <v>0.121405620232039</v>
      </c>
      <c r="E2466" s="19" t="n">
        <v>0.0971241856560387</v>
      </c>
      <c r="F2466" s="19"/>
      <c r="G2466" s="19" t="n">
        <v>0.114916661540393</v>
      </c>
      <c r="H2466" s="19" t="n">
        <v>0.13466801752963</v>
      </c>
      <c r="I2466" s="19" t="n">
        <v>0.127529474423271</v>
      </c>
      <c r="J2466" s="19" t="n">
        <v>0.0498917426936428</v>
      </c>
      <c r="K2466" s="19" t="n">
        <v>0.112130463645105</v>
      </c>
      <c r="L2466" s="19" t="n">
        <v>0.107598237968216</v>
      </c>
      <c r="M2466" s="19"/>
      <c r="N2466" s="19" t="n">
        <v>0.146151069666728</v>
      </c>
      <c r="O2466" s="19" t="n">
        <v>0.138045771289395</v>
      </c>
      <c r="P2466" s="19" t="n">
        <v>0.0990229605646049</v>
      </c>
      <c r="Q2466" s="19" t="n">
        <v>0.0395594609326781</v>
      </c>
      <c r="R2466" s="19"/>
      <c r="S2466" s="19" t="n">
        <v>0.15904969130722</v>
      </c>
      <c r="T2466" s="19" t="n">
        <v>0.124673872518577</v>
      </c>
      <c r="U2466" s="19" t="n">
        <v>0.317450673554519</v>
      </c>
      <c r="V2466" s="19" t="n">
        <v>0</v>
      </c>
      <c r="W2466" s="19" t="n">
        <v>0</v>
      </c>
      <c r="X2466" s="19" t="n">
        <v>0.135307222173585</v>
      </c>
      <c r="Y2466" s="19" t="n">
        <v>0.108183026798757</v>
      </c>
      <c r="Z2466" s="19" t="n">
        <v>0.357518561046903</v>
      </c>
      <c r="AA2466" s="19" t="n">
        <v>0.0934378846663755</v>
      </c>
      <c r="AB2466" s="19" t="n">
        <v>0.0941554521012686</v>
      </c>
      <c r="AC2466" s="19" t="n">
        <v>0</v>
      </c>
      <c r="AD2466" s="19" t="n">
        <v>0</v>
      </c>
      <c r="AE2466" s="19"/>
      <c r="AF2466" s="19" t="n">
        <v>0.135237555119749</v>
      </c>
      <c r="AG2466" s="19" t="n">
        <v>0.143279573578241</v>
      </c>
      <c r="AH2466" s="19" t="n">
        <v>0</v>
      </c>
      <c r="AI2466" s="19"/>
      <c r="AJ2466" s="19" t="n">
        <v>0.181322543309341</v>
      </c>
      <c r="AK2466" s="19" t="n">
        <v>0.122364200036989</v>
      </c>
      <c r="AL2466" s="19" t="n">
        <v>0</v>
      </c>
      <c r="AM2466" s="19" t="n">
        <v>0</v>
      </c>
      <c r="AN2466" s="19" t="n">
        <v>0</v>
      </c>
      <c r="AO2466" s="19"/>
      <c r="AP2466" s="19" t="n">
        <v>0.191981538039827</v>
      </c>
      <c r="AQ2466" s="19" t="n">
        <v>0.100807315834124</v>
      </c>
      <c r="AR2466" s="19" t="n">
        <v>0</v>
      </c>
      <c r="AS2466" s="19" t="n">
        <v>0.173894738664268</v>
      </c>
      <c r="AT2466" s="19" t="n">
        <v>0.124331935535219</v>
      </c>
      <c r="AU2466" s="19"/>
      <c r="AV2466" s="19" t="n">
        <v>0.108574376136303</v>
      </c>
      <c r="AW2466" s="19" t="n">
        <v>0.119351408167643</v>
      </c>
      <c r="AX2466" s="19" t="n">
        <v>0.0976337776196325</v>
      </c>
      <c r="AY2466" s="19" t="n">
        <v>0.11631466064615</v>
      </c>
      <c r="AZ2466" s="19" t="n">
        <v>0.213400071902366</v>
      </c>
      <c r="BA2466" s="19" t="n">
        <v>0</v>
      </c>
      <c r="BB2466" s="19"/>
      <c r="BC2466" s="19" t="n">
        <v>0.0805059348389812</v>
      </c>
      <c r="BD2466" s="19" t="n">
        <v>0.085414733329921</v>
      </c>
      <c r="BE2466" s="19" t="n">
        <v>0.114477648833866</v>
      </c>
      <c r="BF2466" s="19" t="n">
        <v>0.174296872132266</v>
      </c>
      <c r="BG2466" s="19" t="n">
        <v>0</v>
      </c>
    </row>
    <row r="2467">
      <c r="B2467" t="s">
        <v>691</v>
      </c>
      <c r="C2467" s="19" t="n">
        <v>0.232649250324424</v>
      </c>
      <c r="D2467" s="19" t="n">
        <v>0.236261036332946</v>
      </c>
      <c r="E2467" s="19" t="n">
        <v>0.229001364149614</v>
      </c>
      <c r="F2467" s="19"/>
      <c r="G2467" s="19" t="n">
        <v>0.078417025515141</v>
      </c>
      <c r="H2467" s="19" t="n">
        <v>0.268396879014783</v>
      </c>
      <c r="I2467" s="19" t="n">
        <v>0.29505314782557</v>
      </c>
      <c r="J2467" s="19" t="n">
        <v>0.189522919688672</v>
      </c>
      <c r="K2467" s="19" t="n">
        <v>0.214841378772362</v>
      </c>
      <c r="L2467" s="19" t="n">
        <v>0.317079114488543</v>
      </c>
      <c r="M2467" s="19"/>
      <c r="N2467" s="19" t="n">
        <v>0.118601894221029</v>
      </c>
      <c r="O2467" s="19" t="n">
        <v>0.207506089147249</v>
      </c>
      <c r="P2467" s="19" t="n">
        <v>0.238811805154025</v>
      </c>
      <c r="Q2467" s="19" t="n">
        <v>0.394835043016607</v>
      </c>
      <c r="R2467" s="19"/>
      <c r="S2467" s="19" t="n">
        <v>0.217928260426444</v>
      </c>
      <c r="T2467" s="19" t="n">
        <v>0.38951805939342</v>
      </c>
      <c r="U2467" s="19" t="n">
        <v>0.268123172190799</v>
      </c>
      <c r="V2467" s="19" t="n">
        <v>0.229638484850837</v>
      </c>
      <c r="W2467" s="19" t="n">
        <v>0</v>
      </c>
      <c r="X2467" s="19" t="n">
        <v>0.442756337061835</v>
      </c>
      <c r="Y2467" s="19" t="n">
        <v>0.0944391769732067</v>
      </c>
      <c r="Z2467" s="19" t="n">
        <v>0.642481438953097</v>
      </c>
      <c r="AA2467" s="19" t="n">
        <v>0.208070383883405</v>
      </c>
      <c r="AB2467" s="19" t="n">
        <v>0</v>
      </c>
      <c r="AC2467" s="19" t="n">
        <v>0.308520116676383</v>
      </c>
      <c r="AD2467" s="19" t="n">
        <v>0</v>
      </c>
      <c r="AE2467" s="19"/>
      <c r="AF2467" s="19" t="n">
        <v>0.177216574342781</v>
      </c>
      <c r="AG2467" s="19" t="n">
        <v>0.312541437630444</v>
      </c>
      <c r="AH2467" s="19" t="n">
        <v>0.238258494560656</v>
      </c>
      <c r="AI2467" s="19"/>
      <c r="AJ2467" s="19" t="n">
        <v>0.208545729026556</v>
      </c>
      <c r="AK2467" s="19" t="n">
        <v>0.280022819945666</v>
      </c>
      <c r="AL2467" s="19" t="n">
        <v>0.466235287551401</v>
      </c>
      <c r="AM2467" s="19" t="n">
        <v>1</v>
      </c>
      <c r="AN2467" s="19" t="n">
        <v>0.150648196015984</v>
      </c>
      <c r="AO2467" s="19"/>
      <c r="AP2467" s="19" t="n">
        <v>0.208794913209575</v>
      </c>
      <c r="AQ2467" s="19" t="n">
        <v>0.261595719156044</v>
      </c>
      <c r="AR2467" s="19" t="n">
        <v>0.465998770213048</v>
      </c>
      <c r="AS2467" s="19" t="n">
        <v>0.308643760383196</v>
      </c>
      <c r="AT2467" s="19" t="n">
        <v>0.127838065367429</v>
      </c>
      <c r="AU2467" s="19"/>
      <c r="AV2467" s="19" t="n">
        <v>0.336162495200489</v>
      </c>
      <c r="AW2467" s="19" t="n">
        <v>0.17628101037244</v>
      </c>
      <c r="AX2467" s="19" t="n">
        <v>0.418788186547595</v>
      </c>
      <c r="AY2467" s="19" t="n">
        <v>0.213466227518995</v>
      </c>
      <c r="AZ2467" s="19" t="n">
        <v>0.156269679355974</v>
      </c>
      <c r="BA2467" s="19" t="n">
        <v>0.135570575814734</v>
      </c>
      <c r="BB2467" s="19"/>
      <c r="BC2467" s="19" t="n">
        <v>0.228575953079591</v>
      </c>
      <c r="BD2467" s="19" t="n">
        <v>0.274480054278022</v>
      </c>
      <c r="BE2467" s="19" t="n">
        <v>0.208506180011969</v>
      </c>
      <c r="BF2467" s="19" t="n">
        <v>0.198224102627373</v>
      </c>
      <c r="BG2467" s="19" t="n">
        <v>0.504658157538271</v>
      </c>
    </row>
    <row r="2468">
      <c r="B2468" t="s">
        <v>692</v>
      </c>
      <c r="C2468" s="19" t="n">
        <v>0.153692214086163</v>
      </c>
      <c r="D2468" s="19" t="n">
        <v>0.126325092515042</v>
      </c>
      <c r="E2468" s="19" t="n">
        <v>0.181332872804069</v>
      </c>
      <c r="F2468" s="19"/>
      <c r="G2468" s="19" t="n">
        <v>0.190010132947564</v>
      </c>
      <c r="H2468" s="19" t="n">
        <v>0</v>
      </c>
      <c r="I2468" s="19" t="n">
        <v>0.219661540253739</v>
      </c>
      <c r="J2468" s="19" t="n">
        <v>0.224629733577642</v>
      </c>
      <c r="K2468" s="19" t="n">
        <v>0.162379063659003</v>
      </c>
      <c r="L2468" s="19" t="n">
        <v>0.108375555038111</v>
      </c>
      <c r="M2468" s="19"/>
      <c r="N2468" s="19" t="n">
        <v>0.121178426550664</v>
      </c>
      <c r="O2468" s="19" t="n">
        <v>0.200623646099277</v>
      </c>
      <c r="P2468" s="19" t="n">
        <v>0.115549703601326</v>
      </c>
      <c r="Q2468" s="19" t="n">
        <v>0.165454704655966</v>
      </c>
      <c r="R2468" s="19"/>
      <c r="S2468" s="19" t="n">
        <v>0</v>
      </c>
      <c r="T2468" s="19" t="n">
        <v>0.157176721088525</v>
      </c>
      <c r="U2468" s="19" t="n">
        <v>0</v>
      </c>
      <c r="V2468" s="19" t="n">
        <v>0.234766789353852</v>
      </c>
      <c r="W2468" s="19" t="n">
        <v>0.463944730187116</v>
      </c>
      <c r="X2468" s="19" t="n">
        <v>0.285628070854282</v>
      </c>
      <c r="Y2468" s="19" t="n">
        <v>0.183818209337393</v>
      </c>
      <c r="Z2468" s="19" t="n">
        <v>0</v>
      </c>
      <c r="AA2468" s="19" t="n">
        <v>0.122929829845516</v>
      </c>
      <c r="AB2468" s="19" t="n">
        <v>0.215923198356187</v>
      </c>
      <c r="AC2468" s="19" t="n">
        <v>0.128807778335753</v>
      </c>
      <c r="AD2468" s="19" t="n">
        <v>0</v>
      </c>
      <c r="AE2468" s="19"/>
      <c r="AF2468" s="19" t="n">
        <v>0.145721159409695</v>
      </c>
      <c r="AG2468" s="19" t="n">
        <v>0.127351207080852</v>
      </c>
      <c r="AH2468" s="19" t="n">
        <v>0.191719169839735</v>
      </c>
      <c r="AI2468" s="19"/>
      <c r="AJ2468" s="19" t="n">
        <v>0.152462199997833</v>
      </c>
      <c r="AK2468" s="19" t="n">
        <v>0.17022064838022</v>
      </c>
      <c r="AL2468" s="19" t="n">
        <v>0.130699489747648</v>
      </c>
      <c r="AM2468" s="19" t="n">
        <v>0</v>
      </c>
      <c r="AN2468" s="19" t="n">
        <v>0.157281893536013</v>
      </c>
      <c r="AO2468" s="19"/>
      <c r="AP2468" s="19" t="n">
        <v>0.152123640257095</v>
      </c>
      <c r="AQ2468" s="19" t="n">
        <v>0.136440427429877</v>
      </c>
      <c r="AR2468" s="19" t="n">
        <v>0</v>
      </c>
      <c r="AS2468" s="19" t="n">
        <v>0.0830020783632026</v>
      </c>
      <c r="AT2468" s="19" t="n">
        <v>0.47935937182495</v>
      </c>
      <c r="AU2468" s="19"/>
      <c r="AV2468" s="19" t="n">
        <v>0.0869845947394448</v>
      </c>
      <c r="AW2468" s="19" t="n">
        <v>0.197568301320162</v>
      </c>
      <c r="AX2468" s="19" t="n">
        <v>0</v>
      </c>
      <c r="AY2468" s="19" t="n">
        <v>0.105231809024262</v>
      </c>
      <c r="AZ2468" s="19" t="n">
        <v>0.390360720068049</v>
      </c>
      <c r="BA2468" s="19" t="n">
        <v>0.3454467783676</v>
      </c>
      <c r="BB2468" s="19"/>
      <c r="BC2468" s="19" t="n">
        <v>0.211896671754681</v>
      </c>
      <c r="BD2468" s="19" t="n">
        <v>0.143477820306259</v>
      </c>
      <c r="BE2468" s="19" t="n">
        <v>0.0899439898115717</v>
      </c>
      <c r="BF2468" s="19" t="n">
        <v>0.162258794957924</v>
      </c>
      <c r="BG2468" s="19" t="n">
        <v>0</v>
      </c>
    </row>
    <row r="2469">
      <c r="B2469" t="s">
        <v>598</v>
      </c>
      <c r="C2469" s="19" t="n">
        <v>0.0830706968453021</v>
      </c>
      <c r="D2469" s="19" t="n">
        <v>0.0766111567781583</v>
      </c>
      <c r="E2469" s="19" t="n">
        <v>0.0895948006684448</v>
      </c>
      <c r="F2469" s="19"/>
      <c r="G2469" s="19" t="n">
        <v>0.0518953579816339</v>
      </c>
      <c r="H2469" s="19" t="n">
        <v>0.0532529294546961</v>
      </c>
      <c r="I2469" s="19" t="n">
        <v>0.0344344143282833</v>
      </c>
      <c r="J2469" s="19" t="n">
        <v>0.108306452851196</v>
      </c>
      <c r="K2469" s="19" t="n">
        <v>0.161971341623309</v>
      </c>
      <c r="L2469" s="19" t="n">
        <v>0.115140795295697</v>
      </c>
      <c r="M2469" s="19"/>
      <c r="N2469" s="19" t="n">
        <v>0.159152049623421</v>
      </c>
      <c r="O2469" s="19" t="n">
        <v>0.0937875322406295</v>
      </c>
      <c r="P2469" s="19" t="n">
        <v>0.0491356981384011</v>
      </c>
      <c r="Q2469" s="19" t="n">
        <v>0</v>
      </c>
      <c r="R2469" s="19"/>
      <c r="S2469" s="19" t="n">
        <v>0</v>
      </c>
      <c r="T2469" s="19" t="n">
        <v>0.108106095406219</v>
      </c>
      <c r="U2469" s="19" t="n">
        <v>0.130770370722773</v>
      </c>
      <c r="V2469" s="19" t="n">
        <v>0.135373314918288</v>
      </c>
      <c r="W2469" s="19" t="n">
        <v>0</v>
      </c>
      <c r="X2469" s="19" t="n">
        <v>0</v>
      </c>
      <c r="Y2469" s="19" t="n">
        <v>0.087501529163946</v>
      </c>
      <c r="Z2469" s="19" t="n">
        <v>0</v>
      </c>
      <c r="AA2469" s="19" t="n">
        <v>0.0905149994117126</v>
      </c>
      <c r="AB2469" s="19" t="n">
        <v>0.112824574376727</v>
      </c>
      <c r="AC2469" s="19" t="n">
        <v>0</v>
      </c>
      <c r="AD2469" s="19" t="n">
        <v>0.506248406272282</v>
      </c>
      <c r="AE2469" s="19"/>
      <c r="AF2469" s="19" t="n">
        <v>0.0961440086008446</v>
      </c>
      <c r="AG2469" s="19" t="n">
        <v>0.0789876810760299</v>
      </c>
      <c r="AH2469" s="19" t="n">
        <v>0.0835928826136028</v>
      </c>
      <c r="AI2469" s="19"/>
      <c r="AJ2469" s="19" t="n">
        <v>0.0599312189064461</v>
      </c>
      <c r="AK2469" s="19" t="n">
        <v>0.0762236846668904</v>
      </c>
      <c r="AL2469" s="19" t="n">
        <v>0.117636720363265</v>
      </c>
      <c r="AM2469" s="19" t="n">
        <v>0</v>
      </c>
      <c r="AN2469" s="19" t="n">
        <v>0.0944629803746937</v>
      </c>
      <c r="AO2469" s="19"/>
      <c r="AP2469" s="19" t="n">
        <v>0</v>
      </c>
      <c r="AQ2469" s="19" t="n">
        <v>0.111395877317334</v>
      </c>
      <c r="AR2469" s="19" t="n">
        <v>0</v>
      </c>
      <c r="AS2469" s="19" t="n">
        <v>0.0916544484594792</v>
      </c>
      <c r="AT2469" s="19" t="n">
        <v>0</v>
      </c>
      <c r="AU2469" s="19"/>
      <c r="AV2469" s="19" t="n">
        <v>0.1199874215328</v>
      </c>
      <c r="AW2469" s="19" t="n">
        <v>0</v>
      </c>
      <c r="AX2469" s="19" t="n">
        <v>0.195533586709096</v>
      </c>
      <c r="AY2469" s="19" t="n">
        <v>0.0613057999981051</v>
      </c>
      <c r="AZ2469" s="19" t="n">
        <v>0</v>
      </c>
      <c r="BA2469" s="19" t="n">
        <v>0</v>
      </c>
      <c r="BB2469" s="19"/>
      <c r="BC2469" s="19" t="n">
        <v>0.036690942510235</v>
      </c>
      <c r="BD2469" s="19" t="n">
        <v>0.071270164496679</v>
      </c>
      <c r="BE2469" s="19" t="n">
        <v>0.0753798783356638</v>
      </c>
      <c r="BF2469" s="19" t="n">
        <v>0.145054284842718</v>
      </c>
      <c r="BG2469" s="19" t="n">
        <v>0</v>
      </c>
    </row>
    <row r="2470">
      <c r="B2470" t="s">
        <v>726</v>
      </c>
      <c r="C2470" s="19" t="n">
        <v>0.139090224473913</v>
      </c>
      <c r="D2470" s="19" t="n">
        <v>0.127034975059891</v>
      </c>
      <c r="E2470" s="19" t="n">
        <v>0.151265967324555</v>
      </c>
      <c r="F2470" s="19"/>
      <c r="G2470" s="19" t="n">
        <v>0.166292208916292</v>
      </c>
      <c r="H2470" s="19" t="n">
        <v>0.291295885309455</v>
      </c>
      <c r="I2470" s="19" t="n">
        <v>0.125529785985509</v>
      </c>
      <c r="J2470" s="19" t="n">
        <v>0.149189258566479</v>
      </c>
      <c r="K2470" s="19" t="n">
        <v>0</v>
      </c>
      <c r="L2470" s="19" t="n">
        <v>0.0938386122228803</v>
      </c>
      <c r="M2470" s="19"/>
      <c r="N2470" s="19" t="n">
        <v>0.210238398080134</v>
      </c>
      <c r="O2470" s="19" t="n">
        <v>0.132582565163057</v>
      </c>
      <c r="P2470" s="19" t="n">
        <v>0.0804455141634293</v>
      </c>
      <c r="Q2470" s="19" t="n">
        <v>0.0961871476808962</v>
      </c>
      <c r="R2470" s="19"/>
      <c r="S2470" s="19" t="n">
        <v>0.186539380965052</v>
      </c>
      <c r="T2470" s="19" t="n">
        <v>0.129082979548276</v>
      </c>
      <c r="U2470" s="19" t="n">
        <v>0.156694584959569</v>
      </c>
      <c r="V2470" s="19" t="n">
        <v>0</v>
      </c>
      <c r="W2470" s="19" t="n">
        <v>0.285979260772275</v>
      </c>
      <c r="X2470" s="19" t="n">
        <v>0.136308369910297</v>
      </c>
      <c r="Y2470" s="19" t="n">
        <v>0</v>
      </c>
      <c r="Z2470" s="19" t="n">
        <v>0</v>
      </c>
      <c r="AA2470" s="19" t="n">
        <v>0.180086674809376</v>
      </c>
      <c r="AB2470" s="19" t="n">
        <v>0</v>
      </c>
      <c r="AC2470" s="19" t="n">
        <v>0.337944683492467</v>
      </c>
      <c r="AD2470" s="19" t="n">
        <v>0.224067192333719</v>
      </c>
      <c r="AE2470" s="19"/>
      <c r="AF2470" s="19" t="n">
        <v>0.0617785172499645</v>
      </c>
      <c r="AG2470" s="19" t="n">
        <v>0.140831471234173</v>
      </c>
      <c r="AH2470" s="19" t="n">
        <v>0.147010799185333</v>
      </c>
      <c r="AI2470" s="19"/>
      <c r="AJ2470" s="19" t="n">
        <v>0.110822936892397</v>
      </c>
      <c r="AK2470" s="19" t="n">
        <v>0.163508085280176</v>
      </c>
      <c r="AL2470" s="19" t="n">
        <v>0.111092214342338</v>
      </c>
      <c r="AM2470" s="19" t="n">
        <v>0</v>
      </c>
      <c r="AN2470" s="19" t="n">
        <v>0.132280253847303</v>
      </c>
      <c r="AO2470" s="19"/>
      <c r="AP2470" s="19" t="n">
        <v>0.191359095370685</v>
      </c>
      <c r="AQ2470" s="19" t="n">
        <v>0.131315423193732</v>
      </c>
      <c r="AR2470" s="19" t="n">
        <v>0.210655890754439</v>
      </c>
      <c r="AS2470" s="19" t="n">
        <v>0.0770403286212734</v>
      </c>
      <c r="AT2470" s="19" t="n">
        <v>0.268470627272401</v>
      </c>
      <c r="AU2470" s="19"/>
      <c r="AV2470" s="19" t="n">
        <v>0.0914427227887445</v>
      </c>
      <c r="AW2470" s="19" t="n">
        <v>0.209595335286024</v>
      </c>
      <c r="AX2470" s="19" t="n">
        <v>0.0997867562284314</v>
      </c>
      <c r="AY2470" s="19" t="n">
        <v>0.0515307119035488</v>
      </c>
      <c r="AZ2470" s="19" t="n">
        <v>0.162878632320135</v>
      </c>
      <c r="BA2470" s="19" t="n">
        <v>0.384787545994917</v>
      </c>
      <c r="BB2470" s="19"/>
      <c r="BC2470" s="19" t="n">
        <v>0.148279701128688</v>
      </c>
      <c r="BD2470" s="19" t="n">
        <v>0.201896119229521</v>
      </c>
      <c r="BE2470" s="19" t="n">
        <v>0.0570355673277376</v>
      </c>
      <c r="BF2470" s="19" t="n">
        <v>0.224726402846179</v>
      </c>
      <c r="BG2470" s="19" t="n">
        <v>0.495341842461729</v>
      </c>
    </row>
    <row r="2471">
      <c r="B2471" t="s">
        <v>100</v>
      </c>
      <c r="C2471" s="19" t="n">
        <v>0.08964570552577</v>
      </c>
      <c r="D2471" s="19" t="n">
        <v>0.0720375788951285</v>
      </c>
      <c r="E2471" s="19" t="n">
        <v>0.10742982716218</v>
      </c>
      <c r="F2471" s="19"/>
      <c r="G2471" s="19" t="n">
        <v>0.0432389390802701</v>
      </c>
      <c r="H2471" s="19" t="n">
        <v>0.0471458375254407</v>
      </c>
      <c r="I2471" s="19" t="n">
        <v>0.0705018577609843</v>
      </c>
      <c r="J2471" s="19" t="n">
        <v>0.0984149388143527</v>
      </c>
      <c r="K2471" s="19" t="n">
        <v>0.161103682162988</v>
      </c>
      <c r="L2471" s="19" t="n">
        <v>0.130929320724059</v>
      </c>
      <c r="M2471" s="19"/>
      <c r="N2471" s="19" t="n">
        <v>0.0244362947169348</v>
      </c>
      <c r="O2471" s="19" t="n">
        <v>0.0297698570847422</v>
      </c>
      <c r="P2471" s="19" t="n">
        <v>0.188193837292707</v>
      </c>
      <c r="Q2471" s="19" t="n">
        <v>0.173256269917735</v>
      </c>
      <c r="R2471" s="19"/>
      <c r="S2471" s="19" t="n">
        <v>0.18843740035415</v>
      </c>
      <c r="T2471" s="19" t="n">
        <v>0</v>
      </c>
      <c r="U2471" s="19" t="n">
        <v>0.12696119857234</v>
      </c>
      <c r="V2471" s="19" t="n">
        <v>0</v>
      </c>
      <c r="W2471" s="19" t="n">
        <v>0</v>
      </c>
      <c r="X2471" s="19" t="n">
        <v>0</v>
      </c>
      <c r="Y2471" s="19" t="n">
        <v>0.1746452753343</v>
      </c>
      <c r="Z2471" s="19" t="n">
        <v>0</v>
      </c>
      <c r="AA2471" s="19" t="n">
        <v>0.120430913829015</v>
      </c>
      <c r="AB2471" s="19" t="n">
        <v>0.206328433875368</v>
      </c>
      <c r="AC2471" s="19" t="n">
        <v>0</v>
      </c>
      <c r="AD2471" s="19" t="n">
        <v>0.269684401393998</v>
      </c>
      <c r="AE2471" s="19"/>
      <c r="AF2471" s="19" t="n">
        <v>0.122065689240917</v>
      </c>
      <c r="AG2471" s="19" t="n">
        <v>0.0964341231383496</v>
      </c>
      <c r="AH2471" s="19" t="n">
        <v>0.0854536811222312</v>
      </c>
      <c r="AI2471" s="19"/>
      <c r="AJ2471" s="19" t="n">
        <v>0.0503013757236989</v>
      </c>
      <c r="AK2471" s="19" t="n">
        <v>0.0944169632513862</v>
      </c>
      <c r="AL2471" s="19" t="n">
        <v>0</v>
      </c>
      <c r="AM2471" s="19" t="n">
        <v>0</v>
      </c>
      <c r="AN2471" s="19" t="n">
        <v>0.186367709977072</v>
      </c>
      <c r="AO2471" s="19"/>
      <c r="AP2471" s="19" t="n">
        <v>0</v>
      </c>
      <c r="AQ2471" s="19" t="n">
        <v>0.133211991175987</v>
      </c>
      <c r="AR2471" s="19" t="n">
        <v>0</v>
      </c>
      <c r="AS2471" s="19" t="n">
        <v>0.0780801473871404</v>
      </c>
      <c r="AT2471" s="19" t="n">
        <v>0</v>
      </c>
      <c r="AU2471" s="19"/>
      <c r="AV2471" s="19" t="n">
        <v>0.140550758090983</v>
      </c>
      <c r="AW2471" s="19" t="n">
        <v>0</v>
      </c>
      <c r="AX2471" s="19" t="n">
        <v>0</v>
      </c>
      <c r="AY2471" s="19" t="n">
        <v>0.100070672804528</v>
      </c>
      <c r="AZ2471" s="19" t="n">
        <v>0</v>
      </c>
      <c r="BA2471" s="19" t="n">
        <v>0</v>
      </c>
      <c r="BB2471" s="19"/>
      <c r="BC2471" s="19" t="n">
        <v>0.104236536487766</v>
      </c>
      <c r="BD2471" s="19" t="n">
        <v>0.062073674395184</v>
      </c>
      <c r="BE2471" s="19" t="n">
        <v>0.148012923817258</v>
      </c>
      <c r="BF2471" s="19" t="n">
        <v>0</v>
      </c>
      <c r="BG2471" s="19" t="n">
        <v>0</v>
      </c>
    </row>
    <row r="2472">
      <c r="C2472" s="19"/>
      <c r="D2472" s="19"/>
      <c r="E2472" s="19"/>
      <c r="F2472" s="19"/>
      <c r="G2472" s="19"/>
      <c r="H2472" s="19"/>
      <c r="I2472" s="19"/>
      <c r="J2472" s="19"/>
      <c r="K2472" s="19"/>
      <c r="L2472" s="19"/>
      <c r="M2472" s="19"/>
      <c r="N2472" s="19"/>
      <c r="O2472" s="19"/>
      <c r="P2472" s="19"/>
      <c r="Q2472" s="19"/>
      <c r="R2472" s="19"/>
      <c r="S2472" s="19"/>
      <c r="T2472" s="19"/>
      <c r="U2472" s="19"/>
      <c r="V2472" s="19"/>
      <c r="W2472" s="19"/>
      <c r="X2472" s="19"/>
      <c r="Y2472" s="19"/>
      <c r="Z2472" s="19"/>
      <c r="AA2472" s="19"/>
      <c r="AB2472" s="19"/>
      <c r="AC2472" s="19"/>
      <c r="AD2472" s="19"/>
      <c r="AE2472" s="19"/>
      <c r="AF2472" s="19"/>
      <c r="AG2472" s="19"/>
      <c r="AH2472" s="19"/>
      <c r="AI2472" s="19"/>
      <c r="AJ2472" s="19"/>
      <c r="AK2472" s="19"/>
      <c r="AL2472" s="19"/>
      <c r="AM2472" s="19"/>
      <c r="AN2472" s="19"/>
      <c r="AO2472" s="19"/>
      <c r="AP2472" s="19"/>
      <c r="AQ2472" s="19"/>
      <c r="AR2472" s="19"/>
      <c r="AS2472" s="19"/>
      <c r="AT2472" s="19"/>
      <c r="AU2472" s="19"/>
      <c r="AV2472" s="19"/>
      <c r="AW2472" s="19"/>
      <c r="AX2472" s="19"/>
      <c r="AY2472" s="19"/>
      <c r="AZ2472" s="19"/>
      <c r="BA2472" s="19"/>
      <c r="BB2472" s="19"/>
      <c r="BC2472" s="19"/>
      <c r="BD2472" s="19"/>
      <c r="BE2472" s="19"/>
      <c r="BF2472" s="19"/>
      <c r="BG2472" s="19"/>
    </row>
    <row r="2473">
      <c r="B2473" s="7" t="s">
        <v>747</v>
      </c>
      <c r="C2473" s="19"/>
      <c r="D2473" s="19"/>
      <c r="E2473" s="19"/>
      <c r="F2473" s="19"/>
      <c r="G2473" s="19"/>
      <c r="H2473" s="19"/>
      <c r="I2473" s="19"/>
      <c r="J2473" s="19"/>
      <c r="K2473" s="19"/>
      <c r="L2473" s="19"/>
      <c r="M2473" s="19"/>
      <c r="N2473" s="19"/>
      <c r="O2473" s="19"/>
      <c r="P2473" s="19"/>
      <c r="Q2473" s="19"/>
      <c r="R2473" s="19"/>
      <c r="S2473" s="19"/>
      <c r="T2473" s="19"/>
      <c r="U2473" s="19"/>
      <c r="V2473" s="19"/>
      <c r="W2473" s="19"/>
      <c r="X2473" s="19"/>
      <c r="Y2473" s="19"/>
      <c r="Z2473" s="19"/>
      <c r="AA2473" s="19"/>
      <c r="AB2473" s="19"/>
      <c r="AC2473" s="19"/>
      <c r="AD2473" s="19"/>
      <c r="AE2473" s="19"/>
      <c r="AF2473" s="19"/>
      <c r="AG2473" s="19"/>
      <c r="AH2473" s="19"/>
      <c r="AI2473" s="19"/>
      <c r="AJ2473" s="19"/>
      <c r="AK2473" s="19"/>
      <c r="AL2473" s="19"/>
      <c r="AM2473" s="19"/>
      <c r="AN2473" s="19"/>
      <c r="AO2473" s="19"/>
      <c r="AP2473" s="19"/>
      <c r="AQ2473" s="19"/>
      <c r="AR2473" s="19"/>
      <c r="AS2473" s="19"/>
      <c r="AT2473" s="19"/>
      <c r="AU2473" s="19"/>
      <c r="AV2473" s="19"/>
      <c r="AW2473" s="19"/>
      <c r="AX2473" s="19"/>
      <c r="AY2473" s="19"/>
      <c r="AZ2473" s="19"/>
      <c r="BA2473" s="19"/>
      <c r="BB2473" s="19"/>
      <c r="BC2473" s="19"/>
      <c r="BD2473" s="19"/>
      <c r="BE2473" s="19"/>
      <c r="BF2473" s="19"/>
      <c r="BG2473" s="19"/>
    </row>
    <row r="2474">
      <c r="B2474" s="26" t="s">
        <v>748</v>
      </c>
      <c r="C2474" s="19"/>
      <c r="D2474" s="19"/>
      <c r="E2474" s="19"/>
      <c r="F2474" s="19"/>
      <c r="G2474" s="19"/>
      <c r="H2474" s="19"/>
      <c r="I2474" s="19"/>
      <c r="J2474" s="19"/>
      <c r="K2474" s="19"/>
      <c r="L2474" s="19"/>
      <c r="M2474" s="19"/>
      <c r="N2474" s="19"/>
      <c r="O2474" s="19"/>
      <c r="P2474" s="19"/>
      <c r="Q2474" s="19"/>
      <c r="R2474" s="19"/>
      <c r="S2474" s="19"/>
      <c r="T2474" s="19"/>
      <c r="U2474" s="19"/>
      <c r="V2474" s="19"/>
      <c r="W2474" s="19"/>
      <c r="X2474" s="19"/>
      <c r="Y2474" s="19"/>
      <c r="Z2474" s="19"/>
      <c r="AA2474" s="19"/>
      <c r="AB2474" s="19"/>
      <c r="AC2474" s="19"/>
      <c r="AD2474" s="19"/>
      <c r="AE2474" s="19"/>
      <c r="AF2474" s="19"/>
      <c r="AG2474" s="19"/>
      <c r="AH2474" s="19"/>
      <c r="AI2474" s="19"/>
      <c r="AJ2474" s="19"/>
      <c r="AK2474" s="19"/>
      <c r="AL2474" s="19"/>
      <c r="AM2474" s="19"/>
      <c r="AN2474" s="19"/>
      <c r="AO2474" s="19"/>
      <c r="AP2474" s="19"/>
      <c r="AQ2474" s="19"/>
      <c r="AR2474" s="19"/>
      <c r="AS2474" s="19"/>
      <c r="AT2474" s="19"/>
      <c r="AU2474" s="19"/>
      <c r="AV2474" s="19"/>
      <c r="AW2474" s="19"/>
      <c r="AX2474" s="19"/>
      <c r="AY2474" s="19"/>
      <c r="AZ2474" s="19"/>
      <c r="BA2474" s="19"/>
      <c r="BB2474" s="19"/>
      <c r="BC2474" s="19"/>
      <c r="BD2474" s="19"/>
      <c r="BE2474" s="19"/>
      <c r="BF2474" s="19"/>
      <c r="BG2474" s="19"/>
    </row>
    <row r="2475">
      <c r="B2475" t="s">
        <v>721</v>
      </c>
      <c r="C2475" s="19" t="n">
        <v>0.149743924068386</v>
      </c>
      <c r="D2475" s="19" t="n">
        <v>0.120503360281947</v>
      </c>
      <c r="E2475" s="19" t="n">
        <v>0.177771640660222</v>
      </c>
      <c r="F2475" s="19"/>
      <c r="G2475" s="19" t="n">
        <v>0</v>
      </c>
      <c r="H2475" s="19" t="n">
        <v>0.137782445895004</v>
      </c>
      <c r="I2475" s="19" t="n">
        <v>0.145091287809104</v>
      </c>
      <c r="J2475" s="19" t="n">
        <v>0.127390071990784</v>
      </c>
      <c r="K2475" s="19" t="n">
        <v>0.129028196601064</v>
      </c>
      <c r="L2475" s="19" t="n">
        <v>0.3028764060592</v>
      </c>
      <c r="M2475" s="19"/>
      <c r="N2475" s="19" t="n">
        <v>0.12561228053658</v>
      </c>
      <c r="O2475" s="19" t="n">
        <v>0.182282057063049</v>
      </c>
      <c r="P2475" s="19" t="n">
        <v>0.0701724017206219</v>
      </c>
      <c r="Q2475" s="19" t="n">
        <v>0.204864734259856</v>
      </c>
      <c r="R2475" s="19"/>
      <c r="S2475" s="19" t="n">
        <v>0</v>
      </c>
      <c r="T2475" s="19" t="n">
        <v>0.296870660997446</v>
      </c>
      <c r="U2475" s="19" t="n">
        <v>0.214551907496713</v>
      </c>
      <c r="V2475" s="19" t="n">
        <v>0</v>
      </c>
      <c r="W2475" s="19" t="n">
        <v>0</v>
      </c>
      <c r="X2475" s="19" t="n">
        <v>0</v>
      </c>
      <c r="Y2475" s="19" t="n">
        <v>0.190983477700701</v>
      </c>
      <c r="Z2475" s="19" t="n">
        <v>0.13891567226275</v>
      </c>
      <c r="AA2475" s="19" t="n">
        <v>0.14182845205085</v>
      </c>
      <c r="AB2475" s="19" t="n">
        <v>0.346976588402364</v>
      </c>
      <c r="AC2475" s="19" t="n">
        <v>0.368558178595568</v>
      </c>
      <c r="AD2475" s="19" t="n">
        <v>0.129088088375088</v>
      </c>
      <c r="AE2475" s="19"/>
      <c r="AF2475" s="19" t="n">
        <v>0.196713469467719</v>
      </c>
      <c r="AG2475" s="19" t="n">
        <v>0.137407325502059</v>
      </c>
      <c r="AH2475" s="19" t="n">
        <v>0.172868385896333</v>
      </c>
      <c r="AI2475" s="19"/>
      <c r="AJ2475" s="19" t="n">
        <v>0.166554647819738</v>
      </c>
      <c r="AK2475" s="19" t="n">
        <v>0.145809274929308</v>
      </c>
      <c r="AL2475" s="19" t="n">
        <v>0.175407820529494</v>
      </c>
      <c r="AM2475" s="19" t="n">
        <v>0</v>
      </c>
      <c r="AN2475" s="19" t="n">
        <v>0.0850062859980738</v>
      </c>
      <c r="AO2475" s="19"/>
      <c r="AP2475" s="19" t="n">
        <v>0.305447333383652</v>
      </c>
      <c r="AQ2475" s="19" t="n">
        <v>0.0859309458351996</v>
      </c>
      <c r="AR2475" s="19" t="n">
        <v>0.0646433279161536</v>
      </c>
      <c r="AS2475" s="19" t="n">
        <v>0.0590950751877433</v>
      </c>
      <c r="AT2475" s="19" t="n">
        <v>0.148239492436741</v>
      </c>
      <c r="AU2475" s="19"/>
      <c r="AV2475" s="19" t="n">
        <v>0.0621678072749903</v>
      </c>
      <c r="AW2475" s="19" t="n">
        <v>0.295724655110582</v>
      </c>
      <c r="AX2475" s="19" t="n">
        <v>0.086070246764774</v>
      </c>
      <c r="AY2475" s="19" t="n">
        <v>0.0444477949614734</v>
      </c>
      <c r="AZ2475" s="19" t="n">
        <v>0.127105731749186</v>
      </c>
      <c r="BA2475" s="19" t="n">
        <v>0.162639219127619</v>
      </c>
      <c r="BB2475" s="19"/>
      <c r="BC2475" s="19" t="n">
        <v>0.0949525275202715</v>
      </c>
      <c r="BD2475" s="19" t="n">
        <v>0.147191098460534</v>
      </c>
      <c r="BE2475" s="19" t="n">
        <v>0.0618969378402743</v>
      </c>
      <c r="BF2475" s="19" t="n">
        <v>0.289895168663475</v>
      </c>
      <c r="BG2475" s="19" t="n">
        <v>0</v>
      </c>
    </row>
    <row r="2476">
      <c r="B2476" t="s">
        <v>689</v>
      </c>
      <c r="C2476" s="19" t="n">
        <v>0.0822541436527046</v>
      </c>
      <c r="D2476" s="19" t="n">
        <v>0.13181944564839</v>
      </c>
      <c r="E2476" s="19" t="n">
        <v>0.0347447232711438</v>
      </c>
      <c r="F2476" s="19"/>
      <c r="G2476" s="19" t="n">
        <v>0.0683290715603112</v>
      </c>
      <c r="H2476" s="19" t="n">
        <v>0.0571409241326253</v>
      </c>
      <c r="I2476" s="19" t="n">
        <v>0.0975003629065384</v>
      </c>
      <c r="J2476" s="19" t="n">
        <v>0.146210486558111</v>
      </c>
      <c r="K2476" s="19" t="n">
        <v>0.0900267649944562</v>
      </c>
      <c r="L2476" s="19" t="n">
        <v>0.038287815381803</v>
      </c>
      <c r="M2476" s="19"/>
      <c r="N2476" s="19" t="n">
        <v>0.0566571449316911</v>
      </c>
      <c r="O2476" s="19" t="n">
        <v>0.0732461892650102</v>
      </c>
      <c r="P2476" s="19" t="n">
        <v>0.110143136606886</v>
      </c>
      <c r="Q2476" s="19" t="n">
        <v>0.0930399896103163</v>
      </c>
      <c r="R2476" s="19"/>
      <c r="S2476" s="19" t="n">
        <v>0.192492586191338</v>
      </c>
      <c r="T2476" s="19" t="n">
        <v>0</v>
      </c>
      <c r="U2476" s="19" t="n">
        <v>0</v>
      </c>
      <c r="V2476" s="19" t="n">
        <v>0</v>
      </c>
      <c r="W2476" s="19" t="n">
        <v>0</v>
      </c>
      <c r="X2476" s="19" t="n">
        <v>0.245466114950118</v>
      </c>
      <c r="Y2476" s="19" t="n">
        <v>0.16384645961758</v>
      </c>
      <c r="Z2476" s="19" t="n">
        <v>0.108694407732798</v>
      </c>
      <c r="AA2476" s="19" t="n">
        <v>0.0544463672655782</v>
      </c>
      <c r="AB2476" s="19" t="n">
        <v>0</v>
      </c>
      <c r="AC2476" s="19" t="n">
        <v>0</v>
      </c>
      <c r="AD2476" s="19" t="n">
        <v>0</v>
      </c>
      <c r="AE2476" s="19"/>
      <c r="AF2476" s="19" t="n">
        <v>0.0923202322278586</v>
      </c>
      <c r="AG2476" s="19" t="n">
        <v>0.0758163252696661</v>
      </c>
      <c r="AH2476" s="19" t="n">
        <v>0.0647791829821063</v>
      </c>
      <c r="AI2476" s="19"/>
      <c r="AJ2476" s="19" t="n">
        <v>0.123475886693792</v>
      </c>
      <c r="AK2476" s="19" t="n">
        <v>0.0496359327392135</v>
      </c>
      <c r="AL2476" s="19" t="n">
        <v>0</v>
      </c>
      <c r="AM2476" s="19" t="n">
        <v>0</v>
      </c>
      <c r="AN2476" s="19" t="n">
        <v>0.0847820920520694</v>
      </c>
      <c r="AO2476" s="19"/>
      <c r="AP2476" s="19" t="n">
        <v>0.0908840003566081</v>
      </c>
      <c r="AQ2476" s="19" t="n">
        <v>0.0922719568447789</v>
      </c>
      <c r="AR2476" s="19" t="n">
        <v>0.0549111387924317</v>
      </c>
      <c r="AS2476" s="19" t="n">
        <v>0.140664373623725</v>
      </c>
      <c r="AT2476" s="19" t="n">
        <v>0.139803062644297</v>
      </c>
      <c r="AU2476" s="19"/>
      <c r="AV2476" s="19" t="n">
        <v>0.044873364790976</v>
      </c>
      <c r="AW2476" s="19" t="n">
        <v>0.149836468442487</v>
      </c>
      <c r="AX2476" s="19" t="n">
        <v>0.110304462027598</v>
      </c>
      <c r="AY2476" s="19" t="n">
        <v>0.0455242926722736</v>
      </c>
      <c r="AZ2476" s="19" t="n">
        <v>0.119872041424882</v>
      </c>
      <c r="BA2476" s="19" t="n">
        <v>0.209198156155933</v>
      </c>
      <c r="BB2476" s="19"/>
      <c r="BC2476" s="19" t="n">
        <v>0.101488783086228</v>
      </c>
      <c r="BD2476" s="19" t="n">
        <v>0.0390270100989823</v>
      </c>
      <c r="BE2476" s="19" t="n">
        <v>0.117249427419529</v>
      </c>
      <c r="BF2476" s="19" t="n">
        <v>0</v>
      </c>
      <c r="BG2476" s="19" t="n">
        <v>0.318844822641091</v>
      </c>
    </row>
    <row r="2477">
      <c r="B2477" t="s">
        <v>690</v>
      </c>
      <c r="C2477" s="19" t="n">
        <v>0.205151778203309</v>
      </c>
      <c r="D2477" s="19" t="n">
        <v>0.225562225212987</v>
      </c>
      <c r="E2477" s="19" t="n">
        <v>0.185587920663557</v>
      </c>
      <c r="F2477" s="19"/>
      <c r="G2477" s="19" t="n">
        <v>0.118361169906606</v>
      </c>
      <c r="H2477" s="19" t="n">
        <v>0.221038894907729</v>
      </c>
      <c r="I2477" s="19" t="n">
        <v>0.153788328747244</v>
      </c>
      <c r="J2477" s="19" t="n">
        <v>0.137102452138533</v>
      </c>
      <c r="K2477" s="19" t="n">
        <v>0.371025682545968</v>
      </c>
      <c r="L2477" s="19" t="n">
        <v>0.254831108023292</v>
      </c>
      <c r="M2477" s="19"/>
      <c r="N2477" s="19" t="n">
        <v>0.155390420278131</v>
      </c>
      <c r="O2477" s="19" t="n">
        <v>0.163287065922964</v>
      </c>
      <c r="P2477" s="19" t="n">
        <v>0.247218542928132</v>
      </c>
      <c r="Q2477" s="19" t="n">
        <v>0.265454894317104</v>
      </c>
      <c r="R2477" s="19"/>
      <c r="S2477" s="19" t="n">
        <v>0.202243579890566</v>
      </c>
      <c r="T2477" s="19" t="n">
        <v>0.129125435315406</v>
      </c>
      <c r="U2477" s="19" t="n">
        <v>0.192045434565945</v>
      </c>
      <c r="V2477" s="19" t="n">
        <v>0.124899834035056</v>
      </c>
      <c r="W2477" s="19" t="n">
        <v>0.694051385085013</v>
      </c>
      <c r="X2477" s="19" t="n">
        <v>0.254729790180438</v>
      </c>
      <c r="Y2477" s="19" t="n">
        <v>0.194930449714701</v>
      </c>
      <c r="Z2477" s="19" t="n">
        <v>0.121474534923768</v>
      </c>
      <c r="AA2477" s="19" t="n">
        <v>0.298304849801504</v>
      </c>
      <c r="AB2477" s="19" t="n">
        <v>0.0520820712936694</v>
      </c>
      <c r="AC2477" s="19" t="n">
        <v>0</v>
      </c>
      <c r="AD2477" s="19" t="n">
        <v>0.186601427525758</v>
      </c>
      <c r="AE2477" s="19"/>
      <c r="AF2477" s="19" t="n">
        <v>0.220046537644967</v>
      </c>
      <c r="AG2477" s="19" t="n">
        <v>0.232805943624285</v>
      </c>
      <c r="AH2477" s="19" t="n">
        <v>0.136672251355455</v>
      </c>
      <c r="AI2477" s="19"/>
      <c r="AJ2477" s="19" t="n">
        <v>0.247171884678037</v>
      </c>
      <c r="AK2477" s="19" t="n">
        <v>0.244782471556965</v>
      </c>
      <c r="AL2477" s="19" t="n">
        <v>0.370586868178947</v>
      </c>
      <c r="AM2477" s="19" t="n">
        <v>0</v>
      </c>
      <c r="AN2477" s="19" t="n">
        <v>0.178874738179123</v>
      </c>
      <c r="AO2477" s="19"/>
      <c r="AP2477" s="19" t="n">
        <v>0.207611167434576</v>
      </c>
      <c r="AQ2477" s="19" t="n">
        <v>0.200492920439876</v>
      </c>
      <c r="AR2477" s="19" t="n">
        <v>0.20169403410985</v>
      </c>
      <c r="AS2477" s="19" t="n">
        <v>0.450671635005366</v>
      </c>
      <c r="AT2477" s="19" t="n">
        <v>0.1349851508823</v>
      </c>
      <c r="AU2477" s="19"/>
      <c r="AV2477" s="19" t="n">
        <v>0.254411697997293</v>
      </c>
      <c r="AW2477" s="19" t="n">
        <v>0.108659601806436</v>
      </c>
      <c r="AX2477" s="19" t="n">
        <v>0.206177139615244</v>
      </c>
      <c r="AY2477" s="19" t="n">
        <v>0.384110761280807</v>
      </c>
      <c r="AZ2477" s="19" t="n">
        <v>0.115740995170303</v>
      </c>
      <c r="BA2477" s="19" t="n">
        <v>0</v>
      </c>
      <c r="BB2477" s="19"/>
      <c r="BC2477" s="19" t="n">
        <v>0.368498540949679</v>
      </c>
      <c r="BD2477" s="19" t="n">
        <v>0.170095500369475</v>
      </c>
      <c r="BE2477" s="19" t="n">
        <v>0.126990884202281</v>
      </c>
      <c r="BF2477" s="19" t="n">
        <v>0.2737966029322</v>
      </c>
      <c r="BG2477" s="19" t="n">
        <v>0</v>
      </c>
    </row>
    <row r="2478">
      <c r="B2478" t="s">
        <v>691</v>
      </c>
      <c r="C2478" s="19" t="n">
        <v>0.272427628745598</v>
      </c>
      <c r="D2478" s="19" t="n">
        <v>0.247684389356796</v>
      </c>
      <c r="E2478" s="19" t="n">
        <v>0.296144562051613</v>
      </c>
      <c r="F2478" s="19"/>
      <c r="G2478" s="19" t="n">
        <v>0.35031456719154</v>
      </c>
      <c r="H2478" s="19" t="n">
        <v>0.249885772319524</v>
      </c>
      <c r="I2478" s="19" t="n">
        <v>0.333056221215673</v>
      </c>
      <c r="J2478" s="19" t="n">
        <v>0.219959175929724</v>
      </c>
      <c r="K2478" s="19" t="n">
        <v>0.173961395945704</v>
      </c>
      <c r="L2478" s="19" t="n">
        <v>0.292384816772419</v>
      </c>
      <c r="M2478" s="19"/>
      <c r="N2478" s="19" t="n">
        <v>0.384401520465666</v>
      </c>
      <c r="O2478" s="19" t="n">
        <v>0.361374957469902</v>
      </c>
      <c r="P2478" s="19" t="n">
        <v>0.170121940517633</v>
      </c>
      <c r="Q2478" s="19" t="n">
        <v>0.149646730635862</v>
      </c>
      <c r="R2478" s="19"/>
      <c r="S2478" s="19" t="n">
        <v>0.361464817281582</v>
      </c>
      <c r="T2478" s="19" t="n">
        <v>0.29504960057109</v>
      </c>
      <c r="U2478" s="19" t="n">
        <v>0.195732952614909</v>
      </c>
      <c r="V2478" s="19" t="n">
        <v>0.381858853425127</v>
      </c>
      <c r="W2478" s="19" t="n">
        <v>0.157966465285293</v>
      </c>
      <c r="X2478" s="19" t="n">
        <v>0.298098157355869</v>
      </c>
      <c r="Y2478" s="19" t="n">
        <v>0.101340119146904</v>
      </c>
      <c r="Z2478" s="19" t="n">
        <v>0.126263453519738</v>
      </c>
      <c r="AA2478" s="19" t="n">
        <v>0.25026996632025</v>
      </c>
      <c r="AB2478" s="19" t="n">
        <v>0.445726916075496</v>
      </c>
      <c r="AC2478" s="19" t="n">
        <v>0.631441821404432</v>
      </c>
      <c r="AD2478" s="19" t="n">
        <v>0.290690418415421</v>
      </c>
      <c r="AE2478" s="19"/>
      <c r="AF2478" s="19" t="n">
        <v>0.265946406583105</v>
      </c>
      <c r="AG2478" s="19" t="n">
        <v>0.350408894873826</v>
      </c>
      <c r="AH2478" s="19" t="n">
        <v>0.084763022522007</v>
      </c>
      <c r="AI2478" s="19"/>
      <c r="AJ2478" s="19" t="n">
        <v>0.303724356592949</v>
      </c>
      <c r="AK2478" s="19" t="n">
        <v>0.224954092529494</v>
      </c>
      <c r="AL2478" s="19" t="n">
        <v>0.339197124782842</v>
      </c>
      <c r="AM2478" s="19" t="n">
        <v>0</v>
      </c>
      <c r="AN2478" s="19" t="n">
        <v>0.186663328953176</v>
      </c>
      <c r="AO2478" s="19"/>
      <c r="AP2478" s="19" t="n">
        <v>0.22176076976569</v>
      </c>
      <c r="AQ2478" s="19" t="n">
        <v>0.299777831503387</v>
      </c>
      <c r="AR2478" s="19" t="n">
        <v>0.484389061344702</v>
      </c>
      <c r="AS2478" s="19" t="n">
        <v>0.181723389430514</v>
      </c>
      <c r="AT2478" s="19" t="n">
        <v>0.227988844218119</v>
      </c>
      <c r="AU2478" s="19"/>
      <c r="AV2478" s="19" t="n">
        <v>0.372464278278234</v>
      </c>
      <c r="AW2478" s="19" t="n">
        <v>0.243654721075845</v>
      </c>
      <c r="AX2478" s="19" t="n">
        <v>0.431887319464258</v>
      </c>
      <c r="AY2478" s="19" t="n">
        <v>0.211590151396757</v>
      </c>
      <c r="AZ2478" s="19" t="n">
        <v>0.253190988505372</v>
      </c>
      <c r="BA2478" s="19" t="n">
        <v>0.182307057646906</v>
      </c>
      <c r="BB2478" s="19"/>
      <c r="BC2478" s="19" t="n">
        <v>0.186884206869588</v>
      </c>
      <c r="BD2478" s="19" t="n">
        <v>0.354278955609123</v>
      </c>
      <c r="BE2478" s="19" t="n">
        <v>0.32679653086566</v>
      </c>
      <c r="BF2478" s="19" t="n">
        <v>0.115947186573563</v>
      </c>
      <c r="BG2478" s="19" t="n">
        <v>0.462902319894789</v>
      </c>
    </row>
    <row r="2479">
      <c r="B2479" t="s">
        <v>692</v>
      </c>
      <c r="C2479" s="19" t="n">
        <v>0.107070157590397</v>
      </c>
      <c r="D2479" s="19" t="n">
        <v>0.12458303183316</v>
      </c>
      <c r="E2479" s="19" t="n">
        <v>0.0902836865917682</v>
      </c>
      <c r="F2479" s="19"/>
      <c r="G2479" s="19" t="n">
        <v>0.134645139388996</v>
      </c>
      <c r="H2479" s="19" t="n">
        <v>0.170367381394215</v>
      </c>
      <c r="I2479" s="19" t="n">
        <v>0.0418257233521324</v>
      </c>
      <c r="J2479" s="19" t="n">
        <v>0.245356909106578</v>
      </c>
      <c r="K2479" s="19" t="n">
        <v>0.0529613777337445</v>
      </c>
      <c r="L2479" s="19" t="n">
        <v>0</v>
      </c>
      <c r="M2479" s="19"/>
      <c r="N2479" s="19" t="n">
        <v>0.123451536099246</v>
      </c>
      <c r="O2479" s="19" t="n">
        <v>0.0925467956562243</v>
      </c>
      <c r="P2479" s="19" t="n">
        <v>0.123900300497179</v>
      </c>
      <c r="Q2479" s="19" t="n">
        <v>0.0934948182604152</v>
      </c>
      <c r="R2479" s="19"/>
      <c r="S2479" s="19" t="n">
        <v>0.0823627318140498</v>
      </c>
      <c r="T2479" s="19" t="n">
        <v>0.0570036680516168</v>
      </c>
      <c r="U2479" s="19" t="n">
        <v>0.397669705322433</v>
      </c>
      <c r="V2479" s="19" t="n">
        <v>0.13956283734408</v>
      </c>
      <c r="W2479" s="19" t="n">
        <v>0.147982149629695</v>
      </c>
      <c r="X2479" s="19" t="n">
        <v>0</v>
      </c>
      <c r="Y2479" s="19" t="n">
        <v>0.0537255100242567</v>
      </c>
      <c r="Z2479" s="19" t="n">
        <v>0.362613153571451</v>
      </c>
      <c r="AA2479" s="19" t="n">
        <v>0.128108870338648</v>
      </c>
      <c r="AB2479" s="19" t="n">
        <v>0.0749482915866681</v>
      </c>
      <c r="AC2479" s="19" t="n">
        <v>0</v>
      </c>
      <c r="AD2479" s="19" t="n">
        <v>0.137303511400733</v>
      </c>
      <c r="AE2479" s="19"/>
      <c r="AF2479" s="19" t="n">
        <v>0.0790275363724276</v>
      </c>
      <c r="AG2479" s="19" t="n">
        <v>0.127137351639977</v>
      </c>
      <c r="AH2479" s="19" t="n">
        <v>0.122732361739526</v>
      </c>
      <c r="AI2479" s="19"/>
      <c r="AJ2479" s="19" t="n">
        <v>0.0764286320997127</v>
      </c>
      <c r="AK2479" s="19" t="n">
        <v>0.0966376960155832</v>
      </c>
      <c r="AL2479" s="19" t="n">
        <v>0</v>
      </c>
      <c r="AM2479" s="19" t="n">
        <v>0.461828268750486</v>
      </c>
      <c r="AN2479" s="19" t="n">
        <v>0.160630404888599</v>
      </c>
      <c r="AO2479" s="19"/>
      <c r="AP2479" s="19" t="n">
        <v>0.0426381544852634</v>
      </c>
      <c r="AQ2479" s="19" t="n">
        <v>0.114357201708088</v>
      </c>
      <c r="AR2479" s="19" t="n">
        <v>0.0865235622359998</v>
      </c>
      <c r="AS2479" s="19" t="n">
        <v>0.112663849655153</v>
      </c>
      <c r="AT2479" s="19" t="n">
        <v>0</v>
      </c>
      <c r="AU2479" s="19"/>
      <c r="AV2479" s="19" t="n">
        <v>0.0892397750335948</v>
      </c>
      <c r="AW2479" s="19" t="n">
        <v>0.0948110998222516</v>
      </c>
      <c r="AX2479" s="19" t="n">
        <v>0.165560832128126</v>
      </c>
      <c r="AY2479" s="19" t="n">
        <v>0.0847390357510049</v>
      </c>
      <c r="AZ2479" s="19" t="n">
        <v>0.0848596128479424</v>
      </c>
      <c r="BA2479" s="19" t="n">
        <v>0.173913314630814</v>
      </c>
      <c r="BB2479" s="19"/>
      <c r="BC2479" s="19" t="n">
        <v>0.0341009022837998</v>
      </c>
      <c r="BD2479" s="19" t="n">
        <v>0.0914766695546661</v>
      </c>
      <c r="BE2479" s="19" t="n">
        <v>0.170211618715813</v>
      </c>
      <c r="BF2479" s="19" t="n">
        <v>0.0760696934136797</v>
      </c>
      <c r="BG2479" s="19" t="n">
        <v>0</v>
      </c>
    </row>
    <row r="2480">
      <c r="B2480" t="s">
        <v>598</v>
      </c>
      <c r="C2480" s="19" t="n">
        <v>0.051555301790376</v>
      </c>
      <c r="D2480" s="19" t="n">
        <v>0.0502594611844384</v>
      </c>
      <c r="E2480" s="19" t="n">
        <v>0.052797393205462</v>
      </c>
      <c r="F2480" s="19"/>
      <c r="G2480" s="19" t="n">
        <v>0.10763307169593</v>
      </c>
      <c r="H2480" s="19" t="n">
        <v>0.0646327830141188</v>
      </c>
      <c r="I2480" s="19" t="n">
        <v>0.139882361032692</v>
      </c>
      <c r="J2480" s="19" t="n">
        <v>0</v>
      </c>
      <c r="K2480" s="19" t="n">
        <v>0</v>
      </c>
      <c r="L2480" s="19" t="n">
        <v>0</v>
      </c>
      <c r="M2480" s="19"/>
      <c r="N2480" s="19" t="n">
        <v>0.0396137072380748</v>
      </c>
      <c r="O2480" s="19" t="n">
        <v>0.0264695056248804</v>
      </c>
      <c r="P2480" s="19" t="n">
        <v>0.0921774533056195</v>
      </c>
      <c r="Q2480" s="19" t="n">
        <v>0.0568361592272334</v>
      </c>
      <c r="R2480" s="19"/>
      <c r="S2480" s="19" t="n">
        <v>0.104966792818388</v>
      </c>
      <c r="T2480" s="19" t="n">
        <v>0.0544953192306547</v>
      </c>
      <c r="U2480" s="19" t="n">
        <v>0</v>
      </c>
      <c r="V2480" s="19" t="n">
        <v>0.116469325226883</v>
      </c>
      <c r="W2480" s="19" t="n">
        <v>0</v>
      </c>
      <c r="X2480" s="19" t="n">
        <v>0.102954629420189</v>
      </c>
      <c r="Y2480" s="19" t="n">
        <v>0.0415854581253486</v>
      </c>
      <c r="Z2480" s="19" t="n">
        <v>0.142038777989495</v>
      </c>
      <c r="AA2480" s="19" t="n">
        <v>0</v>
      </c>
      <c r="AB2480" s="19" t="n">
        <v>0</v>
      </c>
      <c r="AC2480" s="19" t="n">
        <v>0</v>
      </c>
      <c r="AD2480" s="19" t="n">
        <v>0</v>
      </c>
      <c r="AE2480" s="19"/>
      <c r="AF2480" s="19" t="n">
        <v>0</v>
      </c>
      <c r="AG2480" s="19" t="n">
        <v>0.0214863660126705</v>
      </c>
      <c r="AH2480" s="19" t="n">
        <v>0.185875514535098</v>
      </c>
      <c r="AI2480" s="19"/>
      <c r="AJ2480" s="19" t="n">
        <v>0</v>
      </c>
      <c r="AK2480" s="19" t="n">
        <v>0.114385940098235</v>
      </c>
      <c r="AL2480" s="19" t="n">
        <v>0</v>
      </c>
      <c r="AM2480" s="19" t="n">
        <v>0</v>
      </c>
      <c r="AN2480" s="19" t="n">
        <v>0</v>
      </c>
      <c r="AO2480" s="19"/>
      <c r="AP2480" s="19" t="n">
        <v>0</v>
      </c>
      <c r="AQ2480" s="19" t="n">
        <v>0.0646102500065554</v>
      </c>
      <c r="AR2480" s="19" t="n">
        <v>0</v>
      </c>
      <c r="AS2480" s="19" t="n">
        <v>0</v>
      </c>
      <c r="AT2480" s="19" t="n">
        <v>0.113000348597298</v>
      </c>
      <c r="AU2480" s="19"/>
      <c r="AV2480" s="19" t="n">
        <v>0.103410608680508</v>
      </c>
      <c r="AW2480" s="19" t="n">
        <v>0</v>
      </c>
      <c r="AX2480" s="19" t="n">
        <v>0</v>
      </c>
      <c r="AY2480" s="19" t="n">
        <v>0</v>
      </c>
      <c r="AZ2480" s="19" t="n">
        <v>0.0968904558446316</v>
      </c>
      <c r="BA2480" s="19" t="n">
        <v>0.126971715320135</v>
      </c>
      <c r="BB2480" s="19"/>
      <c r="BC2480" s="19" t="n">
        <v>0.0889768525362775</v>
      </c>
      <c r="BD2480" s="19" t="n">
        <v>0.0575992010434487</v>
      </c>
      <c r="BE2480" s="19" t="n">
        <v>0</v>
      </c>
      <c r="BF2480" s="19" t="n">
        <v>0.106861569040558</v>
      </c>
      <c r="BG2480" s="19" t="n">
        <v>0.21825285746412</v>
      </c>
    </row>
    <row r="2481">
      <c r="B2481" t="s">
        <v>722</v>
      </c>
      <c r="C2481" s="19" t="n">
        <v>0.0333774263379491</v>
      </c>
      <c r="D2481" s="19" t="n">
        <v>0.0681991985884324</v>
      </c>
      <c r="E2481" s="19" t="n">
        <v>0</v>
      </c>
      <c r="F2481" s="19"/>
      <c r="G2481" s="19" t="n">
        <v>0.124271897421243</v>
      </c>
      <c r="H2481" s="19" t="n">
        <v>0</v>
      </c>
      <c r="I2481" s="19" t="n">
        <v>0</v>
      </c>
      <c r="J2481" s="19" t="n">
        <v>0</v>
      </c>
      <c r="K2481" s="19" t="n">
        <v>0.127184951403647</v>
      </c>
      <c r="L2481" s="19" t="n">
        <v>0</v>
      </c>
      <c r="M2481" s="19"/>
      <c r="N2481" s="19" t="n">
        <v>0</v>
      </c>
      <c r="O2481" s="19" t="n">
        <v>0.03751367977554</v>
      </c>
      <c r="P2481" s="19" t="n">
        <v>0.0729695042634373</v>
      </c>
      <c r="Q2481" s="19" t="n">
        <v>0.0259247536428545</v>
      </c>
      <c r="R2481" s="19"/>
      <c r="S2481" s="19" t="n">
        <v>0</v>
      </c>
      <c r="T2481" s="19" t="n">
        <v>0</v>
      </c>
      <c r="U2481" s="19" t="n">
        <v>0</v>
      </c>
      <c r="V2481" s="19" t="n">
        <v>0.12005690781056</v>
      </c>
      <c r="W2481" s="19" t="n">
        <v>0</v>
      </c>
      <c r="X2481" s="19" t="n">
        <v>0.0987513080933868</v>
      </c>
      <c r="Y2481" s="19" t="n">
        <v>0.0456582888869801</v>
      </c>
      <c r="Z2481" s="19" t="n">
        <v>0</v>
      </c>
      <c r="AA2481" s="19" t="n">
        <v>0</v>
      </c>
      <c r="AB2481" s="19" t="n">
        <v>0</v>
      </c>
      <c r="AC2481" s="19" t="n">
        <v>0</v>
      </c>
      <c r="AD2481" s="19" t="n">
        <v>0.130102830601718</v>
      </c>
      <c r="AE2481" s="19"/>
      <c r="AF2481" s="19" t="n">
        <v>0.0445173929768172</v>
      </c>
      <c r="AG2481" s="19" t="n">
        <v>0</v>
      </c>
      <c r="AH2481" s="19" t="n">
        <v>0</v>
      </c>
      <c r="AI2481" s="19"/>
      <c r="AJ2481" s="19" t="n">
        <v>0</v>
      </c>
      <c r="AK2481" s="19" t="n">
        <v>0.0481526944060994</v>
      </c>
      <c r="AL2481" s="19" t="n">
        <v>0</v>
      </c>
      <c r="AM2481" s="19" t="n">
        <v>0.538171731249514</v>
      </c>
      <c r="AN2481" s="19" t="n">
        <v>0</v>
      </c>
      <c r="AO2481" s="19"/>
      <c r="AP2481" s="19" t="n">
        <v>0</v>
      </c>
      <c r="AQ2481" s="19" t="n">
        <v>0.0428634395233216</v>
      </c>
      <c r="AR2481" s="19" t="n">
        <v>0</v>
      </c>
      <c r="AS2481" s="19" t="n">
        <v>0.0551816770974993</v>
      </c>
      <c r="AT2481" s="19" t="n">
        <v>0.131575735877606</v>
      </c>
      <c r="AU2481" s="19"/>
      <c r="AV2481" s="19" t="n">
        <v>0</v>
      </c>
      <c r="AW2481" s="19" t="n">
        <v>0</v>
      </c>
      <c r="AX2481" s="19" t="n">
        <v>0</v>
      </c>
      <c r="AY2481" s="19" t="n">
        <v>0.145329089424786</v>
      </c>
      <c r="AZ2481" s="19" t="n">
        <v>0.112817643357066</v>
      </c>
      <c r="BA2481" s="19" t="n">
        <v>0</v>
      </c>
      <c r="BB2481" s="19"/>
      <c r="BC2481" s="19" t="n">
        <v>0.0306978236917629</v>
      </c>
      <c r="BD2481" s="19" t="n">
        <v>0.10770975376845</v>
      </c>
      <c r="BE2481" s="19" t="n">
        <v>0</v>
      </c>
      <c r="BF2481" s="19" t="n">
        <v>0</v>
      </c>
      <c r="BG2481" s="19" t="n">
        <v>0</v>
      </c>
    </row>
    <row r="2482">
      <c r="B2482" t="s">
        <v>100</v>
      </c>
      <c r="C2482" s="19" t="n">
        <v>0.0984196396112803</v>
      </c>
      <c r="D2482" s="19" t="n">
        <v>0.0313888878938498</v>
      </c>
      <c r="E2482" s="19" t="n">
        <v>0.162670073556234</v>
      </c>
      <c r="F2482" s="19"/>
      <c r="G2482" s="19" t="n">
        <v>0.0964450828353735</v>
      </c>
      <c r="H2482" s="19" t="n">
        <v>0.0991517983367851</v>
      </c>
      <c r="I2482" s="19" t="n">
        <v>0.0888557149366163</v>
      </c>
      <c r="J2482" s="19" t="n">
        <v>0.123980904276269</v>
      </c>
      <c r="K2482" s="19" t="n">
        <v>0.0558116307754166</v>
      </c>
      <c r="L2482" s="19" t="n">
        <v>0.111619853763286</v>
      </c>
      <c r="M2482" s="19"/>
      <c r="N2482" s="19" t="n">
        <v>0.114873390450611</v>
      </c>
      <c r="O2482" s="19" t="n">
        <v>0.0632797492224296</v>
      </c>
      <c r="P2482" s="19" t="n">
        <v>0.113296720160492</v>
      </c>
      <c r="Q2482" s="19" t="n">
        <v>0.110737920046358</v>
      </c>
      <c r="R2482" s="19"/>
      <c r="S2482" s="19" t="n">
        <v>0.0564694920040763</v>
      </c>
      <c r="T2482" s="19" t="n">
        <v>0.167455315833786</v>
      </c>
      <c r="U2482" s="19" t="n">
        <v>0</v>
      </c>
      <c r="V2482" s="19" t="n">
        <v>0.117152242158294</v>
      </c>
      <c r="W2482" s="19" t="n">
        <v>0</v>
      </c>
      <c r="X2482" s="19" t="n">
        <v>0</v>
      </c>
      <c r="Y2482" s="19" t="n">
        <v>0.207930236783529</v>
      </c>
      <c r="Z2482" s="19" t="n">
        <v>0</v>
      </c>
      <c r="AA2482" s="19" t="n">
        <v>0.127041494223169</v>
      </c>
      <c r="AB2482" s="19" t="n">
        <v>0.0802661326418035</v>
      </c>
      <c r="AC2482" s="19" t="n">
        <v>0</v>
      </c>
      <c r="AD2482" s="19" t="n">
        <v>0.126213723681282</v>
      </c>
      <c r="AE2482" s="19"/>
      <c r="AF2482" s="19" t="n">
        <v>0.101428424727106</v>
      </c>
      <c r="AG2482" s="19" t="n">
        <v>0.0549377930775169</v>
      </c>
      <c r="AH2482" s="19" t="n">
        <v>0.232309280969475</v>
      </c>
      <c r="AI2482" s="19"/>
      <c r="AJ2482" s="19" t="n">
        <v>0.08264459211577</v>
      </c>
      <c r="AK2482" s="19" t="n">
        <v>0.0756418977251017</v>
      </c>
      <c r="AL2482" s="19" t="n">
        <v>0.114808186508716</v>
      </c>
      <c r="AM2482" s="19" t="n">
        <v>0</v>
      </c>
      <c r="AN2482" s="19" t="n">
        <v>0.304043149928959</v>
      </c>
      <c r="AO2482" s="19"/>
      <c r="AP2482" s="19" t="n">
        <v>0.131658574574211</v>
      </c>
      <c r="AQ2482" s="19" t="n">
        <v>0.0996954541387936</v>
      </c>
      <c r="AR2482" s="19" t="n">
        <v>0.107838875600862</v>
      </c>
      <c r="AS2482" s="19" t="n">
        <v>0</v>
      </c>
      <c r="AT2482" s="19" t="n">
        <v>0.10440736534364</v>
      </c>
      <c r="AU2482" s="19"/>
      <c r="AV2482" s="19" t="n">
        <v>0.0734324679444032</v>
      </c>
      <c r="AW2482" s="19" t="n">
        <v>0.107313453742398</v>
      </c>
      <c r="AX2482" s="19" t="n">
        <v>0</v>
      </c>
      <c r="AY2482" s="19" t="n">
        <v>0.0842588745128982</v>
      </c>
      <c r="AZ2482" s="19" t="n">
        <v>0.0895225311006175</v>
      </c>
      <c r="BA2482" s="19" t="n">
        <v>0.144970537118593</v>
      </c>
      <c r="BB2482" s="19"/>
      <c r="BC2482" s="19" t="n">
        <v>0.0944003630623931</v>
      </c>
      <c r="BD2482" s="19" t="n">
        <v>0.0326218110953213</v>
      </c>
      <c r="BE2482" s="19" t="n">
        <v>0.196854600956443</v>
      </c>
      <c r="BF2482" s="19" t="n">
        <v>0.137429779376523</v>
      </c>
      <c r="BG2482" s="19" t="n">
        <v>0</v>
      </c>
    </row>
    <row r="2483">
      <c r="C2483" s="19"/>
      <c r="D2483" s="19"/>
      <c r="E2483" s="19"/>
      <c r="F2483" s="19"/>
      <c r="G2483" s="19"/>
      <c r="H2483" s="19"/>
      <c r="I2483" s="19"/>
      <c r="J2483" s="19"/>
      <c r="K2483" s="19"/>
      <c r="L2483" s="19"/>
      <c r="M2483" s="19"/>
      <c r="N2483" s="19"/>
      <c r="O2483" s="19"/>
      <c r="P2483" s="19"/>
      <c r="Q2483" s="19"/>
      <c r="R2483" s="19"/>
      <c r="S2483" s="19"/>
      <c r="T2483" s="19"/>
      <c r="U2483" s="19"/>
      <c r="V2483" s="19"/>
      <c r="W2483" s="19"/>
      <c r="X2483" s="19"/>
      <c r="Y2483" s="19"/>
      <c r="Z2483" s="19"/>
      <c r="AA2483" s="19"/>
      <c r="AB2483" s="19"/>
      <c r="AC2483" s="19"/>
      <c r="AD2483" s="19"/>
      <c r="AE2483" s="19"/>
      <c r="AF2483" s="19"/>
      <c r="AG2483" s="19"/>
      <c r="AH2483" s="19"/>
      <c r="AI2483" s="19"/>
      <c r="AJ2483" s="19"/>
      <c r="AK2483" s="19"/>
      <c r="AL2483" s="19"/>
      <c r="AM2483" s="19"/>
      <c r="AN2483" s="19"/>
      <c r="AO2483" s="19"/>
      <c r="AP2483" s="19"/>
      <c r="AQ2483" s="19"/>
      <c r="AR2483" s="19"/>
      <c r="AS2483" s="19"/>
      <c r="AT2483" s="19"/>
      <c r="AU2483" s="19"/>
      <c r="AV2483" s="19"/>
      <c r="AW2483" s="19"/>
      <c r="AX2483" s="19"/>
      <c r="AY2483" s="19"/>
      <c r="AZ2483" s="19"/>
      <c r="BA2483" s="19"/>
      <c r="BB2483" s="19"/>
      <c r="BC2483" s="19"/>
      <c r="BD2483" s="19"/>
      <c r="BE2483" s="19"/>
      <c r="BF2483" s="19"/>
      <c r="BG2483" s="19"/>
    </row>
    <row r="2484">
      <c r="B2484" s="7" t="s">
        <v>727</v>
      </c>
      <c r="C2484" s="19"/>
      <c r="D2484" s="19"/>
      <c r="E2484" s="19"/>
      <c r="F2484" s="19"/>
      <c r="G2484" s="19"/>
      <c r="H2484" s="19"/>
      <c r="I2484" s="19"/>
      <c r="J2484" s="19"/>
      <c r="K2484" s="19"/>
      <c r="L2484" s="19"/>
      <c r="M2484" s="19"/>
      <c r="N2484" s="19"/>
      <c r="O2484" s="19"/>
      <c r="P2484" s="19"/>
      <c r="Q2484" s="19"/>
      <c r="R2484" s="19"/>
      <c r="S2484" s="19"/>
      <c r="T2484" s="19"/>
      <c r="U2484" s="19"/>
      <c r="V2484" s="19"/>
      <c r="W2484" s="19"/>
      <c r="X2484" s="19"/>
      <c r="Y2484" s="19"/>
      <c r="Z2484" s="19"/>
      <c r="AA2484" s="19"/>
      <c r="AB2484" s="19"/>
      <c r="AC2484" s="19"/>
      <c r="AD2484" s="19"/>
      <c r="AE2484" s="19"/>
      <c r="AF2484" s="19"/>
      <c r="AG2484" s="19"/>
      <c r="AH2484" s="19"/>
      <c r="AI2484" s="19"/>
      <c r="AJ2484" s="19"/>
      <c r="AK2484" s="19"/>
      <c r="AL2484" s="19"/>
      <c r="AM2484" s="19"/>
      <c r="AN2484" s="19"/>
      <c r="AO2484" s="19"/>
      <c r="AP2484" s="19"/>
      <c r="AQ2484" s="19"/>
      <c r="AR2484" s="19"/>
      <c r="AS2484" s="19"/>
      <c r="AT2484" s="19"/>
      <c r="AU2484" s="19"/>
      <c r="AV2484" s="19"/>
      <c r="AW2484" s="19"/>
      <c r="AX2484" s="19"/>
      <c r="AY2484" s="19"/>
      <c r="AZ2484" s="19"/>
      <c r="BA2484" s="19"/>
      <c r="BB2484" s="19"/>
      <c r="BC2484" s="19"/>
      <c r="BD2484" s="19"/>
      <c r="BE2484" s="19"/>
      <c r="BF2484" s="19"/>
      <c r="BG2484" s="19"/>
    </row>
    <row r="2485">
      <c r="B2485" s="26" t="s">
        <v>748</v>
      </c>
      <c r="C2485" s="19"/>
      <c r="D2485" s="19"/>
      <c r="E2485" s="19"/>
      <c r="F2485" s="19"/>
      <c r="G2485" s="19"/>
      <c r="H2485" s="19"/>
      <c r="I2485" s="19"/>
      <c r="J2485" s="19"/>
      <c r="K2485" s="19"/>
      <c r="L2485" s="19"/>
      <c r="M2485" s="19"/>
      <c r="N2485" s="19"/>
      <c r="O2485" s="19"/>
      <c r="P2485" s="19"/>
      <c r="Q2485" s="19"/>
      <c r="R2485" s="19"/>
      <c r="S2485" s="19"/>
      <c r="T2485" s="19"/>
      <c r="U2485" s="19"/>
      <c r="V2485" s="19"/>
      <c r="W2485" s="19"/>
      <c r="X2485" s="19"/>
      <c r="Y2485" s="19"/>
      <c r="Z2485" s="19"/>
      <c r="AA2485" s="19"/>
      <c r="AB2485" s="19"/>
      <c r="AC2485" s="19"/>
      <c r="AD2485" s="19"/>
      <c r="AE2485" s="19"/>
      <c r="AF2485" s="19"/>
      <c r="AG2485" s="19"/>
      <c r="AH2485" s="19"/>
      <c r="AI2485" s="19"/>
      <c r="AJ2485" s="19"/>
      <c r="AK2485" s="19"/>
      <c r="AL2485" s="19"/>
      <c r="AM2485" s="19"/>
      <c r="AN2485" s="19"/>
      <c r="AO2485" s="19"/>
      <c r="AP2485" s="19"/>
      <c r="AQ2485" s="19"/>
      <c r="AR2485" s="19"/>
      <c r="AS2485" s="19"/>
      <c r="AT2485" s="19"/>
      <c r="AU2485" s="19"/>
      <c r="AV2485" s="19"/>
      <c r="AW2485" s="19"/>
      <c r="AX2485" s="19"/>
      <c r="AY2485" s="19"/>
      <c r="AZ2485" s="19"/>
      <c r="BA2485" s="19"/>
      <c r="BB2485" s="19"/>
      <c r="BC2485" s="19"/>
      <c r="BD2485" s="19"/>
      <c r="BE2485" s="19"/>
      <c r="BF2485" s="19"/>
      <c r="BG2485" s="19"/>
    </row>
    <row r="2486">
      <c r="B2486" t="s">
        <v>725</v>
      </c>
      <c r="C2486" s="19" t="n">
        <v>0.0364227314871849</v>
      </c>
      <c r="D2486" s="19" t="n">
        <v>0.0604227118086149</v>
      </c>
      <c r="E2486" s="19" t="n">
        <v>0.0134182281687292</v>
      </c>
      <c r="F2486" s="19"/>
      <c r="G2486" s="19" t="n">
        <v>0.0459988118580285</v>
      </c>
      <c r="H2486" s="19" t="n">
        <v>0</v>
      </c>
      <c r="I2486" s="19" t="n">
        <v>0</v>
      </c>
      <c r="J2486" s="19" t="n">
        <v>0.0417119824817849</v>
      </c>
      <c r="K2486" s="19" t="n">
        <v>0.124715728280017</v>
      </c>
      <c r="L2486" s="19" t="n">
        <v>0.0343642400144364</v>
      </c>
      <c r="M2486" s="19"/>
      <c r="N2486" s="19" t="n">
        <v>0.0310830983571625</v>
      </c>
      <c r="O2486" s="19" t="n">
        <v>0</v>
      </c>
      <c r="P2486" s="19" t="n">
        <v>0.0715528430526677</v>
      </c>
      <c r="Q2486" s="19" t="n">
        <v>0.0534879482029228</v>
      </c>
      <c r="R2486" s="19"/>
      <c r="S2486" s="19" t="n">
        <v>0.0823627318140498</v>
      </c>
      <c r="T2486" s="19" t="n">
        <v>0</v>
      </c>
      <c r="U2486" s="19" t="n">
        <v>0</v>
      </c>
      <c r="V2486" s="19" t="n">
        <v>0.12005690781056</v>
      </c>
      <c r="W2486" s="19" t="n">
        <v>0</v>
      </c>
      <c r="X2486" s="19" t="n">
        <v>0</v>
      </c>
      <c r="Y2486" s="19" t="n">
        <v>0.0449484963724566</v>
      </c>
      <c r="Z2486" s="19" t="n">
        <v>0</v>
      </c>
      <c r="AA2486" s="19" t="n">
        <v>0</v>
      </c>
      <c r="AB2486" s="19" t="n">
        <v>0.0749482915866681</v>
      </c>
      <c r="AC2486" s="19" t="n">
        <v>0</v>
      </c>
      <c r="AD2486" s="19" t="n">
        <v>0.130102830601718</v>
      </c>
      <c r="AE2486" s="19"/>
      <c r="AF2486" s="19" t="n">
        <v>0.0627533661478287</v>
      </c>
      <c r="AG2486" s="19" t="n">
        <v>0.0183633233646209</v>
      </c>
      <c r="AH2486" s="19" t="n">
        <v>0</v>
      </c>
      <c r="AI2486" s="19"/>
      <c r="AJ2486" s="19" t="n">
        <v>0.0370302763966255</v>
      </c>
      <c r="AK2486" s="19" t="n">
        <v>0</v>
      </c>
      <c r="AL2486" s="19" t="n">
        <v>0</v>
      </c>
      <c r="AM2486" s="19" t="n">
        <v>0.538171731249514</v>
      </c>
      <c r="AN2486" s="19" t="n">
        <v>0</v>
      </c>
      <c r="AO2486" s="19"/>
      <c r="AP2486" s="19" t="n">
        <v>0.0390087534615497</v>
      </c>
      <c r="AQ2486" s="19" t="n">
        <v>0</v>
      </c>
      <c r="AR2486" s="19" t="n">
        <v>0</v>
      </c>
      <c r="AS2486" s="19" t="n">
        <v>0</v>
      </c>
      <c r="AT2486" s="19" t="n">
        <v>0.131575735877606</v>
      </c>
      <c r="AU2486" s="19"/>
      <c r="AV2486" s="19" t="n">
        <v>0</v>
      </c>
      <c r="AW2486" s="19" t="n">
        <v>0.0905363541551143</v>
      </c>
      <c r="AX2486" s="19" t="n">
        <v>0</v>
      </c>
      <c r="AY2486" s="19" t="n">
        <v>0.038430359811183</v>
      </c>
      <c r="AZ2486" s="19" t="n">
        <v>0.112817643357066</v>
      </c>
      <c r="BA2486" s="19" t="n">
        <v>0.0829600241724312</v>
      </c>
      <c r="BB2486" s="19"/>
      <c r="BC2486" s="19" t="n">
        <v>0.0302206028847696</v>
      </c>
      <c r="BD2486" s="19" t="n">
        <v>0.0630030947871733</v>
      </c>
      <c r="BE2486" s="19" t="n">
        <v>0</v>
      </c>
      <c r="BF2486" s="19" t="n">
        <v>0</v>
      </c>
      <c r="BG2486" s="19" t="n">
        <v>0</v>
      </c>
    </row>
    <row r="2487">
      <c r="B2487" t="s">
        <v>689</v>
      </c>
      <c r="C2487" s="19" t="n">
        <v>0.0606304330467083</v>
      </c>
      <c r="D2487" s="19" t="n">
        <v>0.034304529385631</v>
      </c>
      <c r="E2487" s="19" t="n">
        <v>0.0858643844925701</v>
      </c>
      <c r="F2487" s="19"/>
      <c r="G2487" s="19" t="n">
        <v>0.106681812133435</v>
      </c>
      <c r="H2487" s="19" t="n">
        <v>0.0636692514165476</v>
      </c>
      <c r="I2487" s="19" t="n">
        <v>0.0487501814532692</v>
      </c>
      <c r="J2487" s="19" t="n">
        <v>0.0382415063434598</v>
      </c>
      <c r="K2487" s="19" t="n">
        <v>0</v>
      </c>
      <c r="L2487" s="19" t="n">
        <v>0.094535704472248</v>
      </c>
      <c r="M2487" s="19"/>
      <c r="N2487" s="19" t="n">
        <v>0.0766655812280416</v>
      </c>
      <c r="O2487" s="19" t="n">
        <v>0.0661038442732898</v>
      </c>
      <c r="P2487" s="19" t="n">
        <v>0.071178483219047</v>
      </c>
      <c r="Q2487" s="19" t="n">
        <v>0.0294052441788775</v>
      </c>
      <c r="R2487" s="19"/>
      <c r="S2487" s="19" t="n">
        <v>0.0962462930956691</v>
      </c>
      <c r="T2487" s="19" t="n">
        <v>0</v>
      </c>
      <c r="U2487" s="19" t="n">
        <v>0</v>
      </c>
      <c r="V2487" s="19" t="n">
        <v>0</v>
      </c>
      <c r="W2487" s="19" t="n">
        <v>0.215564590215107</v>
      </c>
      <c r="X2487" s="19" t="n">
        <v>0.0971462901755895</v>
      </c>
      <c r="Y2487" s="19" t="n">
        <v>0.0479524065479803</v>
      </c>
      <c r="Z2487" s="19" t="n">
        <v>0</v>
      </c>
      <c r="AA2487" s="19" t="n">
        <v>0.118651489763741</v>
      </c>
      <c r="AB2487" s="19" t="n">
        <v>0</v>
      </c>
      <c r="AC2487" s="19" t="n">
        <v>0.401765824646072</v>
      </c>
      <c r="AD2487" s="19" t="n">
        <v>0</v>
      </c>
      <c r="AE2487" s="19"/>
      <c r="AF2487" s="19" t="n">
        <v>0.0538675340883885</v>
      </c>
      <c r="AG2487" s="19" t="n">
        <v>0.0613245272552671</v>
      </c>
      <c r="AH2487" s="19" t="n">
        <v>0.0647791829821063</v>
      </c>
      <c r="AI2487" s="19"/>
      <c r="AJ2487" s="19" t="n">
        <v>0.0421568931496936</v>
      </c>
      <c r="AK2487" s="19" t="n">
        <v>0.0795257112894659</v>
      </c>
      <c r="AL2487" s="19" t="n">
        <v>0</v>
      </c>
      <c r="AM2487" s="19" t="n">
        <v>0</v>
      </c>
      <c r="AN2487" s="19" t="n">
        <v>0.189559902204699</v>
      </c>
      <c r="AO2487" s="19"/>
      <c r="AP2487" s="19" t="n">
        <v>0.151630240880094</v>
      </c>
      <c r="AQ2487" s="19" t="n">
        <v>0.0689354006124039</v>
      </c>
      <c r="AR2487" s="19" t="n">
        <v>0.0630875037766798</v>
      </c>
      <c r="AS2487" s="19" t="n">
        <v>0</v>
      </c>
      <c r="AT2487" s="19" t="n">
        <v>0</v>
      </c>
      <c r="AU2487" s="19"/>
      <c r="AV2487" s="19" t="n">
        <v>0.145035071021509</v>
      </c>
      <c r="AW2487" s="19" t="n">
        <v>0.103070562244785</v>
      </c>
      <c r="AX2487" s="19" t="n">
        <v>0</v>
      </c>
      <c r="AY2487" s="19" t="n">
        <v>0</v>
      </c>
      <c r="AZ2487" s="19" t="n">
        <v>0</v>
      </c>
      <c r="BA2487" s="19" t="n">
        <v>0.0969442686742156</v>
      </c>
      <c r="BB2487" s="19"/>
      <c r="BC2487" s="19" t="n">
        <v>0.0385010191952699</v>
      </c>
      <c r="BD2487" s="19" t="n">
        <v>0.060783777322179</v>
      </c>
      <c r="BE2487" s="19" t="n">
        <v>0.0591143555262633</v>
      </c>
      <c r="BF2487" s="19" t="n">
        <v>0.126419877631651</v>
      </c>
      <c r="BG2487" s="19" t="n">
        <v>0</v>
      </c>
    </row>
    <row r="2488">
      <c r="B2488" t="s">
        <v>690</v>
      </c>
      <c r="C2488" s="19" t="n">
        <v>0.0552595297565425</v>
      </c>
      <c r="D2488" s="19" t="n">
        <v>0.0295986470029174</v>
      </c>
      <c r="E2488" s="19" t="n">
        <v>0.0798560441933969</v>
      </c>
      <c r="F2488" s="19"/>
      <c r="G2488" s="19" t="n">
        <v>0.104889542269329</v>
      </c>
      <c r="H2488" s="19" t="n">
        <v>0.110633553065003</v>
      </c>
      <c r="I2488" s="19" t="n">
        <v>0.036201891902521</v>
      </c>
      <c r="J2488" s="19" t="n">
        <v>0.0397676337277107</v>
      </c>
      <c r="K2488" s="19" t="n">
        <v>0</v>
      </c>
      <c r="L2488" s="19" t="n">
        <v>0.0370885203930624</v>
      </c>
      <c r="M2488" s="19"/>
      <c r="N2488" s="19" t="n">
        <v>0.129079521184597</v>
      </c>
      <c r="O2488" s="19" t="n">
        <v>0</v>
      </c>
      <c r="P2488" s="19" t="n">
        <v>0</v>
      </c>
      <c r="Q2488" s="19" t="n">
        <v>0.0975260029624913</v>
      </c>
      <c r="R2488" s="19"/>
      <c r="S2488" s="19" t="n">
        <v>0</v>
      </c>
      <c r="T2488" s="19" t="n">
        <v>0.115462730940404</v>
      </c>
      <c r="U2488" s="19" t="n">
        <v>0</v>
      </c>
      <c r="V2488" s="19" t="n">
        <v>0.152203314108508</v>
      </c>
      <c r="W2488" s="19" t="n">
        <v>0</v>
      </c>
      <c r="X2488" s="19" t="n">
        <v>0</v>
      </c>
      <c r="Y2488" s="19" t="n">
        <v>0.0415854581253486</v>
      </c>
      <c r="Z2488" s="19" t="n">
        <v>0</v>
      </c>
      <c r="AA2488" s="19" t="n">
        <v>0</v>
      </c>
      <c r="AB2488" s="19" t="n">
        <v>0.0802661326418035</v>
      </c>
      <c r="AC2488" s="19" t="n">
        <v>0.368558178595568</v>
      </c>
      <c r="AD2488" s="19" t="n">
        <v>0.130865687479865</v>
      </c>
      <c r="AE2488" s="19"/>
      <c r="AF2488" s="19" t="n">
        <v>0.0198528961082556</v>
      </c>
      <c r="AG2488" s="19" t="n">
        <v>0.0546556723413132</v>
      </c>
      <c r="AH2488" s="19" t="n">
        <v>0.14522932467781</v>
      </c>
      <c r="AI2488" s="19"/>
      <c r="AJ2488" s="19" t="n">
        <v>0.0195324220565507</v>
      </c>
      <c r="AK2488" s="19" t="n">
        <v>0.0324715059012383</v>
      </c>
      <c r="AL2488" s="19" t="n">
        <v>0</v>
      </c>
      <c r="AM2488" s="19" t="n">
        <v>0</v>
      </c>
      <c r="AN2488" s="19" t="n">
        <v>0.0791374537224027</v>
      </c>
      <c r="AO2488" s="19"/>
      <c r="AP2488" s="19" t="n">
        <v>0.0405458887681</v>
      </c>
      <c r="AQ2488" s="19" t="n">
        <v>0.0289047258226241</v>
      </c>
      <c r="AR2488" s="19" t="n">
        <v>0</v>
      </c>
      <c r="AS2488" s="19" t="n">
        <v>0</v>
      </c>
      <c r="AT2488" s="19" t="n">
        <v>0.12203061087127</v>
      </c>
      <c r="AU2488" s="19"/>
      <c r="AV2488" s="19" t="n">
        <v>0.0453421578850528</v>
      </c>
      <c r="AW2488" s="19" t="n">
        <v>0</v>
      </c>
      <c r="AX2488" s="19" t="n">
        <v>0</v>
      </c>
      <c r="AY2488" s="19" t="n">
        <v>0.0424692034382047</v>
      </c>
      <c r="AZ2488" s="19" t="n">
        <v>0.104633318932956</v>
      </c>
      <c r="BA2488" s="19" t="n">
        <v>0</v>
      </c>
      <c r="BB2488" s="19"/>
      <c r="BC2488" s="19" t="n">
        <v>0</v>
      </c>
      <c r="BD2488" s="19" t="n">
        <v>0.1497011319467</v>
      </c>
      <c r="BE2488" s="19" t="n">
        <v>0.0451756252713846</v>
      </c>
      <c r="BF2488" s="19" t="n">
        <v>0</v>
      </c>
      <c r="BG2488" s="19" t="n">
        <v>0</v>
      </c>
    </row>
    <row r="2489">
      <c r="B2489" t="s">
        <v>691</v>
      </c>
      <c r="C2489" s="19" t="n">
        <v>0.194913255886232</v>
      </c>
      <c r="D2489" s="19" t="n">
        <v>0.199871014336872</v>
      </c>
      <c r="E2489" s="19" t="n">
        <v>0.1901611365427</v>
      </c>
      <c r="F2489" s="19"/>
      <c r="G2489" s="19" t="n">
        <v>0.322152024994286</v>
      </c>
      <c r="H2489" s="19" t="n">
        <v>0.0366247566551281</v>
      </c>
      <c r="I2489" s="19" t="n">
        <v>0.229220599975381</v>
      </c>
      <c r="J2489" s="19" t="n">
        <v>0.165472282399584</v>
      </c>
      <c r="K2489" s="19" t="n">
        <v>0.128427335309267</v>
      </c>
      <c r="L2489" s="19" t="n">
        <v>0.283439217810417</v>
      </c>
      <c r="M2489" s="19"/>
      <c r="N2489" s="19" t="n">
        <v>0.158289677746394</v>
      </c>
      <c r="O2489" s="19" t="n">
        <v>0.313416029063963</v>
      </c>
      <c r="P2489" s="19" t="n">
        <v>0.169205488919688</v>
      </c>
      <c r="Q2489" s="19" t="n">
        <v>0.113598750889522</v>
      </c>
      <c r="R2489" s="19"/>
      <c r="S2489" s="19" t="n">
        <v>0.40243471908151</v>
      </c>
      <c r="T2489" s="19" t="n">
        <v>0.114540267484807</v>
      </c>
      <c r="U2489" s="19" t="n">
        <v>0.195732952614909</v>
      </c>
      <c r="V2489" s="19" t="n">
        <v>0.144439130061748</v>
      </c>
      <c r="W2489" s="19" t="n">
        <v>0.154421668490546</v>
      </c>
      <c r="X2489" s="19" t="n">
        <v>0.299703175273666</v>
      </c>
      <c r="Y2489" s="19" t="n">
        <v>0.10711322262318</v>
      </c>
      <c r="Z2489" s="19" t="n">
        <v>0.238211264814612</v>
      </c>
      <c r="AA2489" s="19" t="n">
        <v>0.194926335394538</v>
      </c>
      <c r="AB2489" s="19" t="n">
        <v>0.183240813835729</v>
      </c>
      <c r="AC2489" s="19" t="n">
        <v>0.22967599675836</v>
      </c>
      <c r="AD2489" s="19" t="n">
        <v>0.159824730935556</v>
      </c>
      <c r="AE2489" s="19"/>
      <c r="AF2489" s="19" t="n">
        <v>0.232959531991763</v>
      </c>
      <c r="AG2489" s="19" t="n">
        <v>0.188197339736315</v>
      </c>
      <c r="AH2489" s="19" t="n">
        <v>0.0622660595837233</v>
      </c>
      <c r="AI2489" s="19"/>
      <c r="AJ2489" s="19" t="n">
        <v>0.271433481079998</v>
      </c>
      <c r="AK2489" s="19" t="n">
        <v>0.265979776101956</v>
      </c>
      <c r="AL2489" s="19" t="n">
        <v>0</v>
      </c>
      <c r="AM2489" s="19" t="n">
        <v>0</v>
      </c>
      <c r="AN2489" s="19" t="n">
        <v>0.0814929511661961</v>
      </c>
      <c r="AO2489" s="19"/>
      <c r="AP2489" s="19" t="n">
        <v>0.139650724533959</v>
      </c>
      <c r="AQ2489" s="19" t="n">
        <v>0.250651910332336</v>
      </c>
      <c r="AR2489" s="19" t="n">
        <v>0.227722242266631</v>
      </c>
      <c r="AS2489" s="19" t="n">
        <v>0.280159116997811</v>
      </c>
      <c r="AT2489" s="19" t="n">
        <v>0</v>
      </c>
      <c r="AU2489" s="19"/>
      <c r="AV2489" s="19" t="n">
        <v>0.202858351144557</v>
      </c>
      <c r="AW2489" s="19" t="n">
        <v>0.190155808168828</v>
      </c>
      <c r="AX2489" s="19" t="n">
        <v>0.231847079546499</v>
      </c>
      <c r="AY2489" s="19" t="n">
        <v>0.312594010140767</v>
      </c>
      <c r="AZ2489" s="19" t="n">
        <v>0.0577053699387718</v>
      </c>
      <c r="BA2489" s="19" t="n">
        <v>0.17962817245371</v>
      </c>
      <c r="BB2489" s="19"/>
      <c r="BC2489" s="19" t="n">
        <v>0.0352931079715905</v>
      </c>
      <c r="BD2489" s="19" t="n">
        <v>0.260716596740653</v>
      </c>
      <c r="BE2489" s="19" t="n">
        <v>0.233513195154174</v>
      </c>
      <c r="BF2489" s="19" t="n">
        <v>0.115947186573563</v>
      </c>
      <c r="BG2489" s="19" t="n">
        <v>0.233829842817457</v>
      </c>
    </row>
    <row r="2490">
      <c r="B2490" t="s">
        <v>692</v>
      </c>
      <c r="C2490" s="19" t="n">
        <v>0.190382312374915</v>
      </c>
      <c r="D2490" s="19" t="n">
        <v>0.221272483019641</v>
      </c>
      <c r="E2490" s="19" t="n">
        <v>0.160773411718036</v>
      </c>
      <c r="F2490" s="19"/>
      <c r="G2490" s="19" t="n">
        <v>0.0623862739062887</v>
      </c>
      <c r="H2490" s="19" t="n">
        <v>0.306677679505292</v>
      </c>
      <c r="I2490" s="19" t="n">
        <v>0.131669394606683</v>
      </c>
      <c r="J2490" s="19" t="n">
        <v>0.298850597407407</v>
      </c>
      <c r="K2490" s="19" t="n">
        <v>0.224030464841487</v>
      </c>
      <c r="L2490" s="19" t="n">
        <v>0.111259753668619</v>
      </c>
      <c r="M2490" s="19"/>
      <c r="N2490" s="19" t="n">
        <v>0.177006651643757</v>
      </c>
      <c r="O2490" s="19" t="n">
        <v>0.150207601293311</v>
      </c>
      <c r="P2490" s="19" t="n">
        <v>0.245362942209407</v>
      </c>
      <c r="Q2490" s="19" t="n">
        <v>0.20215229744294</v>
      </c>
      <c r="R2490" s="19"/>
      <c r="S2490" s="19" t="n">
        <v>0.0929580463516758</v>
      </c>
      <c r="T2490" s="19" t="n">
        <v>0.133387486531969</v>
      </c>
      <c r="U2490" s="19" t="n">
        <v>0.375636985669718</v>
      </c>
      <c r="V2490" s="19" t="n">
        <v>0.201685734481753</v>
      </c>
      <c r="W2490" s="19" t="n">
        <v>0.305948614914987</v>
      </c>
      <c r="X2490" s="19" t="n">
        <v>0.216897905343041</v>
      </c>
      <c r="Y2490" s="19" t="n">
        <v>0.156140093646743</v>
      </c>
      <c r="Z2490" s="19" t="n">
        <v>0.233096296489638</v>
      </c>
      <c r="AA2490" s="19" t="n">
        <v>0.180456143055301</v>
      </c>
      <c r="AB2490" s="19" t="n">
        <v>0.234302040891633</v>
      </c>
      <c r="AC2490" s="19" t="n">
        <v>0</v>
      </c>
      <c r="AD2490" s="19" t="n">
        <v>0.263517235082015</v>
      </c>
      <c r="AE2490" s="19"/>
      <c r="AF2490" s="19" t="n">
        <v>0.1698684809064</v>
      </c>
      <c r="AG2490" s="19" t="n">
        <v>0.287635714686803</v>
      </c>
      <c r="AH2490" s="19" t="n">
        <v>0.0581371832702411</v>
      </c>
      <c r="AI2490" s="19"/>
      <c r="AJ2490" s="19" t="n">
        <v>0.203490433717776</v>
      </c>
      <c r="AK2490" s="19" t="n">
        <v>0.17140831011389</v>
      </c>
      <c r="AL2490" s="19" t="n">
        <v>0.374227454628898</v>
      </c>
      <c r="AM2490" s="19" t="n">
        <v>0.461828268750486</v>
      </c>
      <c r="AN2490" s="19" t="n">
        <v>0.157974654179533</v>
      </c>
      <c r="AO2490" s="19"/>
      <c r="AP2490" s="19" t="n">
        <v>0.232224833480981</v>
      </c>
      <c r="AQ2490" s="19" t="n">
        <v>0.241633854127471</v>
      </c>
      <c r="AR2490" s="19" t="n">
        <v>0.137914649368417</v>
      </c>
      <c r="AS2490" s="19" t="n">
        <v>0.222084303372052</v>
      </c>
      <c r="AT2490" s="19" t="n">
        <v>0.105958233346848</v>
      </c>
      <c r="AU2490" s="19"/>
      <c r="AV2490" s="19" t="n">
        <v>0.17479784775631</v>
      </c>
      <c r="AW2490" s="19" t="n">
        <v>0.260507503569295</v>
      </c>
      <c r="AX2490" s="19" t="n">
        <v>0.187135764991145</v>
      </c>
      <c r="AY2490" s="19" t="n">
        <v>0.208139775868921</v>
      </c>
      <c r="AZ2490" s="19" t="n">
        <v>0.175711912481587</v>
      </c>
      <c r="BA2490" s="19" t="n">
        <v>0.0936321756515791</v>
      </c>
      <c r="BB2490" s="19"/>
      <c r="BC2490" s="19" t="n">
        <v>0.397673332851747</v>
      </c>
      <c r="BD2490" s="19" t="n">
        <v>0.148791704068587</v>
      </c>
      <c r="BE2490" s="19" t="n">
        <v>0.165468852208638</v>
      </c>
      <c r="BF2490" s="19" t="n">
        <v>0.167720787862486</v>
      </c>
      <c r="BG2490" s="19" t="n">
        <v>0</v>
      </c>
    </row>
    <row r="2491">
      <c r="B2491" t="s">
        <v>598</v>
      </c>
      <c r="C2491" s="19" t="n">
        <v>0.169322380334038</v>
      </c>
      <c r="D2491" s="19" t="n">
        <v>0.193103783325897</v>
      </c>
      <c r="E2491" s="19" t="n">
        <v>0.14652738814168</v>
      </c>
      <c r="F2491" s="19"/>
      <c r="G2491" s="19" t="n">
        <v>0.135367827470857</v>
      </c>
      <c r="H2491" s="19" t="n">
        <v>0.137240772437639</v>
      </c>
      <c r="I2491" s="19" t="n">
        <v>0.376899872539733</v>
      </c>
      <c r="J2491" s="19" t="n">
        <v>0.0403963271160962</v>
      </c>
      <c r="K2491" s="19" t="n">
        <v>0.139826861538417</v>
      </c>
      <c r="L2491" s="19" t="n">
        <v>0.169601102607713</v>
      </c>
      <c r="M2491" s="19"/>
      <c r="N2491" s="19" t="n">
        <v>0.189539673777103</v>
      </c>
      <c r="O2491" s="19" t="n">
        <v>0.191206132922844</v>
      </c>
      <c r="P2491" s="19" t="n">
        <v>0.187706084389049</v>
      </c>
      <c r="Q2491" s="19" t="n">
        <v>0.107857721049387</v>
      </c>
      <c r="R2491" s="19"/>
      <c r="S2491" s="19" t="n">
        <v>0.269528717653019</v>
      </c>
      <c r="T2491" s="19" t="n">
        <v>0.223274481044636</v>
      </c>
      <c r="U2491" s="19" t="n">
        <v>0</v>
      </c>
      <c r="V2491" s="19" t="n">
        <v>0.264462671379136</v>
      </c>
      <c r="W2491" s="19" t="n">
        <v>0.32406512637936</v>
      </c>
      <c r="X2491" s="19" t="n">
        <v>0.0952991857813162</v>
      </c>
      <c r="Y2491" s="19" t="n">
        <v>0.153043195293619</v>
      </c>
      <c r="Z2491" s="19" t="n">
        <v>0.142038777989495</v>
      </c>
      <c r="AA2491" s="19" t="n">
        <v>0.207292973986514</v>
      </c>
      <c r="AB2491" s="19" t="n">
        <v>0</v>
      </c>
      <c r="AC2491" s="19" t="n">
        <v>0</v>
      </c>
      <c r="AD2491" s="19" t="n">
        <v>0.186601427525758</v>
      </c>
      <c r="AE2491" s="19"/>
      <c r="AF2491" s="19" t="n">
        <v>0.170039722390062</v>
      </c>
      <c r="AG2491" s="19" t="n">
        <v>0.132117010058911</v>
      </c>
      <c r="AH2491" s="19" t="n">
        <v>0.264410582620312</v>
      </c>
      <c r="AI2491" s="19"/>
      <c r="AJ2491" s="19" t="n">
        <v>0.220102766637033</v>
      </c>
      <c r="AK2491" s="19" t="n">
        <v>0.186862842320844</v>
      </c>
      <c r="AL2491" s="19" t="n">
        <v>0</v>
      </c>
      <c r="AM2491" s="19" t="n">
        <v>0</v>
      </c>
      <c r="AN2491" s="19" t="n">
        <v>0.102785602800136</v>
      </c>
      <c r="AO2491" s="19"/>
      <c r="AP2491" s="19" t="n">
        <v>0.136440343259663</v>
      </c>
      <c r="AQ2491" s="19" t="n">
        <v>0.112852597587373</v>
      </c>
      <c r="AR2491" s="19" t="n">
        <v>0.220219068263965</v>
      </c>
      <c r="AS2491" s="19" t="n">
        <v>0.270487761932291</v>
      </c>
      <c r="AT2491" s="19" t="n">
        <v>0.396224991916339</v>
      </c>
      <c r="AU2491" s="19"/>
      <c r="AV2491" s="19" t="n">
        <v>0.153876688894278</v>
      </c>
      <c r="AW2491" s="19" t="n">
        <v>0.160700832550925</v>
      </c>
      <c r="AX2491" s="19" t="n">
        <v>0.305233143435766</v>
      </c>
      <c r="AY2491" s="19" t="n">
        <v>0.143169711117221</v>
      </c>
      <c r="AZ2491" s="19" t="n">
        <v>0.33973718276412</v>
      </c>
      <c r="BA2491" s="19" t="n">
        <v>0.112253887481717</v>
      </c>
      <c r="BB2491" s="19"/>
      <c r="BC2491" s="19" t="n">
        <v>0.228748460737126</v>
      </c>
      <c r="BD2491" s="19" t="n">
        <v>0.105759832442481</v>
      </c>
      <c r="BE2491" s="19" t="n">
        <v>0.203436611565854</v>
      </c>
      <c r="BF2491" s="19" t="n">
        <v>0.174067983822584</v>
      </c>
      <c r="BG2491" s="19" t="n">
        <v>0.447325334541452</v>
      </c>
    </row>
    <row r="2492">
      <c r="B2492" t="s">
        <v>726</v>
      </c>
      <c r="C2492" s="19" t="n">
        <v>0.200989045172401</v>
      </c>
      <c r="D2492" s="19" t="n">
        <v>0.21350765990474</v>
      </c>
      <c r="E2492" s="19" t="n">
        <v>0.188989680577279</v>
      </c>
      <c r="F2492" s="19"/>
      <c r="G2492" s="19" t="n">
        <v>0.0683290715603112</v>
      </c>
      <c r="H2492" s="19" t="n">
        <v>0.246002188583605</v>
      </c>
      <c r="I2492" s="19" t="n">
        <v>0.0884023445857967</v>
      </c>
      <c r="J2492" s="19" t="n">
        <v>0.207884941255832</v>
      </c>
      <c r="K2492" s="19" t="n">
        <v>0.327187979255395</v>
      </c>
      <c r="L2492" s="19" t="n">
        <v>0.269711461033504</v>
      </c>
      <c r="M2492" s="19"/>
      <c r="N2492" s="19" t="n">
        <v>0.123462405612334</v>
      </c>
      <c r="O2492" s="19" t="n">
        <v>0.161341338747258</v>
      </c>
      <c r="P2492" s="19" t="n">
        <v>0.214822722195546</v>
      </c>
      <c r="Q2492" s="19" t="n">
        <v>0.310383911566685</v>
      </c>
      <c r="R2492" s="19"/>
      <c r="S2492" s="19" t="n">
        <v>0</v>
      </c>
      <c r="T2492" s="19" t="n">
        <v>0.357842204147428</v>
      </c>
      <c r="U2492" s="19" t="n">
        <v>0.428630061715373</v>
      </c>
      <c r="V2492" s="19" t="n">
        <v>0</v>
      </c>
      <c r="W2492" s="19" t="n">
        <v>0</v>
      </c>
      <c r="X2492" s="19" t="n">
        <v>0.290953443426387</v>
      </c>
      <c r="Y2492" s="19" t="n">
        <v>0.188210391623866</v>
      </c>
      <c r="Z2492" s="19" t="n">
        <v>0.386653660706255</v>
      </c>
      <c r="AA2492" s="19" t="n">
        <v>0.171631563576737</v>
      </c>
      <c r="AB2492" s="19" t="n">
        <v>0.258785916147699</v>
      </c>
      <c r="AC2492" s="19" t="n">
        <v>0</v>
      </c>
      <c r="AD2492" s="19" t="n">
        <v>0.129088088375088</v>
      </c>
      <c r="AE2492" s="19"/>
      <c r="AF2492" s="19" t="n">
        <v>0.251270334225887</v>
      </c>
      <c r="AG2492" s="19" t="n">
        <v>0.163643368170011</v>
      </c>
      <c r="AH2492" s="19" t="n">
        <v>0.172868385896333</v>
      </c>
      <c r="AI2492" s="19"/>
      <c r="AJ2492" s="19" t="n">
        <v>0.16750141315002</v>
      </c>
      <c r="AK2492" s="19" t="n">
        <v>0.188109956547504</v>
      </c>
      <c r="AL2492" s="19" t="n">
        <v>0.154188403940283</v>
      </c>
      <c r="AM2492" s="19" t="n">
        <v>0</v>
      </c>
      <c r="AN2492" s="19" t="n">
        <v>0.0850062859980738</v>
      </c>
      <c r="AO2492" s="19"/>
      <c r="AP2492" s="19" t="n">
        <v>0.219953326847553</v>
      </c>
      <c r="AQ2492" s="19" t="n">
        <v>0.197326057378998</v>
      </c>
      <c r="AR2492" s="19" t="n">
        <v>0.111734440779153</v>
      </c>
      <c r="AS2492" s="19" t="n">
        <v>0.227268817697846</v>
      </c>
      <c r="AT2492" s="19" t="n">
        <v>0.139803062644297</v>
      </c>
      <c r="AU2492" s="19"/>
      <c r="AV2492" s="19" t="n">
        <v>0.20465741535389</v>
      </c>
      <c r="AW2492" s="19" t="n">
        <v>0.142558770347733</v>
      </c>
      <c r="AX2492" s="19" t="n">
        <v>0.204774660419293</v>
      </c>
      <c r="AY2492" s="19" t="n">
        <v>0.170938065110804</v>
      </c>
      <c r="AZ2492" s="19" t="n">
        <v>0.119872041424882</v>
      </c>
      <c r="BA2492" s="19" t="n">
        <v>0.289610934447754</v>
      </c>
      <c r="BB2492" s="19"/>
      <c r="BC2492" s="19" t="n">
        <v>0.238030746643209</v>
      </c>
      <c r="BD2492" s="19" t="n">
        <v>0.178259477926158</v>
      </c>
      <c r="BE2492" s="19" t="n">
        <v>0.0654882903971067</v>
      </c>
      <c r="BF2492" s="19" t="n">
        <v>0.278414384733194</v>
      </c>
      <c r="BG2492" s="19" t="n">
        <v>0.318844822641091</v>
      </c>
    </row>
    <row r="2493">
      <c r="B2493" t="s">
        <v>100</v>
      </c>
      <c r="C2493" s="19" t="n">
        <v>0.092080311941979</v>
      </c>
      <c r="D2493" s="19" t="n">
        <v>0.0479191712156866</v>
      </c>
      <c r="E2493" s="19" t="n">
        <v>0.134409726165609</v>
      </c>
      <c r="F2493" s="19"/>
      <c r="G2493" s="19" t="n">
        <v>0.154194635807464</v>
      </c>
      <c r="H2493" s="19" t="n">
        <v>0.0991517983367851</v>
      </c>
      <c r="I2493" s="19" t="n">
        <v>0.0888557149366163</v>
      </c>
      <c r="J2493" s="19" t="n">
        <v>0.167674729268125</v>
      </c>
      <c r="K2493" s="19" t="n">
        <v>0.0558116307754166</v>
      </c>
      <c r="L2493" s="19" t="n">
        <v>0</v>
      </c>
      <c r="M2493" s="19"/>
      <c r="N2493" s="19" t="n">
        <v>0.114873390450611</v>
      </c>
      <c r="O2493" s="19" t="n">
        <v>0.117725053699335</v>
      </c>
      <c r="P2493" s="19" t="n">
        <v>0.0401714360145946</v>
      </c>
      <c r="Q2493" s="19" t="n">
        <v>0.0855881237071744</v>
      </c>
      <c r="R2493" s="19"/>
      <c r="S2493" s="19" t="n">
        <v>0.0564694920040763</v>
      </c>
      <c r="T2493" s="19" t="n">
        <v>0.0554928298507557</v>
      </c>
      <c r="U2493" s="19" t="n">
        <v>0</v>
      </c>
      <c r="V2493" s="19" t="n">
        <v>0.117152242158294</v>
      </c>
      <c r="W2493" s="19" t="n">
        <v>0</v>
      </c>
      <c r="X2493" s="19" t="n">
        <v>0</v>
      </c>
      <c r="Y2493" s="19" t="n">
        <v>0.261006735766806</v>
      </c>
      <c r="Z2493" s="19" t="n">
        <v>0</v>
      </c>
      <c r="AA2493" s="19" t="n">
        <v>0.127041494223169</v>
      </c>
      <c r="AB2493" s="19" t="n">
        <v>0.168456804896468</v>
      </c>
      <c r="AC2493" s="19" t="n">
        <v>0</v>
      </c>
      <c r="AD2493" s="19" t="n">
        <v>0</v>
      </c>
      <c r="AE2493" s="19"/>
      <c r="AF2493" s="19" t="n">
        <v>0.0393881341414165</v>
      </c>
      <c r="AG2493" s="19" t="n">
        <v>0.0940630443867582</v>
      </c>
      <c r="AH2493" s="19" t="n">
        <v>0.232309280969475</v>
      </c>
      <c r="AI2493" s="19"/>
      <c r="AJ2493" s="19" t="n">
        <v>0.0387523138123035</v>
      </c>
      <c r="AK2493" s="19" t="n">
        <v>0.0756418977251017</v>
      </c>
      <c r="AL2493" s="19" t="n">
        <v>0.471584141430819</v>
      </c>
      <c r="AM2493" s="19" t="n">
        <v>0</v>
      </c>
      <c r="AN2493" s="19" t="n">
        <v>0.304043149928959</v>
      </c>
      <c r="AO2493" s="19"/>
      <c r="AP2493" s="19" t="n">
        <v>0.0405458887681</v>
      </c>
      <c r="AQ2493" s="19" t="n">
        <v>0.0996954541387936</v>
      </c>
      <c r="AR2493" s="19" t="n">
        <v>0.239322095545154</v>
      </c>
      <c r="AS2493" s="19" t="n">
        <v>0</v>
      </c>
      <c r="AT2493" s="19" t="n">
        <v>0.10440736534364</v>
      </c>
      <c r="AU2493" s="19"/>
      <c r="AV2493" s="19" t="n">
        <v>0.0734324679444032</v>
      </c>
      <c r="AW2493" s="19" t="n">
        <v>0.0524701689633191</v>
      </c>
      <c r="AX2493" s="19" t="n">
        <v>0.0710093516072961</v>
      </c>
      <c r="AY2493" s="19" t="n">
        <v>0.0842588745128982</v>
      </c>
      <c r="AZ2493" s="19" t="n">
        <v>0.0895225311006175</v>
      </c>
      <c r="BA2493" s="19" t="n">
        <v>0.144970537118593</v>
      </c>
      <c r="BB2493" s="19"/>
      <c r="BC2493" s="19" t="n">
        <v>0.0315327297162873</v>
      </c>
      <c r="BD2493" s="19" t="n">
        <v>0.032984384766068</v>
      </c>
      <c r="BE2493" s="19" t="n">
        <v>0.22780306987658</v>
      </c>
      <c r="BF2493" s="19" t="n">
        <v>0.137429779376523</v>
      </c>
      <c r="BG2493" s="19" t="n">
        <v>0</v>
      </c>
    </row>
    <row r="2494">
      <c r="C2494" s="19"/>
      <c r="D2494" s="19"/>
      <c r="E2494" s="19"/>
      <c r="F2494" s="19"/>
      <c r="G2494" s="19"/>
      <c r="H2494" s="19"/>
      <c r="I2494" s="19"/>
      <c r="J2494" s="19"/>
      <c r="K2494" s="19"/>
      <c r="L2494" s="19"/>
      <c r="M2494" s="19"/>
      <c r="N2494" s="19"/>
      <c r="O2494" s="19"/>
      <c r="P2494" s="19"/>
      <c r="Q2494" s="19"/>
      <c r="R2494" s="19"/>
      <c r="S2494" s="19"/>
      <c r="T2494" s="19"/>
      <c r="U2494" s="19"/>
      <c r="V2494" s="19"/>
      <c r="W2494" s="19"/>
      <c r="X2494" s="19"/>
      <c r="Y2494" s="19"/>
      <c r="Z2494" s="19"/>
      <c r="AA2494" s="19"/>
      <c r="AB2494" s="19"/>
      <c r="AC2494" s="19"/>
      <c r="AD2494" s="19"/>
      <c r="AE2494" s="19"/>
      <c r="AF2494" s="19"/>
      <c r="AG2494" s="19"/>
      <c r="AH2494" s="19"/>
      <c r="AI2494" s="19"/>
      <c r="AJ2494" s="19"/>
      <c r="AK2494" s="19"/>
      <c r="AL2494" s="19"/>
      <c r="AM2494" s="19"/>
      <c r="AN2494" s="19"/>
      <c r="AO2494" s="19"/>
      <c r="AP2494" s="19"/>
      <c r="AQ2494" s="19"/>
      <c r="AR2494" s="19"/>
      <c r="AS2494" s="19"/>
      <c r="AT2494" s="19"/>
      <c r="AU2494" s="19"/>
      <c r="AV2494" s="19"/>
      <c r="AW2494" s="19"/>
      <c r="AX2494" s="19"/>
      <c r="AY2494" s="19"/>
      <c r="AZ2494" s="19"/>
      <c r="BA2494" s="19"/>
      <c r="BB2494" s="19"/>
      <c r="BC2494" s="19"/>
      <c r="BD2494" s="19"/>
      <c r="BE2494" s="19"/>
      <c r="BF2494" s="19"/>
      <c r="BG2494" s="19"/>
    </row>
    <row r="2495">
      <c r="B2495" s="7" t="s">
        <v>749</v>
      </c>
      <c r="C2495" s="19"/>
      <c r="D2495" s="19"/>
      <c r="E2495" s="19"/>
      <c r="F2495" s="19"/>
      <c r="G2495" s="19"/>
      <c r="H2495" s="19"/>
      <c r="I2495" s="19"/>
      <c r="J2495" s="19"/>
      <c r="K2495" s="19"/>
      <c r="L2495" s="19"/>
      <c r="M2495" s="19"/>
      <c r="N2495" s="19"/>
      <c r="O2495" s="19"/>
      <c r="P2495" s="19"/>
      <c r="Q2495" s="19"/>
      <c r="R2495" s="19"/>
      <c r="S2495" s="19"/>
      <c r="T2495" s="19"/>
      <c r="U2495" s="19"/>
      <c r="V2495" s="19"/>
      <c r="W2495" s="19"/>
      <c r="X2495" s="19"/>
      <c r="Y2495" s="19"/>
      <c r="Z2495" s="19"/>
      <c r="AA2495" s="19"/>
      <c r="AB2495" s="19"/>
      <c r="AC2495" s="19"/>
      <c r="AD2495" s="19"/>
      <c r="AE2495" s="19"/>
      <c r="AF2495" s="19"/>
      <c r="AG2495" s="19"/>
      <c r="AH2495" s="19"/>
      <c r="AI2495" s="19"/>
      <c r="AJ2495" s="19"/>
      <c r="AK2495" s="19"/>
      <c r="AL2495" s="19"/>
      <c r="AM2495" s="19"/>
      <c r="AN2495" s="19"/>
      <c r="AO2495" s="19"/>
      <c r="AP2495" s="19"/>
      <c r="AQ2495" s="19"/>
      <c r="AR2495" s="19"/>
      <c r="AS2495" s="19"/>
      <c r="AT2495" s="19"/>
      <c r="AU2495" s="19"/>
      <c r="AV2495" s="19"/>
      <c r="AW2495" s="19"/>
      <c r="AX2495" s="19"/>
      <c r="AY2495" s="19"/>
      <c r="AZ2495" s="19"/>
      <c r="BA2495" s="19"/>
      <c r="BB2495" s="19"/>
      <c r="BC2495" s="19"/>
      <c r="BD2495" s="19"/>
      <c r="BE2495" s="19"/>
      <c r="BF2495" s="19"/>
      <c r="BG2495" s="19"/>
    </row>
    <row r="2496">
      <c r="B2496" s="26" t="s">
        <v>724</v>
      </c>
      <c r="C2496" s="19"/>
      <c r="D2496" s="19"/>
      <c r="E2496" s="19"/>
      <c r="F2496" s="19"/>
      <c r="G2496" s="19"/>
      <c r="H2496" s="19"/>
      <c r="I2496" s="19"/>
      <c r="J2496" s="19"/>
      <c r="K2496" s="19"/>
      <c r="L2496" s="19"/>
      <c r="M2496" s="19"/>
      <c r="N2496" s="19"/>
      <c r="O2496" s="19"/>
      <c r="P2496" s="19"/>
      <c r="Q2496" s="19"/>
      <c r="R2496" s="19"/>
      <c r="S2496" s="19"/>
      <c r="T2496" s="19"/>
      <c r="U2496" s="19"/>
      <c r="V2496" s="19"/>
      <c r="W2496" s="19"/>
      <c r="X2496" s="19"/>
      <c r="Y2496" s="19"/>
      <c r="Z2496" s="19"/>
      <c r="AA2496" s="19"/>
      <c r="AB2496" s="19"/>
      <c r="AC2496" s="19"/>
      <c r="AD2496" s="19"/>
      <c r="AE2496" s="19"/>
      <c r="AF2496" s="19"/>
      <c r="AG2496" s="19"/>
      <c r="AH2496" s="19"/>
      <c r="AI2496" s="19"/>
      <c r="AJ2496" s="19"/>
      <c r="AK2496" s="19"/>
      <c r="AL2496" s="19"/>
      <c r="AM2496" s="19"/>
      <c r="AN2496" s="19"/>
      <c r="AO2496" s="19"/>
      <c r="AP2496" s="19"/>
      <c r="AQ2496" s="19"/>
      <c r="AR2496" s="19"/>
      <c r="AS2496" s="19"/>
      <c r="AT2496" s="19"/>
      <c r="AU2496" s="19"/>
      <c r="AV2496" s="19"/>
      <c r="AW2496" s="19"/>
      <c r="AX2496" s="19"/>
      <c r="AY2496" s="19"/>
      <c r="AZ2496" s="19"/>
      <c r="BA2496" s="19"/>
      <c r="BB2496" s="19"/>
      <c r="BC2496" s="19"/>
      <c r="BD2496" s="19"/>
      <c r="BE2496" s="19"/>
      <c r="BF2496" s="19"/>
      <c r="BG2496" s="19"/>
    </row>
    <row r="2497">
      <c r="B2497" t="s">
        <v>721</v>
      </c>
      <c r="C2497" s="19" t="n">
        <v>0.0458472756519008</v>
      </c>
      <c r="D2497" s="19" t="n">
        <v>0.0416746319448778</v>
      </c>
      <c r="E2497" s="19" t="n">
        <v>0.0490694057293809</v>
      </c>
      <c r="F2497" s="19"/>
      <c r="G2497" s="19" t="n">
        <v>0</v>
      </c>
      <c r="H2497" s="19" t="n">
        <v>0.0664821134278812</v>
      </c>
      <c r="I2497" s="19" t="n">
        <v>0.0515779743941312</v>
      </c>
      <c r="J2497" s="19" t="n">
        <v>0</v>
      </c>
      <c r="K2497" s="19" t="n">
        <v>0.106758687440784</v>
      </c>
      <c r="L2497" s="19" t="n">
        <v>0.0373496081699308</v>
      </c>
      <c r="M2497" s="19"/>
      <c r="N2497" s="19" t="n">
        <v>0.0298368350934122</v>
      </c>
      <c r="O2497" s="19" t="n">
        <v>0.0464891332867461</v>
      </c>
      <c r="P2497" s="19" t="n">
        <v>0</v>
      </c>
      <c r="Q2497" s="19" t="n">
        <v>0.12989385427448</v>
      </c>
      <c r="R2497" s="19"/>
      <c r="S2497" s="19" t="n">
        <v>0</v>
      </c>
      <c r="T2497" s="19" t="n">
        <v>0</v>
      </c>
      <c r="U2497" s="19" t="n">
        <v>0.0986372921129496</v>
      </c>
      <c r="V2497" s="19" t="n">
        <v>0</v>
      </c>
      <c r="W2497" s="19" t="n">
        <v>0.120451047519119</v>
      </c>
      <c r="X2497" s="19" t="n">
        <v>0</v>
      </c>
      <c r="Y2497" s="19" t="n">
        <v>0</v>
      </c>
      <c r="Z2497" s="19" t="n">
        <v>0.260784864091528</v>
      </c>
      <c r="AA2497" s="19" t="n">
        <v>0.0572977399315713</v>
      </c>
      <c r="AB2497" s="19" t="n">
        <v>0.0595100536724233</v>
      </c>
      <c r="AC2497" s="19" t="n">
        <v>0</v>
      </c>
      <c r="AD2497" s="19" t="n">
        <v>0</v>
      </c>
      <c r="AE2497" s="19"/>
      <c r="AF2497" s="19" t="n">
        <v>0.0702943868806192</v>
      </c>
      <c r="AG2497" s="19" t="n">
        <v>0.0463556959716542</v>
      </c>
      <c r="AH2497" s="19" t="n">
        <v>0</v>
      </c>
      <c r="AI2497" s="19"/>
      <c r="AJ2497" s="19" t="n">
        <v>0.042994386126967</v>
      </c>
      <c r="AK2497" s="19" t="n">
        <v>0.0755867818664179</v>
      </c>
      <c r="AL2497" s="19" t="n">
        <v>0</v>
      </c>
      <c r="AM2497" s="19" t="n">
        <v>0</v>
      </c>
      <c r="AN2497" s="19" t="n">
        <v>0</v>
      </c>
      <c r="AO2497" s="19"/>
      <c r="AP2497" s="19" t="n">
        <v>0.0746820371011263</v>
      </c>
      <c r="AQ2497" s="19" t="n">
        <v>0.0481499220513225</v>
      </c>
      <c r="AR2497" s="19" t="n">
        <v>0</v>
      </c>
      <c r="AS2497" s="19" t="n">
        <v>0.0957710338827244</v>
      </c>
      <c r="AT2497" s="19" t="n">
        <v>0</v>
      </c>
      <c r="AU2497" s="19"/>
      <c r="AV2497" s="19" t="n">
        <v>0.0739959898120476</v>
      </c>
      <c r="AW2497" s="19" t="n">
        <v>0.0425964244644998</v>
      </c>
      <c r="AX2497" s="19" t="n">
        <v>0</v>
      </c>
      <c r="AY2497" s="19" t="n">
        <v>0.0883149224835603</v>
      </c>
      <c r="AZ2497" s="19" t="n">
        <v>0</v>
      </c>
      <c r="BA2497" s="19" t="n">
        <v>0</v>
      </c>
      <c r="BB2497" s="19"/>
      <c r="BC2497" s="19" t="n">
        <v>0.119657841149635</v>
      </c>
      <c r="BD2497" s="19" t="n">
        <v>0</v>
      </c>
      <c r="BE2497" s="19" t="n">
        <v>0.0275445223718691</v>
      </c>
      <c r="BF2497" s="19" t="n">
        <v>0.0994611252148958</v>
      </c>
      <c r="BG2497" s="19" t="n">
        <v>0</v>
      </c>
    </row>
    <row r="2498">
      <c r="B2498" t="s">
        <v>689</v>
      </c>
      <c r="C2498" s="19" t="n">
        <v>0.0901124709196545</v>
      </c>
      <c r="D2498" s="19" t="n">
        <v>0.0671568031129278</v>
      </c>
      <c r="E2498" s="19" t="n">
        <v>0.107838917959502</v>
      </c>
      <c r="F2498" s="19"/>
      <c r="G2498" s="19" t="n">
        <v>0.214081884107129</v>
      </c>
      <c r="H2498" s="19" t="n">
        <v>0.110566915322212</v>
      </c>
      <c r="I2498" s="19" t="n">
        <v>0.144028500508845</v>
      </c>
      <c r="J2498" s="19" t="n">
        <v>0</v>
      </c>
      <c r="K2498" s="19" t="n">
        <v>0.114159941111689</v>
      </c>
      <c r="L2498" s="19" t="n">
        <v>0.0367934794803984</v>
      </c>
      <c r="M2498" s="19"/>
      <c r="N2498" s="19" t="n">
        <v>0.145039655020394</v>
      </c>
      <c r="O2498" s="19" t="n">
        <v>0.0356896046695397</v>
      </c>
      <c r="P2498" s="19" t="n">
        <v>0.0732053615870398</v>
      </c>
      <c r="Q2498" s="19" t="n">
        <v>0.0942243468009938</v>
      </c>
      <c r="R2498" s="19"/>
      <c r="S2498" s="19" t="n">
        <v>0.250484167580988</v>
      </c>
      <c r="T2498" s="19" t="n">
        <v>0.063480303091437</v>
      </c>
      <c r="U2498" s="19" t="n">
        <v>0</v>
      </c>
      <c r="V2498" s="19" t="n">
        <v>0.194640796727947</v>
      </c>
      <c r="W2498" s="19" t="n">
        <v>0.176702076830954</v>
      </c>
      <c r="X2498" s="19" t="n">
        <v>0</v>
      </c>
      <c r="Y2498" s="19" t="n">
        <v>0</v>
      </c>
      <c r="Z2498" s="19" t="n">
        <v>0</v>
      </c>
      <c r="AA2498" s="19" t="n">
        <v>0.122520863830773</v>
      </c>
      <c r="AB2498" s="19" t="n">
        <v>0</v>
      </c>
      <c r="AC2498" s="19" t="n">
        <v>0</v>
      </c>
      <c r="AD2498" s="19" t="n">
        <v>0.139634483889463</v>
      </c>
      <c r="AE2498" s="19"/>
      <c r="AF2498" s="19" t="n">
        <v>0.0622240976295555</v>
      </c>
      <c r="AG2498" s="19" t="n">
        <v>0.0689477527237094</v>
      </c>
      <c r="AH2498" s="19" t="n">
        <v>0.230002053645308</v>
      </c>
      <c r="AI2498" s="19"/>
      <c r="AJ2498" s="19" t="n">
        <v>0.103655241993002</v>
      </c>
      <c r="AK2498" s="19" t="n">
        <v>0.061731948038143</v>
      </c>
      <c r="AL2498" s="19" t="n">
        <v>0.166610326160437</v>
      </c>
      <c r="AM2498" s="19" t="n">
        <v>0</v>
      </c>
      <c r="AN2498" s="19" t="n">
        <v>0.150327604906273</v>
      </c>
      <c r="AO2498" s="19"/>
      <c r="AP2498" s="19" t="n">
        <v>0.0604151263892258</v>
      </c>
      <c r="AQ2498" s="19" t="n">
        <v>0.104363927029934</v>
      </c>
      <c r="AR2498" s="19" t="n">
        <v>0.0948022536870685</v>
      </c>
      <c r="AS2498" s="19" t="n">
        <v>0.102426067603057</v>
      </c>
      <c r="AT2498" s="19" t="n">
        <v>0</v>
      </c>
      <c r="AU2498" s="19"/>
      <c r="AV2498" s="19" t="n">
        <v>0.0882737262767018</v>
      </c>
      <c r="AW2498" s="19" t="n">
        <v>0.0579621169031624</v>
      </c>
      <c r="AX2498" s="19" t="n">
        <v>0.0890460036928754</v>
      </c>
      <c r="AY2498" s="19" t="n">
        <v>0.0944518384518722</v>
      </c>
      <c r="AZ2498" s="19" t="n">
        <v>0.277814390163173</v>
      </c>
      <c r="BA2498" s="19" t="n">
        <v>0</v>
      </c>
      <c r="BB2498" s="19"/>
      <c r="BC2498" s="19" t="n">
        <v>0.0403022496806291</v>
      </c>
      <c r="BD2498" s="19" t="n">
        <v>0.0359512180816028</v>
      </c>
      <c r="BE2498" s="19" t="n">
        <v>0.13674294198537</v>
      </c>
      <c r="BF2498" s="19" t="n">
        <v>0.148816664579522</v>
      </c>
      <c r="BG2498" s="19" t="n">
        <v>0</v>
      </c>
    </row>
    <row r="2499">
      <c r="B2499" t="s">
        <v>690</v>
      </c>
      <c r="C2499" s="19" t="n">
        <v>0.246187381913298</v>
      </c>
      <c r="D2499" s="19" t="n">
        <v>0.28928253743748</v>
      </c>
      <c r="E2499" s="19" t="n">
        <v>0.212909151956966</v>
      </c>
      <c r="F2499" s="19"/>
      <c r="G2499" s="19" t="n">
        <v>0.408379187564376</v>
      </c>
      <c r="H2499" s="19" t="n">
        <v>0.118095109457975</v>
      </c>
      <c r="I2499" s="19" t="n">
        <v>0.156490399837516</v>
      </c>
      <c r="J2499" s="19" t="n">
        <v>0.155468620274814</v>
      </c>
      <c r="K2499" s="19" t="n">
        <v>0.275397660659382</v>
      </c>
      <c r="L2499" s="19" t="n">
        <v>0.417228500101435</v>
      </c>
      <c r="M2499" s="19"/>
      <c r="N2499" s="19" t="n">
        <v>0.284955159842177</v>
      </c>
      <c r="O2499" s="19" t="n">
        <v>0.226075480603527</v>
      </c>
      <c r="P2499" s="19" t="n">
        <v>0.283101589115173</v>
      </c>
      <c r="Q2499" s="19" t="n">
        <v>0.16193889982407</v>
      </c>
      <c r="R2499" s="19"/>
      <c r="S2499" s="19" t="n">
        <v>0</v>
      </c>
      <c r="T2499" s="19" t="n">
        <v>0.39252726802047</v>
      </c>
      <c r="U2499" s="19" t="n">
        <v>0.292055451005293</v>
      </c>
      <c r="V2499" s="19" t="n">
        <v>0.437240043461262</v>
      </c>
      <c r="W2499" s="19" t="n">
        <v>0.0851962878001328</v>
      </c>
      <c r="X2499" s="19" t="n">
        <v>0</v>
      </c>
      <c r="Y2499" s="19" t="n">
        <v>0.772051365914785</v>
      </c>
      <c r="Z2499" s="19" t="n">
        <v>0</v>
      </c>
      <c r="AA2499" s="19" t="n">
        <v>0.296754843778146</v>
      </c>
      <c r="AB2499" s="19" t="n">
        <v>0.135540488737784</v>
      </c>
      <c r="AC2499" s="19" t="n">
        <v>0.149535104768971</v>
      </c>
      <c r="AD2499" s="19" t="n">
        <v>0.23993363297012</v>
      </c>
      <c r="AE2499" s="19"/>
      <c r="AF2499" s="19" t="n">
        <v>0.259735335062498</v>
      </c>
      <c r="AG2499" s="19" t="n">
        <v>0.214937338197691</v>
      </c>
      <c r="AH2499" s="19" t="n">
        <v>0.257947435017958</v>
      </c>
      <c r="AI2499" s="19"/>
      <c r="AJ2499" s="19" t="n">
        <v>0.357598778296831</v>
      </c>
      <c r="AK2499" s="19" t="n">
        <v>0.220467598122875</v>
      </c>
      <c r="AL2499" s="19" t="n">
        <v>0.167137227440222</v>
      </c>
      <c r="AM2499" s="19" t="n">
        <v>0</v>
      </c>
      <c r="AN2499" s="19" t="n">
        <v>0.152923798712003</v>
      </c>
      <c r="AO2499" s="19"/>
      <c r="AP2499" s="19" t="n">
        <v>0.390233904967475</v>
      </c>
      <c r="AQ2499" s="19" t="n">
        <v>0.246924003083918</v>
      </c>
      <c r="AR2499" s="19" t="n">
        <v>0.274469419006698</v>
      </c>
      <c r="AS2499" s="19" t="n">
        <v>0.162441041668726</v>
      </c>
      <c r="AT2499" s="19" t="n">
        <v>0</v>
      </c>
      <c r="AU2499" s="19"/>
      <c r="AV2499" s="19" t="n">
        <v>0.206956252241325</v>
      </c>
      <c r="AW2499" s="19" t="n">
        <v>0.374389404957632</v>
      </c>
      <c r="AX2499" s="19" t="n">
        <v>0.348488172388422</v>
      </c>
      <c r="AY2499" s="19" t="n">
        <v>0.236899336637763</v>
      </c>
      <c r="AZ2499" s="19" t="n">
        <v>0</v>
      </c>
      <c r="BA2499" s="19" t="n">
        <v>0.253720385669631</v>
      </c>
      <c r="BB2499" s="19"/>
      <c r="BC2499" s="19" t="n">
        <v>0.449991699103812</v>
      </c>
      <c r="BD2499" s="19" t="n">
        <v>0.238496141067216</v>
      </c>
      <c r="BE2499" s="19" t="n">
        <v>0.166035795884078</v>
      </c>
      <c r="BF2499" s="19" t="n">
        <v>0.195626821451068</v>
      </c>
      <c r="BG2499" s="19" t="n">
        <v>0</v>
      </c>
    </row>
    <row r="2500">
      <c r="B2500" t="s">
        <v>691</v>
      </c>
      <c r="C2500" s="19" t="n">
        <v>0.311793962332784</v>
      </c>
      <c r="D2500" s="19" t="n">
        <v>0.341282195705061</v>
      </c>
      <c r="E2500" s="19" t="n">
        <v>0.289023045295068</v>
      </c>
      <c r="F2500" s="19"/>
      <c r="G2500" s="19" t="n">
        <v>0.312473565797668</v>
      </c>
      <c r="H2500" s="19" t="n">
        <v>0.309779203024873</v>
      </c>
      <c r="I2500" s="19" t="n">
        <v>0.356933110303896</v>
      </c>
      <c r="J2500" s="19" t="n">
        <v>0.467413342695446</v>
      </c>
      <c r="K2500" s="19" t="n">
        <v>0.174958953790419</v>
      </c>
      <c r="L2500" s="19" t="n">
        <v>0.243238000306956</v>
      </c>
      <c r="M2500" s="19"/>
      <c r="N2500" s="19" t="n">
        <v>0.260472102789678</v>
      </c>
      <c r="O2500" s="19" t="n">
        <v>0.372800349487729</v>
      </c>
      <c r="P2500" s="19" t="n">
        <v>0.333142640106125</v>
      </c>
      <c r="Q2500" s="19" t="n">
        <v>0.286688830640493</v>
      </c>
      <c r="R2500" s="19"/>
      <c r="S2500" s="19" t="n">
        <v>0.382339684690473</v>
      </c>
      <c r="T2500" s="19" t="n">
        <v>0.285559157435003</v>
      </c>
      <c r="U2500" s="19" t="n">
        <v>0.392886896541454</v>
      </c>
      <c r="V2500" s="19" t="n">
        <v>0</v>
      </c>
      <c r="W2500" s="19" t="n">
        <v>0.536716748572518</v>
      </c>
      <c r="X2500" s="19" t="n">
        <v>0.757031360732903</v>
      </c>
      <c r="Y2500" s="19" t="n">
        <v>0</v>
      </c>
      <c r="Z2500" s="19" t="n">
        <v>0</v>
      </c>
      <c r="AA2500" s="19" t="n">
        <v>0.299661309818011</v>
      </c>
      <c r="AB2500" s="19" t="n">
        <v>0.402715309006243</v>
      </c>
      <c r="AC2500" s="19" t="n">
        <v>0.197604042944693</v>
      </c>
      <c r="AD2500" s="19" t="n">
        <v>0.17376048217938</v>
      </c>
      <c r="AE2500" s="19"/>
      <c r="AF2500" s="19" t="n">
        <v>0.303929980929536</v>
      </c>
      <c r="AG2500" s="19" t="n">
        <v>0.316309402908514</v>
      </c>
      <c r="AH2500" s="19" t="n">
        <v>0.244856229597827</v>
      </c>
      <c r="AI2500" s="19"/>
      <c r="AJ2500" s="19" t="n">
        <v>0.211184819992333</v>
      </c>
      <c r="AK2500" s="19" t="n">
        <v>0.361819195151852</v>
      </c>
      <c r="AL2500" s="19" t="n">
        <v>0.145466816451311</v>
      </c>
      <c r="AM2500" s="19" t="n">
        <v>1</v>
      </c>
      <c r="AN2500" s="19" t="n">
        <v>0.411635112783926</v>
      </c>
      <c r="AO2500" s="19"/>
      <c r="AP2500" s="19" t="n">
        <v>0.068612459793827</v>
      </c>
      <c r="AQ2500" s="19" t="n">
        <v>0.335915737454742</v>
      </c>
      <c r="AR2500" s="19" t="n">
        <v>0.266028184570252</v>
      </c>
      <c r="AS2500" s="19" t="n">
        <v>0.425107347398084</v>
      </c>
      <c r="AT2500" s="19" t="n">
        <v>0.819179901752427</v>
      </c>
      <c r="AU2500" s="19"/>
      <c r="AV2500" s="19" t="n">
        <v>0.337615151444773</v>
      </c>
      <c r="AW2500" s="19" t="n">
        <v>0.229509492963879</v>
      </c>
      <c r="AX2500" s="19" t="n">
        <v>0.164327728707751</v>
      </c>
      <c r="AY2500" s="19" t="n">
        <v>0.392011247144174</v>
      </c>
      <c r="AZ2500" s="19" t="n">
        <v>0.533599323115273</v>
      </c>
      <c r="BA2500" s="19" t="n">
        <v>0.303256026666896</v>
      </c>
      <c r="BB2500" s="19"/>
      <c r="BC2500" s="19" t="n">
        <v>0.161407863568796</v>
      </c>
      <c r="BD2500" s="19" t="n">
        <v>0.326465443096551</v>
      </c>
      <c r="BE2500" s="19" t="n">
        <v>0.404008620801878</v>
      </c>
      <c r="BF2500" s="19" t="n">
        <v>0.228350932972688</v>
      </c>
      <c r="BG2500" s="19" t="n">
        <v>1</v>
      </c>
    </row>
    <row r="2501">
      <c r="B2501" t="s">
        <v>692</v>
      </c>
      <c r="C2501" s="19" t="n">
        <v>0.134826485727027</v>
      </c>
      <c r="D2501" s="19" t="n">
        <v>0.103709950391109</v>
      </c>
      <c r="E2501" s="19" t="n">
        <v>0.158854783241164</v>
      </c>
      <c r="F2501" s="19"/>
      <c r="G2501" s="19" t="n">
        <v>0.0650653625308265</v>
      </c>
      <c r="H2501" s="19" t="n">
        <v>0.0935914367720762</v>
      </c>
      <c r="I2501" s="19" t="n">
        <v>0.122783113196622</v>
      </c>
      <c r="J2501" s="19" t="n">
        <v>0.19043809945572</v>
      </c>
      <c r="K2501" s="19" t="n">
        <v>0.142615523677447</v>
      </c>
      <c r="L2501" s="19" t="n">
        <v>0.15594934722182</v>
      </c>
      <c r="M2501" s="19"/>
      <c r="N2501" s="19" t="n">
        <v>0.116981089406013</v>
      </c>
      <c r="O2501" s="19" t="n">
        <v>0.0680931745608735</v>
      </c>
      <c r="P2501" s="19" t="n">
        <v>0.196471261365494</v>
      </c>
      <c r="Q2501" s="19" t="n">
        <v>0.18162315391038</v>
      </c>
      <c r="R2501" s="19"/>
      <c r="S2501" s="19" t="n">
        <v>0.188073361980207</v>
      </c>
      <c r="T2501" s="19" t="n">
        <v>0.126428847089286</v>
      </c>
      <c r="U2501" s="19" t="n">
        <v>0.103428261531146</v>
      </c>
      <c r="V2501" s="19" t="n">
        <v>0</v>
      </c>
      <c r="W2501" s="19" t="n">
        <v>0.0809338392772762</v>
      </c>
      <c r="X2501" s="19" t="n">
        <v>0.242968639267097</v>
      </c>
      <c r="Y2501" s="19" t="n">
        <v>0.106057084221655</v>
      </c>
      <c r="Z2501" s="19" t="n">
        <v>0.247357505324995</v>
      </c>
      <c r="AA2501" s="19" t="n">
        <v>0.112579404294376</v>
      </c>
      <c r="AB2501" s="19" t="n">
        <v>0.121424663248928</v>
      </c>
      <c r="AC2501" s="19" t="n">
        <v>0.39262431069773</v>
      </c>
      <c r="AD2501" s="19" t="n">
        <v>0.135453340062932</v>
      </c>
      <c r="AE2501" s="19"/>
      <c r="AF2501" s="19" t="n">
        <v>0.11399943904772</v>
      </c>
      <c r="AG2501" s="19" t="n">
        <v>0.194237339796797</v>
      </c>
      <c r="AH2501" s="19" t="n">
        <v>0.0652507805741967</v>
      </c>
      <c r="AI2501" s="19"/>
      <c r="AJ2501" s="19" t="n">
        <v>0.135033697975593</v>
      </c>
      <c r="AK2501" s="19" t="n">
        <v>0.192695230481415</v>
      </c>
      <c r="AL2501" s="19" t="n">
        <v>0</v>
      </c>
      <c r="AM2501" s="19" t="n">
        <v>0</v>
      </c>
      <c r="AN2501" s="19" t="n">
        <v>0</v>
      </c>
      <c r="AO2501" s="19"/>
      <c r="AP2501" s="19" t="n">
        <v>0.249514356390815</v>
      </c>
      <c r="AQ2501" s="19" t="n">
        <v>0.119961773350345</v>
      </c>
      <c r="AR2501" s="19" t="n">
        <v>0.188958785236273</v>
      </c>
      <c r="AS2501" s="19" t="n">
        <v>0</v>
      </c>
      <c r="AT2501" s="19" t="n">
        <v>0.180820098247572</v>
      </c>
      <c r="AU2501" s="19"/>
      <c r="AV2501" s="19" t="n">
        <v>0.116071978546108</v>
      </c>
      <c r="AW2501" s="19" t="n">
        <v>0.194012709601861</v>
      </c>
      <c r="AX2501" s="19" t="n">
        <v>0.23306748812849</v>
      </c>
      <c r="AY2501" s="19" t="n">
        <v>0.0400189888657614</v>
      </c>
      <c r="AZ2501" s="19" t="n">
        <v>0.188586286721554</v>
      </c>
      <c r="BA2501" s="19" t="n">
        <v>0.134296062937974</v>
      </c>
      <c r="BB2501" s="19"/>
      <c r="BC2501" s="19" t="n">
        <v>0.123636536052948</v>
      </c>
      <c r="BD2501" s="19" t="n">
        <v>0.221521413775417</v>
      </c>
      <c r="BE2501" s="19" t="n">
        <v>0.0905680838620846</v>
      </c>
      <c r="BF2501" s="19" t="n">
        <v>0.194656680223991</v>
      </c>
      <c r="BG2501" s="19" t="n">
        <v>0</v>
      </c>
    </row>
    <row r="2502">
      <c r="B2502" t="s">
        <v>598</v>
      </c>
      <c r="C2502" s="19" t="n">
        <v>0.0619015327506161</v>
      </c>
      <c r="D2502" s="19" t="n">
        <v>0.0610404941960444</v>
      </c>
      <c r="E2502" s="19" t="n">
        <v>0.0625664297366411</v>
      </c>
      <c r="F2502" s="19"/>
      <c r="G2502" s="19" t="n">
        <v>0</v>
      </c>
      <c r="H2502" s="19" t="n">
        <v>0.0900620123152024</v>
      </c>
      <c r="I2502" s="19" t="n">
        <v>0.0436700758052466</v>
      </c>
      <c r="J2502" s="19" t="n">
        <v>0.10294333432731</v>
      </c>
      <c r="K2502" s="19" t="n">
        <v>0.060253575187569</v>
      </c>
      <c r="L2502" s="19" t="n">
        <v>0.0457643380118813</v>
      </c>
      <c r="M2502" s="19"/>
      <c r="N2502" s="19" t="n">
        <v>0.0828504008899131</v>
      </c>
      <c r="O2502" s="19" t="n">
        <v>0.0702765775231029</v>
      </c>
      <c r="P2502" s="19" t="n">
        <v>0.073347189748118</v>
      </c>
      <c r="Q2502" s="19" t="n">
        <v>0</v>
      </c>
      <c r="R2502" s="19"/>
      <c r="S2502" s="19" t="n">
        <v>0</v>
      </c>
      <c r="T2502" s="19" t="n">
        <v>0.132004424363803</v>
      </c>
      <c r="U2502" s="19" t="n">
        <v>0</v>
      </c>
      <c r="V2502" s="19" t="n">
        <v>0.18964885823013</v>
      </c>
      <c r="W2502" s="19" t="n">
        <v>0</v>
      </c>
      <c r="X2502" s="19" t="n">
        <v>0</v>
      </c>
      <c r="Y2502" s="19" t="n">
        <v>0</v>
      </c>
      <c r="Z2502" s="19" t="n">
        <v>0.260209023561042</v>
      </c>
      <c r="AA2502" s="19" t="n">
        <v>0.0555929191735617</v>
      </c>
      <c r="AB2502" s="19" t="n">
        <v>0.0578636264894788</v>
      </c>
      <c r="AC2502" s="19" t="n">
        <v>0.260236541588607</v>
      </c>
      <c r="AD2502" s="19" t="n">
        <v>0</v>
      </c>
      <c r="AE2502" s="19"/>
      <c r="AF2502" s="19" t="n">
        <v>0.0949852309359099</v>
      </c>
      <c r="AG2502" s="19" t="n">
        <v>0.0625115799207158</v>
      </c>
      <c r="AH2502" s="19" t="n">
        <v>0</v>
      </c>
      <c r="AI2502" s="19"/>
      <c r="AJ2502" s="19" t="n">
        <v>0.101039753190168</v>
      </c>
      <c r="AK2502" s="19" t="n">
        <v>0.0280104064761666</v>
      </c>
      <c r="AL2502" s="19" t="n">
        <v>0.176967728189704</v>
      </c>
      <c r="AM2502" s="19" t="n">
        <v>0</v>
      </c>
      <c r="AN2502" s="19" t="n">
        <v>0</v>
      </c>
      <c r="AO2502" s="19"/>
      <c r="AP2502" s="19" t="n">
        <v>0.0541931775275964</v>
      </c>
      <c r="AQ2502" s="19" t="n">
        <v>0.023113266059148</v>
      </c>
      <c r="AR2502" s="19" t="n">
        <v>0.100695676245836</v>
      </c>
      <c r="AS2502" s="19" t="n">
        <v>0.104193374956422</v>
      </c>
      <c r="AT2502" s="19" t="n">
        <v>0</v>
      </c>
      <c r="AU2502" s="19"/>
      <c r="AV2502" s="19" t="n">
        <v>0.0274209021876957</v>
      </c>
      <c r="AW2502" s="19" t="n">
        <v>0.0519927951647645</v>
      </c>
      <c r="AX2502" s="19" t="n">
        <v>0.0945815865141863</v>
      </c>
      <c r="AY2502" s="19" t="n">
        <v>0.0468111778537117</v>
      </c>
      <c r="AZ2502" s="19" t="n">
        <v>0</v>
      </c>
      <c r="BA2502" s="19" t="n">
        <v>0.164706386745872</v>
      </c>
      <c r="BB2502" s="19"/>
      <c r="BC2502" s="19" t="n">
        <v>0</v>
      </c>
      <c r="BD2502" s="19" t="n">
        <v>0.0328788135905105</v>
      </c>
      <c r="BE2502" s="19" t="n">
        <v>0.102498051299338</v>
      </c>
      <c r="BF2502" s="19" t="n">
        <v>0</v>
      </c>
      <c r="BG2502" s="19" t="n">
        <v>0</v>
      </c>
    </row>
    <row r="2503">
      <c r="B2503" t="s">
        <v>722</v>
      </c>
      <c r="C2503" s="19" t="n">
        <v>0.0500388592951753</v>
      </c>
      <c r="D2503" s="19" t="n">
        <v>0.0755922415963408</v>
      </c>
      <c r="E2503" s="19" t="n">
        <v>0.0303064480290627</v>
      </c>
      <c r="F2503" s="19"/>
      <c r="G2503" s="19" t="n">
        <v>0</v>
      </c>
      <c r="H2503" s="19" t="n">
        <v>0.101616829616017</v>
      </c>
      <c r="I2503" s="19" t="n">
        <v>0.0436700758052466</v>
      </c>
      <c r="J2503" s="19" t="n">
        <v>0.0362714383046597</v>
      </c>
      <c r="K2503" s="19" t="n">
        <v>0.0666824055085673</v>
      </c>
      <c r="L2503" s="19" t="n">
        <v>0.0317128792296693</v>
      </c>
      <c r="M2503" s="19"/>
      <c r="N2503" s="19" t="n">
        <v>0.0538326977247103</v>
      </c>
      <c r="O2503" s="19" t="n">
        <v>0.0379622301531754</v>
      </c>
      <c r="P2503" s="19" t="n">
        <v>0.0407319580780505</v>
      </c>
      <c r="Q2503" s="19" t="n">
        <v>0.0722541870028859</v>
      </c>
      <c r="R2503" s="19"/>
      <c r="S2503" s="19" t="n">
        <v>0</v>
      </c>
      <c r="T2503" s="19" t="n">
        <v>0</v>
      </c>
      <c r="U2503" s="19" t="n">
        <v>0.112992098809157</v>
      </c>
      <c r="V2503" s="19" t="n">
        <v>0.178470301580662</v>
      </c>
      <c r="W2503" s="19" t="n">
        <v>0</v>
      </c>
      <c r="X2503" s="19" t="n">
        <v>0</v>
      </c>
      <c r="Y2503" s="19" t="n">
        <v>0</v>
      </c>
      <c r="Z2503" s="19" t="n">
        <v>0</v>
      </c>
      <c r="AA2503" s="19" t="n">
        <v>0.0555929191735617</v>
      </c>
      <c r="AB2503" s="19" t="n">
        <v>0.110613682722094</v>
      </c>
      <c r="AC2503" s="19" t="n">
        <v>0</v>
      </c>
      <c r="AD2503" s="19" t="n">
        <v>0.157797700419302</v>
      </c>
      <c r="AE2503" s="19"/>
      <c r="AF2503" s="19" t="n">
        <v>0.0494583344171077</v>
      </c>
      <c r="AG2503" s="19" t="n">
        <v>0.0575207255563704</v>
      </c>
      <c r="AH2503" s="19" t="n">
        <v>0.0631135521273881</v>
      </c>
      <c r="AI2503" s="19"/>
      <c r="AJ2503" s="19" t="n">
        <v>0.0257562260159658</v>
      </c>
      <c r="AK2503" s="19" t="n">
        <v>0.05968883986313</v>
      </c>
      <c r="AL2503" s="19" t="n">
        <v>0.131889115968826</v>
      </c>
      <c r="AM2503" s="19" t="n">
        <v>0</v>
      </c>
      <c r="AN2503" s="19" t="n">
        <v>0</v>
      </c>
      <c r="AO2503" s="19"/>
      <c r="AP2503" s="19" t="n">
        <v>0</v>
      </c>
      <c r="AQ2503" s="19" t="n">
        <v>0.0446701433021348</v>
      </c>
      <c r="AR2503" s="19" t="n">
        <v>0.0750456812538725</v>
      </c>
      <c r="AS2503" s="19" t="n">
        <v>0.110061134490987</v>
      </c>
      <c r="AT2503" s="19" t="n">
        <v>0</v>
      </c>
      <c r="AU2503" s="19"/>
      <c r="AV2503" s="19" t="n">
        <v>0.0584326343488292</v>
      </c>
      <c r="AW2503" s="19" t="n">
        <v>0</v>
      </c>
      <c r="AX2503" s="19" t="n">
        <v>0.0704890205682759</v>
      </c>
      <c r="AY2503" s="19" t="n">
        <v>0.101492488563158</v>
      </c>
      <c r="AZ2503" s="19" t="n">
        <v>0</v>
      </c>
      <c r="BA2503" s="19" t="n">
        <v>0</v>
      </c>
      <c r="BB2503" s="19"/>
      <c r="BC2503" s="19" t="n">
        <v>0.0491857045223798</v>
      </c>
      <c r="BD2503" s="19" t="n">
        <v>0.0745958499221762</v>
      </c>
      <c r="BE2503" s="19" t="n">
        <v>0.0263754084846527</v>
      </c>
      <c r="BF2503" s="19" t="n">
        <v>0.0655452473404326</v>
      </c>
      <c r="BG2503" s="19" t="n">
        <v>0</v>
      </c>
    </row>
    <row r="2504">
      <c r="B2504" t="s">
        <v>100</v>
      </c>
      <c r="C2504" s="19" t="n">
        <v>0.0592920314095436</v>
      </c>
      <c r="D2504" s="19" t="n">
        <v>0.0202611456161598</v>
      </c>
      <c r="E2504" s="19" t="n">
        <v>0.0894318180522141</v>
      </c>
      <c r="F2504" s="19"/>
      <c r="G2504" s="19" t="n">
        <v>0</v>
      </c>
      <c r="H2504" s="19" t="n">
        <v>0.109806380063763</v>
      </c>
      <c r="I2504" s="19" t="n">
        <v>0.0808467501484964</v>
      </c>
      <c r="J2504" s="19" t="n">
        <v>0.0474651649420512</v>
      </c>
      <c r="K2504" s="19" t="n">
        <v>0.0591732526241429</v>
      </c>
      <c r="L2504" s="19" t="n">
        <v>0.0319638474779086</v>
      </c>
      <c r="M2504" s="19"/>
      <c r="N2504" s="19" t="n">
        <v>0.0260320592337019</v>
      </c>
      <c r="O2504" s="19" t="n">
        <v>0.142613449715306</v>
      </c>
      <c r="P2504" s="19" t="n">
        <v>0</v>
      </c>
      <c r="Q2504" s="19" t="n">
        <v>0.0733767275466971</v>
      </c>
      <c r="R2504" s="19"/>
      <c r="S2504" s="19" t="n">
        <v>0.179102785748332</v>
      </c>
      <c r="T2504" s="19" t="n">
        <v>0</v>
      </c>
      <c r="U2504" s="19" t="n">
        <v>0</v>
      </c>
      <c r="V2504" s="19" t="n">
        <v>0</v>
      </c>
      <c r="W2504" s="19" t="n">
        <v>0</v>
      </c>
      <c r="X2504" s="19" t="n">
        <v>0</v>
      </c>
      <c r="Y2504" s="19" t="n">
        <v>0.121891549863561</v>
      </c>
      <c r="Z2504" s="19" t="n">
        <v>0.231648607022436</v>
      </c>
      <c r="AA2504" s="19" t="n">
        <v>0</v>
      </c>
      <c r="AB2504" s="19" t="n">
        <v>0.112332176123049</v>
      </c>
      <c r="AC2504" s="19" t="n">
        <v>0</v>
      </c>
      <c r="AD2504" s="19" t="n">
        <v>0.153420360478802</v>
      </c>
      <c r="AE2504" s="19"/>
      <c r="AF2504" s="19" t="n">
        <v>0.0453731950970537</v>
      </c>
      <c r="AG2504" s="19" t="n">
        <v>0.0391801649245489</v>
      </c>
      <c r="AH2504" s="19" t="n">
        <v>0.138829949037321</v>
      </c>
      <c r="AI2504" s="19"/>
      <c r="AJ2504" s="19" t="n">
        <v>0.0227370964091414</v>
      </c>
      <c r="AK2504" s="19" t="n">
        <v>0</v>
      </c>
      <c r="AL2504" s="19" t="n">
        <v>0.2119287857895</v>
      </c>
      <c r="AM2504" s="19" t="n">
        <v>0</v>
      </c>
      <c r="AN2504" s="19" t="n">
        <v>0.285113483597798</v>
      </c>
      <c r="AO2504" s="19"/>
      <c r="AP2504" s="19" t="n">
        <v>0.102348937829934</v>
      </c>
      <c r="AQ2504" s="19" t="n">
        <v>0.0769012276684558</v>
      </c>
      <c r="AR2504" s="19" t="n">
        <v>0</v>
      </c>
      <c r="AS2504" s="19" t="n">
        <v>0</v>
      </c>
      <c r="AT2504" s="19" t="n">
        <v>0</v>
      </c>
      <c r="AU2504" s="19"/>
      <c r="AV2504" s="19" t="n">
        <v>0.0912333651425192</v>
      </c>
      <c r="AW2504" s="19" t="n">
        <v>0.0495370559442012</v>
      </c>
      <c r="AX2504" s="19" t="n">
        <v>0</v>
      </c>
      <c r="AY2504" s="19" t="n">
        <v>0</v>
      </c>
      <c r="AZ2504" s="19" t="n">
        <v>0</v>
      </c>
      <c r="BA2504" s="19" t="n">
        <v>0.144021137979627</v>
      </c>
      <c r="BB2504" s="19"/>
      <c r="BC2504" s="19" t="n">
        <v>0.055818105921799</v>
      </c>
      <c r="BD2504" s="19" t="n">
        <v>0.0700911204665263</v>
      </c>
      <c r="BE2504" s="19" t="n">
        <v>0.0462265753107287</v>
      </c>
      <c r="BF2504" s="19" t="n">
        <v>0.0675425282174031</v>
      </c>
      <c r="BG2504" s="19" t="n">
        <v>0</v>
      </c>
    </row>
    <row r="2505">
      <c r="C2505" s="19"/>
      <c r="D2505" s="19"/>
      <c r="E2505" s="19"/>
      <c r="F2505" s="19"/>
      <c r="G2505" s="19"/>
      <c r="H2505" s="19"/>
      <c r="I2505" s="19"/>
      <c r="J2505" s="19"/>
      <c r="K2505" s="19"/>
      <c r="L2505" s="19"/>
      <c r="M2505" s="19"/>
      <c r="N2505" s="19"/>
      <c r="O2505" s="19"/>
      <c r="P2505" s="19"/>
      <c r="Q2505" s="19"/>
      <c r="R2505" s="19"/>
      <c r="S2505" s="19"/>
      <c r="T2505" s="19"/>
      <c r="U2505" s="19"/>
      <c r="V2505" s="19"/>
      <c r="W2505" s="19"/>
      <c r="X2505" s="19"/>
      <c r="Y2505" s="19"/>
      <c r="Z2505" s="19"/>
      <c r="AA2505" s="19"/>
      <c r="AB2505" s="19"/>
      <c r="AC2505" s="19"/>
      <c r="AD2505" s="19"/>
      <c r="AE2505" s="19"/>
      <c r="AF2505" s="19"/>
      <c r="AG2505" s="19"/>
      <c r="AH2505" s="19"/>
      <c r="AI2505" s="19"/>
      <c r="AJ2505" s="19"/>
      <c r="AK2505" s="19"/>
      <c r="AL2505" s="19"/>
      <c r="AM2505" s="19"/>
      <c r="AN2505" s="19"/>
      <c r="AO2505" s="19"/>
      <c r="AP2505" s="19"/>
      <c r="AQ2505" s="19"/>
      <c r="AR2505" s="19"/>
      <c r="AS2505" s="19"/>
      <c r="AT2505" s="19"/>
      <c r="AU2505" s="19"/>
      <c r="AV2505" s="19"/>
      <c r="AW2505" s="19"/>
      <c r="AX2505" s="19"/>
      <c r="AY2505" s="19"/>
      <c r="AZ2505" s="19"/>
      <c r="BA2505" s="19"/>
      <c r="BB2505" s="19"/>
      <c r="BC2505" s="19"/>
      <c r="BD2505" s="19"/>
      <c r="BE2505" s="19"/>
      <c r="BF2505" s="19"/>
      <c r="BG2505" s="19"/>
    </row>
    <row r="2506">
      <c r="B2506" s="7" t="s">
        <v>727</v>
      </c>
      <c r="C2506" s="19"/>
      <c r="D2506" s="19"/>
      <c r="E2506" s="19"/>
      <c r="F2506" s="19"/>
      <c r="G2506" s="19"/>
      <c r="H2506" s="19"/>
      <c r="I2506" s="19"/>
      <c r="J2506" s="19"/>
      <c r="K2506" s="19"/>
      <c r="L2506" s="19"/>
      <c r="M2506" s="19"/>
      <c r="N2506" s="19"/>
      <c r="O2506" s="19"/>
      <c r="P2506" s="19"/>
      <c r="Q2506" s="19"/>
      <c r="R2506" s="19"/>
      <c r="S2506" s="19"/>
      <c r="T2506" s="19"/>
      <c r="U2506" s="19"/>
      <c r="V2506" s="19"/>
      <c r="W2506" s="19"/>
      <c r="X2506" s="19"/>
      <c r="Y2506" s="19"/>
      <c r="Z2506" s="19"/>
      <c r="AA2506" s="19"/>
      <c r="AB2506" s="19"/>
      <c r="AC2506" s="19"/>
      <c r="AD2506" s="19"/>
      <c r="AE2506" s="19"/>
      <c r="AF2506" s="19"/>
      <c r="AG2506" s="19"/>
      <c r="AH2506" s="19"/>
      <c r="AI2506" s="19"/>
      <c r="AJ2506" s="19"/>
      <c r="AK2506" s="19"/>
      <c r="AL2506" s="19"/>
      <c r="AM2506" s="19"/>
      <c r="AN2506" s="19"/>
      <c r="AO2506" s="19"/>
      <c r="AP2506" s="19"/>
      <c r="AQ2506" s="19"/>
      <c r="AR2506" s="19"/>
      <c r="AS2506" s="19"/>
      <c r="AT2506" s="19"/>
      <c r="AU2506" s="19"/>
      <c r="AV2506" s="19"/>
      <c r="AW2506" s="19"/>
      <c r="AX2506" s="19"/>
      <c r="AY2506" s="19"/>
      <c r="AZ2506" s="19"/>
      <c r="BA2506" s="19"/>
      <c r="BB2506" s="19"/>
      <c r="BC2506" s="19"/>
      <c r="BD2506" s="19"/>
      <c r="BE2506" s="19"/>
      <c r="BF2506" s="19"/>
      <c r="BG2506" s="19"/>
    </row>
    <row r="2507">
      <c r="B2507" s="26" t="s">
        <v>724</v>
      </c>
      <c r="C2507" s="19"/>
      <c r="D2507" s="19"/>
      <c r="E2507" s="19"/>
      <c r="F2507" s="19"/>
      <c r="G2507" s="19"/>
      <c r="H2507" s="19"/>
      <c r="I2507" s="19"/>
      <c r="J2507" s="19"/>
      <c r="K2507" s="19"/>
      <c r="L2507" s="19"/>
      <c r="M2507" s="19"/>
      <c r="N2507" s="19"/>
      <c r="O2507" s="19"/>
      <c r="P2507" s="19"/>
      <c r="Q2507" s="19"/>
      <c r="R2507" s="19"/>
      <c r="S2507" s="19"/>
      <c r="T2507" s="19"/>
      <c r="U2507" s="19"/>
      <c r="V2507" s="19"/>
      <c r="W2507" s="19"/>
      <c r="X2507" s="19"/>
      <c r="Y2507" s="19"/>
      <c r="Z2507" s="19"/>
      <c r="AA2507" s="19"/>
      <c r="AB2507" s="19"/>
      <c r="AC2507" s="19"/>
      <c r="AD2507" s="19"/>
      <c r="AE2507" s="19"/>
      <c r="AF2507" s="19"/>
      <c r="AG2507" s="19"/>
      <c r="AH2507" s="19"/>
      <c r="AI2507" s="19"/>
      <c r="AJ2507" s="19"/>
      <c r="AK2507" s="19"/>
      <c r="AL2507" s="19"/>
      <c r="AM2507" s="19"/>
      <c r="AN2507" s="19"/>
      <c r="AO2507" s="19"/>
      <c r="AP2507" s="19"/>
      <c r="AQ2507" s="19"/>
      <c r="AR2507" s="19"/>
      <c r="AS2507" s="19"/>
      <c r="AT2507" s="19"/>
      <c r="AU2507" s="19"/>
      <c r="AV2507" s="19"/>
      <c r="AW2507" s="19"/>
      <c r="AX2507" s="19"/>
      <c r="AY2507" s="19"/>
      <c r="AZ2507" s="19"/>
      <c r="BA2507" s="19"/>
      <c r="BB2507" s="19"/>
      <c r="BC2507" s="19"/>
      <c r="BD2507" s="19"/>
      <c r="BE2507" s="19"/>
      <c r="BF2507" s="19"/>
      <c r="BG2507" s="19"/>
    </row>
    <row r="2508">
      <c r="B2508" t="s">
        <v>725</v>
      </c>
      <c r="C2508" s="19" t="n">
        <v>0.0258009872224786</v>
      </c>
      <c r="D2508" s="19" t="n">
        <v>0.0592131476195067</v>
      </c>
      <c r="E2508" s="19" t="n">
        <v>0</v>
      </c>
      <c r="F2508" s="19"/>
      <c r="G2508" s="19" t="n">
        <v>0</v>
      </c>
      <c r="H2508" s="19" t="n">
        <v>0</v>
      </c>
      <c r="I2508" s="19" t="n">
        <v>0</v>
      </c>
      <c r="J2508" s="19" t="n">
        <v>0.0893965799425689</v>
      </c>
      <c r="K2508" s="19" t="n">
        <v>0.0666824055085673</v>
      </c>
      <c r="L2508" s="19" t="n">
        <v>0</v>
      </c>
      <c r="M2508" s="19"/>
      <c r="N2508" s="19" t="n">
        <v>0</v>
      </c>
      <c r="O2508" s="19" t="n">
        <v>0.0739365045218387</v>
      </c>
      <c r="P2508" s="19" t="n">
        <v>0</v>
      </c>
      <c r="Q2508" s="19" t="n">
        <v>0.0345454884908246</v>
      </c>
      <c r="R2508" s="19"/>
      <c r="S2508" s="19" t="n">
        <v>0</v>
      </c>
      <c r="T2508" s="19" t="n">
        <v>0.0681224654999087</v>
      </c>
      <c r="U2508" s="19" t="n">
        <v>0.112992098809157</v>
      </c>
      <c r="V2508" s="19" t="n">
        <v>0</v>
      </c>
      <c r="W2508" s="19" t="n">
        <v>0</v>
      </c>
      <c r="X2508" s="19" t="n">
        <v>0</v>
      </c>
      <c r="Y2508" s="19" t="n">
        <v>0</v>
      </c>
      <c r="Z2508" s="19" t="n">
        <v>0</v>
      </c>
      <c r="AA2508" s="19" t="n">
        <v>0</v>
      </c>
      <c r="AB2508" s="19" t="n">
        <v>0.052885567769951</v>
      </c>
      <c r="AC2508" s="19" t="n">
        <v>0</v>
      </c>
      <c r="AD2508" s="19" t="n">
        <v>0</v>
      </c>
      <c r="AE2508" s="19"/>
      <c r="AF2508" s="19" t="n">
        <v>0.0252454776065858</v>
      </c>
      <c r="AG2508" s="19" t="n">
        <v>0.040479434542653</v>
      </c>
      <c r="AH2508" s="19" t="n">
        <v>0</v>
      </c>
      <c r="AI2508" s="19"/>
      <c r="AJ2508" s="19" t="n">
        <v>0</v>
      </c>
      <c r="AK2508" s="19" t="n">
        <v>0</v>
      </c>
      <c r="AL2508" s="19" t="n">
        <v>0.176967728189704</v>
      </c>
      <c r="AM2508" s="19" t="n">
        <v>0</v>
      </c>
      <c r="AN2508" s="19" t="n">
        <v>0</v>
      </c>
      <c r="AO2508" s="19"/>
      <c r="AP2508" s="19" t="n">
        <v>0</v>
      </c>
      <c r="AQ2508" s="19" t="n">
        <v>0.0185301420910532</v>
      </c>
      <c r="AR2508" s="19" t="n">
        <v>0.100695676245836</v>
      </c>
      <c r="AS2508" s="19" t="n">
        <v>0.0561795284635897</v>
      </c>
      <c r="AT2508" s="19" t="n">
        <v>0</v>
      </c>
      <c r="AU2508" s="19"/>
      <c r="AV2508" s="19" t="n">
        <v>0</v>
      </c>
      <c r="AW2508" s="19" t="n">
        <v>0</v>
      </c>
      <c r="AX2508" s="19" t="n">
        <v>0.0945815865141863</v>
      </c>
      <c r="AY2508" s="19" t="n">
        <v>0.0518057548329325</v>
      </c>
      <c r="AZ2508" s="19" t="n">
        <v>0</v>
      </c>
      <c r="BA2508" s="19" t="n">
        <v>0</v>
      </c>
      <c r="BB2508" s="19"/>
      <c r="BC2508" s="19" t="n">
        <v>0.0491857045223798</v>
      </c>
      <c r="BD2508" s="19" t="n">
        <v>0.0300502203167769</v>
      </c>
      <c r="BE2508" s="19" t="n">
        <v>0.0273846796050693</v>
      </c>
      <c r="BF2508" s="19" t="n">
        <v>0</v>
      </c>
      <c r="BG2508" s="19" t="n">
        <v>0</v>
      </c>
    </row>
    <row r="2509">
      <c r="B2509" t="s">
        <v>689</v>
      </c>
      <c r="C2509" s="19" t="n">
        <v>0.0277743010769669</v>
      </c>
      <c r="D2509" s="19" t="n">
        <v>0.0232588744055359</v>
      </c>
      <c r="E2509" s="19" t="n">
        <v>0.0312611293595221</v>
      </c>
      <c r="F2509" s="19"/>
      <c r="G2509" s="19" t="n">
        <v>0</v>
      </c>
      <c r="H2509" s="19" t="n">
        <v>0.0516312885163213</v>
      </c>
      <c r="I2509" s="19" t="n">
        <v>0.044526203684499</v>
      </c>
      <c r="J2509" s="19" t="n">
        <v>0</v>
      </c>
      <c r="K2509" s="19" t="n">
        <v>0</v>
      </c>
      <c r="L2509" s="19" t="n">
        <v>0.0457643380118813</v>
      </c>
      <c r="M2509" s="19"/>
      <c r="N2509" s="19" t="n">
        <v>0.0297709522094186</v>
      </c>
      <c r="O2509" s="19" t="n">
        <v>0</v>
      </c>
      <c r="P2509" s="19" t="n">
        <v>0.0782287909031324</v>
      </c>
      <c r="Q2509" s="19" t="n">
        <v>0</v>
      </c>
      <c r="R2509" s="19"/>
      <c r="S2509" s="19" t="n">
        <v>0</v>
      </c>
      <c r="T2509" s="19" t="n">
        <v>0</v>
      </c>
      <c r="U2509" s="19" t="n">
        <v>0</v>
      </c>
      <c r="V2509" s="19" t="n">
        <v>0.18964885823013</v>
      </c>
      <c r="W2509" s="19" t="n">
        <v>0.0809338392772762</v>
      </c>
      <c r="X2509" s="19" t="n">
        <v>0</v>
      </c>
      <c r="Y2509" s="19" t="n">
        <v>0</v>
      </c>
      <c r="Z2509" s="19" t="n">
        <v>0.260209023561042</v>
      </c>
      <c r="AA2509" s="19" t="n">
        <v>0</v>
      </c>
      <c r="AB2509" s="19" t="n">
        <v>0</v>
      </c>
      <c r="AC2509" s="19" t="n">
        <v>0</v>
      </c>
      <c r="AD2509" s="19" t="n">
        <v>0</v>
      </c>
      <c r="AE2509" s="19"/>
      <c r="AF2509" s="19" t="n">
        <v>0.0497394003248076</v>
      </c>
      <c r="AG2509" s="19" t="n">
        <v>0.0208877952732762</v>
      </c>
      <c r="AH2509" s="19" t="n">
        <v>0</v>
      </c>
      <c r="AI2509" s="19"/>
      <c r="AJ2509" s="19" t="n">
        <v>0.0529098753893276</v>
      </c>
      <c r="AK2509" s="19" t="n">
        <v>0</v>
      </c>
      <c r="AL2509" s="19" t="n">
        <v>0</v>
      </c>
      <c r="AM2509" s="19" t="n">
        <v>0</v>
      </c>
      <c r="AN2509" s="19" t="n">
        <v>0</v>
      </c>
      <c r="AO2509" s="19"/>
      <c r="AP2509" s="19" t="n">
        <v>0.0501805846618539</v>
      </c>
      <c r="AQ2509" s="19" t="n">
        <v>0</v>
      </c>
      <c r="AR2509" s="19" t="n">
        <v>0</v>
      </c>
      <c r="AS2509" s="19" t="n">
        <v>0.0534300976501141</v>
      </c>
      <c r="AT2509" s="19" t="n">
        <v>0</v>
      </c>
      <c r="AU2509" s="19"/>
      <c r="AV2509" s="19" t="n">
        <v>0</v>
      </c>
      <c r="AW2509" s="19" t="n">
        <v>0.0481431238875654</v>
      </c>
      <c r="AX2509" s="19" t="n">
        <v>0</v>
      </c>
      <c r="AY2509" s="19" t="n">
        <v>0</v>
      </c>
      <c r="AZ2509" s="19" t="n">
        <v>0</v>
      </c>
      <c r="BA2509" s="19" t="n">
        <v>0.164706386745872</v>
      </c>
      <c r="BB2509" s="19"/>
      <c r="BC2509" s="19" t="n">
        <v>0.0404723283244905</v>
      </c>
      <c r="BD2509" s="19" t="n">
        <v>0</v>
      </c>
      <c r="BE2509" s="19" t="n">
        <v>0</v>
      </c>
      <c r="BF2509" s="19" t="n">
        <v>0</v>
      </c>
      <c r="BG2509" s="19" t="n">
        <v>0</v>
      </c>
    </row>
    <row r="2510">
      <c r="B2510" t="s">
        <v>690</v>
      </c>
      <c r="C2510" s="19" t="n">
        <v>0.147055677686473</v>
      </c>
      <c r="D2510" s="19" t="n">
        <v>0.160228302457181</v>
      </c>
      <c r="E2510" s="19" t="n">
        <v>0.136883730725936</v>
      </c>
      <c r="F2510" s="19"/>
      <c r="G2510" s="19" t="n">
        <v>0.32913723441072</v>
      </c>
      <c r="H2510" s="19" t="n">
        <v>0.150208408688907</v>
      </c>
      <c r="I2510" s="19" t="n">
        <v>0.138598771546548</v>
      </c>
      <c r="J2510" s="19" t="n">
        <v>0.0977016108041991</v>
      </c>
      <c r="K2510" s="19" t="n">
        <v>0.214240040604111</v>
      </c>
      <c r="L2510" s="19" t="n">
        <v>0.0757771813777064</v>
      </c>
      <c r="M2510" s="19"/>
      <c r="N2510" s="19" t="n">
        <v>0.13081919038372</v>
      </c>
      <c r="O2510" s="19" t="n">
        <v>0.222054242961493</v>
      </c>
      <c r="P2510" s="19" t="n">
        <v>0.08919240283404</v>
      </c>
      <c r="Q2510" s="19" t="n">
        <v>0.142013177614699</v>
      </c>
      <c r="R2510" s="19"/>
      <c r="S2510" s="19" t="n">
        <v>0.222978962181262</v>
      </c>
      <c r="T2510" s="19" t="n">
        <v>0.132821328681265</v>
      </c>
      <c r="U2510" s="19" t="n">
        <v>0</v>
      </c>
      <c r="V2510" s="19" t="n">
        <v>0</v>
      </c>
      <c r="W2510" s="19" t="n">
        <v>0.213496608974404</v>
      </c>
      <c r="X2510" s="19" t="n">
        <v>0.242968639267097</v>
      </c>
      <c r="Y2510" s="19" t="n">
        <v>0</v>
      </c>
      <c r="Z2510" s="19" t="n">
        <v>0.247357505324995</v>
      </c>
      <c r="AA2510" s="19" t="n">
        <v>0.132046486197529</v>
      </c>
      <c r="AB2510" s="19" t="n">
        <v>0.1141936222438</v>
      </c>
      <c r="AC2510" s="19" t="n">
        <v>0.652860852286336</v>
      </c>
      <c r="AD2510" s="19" t="n">
        <v>0.135453340062932</v>
      </c>
      <c r="AE2510" s="19"/>
      <c r="AF2510" s="19" t="n">
        <v>0.163905837153908</v>
      </c>
      <c r="AG2510" s="19" t="n">
        <v>0.139080116244701</v>
      </c>
      <c r="AH2510" s="19" t="n">
        <v>0</v>
      </c>
      <c r="AI2510" s="19"/>
      <c r="AJ2510" s="19" t="n">
        <v>0.138004430063029</v>
      </c>
      <c r="AK2510" s="19" t="n">
        <v>0.254761592064794</v>
      </c>
      <c r="AL2510" s="19" t="n">
        <v>0</v>
      </c>
      <c r="AM2510" s="19" t="n">
        <v>0</v>
      </c>
      <c r="AN2510" s="19" t="n">
        <v>0.0601002449744238</v>
      </c>
      <c r="AO2510" s="19"/>
      <c r="AP2510" s="19" t="n">
        <v>0.17090267599289</v>
      </c>
      <c r="AQ2510" s="19" t="n">
        <v>0.159999803525902</v>
      </c>
      <c r="AR2510" s="19" t="n">
        <v>0</v>
      </c>
      <c r="AS2510" s="19" t="n">
        <v>0.191904913173664</v>
      </c>
      <c r="AT2510" s="19" t="n">
        <v>0</v>
      </c>
      <c r="AU2510" s="19"/>
      <c r="AV2510" s="19" t="n">
        <v>0.23407828332287</v>
      </c>
      <c r="AW2510" s="19" t="n">
        <v>0.0923138335259029</v>
      </c>
      <c r="AX2510" s="19" t="n">
        <v>0</v>
      </c>
      <c r="AY2510" s="19" t="n">
        <v>0.176964441585753</v>
      </c>
      <c r="AZ2510" s="19" t="n">
        <v>0</v>
      </c>
      <c r="BA2510" s="19" t="n">
        <v>0.144495133193528</v>
      </c>
      <c r="BB2510" s="19"/>
      <c r="BC2510" s="19" t="n">
        <v>0.0338958434351763</v>
      </c>
      <c r="BD2510" s="19" t="n">
        <v>0.233870031952242</v>
      </c>
      <c r="BE2510" s="19" t="n">
        <v>0.100397412730555</v>
      </c>
      <c r="BF2510" s="19" t="n">
        <v>0.298299715989713</v>
      </c>
      <c r="BG2510" s="19" t="n">
        <v>1</v>
      </c>
    </row>
    <row r="2511">
      <c r="B2511" t="s">
        <v>691</v>
      </c>
      <c r="C2511" s="19" t="n">
        <v>0.233419653974236</v>
      </c>
      <c r="D2511" s="19" t="n">
        <v>0.198279559425898</v>
      </c>
      <c r="E2511" s="19" t="n">
        <v>0.260554957997229</v>
      </c>
      <c r="F2511" s="19"/>
      <c r="G2511" s="19" t="n">
        <v>0.257876801453573</v>
      </c>
      <c r="H2511" s="19" t="n">
        <v>0.238565316008159</v>
      </c>
      <c r="I2511" s="19" t="n">
        <v>0.124516825953743</v>
      </c>
      <c r="J2511" s="19" t="n">
        <v>0.27085017956952</v>
      </c>
      <c r="K2511" s="19" t="n">
        <v>0.175166067990397</v>
      </c>
      <c r="L2511" s="19" t="n">
        <v>0.31938037965014</v>
      </c>
      <c r="M2511" s="19"/>
      <c r="N2511" s="19" t="n">
        <v>0.232038278342496</v>
      </c>
      <c r="O2511" s="19" t="n">
        <v>0.218507987841215</v>
      </c>
      <c r="P2511" s="19" t="n">
        <v>0.303322513722987</v>
      </c>
      <c r="Q2511" s="19" t="n">
        <v>0.16886515082274</v>
      </c>
      <c r="R2511" s="19"/>
      <c r="S2511" s="19" t="n">
        <v>0.349565832419414</v>
      </c>
      <c r="T2511" s="19" t="n">
        <v>0.257488076546552</v>
      </c>
      <c r="U2511" s="19" t="n">
        <v>0.279953986958854</v>
      </c>
      <c r="V2511" s="19" t="n">
        <v>0.423691610582113</v>
      </c>
      <c r="W2511" s="19" t="n">
        <v>0.256167389769629</v>
      </c>
      <c r="X2511" s="19" t="n">
        <v>0</v>
      </c>
      <c r="Y2511" s="19" t="n">
        <v>0.198330243510998</v>
      </c>
      <c r="Z2511" s="19" t="n">
        <v>0</v>
      </c>
      <c r="AA2511" s="19" t="n">
        <v>0.282606100030861</v>
      </c>
      <c r="AB2511" s="19" t="n">
        <v>0.184740046251709</v>
      </c>
      <c r="AC2511" s="19" t="n">
        <v>0</v>
      </c>
      <c r="AD2511" s="19" t="n">
        <v>0.153420360478802</v>
      </c>
      <c r="AE2511" s="19"/>
      <c r="AF2511" s="19" t="n">
        <v>0.238865259163194</v>
      </c>
      <c r="AG2511" s="19" t="n">
        <v>0.192956480104741</v>
      </c>
      <c r="AH2511" s="19" t="n">
        <v>0.398495984028418</v>
      </c>
      <c r="AI2511" s="19"/>
      <c r="AJ2511" s="19" t="n">
        <v>0.261724400625872</v>
      </c>
      <c r="AK2511" s="19" t="n">
        <v>0.233811712089955</v>
      </c>
      <c r="AL2511" s="19" t="n">
        <v>0.166610326160437</v>
      </c>
      <c r="AM2511" s="19" t="n">
        <v>0</v>
      </c>
      <c r="AN2511" s="19" t="n">
        <v>0.266321877317644</v>
      </c>
      <c r="AO2511" s="19"/>
      <c r="AP2511" s="19" t="n">
        <v>0.18444708604704</v>
      </c>
      <c r="AQ2511" s="19" t="n">
        <v>0.180632118525685</v>
      </c>
      <c r="AR2511" s="19" t="n">
        <v>0.448129143755629</v>
      </c>
      <c r="AS2511" s="19" t="n">
        <v>0.28141453784737</v>
      </c>
      <c r="AT2511" s="19" t="n">
        <v>0</v>
      </c>
      <c r="AU2511" s="19"/>
      <c r="AV2511" s="19" t="n">
        <v>0.206176978024411</v>
      </c>
      <c r="AW2511" s="19" t="n">
        <v>0.176958060056509</v>
      </c>
      <c r="AX2511" s="19" t="n">
        <v>0.390953787649663</v>
      </c>
      <c r="AY2511" s="19" t="n">
        <v>0.305592898032818</v>
      </c>
      <c r="AZ2511" s="19" t="n">
        <v>0.277814390163173</v>
      </c>
      <c r="BA2511" s="19" t="n">
        <v>0</v>
      </c>
      <c r="BB2511" s="19"/>
      <c r="BC2511" s="19" t="n">
        <v>0.183371697543381</v>
      </c>
      <c r="BD2511" s="19" t="n">
        <v>0.219335676744525</v>
      </c>
      <c r="BE2511" s="19" t="n">
        <v>0.223535899566705</v>
      </c>
      <c r="BF2511" s="19" t="n">
        <v>0.258645446319865</v>
      </c>
      <c r="BG2511" s="19" t="n">
        <v>0</v>
      </c>
    </row>
    <row r="2512">
      <c r="B2512" t="s">
        <v>692</v>
      </c>
      <c r="C2512" s="19" t="n">
        <v>0.211862092190359</v>
      </c>
      <c r="D2512" s="19" t="n">
        <v>0.173429411081319</v>
      </c>
      <c r="E2512" s="19" t="n">
        <v>0.241539943081681</v>
      </c>
      <c r="F2512" s="19"/>
      <c r="G2512" s="19" t="n">
        <v>0.306829370262655</v>
      </c>
      <c r="H2512" s="19" t="n">
        <v>0.218538884757189</v>
      </c>
      <c r="I2512" s="19" t="n">
        <v>0.102242449076795</v>
      </c>
      <c r="J2512" s="19" t="n">
        <v>0.296878813426508</v>
      </c>
      <c r="K2512" s="19" t="n">
        <v>0.216545211150103</v>
      </c>
      <c r="L2512" s="19" t="n">
        <v>0.189555699662886</v>
      </c>
      <c r="M2512" s="19"/>
      <c r="N2512" s="19" t="n">
        <v>0.219229649612206</v>
      </c>
      <c r="O2512" s="19" t="n">
        <v>0.184746376728786</v>
      </c>
      <c r="P2512" s="19" t="n">
        <v>0.247100128057504</v>
      </c>
      <c r="Q2512" s="19" t="n">
        <v>0.193130898566386</v>
      </c>
      <c r="R2512" s="19"/>
      <c r="S2512" s="19" t="n">
        <v>0.103360130430124</v>
      </c>
      <c r="T2512" s="19" t="n">
        <v>0.134070875555485</v>
      </c>
      <c r="U2512" s="19" t="n">
        <v>0.508416622119039</v>
      </c>
      <c r="V2512" s="19" t="n">
        <v>0.178470301580662</v>
      </c>
      <c r="W2512" s="19" t="n">
        <v>0.19482397868671</v>
      </c>
      <c r="X2512" s="19" t="n">
        <v>0.505305631175955</v>
      </c>
      <c r="Y2512" s="19" t="n">
        <v>0.327989547554329</v>
      </c>
      <c r="Z2512" s="19" t="n">
        <v>0</v>
      </c>
      <c r="AA2512" s="19" t="n">
        <v>0.180696820749674</v>
      </c>
      <c r="AB2512" s="19" t="n">
        <v>0.256965151986712</v>
      </c>
      <c r="AC2512" s="19" t="n">
        <v>0.149535104768971</v>
      </c>
      <c r="AD2512" s="19" t="n">
        <v>0</v>
      </c>
      <c r="AE2512" s="19"/>
      <c r="AF2512" s="19" t="n">
        <v>0.246780370665018</v>
      </c>
      <c r="AG2512" s="19" t="n">
        <v>0.22603147222642</v>
      </c>
      <c r="AH2512" s="19" t="n">
        <v>0.061919222597837</v>
      </c>
      <c r="AI2512" s="19"/>
      <c r="AJ2512" s="19" t="n">
        <v>0.237487163675152</v>
      </c>
      <c r="AK2512" s="19" t="n">
        <v>0.165632865672387</v>
      </c>
      <c r="AL2512" s="19" t="n">
        <v>0.379066013229722</v>
      </c>
      <c r="AM2512" s="19" t="n">
        <v>1</v>
      </c>
      <c r="AN2512" s="19" t="n">
        <v>0</v>
      </c>
      <c r="AO2512" s="19"/>
      <c r="AP2512" s="19" t="n">
        <v>0.220119185402787</v>
      </c>
      <c r="AQ2512" s="19" t="n">
        <v>0.21553289809017</v>
      </c>
      <c r="AR2512" s="19" t="n">
        <v>0.28159825661775</v>
      </c>
      <c r="AS2512" s="19" t="n">
        <v>0.27753878464627</v>
      </c>
      <c r="AT2512" s="19" t="n">
        <v>0.436502272229703</v>
      </c>
      <c r="AU2512" s="19"/>
      <c r="AV2512" s="19" t="n">
        <v>0.2005863655668</v>
      </c>
      <c r="AW2512" s="19" t="n">
        <v>0.165811058144249</v>
      </c>
      <c r="AX2512" s="19" t="n">
        <v>0.264500034793074</v>
      </c>
      <c r="AY2512" s="19" t="n">
        <v>0.29694884555351</v>
      </c>
      <c r="AZ2512" s="19" t="n">
        <v>0.455249960945233</v>
      </c>
      <c r="BA2512" s="19" t="n">
        <v>0.278098471539367</v>
      </c>
      <c r="BB2512" s="19"/>
      <c r="BC2512" s="19" t="n">
        <v>0.263332811601427</v>
      </c>
      <c r="BD2512" s="19" t="n">
        <v>0.285000630013644</v>
      </c>
      <c r="BE2512" s="19" t="n">
        <v>0.208405384745049</v>
      </c>
      <c r="BF2512" s="19" t="n">
        <v>0.153761640667367</v>
      </c>
      <c r="BG2512" s="19" t="n">
        <v>0</v>
      </c>
    </row>
    <row r="2513">
      <c r="B2513" t="s">
        <v>598</v>
      </c>
      <c r="C2513" s="19" t="n">
        <v>0.160367763229756</v>
      </c>
      <c r="D2513" s="19" t="n">
        <v>0.148563554307416</v>
      </c>
      <c r="E2513" s="19" t="n">
        <v>0.169483014681854</v>
      </c>
      <c r="F2513" s="19"/>
      <c r="G2513" s="19" t="n">
        <v>0.106156593873052</v>
      </c>
      <c r="H2513" s="19" t="n">
        <v>0.155070895293479</v>
      </c>
      <c r="I2513" s="19" t="n">
        <v>0.264250776572861</v>
      </c>
      <c r="J2513" s="19" t="n">
        <v>0.0907980158425688</v>
      </c>
      <c r="K2513" s="19" t="n">
        <v>0.0538561281204566</v>
      </c>
      <c r="L2513" s="19" t="n">
        <v>0.226827578250695</v>
      </c>
      <c r="M2513" s="19"/>
      <c r="N2513" s="19" t="n">
        <v>0.174304879810527</v>
      </c>
      <c r="O2513" s="19" t="n">
        <v>0.154284101705645</v>
      </c>
      <c r="P2513" s="19" t="n">
        <v>0.143999974025827</v>
      </c>
      <c r="Q2513" s="19" t="n">
        <v>0.165729872734998</v>
      </c>
      <c r="R2513" s="19"/>
      <c r="S2513" s="19" t="n">
        <v>0.0834944911632691</v>
      </c>
      <c r="T2513" s="19" t="n">
        <v>0.40749725371679</v>
      </c>
      <c r="U2513" s="19" t="n">
        <v>0</v>
      </c>
      <c r="V2513" s="19" t="n">
        <v>0</v>
      </c>
      <c r="W2513" s="19" t="n">
        <v>0.0826880004700261</v>
      </c>
      <c r="X2513" s="19" t="n">
        <v>0.251725729556948</v>
      </c>
      <c r="Y2513" s="19" t="n">
        <v>0.214150600151107</v>
      </c>
      <c r="Z2513" s="19" t="n">
        <v>0</v>
      </c>
      <c r="AA2513" s="19" t="n">
        <v>0.239733704442432</v>
      </c>
      <c r="AB2513" s="19" t="n">
        <v>0.144018913033187</v>
      </c>
      <c r="AC2513" s="19" t="n">
        <v>0</v>
      </c>
      <c r="AD2513" s="19" t="n">
        <v>0.139634483889463</v>
      </c>
      <c r="AE2513" s="19"/>
      <c r="AF2513" s="19" t="n">
        <v>0.149235564483807</v>
      </c>
      <c r="AG2513" s="19" t="n">
        <v>0.188263363667592</v>
      </c>
      <c r="AH2513" s="19" t="n">
        <v>0.0657456001273105</v>
      </c>
      <c r="AI2513" s="19"/>
      <c r="AJ2513" s="19" t="n">
        <v>0.172861775871607</v>
      </c>
      <c r="AK2513" s="19" t="n">
        <v>0.195557721179388</v>
      </c>
      <c r="AL2513" s="19" t="n">
        <v>0.145466816451311</v>
      </c>
      <c r="AM2513" s="19" t="n">
        <v>0</v>
      </c>
      <c r="AN2513" s="19" t="n">
        <v>0.153264645032714</v>
      </c>
      <c r="AO2513" s="19"/>
      <c r="AP2513" s="19" t="n">
        <v>0.211586403676269</v>
      </c>
      <c r="AQ2513" s="19" t="n">
        <v>0.161367798906661</v>
      </c>
      <c r="AR2513" s="19" t="n">
        <v>0.0945312421269123</v>
      </c>
      <c r="AS2513" s="19" t="n">
        <v>0.0437611043362676</v>
      </c>
      <c r="AT2513" s="19" t="n">
        <v>0.307554779332993</v>
      </c>
      <c r="AU2513" s="19"/>
      <c r="AV2513" s="19" t="n">
        <v>0.0986435810778244</v>
      </c>
      <c r="AW2513" s="19" t="n">
        <v>0.27365591541602</v>
      </c>
      <c r="AX2513" s="19" t="n">
        <v>0.179475570474801</v>
      </c>
      <c r="AY2513" s="19" t="n">
        <v>0.0803731375114263</v>
      </c>
      <c r="AZ2513" s="19" t="n">
        <v>0</v>
      </c>
      <c r="BA2513" s="19" t="n">
        <v>0.158760893473367</v>
      </c>
      <c r="BB2513" s="19"/>
      <c r="BC2513" s="19" t="n">
        <v>0.173276471154504</v>
      </c>
      <c r="BD2513" s="19" t="n">
        <v>0.126989471943215</v>
      </c>
      <c r="BE2513" s="19" t="n">
        <v>0.227572457452509</v>
      </c>
      <c r="BF2513" s="19" t="n">
        <v>0.0980878343898729</v>
      </c>
      <c r="BG2513" s="19" t="n">
        <v>0</v>
      </c>
    </row>
    <row r="2514">
      <c r="B2514" t="s">
        <v>726</v>
      </c>
      <c r="C2514" s="19" t="n">
        <v>0.141065852124068</v>
      </c>
      <c r="D2514" s="19" t="n">
        <v>0.193829662096589</v>
      </c>
      <c r="E2514" s="19" t="n">
        <v>0.100321453356265</v>
      </c>
      <c r="F2514" s="19"/>
      <c r="G2514" s="19" t="n">
        <v>0</v>
      </c>
      <c r="H2514" s="19" t="n">
        <v>0.137787418768703</v>
      </c>
      <c r="I2514" s="19" t="n">
        <v>0.271480043183779</v>
      </c>
      <c r="J2514" s="19" t="n">
        <v>0.106909635472583</v>
      </c>
      <c r="K2514" s="19" t="n">
        <v>0.213206333635132</v>
      </c>
      <c r="L2514" s="19" t="n">
        <v>0.0685517353963621</v>
      </c>
      <c r="M2514" s="19"/>
      <c r="N2514" s="19" t="n">
        <v>0.213837049641632</v>
      </c>
      <c r="O2514" s="19" t="n">
        <v>0.0424723665879395</v>
      </c>
      <c r="P2514" s="19" t="n">
        <v>0.0649508288694703</v>
      </c>
      <c r="Q2514" s="19" t="n">
        <v>0.25130427193585</v>
      </c>
      <c r="R2514" s="19"/>
      <c r="S2514" s="19" t="n">
        <v>0.165971649075446</v>
      </c>
      <c r="T2514" s="19" t="n">
        <v>0</v>
      </c>
      <c r="U2514" s="19" t="n">
        <v>0.0986372921129496</v>
      </c>
      <c r="V2514" s="19" t="n">
        <v>0.208189229607096</v>
      </c>
      <c r="W2514" s="19" t="n">
        <v>0.0829405080249138</v>
      </c>
      <c r="X2514" s="19" t="n">
        <v>0</v>
      </c>
      <c r="Y2514" s="19" t="n">
        <v>0.137638058920005</v>
      </c>
      <c r="Z2514" s="19" t="n">
        <v>0.260784864091528</v>
      </c>
      <c r="AA2514" s="19" t="n">
        <v>0.107619148647933</v>
      </c>
      <c r="AB2514" s="19" t="n">
        <v>0.247196698714641</v>
      </c>
      <c r="AC2514" s="19" t="n">
        <v>0.197604042944693</v>
      </c>
      <c r="AD2514" s="19" t="n">
        <v>0.397731333389422</v>
      </c>
      <c r="AE2514" s="19"/>
      <c r="AF2514" s="19" t="n">
        <v>0.105229547017067</v>
      </c>
      <c r="AG2514" s="19" t="n">
        <v>0.145988674118387</v>
      </c>
      <c r="AH2514" s="19" t="n">
        <v>0.333683323505538</v>
      </c>
      <c r="AI2514" s="19"/>
      <c r="AJ2514" s="19" t="n">
        <v>0.114275257965871</v>
      </c>
      <c r="AK2514" s="19" t="n">
        <v>0.150236108993476</v>
      </c>
      <c r="AL2514" s="19" t="n">
        <v>0.131889115968826</v>
      </c>
      <c r="AM2514" s="19" t="n">
        <v>0</v>
      </c>
      <c r="AN2514" s="19" t="n">
        <v>0.292558933892792</v>
      </c>
      <c r="AO2514" s="19"/>
      <c r="AP2514" s="19" t="n">
        <v>0.111130555028681</v>
      </c>
      <c r="AQ2514" s="19" t="n">
        <v>0.215042846102305</v>
      </c>
      <c r="AR2514" s="19" t="n">
        <v>0.0750456812538725</v>
      </c>
      <c r="AS2514" s="19" t="n">
        <v>0.0490423367494946</v>
      </c>
      <c r="AT2514" s="19" t="n">
        <v>0</v>
      </c>
      <c r="AU2514" s="19"/>
      <c r="AV2514" s="19" t="n">
        <v>0.202507915873884</v>
      </c>
      <c r="AW2514" s="19" t="n">
        <v>0.193580953025552</v>
      </c>
      <c r="AX2514" s="19" t="n">
        <v>0.0704890205682759</v>
      </c>
      <c r="AY2514" s="19" t="n">
        <v>0.045224218564331</v>
      </c>
      <c r="AZ2514" s="19" t="n">
        <v>0</v>
      </c>
      <c r="BA2514" s="19" t="n">
        <v>0.253939115047865</v>
      </c>
      <c r="BB2514" s="19"/>
      <c r="BC2514" s="19" t="n">
        <v>0.175251480759521</v>
      </c>
      <c r="BD2514" s="19" t="n">
        <v>0.0654299518262982</v>
      </c>
      <c r="BE2514" s="19" t="n">
        <v>0.158004602255141</v>
      </c>
      <c r="BF2514" s="19" t="n">
        <v>0.191205362633182</v>
      </c>
      <c r="BG2514" s="19" t="n">
        <v>0</v>
      </c>
    </row>
    <row r="2515">
      <c r="B2515" t="s">
        <v>100</v>
      </c>
      <c r="C2515" s="19" t="n">
        <v>0.0526536724956624</v>
      </c>
      <c r="D2515" s="19" t="n">
        <v>0.0431974886065552</v>
      </c>
      <c r="E2515" s="19" t="n">
        <v>0.0599557707975118</v>
      </c>
      <c r="F2515" s="19"/>
      <c r="G2515" s="19" t="n">
        <v>0</v>
      </c>
      <c r="H2515" s="19" t="n">
        <v>0.0481977879672419</v>
      </c>
      <c r="I2515" s="19" t="n">
        <v>0.0543849299817749</v>
      </c>
      <c r="J2515" s="19" t="n">
        <v>0.0474651649420512</v>
      </c>
      <c r="K2515" s="19" t="n">
        <v>0.0603038129912322</v>
      </c>
      <c r="L2515" s="19" t="n">
        <v>0.0741430876503292</v>
      </c>
      <c r="M2515" s="19"/>
      <c r="N2515" s="19" t="n">
        <v>0</v>
      </c>
      <c r="O2515" s="19" t="n">
        <v>0.103998419653083</v>
      </c>
      <c r="P2515" s="19" t="n">
        <v>0.0732053615870398</v>
      </c>
      <c r="Q2515" s="19" t="n">
        <v>0.0444111398345028</v>
      </c>
      <c r="R2515" s="19"/>
      <c r="S2515" s="19" t="n">
        <v>0.0746289347304852</v>
      </c>
      <c r="T2515" s="19" t="n">
        <v>0</v>
      </c>
      <c r="U2515" s="19" t="n">
        <v>0</v>
      </c>
      <c r="V2515" s="19" t="n">
        <v>0</v>
      </c>
      <c r="W2515" s="19" t="n">
        <v>0.0889496747970408</v>
      </c>
      <c r="X2515" s="19" t="n">
        <v>0</v>
      </c>
      <c r="Y2515" s="19" t="n">
        <v>0.121891549863561</v>
      </c>
      <c r="Z2515" s="19" t="n">
        <v>0.231648607022436</v>
      </c>
      <c r="AA2515" s="19" t="n">
        <v>0.0572977399315713</v>
      </c>
      <c r="AB2515" s="19" t="n">
        <v>0</v>
      </c>
      <c r="AC2515" s="19" t="n">
        <v>0</v>
      </c>
      <c r="AD2515" s="19" t="n">
        <v>0.17376048217938</v>
      </c>
      <c r="AE2515" s="19"/>
      <c r="AF2515" s="19" t="n">
        <v>0.0209985435856131</v>
      </c>
      <c r="AG2515" s="19" t="n">
        <v>0.0463126638222297</v>
      </c>
      <c r="AH2515" s="19" t="n">
        <v>0.140155869740896</v>
      </c>
      <c r="AI2515" s="19"/>
      <c r="AJ2515" s="19" t="n">
        <v>0.0227370964091414</v>
      </c>
      <c r="AK2515" s="19" t="n">
        <v>0</v>
      </c>
      <c r="AL2515" s="19" t="n">
        <v>0</v>
      </c>
      <c r="AM2515" s="19" t="n">
        <v>0</v>
      </c>
      <c r="AN2515" s="19" t="n">
        <v>0.227754298782427</v>
      </c>
      <c r="AO2515" s="19"/>
      <c r="AP2515" s="19" t="n">
        <v>0.0516335091904791</v>
      </c>
      <c r="AQ2515" s="19" t="n">
        <v>0.0488943927582239</v>
      </c>
      <c r="AR2515" s="19" t="n">
        <v>0</v>
      </c>
      <c r="AS2515" s="19" t="n">
        <v>0.0467286971332297</v>
      </c>
      <c r="AT2515" s="19" t="n">
        <v>0.255942948437305</v>
      </c>
      <c r="AU2515" s="19"/>
      <c r="AV2515" s="19" t="n">
        <v>0.0580068761342099</v>
      </c>
      <c r="AW2515" s="19" t="n">
        <v>0.0495370559442012</v>
      </c>
      <c r="AX2515" s="19" t="n">
        <v>0</v>
      </c>
      <c r="AY2515" s="19" t="n">
        <v>0.0430907039192292</v>
      </c>
      <c r="AZ2515" s="19" t="n">
        <v>0.266935648891594</v>
      </c>
      <c r="BA2515" s="19" t="n">
        <v>0</v>
      </c>
      <c r="BB2515" s="19"/>
      <c r="BC2515" s="19" t="n">
        <v>0.0812136626591202</v>
      </c>
      <c r="BD2515" s="19" t="n">
        <v>0.0393240172032979</v>
      </c>
      <c r="BE2515" s="19" t="n">
        <v>0.0546995636449716</v>
      </c>
      <c r="BF2515" s="19" t="n">
        <v>0</v>
      </c>
      <c r="BG2515" s="19" t="n">
        <v>0</v>
      </c>
    </row>
    <row r="2516">
      <c r="C2516" s="19"/>
      <c r="D2516" s="19"/>
      <c r="E2516" s="19"/>
      <c r="F2516" s="19"/>
      <c r="G2516" s="19"/>
      <c r="H2516" s="19"/>
      <c r="I2516" s="19"/>
      <c r="J2516" s="19"/>
      <c r="K2516" s="19"/>
      <c r="L2516" s="19"/>
      <c r="M2516" s="19"/>
      <c r="N2516" s="19"/>
      <c r="O2516" s="19"/>
      <c r="P2516" s="19"/>
      <c r="Q2516" s="19"/>
      <c r="R2516" s="19"/>
      <c r="S2516" s="19"/>
      <c r="T2516" s="19"/>
      <c r="U2516" s="19"/>
      <c r="V2516" s="19"/>
      <c r="W2516" s="19"/>
      <c r="X2516" s="19"/>
      <c r="Y2516" s="19"/>
      <c r="Z2516" s="19"/>
      <c r="AA2516" s="19"/>
      <c r="AB2516" s="19"/>
      <c r="AC2516" s="19"/>
      <c r="AD2516" s="19"/>
      <c r="AE2516" s="19"/>
      <c r="AF2516" s="19"/>
      <c r="AG2516" s="19"/>
      <c r="AH2516" s="19"/>
      <c r="AI2516" s="19"/>
      <c r="AJ2516" s="19"/>
      <c r="AK2516" s="19"/>
      <c r="AL2516" s="19"/>
      <c r="AM2516" s="19"/>
      <c r="AN2516" s="19"/>
      <c r="AO2516" s="19"/>
      <c r="AP2516" s="19"/>
      <c r="AQ2516" s="19"/>
      <c r="AR2516" s="19"/>
      <c r="AS2516" s="19"/>
      <c r="AT2516" s="19"/>
      <c r="AU2516" s="19"/>
      <c r="AV2516" s="19"/>
      <c r="AW2516" s="19"/>
      <c r="AX2516" s="19"/>
      <c r="AY2516" s="19"/>
      <c r="AZ2516" s="19"/>
      <c r="BA2516" s="19"/>
      <c r="BB2516" s="19"/>
      <c r="BC2516" s="19"/>
      <c r="BD2516" s="19"/>
      <c r="BE2516" s="19"/>
      <c r="BF2516" s="19"/>
      <c r="BG2516" s="19"/>
    </row>
    <row r="2517">
      <c r="B2517" s="7" t="s">
        <v>750</v>
      </c>
      <c r="C2517" s="19"/>
      <c r="D2517" s="19"/>
      <c r="E2517" s="19"/>
      <c r="F2517" s="19"/>
      <c r="G2517" s="19"/>
      <c r="H2517" s="19"/>
      <c r="I2517" s="19"/>
      <c r="J2517" s="19"/>
      <c r="K2517" s="19"/>
      <c r="L2517" s="19"/>
      <c r="M2517" s="19"/>
      <c r="N2517" s="19"/>
      <c r="O2517" s="19"/>
      <c r="P2517" s="19"/>
      <c r="Q2517" s="19"/>
      <c r="R2517" s="19"/>
      <c r="S2517" s="19"/>
      <c r="T2517" s="19"/>
      <c r="U2517" s="19"/>
      <c r="V2517" s="19"/>
      <c r="W2517" s="19"/>
      <c r="X2517" s="19"/>
      <c r="Y2517" s="19"/>
      <c r="Z2517" s="19"/>
      <c r="AA2517" s="19"/>
      <c r="AB2517" s="19"/>
      <c r="AC2517" s="19"/>
      <c r="AD2517" s="19"/>
      <c r="AE2517" s="19"/>
      <c r="AF2517" s="19"/>
      <c r="AG2517" s="19"/>
      <c r="AH2517" s="19"/>
      <c r="AI2517" s="19"/>
      <c r="AJ2517" s="19"/>
      <c r="AK2517" s="19"/>
      <c r="AL2517" s="19"/>
      <c r="AM2517" s="19"/>
      <c r="AN2517" s="19"/>
      <c r="AO2517" s="19"/>
      <c r="AP2517" s="19"/>
      <c r="AQ2517" s="19"/>
      <c r="AR2517" s="19"/>
      <c r="AS2517" s="19"/>
      <c r="AT2517" s="19"/>
      <c r="AU2517" s="19"/>
      <c r="AV2517" s="19"/>
      <c r="AW2517" s="19"/>
      <c r="AX2517" s="19"/>
      <c r="AY2517" s="19"/>
      <c r="AZ2517" s="19"/>
      <c r="BA2517" s="19"/>
      <c r="BB2517" s="19"/>
      <c r="BC2517" s="19"/>
      <c r="BD2517" s="19"/>
      <c r="BE2517" s="19"/>
      <c r="BF2517" s="19"/>
      <c r="BG2517" s="19"/>
    </row>
    <row r="2518">
      <c r="B2518" s="26" t="s">
        <v>751</v>
      </c>
      <c r="C2518" s="19"/>
      <c r="D2518" s="19"/>
      <c r="E2518" s="19"/>
      <c r="F2518" s="19"/>
      <c r="G2518" s="19"/>
      <c r="H2518" s="19"/>
      <c r="I2518" s="19"/>
      <c r="J2518" s="19"/>
      <c r="K2518" s="19"/>
      <c r="L2518" s="19"/>
      <c r="M2518" s="19"/>
      <c r="N2518" s="19"/>
      <c r="O2518" s="19"/>
      <c r="P2518" s="19"/>
      <c r="Q2518" s="19"/>
      <c r="R2518" s="19"/>
      <c r="S2518" s="19"/>
      <c r="T2518" s="19"/>
      <c r="U2518" s="19"/>
      <c r="V2518" s="19"/>
      <c r="W2518" s="19"/>
      <c r="X2518" s="19"/>
      <c r="Y2518" s="19"/>
      <c r="Z2518" s="19"/>
      <c r="AA2518" s="19"/>
      <c r="AB2518" s="19"/>
      <c r="AC2518" s="19"/>
      <c r="AD2518" s="19"/>
      <c r="AE2518" s="19"/>
      <c r="AF2518" s="19"/>
      <c r="AG2518" s="19"/>
      <c r="AH2518" s="19"/>
      <c r="AI2518" s="19"/>
      <c r="AJ2518" s="19"/>
      <c r="AK2518" s="19"/>
      <c r="AL2518" s="19"/>
      <c r="AM2518" s="19"/>
      <c r="AN2518" s="19"/>
      <c r="AO2518" s="19"/>
      <c r="AP2518" s="19"/>
      <c r="AQ2518" s="19"/>
      <c r="AR2518" s="19"/>
      <c r="AS2518" s="19"/>
      <c r="AT2518" s="19"/>
      <c r="AU2518" s="19"/>
      <c r="AV2518" s="19"/>
      <c r="AW2518" s="19"/>
      <c r="AX2518" s="19"/>
      <c r="AY2518" s="19"/>
      <c r="AZ2518" s="19"/>
      <c r="BA2518" s="19"/>
      <c r="BB2518" s="19"/>
      <c r="BC2518" s="19"/>
      <c r="BD2518" s="19"/>
      <c r="BE2518" s="19"/>
      <c r="BF2518" s="19"/>
      <c r="BG2518" s="19"/>
    </row>
    <row r="2519">
      <c r="B2519" t="s">
        <v>721</v>
      </c>
      <c r="C2519" s="19" t="n">
        <v>0.151386541566519</v>
      </c>
      <c r="D2519" s="19" t="n">
        <v>0.208747503129811</v>
      </c>
      <c r="E2519" s="19" t="n">
        <v>0.104715780970686</v>
      </c>
      <c r="F2519" s="19"/>
      <c r="G2519" s="19" t="n">
        <v>0.193828176163547</v>
      </c>
      <c r="H2519" s="19" t="n">
        <v>0.125413495286321</v>
      </c>
      <c r="I2519" s="19" t="n">
        <v>0.0604439980204571</v>
      </c>
      <c r="J2519" s="19" t="n">
        <v>0.0712185623783244</v>
      </c>
      <c r="K2519" s="19" t="n">
        <v>0.244986202113452</v>
      </c>
      <c r="L2519" s="19" t="n">
        <v>0.222383094710736</v>
      </c>
      <c r="M2519" s="19"/>
      <c r="N2519" s="19" t="n">
        <v>0.0848643671624236</v>
      </c>
      <c r="O2519" s="19" t="n">
        <v>0.139923810538196</v>
      </c>
      <c r="P2519" s="19" t="n">
        <v>0.1877586688135</v>
      </c>
      <c r="Q2519" s="19" t="n">
        <v>0.230455082869401</v>
      </c>
      <c r="R2519" s="19"/>
      <c r="S2519" s="19" t="n">
        <v>0.0661317748208705</v>
      </c>
      <c r="T2519" s="19" t="n">
        <v>0.0808121234744452</v>
      </c>
      <c r="U2519" s="19" t="n">
        <v>0</v>
      </c>
      <c r="V2519" s="19" t="n">
        <v>0.583573963309464</v>
      </c>
      <c r="W2519" s="19" t="n">
        <v>0.1282068753438</v>
      </c>
      <c r="X2519" s="19" t="n">
        <v>0.188213960128922</v>
      </c>
      <c r="Y2519" s="19" t="n">
        <v>0.14148230975318</v>
      </c>
      <c r="Z2519" s="19" t="n">
        <v>0</v>
      </c>
      <c r="AA2519" s="19" t="n">
        <v>0.192980403864876</v>
      </c>
      <c r="AB2519" s="19" t="n">
        <v>0.0512063344489421</v>
      </c>
      <c r="AC2519" s="19" t="n">
        <v>0.360039400745692</v>
      </c>
      <c r="AD2519" s="19" t="n">
        <v>0.480568100310305</v>
      </c>
      <c r="AE2519" s="19"/>
      <c r="AF2519" s="19" t="n">
        <v>0.241842688461343</v>
      </c>
      <c r="AG2519" s="19" t="n">
        <v>0.0976031435179532</v>
      </c>
      <c r="AH2519" s="19" t="n">
        <v>0.081381853928726</v>
      </c>
      <c r="AI2519" s="19"/>
      <c r="AJ2519" s="19" t="n">
        <v>0.217400327149862</v>
      </c>
      <c r="AK2519" s="19" t="n">
        <v>0.0619394342092578</v>
      </c>
      <c r="AL2519" s="19" t="n">
        <v>0</v>
      </c>
      <c r="AM2519" s="19" t="n">
        <v>0.454591935185812</v>
      </c>
      <c r="AN2519" s="19" t="n">
        <v>0.173574071133596</v>
      </c>
      <c r="AO2519" s="19"/>
      <c r="AP2519" s="19" t="n">
        <v>0.2470396398502</v>
      </c>
      <c r="AQ2519" s="19" t="n">
        <v>0.0824378380684221</v>
      </c>
      <c r="AR2519" s="19" t="n">
        <v>0</v>
      </c>
      <c r="AS2519" s="19" t="n">
        <v>0.242718818962319</v>
      </c>
      <c r="AT2519" s="19" t="n">
        <v>0.151359756348113</v>
      </c>
      <c r="AU2519" s="19"/>
      <c r="AV2519" s="19" t="n">
        <v>0.108051767862282</v>
      </c>
      <c r="AW2519" s="19" t="n">
        <v>0.263686806740941</v>
      </c>
      <c r="AX2519" s="19" t="n">
        <v>0</v>
      </c>
      <c r="AY2519" s="19" t="n">
        <v>0.244332010918331</v>
      </c>
      <c r="AZ2519" s="19" t="n">
        <v>0.124273412316853</v>
      </c>
      <c r="BA2519" s="19" t="n">
        <v>0</v>
      </c>
      <c r="BB2519" s="19"/>
      <c r="BC2519" s="19" t="n">
        <v>0.130289521651344</v>
      </c>
      <c r="BD2519" s="19" t="n">
        <v>0.148838861225515</v>
      </c>
      <c r="BE2519" s="19" t="n">
        <v>0.114133221131773</v>
      </c>
      <c r="BF2519" s="19" t="n">
        <v>0.147389146684349</v>
      </c>
      <c r="BG2519" s="19" t="n">
        <v>0</v>
      </c>
    </row>
    <row r="2520">
      <c r="B2520" t="s">
        <v>689</v>
      </c>
      <c r="C2520" s="19" t="n">
        <v>0.11979771001452</v>
      </c>
      <c r="D2520" s="19" t="n">
        <v>0.127230433589933</v>
      </c>
      <c r="E2520" s="19" t="n">
        <v>0.115194524613151</v>
      </c>
      <c r="F2520" s="19"/>
      <c r="G2520" s="19" t="n">
        <v>0</v>
      </c>
      <c r="H2520" s="19" t="n">
        <v>0.154182800284753</v>
      </c>
      <c r="I2520" s="19" t="n">
        <v>0.128414549775672</v>
      </c>
      <c r="J2520" s="19" t="n">
        <v>0.0803505712568003</v>
      </c>
      <c r="K2520" s="19" t="n">
        <v>0.104816278955127</v>
      </c>
      <c r="L2520" s="19" t="n">
        <v>0.196764135969649</v>
      </c>
      <c r="M2520" s="19"/>
      <c r="N2520" s="19" t="n">
        <v>0.153882396826392</v>
      </c>
      <c r="O2520" s="19" t="n">
        <v>0.10496429138911</v>
      </c>
      <c r="P2520" s="19" t="n">
        <v>0.0897051510325515</v>
      </c>
      <c r="Q2520" s="19" t="n">
        <v>0.128181997113958</v>
      </c>
      <c r="R2520" s="19"/>
      <c r="S2520" s="19" t="n">
        <v>0.068799437285223</v>
      </c>
      <c r="T2520" s="19" t="n">
        <v>0.135359688997507</v>
      </c>
      <c r="U2520" s="19" t="n">
        <v>0.120189191763352</v>
      </c>
      <c r="V2520" s="19" t="n">
        <v>0.166895151911579</v>
      </c>
      <c r="W2520" s="19" t="n">
        <v>0.402786014103878</v>
      </c>
      <c r="X2520" s="19" t="n">
        <v>0.0957674606049736</v>
      </c>
      <c r="Y2520" s="19" t="n">
        <v>0</v>
      </c>
      <c r="Z2520" s="19" t="n">
        <v>0.14531728789297</v>
      </c>
      <c r="AA2520" s="19" t="n">
        <v>0.236253916621788</v>
      </c>
      <c r="AB2520" s="19" t="n">
        <v>0.0613192899770507</v>
      </c>
      <c r="AC2520" s="19" t="n">
        <v>0</v>
      </c>
      <c r="AD2520" s="19" t="n">
        <v>0</v>
      </c>
      <c r="AE2520" s="19"/>
      <c r="AF2520" s="19" t="n">
        <v>0.175499040677768</v>
      </c>
      <c r="AG2520" s="19" t="n">
        <v>0.110493723028831</v>
      </c>
      <c r="AH2520" s="19" t="n">
        <v>0.104255797945382</v>
      </c>
      <c r="AI2520" s="19"/>
      <c r="AJ2520" s="19" t="n">
        <v>0.171035833519067</v>
      </c>
      <c r="AK2520" s="19" t="n">
        <v>0.0404959824123975</v>
      </c>
      <c r="AL2520" s="19" t="n">
        <v>0.235466689901977</v>
      </c>
      <c r="AM2520" s="19" t="n">
        <v>0</v>
      </c>
      <c r="AN2520" s="19" t="n">
        <v>0.127987391130792</v>
      </c>
      <c r="AO2520" s="19"/>
      <c r="AP2520" s="19" t="n">
        <v>0.152073608683896</v>
      </c>
      <c r="AQ2520" s="19" t="n">
        <v>0.164070493150905</v>
      </c>
      <c r="AR2520" s="19" t="n">
        <v>0</v>
      </c>
      <c r="AS2520" s="19" t="n">
        <v>0.0965892608945483</v>
      </c>
      <c r="AT2520" s="19" t="n">
        <v>0.136350331448217</v>
      </c>
      <c r="AU2520" s="19"/>
      <c r="AV2520" s="19" t="n">
        <v>0.0723617760888606</v>
      </c>
      <c r="AW2520" s="19" t="n">
        <v>0.118502402242804</v>
      </c>
      <c r="AX2520" s="19" t="n">
        <v>0.141193178684609</v>
      </c>
      <c r="AY2520" s="19" t="n">
        <v>0.173823578157163</v>
      </c>
      <c r="AZ2520" s="19" t="n">
        <v>0.111949975134954</v>
      </c>
      <c r="BA2520" s="19" t="n">
        <v>0.139162512692941</v>
      </c>
      <c r="BB2520" s="19"/>
      <c r="BC2520" s="19" t="n">
        <v>0.0888132728183421</v>
      </c>
      <c r="BD2520" s="19" t="n">
        <v>0.141651313151898</v>
      </c>
      <c r="BE2520" s="19" t="n">
        <v>0.160659481023476</v>
      </c>
      <c r="BF2520" s="19" t="n">
        <v>0.0753050686945223</v>
      </c>
      <c r="BG2520" s="19" t="n">
        <v>0</v>
      </c>
    </row>
    <row r="2521">
      <c r="B2521" t="s">
        <v>690</v>
      </c>
      <c r="C2521" s="19" t="n">
        <v>0.296003505361456</v>
      </c>
      <c r="D2521" s="19" t="n">
        <v>0.267973827332334</v>
      </c>
      <c r="E2521" s="19" t="n">
        <v>0.324143391130065</v>
      </c>
      <c r="F2521" s="19"/>
      <c r="G2521" s="19" t="n">
        <v>0.28501415067085</v>
      </c>
      <c r="H2521" s="19" t="n">
        <v>0.400446507693452</v>
      </c>
      <c r="I2521" s="19" t="n">
        <v>0.375948120751433</v>
      </c>
      <c r="J2521" s="19" t="n">
        <v>0.352818221700403</v>
      </c>
      <c r="K2521" s="19" t="n">
        <v>0.0516979406789667</v>
      </c>
      <c r="L2521" s="19" t="n">
        <v>0.268033708422068</v>
      </c>
      <c r="M2521" s="19"/>
      <c r="N2521" s="19" t="n">
        <v>0.35184235044413</v>
      </c>
      <c r="O2521" s="19" t="n">
        <v>0.30834531892973</v>
      </c>
      <c r="P2521" s="19" t="n">
        <v>0.197183346044386</v>
      </c>
      <c r="Q2521" s="19" t="n">
        <v>0.304815460457057</v>
      </c>
      <c r="R2521" s="19"/>
      <c r="S2521" s="19" t="n">
        <v>0.640234260848424</v>
      </c>
      <c r="T2521" s="19" t="n">
        <v>0.302167094910298</v>
      </c>
      <c r="U2521" s="19" t="n">
        <v>0.372699628793231</v>
      </c>
      <c r="V2521" s="19" t="n">
        <v>0.136533478845376</v>
      </c>
      <c r="W2521" s="19" t="n">
        <v>0</v>
      </c>
      <c r="X2521" s="19" t="n">
        <v>0.272648621793171</v>
      </c>
      <c r="Y2521" s="19" t="n">
        <v>0.359231635668721</v>
      </c>
      <c r="Z2521" s="19" t="n">
        <v>0.48262058045521</v>
      </c>
      <c r="AA2521" s="19" t="n">
        <v>0.241607248562728</v>
      </c>
      <c r="AB2521" s="19" t="n">
        <v>0.117836097028912</v>
      </c>
      <c r="AC2521" s="19" t="n">
        <v>0.369673980431705</v>
      </c>
      <c r="AD2521" s="19" t="n">
        <v>0</v>
      </c>
      <c r="AE2521" s="19"/>
      <c r="AF2521" s="19" t="n">
        <v>0.3002833336702</v>
      </c>
      <c r="AG2521" s="19" t="n">
        <v>0.27870629063762</v>
      </c>
      <c r="AH2521" s="19" t="n">
        <v>0.259867720757415</v>
      </c>
      <c r="AI2521" s="19"/>
      <c r="AJ2521" s="19" t="n">
        <v>0.272772386052969</v>
      </c>
      <c r="AK2521" s="19" t="n">
        <v>0.485863569479176</v>
      </c>
      <c r="AL2521" s="19" t="n">
        <v>0.228110753404469</v>
      </c>
      <c r="AM2521" s="19" t="n">
        <v>0</v>
      </c>
      <c r="AN2521" s="19" t="n">
        <v>0.186016929829936</v>
      </c>
      <c r="AO2521" s="19"/>
      <c r="AP2521" s="19" t="n">
        <v>0.230327598191213</v>
      </c>
      <c r="AQ2521" s="19" t="n">
        <v>0.45919621455923</v>
      </c>
      <c r="AR2521" s="19" t="n">
        <v>0.401292664259461</v>
      </c>
      <c r="AS2521" s="19" t="n">
        <v>0.32009248503035</v>
      </c>
      <c r="AT2521" s="19" t="n">
        <v>0.0979292129859604</v>
      </c>
      <c r="AU2521" s="19"/>
      <c r="AV2521" s="19" t="n">
        <v>0.439330632566074</v>
      </c>
      <c r="AW2521" s="19" t="n">
        <v>0.213979329487418</v>
      </c>
      <c r="AX2521" s="19" t="n">
        <v>0.346695972809944</v>
      </c>
      <c r="AY2521" s="19" t="n">
        <v>0.305054618507558</v>
      </c>
      <c r="AZ2521" s="19" t="n">
        <v>0.18581872196801</v>
      </c>
      <c r="BA2521" s="19" t="n">
        <v>0.277821929580545</v>
      </c>
      <c r="BB2521" s="19"/>
      <c r="BC2521" s="19" t="n">
        <v>0.248321708076704</v>
      </c>
      <c r="BD2521" s="19" t="n">
        <v>0.179004602678279</v>
      </c>
      <c r="BE2521" s="19" t="n">
        <v>0.318237208040275</v>
      </c>
      <c r="BF2521" s="19" t="n">
        <v>0.518932820091045</v>
      </c>
      <c r="BG2521" s="19" t="n">
        <v>0.55857459255362</v>
      </c>
    </row>
    <row r="2522">
      <c r="B2522" t="s">
        <v>691</v>
      </c>
      <c r="C2522" s="19" t="n">
        <v>0.202149255391117</v>
      </c>
      <c r="D2522" s="19" t="n">
        <v>0.210383600068299</v>
      </c>
      <c r="E2522" s="19" t="n">
        <v>0.183633531199787</v>
      </c>
      <c r="F2522" s="19"/>
      <c r="G2522" s="19" t="n">
        <v>0.247626087552534</v>
      </c>
      <c r="H2522" s="19" t="n">
        <v>0.11179252538123</v>
      </c>
      <c r="I2522" s="19" t="n">
        <v>0.212655401026939</v>
      </c>
      <c r="J2522" s="19" t="n">
        <v>0.212243934643373</v>
      </c>
      <c r="K2522" s="19" t="n">
        <v>0.286774364922922</v>
      </c>
      <c r="L2522" s="19" t="n">
        <v>0.183339259969194</v>
      </c>
      <c r="M2522" s="19"/>
      <c r="N2522" s="19" t="n">
        <v>0.189889150218141</v>
      </c>
      <c r="O2522" s="19" t="n">
        <v>0.148996838748103</v>
      </c>
      <c r="P2522" s="19" t="n">
        <v>0.309488869089028</v>
      </c>
      <c r="Q2522" s="19" t="n">
        <v>0.186565211603309</v>
      </c>
      <c r="R2522" s="19"/>
      <c r="S2522" s="19" t="n">
        <v>0.0721363983203319</v>
      </c>
      <c r="T2522" s="19" t="n">
        <v>0.317399716917933</v>
      </c>
      <c r="U2522" s="19" t="n">
        <v>0.300942587808204</v>
      </c>
      <c r="V2522" s="19" t="n">
        <v>0</v>
      </c>
      <c r="W2522" s="19" t="n">
        <v>0.119181663034493</v>
      </c>
      <c r="X2522" s="19" t="n">
        <v>0.179731886456098</v>
      </c>
      <c r="Y2522" s="19" t="n">
        <v>0.139668510534414</v>
      </c>
      <c r="Z2522" s="19" t="n">
        <v>0.235973488323789</v>
      </c>
      <c r="AA2522" s="19" t="n">
        <v>0.198952259411119</v>
      </c>
      <c r="AB2522" s="19" t="n">
        <v>0.31132196317661</v>
      </c>
      <c r="AC2522" s="19" t="n">
        <v>0.174628833424967</v>
      </c>
      <c r="AD2522" s="19" t="n">
        <v>0</v>
      </c>
      <c r="AE2522" s="19"/>
      <c r="AF2522" s="19" t="n">
        <v>0.121192917772268</v>
      </c>
      <c r="AG2522" s="19" t="n">
        <v>0.230674153248965</v>
      </c>
      <c r="AH2522" s="19" t="n">
        <v>0.335043355117541</v>
      </c>
      <c r="AI2522" s="19"/>
      <c r="AJ2522" s="19" t="n">
        <v>0.155649054454645</v>
      </c>
      <c r="AK2522" s="19" t="n">
        <v>0.199609450506579</v>
      </c>
      <c r="AL2522" s="19" t="n">
        <v>0.179647811035424</v>
      </c>
      <c r="AM2522" s="19" t="n">
        <v>0.545408064814188</v>
      </c>
      <c r="AN2522" s="19" t="n">
        <v>0.252848226495501</v>
      </c>
      <c r="AO2522" s="19"/>
      <c r="AP2522" s="19" t="n">
        <v>0.198572738121994</v>
      </c>
      <c r="AQ2522" s="19" t="n">
        <v>0.137645257919026</v>
      </c>
      <c r="AR2522" s="19" t="n">
        <v>0.30717023467426</v>
      </c>
      <c r="AS2522" s="19" t="n">
        <v>0.128313467377619</v>
      </c>
      <c r="AT2522" s="19" t="n">
        <v>0.202705161828614</v>
      </c>
      <c r="AU2522" s="19"/>
      <c r="AV2522" s="19" t="n">
        <v>0.111461433969103</v>
      </c>
      <c r="AW2522" s="19" t="n">
        <v>0.22240216287963</v>
      </c>
      <c r="AX2522" s="19" t="n">
        <v>0.258015432821583</v>
      </c>
      <c r="AY2522" s="19" t="n">
        <v>0.177605882875653</v>
      </c>
      <c r="AZ2522" s="19" t="n">
        <v>0.2399695139815</v>
      </c>
      <c r="BA2522" s="19" t="n">
        <v>0.372511550929641</v>
      </c>
      <c r="BB2522" s="19"/>
      <c r="BC2522" s="19" t="n">
        <v>0.281234447943165</v>
      </c>
      <c r="BD2522" s="19" t="n">
        <v>0.307274768618328</v>
      </c>
      <c r="BE2522" s="19" t="n">
        <v>0.0971528650079077</v>
      </c>
      <c r="BF2522" s="19" t="n">
        <v>0.194027709936297</v>
      </c>
      <c r="BG2522" s="19" t="n">
        <v>0</v>
      </c>
    </row>
    <row r="2523">
      <c r="B2523" t="s">
        <v>692</v>
      </c>
      <c r="C2523" s="19" t="n">
        <v>0.0736062966647156</v>
      </c>
      <c r="D2523" s="19" t="n">
        <v>0.0486046057597638</v>
      </c>
      <c r="E2523" s="19" t="n">
        <v>0.0959609809265395</v>
      </c>
      <c r="F2523" s="19"/>
      <c r="G2523" s="19" t="n">
        <v>0</v>
      </c>
      <c r="H2523" s="19" t="n">
        <v>0.169457672195243</v>
      </c>
      <c r="I2523" s="19" t="n">
        <v>0</v>
      </c>
      <c r="J2523" s="19" t="n">
        <v>0.0990373954760089</v>
      </c>
      <c r="K2523" s="19" t="n">
        <v>0.108557895468495</v>
      </c>
      <c r="L2523" s="19" t="n">
        <v>0.0323534275991823</v>
      </c>
      <c r="M2523" s="19"/>
      <c r="N2523" s="19" t="n">
        <v>0.106141787617865</v>
      </c>
      <c r="O2523" s="19" t="n">
        <v>0.0757777207620766</v>
      </c>
      <c r="P2523" s="19" t="n">
        <v>0.0585310832928431</v>
      </c>
      <c r="Q2523" s="19" t="n">
        <v>0.0376503659125478</v>
      </c>
      <c r="R2523" s="19"/>
      <c r="S2523" s="19" t="n">
        <v>0.0772613167821625</v>
      </c>
      <c r="T2523" s="19" t="n">
        <v>0.0869124963088216</v>
      </c>
      <c r="U2523" s="19" t="n">
        <v>0</v>
      </c>
      <c r="V2523" s="19" t="n">
        <v>0.112997405933581</v>
      </c>
      <c r="W2523" s="19" t="n">
        <v>0.26750757737491</v>
      </c>
      <c r="X2523" s="19" t="n">
        <v>0</v>
      </c>
      <c r="Y2523" s="19" t="n">
        <v>0.155593182056948</v>
      </c>
      <c r="Z2523" s="19" t="n">
        <v>0</v>
      </c>
      <c r="AA2523" s="19" t="n">
        <v>0.0717447745988867</v>
      </c>
      <c r="AB2523" s="19" t="n">
        <v>0.0615035510706747</v>
      </c>
      <c r="AC2523" s="19" t="n">
        <v>0</v>
      </c>
      <c r="AD2523" s="19" t="n">
        <v>0</v>
      </c>
      <c r="AE2523" s="19"/>
      <c r="AF2523" s="19" t="n">
        <v>0.103620747724834</v>
      </c>
      <c r="AG2523" s="19" t="n">
        <v>0.0957980619660528</v>
      </c>
      <c r="AH2523" s="19" t="n">
        <v>0</v>
      </c>
      <c r="AI2523" s="19"/>
      <c r="AJ2523" s="19" t="n">
        <v>0.111979814639415</v>
      </c>
      <c r="AK2523" s="19" t="n">
        <v>0.0520870196051339</v>
      </c>
      <c r="AL2523" s="19" t="n">
        <v>0.172286500193442</v>
      </c>
      <c r="AM2523" s="19" t="n">
        <v>0</v>
      </c>
      <c r="AN2523" s="19" t="n">
        <v>0</v>
      </c>
      <c r="AO2523" s="19"/>
      <c r="AP2523" s="19" t="n">
        <v>0.100038604329623</v>
      </c>
      <c r="AQ2523" s="19" t="n">
        <v>0.0400183481301113</v>
      </c>
      <c r="AR2523" s="19" t="n">
        <v>0.140783246097191</v>
      </c>
      <c r="AS2523" s="19" t="n">
        <v>0.163927874115861</v>
      </c>
      <c r="AT2523" s="19" t="n">
        <v>0</v>
      </c>
      <c r="AU2523" s="19"/>
      <c r="AV2523" s="19" t="n">
        <v>0.0955856168949226</v>
      </c>
      <c r="AW2523" s="19" t="n">
        <v>0.0713866875168028</v>
      </c>
      <c r="AX2523" s="19" t="n">
        <v>0.122702658795584</v>
      </c>
      <c r="AY2523" s="19" t="n">
        <v>0.0677464245210957</v>
      </c>
      <c r="AZ2523" s="19" t="n">
        <v>0</v>
      </c>
      <c r="BA2523" s="19" t="n">
        <v>0.0650687152352663</v>
      </c>
      <c r="BB2523" s="19"/>
      <c r="BC2523" s="19" t="n">
        <v>0.0722754483199075</v>
      </c>
      <c r="BD2523" s="19" t="n">
        <v>0.0269214450865254</v>
      </c>
      <c r="BE2523" s="19" t="n">
        <v>0.0902718059134876</v>
      </c>
      <c r="BF2523" s="19" t="n">
        <v>0.0643452545937864</v>
      </c>
      <c r="BG2523" s="19" t="n">
        <v>0.265523383232275</v>
      </c>
    </row>
    <row r="2524">
      <c r="B2524" t="s">
        <v>598</v>
      </c>
      <c r="C2524" s="19" t="n">
        <v>0.0220936609789038</v>
      </c>
      <c r="D2524" s="19" t="n">
        <v>0.0288608642495446</v>
      </c>
      <c r="E2524" s="19" t="n">
        <v>0.0166486801931871</v>
      </c>
      <c r="F2524" s="19"/>
      <c r="G2524" s="19" t="n">
        <v>0</v>
      </c>
      <c r="H2524" s="19" t="n">
        <v>0</v>
      </c>
      <c r="I2524" s="19" t="n">
        <v>0</v>
      </c>
      <c r="J2524" s="19" t="n">
        <v>0.0294020364012291</v>
      </c>
      <c r="K2524" s="19" t="n">
        <v>0.062938521939862</v>
      </c>
      <c r="L2524" s="19" t="n">
        <v>0.0340247225961196</v>
      </c>
      <c r="M2524" s="19"/>
      <c r="N2524" s="19" t="n">
        <v>0</v>
      </c>
      <c r="O2524" s="19" t="n">
        <v>0.0230937332233013</v>
      </c>
      <c r="P2524" s="19" t="n">
        <v>0.0684803501111413</v>
      </c>
      <c r="Q2524" s="19" t="n">
        <v>0</v>
      </c>
      <c r="R2524" s="19"/>
      <c r="S2524" s="19" t="n">
        <v>0</v>
      </c>
      <c r="T2524" s="19" t="n">
        <v>0</v>
      </c>
      <c r="U2524" s="19" t="n">
        <v>0</v>
      </c>
      <c r="V2524" s="19" t="n">
        <v>0</v>
      </c>
      <c r="W2524" s="19" t="n">
        <v>0</v>
      </c>
      <c r="X2524" s="19" t="n">
        <v>0.0899317224828264</v>
      </c>
      <c r="Y2524" s="19" t="n">
        <v>0</v>
      </c>
      <c r="Z2524" s="19" t="n">
        <v>0</v>
      </c>
      <c r="AA2524" s="19" t="n">
        <v>0.058461396940601</v>
      </c>
      <c r="AB2524" s="19" t="n">
        <v>0.0653558498772425</v>
      </c>
      <c r="AC2524" s="19" t="n">
        <v>0</v>
      </c>
      <c r="AD2524" s="19" t="n">
        <v>0</v>
      </c>
      <c r="AE2524" s="19"/>
      <c r="AF2524" s="19" t="n">
        <v>0</v>
      </c>
      <c r="AG2524" s="19" t="n">
        <v>0.0573123974961492</v>
      </c>
      <c r="AH2524" s="19" t="n">
        <v>0</v>
      </c>
      <c r="AI2524" s="19"/>
      <c r="AJ2524" s="19" t="n">
        <v>0</v>
      </c>
      <c r="AK2524" s="19" t="n">
        <v>0.0333280311191637</v>
      </c>
      <c r="AL2524" s="19" t="n">
        <v>0</v>
      </c>
      <c r="AM2524" s="19" t="n">
        <v>0</v>
      </c>
      <c r="AN2524" s="19" t="n">
        <v>0.0347559074071669</v>
      </c>
      <c r="AO2524" s="19"/>
      <c r="AP2524" s="19" t="n">
        <v>0</v>
      </c>
      <c r="AQ2524" s="19" t="n">
        <v>0.0256058565440826</v>
      </c>
      <c r="AR2524" s="19" t="n">
        <v>0</v>
      </c>
      <c r="AS2524" s="19" t="n">
        <v>0</v>
      </c>
      <c r="AT2524" s="19" t="n">
        <v>0.104918546065354</v>
      </c>
      <c r="AU2524" s="19"/>
      <c r="AV2524" s="19" t="n">
        <v>0.0373401470092824</v>
      </c>
      <c r="AW2524" s="19" t="n">
        <v>0</v>
      </c>
      <c r="AX2524" s="19" t="n">
        <v>0</v>
      </c>
      <c r="AY2524" s="19" t="n">
        <v>0</v>
      </c>
      <c r="AZ2524" s="19" t="n">
        <v>0.0861430148240793</v>
      </c>
      <c r="BA2524" s="19" t="n">
        <v>0</v>
      </c>
      <c r="BB2524" s="19"/>
      <c r="BC2524" s="19" t="n">
        <v>0.0297880164290876</v>
      </c>
      <c r="BD2524" s="19" t="n">
        <v>0.0286076802546172</v>
      </c>
      <c r="BE2524" s="19" t="n">
        <v>0.0325274753004456</v>
      </c>
      <c r="BF2524" s="19" t="n">
        <v>0</v>
      </c>
      <c r="BG2524" s="19" t="n">
        <v>0</v>
      </c>
    </row>
    <row r="2525">
      <c r="B2525" t="s">
        <v>722</v>
      </c>
      <c r="C2525" s="19" t="n">
        <v>0.0411035476519225</v>
      </c>
      <c r="D2525" s="19" t="n">
        <v>0.0437646083672706</v>
      </c>
      <c r="E2525" s="19" t="n">
        <v>0.0394297626671394</v>
      </c>
      <c r="F2525" s="19"/>
      <c r="G2525" s="19" t="n">
        <v>0.0997003345200661</v>
      </c>
      <c r="H2525" s="19" t="n">
        <v>0</v>
      </c>
      <c r="I2525" s="19" t="n">
        <v>0.112505027680857</v>
      </c>
      <c r="J2525" s="19" t="n">
        <v>0</v>
      </c>
      <c r="K2525" s="19" t="n">
        <v>0.095861557225445</v>
      </c>
      <c r="L2525" s="19" t="n">
        <v>0</v>
      </c>
      <c r="M2525" s="19"/>
      <c r="N2525" s="19" t="n">
        <v>0.0663431328313926</v>
      </c>
      <c r="O2525" s="19" t="n">
        <v>0.0269628083284847</v>
      </c>
      <c r="P2525" s="19" t="n">
        <v>0.0311735316981889</v>
      </c>
      <c r="Q2525" s="19" t="n">
        <v>0.0382803482109855</v>
      </c>
      <c r="R2525" s="19"/>
      <c r="S2525" s="19" t="n">
        <v>0</v>
      </c>
      <c r="T2525" s="19" t="n">
        <v>0.0773488793909955</v>
      </c>
      <c r="U2525" s="19" t="n">
        <v>0.0967705494334479</v>
      </c>
      <c r="V2525" s="19" t="n">
        <v>0</v>
      </c>
      <c r="W2525" s="19" t="n">
        <v>0.0823178701429191</v>
      </c>
      <c r="X2525" s="19" t="n">
        <v>0</v>
      </c>
      <c r="Y2525" s="19" t="n">
        <v>0</v>
      </c>
      <c r="Z2525" s="19" t="n">
        <v>0</v>
      </c>
      <c r="AA2525" s="19" t="n">
        <v>0</v>
      </c>
      <c r="AB2525" s="19" t="n">
        <v>0.137624720387379</v>
      </c>
      <c r="AC2525" s="19" t="n">
        <v>0</v>
      </c>
      <c r="AD2525" s="19" t="n">
        <v>0</v>
      </c>
      <c r="AE2525" s="19"/>
      <c r="AF2525" s="19" t="n">
        <v>0.0190127760428484</v>
      </c>
      <c r="AG2525" s="19" t="n">
        <v>0.0364772305345189</v>
      </c>
      <c r="AH2525" s="19" t="n">
        <v>0.0589892834335805</v>
      </c>
      <c r="AI2525" s="19"/>
      <c r="AJ2525" s="19" t="n">
        <v>0.0175984266943301</v>
      </c>
      <c r="AK2525" s="19" t="n">
        <v>0.0515416396943171</v>
      </c>
      <c r="AL2525" s="19" t="n">
        <v>0</v>
      </c>
      <c r="AM2525" s="19" t="n">
        <v>0</v>
      </c>
      <c r="AN2525" s="19" t="n">
        <v>0.0506098313922867</v>
      </c>
      <c r="AO2525" s="19"/>
      <c r="AP2525" s="19" t="n">
        <v>0</v>
      </c>
      <c r="AQ2525" s="19" t="n">
        <v>0.0328302058454212</v>
      </c>
      <c r="AR2525" s="19" t="n">
        <v>0</v>
      </c>
      <c r="AS2525" s="19" t="n">
        <v>0.0483580936193021</v>
      </c>
      <c r="AT2525" s="19" t="n">
        <v>0.101434255616599</v>
      </c>
      <c r="AU2525" s="19"/>
      <c r="AV2525" s="19" t="n">
        <v>0.0478751691240076</v>
      </c>
      <c r="AW2525" s="19" t="n">
        <v>0</v>
      </c>
      <c r="AX2525" s="19" t="n">
        <v>0</v>
      </c>
      <c r="AY2525" s="19" t="n">
        <v>0.0314374850201998</v>
      </c>
      <c r="AZ2525" s="19" t="n">
        <v>0.0832822500209571</v>
      </c>
      <c r="BA2525" s="19" t="n">
        <v>0</v>
      </c>
      <c r="BB2525" s="19"/>
      <c r="BC2525" s="19" t="n">
        <v>0.0359177601956599</v>
      </c>
      <c r="BD2525" s="19" t="n">
        <v>0.0281864119803922</v>
      </c>
      <c r="BE2525" s="19" t="n">
        <v>0.0561259189222858</v>
      </c>
      <c r="BF2525" s="19" t="n">
        <v>0</v>
      </c>
      <c r="BG2525" s="19" t="n">
        <v>0.175902024214105</v>
      </c>
    </row>
    <row r="2526">
      <c r="B2526" t="s">
        <v>100</v>
      </c>
      <c r="C2526" s="19" t="n">
        <v>0.0938594823708446</v>
      </c>
      <c r="D2526" s="19" t="n">
        <v>0.0644345575030443</v>
      </c>
      <c r="E2526" s="19" t="n">
        <v>0.120273348299444</v>
      </c>
      <c r="F2526" s="19"/>
      <c r="G2526" s="19" t="n">
        <v>0.173831251093002</v>
      </c>
      <c r="H2526" s="19" t="n">
        <v>0.0387069991590018</v>
      </c>
      <c r="I2526" s="19" t="n">
        <v>0.110032902744642</v>
      </c>
      <c r="J2526" s="19" t="n">
        <v>0.154929278143862</v>
      </c>
      <c r="K2526" s="19" t="n">
        <v>0.0443672386957296</v>
      </c>
      <c r="L2526" s="19" t="n">
        <v>0.063101650733051</v>
      </c>
      <c r="M2526" s="19"/>
      <c r="N2526" s="19" t="n">
        <v>0.047036814899655</v>
      </c>
      <c r="O2526" s="19" t="n">
        <v>0.171935478080999</v>
      </c>
      <c r="P2526" s="19" t="n">
        <v>0.0576789999183612</v>
      </c>
      <c r="Q2526" s="19" t="n">
        <v>0.0740515338327415</v>
      </c>
      <c r="R2526" s="19"/>
      <c r="S2526" s="19" t="n">
        <v>0.0754368119429879</v>
      </c>
      <c r="T2526" s="19" t="n">
        <v>0</v>
      </c>
      <c r="U2526" s="19" t="n">
        <v>0.109398042201765</v>
      </c>
      <c r="V2526" s="19" t="n">
        <v>0</v>
      </c>
      <c r="W2526" s="19" t="n">
        <v>0</v>
      </c>
      <c r="X2526" s="19" t="n">
        <v>0.17370634853401</v>
      </c>
      <c r="Y2526" s="19" t="n">
        <v>0.204024361986736</v>
      </c>
      <c r="Z2526" s="19" t="n">
        <v>0.136088643328031</v>
      </c>
      <c r="AA2526" s="19" t="n">
        <v>0</v>
      </c>
      <c r="AB2526" s="19" t="n">
        <v>0.193832194033189</v>
      </c>
      <c r="AC2526" s="19" t="n">
        <v>0.0956577853976368</v>
      </c>
      <c r="AD2526" s="19" t="n">
        <v>0.519431899689695</v>
      </c>
      <c r="AE2526" s="19"/>
      <c r="AF2526" s="19" t="n">
        <v>0.0385484956507392</v>
      </c>
      <c r="AG2526" s="19" t="n">
        <v>0.0929349995699091</v>
      </c>
      <c r="AH2526" s="19" t="n">
        <v>0.160461988817356</v>
      </c>
      <c r="AI2526" s="19"/>
      <c r="AJ2526" s="19" t="n">
        <v>0.0535641574897125</v>
      </c>
      <c r="AK2526" s="19" t="n">
        <v>0.0751348729739756</v>
      </c>
      <c r="AL2526" s="19" t="n">
        <v>0.184488245464688</v>
      </c>
      <c r="AM2526" s="19" t="n">
        <v>0</v>
      </c>
      <c r="AN2526" s="19" t="n">
        <v>0.174207642610721</v>
      </c>
      <c r="AO2526" s="19"/>
      <c r="AP2526" s="19" t="n">
        <v>0.0719478108230736</v>
      </c>
      <c r="AQ2526" s="19" t="n">
        <v>0.0581957857828019</v>
      </c>
      <c r="AR2526" s="19" t="n">
        <v>0.150753854969089</v>
      </c>
      <c r="AS2526" s="19" t="n">
        <v>0</v>
      </c>
      <c r="AT2526" s="19" t="n">
        <v>0.205302735707142</v>
      </c>
      <c r="AU2526" s="19"/>
      <c r="AV2526" s="19" t="n">
        <v>0.0879934564854666</v>
      </c>
      <c r="AW2526" s="19" t="n">
        <v>0.110042611132405</v>
      </c>
      <c r="AX2526" s="19" t="n">
        <v>0.13139275688828</v>
      </c>
      <c r="AY2526" s="19" t="n">
        <v>0</v>
      </c>
      <c r="AZ2526" s="19" t="n">
        <v>0.168563111753646</v>
      </c>
      <c r="BA2526" s="19" t="n">
        <v>0.145435291561606</v>
      </c>
      <c r="BB2526" s="19"/>
      <c r="BC2526" s="19" t="n">
        <v>0.11335982456579</v>
      </c>
      <c r="BD2526" s="19" t="n">
        <v>0.139514917004445</v>
      </c>
      <c r="BE2526" s="19" t="n">
        <v>0.13089202466035</v>
      </c>
      <c r="BF2526" s="19" t="n">
        <v>0</v>
      </c>
      <c r="BG2526" s="19" t="n">
        <v>0</v>
      </c>
    </row>
    <row r="2527">
      <c r="C2527" s="19"/>
      <c r="D2527" s="19"/>
      <c r="E2527" s="19"/>
      <c r="F2527" s="19"/>
      <c r="G2527" s="19"/>
      <c r="H2527" s="19"/>
      <c r="I2527" s="19"/>
      <c r="J2527" s="19"/>
      <c r="K2527" s="19"/>
      <c r="L2527" s="19"/>
      <c r="M2527" s="19"/>
      <c r="N2527" s="19"/>
      <c r="O2527" s="19"/>
      <c r="P2527" s="19"/>
      <c r="Q2527" s="19"/>
      <c r="R2527" s="19"/>
      <c r="S2527" s="19"/>
      <c r="T2527" s="19"/>
      <c r="U2527" s="19"/>
      <c r="V2527" s="19"/>
      <c r="W2527" s="19"/>
      <c r="X2527" s="19"/>
      <c r="Y2527" s="19"/>
      <c r="Z2527" s="19"/>
      <c r="AA2527" s="19"/>
      <c r="AB2527" s="19"/>
      <c r="AC2527" s="19"/>
      <c r="AD2527" s="19"/>
      <c r="AE2527" s="19"/>
      <c r="AF2527" s="19"/>
      <c r="AG2527" s="19"/>
      <c r="AH2527" s="19"/>
      <c r="AI2527" s="19"/>
      <c r="AJ2527" s="19"/>
      <c r="AK2527" s="19"/>
      <c r="AL2527" s="19"/>
      <c r="AM2527" s="19"/>
      <c r="AN2527" s="19"/>
      <c r="AO2527" s="19"/>
      <c r="AP2527" s="19"/>
      <c r="AQ2527" s="19"/>
      <c r="AR2527" s="19"/>
      <c r="AS2527" s="19"/>
      <c r="AT2527" s="19"/>
      <c r="AU2527" s="19"/>
      <c r="AV2527" s="19"/>
      <c r="AW2527" s="19"/>
      <c r="AX2527" s="19"/>
      <c r="AY2527" s="19"/>
      <c r="AZ2527" s="19"/>
      <c r="BA2527" s="19"/>
      <c r="BB2527" s="19"/>
      <c r="BC2527" s="19"/>
      <c r="BD2527" s="19"/>
      <c r="BE2527" s="19"/>
      <c r="BF2527" s="19"/>
      <c r="BG2527" s="19"/>
    </row>
    <row r="2528">
      <c r="B2528" s="7" t="s">
        <v>727</v>
      </c>
      <c r="C2528" s="19"/>
      <c r="D2528" s="19"/>
      <c r="E2528" s="19"/>
      <c r="F2528" s="19"/>
      <c r="G2528" s="19"/>
      <c r="H2528" s="19"/>
      <c r="I2528" s="19"/>
      <c r="J2528" s="19"/>
      <c r="K2528" s="19"/>
      <c r="L2528" s="19"/>
      <c r="M2528" s="19"/>
      <c r="N2528" s="19"/>
      <c r="O2528" s="19"/>
      <c r="P2528" s="19"/>
      <c r="Q2528" s="19"/>
      <c r="R2528" s="19"/>
      <c r="S2528" s="19"/>
      <c r="T2528" s="19"/>
      <c r="U2528" s="19"/>
      <c r="V2528" s="19"/>
      <c r="W2528" s="19"/>
      <c r="X2528" s="19"/>
      <c r="Y2528" s="19"/>
      <c r="Z2528" s="19"/>
      <c r="AA2528" s="19"/>
      <c r="AB2528" s="19"/>
      <c r="AC2528" s="19"/>
      <c r="AD2528" s="19"/>
      <c r="AE2528" s="19"/>
      <c r="AF2528" s="19"/>
      <c r="AG2528" s="19"/>
      <c r="AH2528" s="19"/>
      <c r="AI2528" s="19"/>
      <c r="AJ2528" s="19"/>
      <c r="AK2528" s="19"/>
      <c r="AL2528" s="19"/>
      <c r="AM2528" s="19"/>
      <c r="AN2528" s="19"/>
      <c r="AO2528" s="19"/>
      <c r="AP2528" s="19"/>
      <c r="AQ2528" s="19"/>
      <c r="AR2528" s="19"/>
      <c r="AS2528" s="19"/>
      <c r="AT2528" s="19"/>
      <c r="AU2528" s="19"/>
      <c r="AV2528" s="19"/>
      <c r="AW2528" s="19"/>
      <c r="AX2528" s="19"/>
      <c r="AY2528" s="19"/>
      <c r="AZ2528" s="19"/>
      <c r="BA2528" s="19"/>
      <c r="BB2528" s="19"/>
      <c r="BC2528" s="19"/>
      <c r="BD2528" s="19"/>
      <c r="BE2528" s="19"/>
      <c r="BF2528" s="19"/>
      <c r="BG2528" s="19"/>
    </row>
    <row r="2529">
      <c r="B2529" s="26" t="s">
        <v>751</v>
      </c>
      <c r="C2529" s="19"/>
      <c r="D2529" s="19"/>
      <c r="E2529" s="19"/>
      <c r="F2529" s="19"/>
      <c r="G2529" s="19"/>
      <c r="H2529" s="19"/>
      <c r="I2529" s="19"/>
      <c r="J2529" s="19"/>
      <c r="K2529" s="19"/>
      <c r="L2529" s="19"/>
      <c r="M2529" s="19"/>
      <c r="N2529" s="19"/>
      <c r="O2529" s="19"/>
      <c r="P2529" s="19"/>
      <c r="Q2529" s="19"/>
      <c r="R2529" s="19"/>
      <c r="S2529" s="19"/>
      <c r="T2529" s="19"/>
      <c r="U2529" s="19"/>
      <c r="V2529" s="19"/>
      <c r="W2529" s="19"/>
      <c r="X2529" s="19"/>
      <c r="Y2529" s="19"/>
      <c r="Z2529" s="19"/>
      <c r="AA2529" s="19"/>
      <c r="AB2529" s="19"/>
      <c r="AC2529" s="19"/>
      <c r="AD2529" s="19"/>
      <c r="AE2529" s="19"/>
      <c r="AF2529" s="19"/>
      <c r="AG2529" s="19"/>
      <c r="AH2529" s="19"/>
      <c r="AI2529" s="19"/>
      <c r="AJ2529" s="19"/>
      <c r="AK2529" s="19"/>
      <c r="AL2529" s="19"/>
      <c r="AM2529" s="19"/>
      <c r="AN2529" s="19"/>
      <c r="AO2529" s="19"/>
      <c r="AP2529" s="19"/>
      <c r="AQ2529" s="19"/>
      <c r="AR2529" s="19"/>
      <c r="AS2529" s="19"/>
      <c r="AT2529" s="19"/>
      <c r="AU2529" s="19"/>
      <c r="AV2529" s="19"/>
      <c r="AW2529" s="19"/>
      <c r="AX2529" s="19"/>
      <c r="AY2529" s="19"/>
      <c r="AZ2529" s="19"/>
      <c r="BA2529" s="19"/>
      <c r="BB2529" s="19"/>
      <c r="BC2529" s="19"/>
      <c r="BD2529" s="19"/>
      <c r="BE2529" s="19"/>
      <c r="BF2529" s="19"/>
      <c r="BG2529" s="19"/>
    </row>
    <row r="2530">
      <c r="B2530" t="s">
        <v>725</v>
      </c>
      <c r="C2530" s="19" t="n">
        <v>0.0363948739574196</v>
      </c>
      <c r="D2530" s="19" t="n">
        <v>0.0296647931893283</v>
      </c>
      <c r="E2530" s="19" t="n">
        <v>0.0426514721270425</v>
      </c>
      <c r="F2530" s="19"/>
      <c r="G2530" s="19" t="n">
        <v>0.121662716978419</v>
      </c>
      <c r="H2530" s="19" t="n">
        <v>0</v>
      </c>
      <c r="I2530" s="19" t="n">
        <v>0</v>
      </c>
      <c r="J2530" s="19" t="n">
        <v>0</v>
      </c>
      <c r="K2530" s="19" t="n">
        <v>0.103795709013959</v>
      </c>
      <c r="L2530" s="19" t="n">
        <v>0.0340247225961196</v>
      </c>
      <c r="M2530" s="19"/>
      <c r="N2530" s="19" t="n">
        <v>0</v>
      </c>
      <c r="O2530" s="19" t="n">
        <v>0.0488164976229677</v>
      </c>
      <c r="P2530" s="19" t="n">
        <v>0.0394709972046122</v>
      </c>
      <c r="Q2530" s="19" t="n">
        <v>0.0672743525662191</v>
      </c>
      <c r="R2530" s="19"/>
      <c r="S2530" s="19" t="n">
        <v>0</v>
      </c>
      <c r="T2530" s="19" t="n">
        <v>0</v>
      </c>
      <c r="U2530" s="19" t="n">
        <v>0.109398042201765</v>
      </c>
      <c r="V2530" s="19" t="n">
        <v>0.140871912509274</v>
      </c>
      <c r="W2530" s="19" t="n">
        <v>0</v>
      </c>
      <c r="X2530" s="19" t="n">
        <v>0</v>
      </c>
      <c r="Y2530" s="19" t="n">
        <v>0.0648639127734073</v>
      </c>
      <c r="Z2530" s="19" t="n">
        <v>0</v>
      </c>
      <c r="AA2530" s="19" t="n">
        <v>0.0617617811454052</v>
      </c>
      <c r="AB2530" s="19" t="n">
        <v>0.0653558498772425</v>
      </c>
      <c r="AC2530" s="19" t="n">
        <v>0</v>
      </c>
      <c r="AD2530" s="19" t="n">
        <v>0</v>
      </c>
      <c r="AE2530" s="19"/>
      <c r="AF2530" s="19" t="n">
        <v>0.0240734106518571</v>
      </c>
      <c r="AG2530" s="19" t="n">
        <v>0.0189638744177306</v>
      </c>
      <c r="AH2530" s="19" t="n">
        <v>0.0858436491541909</v>
      </c>
      <c r="AI2530" s="19"/>
      <c r="AJ2530" s="19" t="n">
        <v>0.020818545770516</v>
      </c>
      <c r="AK2530" s="19" t="n">
        <v>0</v>
      </c>
      <c r="AL2530" s="19" t="n">
        <v>0</v>
      </c>
      <c r="AM2530" s="19" t="n">
        <v>0</v>
      </c>
      <c r="AN2530" s="19" t="n">
        <v>0.0736495233864637</v>
      </c>
      <c r="AO2530" s="19"/>
      <c r="AP2530" s="19" t="n">
        <v>0.03980360731553</v>
      </c>
      <c r="AQ2530" s="19" t="n">
        <v>0.017772796907389</v>
      </c>
      <c r="AR2530" s="19" t="n">
        <v>0</v>
      </c>
      <c r="AS2530" s="19" t="n">
        <v>0</v>
      </c>
      <c r="AT2530" s="19" t="n">
        <v>0.221781203804537</v>
      </c>
      <c r="AU2530" s="19"/>
      <c r="AV2530" s="19" t="n">
        <v>0</v>
      </c>
      <c r="AW2530" s="19" t="n">
        <v>0.0427697782235641</v>
      </c>
      <c r="AX2530" s="19" t="n">
        <v>0</v>
      </c>
      <c r="AY2530" s="19" t="n">
        <v>0.0270275069406807</v>
      </c>
      <c r="AZ2530" s="19" t="n">
        <v>0.182092701848307</v>
      </c>
      <c r="BA2530" s="19" t="n">
        <v>0</v>
      </c>
      <c r="BB2530" s="19"/>
      <c r="BC2530" s="19" t="n">
        <v>0.031652640063312</v>
      </c>
      <c r="BD2530" s="19" t="n">
        <v>0.0938160050187168</v>
      </c>
      <c r="BE2530" s="19" t="n">
        <v>0</v>
      </c>
      <c r="BF2530" s="19" t="n">
        <v>0</v>
      </c>
      <c r="BG2530" s="19" t="n">
        <v>0</v>
      </c>
    </row>
    <row r="2531">
      <c r="B2531" t="s">
        <v>689</v>
      </c>
      <c r="C2531" s="19" t="n">
        <v>0.0219034237852813</v>
      </c>
      <c r="D2531" s="19" t="n">
        <v>0.0150736722079821</v>
      </c>
      <c r="E2531" s="19" t="n">
        <v>0.0280359853991576</v>
      </c>
      <c r="F2531" s="19"/>
      <c r="G2531" s="19" t="n">
        <v>0.127188155435134</v>
      </c>
      <c r="H2531" s="19" t="n">
        <v>0.0369827490897001</v>
      </c>
      <c r="I2531" s="19" t="n">
        <v>0</v>
      </c>
      <c r="J2531" s="19" t="n">
        <v>0</v>
      </c>
      <c r="K2531" s="19" t="n">
        <v>0</v>
      </c>
      <c r="L2531" s="19" t="n">
        <v>0</v>
      </c>
      <c r="M2531" s="19"/>
      <c r="N2531" s="19" t="n">
        <v>0</v>
      </c>
      <c r="O2531" s="19" t="n">
        <v>0.0691926510512336</v>
      </c>
      <c r="P2531" s="19" t="n">
        <v>0</v>
      </c>
      <c r="Q2531" s="19" t="n">
        <v>0</v>
      </c>
      <c r="R2531" s="19"/>
      <c r="S2531" s="19" t="n">
        <v>0.0847442881896871</v>
      </c>
      <c r="T2531" s="19" t="n">
        <v>0</v>
      </c>
      <c r="U2531" s="19" t="n">
        <v>0</v>
      </c>
      <c r="V2531" s="19" t="n">
        <v>0</v>
      </c>
      <c r="W2531" s="19" t="n">
        <v>0</v>
      </c>
      <c r="X2531" s="19" t="n">
        <v>0</v>
      </c>
      <c r="Y2531" s="19" t="n">
        <v>0</v>
      </c>
      <c r="Z2531" s="19" t="n">
        <v>0</v>
      </c>
      <c r="AA2531" s="19" t="n">
        <v>0.0737976269044723</v>
      </c>
      <c r="AB2531" s="19" t="n">
        <v>0.0615035510706747</v>
      </c>
      <c r="AC2531" s="19" t="n">
        <v>0</v>
      </c>
      <c r="AD2531" s="19" t="n">
        <v>0</v>
      </c>
      <c r="AE2531" s="19"/>
      <c r="AF2531" s="19" t="n">
        <v>0</v>
      </c>
      <c r="AG2531" s="19" t="n">
        <v>0.0178460783684933</v>
      </c>
      <c r="AH2531" s="19" t="n">
        <v>0.0511375679553676</v>
      </c>
      <c r="AI2531" s="19"/>
      <c r="AJ2531" s="19" t="n">
        <v>0.0186290507665856</v>
      </c>
      <c r="AK2531" s="19" t="n">
        <v>0</v>
      </c>
      <c r="AL2531" s="19" t="n">
        <v>0</v>
      </c>
      <c r="AM2531" s="19" t="n">
        <v>0</v>
      </c>
      <c r="AN2531" s="19" t="n">
        <v>0.0438734553361174</v>
      </c>
      <c r="AO2531" s="19"/>
      <c r="AP2531" s="19" t="n">
        <v>0</v>
      </c>
      <c r="AQ2531" s="19" t="n">
        <v>0</v>
      </c>
      <c r="AR2531" s="19" t="n">
        <v>0</v>
      </c>
      <c r="AS2531" s="19" t="n">
        <v>0.0511901090169339</v>
      </c>
      <c r="AT2531" s="19" t="n">
        <v>0</v>
      </c>
      <c r="AU2531" s="19"/>
      <c r="AV2531" s="19" t="n">
        <v>0</v>
      </c>
      <c r="AW2531" s="19" t="n">
        <v>0</v>
      </c>
      <c r="AX2531" s="19" t="n">
        <v>0</v>
      </c>
      <c r="AY2531" s="19" t="n">
        <v>0.065573072212889</v>
      </c>
      <c r="AZ2531" s="19" t="n">
        <v>0</v>
      </c>
      <c r="BA2531" s="19" t="n">
        <v>0</v>
      </c>
      <c r="BB2531" s="19"/>
      <c r="BC2531" s="19" t="n">
        <v>0.0376023331240551</v>
      </c>
      <c r="BD2531" s="19" t="n">
        <v>0.0269214450865254</v>
      </c>
      <c r="BE2531" s="19" t="n">
        <v>0</v>
      </c>
      <c r="BF2531" s="19" t="n">
        <v>0.0717815442781032</v>
      </c>
      <c r="BG2531" s="19" t="n">
        <v>0</v>
      </c>
    </row>
    <row r="2532">
      <c r="B2532" t="s">
        <v>690</v>
      </c>
      <c r="C2532" s="19" t="n">
        <v>0.0371200038384268</v>
      </c>
      <c r="D2532" s="19" t="n">
        <v>0.029009233884582</v>
      </c>
      <c r="E2532" s="19" t="n">
        <v>0.0445629647333448</v>
      </c>
      <c r="F2532" s="19"/>
      <c r="G2532" s="19" t="n">
        <v>0.055113337629037</v>
      </c>
      <c r="H2532" s="19" t="n">
        <v>0.0975686307303106</v>
      </c>
      <c r="I2532" s="19" t="n">
        <v>0</v>
      </c>
      <c r="J2532" s="19" t="n">
        <v>0.0287444294652345</v>
      </c>
      <c r="K2532" s="19" t="n">
        <v>0.0474743767709266</v>
      </c>
      <c r="L2532" s="19" t="n">
        <v>0</v>
      </c>
      <c r="M2532" s="19"/>
      <c r="N2532" s="19" t="n">
        <v>0.0296063427372172</v>
      </c>
      <c r="O2532" s="19" t="n">
        <v>0.0514385481848926</v>
      </c>
      <c r="P2532" s="19" t="n">
        <v>0.0577186951066369</v>
      </c>
      <c r="Q2532" s="19" t="n">
        <v>0</v>
      </c>
      <c r="R2532" s="19"/>
      <c r="S2532" s="19" t="n">
        <v>0.0931035629074062</v>
      </c>
      <c r="T2532" s="19" t="n">
        <v>0.0925154813559029</v>
      </c>
      <c r="U2532" s="19" t="n">
        <v>0</v>
      </c>
      <c r="V2532" s="19" t="n">
        <v>0</v>
      </c>
      <c r="W2532" s="19" t="n">
        <v>0</v>
      </c>
      <c r="X2532" s="19" t="n">
        <v>0</v>
      </c>
      <c r="Y2532" s="19" t="n">
        <v>0</v>
      </c>
      <c r="Z2532" s="19" t="n">
        <v>0.113570007324948</v>
      </c>
      <c r="AA2532" s="19" t="n">
        <v>0</v>
      </c>
      <c r="AB2532" s="19" t="n">
        <v>0</v>
      </c>
      <c r="AC2532" s="19" t="n">
        <v>0</v>
      </c>
      <c r="AD2532" s="19" t="n">
        <v>0.480568100310305</v>
      </c>
      <c r="AE2532" s="19"/>
      <c r="AF2532" s="19" t="n">
        <v>0.0190127760428484</v>
      </c>
      <c r="AG2532" s="19" t="n">
        <v>0.0571048863151973</v>
      </c>
      <c r="AH2532" s="19" t="n">
        <v>0</v>
      </c>
      <c r="AI2532" s="19"/>
      <c r="AJ2532" s="19" t="n">
        <v>0</v>
      </c>
      <c r="AK2532" s="19" t="n">
        <v>0.114347279059397</v>
      </c>
      <c r="AL2532" s="19" t="n">
        <v>0</v>
      </c>
      <c r="AM2532" s="19" t="n">
        <v>0</v>
      </c>
      <c r="AN2532" s="19" t="n">
        <v>0.038601914327947</v>
      </c>
      <c r="AO2532" s="19"/>
      <c r="AP2532" s="19" t="n">
        <v>0</v>
      </c>
      <c r="AQ2532" s="19" t="n">
        <v>0.0878527751409087</v>
      </c>
      <c r="AR2532" s="19" t="n">
        <v>0</v>
      </c>
      <c r="AS2532" s="19" t="n">
        <v>0</v>
      </c>
      <c r="AT2532" s="19" t="n">
        <v>0</v>
      </c>
      <c r="AU2532" s="19"/>
      <c r="AV2532" s="19" t="n">
        <v>0.128112704735631</v>
      </c>
      <c r="AW2532" s="19" t="n">
        <v>0</v>
      </c>
      <c r="AX2532" s="19" t="n">
        <v>0</v>
      </c>
      <c r="AY2532" s="19" t="n">
        <v>0</v>
      </c>
      <c r="AZ2532" s="19" t="n">
        <v>0</v>
      </c>
      <c r="BA2532" s="19" t="n">
        <v>0</v>
      </c>
      <c r="BB2532" s="19"/>
      <c r="BC2532" s="19" t="n">
        <v>0</v>
      </c>
      <c r="BD2532" s="19" t="n">
        <v>0.025475784998102</v>
      </c>
      <c r="BE2532" s="19" t="n">
        <v>0.0356317357052933</v>
      </c>
      <c r="BF2532" s="19" t="n">
        <v>0.0788621589260153</v>
      </c>
      <c r="BG2532" s="19" t="n">
        <v>0</v>
      </c>
    </row>
    <row r="2533">
      <c r="B2533" t="s">
        <v>691</v>
      </c>
      <c r="C2533" s="19" t="n">
        <v>0.212443796199259</v>
      </c>
      <c r="D2533" s="19" t="n">
        <v>0.224842790293918</v>
      </c>
      <c r="E2533" s="19" t="n">
        <v>0.190529531263065</v>
      </c>
      <c r="F2533" s="19"/>
      <c r="G2533" s="19" t="n">
        <v>0.30379905012139</v>
      </c>
      <c r="H2533" s="19" t="n">
        <v>0.186846578618758</v>
      </c>
      <c r="I2533" s="19" t="n">
        <v>0.189498375736185</v>
      </c>
      <c r="J2533" s="19" t="n">
        <v>0.256237829255614</v>
      </c>
      <c r="K2533" s="19" t="n">
        <v>0.107960110646248</v>
      </c>
      <c r="L2533" s="19" t="n">
        <v>0.227618107183789</v>
      </c>
      <c r="M2533" s="19"/>
      <c r="N2533" s="19" t="n">
        <v>0.184518836422569</v>
      </c>
      <c r="O2533" s="19" t="n">
        <v>0.191347835220256</v>
      </c>
      <c r="P2533" s="19" t="n">
        <v>0.239537408573236</v>
      </c>
      <c r="Q2533" s="19" t="n">
        <v>0.259729040400076</v>
      </c>
      <c r="R2533" s="19"/>
      <c r="S2533" s="19" t="n">
        <v>0.19790122964237</v>
      </c>
      <c r="T2533" s="19" t="n">
        <v>0.317671999149044</v>
      </c>
      <c r="U2533" s="19" t="n">
        <v>0.300942587808204</v>
      </c>
      <c r="V2533" s="19" t="n">
        <v>0</v>
      </c>
      <c r="W2533" s="19" t="n">
        <v>0.113935259273848</v>
      </c>
      <c r="X2533" s="19" t="n">
        <v>0.463123772673246</v>
      </c>
      <c r="Y2533" s="19" t="n">
        <v>0.225152200489323</v>
      </c>
      <c r="Z2533" s="19" t="n">
        <v>0</v>
      </c>
      <c r="AA2533" s="19" t="n">
        <v>0.207034564038673</v>
      </c>
      <c r="AB2533" s="19" t="n">
        <v>0.127511764859271</v>
      </c>
      <c r="AC2533" s="19" t="n">
        <v>0.0949067160262699</v>
      </c>
      <c r="AD2533" s="19" t="n">
        <v>0</v>
      </c>
      <c r="AE2533" s="19"/>
      <c r="AF2533" s="19" t="n">
        <v>0.184667790424612</v>
      </c>
      <c r="AG2533" s="19" t="n">
        <v>0.227758713376791</v>
      </c>
      <c r="AH2533" s="19" t="n">
        <v>0.143484713609407</v>
      </c>
      <c r="AI2533" s="19"/>
      <c r="AJ2533" s="19" t="n">
        <v>0.220509430958719</v>
      </c>
      <c r="AK2533" s="19" t="n">
        <v>0.268991261180428</v>
      </c>
      <c r="AL2533" s="19" t="n">
        <v>0.351934311228866</v>
      </c>
      <c r="AM2533" s="19" t="n">
        <v>0.545408064814188</v>
      </c>
      <c r="AN2533" s="19" t="n">
        <v>0.0839187019111548</v>
      </c>
      <c r="AO2533" s="19"/>
      <c r="AP2533" s="19" t="n">
        <v>0.223739221447168</v>
      </c>
      <c r="AQ2533" s="19" t="n">
        <v>0.20654972152206</v>
      </c>
      <c r="AR2533" s="19" t="n">
        <v>0.375963403205376</v>
      </c>
      <c r="AS2533" s="19" t="n">
        <v>0.286712063005347</v>
      </c>
      <c r="AT2533" s="19" t="n">
        <v>0.110878839787624</v>
      </c>
      <c r="AU2533" s="19"/>
      <c r="AV2533" s="19" t="n">
        <v>0.108165830316218</v>
      </c>
      <c r="AW2533" s="19" t="n">
        <v>0.16086455412549</v>
      </c>
      <c r="AX2533" s="19" t="n">
        <v>0.457749010100646</v>
      </c>
      <c r="AY2533" s="19" t="n">
        <v>0.263996490325531</v>
      </c>
      <c r="AZ2533" s="19" t="n">
        <v>0.0910366936799945</v>
      </c>
      <c r="BA2533" s="19" t="n">
        <v>0.546425555411732</v>
      </c>
      <c r="BB2533" s="19"/>
      <c r="BC2533" s="19" t="n">
        <v>0.193528677359744</v>
      </c>
      <c r="BD2533" s="19" t="n">
        <v>0.23351332760618</v>
      </c>
      <c r="BE2533" s="19" t="n">
        <v>0.227305238634123</v>
      </c>
      <c r="BF2533" s="19" t="n">
        <v>0.133731464343401</v>
      </c>
      <c r="BG2533" s="19" t="n">
        <v>0</v>
      </c>
    </row>
    <row r="2534">
      <c r="B2534" t="s">
        <v>692</v>
      </c>
      <c r="C2534" s="19" t="n">
        <v>0.172356715122927</v>
      </c>
      <c r="D2534" s="19" t="n">
        <v>0.119474064921002</v>
      </c>
      <c r="E2534" s="19" t="n">
        <v>0.219880810268811</v>
      </c>
      <c r="F2534" s="19"/>
      <c r="G2534" s="19" t="n">
        <v>0</v>
      </c>
      <c r="H2534" s="19" t="n">
        <v>0.317793735726641</v>
      </c>
      <c r="I2534" s="19" t="n">
        <v>0.0998741559534586</v>
      </c>
      <c r="J2534" s="19" t="n">
        <v>0.149958704207128</v>
      </c>
      <c r="K2534" s="19" t="n">
        <v>0.298252084886785</v>
      </c>
      <c r="L2534" s="19" t="n">
        <v>0.126110688485331</v>
      </c>
      <c r="M2534" s="19"/>
      <c r="N2534" s="19" t="n">
        <v>0.22145857370526</v>
      </c>
      <c r="O2534" s="19" t="n">
        <v>0.150662161460997</v>
      </c>
      <c r="P2534" s="19" t="n">
        <v>0.198654560493674</v>
      </c>
      <c r="Q2534" s="19" t="n">
        <v>0.103558328771278</v>
      </c>
      <c r="R2534" s="19"/>
      <c r="S2534" s="19" t="n">
        <v>0</v>
      </c>
      <c r="T2534" s="19" t="n">
        <v>0.181850457387411</v>
      </c>
      <c r="U2534" s="19" t="n">
        <v>0.25224445929015</v>
      </c>
      <c r="V2534" s="19" t="n">
        <v>0.249530884778957</v>
      </c>
      <c r="W2534" s="19" t="n">
        <v>0.119181663034493</v>
      </c>
      <c r="X2534" s="19" t="n">
        <v>0.177860963007699</v>
      </c>
      <c r="Y2534" s="19" t="n">
        <v>0.145094787145556</v>
      </c>
      <c r="Z2534" s="19" t="n">
        <v>0.273524981775224</v>
      </c>
      <c r="AA2534" s="19" t="n">
        <v>0.0613401291334328</v>
      </c>
      <c r="AB2534" s="19" t="n">
        <v>0.311164274080666</v>
      </c>
      <c r="AC2534" s="19" t="n">
        <v>0.189196318405764</v>
      </c>
      <c r="AD2534" s="19" t="n">
        <v>0</v>
      </c>
      <c r="AE2534" s="19"/>
      <c r="AF2534" s="19" t="n">
        <v>0.145943168108184</v>
      </c>
      <c r="AG2534" s="19" t="n">
        <v>0.234345065654896</v>
      </c>
      <c r="AH2534" s="19" t="n">
        <v>0.209833289120067</v>
      </c>
      <c r="AI2534" s="19"/>
      <c r="AJ2534" s="19" t="n">
        <v>0.212493039986951</v>
      </c>
      <c r="AK2534" s="19" t="n">
        <v>0.124456078067698</v>
      </c>
      <c r="AL2534" s="19" t="n">
        <v>0</v>
      </c>
      <c r="AM2534" s="19" t="n">
        <v>0</v>
      </c>
      <c r="AN2534" s="19" t="n">
        <v>0.180328935953276</v>
      </c>
      <c r="AO2534" s="19"/>
      <c r="AP2534" s="19" t="n">
        <v>0.234892285647695</v>
      </c>
      <c r="AQ2534" s="19" t="n">
        <v>0.174797785906096</v>
      </c>
      <c r="AR2534" s="19" t="n">
        <v>0.160371721944448</v>
      </c>
      <c r="AS2534" s="19" t="n">
        <v>0.167482627553629</v>
      </c>
      <c r="AT2534" s="19" t="n">
        <v>0</v>
      </c>
      <c r="AU2534" s="19"/>
      <c r="AV2534" s="19" t="n">
        <v>0.235622223005145</v>
      </c>
      <c r="AW2534" s="19" t="n">
        <v>0.226651322451159</v>
      </c>
      <c r="AX2534" s="19" t="n">
        <v>0.121802512140047</v>
      </c>
      <c r="AY2534" s="19" t="n">
        <v>0.135600197806832</v>
      </c>
      <c r="AZ2534" s="19" t="n">
        <v>0.0735391314117416</v>
      </c>
      <c r="BA2534" s="19" t="n">
        <v>0.179806738550791</v>
      </c>
      <c r="BB2534" s="19"/>
      <c r="BC2534" s="19" t="n">
        <v>0.164195505846517</v>
      </c>
      <c r="BD2534" s="19" t="n">
        <v>0.117863457130666</v>
      </c>
      <c r="BE2534" s="19" t="n">
        <v>0.240318504688471</v>
      </c>
      <c r="BF2534" s="19" t="n">
        <v>0.132132002561309</v>
      </c>
      <c r="BG2534" s="19" t="n">
        <v>0</v>
      </c>
    </row>
    <row r="2535">
      <c r="B2535" t="s">
        <v>598</v>
      </c>
      <c r="C2535" s="19" t="n">
        <v>0.133848346580439</v>
      </c>
      <c r="D2535" s="19" t="n">
        <v>0.148630532566002</v>
      </c>
      <c r="E2535" s="19" t="n">
        <v>0.123188323684312</v>
      </c>
      <c r="F2535" s="19"/>
      <c r="G2535" s="19" t="n">
        <v>0.0969380493319832</v>
      </c>
      <c r="H2535" s="19" t="n">
        <v>0.0724517549151532</v>
      </c>
      <c r="I2535" s="19" t="n">
        <v>0.281213349487794</v>
      </c>
      <c r="J2535" s="19" t="n">
        <v>0.106409111053022</v>
      </c>
      <c r="K2535" s="19" t="n">
        <v>0.11097606673082</v>
      </c>
      <c r="L2535" s="19" t="n">
        <v>0.151901440768554</v>
      </c>
      <c r="M2535" s="19"/>
      <c r="N2535" s="19" t="n">
        <v>0.153840225890643</v>
      </c>
      <c r="O2535" s="19" t="n">
        <v>0.132442779113566</v>
      </c>
      <c r="P2535" s="19" t="n">
        <v>0.136763468001387</v>
      </c>
      <c r="Q2535" s="19" t="n">
        <v>0.102213097943831</v>
      </c>
      <c r="R2535" s="19"/>
      <c r="S2535" s="19" t="n">
        <v>0.171094957598261</v>
      </c>
      <c r="T2535" s="19" t="n">
        <v>0.127174535178855</v>
      </c>
      <c r="U2535" s="19" t="n">
        <v>0.120455169503081</v>
      </c>
      <c r="V2535" s="19" t="n">
        <v>0</v>
      </c>
      <c r="W2535" s="19" t="n">
        <v>0.143249090421864</v>
      </c>
      <c r="X2535" s="19" t="n">
        <v>0</v>
      </c>
      <c r="Y2535" s="19" t="n">
        <v>0.145591123811052</v>
      </c>
      <c r="Z2535" s="19" t="n">
        <v>0.0806120064207598</v>
      </c>
      <c r="AA2535" s="19" t="n">
        <v>0.273894922269322</v>
      </c>
      <c r="AB2535" s="19" t="n">
        <v>0.143678670247205</v>
      </c>
      <c r="AC2535" s="19" t="n">
        <v>0.249780176662222</v>
      </c>
      <c r="AD2535" s="19" t="n">
        <v>0</v>
      </c>
      <c r="AE2535" s="19"/>
      <c r="AF2535" s="19" t="n">
        <v>0.158338172705178</v>
      </c>
      <c r="AG2535" s="19" t="n">
        <v>0.0974001570345137</v>
      </c>
      <c r="AH2535" s="19" t="n">
        <v>0.199089255952055</v>
      </c>
      <c r="AI2535" s="19"/>
      <c r="AJ2535" s="19" t="n">
        <v>0.112075745347272</v>
      </c>
      <c r="AK2535" s="19" t="n">
        <v>0.164760751565707</v>
      </c>
      <c r="AL2535" s="19" t="n">
        <v>0.228110753404469</v>
      </c>
      <c r="AM2535" s="19" t="n">
        <v>0</v>
      </c>
      <c r="AN2535" s="19" t="n">
        <v>0.205564452438814</v>
      </c>
      <c r="AO2535" s="19"/>
      <c r="AP2535" s="19" t="n">
        <v>0.0979606672161557</v>
      </c>
      <c r="AQ2535" s="19" t="n">
        <v>0.135480985438152</v>
      </c>
      <c r="AR2535" s="19" t="n">
        <v>0.171247086588396</v>
      </c>
      <c r="AS2535" s="19" t="n">
        <v>0.103941309912092</v>
      </c>
      <c r="AT2535" s="19" t="n">
        <v>0.101434255616599</v>
      </c>
      <c r="AU2535" s="19"/>
      <c r="AV2535" s="19" t="n">
        <v>0.170788439480621</v>
      </c>
      <c r="AW2535" s="19" t="n">
        <v>0.105260711127372</v>
      </c>
      <c r="AX2535" s="19" t="n">
        <v>0</v>
      </c>
      <c r="AY2535" s="19" t="n">
        <v>0.0954978021278579</v>
      </c>
      <c r="AZ2535" s="19" t="n">
        <v>0.0832822500209571</v>
      </c>
      <c r="BA2535" s="19" t="n">
        <v>0.0764864220263675</v>
      </c>
      <c r="BB2535" s="19"/>
      <c r="BC2535" s="19" t="n">
        <v>0.256012906653787</v>
      </c>
      <c r="BD2535" s="19" t="n">
        <v>0.0986876119835222</v>
      </c>
      <c r="BE2535" s="19" t="n">
        <v>0.125011454008392</v>
      </c>
      <c r="BF2535" s="19" t="n">
        <v>0.167334646057906</v>
      </c>
      <c r="BG2535" s="19" t="n">
        <v>0</v>
      </c>
    </row>
    <row r="2536">
      <c r="B2536" t="s">
        <v>726</v>
      </c>
      <c r="C2536" s="19" t="n">
        <v>0.304810881432902</v>
      </c>
      <c r="D2536" s="19" t="n">
        <v>0.385643468599427</v>
      </c>
      <c r="E2536" s="19" t="n">
        <v>0.240361685163187</v>
      </c>
      <c r="F2536" s="19"/>
      <c r="G2536" s="19" t="n">
        <v>0.243130156389454</v>
      </c>
      <c r="H2536" s="19" t="n">
        <v>0.249649551760436</v>
      </c>
      <c r="I2536" s="19" t="n">
        <v>0.335782951088729</v>
      </c>
      <c r="J2536" s="19" t="n">
        <v>0.284017166223144</v>
      </c>
      <c r="K2536" s="19" t="n">
        <v>0.287174413255532</v>
      </c>
      <c r="L2536" s="19" t="n">
        <v>0.397243390233155</v>
      </c>
      <c r="M2536" s="19"/>
      <c r="N2536" s="19" t="n">
        <v>0.316357953758474</v>
      </c>
      <c r="O2536" s="19" t="n">
        <v>0.26777224037362</v>
      </c>
      <c r="P2536" s="19" t="n">
        <v>0.239564083085983</v>
      </c>
      <c r="Q2536" s="19" t="n">
        <v>0.426908324729154</v>
      </c>
      <c r="R2536" s="19"/>
      <c r="S2536" s="19" t="n">
        <v>0.377719149719288</v>
      </c>
      <c r="T2536" s="19" t="n">
        <v>0.243740712433448</v>
      </c>
      <c r="U2536" s="19" t="n">
        <v>0.2169597411968</v>
      </c>
      <c r="V2536" s="19" t="n">
        <v>0.609597202711768</v>
      </c>
      <c r="W2536" s="19" t="n">
        <v>0.499375500316748</v>
      </c>
      <c r="X2536" s="19" t="n">
        <v>0.283981420733896</v>
      </c>
      <c r="Y2536" s="19" t="n">
        <v>0.280137526567334</v>
      </c>
      <c r="Z2536" s="19" t="n">
        <v>0.396204361151037</v>
      </c>
      <c r="AA2536" s="19" t="n">
        <v>0.322170976508695</v>
      </c>
      <c r="AB2536" s="19" t="n">
        <v>0.117465717543025</v>
      </c>
      <c r="AC2536" s="19" t="n">
        <v>0.370459003508106</v>
      </c>
      <c r="AD2536" s="19" t="n">
        <v>0</v>
      </c>
      <c r="AE2536" s="19"/>
      <c r="AF2536" s="19" t="n">
        <v>0.410746018793253</v>
      </c>
      <c r="AG2536" s="19" t="n">
        <v>0.257347333657679</v>
      </c>
      <c r="AH2536" s="19" t="n">
        <v>0.217716241511466</v>
      </c>
      <c r="AI2536" s="19"/>
      <c r="AJ2536" s="19" t="n">
        <v>0.36661809556689</v>
      </c>
      <c r="AK2536" s="19" t="n">
        <v>0.225754955622531</v>
      </c>
      <c r="AL2536" s="19" t="n">
        <v>0.235466689901977</v>
      </c>
      <c r="AM2536" s="19" t="n">
        <v>0.454591935185812</v>
      </c>
      <c r="AN2536" s="19" t="n">
        <v>0.257824201683853</v>
      </c>
      <c r="AO2536" s="19"/>
      <c r="AP2536" s="19" t="n">
        <v>0.371527644971785</v>
      </c>
      <c r="AQ2536" s="19" t="n">
        <v>0.298948150873422</v>
      </c>
      <c r="AR2536" s="19" t="n">
        <v>0.141663933292691</v>
      </c>
      <c r="AS2536" s="19" t="n">
        <v>0.346307273902469</v>
      </c>
      <c r="AT2536" s="19" t="n">
        <v>0.47746562282328</v>
      </c>
      <c r="AU2536" s="19"/>
      <c r="AV2536" s="19" t="n">
        <v>0.239565807717817</v>
      </c>
      <c r="AW2536" s="19" t="n">
        <v>0.365927702966443</v>
      </c>
      <c r="AX2536" s="19" t="n">
        <v>0.289055720871027</v>
      </c>
      <c r="AY2536" s="19" t="n">
        <v>0.383462295555157</v>
      </c>
      <c r="AZ2536" s="19" t="n">
        <v>0.497435798309581</v>
      </c>
      <c r="BA2536" s="19" t="n">
        <v>0.140391909500128</v>
      </c>
      <c r="BB2536" s="19"/>
      <c r="BC2536" s="19" t="n">
        <v>0.285046845738144</v>
      </c>
      <c r="BD2536" s="19" t="n">
        <v>0.29607188002339</v>
      </c>
      <c r="BE2536" s="19" t="n">
        <v>0.271959815068071</v>
      </c>
      <c r="BF2536" s="19" t="n">
        <v>0.357404217350978</v>
      </c>
      <c r="BG2536" s="19" t="n">
        <v>0.734476616767726</v>
      </c>
    </row>
    <row r="2537">
      <c r="B2537" t="s">
        <v>100</v>
      </c>
      <c r="C2537" s="19" t="n">
        <v>0.0811219590833443</v>
      </c>
      <c r="D2537" s="19" t="n">
        <v>0.0476614443377581</v>
      </c>
      <c r="E2537" s="19" t="n">
        <v>0.110789227361082</v>
      </c>
      <c r="F2537" s="19"/>
      <c r="G2537" s="19" t="n">
        <v>0.052168534114583</v>
      </c>
      <c r="H2537" s="19" t="n">
        <v>0.0387069991590018</v>
      </c>
      <c r="I2537" s="19" t="n">
        <v>0.093631167733833</v>
      </c>
      <c r="J2537" s="19" t="n">
        <v>0.174632759795858</v>
      </c>
      <c r="K2537" s="19" t="n">
        <v>0.0443672386957296</v>
      </c>
      <c r="L2537" s="19" t="n">
        <v>0.063101650733051</v>
      </c>
      <c r="M2537" s="19"/>
      <c r="N2537" s="19" t="n">
        <v>0.0942180674858377</v>
      </c>
      <c r="O2537" s="19" t="n">
        <v>0.0883272869724673</v>
      </c>
      <c r="P2537" s="19" t="n">
        <v>0.0882907875344701</v>
      </c>
      <c r="Q2537" s="19" t="n">
        <v>0.0403168555894422</v>
      </c>
      <c r="R2537" s="19"/>
      <c r="S2537" s="19" t="n">
        <v>0.0754368119429879</v>
      </c>
      <c r="T2537" s="19" t="n">
        <v>0.03704681449534</v>
      </c>
      <c r="U2537" s="19" t="n">
        <v>0</v>
      </c>
      <c r="V2537" s="19" t="n">
        <v>0</v>
      </c>
      <c r="W2537" s="19" t="n">
        <v>0.124258486953047</v>
      </c>
      <c r="X2537" s="19" t="n">
        <v>0.0750338435851593</v>
      </c>
      <c r="Y2537" s="19" t="n">
        <v>0.139160449213329</v>
      </c>
      <c r="Z2537" s="19" t="n">
        <v>0.136088643328031</v>
      </c>
      <c r="AA2537" s="19" t="n">
        <v>0</v>
      </c>
      <c r="AB2537" s="19" t="n">
        <v>0.173320172321916</v>
      </c>
      <c r="AC2537" s="19" t="n">
        <v>0.0956577853976368</v>
      </c>
      <c r="AD2537" s="19" t="n">
        <v>0.519431899689695</v>
      </c>
      <c r="AE2537" s="19"/>
      <c r="AF2537" s="19" t="n">
        <v>0.0572186632740672</v>
      </c>
      <c r="AG2537" s="19" t="n">
        <v>0.0892338911746987</v>
      </c>
      <c r="AH2537" s="19" t="n">
        <v>0.0928952826974471</v>
      </c>
      <c r="AI2537" s="19"/>
      <c r="AJ2537" s="19" t="n">
        <v>0.0488560916030671</v>
      </c>
      <c r="AK2537" s="19" t="n">
        <v>0.101689674504239</v>
      </c>
      <c r="AL2537" s="19" t="n">
        <v>0.184488245464688</v>
      </c>
      <c r="AM2537" s="19" t="n">
        <v>0</v>
      </c>
      <c r="AN2537" s="19" t="n">
        <v>0.116238814962374</v>
      </c>
      <c r="AO2537" s="19"/>
      <c r="AP2537" s="19" t="n">
        <v>0.0320765734016664</v>
      </c>
      <c r="AQ2537" s="19" t="n">
        <v>0.0785977842119718</v>
      </c>
      <c r="AR2537" s="19" t="n">
        <v>0.150753854969089</v>
      </c>
      <c r="AS2537" s="19" t="n">
        <v>0.044366616609529</v>
      </c>
      <c r="AT2537" s="19" t="n">
        <v>0.0884400779679595</v>
      </c>
      <c r="AU2537" s="19"/>
      <c r="AV2537" s="19" t="n">
        <v>0.117744994744569</v>
      </c>
      <c r="AW2537" s="19" t="n">
        <v>0.098525931105972</v>
      </c>
      <c r="AX2537" s="19" t="n">
        <v>0.13139275688828</v>
      </c>
      <c r="AY2537" s="19" t="n">
        <v>0.0288426350310528</v>
      </c>
      <c r="AZ2537" s="19" t="n">
        <v>0.0726134247294189</v>
      </c>
      <c r="BA2537" s="19" t="n">
        <v>0.0568893745109808</v>
      </c>
      <c r="BB2537" s="19"/>
      <c r="BC2537" s="19" t="n">
        <v>0.031961091214441</v>
      </c>
      <c r="BD2537" s="19" t="n">
        <v>0.107650488152897</v>
      </c>
      <c r="BE2537" s="19" t="n">
        <v>0.09977325189565</v>
      </c>
      <c r="BF2537" s="19" t="n">
        <v>0.0587539664822879</v>
      </c>
      <c r="BG2537" s="19" t="n">
        <v>0.265523383232275</v>
      </c>
    </row>
    <row r="2538">
      <c r="C2538" s="19"/>
      <c r="D2538" s="19"/>
      <c r="E2538" s="19"/>
      <c r="F2538" s="19"/>
      <c r="G2538" s="19"/>
      <c r="H2538" s="19"/>
      <c r="I2538" s="19"/>
      <c r="J2538" s="19"/>
      <c r="K2538" s="19"/>
      <c r="L2538" s="19"/>
      <c r="M2538" s="19"/>
      <c r="N2538" s="19"/>
      <c r="O2538" s="19"/>
      <c r="P2538" s="19"/>
      <c r="Q2538" s="19"/>
      <c r="R2538" s="19"/>
      <c r="S2538" s="19"/>
      <c r="T2538" s="19"/>
      <c r="U2538" s="19"/>
      <c r="V2538" s="19"/>
      <c r="W2538" s="19"/>
      <c r="X2538" s="19"/>
      <c r="Y2538" s="19"/>
      <c r="Z2538" s="19"/>
      <c r="AA2538" s="19"/>
      <c r="AB2538" s="19"/>
      <c r="AC2538" s="19"/>
      <c r="AD2538" s="19"/>
      <c r="AE2538" s="19"/>
      <c r="AF2538" s="19"/>
      <c r="AG2538" s="19"/>
      <c r="AH2538" s="19"/>
      <c r="AI2538" s="19"/>
      <c r="AJ2538" s="19"/>
      <c r="AK2538" s="19"/>
      <c r="AL2538" s="19"/>
      <c r="AM2538" s="19"/>
      <c r="AN2538" s="19"/>
      <c r="AO2538" s="19"/>
      <c r="AP2538" s="19"/>
      <c r="AQ2538" s="19"/>
      <c r="AR2538" s="19"/>
      <c r="AS2538" s="19"/>
      <c r="AT2538" s="19"/>
      <c r="AU2538" s="19"/>
      <c r="AV2538" s="19"/>
      <c r="AW2538" s="19"/>
      <c r="AX2538" s="19"/>
      <c r="AY2538" s="19"/>
      <c r="AZ2538" s="19"/>
      <c r="BA2538" s="19"/>
      <c r="BB2538" s="19"/>
      <c r="BC2538" s="19"/>
      <c r="BD2538" s="19"/>
      <c r="BE2538" s="19"/>
      <c r="BF2538" s="19"/>
      <c r="BG2538" s="19"/>
    </row>
    <row r="2539">
      <c r="B2539" s="7" t="s">
        <v>752</v>
      </c>
      <c r="C2539" s="19"/>
      <c r="D2539" s="19"/>
      <c r="E2539" s="19"/>
      <c r="F2539" s="19"/>
      <c r="G2539" s="19"/>
      <c r="H2539" s="19"/>
      <c r="I2539" s="19"/>
      <c r="J2539" s="19"/>
      <c r="K2539" s="19"/>
      <c r="L2539" s="19"/>
      <c r="M2539" s="19"/>
      <c r="N2539" s="19"/>
      <c r="O2539" s="19"/>
      <c r="P2539" s="19"/>
      <c r="Q2539" s="19"/>
      <c r="R2539" s="19"/>
      <c r="S2539" s="19"/>
      <c r="T2539" s="19"/>
      <c r="U2539" s="19"/>
      <c r="V2539" s="19"/>
      <c r="W2539" s="19"/>
      <c r="X2539" s="19"/>
      <c r="Y2539" s="19"/>
      <c r="Z2539" s="19"/>
      <c r="AA2539" s="19"/>
      <c r="AB2539" s="19"/>
      <c r="AC2539" s="19"/>
      <c r="AD2539" s="19"/>
      <c r="AE2539" s="19"/>
      <c r="AF2539" s="19"/>
      <c r="AG2539" s="19"/>
      <c r="AH2539" s="19"/>
      <c r="AI2539" s="19"/>
      <c r="AJ2539" s="19"/>
      <c r="AK2539" s="19"/>
      <c r="AL2539" s="19"/>
      <c r="AM2539" s="19"/>
      <c r="AN2539" s="19"/>
      <c r="AO2539" s="19"/>
      <c r="AP2539" s="19"/>
      <c r="AQ2539" s="19"/>
      <c r="AR2539" s="19"/>
      <c r="AS2539" s="19"/>
      <c r="AT2539" s="19"/>
      <c r="AU2539" s="19"/>
      <c r="AV2539" s="19"/>
      <c r="AW2539" s="19"/>
      <c r="AX2539" s="19"/>
      <c r="AY2539" s="19"/>
      <c r="AZ2539" s="19"/>
      <c r="BA2539" s="19"/>
      <c r="BB2539" s="19"/>
      <c r="BC2539" s="19"/>
      <c r="BD2539" s="19"/>
      <c r="BE2539" s="19"/>
      <c r="BF2539" s="19"/>
      <c r="BG2539" s="19"/>
    </row>
    <row r="2540">
      <c r="B2540" s="26" t="s">
        <v>724</v>
      </c>
      <c r="C2540" s="19"/>
      <c r="D2540" s="19"/>
      <c r="E2540" s="19"/>
      <c r="F2540" s="19"/>
      <c r="G2540" s="19"/>
      <c r="H2540" s="19"/>
      <c r="I2540" s="19"/>
      <c r="J2540" s="19"/>
      <c r="K2540" s="19"/>
      <c r="L2540" s="19"/>
      <c r="M2540" s="19"/>
      <c r="N2540" s="19"/>
      <c r="O2540" s="19"/>
      <c r="P2540" s="19"/>
      <c r="Q2540" s="19"/>
      <c r="R2540" s="19"/>
      <c r="S2540" s="19"/>
      <c r="T2540" s="19"/>
      <c r="U2540" s="19"/>
      <c r="V2540" s="19"/>
      <c r="W2540" s="19"/>
      <c r="X2540" s="19"/>
      <c r="Y2540" s="19"/>
      <c r="Z2540" s="19"/>
      <c r="AA2540" s="19"/>
      <c r="AB2540" s="19"/>
      <c r="AC2540" s="19"/>
      <c r="AD2540" s="19"/>
      <c r="AE2540" s="19"/>
      <c r="AF2540" s="19"/>
      <c r="AG2540" s="19"/>
      <c r="AH2540" s="19"/>
      <c r="AI2540" s="19"/>
      <c r="AJ2540" s="19"/>
      <c r="AK2540" s="19"/>
      <c r="AL2540" s="19"/>
      <c r="AM2540" s="19"/>
      <c r="AN2540" s="19"/>
      <c r="AO2540" s="19"/>
      <c r="AP2540" s="19"/>
      <c r="AQ2540" s="19"/>
      <c r="AR2540" s="19"/>
      <c r="AS2540" s="19"/>
      <c r="AT2540" s="19"/>
      <c r="AU2540" s="19"/>
      <c r="AV2540" s="19"/>
      <c r="AW2540" s="19"/>
      <c r="AX2540" s="19"/>
      <c r="AY2540" s="19"/>
      <c r="AZ2540" s="19"/>
      <c r="BA2540" s="19"/>
      <c r="BB2540" s="19"/>
      <c r="BC2540" s="19"/>
      <c r="BD2540" s="19"/>
      <c r="BE2540" s="19"/>
      <c r="BF2540" s="19"/>
      <c r="BG2540" s="19"/>
    </row>
    <row r="2541">
      <c r="B2541" t="s">
        <v>721</v>
      </c>
      <c r="C2541" s="19" t="n">
        <v>0.144360718430829</v>
      </c>
      <c r="D2541" s="19" t="n">
        <v>0.18814889195272</v>
      </c>
      <c r="E2541" s="19" t="n">
        <v>0.110538506237657</v>
      </c>
      <c r="F2541" s="19"/>
      <c r="G2541" s="19" t="n">
        <v>0.102694393359838</v>
      </c>
      <c r="H2541" s="19" t="n">
        <v>0.0442963908361984</v>
      </c>
      <c r="I2541" s="19" t="n">
        <v>0.171984605820926</v>
      </c>
      <c r="J2541" s="19" t="n">
        <v>0.142456047683393</v>
      </c>
      <c r="K2541" s="19" t="n">
        <v>0.216940860806642</v>
      </c>
      <c r="L2541" s="19" t="n">
        <v>0.138369417863244</v>
      </c>
      <c r="M2541" s="19"/>
      <c r="N2541" s="19" t="n">
        <v>0.110363975356536</v>
      </c>
      <c r="O2541" s="19" t="n">
        <v>0.179047164335861</v>
      </c>
      <c r="P2541" s="19" t="n">
        <v>0.219939666141456</v>
      </c>
      <c r="Q2541" s="19" t="n">
        <v>0.0825098217169507</v>
      </c>
      <c r="R2541" s="19"/>
      <c r="S2541" s="19" t="n">
        <v>0.0690081466640665</v>
      </c>
      <c r="T2541" s="19" t="n">
        <v>0.165108979730267</v>
      </c>
      <c r="U2541" s="19" t="n">
        <v>0.359800676910586</v>
      </c>
      <c r="V2541" s="19" t="n">
        <v>0</v>
      </c>
      <c r="W2541" s="19" t="n">
        <v>0</v>
      </c>
      <c r="X2541" s="19" t="n">
        <v>0.316086183863348</v>
      </c>
      <c r="Y2541" s="19" t="n">
        <v>0.128022192090442</v>
      </c>
      <c r="Z2541" s="19" t="n">
        <v>0</v>
      </c>
      <c r="AA2541" s="19" t="n">
        <v>0.125864443354917</v>
      </c>
      <c r="AB2541" s="19" t="n">
        <v>0.290653832114474</v>
      </c>
      <c r="AC2541" s="19" t="n">
        <v>0.182069384579724</v>
      </c>
      <c r="AD2541" s="19" t="n">
        <v>0</v>
      </c>
      <c r="AE2541" s="19"/>
      <c r="AF2541" s="19" t="n">
        <v>0.196959437191794</v>
      </c>
      <c r="AG2541" s="19" t="n">
        <v>0.111356077911249</v>
      </c>
      <c r="AH2541" s="19" t="n">
        <v>0.11741560554802</v>
      </c>
      <c r="AI2541" s="19"/>
      <c r="AJ2541" s="19" t="n">
        <v>0.216580806368676</v>
      </c>
      <c r="AK2541" s="19" t="n">
        <v>0.0784621322468422</v>
      </c>
      <c r="AL2541" s="19" t="n">
        <v>0.502605783932101</v>
      </c>
      <c r="AM2541" s="19" t="n">
        <v>0</v>
      </c>
      <c r="AN2541" s="19" t="n">
        <v>0.162729832910251</v>
      </c>
      <c r="AO2541" s="19"/>
      <c r="AP2541" s="19" t="n">
        <v>0.195775186547786</v>
      </c>
      <c r="AQ2541" s="19" t="n">
        <v>0.112715797986113</v>
      </c>
      <c r="AR2541" s="19" t="n">
        <v>0.147814402273384</v>
      </c>
      <c r="AS2541" s="19" t="n">
        <v>0.315387324829793</v>
      </c>
      <c r="AT2541" s="19" t="n">
        <v>0</v>
      </c>
      <c r="AU2541" s="19"/>
      <c r="AV2541" s="19" t="n">
        <v>0.0676524318505074</v>
      </c>
      <c r="AW2541" s="19" t="n">
        <v>0.167590013132179</v>
      </c>
      <c r="AX2541" s="19" t="n">
        <v>0.342878888836051</v>
      </c>
      <c r="AY2541" s="19" t="n">
        <v>0.203064349775478</v>
      </c>
      <c r="AZ2541" s="19" t="n">
        <v>0.146094168218001</v>
      </c>
      <c r="BA2541" s="19" t="n">
        <v>0</v>
      </c>
      <c r="BB2541" s="19"/>
      <c r="BC2541" s="19" t="n">
        <v>0.167276014548991</v>
      </c>
      <c r="BD2541" s="19" t="n">
        <v>0.145444840603993</v>
      </c>
      <c r="BE2541" s="19" t="n">
        <v>0.0496251925635647</v>
      </c>
      <c r="BF2541" s="19" t="n">
        <v>0.384724714625957</v>
      </c>
      <c r="BG2541" s="19" t="n">
        <v>0</v>
      </c>
    </row>
    <row r="2542">
      <c r="B2542" t="s">
        <v>689</v>
      </c>
      <c r="C2542" s="19" t="n">
        <v>0.169946118122227</v>
      </c>
      <c r="D2542" s="19" t="n">
        <v>0.208186485106546</v>
      </c>
      <c r="E2542" s="19" t="n">
        <v>0.141087352293592</v>
      </c>
      <c r="F2542" s="19"/>
      <c r="G2542" s="19" t="n">
        <v>0.214282705445758</v>
      </c>
      <c r="H2542" s="19" t="n">
        <v>0.160889478352299</v>
      </c>
      <c r="I2542" s="19" t="n">
        <v>0.302782494543209</v>
      </c>
      <c r="J2542" s="19" t="n">
        <v>0.0393313255783997</v>
      </c>
      <c r="K2542" s="19" t="n">
        <v>0.0514055116211934</v>
      </c>
      <c r="L2542" s="19" t="n">
        <v>0.258009363167767</v>
      </c>
      <c r="M2542" s="19"/>
      <c r="N2542" s="19" t="n">
        <v>0.299272129630796</v>
      </c>
      <c r="O2542" s="19" t="n">
        <v>0.0686350062315447</v>
      </c>
      <c r="P2542" s="19" t="n">
        <v>0.0409045235093209</v>
      </c>
      <c r="Q2542" s="19" t="n">
        <v>0.258306356047076</v>
      </c>
      <c r="R2542" s="19"/>
      <c r="S2542" s="19" t="n">
        <v>0.281534313899428</v>
      </c>
      <c r="T2542" s="19" t="n">
        <v>0.0570092940160608</v>
      </c>
      <c r="U2542" s="19" t="n">
        <v>0</v>
      </c>
      <c r="V2542" s="19" t="n">
        <v>0.295284114464075</v>
      </c>
      <c r="W2542" s="19" t="n">
        <v>0.167193606438407</v>
      </c>
      <c r="X2542" s="19" t="n">
        <v>0.381741817572336</v>
      </c>
      <c r="Y2542" s="19" t="n">
        <v>0.112413215373935</v>
      </c>
      <c r="Z2542" s="19" t="n">
        <v>0</v>
      </c>
      <c r="AA2542" s="19" t="n">
        <v>0.1143107742295</v>
      </c>
      <c r="AB2542" s="19" t="n">
        <v>0.239659962212677</v>
      </c>
      <c r="AC2542" s="19" t="n">
        <v>0.29120455935675</v>
      </c>
      <c r="AD2542" s="19" t="n">
        <v>0</v>
      </c>
      <c r="AE2542" s="19"/>
      <c r="AF2542" s="19" t="n">
        <v>0.0890290857908262</v>
      </c>
      <c r="AG2542" s="19" t="n">
        <v>0.24031785917963</v>
      </c>
      <c r="AH2542" s="19" t="n">
        <v>0.202275850651222</v>
      </c>
      <c r="AI2542" s="19"/>
      <c r="AJ2542" s="19" t="n">
        <v>0.152931669452749</v>
      </c>
      <c r="AK2542" s="19" t="n">
        <v>0.250436039240807</v>
      </c>
      <c r="AL2542" s="19" t="n">
        <v>0.246735414646521</v>
      </c>
      <c r="AM2542" s="19" t="n">
        <v>0</v>
      </c>
      <c r="AN2542" s="19" t="n">
        <v>0</v>
      </c>
      <c r="AO2542" s="19"/>
      <c r="AP2542" s="19" t="n">
        <v>0.246605352539915</v>
      </c>
      <c r="AQ2542" s="19" t="n">
        <v>0.324438436608519</v>
      </c>
      <c r="AR2542" s="19" t="n">
        <v>0.135102198310655</v>
      </c>
      <c r="AS2542" s="19" t="n">
        <v>0.0474547010851403</v>
      </c>
      <c r="AT2542" s="19" t="n">
        <v>0</v>
      </c>
      <c r="AU2542" s="19"/>
      <c r="AV2542" s="19" t="n">
        <v>0.304650010753582</v>
      </c>
      <c r="AW2542" s="19" t="n">
        <v>0.234034143799838</v>
      </c>
      <c r="AX2542" s="19" t="n">
        <v>0</v>
      </c>
      <c r="AY2542" s="19" t="n">
        <v>0.128941736228098</v>
      </c>
      <c r="AZ2542" s="19" t="n">
        <v>0.116907836639516</v>
      </c>
      <c r="BA2542" s="19" t="n">
        <v>0.124126505682227</v>
      </c>
      <c r="BB2542" s="19"/>
      <c r="BC2542" s="19" t="n">
        <v>0.0886964151847921</v>
      </c>
      <c r="BD2542" s="19" t="n">
        <v>0.0869731784009146</v>
      </c>
      <c r="BE2542" s="19" t="n">
        <v>0.188419039113177</v>
      </c>
      <c r="BF2542" s="19" t="n">
        <v>0.474550204240316</v>
      </c>
      <c r="BG2542" s="19" t="n">
        <v>1</v>
      </c>
    </row>
    <row r="2543">
      <c r="B2543" t="s">
        <v>690</v>
      </c>
      <c r="C2543" s="19" t="n">
        <v>0.166057971634453</v>
      </c>
      <c r="D2543" s="19" t="n">
        <v>0.109791951508937</v>
      </c>
      <c r="E2543" s="19" t="n">
        <v>0.214953013073838</v>
      </c>
      <c r="F2543" s="19"/>
      <c r="G2543" s="19" t="n">
        <v>0.483654364785778</v>
      </c>
      <c r="H2543" s="19" t="n">
        <v>0.195025772151422</v>
      </c>
      <c r="I2543" s="19" t="n">
        <v>0.0808876462961382</v>
      </c>
      <c r="J2543" s="19" t="n">
        <v>0.0340014963682282</v>
      </c>
      <c r="K2543" s="19" t="n">
        <v>0.11279298805165</v>
      </c>
      <c r="L2543" s="19" t="n">
        <v>0.26180819902447</v>
      </c>
      <c r="M2543" s="19"/>
      <c r="N2543" s="19" t="n">
        <v>0.212929852632518</v>
      </c>
      <c r="O2543" s="19" t="n">
        <v>0.185317961478127</v>
      </c>
      <c r="P2543" s="19" t="n">
        <v>0.140419009550313</v>
      </c>
      <c r="Q2543" s="19" t="n">
        <v>0.123794872303072</v>
      </c>
      <c r="R2543" s="19"/>
      <c r="S2543" s="19" t="n">
        <v>0.202362652642911</v>
      </c>
      <c r="T2543" s="19" t="n">
        <v>0.0583076116407937</v>
      </c>
      <c r="U2543" s="19" t="n">
        <v>0.290841427552357</v>
      </c>
      <c r="V2543" s="19" t="n">
        <v>0.130233313830914</v>
      </c>
      <c r="W2543" s="19" t="n">
        <v>0</v>
      </c>
      <c r="X2543" s="19" t="n">
        <v>0</v>
      </c>
      <c r="Y2543" s="19" t="n">
        <v>0.401606826263217</v>
      </c>
      <c r="Z2543" s="19" t="n">
        <v>0.485230520543484</v>
      </c>
      <c r="AA2543" s="19" t="n">
        <v>0.268312251165747</v>
      </c>
      <c r="AB2543" s="19" t="n">
        <v>0</v>
      </c>
      <c r="AC2543" s="19" t="n">
        <v>0.152325125785167</v>
      </c>
      <c r="AD2543" s="19" t="n">
        <v>0.317412596069418</v>
      </c>
      <c r="AE2543" s="19"/>
      <c r="AF2543" s="19" t="n">
        <v>0.120755462500188</v>
      </c>
      <c r="AG2543" s="19" t="n">
        <v>0.162890465039857</v>
      </c>
      <c r="AH2543" s="19" t="n">
        <v>0.119475680033417</v>
      </c>
      <c r="AI2543" s="19"/>
      <c r="AJ2543" s="19" t="n">
        <v>0.150182916803361</v>
      </c>
      <c r="AK2543" s="19" t="n">
        <v>0.181707744418553</v>
      </c>
      <c r="AL2543" s="19" t="n">
        <v>0</v>
      </c>
      <c r="AM2543" s="19" t="n">
        <v>0</v>
      </c>
      <c r="AN2543" s="19" t="n">
        <v>0.186193363416468</v>
      </c>
      <c r="AO2543" s="19"/>
      <c r="AP2543" s="19" t="n">
        <v>0.172670406877756</v>
      </c>
      <c r="AQ2543" s="19" t="n">
        <v>0.142386532821005</v>
      </c>
      <c r="AR2543" s="19" t="n">
        <v>0.139516108998861</v>
      </c>
      <c r="AS2543" s="19" t="n">
        <v>0.0859256484165934</v>
      </c>
      <c r="AT2543" s="19" t="n">
        <v>0.297213946209005</v>
      </c>
      <c r="AU2543" s="19"/>
      <c r="AV2543" s="19" t="n">
        <v>0.220505047491455</v>
      </c>
      <c r="AW2543" s="19" t="n">
        <v>0.150200960045718</v>
      </c>
      <c r="AX2543" s="19" t="n">
        <v>0.312190766111476</v>
      </c>
      <c r="AY2543" s="19" t="n">
        <v>0.156874448690972</v>
      </c>
      <c r="AZ2543" s="19" t="n">
        <v>0.189093268773475</v>
      </c>
      <c r="BA2543" s="19" t="n">
        <v>0</v>
      </c>
      <c r="BB2543" s="19"/>
      <c r="BC2543" s="19" t="n">
        <v>0.040112668723553</v>
      </c>
      <c r="BD2543" s="19" t="n">
        <v>0.101111049541069</v>
      </c>
      <c r="BE2543" s="19" t="n">
        <v>0.284449670065332</v>
      </c>
      <c r="BF2543" s="19" t="n">
        <v>0.140725081133727</v>
      </c>
      <c r="BG2543" s="19" t="n">
        <v>0</v>
      </c>
    </row>
    <row r="2544">
      <c r="B2544" t="s">
        <v>691</v>
      </c>
      <c r="C2544" s="19" t="n">
        <v>0.256207810150568</v>
      </c>
      <c r="D2544" s="19" t="n">
        <v>0.163522491790395</v>
      </c>
      <c r="E2544" s="19" t="n">
        <v>0.321023650012291</v>
      </c>
      <c r="F2544" s="19"/>
      <c r="G2544" s="19" t="n">
        <v>0</v>
      </c>
      <c r="H2544" s="19" t="n">
        <v>0.312171866926642</v>
      </c>
      <c r="I2544" s="19" t="n">
        <v>0.0958120225347644</v>
      </c>
      <c r="J2544" s="19" t="n">
        <v>0.5063260795151</v>
      </c>
      <c r="K2544" s="19" t="n">
        <v>0.226267582311511</v>
      </c>
      <c r="L2544" s="19" t="n">
        <v>0.265734237227344</v>
      </c>
      <c r="M2544" s="19"/>
      <c r="N2544" s="19" t="n">
        <v>0.141544439273707</v>
      </c>
      <c r="O2544" s="19" t="n">
        <v>0.182077279557046</v>
      </c>
      <c r="P2544" s="19" t="n">
        <v>0.35489657128588</v>
      </c>
      <c r="Q2544" s="19" t="n">
        <v>0.362052392935996</v>
      </c>
      <c r="R2544" s="19"/>
      <c r="S2544" s="19" t="n">
        <v>0.142862525388675</v>
      </c>
      <c r="T2544" s="19" t="n">
        <v>0.432543096038822</v>
      </c>
      <c r="U2544" s="19" t="n">
        <v>0.242574588996955</v>
      </c>
      <c r="V2544" s="19" t="n">
        <v>0.115062887731267</v>
      </c>
      <c r="W2544" s="19" t="n">
        <v>0.376541026136936</v>
      </c>
      <c r="X2544" s="19" t="n">
        <v>0.302171998564316</v>
      </c>
      <c r="Y2544" s="19" t="n">
        <v>0.120795846788049</v>
      </c>
      <c r="Z2544" s="19" t="n">
        <v>0.514769479456516</v>
      </c>
      <c r="AA2544" s="19" t="n">
        <v>0.395844996714299</v>
      </c>
      <c r="AB2544" s="19" t="n">
        <v>0.207196691670941</v>
      </c>
      <c r="AC2544" s="19" t="n">
        <v>0.175557194835554</v>
      </c>
      <c r="AD2544" s="19" t="n">
        <v>0</v>
      </c>
      <c r="AE2544" s="19"/>
      <c r="AF2544" s="19" t="n">
        <v>0.339111649760656</v>
      </c>
      <c r="AG2544" s="19" t="n">
        <v>0.282807261772314</v>
      </c>
      <c r="AH2544" s="19" t="n">
        <v>0.130602476885869</v>
      </c>
      <c r="AI2544" s="19"/>
      <c r="AJ2544" s="19" t="n">
        <v>0.224497079504893</v>
      </c>
      <c r="AK2544" s="19" t="n">
        <v>0.34243584989408</v>
      </c>
      <c r="AL2544" s="19" t="n">
        <v>0.250658801421377</v>
      </c>
      <c r="AM2544" s="19" t="n">
        <v>0.402486999124706</v>
      </c>
      <c r="AN2544" s="19" t="n">
        <v>0.254000509902029</v>
      </c>
      <c r="AO2544" s="19"/>
      <c r="AP2544" s="19" t="n">
        <v>0.205475470525979</v>
      </c>
      <c r="AQ2544" s="19" t="n">
        <v>0.260792822180878</v>
      </c>
      <c r="AR2544" s="19" t="n">
        <v>0.5775672904171</v>
      </c>
      <c r="AS2544" s="19" t="n">
        <v>0.144107958845249</v>
      </c>
      <c r="AT2544" s="19" t="n">
        <v>0.523912676194601</v>
      </c>
      <c r="AU2544" s="19"/>
      <c r="AV2544" s="19" t="n">
        <v>0.270079702034568</v>
      </c>
      <c r="AW2544" s="19" t="n">
        <v>0.168171630880908</v>
      </c>
      <c r="AX2544" s="19" t="n">
        <v>0.344930345052472</v>
      </c>
      <c r="AY2544" s="19" t="n">
        <v>0.0998328723975872</v>
      </c>
      <c r="AZ2544" s="19" t="n">
        <v>0.333323391304895</v>
      </c>
      <c r="BA2544" s="19" t="n">
        <v>0.537610281196314</v>
      </c>
      <c r="BB2544" s="19"/>
      <c r="BC2544" s="19" t="n">
        <v>0.446755119241913</v>
      </c>
      <c r="BD2544" s="19" t="n">
        <v>0.354997129588954</v>
      </c>
      <c r="BE2544" s="19" t="n">
        <v>0.203923160285479</v>
      </c>
      <c r="BF2544" s="19" t="n">
        <v>0</v>
      </c>
      <c r="BG2544" s="19" t="n">
        <v>0</v>
      </c>
    </row>
    <row r="2545">
      <c r="B2545" t="s">
        <v>692</v>
      </c>
      <c r="C2545" s="19" t="n">
        <v>0.0898465232661558</v>
      </c>
      <c r="D2545" s="19" t="n">
        <v>0.0956626597517494</v>
      </c>
      <c r="E2545" s="19" t="n">
        <v>0.086446661927797</v>
      </c>
      <c r="F2545" s="19"/>
      <c r="G2545" s="19" t="n">
        <v>0.10778392058995</v>
      </c>
      <c r="H2545" s="19" t="n">
        <v>0.0652805134474248</v>
      </c>
      <c r="I2545" s="19" t="n">
        <v>0.130067121944446</v>
      </c>
      <c r="J2545" s="19" t="n">
        <v>0.139870080876481</v>
      </c>
      <c r="K2545" s="19" t="n">
        <v>0.0572623587328025</v>
      </c>
      <c r="L2545" s="19" t="n">
        <v>0.0356900081543054</v>
      </c>
      <c r="M2545" s="19"/>
      <c r="N2545" s="19" t="n">
        <v>0.12063704931088</v>
      </c>
      <c r="O2545" s="19" t="n">
        <v>0.157966599868286</v>
      </c>
      <c r="P2545" s="19" t="n">
        <v>0</v>
      </c>
      <c r="Q2545" s="19" t="n">
        <v>0.0564282799706499</v>
      </c>
      <c r="R2545" s="19"/>
      <c r="S2545" s="19" t="n">
        <v>0.104721410974779</v>
      </c>
      <c r="T2545" s="19" t="n">
        <v>0.115021001920453</v>
      </c>
      <c r="U2545" s="19" t="n">
        <v>0</v>
      </c>
      <c r="V2545" s="19" t="n">
        <v>0.182201229020621</v>
      </c>
      <c r="W2545" s="19" t="n">
        <v>0.167193606438407</v>
      </c>
      <c r="X2545" s="19" t="n">
        <v>0</v>
      </c>
      <c r="Y2545" s="19" t="n">
        <v>0</v>
      </c>
      <c r="Z2545" s="19" t="n">
        <v>0</v>
      </c>
      <c r="AA2545" s="19" t="n">
        <v>0</v>
      </c>
      <c r="AB2545" s="19" t="n">
        <v>0.0731542033539544</v>
      </c>
      <c r="AC2545" s="19" t="n">
        <v>0.198843735442805</v>
      </c>
      <c r="AD2545" s="19" t="n">
        <v>0.275408328706552</v>
      </c>
      <c r="AE2545" s="19"/>
      <c r="AF2545" s="19" t="n">
        <v>0.0838928353100123</v>
      </c>
      <c r="AG2545" s="19" t="n">
        <v>0.0782958332557315</v>
      </c>
      <c r="AH2545" s="19" t="n">
        <v>0.102143862126879</v>
      </c>
      <c r="AI2545" s="19"/>
      <c r="AJ2545" s="19" t="n">
        <v>0.0588878854160147</v>
      </c>
      <c r="AK2545" s="19" t="n">
        <v>0</v>
      </c>
      <c r="AL2545" s="19" t="n">
        <v>0</v>
      </c>
      <c r="AM2545" s="19" t="n">
        <v>0.220657481600374</v>
      </c>
      <c r="AN2545" s="19" t="n">
        <v>0.157229432949102</v>
      </c>
      <c r="AO2545" s="19"/>
      <c r="AP2545" s="19" t="n">
        <v>0.0394118662442125</v>
      </c>
      <c r="AQ2545" s="19" t="n">
        <v>0.0480849437126273</v>
      </c>
      <c r="AR2545" s="19" t="n">
        <v>0</v>
      </c>
      <c r="AS2545" s="19" t="n">
        <v>0.250416247339756</v>
      </c>
      <c r="AT2545" s="19" t="n">
        <v>0</v>
      </c>
      <c r="AU2545" s="19"/>
      <c r="AV2545" s="19" t="n">
        <v>0.0695424810125017</v>
      </c>
      <c r="AW2545" s="19" t="n">
        <v>0</v>
      </c>
      <c r="AX2545" s="19" t="n">
        <v>0</v>
      </c>
      <c r="AY2545" s="19" t="n">
        <v>0.254379981525196</v>
      </c>
      <c r="AZ2545" s="19" t="n">
        <v>0</v>
      </c>
      <c r="BA2545" s="19" t="n">
        <v>0.230324525013409</v>
      </c>
      <c r="BB2545" s="19"/>
      <c r="BC2545" s="19" t="n">
        <v>0.0863181277380029</v>
      </c>
      <c r="BD2545" s="19" t="n">
        <v>0.164387670321699</v>
      </c>
      <c r="BE2545" s="19" t="n">
        <v>0.0543649766641979</v>
      </c>
      <c r="BF2545" s="19" t="n">
        <v>0</v>
      </c>
      <c r="BG2545" s="19" t="n">
        <v>0</v>
      </c>
    </row>
    <row r="2546">
      <c r="B2546" t="s">
        <v>598</v>
      </c>
      <c r="C2546" s="19" t="n">
        <v>0.0516032407611122</v>
      </c>
      <c r="D2546" s="19" t="n">
        <v>0.0252215973556154</v>
      </c>
      <c r="E2546" s="19" t="n">
        <v>0.0741229086898581</v>
      </c>
      <c r="F2546" s="19"/>
      <c r="G2546" s="19" t="n">
        <v>0.0915846158186753</v>
      </c>
      <c r="H2546" s="19" t="n">
        <v>0.0925732951034288</v>
      </c>
      <c r="I2546" s="19" t="n">
        <v>0.111488513864938</v>
      </c>
      <c r="J2546" s="19" t="n">
        <v>0</v>
      </c>
      <c r="K2546" s="19" t="n">
        <v>0.056394004562671</v>
      </c>
      <c r="L2546" s="19" t="n">
        <v>0</v>
      </c>
      <c r="M2546" s="19"/>
      <c r="N2546" s="19" t="n">
        <v>0.0475866266289377</v>
      </c>
      <c r="O2546" s="19" t="n">
        <v>0.0761536409260186</v>
      </c>
      <c r="P2546" s="19" t="n">
        <v>0.0919663143752812</v>
      </c>
      <c r="Q2546" s="19" t="n">
        <v>0</v>
      </c>
      <c r="R2546" s="19"/>
      <c r="S2546" s="19" t="n">
        <v>0.110410464728264</v>
      </c>
      <c r="T2546" s="19" t="n">
        <v>0.116514917476861</v>
      </c>
      <c r="U2546" s="19" t="n">
        <v>0</v>
      </c>
      <c r="V2546" s="19" t="n">
        <v>0</v>
      </c>
      <c r="W2546" s="19" t="n">
        <v>0</v>
      </c>
      <c r="X2546" s="19" t="n">
        <v>0</v>
      </c>
      <c r="Y2546" s="19" t="n">
        <v>0</v>
      </c>
      <c r="Z2546" s="19" t="n">
        <v>0</v>
      </c>
      <c r="AA2546" s="19" t="n">
        <v>0</v>
      </c>
      <c r="AB2546" s="19" t="n">
        <v>0.103738854024118</v>
      </c>
      <c r="AC2546" s="19" t="n">
        <v>0</v>
      </c>
      <c r="AD2546" s="19" t="n">
        <v>0</v>
      </c>
      <c r="AE2546" s="19"/>
      <c r="AF2546" s="19" t="n">
        <v>0.0504097210672351</v>
      </c>
      <c r="AG2546" s="19" t="n">
        <v>0.0643135727074737</v>
      </c>
      <c r="AH2546" s="19" t="n">
        <v>0.0500170435624788</v>
      </c>
      <c r="AI2546" s="19"/>
      <c r="AJ2546" s="19" t="n">
        <v>0.0724880903393875</v>
      </c>
      <c r="AK2546" s="19" t="n">
        <v>0.0785799726762301</v>
      </c>
      <c r="AL2546" s="19" t="n">
        <v>0</v>
      </c>
      <c r="AM2546" s="19" t="n">
        <v>0</v>
      </c>
      <c r="AN2546" s="19" t="n">
        <v>0.0769909344856234</v>
      </c>
      <c r="AO2546" s="19"/>
      <c r="AP2546" s="19" t="n">
        <v>0.0550944862876909</v>
      </c>
      <c r="AQ2546" s="19" t="n">
        <v>0.0618712730131451</v>
      </c>
      <c r="AR2546" s="19" t="n">
        <v>0</v>
      </c>
      <c r="AS2546" s="19" t="n">
        <v>0</v>
      </c>
      <c r="AT2546" s="19" t="n">
        <v>0</v>
      </c>
      <c r="AU2546" s="19"/>
      <c r="AV2546" s="19" t="n">
        <v>0.0403015512727143</v>
      </c>
      <c r="AW2546" s="19" t="n">
        <v>0.120692768687431</v>
      </c>
      <c r="AX2546" s="19" t="n">
        <v>0</v>
      </c>
      <c r="AY2546" s="19" t="n">
        <v>0</v>
      </c>
      <c r="AZ2546" s="19" t="n">
        <v>0.100778627964801</v>
      </c>
      <c r="BA2546" s="19" t="n">
        <v>0</v>
      </c>
      <c r="BB2546" s="19"/>
      <c r="BC2546" s="19" t="n">
        <v>0.0420450132893304</v>
      </c>
      <c r="BD2546" s="19" t="n">
        <v>0.0517829484578782</v>
      </c>
      <c r="BE2546" s="19" t="n">
        <v>0.0994735059620325</v>
      </c>
      <c r="BF2546" s="19" t="n">
        <v>0</v>
      </c>
      <c r="BG2546" s="19" t="n">
        <v>0</v>
      </c>
    </row>
    <row r="2547">
      <c r="B2547" t="s">
        <v>722</v>
      </c>
      <c r="C2547" s="19" t="n">
        <v>0.044452946733385</v>
      </c>
      <c r="D2547" s="19" t="n">
        <v>0.0806728406238259</v>
      </c>
      <c r="E2547" s="19" t="n">
        <v>0.0153177196213491</v>
      </c>
      <c r="F2547" s="19"/>
      <c r="G2547" s="19" t="n">
        <v>0</v>
      </c>
      <c r="H2547" s="19" t="n">
        <v>0.0516584222977575</v>
      </c>
      <c r="I2547" s="19" t="n">
        <v>0.0511032974225702</v>
      </c>
      <c r="J2547" s="19" t="n">
        <v>0.0420037479650113</v>
      </c>
      <c r="K2547" s="19" t="n">
        <v>0.112421197556147</v>
      </c>
      <c r="L2547" s="19" t="n">
        <v>0</v>
      </c>
      <c r="M2547" s="19"/>
      <c r="N2547" s="19" t="n">
        <v>0.0269377524802289</v>
      </c>
      <c r="O2547" s="19" t="n">
        <v>0.0380874739049609</v>
      </c>
      <c r="P2547" s="19" t="n">
        <v>0.0941701423277397</v>
      </c>
      <c r="Q2547" s="19" t="n">
        <v>0.0303355392470671</v>
      </c>
      <c r="R2547" s="19"/>
      <c r="S2547" s="19" t="n">
        <v>0</v>
      </c>
      <c r="T2547" s="19" t="n">
        <v>0</v>
      </c>
      <c r="U2547" s="19" t="n">
        <v>0.106783306540102</v>
      </c>
      <c r="V2547" s="19" t="n">
        <v>0</v>
      </c>
      <c r="W2547" s="19" t="n">
        <v>0.289071760986251</v>
      </c>
      <c r="X2547" s="19" t="n">
        <v>0</v>
      </c>
      <c r="Y2547" s="19" t="n">
        <v>0.133766791472145</v>
      </c>
      <c r="Z2547" s="19" t="n">
        <v>0</v>
      </c>
      <c r="AA2547" s="19" t="n">
        <v>0.0956675345355363</v>
      </c>
      <c r="AB2547" s="19" t="n">
        <v>0</v>
      </c>
      <c r="AC2547" s="19" t="n">
        <v>0</v>
      </c>
      <c r="AD2547" s="19" t="n">
        <v>0</v>
      </c>
      <c r="AE2547" s="19"/>
      <c r="AF2547" s="19" t="n">
        <v>0.0909743791670298</v>
      </c>
      <c r="AG2547" s="19" t="n">
        <v>0</v>
      </c>
      <c r="AH2547" s="19" t="n">
        <v>0.0429154906108608</v>
      </c>
      <c r="AI2547" s="19"/>
      <c r="AJ2547" s="19" t="n">
        <v>0.0864549509624194</v>
      </c>
      <c r="AK2547" s="19" t="n">
        <v>0</v>
      </c>
      <c r="AL2547" s="19" t="n">
        <v>0</v>
      </c>
      <c r="AM2547" s="19" t="n">
        <v>0.214041200377449</v>
      </c>
      <c r="AN2547" s="19" t="n">
        <v>0.0660595567171389</v>
      </c>
      <c r="AO2547" s="19"/>
      <c r="AP2547" s="19" t="n">
        <v>0.0849672309766604</v>
      </c>
      <c r="AQ2547" s="19" t="n">
        <v>0.0257492457932617</v>
      </c>
      <c r="AR2547" s="19" t="n">
        <v>0</v>
      </c>
      <c r="AS2547" s="19" t="n">
        <v>0.156708119483468</v>
      </c>
      <c r="AT2547" s="19" t="n">
        <v>0</v>
      </c>
      <c r="AU2547" s="19"/>
      <c r="AV2547" s="19" t="n">
        <v>0</v>
      </c>
      <c r="AW2547" s="19" t="n">
        <v>0.096079391050006</v>
      </c>
      <c r="AX2547" s="19" t="n">
        <v>0</v>
      </c>
      <c r="AY2547" s="19" t="n">
        <v>0.156906611382669</v>
      </c>
      <c r="AZ2547" s="19" t="n">
        <v>0</v>
      </c>
      <c r="BA2547" s="19" t="n">
        <v>0</v>
      </c>
      <c r="BB2547" s="19"/>
      <c r="BC2547" s="19" t="n">
        <v>0.0477411967892077</v>
      </c>
      <c r="BD2547" s="19" t="n">
        <v>0.0490598873875391</v>
      </c>
      <c r="BE2547" s="19" t="n">
        <v>0.0203111965434989</v>
      </c>
      <c r="BF2547" s="19" t="n">
        <v>0</v>
      </c>
      <c r="BG2547" s="19" t="n">
        <v>0</v>
      </c>
    </row>
    <row r="2548">
      <c r="B2548" t="s">
        <v>100</v>
      </c>
      <c r="C2548" s="19" t="n">
        <v>0.0775246709012707</v>
      </c>
      <c r="D2548" s="19" t="n">
        <v>0.128793081910211</v>
      </c>
      <c r="E2548" s="19" t="n">
        <v>0.0365101881436167</v>
      </c>
      <c r="F2548" s="19"/>
      <c r="G2548" s="19" t="n">
        <v>0</v>
      </c>
      <c r="H2548" s="19" t="n">
        <v>0.0781042608848272</v>
      </c>
      <c r="I2548" s="19" t="n">
        <v>0.0558742975730087</v>
      </c>
      <c r="J2548" s="19" t="n">
        <v>0.0960112220133869</v>
      </c>
      <c r="K2548" s="19" t="n">
        <v>0.166515496357383</v>
      </c>
      <c r="L2548" s="19" t="n">
        <v>0.0403887745628693</v>
      </c>
      <c r="M2548" s="19"/>
      <c r="N2548" s="19" t="n">
        <v>0.0407281746863964</v>
      </c>
      <c r="O2548" s="19" t="n">
        <v>0.112714873698156</v>
      </c>
      <c r="P2548" s="19" t="n">
        <v>0.0577037728100094</v>
      </c>
      <c r="Q2548" s="19" t="n">
        <v>0.086572737779189</v>
      </c>
      <c r="R2548" s="19"/>
      <c r="S2548" s="19" t="n">
        <v>0.089100485701877</v>
      </c>
      <c r="T2548" s="19" t="n">
        <v>0.0554950991767428</v>
      </c>
      <c r="U2548" s="19" t="n">
        <v>0</v>
      </c>
      <c r="V2548" s="19" t="n">
        <v>0.277218454953123</v>
      </c>
      <c r="W2548" s="19" t="n">
        <v>0</v>
      </c>
      <c r="X2548" s="19" t="n">
        <v>0</v>
      </c>
      <c r="Y2548" s="19" t="n">
        <v>0.103395128012211</v>
      </c>
      <c r="Z2548" s="19" t="n">
        <v>0</v>
      </c>
      <c r="AA2548" s="19" t="n">
        <v>0</v>
      </c>
      <c r="AB2548" s="19" t="n">
        <v>0.0855964566238361</v>
      </c>
      <c r="AC2548" s="19" t="n">
        <v>0</v>
      </c>
      <c r="AD2548" s="19" t="n">
        <v>0.407179075224031</v>
      </c>
      <c r="AE2548" s="19"/>
      <c r="AF2548" s="19" t="n">
        <v>0.0288674292122588</v>
      </c>
      <c r="AG2548" s="19" t="n">
        <v>0.0600189301337446</v>
      </c>
      <c r="AH2548" s="19" t="n">
        <v>0.235153990581253</v>
      </c>
      <c r="AI2548" s="19"/>
      <c r="AJ2548" s="19" t="n">
        <v>0.0379766011524998</v>
      </c>
      <c r="AK2548" s="19" t="n">
        <v>0.0683782615234873</v>
      </c>
      <c r="AL2548" s="19" t="n">
        <v>0</v>
      </c>
      <c r="AM2548" s="19" t="n">
        <v>0.162814318897471</v>
      </c>
      <c r="AN2548" s="19" t="n">
        <v>0.0967963696193879</v>
      </c>
      <c r="AO2548" s="19"/>
      <c r="AP2548" s="19" t="n">
        <v>0</v>
      </c>
      <c r="AQ2548" s="19" t="n">
        <v>0.0239609478844512</v>
      </c>
      <c r="AR2548" s="19" t="n">
        <v>0</v>
      </c>
      <c r="AS2548" s="19" t="n">
        <v>0</v>
      </c>
      <c r="AT2548" s="19" t="n">
        <v>0.178873377596394</v>
      </c>
      <c r="AU2548" s="19"/>
      <c r="AV2548" s="19" t="n">
        <v>0.0272687755846705</v>
      </c>
      <c r="AW2548" s="19" t="n">
        <v>0.0632310924039198</v>
      </c>
      <c r="AX2548" s="19" t="n">
        <v>0</v>
      </c>
      <c r="AY2548" s="19" t="n">
        <v>0</v>
      </c>
      <c r="AZ2548" s="19" t="n">
        <v>0.113802707099313</v>
      </c>
      <c r="BA2548" s="19" t="n">
        <v>0.10793868810805</v>
      </c>
      <c r="BB2548" s="19"/>
      <c r="BC2548" s="19" t="n">
        <v>0.0810554444842097</v>
      </c>
      <c r="BD2548" s="19" t="n">
        <v>0.0462432956979545</v>
      </c>
      <c r="BE2548" s="19" t="n">
        <v>0.0994332588027182</v>
      </c>
      <c r="BF2548" s="19" t="n">
        <v>0</v>
      </c>
      <c r="BG2548" s="19" t="n">
        <v>0</v>
      </c>
    </row>
    <row r="2549">
      <c r="C2549" s="19"/>
      <c r="D2549" s="19"/>
      <c r="E2549" s="19"/>
      <c r="F2549" s="19"/>
      <c r="G2549" s="19"/>
      <c r="H2549" s="19"/>
      <c r="I2549" s="19"/>
      <c r="J2549" s="19"/>
      <c r="K2549" s="19"/>
      <c r="L2549" s="19"/>
      <c r="M2549" s="19"/>
      <c r="N2549" s="19"/>
      <c r="O2549" s="19"/>
      <c r="P2549" s="19"/>
      <c r="Q2549" s="19"/>
      <c r="R2549" s="19"/>
      <c r="S2549" s="19"/>
      <c r="T2549" s="19"/>
      <c r="U2549" s="19"/>
      <c r="V2549" s="19"/>
      <c r="W2549" s="19"/>
      <c r="X2549" s="19"/>
      <c r="Y2549" s="19"/>
      <c r="Z2549" s="19"/>
      <c r="AA2549" s="19"/>
      <c r="AB2549" s="19"/>
      <c r="AC2549" s="19"/>
      <c r="AD2549" s="19"/>
      <c r="AE2549" s="19"/>
      <c r="AF2549" s="19"/>
      <c r="AG2549" s="19"/>
      <c r="AH2549" s="19"/>
      <c r="AI2549" s="19"/>
      <c r="AJ2549" s="19"/>
      <c r="AK2549" s="19"/>
      <c r="AL2549" s="19"/>
      <c r="AM2549" s="19"/>
      <c r="AN2549" s="19"/>
      <c r="AO2549" s="19"/>
      <c r="AP2549" s="19"/>
      <c r="AQ2549" s="19"/>
      <c r="AR2549" s="19"/>
      <c r="AS2549" s="19"/>
      <c r="AT2549" s="19"/>
      <c r="AU2549" s="19"/>
      <c r="AV2549" s="19"/>
      <c r="AW2549" s="19"/>
      <c r="AX2549" s="19"/>
      <c r="AY2549" s="19"/>
      <c r="AZ2549" s="19"/>
      <c r="BA2549" s="19"/>
      <c r="BB2549" s="19"/>
      <c r="BC2549" s="19"/>
      <c r="BD2549" s="19"/>
      <c r="BE2549" s="19"/>
      <c r="BF2549" s="19"/>
      <c r="BG2549" s="19"/>
    </row>
    <row r="2550">
      <c r="B2550" s="7" t="s">
        <v>727</v>
      </c>
      <c r="C2550" s="19"/>
      <c r="D2550" s="19"/>
      <c r="E2550" s="19"/>
      <c r="F2550" s="19"/>
      <c r="G2550" s="19"/>
      <c r="H2550" s="19"/>
      <c r="I2550" s="19"/>
      <c r="J2550" s="19"/>
      <c r="K2550" s="19"/>
      <c r="L2550" s="19"/>
      <c r="M2550" s="19"/>
      <c r="N2550" s="19"/>
      <c r="O2550" s="19"/>
      <c r="P2550" s="19"/>
      <c r="Q2550" s="19"/>
      <c r="R2550" s="19"/>
      <c r="S2550" s="19"/>
      <c r="T2550" s="19"/>
      <c r="U2550" s="19"/>
      <c r="V2550" s="19"/>
      <c r="W2550" s="19"/>
      <c r="X2550" s="19"/>
      <c r="Y2550" s="19"/>
      <c r="Z2550" s="19"/>
      <c r="AA2550" s="19"/>
      <c r="AB2550" s="19"/>
      <c r="AC2550" s="19"/>
      <c r="AD2550" s="19"/>
      <c r="AE2550" s="19"/>
      <c r="AF2550" s="19"/>
      <c r="AG2550" s="19"/>
      <c r="AH2550" s="19"/>
      <c r="AI2550" s="19"/>
      <c r="AJ2550" s="19"/>
      <c r="AK2550" s="19"/>
      <c r="AL2550" s="19"/>
      <c r="AM2550" s="19"/>
      <c r="AN2550" s="19"/>
      <c r="AO2550" s="19"/>
      <c r="AP2550" s="19"/>
      <c r="AQ2550" s="19"/>
      <c r="AR2550" s="19"/>
      <c r="AS2550" s="19"/>
      <c r="AT2550" s="19"/>
      <c r="AU2550" s="19"/>
      <c r="AV2550" s="19"/>
      <c r="AW2550" s="19"/>
      <c r="AX2550" s="19"/>
      <c r="AY2550" s="19"/>
      <c r="AZ2550" s="19"/>
      <c r="BA2550" s="19"/>
      <c r="BB2550" s="19"/>
      <c r="BC2550" s="19"/>
      <c r="BD2550" s="19"/>
      <c r="BE2550" s="19"/>
      <c r="BF2550" s="19"/>
      <c r="BG2550" s="19"/>
    </row>
    <row r="2551">
      <c r="B2551" s="26" t="s">
        <v>724</v>
      </c>
      <c r="C2551" s="19"/>
      <c r="D2551" s="19"/>
      <c r="E2551" s="19"/>
      <c r="F2551" s="19"/>
      <c r="G2551" s="19"/>
      <c r="H2551" s="19"/>
      <c r="I2551" s="19"/>
      <c r="J2551" s="19"/>
      <c r="K2551" s="19"/>
      <c r="L2551" s="19"/>
      <c r="M2551" s="19"/>
      <c r="N2551" s="19"/>
      <c r="O2551" s="19"/>
      <c r="P2551" s="19"/>
      <c r="Q2551" s="19"/>
      <c r="R2551" s="19"/>
      <c r="S2551" s="19"/>
      <c r="T2551" s="19"/>
      <c r="U2551" s="19"/>
      <c r="V2551" s="19"/>
      <c r="W2551" s="19"/>
      <c r="X2551" s="19"/>
      <c r="Y2551" s="19"/>
      <c r="Z2551" s="19"/>
      <c r="AA2551" s="19"/>
      <c r="AB2551" s="19"/>
      <c r="AC2551" s="19"/>
      <c r="AD2551" s="19"/>
      <c r="AE2551" s="19"/>
      <c r="AF2551" s="19"/>
      <c r="AG2551" s="19"/>
      <c r="AH2551" s="19"/>
      <c r="AI2551" s="19"/>
      <c r="AJ2551" s="19"/>
      <c r="AK2551" s="19"/>
      <c r="AL2551" s="19"/>
      <c r="AM2551" s="19"/>
      <c r="AN2551" s="19"/>
      <c r="AO2551" s="19"/>
      <c r="AP2551" s="19"/>
      <c r="AQ2551" s="19"/>
      <c r="AR2551" s="19"/>
      <c r="AS2551" s="19"/>
      <c r="AT2551" s="19"/>
      <c r="AU2551" s="19"/>
      <c r="AV2551" s="19"/>
      <c r="AW2551" s="19"/>
      <c r="AX2551" s="19"/>
      <c r="AY2551" s="19"/>
      <c r="AZ2551" s="19"/>
      <c r="BA2551" s="19"/>
      <c r="BB2551" s="19"/>
      <c r="BC2551" s="19"/>
      <c r="BD2551" s="19"/>
      <c r="BE2551" s="19"/>
      <c r="BF2551" s="19"/>
      <c r="BG2551" s="19"/>
    </row>
    <row r="2552">
      <c r="B2552" t="s">
        <v>725</v>
      </c>
      <c r="C2552" s="19" t="n">
        <v>0.0979689042891169</v>
      </c>
      <c r="D2552" s="19" t="n">
        <v>0.0914757303232218</v>
      </c>
      <c r="E2552" s="19" t="n">
        <v>0.104829752913136</v>
      </c>
      <c r="F2552" s="19"/>
      <c r="G2552" s="19" t="n">
        <v>0.0915846158186753</v>
      </c>
      <c r="H2552" s="19" t="n">
        <v>0.0925732951034288</v>
      </c>
      <c r="I2552" s="19" t="n">
        <v>0</v>
      </c>
      <c r="J2552" s="19" t="n">
        <v>0.101088649347549</v>
      </c>
      <c r="K2552" s="19" t="n">
        <v>0.222267755148132</v>
      </c>
      <c r="L2552" s="19" t="n">
        <v>0.0904937207594608</v>
      </c>
      <c r="M2552" s="19"/>
      <c r="N2552" s="19" t="n">
        <v>0.0438719335811331</v>
      </c>
      <c r="O2552" s="19" t="n">
        <v>0.153900705045081</v>
      </c>
      <c r="P2552" s="19" t="n">
        <v>0.132348285603913</v>
      </c>
      <c r="Q2552" s="19" t="n">
        <v>0.0608994016636143</v>
      </c>
      <c r="R2552" s="19"/>
      <c r="S2552" s="19" t="n">
        <v>0.0942789983115588</v>
      </c>
      <c r="T2552" s="19" t="n">
        <v>0.0519752136003916</v>
      </c>
      <c r="U2552" s="19" t="n">
        <v>0.234911546912581</v>
      </c>
      <c r="V2552" s="19" t="n">
        <v>0.142965127914119</v>
      </c>
      <c r="W2552" s="19" t="n">
        <v>0.182966045101449</v>
      </c>
      <c r="X2552" s="19" t="n">
        <v>0</v>
      </c>
      <c r="Y2552" s="19" t="n">
        <v>0</v>
      </c>
      <c r="Z2552" s="19" t="n">
        <v>0</v>
      </c>
      <c r="AA2552" s="19" t="n">
        <v>0.0956675345355363</v>
      </c>
      <c r="AB2552" s="19" t="n">
        <v>0.103738854024118</v>
      </c>
      <c r="AC2552" s="19" t="n">
        <v>0.198843735442805</v>
      </c>
      <c r="AD2552" s="19" t="n">
        <v>0</v>
      </c>
      <c r="AE2552" s="19"/>
      <c r="AF2552" s="19" t="n">
        <v>0.149047832010732</v>
      </c>
      <c r="AG2552" s="19" t="n">
        <v>0</v>
      </c>
      <c r="AH2552" s="19" t="n">
        <v>0.199824808289191</v>
      </c>
      <c r="AI2552" s="19"/>
      <c r="AJ2552" s="19" t="n">
        <v>0.129763553595083</v>
      </c>
      <c r="AK2552" s="19" t="n">
        <v>0.0785799726762301</v>
      </c>
      <c r="AL2552" s="19" t="n">
        <v>0</v>
      </c>
      <c r="AM2552" s="19" t="n">
        <v>0</v>
      </c>
      <c r="AN2552" s="19" t="n">
        <v>0.241032366259144</v>
      </c>
      <c r="AO2552" s="19"/>
      <c r="AP2552" s="19" t="n">
        <v>0.148736286688266</v>
      </c>
      <c r="AQ2552" s="19" t="n">
        <v>0.0876205188064068</v>
      </c>
      <c r="AR2552" s="19" t="n">
        <v>0</v>
      </c>
      <c r="AS2552" s="19" t="n">
        <v>0.155279690657459</v>
      </c>
      <c r="AT2552" s="19" t="n">
        <v>0</v>
      </c>
      <c r="AU2552" s="19"/>
      <c r="AV2552" s="19" t="n">
        <v>0.0403015512727143</v>
      </c>
      <c r="AW2552" s="19" t="n">
        <v>0.16818827314701</v>
      </c>
      <c r="AX2552" s="19" t="n">
        <v>0</v>
      </c>
      <c r="AY2552" s="19" t="n">
        <v>0.155917046657315</v>
      </c>
      <c r="AZ2552" s="19" t="n">
        <v>0.100778627964801</v>
      </c>
      <c r="BA2552" s="19" t="n">
        <v>0</v>
      </c>
      <c r="BB2552" s="19"/>
      <c r="BC2552" s="19" t="n">
        <v>0.129638200017798</v>
      </c>
      <c r="BD2552" s="19" t="n">
        <v>0.0509348780476662</v>
      </c>
      <c r="BE2552" s="19" t="n">
        <v>0.102372966274334</v>
      </c>
      <c r="BF2552" s="19" t="n">
        <v>0</v>
      </c>
      <c r="BG2552" s="19" t="n">
        <v>0</v>
      </c>
    </row>
    <row r="2553">
      <c r="B2553" t="s">
        <v>689</v>
      </c>
      <c r="C2553" s="19" t="n">
        <v>0.0571466664801452</v>
      </c>
      <c r="D2553" s="19" t="n">
        <v>0.0860401001592497</v>
      </c>
      <c r="E2553" s="19" t="n">
        <v>0.0342400804322828</v>
      </c>
      <c r="F2553" s="19"/>
      <c r="G2553" s="19" t="n">
        <v>0</v>
      </c>
      <c r="H2553" s="19" t="n">
        <v>0</v>
      </c>
      <c r="I2553" s="19" t="n">
        <v>0.196319803202205</v>
      </c>
      <c r="J2553" s="19" t="n">
        <v>0</v>
      </c>
      <c r="K2553" s="19" t="n">
        <v>0.056394004562671</v>
      </c>
      <c r="L2553" s="19" t="n">
        <v>0.042887028727728</v>
      </c>
      <c r="M2553" s="19"/>
      <c r="N2553" s="19" t="n">
        <v>0.110050627185278</v>
      </c>
      <c r="O2553" s="19" t="n">
        <v>0.0428710701615456</v>
      </c>
      <c r="P2553" s="19" t="n">
        <v>0.0488753399431185</v>
      </c>
      <c r="Q2553" s="19" t="n">
        <v>0.0324543950559431</v>
      </c>
      <c r="R2553" s="19"/>
      <c r="S2553" s="19" t="n">
        <v>0.131815435823947</v>
      </c>
      <c r="T2553" s="19" t="n">
        <v>0.106908117119619</v>
      </c>
      <c r="U2553" s="19" t="n">
        <v>0</v>
      </c>
      <c r="V2553" s="19" t="n">
        <v>0</v>
      </c>
      <c r="W2553" s="19" t="n">
        <v>0</v>
      </c>
      <c r="X2553" s="19" t="n">
        <v>0.381741817572336</v>
      </c>
      <c r="Y2553" s="19" t="n">
        <v>0</v>
      </c>
      <c r="Z2553" s="19" t="n">
        <v>0</v>
      </c>
      <c r="AA2553" s="19" t="n">
        <v>0</v>
      </c>
      <c r="AB2553" s="19" t="n">
        <v>0</v>
      </c>
      <c r="AC2553" s="19" t="n">
        <v>0</v>
      </c>
      <c r="AD2553" s="19" t="n">
        <v>0</v>
      </c>
      <c r="AE2553" s="19"/>
      <c r="AF2553" s="19" t="n">
        <v>0</v>
      </c>
      <c r="AG2553" s="19" t="n">
        <v>0.102971545301492</v>
      </c>
      <c r="AH2553" s="19" t="n">
        <v>0.113943256974114</v>
      </c>
      <c r="AI2553" s="19"/>
      <c r="AJ2553" s="19" t="n">
        <v>0</v>
      </c>
      <c r="AK2553" s="19" t="n">
        <v>0.102534382720642</v>
      </c>
      <c r="AL2553" s="19" t="n">
        <v>0.250658801421377</v>
      </c>
      <c r="AM2553" s="19" t="n">
        <v>0</v>
      </c>
      <c r="AN2553" s="19" t="n">
        <v>0.0769909344856234</v>
      </c>
      <c r="AO2553" s="19"/>
      <c r="AP2553" s="19" t="n">
        <v>0</v>
      </c>
      <c r="AQ2553" s="19" t="n">
        <v>0.0807321836657003</v>
      </c>
      <c r="AR2553" s="19" t="n">
        <v>0.137250484072005</v>
      </c>
      <c r="AS2553" s="19" t="n">
        <v>0.103951084839506</v>
      </c>
      <c r="AT2553" s="19" t="n">
        <v>0</v>
      </c>
      <c r="AU2553" s="19"/>
      <c r="AV2553" s="19" t="n">
        <v>0.0918773251148786</v>
      </c>
      <c r="AW2553" s="19" t="n">
        <v>0</v>
      </c>
      <c r="AX2553" s="19" t="n">
        <v>0.164071467760165</v>
      </c>
      <c r="AY2553" s="19" t="n">
        <v>0</v>
      </c>
      <c r="AZ2553" s="19" t="n">
        <v>0.146094168218001</v>
      </c>
      <c r="BA2553" s="19" t="n">
        <v>0</v>
      </c>
      <c r="BB2553" s="19"/>
      <c r="BC2553" s="19" t="n">
        <v>0.0806401298782623</v>
      </c>
      <c r="BD2553" s="19" t="n">
        <v>0</v>
      </c>
      <c r="BE2553" s="19" t="n">
        <v>0.0470981605879793</v>
      </c>
      <c r="BF2553" s="19" t="n">
        <v>0.390222886954929</v>
      </c>
      <c r="BG2553" s="19" t="n">
        <v>0</v>
      </c>
    </row>
    <row r="2554">
      <c r="B2554" t="s">
        <v>690</v>
      </c>
      <c r="C2554" s="19" t="n">
        <v>0.0846864744600558</v>
      </c>
      <c r="D2554" s="19" t="n">
        <v>0.0889462600422109</v>
      </c>
      <c r="E2554" s="19" t="n">
        <v>0.0824882971283566</v>
      </c>
      <c r="F2554" s="19"/>
      <c r="G2554" s="19" t="n">
        <v>0.109743993243052</v>
      </c>
      <c r="H2554" s="19" t="n">
        <v>0</v>
      </c>
      <c r="I2554" s="19" t="n">
        <v>0.192681778577146</v>
      </c>
      <c r="J2554" s="19" t="n">
        <v>0.050045161693071</v>
      </c>
      <c r="K2554" s="19" t="n">
        <v>0.10520770707896</v>
      </c>
      <c r="L2554" s="19" t="n">
        <v>0.0393008407886483</v>
      </c>
      <c r="M2554" s="19"/>
      <c r="N2554" s="19" t="n">
        <v>0.0724677992224933</v>
      </c>
      <c r="O2554" s="19" t="n">
        <v>0.107728733383736</v>
      </c>
      <c r="P2554" s="19" t="n">
        <v>0.0915997168587856</v>
      </c>
      <c r="Q2554" s="19" t="n">
        <v>0.0659584248500688</v>
      </c>
      <c r="R2554" s="19"/>
      <c r="S2554" s="19" t="n">
        <v>0.152688669358854</v>
      </c>
      <c r="T2554" s="19" t="n">
        <v>0.12013198685882</v>
      </c>
      <c r="U2554" s="19" t="n">
        <v>0</v>
      </c>
      <c r="V2554" s="19" t="n">
        <v>0</v>
      </c>
      <c r="W2554" s="19" t="n">
        <v>0</v>
      </c>
      <c r="X2554" s="19" t="n">
        <v>0</v>
      </c>
      <c r="Y2554" s="19" t="n">
        <v>0.257313617369588</v>
      </c>
      <c r="Z2554" s="19" t="n">
        <v>0.260863071250263</v>
      </c>
      <c r="AA2554" s="19" t="n">
        <v>0</v>
      </c>
      <c r="AB2554" s="19" t="n">
        <v>0.0801357905656221</v>
      </c>
      <c r="AC2554" s="19" t="n">
        <v>0</v>
      </c>
      <c r="AD2554" s="19" t="n">
        <v>0</v>
      </c>
      <c r="AE2554" s="19"/>
      <c r="AF2554" s="19" t="n">
        <v>0.0746213186725542</v>
      </c>
      <c r="AG2554" s="19" t="n">
        <v>0.131692430866865</v>
      </c>
      <c r="AH2554" s="19" t="n">
        <v>0</v>
      </c>
      <c r="AI2554" s="19"/>
      <c r="AJ2554" s="19" t="n">
        <v>0.0621287840151687</v>
      </c>
      <c r="AK2554" s="19" t="n">
        <v>0.155709192453347</v>
      </c>
      <c r="AL2554" s="19" t="n">
        <v>0</v>
      </c>
      <c r="AM2554" s="19" t="n">
        <v>0.434698681977823</v>
      </c>
      <c r="AN2554" s="19" t="n">
        <v>0</v>
      </c>
      <c r="AO2554" s="19"/>
      <c r="AP2554" s="19" t="n">
        <v>0.0398410922281821</v>
      </c>
      <c r="AQ2554" s="19" t="n">
        <v>0.122600271148371</v>
      </c>
      <c r="AR2554" s="19" t="n">
        <v>0</v>
      </c>
      <c r="AS2554" s="19" t="n">
        <v>0.170625049188839</v>
      </c>
      <c r="AT2554" s="19" t="n">
        <v>0.109275198671122</v>
      </c>
      <c r="AU2554" s="19"/>
      <c r="AV2554" s="19" t="n">
        <v>0.139525335002884</v>
      </c>
      <c r="AW2554" s="19" t="n">
        <v>0.0583929310689933</v>
      </c>
      <c r="AX2554" s="19" t="n">
        <v>0</v>
      </c>
      <c r="AY2554" s="19" t="n">
        <v>0.165599594269922</v>
      </c>
      <c r="AZ2554" s="19" t="n">
        <v>0.0695229977467569</v>
      </c>
      <c r="BA2554" s="19" t="n">
        <v>0</v>
      </c>
      <c r="BB2554" s="19"/>
      <c r="BC2554" s="19" t="n">
        <v>0.0784384701277783</v>
      </c>
      <c r="BD2554" s="19" t="n">
        <v>0.100842835845417</v>
      </c>
      <c r="BE2554" s="19" t="n">
        <v>0.0513474349517326</v>
      </c>
      <c r="BF2554" s="19" t="n">
        <v>0</v>
      </c>
      <c r="BG2554" s="19" t="n">
        <v>1</v>
      </c>
    </row>
    <row r="2555">
      <c r="B2555" t="s">
        <v>691</v>
      </c>
      <c r="C2555" s="19" t="n">
        <v>0.270892281540909</v>
      </c>
      <c r="D2555" s="19" t="n">
        <v>0.242966275511379</v>
      </c>
      <c r="E2555" s="19" t="n">
        <v>0.298073634506183</v>
      </c>
      <c r="F2555" s="19"/>
      <c r="G2555" s="19" t="n">
        <v>0.106282511314558</v>
      </c>
      <c r="H2555" s="19" t="n">
        <v>0.336307018603936</v>
      </c>
      <c r="I2555" s="19" t="n">
        <v>0.352626729842453</v>
      </c>
      <c r="J2555" s="19" t="n">
        <v>0.453263025991928</v>
      </c>
      <c r="K2555" s="19" t="n">
        <v>0.112403250460838</v>
      </c>
      <c r="L2555" s="19" t="n">
        <v>0.178781716516961</v>
      </c>
      <c r="M2555" s="19"/>
      <c r="N2555" s="19" t="n">
        <v>0.258213734929172</v>
      </c>
      <c r="O2555" s="19" t="n">
        <v>0.226913663143988</v>
      </c>
      <c r="P2555" s="19" t="n">
        <v>0.365762577708157</v>
      </c>
      <c r="Q2555" s="19" t="n">
        <v>0.259577301703484</v>
      </c>
      <c r="R2555" s="19"/>
      <c r="S2555" s="19" t="n">
        <v>0.306296938273635</v>
      </c>
      <c r="T2555" s="19" t="n">
        <v>0.266313331557724</v>
      </c>
      <c r="U2555" s="19" t="n">
        <v>0.127485847060913</v>
      </c>
      <c r="V2555" s="19" t="n">
        <v>0.60574178640022</v>
      </c>
      <c r="W2555" s="19" t="n">
        <v>0</v>
      </c>
      <c r="X2555" s="19" t="n">
        <v>0</v>
      </c>
      <c r="Y2555" s="19" t="n">
        <v>0.278060000365774</v>
      </c>
      <c r="Z2555" s="19" t="n">
        <v>0.514769479456516</v>
      </c>
      <c r="AA2555" s="19" t="n">
        <v>0.185195638581052</v>
      </c>
      <c r="AB2555" s="19" t="n">
        <v>0.345429747969042</v>
      </c>
      <c r="AC2555" s="19" t="n">
        <v>0.175557194835554</v>
      </c>
      <c r="AD2555" s="19" t="n">
        <v>0.275408328706552</v>
      </c>
      <c r="AE2555" s="19"/>
      <c r="AF2555" s="19" t="n">
        <v>0.224016193828332</v>
      </c>
      <c r="AG2555" s="19" t="n">
        <v>0.345776860888648</v>
      </c>
      <c r="AH2555" s="19" t="n">
        <v>0.181959133645093</v>
      </c>
      <c r="AI2555" s="19"/>
      <c r="AJ2555" s="19" t="n">
        <v>0.279294528526622</v>
      </c>
      <c r="AK2555" s="19" t="n">
        <v>0.181606400553347</v>
      </c>
      <c r="AL2555" s="19" t="n">
        <v>0</v>
      </c>
      <c r="AM2555" s="19" t="n">
        <v>0.402486999124706</v>
      </c>
      <c r="AN2555" s="19" t="n">
        <v>0.254000509902029</v>
      </c>
      <c r="AO2555" s="19"/>
      <c r="AP2555" s="19" t="n">
        <v>0.236743695868406</v>
      </c>
      <c r="AQ2555" s="19" t="n">
        <v>0.260182661897512</v>
      </c>
      <c r="AR2555" s="19" t="n">
        <v>0.159545896338333</v>
      </c>
      <c r="AS2555" s="19" t="n">
        <v>0.271251865631052</v>
      </c>
      <c r="AT2555" s="19" t="n">
        <v>0.18447765037547</v>
      </c>
      <c r="AU2555" s="19"/>
      <c r="AV2555" s="19" t="n">
        <v>0.213335253306335</v>
      </c>
      <c r="AW2555" s="19" t="n">
        <v>0.241547637522314</v>
      </c>
      <c r="AX2555" s="19" t="n">
        <v>0.182873595557667</v>
      </c>
      <c r="AY2555" s="19" t="n">
        <v>0.315969967510657</v>
      </c>
      <c r="AZ2555" s="19" t="n">
        <v>0.117368253980307</v>
      </c>
      <c r="BA2555" s="19" t="n">
        <v>0.64254922462198</v>
      </c>
      <c r="BB2555" s="19"/>
      <c r="BC2555" s="19" t="n">
        <v>0.267613490931393</v>
      </c>
      <c r="BD2555" s="19" t="n">
        <v>0.238753774172873</v>
      </c>
      <c r="BE2555" s="19" t="n">
        <v>0.37424299100602</v>
      </c>
      <c r="BF2555" s="19" t="n">
        <v>0</v>
      </c>
      <c r="BG2555" s="19" t="n">
        <v>0</v>
      </c>
    </row>
    <row r="2556">
      <c r="B2556" t="s">
        <v>692</v>
      </c>
      <c r="C2556" s="19" t="n">
        <v>0.137560745907038</v>
      </c>
      <c r="D2556" s="19" t="n">
        <v>0.0920417271147383</v>
      </c>
      <c r="E2556" s="19" t="n">
        <v>0.177166454003468</v>
      </c>
      <c r="F2556" s="19"/>
      <c r="G2556" s="19" t="n">
        <v>0.168738652408222</v>
      </c>
      <c r="H2556" s="19" t="n">
        <v>0.194177544487929</v>
      </c>
      <c r="I2556" s="19" t="n">
        <v>0.0507976790065001</v>
      </c>
      <c r="J2556" s="19" t="n">
        <v>0.123826415551638</v>
      </c>
      <c r="K2556" s="19" t="n">
        <v>0.190600751781257</v>
      </c>
      <c r="L2556" s="19" t="n">
        <v>0.141468971633442</v>
      </c>
      <c r="M2556" s="19"/>
      <c r="N2556" s="19" t="n">
        <v>0.144641716661956</v>
      </c>
      <c r="O2556" s="19" t="n">
        <v>0.15840591965188</v>
      </c>
      <c r="P2556" s="19" t="n">
        <v>0.102402780069983</v>
      </c>
      <c r="Q2556" s="19" t="n">
        <v>0.134902116918551</v>
      </c>
      <c r="R2556" s="19"/>
      <c r="S2556" s="19" t="n">
        <v>0.164829566413577</v>
      </c>
      <c r="T2556" s="19" t="n">
        <v>0.180763837019343</v>
      </c>
      <c r="U2556" s="19" t="n">
        <v>0.162713187179878</v>
      </c>
      <c r="V2556" s="19" t="n">
        <v>0</v>
      </c>
      <c r="W2556" s="19" t="n">
        <v>0.350159651539855</v>
      </c>
      <c r="X2556" s="19" t="n">
        <v>0.302171998564316</v>
      </c>
      <c r="Y2556" s="19" t="n">
        <v>0.120795846788049</v>
      </c>
      <c r="Z2556" s="19" t="n">
        <v>0.224367449293221</v>
      </c>
      <c r="AA2556" s="19" t="n">
        <v>0.164273087701869</v>
      </c>
      <c r="AB2556" s="19" t="n">
        <v>0</v>
      </c>
      <c r="AC2556" s="19" t="n">
        <v>0</v>
      </c>
      <c r="AD2556" s="19" t="n">
        <v>0</v>
      </c>
      <c r="AE2556" s="19"/>
      <c r="AF2556" s="19" t="n">
        <v>0.155515667213001</v>
      </c>
      <c r="AG2556" s="19" t="n">
        <v>0.093296169264162</v>
      </c>
      <c r="AH2556" s="19" t="n">
        <v>0.175157319928278</v>
      </c>
      <c r="AI2556" s="19"/>
      <c r="AJ2556" s="19" t="n">
        <v>0.160085667523339</v>
      </c>
      <c r="AK2556" s="19" t="n">
        <v>0.151185091220598</v>
      </c>
      <c r="AL2556" s="19" t="n">
        <v>0</v>
      </c>
      <c r="AM2556" s="19" t="n">
        <v>0</v>
      </c>
      <c r="AN2556" s="19" t="n">
        <v>0.183908196064963</v>
      </c>
      <c r="AO2556" s="19"/>
      <c r="AP2556" s="19" t="n">
        <v>0.28599422265467</v>
      </c>
      <c r="AQ2556" s="19" t="n">
        <v>0.055788374378509</v>
      </c>
      <c r="AR2556" s="19" t="n">
        <v>0</v>
      </c>
      <c r="AS2556" s="19" t="n">
        <v>0</v>
      </c>
      <c r="AT2556" s="19" t="n">
        <v>0.347218538798829</v>
      </c>
      <c r="AU2556" s="19"/>
      <c r="AV2556" s="19" t="n">
        <v>0.161655811500739</v>
      </c>
      <c r="AW2556" s="19" t="n">
        <v>0.25922076339596</v>
      </c>
      <c r="AX2556" s="19" t="n">
        <v>0.12931717055381</v>
      </c>
      <c r="AY2556" s="19" t="n">
        <v>0</v>
      </c>
      <c r="AZ2556" s="19" t="n">
        <v>0.220907159026951</v>
      </c>
      <c r="BA2556" s="19" t="n">
        <v>0.125385581587743</v>
      </c>
      <c r="BB2556" s="19"/>
      <c r="BC2556" s="19" t="n">
        <v>0.133662838876659</v>
      </c>
      <c r="BD2556" s="19" t="n">
        <v>0.144800850454392</v>
      </c>
      <c r="BE2556" s="19" t="n">
        <v>0.184526975928985</v>
      </c>
      <c r="BF2556" s="19" t="n">
        <v>0</v>
      </c>
      <c r="BG2556" s="19" t="n">
        <v>0</v>
      </c>
    </row>
    <row r="2557">
      <c r="B2557" t="s">
        <v>598</v>
      </c>
      <c r="C2557" s="19" t="n">
        <v>0.125849984046458</v>
      </c>
      <c r="D2557" s="19" t="n">
        <v>0.157466521627395</v>
      </c>
      <c r="E2557" s="19" t="n">
        <v>0.101763389690715</v>
      </c>
      <c r="F2557" s="19"/>
      <c r="G2557" s="19" t="n">
        <v>0.306122313382491</v>
      </c>
      <c r="H2557" s="19" t="n">
        <v>0.125212955658034</v>
      </c>
      <c r="I2557" s="19" t="n">
        <v>0.0558742975730087</v>
      </c>
      <c r="J2557" s="19" t="n">
        <v>0.0968339820344734</v>
      </c>
      <c r="K2557" s="19" t="n">
        <v>0</v>
      </c>
      <c r="L2557" s="19" t="n">
        <v>0.244341647504326</v>
      </c>
      <c r="M2557" s="19"/>
      <c r="N2557" s="19" t="n">
        <v>0.200314257797489</v>
      </c>
      <c r="O2557" s="19" t="n">
        <v>0.142236729771341</v>
      </c>
      <c r="P2557" s="19" t="n">
        <v>0.0433296755278128</v>
      </c>
      <c r="Q2557" s="19" t="n">
        <v>0.103915298859396</v>
      </c>
      <c r="R2557" s="19"/>
      <c r="S2557" s="19" t="n">
        <v>0.0506238061391303</v>
      </c>
      <c r="T2557" s="19" t="n">
        <v>0.0611585525294838</v>
      </c>
      <c r="U2557" s="19" t="n">
        <v>0.115088741936042</v>
      </c>
      <c r="V2557" s="19" t="n">
        <v>0.136230197954393</v>
      </c>
      <c r="W2557" s="19" t="n">
        <v>0.106105715884802</v>
      </c>
      <c r="X2557" s="19" t="n">
        <v>0</v>
      </c>
      <c r="Y2557" s="19" t="n">
        <v>0.128022192090442</v>
      </c>
      <c r="Z2557" s="19" t="n">
        <v>0</v>
      </c>
      <c r="AA2557" s="19" t="n">
        <v>0.31719709028686</v>
      </c>
      <c r="AB2557" s="19" t="n">
        <v>0</v>
      </c>
      <c r="AC2557" s="19" t="n">
        <v>0.443529685141917</v>
      </c>
      <c r="AD2557" s="19" t="n">
        <v>0.724591671293448</v>
      </c>
      <c r="AE2557" s="19"/>
      <c r="AF2557" s="19" t="n">
        <v>0.153243170076098</v>
      </c>
      <c r="AG2557" s="19" t="n">
        <v>0.135189557150543</v>
      </c>
      <c r="AH2557" s="19" t="n">
        <v>0.0512786598085069</v>
      </c>
      <c r="AI2557" s="19"/>
      <c r="AJ2557" s="19" t="n">
        <v>0.142293968967419</v>
      </c>
      <c r="AK2557" s="19" t="n">
        <v>0.0724517547786599</v>
      </c>
      <c r="AL2557" s="19" t="n">
        <v>0.516686964596799</v>
      </c>
      <c r="AM2557" s="19" t="n">
        <v>0</v>
      </c>
      <c r="AN2557" s="19" t="n">
        <v>0</v>
      </c>
      <c r="AO2557" s="19"/>
      <c r="AP2557" s="19" t="n">
        <v>0.087929213289887</v>
      </c>
      <c r="AQ2557" s="19" t="n">
        <v>0.114418305579852</v>
      </c>
      <c r="AR2557" s="19" t="n">
        <v>0.4224327095829</v>
      </c>
      <c r="AS2557" s="19" t="n">
        <v>0.136693004559072</v>
      </c>
      <c r="AT2557" s="19" t="n">
        <v>0</v>
      </c>
      <c r="AU2557" s="19"/>
      <c r="AV2557" s="19" t="n">
        <v>0.131804208963532</v>
      </c>
      <c r="AW2557" s="19" t="n">
        <v>0.0994287464860314</v>
      </c>
      <c r="AX2557" s="19" t="n">
        <v>0.176699747917554</v>
      </c>
      <c r="AY2557" s="19" t="n">
        <v>0.14464764471205</v>
      </c>
      <c r="AZ2557" s="19" t="n">
        <v>0</v>
      </c>
      <c r="BA2557" s="19" t="n">
        <v>0.124126505682227</v>
      </c>
      <c r="BB2557" s="19"/>
      <c r="BC2557" s="19" t="n">
        <v>0.0978561588565472</v>
      </c>
      <c r="BD2557" s="19" t="n">
        <v>0.0469530162003688</v>
      </c>
      <c r="BE2557" s="19" t="n">
        <v>0.152419340708109</v>
      </c>
      <c r="BF2557" s="19" t="n">
        <v>0.290590441414008</v>
      </c>
      <c r="BG2557" s="19" t="n">
        <v>0</v>
      </c>
    </row>
    <row r="2558">
      <c r="B2558" t="s">
        <v>726</v>
      </c>
      <c r="C2558" s="19" t="n">
        <v>0.171325961562448</v>
      </c>
      <c r="D2558" s="19" t="n">
        <v>0.164017774544548</v>
      </c>
      <c r="E2558" s="19" t="n">
        <v>0.179991932940654</v>
      </c>
      <c r="F2558" s="19"/>
      <c r="G2558" s="19" t="n">
        <v>0.217527913833002</v>
      </c>
      <c r="H2558" s="19" t="n">
        <v>0.0793813867943391</v>
      </c>
      <c r="I2558" s="19" t="n">
        <v>0.151699711798688</v>
      </c>
      <c r="J2558" s="19" t="n">
        <v>0.138016444750491</v>
      </c>
      <c r="K2558" s="19" t="n">
        <v>0.164356661947459</v>
      </c>
      <c r="L2558" s="19" t="n">
        <v>0.262726074069434</v>
      </c>
      <c r="M2558" s="19"/>
      <c r="N2558" s="19" t="n">
        <v>0.129711755936083</v>
      </c>
      <c r="O2558" s="19" t="n">
        <v>0.135283690708373</v>
      </c>
      <c r="P2558" s="19" t="n">
        <v>0.21568162428823</v>
      </c>
      <c r="Q2558" s="19" t="n">
        <v>0.213194826905156</v>
      </c>
      <c r="R2558" s="19"/>
      <c r="S2558" s="19" t="n">
        <v>0.0570419227205966</v>
      </c>
      <c r="T2558" s="19" t="n">
        <v>0.108984507616452</v>
      </c>
      <c r="U2558" s="19" t="n">
        <v>0.359800676910586</v>
      </c>
      <c r="V2558" s="19" t="n">
        <v>0.115062887731267</v>
      </c>
      <c r="W2558" s="19" t="n">
        <v>0.167193606438407</v>
      </c>
      <c r="X2558" s="19" t="n">
        <v>0.316086183863348</v>
      </c>
      <c r="Y2558" s="19" t="n">
        <v>0.112413215373935</v>
      </c>
      <c r="Z2558" s="19" t="n">
        <v>0</v>
      </c>
      <c r="AA2558" s="19" t="n">
        <v>0.237666648894682</v>
      </c>
      <c r="AB2558" s="19" t="n">
        <v>0.385099150817382</v>
      </c>
      <c r="AC2558" s="19" t="n">
        <v>0.182069384579724</v>
      </c>
      <c r="AD2558" s="19" t="n">
        <v>0</v>
      </c>
      <c r="AE2558" s="19"/>
      <c r="AF2558" s="19" t="n">
        <v>0.193009190381851</v>
      </c>
      <c r="AG2558" s="19" t="n">
        <v>0.163286308352134</v>
      </c>
      <c r="AH2558" s="19" t="n">
        <v>0.148804943084238</v>
      </c>
      <c r="AI2558" s="19"/>
      <c r="AJ2558" s="19" t="n">
        <v>0.198578750882266</v>
      </c>
      <c r="AK2558" s="19" t="n">
        <v>0.143767246797619</v>
      </c>
      <c r="AL2558" s="19" t="n">
        <v>0.232654233981824</v>
      </c>
      <c r="AM2558" s="19" t="n">
        <v>0</v>
      </c>
      <c r="AN2558" s="19" t="n">
        <v>0.244067993288241</v>
      </c>
      <c r="AO2558" s="19"/>
      <c r="AP2558" s="19" t="n">
        <v>0.20075548927059</v>
      </c>
      <c r="AQ2558" s="19" t="n">
        <v>0.218645017322835</v>
      </c>
      <c r="AR2558" s="19" t="n">
        <v>0.151293633170724</v>
      </c>
      <c r="AS2558" s="19" t="n">
        <v>0.162199305124071</v>
      </c>
      <c r="AT2558" s="19" t="n">
        <v>0.180155234558184</v>
      </c>
      <c r="AU2558" s="19"/>
      <c r="AV2558" s="19" t="n">
        <v>0.123627856035115</v>
      </c>
      <c r="AW2558" s="19" t="n">
        <v>0.173221648379692</v>
      </c>
      <c r="AX2558" s="19" t="n">
        <v>0.347038018210805</v>
      </c>
      <c r="AY2558" s="19" t="n">
        <v>0.217865746850057</v>
      </c>
      <c r="AZ2558" s="19" t="n">
        <v>0.231526085963871</v>
      </c>
      <c r="BA2558" s="19" t="n">
        <v>0</v>
      </c>
      <c r="BB2558" s="19"/>
      <c r="BC2558" s="19" t="n">
        <v>0.12807143319343</v>
      </c>
      <c r="BD2558" s="19" t="n">
        <v>0.371471349581328</v>
      </c>
      <c r="BE2558" s="19" t="n">
        <v>0.0637557690539666</v>
      </c>
      <c r="BF2558" s="19" t="n">
        <v>0.319186671631063</v>
      </c>
      <c r="BG2558" s="19" t="n">
        <v>0</v>
      </c>
    </row>
    <row r="2559">
      <c r="B2559" t="s">
        <v>100</v>
      </c>
      <c r="C2559" s="19" t="n">
        <v>0.0545689817138287</v>
      </c>
      <c r="D2559" s="19" t="n">
        <v>0.0770456106772564</v>
      </c>
      <c r="E2559" s="19" t="n">
        <v>0.0214464583852057</v>
      </c>
      <c r="F2559" s="19"/>
      <c r="G2559" s="19" t="n">
        <v>0</v>
      </c>
      <c r="H2559" s="19" t="n">
        <v>0.172347799352333</v>
      </c>
      <c r="I2559" s="19" t="n">
        <v>0</v>
      </c>
      <c r="J2559" s="19" t="n">
        <v>0.0369263206308494</v>
      </c>
      <c r="K2559" s="19" t="n">
        <v>0.148769869020683</v>
      </c>
      <c r="L2559" s="19" t="n">
        <v>0</v>
      </c>
      <c r="M2559" s="19"/>
      <c r="N2559" s="19" t="n">
        <v>0.0407281746863964</v>
      </c>
      <c r="O2559" s="19" t="n">
        <v>0.0326594881340558</v>
      </c>
      <c r="P2559" s="19" t="n">
        <v>0</v>
      </c>
      <c r="Q2559" s="19" t="n">
        <v>0.129098234043786</v>
      </c>
      <c r="R2559" s="19"/>
      <c r="S2559" s="19" t="n">
        <v>0.0424246629587011</v>
      </c>
      <c r="T2559" s="19" t="n">
        <v>0.103764453698166</v>
      </c>
      <c r="U2559" s="19" t="n">
        <v>0</v>
      </c>
      <c r="V2559" s="19" t="n">
        <v>0</v>
      </c>
      <c r="W2559" s="19" t="n">
        <v>0.193574981035487</v>
      </c>
      <c r="X2559" s="19" t="n">
        <v>0</v>
      </c>
      <c r="Y2559" s="19" t="n">
        <v>0.103395128012211</v>
      </c>
      <c r="Z2559" s="19" t="n">
        <v>0</v>
      </c>
      <c r="AA2559" s="19" t="n">
        <v>0</v>
      </c>
      <c r="AB2559" s="19" t="n">
        <v>0.0855964566238361</v>
      </c>
      <c r="AC2559" s="19" t="n">
        <v>0</v>
      </c>
      <c r="AD2559" s="19" t="n">
        <v>0</v>
      </c>
      <c r="AE2559" s="19"/>
      <c r="AF2559" s="19" t="n">
        <v>0.0505466278174322</v>
      </c>
      <c r="AG2559" s="19" t="n">
        <v>0.0277871281761545</v>
      </c>
      <c r="AH2559" s="19" t="n">
        <v>0.129031878270579</v>
      </c>
      <c r="AI2559" s="19"/>
      <c r="AJ2559" s="19" t="n">
        <v>0.0278547464901028</v>
      </c>
      <c r="AK2559" s="19" t="n">
        <v>0.114165958799556</v>
      </c>
      <c r="AL2559" s="19" t="n">
        <v>0</v>
      </c>
      <c r="AM2559" s="19" t="n">
        <v>0.162814318897471</v>
      </c>
      <c r="AN2559" s="19" t="n">
        <v>0</v>
      </c>
      <c r="AO2559" s="19"/>
      <c r="AP2559" s="19" t="n">
        <v>0</v>
      </c>
      <c r="AQ2559" s="19" t="n">
        <v>0.0600126672008138</v>
      </c>
      <c r="AR2559" s="19" t="n">
        <v>0.129477276836038</v>
      </c>
      <c r="AS2559" s="19" t="n">
        <v>0</v>
      </c>
      <c r="AT2559" s="19" t="n">
        <v>0.178873377596394</v>
      </c>
      <c r="AU2559" s="19"/>
      <c r="AV2559" s="19" t="n">
        <v>0.097872658803802</v>
      </c>
      <c r="AW2559" s="19" t="n">
        <v>0</v>
      </c>
      <c r="AX2559" s="19" t="n">
        <v>0</v>
      </c>
      <c r="AY2559" s="19" t="n">
        <v>0</v>
      </c>
      <c r="AZ2559" s="19" t="n">
        <v>0.113802707099313</v>
      </c>
      <c r="BA2559" s="19" t="n">
        <v>0.10793868810805</v>
      </c>
      <c r="BB2559" s="19"/>
      <c r="BC2559" s="19" t="n">
        <v>0.0840792781181327</v>
      </c>
      <c r="BD2559" s="19" t="n">
        <v>0.0462432956979545</v>
      </c>
      <c r="BE2559" s="19" t="n">
        <v>0.0242363614888725</v>
      </c>
      <c r="BF2559" s="19" t="n">
        <v>0</v>
      </c>
      <c r="BG2559" s="19" t="n">
        <v>0</v>
      </c>
    </row>
    <row r="2560">
      <c r="C2560" s="19"/>
      <c r="D2560" s="19"/>
      <c r="E2560" s="19"/>
      <c r="F2560" s="19"/>
      <c r="G2560" s="19"/>
      <c r="H2560" s="19"/>
      <c r="I2560" s="19"/>
      <c r="J2560" s="19"/>
      <c r="K2560" s="19"/>
      <c r="L2560" s="19"/>
      <c r="M2560" s="19"/>
      <c r="N2560" s="19"/>
      <c r="O2560" s="19"/>
      <c r="P2560" s="19"/>
      <c r="Q2560" s="19"/>
      <c r="R2560" s="19"/>
      <c r="S2560" s="19"/>
      <c r="T2560" s="19"/>
      <c r="U2560" s="19"/>
      <c r="V2560" s="19"/>
      <c r="W2560" s="19"/>
      <c r="X2560" s="19"/>
      <c r="Y2560" s="19"/>
      <c r="Z2560" s="19"/>
      <c r="AA2560" s="19"/>
      <c r="AB2560" s="19"/>
      <c r="AC2560" s="19"/>
      <c r="AD2560" s="19"/>
      <c r="AE2560" s="19"/>
      <c r="AF2560" s="19"/>
      <c r="AG2560" s="19"/>
      <c r="AH2560" s="19"/>
      <c r="AI2560" s="19"/>
      <c r="AJ2560" s="19"/>
      <c r="AK2560" s="19"/>
      <c r="AL2560" s="19"/>
      <c r="AM2560" s="19"/>
      <c r="AN2560" s="19"/>
      <c r="AO2560" s="19"/>
      <c r="AP2560" s="19"/>
      <c r="AQ2560" s="19"/>
      <c r="AR2560" s="19"/>
      <c r="AS2560" s="19"/>
      <c r="AT2560" s="19"/>
      <c r="AU2560" s="19"/>
      <c r="AV2560" s="19"/>
      <c r="AW2560" s="19"/>
      <c r="AX2560" s="19"/>
      <c r="AY2560" s="19"/>
      <c r="AZ2560" s="19"/>
      <c r="BA2560" s="19"/>
      <c r="BB2560" s="19"/>
      <c r="BC2560" s="19"/>
      <c r="BD2560" s="19"/>
      <c r="BE2560" s="19"/>
      <c r="BF2560" s="19"/>
      <c r="BG2560" s="19"/>
    </row>
    <row r="2561">
      <c r="B2561" s="7" t="s">
        <v>753</v>
      </c>
      <c r="C2561" s="19"/>
      <c r="D2561" s="19"/>
      <c r="E2561" s="19"/>
      <c r="F2561" s="19"/>
      <c r="G2561" s="19"/>
      <c r="H2561" s="19"/>
      <c r="I2561" s="19"/>
      <c r="J2561" s="19"/>
      <c r="K2561" s="19"/>
      <c r="L2561" s="19"/>
      <c r="M2561" s="19"/>
      <c r="N2561" s="19"/>
      <c r="O2561" s="19"/>
      <c r="P2561" s="19"/>
      <c r="Q2561" s="19"/>
      <c r="R2561" s="19"/>
      <c r="S2561" s="19"/>
      <c r="T2561" s="19"/>
      <c r="U2561" s="19"/>
      <c r="V2561" s="19"/>
      <c r="W2561" s="19"/>
      <c r="X2561" s="19"/>
      <c r="Y2561" s="19"/>
      <c r="Z2561" s="19"/>
      <c r="AA2561" s="19"/>
      <c r="AB2561" s="19"/>
      <c r="AC2561" s="19"/>
      <c r="AD2561" s="19"/>
      <c r="AE2561" s="19"/>
      <c r="AF2561" s="19"/>
      <c r="AG2561" s="19"/>
      <c r="AH2561" s="19"/>
      <c r="AI2561" s="19"/>
      <c r="AJ2561" s="19"/>
      <c r="AK2561" s="19"/>
      <c r="AL2561" s="19"/>
      <c r="AM2561" s="19"/>
      <c r="AN2561" s="19"/>
      <c r="AO2561" s="19"/>
      <c r="AP2561" s="19"/>
      <c r="AQ2561" s="19"/>
      <c r="AR2561" s="19"/>
      <c r="AS2561" s="19"/>
      <c r="AT2561" s="19"/>
      <c r="AU2561" s="19"/>
      <c r="AV2561" s="19"/>
      <c r="AW2561" s="19"/>
      <c r="AX2561" s="19"/>
      <c r="AY2561" s="19"/>
      <c r="AZ2561" s="19"/>
      <c r="BA2561" s="19"/>
      <c r="BB2561" s="19"/>
      <c r="BC2561" s="19"/>
      <c r="BD2561" s="19"/>
      <c r="BE2561" s="19"/>
      <c r="BF2561" s="19"/>
      <c r="BG2561" s="19"/>
    </row>
    <row r="2562">
      <c r="B2562" s="26" t="s">
        <v>754</v>
      </c>
      <c r="C2562" s="19"/>
      <c r="D2562" s="19"/>
      <c r="E2562" s="19"/>
      <c r="F2562" s="19"/>
      <c r="G2562" s="19"/>
      <c r="H2562" s="19"/>
      <c r="I2562" s="19"/>
      <c r="J2562" s="19"/>
      <c r="K2562" s="19"/>
      <c r="L2562" s="19"/>
      <c r="M2562" s="19"/>
      <c r="N2562" s="19"/>
      <c r="O2562" s="19"/>
      <c r="P2562" s="19"/>
      <c r="Q2562" s="19"/>
      <c r="R2562" s="19"/>
      <c r="S2562" s="19"/>
      <c r="T2562" s="19"/>
      <c r="U2562" s="19"/>
      <c r="V2562" s="19"/>
      <c r="W2562" s="19"/>
      <c r="X2562" s="19"/>
      <c r="Y2562" s="19"/>
      <c r="Z2562" s="19"/>
      <c r="AA2562" s="19"/>
      <c r="AB2562" s="19"/>
      <c r="AC2562" s="19"/>
      <c r="AD2562" s="19"/>
      <c r="AE2562" s="19"/>
      <c r="AF2562" s="19"/>
      <c r="AG2562" s="19"/>
      <c r="AH2562" s="19"/>
      <c r="AI2562" s="19"/>
      <c r="AJ2562" s="19"/>
      <c r="AK2562" s="19"/>
      <c r="AL2562" s="19"/>
      <c r="AM2562" s="19"/>
      <c r="AN2562" s="19"/>
      <c r="AO2562" s="19"/>
      <c r="AP2562" s="19"/>
      <c r="AQ2562" s="19"/>
      <c r="AR2562" s="19"/>
      <c r="AS2562" s="19"/>
      <c r="AT2562" s="19"/>
      <c r="AU2562" s="19"/>
      <c r="AV2562" s="19"/>
      <c r="AW2562" s="19"/>
      <c r="AX2562" s="19"/>
      <c r="AY2562" s="19"/>
      <c r="AZ2562" s="19"/>
      <c r="BA2562" s="19"/>
      <c r="BB2562" s="19"/>
      <c r="BC2562" s="19"/>
      <c r="BD2562" s="19"/>
      <c r="BE2562" s="19"/>
      <c r="BF2562" s="19"/>
      <c r="BG2562" s="19"/>
    </row>
    <row r="2563">
      <c r="B2563" t="s">
        <v>721</v>
      </c>
      <c r="C2563" s="19" t="n">
        <v>0.0661273881113014</v>
      </c>
      <c r="D2563" s="19" t="n">
        <v>0.10972589606676</v>
      </c>
      <c r="E2563" s="19" t="n">
        <v>0.0265852779794188</v>
      </c>
      <c r="F2563" s="19"/>
      <c r="G2563" s="19" t="n">
        <v>0.138821103316447</v>
      </c>
      <c r="H2563" s="19" t="n">
        <v>0.0846854959044794</v>
      </c>
      <c r="I2563" s="19" t="n">
        <v>0.167420842768049</v>
      </c>
      <c r="J2563" s="19" t="n">
        <v>0</v>
      </c>
      <c r="K2563" s="19" t="n">
        <v>0</v>
      </c>
      <c r="L2563" s="19" t="n">
        <v>0.0427505278744159</v>
      </c>
      <c r="M2563" s="19"/>
      <c r="N2563" s="19" t="n">
        <v>0.103508997653991</v>
      </c>
      <c r="O2563" s="19" t="n">
        <v>0.0749977492634381</v>
      </c>
      <c r="P2563" s="19" t="n">
        <v>0.0958998267231019</v>
      </c>
      <c r="Q2563" s="19" t="n">
        <v>0</v>
      </c>
      <c r="R2563" s="19"/>
      <c r="S2563" s="19" t="n">
        <v>0</v>
      </c>
      <c r="T2563" s="19" t="n">
        <v>0</v>
      </c>
      <c r="U2563" s="19" t="n">
        <v>0</v>
      </c>
      <c r="V2563" s="19" t="n">
        <v>0</v>
      </c>
      <c r="W2563" s="19" t="n">
        <v>0</v>
      </c>
      <c r="X2563" s="19" t="n">
        <v>0.256733017283076</v>
      </c>
      <c r="Y2563" s="19" t="n">
        <v>0</v>
      </c>
      <c r="Z2563" s="19" t="n">
        <v>0</v>
      </c>
      <c r="AA2563" s="19" t="n">
        <v>0.332985445610079</v>
      </c>
      <c r="AB2563" s="19" t="n">
        <v>0.108913078954663</v>
      </c>
      <c r="AC2563" s="19" t="n">
        <v>0</v>
      </c>
      <c r="AD2563" s="19" t="n">
        <v>0</v>
      </c>
      <c r="AE2563" s="19"/>
      <c r="AF2563" s="19" t="n">
        <v>0.0226123484745426</v>
      </c>
      <c r="AG2563" s="19" t="n">
        <v>0.118521306476414</v>
      </c>
      <c r="AH2563" s="19" t="n">
        <v>0</v>
      </c>
      <c r="AI2563" s="19"/>
      <c r="AJ2563" s="19" t="n">
        <v>0</v>
      </c>
      <c r="AK2563" s="19" t="n">
        <v>0.163951091166967</v>
      </c>
      <c r="AL2563" s="19" t="n">
        <v>0.114218232121434</v>
      </c>
      <c r="AM2563" s="19" t="n">
        <v>0</v>
      </c>
      <c r="AN2563" s="19" t="n">
        <v>0</v>
      </c>
      <c r="AO2563" s="19"/>
      <c r="AP2563" s="19" t="n">
        <v>0</v>
      </c>
      <c r="AQ2563" s="19" t="n">
        <v>0.131115248143973</v>
      </c>
      <c r="AR2563" s="19" t="n">
        <v>0.139463115046283</v>
      </c>
      <c r="AS2563" s="19" t="n">
        <v>0.0539219508494438</v>
      </c>
      <c r="AT2563" s="19" t="n">
        <v>0</v>
      </c>
      <c r="AU2563" s="19"/>
      <c r="AV2563" s="19" t="n">
        <v>0.132807647282545</v>
      </c>
      <c r="AW2563" s="19" t="n">
        <v>0</v>
      </c>
      <c r="AX2563" s="19" t="n">
        <v>0.118065190484965</v>
      </c>
      <c r="AY2563" s="19" t="n">
        <v>0</v>
      </c>
      <c r="AZ2563" s="19" t="n">
        <v>0</v>
      </c>
      <c r="BA2563" s="19" t="n">
        <v>0</v>
      </c>
      <c r="BB2563" s="19"/>
      <c r="BC2563" s="19" t="n">
        <v>0.0549761666722057</v>
      </c>
      <c r="BD2563" s="19" t="n">
        <v>0</v>
      </c>
      <c r="BE2563" s="19" t="n">
        <v>0.0749345056082548</v>
      </c>
      <c r="BF2563" s="19" t="n">
        <v>0.166540982201112</v>
      </c>
      <c r="BG2563" s="19" t="n">
        <v>0</v>
      </c>
    </row>
    <row r="2564">
      <c r="B2564" t="s">
        <v>689</v>
      </c>
      <c r="C2564" s="19" t="n">
        <v>0.0707291943857404</v>
      </c>
      <c r="D2564" s="19" t="n">
        <v>0.0795219176699446</v>
      </c>
      <c r="E2564" s="19" t="n">
        <v>0.0636600124475357</v>
      </c>
      <c r="F2564" s="19"/>
      <c r="G2564" s="19" t="n">
        <v>0.105441569083357</v>
      </c>
      <c r="H2564" s="19" t="n">
        <v>0.167728992468947</v>
      </c>
      <c r="I2564" s="19" t="n">
        <v>0.0777411532662306</v>
      </c>
      <c r="J2564" s="19" t="n">
        <v>0.0411025605591175</v>
      </c>
      <c r="K2564" s="19" t="n">
        <v>0</v>
      </c>
      <c r="L2564" s="19" t="n">
        <v>0.0493401204183305</v>
      </c>
      <c r="M2564" s="19"/>
      <c r="N2564" s="19" t="n">
        <v>0.0920770212818172</v>
      </c>
      <c r="O2564" s="19" t="n">
        <v>0.0639924797617075</v>
      </c>
      <c r="P2564" s="19" t="n">
        <v>0.0907096484321415</v>
      </c>
      <c r="Q2564" s="19" t="n">
        <v>0.0381433198147464</v>
      </c>
      <c r="R2564" s="19"/>
      <c r="S2564" s="19" t="n">
        <v>0.259032419595632</v>
      </c>
      <c r="T2564" s="19" t="n">
        <v>0.0695170730994795</v>
      </c>
      <c r="U2564" s="19" t="n">
        <v>0.296944115128474</v>
      </c>
      <c r="V2564" s="19" t="n">
        <v>0</v>
      </c>
      <c r="W2564" s="19" t="n">
        <v>0.114528199970446</v>
      </c>
      <c r="X2564" s="19" t="n">
        <v>0</v>
      </c>
      <c r="Y2564" s="19" t="n">
        <v>0</v>
      </c>
      <c r="Z2564" s="19" t="n">
        <v>0</v>
      </c>
      <c r="AA2564" s="19" t="n">
        <v>0</v>
      </c>
      <c r="AB2564" s="19" t="n">
        <v>0</v>
      </c>
      <c r="AC2564" s="19" t="n">
        <v>0.164589309138948</v>
      </c>
      <c r="AD2564" s="19" t="n">
        <v>0</v>
      </c>
      <c r="AE2564" s="19"/>
      <c r="AF2564" s="19" t="n">
        <v>0.106519733958008</v>
      </c>
      <c r="AG2564" s="19" t="n">
        <v>0.0320156047006047</v>
      </c>
      <c r="AH2564" s="19" t="n">
        <v>0.0739791596552719</v>
      </c>
      <c r="AI2564" s="19"/>
      <c r="AJ2564" s="19" t="n">
        <v>0.0774801921996222</v>
      </c>
      <c r="AK2564" s="19" t="n">
        <v>0.107818079765938</v>
      </c>
      <c r="AL2564" s="19" t="n">
        <v>0.0974576967873371</v>
      </c>
      <c r="AM2564" s="19" t="n">
        <v>0</v>
      </c>
      <c r="AN2564" s="19" t="n">
        <v>0.0578275975730003</v>
      </c>
      <c r="AO2564" s="19"/>
      <c r="AP2564" s="19" t="n">
        <v>0</v>
      </c>
      <c r="AQ2564" s="19" t="n">
        <v>0.113212973487635</v>
      </c>
      <c r="AR2564" s="19" t="n">
        <v>0</v>
      </c>
      <c r="AS2564" s="19" t="n">
        <v>0.135591502791097</v>
      </c>
      <c r="AT2564" s="19" t="n">
        <v>0</v>
      </c>
      <c r="AU2564" s="19"/>
      <c r="AV2564" s="19" t="n">
        <v>0.0876514889350917</v>
      </c>
      <c r="AW2564" s="19" t="n">
        <v>0</v>
      </c>
      <c r="AX2564" s="19" t="n">
        <v>0</v>
      </c>
      <c r="AY2564" s="19" t="n">
        <v>0.0720635704527682</v>
      </c>
      <c r="AZ2564" s="19" t="n">
        <v>0.346515510878908</v>
      </c>
      <c r="BA2564" s="19" t="n">
        <v>0</v>
      </c>
      <c r="BB2564" s="19"/>
      <c r="BC2564" s="19" t="n">
        <v>0</v>
      </c>
      <c r="BD2564" s="19" t="n">
        <v>0</v>
      </c>
      <c r="BE2564" s="19" t="n">
        <v>0.0625639452479384</v>
      </c>
      <c r="BF2564" s="19" t="n">
        <v>0.174278573634605</v>
      </c>
      <c r="BG2564" s="19" t="n">
        <v>1</v>
      </c>
    </row>
    <row r="2565">
      <c r="B2565" t="s">
        <v>690</v>
      </c>
      <c r="C2565" s="19" t="n">
        <v>0.165673936529894</v>
      </c>
      <c r="D2565" s="19" t="n">
        <v>0.188071050015326</v>
      </c>
      <c r="E2565" s="19" t="n">
        <v>0.147438484020507</v>
      </c>
      <c r="F2565" s="19"/>
      <c r="G2565" s="19" t="n">
        <v>0</v>
      </c>
      <c r="H2565" s="19" t="n">
        <v>0.143427205053598</v>
      </c>
      <c r="I2565" s="19" t="n">
        <v>0.0724067923411569</v>
      </c>
      <c r="J2565" s="19" t="n">
        <v>0.213976043123423</v>
      </c>
      <c r="K2565" s="19" t="n">
        <v>0.345226950189786</v>
      </c>
      <c r="L2565" s="19" t="n">
        <v>0.207341434116123</v>
      </c>
      <c r="M2565" s="19"/>
      <c r="N2565" s="19" t="n">
        <v>0.139638425621841</v>
      </c>
      <c r="O2565" s="19" t="n">
        <v>0.110680580202523</v>
      </c>
      <c r="P2565" s="19" t="n">
        <v>0.280141912687782</v>
      </c>
      <c r="Q2565" s="19" t="n">
        <v>0.146938398100888</v>
      </c>
      <c r="R2565" s="19"/>
      <c r="S2565" s="19" t="n">
        <v>0.0792347487210883</v>
      </c>
      <c r="T2565" s="19" t="n">
        <v>0.107361218267771</v>
      </c>
      <c r="U2565" s="19" t="n">
        <v>0.156606758979443</v>
      </c>
      <c r="V2565" s="19" t="n">
        <v>0.198694214678713</v>
      </c>
      <c r="W2565" s="19" t="n">
        <v>0</v>
      </c>
      <c r="X2565" s="19" t="n">
        <v>0.125830686742412</v>
      </c>
      <c r="Y2565" s="19" t="n">
        <v>0</v>
      </c>
      <c r="Z2565" s="19" t="n">
        <v>0.491656660370686</v>
      </c>
      <c r="AA2565" s="19" t="n">
        <v>0.360130501380344</v>
      </c>
      <c r="AB2565" s="19" t="n">
        <v>0.228251473527719</v>
      </c>
      <c r="AC2565" s="19" t="n">
        <v>0.145322750157809</v>
      </c>
      <c r="AD2565" s="19" t="n">
        <v>0</v>
      </c>
      <c r="AE2565" s="19"/>
      <c r="AF2565" s="19" t="n">
        <v>0.189531581821115</v>
      </c>
      <c r="AG2565" s="19" t="n">
        <v>0.182353984894982</v>
      </c>
      <c r="AH2565" s="19" t="n">
        <v>0.149200962068591</v>
      </c>
      <c r="AI2565" s="19"/>
      <c r="AJ2565" s="19" t="n">
        <v>0.281342455451458</v>
      </c>
      <c r="AK2565" s="19" t="n">
        <v>0.181443957939276</v>
      </c>
      <c r="AL2565" s="19" t="n">
        <v>0.0712234961371853</v>
      </c>
      <c r="AM2565" s="19" t="n">
        <v>0</v>
      </c>
      <c r="AN2565" s="19" t="n">
        <v>0.0863181744508563</v>
      </c>
      <c r="AO2565" s="19"/>
      <c r="AP2565" s="19" t="n">
        <v>0.129566997656756</v>
      </c>
      <c r="AQ2565" s="19" t="n">
        <v>0.190950060517155</v>
      </c>
      <c r="AR2565" s="19" t="n">
        <v>0.0869655435151384</v>
      </c>
      <c r="AS2565" s="19" t="n">
        <v>0.20659670962901</v>
      </c>
      <c r="AT2565" s="19" t="n">
        <v>0.22780455178364</v>
      </c>
      <c r="AU2565" s="19"/>
      <c r="AV2565" s="19" t="n">
        <v>0.206348699535548</v>
      </c>
      <c r="AW2565" s="19" t="n">
        <v>0.299320315306706</v>
      </c>
      <c r="AX2565" s="19" t="n">
        <v>0.0736223585521939</v>
      </c>
      <c r="AY2565" s="19" t="n">
        <v>0.202951262124473</v>
      </c>
      <c r="AZ2565" s="19" t="n">
        <v>0.148866741141791</v>
      </c>
      <c r="BA2565" s="19" t="n">
        <v>0</v>
      </c>
      <c r="BB2565" s="19"/>
      <c r="BC2565" s="19" t="n">
        <v>0.175875661789169</v>
      </c>
      <c r="BD2565" s="19" t="n">
        <v>0.19436389079626</v>
      </c>
      <c r="BE2565" s="19" t="n">
        <v>0.160005374218985</v>
      </c>
      <c r="BF2565" s="19" t="n">
        <v>0.119734089059442</v>
      </c>
      <c r="BG2565" s="19" t="n">
        <v>0</v>
      </c>
    </row>
    <row r="2566">
      <c r="B2566" t="s">
        <v>691</v>
      </c>
      <c r="C2566" s="19" t="n">
        <v>0.303173142404202</v>
      </c>
      <c r="D2566" s="19" t="n">
        <v>0.27749816754726</v>
      </c>
      <c r="E2566" s="19" t="n">
        <v>0.331856750041583</v>
      </c>
      <c r="F2566" s="19"/>
      <c r="G2566" s="19" t="n">
        <v>0.347566874779454</v>
      </c>
      <c r="H2566" s="19" t="n">
        <v>0.29110772948706</v>
      </c>
      <c r="I2566" s="19" t="n">
        <v>0.360910099316423</v>
      </c>
      <c r="J2566" s="19" t="n">
        <v>0.366423311509231</v>
      </c>
      <c r="K2566" s="19" t="n">
        <v>0.194731660549926</v>
      </c>
      <c r="L2566" s="19" t="n">
        <v>0.225103599342583</v>
      </c>
      <c r="M2566" s="19"/>
      <c r="N2566" s="19" t="n">
        <v>0.288861306150811</v>
      </c>
      <c r="O2566" s="19" t="n">
        <v>0.224319002965978</v>
      </c>
      <c r="P2566" s="19" t="n">
        <v>0.349974246536668</v>
      </c>
      <c r="Q2566" s="19" t="n">
        <v>0.334124465502769</v>
      </c>
      <c r="R2566" s="19"/>
      <c r="S2566" s="19" t="n">
        <v>0.193454576059008</v>
      </c>
      <c r="T2566" s="19" t="n">
        <v>0.440479526478669</v>
      </c>
      <c r="U2566" s="19" t="n">
        <v>0.365440997748292</v>
      </c>
      <c r="V2566" s="19" t="n">
        <v>0.522342023996762</v>
      </c>
      <c r="W2566" s="19" t="n">
        <v>0.503249898481592</v>
      </c>
      <c r="X2566" s="19" t="n">
        <v>0.248535407047348</v>
      </c>
      <c r="Y2566" s="19" t="n">
        <v>0.448189104119936</v>
      </c>
      <c r="Z2566" s="19" t="n">
        <v>0.174989378446256</v>
      </c>
      <c r="AA2566" s="19" t="n">
        <v>0</v>
      </c>
      <c r="AB2566" s="19" t="n">
        <v>0.123187386988636</v>
      </c>
      <c r="AC2566" s="19" t="n">
        <v>0.116158684394144</v>
      </c>
      <c r="AD2566" s="19" t="n">
        <v>0.330724820735328</v>
      </c>
      <c r="AE2566" s="19"/>
      <c r="AF2566" s="19" t="n">
        <v>0.302824013573473</v>
      </c>
      <c r="AG2566" s="19" t="n">
        <v>0.245769556609662</v>
      </c>
      <c r="AH2566" s="19" t="n">
        <v>0.496459325004321</v>
      </c>
      <c r="AI2566" s="19"/>
      <c r="AJ2566" s="19" t="n">
        <v>0.201586966175579</v>
      </c>
      <c r="AK2566" s="19" t="n">
        <v>0.207006332146251</v>
      </c>
      <c r="AL2566" s="19" t="n">
        <v>0.372849164523886</v>
      </c>
      <c r="AM2566" s="19" t="n">
        <v>0</v>
      </c>
      <c r="AN2566" s="19" t="n">
        <v>0.438142489252286</v>
      </c>
      <c r="AO2566" s="19"/>
      <c r="AP2566" s="19" t="n">
        <v>0.336387970625312</v>
      </c>
      <c r="AQ2566" s="19" t="n">
        <v>0.283111631222772</v>
      </c>
      <c r="AR2566" s="19" t="n">
        <v>0.305992323354876</v>
      </c>
      <c r="AS2566" s="19" t="n">
        <v>0.274805299631535</v>
      </c>
      <c r="AT2566" s="19" t="n">
        <v>0.173647487743704</v>
      </c>
      <c r="AU2566" s="19"/>
      <c r="AV2566" s="19" t="n">
        <v>0.225667357478334</v>
      </c>
      <c r="AW2566" s="19" t="n">
        <v>0.13632681429379</v>
      </c>
      <c r="AX2566" s="19" t="n">
        <v>0.427076323774238</v>
      </c>
      <c r="AY2566" s="19" t="n">
        <v>0.467477293821809</v>
      </c>
      <c r="AZ2566" s="19" t="n">
        <v>0.113475939815355</v>
      </c>
      <c r="BA2566" s="19" t="n">
        <v>0.370721382288823</v>
      </c>
      <c r="BB2566" s="19"/>
      <c r="BC2566" s="19" t="n">
        <v>0.331755774497025</v>
      </c>
      <c r="BD2566" s="19" t="n">
        <v>0.328532257361948</v>
      </c>
      <c r="BE2566" s="19" t="n">
        <v>0.255226307191661</v>
      </c>
      <c r="BF2566" s="19" t="n">
        <v>0.415904322885599</v>
      </c>
      <c r="BG2566" s="19" t="n">
        <v>0</v>
      </c>
    </row>
    <row r="2567">
      <c r="B2567" t="s">
        <v>692</v>
      </c>
      <c r="C2567" s="19" t="n">
        <v>0.0565750420538476</v>
      </c>
      <c r="D2567" s="19" t="n">
        <v>0.0529430001982011</v>
      </c>
      <c r="E2567" s="19" t="n">
        <v>0.0608486342226777</v>
      </c>
      <c r="F2567" s="19"/>
      <c r="G2567" s="19" t="n">
        <v>0.0783541335520443</v>
      </c>
      <c r="H2567" s="19" t="n">
        <v>0.0772483985758515</v>
      </c>
      <c r="I2567" s="19" t="n">
        <v>0</v>
      </c>
      <c r="J2567" s="19" t="n">
        <v>0</v>
      </c>
      <c r="K2567" s="19" t="n">
        <v>0.0624767699893598</v>
      </c>
      <c r="L2567" s="19" t="n">
        <v>0.132562611109425</v>
      </c>
      <c r="M2567" s="19"/>
      <c r="N2567" s="19" t="n">
        <v>0</v>
      </c>
      <c r="O2567" s="19" t="n">
        <v>0.11824680815377</v>
      </c>
      <c r="P2567" s="19" t="n">
        <v>0</v>
      </c>
      <c r="Q2567" s="19" t="n">
        <v>0.118493902795191</v>
      </c>
      <c r="R2567" s="19"/>
      <c r="S2567" s="19" t="n">
        <v>0.112249576611171</v>
      </c>
      <c r="T2567" s="19" t="n">
        <v>0</v>
      </c>
      <c r="U2567" s="19" t="n">
        <v>0</v>
      </c>
      <c r="V2567" s="19" t="n">
        <v>0</v>
      </c>
      <c r="W2567" s="19" t="n">
        <v>0.200101185990604</v>
      </c>
      <c r="X2567" s="19" t="n">
        <v>0</v>
      </c>
      <c r="Y2567" s="19" t="n">
        <v>0</v>
      </c>
      <c r="Z2567" s="19" t="n">
        <v>0</v>
      </c>
      <c r="AA2567" s="19" t="n">
        <v>0.111900216422477</v>
      </c>
      <c r="AB2567" s="19" t="n">
        <v>0</v>
      </c>
      <c r="AC2567" s="19" t="n">
        <v>0.357590705396023</v>
      </c>
      <c r="AD2567" s="19" t="n">
        <v>0</v>
      </c>
      <c r="AE2567" s="19"/>
      <c r="AF2567" s="19" t="n">
        <v>0.0404877153378983</v>
      </c>
      <c r="AG2567" s="19" t="n">
        <v>0.0480432961218424</v>
      </c>
      <c r="AH2567" s="19" t="n">
        <v>0.0717915429821407</v>
      </c>
      <c r="AI2567" s="19"/>
      <c r="AJ2567" s="19" t="n">
        <v>0.10791667373192</v>
      </c>
      <c r="AK2567" s="19" t="n">
        <v>0.0378320556398774</v>
      </c>
      <c r="AL2567" s="19" t="n">
        <v>0</v>
      </c>
      <c r="AM2567" s="19" t="n">
        <v>0</v>
      </c>
      <c r="AN2567" s="19" t="n">
        <v>0.0511651772507248</v>
      </c>
      <c r="AO2567" s="19"/>
      <c r="AP2567" s="19" t="n">
        <v>0.0788844875634661</v>
      </c>
      <c r="AQ2567" s="19" t="n">
        <v>0.0719585856540396</v>
      </c>
      <c r="AR2567" s="19" t="n">
        <v>0</v>
      </c>
      <c r="AS2567" s="19" t="n">
        <v>0.0628313570611512</v>
      </c>
      <c r="AT2567" s="19" t="n">
        <v>0</v>
      </c>
      <c r="AU2567" s="19"/>
      <c r="AV2567" s="19" t="n">
        <v>0.107829765036006</v>
      </c>
      <c r="AW2567" s="19" t="n">
        <v>0.082308054743441</v>
      </c>
      <c r="AX2567" s="19" t="n">
        <v>0</v>
      </c>
      <c r="AY2567" s="19" t="n">
        <v>0.0617226829965132</v>
      </c>
      <c r="AZ2567" s="19" t="n">
        <v>0</v>
      </c>
      <c r="BA2567" s="19" t="n">
        <v>0</v>
      </c>
      <c r="BB2567" s="19"/>
      <c r="BC2567" s="19" t="n">
        <v>0.136492005600714</v>
      </c>
      <c r="BD2567" s="19" t="n">
        <v>0.0373363575450103</v>
      </c>
      <c r="BE2567" s="19" t="n">
        <v>0.0319707276569366</v>
      </c>
      <c r="BF2567" s="19" t="n">
        <v>0</v>
      </c>
      <c r="BG2567" s="19" t="n">
        <v>0</v>
      </c>
    </row>
    <row r="2568">
      <c r="B2568" t="s">
        <v>598</v>
      </c>
      <c r="C2568" s="19" t="n">
        <v>0.0326767111255079</v>
      </c>
      <c r="D2568" s="19" t="n">
        <v>0.0204972496119436</v>
      </c>
      <c r="E2568" s="19" t="n">
        <v>0.0445299682207563</v>
      </c>
      <c r="F2568" s="19"/>
      <c r="G2568" s="19" t="n">
        <v>0</v>
      </c>
      <c r="H2568" s="19" t="n">
        <v>0</v>
      </c>
      <c r="I2568" s="19" t="n">
        <v>0</v>
      </c>
      <c r="J2568" s="19" t="n">
        <v>0.0421078320234018</v>
      </c>
      <c r="K2568" s="19" t="n">
        <v>0</v>
      </c>
      <c r="L2568" s="19" t="n">
        <v>0.112589034924938</v>
      </c>
      <c r="M2568" s="19"/>
      <c r="N2568" s="19" t="n">
        <v>0.0726876564645186</v>
      </c>
      <c r="O2568" s="19" t="n">
        <v>0.0538270502467775</v>
      </c>
      <c r="P2568" s="19" t="n">
        <v>0</v>
      </c>
      <c r="Q2568" s="19" t="n">
        <v>0</v>
      </c>
      <c r="R2568" s="19"/>
      <c r="S2568" s="19" t="n">
        <v>0</v>
      </c>
      <c r="T2568" s="19" t="n">
        <v>0.0563259472190964</v>
      </c>
      <c r="U2568" s="19" t="n">
        <v>0</v>
      </c>
      <c r="V2568" s="19" t="n">
        <v>0.0970948411560277</v>
      </c>
      <c r="W2568" s="19" t="n">
        <v>0</v>
      </c>
      <c r="X2568" s="19" t="n">
        <v>0</v>
      </c>
      <c r="Y2568" s="19" t="n">
        <v>0</v>
      </c>
      <c r="Z2568" s="19" t="n">
        <v>0</v>
      </c>
      <c r="AA2568" s="19" t="n">
        <v>0</v>
      </c>
      <c r="AB2568" s="19" t="n">
        <v>0</v>
      </c>
      <c r="AC2568" s="19" t="n">
        <v>0</v>
      </c>
      <c r="AD2568" s="19" t="n">
        <v>0.350379600390664</v>
      </c>
      <c r="AE2568" s="19"/>
      <c r="AF2568" s="19" t="n">
        <v>0.0267125967403584</v>
      </c>
      <c r="AG2568" s="19" t="n">
        <v>0.0578312941263086</v>
      </c>
      <c r="AH2568" s="19" t="n">
        <v>0</v>
      </c>
      <c r="AI2568" s="19"/>
      <c r="AJ2568" s="19" t="n">
        <v>0.0396701197121159</v>
      </c>
      <c r="AK2568" s="19" t="n">
        <v>0</v>
      </c>
      <c r="AL2568" s="19" t="n">
        <v>0.106687754820018</v>
      </c>
      <c r="AM2568" s="19" t="n">
        <v>0</v>
      </c>
      <c r="AN2568" s="19" t="n">
        <v>0</v>
      </c>
      <c r="AO2568" s="19"/>
      <c r="AP2568" s="19" t="n">
        <v>0.0729166390447282</v>
      </c>
      <c r="AQ2568" s="19" t="n">
        <v>0.0380948952737242</v>
      </c>
      <c r="AR2568" s="19" t="n">
        <v>0</v>
      </c>
      <c r="AS2568" s="19" t="n">
        <v>0</v>
      </c>
      <c r="AT2568" s="19" t="n">
        <v>0</v>
      </c>
      <c r="AU2568" s="19"/>
      <c r="AV2568" s="19" t="n">
        <v>0</v>
      </c>
      <c r="AW2568" s="19" t="n">
        <v>0.0760812030802969</v>
      </c>
      <c r="AX2568" s="19" t="n">
        <v>0.110281080885989</v>
      </c>
      <c r="AY2568" s="19" t="n">
        <v>0</v>
      </c>
      <c r="AZ2568" s="19" t="n">
        <v>0</v>
      </c>
      <c r="BA2568" s="19" t="n">
        <v>0</v>
      </c>
      <c r="BB2568" s="19"/>
      <c r="BC2568" s="19" t="n">
        <v>0</v>
      </c>
      <c r="BD2568" s="19" t="n">
        <v>0.0486866680284214</v>
      </c>
      <c r="BE2568" s="19" t="n">
        <v>0.066808144465801</v>
      </c>
      <c r="BF2568" s="19" t="n">
        <v>0</v>
      </c>
      <c r="BG2568" s="19" t="n">
        <v>0</v>
      </c>
    </row>
    <row r="2569">
      <c r="B2569" t="s">
        <v>722</v>
      </c>
      <c r="C2569" s="19" t="n">
        <v>0.141404001771651</v>
      </c>
      <c r="D2569" s="19" t="n">
        <v>0.197287130992326</v>
      </c>
      <c r="E2569" s="19" t="n">
        <v>0.0758372470671698</v>
      </c>
      <c r="F2569" s="19"/>
      <c r="G2569" s="19" t="n">
        <v>0</v>
      </c>
      <c r="H2569" s="19" t="n">
        <v>0</v>
      </c>
      <c r="I2569" s="19" t="n">
        <v>0.148561781981691</v>
      </c>
      <c r="J2569" s="19" t="n">
        <v>0.258582306208725</v>
      </c>
      <c r="K2569" s="19" t="n">
        <v>0.31362108515763</v>
      </c>
      <c r="L2569" s="19" t="n">
        <v>0.0961575643747433</v>
      </c>
      <c r="M2569" s="19"/>
      <c r="N2569" s="19" t="n">
        <v>0.166202637281539</v>
      </c>
      <c r="O2569" s="19" t="n">
        <v>0.238256607822784</v>
      </c>
      <c r="P2569" s="19" t="n">
        <v>0.0928307005108917</v>
      </c>
      <c r="Q2569" s="19" t="n">
        <v>0.0894540708947754</v>
      </c>
      <c r="R2569" s="19"/>
      <c r="S2569" s="19" t="n">
        <v>0.130218266182416</v>
      </c>
      <c r="T2569" s="19" t="n">
        <v>0</v>
      </c>
      <c r="U2569" s="19" t="n">
        <v>0</v>
      </c>
      <c r="V2569" s="19" t="n">
        <v>0.181868920168497</v>
      </c>
      <c r="W2569" s="19" t="n">
        <v>0</v>
      </c>
      <c r="X2569" s="19" t="n">
        <v>0.124732866157665</v>
      </c>
      <c r="Y2569" s="19" t="n">
        <v>0.376731294928409</v>
      </c>
      <c r="Z2569" s="19" t="n">
        <v>0.333353961183059</v>
      </c>
      <c r="AA2569" s="19" t="n">
        <v>0.0917458418000652</v>
      </c>
      <c r="AB2569" s="19" t="n">
        <v>0.366431025501145</v>
      </c>
      <c r="AC2569" s="19" t="n">
        <v>0.11273882463416</v>
      </c>
      <c r="AD2569" s="19" t="n">
        <v>0.318895578874008</v>
      </c>
      <c r="AE2569" s="19"/>
      <c r="AF2569" s="19" t="n">
        <v>0.185022856901033</v>
      </c>
      <c r="AG2569" s="19" t="n">
        <v>0.12716768904585</v>
      </c>
      <c r="AH2569" s="19" t="n">
        <v>0.14240892298117</v>
      </c>
      <c r="AI2569" s="19"/>
      <c r="AJ2569" s="19" t="n">
        <v>0.103716106149674</v>
      </c>
      <c r="AK2569" s="19" t="n">
        <v>0.214257576735841</v>
      </c>
      <c r="AL2569" s="19" t="n">
        <v>0</v>
      </c>
      <c r="AM2569" s="19" t="n">
        <v>1</v>
      </c>
      <c r="AN2569" s="19" t="n">
        <v>0.111317375424832</v>
      </c>
      <c r="AO2569" s="19"/>
      <c r="AP2569" s="19" t="n">
        <v>0.198626687166409</v>
      </c>
      <c r="AQ2569" s="19" t="n">
        <v>0.127127098505648</v>
      </c>
      <c r="AR2569" s="19" t="n">
        <v>0.0827623002032959</v>
      </c>
      <c r="AS2569" s="19" t="n">
        <v>0.134571353716038</v>
      </c>
      <c r="AT2569" s="19" t="n">
        <v>0.314303108744437</v>
      </c>
      <c r="AU2569" s="19"/>
      <c r="AV2569" s="19" t="n">
        <v>0.128768019718441</v>
      </c>
      <c r="AW2569" s="19" t="n">
        <v>0.207247036087393</v>
      </c>
      <c r="AX2569" s="19" t="n">
        <v>0</v>
      </c>
      <c r="AY2569" s="19" t="n">
        <v>0.0750768085293307</v>
      </c>
      <c r="AZ2569" s="19" t="n">
        <v>0.20539220644703</v>
      </c>
      <c r="BA2569" s="19" t="n">
        <v>0.143946049447103</v>
      </c>
      <c r="BB2569" s="19"/>
      <c r="BC2569" s="19" t="n">
        <v>0.044815152518257</v>
      </c>
      <c r="BD2569" s="19" t="n">
        <v>0.140933462011691</v>
      </c>
      <c r="BE2569" s="19" t="n">
        <v>0.246872068779821</v>
      </c>
      <c r="BF2569" s="19" t="n">
        <v>0.0722130501720331</v>
      </c>
      <c r="BG2569" s="19" t="n">
        <v>0</v>
      </c>
    </row>
    <row r="2570">
      <c r="B2570" t="s">
        <v>100</v>
      </c>
      <c r="C2570" s="19" t="n">
        <v>0.163640583617856</v>
      </c>
      <c r="D2570" s="19" t="n">
        <v>0.0744555878982385</v>
      </c>
      <c r="E2570" s="19" t="n">
        <v>0.249243626000352</v>
      </c>
      <c r="F2570" s="19"/>
      <c r="G2570" s="19" t="n">
        <v>0.329816319268698</v>
      </c>
      <c r="H2570" s="19" t="n">
        <v>0.235802178510064</v>
      </c>
      <c r="I2570" s="19" t="n">
        <v>0.172959330326449</v>
      </c>
      <c r="J2570" s="19" t="n">
        <v>0.077807946576102</v>
      </c>
      <c r="K2570" s="19" t="n">
        <v>0.0839435341132981</v>
      </c>
      <c r="L2570" s="19" t="n">
        <v>0.134155107839442</v>
      </c>
      <c r="M2570" s="19"/>
      <c r="N2570" s="19" t="n">
        <v>0.137023955545483</v>
      </c>
      <c r="O2570" s="19" t="n">
        <v>0.115679721583022</v>
      </c>
      <c r="P2570" s="19" t="n">
        <v>0.0904436651094152</v>
      </c>
      <c r="Q2570" s="19" t="n">
        <v>0.272845842891629</v>
      </c>
      <c r="R2570" s="19"/>
      <c r="S2570" s="19" t="n">
        <v>0.225810412830684</v>
      </c>
      <c r="T2570" s="19" t="n">
        <v>0.326316234934984</v>
      </c>
      <c r="U2570" s="19" t="n">
        <v>0.181008128143791</v>
      </c>
      <c r="V2570" s="19" t="n">
        <v>0</v>
      </c>
      <c r="W2570" s="19" t="n">
        <v>0.182120715557359</v>
      </c>
      <c r="X2570" s="19" t="n">
        <v>0.244168022769499</v>
      </c>
      <c r="Y2570" s="19" t="n">
        <v>0.175079600951655</v>
      </c>
      <c r="Z2570" s="19" t="n">
        <v>0</v>
      </c>
      <c r="AA2570" s="19" t="n">
        <v>0.103237994787034</v>
      </c>
      <c r="AB2570" s="19" t="n">
        <v>0.173217035027838</v>
      </c>
      <c r="AC2570" s="19" t="n">
        <v>0.103599726278916</v>
      </c>
      <c r="AD2570" s="19" t="n">
        <v>0</v>
      </c>
      <c r="AE2570" s="19"/>
      <c r="AF2570" s="19" t="n">
        <v>0.126289153193571</v>
      </c>
      <c r="AG2570" s="19" t="n">
        <v>0.188297268024335</v>
      </c>
      <c r="AH2570" s="19" t="n">
        <v>0.0661600873085048</v>
      </c>
      <c r="AI2570" s="19"/>
      <c r="AJ2570" s="19" t="n">
        <v>0.18828748657963</v>
      </c>
      <c r="AK2570" s="19" t="n">
        <v>0.08769090660585</v>
      </c>
      <c r="AL2570" s="19" t="n">
        <v>0.23756365561014</v>
      </c>
      <c r="AM2570" s="19" t="n">
        <v>0</v>
      </c>
      <c r="AN2570" s="19" t="n">
        <v>0.255229186048301</v>
      </c>
      <c r="AO2570" s="19"/>
      <c r="AP2570" s="19" t="n">
        <v>0.183617217943329</v>
      </c>
      <c r="AQ2570" s="19" t="n">
        <v>0.0444295071950526</v>
      </c>
      <c r="AR2570" s="19" t="n">
        <v>0.384816717880407</v>
      </c>
      <c r="AS2570" s="19" t="n">
        <v>0.131681826321726</v>
      </c>
      <c r="AT2570" s="19" t="n">
        <v>0.284244851728219</v>
      </c>
      <c r="AU2570" s="19"/>
      <c r="AV2570" s="19" t="n">
        <v>0.110927022014034</v>
      </c>
      <c r="AW2570" s="19" t="n">
        <v>0.198716576488374</v>
      </c>
      <c r="AX2570" s="19" t="n">
        <v>0.270955046302614</v>
      </c>
      <c r="AY2570" s="19" t="n">
        <v>0.120708382075106</v>
      </c>
      <c r="AZ2570" s="19" t="n">
        <v>0.185749601716916</v>
      </c>
      <c r="BA2570" s="19" t="n">
        <v>0.485332568264074</v>
      </c>
      <c r="BB2570" s="19"/>
      <c r="BC2570" s="19" t="n">
        <v>0.256085238922629</v>
      </c>
      <c r="BD2570" s="19" t="n">
        <v>0.250147364256669</v>
      </c>
      <c r="BE2570" s="19" t="n">
        <v>0.101618926830603</v>
      </c>
      <c r="BF2570" s="19" t="n">
        <v>0.0513289820472085</v>
      </c>
      <c r="BG2570" s="19" t="n">
        <v>0</v>
      </c>
    </row>
    <row r="2571">
      <c r="C2571" s="19"/>
      <c r="D2571" s="19"/>
      <c r="E2571" s="19"/>
      <c r="F2571" s="19"/>
      <c r="G2571" s="19"/>
      <c r="H2571" s="19"/>
      <c r="I2571" s="19"/>
      <c r="J2571" s="19"/>
      <c r="K2571" s="19"/>
      <c r="L2571" s="19"/>
      <c r="M2571" s="19"/>
      <c r="N2571" s="19"/>
      <c r="O2571" s="19"/>
      <c r="P2571" s="19"/>
      <c r="Q2571" s="19"/>
      <c r="R2571" s="19"/>
      <c r="S2571" s="19"/>
      <c r="T2571" s="19"/>
      <c r="U2571" s="19"/>
      <c r="V2571" s="19"/>
      <c r="W2571" s="19"/>
      <c r="X2571" s="19"/>
      <c r="Y2571" s="19"/>
      <c r="Z2571" s="19"/>
      <c r="AA2571" s="19"/>
      <c r="AB2571" s="19"/>
      <c r="AC2571" s="19"/>
      <c r="AD2571" s="19"/>
      <c r="AE2571" s="19"/>
      <c r="AF2571" s="19"/>
      <c r="AG2571" s="19"/>
      <c r="AH2571" s="19"/>
      <c r="AI2571" s="19"/>
      <c r="AJ2571" s="19"/>
      <c r="AK2571" s="19"/>
      <c r="AL2571" s="19"/>
      <c r="AM2571" s="19"/>
      <c r="AN2571" s="19"/>
      <c r="AO2571" s="19"/>
      <c r="AP2571" s="19"/>
      <c r="AQ2571" s="19"/>
      <c r="AR2571" s="19"/>
      <c r="AS2571" s="19"/>
      <c r="AT2571" s="19"/>
      <c r="AU2571" s="19"/>
      <c r="AV2571" s="19"/>
      <c r="AW2571" s="19"/>
      <c r="AX2571" s="19"/>
      <c r="AY2571" s="19"/>
      <c r="AZ2571" s="19"/>
      <c r="BA2571" s="19"/>
      <c r="BB2571" s="19"/>
      <c r="BC2571" s="19"/>
      <c r="BD2571" s="19"/>
      <c r="BE2571" s="19"/>
      <c r="BF2571" s="19"/>
      <c r="BG2571" s="19"/>
    </row>
    <row r="2572">
      <c r="B2572" s="7" t="s">
        <v>727</v>
      </c>
      <c r="C2572" s="19"/>
      <c r="D2572" s="19"/>
      <c r="E2572" s="19"/>
      <c r="F2572" s="19"/>
      <c r="G2572" s="19"/>
      <c r="H2572" s="19"/>
      <c r="I2572" s="19"/>
      <c r="J2572" s="19"/>
      <c r="K2572" s="19"/>
      <c r="L2572" s="19"/>
      <c r="M2572" s="19"/>
      <c r="N2572" s="19"/>
      <c r="O2572" s="19"/>
      <c r="P2572" s="19"/>
      <c r="Q2572" s="19"/>
      <c r="R2572" s="19"/>
      <c r="S2572" s="19"/>
      <c r="T2572" s="19"/>
      <c r="U2572" s="19"/>
      <c r="V2572" s="19"/>
      <c r="W2572" s="19"/>
      <c r="X2572" s="19"/>
      <c r="Y2572" s="19"/>
      <c r="Z2572" s="19"/>
      <c r="AA2572" s="19"/>
      <c r="AB2572" s="19"/>
      <c r="AC2572" s="19"/>
      <c r="AD2572" s="19"/>
      <c r="AE2572" s="19"/>
      <c r="AF2572" s="19"/>
      <c r="AG2572" s="19"/>
      <c r="AH2572" s="19"/>
      <c r="AI2572" s="19"/>
      <c r="AJ2572" s="19"/>
      <c r="AK2572" s="19"/>
      <c r="AL2572" s="19"/>
      <c r="AM2572" s="19"/>
      <c r="AN2572" s="19"/>
      <c r="AO2572" s="19"/>
      <c r="AP2572" s="19"/>
      <c r="AQ2572" s="19"/>
      <c r="AR2572" s="19"/>
      <c r="AS2572" s="19"/>
      <c r="AT2572" s="19"/>
      <c r="AU2572" s="19"/>
      <c r="AV2572" s="19"/>
      <c r="AW2572" s="19"/>
      <c r="AX2572" s="19"/>
      <c r="AY2572" s="19"/>
      <c r="AZ2572" s="19"/>
      <c r="BA2572" s="19"/>
      <c r="BB2572" s="19"/>
      <c r="BC2572" s="19"/>
      <c r="BD2572" s="19"/>
      <c r="BE2572" s="19"/>
      <c r="BF2572" s="19"/>
      <c r="BG2572" s="19"/>
    </row>
    <row r="2573">
      <c r="B2573" s="26" t="s">
        <v>754</v>
      </c>
      <c r="C2573" s="19"/>
      <c r="D2573" s="19"/>
      <c r="E2573" s="19"/>
      <c r="F2573" s="19"/>
      <c r="G2573" s="19"/>
      <c r="H2573" s="19"/>
      <c r="I2573" s="19"/>
      <c r="J2573" s="19"/>
      <c r="K2573" s="19"/>
      <c r="L2573" s="19"/>
      <c r="M2573" s="19"/>
      <c r="N2573" s="19"/>
      <c r="O2573" s="19"/>
      <c r="P2573" s="19"/>
      <c r="Q2573" s="19"/>
      <c r="R2573" s="19"/>
      <c r="S2573" s="19"/>
      <c r="T2573" s="19"/>
      <c r="U2573" s="19"/>
      <c r="V2573" s="19"/>
      <c r="W2573" s="19"/>
      <c r="X2573" s="19"/>
      <c r="Y2573" s="19"/>
      <c r="Z2573" s="19"/>
      <c r="AA2573" s="19"/>
      <c r="AB2573" s="19"/>
      <c r="AC2573" s="19"/>
      <c r="AD2573" s="19"/>
      <c r="AE2573" s="19"/>
      <c r="AF2573" s="19"/>
      <c r="AG2573" s="19"/>
      <c r="AH2573" s="19"/>
      <c r="AI2573" s="19"/>
      <c r="AJ2573" s="19"/>
      <c r="AK2573" s="19"/>
      <c r="AL2573" s="19"/>
      <c r="AM2573" s="19"/>
      <c r="AN2573" s="19"/>
      <c r="AO2573" s="19"/>
      <c r="AP2573" s="19"/>
      <c r="AQ2573" s="19"/>
      <c r="AR2573" s="19"/>
      <c r="AS2573" s="19"/>
      <c r="AT2573" s="19"/>
      <c r="AU2573" s="19"/>
      <c r="AV2573" s="19"/>
      <c r="AW2573" s="19"/>
      <c r="AX2573" s="19"/>
      <c r="AY2573" s="19"/>
      <c r="AZ2573" s="19"/>
      <c r="BA2573" s="19"/>
      <c r="BB2573" s="19"/>
      <c r="BC2573" s="19"/>
      <c r="BD2573" s="19"/>
      <c r="BE2573" s="19"/>
      <c r="BF2573" s="19"/>
      <c r="BG2573" s="19"/>
    </row>
    <row r="2574">
      <c r="B2574" t="s">
        <v>725</v>
      </c>
      <c r="C2574" s="19" t="n">
        <v>0.124288567185507</v>
      </c>
      <c r="D2574" s="19" t="n">
        <v>0.202443932958034</v>
      </c>
      <c r="E2574" s="19" t="n">
        <v>0.0377188052391233</v>
      </c>
      <c r="F2574" s="19"/>
      <c r="G2574" s="19" t="n">
        <v>0.0768546150187103</v>
      </c>
      <c r="H2574" s="19" t="n">
        <v>0</v>
      </c>
      <c r="I2574" s="19" t="n">
        <v>0.224871738879677</v>
      </c>
      <c r="J2574" s="19" t="n">
        <v>0.132559007899938</v>
      </c>
      <c r="K2574" s="19" t="n">
        <v>0.236850036527356</v>
      </c>
      <c r="L2574" s="19" t="n">
        <v>0.0943391763855528</v>
      </c>
      <c r="M2574" s="19"/>
      <c r="N2574" s="19" t="n">
        <v>0.163972686422938</v>
      </c>
      <c r="O2574" s="19" t="n">
        <v>0.180451979615574</v>
      </c>
      <c r="P2574" s="19" t="n">
        <v>0.147444745827207</v>
      </c>
      <c r="Q2574" s="19" t="n">
        <v>0.0312321038717428</v>
      </c>
      <c r="R2574" s="19"/>
      <c r="S2574" s="19" t="n">
        <v>0</v>
      </c>
      <c r="T2574" s="19" t="n">
        <v>0</v>
      </c>
      <c r="U2574" s="19" t="n">
        <v>0</v>
      </c>
      <c r="V2574" s="19" t="n">
        <v>0.181868920168497</v>
      </c>
      <c r="W2574" s="19" t="n">
        <v>0</v>
      </c>
      <c r="X2574" s="19" t="n">
        <v>0.116416057859878</v>
      </c>
      <c r="Y2574" s="19" t="n">
        <v>0.376731294928409</v>
      </c>
      <c r="Z2574" s="19" t="n">
        <v>0.333353961183059</v>
      </c>
      <c r="AA2574" s="19" t="n">
        <v>0.20867089462515</v>
      </c>
      <c r="AB2574" s="19" t="n">
        <v>0.11744493652159</v>
      </c>
      <c r="AC2574" s="19" t="n">
        <v>0.140971279784933</v>
      </c>
      <c r="AD2574" s="19" t="n">
        <v>0.318895578874008</v>
      </c>
      <c r="AE2574" s="19"/>
      <c r="AF2574" s="19" t="n">
        <v>0.107518224274924</v>
      </c>
      <c r="AG2574" s="19" t="n">
        <v>0.129506410702245</v>
      </c>
      <c r="AH2574" s="19" t="n">
        <v>0.14240892298117</v>
      </c>
      <c r="AI2574" s="19"/>
      <c r="AJ2574" s="19" t="n">
        <v>0.0362115683281723</v>
      </c>
      <c r="AK2574" s="19" t="n">
        <v>0.220682784996605</v>
      </c>
      <c r="AL2574" s="19" t="n">
        <v>0</v>
      </c>
      <c r="AM2574" s="19" t="n">
        <v>0.478853249863564</v>
      </c>
      <c r="AN2574" s="19" t="n">
        <v>0.162482552675557</v>
      </c>
      <c r="AO2574" s="19"/>
      <c r="AP2574" s="19" t="n">
        <v>0</v>
      </c>
      <c r="AQ2574" s="19" t="n">
        <v>0.164776301067971</v>
      </c>
      <c r="AR2574" s="19" t="n">
        <v>0.0827623002032959</v>
      </c>
      <c r="AS2574" s="19" t="n">
        <v>0.120977358950138</v>
      </c>
      <c r="AT2574" s="19" t="n">
        <v>0.314303108744437</v>
      </c>
      <c r="AU2574" s="19"/>
      <c r="AV2574" s="19" t="n">
        <v>0.166903187711074</v>
      </c>
      <c r="AW2574" s="19" t="n">
        <v>0</v>
      </c>
      <c r="AX2574" s="19" t="n">
        <v>0</v>
      </c>
      <c r="AY2574" s="19" t="n">
        <v>0.0617226829965132</v>
      </c>
      <c r="AZ2574" s="19" t="n">
        <v>0.20539220644703</v>
      </c>
      <c r="BA2574" s="19" t="n">
        <v>0.143946049447103</v>
      </c>
      <c r="BB2574" s="19"/>
      <c r="BC2574" s="19" t="n">
        <v>0.0549761666722057</v>
      </c>
      <c r="BD2574" s="19" t="n">
        <v>0.101286465456508</v>
      </c>
      <c r="BE2574" s="19" t="n">
        <v>0.181738147182364</v>
      </c>
      <c r="BF2574" s="19" t="n">
        <v>0.164803158497469</v>
      </c>
      <c r="BG2574" s="19" t="n">
        <v>0</v>
      </c>
    </row>
    <row r="2575">
      <c r="B2575" t="s">
        <v>689</v>
      </c>
      <c r="C2575" s="19" t="n">
        <v>0.0308049760804677</v>
      </c>
      <c r="D2575" s="19" t="n">
        <v>0.0411701231835138</v>
      </c>
      <c r="E2575" s="19" t="n">
        <v>0.0216421720291255</v>
      </c>
      <c r="F2575" s="19"/>
      <c r="G2575" s="19" t="n">
        <v>0</v>
      </c>
      <c r="H2575" s="19" t="n">
        <v>0</v>
      </c>
      <c r="I2575" s="19" t="n">
        <v>0</v>
      </c>
      <c r="J2575" s="19" t="n">
        <v>0.0462650671099636</v>
      </c>
      <c r="K2575" s="19" t="n">
        <v>0</v>
      </c>
      <c r="L2575" s="19" t="n">
        <v>0.0982610776619663</v>
      </c>
      <c r="M2575" s="19"/>
      <c r="N2575" s="19" t="n">
        <v>0</v>
      </c>
      <c r="O2575" s="19" t="n">
        <v>0.114880171173822</v>
      </c>
      <c r="P2575" s="19" t="n">
        <v>0.047649597033275</v>
      </c>
      <c r="Q2575" s="19" t="n">
        <v>0</v>
      </c>
      <c r="R2575" s="19"/>
      <c r="S2575" s="19" t="n">
        <v>0</v>
      </c>
      <c r="T2575" s="19" t="n">
        <v>0.0618869127879939</v>
      </c>
      <c r="U2575" s="19" t="n">
        <v>0.148537404041269</v>
      </c>
      <c r="V2575" s="19" t="n">
        <v>0</v>
      </c>
      <c r="W2575" s="19" t="n">
        <v>0</v>
      </c>
      <c r="X2575" s="19" t="n">
        <v>0</v>
      </c>
      <c r="Y2575" s="19" t="n">
        <v>0</v>
      </c>
      <c r="Z2575" s="19" t="n">
        <v>0</v>
      </c>
      <c r="AA2575" s="19" t="n">
        <v>0</v>
      </c>
      <c r="AB2575" s="19" t="n">
        <v>0</v>
      </c>
      <c r="AC2575" s="19" t="n">
        <v>0</v>
      </c>
      <c r="AD2575" s="19" t="n">
        <v>0.350379600390664</v>
      </c>
      <c r="AE2575" s="19"/>
      <c r="AF2575" s="19" t="n">
        <v>0.0260978297145864</v>
      </c>
      <c r="AG2575" s="19" t="n">
        <v>0.0251282220260921</v>
      </c>
      <c r="AH2575" s="19" t="n">
        <v>0.0729119370005227</v>
      </c>
      <c r="AI2575" s="19"/>
      <c r="AJ2575" s="19" t="n">
        <v>0.038757146640105</v>
      </c>
      <c r="AK2575" s="19" t="n">
        <v>0</v>
      </c>
      <c r="AL2575" s="19" t="n">
        <v>0</v>
      </c>
      <c r="AM2575" s="19" t="n">
        <v>0</v>
      </c>
      <c r="AN2575" s="19" t="n">
        <v>0.0569933771994897</v>
      </c>
      <c r="AO2575" s="19"/>
      <c r="AP2575" s="19" t="n">
        <v>0</v>
      </c>
      <c r="AQ2575" s="19" t="n">
        <v>0</v>
      </c>
      <c r="AR2575" s="19" t="n">
        <v>0</v>
      </c>
      <c r="AS2575" s="19" t="n">
        <v>0.0622335133713061</v>
      </c>
      <c r="AT2575" s="19" t="n">
        <v>0</v>
      </c>
      <c r="AU2575" s="19"/>
      <c r="AV2575" s="19" t="n">
        <v>0</v>
      </c>
      <c r="AW2575" s="19" t="n">
        <v>0</v>
      </c>
      <c r="AX2575" s="19" t="n">
        <v>0</v>
      </c>
      <c r="AY2575" s="19" t="n">
        <v>0</v>
      </c>
      <c r="AZ2575" s="19" t="n">
        <v>0.182023905334737</v>
      </c>
      <c r="BA2575" s="19" t="n">
        <v>0</v>
      </c>
      <c r="BB2575" s="19"/>
      <c r="BC2575" s="19" t="n">
        <v>0</v>
      </c>
      <c r="BD2575" s="19" t="n">
        <v>0.103909330556767</v>
      </c>
      <c r="BE2575" s="19" t="n">
        <v>0</v>
      </c>
      <c r="BF2575" s="19" t="n">
        <v>0</v>
      </c>
      <c r="BG2575" s="19" t="n">
        <v>0</v>
      </c>
    </row>
    <row r="2576">
      <c r="B2576" t="s">
        <v>690</v>
      </c>
      <c r="C2576" s="19" t="n">
        <v>0.14284458131193</v>
      </c>
      <c r="D2576" s="19" t="n">
        <v>0.133621295604474</v>
      </c>
      <c r="E2576" s="19" t="n">
        <v>0.153684044787014</v>
      </c>
      <c r="F2576" s="19"/>
      <c r="G2576" s="19" t="n">
        <v>0.234057225791658</v>
      </c>
      <c r="H2576" s="19" t="n">
        <v>0.0436330071883388</v>
      </c>
      <c r="I2576" s="19" t="n">
        <v>0.0914369842613381</v>
      </c>
      <c r="J2576" s="19" t="n">
        <v>0.126851435447487</v>
      </c>
      <c r="K2576" s="19" t="n">
        <v>0.241465138540235</v>
      </c>
      <c r="L2576" s="19" t="n">
        <v>0.144318656111831</v>
      </c>
      <c r="M2576" s="19"/>
      <c r="N2576" s="19" t="n">
        <v>0.153106344387133</v>
      </c>
      <c r="O2576" s="19" t="n">
        <v>0.165999941653659</v>
      </c>
      <c r="P2576" s="19" t="n">
        <v>0.0430600513988664</v>
      </c>
      <c r="Q2576" s="19" t="n">
        <v>0.187668746412538</v>
      </c>
      <c r="R2576" s="19"/>
      <c r="S2576" s="19" t="n">
        <v>0.272689324780096</v>
      </c>
      <c r="T2576" s="19" t="n">
        <v>0.0925417724845972</v>
      </c>
      <c r="U2576" s="19" t="n">
        <v>0.106266232249088</v>
      </c>
      <c r="V2576" s="19" t="n">
        <v>0.0888140044178187</v>
      </c>
      <c r="W2576" s="19" t="n">
        <v>0</v>
      </c>
      <c r="X2576" s="19" t="n">
        <v>0.242869344283438</v>
      </c>
      <c r="Y2576" s="19" t="n">
        <v>0.333256729509758</v>
      </c>
      <c r="Z2576" s="19" t="n">
        <v>0</v>
      </c>
      <c r="AA2576" s="19" t="n">
        <v>0</v>
      </c>
      <c r="AB2576" s="19" t="n">
        <v>0.352899616533533</v>
      </c>
      <c r="AC2576" s="19" t="n">
        <v>0.222327056060998</v>
      </c>
      <c r="AD2576" s="19" t="n">
        <v>0</v>
      </c>
      <c r="AE2576" s="19"/>
      <c r="AF2576" s="19" t="n">
        <v>0.204971853607327</v>
      </c>
      <c r="AG2576" s="19" t="n">
        <v>0.127276310146774</v>
      </c>
      <c r="AH2576" s="19" t="n">
        <v>0.0426675988706357</v>
      </c>
      <c r="AI2576" s="19"/>
      <c r="AJ2576" s="19" t="n">
        <v>0.201416394627484</v>
      </c>
      <c r="AK2576" s="19" t="n">
        <v>0.113915835254318</v>
      </c>
      <c r="AL2576" s="19" t="n">
        <v>0.142928189442559</v>
      </c>
      <c r="AM2576" s="19" t="n">
        <v>0.521146750136436</v>
      </c>
      <c r="AN2576" s="19" t="n">
        <v>0.0386678331191304</v>
      </c>
      <c r="AO2576" s="19"/>
      <c r="AP2576" s="19" t="n">
        <v>0.206728558768158</v>
      </c>
      <c r="AQ2576" s="19" t="n">
        <v>0.187154558738041</v>
      </c>
      <c r="AR2576" s="19" t="n">
        <v>0.102295490326812</v>
      </c>
      <c r="AS2576" s="19" t="n">
        <v>0.222265671125294</v>
      </c>
      <c r="AT2576" s="19" t="n">
        <v>0.173647487743704</v>
      </c>
      <c r="AU2576" s="19"/>
      <c r="AV2576" s="19" t="n">
        <v>0.132704666532278</v>
      </c>
      <c r="AW2576" s="19" t="n">
        <v>0.289881146454875</v>
      </c>
      <c r="AX2576" s="19" t="n">
        <v>0.0866002207621692</v>
      </c>
      <c r="AY2576" s="19" t="n">
        <v>0.147237303636485</v>
      </c>
      <c r="AZ2576" s="19" t="n">
        <v>0.277967545359526</v>
      </c>
      <c r="BA2576" s="19" t="n">
        <v>0.204221007094559</v>
      </c>
      <c r="BB2576" s="19"/>
      <c r="BC2576" s="19" t="n">
        <v>0.143971050356783</v>
      </c>
      <c r="BD2576" s="19" t="n">
        <v>0.165409564585373</v>
      </c>
      <c r="BE2576" s="19" t="n">
        <v>0.156185208362931</v>
      </c>
      <c r="BF2576" s="19" t="n">
        <v>0.0500510974596495</v>
      </c>
      <c r="BG2576" s="19" t="n">
        <v>0</v>
      </c>
    </row>
    <row r="2577">
      <c r="B2577" t="s">
        <v>691</v>
      </c>
      <c r="C2577" s="19" t="n">
        <v>0.223329970319555</v>
      </c>
      <c r="D2577" s="19" t="n">
        <v>0.24029334190252</v>
      </c>
      <c r="E2577" s="19" t="n">
        <v>0.211062347409934</v>
      </c>
      <c r="F2577" s="19"/>
      <c r="G2577" s="19" t="n">
        <v>0.325253679246449</v>
      </c>
      <c r="H2577" s="19" t="n">
        <v>0.144781090686997</v>
      </c>
      <c r="I2577" s="19" t="n">
        <v>0.397535973818097</v>
      </c>
      <c r="J2577" s="19" t="n">
        <v>0.201580532687298</v>
      </c>
      <c r="K2577" s="19" t="n">
        <v>0</v>
      </c>
      <c r="L2577" s="19" t="n">
        <v>0.23375051267988</v>
      </c>
      <c r="M2577" s="19"/>
      <c r="N2577" s="19" t="n">
        <v>0.124742117774866</v>
      </c>
      <c r="O2577" s="19" t="n">
        <v>0.227258361800641</v>
      </c>
      <c r="P2577" s="19" t="n">
        <v>0.341538187926477</v>
      </c>
      <c r="Q2577" s="19" t="n">
        <v>0.24289567335236</v>
      </c>
      <c r="R2577" s="19"/>
      <c r="S2577" s="19" t="n">
        <v>0.114479745376946</v>
      </c>
      <c r="T2577" s="19" t="n">
        <v>0.343423903756651</v>
      </c>
      <c r="U2577" s="19" t="n">
        <v>0.106266232249088</v>
      </c>
      <c r="V2577" s="19" t="n">
        <v>0.34287369956226</v>
      </c>
      <c r="W2577" s="19" t="n">
        <v>0.175972285290372</v>
      </c>
      <c r="X2577" s="19" t="n">
        <v>0.253740058356312</v>
      </c>
      <c r="Y2577" s="19" t="n">
        <v>0.290011975561833</v>
      </c>
      <c r="Z2577" s="19" t="n">
        <v>0.326054458344552</v>
      </c>
      <c r="AA2577" s="19" t="n">
        <v>0</v>
      </c>
      <c r="AB2577" s="19" t="n">
        <v>0.123187386988636</v>
      </c>
      <c r="AC2577" s="19" t="n">
        <v>0.164589309138948</v>
      </c>
      <c r="AD2577" s="19" t="n">
        <v>0.330724820735328</v>
      </c>
      <c r="AE2577" s="19"/>
      <c r="AF2577" s="19" t="n">
        <v>0.30032338700647</v>
      </c>
      <c r="AG2577" s="19" t="n">
        <v>0.105619364459075</v>
      </c>
      <c r="AH2577" s="19" t="n">
        <v>0.316473223846916</v>
      </c>
      <c r="AI2577" s="19"/>
      <c r="AJ2577" s="19" t="n">
        <v>0.0776069075540058</v>
      </c>
      <c r="AK2577" s="19" t="n">
        <v>0.140383459108172</v>
      </c>
      <c r="AL2577" s="19" t="n">
        <v>0.248449977845717</v>
      </c>
      <c r="AM2577" s="19" t="n">
        <v>0</v>
      </c>
      <c r="AN2577" s="19" t="n">
        <v>0.393687250196675</v>
      </c>
      <c r="AO2577" s="19"/>
      <c r="AP2577" s="19" t="n">
        <v>0.278416963809337</v>
      </c>
      <c r="AQ2577" s="19" t="n">
        <v>0.153026924823532</v>
      </c>
      <c r="AR2577" s="19" t="n">
        <v>0.184365083167785</v>
      </c>
      <c r="AS2577" s="19" t="n">
        <v>0.277610415085123</v>
      </c>
      <c r="AT2577" s="19" t="n">
        <v>0</v>
      </c>
      <c r="AU2577" s="19"/>
      <c r="AV2577" s="19" t="n">
        <v>0.121968158773764</v>
      </c>
      <c r="AW2577" s="19" t="n">
        <v>0.142197821923091</v>
      </c>
      <c r="AX2577" s="19" t="n">
        <v>0.243901404244406</v>
      </c>
      <c r="AY2577" s="19" t="n">
        <v>0.415654622186853</v>
      </c>
      <c r="AZ2577" s="19" t="n">
        <v>0</v>
      </c>
      <c r="BA2577" s="19" t="n">
        <v>0.370721382288823</v>
      </c>
      <c r="BB2577" s="19"/>
      <c r="BC2577" s="19" t="n">
        <v>0.286127262911704</v>
      </c>
      <c r="BD2577" s="19" t="n">
        <v>0.344461266325836</v>
      </c>
      <c r="BE2577" s="19" t="n">
        <v>0.0966684282241637</v>
      </c>
      <c r="BF2577" s="19" t="n">
        <v>0.413820282877316</v>
      </c>
      <c r="BG2577" s="19" t="n">
        <v>0</v>
      </c>
    </row>
    <row r="2578">
      <c r="B2578" t="s">
        <v>692</v>
      </c>
      <c r="C2578" s="19" t="n">
        <v>0.121753252506012</v>
      </c>
      <c r="D2578" s="19" t="n">
        <v>0.0695985606460704</v>
      </c>
      <c r="E2578" s="19" t="n">
        <v>0.172224345785435</v>
      </c>
      <c r="F2578" s="19"/>
      <c r="G2578" s="19" t="n">
        <v>0.121364805348977</v>
      </c>
      <c r="H2578" s="19" t="n">
        <v>0.142136945817499</v>
      </c>
      <c r="I2578" s="19" t="n">
        <v>0.16351767821122</v>
      </c>
      <c r="J2578" s="19" t="n">
        <v>0.078172771157618</v>
      </c>
      <c r="K2578" s="19" t="n">
        <v>0.0855178985349848</v>
      </c>
      <c r="L2578" s="19" t="n">
        <v>0.150404571830743</v>
      </c>
      <c r="M2578" s="19"/>
      <c r="N2578" s="19" t="n">
        <v>0.106040324735405</v>
      </c>
      <c r="O2578" s="19" t="n">
        <v>0.194936413232307</v>
      </c>
      <c r="P2578" s="19" t="n">
        <v>0.107559191489525</v>
      </c>
      <c r="Q2578" s="19" t="n">
        <v>0.103369507632369</v>
      </c>
      <c r="R2578" s="19"/>
      <c r="S2578" s="19" t="n">
        <v>0.0812577386119977</v>
      </c>
      <c r="T2578" s="19" t="n">
        <v>0</v>
      </c>
      <c r="U2578" s="19" t="n">
        <v>0.152908533250117</v>
      </c>
      <c r="V2578" s="19" t="n">
        <v>0.107638369659239</v>
      </c>
      <c r="W2578" s="19" t="n">
        <v>0.374502613717914</v>
      </c>
      <c r="X2578" s="19" t="n">
        <v>0.26614764616561</v>
      </c>
      <c r="Y2578" s="19" t="n">
        <v>0</v>
      </c>
      <c r="Z2578" s="19" t="n">
        <v>0.190844480779417</v>
      </c>
      <c r="AA2578" s="19" t="n">
        <v>0.149334096191238</v>
      </c>
      <c r="AB2578" s="19" t="n">
        <v>0</v>
      </c>
      <c r="AC2578" s="19" t="n">
        <v>0.255773804102044</v>
      </c>
      <c r="AD2578" s="19" t="n">
        <v>0</v>
      </c>
      <c r="AE2578" s="19"/>
      <c r="AF2578" s="19" t="n">
        <v>0.0801372492071875</v>
      </c>
      <c r="AG2578" s="19" t="n">
        <v>0.146374531536962</v>
      </c>
      <c r="AH2578" s="19" t="n">
        <v>0.149200962068591</v>
      </c>
      <c r="AI2578" s="19"/>
      <c r="AJ2578" s="19" t="n">
        <v>0.119009555691969</v>
      </c>
      <c r="AK2578" s="19" t="n">
        <v>0.135499076565234</v>
      </c>
      <c r="AL2578" s="19" t="n">
        <v>0.252362652362356</v>
      </c>
      <c r="AM2578" s="19" t="n">
        <v>0</v>
      </c>
      <c r="AN2578" s="19" t="n">
        <v>0.0441304023718507</v>
      </c>
      <c r="AO2578" s="19"/>
      <c r="AP2578" s="19" t="n">
        <v>0</v>
      </c>
      <c r="AQ2578" s="19" t="n">
        <v>0.159847669675359</v>
      </c>
      <c r="AR2578" s="19" t="n">
        <v>0.204217377264243</v>
      </c>
      <c r="AS2578" s="19" t="n">
        <v>0.141868821452385</v>
      </c>
      <c r="AT2578" s="19" t="n">
        <v>0</v>
      </c>
      <c r="AU2578" s="19"/>
      <c r="AV2578" s="19" t="n">
        <v>0.239630030729581</v>
      </c>
      <c r="AW2578" s="19" t="n">
        <v>0</v>
      </c>
      <c r="AX2578" s="19" t="n">
        <v>0.118065190484965</v>
      </c>
      <c r="AY2578" s="19" t="n">
        <v>0.139365512749822</v>
      </c>
      <c r="AZ2578" s="19" t="n">
        <v>0</v>
      </c>
      <c r="BA2578" s="19" t="n">
        <v>0.112625195387766</v>
      </c>
      <c r="BB2578" s="19"/>
      <c r="BC2578" s="19" t="n">
        <v>0.0939908529191168</v>
      </c>
      <c r="BD2578" s="19" t="n">
        <v>0.0608322814538188</v>
      </c>
      <c r="BE2578" s="19" t="n">
        <v>0.187886984188902</v>
      </c>
      <c r="BF2578" s="19" t="n">
        <v>0.121011973647001</v>
      </c>
      <c r="BG2578" s="19" t="n">
        <v>0</v>
      </c>
    </row>
    <row r="2579">
      <c r="B2579" t="s">
        <v>598</v>
      </c>
      <c r="C2579" s="19" t="n">
        <v>0.13063765710167</v>
      </c>
      <c r="D2579" s="19" t="n">
        <v>0.112589803712674</v>
      </c>
      <c r="E2579" s="19" t="n">
        <v>0.149499230654628</v>
      </c>
      <c r="F2579" s="19"/>
      <c r="G2579" s="19" t="n">
        <v>0</v>
      </c>
      <c r="H2579" s="19" t="n">
        <v>0.307256164964282</v>
      </c>
      <c r="I2579" s="19" t="n">
        <v>0</v>
      </c>
      <c r="J2579" s="19" t="n">
        <v>0.220391927798254</v>
      </c>
      <c r="K2579" s="19" t="n">
        <v>0.17770661943737</v>
      </c>
      <c r="L2579" s="19" t="n">
        <v>0.063668077681302</v>
      </c>
      <c r="M2579" s="19"/>
      <c r="N2579" s="19" t="n">
        <v>0.197106382989139</v>
      </c>
      <c r="O2579" s="19" t="n">
        <v>0</v>
      </c>
      <c r="P2579" s="19" t="n">
        <v>0.181018779808448</v>
      </c>
      <c r="Q2579" s="19" t="n">
        <v>0.105001059744233</v>
      </c>
      <c r="R2579" s="19"/>
      <c r="S2579" s="19" t="n">
        <v>0.144552674218687</v>
      </c>
      <c r="T2579" s="19" t="n">
        <v>0.121163536513104</v>
      </c>
      <c r="U2579" s="19" t="n">
        <v>0.148406711087205</v>
      </c>
      <c r="V2579" s="19" t="n">
        <v>0.188150686175502</v>
      </c>
      <c r="W2579" s="19" t="n">
        <v>0.15287618546391</v>
      </c>
      <c r="X2579" s="19" t="n">
        <v>0</v>
      </c>
      <c r="Y2579" s="19" t="n">
        <v>0</v>
      </c>
      <c r="Z2579" s="19" t="n">
        <v>0.149747099692973</v>
      </c>
      <c r="AA2579" s="19" t="n">
        <v>0.384033332108248</v>
      </c>
      <c r="AB2579" s="19" t="n">
        <v>0.102803526440614</v>
      </c>
      <c r="AC2579" s="19" t="n">
        <v>0</v>
      </c>
      <c r="AD2579" s="19" t="n">
        <v>0</v>
      </c>
      <c r="AE2579" s="19"/>
      <c r="AF2579" s="19" t="n">
        <v>0.105816041577796</v>
      </c>
      <c r="AG2579" s="19" t="n">
        <v>0.175169863681598</v>
      </c>
      <c r="AH2579" s="19" t="n">
        <v>0.145770702637413</v>
      </c>
      <c r="AI2579" s="19"/>
      <c r="AJ2579" s="19" t="n">
        <v>0.235248452712946</v>
      </c>
      <c r="AK2579" s="19" t="n">
        <v>0.0628547343119375</v>
      </c>
      <c r="AL2579" s="19" t="n">
        <v>0.25550680566935</v>
      </c>
      <c r="AM2579" s="19" t="n">
        <v>0</v>
      </c>
      <c r="AN2579" s="19" t="n">
        <v>0.100015369652006</v>
      </c>
      <c r="AO2579" s="19"/>
      <c r="AP2579" s="19" t="n">
        <v>0.207158883766375</v>
      </c>
      <c r="AQ2579" s="19" t="n">
        <v>0.160714372154535</v>
      </c>
      <c r="AR2579" s="19" t="n">
        <v>0.0869655435151384</v>
      </c>
      <c r="AS2579" s="19" t="n">
        <v>0</v>
      </c>
      <c r="AT2579" s="19" t="n">
        <v>0.22780455178364</v>
      </c>
      <c r="AU2579" s="19"/>
      <c r="AV2579" s="19" t="n">
        <v>0.0961376100808106</v>
      </c>
      <c r="AW2579" s="19" t="n">
        <v>0.239741108712986</v>
      </c>
      <c r="AX2579" s="19" t="n">
        <v>0.264112472424581</v>
      </c>
      <c r="AY2579" s="19" t="n">
        <v>0.0545782901669879</v>
      </c>
      <c r="AZ2579" s="19" t="n">
        <v>0.148866741141791</v>
      </c>
      <c r="BA2579" s="19" t="n">
        <v>0</v>
      </c>
      <c r="BB2579" s="19"/>
      <c r="BC2579" s="19" t="n">
        <v>0.0827504509628747</v>
      </c>
      <c r="BD2579" s="19" t="n">
        <v>0.0824596604513505</v>
      </c>
      <c r="BE2579" s="19" t="n">
        <v>0.194354319460875</v>
      </c>
      <c r="BF2579" s="19" t="n">
        <v>0.0799519340338608</v>
      </c>
      <c r="BG2579" s="19" t="n">
        <v>0</v>
      </c>
    </row>
    <row r="2580">
      <c r="B2580" t="s">
        <v>726</v>
      </c>
      <c r="C2580" s="19" t="n">
        <v>0.0812374721785099</v>
      </c>
      <c r="D2580" s="19" t="n">
        <v>0.105177113954457</v>
      </c>
      <c r="E2580" s="19" t="n">
        <v>0.0602339734895789</v>
      </c>
      <c r="F2580" s="19"/>
      <c r="G2580" s="19" t="n">
        <v>0.106812588692069</v>
      </c>
      <c r="H2580" s="19" t="n">
        <v>0.0423427479522397</v>
      </c>
      <c r="I2580" s="19" t="n">
        <v>0</v>
      </c>
      <c r="J2580" s="19" t="n">
        <v>0.0831554019058504</v>
      </c>
      <c r="K2580" s="19" t="n">
        <v>0.0977457242164828</v>
      </c>
      <c r="L2580" s="19" t="n">
        <v>0.138490206712844</v>
      </c>
      <c r="M2580" s="19"/>
      <c r="N2580" s="19" t="n">
        <v>0.10031133302892</v>
      </c>
      <c r="O2580" s="19" t="n">
        <v>0.0558038811413904</v>
      </c>
      <c r="P2580" s="19" t="n">
        <v>0.0412857814067864</v>
      </c>
      <c r="Q2580" s="19" t="n">
        <v>0.104628114783859</v>
      </c>
      <c r="R2580" s="19"/>
      <c r="S2580" s="19" t="n">
        <v>0.242467842793587</v>
      </c>
      <c r="T2580" s="19" t="n">
        <v>0.05466763952267</v>
      </c>
      <c r="U2580" s="19" t="n">
        <v>0.156606758979443</v>
      </c>
      <c r="V2580" s="19" t="n">
        <v>0</v>
      </c>
      <c r="W2580" s="19" t="n">
        <v>0.114528199970446</v>
      </c>
      <c r="X2580" s="19" t="n">
        <v>0.120826893334762</v>
      </c>
      <c r="Y2580" s="19" t="n">
        <v>0</v>
      </c>
      <c r="Z2580" s="19" t="n">
        <v>0</v>
      </c>
      <c r="AA2580" s="19" t="n">
        <v>0.15472368228833</v>
      </c>
      <c r="AB2580" s="19" t="n">
        <v>0.108913078954663</v>
      </c>
      <c r="AC2580" s="19" t="n">
        <v>0</v>
      </c>
      <c r="AD2580" s="19" t="n">
        <v>0</v>
      </c>
      <c r="AE2580" s="19"/>
      <c r="AF2580" s="19" t="n">
        <v>0.0536579606182336</v>
      </c>
      <c r="AG2580" s="19" t="n">
        <v>0.114031083930723</v>
      </c>
      <c r="AH2580" s="19" t="n">
        <v>0.0644065652862468</v>
      </c>
      <c r="AI2580" s="19"/>
      <c r="AJ2580" s="19" t="n">
        <v>0.0343418086935831</v>
      </c>
      <c r="AK2580" s="19" t="n">
        <v>0.238973203157884</v>
      </c>
      <c r="AL2580" s="19" t="n">
        <v>0</v>
      </c>
      <c r="AM2580" s="19" t="n">
        <v>0</v>
      </c>
      <c r="AN2580" s="19" t="n">
        <v>0.0503449478986727</v>
      </c>
      <c r="AO2580" s="19"/>
      <c r="AP2580" s="19" t="n">
        <v>0</v>
      </c>
      <c r="AQ2580" s="19" t="n">
        <v>0.152576077378218</v>
      </c>
      <c r="AR2580" s="19" t="n">
        <v>0</v>
      </c>
      <c r="AS2580" s="19" t="n">
        <v>0.115746057939814</v>
      </c>
      <c r="AT2580" s="19" t="n">
        <v>0</v>
      </c>
      <c r="AU2580" s="19"/>
      <c r="AV2580" s="19" t="n">
        <v>0.1545454869288</v>
      </c>
      <c r="AW2580" s="19" t="n">
        <v>0</v>
      </c>
      <c r="AX2580" s="19" t="n">
        <v>0</v>
      </c>
      <c r="AY2580" s="19" t="n">
        <v>0.0607332061882328</v>
      </c>
      <c r="AZ2580" s="19" t="n">
        <v>0</v>
      </c>
      <c r="BA2580" s="19" t="n">
        <v>0</v>
      </c>
      <c r="BB2580" s="19"/>
      <c r="BC2580" s="19" t="n">
        <v>0.0930724404214509</v>
      </c>
      <c r="BD2580" s="19" t="n">
        <v>0</v>
      </c>
      <c r="BE2580" s="19" t="n">
        <v>0.0815479857501622</v>
      </c>
      <c r="BF2580" s="19" t="n">
        <v>0.0739508738756764</v>
      </c>
      <c r="BG2580" s="19" t="n">
        <v>1</v>
      </c>
    </row>
    <row r="2581">
      <c r="B2581" t="s">
        <v>100</v>
      </c>
      <c r="C2581" s="19" t="n">
        <v>0.145103523316349</v>
      </c>
      <c r="D2581" s="19" t="n">
        <v>0.0951058280382562</v>
      </c>
      <c r="E2581" s="19" t="n">
        <v>0.19393508060516</v>
      </c>
      <c r="F2581" s="19"/>
      <c r="G2581" s="19" t="n">
        <v>0.135657085902137</v>
      </c>
      <c r="H2581" s="19" t="n">
        <v>0.319850043390643</v>
      </c>
      <c r="I2581" s="19" t="n">
        <v>0.122637624829668</v>
      </c>
      <c r="J2581" s="19" t="n">
        <v>0.11102385599359</v>
      </c>
      <c r="K2581" s="19" t="n">
        <v>0.160714582743573</v>
      </c>
      <c r="L2581" s="19" t="n">
        <v>0.0767677209358813</v>
      </c>
      <c r="M2581" s="19"/>
      <c r="N2581" s="19" t="n">
        <v>0.1547208106616</v>
      </c>
      <c r="O2581" s="19" t="n">
        <v>0.0606692513826064</v>
      </c>
      <c r="P2581" s="19" t="n">
        <v>0.0904436651094152</v>
      </c>
      <c r="Q2581" s="19" t="n">
        <v>0.225204794202898</v>
      </c>
      <c r="R2581" s="19"/>
      <c r="S2581" s="19" t="n">
        <v>0.144552674218687</v>
      </c>
      <c r="T2581" s="19" t="n">
        <v>0.326316234934984</v>
      </c>
      <c r="U2581" s="19" t="n">
        <v>0.181008128143791</v>
      </c>
      <c r="V2581" s="19" t="n">
        <v>0.0906543200166842</v>
      </c>
      <c r="W2581" s="19" t="n">
        <v>0.182120715557359</v>
      </c>
      <c r="X2581" s="19" t="n">
        <v>0</v>
      </c>
      <c r="Y2581" s="19" t="n">
        <v>0</v>
      </c>
      <c r="Z2581" s="19" t="n">
        <v>0</v>
      </c>
      <c r="AA2581" s="19" t="n">
        <v>0.103237994787034</v>
      </c>
      <c r="AB2581" s="19" t="n">
        <v>0.194751454560964</v>
      </c>
      <c r="AC2581" s="19" t="n">
        <v>0.216338550913076</v>
      </c>
      <c r="AD2581" s="19" t="n">
        <v>0</v>
      </c>
      <c r="AE2581" s="19"/>
      <c r="AF2581" s="19" t="n">
        <v>0.121477453993475</v>
      </c>
      <c r="AG2581" s="19" t="n">
        <v>0.176894213516531</v>
      </c>
      <c r="AH2581" s="19" t="n">
        <v>0.0661600873085048</v>
      </c>
      <c r="AI2581" s="19"/>
      <c r="AJ2581" s="19" t="n">
        <v>0.257408165751736</v>
      </c>
      <c r="AK2581" s="19" t="n">
        <v>0.08769090660585</v>
      </c>
      <c r="AL2581" s="19" t="n">
        <v>0.100752374680018</v>
      </c>
      <c r="AM2581" s="19" t="n">
        <v>0</v>
      </c>
      <c r="AN2581" s="19" t="n">
        <v>0.153678266886619</v>
      </c>
      <c r="AO2581" s="19"/>
      <c r="AP2581" s="19" t="n">
        <v>0.307695593656129</v>
      </c>
      <c r="AQ2581" s="19" t="n">
        <v>0.0219040961623429</v>
      </c>
      <c r="AR2581" s="19" t="n">
        <v>0.339394205522726</v>
      </c>
      <c r="AS2581" s="19" t="n">
        <v>0.0592981620759403</v>
      </c>
      <c r="AT2581" s="19" t="n">
        <v>0.284244851728219</v>
      </c>
      <c r="AU2581" s="19"/>
      <c r="AV2581" s="19" t="n">
        <v>0.0881108592436937</v>
      </c>
      <c r="AW2581" s="19" t="n">
        <v>0.328179922909048</v>
      </c>
      <c r="AX2581" s="19" t="n">
        <v>0.287320712083879</v>
      </c>
      <c r="AY2581" s="19" t="n">
        <v>0.120708382075106</v>
      </c>
      <c r="AZ2581" s="19" t="n">
        <v>0.185749601716916</v>
      </c>
      <c r="BA2581" s="19" t="n">
        <v>0.168486365781748</v>
      </c>
      <c r="BB2581" s="19"/>
      <c r="BC2581" s="19" t="n">
        <v>0.245111775755865</v>
      </c>
      <c r="BD2581" s="19" t="n">
        <v>0.141641431170347</v>
      </c>
      <c r="BE2581" s="19" t="n">
        <v>0.101618926830603</v>
      </c>
      <c r="BF2581" s="19" t="n">
        <v>0.0964106796090275</v>
      </c>
      <c r="BG2581" s="19" t="n">
        <v>0</v>
      </c>
    </row>
    <row r="2582">
      <c r="C2582" s="19"/>
      <c r="D2582" s="19"/>
      <c r="E2582" s="19"/>
      <c r="F2582" s="19"/>
      <c r="G2582" s="19"/>
      <c r="H2582" s="19"/>
      <c r="I2582" s="19"/>
      <c r="J2582" s="19"/>
      <c r="K2582" s="19"/>
      <c r="L2582" s="19"/>
      <c r="M2582" s="19"/>
      <c r="N2582" s="19"/>
      <c r="O2582" s="19"/>
      <c r="P2582" s="19"/>
      <c r="Q2582" s="19"/>
      <c r="R2582" s="19"/>
      <c r="S2582" s="19"/>
      <c r="T2582" s="19"/>
      <c r="U2582" s="19"/>
      <c r="V2582" s="19"/>
      <c r="W2582" s="19"/>
      <c r="X2582" s="19"/>
      <c r="Y2582" s="19"/>
      <c r="Z2582" s="19"/>
      <c r="AA2582" s="19"/>
      <c r="AB2582" s="19"/>
      <c r="AC2582" s="19"/>
      <c r="AD2582" s="19"/>
      <c r="AE2582" s="19"/>
      <c r="AF2582" s="19"/>
      <c r="AG2582" s="19"/>
      <c r="AH2582" s="19"/>
      <c r="AI2582" s="19"/>
      <c r="AJ2582" s="19"/>
      <c r="AK2582" s="19"/>
      <c r="AL2582" s="19"/>
      <c r="AM2582" s="19"/>
      <c r="AN2582" s="19"/>
      <c r="AO2582" s="19"/>
      <c r="AP2582" s="19"/>
      <c r="AQ2582" s="19"/>
      <c r="AR2582" s="19"/>
      <c r="AS2582" s="19"/>
      <c r="AT2582" s="19"/>
      <c r="AU2582" s="19"/>
      <c r="AV2582" s="19"/>
      <c r="AW2582" s="19"/>
      <c r="AX2582" s="19"/>
      <c r="AY2582" s="19"/>
      <c r="AZ2582" s="19"/>
      <c r="BA2582" s="19"/>
      <c r="BB2582" s="19"/>
      <c r="BC2582" s="19"/>
      <c r="BD2582" s="19"/>
      <c r="BE2582" s="19"/>
      <c r="BF2582" s="19"/>
      <c r="BG2582" s="19"/>
    </row>
    <row r="2583">
      <c r="B2583" s="7" t="s">
        <v>755</v>
      </c>
      <c r="C2583" s="19"/>
      <c r="D2583" s="19"/>
      <c r="E2583" s="19"/>
      <c r="F2583" s="19"/>
      <c r="G2583" s="19"/>
      <c r="H2583" s="19"/>
      <c r="I2583" s="19"/>
      <c r="J2583" s="19"/>
      <c r="K2583" s="19"/>
      <c r="L2583" s="19"/>
      <c r="M2583" s="19"/>
      <c r="N2583" s="19"/>
      <c r="O2583" s="19"/>
      <c r="P2583" s="19"/>
      <c r="Q2583" s="19"/>
      <c r="R2583" s="19"/>
      <c r="S2583" s="19"/>
      <c r="T2583" s="19"/>
      <c r="U2583" s="19"/>
      <c r="V2583" s="19"/>
      <c r="W2583" s="19"/>
      <c r="X2583" s="19"/>
      <c r="Y2583" s="19"/>
      <c r="Z2583" s="19"/>
      <c r="AA2583" s="19"/>
      <c r="AB2583" s="19"/>
      <c r="AC2583" s="19"/>
      <c r="AD2583" s="19"/>
      <c r="AE2583" s="19"/>
      <c r="AF2583" s="19"/>
      <c r="AG2583" s="19"/>
      <c r="AH2583" s="19"/>
      <c r="AI2583" s="19"/>
      <c r="AJ2583" s="19"/>
      <c r="AK2583" s="19"/>
      <c r="AL2583" s="19"/>
      <c r="AM2583" s="19"/>
      <c r="AN2583" s="19"/>
      <c r="AO2583" s="19"/>
      <c r="AP2583" s="19"/>
      <c r="AQ2583" s="19"/>
      <c r="AR2583" s="19"/>
      <c r="AS2583" s="19"/>
      <c r="AT2583" s="19"/>
      <c r="AU2583" s="19"/>
      <c r="AV2583" s="19"/>
      <c r="AW2583" s="19"/>
      <c r="AX2583" s="19"/>
      <c r="AY2583" s="19"/>
      <c r="AZ2583" s="19"/>
      <c r="BA2583" s="19"/>
      <c r="BB2583" s="19"/>
      <c r="BC2583" s="19"/>
      <c r="BD2583" s="19"/>
      <c r="BE2583" s="19"/>
      <c r="BF2583" s="19"/>
      <c r="BG2583" s="19"/>
    </row>
    <row r="2584">
      <c r="B2584" s="26" t="s">
        <v>724</v>
      </c>
      <c r="C2584" s="19"/>
      <c r="D2584" s="19"/>
      <c r="E2584" s="19"/>
      <c r="F2584" s="19"/>
      <c r="G2584" s="19"/>
      <c r="H2584" s="19"/>
      <c r="I2584" s="19"/>
      <c r="J2584" s="19"/>
      <c r="K2584" s="19"/>
      <c r="L2584" s="19"/>
      <c r="M2584" s="19"/>
      <c r="N2584" s="19"/>
      <c r="O2584" s="19"/>
      <c r="P2584" s="19"/>
      <c r="Q2584" s="19"/>
      <c r="R2584" s="19"/>
      <c r="S2584" s="19"/>
      <c r="T2584" s="19"/>
      <c r="U2584" s="19"/>
      <c r="V2584" s="19"/>
      <c r="W2584" s="19"/>
      <c r="X2584" s="19"/>
      <c r="Y2584" s="19"/>
      <c r="Z2584" s="19"/>
      <c r="AA2584" s="19"/>
      <c r="AB2584" s="19"/>
      <c r="AC2584" s="19"/>
      <c r="AD2584" s="19"/>
      <c r="AE2584" s="19"/>
      <c r="AF2584" s="19"/>
      <c r="AG2584" s="19"/>
      <c r="AH2584" s="19"/>
      <c r="AI2584" s="19"/>
      <c r="AJ2584" s="19"/>
      <c r="AK2584" s="19"/>
      <c r="AL2584" s="19"/>
      <c r="AM2584" s="19"/>
      <c r="AN2584" s="19"/>
      <c r="AO2584" s="19"/>
      <c r="AP2584" s="19"/>
      <c r="AQ2584" s="19"/>
      <c r="AR2584" s="19"/>
      <c r="AS2584" s="19"/>
      <c r="AT2584" s="19"/>
      <c r="AU2584" s="19"/>
      <c r="AV2584" s="19"/>
      <c r="AW2584" s="19"/>
      <c r="AX2584" s="19"/>
      <c r="AY2584" s="19"/>
      <c r="AZ2584" s="19"/>
      <c r="BA2584" s="19"/>
      <c r="BB2584" s="19"/>
      <c r="BC2584" s="19"/>
      <c r="BD2584" s="19"/>
      <c r="BE2584" s="19"/>
      <c r="BF2584" s="19"/>
      <c r="BG2584" s="19"/>
    </row>
    <row r="2585">
      <c r="B2585" t="s">
        <v>721</v>
      </c>
      <c r="C2585" s="19" t="n">
        <v>0.0569877830622857</v>
      </c>
      <c r="D2585" s="19" t="n">
        <v>0.0405891937262981</v>
      </c>
      <c r="E2585" s="19" t="n">
        <v>0.0769307118407828</v>
      </c>
      <c r="F2585" s="19"/>
      <c r="G2585" s="19" t="n">
        <v>0.0819035585262969</v>
      </c>
      <c r="H2585" s="19" t="n">
        <v>0.0940749998064262</v>
      </c>
      <c r="I2585" s="19" t="n">
        <v>0.0830642995389766</v>
      </c>
      <c r="J2585" s="19" t="n">
        <v>0</v>
      </c>
      <c r="K2585" s="19" t="n">
        <v>0.0779646085949373</v>
      </c>
      <c r="L2585" s="19" t="n">
        <v>0.0388396126162609</v>
      </c>
      <c r="M2585" s="19"/>
      <c r="N2585" s="19" t="n">
        <v>0.0624297336390845</v>
      </c>
      <c r="O2585" s="19" t="n">
        <v>0.0446615161083512</v>
      </c>
      <c r="P2585" s="19" t="n">
        <v>0.0356002053833404</v>
      </c>
      <c r="Q2585" s="19" t="n">
        <v>0.0855230602799679</v>
      </c>
      <c r="R2585" s="19"/>
      <c r="S2585" s="19" t="n">
        <v>0.132835843864435</v>
      </c>
      <c r="T2585" s="19" t="n">
        <v>0.0984896534557203</v>
      </c>
      <c r="U2585" s="19" t="n">
        <v>0</v>
      </c>
      <c r="V2585" s="19" t="n">
        <v>0.0720102313600763</v>
      </c>
      <c r="W2585" s="19" t="n">
        <v>0</v>
      </c>
      <c r="X2585" s="19" t="n">
        <v>0</v>
      </c>
      <c r="Y2585" s="19" t="n">
        <v>0</v>
      </c>
      <c r="Z2585" s="19" t="n">
        <v>0</v>
      </c>
      <c r="AA2585" s="19" t="n">
        <v>0.078383789602127</v>
      </c>
      <c r="AB2585" s="19" t="n">
        <v>0.084083338970813</v>
      </c>
      <c r="AC2585" s="19" t="n">
        <v>0</v>
      </c>
      <c r="AD2585" s="19" t="n">
        <v>0</v>
      </c>
      <c r="AE2585" s="19"/>
      <c r="AF2585" s="19" t="n">
        <v>0.0825744772499841</v>
      </c>
      <c r="AG2585" s="19" t="n">
        <v>0.0226743265717361</v>
      </c>
      <c r="AH2585" s="19" t="n">
        <v>0.0504890206787495</v>
      </c>
      <c r="AI2585" s="19"/>
      <c r="AJ2585" s="19" t="n">
        <v>0.0358952251421536</v>
      </c>
      <c r="AK2585" s="19" t="n">
        <v>0.0967539269761056</v>
      </c>
      <c r="AL2585" s="19" t="n">
        <v>0</v>
      </c>
      <c r="AM2585" s="19" t="n">
        <v>0.177355370759209</v>
      </c>
      <c r="AN2585" s="19" t="n">
        <v>0</v>
      </c>
      <c r="AO2585" s="19"/>
      <c r="AP2585" s="19" t="n">
        <v>0.0499516205721232</v>
      </c>
      <c r="AQ2585" s="19" t="n">
        <v>0.0822496715207893</v>
      </c>
      <c r="AR2585" s="19" t="n">
        <v>0</v>
      </c>
      <c r="AS2585" s="19" t="n">
        <v>0.0482531780050917</v>
      </c>
      <c r="AT2585" s="19" t="n">
        <v>0.208632076137313</v>
      </c>
      <c r="AU2585" s="19"/>
      <c r="AV2585" s="19" t="n">
        <v>0.100414998524206</v>
      </c>
      <c r="AW2585" s="19" t="n">
        <v>0.0575646717355781</v>
      </c>
      <c r="AX2585" s="19" t="n">
        <v>0</v>
      </c>
      <c r="AY2585" s="19" t="n">
        <v>0.0394682025351259</v>
      </c>
      <c r="AZ2585" s="19" t="n">
        <v>0.136333121270705</v>
      </c>
      <c r="BA2585" s="19" t="n">
        <v>0.0525715665111831</v>
      </c>
      <c r="BB2585" s="19"/>
      <c r="BC2585" s="19" t="n">
        <v>0</v>
      </c>
      <c r="BD2585" s="19" t="n">
        <v>0.0358457590593918</v>
      </c>
      <c r="BE2585" s="19" t="n">
        <v>0.119046386566514</v>
      </c>
      <c r="BF2585" s="19" t="n">
        <v>0.139552695125912</v>
      </c>
      <c r="BG2585" s="19" t="n">
        <v>0</v>
      </c>
    </row>
    <row r="2586">
      <c r="B2586" t="s">
        <v>689</v>
      </c>
      <c r="C2586" s="19" t="n">
        <v>0.0700181151584299</v>
      </c>
      <c r="D2586" s="19" t="n">
        <v>0.0740581129082274</v>
      </c>
      <c r="E2586" s="19" t="n">
        <v>0.0651049250212339</v>
      </c>
      <c r="F2586" s="19"/>
      <c r="G2586" s="19" t="n">
        <v>0</v>
      </c>
      <c r="H2586" s="19" t="n">
        <v>0.177854338733392</v>
      </c>
      <c r="I2586" s="19" t="n">
        <v>0.0941254600877795</v>
      </c>
      <c r="J2586" s="19" t="n">
        <v>0.096936099198152</v>
      </c>
      <c r="K2586" s="19" t="n">
        <v>0.0702557029070675</v>
      </c>
      <c r="L2586" s="19" t="n">
        <v>0</v>
      </c>
      <c r="M2586" s="19"/>
      <c r="N2586" s="19" t="n">
        <v>0.0549868593368455</v>
      </c>
      <c r="O2586" s="19" t="n">
        <v>0.0879240556599752</v>
      </c>
      <c r="P2586" s="19" t="n">
        <v>0.0786820914269711</v>
      </c>
      <c r="Q2586" s="19" t="n">
        <v>0.0598740497102535</v>
      </c>
      <c r="R2586" s="19"/>
      <c r="S2586" s="19" t="n">
        <v>0.0614025443262127</v>
      </c>
      <c r="T2586" s="19" t="n">
        <v>0.0812584260311638</v>
      </c>
      <c r="U2586" s="19" t="n">
        <v>0</v>
      </c>
      <c r="V2586" s="19" t="n">
        <v>0</v>
      </c>
      <c r="W2586" s="19" t="n">
        <v>0</v>
      </c>
      <c r="X2586" s="19" t="n">
        <v>0</v>
      </c>
      <c r="Y2586" s="19" t="n">
        <v>0.179329659337165</v>
      </c>
      <c r="Z2586" s="19" t="n">
        <v>0</v>
      </c>
      <c r="AA2586" s="19" t="n">
        <v>0.172642905028665</v>
      </c>
      <c r="AB2586" s="19" t="n">
        <v>0.093683647822492</v>
      </c>
      <c r="AC2586" s="19" t="n">
        <v>0.179045780017815</v>
      </c>
      <c r="AD2586" s="19" t="n">
        <v>0</v>
      </c>
      <c r="AE2586" s="19"/>
      <c r="AF2586" s="19" t="n">
        <v>0.0664132405981256</v>
      </c>
      <c r="AG2586" s="19" t="n">
        <v>0.0787890602212815</v>
      </c>
      <c r="AH2586" s="19" t="n">
        <v>0.0884151647952389</v>
      </c>
      <c r="AI2586" s="19"/>
      <c r="AJ2586" s="19" t="n">
        <v>0.0468063728586285</v>
      </c>
      <c r="AK2586" s="19" t="n">
        <v>0.0881666149843408</v>
      </c>
      <c r="AL2586" s="19" t="n">
        <v>0.123502069876634</v>
      </c>
      <c r="AM2586" s="19" t="n">
        <v>0</v>
      </c>
      <c r="AN2586" s="19" t="n">
        <v>0.0873647297761582</v>
      </c>
      <c r="AO2586" s="19"/>
      <c r="AP2586" s="19" t="n">
        <v>0.0651355206195891</v>
      </c>
      <c r="AQ2586" s="19" t="n">
        <v>0.0749496723099705</v>
      </c>
      <c r="AR2586" s="19" t="n">
        <v>0</v>
      </c>
      <c r="AS2586" s="19" t="n">
        <v>0.0666710255629552</v>
      </c>
      <c r="AT2586" s="19" t="n">
        <v>0</v>
      </c>
      <c r="AU2586" s="19"/>
      <c r="AV2586" s="19" t="n">
        <v>0.0915027512601454</v>
      </c>
      <c r="AW2586" s="19" t="n">
        <v>0.119572397020247</v>
      </c>
      <c r="AX2586" s="19" t="n">
        <v>0</v>
      </c>
      <c r="AY2586" s="19" t="n">
        <v>0.0545328960481237</v>
      </c>
      <c r="AZ2586" s="19" t="n">
        <v>0.147297771972528</v>
      </c>
      <c r="BA2586" s="19" t="n">
        <v>0</v>
      </c>
      <c r="BB2586" s="19"/>
      <c r="BC2586" s="19" t="n">
        <v>0.0285404158224535</v>
      </c>
      <c r="BD2586" s="19" t="n">
        <v>0.0807987765037833</v>
      </c>
      <c r="BE2586" s="19" t="n">
        <v>0.105393756929118</v>
      </c>
      <c r="BF2586" s="19" t="n">
        <v>0.162989691839764</v>
      </c>
      <c r="BG2586" s="19" t="n">
        <v>0</v>
      </c>
    </row>
    <row r="2587">
      <c r="B2587" t="s">
        <v>690</v>
      </c>
      <c r="C2587" s="19" t="n">
        <v>0.240005467001922</v>
      </c>
      <c r="D2587" s="19" t="n">
        <v>0.33583082821225</v>
      </c>
      <c r="E2587" s="19" t="n">
        <v>0.12346871407541</v>
      </c>
      <c r="F2587" s="19"/>
      <c r="G2587" s="19" t="n">
        <v>0.4016168232619</v>
      </c>
      <c r="H2587" s="19" t="n">
        <v>0.293119156567755</v>
      </c>
      <c r="I2587" s="19" t="n">
        <v>0.248024212266247</v>
      </c>
      <c r="J2587" s="19" t="n">
        <v>0.219205118123332</v>
      </c>
      <c r="K2587" s="19" t="n">
        <v>0.245054514172773</v>
      </c>
      <c r="L2587" s="19" t="n">
        <v>0.139550396473286</v>
      </c>
      <c r="M2587" s="19"/>
      <c r="N2587" s="19" t="n">
        <v>0.305696520372538</v>
      </c>
      <c r="O2587" s="19" t="n">
        <v>0.312123922779117</v>
      </c>
      <c r="P2587" s="19" t="n">
        <v>0.168336250423025</v>
      </c>
      <c r="Q2587" s="19" t="n">
        <v>0.199574344419306</v>
      </c>
      <c r="R2587" s="19"/>
      <c r="S2587" s="19" t="n">
        <v>0.329198191100388</v>
      </c>
      <c r="T2587" s="19" t="n">
        <v>0.256813627486038</v>
      </c>
      <c r="U2587" s="19" t="n">
        <v>0.260915723911205</v>
      </c>
      <c r="V2587" s="19" t="n">
        <v>0.22693920204984</v>
      </c>
      <c r="W2587" s="19" t="n">
        <v>0</v>
      </c>
      <c r="X2587" s="19" t="n">
        <v>0.293583224812525</v>
      </c>
      <c r="Y2587" s="19" t="n">
        <v>0.203038461059662</v>
      </c>
      <c r="Z2587" s="19" t="n">
        <v>0.419356122797655</v>
      </c>
      <c r="AA2587" s="19" t="n">
        <v>0.162330830505079</v>
      </c>
      <c r="AB2587" s="19" t="n">
        <v>0.291011777741061</v>
      </c>
      <c r="AC2587" s="19" t="n">
        <v>0.130915641608423</v>
      </c>
      <c r="AD2587" s="19" t="n">
        <v>0.321020346258584</v>
      </c>
      <c r="AE2587" s="19"/>
      <c r="AF2587" s="19" t="n">
        <v>0.228686401786885</v>
      </c>
      <c r="AG2587" s="19" t="n">
        <v>0.254798989393567</v>
      </c>
      <c r="AH2587" s="19" t="n">
        <v>0.148777840168328</v>
      </c>
      <c r="AI2587" s="19"/>
      <c r="AJ2587" s="19" t="n">
        <v>0.265168475043495</v>
      </c>
      <c r="AK2587" s="19" t="n">
        <v>0.25363002590638</v>
      </c>
      <c r="AL2587" s="19" t="n">
        <v>0.231773676055999</v>
      </c>
      <c r="AM2587" s="19" t="n">
        <v>0.189943081841983</v>
      </c>
      <c r="AN2587" s="19" t="n">
        <v>0.255789952815438</v>
      </c>
      <c r="AO2587" s="19"/>
      <c r="AP2587" s="19" t="n">
        <v>0.282812744371166</v>
      </c>
      <c r="AQ2587" s="19" t="n">
        <v>0.241955732149481</v>
      </c>
      <c r="AR2587" s="19" t="n">
        <v>0.299260803149632</v>
      </c>
      <c r="AS2587" s="19" t="n">
        <v>0.170669494186515</v>
      </c>
      <c r="AT2587" s="19" t="n">
        <v>0</v>
      </c>
      <c r="AU2587" s="19"/>
      <c r="AV2587" s="19" t="n">
        <v>0.243724724101344</v>
      </c>
      <c r="AW2587" s="19" t="n">
        <v>0.363935108078988</v>
      </c>
      <c r="AX2587" s="19" t="n">
        <v>0.29864769812034</v>
      </c>
      <c r="AY2587" s="19" t="n">
        <v>0.228934780359422</v>
      </c>
      <c r="AZ2587" s="19" t="n">
        <v>0</v>
      </c>
      <c r="BA2587" s="19" t="n">
        <v>0.266516609921514</v>
      </c>
      <c r="BB2587" s="19"/>
      <c r="BC2587" s="19" t="n">
        <v>0.259343836054454</v>
      </c>
      <c r="BD2587" s="19" t="n">
        <v>0.223239923508705</v>
      </c>
      <c r="BE2587" s="19" t="n">
        <v>0.264608945881964</v>
      </c>
      <c r="BF2587" s="19" t="n">
        <v>0.145967547354109</v>
      </c>
      <c r="BG2587" s="19" t="n">
        <v>0</v>
      </c>
    </row>
    <row r="2588">
      <c r="B2588" t="s">
        <v>691</v>
      </c>
      <c r="C2588" s="19" t="n">
        <v>0.270964814872104</v>
      </c>
      <c r="D2588" s="19" t="n">
        <v>0.292160742183042</v>
      </c>
      <c r="E2588" s="19" t="n">
        <v>0.245187666600663</v>
      </c>
      <c r="F2588" s="19"/>
      <c r="G2588" s="19" t="n">
        <v>0.142736229424655</v>
      </c>
      <c r="H2588" s="19" t="n">
        <v>0.318493471377473</v>
      </c>
      <c r="I2588" s="19" t="n">
        <v>0.260478835119262</v>
      </c>
      <c r="J2588" s="19" t="n">
        <v>0.317674734573081</v>
      </c>
      <c r="K2588" s="19" t="n">
        <v>0.203567847804375</v>
      </c>
      <c r="L2588" s="19" t="n">
        <v>0.35471753121164</v>
      </c>
      <c r="M2588" s="19"/>
      <c r="N2588" s="19" t="n">
        <v>0.14081007585384</v>
      </c>
      <c r="O2588" s="19" t="n">
        <v>0.417760290784054</v>
      </c>
      <c r="P2588" s="19" t="n">
        <v>0.305043609526894</v>
      </c>
      <c r="Q2588" s="19" t="n">
        <v>0.234960058375149</v>
      </c>
      <c r="R2588" s="19"/>
      <c r="S2588" s="19" t="n">
        <v>0.272300904731813</v>
      </c>
      <c r="T2588" s="19" t="n">
        <v>0.313288901225639</v>
      </c>
      <c r="U2588" s="19" t="n">
        <v>0</v>
      </c>
      <c r="V2588" s="19" t="n">
        <v>0.345343721976882</v>
      </c>
      <c r="W2588" s="19" t="n">
        <v>0.434127637625249</v>
      </c>
      <c r="X2588" s="19" t="n">
        <v>0.491833085508608</v>
      </c>
      <c r="Y2588" s="19" t="n">
        <v>0.184326374769726</v>
      </c>
      <c r="Z2588" s="19" t="n">
        <v>0.209132982110488</v>
      </c>
      <c r="AA2588" s="19" t="n">
        <v>0.248384663551549</v>
      </c>
      <c r="AB2588" s="19" t="n">
        <v>0</v>
      </c>
      <c r="AC2588" s="19" t="n">
        <v>0.311440264095573</v>
      </c>
      <c r="AD2588" s="19" t="n">
        <v>0</v>
      </c>
      <c r="AE2588" s="19"/>
      <c r="AF2588" s="19" t="n">
        <v>0.245412914239573</v>
      </c>
      <c r="AG2588" s="19" t="n">
        <v>0.235147355167576</v>
      </c>
      <c r="AH2588" s="19" t="n">
        <v>0.471388824160001</v>
      </c>
      <c r="AI2588" s="19"/>
      <c r="AJ2588" s="19" t="n">
        <v>0.33655663252987</v>
      </c>
      <c r="AK2588" s="19" t="n">
        <v>0.233904756097166</v>
      </c>
      <c r="AL2588" s="19" t="n">
        <v>0.246787547562926</v>
      </c>
      <c r="AM2588" s="19" t="n">
        <v>0.220175608661858</v>
      </c>
      <c r="AN2588" s="19" t="n">
        <v>0.362803490231565</v>
      </c>
      <c r="AO2588" s="19"/>
      <c r="AP2588" s="19" t="n">
        <v>0.237953765611972</v>
      </c>
      <c r="AQ2588" s="19" t="n">
        <v>0.268610207469532</v>
      </c>
      <c r="AR2588" s="19" t="n">
        <v>0.189756658927349</v>
      </c>
      <c r="AS2588" s="19" t="n">
        <v>0.435318294479988</v>
      </c>
      <c r="AT2588" s="19" t="n">
        <v>0.316422230991578</v>
      </c>
      <c r="AU2588" s="19"/>
      <c r="AV2588" s="19" t="n">
        <v>0.274833860028698</v>
      </c>
      <c r="AW2588" s="19" t="n">
        <v>0.22392275416699</v>
      </c>
      <c r="AX2588" s="19" t="n">
        <v>0.262824994565956</v>
      </c>
      <c r="AY2588" s="19" t="n">
        <v>0.409101026818195</v>
      </c>
      <c r="AZ2588" s="19" t="n">
        <v>0.406010172780672</v>
      </c>
      <c r="BA2588" s="19" t="n">
        <v>0.067420079206645</v>
      </c>
      <c r="BB2588" s="19"/>
      <c r="BC2588" s="19" t="n">
        <v>0.467628522601221</v>
      </c>
      <c r="BD2588" s="19" t="n">
        <v>0.244622457654618</v>
      </c>
      <c r="BE2588" s="19" t="n">
        <v>0.155424630412538</v>
      </c>
      <c r="BF2588" s="19" t="n">
        <v>0.252187589348352</v>
      </c>
      <c r="BG2588" s="19" t="n">
        <v>0</v>
      </c>
    </row>
    <row r="2589">
      <c r="B2589" t="s">
        <v>692</v>
      </c>
      <c r="C2589" s="19" t="n">
        <v>0.136779144571933</v>
      </c>
      <c r="D2589" s="19" t="n">
        <v>0.12280378430035</v>
      </c>
      <c r="E2589" s="19" t="n">
        <v>0.153775095189367</v>
      </c>
      <c r="F2589" s="19"/>
      <c r="G2589" s="19" t="n">
        <v>0.173290851825147</v>
      </c>
      <c r="H2589" s="19" t="n">
        <v>0</v>
      </c>
      <c r="I2589" s="19" t="n">
        <v>0.0326435616854241</v>
      </c>
      <c r="J2589" s="19" t="n">
        <v>0.219498079780595</v>
      </c>
      <c r="K2589" s="19" t="n">
        <v>0.184674191109142</v>
      </c>
      <c r="L2589" s="19" t="n">
        <v>0.140322102557693</v>
      </c>
      <c r="M2589" s="19"/>
      <c r="N2589" s="19" t="n">
        <v>0.101585036268457</v>
      </c>
      <c r="O2589" s="19" t="n">
        <v>0.0398837022074441</v>
      </c>
      <c r="P2589" s="19" t="n">
        <v>0.160240210126359</v>
      </c>
      <c r="Q2589" s="19" t="n">
        <v>0.2221839968505</v>
      </c>
      <c r="R2589" s="19"/>
      <c r="S2589" s="19" t="n">
        <v>0.121363474364573</v>
      </c>
      <c r="T2589" s="19" t="n">
        <v>0.202795078638946</v>
      </c>
      <c r="U2589" s="19" t="n">
        <v>0.233415593651556</v>
      </c>
      <c r="V2589" s="19" t="n">
        <v>0.0730705770150102</v>
      </c>
      <c r="W2589" s="19" t="n">
        <v>0.146459226351028</v>
      </c>
      <c r="X2589" s="19" t="n">
        <v>0.101103312040226</v>
      </c>
      <c r="Y2589" s="19" t="n">
        <v>0.0844404937553164</v>
      </c>
      <c r="Z2589" s="19" t="n">
        <v>0.179663639196458</v>
      </c>
      <c r="AA2589" s="19" t="n">
        <v>0.0814385060140653</v>
      </c>
      <c r="AB2589" s="19" t="n">
        <v>0.176573541654314</v>
      </c>
      <c r="AC2589" s="19" t="n">
        <v>0.253031487683759</v>
      </c>
      <c r="AD2589" s="19" t="n">
        <v>0</v>
      </c>
      <c r="AE2589" s="19"/>
      <c r="AF2589" s="19" t="n">
        <v>0.145254353050009</v>
      </c>
      <c r="AG2589" s="19" t="n">
        <v>0.178767196168792</v>
      </c>
      <c r="AH2589" s="19" t="n">
        <v>0.0431792669052756</v>
      </c>
      <c r="AI2589" s="19"/>
      <c r="AJ2589" s="19" t="n">
        <v>0.175213608698907</v>
      </c>
      <c r="AK2589" s="19" t="n">
        <v>0.116618483371471</v>
      </c>
      <c r="AL2589" s="19" t="n">
        <v>0.110743056252326</v>
      </c>
      <c r="AM2589" s="19" t="n">
        <v>0</v>
      </c>
      <c r="AN2589" s="19" t="n">
        <v>0.0872183816486712</v>
      </c>
      <c r="AO2589" s="19"/>
      <c r="AP2589" s="19" t="n">
        <v>0.160012883053539</v>
      </c>
      <c r="AQ2589" s="19" t="n">
        <v>0.128181433650777</v>
      </c>
      <c r="AR2589" s="19" t="n">
        <v>0.346289765813248</v>
      </c>
      <c r="AS2589" s="19" t="n">
        <v>0</v>
      </c>
      <c r="AT2589" s="19" t="n">
        <v>0.225905178671221</v>
      </c>
      <c r="AU2589" s="19"/>
      <c r="AV2589" s="19" t="n">
        <v>0.156491062309229</v>
      </c>
      <c r="AW2589" s="19" t="n">
        <v>0.14359428644745</v>
      </c>
      <c r="AX2589" s="19" t="n">
        <v>0.251903650098401</v>
      </c>
      <c r="AY2589" s="19" t="n">
        <v>0.0396858600546966</v>
      </c>
      <c r="AZ2589" s="19" t="n">
        <v>0.147620436366619</v>
      </c>
      <c r="BA2589" s="19" t="n">
        <v>0.122952626700117</v>
      </c>
      <c r="BB2589" s="19"/>
      <c r="BC2589" s="19" t="n">
        <v>0.0948634478048882</v>
      </c>
      <c r="BD2589" s="19" t="n">
        <v>0.175149917747991</v>
      </c>
      <c r="BE2589" s="19" t="n">
        <v>0.102872010997722</v>
      </c>
      <c r="BF2589" s="19" t="n">
        <v>0.154970691054655</v>
      </c>
      <c r="BG2589" s="19" t="n">
        <v>0</v>
      </c>
    </row>
    <row r="2590">
      <c r="B2590" t="s">
        <v>598</v>
      </c>
      <c r="C2590" s="19" t="n">
        <v>0.0256483512860338</v>
      </c>
      <c r="D2590" s="19" t="n">
        <v>0.0155326126866125</v>
      </c>
      <c r="E2590" s="19" t="n">
        <v>0.0379504737611317</v>
      </c>
      <c r="F2590" s="19"/>
      <c r="G2590" s="19" t="n">
        <v>0</v>
      </c>
      <c r="H2590" s="19" t="n">
        <v>0.116458033514955</v>
      </c>
      <c r="I2590" s="19" t="n">
        <v>0</v>
      </c>
      <c r="J2590" s="19" t="n">
        <v>0.0402740559288354</v>
      </c>
      <c r="K2590" s="19" t="n">
        <v>0.0319123776587281</v>
      </c>
      <c r="L2590" s="19" t="n">
        <v>0</v>
      </c>
      <c r="M2590" s="19"/>
      <c r="N2590" s="19" t="n">
        <v>0.0769168531241951</v>
      </c>
      <c r="O2590" s="19" t="n">
        <v>0</v>
      </c>
      <c r="P2590" s="19" t="n">
        <v>0</v>
      </c>
      <c r="Q2590" s="19" t="n">
        <v>0.0271967001574025</v>
      </c>
      <c r="R2590" s="19"/>
      <c r="S2590" s="19" t="n">
        <v>0.0828990416125777</v>
      </c>
      <c r="T2590" s="19" t="n">
        <v>0</v>
      </c>
      <c r="U2590" s="19" t="n">
        <v>0</v>
      </c>
      <c r="V2590" s="19" t="n">
        <v>0</v>
      </c>
      <c r="W2590" s="19" t="n">
        <v>0.139888866288837</v>
      </c>
      <c r="X2590" s="19" t="n">
        <v>0</v>
      </c>
      <c r="Y2590" s="19" t="n">
        <v>0</v>
      </c>
      <c r="Z2590" s="19" t="n">
        <v>0</v>
      </c>
      <c r="AA2590" s="19" t="n">
        <v>0</v>
      </c>
      <c r="AB2590" s="19" t="n">
        <v>0.084083338970813</v>
      </c>
      <c r="AC2590" s="19" t="n">
        <v>0</v>
      </c>
      <c r="AD2590" s="19" t="n">
        <v>0</v>
      </c>
      <c r="AE2590" s="19"/>
      <c r="AF2590" s="19" t="n">
        <v>0.0185851168492352</v>
      </c>
      <c r="AG2590" s="19" t="n">
        <v>0.0518886382604753</v>
      </c>
      <c r="AH2590" s="19" t="n">
        <v>0</v>
      </c>
      <c r="AI2590" s="19"/>
      <c r="AJ2590" s="19" t="n">
        <v>0</v>
      </c>
      <c r="AK2590" s="19" t="n">
        <v>0.101262583318385</v>
      </c>
      <c r="AL2590" s="19" t="n">
        <v>0</v>
      </c>
      <c r="AM2590" s="19" t="n">
        <v>0</v>
      </c>
      <c r="AN2590" s="19" t="n">
        <v>0</v>
      </c>
      <c r="AO2590" s="19"/>
      <c r="AP2590" s="19" t="n">
        <v>0</v>
      </c>
      <c r="AQ2590" s="19" t="n">
        <v>0.0860824410500731</v>
      </c>
      <c r="AR2590" s="19" t="n">
        <v>0</v>
      </c>
      <c r="AS2590" s="19" t="n">
        <v>0</v>
      </c>
      <c r="AT2590" s="19" t="n">
        <v>0</v>
      </c>
      <c r="AU2590" s="19"/>
      <c r="AV2590" s="19" t="n">
        <v>0.0639368946028073</v>
      </c>
      <c r="AW2590" s="19" t="n">
        <v>0</v>
      </c>
      <c r="AX2590" s="19" t="n">
        <v>0.110836861884049</v>
      </c>
      <c r="AY2590" s="19" t="n">
        <v>0</v>
      </c>
      <c r="AZ2590" s="19" t="n">
        <v>0</v>
      </c>
      <c r="BA2590" s="19" t="n">
        <v>0</v>
      </c>
      <c r="BB2590" s="19"/>
      <c r="BC2590" s="19" t="n">
        <v>0</v>
      </c>
      <c r="BD2590" s="19" t="n">
        <v>0</v>
      </c>
      <c r="BE2590" s="19" t="n">
        <v>0.0832203530599021</v>
      </c>
      <c r="BF2590" s="19" t="n">
        <v>0</v>
      </c>
      <c r="BG2590" s="19" t="n">
        <v>1</v>
      </c>
    </row>
    <row r="2591">
      <c r="B2591" t="s">
        <v>722</v>
      </c>
      <c r="C2591" s="19" t="n">
        <v>0.147643590744542</v>
      </c>
      <c r="D2591" s="19" t="n">
        <v>0.0997926679934836</v>
      </c>
      <c r="E2591" s="19" t="n">
        <v>0.205836861205646</v>
      </c>
      <c r="F2591" s="19"/>
      <c r="G2591" s="19" t="n">
        <v>0</v>
      </c>
      <c r="H2591" s="19" t="n">
        <v>0</v>
      </c>
      <c r="I2591" s="19" t="n">
        <v>0.199188770607607</v>
      </c>
      <c r="J2591" s="19" t="n">
        <v>0.0721953799331404</v>
      </c>
      <c r="K2591" s="19" t="n">
        <v>0.186570757752977</v>
      </c>
      <c r="L2591" s="19" t="n">
        <v>0.278570750791218</v>
      </c>
      <c r="M2591" s="19"/>
      <c r="N2591" s="19" t="n">
        <v>0.176660702797365</v>
      </c>
      <c r="O2591" s="19" t="n">
        <v>0.0976465124610585</v>
      </c>
      <c r="P2591" s="19" t="n">
        <v>0.194473011655618</v>
      </c>
      <c r="Q2591" s="19" t="n">
        <v>0.109683128469061</v>
      </c>
      <c r="R2591" s="19"/>
      <c r="S2591" s="19" t="n">
        <v>0</v>
      </c>
      <c r="T2591" s="19" t="n">
        <v>0.0473543131624924</v>
      </c>
      <c r="U2591" s="19" t="n">
        <v>0.260915723911205</v>
      </c>
      <c r="V2591" s="19" t="n">
        <v>0.217115347993775</v>
      </c>
      <c r="W2591" s="19" t="n">
        <v>0.132157987391495</v>
      </c>
      <c r="X2591" s="19" t="n">
        <v>0</v>
      </c>
      <c r="Y2591" s="19" t="n">
        <v>0.348865011078131</v>
      </c>
      <c r="Z2591" s="19" t="n">
        <v>0.191847255895399</v>
      </c>
      <c r="AA2591" s="19" t="n">
        <v>0.178013759654221</v>
      </c>
      <c r="AB2591" s="19" t="n">
        <v>0.270564354840507</v>
      </c>
      <c r="AC2591" s="19" t="n">
        <v>0</v>
      </c>
      <c r="AD2591" s="19" t="n">
        <v>0.678979653741416</v>
      </c>
      <c r="AE2591" s="19"/>
      <c r="AF2591" s="19" t="n">
        <v>0.194752143735488</v>
      </c>
      <c r="AG2591" s="19" t="n">
        <v>0.15305875838412</v>
      </c>
      <c r="AH2591" s="19" t="n">
        <v>0.0999558404632606</v>
      </c>
      <c r="AI2591" s="19"/>
      <c r="AJ2591" s="19" t="n">
        <v>0.140359685726946</v>
      </c>
      <c r="AK2591" s="19" t="n">
        <v>0.0679957507186805</v>
      </c>
      <c r="AL2591" s="19" t="n">
        <v>0.176728367519816</v>
      </c>
      <c r="AM2591" s="19" t="n">
        <v>0.41252593873695</v>
      </c>
      <c r="AN2591" s="19" t="n">
        <v>0.157669032824722</v>
      </c>
      <c r="AO2591" s="19"/>
      <c r="AP2591" s="19" t="n">
        <v>0.11671338890973</v>
      </c>
      <c r="AQ2591" s="19" t="n">
        <v>0.0825493577588079</v>
      </c>
      <c r="AR2591" s="19" t="n">
        <v>0.164692772109771</v>
      </c>
      <c r="AS2591" s="19" t="n">
        <v>0.279088007765451</v>
      </c>
      <c r="AT2591" s="19" t="n">
        <v>0.249040514199887</v>
      </c>
      <c r="AU2591" s="19"/>
      <c r="AV2591" s="19" t="n">
        <v>0.0690957091735697</v>
      </c>
      <c r="AW2591" s="19" t="n">
        <v>0.0408202108687912</v>
      </c>
      <c r="AX2591" s="19" t="n">
        <v>0.0757867953312538</v>
      </c>
      <c r="AY2591" s="19" t="n">
        <v>0.228277234184436</v>
      </c>
      <c r="AZ2591" s="19" t="n">
        <v>0.162738497609476</v>
      </c>
      <c r="BA2591" s="19" t="n">
        <v>0.240479875722182</v>
      </c>
      <c r="BB2591" s="19"/>
      <c r="BC2591" s="19" t="n">
        <v>0.122776853953426</v>
      </c>
      <c r="BD2591" s="19" t="n">
        <v>0.147326121036096</v>
      </c>
      <c r="BE2591" s="19" t="n">
        <v>0.124255966851621</v>
      </c>
      <c r="BF2591" s="19" t="n">
        <v>0.144331785277208</v>
      </c>
      <c r="BG2591" s="19" t="n">
        <v>0</v>
      </c>
    </row>
    <row r="2592">
      <c r="B2592" t="s">
        <v>100</v>
      </c>
      <c r="C2592" s="19" t="n">
        <v>0.051952733302749</v>
      </c>
      <c r="D2592" s="19" t="n">
        <v>0.0192320579897359</v>
      </c>
      <c r="E2592" s="19" t="n">
        <v>0.0917455523057653</v>
      </c>
      <c r="F2592" s="19"/>
      <c r="G2592" s="19" t="n">
        <v>0.200452536962001</v>
      </c>
      <c r="H2592" s="19" t="n">
        <v>0</v>
      </c>
      <c r="I2592" s="19" t="n">
        <v>0.0824748606947034</v>
      </c>
      <c r="J2592" s="19" t="n">
        <v>0.0342165324628631</v>
      </c>
      <c r="K2592" s="19" t="n">
        <v>0</v>
      </c>
      <c r="L2592" s="19" t="n">
        <v>0.0479996063499023</v>
      </c>
      <c r="M2592" s="19"/>
      <c r="N2592" s="19" t="n">
        <v>0.0809142186076751</v>
      </c>
      <c r="O2592" s="19" t="n">
        <v>0</v>
      </c>
      <c r="P2592" s="19" t="n">
        <v>0.0576246214577933</v>
      </c>
      <c r="Q2592" s="19" t="n">
        <v>0.0610046617383595</v>
      </c>
      <c r="R2592" s="19"/>
      <c r="S2592" s="19" t="n">
        <v>0</v>
      </c>
      <c r="T2592" s="19" t="n">
        <v>0</v>
      </c>
      <c r="U2592" s="19" t="n">
        <v>0.244752958526033</v>
      </c>
      <c r="V2592" s="19" t="n">
        <v>0.0655209196044163</v>
      </c>
      <c r="W2592" s="19" t="n">
        <v>0.147366282343392</v>
      </c>
      <c r="X2592" s="19" t="n">
        <v>0.113480377638641</v>
      </c>
      <c r="Y2592" s="19" t="n">
        <v>0</v>
      </c>
      <c r="Z2592" s="19" t="n">
        <v>0</v>
      </c>
      <c r="AA2592" s="19" t="n">
        <v>0.0788055456442942</v>
      </c>
      <c r="AB2592" s="19" t="n">
        <v>0</v>
      </c>
      <c r="AC2592" s="19" t="n">
        <v>0.125566826594431</v>
      </c>
      <c r="AD2592" s="19" t="n">
        <v>0</v>
      </c>
      <c r="AE2592" s="19"/>
      <c r="AF2592" s="19" t="n">
        <v>0.0183213524906999</v>
      </c>
      <c r="AG2592" s="19" t="n">
        <v>0.0248756758324525</v>
      </c>
      <c r="AH2592" s="19" t="n">
        <v>0.0977940428291463</v>
      </c>
      <c r="AI2592" s="19"/>
      <c r="AJ2592" s="19" t="n">
        <v>0</v>
      </c>
      <c r="AK2592" s="19" t="n">
        <v>0.0416678586274707</v>
      </c>
      <c r="AL2592" s="19" t="n">
        <v>0.110465282732299</v>
      </c>
      <c r="AM2592" s="19" t="n">
        <v>0</v>
      </c>
      <c r="AN2592" s="19" t="n">
        <v>0.0491544127034456</v>
      </c>
      <c r="AO2592" s="19"/>
      <c r="AP2592" s="19" t="n">
        <v>0.0874200768618804</v>
      </c>
      <c r="AQ2592" s="19" t="n">
        <v>0.0354214840905685</v>
      </c>
      <c r="AR2592" s="19" t="n">
        <v>0</v>
      </c>
      <c r="AS2592" s="19" t="n">
        <v>0</v>
      </c>
      <c r="AT2592" s="19" t="n">
        <v>0</v>
      </c>
      <c r="AU2592" s="19"/>
      <c r="AV2592" s="19" t="n">
        <v>0</v>
      </c>
      <c r="AW2592" s="19" t="n">
        <v>0.050590571681954</v>
      </c>
      <c r="AX2592" s="19" t="n">
        <v>0</v>
      </c>
      <c r="AY2592" s="19" t="n">
        <v>0</v>
      </c>
      <c r="AZ2592" s="19" t="n">
        <v>0</v>
      </c>
      <c r="BA2592" s="19" t="n">
        <v>0.250059241938358</v>
      </c>
      <c r="BB2592" s="19"/>
      <c r="BC2592" s="19" t="n">
        <v>0.026846923763557</v>
      </c>
      <c r="BD2592" s="19" t="n">
        <v>0.0930170444894153</v>
      </c>
      <c r="BE2592" s="19" t="n">
        <v>0.0451779493006207</v>
      </c>
      <c r="BF2592" s="19" t="n">
        <v>0</v>
      </c>
      <c r="BG2592" s="19" t="n">
        <v>0</v>
      </c>
    </row>
    <row r="2593">
      <c r="C2593" s="19"/>
      <c r="D2593" s="19"/>
      <c r="E2593" s="19"/>
      <c r="F2593" s="19"/>
      <c r="G2593" s="19"/>
      <c r="H2593" s="19"/>
      <c r="I2593" s="19"/>
      <c r="J2593" s="19"/>
      <c r="K2593" s="19"/>
      <c r="L2593" s="19"/>
      <c r="M2593" s="19"/>
      <c r="N2593" s="19"/>
      <c r="O2593" s="19"/>
      <c r="P2593" s="19"/>
      <c r="Q2593" s="19"/>
      <c r="R2593" s="19"/>
      <c r="S2593" s="19"/>
      <c r="T2593" s="19"/>
      <c r="U2593" s="19"/>
      <c r="V2593" s="19"/>
      <c r="W2593" s="19"/>
      <c r="X2593" s="19"/>
      <c r="Y2593" s="19"/>
      <c r="Z2593" s="19"/>
      <c r="AA2593" s="19"/>
      <c r="AB2593" s="19"/>
      <c r="AC2593" s="19"/>
      <c r="AD2593" s="19"/>
      <c r="AE2593" s="19"/>
      <c r="AF2593" s="19"/>
      <c r="AG2593" s="19"/>
      <c r="AH2593" s="19"/>
      <c r="AI2593" s="19"/>
      <c r="AJ2593" s="19"/>
      <c r="AK2593" s="19"/>
      <c r="AL2593" s="19"/>
      <c r="AM2593" s="19"/>
      <c r="AN2593" s="19"/>
      <c r="AO2593" s="19"/>
      <c r="AP2593" s="19"/>
      <c r="AQ2593" s="19"/>
      <c r="AR2593" s="19"/>
      <c r="AS2593" s="19"/>
      <c r="AT2593" s="19"/>
      <c r="AU2593" s="19"/>
      <c r="AV2593" s="19"/>
      <c r="AW2593" s="19"/>
      <c r="AX2593" s="19"/>
      <c r="AY2593" s="19"/>
      <c r="AZ2593" s="19"/>
      <c r="BA2593" s="19"/>
      <c r="BB2593" s="19"/>
      <c r="BC2593" s="19"/>
      <c r="BD2593" s="19"/>
      <c r="BE2593" s="19"/>
      <c r="BF2593" s="19"/>
      <c r="BG2593" s="19"/>
    </row>
    <row r="2594">
      <c r="B2594" s="7" t="s">
        <v>727</v>
      </c>
      <c r="C2594" s="19"/>
      <c r="D2594" s="19"/>
      <c r="E2594" s="19"/>
      <c r="F2594" s="19"/>
      <c r="G2594" s="19"/>
      <c r="H2594" s="19"/>
      <c r="I2594" s="19"/>
      <c r="J2594" s="19"/>
      <c r="K2594" s="19"/>
      <c r="L2594" s="19"/>
      <c r="M2594" s="19"/>
      <c r="N2594" s="19"/>
      <c r="O2594" s="19"/>
      <c r="P2594" s="19"/>
      <c r="Q2594" s="19"/>
      <c r="R2594" s="19"/>
      <c r="S2594" s="19"/>
      <c r="T2594" s="19"/>
      <c r="U2594" s="19"/>
      <c r="V2594" s="19"/>
      <c r="W2594" s="19"/>
      <c r="X2594" s="19"/>
      <c r="Y2594" s="19"/>
      <c r="Z2594" s="19"/>
      <c r="AA2594" s="19"/>
      <c r="AB2594" s="19"/>
      <c r="AC2594" s="19"/>
      <c r="AD2594" s="19"/>
      <c r="AE2594" s="19"/>
      <c r="AF2594" s="19"/>
      <c r="AG2594" s="19"/>
      <c r="AH2594" s="19"/>
      <c r="AI2594" s="19"/>
      <c r="AJ2594" s="19"/>
      <c r="AK2594" s="19"/>
      <c r="AL2594" s="19"/>
      <c r="AM2594" s="19"/>
      <c r="AN2594" s="19"/>
      <c r="AO2594" s="19"/>
      <c r="AP2594" s="19"/>
      <c r="AQ2594" s="19"/>
      <c r="AR2594" s="19"/>
      <c r="AS2594" s="19"/>
      <c r="AT2594" s="19"/>
      <c r="AU2594" s="19"/>
      <c r="AV2594" s="19"/>
      <c r="AW2594" s="19"/>
      <c r="AX2594" s="19"/>
      <c r="AY2594" s="19"/>
      <c r="AZ2594" s="19"/>
      <c r="BA2594" s="19"/>
      <c r="BB2594" s="19"/>
      <c r="BC2594" s="19"/>
      <c r="BD2594" s="19"/>
      <c r="BE2594" s="19"/>
      <c r="BF2594" s="19"/>
      <c r="BG2594" s="19"/>
    </row>
    <row r="2595">
      <c r="B2595" s="26" t="s">
        <v>724</v>
      </c>
      <c r="C2595" s="19"/>
      <c r="D2595" s="19"/>
      <c r="E2595" s="19"/>
      <c r="F2595" s="19"/>
      <c r="G2595" s="19"/>
      <c r="H2595" s="19"/>
      <c r="I2595" s="19"/>
      <c r="J2595" s="19"/>
      <c r="K2595" s="19"/>
      <c r="L2595" s="19"/>
      <c r="M2595" s="19"/>
      <c r="N2595" s="19"/>
      <c r="O2595" s="19"/>
      <c r="P2595" s="19"/>
      <c r="Q2595" s="19"/>
      <c r="R2595" s="19"/>
      <c r="S2595" s="19"/>
      <c r="T2595" s="19"/>
      <c r="U2595" s="19"/>
      <c r="V2595" s="19"/>
      <c r="W2595" s="19"/>
      <c r="X2595" s="19"/>
      <c r="Y2595" s="19"/>
      <c r="Z2595" s="19"/>
      <c r="AA2595" s="19"/>
      <c r="AB2595" s="19"/>
      <c r="AC2595" s="19"/>
      <c r="AD2595" s="19"/>
      <c r="AE2595" s="19"/>
      <c r="AF2595" s="19"/>
      <c r="AG2595" s="19"/>
      <c r="AH2595" s="19"/>
      <c r="AI2595" s="19"/>
      <c r="AJ2595" s="19"/>
      <c r="AK2595" s="19"/>
      <c r="AL2595" s="19"/>
      <c r="AM2595" s="19"/>
      <c r="AN2595" s="19"/>
      <c r="AO2595" s="19"/>
      <c r="AP2595" s="19"/>
      <c r="AQ2595" s="19"/>
      <c r="AR2595" s="19"/>
      <c r="AS2595" s="19"/>
      <c r="AT2595" s="19"/>
      <c r="AU2595" s="19"/>
      <c r="AV2595" s="19"/>
      <c r="AW2595" s="19"/>
      <c r="AX2595" s="19"/>
      <c r="AY2595" s="19"/>
      <c r="AZ2595" s="19"/>
      <c r="BA2595" s="19"/>
      <c r="BB2595" s="19"/>
      <c r="BC2595" s="19"/>
      <c r="BD2595" s="19"/>
      <c r="BE2595" s="19"/>
      <c r="BF2595" s="19"/>
      <c r="BG2595" s="19"/>
    </row>
    <row r="2596">
      <c r="B2596" t="s">
        <v>725</v>
      </c>
      <c r="C2596" s="19" t="n">
        <v>0.13284274477322</v>
      </c>
      <c r="D2596" s="19" t="n">
        <v>0.0744430252333291</v>
      </c>
      <c r="E2596" s="19" t="n">
        <v>0.203864795731733</v>
      </c>
      <c r="F2596" s="19"/>
      <c r="G2596" s="19" t="n">
        <v>0</v>
      </c>
      <c r="H2596" s="19" t="n">
        <v>0</v>
      </c>
      <c r="I2596" s="19" t="n">
        <v>0.0513756068599966</v>
      </c>
      <c r="J2596" s="19" t="n">
        <v>0.0721953799331404</v>
      </c>
      <c r="K2596" s="19" t="n">
        <v>0.24114435399944</v>
      </c>
      <c r="L2596" s="19" t="n">
        <v>0.290766500330377</v>
      </c>
      <c r="M2596" s="19"/>
      <c r="N2596" s="19" t="n">
        <v>0.110264344480906</v>
      </c>
      <c r="O2596" s="19" t="n">
        <v>0.041593527244802</v>
      </c>
      <c r="P2596" s="19" t="n">
        <v>0.178229326327631</v>
      </c>
      <c r="Q2596" s="19" t="n">
        <v>0.177795268095285</v>
      </c>
      <c r="R2596" s="19"/>
      <c r="S2596" s="19" t="n">
        <v>0</v>
      </c>
      <c r="T2596" s="19" t="n">
        <v>0.0977928046427263</v>
      </c>
      <c r="U2596" s="19" t="n">
        <v>0.233415593651556</v>
      </c>
      <c r="V2596" s="19" t="n">
        <v>0.276714801114684</v>
      </c>
      <c r="W2596" s="19" t="n">
        <v>0.132157987391495</v>
      </c>
      <c r="X2596" s="19" t="n">
        <v>0</v>
      </c>
      <c r="Y2596" s="19" t="n">
        <v>0.169093739849305</v>
      </c>
      <c r="Z2596" s="19" t="n">
        <v>0</v>
      </c>
      <c r="AA2596" s="19" t="n">
        <v>0.178013759654221</v>
      </c>
      <c r="AB2596" s="19" t="n">
        <v>0</v>
      </c>
      <c r="AC2596" s="19" t="n">
        <v>0.279190194571344</v>
      </c>
      <c r="AD2596" s="19" t="n">
        <v>0.678979653741416</v>
      </c>
      <c r="AE2596" s="19"/>
      <c r="AF2596" s="19" t="n">
        <v>0.191648821485416</v>
      </c>
      <c r="AG2596" s="19" t="n">
        <v>0.114313690239156</v>
      </c>
      <c r="AH2596" s="19" t="n">
        <v>0.101273377570057</v>
      </c>
      <c r="AI2596" s="19"/>
      <c r="AJ2596" s="19" t="n">
        <v>0.235860482032176</v>
      </c>
      <c r="AK2596" s="19" t="n">
        <v>0.0305299407344909</v>
      </c>
      <c r="AL2596" s="19" t="n">
        <v>0</v>
      </c>
      <c r="AM2596" s="19" t="n">
        <v>0.41252593873695</v>
      </c>
      <c r="AN2596" s="19" t="n">
        <v>0.100070177841294</v>
      </c>
      <c r="AO2596" s="19"/>
      <c r="AP2596" s="19" t="n">
        <v>0.201495677184414</v>
      </c>
      <c r="AQ2596" s="19" t="n">
        <v>0.0259532369945168</v>
      </c>
      <c r="AR2596" s="19" t="n">
        <v>0.197573221702612</v>
      </c>
      <c r="AS2596" s="19" t="n">
        <v>0.214025719802522</v>
      </c>
      <c r="AT2596" s="19" t="n">
        <v>0.249040514199887</v>
      </c>
      <c r="AU2596" s="19"/>
      <c r="AV2596" s="19" t="n">
        <v>0</v>
      </c>
      <c r="AW2596" s="19" t="n">
        <v>0.189152275528843</v>
      </c>
      <c r="AX2596" s="19" t="n">
        <v>0</v>
      </c>
      <c r="AY2596" s="19" t="n">
        <v>0.221059495390399</v>
      </c>
      <c r="AZ2596" s="19" t="n">
        <v>0.162738497609476</v>
      </c>
      <c r="BA2596" s="19" t="n">
        <v>0.184499825264154</v>
      </c>
      <c r="BB2596" s="19"/>
      <c r="BC2596" s="19" t="n">
        <v>0.150634346086643</v>
      </c>
      <c r="BD2596" s="19" t="n">
        <v>0.182659084318173</v>
      </c>
      <c r="BE2596" s="19" t="n">
        <v>0.0391335799426652</v>
      </c>
      <c r="BF2596" s="19" t="n">
        <v>0.144331785277208</v>
      </c>
      <c r="BG2596" s="19" t="n">
        <v>0</v>
      </c>
    </row>
    <row r="2597">
      <c r="B2597" t="s">
        <v>689</v>
      </c>
      <c r="C2597" s="19" t="n">
        <v>0.0388345513899464</v>
      </c>
      <c r="D2597" s="19" t="n">
        <v>0.0444460384656416</v>
      </c>
      <c r="E2597" s="19" t="n">
        <v>0.0320102151742419</v>
      </c>
      <c r="F2597" s="19"/>
      <c r="G2597" s="19" t="n">
        <v>0</v>
      </c>
      <c r="H2597" s="19" t="n">
        <v>0.0862593755723304</v>
      </c>
      <c r="I2597" s="19" t="n">
        <v>0.0326435616854241</v>
      </c>
      <c r="J2597" s="19" t="n">
        <v>0</v>
      </c>
      <c r="K2597" s="19" t="n">
        <v>0.0361778092689437</v>
      </c>
      <c r="L2597" s="19" t="n">
        <v>0.0912689170123714</v>
      </c>
      <c r="M2597" s="19"/>
      <c r="N2597" s="19" t="n">
        <v>0.0663963583164593</v>
      </c>
      <c r="O2597" s="19" t="n">
        <v>0</v>
      </c>
      <c r="P2597" s="19" t="n">
        <v>0.0259230180600137</v>
      </c>
      <c r="Q2597" s="19" t="n">
        <v>0.0590257549522542</v>
      </c>
      <c r="R2597" s="19"/>
      <c r="S2597" s="19" t="n">
        <v>0.0614025443262127</v>
      </c>
      <c r="T2597" s="19" t="n">
        <v>0</v>
      </c>
      <c r="U2597" s="19" t="n">
        <v>0</v>
      </c>
      <c r="V2597" s="19" t="n">
        <v>0</v>
      </c>
      <c r="W2597" s="19" t="n">
        <v>0.146459226351028</v>
      </c>
      <c r="X2597" s="19" t="n">
        <v>0</v>
      </c>
      <c r="Y2597" s="19" t="n">
        <v>0.0937812453700666</v>
      </c>
      <c r="Z2597" s="19" t="n">
        <v>0.191847255895399</v>
      </c>
      <c r="AA2597" s="19" t="n">
        <v>0</v>
      </c>
      <c r="AB2597" s="19" t="n">
        <v>0.0765060407212069</v>
      </c>
      <c r="AC2597" s="19" t="n">
        <v>0</v>
      </c>
      <c r="AD2597" s="19" t="n">
        <v>0</v>
      </c>
      <c r="AE2597" s="19"/>
      <c r="AF2597" s="19" t="n">
        <v>0.0379795078029816</v>
      </c>
      <c r="AG2597" s="19" t="n">
        <v>0.0680904618362345</v>
      </c>
      <c r="AH2597" s="19" t="n">
        <v>0</v>
      </c>
      <c r="AI2597" s="19"/>
      <c r="AJ2597" s="19" t="n">
        <v>0.0563116541634685</v>
      </c>
      <c r="AK2597" s="19" t="n">
        <v>0.0293734133326747</v>
      </c>
      <c r="AL2597" s="19" t="n">
        <v>0.110743056252326</v>
      </c>
      <c r="AM2597" s="19" t="n">
        <v>0</v>
      </c>
      <c r="AN2597" s="19" t="n">
        <v>0</v>
      </c>
      <c r="AO2597" s="19"/>
      <c r="AP2597" s="19" t="n">
        <v>0.0391219237614368</v>
      </c>
      <c r="AQ2597" s="19" t="n">
        <v>0.0249700831125285</v>
      </c>
      <c r="AR2597" s="19" t="n">
        <v>0.25865787628184</v>
      </c>
      <c r="AS2597" s="19" t="n">
        <v>0</v>
      </c>
      <c r="AT2597" s="19" t="n">
        <v>0</v>
      </c>
      <c r="AU2597" s="19"/>
      <c r="AV2597" s="19" t="n">
        <v>0.0304848738302876</v>
      </c>
      <c r="AW2597" s="19" t="n">
        <v>0</v>
      </c>
      <c r="AX2597" s="19" t="n">
        <v>0.169559390236023</v>
      </c>
      <c r="AY2597" s="19" t="n">
        <v>0</v>
      </c>
      <c r="AZ2597" s="19" t="n">
        <v>0</v>
      </c>
      <c r="BA2597" s="19" t="n">
        <v>0.119015638939149</v>
      </c>
      <c r="BB2597" s="19"/>
      <c r="BC2597" s="19" t="n">
        <v>0</v>
      </c>
      <c r="BD2597" s="19" t="n">
        <v>0.031309053885633</v>
      </c>
      <c r="BE2597" s="19" t="n">
        <v>0.106468068712149</v>
      </c>
      <c r="BF2597" s="19" t="n">
        <v>0</v>
      </c>
      <c r="BG2597" s="19" t="n">
        <v>0</v>
      </c>
    </row>
    <row r="2598">
      <c r="B2598" t="s">
        <v>690</v>
      </c>
      <c r="C2598" s="19" t="n">
        <v>0.0953171372232</v>
      </c>
      <c r="D2598" s="19" t="n">
        <v>0.12223475586716</v>
      </c>
      <c r="E2598" s="19" t="n">
        <v>0.0625816292776987</v>
      </c>
      <c r="F2598" s="19"/>
      <c r="G2598" s="19" t="n">
        <v>0.0536997765051642</v>
      </c>
      <c r="H2598" s="19" t="n">
        <v>0.0940749998064262</v>
      </c>
      <c r="I2598" s="19" t="n">
        <v>0.201497465801683</v>
      </c>
      <c r="J2598" s="19" t="n">
        <v>0.0810083096842494</v>
      </c>
      <c r="K2598" s="19" t="n">
        <v>0.0682836573966133</v>
      </c>
      <c r="L2598" s="19" t="n">
        <v>0.0534432971380276</v>
      </c>
      <c r="M2598" s="19"/>
      <c r="N2598" s="19" t="n">
        <v>0.0869757867605131</v>
      </c>
      <c r="O2598" s="19" t="n">
        <v>0.152507570271318</v>
      </c>
      <c r="P2598" s="19" t="n">
        <v>0.122024953471428</v>
      </c>
      <c r="Q2598" s="19" t="n">
        <v>0.0271967001574025</v>
      </c>
      <c r="R2598" s="19"/>
      <c r="S2598" s="19" t="n">
        <v>0.201438415594879</v>
      </c>
      <c r="T2598" s="19" t="n">
        <v>0.105531799385033</v>
      </c>
      <c r="U2598" s="19" t="n">
        <v>0</v>
      </c>
      <c r="V2598" s="19" t="n">
        <v>0.069853993689326</v>
      </c>
      <c r="W2598" s="19" t="n">
        <v>0</v>
      </c>
      <c r="X2598" s="19" t="n">
        <v>0.125415187738989</v>
      </c>
      <c r="Y2598" s="19" t="n">
        <v>0.0893800304729901</v>
      </c>
      <c r="Z2598" s="19" t="n">
        <v>0.203767669920119</v>
      </c>
      <c r="AA2598" s="19" t="n">
        <v>0</v>
      </c>
      <c r="AB2598" s="19" t="n">
        <v>0.185516628669602</v>
      </c>
      <c r="AC2598" s="19" t="n">
        <v>0</v>
      </c>
      <c r="AD2598" s="19" t="n">
        <v>0</v>
      </c>
      <c r="AE2598" s="19"/>
      <c r="AF2598" s="19" t="n">
        <v>0.0814352948778602</v>
      </c>
      <c r="AG2598" s="19" t="n">
        <v>0.0325943711789044</v>
      </c>
      <c r="AH2598" s="19" t="n">
        <v>0.28162370428014</v>
      </c>
      <c r="AI2598" s="19"/>
      <c r="AJ2598" s="19" t="n">
        <v>0.129060002303107</v>
      </c>
      <c r="AK2598" s="19" t="n">
        <v>0.0946629094637819</v>
      </c>
      <c r="AL2598" s="19" t="n">
        <v>0</v>
      </c>
      <c r="AM2598" s="19" t="n">
        <v>0</v>
      </c>
      <c r="AN2598" s="19" t="n">
        <v>0.182970671841661</v>
      </c>
      <c r="AO2598" s="19"/>
      <c r="AP2598" s="19" t="n">
        <v>0.125524320891222</v>
      </c>
      <c r="AQ2598" s="19" t="n">
        <v>0.0804721157263323</v>
      </c>
      <c r="AR2598" s="19" t="n">
        <v>0</v>
      </c>
      <c r="AS2598" s="19" t="n">
        <v>0.0740958331849241</v>
      </c>
      <c r="AT2598" s="19" t="n">
        <v>0</v>
      </c>
      <c r="AU2598" s="19"/>
      <c r="AV2598" s="19" t="n">
        <v>0.0910637122219062</v>
      </c>
      <c r="AW2598" s="19" t="n">
        <v>0.0888143088046897</v>
      </c>
      <c r="AX2598" s="19" t="n">
        <v>0</v>
      </c>
      <c r="AY2598" s="19" t="n">
        <v>0.0606059429047949</v>
      </c>
      <c r="AZ2598" s="19" t="n">
        <v>0.199240287779241</v>
      </c>
      <c r="BA2598" s="19" t="n">
        <v>0.123026247205532</v>
      </c>
      <c r="BB2598" s="19"/>
      <c r="BC2598" s="19" t="n">
        <v>0.0367436554171485</v>
      </c>
      <c r="BD2598" s="19" t="n">
        <v>0.160211364927837</v>
      </c>
      <c r="BE2598" s="19" t="n">
        <v>0.11651966476245</v>
      </c>
      <c r="BF2598" s="19" t="n">
        <v>0.145967547354109</v>
      </c>
      <c r="BG2598" s="19" t="n">
        <v>0</v>
      </c>
    </row>
    <row r="2599">
      <c r="B2599" t="s">
        <v>691</v>
      </c>
      <c r="C2599" s="19" t="n">
        <v>0.260615241591377</v>
      </c>
      <c r="D2599" s="19" t="n">
        <v>0.288247884369022</v>
      </c>
      <c r="E2599" s="19" t="n">
        <v>0.227010166448307</v>
      </c>
      <c r="F2599" s="19"/>
      <c r="G2599" s="19" t="n">
        <v>0.267809137422906</v>
      </c>
      <c r="H2599" s="19" t="n">
        <v>0.517537628138801</v>
      </c>
      <c r="I2599" s="19" t="n">
        <v>0.0895658943714436</v>
      </c>
      <c r="J2599" s="19" t="n">
        <v>0.338676110305589</v>
      </c>
      <c r="K2599" s="19" t="n">
        <v>0.162700964624742</v>
      </c>
      <c r="L2599" s="19" t="n">
        <v>0.347416770069266</v>
      </c>
      <c r="M2599" s="19"/>
      <c r="N2599" s="19" t="n">
        <v>0.263277634519193</v>
      </c>
      <c r="O2599" s="19" t="n">
        <v>0.237740339535891</v>
      </c>
      <c r="P2599" s="19" t="n">
        <v>0.287449972676042</v>
      </c>
      <c r="Q2599" s="19" t="n">
        <v>0.247126316993938</v>
      </c>
      <c r="R2599" s="19"/>
      <c r="S2599" s="19" t="n">
        <v>0.283073261152997</v>
      </c>
      <c r="T2599" s="19" t="n">
        <v>0.410685585303209</v>
      </c>
      <c r="U2599" s="19" t="n">
        <v>0</v>
      </c>
      <c r="V2599" s="19" t="n">
        <v>0.203005755487992</v>
      </c>
      <c r="W2599" s="19" t="n">
        <v>0.270658256157263</v>
      </c>
      <c r="X2599" s="19" t="n">
        <v>0.366417897769619</v>
      </c>
      <c r="Y2599" s="19" t="n">
        <v>0.211994779497637</v>
      </c>
      <c r="Z2599" s="19" t="n">
        <v>0.209132982110488</v>
      </c>
      <c r="AA2599" s="19" t="n">
        <v>0.40557399879797</v>
      </c>
      <c r="AB2599" s="19" t="n">
        <v>0.171648813794194</v>
      </c>
      <c r="AC2599" s="19" t="n">
        <v>0</v>
      </c>
      <c r="AD2599" s="19" t="n">
        <v>0</v>
      </c>
      <c r="AE2599" s="19"/>
      <c r="AF2599" s="19" t="n">
        <v>0.303179203454211</v>
      </c>
      <c r="AG2599" s="19" t="n">
        <v>0.217291714632309</v>
      </c>
      <c r="AH2599" s="19" t="n">
        <v>0.267225391620324</v>
      </c>
      <c r="AI2599" s="19"/>
      <c r="AJ2599" s="19" t="n">
        <v>0.296974416743862</v>
      </c>
      <c r="AK2599" s="19" t="n">
        <v>0.33546676235046</v>
      </c>
      <c r="AL2599" s="19" t="n">
        <v>0.311068045424511</v>
      </c>
      <c r="AM2599" s="19" t="n">
        <v>0</v>
      </c>
      <c r="AN2599" s="19" t="n">
        <v>0.168399950678629</v>
      </c>
      <c r="AO2599" s="19"/>
      <c r="AP2599" s="19" t="n">
        <v>0.273115465726699</v>
      </c>
      <c r="AQ2599" s="19" t="n">
        <v>0.338631721195711</v>
      </c>
      <c r="AR2599" s="19" t="n">
        <v>0.288386165528852</v>
      </c>
      <c r="AS2599" s="19" t="n">
        <v>0.259444416056517</v>
      </c>
      <c r="AT2599" s="19" t="n">
        <v>0.225905178671221</v>
      </c>
      <c r="AU2599" s="19"/>
      <c r="AV2599" s="19" t="n">
        <v>0.41342054205678</v>
      </c>
      <c r="AW2599" s="19" t="n">
        <v>0.31474058199507</v>
      </c>
      <c r="AX2599" s="19" t="n">
        <v>0.383533813626579</v>
      </c>
      <c r="AY2599" s="19" t="n">
        <v>0.164669082973048</v>
      </c>
      <c r="AZ2599" s="19" t="n">
        <v>0.147620436366619</v>
      </c>
      <c r="BA2599" s="19" t="n">
        <v>0.0525715665111831</v>
      </c>
      <c r="BB2599" s="19"/>
      <c r="BC2599" s="19" t="n">
        <v>0.335910081885104</v>
      </c>
      <c r="BD2599" s="19" t="n">
        <v>0.221815628033694</v>
      </c>
      <c r="BE2599" s="19" t="n">
        <v>0.260256276084169</v>
      </c>
      <c r="BF2599" s="19" t="n">
        <v>0.252187589348352</v>
      </c>
      <c r="BG2599" s="19" t="n">
        <v>0</v>
      </c>
    </row>
    <row r="2600">
      <c r="B2600" t="s">
        <v>692</v>
      </c>
      <c r="C2600" s="19" t="n">
        <v>0.130173377111898</v>
      </c>
      <c r="D2600" s="19" t="n">
        <v>0.136118910332535</v>
      </c>
      <c r="E2600" s="19" t="n">
        <v>0.122942795069749</v>
      </c>
      <c r="F2600" s="19"/>
      <c r="G2600" s="19" t="n">
        <v>0.357710231889633</v>
      </c>
      <c r="H2600" s="19" t="n">
        <v>0.116458033514955</v>
      </c>
      <c r="I2600" s="19" t="n">
        <v>0.122714035755314</v>
      </c>
      <c r="J2600" s="19" t="n">
        <v>0.167499812614862</v>
      </c>
      <c r="K2600" s="19" t="n">
        <v>0.0769853246267182</v>
      </c>
      <c r="L2600" s="19" t="n">
        <v>0.0459637150656975</v>
      </c>
      <c r="M2600" s="19"/>
      <c r="N2600" s="19" t="n">
        <v>0.226232095190328</v>
      </c>
      <c r="O2600" s="19" t="n">
        <v>0.0802317740688832</v>
      </c>
      <c r="P2600" s="19" t="n">
        <v>0.113446718893586</v>
      </c>
      <c r="Q2600" s="19" t="n">
        <v>0.10006633115007</v>
      </c>
      <c r="R2600" s="19"/>
      <c r="S2600" s="19" t="n">
        <v>0.185861495092405</v>
      </c>
      <c r="T2600" s="19" t="n">
        <v>0.136182480991276</v>
      </c>
      <c r="U2600" s="19" t="n">
        <v>0</v>
      </c>
      <c r="V2600" s="19" t="n">
        <v>0.0681384476178611</v>
      </c>
      <c r="W2600" s="19" t="n">
        <v>0.163469381467985</v>
      </c>
      <c r="X2600" s="19" t="n">
        <v>0.214583689678867</v>
      </c>
      <c r="Y2600" s="19" t="n">
        <v>0</v>
      </c>
      <c r="Z2600" s="19" t="n">
        <v>0.179663639196458</v>
      </c>
      <c r="AA2600" s="19" t="n">
        <v>0</v>
      </c>
      <c r="AB2600" s="19" t="n">
        <v>0.179657651419392</v>
      </c>
      <c r="AC2600" s="19" t="n">
        <v>0.409835762418912</v>
      </c>
      <c r="AD2600" s="19" t="n">
        <v>0</v>
      </c>
      <c r="AE2600" s="19"/>
      <c r="AF2600" s="19" t="n">
        <v>0.0770432907536328</v>
      </c>
      <c r="AG2600" s="19" t="n">
        <v>0.156506185263723</v>
      </c>
      <c r="AH2600" s="19" t="n">
        <v>0.0532990174123522</v>
      </c>
      <c r="AI2600" s="19"/>
      <c r="AJ2600" s="19" t="n">
        <v>0.105075397493062</v>
      </c>
      <c r="AK2600" s="19" t="n">
        <v>0.160301277277607</v>
      </c>
      <c r="AL2600" s="19" t="n">
        <v>0</v>
      </c>
      <c r="AM2600" s="19" t="n">
        <v>0</v>
      </c>
      <c r="AN2600" s="19" t="n">
        <v>0.177723918283505</v>
      </c>
      <c r="AO2600" s="19"/>
      <c r="AP2600" s="19" t="n">
        <v>0.151179042590214</v>
      </c>
      <c r="AQ2600" s="19" t="n">
        <v>0.147753147040403</v>
      </c>
      <c r="AR2600" s="19" t="n">
        <v>0</v>
      </c>
      <c r="AS2600" s="19" t="n">
        <v>0.101999687903201</v>
      </c>
      <c r="AT2600" s="19" t="n">
        <v>0</v>
      </c>
      <c r="AU2600" s="19"/>
      <c r="AV2600" s="19" t="n">
        <v>0.117424877420487</v>
      </c>
      <c r="AW2600" s="19" t="n">
        <v>0.133414093680701</v>
      </c>
      <c r="AX2600" s="19" t="n">
        <v>0.110836861884049</v>
      </c>
      <c r="AY2600" s="19" t="n">
        <v>0.177693844903253</v>
      </c>
      <c r="AZ2600" s="19" t="n">
        <v>0</v>
      </c>
      <c r="BA2600" s="19" t="n">
        <v>0.130190479300614</v>
      </c>
      <c r="BB2600" s="19"/>
      <c r="BC2600" s="19" t="n">
        <v>0.0617716568467407</v>
      </c>
      <c r="BD2600" s="19" t="n">
        <v>0.20314085163365</v>
      </c>
      <c r="BE2600" s="19" t="n">
        <v>0.146707078780583</v>
      </c>
      <c r="BF2600" s="19" t="n">
        <v>0.0870670515654989</v>
      </c>
      <c r="BG2600" s="19" t="n">
        <v>0</v>
      </c>
    </row>
    <row r="2601">
      <c r="B2601" t="s">
        <v>598</v>
      </c>
      <c r="C2601" s="19" t="n">
        <v>0.135912106059716</v>
      </c>
      <c r="D2601" s="19" t="n">
        <v>0.183437809911609</v>
      </c>
      <c r="E2601" s="19" t="n">
        <v>0.0781143462861827</v>
      </c>
      <c r="F2601" s="19"/>
      <c r="G2601" s="19" t="n">
        <v>0.0767982972629737</v>
      </c>
      <c r="H2601" s="19" t="n">
        <v>0.0915949631610611</v>
      </c>
      <c r="I2601" s="19" t="n">
        <v>0.149633034245803</v>
      </c>
      <c r="J2601" s="19" t="n">
        <v>0.187969014724825</v>
      </c>
      <c r="K2601" s="19" t="n">
        <v>0.230849262231425</v>
      </c>
      <c r="L2601" s="19" t="n">
        <v>0</v>
      </c>
      <c r="M2601" s="19"/>
      <c r="N2601" s="19" t="n">
        <v>0.140737953157512</v>
      </c>
      <c r="O2601" s="19" t="n">
        <v>0.133054809393403</v>
      </c>
      <c r="P2601" s="19" t="n">
        <v>0.0783512657801527</v>
      </c>
      <c r="Q2601" s="19" t="n">
        <v>0.19721323708505</v>
      </c>
      <c r="R2601" s="19"/>
      <c r="S2601" s="19" t="n">
        <v>0.0738000829112048</v>
      </c>
      <c r="T2601" s="19" t="n">
        <v>0.144634224270147</v>
      </c>
      <c r="U2601" s="19" t="n">
        <v>0</v>
      </c>
      <c r="V2601" s="19" t="n">
        <v>0.0889467607426529</v>
      </c>
      <c r="W2601" s="19" t="n">
        <v>0</v>
      </c>
      <c r="X2601" s="19" t="n">
        <v>0.293583224812525</v>
      </c>
      <c r="Y2601" s="19" t="n">
        <v>0.349760178951241</v>
      </c>
      <c r="Z2601" s="19" t="n">
        <v>0</v>
      </c>
      <c r="AA2601" s="19" t="n">
        <v>0.165385546917017</v>
      </c>
      <c r="AB2601" s="19" t="n">
        <v>0.093683647822492</v>
      </c>
      <c r="AC2601" s="19" t="n">
        <v>0.179045780017815</v>
      </c>
      <c r="AD2601" s="19" t="n">
        <v>0</v>
      </c>
      <c r="AE2601" s="19"/>
      <c r="AF2601" s="19" t="n">
        <v>0.17262503264091</v>
      </c>
      <c r="AG2601" s="19" t="n">
        <v>0.142683587459044</v>
      </c>
      <c r="AH2601" s="19" t="n">
        <v>0.102153536613188</v>
      </c>
      <c r="AI2601" s="19"/>
      <c r="AJ2601" s="19" t="n">
        <v>0.0831302898424689</v>
      </c>
      <c r="AK2601" s="19" t="n">
        <v>0.144805075872369</v>
      </c>
      <c r="AL2601" s="19" t="n">
        <v>0.123502069876634</v>
      </c>
      <c r="AM2601" s="19" t="n">
        <v>0.410118690503841</v>
      </c>
      <c r="AN2601" s="19" t="n">
        <v>0.217186419527563</v>
      </c>
      <c r="AO2601" s="19"/>
      <c r="AP2601" s="19" t="n">
        <v>0.0826925407011486</v>
      </c>
      <c r="AQ2601" s="19" t="n">
        <v>0.145745803944768</v>
      </c>
      <c r="AR2601" s="19" t="n">
        <v>0</v>
      </c>
      <c r="AS2601" s="19" t="n">
        <v>0.178252254207926</v>
      </c>
      <c r="AT2601" s="19" t="n">
        <v>0</v>
      </c>
      <c r="AU2601" s="19"/>
      <c r="AV2601" s="19" t="n">
        <v>0.171839781998124</v>
      </c>
      <c r="AW2601" s="19" t="n">
        <v>0.177824555881054</v>
      </c>
      <c r="AX2601" s="19" t="n">
        <v>0.0812104084193226</v>
      </c>
      <c r="AY2601" s="19" t="n">
        <v>0.145799641853202</v>
      </c>
      <c r="AZ2601" s="19" t="n">
        <v>0</v>
      </c>
      <c r="BA2601" s="19" t="n">
        <v>0.0695388307757275</v>
      </c>
      <c r="BB2601" s="19"/>
      <c r="BC2601" s="19" t="n">
        <v>0.178561913031277</v>
      </c>
      <c r="BD2601" s="19" t="n">
        <v>0.0877238422988479</v>
      </c>
      <c r="BE2601" s="19" t="n">
        <v>0.0691618754402506</v>
      </c>
      <c r="BF2601" s="19" t="n">
        <v>0.227409447903174</v>
      </c>
      <c r="BG2601" s="19" t="n">
        <v>0</v>
      </c>
    </row>
    <row r="2602">
      <c r="B2602" t="s">
        <v>726</v>
      </c>
      <c r="C2602" s="19" t="n">
        <v>0.144985380790891</v>
      </c>
      <c r="D2602" s="19" t="n">
        <v>0.129013620843871</v>
      </c>
      <c r="E2602" s="19" t="n">
        <v>0.164409226620829</v>
      </c>
      <c r="F2602" s="19"/>
      <c r="G2602" s="19" t="n">
        <v>0.151835191272341</v>
      </c>
      <c r="H2602" s="19" t="n">
        <v>0.0940749998064262</v>
      </c>
      <c r="I2602" s="19" t="n">
        <v>0.244126003489652</v>
      </c>
      <c r="J2602" s="19" t="n">
        <v>0.0831756688905984</v>
      </c>
      <c r="K2602" s="19" t="n">
        <v>0.150805366084881</v>
      </c>
      <c r="L2602" s="19" t="n">
        <v>0.123141194034358</v>
      </c>
      <c r="M2602" s="19"/>
      <c r="N2602" s="19" t="n">
        <v>0.0689198299534944</v>
      </c>
      <c r="O2602" s="19" t="n">
        <v>0.354871979485703</v>
      </c>
      <c r="P2602" s="19" t="n">
        <v>0.085397173152334</v>
      </c>
      <c r="Q2602" s="19" t="n">
        <v>0.110885222998884</v>
      </c>
      <c r="R2602" s="19"/>
      <c r="S2602" s="19" t="n">
        <v>0.132835843864435</v>
      </c>
      <c r="T2602" s="19" t="n">
        <v>0.105173105407609</v>
      </c>
      <c r="U2602" s="19" t="n">
        <v>0.521831447822411</v>
      </c>
      <c r="V2602" s="19" t="n">
        <v>0.142506655165643</v>
      </c>
      <c r="W2602" s="19" t="n">
        <v>0.139888866288837</v>
      </c>
      <c r="X2602" s="19" t="n">
        <v>0</v>
      </c>
      <c r="Y2602" s="19" t="n">
        <v>0.0859900258587603</v>
      </c>
      <c r="Z2602" s="19" t="n">
        <v>0.215588452877536</v>
      </c>
      <c r="AA2602" s="19" t="n">
        <v>0.172221148986498</v>
      </c>
      <c r="AB2602" s="19" t="n">
        <v>0.292987217573113</v>
      </c>
      <c r="AC2602" s="19" t="n">
        <v>0</v>
      </c>
      <c r="AD2602" s="19" t="n">
        <v>0.321020346258584</v>
      </c>
      <c r="AE2602" s="19"/>
      <c r="AF2602" s="19" t="n">
        <v>0.136088848984989</v>
      </c>
      <c r="AG2602" s="19" t="n">
        <v>0.168472061239368</v>
      </c>
      <c r="AH2602" s="19" t="n">
        <v>0.0966309296747932</v>
      </c>
      <c r="AI2602" s="19"/>
      <c r="AJ2602" s="19" t="n">
        <v>0.0935877574218552</v>
      </c>
      <c r="AK2602" s="19" t="n">
        <v>0.175908191861734</v>
      </c>
      <c r="AL2602" s="19" t="n">
        <v>0.194009883294572</v>
      </c>
      <c r="AM2602" s="19" t="n">
        <v>0.177355370759209</v>
      </c>
      <c r="AN2602" s="19" t="n">
        <v>0.104494449123903</v>
      </c>
      <c r="AO2602" s="19"/>
      <c r="AP2602" s="19" t="n">
        <v>0.0394509522829851</v>
      </c>
      <c r="AQ2602" s="19" t="n">
        <v>0.211861683900811</v>
      </c>
      <c r="AR2602" s="19" t="n">
        <v>0.172869429013462</v>
      </c>
      <c r="AS2602" s="19" t="n">
        <v>0.17218208884491</v>
      </c>
      <c r="AT2602" s="19" t="n">
        <v>0.208632076137313</v>
      </c>
      <c r="AU2602" s="19"/>
      <c r="AV2602" s="19" t="n">
        <v>0.145718252488758</v>
      </c>
      <c r="AW2602" s="19" t="n">
        <v>0.045463612427689</v>
      </c>
      <c r="AX2602" s="19" t="n">
        <v>0.172515265971648</v>
      </c>
      <c r="AY2602" s="19" t="n">
        <v>0.230171991975303</v>
      </c>
      <c r="AZ2602" s="19" t="n">
        <v>0.283630893243234</v>
      </c>
      <c r="BA2602" s="19" t="n">
        <v>0.201288649365897</v>
      </c>
      <c r="BB2602" s="19"/>
      <c r="BC2602" s="19" t="n">
        <v>0.164656404980144</v>
      </c>
      <c r="BD2602" s="19" t="n">
        <v>0.0554564059966016</v>
      </c>
      <c r="BE2602" s="19" t="n">
        <v>0.216575506977111</v>
      </c>
      <c r="BF2602" s="19" t="n">
        <v>0.0751329390625019</v>
      </c>
      <c r="BG2602" s="19" t="n">
        <v>1</v>
      </c>
    </row>
    <row r="2603">
      <c r="B2603" t="s">
        <v>100</v>
      </c>
      <c r="C2603" s="19" t="n">
        <v>0.0613194610597512</v>
      </c>
      <c r="D2603" s="19" t="n">
        <v>0.0220579549768327</v>
      </c>
      <c r="E2603" s="19" t="n">
        <v>0.109066825391259</v>
      </c>
      <c r="F2603" s="19"/>
      <c r="G2603" s="19" t="n">
        <v>0.0921473656469813</v>
      </c>
      <c r="H2603" s="19" t="n">
        <v>0</v>
      </c>
      <c r="I2603" s="19" t="n">
        <v>0.108444397790683</v>
      </c>
      <c r="J2603" s="19" t="n">
        <v>0.0694757038467355</v>
      </c>
      <c r="K2603" s="19" t="n">
        <v>0.0330532617672378</v>
      </c>
      <c r="L2603" s="19" t="n">
        <v>0.0479996063499023</v>
      </c>
      <c r="M2603" s="19"/>
      <c r="N2603" s="19" t="n">
        <v>0.0371959976215947</v>
      </c>
      <c r="O2603" s="19" t="n">
        <v>0</v>
      </c>
      <c r="P2603" s="19" t="n">
        <v>0.109177571638812</v>
      </c>
      <c r="Q2603" s="19" t="n">
        <v>0.0806911685671161</v>
      </c>
      <c r="R2603" s="19"/>
      <c r="S2603" s="19" t="n">
        <v>0.0615883570578658</v>
      </c>
      <c r="T2603" s="19" t="n">
        <v>0</v>
      </c>
      <c r="U2603" s="19" t="n">
        <v>0.244752958526033</v>
      </c>
      <c r="V2603" s="19" t="n">
        <v>0.150833586181841</v>
      </c>
      <c r="W2603" s="19" t="n">
        <v>0.147366282343392</v>
      </c>
      <c r="X2603" s="19" t="n">
        <v>0</v>
      </c>
      <c r="Y2603" s="19" t="n">
        <v>0</v>
      </c>
      <c r="Z2603" s="19" t="n">
        <v>0</v>
      </c>
      <c r="AA2603" s="19" t="n">
        <v>0.0788055456442942</v>
      </c>
      <c r="AB2603" s="19" t="n">
        <v>0</v>
      </c>
      <c r="AC2603" s="19" t="n">
        <v>0.131928262991929</v>
      </c>
      <c r="AD2603" s="19" t="n">
        <v>0</v>
      </c>
      <c r="AE2603" s="19"/>
      <c r="AF2603" s="19" t="n">
        <v>0</v>
      </c>
      <c r="AG2603" s="19" t="n">
        <v>0.100047928151261</v>
      </c>
      <c r="AH2603" s="19" t="n">
        <v>0.0977940428291463</v>
      </c>
      <c r="AI2603" s="19"/>
      <c r="AJ2603" s="19" t="n">
        <v>0</v>
      </c>
      <c r="AK2603" s="19" t="n">
        <v>0.0289524291068824</v>
      </c>
      <c r="AL2603" s="19" t="n">
        <v>0.260676945151957</v>
      </c>
      <c r="AM2603" s="19" t="n">
        <v>0</v>
      </c>
      <c r="AN2603" s="19" t="n">
        <v>0.0491544127034456</v>
      </c>
      <c r="AO2603" s="19"/>
      <c r="AP2603" s="19" t="n">
        <v>0.0874200768618804</v>
      </c>
      <c r="AQ2603" s="19" t="n">
        <v>0.0246122080849298</v>
      </c>
      <c r="AR2603" s="19" t="n">
        <v>0.0825133074732337</v>
      </c>
      <c r="AS2603" s="19" t="n">
        <v>0</v>
      </c>
      <c r="AT2603" s="19" t="n">
        <v>0.316422230991578</v>
      </c>
      <c r="AU2603" s="19"/>
      <c r="AV2603" s="19" t="n">
        <v>0.030047959983658</v>
      </c>
      <c r="AW2603" s="19" t="n">
        <v>0.050590571681954</v>
      </c>
      <c r="AX2603" s="19" t="n">
        <v>0.0823442598623776</v>
      </c>
      <c r="AY2603" s="19" t="n">
        <v>0</v>
      </c>
      <c r="AZ2603" s="19" t="n">
        <v>0.206769885001431</v>
      </c>
      <c r="BA2603" s="19" t="n">
        <v>0.119868762637744</v>
      </c>
      <c r="BB2603" s="19"/>
      <c r="BC2603" s="19" t="n">
        <v>0.0717219417529433</v>
      </c>
      <c r="BD2603" s="19" t="n">
        <v>0.0576837689055626</v>
      </c>
      <c r="BE2603" s="19" t="n">
        <v>0.0451779493006207</v>
      </c>
      <c r="BF2603" s="19" t="n">
        <v>0.0679036394891559</v>
      </c>
      <c r="BG2603" s="19" t="n">
        <v>0</v>
      </c>
    </row>
    <row r="2604">
      <c r="C2604" s="19"/>
      <c r="D2604" s="19"/>
      <c r="E2604" s="19"/>
      <c r="F2604" s="19"/>
      <c r="G2604" s="19"/>
      <c r="H2604" s="19"/>
      <c r="I2604" s="19"/>
      <c r="J2604" s="19"/>
      <c r="K2604" s="19"/>
      <c r="L2604" s="19"/>
      <c r="M2604" s="19"/>
      <c r="N2604" s="19"/>
      <c r="O2604" s="19"/>
      <c r="P2604" s="19"/>
      <c r="Q2604" s="19"/>
      <c r="R2604" s="19"/>
      <c r="S2604" s="19"/>
      <c r="T2604" s="19"/>
      <c r="U2604" s="19"/>
      <c r="V2604" s="19"/>
      <c r="W2604" s="19"/>
      <c r="X2604" s="19"/>
      <c r="Y2604" s="19"/>
      <c r="Z2604" s="19"/>
      <c r="AA2604" s="19"/>
      <c r="AB2604" s="19"/>
      <c r="AC2604" s="19"/>
      <c r="AD2604" s="19"/>
      <c r="AE2604" s="19"/>
      <c r="AF2604" s="19"/>
      <c r="AG2604" s="19"/>
      <c r="AH2604" s="19"/>
      <c r="AI2604" s="19"/>
      <c r="AJ2604" s="19"/>
      <c r="AK2604" s="19"/>
      <c r="AL2604" s="19"/>
      <c r="AM2604" s="19"/>
      <c r="AN2604" s="19"/>
      <c r="AO2604" s="19"/>
      <c r="AP2604" s="19"/>
      <c r="AQ2604" s="19"/>
      <c r="AR2604" s="19"/>
      <c r="AS2604" s="19"/>
      <c r="AT2604" s="19"/>
      <c r="AU2604" s="19"/>
      <c r="AV2604" s="19"/>
      <c r="AW2604" s="19"/>
      <c r="AX2604" s="19"/>
      <c r="AY2604" s="19"/>
      <c r="AZ2604" s="19"/>
      <c r="BA2604" s="19"/>
      <c r="BB2604" s="19"/>
      <c r="BC2604" s="19"/>
      <c r="BD2604" s="19"/>
      <c r="BE2604" s="19"/>
      <c r="BF2604" s="19"/>
      <c r="BG2604" s="19"/>
    </row>
    <row r="2605">
      <c r="B2605" s="7" t="s">
        <v>756</v>
      </c>
      <c r="C2605" s="19"/>
      <c r="D2605" s="19"/>
      <c r="E2605" s="19"/>
      <c r="F2605" s="19"/>
      <c r="G2605" s="19"/>
      <c r="H2605" s="19"/>
      <c r="I2605" s="19"/>
      <c r="J2605" s="19"/>
      <c r="K2605" s="19"/>
      <c r="L2605" s="19"/>
      <c r="M2605" s="19"/>
      <c r="N2605" s="19"/>
      <c r="O2605" s="19"/>
      <c r="P2605" s="19"/>
      <c r="Q2605" s="19"/>
      <c r="R2605" s="19"/>
      <c r="S2605" s="19"/>
      <c r="T2605" s="19"/>
      <c r="U2605" s="19"/>
      <c r="V2605" s="19"/>
      <c r="W2605" s="19"/>
      <c r="X2605" s="19"/>
      <c r="Y2605" s="19"/>
      <c r="Z2605" s="19"/>
      <c r="AA2605" s="19"/>
      <c r="AB2605" s="19"/>
      <c r="AC2605" s="19"/>
      <c r="AD2605" s="19"/>
      <c r="AE2605" s="19"/>
      <c r="AF2605" s="19"/>
      <c r="AG2605" s="19"/>
      <c r="AH2605" s="19"/>
      <c r="AI2605" s="19"/>
      <c r="AJ2605" s="19"/>
      <c r="AK2605" s="19"/>
      <c r="AL2605" s="19"/>
      <c r="AM2605" s="19"/>
      <c r="AN2605" s="19"/>
      <c r="AO2605" s="19"/>
      <c r="AP2605" s="19"/>
      <c r="AQ2605" s="19"/>
      <c r="AR2605" s="19"/>
      <c r="AS2605" s="19"/>
      <c r="AT2605" s="19"/>
      <c r="AU2605" s="19"/>
      <c r="AV2605" s="19"/>
      <c r="AW2605" s="19"/>
      <c r="AX2605" s="19"/>
      <c r="AY2605" s="19"/>
      <c r="AZ2605" s="19"/>
      <c r="BA2605" s="19"/>
      <c r="BB2605" s="19"/>
      <c r="BC2605" s="19"/>
      <c r="BD2605" s="19"/>
      <c r="BE2605" s="19"/>
      <c r="BF2605" s="19"/>
      <c r="BG2605" s="19"/>
    </row>
    <row r="2606">
      <c r="B2606" s="26" t="s">
        <v>757</v>
      </c>
      <c r="C2606" s="19"/>
      <c r="D2606" s="19"/>
      <c r="E2606" s="19"/>
      <c r="F2606" s="19"/>
      <c r="G2606" s="19"/>
      <c r="H2606" s="19"/>
      <c r="I2606" s="19"/>
      <c r="J2606" s="19"/>
      <c r="K2606" s="19"/>
      <c r="L2606" s="19"/>
      <c r="M2606" s="19"/>
      <c r="N2606" s="19"/>
      <c r="O2606" s="19"/>
      <c r="P2606" s="19"/>
      <c r="Q2606" s="19"/>
      <c r="R2606" s="19"/>
      <c r="S2606" s="19"/>
      <c r="T2606" s="19"/>
      <c r="U2606" s="19"/>
      <c r="V2606" s="19"/>
      <c r="W2606" s="19"/>
      <c r="X2606" s="19"/>
      <c r="Y2606" s="19"/>
      <c r="Z2606" s="19"/>
      <c r="AA2606" s="19"/>
      <c r="AB2606" s="19"/>
      <c r="AC2606" s="19"/>
      <c r="AD2606" s="19"/>
      <c r="AE2606" s="19"/>
      <c r="AF2606" s="19"/>
      <c r="AG2606" s="19"/>
      <c r="AH2606" s="19"/>
      <c r="AI2606" s="19"/>
      <c r="AJ2606" s="19"/>
      <c r="AK2606" s="19"/>
      <c r="AL2606" s="19"/>
      <c r="AM2606" s="19"/>
      <c r="AN2606" s="19"/>
      <c r="AO2606" s="19"/>
      <c r="AP2606" s="19"/>
      <c r="AQ2606" s="19"/>
      <c r="AR2606" s="19"/>
      <c r="AS2606" s="19"/>
      <c r="AT2606" s="19"/>
      <c r="AU2606" s="19"/>
      <c r="AV2606" s="19"/>
      <c r="AW2606" s="19"/>
      <c r="AX2606" s="19"/>
      <c r="AY2606" s="19"/>
      <c r="AZ2606" s="19"/>
      <c r="BA2606" s="19"/>
      <c r="BB2606" s="19"/>
      <c r="BC2606" s="19"/>
      <c r="BD2606" s="19"/>
      <c r="BE2606" s="19"/>
      <c r="BF2606" s="19"/>
      <c r="BG2606" s="19"/>
    </row>
    <row r="2607">
      <c r="B2607" t="s">
        <v>721</v>
      </c>
      <c r="C2607" s="19" t="n">
        <v>0.0650797101168201</v>
      </c>
      <c r="D2607" s="19" t="n">
        <v>0.0567953800804833</v>
      </c>
      <c r="E2607" s="19" t="n">
        <v>0.0751629996704194</v>
      </c>
      <c r="F2607" s="19"/>
      <c r="G2607" s="19" t="n">
        <v>0.0576361855252955</v>
      </c>
      <c r="H2607" s="19" t="n">
        <v>0.102067855346154</v>
      </c>
      <c r="I2607" s="19" t="n">
        <v>0.0421847898270875</v>
      </c>
      <c r="J2607" s="19" t="n">
        <v>0.0491008774242197</v>
      </c>
      <c r="K2607" s="19" t="n">
        <v>0.107921905277292</v>
      </c>
      <c r="L2607" s="19" t="n">
        <v>0.0393660252249545</v>
      </c>
      <c r="M2607" s="19"/>
      <c r="N2607" s="19" t="n">
        <v>0.0564799871371494</v>
      </c>
      <c r="O2607" s="19" t="n">
        <v>0</v>
      </c>
      <c r="P2607" s="19" t="n">
        <v>0.0393766853629364</v>
      </c>
      <c r="Q2607" s="19" t="n">
        <v>0.142049522986811</v>
      </c>
      <c r="R2607" s="19"/>
      <c r="S2607" s="19" t="n">
        <v>0.175104036028725</v>
      </c>
      <c r="T2607" s="19" t="n">
        <v>0.0808098109642437</v>
      </c>
      <c r="U2607" s="19" t="n">
        <v>0.0943310447997109</v>
      </c>
      <c r="V2607" s="19" t="n">
        <v>0</v>
      </c>
      <c r="W2607" s="19" t="n">
        <v>0</v>
      </c>
      <c r="X2607" s="19" t="n">
        <v>0.0950191146435064</v>
      </c>
      <c r="Y2607" s="19" t="n">
        <v>0</v>
      </c>
      <c r="Z2607" s="19" t="n">
        <v>0</v>
      </c>
      <c r="AA2607" s="19" t="n">
        <v>0</v>
      </c>
      <c r="AB2607" s="19" t="n">
        <v>0</v>
      </c>
      <c r="AC2607" s="19" t="n">
        <v>0.141172708595329</v>
      </c>
      <c r="AD2607" s="19" t="n">
        <v>0</v>
      </c>
      <c r="AE2607" s="19"/>
      <c r="AF2607" s="19" t="n">
        <v>0.0701884369577185</v>
      </c>
      <c r="AG2607" s="19" t="n">
        <v>0.0613137966929406</v>
      </c>
      <c r="AH2607" s="19" t="n">
        <v>0.106223890784497</v>
      </c>
      <c r="AI2607" s="19"/>
      <c r="AJ2607" s="19" t="n">
        <v>0.0557849084398093</v>
      </c>
      <c r="AK2607" s="19" t="n">
        <v>0.134561402839811</v>
      </c>
      <c r="AL2607" s="19" t="n">
        <v>0</v>
      </c>
      <c r="AM2607" s="19" t="n">
        <v>0</v>
      </c>
      <c r="AN2607" s="19" t="n">
        <v>0.0605601915368522</v>
      </c>
      <c r="AO2607" s="19"/>
      <c r="AP2607" s="19" t="n">
        <v>0.0446217055651738</v>
      </c>
      <c r="AQ2607" s="19" t="n">
        <v>0.0977869483567503</v>
      </c>
      <c r="AR2607" s="19" t="n">
        <v>0</v>
      </c>
      <c r="AS2607" s="19" t="n">
        <v>0.113065630032452</v>
      </c>
      <c r="AT2607" s="19" t="n">
        <v>0</v>
      </c>
      <c r="AU2607" s="19"/>
      <c r="AV2607" s="19" t="n">
        <v>0.0859044869845468</v>
      </c>
      <c r="AW2607" s="19" t="n">
        <v>0.0475227438361505</v>
      </c>
      <c r="AX2607" s="19" t="n">
        <v>0</v>
      </c>
      <c r="AY2607" s="19" t="n">
        <v>0.140706651200025</v>
      </c>
      <c r="AZ2607" s="19" t="n">
        <v>0</v>
      </c>
      <c r="BA2607" s="19" t="n">
        <v>0</v>
      </c>
      <c r="BB2607" s="19"/>
      <c r="BC2607" s="19" t="n">
        <v>0.0585900935500305</v>
      </c>
      <c r="BD2607" s="19" t="n">
        <v>0.0842681970100801</v>
      </c>
      <c r="BE2607" s="19" t="n">
        <v>0.0509915155308658</v>
      </c>
      <c r="BF2607" s="19" t="n">
        <v>0.0659094333382216</v>
      </c>
      <c r="BG2607" s="19" t="n">
        <v>0</v>
      </c>
    </row>
    <row r="2608">
      <c r="B2608" t="s">
        <v>689</v>
      </c>
      <c r="C2608" s="19" t="n">
        <v>0.122788170542659</v>
      </c>
      <c r="D2608" s="19" t="n">
        <v>0.181744256223914</v>
      </c>
      <c r="E2608" s="19" t="n">
        <v>0.0510296480956501</v>
      </c>
      <c r="F2608" s="19"/>
      <c r="G2608" s="19" t="n">
        <v>0.220710139324403</v>
      </c>
      <c r="H2608" s="19" t="n">
        <v>0.118006018985755</v>
      </c>
      <c r="I2608" s="19" t="n">
        <v>0.245144536012785</v>
      </c>
      <c r="J2608" s="19" t="n">
        <v>0.0623111624141155</v>
      </c>
      <c r="K2608" s="19" t="n">
        <v>0</v>
      </c>
      <c r="L2608" s="19" t="n">
        <v>0.105859319354754</v>
      </c>
      <c r="M2608" s="19"/>
      <c r="N2608" s="19" t="n">
        <v>0.0979967610273845</v>
      </c>
      <c r="O2608" s="19" t="n">
        <v>0.178841226711931</v>
      </c>
      <c r="P2608" s="19" t="n">
        <v>0.124032901472104</v>
      </c>
      <c r="Q2608" s="19" t="n">
        <v>0.0976710271011557</v>
      </c>
      <c r="R2608" s="19"/>
      <c r="S2608" s="19" t="n">
        <v>0.182475504860169</v>
      </c>
      <c r="T2608" s="19" t="n">
        <v>0.0983393601815646</v>
      </c>
      <c r="U2608" s="19" t="n">
        <v>0.103783479211987</v>
      </c>
      <c r="V2608" s="19" t="n">
        <v>0.196383272413397</v>
      </c>
      <c r="W2608" s="19" t="n">
        <v>0.290570393165962</v>
      </c>
      <c r="X2608" s="19" t="n">
        <v>0</v>
      </c>
      <c r="Y2608" s="19" t="n">
        <v>0.197906901458693</v>
      </c>
      <c r="Z2608" s="19" t="n">
        <v>0.250442218945118</v>
      </c>
      <c r="AA2608" s="19" t="n">
        <v>0.101058559186896</v>
      </c>
      <c r="AB2608" s="19" t="n">
        <v>0.0999740843931334</v>
      </c>
      <c r="AC2608" s="19" t="n">
        <v>0</v>
      </c>
      <c r="AD2608" s="19" t="n">
        <v>0.125465776973546</v>
      </c>
      <c r="AE2608" s="19"/>
      <c r="AF2608" s="19" t="n">
        <v>0.0487501361957053</v>
      </c>
      <c r="AG2608" s="19" t="n">
        <v>0.142861096277616</v>
      </c>
      <c r="AH2608" s="19" t="n">
        <v>0.152118813592653</v>
      </c>
      <c r="AI2608" s="19"/>
      <c r="AJ2608" s="19" t="n">
        <v>0.0559626383361668</v>
      </c>
      <c r="AK2608" s="19" t="n">
        <v>0.197786814877306</v>
      </c>
      <c r="AL2608" s="19" t="n">
        <v>0.220175361952487</v>
      </c>
      <c r="AM2608" s="19" t="n">
        <v>0</v>
      </c>
      <c r="AN2608" s="19" t="n">
        <v>0.0881579194348232</v>
      </c>
      <c r="AO2608" s="19"/>
      <c r="AP2608" s="19" t="n">
        <v>0.0410190226921674</v>
      </c>
      <c r="AQ2608" s="19" t="n">
        <v>0.1538950533785</v>
      </c>
      <c r="AR2608" s="19" t="n">
        <v>0.228252440780379</v>
      </c>
      <c r="AS2608" s="19" t="n">
        <v>0.0567047578806213</v>
      </c>
      <c r="AT2608" s="19" t="n">
        <v>0</v>
      </c>
      <c r="AU2608" s="19"/>
      <c r="AV2608" s="19" t="n">
        <v>0.215584833115596</v>
      </c>
      <c r="AW2608" s="19" t="n">
        <v>0.0459504601114542</v>
      </c>
      <c r="AX2608" s="19" t="n">
        <v>0.250762382559827</v>
      </c>
      <c r="AY2608" s="19" t="n">
        <v>0.116597756256789</v>
      </c>
      <c r="AZ2608" s="19" t="n">
        <v>0</v>
      </c>
      <c r="BA2608" s="19" t="n">
        <v>0</v>
      </c>
      <c r="BB2608" s="19"/>
      <c r="BC2608" s="19" t="n">
        <v>0.0536421387930062</v>
      </c>
      <c r="BD2608" s="19" t="n">
        <v>0.0352720248965988</v>
      </c>
      <c r="BE2608" s="19" t="n">
        <v>0.243473027847604</v>
      </c>
      <c r="BF2608" s="19" t="n">
        <v>0.28186998796732</v>
      </c>
      <c r="BG2608" s="19" t="n">
        <v>0</v>
      </c>
    </row>
    <row r="2609">
      <c r="B2609" t="s">
        <v>690</v>
      </c>
      <c r="C2609" s="19" t="n">
        <v>0.189522536909873</v>
      </c>
      <c r="D2609" s="19" t="n">
        <v>0.169543697378895</v>
      </c>
      <c r="E2609" s="19" t="n">
        <v>0.213839823045521</v>
      </c>
      <c r="F2609" s="19"/>
      <c r="G2609" s="19" t="n">
        <v>0.174573602691532</v>
      </c>
      <c r="H2609" s="19" t="n">
        <v>0.330738299840442</v>
      </c>
      <c r="I2609" s="19" t="n">
        <v>0.1808655906618</v>
      </c>
      <c r="J2609" s="19" t="n">
        <v>0.176478442802657</v>
      </c>
      <c r="K2609" s="19" t="n">
        <v>0.203027320597711</v>
      </c>
      <c r="L2609" s="19" t="n">
        <v>0.105758430239839</v>
      </c>
      <c r="M2609" s="19"/>
      <c r="N2609" s="19" t="n">
        <v>0.229161334144559</v>
      </c>
      <c r="O2609" s="19" t="n">
        <v>0.0826548894652205</v>
      </c>
      <c r="P2609" s="19" t="n">
        <v>0.122837062710474</v>
      </c>
      <c r="Q2609" s="19" t="n">
        <v>0.290064683784235</v>
      </c>
      <c r="R2609" s="19"/>
      <c r="S2609" s="19" t="n">
        <v>0.203721711183244</v>
      </c>
      <c r="T2609" s="19" t="n">
        <v>0.241133902038506</v>
      </c>
      <c r="U2609" s="19" t="n">
        <v>0.250881909870034</v>
      </c>
      <c r="V2609" s="19" t="n">
        <v>0.253754418195557</v>
      </c>
      <c r="W2609" s="19" t="n">
        <v>0</v>
      </c>
      <c r="X2609" s="19" t="n">
        <v>0.096644597676506</v>
      </c>
      <c r="Y2609" s="19" t="n">
        <v>0</v>
      </c>
      <c r="Z2609" s="19" t="n">
        <v>0</v>
      </c>
      <c r="AA2609" s="19" t="n">
        <v>0.332460487624141</v>
      </c>
      <c r="AB2609" s="19" t="n">
        <v>0.114827059757782</v>
      </c>
      <c r="AC2609" s="19" t="n">
        <v>0.225370988274448</v>
      </c>
      <c r="AD2609" s="19" t="n">
        <v>0.178901693329614</v>
      </c>
      <c r="AE2609" s="19"/>
      <c r="AF2609" s="19" t="n">
        <v>0.188602772534835</v>
      </c>
      <c r="AG2609" s="19" t="n">
        <v>0.196042178112552</v>
      </c>
      <c r="AH2609" s="19" t="n">
        <v>0.187287176018766</v>
      </c>
      <c r="AI2609" s="19"/>
      <c r="AJ2609" s="19" t="n">
        <v>0.120508074832234</v>
      </c>
      <c r="AK2609" s="19" t="n">
        <v>0.210633075658205</v>
      </c>
      <c r="AL2609" s="19" t="n">
        <v>0</v>
      </c>
      <c r="AM2609" s="19" t="n">
        <v>0.516303116027229</v>
      </c>
      <c r="AN2609" s="19" t="n">
        <v>0.278007584328508</v>
      </c>
      <c r="AO2609" s="19"/>
      <c r="AP2609" s="19" t="n">
        <v>0.190115973703918</v>
      </c>
      <c r="AQ2609" s="19" t="n">
        <v>0.221881639204416</v>
      </c>
      <c r="AR2609" s="19" t="n">
        <v>0</v>
      </c>
      <c r="AS2609" s="19" t="n">
        <v>0.194928968470854</v>
      </c>
      <c r="AT2609" s="19" t="n">
        <v>0.305023732830051</v>
      </c>
      <c r="AU2609" s="19"/>
      <c r="AV2609" s="19" t="n">
        <v>0.262987029364939</v>
      </c>
      <c r="AW2609" s="19" t="n">
        <v>0.149099842668222</v>
      </c>
      <c r="AX2609" s="19" t="n">
        <v>0</v>
      </c>
      <c r="AY2609" s="19" t="n">
        <v>0.227647563793648</v>
      </c>
      <c r="AZ2609" s="19" t="n">
        <v>0.232960058887611</v>
      </c>
      <c r="BA2609" s="19" t="n">
        <v>0</v>
      </c>
      <c r="BB2609" s="19"/>
      <c r="BC2609" s="19" t="n">
        <v>0.298841166294865</v>
      </c>
      <c r="BD2609" s="19" t="n">
        <v>0.161999482908987</v>
      </c>
      <c r="BE2609" s="19" t="n">
        <v>0.194129171850816</v>
      </c>
      <c r="BF2609" s="19" t="n">
        <v>0</v>
      </c>
      <c r="BG2609" s="19" t="n">
        <v>0</v>
      </c>
    </row>
    <row r="2610">
      <c r="B2610" t="s">
        <v>691</v>
      </c>
      <c r="C2610" s="19" t="n">
        <v>0.202600104567039</v>
      </c>
      <c r="D2610" s="19" t="n">
        <v>0.188841848260764</v>
      </c>
      <c r="E2610" s="19" t="n">
        <v>0.219345994878063</v>
      </c>
      <c r="F2610" s="19"/>
      <c r="G2610" s="19" t="n">
        <v>0.203153978565406</v>
      </c>
      <c r="H2610" s="19" t="n">
        <v>0.226161604271287</v>
      </c>
      <c r="I2610" s="19" t="n">
        <v>0.0416066769624042</v>
      </c>
      <c r="J2610" s="19" t="n">
        <v>0.281240497535259</v>
      </c>
      <c r="K2610" s="19" t="n">
        <v>0.199456281366862</v>
      </c>
      <c r="L2610" s="19" t="n">
        <v>0.258202121017562</v>
      </c>
      <c r="M2610" s="19"/>
      <c r="N2610" s="19" t="n">
        <v>0.174005953506496</v>
      </c>
      <c r="O2610" s="19" t="n">
        <v>0.351726796238051</v>
      </c>
      <c r="P2610" s="19" t="n">
        <v>0.185880455537848</v>
      </c>
      <c r="Q2610" s="19" t="n">
        <v>0.119993651310782</v>
      </c>
      <c r="R2610" s="19"/>
      <c r="S2610" s="19" t="n">
        <v>0</v>
      </c>
      <c r="T2610" s="19" t="n">
        <v>0.229049135265307</v>
      </c>
      <c r="U2610" s="19" t="n">
        <v>0</v>
      </c>
      <c r="V2610" s="19" t="n">
        <v>0.103803515717255</v>
      </c>
      <c r="W2610" s="19" t="n">
        <v>0</v>
      </c>
      <c r="X2610" s="19" t="n">
        <v>0.390170607587206</v>
      </c>
      <c r="Y2610" s="19" t="n">
        <v>0.604186197082613</v>
      </c>
      <c r="Z2610" s="19" t="n">
        <v>0.281847751465211</v>
      </c>
      <c r="AA2610" s="19" t="n">
        <v>0.230485581171866</v>
      </c>
      <c r="AB2610" s="19" t="n">
        <v>0.454267406682492</v>
      </c>
      <c r="AC2610" s="19" t="n">
        <v>0.244109165259859</v>
      </c>
      <c r="AD2610" s="19" t="n">
        <v>0.142887148517665</v>
      </c>
      <c r="AE2610" s="19"/>
      <c r="AF2610" s="19" t="n">
        <v>0.197490389350935</v>
      </c>
      <c r="AG2610" s="19" t="n">
        <v>0.242854646996621</v>
      </c>
      <c r="AH2610" s="19" t="n">
        <v>0.177123738408002</v>
      </c>
      <c r="AI2610" s="19"/>
      <c r="AJ2610" s="19" t="n">
        <v>0.303548656902513</v>
      </c>
      <c r="AK2610" s="19" t="n">
        <v>0.0950202554359391</v>
      </c>
      <c r="AL2610" s="19" t="n">
        <v>0.209432645478421</v>
      </c>
      <c r="AM2610" s="19" t="n">
        <v>0.483696883972771</v>
      </c>
      <c r="AN2610" s="19" t="n">
        <v>0.261839172106239</v>
      </c>
      <c r="AO2610" s="19"/>
      <c r="AP2610" s="19" t="n">
        <v>0.284801575927244</v>
      </c>
      <c r="AQ2610" s="19" t="n">
        <v>0.084190346783785</v>
      </c>
      <c r="AR2610" s="19" t="n">
        <v>0.286080554824873</v>
      </c>
      <c r="AS2610" s="19" t="n">
        <v>0.257405476171615</v>
      </c>
      <c r="AT2610" s="19" t="n">
        <v>0.25779633492116</v>
      </c>
      <c r="AU2610" s="19"/>
      <c r="AV2610" s="19" t="n">
        <v>0.0553505854225793</v>
      </c>
      <c r="AW2610" s="19" t="n">
        <v>0.369010187580213</v>
      </c>
      <c r="AX2610" s="19" t="n">
        <v>0.331935347038983</v>
      </c>
      <c r="AY2610" s="19" t="n">
        <v>0.206002640595355</v>
      </c>
      <c r="AZ2610" s="19" t="n">
        <v>0.19773025681707</v>
      </c>
      <c r="BA2610" s="19" t="n">
        <v>0.20918277517184</v>
      </c>
      <c r="BB2610" s="19"/>
      <c r="BC2610" s="19" t="n">
        <v>0.140004971346666</v>
      </c>
      <c r="BD2610" s="19" t="n">
        <v>0.237890830998096</v>
      </c>
      <c r="BE2610" s="19" t="n">
        <v>0.235973748891098</v>
      </c>
      <c r="BF2610" s="19" t="n">
        <v>0.181396969632921</v>
      </c>
      <c r="BG2610" s="19" t="n">
        <v>0</v>
      </c>
    </row>
    <row r="2611">
      <c r="B2611" t="s">
        <v>692</v>
      </c>
      <c r="C2611" s="19" t="n">
        <v>0.114450784256636</v>
      </c>
      <c r="D2611" s="19" t="n">
        <v>0.120185762373733</v>
      </c>
      <c r="E2611" s="19" t="n">
        <v>0.107470443699874</v>
      </c>
      <c r="F2611" s="19"/>
      <c r="G2611" s="19" t="n">
        <v>0</v>
      </c>
      <c r="H2611" s="19" t="n">
        <v>0.0459834331495684</v>
      </c>
      <c r="I2611" s="19" t="n">
        <v>0.290079463403454</v>
      </c>
      <c r="J2611" s="19" t="n">
        <v>0.124485448910711</v>
      </c>
      <c r="K2611" s="19" t="n">
        <v>0.184243670626453</v>
      </c>
      <c r="L2611" s="19" t="n">
        <v>0.0392554974948583</v>
      </c>
      <c r="M2611" s="19"/>
      <c r="N2611" s="19" t="n">
        <v>0.0861893548202318</v>
      </c>
      <c r="O2611" s="19" t="n">
        <v>0.250864136192026</v>
      </c>
      <c r="P2611" s="19" t="n">
        <v>0.155323675527569</v>
      </c>
      <c r="Q2611" s="19" t="n">
        <v>0</v>
      </c>
      <c r="R2611" s="19"/>
      <c r="S2611" s="19" t="n">
        <v>0.190512388308212</v>
      </c>
      <c r="T2611" s="19" t="n">
        <v>0</v>
      </c>
      <c r="U2611" s="19" t="n">
        <v>0.113060359660431</v>
      </c>
      <c r="V2611" s="19" t="n">
        <v>0.0943492564119104</v>
      </c>
      <c r="W2611" s="19" t="n">
        <v>0.475926301741908</v>
      </c>
      <c r="X2611" s="19" t="n">
        <v>0</v>
      </c>
      <c r="Y2611" s="19" t="n">
        <v>0</v>
      </c>
      <c r="Z2611" s="19" t="n">
        <v>0.241614099340099</v>
      </c>
      <c r="AA2611" s="19" t="n">
        <v>0</v>
      </c>
      <c r="AB2611" s="19" t="n">
        <v>0.109619009996715</v>
      </c>
      <c r="AC2611" s="19" t="n">
        <v>0.28058294223142</v>
      </c>
      <c r="AD2611" s="19" t="n">
        <v>0.311189633244505</v>
      </c>
      <c r="AE2611" s="19"/>
      <c r="AF2611" s="19" t="n">
        <v>0.109856375451571</v>
      </c>
      <c r="AG2611" s="19" t="n">
        <v>0.122729816072161</v>
      </c>
      <c r="AH2611" s="19" t="n">
        <v>0.111122274530432</v>
      </c>
      <c r="AI2611" s="19"/>
      <c r="AJ2611" s="19" t="n">
        <v>0.0783169552364575</v>
      </c>
      <c r="AK2611" s="19" t="n">
        <v>0.0868590822771737</v>
      </c>
      <c r="AL2611" s="19" t="n">
        <v>0.237775975107605</v>
      </c>
      <c r="AM2611" s="19" t="n">
        <v>0</v>
      </c>
      <c r="AN2611" s="19" t="n">
        <v>0.0828892820401566</v>
      </c>
      <c r="AO2611" s="19"/>
      <c r="AP2611" s="19" t="n">
        <v>0.119100843799338</v>
      </c>
      <c r="AQ2611" s="19" t="n">
        <v>0.0579050508180245</v>
      </c>
      <c r="AR2611" s="19" t="n">
        <v>0</v>
      </c>
      <c r="AS2611" s="19" t="n">
        <v>0.197758221505549</v>
      </c>
      <c r="AT2611" s="19" t="n">
        <v>0</v>
      </c>
      <c r="AU2611" s="19"/>
      <c r="AV2611" s="19" t="n">
        <v>0.0892294094312527</v>
      </c>
      <c r="AW2611" s="19" t="n">
        <v>0.0885788586493003</v>
      </c>
      <c r="AX2611" s="19" t="n">
        <v>0</v>
      </c>
      <c r="AY2611" s="19" t="n">
        <v>0.210971821177931</v>
      </c>
      <c r="AZ2611" s="19" t="n">
        <v>0</v>
      </c>
      <c r="BA2611" s="19" t="n">
        <v>0.0917784691955771</v>
      </c>
      <c r="BB2611" s="19"/>
      <c r="BC2611" s="19" t="n">
        <v>0.0612913106069728</v>
      </c>
      <c r="BD2611" s="19" t="n">
        <v>0.164034997075118</v>
      </c>
      <c r="BE2611" s="19" t="n">
        <v>0.0739930025210969</v>
      </c>
      <c r="BF2611" s="19" t="n">
        <v>0.185127930603326</v>
      </c>
      <c r="BG2611" s="19" t="n">
        <v>0</v>
      </c>
    </row>
    <row r="2612">
      <c r="B2612" t="s">
        <v>598</v>
      </c>
      <c r="C2612" s="19" t="n">
        <v>0.0871423867637098</v>
      </c>
      <c r="D2612" s="19" t="n">
        <v>0.0483147563442082</v>
      </c>
      <c r="E2612" s="19" t="n">
        <v>0.134401517976823</v>
      </c>
      <c r="F2612" s="19"/>
      <c r="G2612" s="19" t="n">
        <v>0.0640716722351875</v>
      </c>
      <c r="H2612" s="19" t="n">
        <v>0.0544637217114226</v>
      </c>
      <c r="I2612" s="19" t="n">
        <v>0.0651886379152716</v>
      </c>
      <c r="J2612" s="19" t="n">
        <v>0.170653028999052</v>
      </c>
      <c r="K2612" s="19" t="n">
        <v>0.158373426331545</v>
      </c>
      <c r="L2612" s="19" t="n">
        <v>0.0283246920875018</v>
      </c>
      <c r="M2612" s="19"/>
      <c r="N2612" s="19" t="n">
        <v>0.140409948727739</v>
      </c>
      <c r="O2612" s="19" t="n">
        <v>0.038058063324333</v>
      </c>
      <c r="P2612" s="19" t="n">
        <v>0.12577356156883</v>
      </c>
      <c r="Q2612" s="19" t="n">
        <v>0.0548716149434217</v>
      </c>
      <c r="R2612" s="19"/>
      <c r="S2612" s="19" t="n">
        <v>0.118841543609702</v>
      </c>
      <c r="T2612" s="19" t="n">
        <v>0.0931406456964119</v>
      </c>
      <c r="U2612" s="19" t="n">
        <v>0.218115071953088</v>
      </c>
      <c r="V2612" s="19" t="n">
        <v>0.16972563419672</v>
      </c>
      <c r="W2612" s="19" t="n">
        <v>0</v>
      </c>
      <c r="X2612" s="19" t="n">
        <v>0</v>
      </c>
      <c r="Y2612" s="19" t="n">
        <v>0</v>
      </c>
      <c r="Z2612" s="19" t="n">
        <v>0</v>
      </c>
      <c r="AA2612" s="19" t="n">
        <v>0.227621796007474</v>
      </c>
      <c r="AB2612" s="19" t="n">
        <v>0</v>
      </c>
      <c r="AC2612" s="19" t="n">
        <v>0</v>
      </c>
      <c r="AD2612" s="19" t="n">
        <v>0</v>
      </c>
      <c r="AE2612" s="19"/>
      <c r="AF2612" s="19" t="n">
        <v>0.07415143532615</v>
      </c>
      <c r="AG2612" s="19" t="n">
        <v>0.127868605574901</v>
      </c>
      <c r="AH2612" s="19" t="n">
        <v>0</v>
      </c>
      <c r="AI2612" s="19"/>
      <c r="AJ2612" s="19" t="n">
        <v>0.110924255430007</v>
      </c>
      <c r="AK2612" s="19" t="n">
        <v>0.131842124520432</v>
      </c>
      <c r="AL2612" s="19" t="n">
        <v>0.144312624275597</v>
      </c>
      <c r="AM2612" s="19" t="n">
        <v>0</v>
      </c>
      <c r="AN2612" s="19" t="n">
        <v>0</v>
      </c>
      <c r="AO2612" s="19"/>
      <c r="AP2612" s="19" t="n">
        <v>0.0838579065677615</v>
      </c>
      <c r="AQ2612" s="19" t="n">
        <v>0.11507740136567</v>
      </c>
      <c r="AR2612" s="19" t="n">
        <v>0.182885136569566</v>
      </c>
      <c r="AS2612" s="19" t="n">
        <v>0</v>
      </c>
      <c r="AT2612" s="19" t="n">
        <v>0.270297032712821</v>
      </c>
      <c r="AU2612" s="19"/>
      <c r="AV2612" s="19" t="n">
        <v>0.105759552919918</v>
      </c>
      <c r="AW2612" s="19" t="n">
        <v>0.0939395709081038</v>
      </c>
      <c r="AX2612" s="19" t="n">
        <v>0.0746500123274247</v>
      </c>
      <c r="AY2612" s="19" t="n">
        <v>0</v>
      </c>
      <c r="AZ2612" s="19" t="n">
        <v>0.44131019743793</v>
      </c>
      <c r="BA2612" s="19" t="n">
        <v>0.163310148605299</v>
      </c>
      <c r="BB2612" s="19"/>
      <c r="BC2612" s="19" t="n">
        <v>0.0904512877451039</v>
      </c>
      <c r="BD2612" s="19" t="n">
        <v>0.0481406621062051</v>
      </c>
      <c r="BE2612" s="19" t="n">
        <v>0.0994906369199051</v>
      </c>
      <c r="BF2612" s="19" t="n">
        <v>0.134095136433796</v>
      </c>
      <c r="BG2612" s="19" t="n">
        <v>0</v>
      </c>
    </row>
    <row r="2613">
      <c r="B2613" t="s">
        <v>722</v>
      </c>
      <c r="C2613" s="19" t="n">
        <v>0.11252337409475</v>
      </c>
      <c r="D2613" s="19" t="n">
        <v>0.142656028750326</v>
      </c>
      <c r="E2613" s="19" t="n">
        <v>0.0758473507376305</v>
      </c>
      <c r="F2613" s="19"/>
      <c r="G2613" s="19" t="n">
        <v>0.203639211237774</v>
      </c>
      <c r="H2613" s="19" t="n">
        <v>0</v>
      </c>
      <c r="I2613" s="19" t="n">
        <v>0</v>
      </c>
      <c r="J2613" s="19" t="n">
        <v>0.0563665271995093</v>
      </c>
      <c r="K2613" s="19" t="n">
        <v>0.104844750575096</v>
      </c>
      <c r="L2613" s="19" t="n">
        <v>0.263935909016511</v>
      </c>
      <c r="M2613" s="19"/>
      <c r="N2613" s="19" t="n">
        <v>0.111817109037872</v>
      </c>
      <c r="O2613" s="19" t="n">
        <v>0.0475058854613864</v>
      </c>
      <c r="P2613" s="19" t="n">
        <v>0.190069568070056</v>
      </c>
      <c r="Q2613" s="19" t="n">
        <v>0.108433773866292</v>
      </c>
      <c r="R2613" s="19"/>
      <c r="S2613" s="19" t="n">
        <v>0.0616151597898238</v>
      </c>
      <c r="T2613" s="19" t="n">
        <v>0.127914688009127</v>
      </c>
      <c r="U2613" s="19" t="n">
        <v>0.21982813450475</v>
      </c>
      <c r="V2613" s="19" t="n">
        <v>0.18198390306516</v>
      </c>
      <c r="W2613" s="19" t="n">
        <v>0.23350330509213</v>
      </c>
      <c r="X2613" s="19" t="n">
        <v>0</v>
      </c>
      <c r="Y2613" s="19" t="n">
        <v>0.197906901458693</v>
      </c>
      <c r="Z2613" s="19" t="n">
        <v>0</v>
      </c>
      <c r="AA2613" s="19" t="n">
        <v>0.108373576009624</v>
      </c>
      <c r="AB2613" s="19" t="n">
        <v>0.221312439169879</v>
      </c>
      <c r="AC2613" s="19" t="n">
        <v>0</v>
      </c>
      <c r="AD2613" s="19" t="n">
        <v>0</v>
      </c>
      <c r="AE2613" s="19"/>
      <c r="AF2613" s="19" t="n">
        <v>0.199600324201565</v>
      </c>
      <c r="AG2613" s="19" t="n">
        <v>0.0398704239716965</v>
      </c>
      <c r="AH2613" s="19" t="n">
        <v>0.0660883197685495</v>
      </c>
      <c r="AI2613" s="19"/>
      <c r="AJ2613" s="19" t="n">
        <v>0.20867722878076</v>
      </c>
      <c r="AK2613" s="19" t="n">
        <v>0.0564991233072786</v>
      </c>
      <c r="AL2613" s="19" t="n">
        <v>0.188303393185889</v>
      </c>
      <c r="AM2613" s="19" t="n">
        <v>0</v>
      </c>
      <c r="AN2613" s="19" t="n">
        <v>0</v>
      </c>
      <c r="AO2613" s="19"/>
      <c r="AP2613" s="19" t="n">
        <v>0.236482971744397</v>
      </c>
      <c r="AQ2613" s="19" t="n">
        <v>0.131442977346492</v>
      </c>
      <c r="AR2613" s="19" t="n">
        <v>0.0886618416907458</v>
      </c>
      <c r="AS2613" s="19" t="n">
        <v>0.110439812494104</v>
      </c>
      <c r="AT2613" s="19" t="n">
        <v>0</v>
      </c>
      <c r="AU2613" s="19"/>
      <c r="AV2613" s="19" t="n">
        <v>0.1290929047663</v>
      </c>
      <c r="AW2613" s="19" t="n">
        <v>0.205898336246556</v>
      </c>
      <c r="AX2613" s="19" t="n">
        <v>0.215942947226617</v>
      </c>
      <c r="AY2613" s="19" t="n">
        <v>0.0457305298625705</v>
      </c>
      <c r="AZ2613" s="19" t="n">
        <v>0</v>
      </c>
      <c r="BA2613" s="19" t="n">
        <v>0</v>
      </c>
      <c r="BB2613" s="19"/>
      <c r="BC2613" s="19" t="n">
        <v>0.0655286399197505</v>
      </c>
      <c r="BD2613" s="19" t="n">
        <v>0.182323737266465</v>
      </c>
      <c r="BE2613" s="19" t="n">
        <v>0.0593950162589508</v>
      </c>
      <c r="BF2613" s="19" t="n">
        <v>0.0908677245840557</v>
      </c>
      <c r="BG2613" s="19" t="n">
        <v>0</v>
      </c>
    </row>
    <row r="2614">
      <c r="B2614" t="s">
        <v>100</v>
      </c>
      <c r="C2614" s="19" t="n">
        <v>0.105892932748512</v>
      </c>
      <c r="D2614" s="19" t="n">
        <v>0.0919182705876764</v>
      </c>
      <c r="E2614" s="19" t="n">
        <v>0.122902221896019</v>
      </c>
      <c r="F2614" s="19"/>
      <c r="G2614" s="19" t="n">
        <v>0.0762152104204016</v>
      </c>
      <c r="H2614" s="19" t="n">
        <v>0.122579066695372</v>
      </c>
      <c r="I2614" s="19" t="n">
        <v>0.134930305217197</v>
      </c>
      <c r="J2614" s="19" t="n">
        <v>0.0793640147144765</v>
      </c>
      <c r="K2614" s="19" t="n">
        <v>0.0421326452250419</v>
      </c>
      <c r="L2614" s="19" t="n">
        <v>0.159298005564019</v>
      </c>
      <c r="M2614" s="19"/>
      <c r="N2614" s="19" t="n">
        <v>0.103939551598568</v>
      </c>
      <c r="O2614" s="19" t="n">
        <v>0.0503490026070526</v>
      </c>
      <c r="P2614" s="19" t="n">
        <v>0.0567060897501814</v>
      </c>
      <c r="Q2614" s="19" t="n">
        <v>0.186915726007302</v>
      </c>
      <c r="R2614" s="19"/>
      <c r="S2614" s="19" t="n">
        <v>0.0677296562201244</v>
      </c>
      <c r="T2614" s="19" t="n">
        <v>0.12961245784484</v>
      </c>
      <c r="U2614" s="19" t="n">
        <v>0</v>
      </c>
      <c r="V2614" s="19" t="n">
        <v>0</v>
      </c>
      <c r="W2614" s="19" t="n">
        <v>0</v>
      </c>
      <c r="X2614" s="19" t="n">
        <v>0.418165680092782</v>
      </c>
      <c r="Y2614" s="19" t="n">
        <v>0</v>
      </c>
      <c r="Z2614" s="19" t="n">
        <v>0.226095930249572</v>
      </c>
      <c r="AA2614" s="19" t="n">
        <v>0</v>
      </c>
      <c r="AB2614" s="19" t="n">
        <v>0</v>
      </c>
      <c r="AC2614" s="19" t="n">
        <v>0.108764195638944</v>
      </c>
      <c r="AD2614" s="19" t="n">
        <v>0.24155574793467</v>
      </c>
      <c r="AE2614" s="19"/>
      <c r="AF2614" s="19" t="n">
        <v>0.111360129981521</v>
      </c>
      <c r="AG2614" s="19" t="n">
        <v>0.0664594363015113</v>
      </c>
      <c r="AH2614" s="19" t="n">
        <v>0.2000357868971</v>
      </c>
      <c r="AI2614" s="19"/>
      <c r="AJ2614" s="19" t="n">
        <v>0.0662772820420524</v>
      </c>
      <c r="AK2614" s="19" t="n">
        <v>0.0867981210838543</v>
      </c>
      <c r="AL2614" s="19" t="n">
        <v>0</v>
      </c>
      <c r="AM2614" s="19" t="n">
        <v>0</v>
      </c>
      <c r="AN2614" s="19" t="n">
        <v>0.228545850553422</v>
      </c>
      <c r="AO2614" s="19"/>
      <c r="AP2614" s="19" t="n">
        <v>0</v>
      </c>
      <c r="AQ2614" s="19" t="n">
        <v>0.137820582746362</v>
      </c>
      <c r="AR2614" s="19" t="n">
        <v>0.214120026134436</v>
      </c>
      <c r="AS2614" s="19" t="n">
        <v>0.0696971334448038</v>
      </c>
      <c r="AT2614" s="19" t="n">
        <v>0.166882899535968</v>
      </c>
      <c r="AU2614" s="19"/>
      <c r="AV2614" s="19" t="n">
        <v>0.0560911979948683</v>
      </c>
      <c r="AW2614" s="19" t="n">
        <v>0</v>
      </c>
      <c r="AX2614" s="19" t="n">
        <v>0.126709310847148</v>
      </c>
      <c r="AY2614" s="19" t="n">
        <v>0.0523430371136826</v>
      </c>
      <c r="AZ2614" s="19" t="n">
        <v>0.127999486857389</v>
      </c>
      <c r="BA2614" s="19" t="n">
        <v>0.535728607027284</v>
      </c>
      <c r="BB2614" s="19"/>
      <c r="BC2614" s="19" t="n">
        <v>0.231650391743605</v>
      </c>
      <c r="BD2614" s="19" t="n">
        <v>0.0860700677384492</v>
      </c>
      <c r="BE2614" s="19" t="n">
        <v>0.0425538801796641</v>
      </c>
      <c r="BF2614" s="19" t="n">
        <v>0.0607328174403594</v>
      </c>
      <c r="BG2614" s="19" t="n">
        <v>1</v>
      </c>
    </row>
    <row r="2615">
      <c r="C2615" s="19"/>
      <c r="D2615" s="19"/>
      <c r="E2615" s="19"/>
      <c r="F2615" s="19"/>
      <c r="G2615" s="19"/>
      <c r="H2615" s="19"/>
      <c r="I2615" s="19"/>
      <c r="J2615" s="19"/>
      <c r="K2615" s="19"/>
      <c r="L2615" s="19"/>
      <c r="M2615" s="19"/>
      <c r="N2615" s="19"/>
      <c r="O2615" s="19"/>
      <c r="P2615" s="19"/>
      <c r="Q2615" s="19"/>
      <c r="R2615" s="19"/>
      <c r="S2615" s="19"/>
      <c r="T2615" s="19"/>
      <c r="U2615" s="19"/>
      <c r="V2615" s="19"/>
      <c r="W2615" s="19"/>
      <c r="X2615" s="19"/>
      <c r="Y2615" s="19"/>
      <c r="Z2615" s="19"/>
      <c r="AA2615" s="19"/>
      <c r="AB2615" s="19"/>
      <c r="AC2615" s="19"/>
      <c r="AD2615" s="19"/>
      <c r="AE2615" s="19"/>
      <c r="AF2615" s="19"/>
      <c r="AG2615" s="19"/>
      <c r="AH2615" s="19"/>
      <c r="AI2615" s="19"/>
      <c r="AJ2615" s="19"/>
      <c r="AK2615" s="19"/>
      <c r="AL2615" s="19"/>
      <c r="AM2615" s="19"/>
      <c r="AN2615" s="19"/>
      <c r="AO2615" s="19"/>
      <c r="AP2615" s="19"/>
      <c r="AQ2615" s="19"/>
      <c r="AR2615" s="19"/>
      <c r="AS2615" s="19"/>
      <c r="AT2615" s="19"/>
      <c r="AU2615" s="19"/>
      <c r="AV2615" s="19"/>
      <c r="AW2615" s="19"/>
      <c r="AX2615" s="19"/>
      <c r="AY2615" s="19"/>
      <c r="AZ2615" s="19"/>
      <c r="BA2615" s="19"/>
      <c r="BB2615" s="19"/>
      <c r="BC2615" s="19"/>
      <c r="BD2615" s="19"/>
      <c r="BE2615" s="19"/>
      <c r="BF2615" s="19"/>
      <c r="BG2615" s="19"/>
    </row>
    <row r="2616">
      <c r="B2616" s="7" t="s">
        <v>727</v>
      </c>
      <c r="C2616" s="19"/>
      <c r="D2616" s="19"/>
      <c r="E2616" s="19"/>
      <c r="F2616" s="19"/>
      <c r="G2616" s="19"/>
      <c r="H2616" s="19"/>
      <c r="I2616" s="19"/>
      <c r="J2616" s="19"/>
      <c r="K2616" s="19"/>
      <c r="L2616" s="19"/>
      <c r="M2616" s="19"/>
      <c r="N2616" s="19"/>
      <c r="O2616" s="19"/>
      <c r="P2616" s="19"/>
      <c r="Q2616" s="19"/>
      <c r="R2616" s="19"/>
      <c r="S2616" s="19"/>
      <c r="T2616" s="19"/>
      <c r="U2616" s="19"/>
      <c r="V2616" s="19"/>
      <c r="W2616" s="19"/>
      <c r="X2616" s="19"/>
      <c r="Y2616" s="19"/>
      <c r="Z2616" s="19"/>
      <c r="AA2616" s="19"/>
      <c r="AB2616" s="19"/>
      <c r="AC2616" s="19"/>
      <c r="AD2616" s="19"/>
      <c r="AE2616" s="19"/>
      <c r="AF2616" s="19"/>
      <c r="AG2616" s="19"/>
      <c r="AH2616" s="19"/>
      <c r="AI2616" s="19"/>
      <c r="AJ2616" s="19"/>
      <c r="AK2616" s="19"/>
      <c r="AL2616" s="19"/>
      <c r="AM2616" s="19"/>
      <c r="AN2616" s="19"/>
      <c r="AO2616" s="19"/>
      <c r="AP2616" s="19"/>
      <c r="AQ2616" s="19"/>
      <c r="AR2616" s="19"/>
      <c r="AS2616" s="19"/>
      <c r="AT2616" s="19"/>
      <c r="AU2616" s="19"/>
      <c r="AV2616" s="19"/>
      <c r="AW2616" s="19"/>
      <c r="AX2616" s="19"/>
      <c r="AY2616" s="19"/>
      <c r="AZ2616" s="19"/>
      <c r="BA2616" s="19"/>
      <c r="BB2616" s="19"/>
      <c r="BC2616" s="19"/>
      <c r="BD2616" s="19"/>
      <c r="BE2616" s="19"/>
      <c r="BF2616" s="19"/>
      <c r="BG2616" s="19"/>
    </row>
    <row r="2617">
      <c r="B2617" s="26" t="s">
        <v>757</v>
      </c>
      <c r="C2617" s="19"/>
      <c r="D2617" s="19"/>
      <c r="E2617" s="19"/>
      <c r="F2617" s="19"/>
      <c r="G2617" s="19"/>
      <c r="H2617" s="19"/>
      <c r="I2617" s="19"/>
      <c r="J2617" s="19"/>
      <c r="K2617" s="19"/>
      <c r="L2617" s="19"/>
      <c r="M2617" s="19"/>
      <c r="N2617" s="19"/>
      <c r="O2617" s="19"/>
      <c r="P2617" s="19"/>
      <c r="Q2617" s="19"/>
      <c r="R2617" s="19"/>
      <c r="S2617" s="19"/>
      <c r="T2617" s="19"/>
      <c r="U2617" s="19"/>
      <c r="V2617" s="19"/>
      <c r="W2617" s="19"/>
      <c r="X2617" s="19"/>
      <c r="Y2617" s="19"/>
      <c r="Z2617" s="19"/>
      <c r="AA2617" s="19"/>
      <c r="AB2617" s="19"/>
      <c r="AC2617" s="19"/>
      <c r="AD2617" s="19"/>
      <c r="AE2617" s="19"/>
      <c r="AF2617" s="19"/>
      <c r="AG2617" s="19"/>
      <c r="AH2617" s="19"/>
      <c r="AI2617" s="19"/>
      <c r="AJ2617" s="19"/>
      <c r="AK2617" s="19"/>
      <c r="AL2617" s="19"/>
      <c r="AM2617" s="19"/>
      <c r="AN2617" s="19"/>
      <c r="AO2617" s="19"/>
      <c r="AP2617" s="19"/>
      <c r="AQ2617" s="19"/>
      <c r="AR2617" s="19"/>
      <c r="AS2617" s="19"/>
      <c r="AT2617" s="19"/>
      <c r="AU2617" s="19"/>
      <c r="AV2617" s="19"/>
      <c r="AW2617" s="19"/>
      <c r="AX2617" s="19"/>
      <c r="AY2617" s="19"/>
      <c r="AZ2617" s="19"/>
      <c r="BA2617" s="19"/>
      <c r="BB2617" s="19"/>
      <c r="BC2617" s="19"/>
      <c r="BD2617" s="19"/>
      <c r="BE2617" s="19"/>
      <c r="BF2617" s="19"/>
      <c r="BG2617" s="19"/>
    </row>
    <row r="2618">
      <c r="B2618" t="s">
        <v>725</v>
      </c>
      <c r="C2618" s="19" t="n">
        <v>0.126912252801406</v>
      </c>
      <c r="D2618" s="19" t="n">
        <v>0.136182843616115</v>
      </c>
      <c r="E2618" s="19" t="n">
        <v>0.115628533887791</v>
      </c>
      <c r="F2618" s="19"/>
      <c r="G2618" s="19" t="n">
        <v>0.357238475819722</v>
      </c>
      <c r="H2618" s="19" t="n">
        <v>0.0459834331495684</v>
      </c>
      <c r="I2618" s="19" t="n">
        <v>0</v>
      </c>
      <c r="J2618" s="19" t="n">
        <v>0.0623111624141155</v>
      </c>
      <c r="K2618" s="19" t="n">
        <v>0.166127583530202</v>
      </c>
      <c r="L2618" s="19" t="n">
        <v>0.146178521826431</v>
      </c>
      <c r="M2618" s="19"/>
      <c r="N2618" s="19" t="n">
        <v>0.137098655743887</v>
      </c>
      <c r="O2618" s="19" t="n">
        <v>0.0730158326924015</v>
      </c>
      <c r="P2618" s="19" t="n">
        <v>0.231500486661338</v>
      </c>
      <c r="Q2618" s="19" t="n">
        <v>0.0856691443667389</v>
      </c>
      <c r="R2618" s="19"/>
      <c r="S2618" s="19" t="n">
        <v>0.123817059297528</v>
      </c>
      <c r="T2618" s="19" t="n">
        <v>0.0934495097809293</v>
      </c>
      <c r="U2618" s="19" t="n">
        <v>0.190001904989752</v>
      </c>
      <c r="V2618" s="19" t="n">
        <v>0.174546886090648</v>
      </c>
      <c r="W2618" s="19" t="n">
        <v>0.23350330509213</v>
      </c>
      <c r="X2618" s="19" t="n">
        <v>0.0889554960513398</v>
      </c>
      <c r="Y2618" s="19" t="n">
        <v>0</v>
      </c>
      <c r="Z2618" s="19" t="n">
        <v>0.241614099340099</v>
      </c>
      <c r="AA2618" s="19" t="n">
        <v>0.101058559186896</v>
      </c>
      <c r="AB2618" s="19" t="n">
        <v>0.221312439169879</v>
      </c>
      <c r="AC2618" s="19" t="n">
        <v>0</v>
      </c>
      <c r="AD2618" s="19" t="n">
        <v>0.142887148517665</v>
      </c>
      <c r="AE2618" s="19"/>
      <c r="AF2618" s="19" t="n">
        <v>0.151364253776564</v>
      </c>
      <c r="AG2618" s="19" t="n">
        <v>0.0965382239263918</v>
      </c>
      <c r="AH2618" s="19" t="n">
        <v>0.182004402061435</v>
      </c>
      <c r="AI2618" s="19"/>
      <c r="AJ2618" s="19" t="n">
        <v>0.183007295528085</v>
      </c>
      <c r="AK2618" s="19" t="n">
        <v>0.113474611443659</v>
      </c>
      <c r="AL2618" s="19" t="n">
        <v>0.144312624275597</v>
      </c>
      <c r="AM2618" s="19" t="n">
        <v>0</v>
      </c>
      <c r="AN2618" s="19" t="n">
        <v>0.131104666383087</v>
      </c>
      <c r="AO2618" s="19"/>
      <c r="AP2618" s="19" t="n">
        <v>0.143688194371231</v>
      </c>
      <c r="AQ2618" s="19" t="n">
        <v>0.152536587847274</v>
      </c>
      <c r="AR2618" s="19" t="n">
        <v>0.182885136569566</v>
      </c>
      <c r="AS2618" s="19" t="n">
        <v>0.104609244854393</v>
      </c>
      <c r="AT2618" s="19" t="n">
        <v>0</v>
      </c>
      <c r="AU2618" s="19"/>
      <c r="AV2618" s="19" t="n">
        <v>0.124778479277246</v>
      </c>
      <c r="AW2618" s="19" t="n">
        <v>0.0945972138811147</v>
      </c>
      <c r="AX2618" s="19" t="n">
        <v>0.193187408978107</v>
      </c>
      <c r="AY2618" s="19" t="n">
        <v>0.0957645896262411</v>
      </c>
      <c r="AZ2618" s="19" t="n">
        <v>0.233991882724329</v>
      </c>
      <c r="BA2618" s="19" t="n">
        <v>0</v>
      </c>
      <c r="BB2618" s="19"/>
      <c r="BC2618" s="19" t="n">
        <v>0.103105930395643</v>
      </c>
      <c r="BD2618" s="19" t="n">
        <v>0.166016757929826</v>
      </c>
      <c r="BE2618" s="19" t="n">
        <v>0.055233894706301</v>
      </c>
      <c r="BF2618" s="19" t="n">
        <v>0.148092507243611</v>
      </c>
      <c r="BG2618" s="19" t="n">
        <v>0</v>
      </c>
    </row>
    <row r="2619">
      <c r="B2619" t="s">
        <v>689</v>
      </c>
      <c r="C2619" s="19" t="n">
        <v>0.0770953227788406</v>
      </c>
      <c r="D2619" s="19" t="n">
        <v>0.0781773439706516</v>
      </c>
      <c r="E2619" s="19" t="n">
        <v>0.075778338432212</v>
      </c>
      <c r="F2619" s="19"/>
      <c r="G2619" s="19" t="n">
        <v>0.101860632043629</v>
      </c>
      <c r="H2619" s="19" t="n">
        <v>0.0544637217114226</v>
      </c>
      <c r="I2619" s="19" t="n">
        <v>0.060397374919654</v>
      </c>
      <c r="J2619" s="19" t="n">
        <v>0.178897905693486</v>
      </c>
      <c r="K2619" s="19" t="n">
        <v>0.0542969845842722</v>
      </c>
      <c r="L2619" s="19" t="n">
        <v>0.0369588984871921</v>
      </c>
      <c r="M2619" s="19"/>
      <c r="N2619" s="19" t="n">
        <v>0.0558626706117884</v>
      </c>
      <c r="O2619" s="19" t="n">
        <v>0.0847291071379777</v>
      </c>
      <c r="P2619" s="19" t="n">
        <v>0.080688266131324</v>
      </c>
      <c r="Q2619" s="19" t="n">
        <v>0.0856624511340198</v>
      </c>
      <c r="R2619" s="19"/>
      <c r="S2619" s="19" t="n">
        <v>0.104019448355797</v>
      </c>
      <c r="T2619" s="19" t="n">
        <v>0.0891381937960777</v>
      </c>
      <c r="U2619" s="19" t="n">
        <v>0.108289580174351</v>
      </c>
      <c r="V2619" s="19" t="n">
        <v>0.0943492564119104</v>
      </c>
      <c r="W2619" s="19" t="n">
        <v>0.242489607312252</v>
      </c>
      <c r="X2619" s="19" t="n">
        <v>0</v>
      </c>
      <c r="Y2619" s="19" t="n">
        <v>0</v>
      </c>
      <c r="Z2619" s="19" t="n">
        <v>0</v>
      </c>
      <c r="AA2619" s="19" t="n">
        <v>0.227621796007474</v>
      </c>
      <c r="AB2619" s="19" t="n">
        <v>0</v>
      </c>
      <c r="AC2619" s="19" t="n">
        <v>0</v>
      </c>
      <c r="AD2619" s="19" t="n">
        <v>0</v>
      </c>
      <c r="AE2619" s="19"/>
      <c r="AF2619" s="19" t="n">
        <v>0.0510586161539599</v>
      </c>
      <c r="AG2619" s="19" t="n">
        <v>0.0828931737819263</v>
      </c>
      <c r="AH2619" s="19" t="n">
        <v>0.107441613484502</v>
      </c>
      <c r="AI2619" s="19"/>
      <c r="AJ2619" s="19" t="n">
        <v>0.054712307667555</v>
      </c>
      <c r="AK2619" s="19" t="n">
        <v>0.109095558631876</v>
      </c>
      <c r="AL2619" s="19" t="n">
        <v>0.188303393185889</v>
      </c>
      <c r="AM2619" s="19" t="n">
        <v>0</v>
      </c>
      <c r="AN2619" s="19" t="n">
        <v>0.0828892820401566</v>
      </c>
      <c r="AO2619" s="19"/>
      <c r="AP2619" s="19" t="n">
        <v>0</v>
      </c>
      <c r="AQ2619" s="19" t="n">
        <v>0.125699479391391</v>
      </c>
      <c r="AR2619" s="19" t="n">
        <v>0.0886618416907458</v>
      </c>
      <c r="AS2619" s="19" t="n">
        <v>0</v>
      </c>
      <c r="AT2619" s="19" t="n">
        <v>0.270297032712821</v>
      </c>
      <c r="AU2619" s="19"/>
      <c r="AV2619" s="19" t="n">
        <v>0.118254931977353</v>
      </c>
      <c r="AW2619" s="19" t="n">
        <v>0</v>
      </c>
      <c r="AX2619" s="19" t="n">
        <v>0.0974055505759343</v>
      </c>
      <c r="AY2619" s="19" t="n">
        <v>0</v>
      </c>
      <c r="AZ2619" s="19" t="n">
        <v>0.207318314713601</v>
      </c>
      <c r="BA2619" s="19" t="n">
        <v>0.163310148605299</v>
      </c>
      <c r="BB2619" s="19"/>
      <c r="BC2619" s="19" t="n">
        <v>0.0666496034954201</v>
      </c>
      <c r="BD2619" s="19" t="n">
        <v>0.0405571208477088</v>
      </c>
      <c r="BE2619" s="19" t="n">
        <v>0.114052994403689</v>
      </c>
      <c r="BF2619" s="19" t="n">
        <v>0.076870353774241</v>
      </c>
      <c r="BG2619" s="19" t="n">
        <v>0</v>
      </c>
    </row>
    <row r="2620">
      <c r="B2620" t="s">
        <v>690</v>
      </c>
      <c r="C2620" s="19" t="n">
        <v>0.224625674017464</v>
      </c>
      <c r="D2620" s="19" t="n">
        <v>0.229376708295132</v>
      </c>
      <c r="E2620" s="19" t="n">
        <v>0.21884294275366</v>
      </c>
      <c r="F2620" s="19"/>
      <c r="G2620" s="19" t="n">
        <v>0.216491647318522</v>
      </c>
      <c r="H2620" s="19" t="n">
        <v>0.19480257084246</v>
      </c>
      <c r="I2620" s="19" t="n">
        <v>0.30979518602994</v>
      </c>
      <c r="J2620" s="19" t="n">
        <v>0.233946174385909</v>
      </c>
      <c r="K2620" s="19" t="n">
        <v>0.150983152580629</v>
      </c>
      <c r="L2620" s="19" t="n">
        <v>0.235987052548885</v>
      </c>
      <c r="M2620" s="19"/>
      <c r="N2620" s="19" t="n">
        <v>0.271798817357221</v>
      </c>
      <c r="O2620" s="19" t="n">
        <v>0.296840131644584</v>
      </c>
      <c r="P2620" s="19" t="n">
        <v>0.123850350233291</v>
      </c>
      <c r="Q2620" s="19" t="n">
        <v>0.202181750217759</v>
      </c>
      <c r="R2620" s="19"/>
      <c r="S2620" s="19" t="n">
        <v>0.226859846371584</v>
      </c>
      <c r="T2620" s="19" t="n">
        <v>0.231437282494313</v>
      </c>
      <c r="U2620" s="19" t="n">
        <v>0.139651721293734</v>
      </c>
      <c r="V2620" s="19" t="n">
        <v>0.265371894624226</v>
      </c>
      <c r="W2620" s="19" t="n">
        <v>0.290570393165962</v>
      </c>
      <c r="X2620" s="19" t="n">
        <v>0.292881952921738</v>
      </c>
      <c r="Y2620" s="19" t="n">
        <v>0.221417283988684</v>
      </c>
      <c r="Z2620" s="19" t="n">
        <v>0</v>
      </c>
      <c r="AA2620" s="19" t="n">
        <v>0.114261014640892</v>
      </c>
      <c r="AB2620" s="19" t="n">
        <v>0.214801144150915</v>
      </c>
      <c r="AC2620" s="19" t="n">
        <v>0.23425337368362</v>
      </c>
      <c r="AD2620" s="19" t="n">
        <v>0.311189633244505</v>
      </c>
      <c r="AE2620" s="19"/>
      <c r="AF2620" s="19" t="n">
        <v>0.282203299086474</v>
      </c>
      <c r="AG2620" s="19" t="n">
        <v>0.210260993884734</v>
      </c>
      <c r="AH2620" s="19" t="n">
        <v>0.131141422854575</v>
      </c>
      <c r="AI2620" s="19"/>
      <c r="AJ2620" s="19" t="n">
        <v>0.286404883585869</v>
      </c>
      <c r="AK2620" s="19" t="n">
        <v>0.25336925867261</v>
      </c>
      <c r="AL2620" s="19" t="n">
        <v>0</v>
      </c>
      <c r="AM2620" s="19" t="n">
        <v>0</v>
      </c>
      <c r="AN2620" s="19" t="n">
        <v>0.0723372745052926</v>
      </c>
      <c r="AO2620" s="19"/>
      <c r="AP2620" s="19" t="n">
        <v>0.208944391478191</v>
      </c>
      <c r="AQ2620" s="19" t="n">
        <v>0.238903482547418</v>
      </c>
      <c r="AR2620" s="19" t="n">
        <v>0.33018206793081</v>
      </c>
      <c r="AS2620" s="19" t="n">
        <v>0.225721040405372</v>
      </c>
      <c r="AT2620" s="19" t="n">
        <v>0.562820067751211</v>
      </c>
      <c r="AU2620" s="19"/>
      <c r="AV2620" s="19" t="n">
        <v>0.251673429507266</v>
      </c>
      <c r="AW2620" s="19" t="n">
        <v>0.240615624827857</v>
      </c>
      <c r="AX2620" s="19" t="n">
        <v>0.271859152940194</v>
      </c>
      <c r="AY2620" s="19" t="n">
        <v>0.168310172252459</v>
      </c>
      <c r="AZ2620" s="19" t="n">
        <v>0.43069031570468</v>
      </c>
      <c r="BA2620" s="19" t="n">
        <v>0.196216661850409</v>
      </c>
      <c r="BB2620" s="19"/>
      <c r="BC2620" s="19" t="n">
        <v>0.160257234453729</v>
      </c>
      <c r="BD2620" s="19" t="n">
        <v>0.297374946961075</v>
      </c>
      <c r="BE2620" s="19" t="n">
        <v>0.282477029956322</v>
      </c>
      <c r="BF2620" s="19" t="n">
        <v>0.198849654636592</v>
      </c>
      <c r="BG2620" s="19" t="n">
        <v>0</v>
      </c>
    </row>
    <row r="2621">
      <c r="B2621" t="s">
        <v>691</v>
      </c>
      <c r="C2621" s="19" t="n">
        <v>0.140020052268823</v>
      </c>
      <c r="D2621" s="19" t="n">
        <v>0.0833700812344565</v>
      </c>
      <c r="E2621" s="19" t="n">
        <v>0.208971682471513</v>
      </c>
      <c r="F2621" s="19"/>
      <c r="G2621" s="19" t="n">
        <v>0</v>
      </c>
      <c r="H2621" s="19" t="n">
        <v>0.294791338092016</v>
      </c>
      <c r="I2621" s="19" t="n">
        <v>0.160052862741711</v>
      </c>
      <c r="J2621" s="19" t="n">
        <v>0.143565346177536</v>
      </c>
      <c r="K2621" s="19" t="n">
        <v>0.138647052372048</v>
      </c>
      <c r="L2621" s="19" t="n">
        <v>0.105939898031022</v>
      </c>
      <c r="M2621" s="19"/>
      <c r="N2621" s="19" t="n">
        <v>0.168498252864042</v>
      </c>
      <c r="O2621" s="19" t="n">
        <v>0.215507239158892</v>
      </c>
      <c r="P2621" s="19" t="n">
        <v>0.0804200933218247</v>
      </c>
      <c r="Q2621" s="19" t="n">
        <v>0.100373813866301</v>
      </c>
      <c r="R2621" s="19"/>
      <c r="S2621" s="19" t="n">
        <v>0.176051084645509</v>
      </c>
      <c r="T2621" s="19" t="n">
        <v>0.136350498268505</v>
      </c>
      <c r="U2621" s="19" t="n">
        <v>0.139343355539635</v>
      </c>
      <c r="V2621" s="19" t="n">
        <v>0</v>
      </c>
      <c r="W2621" s="19" t="n">
        <v>0.233436694429656</v>
      </c>
      <c r="X2621" s="19" t="n">
        <v>0.20541483980264</v>
      </c>
      <c r="Y2621" s="19" t="n">
        <v>0</v>
      </c>
      <c r="Z2621" s="19" t="n">
        <v>0</v>
      </c>
      <c r="AA2621" s="19" t="n">
        <v>0</v>
      </c>
      <c r="AB2621" s="19" t="n">
        <v>0.107069696354128</v>
      </c>
      <c r="AC2621" s="19" t="n">
        <v>0.529638048186103</v>
      </c>
      <c r="AD2621" s="19" t="n">
        <v>0.125465776973546</v>
      </c>
      <c r="AE2621" s="19"/>
      <c r="AF2621" s="19" t="n">
        <v>0.0846809659251159</v>
      </c>
      <c r="AG2621" s="19" t="n">
        <v>0.158516445830333</v>
      </c>
      <c r="AH2621" s="19" t="n">
        <v>0.23406600722293</v>
      </c>
      <c r="AI2621" s="19"/>
      <c r="AJ2621" s="19" t="n">
        <v>0.0872959778304783</v>
      </c>
      <c r="AK2621" s="19" t="n">
        <v>0.144855870129735</v>
      </c>
      <c r="AL2621" s="19" t="n">
        <v>0.237775975107605</v>
      </c>
      <c r="AM2621" s="19" t="n">
        <v>0</v>
      </c>
      <c r="AN2621" s="19" t="n">
        <v>0.232958514054458</v>
      </c>
      <c r="AO2621" s="19"/>
      <c r="AP2621" s="19" t="n">
        <v>0.149136449554896</v>
      </c>
      <c r="AQ2621" s="19" t="n">
        <v>0.0779561434061255</v>
      </c>
      <c r="AR2621" s="19" t="n">
        <v>0.0806567538130647</v>
      </c>
      <c r="AS2621" s="19" t="n">
        <v>0.132160747806809</v>
      </c>
      <c r="AT2621" s="19" t="n">
        <v>0</v>
      </c>
      <c r="AU2621" s="19"/>
      <c r="AV2621" s="19" t="n">
        <v>0.147365669812324</v>
      </c>
      <c r="AW2621" s="19" t="n">
        <v>0.103193629740444</v>
      </c>
      <c r="AX2621" s="19" t="n">
        <v>0.0886110119416704</v>
      </c>
      <c r="AY2621" s="19" t="n">
        <v>0.123261589977552</v>
      </c>
      <c r="AZ2621" s="19" t="n">
        <v>0</v>
      </c>
      <c r="BA2621" s="19" t="n">
        <v>0.124831654431731</v>
      </c>
      <c r="BB2621" s="19"/>
      <c r="BC2621" s="19" t="n">
        <v>0.192028741308879</v>
      </c>
      <c r="BD2621" s="19" t="n">
        <v>0.113920362577257</v>
      </c>
      <c r="BE2621" s="19" t="n">
        <v>0.152630325731702</v>
      </c>
      <c r="BF2621" s="19" t="n">
        <v>0.185127930603326</v>
      </c>
      <c r="BG2621" s="19" t="n">
        <v>0</v>
      </c>
    </row>
    <row r="2622">
      <c r="B2622" t="s">
        <v>692</v>
      </c>
      <c r="C2622" s="19" t="n">
        <v>0.145790561401871</v>
      </c>
      <c r="D2622" s="19" t="n">
        <v>0.141647467085479</v>
      </c>
      <c r="E2622" s="19" t="n">
        <v>0.150833337275938</v>
      </c>
      <c r="F2622" s="19"/>
      <c r="G2622" s="19" t="n">
        <v>0.116937417166237</v>
      </c>
      <c r="H2622" s="19" t="n">
        <v>0</v>
      </c>
      <c r="I2622" s="19" t="n">
        <v>0.153958680429698</v>
      </c>
      <c r="J2622" s="19" t="n">
        <v>0.166968525394565</v>
      </c>
      <c r="K2622" s="19" t="n">
        <v>0.201496613610469</v>
      </c>
      <c r="L2622" s="19" t="n">
        <v>0.201820801173709</v>
      </c>
      <c r="M2622" s="19"/>
      <c r="N2622" s="19" t="n">
        <v>0.128659772223855</v>
      </c>
      <c r="O2622" s="19" t="n">
        <v>0.0376018104276797</v>
      </c>
      <c r="P2622" s="19" t="n">
        <v>0.235401744032162</v>
      </c>
      <c r="Q2622" s="19" t="n">
        <v>0.180400222527122</v>
      </c>
      <c r="R2622" s="19"/>
      <c r="S2622" s="19" t="n">
        <v>0.059226063955726</v>
      </c>
      <c r="T2622" s="19" t="n">
        <v>0.118146405236934</v>
      </c>
      <c r="U2622" s="19" t="n">
        <v>0.224598913990829</v>
      </c>
      <c r="V2622" s="19" t="n">
        <v>0.265891491428804</v>
      </c>
      <c r="W2622" s="19" t="n">
        <v>0</v>
      </c>
      <c r="X2622" s="19" t="n">
        <v>0.103510697099284</v>
      </c>
      <c r="Y2622" s="19" t="n">
        <v>0.395337358851435</v>
      </c>
      <c r="Z2622" s="19" t="n">
        <v>0</v>
      </c>
      <c r="AA2622" s="19" t="n">
        <v>0.217509440762109</v>
      </c>
      <c r="AB2622" s="19" t="n">
        <v>0.337098331241688</v>
      </c>
      <c r="AC2622" s="19" t="n">
        <v>0</v>
      </c>
      <c r="AD2622" s="19" t="n">
        <v>0</v>
      </c>
      <c r="AE2622" s="19"/>
      <c r="AF2622" s="19" t="n">
        <v>0.156821424359236</v>
      </c>
      <c r="AG2622" s="19" t="n">
        <v>0.16640173703293</v>
      </c>
      <c r="AH2622" s="19" t="n">
        <v>0.0511124401120806</v>
      </c>
      <c r="AI2622" s="19"/>
      <c r="AJ2622" s="19" t="n">
        <v>0.1369162057985</v>
      </c>
      <c r="AK2622" s="19" t="n">
        <v>0.110447019142469</v>
      </c>
      <c r="AL2622" s="19" t="n">
        <v>0.209432645478421</v>
      </c>
      <c r="AM2622" s="19" t="n">
        <v>0</v>
      </c>
      <c r="AN2622" s="19" t="n">
        <v>0.204503111589958</v>
      </c>
      <c r="AO2622" s="19"/>
      <c r="AP2622" s="19" t="n">
        <v>0.262410634403369</v>
      </c>
      <c r="AQ2622" s="19" t="n">
        <v>0.102337527090146</v>
      </c>
      <c r="AR2622" s="19" t="n">
        <v>0.0986104591325726</v>
      </c>
      <c r="AS2622" s="19" t="n">
        <v>0.0674108810069257</v>
      </c>
      <c r="AT2622" s="19" t="n">
        <v>0</v>
      </c>
      <c r="AU2622" s="19"/>
      <c r="AV2622" s="19" t="n">
        <v>0.151723091673448</v>
      </c>
      <c r="AW2622" s="19" t="n">
        <v>0.2032779699728</v>
      </c>
      <c r="AX2622" s="19" t="n">
        <v>0.108335286986899</v>
      </c>
      <c r="AY2622" s="19" t="n">
        <v>0.170476982800913</v>
      </c>
      <c r="AZ2622" s="19" t="n">
        <v>0</v>
      </c>
      <c r="BA2622" s="19" t="n">
        <v>0.081874993732238</v>
      </c>
      <c r="BB2622" s="19"/>
      <c r="BC2622" s="19" t="n">
        <v>0.190853451379385</v>
      </c>
      <c r="BD2622" s="19" t="n">
        <v>0.153169850558139</v>
      </c>
      <c r="BE2622" s="19" t="n">
        <v>0.0654940330338813</v>
      </c>
      <c r="BF2622" s="19" t="n">
        <v>0.175538551058237</v>
      </c>
      <c r="BG2622" s="19" t="n">
        <v>0</v>
      </c>
    </row>
    <row r="2623">
      <c r="B2623" t="s">
        <v>598</v>
      </c>
      <c r="C2623" s="19" t="n">
        <v>0.043697987871555</v>
      </c>
      <c r="D2623" s="19" t="n">
        <v>0.0647528655805567</v>
      </c>
      <c r="E2623" s="19" t="n">
        <v>0.0180709996269674</v>
      </c>
      <c r="F2623" s="19"/>
      <c r="G2623" s="19" t="n">
        <v>0</v>
      </c>
      <c r="H2623" s="19" t="n">
        <v>0.0544637217114226</v>
      </c>
      <c r="I2623" s="19" t="n">
        <v>0.0594319271084403</v>
      </c>
      <c r="J2623" s="19" t="n">
        <v>0.0623111624141155</v>
      </c>
      <c r="K2623" s="19" t="n">
        <v>0.0462696963507004</v>
      </c>
      <c r="L2623" s="19" t="n">
        <v>0.0374650721355437</v>
      </c>
      <c r="M2623" s="19"/>
      <c r="N2623" s="19" t="n">
        <v>0.0339608356542508</v>
      </c>
      <c r="O2623" s="19" t="n">
        <v>0.0395305717600563</v>
      </c>
      <c r="P2623" s="19" t="n">
        <v>0.0459737717495002</v>
      </c>
      <c r="Q2623" s="19" t="n">
        <v>0.0532327486962442</v>
      </c>
      <c r="R2623" s="19"/>
      <c r="S2623" s="19" t="n">
        <v>0.0632369944324069</v>
      </c>
      <c r="T2623" s="19" t="n">
        <v>0.100102020342835</v>
      </c>
      <c r="U2623" s="19" t="n">
        <v>0.103783479211987</v>
      </c>
      <c r="V2623" s="19" t="n">
        <v>0</v>
      </c>
      <c r="W2623" s="19" t="n">
        <v>0</v>
      </c>
      <c r="X2623" s="19" t="n">
        <v>0</v>
      </c>
      <c r="Y2623" s="19" t="n">
        <v>0</v>
      </c>
      <c r="Z2623" s="19" t="n">
        <v>0</v>
      </c>
      <c r="AA2623" s="19" t="n">
        <v>0.108968254047872</v>
      </c>
      <c r="AB2623" s="19" t="n">
        <v>0</v>
      </c>
      <c r="AC2623" s="19" t="n">
        <v>0</v>
      </c>
      <c r="AD2623" s="19" t="n">
        <v>0</v>
      </c>
      <c r="AE2623" s="19"/>
      <c r="AF2623" s="19" t="n">
        <v>0.0487410960892</v>
      </c>
      <c r="AG2623" s="19" t="n">
        <v>0.0223781651710435</v>
      </c>
      <c r="AH2623" s="19" t="n">
        <v>0.119459279061155</v>
      </c>
      <c r="AI2623" s="19"/>
      <c r="AJ2623" s="19" t="n">
        <v>0.0284666125562272</v>
      </c>
      <c r="AK2623" s="19" t="n">
        <v>0.0599860025299453</v>
      </c>
      <c r="AL2623" s="19" t="n">
        <v>0.220175361952487</v>
      </c>
      <c r="AM2623" s="19" t="n">
        <v>0.516303116027229</v>
      </c>
      <c r="AN2623" s="19" t="n">
        <v>0</v>
      </c>
      <c r="AO2623" s="19"/>
      <c r="AP2623" s="19" t="n">
        <v>0</v>
      </c>
      <c r="AQ2623" s="19" t="n">
        <v>0.0555815739220556</v>
      </c>
      <c r="AR2623" s="19" t="n">
        <v>0.103668620917325</v>
      </c>
      <c r="AS2623" s="19" t="n">
        <v>0.111455460077999</v>
      </c>
      <c r="AT2623" s="19" t="n">
        <v>0</v>
      </c>
      <c r="AU2623" s="19"/>
      <c r="AV2623" s="19" t="n">
        <v>0.0653838950423071</v>
      </c>
      <c r="AW2623" s="19" t="n">
        <v>0</v>
      </c>
      <c r="AX2623" s="19" t="n">
        <v>0.113892277730047</v>
      </c>
      <c r="AY2623" s="19" t="n">
        <v>0.0936040149320255</v>
      </c>
      <c r="AZ2623" s="19" t="n">
        <v>0</v>
      </c>
      <c r="BA2623" s="19" t="n">
        <v>0</v>
      </c>
      <c r="BB2623" s="19"/>
      <c r="BC2623" s="19" t="n">
        <v>0.0283715640442946</v>
      </c>
      <c r="BD2623" s="19" t="n">
        <v>0</v>
      </c>
      <c r="BE2623" s="19" t="n">
        <v>0.0605606732059904</v>
      </c>
      <c r="BF2623" s="19" t="n">
        <v>0.076870353774241</v>
      </c>
      <c r="BG2623" s="19" t="n">
        <v>0</v>
      </c>
    </row>
    <row r="2624">
      <c r="B2624" t="s">
        <v>726</v>
      </c>
      <c r="C2624" s="19" t="n">
        <v>0.164028070506047</v>
      </c>
      <c r="D2624" s="19" t="n">
        <v>0.147184047209149</v>
      </c>
      <c r="E2624" s="19" t="n">
        <v>0.184529808534979</v>
      </c>
      <c r="F2624" s="19"/>
      <c r="G2624" s="19" t="n">
        <v>0.131256617231489</v>
      </c>
      <c r="H2624" s="19" t="n">
        <v>0.232916147797739</v>
      </c>
      <c r="I2624" s="19" t="n">
        <v>0.194195365694805</v>
      </c>
      <c r="J2624" s="19" t="n">
        <v>0.0979662900861976</v>
      </c>
      <c r="K2624" s="19" t="n">
        <v>0.15725266295447</v>
      </c>
      <c r="L2624" s="19" t="n">
        <v>0.164965509416085</v>
      </c>
      <c r="M2624" s="19"/>
      <c r="N2624" s="19" t="n">
        <v>0.159947962777096</v>
      </c>
      <c r="O2624" s="19" t="n">
        <v>0.21849617587907</v>
      </c>
      <c r="P2624" s="19" t="n">
        <v>0.106082512757442</v>
      </c>
      <c r="Q2624" s="19" t="n">
        <v>0.166165645986851</v>
      </c>
      <c r="R2624" s="19"/>
      <c r="S2624" s="19" t="n">
        <v>0.191184953764154</v>
      </c>
      <c r="T2624" s="19" t="n">
        <v>0.133218385439542</v>
      </c>
      <c r="U2624" s="19" t="n">
        <v>0.0943310447997109</v>
      </c>
      <c r="V2624" s="19" t="n">
        <v>0.199840471444412</v>
      </c>
      <c r="W2624" s="19" t="n">
        <v>0</v>
      </c>
      <c r="X2624" s="19" t="n">
        <v>0.0950191146435064</v>
      </c>
      <c r="Y2624" s="19" t="n">
        <v>0.383245357159881</v>
      </c>
      <c r="Z2624" s="19" t="n">
        <v>0.47653814919469</v>
      </c>
      <c r="AA2624" s="19" t="n">
        <v>0.230580935354757</v>
      </c>
      <c r="AB2624" s="19" t="n">
        <v>0.119718389083391</v>
      </c>
      <c r="AC2624" s="19" t="n">
        <v>0.127344382491333</v>
      </c>
      <c r="AD2624" s="19" t="n">
        <v>0.178901693329614</v>
      </c>
      <c r="AE2624" s="19"/>
      <c r="AF2624" s="19" t="n">
        <v>0.124557623626584</v>
      </c>
      <c r="AG2624" s="19" t="n">
        <v>0.246793459284966</v>
      </c>
      <c r="AH2624" s="19" t="n">
        <v>0.0530055808905691</v>
      </c>
      <c r="AI2624" s="19"/>
      <c r="AJ2624" s="19" t="n">
        <v>0.139391833604022</v>
      </c>
      <c r="AK2624" s="19" t="n">
        <v>0.151071772405669</v>
      </c>
      <c r="AL2624" s="19" t="n">
        <v>0</v>
      </c>
      <c r="AM2624" s="19" t="n">
        <v>0.483696883972771</v>
      </c>
      <c r="AN2624" s="19" t="n">
        <v>0.137082756588238</v>
      </c>
      <c r="AO2624" s="19"/>
      <c r="AP2624" s="19" t="n">
        <v>0.153275542308721</v>
      </c>
      <c r="AQ2624" s="19" t="n">
        <v>0.156014919053168</v>
      </c>
      <c r="AR2624" s="19" t="n">
        <v>0</v>
      </c>
      <c r="AS2624" s="19" t="n">
        <v>0.358642625848501</v>
      </c>
      <c r="AT2624" s="19" t="n">
        <v>0.166882899535968</v>
      </c>
      <c r="AU2624" s="19"/>
      <c r="AV2624" s="19" t="n">
        <v>0.116445946805952</v>
      </c>
      <c r="AW2624" s="19" t="n">
        <v>0.218263577920896</v>
      </c>
      <c r="AX2624" s="19" t="n">
        <v>0</v>
      </c>
      <c r="AY2624" s="19" t="n">
        <v>0.34858265041081</v>
      </c>
      <c r="AZ2624" s="19" t="n">
        <v>0.127999486857389</v>
      </c>
      <c r="BA2624" s="19" t="n">
        <v>0.127307781439602</v>
      </c>
      <c r="BB2624" s="19"/>
      <c r="BC2624" s="19" t="n">
        <v>0.144387705811132</v>
      </c>
      <c r="BD2624" s="19" t="n">
        <v>0.142890893387545</v>
      </c>
      <c r="BE2624" s="19" t="n">
        <v>0.169318832463509</v>
      </c>
      <c r="BF2624" s="19" t="n">
        <v>0.138650648909752</v>
      </c>
      <c r="BG2624" s="19" t="n">
        <v>1</v>
      </c>
    </row>
    <row r="2625">
      <c r="B2625" t="s">
        <v>100</v>
      </c>
      <c r="C2625" s="19" t="n">
        <v>0.0778300783539929</v>
      </c>
      <c r="D2625" s="19" t="n">
        <v>0.119308643008461</v>
      </c>
      <c r="E2625" s="19" t="n">
        <v>0.027344357016939</v>
      </c>
      <c r="F2625" s="19"/>
      <c r="G2625" s="19" t="n">
        <v>0.0762152104204016</v>
      </c>
      <c r="H2625" s="19" t="n">
        <v>0.122579066695372</v>
      </c>
      <c r="I2625" s="19" t="n">
        <v>0.0621686030757516</v>
      </c>
      <c r="J2625" s="19" t="n">
        <v>0.0540334334340743</v>
      </c>
      <c r="K2625" s="19" t="n">
        <v>0.0849262540172086</v>
      </c>
      <c r="L2625" s="19" t="n">
        <v>0.0706842463811325</v>
      </c>
      <c r="M2625" s="19"/>
      <c r="N2625" s="19" t="n">
        <v>0.0441730327678606</v>
      </c>
      <c r="O2625" s="19" t="n">
        <v>0.0342791312993389</v>
      </c>
      <c r="P2625" s="19" t="n">
        <v>0.0960827751131178</v>
      </c>
      <c r="Q2625" s="19" t="n">
        <v>0.126314223204965</v>
      </c>
      <c r="R2625" s="19"/>
      <c r="S2625" s="19" t="n">
        <v>0.0556045491772951</v>
      </c>
      <c r="T2625" s="19" t="n">
        <v>0.0981577046408634</v>
      </c>
      <c r="U2625" s="19" t="n">
        <v>0</v>
      </c>
      <c r="V2625" s="19" t="n">
        <v>0</v>
      </c>
      <c r="W2625" s="19" t="n">
        <v>0</v>
      </c>
      <c r="X2625" s="19" t="n">
        <v>0.214217899481491</v>
      </c>
      <c r="Y2625" s="19" t="n">
        <v>0</v>
      </c>
      <c r="Z2625" s="19" t="n">
        <v>0.281847751465211</v>
      </c>
      <c r="AA2625" s="19" t="n">
        <v>0</v>
      </c>
      <c r="AB2625" s="19" t="n">
        <v>0</v>
      </c>
      <c r="AC2625" s="19" t="n">
        <v>0.108764195638944</v>
      </c>
      <c r="AD2625" s="19" t="n">
        <v>0.24155574793467</v>
      </c>
      <c r="AE2625" s="19"/>
      <c r="AF2625" s="19" t="n">
        <v>0.100572720982866</v>
      </c>
      <c r="AG2625" s="19" t="n">
        <v>0.0162178010876756</v>
      </c>
      <c r="AH2625" s="19" t="n">
        <v>0.121769254312753</v>
      </c>
      <c r="AI2625" s="19"/>
      <c r="AJ2625" s="19" t="n">
        <v>0.0838048834292643</v>
      </c>
      <c r="AK2625" s="19" t="n">
        <v>0.0576999070440368</v>
      </c>
      <c r="AL2625" s="19" t="n">
        <v>0</v>
      </c>
      <c r="AM2625" s="19" t="n">
        <v>0</v>
      </c>
      <c r="AN2625" s="19" t="n">
        <v>0.139124394838809</v>
      </c>
      <c r="AO2625" s="19"/>
      <c r="AP2625" s="19" t="n">
        <v>0.0825447878835926</v>
      </c>
      <c r="AQ2625" s="19" t="n">
        <v>0.090970286742423</v>
      </c>
      <c r="AR2625" s="19" t="n">
        <v>0.115335119945916</v>
      </c>
      <c r="AS2625" s="19" t="n">
        <v>0</v>
      </c>
      <c r="AT2625" s="19" t="n">
        <v>0</v>
      </c>
      <c r="AU2625" s="19"/>
      <c r="AV2625" s="19" t="n">
        <v>0.024374555904103</v>
      </c>
      <c r="AW2625" s="19" t="n">
        <v>0.140051983656888</v>
      </c>
      <c r="AX2625" s="19" t="n">
        <v>0.126709310847148</v>
      </c>
      <c r="AY2625" s="19" t="n">
        <v>0</v>
      </c>
      <c r="AZ2625" s="19" t="n">
        <v>0</v>
      </c>
      <c r="BA2625" s="19" t="n">
        <v>0.306458759940722</v>
      </c>
      <c r="BB2625" s="19"/>
      <c r="BC2625" s="19" t="n">
        <v>0.114345769111516</v>
      </c>
      <c r="BD2625" s="19" t="n">
        <v>0.0860700677384492</v>
      </c>
      <c r="BE2625" s="19" t="n">
        <v>0.100232216498606</v>
      </c>
      <c r="BF2625" s="19" t="n">
        <v>0</v>
      </c>
      <c r="BG2625" s="19" t="n">
        <v>0</v>
      </c>
    </row>
    <row r="2626">
      <c r="C2626" s="19"/>
      <c r="D2626" s="19"/>
      <c r="E2626" s="19"/>
      <c r="F2626" s="19"/>
      <c r="G2626" s="19"/>
      <c r="H2626" s="19"/>
      <c r="I2626" s="19"/>
      <c r="J2626" s="19"/>
      <c r="K2626" s="19"/>
      <c r="L2626" s="19"/>
      <c r="M2626" s="19"/>
      <c r="N2626" s="19"/>
      <c r="O2626" s="19"/>
      <c r="P2626" s="19"/>
      <c r="Q2626" s="19"/>
      <c r="R2626" s="19"/>
      <c r="S2626" s="19"/>
      <c r="T2626" s="19"/>
      <c r="U2626" s="19"/>
      <c r="V2626" s="19"/>
      <c r="W2626" s="19"/>
      <c r="X2626" s="19"/>
      <c r="Y2626" s="19"/>
      <c r="Z2626" s="19"/>
      <c r="AA2626" s="19"/>
      <c r="AB2626" s="19"/>
      <c r="AC2626" s="19"/>
      <c r="AD2626" s="19"/>
      <c r="AE2626" s="19"/>
      <c r="AF2626" s="19"/>
      <c r="AG2626" s="19"/>
      <c r="AH2626" s="19"/>
      <c r="AI2626" s="19"/>
      <c r="AJ2626" s="19"/>
      <c r="AK2626" s="19"/>
      <c r="AL2626" s="19"/>
      <c r="AM2626" s="19"/>
      <c r="AN2626" s="19"/>
      <c r="AO2626" s="19"/>
      <c r="AP2626" s="19"/>
      <c r="AQ2626" s="19"/>
      <c r="AR2626" s="19"/>
      <c r="AS2626" s="19"/>
      <c r="AT2626" s="19"/>
      <c r="AU2626" s="19"/>
      <c r="AV2626" s="19"/>
      <c r="AW2626" s="19"/>
      <c r="AX2626" s="19"/>
      <c r="AY2626" s="19"/>
      <c r="AZ2626" s="19"/>
      <c r="BA2626" s="19"/>
      <c r="BB2626" s="19"/>
      <c r="BC2626" s="19"/>
      <c r="BD2626" s="19"/>
      <c r="BE2626" s="19"/>
      <c r="BF2626" s="19"/>
      <c r="BG2626" s="19"/>
    </row>
    <row r="2627">
      <c r="B2627" s="7" t="s">
        <v>758</v>
      </c>
      <c r="C2627" s="19"/>
      <c r="D2627" s="19"/>
      <c r="E2627" s="19"/>
      <c r="F2627" s="19"/>
      <c r="G2627" s="19"/>
      <c r="H2627" s="19"/>
      <c r="I2627" s="19"/>
      <c r="J2627" s="19"/>
      <c r="K2627" s="19"/>
      <c r="L2627" s="19"/>
      <c r="M2627" s="19"/>
      <c r="N2627" s="19"/>
      <c r="O2627" s="19"/>
      <c r="P2627" s="19"/>
      <c r="Q2627" s="19"/>
      <c r="R2627" s="19"/>
      <c r="S2627" s="19"/>
      <c r="T2627" s="19"/>
      <c r="U2627" s="19"/>
      <c r="V2627" s="19"/>
      <c r="W2627" s="19"/>
      <c r="X2627" s="19"/>
      <c r="Y2627" s="19"/>
      <c r="Z2627" s="19"/>
      <c r="AA2627" s="19"/>
      <c r="AB2627" s="19"/>
      <c r="AC2627" s="19"/>
      <c r="AD2627" s="19"/>
      <c r="AE2627" s="19"/>
      <c r="AF2627" s="19"/>
      <c r="AG2627" s="19"/>
      <c r="AH2627" s="19"/>
      <c r="AI2627" s="19"/>
      <c r="AJ2627" s="19"/>
      <c r="AK2627" s="19"/>
      <c r="AL2627" s="19"/>
      <c r="AM2627" s="19"/>
      <c r="AN2627" s="19"/>
      <c r="AO2627" s="19"/>
      <c r="AP2627" s="19"/>
      <c r="AQ2627" s="19"/>
      <c r="AR2627" s="19"/>
      <c r="AS2627" s="19"/>
      <c r="AT2627" s="19"/>
      <c r="AU2627" s="19"/>
      <c r="AV2627" s="19"/>
      <c r="AW2627" s="19"/>
      <c r="AX2627" s="19"/>
      <c r="AY2627" s="19"/>
      <c r="AZ2627" s="19"/>
      <c r="BA2627" s="19"/>
      <c r="BB2627" s="19"/>
      <c r="BC2627" s="19"/>
      <c r="BD2627" s="19"/>
      <c r="BE2627" s="19"/>
      <c r="BF2627" s="19"/>
      <c r="BG2627" s="19"/>
    </row>
    <row r="2628">
      <c r="B2628" s="26" t="s">
        <v>724</v>
      </c>
      <c r="C2628" s="19"/>
      <c r="D2628" s="19"/>
      <c r="E2628" s="19"/>
      <c r="F2628" s="19"/>
      <c r="G2628" s="19"/>
      <c r="H2628" s="19"/>
      <c r="I2628" s="19"/>
      <c r="J2628" s="19"/>
      <c r="K2628" s="19"/>
      <c r="L2628" s="19"/>
      <c r="M2628" s="19"/>
      <c r="N2628" s="19"/>
      <c r="O2628" s="19"/>
      <c r="P2628" s="19"/>
      <c r="Q2628" s="19"/>
      <c r="R2628" s="19"/>
      <c r="S2628" s="19"/>
      <c r="T2628" s="19"/>
      <c r="U2628" s="19"/>
      <c r="V2628" s="19"/>
      <c r="W2628" s="19"/>
      <c r="X2628" s="19"/>
      <c r="Y2628" s="19"/>
      <c r="Z2628" s="19"/>
      <c r="AA2628" s="19"/>
      <c r="AB2628" s="19"/>
      <c r="AC2628" s="19"/>
      <c r="AD2628" s="19"/>
      <c r="AE2628" s="19"/>
      <c r="AF2628" s="19"/>
      <c r="AG2628" s="19"/>
      <c r="AH2628" s="19"/>
      <c r="AI2628" s="19"/>
      <c r="AJ2628" s="19"/>
      <c r="AK2628" s="19"/>
      <c r="AL2628" s="19"/>
      <c r="AM2628" s="19"/>
      <c r="AN2628" s="19"/>
      <c r="AO2628" s="19"/>
      <c r="AP2628" s="19"/>
      <c r="AQ2628" s="19"/>
      <c r="AR2628" s="19"/>
      <c r="AS2628" s="19"/>
      <c r="AT2628" s="19"/>
      <c r="AU2628" s="19"/>
      <c r="AV2628" s="19"/>
      <c r="AW2628" s="19"/>
      <c r="AX2628" s="19"/>
      <c r="AY2628" s="19"/>
      <c r="AZ2628" s="19"/>
      <c r="BA2628" s="19"/>
      <c r="BB2628" s="19"/>
      <c r="BC2628" s="19"/>
      <c r="BD2628" s="19"/>
      <c r="BE2628" s="19"/>
      <c r="BF2628" s="19"/>
      <c r="BG2628" s="19"/>
    </row>
    <row r="2629">
      <c r="B2629" t="s">
        <v>721</v>
      </c>
      <c r="C2629" s="19" t="n">
        <v>0.0706065046763613</v>
      </c>
      <c r="D2629" s="19" t="n">
        <v>0.0712688523214756</v>
      </c>
      <c r="E2629" s="19" t="n">
        <v>0.0719295917410159</v>
      </c>
      <c r="F2629" s="19"/>
      <c r="G2629" s="19" t="n">
        <v>0.113058083220996</v>
      </c>
      <c r="H2629" s="19" t="n">
        <v>0.156563079447561</v>
      </c>
      <c r="I2629" s="19" t="n">
        <v>0</v>
      </c>
      <c r="J2629" s="19" t="n">
        <v>0.0911691504400173</v>
      </c>
      <c r="K2629" s="19" t="n">
        <v>0.0915789012466149</v>
      </c>
      <c r="L2629" s="19" t="n">
        <v>0</v>
      </c>
      <c r="M2629" s="19"/>
      <c r="N2629" s="19" t="n">
        <v>0.0983579535034441</v>
      </c>
      <c r="O2629" s="19" t="n">
        <v>0</v>
      </c>
      <c r="P2629" s="19" t="n">
        <v>0.0677092449872729</v>
      </c>
      <c r="Q2629" s="19" t="n">
        <v>0.103782438960461</v>
      </c>
      <c r="R2629" s="19"/>
      <c r="S2629" s="19" t="n">
        <v>0.0934659906767022</v>
      </c>
      <c r="T2629" s="19" t="n">
        <v>0</v>
      </c>
      <c r="U2629" s="19" t="n">
        <v>0</v>
      </c>
      <c r="V2629" s="19" t="n">
        <v>0.0606117942118676</v>
      </c>
      <c r="W2629" s="19" t="n">
        <v>0</v>
      </c>
      <c r="X2629" s="19" t="n">
        <v>0.158070500062317</v>
      </c>
      <c r="Y2629" s="19" t="n">
        <v>0.141306638611042</v>
      </c>
      <c r="Z2629" s="19" t="n">
        <v>0</v>
      </c>
      <c r="AA2629" s="19" t="n">
        <v>0.130150109314176</v>
      </c>
      <c r="AB2629" s="19" t="n">
        <v>0.139756501224902</v>
      </c>
      <c r="AC2629" s="19" t="n">
        <v>0</v>
      </c>
      <c r="AD2629" s="19" t="n">
        <v>0</v>
      </c>
      <c r="AE2629" s="19"/>
      <c r="AF2629" s="19" t="n">
        <v>0.0479542968353151</v>
      </c>
      <c r="AG2629" s="19" t="n">
        <v>0.0840106830063684</v>
      </c>
      <c r="AH2629" s="19" t="n">
        <v>0.0823789846865902</v>
      </c>
      <c r="AI2629" s="19"/>
      <c r="AJ2629" s="19" t="n">
        <v>0.0488713190174815</v>
      </c>
      <c r="AK2629" s="19" t="n">
        <v>0.0951987095616149</v>
      </c>
      <c r="AL2629" s="19" t="n">
        <v>0</v>
      </c>
      <c r="AM2629" s="19" t="n">
        <v>0</v>
      </c>
      <c r="AN2629" s="19" t="n">
        <v>0.0705624303338816</v>
      </c>
      <c r="AO2629" s="19"/>
      <c r="AP2629" s="19" t="n">
        <v>0.094374387635855</v>
      </c>
      <c r="AQ2629" s="19" t="n">
        <v>0.115548164638779</v>
      </c>
      <c r="AR2629" s="19" t="n">
        <v>0</v>
      </c>
      <c r="AS2629" s="19" t="n">
        <v>0.0577327187850235</v>
      </c>
      <c r="AT2629" s="19" t="n">
        <v>0</v>
      </c>
      <c r="AU2629" s="19"/>
      <c r="AV2629" s="19" t="n">
        <v>0.0911160295170829</v>
      </c>
      <c r="AW2629" s="19" t="n">
        <v>0.0963539926219651</v>
      </c>
      <c r="AX2629" s="19" t="n">
        <v>0</v>
      </c>
      <c r="AY2629" s="19" t="n">
        <v>0.0873418983694687</v>
      </c>
      <c r="AZ2629" s="19" t="n">
        <v>0</v>
      </c>
      <c r="BA2629" s="19" t="n">
        <v>0.0613368391086095</v>
      </c>
      <c r="BB2629" s="19"/>
      <c r="BC2629" s="19" t="n">
        <v>0.140514886280315</v>
      </c>
      <c r="BD2629" s="19" t="n">
        <v>0</v>
      </c>
      <c r="BE2629" s="19" t="n">
        <v>0.0699313309658821</v>
      </c>
      <c r="BF2629" s="19" t="n">
        <v>0.0686268266433603</v>
      </c>
      <c r="BG2629" s="19" t="n">
        <v>0</v>
      </c>
    </row>
    <row r="2630">
      <c r="B2630" t="s">
        <v>689</v>
      </c>
      <c r="C2630" s="19" t="n">
        <v>0.0483104823852726</v>
      </c>
      <c r="D2630" s="19" t="n">
        <v>0.0541960859536446</v>
      </c>
      <c r="E2630" s="19" t="n">
        <v>0.0444449144170164</v>
      </c>
      <c r="F2630" s="19"/>
      <c r="G2630" s="19" t="n">
        <v>0.0552037610748607</v>
      </c>
      <c r="H2630" s="19" t="n">
        <v>0.11462903037445</v>
      </c>
      <c r="I2630" s="19" t="n">
        <v>0.0821541375116486</v>
      </c>
      <c r="J2630" s="19" t="n">
        <v>0</v>
      </c>
      <c r="K2630" s="19" t="n">
        <v>0.0497151887337707</v>
      </c>
      <c r="L2630" s="19" t="n">
        <v>0</v>
      </c>
      <c r="M2630" s="19"/>
      <c r="N2630" s="19" t="n">
        <v>0.0764630714934826</v>
      </c>
      <c r="O2630" s="19" t="n">
        <v>0.0425539278763737</v>
      </c>
      <c r="P2630" s="19" t="n">
        <v>0.0314672596883187</v>
      </c>
      <c r="Q2630" s="19" t="n">
        <v>0.0344582712557498</v>
      </c>
      <c r="R2630" s="19"/>
      <c r="S2630" s="19" t="n">
        <v>0.0930411623434751</v>
      </c>
      <c r="T2630" s="19" t="n">
        <v>0.0553362879871465</v>
      </c>
      <c r="U2630" s="19" t="n">
        <v>0.117251876182262</v>
      </c>
      <c r="V2630" s="19" t="n">
        <v>0</v>
      </c>
      <c r="W2630" s="19" t="n">
        <v>0.158907034847276</v>
      </c>
      <c r="X2630" s="19" t="n">
        <v>0</v>
      </c>
      <c r="Y2630" s="19" t="n">
        <v>0</v>
      </c>
      <c r="Z2630" s="19" t="n">
        <v>0</v>
      </c>
      <c r="AA2630" s="19" t="n">
        <v>0.0718103031501919</v>
      </c>
      <c r="AB2630" s="19" t="n">
        <v>0</v>
      </c>
      <c r="AC2630" s="19" t="n">
        <v>0</v>
      </c>
      <c r="AD2630" s="19" t="n">
        <v>0</v>
      </c>
      <c r="AE2630" s="19"/>
      <c r="AF2630" s="19" t="n">
        <v>0.0483867029897917</v>
      </c>
      <c r="AG2630" s="19" t="n">
        <v>0</v>
      </c>
      <c r="AH2630" s="19" t="n">
        <v>0.100591926923026</v>
      </c>
      <c r="AI2630" s="19"/>
      <c r="AJ2630" s="19" t="n">
        <v>0.0511459649913719</v>
      </c>
      <c r="AK2630" s="19" t="n">
        <v>0.0726315954788454</v>
      </c>
      <c r="AL2630" s="19" t="n">
        <v>0</v>
      </c>
      <c r="AM2630" s="19" t="n">
        <v>0</v>
      </c>
      <c r="AN2630" s="19" t="n">
        <v>0.0389328102756992</v>
      </c>
      <c r="AO2630" s="19"/>
      <c r="AP2630" s="19" t="n">
        <v>0</v>
      </c>
      <c r="AQ2630" s="19" t="n">
        <v>0.0739461109865504</v>
      </c>
      <c r="AR2630" s="19" t="n">
        <v>0</v>
      </c>
      <c r="AS2630" s="19" t="n">
        <v>0.090865586350806</v>
      </c>
      <c r="AT2630" s="19" t="n">
        <v>0</v>
      </c>
      <c r="AU2630" s="19"/>
      <c r="AV2630" s="19" t="n">
        <v>0.0617675234953991</v>
      </c>
      <c r="AW2630" s="19" t="n">
        <v>0</v>
      </c>
      <c r="AX2630" s="19" t="n">
        <v>0</v>
      </c>
      <c r="AY2630" s="19" t="n">
        <v>0.0797065647050462</v>
      </c>
      <c r="AZ2630" s="19" t="n">
        <v>0</v>
      </c>
      <c r="BA2630" s="19" t="n">
        <v>0.065995045147094</v>
      </c>
      <c r="BB2630" s="19"/>
      <c r="BC2630" s="19" t="n">
        <v>0.0661362254825305</v>
      </c>
      <c r="BD2630" s="19" t="n">
        <v>0</v>
      </c>
      <c r="BE2630" s="19" t="n">
        <v>0.0352029847258884</v>
      </c>
      <c r="BF2630" s="19" t="n">
        <v>0.215531394199552</v>
      </c>
      <c r="BG2630" s="19" t="n">
        <v>0</v>
      </c>
    </row>
    <row r="2631">
      <c r="B2631" t="s">
        <v>690</v>
      </c>
      <c r="C2631" s="19" t="n">
        <v>0.168785410174248</v>
      </c>
      <c r="D2631" s="19" t="n">
        <v>0.225766588089497</v>
      </c>
      <c r="E2631" s="19" t="n">
        <v>0.123296773748067</v>
      </c>
      <c r="F2631" s="19"/>
      <c r="G2631" s="19" t="n">
        <v>0.363700507328376</v>
      </c>
      <c r="H2631" s="19" t="n">
        <v>0.0343262627995503</v>
      </c>
      <c r="I2631" s="19" t="n">
        <v>0.334102889501208</v>
      </c>
      <c r="J2631" s="19" t="n">
        <v>0.0935462544369845</v>
      </c>
      <c r="K2631" s="19" t="n">
        <v>0.10493200641203</v>
      </c>
      <c r="L2631" s="19" t="n">
        <v>0.0871485751696073</v>
      </c>
      <c r="M2631" s="19"/>
      <c r="N2631" s="19" t="n">
        <v>0.213674854307831</v>
      </c>
      <c r="O2631" s="19" t="n">
        <v>0.154244657329405</v>
      </c>
      <c r="P2631" s="19" t="n">
        <v>0.101913815478642</v>
      </c>
      <c r="Q2631" s="19" t="n">
        <v>0.194942057754984</v>
      </c>
      <c r="R2631" s="19"/>
      <c r="S2631" s="19" t="n">
        <v>0.324554121744352</v>
      </c>
      <c r="T2631" s="19" t="n">
        <v>0.243337726107703</v>
      </c>
      <c r="U2631" s="19" t="n">
        <v>0.103979049901756</v>
      </c>
      <c r="V2631" s="19" t="n">
        <v>0.166628913372305</v>
      </c>
      <c r="W2631" s="19" t="n">
        <v>0.29482215339925</v>
      </c>
      <c r="X2631" s="19" t="n">
        <v>0</v>
      </c>
      <c r="Y2631" s="19" t="n">
        <v>0</v>
      </c>
      <c r="Z2631" s="19" t="n">
        <v>0.211409942443586</v>
      </c>
      <c r="AA2631" s="19" t="n">
        <v>0.144084974292107</v>
      </c>
      <c r="AB2631" s="19" t="n">
        <v>0.153339930316375</v>
      </c>
      <c r="AC2631" s="19" t="n">
        <v>0.141350175699726</v>
      </c>
      <c r="AD2631" s="19" t="n">
        <v>0</v>
      </c>
      <c r="AE2631" s="19"/>
      <c r="AF2631" s="19" t="n">
        <v>0.124059531638511</v>
      </c>
      <c r="AG2631" s="19" t="n">
        <v>0.12079442577746</v>
      </c>
      <c r="AH2631" s="19" t="n">
        <v>0.247325647049384</v>
      </c>
      <c r="AI2631" s="19"/>
      <c r="AJ2631" s="19" t="n">
        <v>0.0767702201603115</v>
      </c>
      <c r="AK2631" s="19" t="n">
        <v>0.314636542686407</v>
      </c>
      <c r="AL2631" s="19" t="n">
        <v>0.274763473430628</v>
      </c>
      <c r="AM2631" s="19" t="n">
        <v>0.679710895008547</v>
      </c>
      <c r="AN2631" s="19" t="n">
        <v>0.0719773183198816</v>
      </c>
      <c r="AO2631" s="19"/>
      <c r="AP2631" s="19" t="n">
        <v>0</v>
      </c>
      <c r="AQ2631" s="19" t="n">
        <v>0.261037287845718</v>
      </c>
      <c r="AR2631" s="19" t="n">
        <v>0.0980832650093033</v>
      </c>
      <c r="AS2631" s="19" t="n">
        <v>0.270307456618712</v>
      </c>
      <c r="AT2631" s="19" t="n">
        <v>0.229819383314328</v>
      </c>
      <c r="AU2631" s="19"/>
      <c r="AV2631" s="19" t="n">
        <v>0.325797788148662</v>
      </c>
      <c r="AW2631" s="19" t="n">
        <v>0.0544295921750635</v>
      </c>
      <c r="AX2631" s="19" t="n">
        <v>0</v>
      </c>
      <c r="AY2631" s="19" t="n">
        <v>0.195382151818158</v>
      </c>
      <c r="AZ2631" s="19" t="n">
        <v>0.310795058440428</v>
      </c>
      <c r="BA2631" s="19" t="n">
        <v>0.0656786580846227</v>
      </c>
      <c r="BB2631" s="19"/>
      <c r="BC2631" s="19" t="n">
        <v>0.0942580734901873</v>
      </c>
      <c r="BD2631" s="19" t="n">
        <v>0.137420043187454</v>
      </c>
      <c r="BE2631" s="19" t="n">
        <v>0.180894434038635</v>
      </c>
      <c r="BF2631" s="19" t="n">
        <v>0.259756690567146</v>
      </c>
      <c r="BG2631" s="19" t="n">
        <v>0</v>
      </c>
    </row>
    <row r="2632">
      <c r="B2632" t="s">
        <v>691</v>
      </c>
      <c r="C2632" s="19" t="n">
        <v>0.224196054297243</v>
      </c>
      <c r="D2632" s="19" t="n">
        <v>0.162151206453639</v>
      </c>
      <c r="E2632" s="19" t="n">
        <v>0.284733292812126</v>
      </c>
      <c r="F2632" s="19"/>
      <c r="G2632" s="19" t="n">
        <v>0.283879041021666</v>
      </c>
      <c r="H2632" s="19" t="n">
        <v>0.221634212280188</v>
      </c>
      <c r="I2632" s="19" t="n">
        <v>0.151067425819577</v>
      </c>
      <c r="J2632" s="19" t="n">
        <v>0.284299052711199</v>
      </c>
      <c r="K2632" s="19" t="n">
        <v>0.160023355269719</v>
      </c>
      <c r="L2632" s="19" t="n">
        <v>0.251565176092774</v>
      </c>
      <c r="M2632" s="19"/>
      <c r="N2632" s="19" t="n">
        <v>0.205253369511615</v>
      </c>
      <c r="O2632" s="19" t="n">
        <v>0.286856576609213</v>
      </c>
      <c r="P2632" s="19" t="n">
        <v>0.194449090024139</v>
      </c>
      <c r="Q2632" s="19" t="n">
        <v>0.222039548271755</v>
      </c>
      <c r="R2632" s="19"/>
      <c r="S2632" s="19" t="n">
        <v>0.221222551069148</v>
      </c>
      <c r="T2632" s="19" t="n">
        <v>0.36609818702681</v>
      </c>
      <c r="U2632" s="19" t="n">
        <v>0.425245551622271</v>
      </c>
      <c r="V2632" s="19" t="n">
        <v>0.1720349188004</v>
      </c>
      <c r="W2632" s="19" t="n">
        <v>0.174645478317199</v>
      </c>
      <c r="X2632" s="19" t="n">
        <v>0</v>
      </c>
      <c r="Y2632" s="19" t="n">
        <v>0.428028843535068</v>
      </c>
      <c r="Z2632" s="19" t="n">
        <v>0</v>
      </c>
      <c r="AA2632" s="19" t="n">
        <v>0.219016533354435</v>
      </c>
      <c r="AB2632" s="19" t="n">
        <v>0.246668366360392</v>
      </c>
      <c r="AC2632" s="19" t="n">
        <v>0.155305439641693</v>
      </c>
      <c r="AD2632" s="19" t="n">
        <v>0.229169846985346</v>
      </c>
      <c r="AE2632" s="19"/>
      <c r="AF2632" s="19" t="n">
        <v>0.190145137799075</v>
      </c>
      <c r="AG2632" s="19" t="n">
        <v>0.213251717614899</v>
      </c>
      <c r="AH2632" s="19" t="n">
        <v>0.294168263093137</v>
      </c>
      <c r="AI2632" s="19"/>
      <c r="AJ2632" s="19" t="n">
        <v>0.19316311353634</v>
      </c>
      <c r="AK2632" s="19" t="n">
        <v>0.131695995670178</v>
      </c>
      <c r="AL2632" s="19" t="n">
        <v>0.442621836841684</v>
      </c>
      <c r="AM2632" s="19" t="n">
        <v>0</v>
      </c>
      <c r="AN2632" s="19" t="n">
        <v>0.346503976613995</v>
      </c>
      <c r="AO2632" s="19"/>
      <c r="AP2632" s="19" t="n">
        <v>0.160725396320551</v>
      </c>
      <c r="AQ2632" s="19" t="n">
        <v>0.174579219030881</v>
      </c>
      <c r="AR2632" s="19" t="n">
        <v>0.497710803001276</v>
      </c>
      <c r="AS2632" s="19" t="n">
        <v>0.231928156107107</v>
      </c>
      <c r="AT2632" s="19" t="n">
        <v>0.120146670303892</v>
      </c>
      <c r="AU2632" s="19"/>
      <c r="AV2632" s="19" t="n">
        <v>0.179757160694658</v>
      </c>
      <c r="AW2632" s="19" t="n">
        <v>0.234981160510992</v>
      </c>
      <c r="AX2632" s="19" t="n">
        <v>0.550746016310128</v>
      </c>
      <c r="AY2632" s="19" t="n">
        <v>0.205007721877272</v>
      </c>
      <c r="AZ2632" s="19" t="n">
        <v>0.107514623312269</v>
      </c>
      <c r="BA2632" s="19" t="n">
        <v>0.128917807192618</v>
      </c>
      <c r="BB2632" s="19"/>
      <c r="BC2632" s="19" t="n">
        <v>0.164804967684751</v>
      </c>
      <c r="BD2632" s="19" t="n">
        <v>0.23315745504821</v>
      </c>
      <c r="BE2632" s="19" t="n">
        <v>0.299105399701676</v>
      </c>
      <c r="BF2632" s="19" t="n">
        <v>0.136940520714942</v>
      </c>
      <c r="BG2632" s="19" t="n">
        <v>0</v>
      </c>
    </row>
    <row r="2633">
      <c r="B2633" t="s">
        <v>692</v>
      </c>
      <c r="C2633" s="19" t="n">
        <v>0.110761152354677</v>
      </c>
      <c r="D2633" s="19" t="n">
        <v>0.169511103391542</v>
      </c>
      <c r="E2633" s="19" t="n">
        <v>0.0621538050808534</v>
      </c>
      <c r="F2633" s="19"/>
      <c r="G2633" s="19" t="n">
        <v>0.0530698879210437</v>
      </c>
      <c r="H2633" s="19" t="n">
        <v>0.0505873281769653</v>
      </c>
      <c r="I2633" s="19" t="n">
        <v>0.180194869193268</v>
      </c>
      <c r="J2633" s="19" t="n">
        <v>0.0859909320572001</v>
      </c>
      <c r="K2633" s="19" t="n">
        <v>0.09761617810943</v>
      </c>
      <c r="L2633" s="19" t="n">
        <v>0.170480775044275</v>
      </c>
      <c r="M2633" s="19"/>
      <c r="N2633" s="19" t="n">
        <v>0.0948452347325979</v>
      </c>
      <c r="O2633" s="19" t="n">
        <v>0.0774897920313634</v>
      </c>
      <c r="P2633" s="19" t="n">
        <v>0.109545349524569</v>
      </c>
      <c r="Q2633" s="19" t="n">
        <v>0.164832037889781</v>
      </c>
      <c r="R2633" s="19"/>
      <c r="S2633" s="19" t="n">
        <v>0.0448236272594606</v>
      </c>
      <c r="T2633" s="19" t="n">
        <v>0.181828349222094</v>
      </c>
      <c r="U2633" s="19" t="n">
        <v>0</v>
      </c>
      <c r="V2633" s="19" t="n">
        <v>0</v>
      </c>
      <c r="W2633" s="19" t="n">
        <v>0.162351188198621</v>
      </c>
      <c r="X2633" s="19" t="n">
        <v>0.200965780807897</v>
      </c>
      <c r="Y2633" s="19" t="n">
        <v>0.138993660491731</v>
      </c>
      <c r="Z2633" s="19" t="n">
        <v>0.189198408595444</v>
      </c>
      <c r="AA2633" s="19" t="n">
        <v>0.0734313303926612</v>
      </c>
      <c r="AB2633" s="19" t="n">
        <v>0</v>
      </c>
      <c r="AC2633" s="19" t="n">
        <v>0.289634518482374</v>
      </c>
      <c r="AD2633" s="19" t="n">
        <v>0.273919439027403</v>
      </c>
      <c r="AE2633" s="19"/>
      <c r="AF2633" s="19" t="n">
        <v>0.173018745232794</v>
      </c>
      <c r="AG2633" s="19" t="n">
        <v>0.106194498662464</v>
      </c>
      <c r="AH2633" s="19" t="n">
        <v>0.0414245732054058</v>
      </c>
      <c r="AI2633" s="19"/>
      <c r="AJ2633" s="19" t="n">
        <v>0.170902977214588</v>
      </c>
      <c r="AK2633" s="19" t="n">
        <v>0.120032990717967</v>
      </c>
      <c r="AL2633" s="19" t="n">
        <v>0</v>
      </c>
      <c r="AM2633" s="19" t="n">
        <v>0.320289104991453</v>
      </c>
      <c r="AN2633" s="19" t="n">
        <v>0.0354825757083292</v>
      </c>
      <c r="AO2633" s="19"/>
      <c r="AP2633" s="19" t="n">
        <v>0.220347104282642</v>
      </c>
      <c r="AQ2633" s="19" t="n">
        <v>0.105846648194603</v>
      </c>
      <c r="AR2633" s="19" t="n">
        <v>0</v>
      </c>
      <c r="AS2633" s="19" t="n">
        <v>0.0460640887809794</v>
      </c>
      <c r="AT2633" s="19" t="n">
        <v>0</v>
      </c>
      <c r="AU2633" s="19"/>
      <c r="AV2633" s="19" t="n">
        <v>0.101037780995606</v>
      </c>
      <c r="AW2633" s="19" t="n">
        <v>0.250698147196462</v>
      </c>
      <c r="AX2633" s="19" t="n">
        <v>0</v>
      </c>
      <c r="AY2633" s="19" t="n">
        <v>0.0763864992051031</v>
      </c>
      <c r="AZ2633" s="19" t="n">
        <v>0</v>
      </c>
      <c r="BA2633" s="19" t="n">
        <v>0.123450903596718</v>
      </c>
      <c r="BB2633" s="19"/>
      <c r="BC2633" s="19" t="n">
        <v>0.0982557622706952</v>
      </c>
      <c r="BD2633" s="19" t="n">
        <v>0.197863314716255</v>
      </c>
      <c r="BE2633" s="19" t="n">
        <v>0.0723741259525244</v>
      </c>
      <c r="BF2633" s="19" t="n">
        <v>0.178593661667755</v>
      </c>
      <c r="BG2633" s="19" t="n">
        <v>0</v>
      </c>
    </row>
    <row r="2634">
      <c r="B2634" t="s">
        <v>598</v>
      </c>
      <c r="C2634" s="19" t="n">
        <v>0.100980293788282</v>
      </c>
      <c r="D2634" s="19" t="n">
        <v>0.105540530796128</v>
      </c>
      <c r="E2634" s="19" t="n">
        <v>0.0996995795291469</v>
      </c>
      <c r="F2634" s="19"/>
      <c r="G2634" s="19" t="n">
        <v>0.0786961990204056</v>
      </c>
      <c r="H2634" s="19" t="n">
        <v>0.155430813718135</v>
      </c>
      <c r="I2634" s="19" t="n">
        <v>0.0820030636951909</v>
      </c>
      <c r="J2634" s="19" t="n">
        <v>0.0500378867068697</v>
      </c>
      <c r="K2634" s="19" t="n">
        <v>0.0553914757640632</v>
      </c>
      <c r="L2634" s="19" t="n">
        <v>0.184829573793393</v>
      </c>
      <c r="M2634" s="19"/>
      <c r="N2634" s="19" t="n">
        <v>0.15084670243893</v>
      </c>
      <c r="O2634" s="19" t="n">
        <v>0.0904094309078143</v>
      </c>
      <c r="P2634" s="19" t="n">
        <v>0.0757637103058838</v>
      </c>
      <c r="Q2634" s="19" t="n">
        <v>0.0718190530863237</v>
      </c>
      <c r="R2634" s="19"/>
      <c r="S2634" s="19" t="n">
        <v>0.0377352327927659</v>
      </c>
      <c r="T2634" s="19" t="n">
        <v>0.115333696663202</v>
      </c>
      <c r="U2634" s="19" t="n">
        <v>0.132106659924919</v>
      </c>
      <c r="V2634" s="19" t="n">
        <v>0.274325501936969</v>
      </c>
      <c r="W2634" s="19" t="n">
        <v>0</v>
      </c>
      <c r="X2634" s="19" t="n">
        <v>0.104606288313525</v>
      </c>
      <c r="Y2634" s="19" t="n">
        <v>0</v>
      </c>
      <c r="Z2634" s="19" t="n">
        <v>0.240910858398081</v>
      </c>
      <c r="AA2634" s="19" t="n">
        <v>0</v>
      </c>
      <c r="AB2634" s="19" t="n">
        <v>0.1624528312956</v>
      </c>
      <c r="AC2634" s="19" t="n">
        <v>0</v>
      </c>
      <c r="AD2634" s="19" t="n">
        <v>0.264121990842027</v>
      </c>
      <c r="AE2634" s="19"/>
      <c r="AF2634" s="19" t="n">
        <v>0.0297575592351765</v>
      </c>
      <c r="AG2634" s="19" t="n">
        <v>0.211773344998248</v>
      </c>
      <c r="AH2634" s="19" t="n">
        <v>0</v>
      </c>
      <c r="AI2634" s="19"/>
      <c r="AJ2634" s="19" t="n">
        <v>0.0862904191798141</v>
      </c>
      <c r="AK2634" s="19" t="n">
        <v>0.169003515141091</v>
      </c>
      <c r="AL2634" s="19" t="n">
        <v>0.139254243438286</v>
      </c>
      <c r="AM2634" s="19" t="n">
        <v>0</v>
      </c>
      <c r="AN2634" s="19" t="n">
        <v>0.037796282536241</v>
      </c>
      <c r="AO2634" s="19"/>
      <c r="AP2634" s="19" t="n">
        <v>0.105892521556775</v>
      </c>
      <c r="AQ2634" s="19" t="n">
        <v>0.091613987452451</v>
      </c>
      <c r="AR2634" s="19" t="n">
        <v>0.0934287858196498</v>
      </c>
      <c r="AS2634" s="19" t="n">
        <v>0.0558441340972522</v>
      </c>
      <c r="AT2634" s="19" t="n">
        <v>0.247957449352783</v>
      </c>
      <c r="AU2634" s="19"/>
      <c r="AV2634" s="19" t="n">
        <v>0.152198515253839</v>
      </c>
      <c r="AW2634" s="19" t="n">
        <v>0.0705645317027238</v>
      </c>
      <c r="AX2634" s="19" t="n">
        <v>0.096568999470832</v>
      </c>
      <c r="AY2634" s="19" t="n">
        <v>0.0323816948550292</v>
      </c>
      <c r="AZ2634" s="19" t="n">
        <v>0.22188756207064</v>
      </c>
      <c r="BA2634" s="19" t="n">
        <v>0</v>
      </c>
      <c r="BB2634" s="19"/>
      <c r="BC2634" s="19" t="n">
        <v>0</v>
      </c>
      <c r="BD2634" s="19" t="n">
        <v>0.212141319993117</v>
      </c>
      <c r="BE2634" s="19" t="n">
        <v>0.119773020995047</v>
      </c>
      <c r="BF2634" s="19" t="n">
        <v>0</v>
      </c>
      <c r="BG2634" s="19" t="n">
        <v>0</v>
      </c>
    </row>
    <row r="2635">
      <c r="B2635" t="s">
        <v>722</v>
      </c>
      <c r="C2635" s="19" t="n">
        <v>0.182674433469758</v>
      </c>
      <c r="D2635" s="19" t="n">
        <v>0.196277393870079</v>
      </c>
      <c r="E2635" s="19" t="n">
        <v>0.148678789766391</v>
      </c>
      <c r="F2635" s="19"/>
      <c r="G2635" s="19" t="n">
        <v>0.0523925204126529</v>
      </c>
      <c r="H2635" s="19" t="n">
        <v>0.188245921400272</v>
      </c>
      <c r="I2635" s="19" t="n">
        <v>0.0577389979952563</v>
      </c>
      <c r="J2635" s="19" t="n">
        <v>0.253003768942058</v>
      </c>
      <c r="K2635" s="19" t="n">
        <v>0.339570399252596</v>
      </c>
      <c r="L2635" s="19" t="n">
        <v>0.201233520122692</v>
      </c>
      <c r="M2635" s="19"/>
      <c r="N2635" s="19" t="n">
        <v>0.115276213452173</v>
      </c>
      <c r="O2635" s="19" t="n">
        <v>0.210891590786694</v>
      </c>
      <c r="P2635" s="19" t="n">
        <v>0.285790666094131</v>
      </c>
      <c r="Q2635" s="19" t="n">
        <v>0.13441684095802</v>
      </c>
      <c r="R2635" s="19"/>
      <c r="S2635" s="19" t="n">
        <v>0.0884477574795048</v>
      </c>
      <c r="T2635" s="19" t="n">
        <v>0</v>
      </c>
      <c r="U2635" s="19" t="n">
        <v>0.104549613868465</v>
      </c>
      <c r="V2635" s="19" t="n">
        <v>0.326398871678459</v>
      </c>
      <c r="W2635" s="19" t="n">
        <v>0.209274145237654</v>
      </c>
      <c r="X2635" s="19" t="n">
        <v>0.269405764351916</v>
      </c>
      <c r="Y2635" s="19" t="n">
        <v>0.155727435547678</v>
      </c>
      <c r="Z2635" s="19" t="n">
        <v>0.358480790562889</v>
      </c>
      <c r="AA2635" s="19" t="n">
        <v>0.210218472782984</v>
      </c>
      <c r="AB2635" s="19" t="n">
        <v>0.297782370802731</v>
      </c>
      <c r="AC2635" s="19" t="n">
        <v>0.284102872628654</v>
      </c>
      <c r="AD2635" s="19" t="n">
        <v>0.232788723145225</v>
      </c>
      <c r="AE2635" s="19"/>
      <c r="AF2635" s="19" t="n">
        <v>0.278883269701354</v>
      </c>
      <c r="AG2635" s="19" t="n">
        <v>0.189466228143263</v>
      </c>
      <c r="AH2635" s="19" t="n">
        <v>0.0523347360036697</v>
      </c>
      <c r="AI2635" s="19"/>
      <c r="AJ2635" s="19" t="n">
        <v>0.258914210473843</v>
      </c>
      <c r="AK2635" s="19" t="n">
        <v>0</v>
      </c>
      <c r="AL2635" s="19" t="n">
        <v>0.143360446289401</v>
      </c>
      <c r="AM2635" s="19" t="n">
        <v>0</v>
      </c>
      <c r="AN2635" s="19" t="n">
        <v>0.243042916706711</v>
      </c>
      <c r="AO2635" s="19"/>
      <c r="AP2635" s="19" t="n">
        <v>0.258812292432146</v>
      </c>
      <c r="AQ2635" s="19" t="n">
        <v>0.0752026469712301</v>
      </c>
      <c r="AR2635" s="19" t="n">
        <v>0.310777146169771</v>
      </c>
      <c r="AS2635" s="19" t="n">
        <v>0.191927490352696</v>
      </c>
      <c r="AT2635" s="19" t="n">
        <v>0.219099957119734</v>
      </c>
      <c r="AU2635" s="19"/>
      <c r="AV2635" s="19" t="n">
        <v>0.064856303503204</v>
      </c>
      <c r="AW2635" s="19" t="n">
        <v>0.230160992229774</v>
      </c>
      <c r="AX2635" s="19" t="n">
        <v>0.236413977849607</v>
      </c>
      <c r="AY2635" s="19" t="n">
        <v>0.242072861304596</v>
      </c>
      <c r="AZ2635" s="19" t="n">
        <v>0.196064104796914</v>
      </c>
      <c r="BA2635" s="19" t="n">
        <v>0.280951323725661</v>
      </c>
      <c r="BB2635" s="19"/>
      <c r="BC2635" s="19" t="n">
        <v>0.245027354225395</v>
      </c>
      <c r="BD2635" s="19" t="n">
        <v>0.177644430293252</v>
      </c>
      <c r="BE2635" s="19" t="n">
        <v>0.132021154541639</v>
      </c>
      <c r="BF2635" s="19" t="n">
        <v>0.140550906207246</v>
      </c>
      <c r="BG2635" s="19" t="n">
        <v>0</v>
      </c>
    </row>
    <row r="2636">
      <c r="B2636" t="s">
        <v>100</v>
      </c>
      <c r="C2636" s="19" t="n">
        <v>0.0936856688541584</v>
      </c>
      <c r="D2636" s="19" t="n">
        <v>0.0152882391239949</v>
      </c>
      <c r="E2636" s="19" t="n">
        <v>0.165063252905383</v>
      </c>
      <c r="F2636" s="19"/>
      <c r="G2636" s="19" t="n">
        <v>0</v>
      </c>
      <c r="H2636" s="19" t="n">
        <v>0.0785833518028775</v>
      </c>
      <c r="I2636" s="19" t="n">
        <v>0.112738616283852</v>
      </c>
      <c r="J2636" s="19" t="n">
        <v>0.141952954705671</v>
      </c>
      <c r="K2636" s="19" t="n">
        <v>0.101172495211776</v>
      </c>
      <c r="L2636" s="19" t="n">
        <v>0.104742379777259</v>
      </c>
      <c r="M2636" s="19"/>
      <c r="N2636" s="19" t="n">
        <v>0.0452826005599268</v>
      </c>
      <c r="O2636" s="19" t="n">
        <v>0.137554024459137</v>
      </c>
      <c r="P2636" s="19" t="n">
        <v>0.133360863897043</v>
      </c>
      <c r="Q2636" s="19" t="n">
        <v>0.0737097518229245</v>
      </c>
      <c r="R2636" s="19"/>
      <c r="S2636" s="19" t="n">
        <v>0.0967095566345908</v>
      </c>
      <c r="T2636" s="19" t="n">
        <v>0.0380657529930443</v>
      </c>
      <c r="U2636" s="19" t="n">
        <v>0.116867248500326</v>
      </c>
      <c r="V2636" s="19" t="n">
        <v>0</v>
      </c>
      <c r="W2636" s="19" t="n">
        <v>0</v>
      </c>
      <c r="X2636" s="19" t="n">
        <v>0.266951666464345</v>
      </c>
      <c r="Y2636" s="19" t="n">
        <v>0.135943421814481</v>
      </c>
      <c r="Z2636" s="19" t="n">
        <v>0</v>
      </c>
      <c r="AA2636" s="19" t="n">
        <v>0.151288276713444</v>
      </c>
      <c r="AB2636" s="19" t="n">
        <v>0</v>
      </c>
      <c r="AC2636" s="19" t="n">
        <v>0.129606993547553</v>
      </c>
      <c r="AD2636" s="19" t="n">
        <v>0</v>
      </c>
      <c r="AE2636" s="19"/>
      <c r="AF2636" s="19" t="n">
        <v>0.107794756567983</v>
      </c>
      <c r="AG2636" s="19" t="n">
        <v>0.0745091017972973</v>
      </c>
      <c r="AH2636" s="19" t="n">
        <v>0.181775869038787</v>
      </c>
      <c r="AI2636" s="19"/>
      <c r="AJ2636" s="19" t="n">
        <v>0.113941775426251</v>
      </c>
      <c r="AK2636" s="19" t="n">
        <v>0.0968006507438971</v>
      </c>
      <c r="AL2636" s="19" t="n">
        <v>0</v>
      </c>
      <c r="AM2636" s="19" t="n">
        <v>0</v>
      </c>
      <c r="AN2636" s="19" t="n">
        <v>0.155701689505262</v>
      </c>
      <c r="AO2636" s="19"/>
      <c r="AP2636" s="19" t="n">
        <v>0.159848297772031</v>
      </c>
      <c r="AQ2636" s="19" t="n">
        <v>0.102225934879787</v>
      </c>
      <c r="AR2636" s="19" t="n">
        <v>0</v>
      </c>
      <c r="AS2636" s="19" t="n">
        <v>0.0553303689074242</v>
      </c>
      <c r="AT2636" s="19" t="n">
        <v>0.182976539909262</v>
      </c>
      <c r="AU2636" s="19"/>
      <c r="AV2636" s="19" t="n">
        <v>0.023468898391548</v>
      </c>
      <c r="AW2636" s="19" t="n">
        <v>0.0628115835630194</v>
      </c>
      <c r="AX2636" s="19" t="n">
        <v>0.116271006369434</v>
      </c>
      <c r="AY2636" s="19" t="n">
        <v>0.0817206078653261</v>
      </c>
      <c r="AZ2636" s="19" t="n">
        <v>0.16373865137975</v>
      </c>
      <c r="BA2636" s="19" t="n">
        <v>0.273669423144676</v>
      </c>
      <c r="BB2636" s="19"/>
      <c r="BC2636" s="19" t="n">
        <v>0.191002730566126</v>
      </c>
      <c r="BD2636" s="19" t="n">
        <v>0.0417734367617129</v>
      </c>
      <c r="BE2636" s="19" t="n">
        <v>0.0906975490787093</v>
      </c>
      <c r="BF2636" s="19" t="n">
        <v>0</v>
      </c>
      <c r="BG2636" s="19" t="n">
        <v>1</v>
      </c>
    </row>
    <row r="2637">
      <c r="C2637" s="19"/>
      <c r="D2637" s="19"/>
      <c r="E2637" s="19"/>
      <c r="F2637" s="19"/>
      <c r="G2637" s="19"/>
      <c r="H2637" s="19"/>
      <c r="I2637" s="19"/>
      <c r="J2637" s="19"/>
      <c r="K2637" s="19"/>
      <c r="L2637" s="19"/>
      <c r="M2637" s="19"/>
      <c r="N2637" s="19"/>
      <c r="O2637" s="19"/>
      <c r="P2637" s="19"/>
      <c r="Q2637" s="19"/>
      <c r="R2637" s="19"/>
      <c r="S2637" s="19"/>
      <c r="T2637" s="19"/>
      <c r="U2637" s="19"/>
      <c r="V2637" s="19"/>
      <c r="W2637" s="19"/>
      <c r="X2637" s="19"/>
      <c r="Y2637" s="19"/>
      <c r="Z2637" s="19"/>
      <c r="AA2637" s="19"/>
      <c r="AB2637" s="19"/>
      <c r="AC2637" s="19"/>
      <c r="AD2637" s="19"/>
      <c r="AE2637" s="19"/>
      <c r="AF2637" s="19"/>
      <c r="AG2637" s="19"/>
      <c r="AH2637" s="19"/>
      <c r="AI2637" s="19"/>
      <c r="AJ2637" s="19"/>
      <c r="AK2637" s="19"/>
      <c r="AL2637" s="19"/>
      <c r="AM2637" s="19"/>
      <c r="AN2637" s="19"/>
      <c r="AO2637" s="19"/>
      <c r="AP2637" s="19"/>
      <c r="AQ2637" s="19"/>
      <c r="AR2637" s="19"/>
      <c r="AS2637" s="19"/>
      <c r="AT2637" s="19"/>
      <c r="AU2637" s="19"/>
      <c r="AV2637" s="19"/>
      <c r="AW2637" s="19"/>
      <c r="AX2637" s="19"/>
      <c r="AY2637" s="19"/>
      <c r="AZ2637" s="19"/>
      <c r="BA2637" s="19"/>
      <c r="BB2637" s="19"/>
      <c r="BC2637" s="19"/>
      <c r="BD2637" s="19"/>
      <c r="BE2637" s="19"/>
      <c r="BF2637" s="19"/>
      <c r="BG2637" s="19"/>
    </row>
    <row r="2638">
      <c r="B2638" s="7" t="s">
        <v>727</v>
      </c>
      <c r="C2638" s="19"/>
      <c r="D2638" s="19"/>
      <c r="E2638" s="19"/>
      <c r="F2638" s="19"/>
      <c r="G2638" s="19"/>
      <c r="H2638" s="19"/>
      <c r="I2638" s="19"/>
      <c r="J2638" s="19"/>
      <c r="K2638" s="19"/>
      <c r="L2638" s="19"/>
      <c r="M2638" s="19"/>
      <c r="N2638" s="19"/>
      <c r="O2638" s="19"/>
      <c r="P2638" s="19"/>
      <c r="Q2638" s="19"/>
      <c r="R2638" s="19"/>
      <c r="S2638" s="19"/>
      <c r="T2638" s="19"/>
      <c r="U2638" s="19"/>
      <c r="V2638" s="19"/>
      <c r="W2638" s="19"/>
      <c r="X2638" s="19"/>
      <c r="Y2638" s="19"/>
      <c r="Z2638" s="19"/>
      <c r="AA2638" s="19"/>
      <c r="AB2638" s="19"/>
      <c r="AC2638" s="19"/>
      <c r="AD2638" s="19"/>
      <c r="AE2638" s="19"/>
      <c r="AF2638" s="19"/>
      <c r="AG2638" s="19"/>
      <c r="AH2638" s="19"/>
      <c r="AI2638" s="19"/>
      <c r="AJ2638" s="19"/>
      <c r="AK2638" s="19"/>
      <c r="AL2638" s="19"/>
      <c r="AM2638" s="19"/>
      <c r="AN2638" s="19"/>
      <c r="AO2638" s="19"/>
      <c r="AP2638" s="19"/>
      <c r="AQ2638" s="19"/>
      <c r="AR2638" s="19"/>
      <c r="AS2638" s="19"/>
      <c r="AT2638" s="19"/>
      <c r="AU2638" s="19"/>
      <c r="AV2638" s="19"/>
      <c r="AW2638" s="19"/>
      <c r="AX2638" s="19"/>
      <c r="AY2638" s="19"/>
      <c r="AZ2638" s="19"/>
      <c r="BA2638" s="19"/>
      <c r="BB2638" s="19"/>
      <c r="BC2638" s="19"/>
      <c r="BD2638" s="19"/>
      <c r="BE2638" s="19"/>
      <c r="BF2638" s="19"/>
      <c r="BG2638" s="19"/>
    </row>
    <row r="2639">
      <c r="B2639" s="26" t="s">
        <v>724</v>
      </c>
      <c r="C2639" s="19"/>
      <c r="D2639" s="19"/>
      <c r="E2639" s="19"/>
      <c r="F2639" s="19"/>
      <c r="G2639" s="19"/>
      <c r="H2639" s="19"/>
      <c r="I2639" s="19"/>
      <c r="J2639" s="19"/>
      <c r="K2639" s="19"/>
      <c r="L2639" s="19"/>
      <c r="M2639" s="19"/>
      <c r="N2639" s="19"/>
      <c r="O2639" s="19"/>
      <c r="P2639" s="19"/>
      <c r="Q2639" s="19"/>
      <c r="R2639" s="19"/>
      <c r="S2639" s="19"/>
      <c r="T2639" s="19"/>
      <c r="U2639" s="19"/>
      <c r="V2639" s="19"/>
      <c r="W2639" s="19"/>
      <c r="X2639" s="19"/>
      <c r="Y2639" s="19"/>
      <c r="Z2639" s="19"/>
      <c r="AA2639" s="19"/>
      <c r="AB2639" s="19"/>
      <c r="AC2639" s="19"/>
      <c r="AD2639" s="19"/>
      <c r="AE2639" s="19"/>
      <c r="AF2639" s="19"/>
      <c r="AG2639" s="19"/>
      <c r="AH2639" s="19"/>
      <c r="AI2639" s="19"/>
      <c r="AJ2639" s="19"/>
      <c r="AK2639" s="19"/>
      <c r="AL2639" s="19"/>
      <c r="AM2639" s="19"/>
      <c r="AN2639" s="19"/>
      <c r="AO2639" s="19"/>
      <c r="AP2639" s="19"/>
      <c r="AQ2639" s="19"/>
      <c r="AR2639" s="19"/>
      <c r="AS2639" s="19"/>
      <c r="AT2639" s="19"/>
      <c r="AU2639" s="19"/>
      <c r="AV2639" s="19"/>
      <c r="AW2639" s="19"/>
      <c r="AX2639" s="19"/>
      <c r="AY2639" s="19"/>
      <c r="AZ2639" s="19"/>
      <c r="BA2639" s="19"/>
      <c r="BB2639" s="19"/>
      <c r="BC2639" s="19"/>
      <c r="BD2639" s="19"/>
      <c r="BE2639" s="19"/>
      <c r="BF2639" s="19"/>
      <c r="BG2639" s="19"/>
    </row>
    <row r="2640">
      <c r="B2640" t="s">
        <v>725</v>
      </c>
      <c r="C2640" s="19" t="n">
        <v>0.155251993421988</v>
      </c>
      <c r="D2640" s="19" t="n">
        <v>0.176180759560106</v>
      </c>
      <c r="E2640" s="19" t="n">
        <v>0.114082896247849</v>
      </c>
      <c r="F2640" s="19"/>
      <c r="G2640" s="19" t="n">
        <v>0.118834968812226</v>
      </c>
      <c r="H2640" s="19" t="n">
        <v>0.122469546820951</v>
      </c>
      <c r="I2640" s="19" t="n">
        <v>0.0627998236349153</v>
      </c>
      <c r="J2640" s="19" t="n">
        <v>0.128267388423823</v>
      </c>
      <c r="K2640" s="19" t="n">
        <v>0.298578357272162</v>
      </c>
      <c r="L2640" s="19" t="n">
        <v>0.20828176872029</v>
      </c>
      <c r="M2640" s="19"/>
      <c r="N2640" s="19" t="n">
        <v>0.11790259389599</v>
      </c>
      <c r="O2640" s="19" t="n">
        <v>0.121185635416682</v>
      </c>
      <c r="P2640" s="19" t="n">
        <v>0.218490594318707</v>
      </c>
      <c r="Q2640" s="19" t="n">
        <v>0.169097710081679</v>
      </c>
      <c r="R2640" s="19"/>
      <c r="S2640" s="19" t="n">
        <v>0.0467329953383511</v>
      </c>
      <c r="T2640" s="19" t="n">
        <v>0.115333696663202</v>
      </c>
      <c r="U2640" s="19" t="n">
        <v>0.236656273793384</v>
      </c>
      <c r="V2640" s="19" t="n">
        <v>0.143888315553777</v>
      </c>
      <c r="W2640" s="19" t="n">
        <v>0.209274145237654</v>
      </c>
      <c r="X2640" s="19" t="n">
        <v>0.346394580453177</v>
      </c>
      <c r="Y2640" s="19" t="n">
        <v>0</v>
      </c>
      <c r="Z2640" s="19" t="n">
        <v>0.179895594117745</v>
      </c>
      <c r="AA2640" s="19" t="n">
        <v>0.0698207395395731</v>
      </c>
      <c r="AB2640" s="19" t="n">
        <v>0.292767812635627</v>
      </c>
      <c r="AC2640" s="19" t="n">
        <v>0.284102872628654</v>
      </c>
      <c r="AD2640" s="19" t="n">
        <v>0</v>
      </c>
      <c r="AE2640" s="19"/>
      <c r="AF2640" s="19" t="n">
        <v>0.163638352974368</v>
      </c>
      <c r="AG2640" s="19" t="n">
        <v>0.245104097774066</v>
      </c>
      <c r="AH2640" s="19" t="n">
        <v>0</v>
      </c>
      <c r="AI2640" s="19"/>
      <c r="AJ2640" s="19" t="n">
        <v>0.200510355069267</v>
      </c>
      <c r="AK2640" s="19" t="n">
        <v>0.0761339512302105</v>
      </c>
      <c r="AL2640" s="19" t="n">
        <v>0.282614689727687</v>
      </c>
      <c r="AM2640" s="19" t="n">
        <v>0</v>
      </c>
      <c r="AN2640" s="19" t="n">
        <v>0.108867031287838</v>
      </c>
      <c r="AO2640" s="19"/>
      <c r="AP2640" s="19" t="n">
        <v>0.293732015169633</v>
      </c>
      <c r="AQ2640" s="19" t="n">
        <v>0.10792123398391</v>
      </c>
      <c r="AR2640" s="19" t="n">
        <v>0.300402706589708</v>
      </c>
      <c r="AS2640" s="19" t="n">
        <v>0.0859338155829562</v>
      </c>
      <c r="AT2640" s="19" t="n">
        <v>0.467057406472518</v>
      </c>
      <c r="AU2640" s="19"/>
      <c r="AV2640" s="19" t="n">
        <v>0.13179909444235</v>
      </c>
      <c r="AW2640" s="19" t="n">
        <v>0.315287230888619</v>
      </c>
      <c r="AX2640" s="19" t="n">
        <v>0.225690845342552</v>
      </c>
      <c r="AY2640" s="19" t="n">
        <v>0.0753804548805803</v>
      </c>
      <c r="AZ2640" s="19" t="n">
        <v>0.417951666867553</v>
      </c>
      <c r="BA2640" s="19" t="n">
        <v>0.0562979694356995</v>
      </c>
      <c r="BB2640" s="19"/>
      <c r="BC2640" s="19" t="n">
        <v>0.189450332408658</v>
      </c>
      <c r="BD2640" s="19" t="n">
        <v>0.31433967983311</v>
      </c>
      <c r="BE2640" s="19" t="n">
        <v>0.0941045770281306</v>
      </c>
      <c r="BF2640" s="19" t="n">
        <v>0</v>
      </c>
      <c r="BG2640" s="19" t="n">
        <v>0</v>
      </c>
    </row>
    <row r="2641">
      <c r="B2641" t="s">
        <v>689</v>
      </c>
      <c r="C2641" s="19" t="n">
        <v>0.103539180816404</v>
      </c>
      <c r="D2641" s="19" t="n">
        <v>0.118231509295042</v>
      </c>
      <c r="E2641" s="19" t="n">
        <v>0.0934292924038327</v>
      </c>
      <c r="F2641" s="19"/>
      <c r="G2641" s="19" t="n">
        <v>0.0760394002566125</v>
      </c>
      <c r="H2641" s="19" t="n">
        <v>0</v>
      </c>
      <c r="I2641" s="19" t="n">
        <v>0.158410743405439</v>
      </c>
      <c r="J2641" s="19" t="n">
        <v>0.145771445186582</v>
      </c>
      <c r="K2641" s="19" t="n">
        <v>0.0963835177444969</v>
      </c>
      <c r="L2641" s="19" t="n">
        <v>0.117712535974309</v>
      </c>
      <c r="M2641" s="19"/>
      <c r="N2641" s="19" t="n">
        <v>0.152560732941545</v>
      </c>
      <c r="O2641" s="19" t="n">
        <v>0.168311573674127</v>
      </c>
      <c r="P2641" s="19" t="n">
        <v>0.0550334554528919</v>
      </c>
      <c r="Q2641" s="19" t="n">
        <v>0.0291283560372963</v>
      </c>
      <c r="R2641" s="19"/>
      <c r="S2641" s="19" t="n">
        <v>0.0889136618714026</v>
      </c>
      <c r="T2641" s="19" t="n">
        <v>0</v>
      </c>
      <c r="U2641" s="19" t="n">
        <v>0.1070389247196</v>
      </c>
      <c r="V2641" s="19" t="n">
        <v>0.187274353128958</v>
      </c>
      <c r="W2641" s="19" t="n">
        <v>0</v>
      </c>
      <c r="X2641" s="19" t="n">
        <v>0</v>
      </c>
      <c r="Y2641" s="19" t="n">
        <v>0.155727435547678</v>
      </c>
      <c r="Z2641" s="19" t="n">
        <v>0.189198408595444</v>
      </c>
      <c r="AA2641" s="19" t="n">
        <v>0.0718103031501919</v>
      </c>
      <c r="AB2641" s="19" t="n">
        <v>0.29474924758443</v>
      </c>
      <c r="AC2641" s="19" t="n">
        <v>0.141350175699726</v>
      </c>
      <c r="AD2641" s="19" t="n">
        <v>0.496910713987252</v>
      </c>
      <c r="AE2641" s="19"/>
      <c r="AF2641" s="19" t="n">
        <v>0.055826716561429</v>
      </c>
      <c r="AG2641" s="19" t="n">
        <v>0.153821674707784</v>
      </c>
      <c r="AH2641" s="19" t="n">
        <v>0.0977873283581558</v>
      </c>
      <c r="AI2641" s="19"/>
      <c r="AJ2641" s="19" t="n">
        <v>0.102905722309752</v>
      </c>
      <c r="AK2641" s="19" t="n">
        <v>0.0367513232689285</v>
      </c>
      <c r="AL2641" s="19" t="n">
        <v>0.128571796604247</v>
      </c>
      <c r="AM2641" s="19" t="n">
        <v>0</v>
      </c>
      <c r="AN2641" s="19" t="n">
        <v>0.176496125655838</v>
      </c>
      <c r="AO2641" s="19"/>
      <c r="AP2641" s="19" t="n">
        <v>0.14545330758593</v>
      </c>
      <c r="AQ2641" s="19" t="n">
        <v>0.0663309001047301</v>
      </c>
      <c r="AR2641" s="19" t="n">
        <v>0</v>
      </c>
      <c r="AS2641" s="19" t="n">
        <v>0.0489714782587957</v>
      </c>
      <c r="AT2641" s="19" t="n">
        <v>0</v>
      </c>
      <c r="AU2641" s="19"/>
      <c r="AV2641" s="19" t="n">
        <v>0.11996044586022</v>
      </c>
      <c r="AW2641" s="19" t="n">
        <v>0.0651411689147116</v>
      </c>
      <c r="AX2641" s="19" t="n">
        <v>0</v>
      </c>
      <c r="AY2641" s="19" t="n">
        <v>0.111318532828009</v>
      </c>
      <c r="AZ2641" s="19" t="n">
        <v>0</v>
      </c>
      <c r="BA2641" s="19" t="n">
        <v>0.0704360422854108</v>
      </c>
      <c r="BB2641" s="19"/>
      <c r="BC2641" s="19" t="n">
        <v>0</v>
      </c>
      <c r="BD2641" s="19" t="n">
        <v>0.0700129150185325</v>
      </c>
      <c r="BE2641" s="19" t="n">
        <v>0.187356725077175</v>
      </c>
      <c r="BF2641" s="19" t="n">
        <v>0.268477406531397</v>
      </c>
      <c r="BG2641" s="19" t="n">
        <v>0</v>
      </c>
    </row>
    <row r="2642">
      <c r="B2642" t="s">
        <v>690</v>
      </c>
      <c r="C2642" s="19" t="n">
        <v>0.0892808117700904</v>
      </c>
      <c r="D2642" s="19" t="n">
        <v>0.103258684265898</v>
      </c>
      <c r="E2642" s="19" t="n">
        <v>0.0794137203977164</v>
      </c>
      <c r="F2642" s="19"/>
      <c r="G2642" s="19" t="n">
        <v>0.0552037610748607</v>
      </c>
      <c r="H2642" s="19" t="n">
        <v>0.19430745013817</v>
      </c>
      <c r="I2642" s="19" t="n">
        <v>0.0899623476749352</v>
      </c>
      <c r="J2642" s="19" t="n">
        <v>0.0442555993365298</v>
      </c>
      <c r="K2642" s="19" t="n">
        <v>0</v>
      </c>
      <c r="L2642" s="19" t="n">
        <v>0.152462417947129</v>
      </c>
      <c r="M2642" s="19"/>
      <c r="N2642" s="19" t="n">
        <v>0.123836476934969</v>
      </c>
      <c r="O2642" s="19" t="n">
        <v>0.0755719230683484</v>
      </c>
      <c r="P2642" s="19" t="n">
        <v>0.0722482765240656</v>
      </c>
      <c r="Q2642" s="19" t="n">
        <v>0.074654081836508</v>
      </c>
      <c r="R2642" s="19"/>
      <c r="S2642" s="19" t="n">
        <v>0.168126766019055</v>
      </c>
      <c r="T2642" s="19" t="n">
        <v>0.0576279247692553</v>
      </c>
      <c r="U2642" s="19" t="n">
        <v>0</v>
      </c>
      <c r="V2642" s="19" t="n">
        <v>0.161647267503695</v>
      </c>
      <c r="W2642" s="19" t="n">
        <v>0</v>
      </c>
      <c r="X2642" s="19" t="n">
        <v>0.0779111749289097</v>
      </c>
      <c r="Y2642" s="19" t="n">
        <v>0.155257604209828</v>
      </c>
      <c r="Z2642" s="19" t="n">
        <v>0.240910858398081</v>
      </c>
      <c r="AA2642" s="19" t="n">
        <v>0</v>
      </c>
      <c r="AB2642" s="19" t="n">
        <v>0.153339930316375</v>
      </c>
      <c r="AC2642" s="19" t="n">
        <v>0</v>
      </c>
      <c r="AD2642" s="19" t="n">
        <v>0</v>
      </c>
      <c r="AE2642" s="19"/>
      <c r="AF2642" s="19" t="n">
        <v>0.0846455927444898</v>
      </c>
      <c r="AG2642" s="19" t="n">
        <v>0.142686553490992</v>
      </c>
      <c r="AH2642" s="19" t="n">
        <v>0.0465645830595776</v>
      </c>
      <c r="AI2642" s="19"/>
      <c r="AJ2642" s="19" t="n">
        <v>0.0894725256254175</v>
      </c>
      <c r="AK2642" s="19" t="n">
        <v>0.159712266856368</v>
      </c>
      <c r="AL2642" s="19" t="n">
        <v>0.146191676826381</v>
      </c>
      <c r="AM2642" s="19" t="n">
        <v>0</v>
      </c>
      <c r="AN2642" s="19" t="n">
        <v>0.0398852955115692</v>
      </c>
      <c r="AO2642" s="19"/>
      <c r="AP2642" s="19" t="n">
        <v>0</v>
      </c>
      <c r="AQ2642" s="19" t="n">
        <v>0.111216021406712</v>
      </c>
      <c r="AR2642" s="19" t="n">
        <v>0.0980832650093033</v>
      </c>
      <c r="AS2642" s="19" t="n">
        <v>0.111174503004676</v>
      </c>
      <c r="AT2642" s="19" t="n">
        <v>0.120146670303892</v>
      </c>
      <c r="AU2642" s="19"/>
      <c r="AV2642" s="19" t="n">
        <v>0.135822862357848</v>
      </c>
      <c r="AW2642" s="19" t="n">
        <v>0.0544295921750635</v>
      </c>
      <c r="AX2642" s="19" t="n">
        <v>0.09851278817434</v>
      </c>
      <c r="AY2642" s="19" t="n">
        <v>0</v>
      </c>
      <c r="AZ2642" s="19" t="n">
        <v>0.107514623312269</v>
      </c>
      <c r="BA2642" s="19" t="n">
        <v>0.0798717857120646</v>
      </c>
      <c r="BB2642" s="19"/>
      <c r="BC2642" s="19" t="n">
        <v>0.0402720314813721</v>
      </c>
      <c r="BD2642" s="19" t="n">
        <v>0.0715057902914082</v>
      </c>
      <c r="BE2642" s="19" t="n">
        <v>0.109232705251614</v>
      </c>
      <c r="BF2642" s="19" t="n">
        <v>0.182382725904329</v>
      </c>
      <c r="BG2642" s="19" t="n">
        <v>0</v>
      </c>
    </row>
    <row r="2643">
      <c r="B2643" t="s">
        <v>691</v>
      </c>
      <c r="C2643" s="19" t="n">
        <v>0.255862479498493</v>
      </c>
      <c r="D2643" s="19" t="n">
        <v>0.256386852726572</v>
      </c>
      <c r="E2643" s="19" t="n">
        <v>0.262304447623019</v>
      </c>
      <c r="F2643" s="19"/>
      <c r="G2643" s="19" t="n">
        <v>0.307943634322102</v>
      </c>
      <c r="H2643" s="19" t="n">
        <v>0.141939241819635</v>
      </c>
      <c r="I2643" s="19" t="n">
        <v>0.233392494076478</v>
      </c>
      <c r="J2643" s="19" t="n">
        <v>0.416462858980554</v>
      </c>
      <c r="K2643" s="19" t="n">
        <v>0.145973843843336</v>
      </c>
      <c r="L2643" s="19" t="n">
        <v>0.267804845678226</v>
      </c>
      <c r="M2643" s="19"/>
      <c r="N2643" s="19" t="n">
        <v>0.237975038213453</v>
      </c>
      <c r="O2643" s="19" t="n">
        <v>0.334652925239431</v>
      </c>
      <c r="P2643" s="19" t="n">
        <v>0.280612169856411</v>
      </c>
      <c r="Q2643" s="19" t="n">
        <v>0.178220966095465</v>
      </c>
      <c r="R2643" s="19"/>
      <c r="S2643" s="19" t="n">
        <v>0.287080400662408</v>
      </c>
      <c r="T2643" s="19" t="n">
        <v>0.242390256694535</v>
      </c>
      <c r="U2643" s="19" t="n">
        <v>0.431864273023438</v>
      </c>
      <c r="V2643" s="19" t="n">
        <v>0.166628913372305</v>
      </c>
      <c r="W2643" s="19" t="n">
        <v>0.445687246708299</v>
      </c>
      <c r="X2643" s="19" t="n">
        <v>0.197731041029607</v>
      </c>
      <c r="Y2643" s="19" t="n">
        <v>0.276676217917648</v>
      </c>
      <c r="Z2643" s="19" t="n">
        <v>0</v>
      </c>
      <c r="AA2643" s="19" t="n">
        <v>0.349778031946856</v>
      </c>
      <c r="AB2643" s="19" t="n">
        <v>0</v>
      </c>
      <c r="AC2643" s="19" t="n">
        <v>0.289634518482374</v>
      </c>
      <c r="AD2643" s="19" t="n">
        <v>0.273919439027403</v>
      </c>
      <c r="AE2643" s="19"/>
      <c r="AF2643" s="19" t="n">
        <v>0.275240211887311</v>
      </c>
      <c r="AG2643" s="19" t="n">
        <v>0.118893627120819</v>
      </c>
      <c r="AH2643" s="19" t="n">
        <v>0.478743888019496</v>
      </c>
      <c r="AI2643" s="19"/>
      <c r="AJ2643" s="19" t="n">
        <v>0.210783730571599</v>
      </c>
      <c r="AK2643" s="19" t="n">
        <v>0.257971041158969</v>
      </c>
      <c r="AL2643" s="19" t="n">
        <v>0.288842448557709</v>
      </c>
      <c r="AM2643" s="19" t="n">
        <v>0.361036283635531</v>
      </c>
      <c r="AN2643" s="19" t="n">
        <v>0.329326710536437</v>
      </c>
      <c r="AO2643" s="19"/>
      <c r="AP2643" s="19" t="n">
        <v>0.207495015798951</v>
      </c>
      <c r="AQ2643" s="19" t="n">
        <v>0.300519751777971</v>
      </c>
      <c r="AR2643" s="19" t="n">
        <v>0.215586120248678</v>
      </c>
      <c r="AS2643" s="19" t="n">
        <v>0.312890905914862</v>
      </c>
      <c r="AT2643" s="19" t="n">
        <v>0</v>
      </c>
      <c r="AU2643" s="19"/>
      <c r="AV2643" s="19" t="n">
        <v>0.281227691188657</v>
      </c>
      <c r="AW2643" s="19" t="n">
        <v>0.233156373338195</v>
      </c>
      <c r="AX2643" s="19" t="n">
        <v>0.316575324379569</v>
      </c>
      <c r="AY2643" s="19" t="n">
        <v>0.236258616432129</v>
      </c>
      <c r="AZ2643" s="19" t="n">
        <v>0.105138552401596</v>
      </c>
      <c r="BA2643" s="19" t="n">
        <v>0.212174956428249</v>
      </c>
      <c r="BB2643" s="19"/>
      <c r="BC2643" s="19" t="n">
        <v>0.305170083306343</v>
      </c>
      <c r="BD2643" s="19" t="n">
        <v>0.166053477793656</v>
      </c>
      <c r="BE2643" s="19" t="n">
        <v>0.311380788541051</v>
      </c>
      <c r="BF2643" s="19" t="n">
        <v>0.0668316916746932</v>
      </c>
      <c r="BG2643" s="19" t="n">
        <v>0</v>
      </c>
    </row>
    <row r="2644">
      <c r="B2644" t="s">
        <v>692</v>
      </c>
      <c r="C2644" s="19" t="n">
        <v>0.102477869896046</v>
      </c>
      <c r="D2644" s="19" t="n">
        <v>0.0693089270358007</v>
      </c>
      <c r="E2644" s="19" t="n">
        <v>0.134372079129719</v>
      </c>
      <c r="F2644" s="19"/>
      <c r="G2644" s="19" t="n">
        <v>0.0371836400560064</v>
      </c>
      <c r="H2644" s="19" t="n">
        <v>0.0560045928809678</v>
      </c>
      <c r="I2644" s="19" t="n">
        <v>0.0414412543348616</v>
      </c>
      <c r="J2644" s="19" t="n">
        <v>0.133251828338587</v>
      </c>
      <c r="K2644" s="19" t="n">
        <v>0.213112894456043</v>
      </c>
      <c r="L2644" s="19" t="n">
        <v>0.127358945219515</v>
      </c>
      <c r="M2644" s="19"/>
      <c r="N2644" s="19" t="n">
        <v>0.072734736975197</v>
      </c>
      <c r="O2644" s="19" t="n">
        <v>0.0781753037490383</v>
      </c>
      <c r="P2644" s="19" t="n">
        <v>0.0627073100209127</v>
      </c>
      <c r="Q2644" s="19" t="n">
        <v>0.208028213581446</v>
      </c>
      <c r="R2644" s="19"/>
      <c r="S2644" s="19" t="n">
        <v>0.0729065900174631</v>
      </c>
      <c r="T2644" s="19" t="n">
        <v>0.298905272155747</v>
      </c>
      <c r="U2644" s="19" t="n">
        <v>0.107188652281315</v>
      </c>
      <c r="V2644" s="19" t="n">
        <v>0</v>
      </c>
      <c r="W2644" s="19" t="n">
        <v>0.345038608054047</v>
      </c>
      <c r="X2644" s="19" t="n">
        <v>0</v>
      </c>
      <c r="Y2644" s="19" t="n">
        <v>0</v>
      </c>
      <c r="Z2644" s="19" t="n">
        <v>0</v>
      </c>
      <c r="AA2644" s="19" t="n">
        <v>0.0740124486260788</v>
      </c>
      <c r="AB2644" s="19" t="n">
        <v>0</v>
      </c>
      <c r="AC2644" s="19" t="n">
        <v>0.155305439641693</v>
      </c>
      <c r="AD2644" s="19" t="n">
        <v>0.229169846985346</v>
      </c>
      <c r="AE2644" s="19"/>
      <c r="AF2644" s="19" t="n">
        <v>0.0927138731861221</v>
      </c>
      <c r="AG2644" s="19" t="n">
        <v>0.134359172836153</v>
      </c>
      <c r="AH2644" s="19" t="n">
        <v>0.0498984468635263</v>
      </c>
      <c r="AI2644" s="19"/>
      <c r="AJ2644" s="19" t="n">
        <v>0.13480901688473</v>
      </c>
      <c r="AK2644" s="19" t="n">
        <v>0.071117688258532</v>
      </c>
      <c r="AL2644" s="19" t="n">
        <v>0.153779388283975</v>
      </c>
      <c r="AM2644" s="19" t="n">
        <v>0.320289104991453</v>
      </c>
      <c r="AN2644" s="19" t="n">
        <v>0.0427409453269169</v>
      </c>
      <c r="AO2644" s="19"/>
      <c r="AP2644" s="19" t="n">
        <v>0.20608397690494</v>
      </c>
      <c r="AQ2644" s="19" t="n">
        <v>0.0651205072137682</v>
      </c>
      <c r="AR2644" s="19" t="n">
        <v>0.103174030296804</v>
      </c>
      <c r="AS2644" s="19" t="n">
        <v>0.141712621609312</v>
      </c>
      <c r="AT2644" s="19" t="n">
        <v>0</v>
      </c>
      <c r="AU2644" s="19"/>
      <c r="AV2644" s="19" t="n">
        <v>0.0604800631390065</v>
      </c>
      <c r="AW2644" s="19" t="n">
        <v>0.173563264595648</v>
      </c>
      <c r="AX2644" s="19" t="n">
        <v>0.172997124087373</v>
      </c>
      <c r="AY2644" s="19" t="n">
        <v>0.160105820963926</v>
      </c>
      <c r="AZ2644" s="19" t="n">
        <v>0</v>
      </c>
      <c r="BA2644" s="19" t="n">
        <v>0</v>
      </c>
      <c r="BB2644" s="19"/>
      <c r="BC2644" s="19" t="n">
        <v>0.132897836779486</v>
      </c>
      <c r="BD2644" s="19" t="n">
        <v>0.140578043378889</v>
      </c>
      <c r="BE2644" s="19" t="n">
        <v>0.0385318945988372</v>
      </c>
      <c r="BF2644" s="19" t="n">
        <v>0.067623960177254</v>
      </c>
      <c r="BG2644" s="19" t="n">
        <v>0</v>
      </c>
    </row>
    <row r="2645">
      <c r="B2645" t="s">
        <v>598</v>
      </c>
      <c r="C2645" s="19" t="n">
        <v>0.080144745518784</v>
      </c>
      <c r="D2645" s="19" t="n">
        <v>0.102778054278975</v>
      </c>
      <c r="E2645" s="19" t="n">
        <v>0.062429809766825</v>
      </c>
      <c r="F2645" s="19"/>
      <c r="G2645" s="19" t="n">
        <v>0.110646877688356</v>
      </c>
      <c r="H2645" s="19" t="n">
        <v>0.11462903037445</v>
      </c>
      <c r="I2645" s="19" t="n">
        <v>0.207133918782058</v>
      </c>
      <c r="J2645" s="19" t="n">
        <v>0</v>
      </c>
      <c r="K2645" s="19" t="n">
        <v>0.0529531304737129</v>
      </c>
      <c r="L2645" s="19" t="n">
        <v>0</v>
      </c>
      <c r="M2645" s="19"/>
      <c r="N2645" s="19" t="n">
        <v>0.119280823170442</v>
      </c>
      <c r="O2645" s="19" t="n">
        <v>0.0847263450266785</v>
      </c>
      <c r="P2645" s="19" t="n">
        <v>0.0725737833014371</v>
      </c>
      <c r="Q2645" s="19" t="n">
        <v>0.0318602275656234</v>
      </c>
      <c r="R2645" s="19"/>
      <c r="S2645" s="19" t="n">
        <v>0.0930411623434751</v>
      </c>
      <c r="T2645" s="19" t="n">
        <v>0.189957183074301</v>
      </c>
      <c r="U2645" s="19" t="n">
        <v>0.117251876182262</v>
      </c>
      <c r="V2645" s="19" t="n">
        <v>0</v>
      </c>
      <c r="W2645" s="19" t="n">
        <v>0</v>
      </c>
      <c r="X2645" s="19" t="n">
        <v>0.104837781210006</v>
      </c>
      <c r="Y2645" s="19" t="n">
        <v>0.135088681899323</v>
      </c>
      <c r="Z2645" s="19" t="n">
        <v>0</v>
      </c>
      <c r="AA2645" s="19" t="n">
        <v>0.0738861076704017</v>
      </c>
      <c r="AB2645" s="19" t="n">
        <v>0</v>
      </c>
      <c r="AC2645" s="19" t="n">
        <v>0</v>
      </c>
      <c r="AD2645" s="19" t="n">
        <v>0</v>
      </c>
      <c r="AE2645" s="19"/>
      <c r="AF2645" s="19" t="n">
        <v>0.110729594480704</v>
      </c>
      <c r="AG2645" s="19" t="n">
        <v>0.0464869451624532</v>
      </c>
      <c r="AH2645" s="19" t="n">
        <v>0.111903514320147</v>
      </c>
      <c r="AI2645" s="19"/>
      <c r="AJ2645" s="19" t="n">
        <v>0.108786499744096</v>
      </c>
      <c r="AK2645" s="19" t="n">
        <v>0.165638497622136</v>
      </c>
      <c r="AL2645" s="19" t="n">
        <v>0</v>
      </c>
      <c r="AM2645" s="19" t="n">
        <v>0</v>
      </c>
      <c r="AN2645" s="19" t="n">
        <v>0</v>
      </c>
      <c r="AO2645" s="19"/>
      <c r="AP2645" s="19" t="n">
        <v>0</v>
      </c>
      <c r="AQ2645" s="19" t="n">
        <v>0.161968582767921</v>
      </c>
      <c r="AR2645" s="19" t="n">
        <v>0.102585556280594</v>
      </c>
      <c r="AS2645" s="19" t="n">
        <v>0</v>
      </c>
      <c r="AT2645" s="19" t="n">
        <v>0.111885639584485</v>
      </c>
      <c r="AU2645" s="19"/>
      <c r="AV2645" s="19" t="n">
        <v>0.114439686591288</v>
      </c>
      <c r="AW2645" s="19" t="n">
        <v>0.0620683774657979</v>
      </c>
      <c r="AX2645" s="19" t="n">
        <v>0</v>
      </c>
      <c r="AY2645" s="19" t="n">
        <v>0.037129030376766</v>
      </c>
      <c r="AZ2645" s="19" t="n">
        <v>0.100122145404046</v>
      </c>
      <c r="BA2645" s="19" t="n">
        <v>0.202061267524115</v>
      </c>
      <c r="BB2645" s="19"/>
      <c r="BC2645" s="19" t="n">
        <v>0</v>
      </c>
      <c r="BD2645" s="19" t="n">
        <v>0.112699817299626</v>
      </c>
      <c r="BE2645" s="19" t="n">
        <v>0.070558604511536</v>
      </c>
      <c r="BF2645" s="19" t="n">
        <v>0.260914345235625</v>
      </c>
      <c r="BG2645" s="19" t="n">
        <v>0</v>
      </c>
    </row>
    <row r="2646">
      <c r="B2646" t="s">
        <v>726</v>
      </c>
      <c r="C2646" s="19" t="n">
        <v>0.15318071794461</v>
      </c>
      <c r="D2646" s="19" t="n">
        <v>0.156914843994785</v>
      </c>
      <c r="E2646" s="19" t="n">
        <v>0.154033738296587</v>
      </c>
      <c r="F2646" s="19"/>
      <c r="G2646" s="19" t="n">
        <v>0.294147717789837</v>
      </c>
      <c r="H2646" s="19" t="n">
        <v>0.213483434360071</v>
      </c>
      <c r="I2646" s="19" t="n">
        <v>0.172275462786382</v>
      </c>
      <c r="J2646" s="19" t="n">
        <v>0.0548044005105392</v>
      </c>
      <c r="K2646" s="19" t="n">
        <v>0.14021961959439</v>
      </c>
      <c r="L2646" s="19" t="n">
        <v>0.0829793346414467</v>
      </c>
      <c r="M2646" s="19"/>
      <c r="N2646" s="19" t="n">
        <v>0.148231802155168</v>
      </c>
      <c r="O2646" s="19" t="n">
        <v>0.137376293825695</v>
      </c>
      <c r="P2646" s="19" t="n">
        <v>0.0899945028580587</v>
      </c>
      <c r="Q2646" s="19" t="n">
        <v>0.242912280083303</v>
      </c>
      <c r="R2646" s="19"/>
      <c r="S2646" s="19" t="n">
        <v>0.243198423747844</v>
      </c>
      <c r="T2646" s="19" t="n">
        <v>0.0957856666429609</v>
      </c>
      <c r="U2646" s="19" t="n">
        <v>0</v>
      </c>
      <c r="V2646" s="19" t="n">
        <v>0.340561150441265</v>
      </c>
      <c r="W2646" s="19" t="n">
        <v>0</v>
      </c>
      <c r="X2646" s="19" t="n">
        <v>0.0812939447395944</v>
      </c>
      <c r="Y2646" s="19" t="n">
        <v>0.141306638611042</v>
      </c>
      <c r="Z2646" s="19" t="n">
        <v>0.211409942443586</v>
      </c>
      <c r="AA2646" s="19" t="n">
        <v>0.208338511714863</v>
      </c>
      <c r="AB2646" s="19" t="n">
        <v>0.259143009463567</v>
      </c>
      <c r="AC2646" s="19" t="n">
        <v>0</v>
      </c>
      <c r="AD2646" s="19" t="n">
        <v>0</v>
      </c>
      <c r="AE2646" s="19"/>
      <c r="AF2646" s="19" t="n">
        <v>0.170678087153905</v>
      </c>
      <c r="AG2646" s="19" t="n">
        <v>0.120877083203612</v>
      </c>
      <c r="AH2646" s="19" t="n">
        <v>0.10130449640794</v>
      </c>
      <c r="AI2646" s="19"/>
      <c r="AJ2646" s="19" t="n">
        <v>0.125358183516544</v>
      </c>
      <c r="AK2646" s="19" t="n">
        <v>0.17188587719903</v>
      </c>
      <c r="AL2646" s="19" t="n">
        <v>0</v>
      </c>
      <c r="AM2646" s="19" t="n">
        <v>0.318674611373016</v>
      </c>
      <c r="AN2646" s="19" t="n">
        <v>0.171122736110646</v>
      </c>
      <c r="AO2646" s="19"/>
      <c r="AP2646" s="19" t="n">
        <v>0.094374387635855</v>
      </c>
      <c r="AQ2646" s="19" t="n">
        <v>0.109773620739001</v>
      </c>
      <c r="AR2646" s="19" t="n">
        <v>0.180168321574913</v>
      </c>
      <c r="AS2646" s="19" t="n">
        <v>0.299316675629398</v>
      </c>
      <c r="AT2646" s="19" t="n">
        <v>0.195709964699149</v>
      </c>
      <c r="AU2646" s="19"/>
      <c r="AV2646" s="19" t="n">
        <v>0.132801258029082</v>
      </c>
      <c r="AW2646" s="19" t="n">
        <v>0.0963539926219651</v>
      </c>
      <c r="AX2646" s="19" t="n">
        <v>0.186223918016167</v>
      </c>
      <c r="AY2646" s="19" t="n">
        <v>0.337176370329171</v>
      </c>
      <c r="AZ2646" s="19" t="n">
        <v>0.175133302320113</v>
      </c>
      <c r="BA2646" s="19" t="n">
        <v>0.0613368391086095</v>
      </c>
      <c r="BB2646" s="19"/>
      <c r="BC2646" s="19" t="n">
        <v>0.218716676547894</v>
      </c>
      <c r="BD2646" s="19" t="n">
        <v>0.124810276384779</v>
      </c>
      <c r="BE2646" s="19" t="n">
        <v>0.0981371559129464</v>
      </c>
      <c r="BF2646" s="19" t="n">
        <v>0.153769870476702</v>
      </c>
      <c r="BG2646" s="19" t="n">
        <v>1</v>
      </c>
    </row>
    <row r="2647">
      <c r="B2647" t="s">
        <v>100</v>
      </c>
      <c r="C2647" s="19" t="n">
        <v>0.0602622011335843</v>
      </c>
      <c r="D2647" s="19" t="n">
        <v>0.016940368842822</v>
      </c>
      <c r="E2647" s="19" t="n">
        <v>0.0999340161344522</v>
      </c>
      <c r="F2647" s="19"/>
      <c r="G2647" s="19" t="n">
        <v>0</v>
      </c>
      <c r="H2647" s="19" t="n">
        <v>0.157166703605755</v>
      </c>
      <c r="I2647" s="19" t="n">
        <v>0.0345839553049307</v>
      </c>
      <c r="J2647" s="19" t="n">
        <v>0.0771864792233848</v>
      </c>
      <c r="K2647" s="19" t="n">
        <v>0.0527786366158601</v>
      </c>
      <c r="L2647" s="19" t="n">
        <v>0.0434001518190838</v>
      </c>
      <c r="M2647" s="19"/>
      <c r="N2647" s="19" t="n">
        <v>0.0274777957132372</v>
      </c>
      <c r="O2647" s="19" t="n">
        <v>0</v>
      </c>
      <c r="P2647" s="19" t="n">
        <v>0.148339907667516</v>
      </c>
      <c r="Q2647" s="19" t="n">
        <v>0.0660981647186783</v>
      </c>
      <c r="R2647" s="19"/>
      <c r="S2647" s="19" t="n">
        <v>0</v>
      </c>
      <c r="T2647" s="19" t="n">
        <v>0</v>
      </c>
      <c r="U2647" s="19" t="n">
        <v>0</v>
      </c>
      <c r="V2647" s="19" t="n">
        <v>0</v>
      </c>
      <c r="W2647" s="19" t="n">
        <v>0</v>
      </c>
      <c r="X2647" s="19" t="n">
        <v>0.191831477638705</v>
      </c>
      <c r="Y2647" s="19" t="n">
        <v>0.135943421814481</v>
      </c>
      <c r="Z2647" s="19" t="n">
        <v>0.178585196445143</v>
      </c>
      <c r="AA2647" s="19" t="n">
        <v>0.152353857352035</v>
      </c>
      <c r="AB2647" s="19" t="n">
        <v>0</v>
      </c>
      <c r="AC2647" s="19" t="n">
        <v>0.129606993547553</v>
      </c>
      <c r="AD2647" s="19" t="n">
        <v>0</v>
      </c>
      <c r="AE2647" s="19"/>
      <c r="AF2647" s="19" t="n">
        <v>0.0465275710116718</v>
      </c>
      <c r="AG2647" s="19" t="n">
        <v>0.0377708457041206</v>
      </c>
      <c r="AH2647" s="19" t="n">
        <v>0.113797742971157</v>
      </c>
      <c r="AI2647" s="19"/>
      <c r="AJ2647" s="19" t="n">
        <v>0.0273739662785952</v>
      </c>
      <c r="AK2647" s="19" t="n">
        <v>0.0607893544058265</v>
      </c>
      <c r="AL2647" s="19" t="n">
        <v>0</v>
      </c>
      <c r="AM2647" s="19" t="n">
        <v>0</v>
      </c>
      <c r="AN2647" s="19" t="n">
        <v>0.131561155570755</v>
      </c>
      <c r="AO2647" s="19"/>
      <c r="AP2647" s="19" t="n">
        <v>0.0528612969046912</v>
      </c>
      <c r="AQ2647" s="19" t="n">
        <v>0.0771493820059857</v>
      </c>
      <c r="AR2647" s="19" t="n">
        <v>0</v>
      </c>
      <c r="AS2647" s="19" t="n">
        <v>0</v>
      </c>
      <c r="AT2647" s="19" t="n">
        <v>0.105200318939956</v>
      </c>
      <c r="AU2647" s="19"/>
      <c r="AV2647" s="19" t="n">
        <v>0.023468898391548</v>
      </c>
      <c r="AW2647" s="19" t="n">
        <v>0</v>
      </c>
      <c r="AX2647" s="19" t="n">
        <v>0</v>
      </c>
      <c r="AY2647" s="19" t="n">
        <v>0.0426311741894175</v>
      </c>
      <c r="AZ2647" s="19" t="n">
        <v>0.0941397096944229</v>
      </c>
      <c r="BA2647" s="19" t="n">
        <v>0.317821139505851</v>
      </c>
      <c r="BB2647" s="19"/>
      <c r="BC2647" s="19" t="n">
        <v>0.113493039476247</v>
      </c>
      <c r="BD2647" s="19" t="n">
        <v>0</v>
      </c>
      <c r="BE2647" s="19" t="n">
        <v>0.0906975490787093</v>
      </c>
      <c r="BF2647" s="19" t="n">
        <v>0</v>
      </c>
      <c r="BG2647" s="19" t="n">
        <v>0</v>
      </c>
    </row>
    <row r="2648">
      <c r="C2648" s="19"/>
      <c r="D2648" s="19"/>
      <c r="E2648" s="19"/>
      <c r="F2648" s="19"/>
      <c r="G2648" s="19"/>
      <c r="H2648" s="19"/>
      <c r="I2648" s="19"/>
      <c r="J2648" s="19"/>
      <c r="K2648" s="19"/>
      <c r="L2648" s="19"/>
      <c r="M2648" s="19"/>
      <c r="N2648" s="19"/>
      <c r="O2648" s="19"/>
      <c r="P2648" s="19"/>
      <c r="Q2648" s="19"/>
      <c r="R2648" s="19"/>
      <c r="S2648" s="19"/>
      <c r="T2648" s="19"/>
      <c r="U2648" s="19"/>
      <c r="V2648" s="19"/>
      <c r="W2648" s="19"/>
      <c r="X2648" s="19"/>
      <c r="Y2648" s="19"/>
      <c r="Z2648" s="19"/>
      <c r="AA2648" s="19"/>
      <c r="AB2648" s="19"/>
      <c r="AC2648" s="19"/>
      <c r="AD2648" s="19"/>
      <c r="AE2648" s="19"/>
      <c r="AF2648" s="19"/>
      <c r="AG2648" s="19"/>
      <c r="AH2648" s="19"/>
      <c r="AI2648" s="19"/>
      <c r="AJ2648" s="19"/>
      <c r="AK2648" s="19"/>
      <c r="AL2648" s="19"/>
      <c r="AM2648" s="19"/>
      <c r="AN2648" s="19"/>
      <c r="AO2648" s="19"/>
      <c r="AP2648" s="19"/>
      <c r="AQ2648" s="19"/>
      <c r="AR2648" s="19"/>
      <c r="AS2648" s="19"/>
      <c r="AT2648" s="19"/>
      <c r="AU2648" s="19"/>
      <c r="AV2648" s="19"/>
      <c r="AW2648" s="19"/>
      <c r="AX2648" s="19"/>
      <c r="AY2648" s="19"/>
      <c r="AZ2648" s="19"/>
      <c r="BA2648" s="19"/>
      <c r="BB2648" s="19"/>
      <c r="BC2648" s="19"/>
      <c r="BD2648" s="19"/>
      <c r="BE2648" s="19"/>
      <c r="BF2648" s="19"/>
      <c r="BG2648" s="19"/>
    </row>
    <row r="2649">
      <c r="B2649" s="7" t="s">
        <v>759</v>
      </c>
      <c r="C2649" s="19"/>
      <c r="D2649" s="19"/>
      <c r="E2649" s="19"/>
      <c r="F2649" s="19"/>
      <c r="G2649" s="19"/>
      <c r="H2649" s="19"/>
      <c r="I2649" s="19"/>
      <c r="J2649" s="19"/>
      <c r="K2649" s="19"/>
      <c r="L2649" s="19"/>
      <c r="M2649" s="19"/>
      <c r="N2649" s="19"/>
      <c r="O2649" s="19"/>
      <c r="P2649" s="19"/>
      <c r="Q2649" s="19"/>
      <c r="R2649" s="19"/>
      <c r="S2649" s="19"/>
      <c r="T2649" s="19"/>
      <c r="U2649" s="19"/>
      <c r="V2649" s="19"/>
      <c r="W2649" s="19"/>
      <c r="X2649" s="19"/>
      <c r="Y2649" s="19"/>
      <c r="Z2649" s="19"/>
      <c r="AA2649" s="19"/>
      <c r="AB2649" s="19"/>
      <c r="AC2649" s="19"/>
      <c r="AD2649" s="19"/>
      <c r="AE2649" s="19"/>
      <c r="AF2649" s="19"/>
      <c r="AG2649" s="19"/>
      <c r="AH2649" s="19"/>
      <c r="AI2649" s="19"/>
      <c r="AJ2649" s="19"/>
      <c r="AK2649" s="19"/>
      <c r="AL2649" s="19"/>
      <c r="AM2649" s="19"/>
      <c r="AN2649" s="19"/>
      <c r="AO2649" s="19"/>
      <c r="AP2649" s="19"/>
      <c r="AQ2649" s="19"/>
      <c r="AR2649" s="19"/>
      <c r="AS2649" s="19"/>
      <c r="AT2649" s="19"/>
      <c r="AU2649" s="19"/>
      <c r="AV2649" s="19"/>
      <c r="AW2649" s="19"/>
      <c r="AX2649" s="19"/>
      <c r="AY2649" s="19"/>
      <c r="AZ2649" s="19"/>
      <c r="BA2649" s="19"/>
      <c r="BB2649" s="19"/>
      <c r="BC2649" s="19"/>
      <c r="BD2649" s="19"/>
      <c r="BE2649" s="19"/>
      <c r="BF2649" s="19"/>
      <c r="BG2649" s="19"/>
    </row>
    <row r="2650">
      <c r="B2650" s="26" t="s">
        <v>760</v>
      </c>
      <c r="C2650" s="19"/>
      <c r="D2650" s="19"/>
      <c r="E2650" s="19"/>
      <c r="F2650" s="19"/>
      <c r="G2650" s="19"/>
      <c r="H2650" s="19"/>
      <c r="I2650" s="19"/>
      <c r="J2650" s="19"/>
      <c r="K2650" s="19"/>
      <c r="L2650" s="19"/>
      <c r="M2650" s="19"/>
      <c r="N2650" s="19"/>
      <c r="O2650" s="19"/>
      <c r="P2650" s="19"/>
      <c r="Q2650" s="19"/>
      <c r="R2650" s="19"/>
      <c r="S2650" s="19"/>
      <c r="T2650" s="19"/>
      <c r="U2650" s="19"/>
      <c r="V2650" s="19"/>
      <c r="W2650" s="19"/>
      <c r="X2650" s="19"/>
      <c r="Y2650" s="19"/>
      <c r="Z2650" s="19"/>
      <c r="AA2650" s="19"/>
      <c r="AB2650" s="19"/>
      <c r="AC2650" s="19"/>
      <c r="AD2650" s="19"/>
      <c r="AE2650" s="19"/>
      <c r="AF2650" s="19"/>
      <c r="AG2650" s="19"/>
      <c r="AH2650" s="19"/>
      <c r="AI2650" s="19"/>
      <c r="AJ2650" s="19"/>
      <c r="AK2650" s="19"/>
      <c r="AL2650" s="19"/>
      <c r="AM2650" s="19"/>
      <c r="AN2650" s="19"/>
      <c r="AO2650" s="19"/>
      <c r="AP2650" s="19"/>
      <c r="AQ2650" s="19"/>
      <c r="AR2650" s="19"/>
      <c r="AS2650" s="19"/>
      <c r="AT2650" s="19"/>
      <c r="AU2650" s="19"/>
      <c r="AV2650" s="19"/>
      <c r="AW2650" s="19"/>
      <c r="AX2650" s="19"/>
      <c r="AY2650" s="19"/>
      <c r="AZ2650" s="19"/>
      <c r="BA2650" s="19"/>
      <c r="BB2650" s="19"/>
      <c r="BC2650" s="19"/>
      <c r="BD2650" s="19"/>
      <c r="BE2650" s="19"/>
      <c r="BF2650" s="19"/>
      <c r="BG2650" s="19"/>
    </row>
    <row r="2651">
      <c r="B2651" t="s">
        <v>721</v>
      </c>
      <c r="C2651" s="19" t="n">
        <v>0.124531548326148</v>
      </c>
      <c r="D2651" s="19" t="n">
        <v>0.140124542248531</v>
      </c>
      <c r="E2651" s="19" t="n">
        <v>0.110547281936012</v>
      </c>
      <c r="F2651" s="19"/>
      <c r="G2651" s="19" t="n">
        <v>0.0805870151916275</v>
      </c>
      <c r="H2651" s="19" t="n">
        <v>0.0985858606959767</v>
      </c>
      <c r="I2651" s="19" t="n">
        <v>0.19937622180972</v>
      </c>
      <c r="J2651" s="19" t="n">
        <v>0.155377295002426</v>
      </c>
      <c r="K2651" s="19" t="n">
        <v>0.0513537089790732</v>
      </c>
      <c r="L2651" s="19" t="n">
        <v>0.157893715092073</v>
      </c>
      <c r="M2651" s="19"/>
      <c r="N2651" s="19" t="n">
        <v>0.115725426632999</v>
      </c>
      <c r="O2651" s="19" t="n">
        <v>0.09072148709584</v>
      </c>
      <c r="P2651" s="19" t="n">
        <v>0.118585787392393</v>
      </c>
      <c r="Q2651" s="19" t="n">
        <v>0.17746728796677</v>
      </c>
      <c r="R2651" s="19"/>
      <c r="S2651" s="19" t="n">
        <v>0.183501738705061</v>
      </c>
      <c r="T2651" s="19" t="n">
        <v>0.098634869462491</v>
      </c>
      <c r="U2651" s="19" t="n">
        <v>0.0891146198100092</v>
      </c>
      <c r="V2651" s="19" t="n">
        <v>0</v>
      </c>
      <c r="W2651" s="19" t="n">
        <v>0.186417465001727</v>
      </c>
      <c r="X2651" s="19" t="n">
        <v>0.140457593352272</v>
      </c>
      <c r="Y2651" s="19" t="n">
        <v>0.235511979068138</v>
      </c>
      <c r="Z2651" s="19" t="n">
        <v>0</v>
      </c>
      <c r="AA2651" s="19" t="n">
        <v>0.0671161850179398</v>
      </c>
      <c r="AB2651" s="19" t="n">
        <v>0.27234100400332</v>
      </c>
      <c r="AC2651" s="19" t="n">
        <v>0.106291145145745</v>
      </c>
      <c r="AD2651" s="19" t="n">
        <v>0</v>
      </c>
      <c r="AE2651" s="19"/>
      <c r="AF2651" s="19" t="n">
        <v>0.156870286626491</v>
      </c>
      <c r="AG2651" s="19" t="n">
        <v>0.0727517494071325</v>
      </c>
      <c r="AH2651" s="19" t="n">
        <v>0.139626925977983</v>
      </c>
      <c r="AI2651" s="19"/>
      <c r="AJ2651" s="19" t="n">
        <v>0.129495808860396</v>
      </c>
      <c r="AK2651" s="19" t="n">
        <v>0.0945114378924654</v>
      </c>
      <c r="AL2651" s="19" t="n">
        <v>0.138695899378533</v>
      </c>
      <c r="AM2651" s="19" t="n">
        <v>0.337700861510322</v>
      </c>
      <c r="AN2651" s="19" t="n">
        <v>0</v>
      </c>
      <c r="AO2651" s="19"/>
      <c r="AP2651" s="19" t="n">
        <v>0.136205979133902</v>
      </c>
      <c r="AQ2651" s="19" t="n">
        <v>0.0752949519904728</v>
      </c>
      <c r="AR2651" s="19" t="n">
        <v>0</v>
      </c>
      <c r="AS2651" s="19" t="n">
        <v>0.368391480074435</v>
      </c>
      <c r="AT2651" s="19" t="n">
        <v>0</v>
      </c>
      <c r="AU2651" s="19"/>
      <c r="AV2651" s="19" t="n">
        <v>0.134748848043342</v>
      </c>
      <c r="AW2651" s="19" t="n">
        <v>0.103164935288877</v>
      </c>
      <c r="AX2651" s="19" t="n">
        <v>0</v>
      </c>
      <c r="AY2651" s="19" t="n">
        <v>0.204726257878085</v>
      </c>
      <c r="AZ2651" s="19" t="n">
        <v>0.241573110558906</v>
      </c>
      <c r="BA2651" s="19" t="n">
        <v>0</v>
      </c>
      <c r="BB2651" s="19"/>
      <c r="BC2651" s="19" t="n">
        <v>0.136495433684611</v>
      </c>
      <c r="BD2651" s="19" t="n">
        <v>0.0356029971192845</v>
      </c>
      <c r="BE2651" s="19" t="n">
        <v>0.161874272701866</v>
      </c>
      <c r="BF2651" s="19" t="n">
        <v>0.179291624862493</v>
      </c>
      <c r="BG2651" s="19" t="s">
        <v>697</v>
      </c>
    </row>
    <row r="2652">
      <c r="B2652" t="s">
        <v>689</v>
      </c>
      <c r="C2652" s="19" t="n">
        <v>0.126075898592153</v>
      </c>
      <c r="D2652" s="19" t="n">
        <v>0.159355861095018</v>
      </c>
      <c r="E2652" s="19" t="n">
        <v>0.096229426297585</v>
      </c>
      <c r="F2652" s="19"/>
      <c r="G2652" s="19" t="n">
        <v>0.169914900648946</v>
      </c>
      <c r="H2652" s="19" t="n">
        <v>0.0615887082126039</v>
      </c>
      <c r="I2652" s="19" t="n">
        <v>0.142360878507879</v>
      </c>
      <c r="J2652" s="19" t="n">
        <v>0.1330629958897</v>
      </c>
      <c r="K2652" s="19" t="n">
        <v>0.231310911326441</v>
      </c>
      <c r="L2652" s="19" t="n">
        <v>0.0390952229606304</v>
      </c>
      <c r="M2652" s="19"/>
      <c r="N2652" s="19" t="n">
        <v>0.0557577630159876</v>
      </c>
      <c r="O2652" s="19" t="n">
        <v>0.192341091919293</v>
      </c>
      <c r="P2652" s="19" t="n">
        <v>0.187834055047946</v>
      </c>
      <c r="Q2652" s="19" t="n">
        <v>0.0739640409990991</v>
      </c>
      <c r="R2652" s="19"/>
      <c r="S2652" s="19" t="n">
        <v>0</v>
      </c>
      <c r="T2652" s="19" t="n">
        <v>0.191400186895049</v>
      </c>
      <c r="U2652" s="19" t="n">
        <v>0</v>
      </c>
      <c r="V2652" s="19" t="n">
        <v>0</v>
      </c>
      <c r="W2652" s="19" t="n">
        <v>0</v>
      </c>
      <c r="X2652" s="19" t="n">
        <v>0.667748669884554</v>
      </c>
      <c r="Y2652" s="19" t="n">
        <v>0.22296970347762</v>
      </c>
      <c r="Z2652" s="19" t="n">
        <v>0</v>
      </c>
      <c r="AA2652" s="19" t="n">
        <v>0.0699751571512831</v>
      </c>
      <c r="AB2652" s="19" t="n">
        <v>0.193721259565131</v>
      </c>
      <c r="AC2652" s="19" t="n">
        <v>0.187491805306531</v>
      </c>
      <c r="AD2652" s="19" t="n">
        <v>0</v>
      </c>
      <c r="AE2652" s="19"/>
      <c r="AF2652" s="19" t="n">
        <v>0.158437108099887</v>
      </c>
      <c r="AG2652" s="19" t="n">
        <v>0.110633580030208</v>
      </c>
      <c r="AH2652" s="19" t="n">
        <v>0.0641244600742391</v>
      </c>
      <c r="AI2652" s="19"/>
      <c r="AJ2652" s="19" t="n">
        <v>0.184518756831836</v>
      </c>
      <c r="AK2652" s="19" t="n">
        <v>0.130481660236347</v>
      </c>
      <c r="AL2652" s="19" t="n">
        <v>0</v>
      </c>
      <c r="AM2652" s="19" t="n">
        <v>0</v>
      </c>
      <c r="AN2652" s="19" t="n">
        <v>0.105683215592956</v>
      </c>
      <c r="AO2652" s="19"/>
      <c r="AP2652" s="19" t="n">
        <v>0.128411562389296</v>
      </c>
      <c r="AQ2652" s="19" t="n">
        <v>0.167408996552388</v>
      </c>
      <c r="AR2652" s="19" t="n">
        <v>0</v>
      </c>
      <c r="AS2652" s="19" t="n">
        <v>0.133788132097738</v>
      </c>
      <c r="AT2652" s="19" t="n">
        <v>0</v>
      </c>
      <c r="AU2652" s="19"/>
      <c r="AV2652" s="19" t="n">
        <v>0.0377914922782097</v>
      </c>
      <c r="AW2652" s="19" t="n">
        <v>0.177228121576579</v>
      </c>
      <c r="AX2652" s="19" t="n">
        <v>0</v>
      </c>
      <c r="AY2652" s="19" t="n">
        <v>0.277212346545631</v>
      </c>
      <c r="AZ2652" s="19" t="n">
        <v>0</v>
      </c>
      <c r="BA2652" s="19" t="n">
        <v>0.100721814337458</v>
      </c>
      <c r="BB2652" s="19"/>
      <c r="BC2652" s="19" t="n">
        <v>0.0674805029932091</v>
      </c>
      <c r="BD2652" s="19" t="n">
        <v>0.230222620163085</v>
      </c>
      <c r="BE2652" s="19" t="n">
        <v>0.0488963518699237</v>
      </c>
      <c r="BF2652" s="19" t="n">
        <v>0.151046242922468</v>
      </c>
      <c r="BG2652" s="19" t="s">
        <v>697</v>
      </c>
    </row>
    <row r="2653">
      <c r="B2653" t="s">
        <v>690</v>
      </c>
      <c r="C2653" s="19" t="n">
        <v>0.227990877394551</v>
      </c>
      <c r="D2653" s="19" t="n">
        <v>0.261848714020443</v>
      </c>
      <c r="E2653" s="19" t="n">
        <v>0.197626150189054</v>
      </c>
      <c r="F2653" s="19"/>
      <c r="G2653" s="19" t="n">
        <v>0.264348878602044</v>
      </c>
      <c r="H2653" s="19" t="n">
        <v>0.339240637152449</v>
      </c>
      <c r="I2653" s="19" t="n">
        <v>0.137788368572509</v>
      </c>
      <c r="J2653" s="19" t="n">
        <v>0.0840333083327569</v>
      </c>
      <c r="K2653" s="19" t="n">
        <v>0.251318809697818</v>
      </c>
      <c r="L2653" s="19" t="n">
        <v>0.285597285498867</v>
      </c>
      <c r="M2653" s="19"/>
      <c r="N2653" s="19" t="n">
        <v>0.231172928211407</v>
      </c>
      <c r="O2653" s="19" t="n">
        <v>0.18895114379671</v>
      </c>
      <c r="P2653" s="19" t="n">
        <v>0.234037233359475</v>
      </c>
      <c r="Q2653" s="19" t="n">
        <v>0.254524262940088</v>
      </c>
      <c r="R2653" s="19"/>
      <c r="S2653" s="19" t="n">
        <v>0.414050701608178</v>
      </c>
      <c r="T2653" s="19" t="n">
        <v>0.147375090299787</v>
      </c>
      <c r="U2653" s="19" t="n">
        <v>0.119648428114475</v>
      </c>
      <c r="V2653" s="19" t="n">
        <v>0.164163717644518</v>
      </c>
      <c r="W2653" s="19" t="n">
        <v>0.201020736478832</v>
      </c>
      <c r="X2653" s="19" t="n">
        <v>0.191793736763174</v>
      </c>
      <c r="Y2653" s="19" t="n">
        <v>0</v>
      </c>
      <c r="Z2653" s="19" t="n">
        <v>0.513742184955388</v>
      </c>
      <c r="AA2653" s="19" t="n">
        <v>0.344696048244832</v>
      </c>
      <c r="AB2653" s="19" t="n">
        <v>0.0797151837381268</v>
      </c>
      <c r="AC2653" s="19" t="n">
        <v>0</v>
      </c>
      <c r="AD2653" s="19" t="n">
        <v>0.664952192642122</v>
      </c>
      <c r="AE2653" s="19"/>
      <c r="AF2653" s="19" t="n">
        <v>0.239305409594282</v>
      </c>
      <c r="AG2653" s="19" t="n">
        <v>0.221074209322805</v>
      </c>
      <c r="AH2653" s="19" t="n">
        <v>0.23072196493909</v>
      </c>
      <c r="AI2653" s="19"/>
      <c r="AJ2653" s="19" t="n">
        <v>0.219933704471393</v>
      </c>
      <c r="AK2653" s="19" t="n">
        <v>0.328901472513579</v>
      </c>
      <c r="AL2653" s="19" t="n">
        <v>0</v>
      </c>
      <c r="AM2653" s="19" t="n">
        <v>0.301447353571914</v>
      </c>
      <c r="AN2653" s="19" t="n">
        <v>0.285357989947402</v>
      </c>
      <c r="AO2653" s="19"/>
      <c r="AP2653" s="19" t="n">
        <v>0.278473573068338</v>
      </c>
      <c r="AQ2653" s="19" t="n">
        <v>0.294876441252267</v>
      </c>
      <c r="AR2653" s="19" t="n">
        <v>0</v>
      </c>
      <c r="AS2653" s="19" t="n">
        <v>0.286141619181094</v>
      </c>
      <c r="AT2653" s="19" t="n">
        <v>0.227469602974335</v>
      </c>
      <c r="AU2653" s="19"/>
      <c r="AV2653" s="19" t="n">
        <v>0.324465560232052</v>
      </c>
      <c r="AW2653" s="19" t="n">
        <v>0.234030596911982</v>
      </c>
      <c r="AX2653" s="19" t="n">
        <v>0</v>
      </c>
      <c r="AY2653" s="19" t="n">
        <v>0.276313558830715</v>
      </c>
      <c r="AZ2653" s="19" t="n">
        <v>0.172519063426225</v>
      </c>
      <c r="BA2653" s="19" t="n">
        <v>0</v>
      </c>
      <c r="BB2653" s="19"/>
      <c r="BC2653" s="19" t="n">
        <v>0.246757991578942</v>
      </c>
      <c r="BD2653" s="19" t="n">
        <v>0.127966506832529</v>
      </c>
      <c r="BE2653" s="19" t="n">
        <v>0.178481872557892</v>
      </c>
      <c r="BF2653" s="19" t="n">
        <v>0.326886738382802</v>
      </c>
      <c r="BG2653" s="19" t="s">
        <v>697</v>
      </c>
    </row>
    <row r="2654">
      <c r="B2654" t="s">
        <v>691</v>
      </c>
      <c r="C2654" s="19" t="n">
        <v>0.251241398920129</v>
      </c>
      <c r="D2654" s="19" t="n">
        <v>0.237387337113296</v>
      </c>
      <c r="E2654" s="19" t="n">
        <v>0.263666138636986</v>
      </c>
      <c r="F2654" s="19"/>
      <c r="G2654" s="19" t="n">
        <v>0.167814120166224</v>
      </c>
      <c r="H2654" s="19" t="n">
        <v>0.328509105297526</v>
      </c>
      <c r="I2654" s="19" t="n">
        <v>0.298733549743413</v>
      </c>
      <c r="J2654" s="19" t="n">
        <v>0.315054123371304</v>
      </c>
      <c r="K2654" s="19" t="n">
        <v>0.155420538264673</v>
      </c>
      <c r="L2654" s="19" t="n">
        <v>0.248408655224485</v>
      </c>
      <c r="M2654" s="19"/>
      <c r="N2654" s="19" t="n">
        <v>0.285376613280486</v>
      </c>
      <c r="O2654" s="19" t="n">
        <v>0.173985532736134</v>
      </c>
      <c r="P2654" s="19" t="n">
        <v>0.227113182128362</v>
      </c>
      <c r="Q2654" s="19" t="n">
        <v>0.313554508235327</v>
      </c>
      <c r="R2654" s="19"/>
      <c r="S2654" s="19" t="n">
        <v>0.173908082467733</v>
      </c>
      <c r="T2654" s="19" t="n">
        <v>0.409958045966763</v>
      </c>
      <c r="U2654" s="19" t="n">
        <v>0.480607604460648</v>
      </c>
      <c r="V2654" s="19" t="n">
        <v>0.256534340419249</v>
      </c>
      <c r="W2654" s="19" t="n">
        <v>0.184062734976085</v>
      </c>
      <c r="X2654" s="19" t="n">
        <v>0</v>
      </c>
      <c r="Y2654" s="19" t="n">
        <v>0.427211617205826</v>
      </c>
      <c r="Z2654" s="19" t="n">
        <v>0.252244946781619</v>
      </c>
      <c r="AA2654" s="19" t="n">
        <v>0.19194841550966</v>
      </c>
      <c r="AB2654" s="19" t="n">
        <v>0.099807305994836</v>
      </c>
      <c r="AC2654" s="19" t="n">
        <v>0.19395139953016</v>
      </c>
      <c r="AD2654" s="19" t="n">
        <v>0</v>
      </c>
      <c r="AE2654" s="19"/>
      <c r="AF2654" s="19" t="n">
        <v>0.232337814409082</v>
      </c>
      <c r="AG2654" s="19" t="n">
        <v>0.250490567836477</v>
      </c>
      <c r="AH2654" s="19" t="n">
        <v>0.502471760446964</v>
      </c>
      <c r="AI2654" s="19"/>
      <c r="AJ2654" s="19" t="n">
        <v>0.2289133706089</v>
      </c>
      <c r="AK2654" s="19" t="n">
        <v>0.174189321946384</v>
      </c>
      <c r="AL2654" s="19" t="n">
        <v>0.506646959696192</v>
      </c>
      <c r="AM2654" s="19" t="n">
        <v>0.360851784917764</v>
      </c>
      <c r="AN2654" s="19" t="n">
        <v>0.505038334554894</v>
      </c>
      <c r="AO2654" s="19"/>
      <c r="AP2654" s="19" t="n">
        <v>0.3151674397373</v>
      </c>
      <c r="AQ2654" s="19" t="n">
        <v>0.194746770937493</v>
      </c>
      <c r="AR2654" s="19" t="n">
        <v>0.380179877126407</v>
      </c>
      <c r="AS2654" s="19" t="n">
        <v>0.0631637845865151</v>
      </c>
      <c r="AT2654" s="19" t="n">
        <v>0</v>
      </c>
      <c r="AU2654" s="19"/>
      <c r="AV2654" s="19" t="n">
        <v>0.236849841498032</v>
      </c>
      <c r="AW2654" s="19" t="n">
        <v>0.280676297538779</v>
      </c>
      <c r="AX2654" s="19" t="n">
        <v>0.445375686627439</v>
      </c>
      <c r="AY2654" s="19" t="n">
        <v>0.0848338006427168</v>
      </c>
      <c r="AZ2654" s="19" t="n">
        <v>0</v>
      </c>
      <c r="BA2654" s="19" t="n">
        <v>0.593925177178682</v>
      </c>
      <c r="BB2654" s="19"/>
      <c r="BC2654" s="19" t="n">
        <v>0.297301351701373</v>
      </c>
      <c r="BD2654" s="19" t="n">
        <v>0.302824315646594</v>
      </c>
      <c r="BE2654" s="19" t="n">
        <v>0.305016410121588</v>
      </c>
      <c r="BF2654" s="19" t="n">
        <v>0.0986850180706056</v>
      </c>
      <c r="BG2654" s="19" t="s">
        <v>697</v>
      </c>
    </row>
    <row r="2655">
      <c r="B2655" t="s">
        <v>692</v>
      </c>
      <c r="C2655" s="19" t="n">
        <v>0.102714925747765</v>
      </c>
      <c r="D2655" s="19" t="n">
        <v>0.118986960940561</v>
      </c>
      <c r="E2655" s="19" t="n">
        <v>0.0881216747032005</v>
      </c>
      <c r="F2655" s="19"/>
      <c r="G2655" s="19" t="n">
        <v>0.221752687748986</v>
      </c>
      <c r="H2655" s="19" t="n">
        <v>0.04664783248469</v>
      </c>
      <c r="I2655" s="19" t="n">
        <v>0.131379556370805</v>
      </c>
      <c r="J2655" s="19" t="n">
        <v>0.104697382623452</v>
      </c>
      <c r="K2655" s="19" t="n">
        <v>0</v>
      </c>
      <c r="L2655" s="19" t="n">
        <v>0.0962061361066588</v>
      </c>
      <c r="M2655" s="19"/>
      <c r="N2655" s="19" t="n">
        <v>0.0887318709428241</v>
      </c>
      <c r="O2655" s="19" t="n">
        <v>0.278934365919217</v>
      </c>
      <c r="P2655" s="19" t="n">
        <v>0.0619170339959324</v>
      </c>
      <c r="Q2655" s="19" t="n">
        <v>0</v>
      </c>
      <c r="R2655" s="19"/>
      <c r="S2655" s="19" t="n">
        <v>0.0852043588552033</v>
      </c>
      <c r="T2655" s="19" t="n">
        <v>0.0526705970696352</v>
      </c>
      <c r="U2655" s="19" t="n">
        <v>0.108905830850535</v>
      </c>
      <c r="V2655" s="19" t="n">
        <v>0.314755783586291</v>
      </c>
      <c r="W2655" s="19" t="n">
        <v>0.428499063543356</v>
      </c>
      <c r="X2655" s="19" t="n">
        <v>0</v>
      </c>
      <c r="Y2655" s="19" t="n">
        <v>0</v>
      </c>
      <c r="Z2655" s="19" t="n">
        <v>0</v>
      </c>
      <c r="AA2655" s="19" t="n">
        <v>0.186083882341207</v>
      </c>
      <c r="AB2655" s="19" t="n">
        <v>0</v>
      </c>
      <c r="AC2655" s="19" t="n">
        <v>0</v>
      </c>
      <c r="AD2655" s="19" t="n">
        <v>0.335047807357878</v>
      </c>
      <c r="AE2655" s="19"/>
      <c r="AF2655" s="19" t="n">
        <v>0.0227751696596642</v>
      </c>
      <c r="AG2655" s="19" t="n">
        <v>0.113829502378961</v>
      </c>
      <c r="AH2655" s="19" t="n">
        <v>0.0630548885617239</v>
      </c>
      <c r="AI2655" s="19"/>
      <c r="AJ2655" s="19" t="n">
        <v>0.0483092086208202</v>
      </c>
      <c r="AK2655" s="19" t="n">
        <v>0.0825538209870978</v>
      </c>
      <c r="AL2655" s="19" t="n">
        <v>0.21744948615902</v>
      </c>
      <c r="AM2655" s="19" t="n">
        <v>0</v>
      </c>
      <c r="AN2655" s="19" t="n">
        <v>0.103920459904747</v>
      </c>
      <c r="AO2655" s="19"/>
      <c r="AP2655" s="19" t="n">
        <v>0</v>
      </c>
      <c r="AQ2655" s="19" t="n">
        <v>0.0829681740225968</v>
      </c>
      <c r="AR2655" s="19" t="n">
        <v>0.347367164284506</v>
      </c>
      <c r="AS2655" s="19" t="n">
        <v>0.0790924649526855</v>
      </c>
      <c r="AT2655" s="19" t="n">
        <v>0.281175917950955</v>
      </c>
      <c r="AU2655" s="19"/>
      <c r="AV2655" s="19" t="n">
        <v>0.116366246506369</v>
      </c>
      <c r="AW2655" s="19" t="n">
        <v>0.0450769256725501</v>
      </c>
      <c r="AX2655" s="19" t="n">
        <v>0.363153962189576</v>
      </c>
      <c r="AY2655" s="19" t="n">
        <v>0.0388835685658848</v>
      </c>
      <c r="AZ2655" s="19" t="n">
        <v>0.213251376837287</v>
      </c>
      <c r="BA2655" s="19" t="n">
        <v>0</v>
      </c>
      <c r="BB2655" s="19"/>
      <c r="BC2655" s="19" t="n">
        <v>0.0393651388239482</v>
      </c>
      <c r="BD2655" s="19" t="n">
        <v>0.180790590277291</v>
      </c>
      <c r="BE2655" s="19" t="n">
        <v>0.225932348656393</v>
      </c>
      <c r="BF2655" s="19" t="n">
        <v>0</v>
      </c>
      <c r="BG2655" s="19" t="s">
        <v>697</v>
      </c>
    </row>
    <row r="2656">
      <c r="B2656" t="s">
        <v>598</v>
      </c>
      <c r="C2656" s="19" t="n">
        <v>0.0553255757033212</v>
      </c>
      <c r="D2656" s="19" t="n">
        <v>0.029701336219851</v>
      </c>
      <c r="E2656" s="19" t="n">
        <v>0.0783061651119455</v>
      </c>
      <c r="F2656" s="19"/>
      <c r="G2656" s="19" t="n">
        <v>0.0955823976421716</v>
      </c>
      <c r="H2656" s="19" t="n">
        <v>0.0600785885846735</v>
      </c>
      <c r="I2656" s="19" t="n">
        <v>0.0456727075124127</v>
      </c>
      <c r="J2656" s="19" t="n">
        <v>0.0860688386761261</v>
      </c>
      <c r="K2656" s="19" t="n">
        <v>0.0499241595038763</v>
      </c>
      <c r="L2656" s="19" t="n">
        <v>0</v>
      </c>
      <c r="M2656" s="19"/>
      <c r="N2656" s="19" t="n">
        <v>0.0789407096768207</v>
      </c>
      <c r="O2656" s="19" t="n">
        <v>0.0750663785328059</v>
      </c>
      <c r="P2656" s="19" t="n">
        <v>0.0262041464105397</v>
      </c>
      <c r="Q2656" s="19" t="n">
        <v>0.0421606258297925</v>
      </c>
      <c r="R2656" s="19"/>
      <c r="S2656" s="19" t="n">
        <v>0.0834925483901339</v>
      </c>
      <c r="T2656" s="19" t="n">
        <v>0.0505001774173518</v>
      </c>
      <c r="U2656" s="19" t="n">
        <v>0.102999836195912</v>
      </c>
      <c r="V2656" s="19" t="n">
        <v>0</v>
      </c>
      <c r="W2656" s="19" t="n">
        <v>0</v>
      </c>
      <c r="X2656" s="19" t="n">
        <v>0</v>
      </c>
      <c r="Y2656" s="19" t="n">
        <v>0</v>
      </c>
      <c r="Z2656" s="19" t="n">
        <v>0</v>
      </c>
      <c r="AA2656" s="19" t="n">
        <v>0</v>
      </c>
      <c r="AB2656" s="19" t="n">
        <v>0.0896157949605913</v>
      </c>
      <c r="AC2656" s="19" t="n">
        <v>0.367343737803306</v>
      </c>
      <c r="AD2656" s="19" t="n">
        <v>0</v>
      </c>
      <c r="AE2656" s="19"/>
      <c r="AF2656" s="19" t="n">
        <v>0.0227657347927213</v>
      </c>
      <c r="AG2656" s="19" t="n">
        <v>0.0954214002252106</v>
      </c>
      <c r="AH2656" s="19" t="n">
        <v>0</v>
      </c>
      <c r="AI2656" s="19"/>
      <c r="AJ2656" s="19" t="n">
        <v>0.0406798691169695</v>
      </c>
      <c r="AK2656" s="19" t="n">
        <v>0.0573711539792299</v>
      </c>
      <c r="AL2656" s="19" t="n">
        <v>0</v>
      </c>
      <c r="AM2656" s="19" t="n">
        <v>0</v>
      </c>
      <c r="AN2656" s="19" t="n">
        <v>0</v>
      </c>
      <c r="AO2656" s="19"/>
      <c r="AP2656" s="19" t="n">
        <v>0.0301253512824942</v>
      </c>
      <c r="AQ2656" s="19" t="n">
        <v>0.0636186775590331</v>
      </c>
      <c r="AR2656" s="19" t="n">
        <v>0.0835478513799854</v>
      </c>
      <c r="AS2656" s="19" t="n">
        <v>0</v>
      </c>
      <c r="AT2656" s="19" t="n">
        <v>0.49135447907471</v>
      </c>
      <c r="AU2656" s="19"/>
      <c r="AV2656" s="19" t="n">
        <v>0.0610448925973829</v>
      </c>
      <c r="AW2656" s="19" t="n">
        <v>0.0320470484948321</v>
      </c>
      <c r="AX2656" s="19" t="n">
        <v>0.0955334846786794</v>
      </c>
      <c r="AY2656" s="19" t="n">
        <v>0.0388674606158163</v>
      </c>
      <c r="AZ2656" s="19" t="n">
        <v>0.372656449177582</v>
      </c>
      <c r="BA2656" s="19" t="n">
        <v>0</v>
      </c>
      <c r="BB2656" s="19"/>
      <c r="BC2656" s="19" t="n">
        <v>0</v>
      </c>
      <c r="BD2656" s="19" t="n">
        <v>0.0970106668210435</v>
      </c>
      <c r="BE2656" s="19" t="n">
        <v>0.0422071939800175</v>
      </c>
      <c r="BF2656" s="19" t="n">
        <v>0.0349446790953885</v>
      </c>
      <c r="BG2656" s="19" t="s">
        <v>697</v>
      </c>
    </row>
    <row r="2657">
      <c r="B2657" t="s">
        <v>722</v>
      </c>
      <c r="C2657" s="19" t="n">
        <v>0.0835461333505013</v>
      </c>
      <c r="D2657" s="19" t="n">
        <v>0.0525952483623003</v>
      </c>
      <c r="E2657" s="19" t="n">
        <v>0.111303818811029</v>
      </c>
      <c r="F2657" s="19"/>
      <c r="G2657" s="19" t="n">
        <v>0</v>
      </c>
      <c r="H2657" s="19" t="n">
        <v>0.065349267572081</v>
      </c>
      <c r="I2657" s="19" t="n">
        <v>0</v>
      </c>
      <c r="J2657" s="19" t="n">
        <v>0.0415898490128029</v>
      </c>
      <c r="K2657" s="19" t="n">
        <v>0.260671872228119</v>
      </c>
      <c r="L2657" s="19" t="n">
        <v>0.132990454348416</v>
      </c>
      <c r="M2657" s="19"/>
      <c r="N2657" s="19" t="n">
        <v>0.118511050033404</v>
      </c>
      <c r="O2657" s="19" t="n">
        <v>0</v>
      </c>
      <c r="P2657" s="19" t="n">
        <v>0.12006140859232</v>
      </c>
      <c r="Q2657" s="19" t="n">
        <v>0.0721302643978196</v>
      </c>
      <c r="R2657" s="19"/>
      <c r="S2657" s="19" t="n">
        <v>0.0598425699736904</v>
      </c>
      <c r="T2657" s="19" t="n">
        <v>0.0494610328889227</v>
      </c>
      <c r="U2657" s="19" t="n">
        <v>0.0987236805684192</v>
      </c>
      <c r="V2657" s="19" t="n">
        <v>0.264546158349942</v>
      </c>
      <c r="W2657" s="19" t="n">
        <v>0</v>
      </c>
      <c r="X2657" s="19" t="n">
        <v>0</v>
      </c>
      <c r="Y2657" s="19" t="n">
        <v>0.114306700248416</v>
      </c>
      <c r="Z2657" s="19" t="n">
        <v>0.126122473390809</v>
      </c>
      <c r="AA2657" s="19" t="n">
        <v>0.0685127446110481</v>
      </c>
      <c r="AB2657" s="19" t="n">
        <v>0.0961085964897689</v>
      </c>
      <c r="AC2657" s="19" t="n">
        <v>0.144921912214258</v>
      </c>
      <c r="AD2657" s="19" t="n">
        <v>0</v>
      </c>
      <c r="AE2657" s="19"/>
      <c r="AF2657" s="19" t="n">
        <v>0.121140538382813</v>
      </c>
      <c r="AG2657" s="19" t="n">
        <v>0.104137167730155</v>
      </c>
      <c r="AH2657" s="19" t="n">
        <v>0</v>
      </c>
      <c r="AI2657" s="19"/>
      <c r="AJ2657" s="19" t="n">
        <v>0.126606767697813</v>
      </c>
      <c r="AK2657" s="19" t="n">
        <v>0.109066141939991</v>
      </c>
      <c r="AL2657" s="19" t="n">
        <v>0.137207654766255</v>
      </c>
      <c r="AM2657" s="19" t="n">
        <v>0</v>
      </c>
      <c r="AN2657" s="19" t="n">
        <v>0</v>
      </c>
      <c r="AO2657" s="19"/>
      <c r="AP2657" s="19" t="n">
        <v>0.07698934747933</v>
      </c>
      <c r="AQ2657" s="19" t="n">
        <v>0.104739492555312</v>
      </c>
      <c r="AR2657" s="19" t="n">
        <v>0.188905107209101</v>
      </c>
      <c r="AS2657" s="19" t="n">
        <v>0</v>
      </c>
      <c r="AT2657" s="19" t="n">
        <v>0</v>
      </c>
      <c r="AU2657" s="19"/>
      <c r="AV2657" s="19" t="n">
        <v>0.0887331188446127</v>
      </c>
      <c r="AW2657" s="19" t="n">
        <v>0.127776074516402</v>
      </c>
      <c r="AX2657" s="19" t="n">
        <v>0.0959368665043058</v>
      </c>
      <c r="AY2657" s="19" t="n">
        <v>0</v>
      </c>
      <c r="AZ2657" s="19" t="n">
        <v>0</v>
      </c>
      <c r="BA2657" s="19" t="n">
        <v>0.213128032377187</v>
      </c>
      <c r="BB2657" s="19"/>
      <c r="BC2657" s="19" t="n">
        <v>0.14855167743313</v>
      </c>
      <c r="BD2657" s="19" t="n">
        <v>0.0255823031401729</v>
      </c>
      <c r="BE2657" s="19" t="n">
        <v>0.0375915501123192</v>
      </c>
      <c r="BF2657" s="19" t="n">
        <v>0.134787689726785</v>
      </c>
      <c r="BG2657" s="19" t="s">
        <v>697</v>
      </c>
    </row>
    <row r="2658">
      <c r="B2658" t="s">
        <v>100</v>
      </c>
      <c r="C2658" s="19" t="n">
        <v>0.0285736419654323</v>
      </c>
      <c r="D2658" s="19" t="n">
        <v>0</v>
      </c>
      <c r="E2658" s="19" t="n">
        <v>0.0541993443141878</v>
      </c>
      <c r="F2658" s="19"/>
      <c r="G2658" s="19" t="n">
        <v>0</v>
      </c>
      <c r="H2658" s="19" t="n">
        <v>0</v>
      </c>
      <c r="I2658" s="19" t="n">
        <v>0.0446887174832603</v>
      </c>
      <c r="J2658" s="19" t="n">
        <v>0.0801162070914318</v>
      </c>
      <c r="K2658" s="19" t="n">
        <v>0</v>
      </c>
      <c r="L2658" s="19" t="n">
        <v>0.0398085307688694</v>
      </c>
      <c r="M2658" s="19"/>
      <c r="N2658" s="19" t="n">
        <v>0.0257836382060717</v>
      </c>
      <c r="O2658" s="19" t="n">
        <v>0</v>
      </c>
      <c r="P2658" s="19" t="n">
        <v>0.0242471530730318</v>
      </c>
      <c r="Q2658" s="19" t="n">
        <v>0.0661990096311033</v>
      </c>
      <c r="R2658" s="19"/>
      <c r="S2658" s="19" t="n">
        <v>0</v>
      </c>
      <c r="T2658" s="19" t="n">
        <v>0</v>
      </c>
      <c r="U2658" s="19" t="n">
        <v>0</v>
      </c>
      <c r="V2658" s="19" t="n">
        <v>0</v>
      </c>
      <c r="W2658" s="19" t="n">
        <v>0</v>
      </c>
      <c r="X2658" s="19" t="n">
        <v>0</v>
      </c>
      <c r="Y2658" s="19" t="n">
        <v>0</v>
      </c>
      <c r="Z2658" s="19" t="n">
        <v>0.107890394872184</v>
      </c>
      <c r="AA2658" s="19" t="n">
        <v>0.0716675671240296</v>
      </c>
      <c r="AB2658" s="19" t="n">
        <v>0.168690855248226</v>
      </c>
      <c r="AC2658" s="19" t="n">
        <v>0</v>
      </c>
      <c r="AD2658" s="19" t="n">
        <v>0</v>
      </c>
      <c r="AE2658" s="19"/>
      <c r="AF2658" s="19" t="n">
        <v>0.0463679384350602</v>
      </c>
      <c r="AG2658" s="19" t="n">
        <v>0.0316618230690508</v>
      </c>
      <c r="AH2658" s="19" t="n">
        <v>0</v>
      </c>
      <c r="AI2658" s="19"/>
      <c r="AJ2658" s="19" t="n">
        <v>0.0215425137918727</v>
      </c>
      <c r="AK2658" s="19" t="n">
        <v>0.0229249905049054</v>
      </c>
      <c r="AL2658" s="19" t="n">
        <v>0</v>
      </c>
      <c r="AM2658" s="19" t="n">
        <v>0</v>
      </c>
      <c r="AN2658" s="19" t="n">
        <v>0</v>
      </c>
      <c r="AO2658" s="19"/>
      <c r="AP2658" s="19" t="n">
        <v>0.0346267469093398</v>
      </c>
      <c r="AQ2658" s="19" t="n">
        <v>0.0163464951304373</v>
      </c>
      <c r="AR2658" s="19" t="n">
        <v>0</v>
      </c>
      <c r="AS2658" s="19" t="n">
        <v>0.0694225191075323</v>
      </c>
      <c r="AT2658" s="19" t="n">
        <v>0</v>
      </c>
      <c r="AU2658" s="19"/>
      <c r="AV2658" s="19" t="n">
        <v>0</v>
      </c>
      <c r="AW2658" s="19" t="n">
        <v>0</v>
      </c>
      <c r="AX2658" s="19" t="n">
        <v>0</v>
      </c>
      <c r="AY2658" s="19" t="n">
        <v>0.0791630069211513</v>
      </c>
      <c r="AZ2658" s="19" t="n">
        <v>0</v>
      </c>
      <c r="BA2658" s="19" t="n">
        <v>0.092224976106673</v>
      </c>
      <c r="BB2658" s="19"/>
      <c r="BC2658" s="19" t="n">
        <v>0.0640479037847864</v>
      </c>
      <c r="BD2658" s="19" t="n">
        <v>0</v>
      </c>
      <c r="BE2658" s="19" t="n">
        <v>0</v>
      </c>
      <c r="BF2658" s="19" t="n">
        <v>0.0743580069394585</v>
      </c>
      <c r="BG2658" s="19" t="s">
        <v>697</v>
      </c>
    </row>
    <row r="2659">
      <c r="C2659" s="19"/>
      <c r="D2659" s="19"/>
      <c r="E2659" s="19"/>
      <c r="F2659" s="19"/>
      <c r="G2659" s="19"/>
      <c r="H2659" s="19"/>
      <c r="I2659" s="19"/>
      <c r="J2659" s="19"/>
      <c r="K2659" s="19"/>
      <c r="L2659" s="19"/>
      <c r="M2659" s="19"/>
      <c r="N2659" s="19"/>
      <c r="O2659" s="19"/>
      <c r="P2659" s="19"/>
      <c r="Q2659" s="19"/>
      <c r="R2659" s="19"/>
      <c r="S2659" s="19"/>
      <c r="T2659" s="19"/>
      <c r="U2659" s="19"/>
      <c r="V2659" s="19"/>
      <c r="W2659" s="19"/>
      <c r="X2659" s="19"/>
      <c r="Y2659" s="19"/>
      <c r="Z2659" s="19"/>
      <c r="AA2659" s="19"/>
      <c r="AB2659" s="19"/>
      <c r="AC2659" s="19"/>
      <c r="AD2659" s="19"/>
      <c r="AE2659" s="19"/>
      <c r="AF2659" s="19"/>
      <c r="AG2659" s="19"/>
      <c r="AH2659" s="19"/>
      <c r="AI2659" s="19"/>
      <c r="AJ2659" s="19"/>
      <c r="AK2659" s="19"/>
      <c r="AL2659" s="19"/>
      <c r="AM2659" s="19"/>
      <c r="AN2659" s="19"/>
      <c r="AO2659" s="19"/>
      <c r="AP2659" s="19"/>
      <c r="AQ2659" s="19"/>
      <c r="AR2659" s="19"/>
      <c r="AS2659" s="19"/>
      <c r="AT2659" s="19"/>
      <c r="AU2659" s="19"/>
      <c r="AV2659" s="19"/>
      <c r="AW2659" s="19"/>
      <c r="AX2659" s="19"/>
      <c r="AY2659" s="19"/>
      <c r="AZ2659" s="19"/>
      <c r="BA2659" s="19"/>
      <c r="BB2659" s="19"/>
      <c r="BC2659" s="19"/>
      <c r="BD2659" s="19"/>
      <c r="BE2659" s="19"/>
      <c r="BF2659" s="19"/>
      <c r="BG2659" s="19"/>
    </row>
    <row r="2660">
      <c r="B2660" s="7" t="s">
        <v>727</v>
      </c>
      <c r="C2660" s="19"/>
      <c r="D2660" s="19"/>
      <c r="E2660" s="19"/>
      <c r="F2660" s="19"/>
      <c r="G2660" s="19"/>
      <c r="H2660" s="19"/>
      <c r="I2660" s="19"/>
      <c r="J2660" s="19"/>
      <c r="K2660" s="19"/>
      <c r="L2660" s="19"/>
      <c r="M2660" s="19"/>
      <c r="N2660" s="19"/>
      <c r="O2660" s="19"/>
      <c r="P2660" s="19"/>
      <c r="Q2660" s="19"/>
      <c r="R2660" s="19"/>
      <c r="S2660" s="19"/>
      <c r="T2660" s="19"/>
      <c r="U2660" s="19"/>
      <c r="V2660" s="19"/>
      <c r="W2660" s="19"/>
      <c r="X2660" s="19"/>
      <c r="Y2660" s="19"/>
      <c r="Z2660" s="19"/>
      <c r="AA2660" s="19"/>
      <c r="AB2660" s="19"/>
      <c r="AC2660" s="19"/>
      <c r="AD2660" s="19"/>
      <c r="AE2660" s="19"/>
      <c r="AF2660" s="19"/>
      <c r="AG2660" s="19"/>
      <c r="AH2660" s="19"/>
      <c r="AI2660" s="19"/>
      <c r="AJ2660" s="19"/>
      <c r="AK2660" s="19"/>
      <c r="AL2660" s="19"/>
      <c r="AM2660" s="19"/>
      <c r="AN2660" s="19"/>
      <c r="AO2660" s="19"/>
      <c r="AP2660" s="19"/>
      <c r="AQ2660" s="19"/>
      <c r="AR2660" s="19"/>
      <c r="AS2660" s="19"/>
      <c r="AT2660" s="19"/>
      <c r="AU2660" s="19"/>
      <c r="AV2660" s="19"/>
      <c r="AW2660" s="19"/>
      <c r="AX2660" s="19"/>
      <c r="AY2660" s="19"/>
      <c r="AZ2660" s="19"/>
      <c r="BA2660" s="19"/>
      <c r="BB2660" s="19"/>
      <c r="BC2660" s="19"/>
      <c r="BD2660" s="19"/>
      <c r="BE2660" s="19"/>
      <c r="BF2660" s="19"/>
      <c r="BG2660" s="19"/>
    </row>
    <row r="2661">
      <c r="B2661" s="26" t="s">
        <v>760</v>
      </c>
      <c r="C2661" s="19"/>
      <c r="D2661" s="19"/>
      <c r="E2661" s="19"/>
      <c r="F2661" s="19"/>
      <c r="G2661" s="19"/>
      <c r="H2661" s="19"/>
      <c r="I2661" s="19"/>
      <c r="J2661" s="19"/>
      <c r="K2661" s="19"/>
      <c r="L2661" s="19"/>
      <c r="M2661" s="19"/>
      <c r="N2661" s="19"/>
      <c r="O2661" s="19"/>
      <c r="P2661" s="19"/>
      <c r="Q2661" s="19"/>
      <c r="R2661" s="19"/>
      <c r="S2661" s="19"/>
      <c r="T2661" s="19"/>
      <c r="U2661" s="19"/>
      <c r="V2661" s="19"/>
      <c r="W2661" s="19"/>
      <c r="X2661" s="19"/>
      <c r="Y2661" s="19"/>
      <c r="Z2661" s="19"/>
      <c r="AA2661" s="19"/>
      <c r="AB2661" s="19"/>
      <c r="AC2661" s="19"/>
      <c r="AD2661" s="19"/>
      <c r="AE2661" s="19"/>
      <c r="AF2661" s="19"/>
      <c r="AG2661" s="19"/>
      <c r="AH2661" s="19"/>
      <c r="AI2661" s="19"/>
      <c r="AJ2661" s="19"/>
      <c r="AK2661" s="19"/>
      <c r="AL2661" s="19"/>
      <c r="AM2661" s="19"/>
      <c r="AN2661" s="19"/>
      <c r="AO2661" s="19"/>
      <c r="AP2661" s="19"/>
      <c r="AQ2661" s="19"/>
      <c r="AR2661" s="19"/>
      <c r="AS2661" s="19"/>
      <c r="AT2661" s="19"/>
      <c r="AU2661" s="19"/>
      <c r="AV2661" s="19"/>
      <c r="AW2661" s="19"/>
      <c r="AX2661" s="19"/>
      <c r="AY2661" s="19"/>
      <c r="AZ2661" s="19"/>
      <c r="BA2661" s="19"/>
      <c r="BB2661" s="19"/>
      <c r="BC2661" s="19"/>
      <c r="BD2661" s="19"/>
      <c r="BE2661" s="19"/>
      <c r="BF2661" s="19"/>
      <c r="BG2661" s="19"/>
    </row>
    <row r="2662">
      <c r="B2662" t="s">
        <v>725</v>
      </c>
      <c r="C2662" s="19" t="n">
        <v>0.108451400721297</v>
      </c>
      <c r="D2662" s="19" t="n">
        <v>0.136802787731456</v>
      </c>
      <c r="E2662" s="19" t="n">
        <v>0.0830250233076077</v>
      </c>
      <c r="F2662" s="19"/>
      <c r="G2662" s="19" t="n">
        <v>0.142627658024133</v>
      </c>
      <c r="H2662" s="19" t="n">
        <v>0.069391457057882</v>
      </c>
      <c r="I2662" s="19" t="n">
        <v>0.103570769971117</v>
      </c>
      <c r="J2662" s="19" t="n">
        <v>0</v>
      </c>
      <c r="K2662" s="19" t="n">
        <v>0.207130630944047</v>
      </c>
      <c r="L2662" s="19" t="n">
        <v>0.132990454348416</v>
      </c>
      <c r="M2662" s="19"/>
      <c r="N2662" s="19" t="n">
        <v>0.10537420653854</v>
      </c>
      <c r="O2662" s="19" t="n">
        <v>0.0510891190866018</v>
      </c>
      <c r="P2662" s="19" t="n">
        <v>0.183207067790283</v>
      </c>
      <c r="Q2662" s="19" t="n">
        <v>0.0721302643978196</v>
      </c>
      <c r="R2662" s="19"/>
      <c r="S2662" s="19" t="n">
        <v>0.0390335836650124</v>
      </c>
      <c r="T2662" s="19" t="n">
        <v>0.110420208252406</v>
      </c>
      <c r="U2662" s="19" t="n">
        <v>0.0987236805684192</v>
      </c>
      <c r="V2662" s="19" t="n">
        <v>0.416427176776867</v>
      </c>
      <c r="W2662" s="19" t="n">
        <v>0</v>
      </c>
      <c r="X2662" s="19" t="n">
        <v>0.140457593352272</v>
      </c>
      <c r="Y2662" s="19" t="n">
        <v>0.114306700248416</v>
      </c>
      <c r="Z2662" s="19" t="n">
        <v>0</v>
      </c>
      <c r="AA2662" s="19" t="n">
        <v>0.0685127446110481</v>
      </c>
      <c r="AB2662" s="19" t="n">
        <v>0</v>
      </c>
      <c r="AC2662" s="19" t="n">
        <v>0.438704862666533</v>
      </c>
      <c r="AD2662" s="19" t="n">
        <v>0</v>
      </c>
      <c r="AE2662" s="19"/>
      <c r="AF2662" s="19" t="n">
        <v>0.121140538382813</v>
      </c>
      <c r="AG2662" s="19" t="n">
        <v>0.0782056633026569</v>
      </c>
      <c r="AH2662" s="19" t="n">
        <v>0.0756860670182696</v>
      </c>
      <c r="AI2662" s="19"/>
      <c r="AJ2662" s="19" t="n">
        <v>0.176091142795818</v>
      </c>
      <c r="AK2662" s="19" t="n">
        <v>0.0913503593961991</v>
      </c>
      <c r="AL2662" s="19" t="n">
        <v>0</v>
      </c>
      <c r="AM2662" s="19" t="n">
        <v>0</v>
      </c>
      <c r="AN2662" s="19" t="n">
        <v>0</v>
      </c>
      <c r="AO2662" s="19"/>
      <c r="AP2662" s="19" t="n">
        <v>0.156156816181485</v>
      </c>
      <c r="AQ2662" s="19" t="n">
        <v>0.116015153698971</v>
      </c>
      <c r="AR2662" s="19" t="n">
        <v>0.228996845727878</v>
      </c>
      <c r="AS2662" s="19" t="n">
        <v>0</v>
      </c>
      <c r="AT2662" s="19" t="n">
        <v>0</v>
      </c>
      <c r="AU2662" s="19"/>
      <c r="AV2662" s="19" t="n">
        <v>0.104068321826634</v>
      </c>
      <c r="AW2662" s="19" t="n">
        <v>0.220571771451749</v>
      </c>
      <c r="AX2662" s="19" t="n">
        <v>0.141780097949067</v>
      </c>
      <c r="AY2662" s="19" t="n">
        <v>0.0332054430197392</v>
      </c>
      <c r="AZ2662" s="19" t="n">
        <v>0</v>
      </c>
      <c r="BA2662" s="19" t="n">
        <v>0.103280208863163</v>
      </c>
      <c r="BB2662" s="19"/>
      <c r="BC2662" s="19" t="n">
        <v>0.189888115756659</v>
      </c>
      <c r="BD2662" s="19" t="n">
        <v>0.0255823031401729</v>
      </c>
      <c r="BE2662" s="19" t="n">
        <v>0.150835654433148</v>
      </c>
      <c r="BF2662" s="19" t="n">
        <v>0.0855424761392198</v>
      </c>
      <c r="BG2662" s="19" t="s">
        <v>697</v>
      </c>
    </row>
    <row r="2663">
      <c r="B2663" t="s">
        <v>689</v>
      </c>
      <c r="C2663" s="19" t="n">
        <v>0.06606199919258</v>
      </c>
      <c r="D2663" s="19" t="n">
        <v>0.0772478502348035</v>
      </c>
      <c r="E2663" s="19" t="n">
        <v>0.0560301912182127</v>
      </c>
      <c r="F2663" s="19"/>
      <c r="G2663" s="19" t="n">
        <v>0.0764226929839696</v>
      </c>
      <c r="H2663" s="19" t="n">
        <v>0.0615887082126039</v>
      </c>
      <c r="I2663" s="19" t="n">
        <v>0.0771043555229203</v>
      </c>
      <c r="J2663" s="19" t="n">
        <v>0.135994479702353</v>
      </c>
      <c r="K2663" s="19" t="n">
        <v>0.0535412412840716</v>
      </c>
      <c r="L2663" s="19" t="n">
        <v>0</v>
      </c>
      <c r="M2663" s="19"/>
      <c r="N2663" s="19" t="n">
        <v>0.0467012056636972</v>
      </c>
      <c r="O2663" s="19" t="n">
        <v>0.212271780660563</v>
      </c>
      <c r="P2663" s="19" t="n">
        <v>0.0254326629323862</v>
      </c>
      <c r="Q2663" s="19" t="n">
        <v>0</v>
      </c>
      <c r="R2663" s="19"/>
      <c r="S2663" s="19" t="n">
        <v>0.141311308458657</v>
      </c>
      <c r="T2663" s="19" t="n">
        <v>0.106775194717885</v>
      </c>
      <c r="U2663" s="19" t="n">
        <v>0</v>
      </c>
      <c r="V2663" s="19" t="n">
        <v>0</v>
      </c>
      <c r="W2663" s="19" t="n">
        <v>0</v>
      </c>
      <c r="X2663" s="19" t="n">
        <v>0</v>
      </c>
      <c r="Y2663" s="19" t="n">
        <v>0</v>
      </c>
      <c r="Z2663" s="19" t="n">
        <v>0</v>
      </c>
      <c r="AA2663" s="19" t="n">
        <v>0</v>
      </c>
      <c r="AB2663" s="19" t="n">
        <v>0.0961085964897689</v>
      </c>
      <c r="AC2663" s="19" t="n">
        <v>0.367343737803306</v>
      </c>
      <c r="AD2663" s="19" t="n">
        <v>0</v>
      </c>
      <c r="AE2663" s="19"/>
      <c r="AF2663" s="19" t="n">
        <v>0.028101982912046</v>
      </c>
      <c r="AG2663" s="19" t="n">
        <v>0.0778221203335741</v>
      </c>
      <c r="AH2663" s="19" t="n">
        <v>0.0784875908441941</v>
      </c>
      <c r="AI2663" s="19"/>
      <c r="AJ2663" s="19" t="n">
        <v>0.0498895463339487</v>
      </c>
      <c r="AK2663" s="19" t="n">
        <v>0.0821876296017793</v>
      </c>
      <c r="AL2663" s="19" t="n">
        <v>0</v>
      </c>
      <c r="AM2663" s="19" t="n">
        <v>0</v>
      </c>
      <c r="AN2663" s="19" t="n">
        <v>0</v>
      </c>
      <c r="AO2663" s="19"/>
      <c r="AP2663" s="19" t="n">
        <v>0</v>
      </c>
      <c r="AQ2663" s="19" t="n">
        <v>0.0599568156530988</v>
      </c>
      <c r="AR2663" s="19" t="n">
        <v>0</v>
      </c>
      <c r="AS2663" s="19" t="n">
        <v>0.174019739788563</v>
      </c>
      <c r="AT2663" s="19" t="n">
        <v>0.236903791358507</v>
      </c>
      <c r="AU2663" s="19"/>
      <c r="AV2663" s="19" t="n">
        <v>0.0284233823132616</v>
      </c>
      <c r="AW2663" s="19" t="n">
        <v>0.0450769256725501</v>
      </c>
      <c r="AX2663" s="19" t="n">
        <v>0.0693311639946158</v>
      </c>
      <c r="AY2663" s="19" t="n">
        <v>0</v>
      </c>
      <c r="AZ2663" s="19" t="n">
        <v>0.421247316135741</v>
      </c>
      <c r="BA2663" s="19" t="n">
        <v>0.109847823514024</v>
      </c>
      <c r="BB2663" s="19"/>
      <c r="BC2663" s="19" t="n">
        <v>0.0393651388239482</v>
      </c>
      <c r="BD2663" s="19" t="n">
        <v>0.0697864922497576</v>
      </c>
      <c r="BE2663" s="19" t="n">
        <v>0.0623446426177535</v>
      </c>
      <c r="BF2663" s="19" t="n">
        <v>0.0589933706004385</v>
      </c>
      <c r="BG2663" s="19" t="s">
        <v>697</v>
      </c>
    </row>
    <row r="2664">
      <c r="B2664" t="s">
        <v>690</v>
      </c>
      <c r="C2664" s="19" t="n">
        <v>0.126904972791306</v>
      </c>
      <c r="D2664" s="19" t="n">
        <v>0.18473837847266</v>
      </c>
      <c r="E2664" s="19" t="n">
        <v>0.0750382334516687</v>
      </c>
      <c r="F2664" s="19"/>
      <c r="G2664" s="19" t="n">
        <v>0.282914783368842</v>
      </c>
      <c r="H2664" s="19" t="n">
        <v>0.03435687533018</v>
      </c>
      <c r="I2664" s="19" t="n">
        <v>0.277400289515454</v>
      </c>
      <c r="J2664" s="19" t="n">
        <v>0.0293963568448</v>
      </c>
      <c r="K2664" s="19" t="n">
        <v>0</v>
      </c>
      <c r="L2664" s="19" t="n">
        <v>0.136014666875528</v>
      </c>
      <c r="M2664" s="19"/>
      <c r="N2664" s="19" t="n">
        <v>0.21364164112926</v>
      </c>
      <c r="O2664" s="19" t="n">
        <v>0.153321278234432</v>
      </c>
      <c r="P2664" s="19" t="n">
        <v>0.0870391162008463</v>
      </c>
      <c r="Q2664" s="19" t="n">
        <v>0.0369307179339337</v>
      </c>
      <c r="R2664" s="19"/>
      <c r="S2664" s="19" t="n">
        <v>0.162027335275077</v>
      </c>
      <c r="T2664" s="19" t="n">
        <v>0.0505001774173518</v>
      </c>
      <c r="U2664" s="19" t="n">
        <v>0.108905830850535</v>
      </c>
      <c r="V2664" s="19" t="n">
        <v>0.162874765159365</v>
      </c>
      <c r="W2664" s="19" t="n">
        <v>0.217649451880394</v>
      </c>
      <c r="X2664" s="19" t="n">
        <v>0.360101230745628</v>
      </c>
      <c r="Y2664" s="19" t="n">
        <v>0</v>
      </c>
      <c r="Z2664" s="19" t="n">
        <v>0</v>
      </c>
      <c r="AA2664" s="19" t="n">
        <v>0.319566078755621</v>
      </c>
      <c r="AB2664" s="19" t="n">
        <v>0</v>
      </c>
      <c r="AC2664" s="19" t="n">
        <v>0</v>
      </c>
      <c r="AD2664" s="19" t="n">
        <v>0</v>
      </c>
      <c r="AE2664" s="19"/>
      <c r="AF2664" s="19" t="n">
        <v>0.0625115642696953</v>
      </c>
      <c r="AG2664" s="19" t="n">
        <v>0.213083837211486</v>
      </c>
      <c r="AH2664" s="19" t="n">
        <v>0</v>
      </c>
      <c r="AI2664" s="19"/>
      <c r="AJ2664" s="19" t="n">
        <v>0.117809492532508</v>
      </c>
      <c r="AK2664" s="19" t="n">
        <v>0.161939170503753</v>
      </c>
      <c r="AL2664" s="19" t="n">
        <v>0.21744948615902</v>
      </c>
      <c r="AM2664" s="19" t="n">
        <v>0</v>
      </c>
      <c r="AN2664" s="19" t="n">
        <v>0</v>
      </c>
      <c r="AO2664" s="19"/>
      <c r="AP2664" s="19" t="n">
        <v>0.177435771175436</v>
      </c>
      <c r="AQ2664" s="19" t="n">
        <v>0.130990903652976</v>
      </c>
      <c r="AR2664" s="19" t="n">
        <v>0.223374800853719</v>
      </c>
      <c r="AS2664" s="19" t="n">
        <v>0</v>
      </c>
      <c r="AT2664" s="19" t="n">
        <v>0.535626605667158</v>
      </c>
      <c r="AU2664" s="19"/>
      <c r="AV2664" s="19" t="n">
        <v>0.15432119925977</v>
      </c>
      <c r="AW2664" s="19" t="n">
        <v>0.139514197471012</v>
      </c>
      <c r="AX2664" s="19" t="n">
        <v>0.280917065298711</v>
      </c>
      <c r="AY2664" s="19" t="n">
        <v>0.0388835685658848</v>
      </c>
      <c r="AZ2664" s="19" t="n">
        <v>0.406233620438034</v>
      </c>
      <c r="BA2664" s="19" t="n">
        <v>0</v>
      </c>
      <c r="BB2664" s="19"/>
      <c r="BC2664" s="19" t="n">
        <v>0</v>
      </c>
      <c r="BD2664" s="19" t="n">
        <v>0.198228287439733</v>
      </c>
      <c r="BE2664" s="19" t="n">
        <v>0.138344529739807</v>
      </c>
      <c r="BF2664" s="19" t="n">
        <v>0.215533086252813</v>
      </c>
      <c r="BG2664" s="19" t="s">
        <v>697</v>
      </c>
    </row>
    <row r="2665">
      <c r="B2665" t="s">
        <v>691</v>
      </c>
      <c r="C2665" s="19" t="n">
        <v>0.194520218768048</v>
      </c>
      <c r="D2665" s="19" t="n">
        <v>0.223727250868203</v>
      </c>
      <c r="E2665" s="19" t="n">
        <v>0.168326473077715</v>
      </c>
      <c r="F2665" s="19"/>
      <c r="G2665" s="19" t="n">
        <v>0.162685750735801</v>
      </c>
      <c r="H2665" s="19" t="n">
        <v>0.165044122968852</v>
      </c>
      <c r="I2665" s="19" t="n">
        <v>0.10422907218285</v>
      </c>
      <c r="J2665" s="19" t="n">
        <v>0.263734301456205</v>
      </c>
      <c r="K2665" s="19" t="n">
        <v>0.14805384225836</v>
      </c>
      <c r="L2665" s="19" t="n">
        <v>0.282278423814652</v>
      </c>
      <c r="M2665" s="19"/>
      <c r="N2665" s="19" t="n">
        <v>0.161188988875487</v>
      </c>
      <c r="O2665" s="19" t="n">
        <v>0.13396817495063</v>
      </c>
      <c r="P2665" s="19" t="n">
        <v>0.28114402570065</v>
      </c>
      <c r="Q2665" s="19" t="n">
        <v>0.186268803113178</v>
      </c>
      <c r="R2665" s="19"/>
      <c r="S2665" s="19" t="n">
        <v>0.0444589647251215</v>
      </c>
      <c r="T2665" s="19" t="n">
        <v>0.0967193986155275</v>
      </c>
      <c r="U2665" s="19" t="n">
        <v>0.285208577069071</v>
      </c>
      <c r="V2665" s="19" t="n">
        <v>0.256534340419249</v>
      </c>
      <c r="W2665" s="19" t="n">
        <v>0.184062734976085</v>
      </c>
      <c r="X2665" s="19" t="n">
        <v>0.168307493982454</v>
      </c>
      <c r="Y2665" s="19" t="n">
        <v>0.319050860600266</v>
      </c>
      <c r="Z2665" s="19" t="n">
        <v>0.506799170194447</v>
      </c>
      <c r="AA2665" s="19" t="n">
        <v>0.222911495832166</v>
      </c>
      <c r="AB2665" s="19" t="n">
        <v>0.189423100955427</v>
      </c>
      <c r="AC2665" s="19" t="n">
        <v>0</v>
      </c>
      <c r="AD2665" s="19" t="n">
        <v>0.691081464247351</v>
      </c>
      <c r="AE2665" s="19"/>
      <c r="AF2665" s="19" t="n">
        <v>0.237371198515164</v>
      </c>
      <c r="AG2665" s="19" t="n">
        <v>0.165925915569691</v>
      </c>
      <c r="AH2665" s="19" t="n">
        <v>0.192095332339377</v>
      </c>
      <c r="AI2665" s="19"/>
      <c r="AJ2665" s="19" t="n">
        <v>0.188734152268032</v>
      </c>
      <c r="AK2665" s="19" t="n">
        <v>0.164677700202519</v>
      </c>
      <c r="AL2665" s="19" t="n">
        <v>0.159135036302208</v>
      </c>
      <c r="AM2665" s="19" t="n">
        <v>0.301447353571914</v>
      </c>
      <c r="AN2665" s="19" t="n">
        <v>0.212828764721168</v>
      </c>
      <c r="AO2665" s="19"/>
      <c r="AP2665" s="19" t="n">
        <v>0.195441286077698</v>
      </c>
      <c r="AQ2665" s="19" t="n">
        <v>0.207740302644005</v>
      </c>
      <c r="AR2665" s="19" t="n">
        <v>0.180856773494399</v>
      </c>
      <c r="AS2665" s="19" t="n">
        <v>0.205505833590146</v>
      </c>
      <c r="AT2665" s="19" t="n">
        <v>0</v>
      </c>
      <c r="AU2665" s="19"/>
      <c r="AV2665" s="19" t="n">
        <v>0.134259086320835</v>
      </c>
      <c r="AW2665" s="19" t="n">
        <v>0.203420461121036</v>
      </c>
      <c r="AX2665" s="19" t="n">
        <v>0.206802179999588</v>
      </c>
      <c r="AY2665" s="19" t="n">
        <v>0.26652812241557</v>
      </c>
      <c r="AZ2665" s="19" t="n">
        <v>0</v>
      </c>
      <c r="BA2665" s="19" t="n">
        <v>0.355839234890924</v>
      </c>
      <c r="BB2665" s="19"/>
      <c r="BC2665" s="19" t="n">
        <v>0.142028242665894</v>
      </c>
      <c r="BD2665" s="19" t="n">
        <v>0.332192605798194</v>
      </c>
      <c r="BE2665" s="19" t="n">
        <v>0.117417826675675</v>
      </c>
      <c r="BF2665" s="19" t="n">
        <v>0.0791844260893735</v>
      </c>
      <c r="BG2665" s="19" t="s">
        <v>697</v>
      </c>
    </row>
    <row r="2666">
      <c r="B2666" t="s">
        <v>692</v>
      </c>
      <c r="C2666" s="19" t="n">
        <v>0.189830212574573</v>
      </c>
      <c r="D2666" s="19" t="n">
        <v>0.156024332019144</v>
      </c>
      <c r="E2666" s="19" t="n">
        <v>0.220148344011896</v>
      </c>
      <c r="F2666" s="19"/>
      <c r="G2666" s="19" t="n">
        <v>0.293511135383101</v>
      </c>
      <c r="H2666" s="19" t="n">
        <v>0.244747518237515</v>
      </c>
      <c r="I2666" s="19" t="n">
        <v>0.264144591766617</v>
      </c>
      <c r="J2666" s="19" t="n">
        <v>0.224401563799233</v>
      </c>
      <c r="K2666" s="19" t="n">
        <v>0.155547199901786</v>
      </c>
      <c r="L2666" s="19" t="n">
        <v>0</v>
      </c>
      <c r="M2666" s="19"/>
      <c r="N2666" s="19" t="n">
        <v>0.180405201248049</v>
      </c>
      <c r="O2666" s="19" t="n">
        <v>0.219385826095866</v>
      </c>
      <c r="P2666" s="19" t="n">
        <v>0.171051347417968</v>
      </c>
      <c r="Q2666" s="19" t="n">
        <v>0.197563019378148</v>
      </c>
      <c r="R2666" s="19"/>
      <c r="S2666" s="19" t="n">
        <v>0.305003697599991</v>
      </c>
      <c r="T2666" s="19" t="n">
        <v>0.102408039190206</v>
      </c>
      <c r="U2666" s="19" t="n">
        <v>0.29839886358749</v>
      </c>
      <c r="V2666" s="19" t="n">
        <v>0</v>
      </c>
      <c r="W2666" s="19" t="n">
        <v>0.411870348141793</v>
      </c>
      <c r="X2666" s="19" t="n">
        <v>0.17585977152184</v>
      </c>
      <c r="Y2666" s="19" t="n">
        <v>0.228027516038564</v>
      </c>
      <c r="Z2666" s="19" t="n">
        <v>0.375434299885521</v>
      </c>
      <c r="AA2666" s="19" t="n">
        <v>0.1818781226651</v>
      </c>
      <c r="AB2666" s="19" t="n">
        <v>0.0797151837381268</v>
      </c>
      <c r="AC2666" s="19" t="n">
        <v>0</v>
      </c>
      <c r="AD2666" s="19" t="n">
        <v>0</v>
      </c>
      <c r="AE2666" s="19"/>
      <c r="AF2666" s="19" t="n">
        <v>0.165566843133306</v>
      </c>
      <c r="AG2666" s="19" t="n">
        <v>0.158261021267822</v>
      </c>
      <c r="AH2666" s="19" t="n">
        <v>0.232033254149704</v>
      </c>
      <c r="AI2666" s="19"/>
      <c r="AJ2666" s="19" t="n">
        <v>0.10155945529923</v>
      </c>
      <c r="AK2666" s="19" t="n">
        <v>0.217233379229468</v>
      </c>
      <c r="AL2666" s="19" t="n">
        <v>0.339271976144412</v>
      </c>
      <c r="AM2666" s="19" t="n">
        <v>0.360851784917764</v>
      </c>
      <c r="AN2666" s="19" t="n">
        <v>0.382412895089462</v>
      </c>
      <c r="AO2666" s="19"/>
      <c r="AP2666" s="19" t="n">
        <v>0.0350824435338846</v>
      </c>
      <c r="AQ2666" s="19" t="n">
        <v>0.283885962045438</v>
      </c>
      <c r="AR2666" s="19" t="n">
        <v>0.187287443924557</v>
      </c>
      <c r="AS2666" s="19" t="n">
        <v>0.211582695506392</v>
      </c>
      <c r="AT2666" s="19" t="n">
        <v>0.227469602974335</v>
      </c>
      <c r="AU2666" s="19"/>
      <c r="AV2666" s="19" t="n">
        <v>0.325267029919792</v>
      </c>
      <c r="AW2666" s="19" t="n">
        <v>0.040520097417035</v>
      </c>
      <c r="AX2666" s="19" t="n">
        <v>0.0959368665043058</v>
      </c>
      <c r="AY2666" s="19" t="n">
        <v>0.261207239073098</v>
      </c>
      <c r="AZ2666" s="19" t="n">
        <v>0.172519063426225</v>
      </c>
      <c r="BA2666" s="19" t="n">
        <v>0.123335387380574</v>
      </c>
      <c r="BB2666" s="19"/>
      <c r="BC2666" s="19" t="n">
        <v>0.153239417448112</v>
      </c>
      <c r="BD2666" s="19" t="n">
        <v>0.129658035129949</v>
      </c>
      <c r="BE2666" s="19" t="n">
        <v>0.222939542227571</v>
      </c>
      <c r="BF2666" s="19" t="n">
        <v>0.272819465123207</v>
      </c>
      <c r="BG2666" s="19" t="s">
        <v>697</v>
      </c>
    </row>
    <row r="2667">
      <c r="B2667" t="s">
        <v>598</v>
      </c>
      <c r="C2667" s="19" t="n">
        <v>0.105875305811133</v>
      </c>
      <c r="D2667" s="19" t="n">
        <v>0.087569008246111</v>
      </c>
      <c r="E2667" s="19" t="n">
        <v>0.122292944594336</v>
      </c>
      <c r="F2667" s="19"/>
      <c r="G2667" s="19" t="n">
        <v>0</v>
      </c>
      <c r="H2667" s="19" t="n">
        <v>0.191146674203546</v>
      </c>
      <c r="I2667" s="19" t="n">
        <v>0.118659594451525</v>
      </c>
      <c r="J2667" s="19" t="n">
        <v>0.0892312021733431</v>
      </c>
      <c r="K2667" s="19" t="n">
        <v>0.239508659740859</v>
      </c>
      <c r="L2667" s="19" t="n">
        <v>0.0390952229606304</v>
      </c>
      <c r="M2667" s="19"/>
      <c r="N2667" s="19" t="n">
        <v>0.114318290470526</v>
      </c>
      <c r="O2667" s="19" t="n">
        <v>0.0925970447466685</v>
      </c>
      <c r="P2667" s="19" t="n">
        <v>0.0645713657125371</v>
      </c>
      <c r="Q2667" s="19" t="n">
        <v>0.161461273025775</v>
      </c>
      <c r="R2667" s="19"/>
      <c r="S2667" s="19" t="n">
        <v>0.162274012322469</v>
      </c>
      <c r="T2667" s="19" t="n">
        <v>0.246062471653053</v>
      </c>
      <c r="U2667" s="19" t="n">
        <v>0</v>
      </c>
      <c r="V2667" s="19" t="n">
        <v>0</v>
      </c>
      <c r="W2667" s="19" t="n">
        <v>0</v>
      </c>
      <c r="X2667" s="19" t="n">
        <v>0.155273910397805</v>
      </c>
      <c r="Y2667" s="19" t="n">
        <v>0.119570207839239</v>
      </c>
      <c r="Z2667" s="19" t="n">
        <v>0</v>
      </c>
      <c r="AA2667" s="19" t="n">
        <v>0</v>
      </c>
      <c r="AB2667" s="19" t="n">
        <v>0.210000392340106</v>
      </c>
      <c r="AC2667" s="19" t="n">
        <v>0</v>
      </c>
      <c r="AD2667" s="19" t="n">
        <v>0</v>
      </c>
      <c r="AE2667" s="19"/>
      <c r="AF2667" s="19" t="n">
        <v>0.0473397825590928</v>
      </c>
      <c r="AG2667" s="19" t="n">
        <v>0.132681419795416</v>
      </c>
      <c r="AH2667" s="19" t="n">
        <v>0.251685044925147</v>
      </c>
      <c r="AI2667" s="19"/>
      <c r="AJ2667" s="19" t="n">
        <v>0.0959974616474502</v>
      </c>
      <c r="AK2667" s="19" t="n">
        <v>0.0990076910253476</v>
      </c>
      <c r="AL2667" s="19" t="n">
        <v>0.145447602015827</v>
      </c>
      <c r="AM2667" s="19" t="n">
        <v>0</v>
      </c>
      <c r="AN2667" s="19" t="n">
        <v>0.225324651212664</v>
      </c>
      <c r="AO2667" s="19"/>
      <c r="AP2667" s="19" t="n">
        <v>0.11634025937838</v>
      </c>
      <c r="AQ2667" s="19" t="n">
        <v>0.0764730282740234</v>
      </c>
      <c r="AR2667" s="19" t="n">
        <v>0.179484135999448</v>
      </c>
      <c r="AS2667" s="19" t="n">
        <v>0.0660050067688089</v>
      </c>
      <c r="AT2667" s="19" t="n">
        <v>0</v>
      </c>
      <c r="AU2667" s="19"/>
      <c r="AV2667" s="19" t="n">
        <v>0.0767780940125395</v>
      </c>
      <c r="AW2667" s="19" t="n">
        <v>0.123761608594647</v>
      </c>
      <c r="AX2667" s="19" t="n">
        <v>0.205232626253712</v>
      </c>
      <c r="AY2667" s="19" t="n">
        <v>0.080822215971923</v>
      </c>
      <c r="AZ2667" s="19" t="n">
        <v>0</v>
      </c>
      <c r="BA2667" s="19" t="n">
        <v>0</v>
      </c>
      <c r="BB2667" s="19"/>
      <c r="BC2667" s="19" t="n">
        <v>0.0692006104433086</v>
      </c>
      <c r="BD2667" s="19" t="n">
        <v>0.176450373300324</v>
      </c>
      <c r="BE2667" s="19" t="n">
        <v>0.126085060668964</v>
      </c>
      <c r="BF2667" s="19" t="n">
        <v>0.102140156182461</v>
      </c>
      <c r="BG2667" s="19" t="s">
        <v>697</v>
      </c>
    </row>
    <row r="2668">
      <c r="B2668" t="s">
        <v>726</v>
      </c>
      <c r="C2668" s="19" t="n">
        <v>0.163514836575269</v>
      </c>
      <c r="D2668" s="19" t="n">
        <v>0.118291698586454</v>
      </c>
      <c r="E2668" s="19" t="n">
        <v>0.204072308205243</v>
      </c>
      <c r="F2668" s="19"/>
      <c r="G2668" s="19" t="n">
        <v>0</v>
      </c>
      <c r="H2668" s="19" t="n">
        <v>0.233724643989421</v>
      </c>
      <c r="I2668" s="19" t="n">
        <v>0</v>
      </c>
      <c r="J2668" s="19" t="n">
        <v>0.177125888932635</v>
      </c>
      <c r="K2668" s="19" t="n">
        <v>0.147125318775105</v>
      </c>
      <c r="L2668" s="19" t="n">
        <v>0.369812701231904</v>
      </c>
      <c r="M2668" s="19"/>
      <c r="N2668" s="19" t="n">
        <v>0.15258682786837</v>
      </c>
      <c r="O2668" s="19" t="n">
        <v>0.137366776225238</v>
      </c>
      <c r="P2668" s="19" t="n">
        <v>0.109176118873945</v>
      </c>
      <c r="Q2668" s="19" t="n">
        <v>0.274617021972799</v>
      </c>
      <c r="R2668" s="19"/>
      <c r="S2668" s="19" t="n">
        <v>0.145891097953672</v>
      </c>
      <c r="T2668" s="19" t="n">
        <v>0.242110733631014</v>
      </c>
      <c r="U2668" s="19" t="n">
        <v>0.208763047924485</v>
      </c>
      <c r="V2668" s="19" t="n">
        <v>0.164163717644518</v>
      </c>
      <c r="W2668" s="19" t="n">
        <v>0.186417465001727</v>
      </c>
      <c r="X2668" s="19" t="n">
        <v>0</v>
      </c>
      <c r="Y2668" s="19" t="n">
        <v>0.110883958667955</v>
      </c>
      <c r="Z2668" s="19" t="n">
        <v>0.117766529920031</v>
      </c>
      <c r="AA2668" s="19" t="n">
        <v>0.135463991012035</v>
      </c>
      <c r="AB2668" s="19" t="n">
        <v>0.167937847445203</v>
      </c>
      <c r="AC2668" s="19" t="n">
        <v>0.19395139953016</v>
      </c>
      <c r="AD2668" s="19" t="n">
        <v>0.308918535752649</v>
      </c>
      <c r="AE2668" s="19"/>
      <c r="AF2668" s="19" t="n">
        <v>0.291600151792823</v>
      </c>
      <c r="AG2668" s="19" t="n">
        <v>0.139669723275536</v>
      </c>
      <c r="AH2668" s="19" t="n">
        <v>0.061139335133789</v>
      </c>
      <c r="AI2668" s="19"/>
      <c r="AJ2668" s="19" t="n">
        <v>0.24837623533114</v>
      </c>
      <c r="AK2668" s="19" t="n">
        <v>0.135641972075547</v>
      </c>
      <c r="AL2668" s="19" t="n">
        <v>0.138695899378533</v>
      </c>
      <c r="AM2668" s="19" t="n">
        <v>0.337700861510322</v>
      </c>
      <c r="AN2668" s="19" t="n">
        <v>0</v>
      </c>
      <c r="AO2668" s="19"/>
      <c r="AP2668" s="19" t="n">
        <v>0.284916676743776</v>
      </c>
      <c r="AQ2668" s="19" t="n">
        <v>0.10570823796253</v>
      </c>
      <c r="AR2668" s="19" t="n">
        <v>0</v>
      </c>
      <c r="AS2668" s="19" t="n">
        <v>0.273464205238558</v>
      </c>
      <c r="AT2668" s="19" t="n">
        <v>0</v>
      </c>
      <c r="AU2668" s="19"/>
      <c r="AV2668" s="19" t="n">
        <v>0.176882886347167</v>
      </c>
      <c r="AW2668" s="19" t="n">
        <v>0.227134938271972</v>
      </c>
      <c r="AX2668" s="19" t="n">
        <v>0</v>
      </c>
      <c r="AY2668" s="19" t="n">
        <v>0.240190404032634</v>
      </c>
      <c r="AZ2668" s="19" t="n">
        <v>0</v>
      </c>
      <c r="BA2668" s="19" t="n">
        <v>0.114750554907184</v>
      </c>
      <c r="BB2668" s="19"/>
      <c r="BC2668" s="19" t="n">
        <v>0.278115304364223</v>
      </c>
      <c r="BD2668" s="19" t="n">
        <v>0.036723735792797</v>
      </c>
      <c r="BE2668" s="19" t="n">
        <v>0.182032743637082</v>
      </c>
      <c r="BF2668" s="19" t="n">
        <v>0.145620830427923</v>
      </c>
      <c r="BG2668" s="19" t="s">
        <v>697</v>
      </c>
    </row>
    <row r="2669">
      <c r="B2669" t="s">
        <v>100</v>
      </c>
      <c r="C2669" s="19" t="n">
        <v>0.0448410535657943</v>
      </c>
      <c r="D2669" s="19" t="n">
        <v>0.0155986938411674</v>
      </c>
      <c r="E2669" s="19" t="n">
        <v>0.0710664821333209</v>
      </c>
      <c r="F2669" s="19"/>
      <c r="G2669" s="19" t="n">
        <v>0.0418379795041539</v>
      </c>
      <c r="H2669" s="19" t="n">
        <v>0</v>
      </c>
      <c r="I2669" s="19" t="n">
        <v>0.0548913265895173</v>
      </c>
      <c r="J2669" s="19" t="n">
        <v>0.0801162070914318</v>
      </c>
      <c r="K2669" s="19" t="n">
        <v>0.0490931070957708</v>
      </c>
      <c r="L2669" s="19" t="n">
        <v>0.0398085307688694</v>
      </c>
      <c r="M2669" s="19"/>
      <c r="N2669" s="19" t="n">
        <v>0.0257836382060717</v>
      </c>
      <c r="O2669" s="19" t="n">
        <v>0</v>
      </c>
      <c r="P2669" s="19" t="n">
        <v>0.078378295371385</v>
      </c>
      <c r="Q2669" s="19" t="n">
        <v>0.071028900178346</v>
      </c>
      <c r="R2669" s="19"/>
      <c r="S2669" s="19" t="n">
        <v>0</v>
      </c>
      <c r="T2669" s="19" t="n">
        <v>0.0450037765225569</v>
      </c>
      <c r="U2669" s="19" t="n">
        <v>0</v>
      </c>
      <c r="V2669" s="19" t="n">
        <v>0</v>
      </c>
      <c r="W2669" s="19" t="n">
        <v>0</v>
      </c>
      <c r="X2669" s="19" t="n">
        <v>0</v>
      </c>
      <c r="Y2669" s="19" t="n">
        <v>0.10816075660556</v>
      </c>
      <c r="Z2669" s="19" t="n">
        <v>0</v>
      </c>
      <c r="AA2669" s="19" t="n">
        <v>0.0716675671240296</v>
      </c>
      <c r="AB2669" s="19" t="n">
        <v>0.256814879031368</v>
      </c>
      <c r="AC2669" s="19" t="n">
        <v>0</v>
      </c>
      <c r="AD2669" s="19" t="n">
        <v>0</v>
      </c>
      <c r="AE2669" s="19"/>
      <c r="AF2669" s="19" t="n">
        <v>0.0463679384350602</v>
      </c>
      <c r="AG2669" s="19" t="n">
        <v>0.0343502992438173</v>
      </c>
      <c r="AH2669" s="19" t="n">
        <v>0.10887337558952</v>
      </c>
      <c r="AI2669" s="19"/>
      <c r="AJ2669" s="19" t="n">
        <v>0.0215425137918727</v>
      </c>
      <c r="AK2669" s="19" t="n">
        <v>0.0479620979653865</v>
      </c>
      <c r="AL2669" s="19" t="n">
        <v>0</v>
      </c>
      <c r="AM2669" s="19" t="n">
        <v>0</v>
      </c>
      <c r="AN2669" s="19" t="n">
        <v>0.179433688976705</v>
      </c>
      <c r="AO2669" s="19"/>
      <c r="AP2669" s="19" t="n">
        <v>0.0346267469093398</v>
      </c>
      <c r="AQ2669" s="19" t="n">
        <v>0.0192295960689577</v>
      </c>
      <c r="AR2669" s="19" t="n">
        <v>0</v>
      </c>
      <c r="AS2669" s="19" t="n">
        <v>0.0694225191075323</v>
      </c>
      <c r="AT2669" s="19" t="n">
        <v>0</v>
      </c>
      <c r="AU2669" s="19"/>
      <c r="AV2669" s="19" t="n">
        <v>0</v>
      </c>
      <c r="AW2669" s="19" t="n">
        <v>0</v>
      </c>
      <c r="AX2669" s="19" t="n">
        <v>0</v>
      </c>
      <c r="AY2669" s="19" t="n">
        <v>0.0791630069211513</v>
      </c>
      <c r="AZ2669" s="19" t="n">
        <v>0</v>
      </c>
      <c r="BA2669" s="19" t="n">
        <v>0.192946790444131</v>
      </c>
      <c r="BB2669" s="19"/>
      <c r="BC2669" s="19" t="n">
        <v>0.128163170497855</v>
      </c>
      <c r="BD2669" s="19" t="n">
        <v>0.0313781671490725</v>
      </c>
      <c r="BE2669" s="19" t="n">
        <v>0</v>
      </c>
      <c r="BF2669" s="19" t="n">
        <v>0.0401661891845641</v>
      </c>
      <c r="BG2669" s="19" t="s">
        <v>697</v>
      </c>
    </row>
    <row r="2670">
      <c r="C2670" s="19"/>
      <c r="D2670" s="19"/>
      <c r="E2670" s="19"/>
      <c r="F2670" s="19"/>
      <c r="G2670" s="19"/>
      <c r="H2670" s="19"/>
      <c r="I2670" s="19"/>
      <c r="J2670" s="19"/>
      <c r="K2670" s="19"/>
      <c r="L2670" s="19"/>
      <c r="M2670" s="19"/>
      <c r="N2670" s="19"/>
      <c r="O2670" s="19"/>
      <c r="P2670" s="19"/>
      <c r="Q2670" s="19"/>
      <c r="R2670" s="19"/>
      <c r="S2670" s="19"/>
      <c r="T2670" s="19"/>
      <c r="U2670" s="19"/>
      <c r="V2670" s="19"/>
      <c r="W2670" s="19"/>
      <c r="X2670" s="19"/>
      <c r="Y2670" s="19"/>
      <c r="Z2670" s="19"/>
      <c r="AA2670" s="19"/>
      <c r="AB2670" s="19"/>
      <c r="AC2670" s="19"/>
      <c r="AD2670" s="19"/>
      <c r="AE2670" s="19"/>
      <c r="AF2670" s="19"/>
      <c r="AG2670" s="19"/>
      <c r="AH2670" s="19"/>
      <c r="AI2670" s="19"/>
      <c r="AJ2670" s="19"/>
      <c r="AK2670" s="19"/>
      <c r="AL2670" s="19"/>
      <c r="AM2670" s="19"/>
      <c r="AN2670" s="19"/>
      <c r="AO2670" s="19"/>
      <c r="AP2670" s="19"/>
      <c r="AQ2670" s="19"/>
      <c r="AR2670" s="19"/>
      <c r="AS2670" s="19"/>
      <c r="AT2670" s="19"/>
      <c r="AU2670" s="19"/>
      <c r="AV2670" s="19"/>
      <c r="AW2670" s="19"/>
      <c r="AX2670" s="19"/>
      <c r="AY2670" s="19"/>
      <c r="AZ2670" s="19"/>
      <c r="BA2670" s="19"/>
      <c r="BB2670" s="19"/>
      <c r="BC2670" s="19"/>
      <c r="BD2670" s="19"/>
      <c r="BE2670" s="19"/>
      <c r="BF2670" s="19"/>
      <c r="BG2670" s="19"/>
    </row>
    <row r="2671">
      <c r="B2671" s="7" t="s">
        <v>761</v>
      </c>
      <c r="C2671" s="19"/>
      <c r="D2671" s="19"/>
      <c r="E2671" s="19"/>
      <c r="F2671" s="19"/>
      <c r="G2671" s="19"/>
      <c r="H2671" s="19"/>
      <c r="I2671" s="19"/>
      <c r="J2671" s="19"/>
      <c r="K2671" s="19"/>
      <c r="L2671" s="19"/>
      <c r="M2671" s="19"/>
      <c r="N2671" s="19"/>
      <c r="O2671" s="19"/>
      <c r="P2671" s="19"/>
      <c r="Q2671" s="19"/>
      <c r="R2671" s="19"/>
      <c r="S2671" s="19"/>
      <c r="T2671" s="19"/>
      <c r="U2671" s="19"/>
      <c r="V2671" s="19"/>
      <c r="W2671" s="19"/>
      <c r="X2671" s="19"/>
      <c r="Y2671" s="19"/>
      <c r="Z2671" s="19"/>
      <c r="AA2671" s="19"/>
      <c r="AB2671" s="19"/>
      <c r="AC2671" s="19"/>
      <c r="AD2671" s="19"/>
      <c r="AE2671" s="19"/>
      <c r="AF2671" s="19"/>
      <c r="AG2671" s="19"/>
      <c r="AH2671" s="19"/>
      <c r="AI2671" s="19"/>
      <c r="AJ2671" s="19"/>
      <c r="AK2671" s="19"/>
      <c r="AL2671" s="19"/>
      <c r="AM2671" s="19"/>
      <c r="AN2671" s="19"/>
      <c r="AO2671" s="19"/>
      <c r="AP2671" s="19"/>
      <c r="AQ2671" s="19"/>
      <c r="AR2671" s="19"/>
      <c r="AS2671" s="19"/>
      <c r="AT2671" s="19"/>
      <c r="AU2671" s="19"/>
      <c r="AV2671" s="19"/>
      <c r="AW2671" s="19"/>
      <c r="AX2671" s="19"/>
      <c r="AY2671" s="19"/>
      <c r="AZ2671" s="19"/>
      <c r="BA2671" s="19"/>
      <c r="BB2671" s="19"/>
      <c r="BC2671" s="19"/>
      <c r="BD2671" s="19"/>
      <c r="BE2671" s="19"/>
      <c r="BF2671" s="19"/>
      <c r="BG2671" s="19"/>
    </row>
    <row r="2672">
      <c r="B2672" s="26" t="s">
        <v>724</v>
      </c>
      <c r="C2672" s="19"/>
      <c r="D2672" s="19"/>
      <c r="E2672" s="19"/>
      <c r="F2672" s="19"/>
      <c r="G2672" s="19"/>
      <c r="H2672" s="19"/>
      <c r="I2672" s="19"/>
      <c r="J2672" s="19"/>
      <c r="K2672" s="19"/>
      <c r="L2672" s="19"/>
      <c r="M2672" s="19"/>
      <c r="N2672" s="19"/>
      <c r="O2672" s="19"/>
      <c r="P2672" s="19"/>
      <c r="Q2672" s="19"/>
      <c r="R2672" s="19"/>
      <c r="S2672" s="19"/>
      <c r="T2672" s="19"/>
      <c r="U2672" s="19"/>
      <c r="V2672" s="19"/>
      <c r="W2672" s="19"/>
      <c r="X2672" s="19"/>
      <c r="Y2672" s="19"/>
      <c r="Z2672" s="19"/>
      <c r="AA2672" s="19"/>
      <c r="AB2672" s="19"/>
      <c r="AC2672" s="19"/>
      <c r="AD2672" s="19"/>
      <c r="AE2672" s="19"/>
      <c r="AF2672" s="19"/>
      <c r="AG2672" s="19"/>
      <c r="AH2672" s="19"/>
      <c r="AI2672" s="19"/>
      <c r="AJ2672" s="19"/>
      <c r="AK2672" s="19"/>
      <c r="AL2672" s="19"/>
      <c r="AM2672" s="19"/>
      <c r="AN2672" s="19"/>
      <c r="AO2672" s="19"/>
      <c r="AP2672" s="19"/>
      <c r="AQ2672" s="19"/>
      <c r="AR2672" s="19"/>
      <c r="AS2672" s="19"/>
      <c r="AT2672" s="19"/>
      <c r="AU2672" s="19"/>
      <c r="AV2672" s="19"/>
      <c r="AW2672" s="19"/>
      <c r="AX2672" s="19"/>
      <c r="AY2672" s="19"/>
      <c r="AZ2672" s="19"/>
      <c r="BA2672" s="19"/>
      <c r="BB2672" s="19"/>
      <c r="BC2672" s="19"/>
      <c r="BD2672" s="19"/>
      <c r="BE2672" s="19"/>
      <c r="BF2672" s="19"/>
      <c r="BG2672" s="19"/>
    </row>
    <row r="2673">
      <c r="B2673" t="s">
        <v>721</v>
      </c>
      <c r="C2673" s="19" t="n">
        <v>0.0608052284813002</v>
      </c>
      <c r="D2673" s="19" t="n">
        <v>0.0297395775719787</v>
      </c>
      <c r="E2673" s="19" t="n">
        <v>0.0922025461339581</v>
      </c>
      <c r="F2673" s="19"/>
      <c r="G2673" s="19" t="n">
        <v>0.0611820764116871</v>
      </c>
      <c r="H2673" s="19" t="n">
        <v>0</v>
      </c>
      <c r="I2673" s="19" t="n">
        <v>0.0754990620642391</v>
      </c>
      <c r="J2673" s="19" t="n">
        <v>0.157177121964519</v>
      </c>
      <c r="K2673" s="19" t="n">
        <v>0.0380653332042529</v>
      </c>
      <c r="L2673" s="19" t="n">
        <v>0.0494377340036594</v>
      </c>
      <c r="M2673" s="19"/>
      <c r="N2673" s="19" t="n">
        <v>0.0313756567774265</v>
      </c>
      <c r="O2673" s="19" t="n">
        <v>0.0311687653004656</v>
      </c>
      <c r="P2673" s="19" t="n">
        <v>0.0627145692826418</v>
      </c>
      <c r="Q2673" s="19" t="n">
        <v>0.114027293129409</v>
      </c>
      <c r="R2673" s="19"/>
      <c r="S2673" s="19" t="n">
        <v>0.0469780777778226</v>
      </c>
      <c r="T2673" s="19" t="n">
        <v>0.0687787834156657</v>
      </c>
      <c r="U2673" s="19" t="n">
        <v>0</v>
      </c>
      <c r="V2673" s="19" t="n">
        <v>0</v>
      </c>
      <c r="W2673" s="19" t="n">
        <v>0</v>
      </c>
      <c r="X2673" s="19" t="n">
        <v>0</v>
      </c>
      <c r="Y2673" s="19" t="n">
        <v>0.332753665270141</v>
      </c>
      <c r="Z2673" s="19" t="n">
        <v>0</v>
      </c>
      <c r="AA2673" s="19" t="n">
        <v>0.0640025980940441</v>
      </c>
      <c r="AB2673" s="19" t="n">
        <v>0.0547266835631104</v>
      </c>
      <c r="AC2673" s="19" t="n">
        <v>0</v>
      </c>
      <c r="AD2673" s="19" t="n">
        <v>0</v>
      </c>
      <c r="AE2673" s="19"/>
      <c r="AF2673" s="19" t="n">
        <v>0.040304905648648</v>
      </c>
      <c r="AG2673" s="19" t="n">
        <v>0.106542683176741</v>
      </c>
      <c r="AH2673" s="19" t="n">
        <v>0</v>
      </c>
      <c r="AI2673" s="19"/>
      <c r="AJ2673" s="19" t="n">
        <v>0.0828994614500573</v>
      </c>
      <c r="AK2673" s="19" t="n">
        <v>0.05807987525652</v>
      </c>
      <c r="AL2673" s="19" t="n">
        <v>0</v>
      </c>
      <c r="AM2673" s="19" t="n">
        <v>1</v>
      </c>
      <c r="AN2673" s="19" t="n">
        <v>0</v>
      </c>
      <c r="AO2673" s="19"/>
      <c r="AP2673" s="19" t="n">
        <v>0.0725332317361324</v>
      </c>
      <c r="AQ2673" s="19" t="n">
        <v>0.0671267783535409</v>
      </c>
      <c r="AR2673" s="19" t="n">
        <v>0.0806971851063893</v>
      </c>
      <c r="AS2673" s="19" t="n">
        <v>0.101342582644942</v>
      </c>
      <c r="AT2673" s="19" t="n">
        <v>0</v>
      </c>
      <c r="AU2673" s="19"/>
      <c r="AV2673" s="19" t="n">
        <v>0.0338076624926384</v>
      </c>
      <c r="AW2673" s="19" t="n">
        <v>0.076693535844422</v>
      </c>
      <c r="AX2673" s="19" t="n">
        <v>0.190376077462377</v>
      </c>
      <c r="AY2673" s="19" t="n">
        <v>0.0774867439616056</v>
      </c>
      <c r="AZ2673" s="19" t="n">
        <v>0</v>
      </c>
      <c r="BA2673" s="19" t="n">
        <v>0.0741455367836975</v>
      </c>
      <c r="BB2673" s="19"/>
      <c r="BC2673" s="19" t="n">
        <v>0.06720525266806</v>
      </c>
      <c r="BD2673" s="19" t="n">
        <v>0.0546097268266752</v>
      </c>
      <c r="BE2673" s="19" t="n">
        <v>0.0244329590390018</v>
      </c>
      <c r="BF2673" s="19" t="n">
        <v>0.105618878713589</v>
      </c>
      <c r="BG2673" s="19" t="n">
        <v>0</v>
      </c>
    </row>
    <row r="2674">
      <c r="B2674" t="s">
        <v>689</v>
      </c>
      <c r="C2674" s="19" t="n">
        <v>0.112353187706738</v>
      </c>
      <c r="D2674" s="19" t="n">
        <v>0.183887468170712</v>
      </c>
      <c r="E2674" s="19" t="n">
        <v>0.0400551845733874</v>
      </c>
      <c r="F2674" s="19"/>
      <c r="G2674" s="19" t="n">
        <v>0.201875645046033</v>
      </c>
      <c r="H2674" s="19" t="n">
        <v>0.114891064478775</v>
      </c>
      <c r="I2674" s="19" t="n">
        <v>0.144443053227727</v>
      </c>
      <c r="J2674" s="19" t="n">
        <v>0.0421891043867947</v>
      </c>
      <c r="K2674" s="19" t="n">
        <v>0.128536770846974</v>
      </c>
      <c r="L2674" s="19" t="n">
        <v>0.0423949767073284</v>
      </c>
      <c r="M2674" s="19"/>
      <c r="N2674" s="19" t="n">
        <v>0.119153756027192</v>
      </c>
      <c r="O2674" s="19" t="n">
        <v>0.0313349802370046</v>
      </c>
      <c r="P2674" s="19" t="n">
        <v>0.14716582825815</v>
      </c>
      <c r="Q2674" s="19" t="n">
        <v>0.157524086029037</v>
      </c>
      <c r="R2674" s="19"/>
      <c r="S2674" s="19" t="n">
        <v>0.0506156571855458</v>
      </c>
      <c r="T2674" s="19" t="n">
        <v>0.0813291430955048</v>
      </c>
      <c r="U2674" s="19" t="n">
        <v>0</v>
      </c>
      <c r="V2674" s="19" t="n">
        <v>0.258186597096287</v>
      </c>
      <c r="W2674" s="19" t="n">
        <v>0</v>
      </c>
      <c r="X2674" s="19" t="n">
        <v>0.252401457981088</v>
      </c>
      <c r="Y2674" s="19" t="n">
        <v>0.0817263189044293</v>
      </c>
      <c r="Z2674" s="19" t="n">
        <v>0.291432364875724</v>
      </c>
      <c r="AA2674" s="19" t="n">
        <v>0.0730957769832103</v>
      </c>
      <c r="AB2674" s="19" t="n">
        <v>0.107916804895612</v>
      </c>
      <c r="AC2674" s="19" t="n">
        <v>0.278929887749186</v>
      </c>
      <c r="AD2674" s="19" t="n">
        <v>0</v>
      </c>
      <c r="AE2674" s="19"/>
      <c r="AF2674" s="19" t="n">
        <v>0.0508755912325833</v>
      </c>
      <c r="AG2674" s="19" t="n">
        <v>0.137426752484575</v>
      </c>
      <c r="AH2674" s="19" t="n">
        <v>0.141147093184197</v>
      </c>
      <c r="AI2674" s="19"/>
      <c r="AJ2674" s="19" t="n">
        <v>0.0797888124636454</v>
      </c>
      <c r="AK2674" s="19" t="n">
        <v>0.141773881668769</v>
      </c>
      <c r="AL2674" s="19" t="n">
        <v>0</v>
      </c>
      <c r="AM2674" s="19" t="n">
        <v>0</v>
      </c>
      <c r="AN2674" s="19" t="n">
        <v>0.0722291519229095</v>
      </c>
      <c r="AO2674" s="19"/>
      <c r="AP2674" s="19" t="n">
        <v>0</v>
      </c>
      <c r="AQ2674" s="19" t="n">
        <v>0.207144730463125</v>
      </c>
      <c r="AR2674" s="19" t="n">
        <v>0</v>
      </c>
      <c r="AS2674" s="19" t="n">
        <v>0.102465855541296</v>
      </c>
      <c r="AT2674" s="19" t="n">
        <v>0.184325006854687</v>
      </c>
      <c r="AU2674" s="19"/>
      <c r="AV2674" s="19" t="n">
        <v>0.19108511235722</v>
      </c>
      <c r="AW2674" s="19" t="n">
        <v>0.0416198870090679</v>
      </c>
      <c r="AX2674" s="19" t="n">
        <v>0.0804199918741803</v>
      </c>
      <c r="AY2674" s="19" t="n">
        <v>0.0457112874778844</v>
      </c>
      <c r="AZ2674" s="19" t="n">
        <v>0.129517470994657</v>
      </c>
      <c r="BA2674" s="19" t="n">
        <v>0.168070769176378</v>
      </c>
      <c r="BB2674" s="19"/>
      <c r="BC2674" s="19" t="n">
        <v>0.104731743072193</v>
      </c>
      <c r="BD2674" s="19" t="n">
        <v>0.165672294682091</v>
      </c>
      <c r="BE2674" s="19" t="n">
        <v>0.112359747047081</v>
      </c>
      <c r="BF2674" s="19" t="n">
        <v>0.101936063643399</v>
      </c>
      <c r="BG2674" s="19" t="n">
        <v>0</v>
      </c>
    </row>
    <row r="2675">
      <c r="B2675" t="s">
        <v>690</v>
      </c>
      <c r="C2675" s="19" t="n">
        <v>0.220427979962919</v>
      </c>
      <c r="D2675" s="19" t="n">
        <v>0.205438594461389</v>
      </c>
      <c r="E2675" s="19" t="n">
        <v>0.235577396898795</v>
      </c>
      <c r="F2675" s="19"/>
      <c r="G2675" s="19" t="n">
        <v>0.19863589000317</v>
      </c>
      <c r="H2675" s="19" t="n">
        <v>0.213959699218849</v>
      </c>
      <c r="I2675" s="19" t="n">
        <v>0.351494583836285</v>
      </c>
      <c r="J2675" s="19" t="n">
        <v>0.0565163437311948</v>
      </c>
      <c r="K2675" s="19" t="n">
        <v>0.14059295803496</v>
      </c>
      <c r="L2675" s="19" t="n">
        <v>0.317833919833432</v>
      </c>
      <c r="M2675" s="19"/>
      <c r="N2675" s="19" t="n">
        <v>0.246602841221692</v>
      </c>
      <c r="O2675" s="19" t="n">
        <v>0.362679237991516</v>
      </c>
      <c r="P2675" s="19" t="n">
        <v>0.0775105044567372</v>
      </c>
      <c r="Q2675" s="19" t="n">
        <v>0.178066191853879</v>
      </c>
      <c r="R2675" s="19"/>
      <c r="S2675" s="19" t="n">
        <v>0.276966205136863</v>
      </c>
      <c r="T2675" s="19" t="n">
        <v>0.436916832912213</v>
      </c>
      <c r="U2675" s="19" t="n">
        <v>0.408271816996906</v>
      </c>
      <c r="V2675" s="19" t="n">
        <v>0.114061244182339</v>
      </c>
      <c r="W2675" s="19" t="n">
        <v>0</v>
      </c>
      <c r="X2675" s="19" t="n">
        <v>0.148889828213711</v>
      </c>
      <c r="Y2675" s="19" t="n">
        <v>0</v>
      </c>
      <c r="Z2675" s="19" t="n">
        <v>0.197657003473419</v>
      </c>
      <c r="AA2675" s="19" t="n">
        <v>0.297529272650276</v>
      </c>
      <c r="AB2675" s="19" t="n">
        <v>0.174987845599321</v>
      </c>
      <c r="AC2675" s="19" t="n">
        <v>0.244388480940907</v>
      </c>
      <c r="AD2675" s="19" t="n">
        <v>0</v>
      </c>
      <c r="AE2675" s="19"/>
      <c r="AF2675" s="19" t="n">
        <v>0.222554105800428</v>
      </c>
      <c r="AG2675" s="19" t="n">
        <v>0.2402244064203</v>
      </c>
      <c r="AH2675" s="19" t="n">
        <v>0.197712871897929</v>
      </c>
      <c r="AI2675" s="19"/>
      <c r="AJ2675" s="19" t="n">
        <v>0.224352729352683</v>
      </c>
      <c r="AK2675" s="19" t="n">
        <v>0.28716567738671</v>
      </c>
      <c r="AL2675" s="19" t="n">
        <v>0.208045955751539</v>
      </c>
      <c r="AM2675" s="19" t="n">
        <v>0</v>
      </c>
      <c r="AN2675" s="19" t="n">
        <v>0.187325775896005</v>
      </c>
      <c r="AO2675" s="19"/>
      <c r="AP2675" s="19" t="n">
        <v>0.250450387905068</v>
      </c>
      <c r="AQ2675" s="19" t="n">
        <v>0.181107514944871</v>
      </c>
      <c r="AR2675" s="19" t="n">
        <v>0.396864230050083</v>
      </c>
      <c r="AS2675" s="19" t="n">
        <v>0.223582769875871</v>
      </c>
      <c r="AT2675" s="19" t="n">
        <v>0.327512466366786</v>
      </c>
      <c r="AU2675" s="19"/>
      <c r="AV2675" s="19" t="n">
        <v>0.185319621395516</v>
      </c>
      <c r="AW2675" s="19" t="n">
        <v>0.304810242118334</v>
      </c>
      <c r="AX2675" s="19" t="n">
        <v>0.10867845148083</v>
      </c>
      <c r="AY2675" s="19" t="n">
        <v>0.170951838718143</v>
      </c>
      <c r="AZ2675" s="19" t="n">
        <v>0.41802655884055</v>
      </c>
      <c r="BA2675" s="19" t="n">
        <v>0.189554528594428</v>
      </c>
      <c r="BB2675" s="19"/>
      <c r="BC2675" s="19" t="n">
        <v>0.187606210417767</v>
      </c>
      <c r="BD2675" s="19" t="n">
        <v>0.287145253735491</v>
      </c>
      <c r="BE2675" s="19" t="n">
        <v>0.192538346288312</v>
      </c>
      <c r="BF2675" s="19" t="n">
        <v>0.326009276597317</v>
      </c>
      <c r="BG2675" s="19" t="n">
        <v>0.252416066017674</v>
      </c>
    </row>
    <row r="2676">
      <c r="B2676" t="s">
        <v>691</v>
      </c>
      <c r="C2676" s="19" t="n">
        <v>0.248456744437381</v>
      </c>
      <c r="D2676" s="19" t="n">
        <v>0.272806536584399</v>
      </c>
      <c r="E2676" s="19" t="n">
        <v>0.223846986185488</v>
      </c>
      <c r="F2676" s="19"/>
      <c r="G2676" s="19" t="n">
        <v>0.272298226236239</v>
      </c>
      <c r="H2676" s="19" t="n">
        <v>0.0862991870502302</v>
      </c>
      <c r="I2676" s="19" t="n">
        <v>0.270129484516709</v>
      </c>
      <c r="J2676" s="19" t="n">
        <v>0.341443792090362</v>
      </c>
      <c r="K2676" s="19" t="n">
        <v>0.291674816617681</v>
      </c>
      <c r="L2676" s="19" t="n">
        <v>0.249673767706659</v>
      </c>
      <c r="M2676" s="19"/>
      <c r="N2676" s="19" t="n">
        <v>0.184746682431194</v>
      </c>
      <c r="O2676" s="19" t="n">
        <v>0.28411890670486</v>
      </c>
      <c r="P2676" s="19" t="n">
        <v>0.31544632682774</v>
      </c>
      <c r="Q2676" s="19" t="n">
        <v>0.210631899705224</v>
      </c>
      <c r="R2676" s="19"/>
      <c r="S2676" s="19" t="n">
        <v>0.250575436051769</v>
      </c>
      <c r="T2676" s="19" t="n">
        <v>0.163883607119956</v>
      </c>
      <c r="U2676" s="19" t="n">
        <v>0.231912109380118</v>
      </c>
      <c r="V2676" s="19" t="n">
        <v>0.362645253178221</v>
      </c>
      <c r="W2676" s="19" t="n">
        <v>0.811938666235362</v>
      </c>
      <c r="X2676" s="19" t="n">
        <v>0.382933977237799</v>
      </c>
      <c r="Y2676" s="19" t="n">
        <v>0.0749366064419557</v>
      </c>
      <c r="Z2676" s="19" t="n">
        <v>0</v>
      </c>
      <c r="AA2676" s="19" t="n">
        <v>0.188466192420005</v>
      </c>
      <c r="AB2676" s="19" t="n">
        <v>0.221825470237274</v>
      </c>
      <c r="AC2676" s="19" t="n">
        <v>0.240794990833086</v>
      </c>
      <c r="AD2676" s="19" t="n">
        <v>0</v>
      </c>
      <c r="AE2676" s="19"/>
      <c r="AF2676" s="19" t="n">
        <v>0.23464855348137</v>
      </c>
      <c r="AG2676" s="19" t="n">
        <v>0.192006574537561</v>
      </c>
      <c r="AH2676" s="19" t="n">
        <v>0.420378072853766</v>
      </c>
      <c r="AI2676" s="19"/>
      <c r="AJ2676" s="19" t="n">
        <v>0.239285150519451</v>
      </c>
      <c r="AK2676" s="19" t="n">
        <v>0.21756462183079</v>
      </c>
      <c r="AL2676" s="19" t="n">
        <v>0</v>
      </c>
      <c r="AM2676" s="19" t="n">
        <v>0</v>
      </c>
      <c r="AN2676" s="19" t="n">
        <v>0.349636513168412</v>
      </c>
      <c r="AO2676" s="19"/>
      <c r="AP2676" s="19" t="n">
        <v>0.299761543060785</v>
      </c>
      <c r="AQ2676" s="19" t="n">
        <v>0.215340575708132</v>
      </c>
      <c r="AR2676" s="19" t="n">
        <v>0.0880088410435685</v>
      </c>
      <c r="AS2676" s="19" t="n">
        <v>0.273905701073583</v>
      </c>
      <c r="AT2676" s="19" t="n">
        <v>0.141428471161339</v>
      </c>
      <c r="AU2676" s="19"/>
      <c r="AV2676" s="19" t="n">
        <v>0.201527291658894</v>
      </c>
      <c r="AW2676" s="19" t="n">
        <v>0.228903313395314</v>
      </c>
      <c r="AX2676" s="19" t="n">
        <v>0.104532340920461</v>
      </c>
      <c r="AY2676" s="19" t="n">
        <v>0.453402058427775</v>
      </c>
      <c r="AZ2676" s="19" t="n">
        <v>0.0993758699594029</v>
      </c>
      <c r="BA2676" s="19" t="n">
        <v>0.191965063250033</v>
      </c>
      <c r="BB2676" s="19"/>
      <c r="BC2676" s="19" t="n">
        <v>0.251935925235732</v>
      </c>
      <c r="BD2676" s="19" t="n">
        <v>0.254380712600657</v>
      </c>
      <c r="BE2676" s="19" t="n">
        <v>0.158550523212813</v>
      </c>
      <c r="BF2676" s="19" t="n">
        <v>0.34704427084146</v>
      </c>
      <c r="BG2676" s="19" t="n">
        <v>0.472293322207938</v>
      </c>
    </row>
    <row r="2677">
      <c r="B2677" t="s">
        <v>692</v>
      </c>
      <c r="C2677" s="19" t="n">
        <v>0.105302691594854</v>
      </c>
      <c r="D2677" s="19" t="n">
        <v>0.0836430320512764</v>
      </c>
      <c r="E2677" s="19" t="n">
        <v>0.127193596534306</v>
      </c>
      <c r="F2677" s="19"/>
      <c r="G2677" s="19" t="n">
        <v>0.210124790261233</v>
      </c>
      <c r="H2677" s="19" t="n">
        <v>0.212653879449675</v>
      </c>
      <c r="I2677" s="19" t="n">
        <v>0.0936228416231628</v>
      </c>
      <c r="J2677" s="19" t="n">
        <v>0.0473275134120912</v>
      </c>
      <c r="K2677" s="19" t="n">
        <v>0.0357377402909681</v>
      </c>
      <c r="L2677" s="19" t="n">
        <v>0.0525289896623587</v>
      </c>
      <c r="M2677" s="19"/>
      <c r="N2677" s="19" t="n">
        <v>0.23182254942749</v>
      </c>
      <c r="O2677" s="19" t="n">
        <v>0.0387904351436657</v>
      </c>
      <c r="P2677" s="19" t="n">
        <v>0.0360067305923685</v>
      </c>
      <c r="Q2677" s="19" t="n">
        <v>0.121774218392532</v>
      </c>
      <c r="R2677" s="19"/>
      <c r="S2677" s="19" t="n">
        <v>0.227765600941743</v>
      </c>
      <c r="T2677" s="19" t="n">
        <v>0</v>
      </c>
      <c r="U2677" s="19" t="n">
        <v>0.110621245720507</v>
      </c>
      <c r="V2677" s="19" t="n">
        <v>0</v>
      </c>
      <c r="W2677" s="19" t="n">
        <v>0</v>
      </c>
      <c r="X2677" s="19" t="n">
        <v>0.114981031685982</v>
      </c>
      <c r="Y2677" s="19" t="n">
        <v>0.174620948838838</v>
      </c>
      <c r="Z2677" s="19" t="n">
        <v>0.203296488957116</v>
      </c>
      <c r="AA2677" s="19" t="n">
        <v>0.173025900180112</v>
      </c>
      <c r="AB2677" s="19" t="n">
        <v>0</v>
      </c>
      <c r="AC2677" s="19" t="n">
        <v>0.235886640476821</v>
      </c>
      <c r="AD2677" s="19" t="n">
        <v>0</v>
      </c>
      <c r="AE2677" s="19"/>
      <c r="AF2677" s="19" t="n">
        <v>0.127916595750242</v>
      </c>
      <c r="AG2677" s="19" t="n">
        <v>0.0914812806838846</v>
      </c>
      <c r="AH2677" s="19" t="n">
        <v>0.041397545168281</v>
      </c>
      <c r="AI2677" s="19"/>
      <c r="AJ2677" s="19" t="n">
        <v>0.0836881945072872</v>
      </c>
      <c r="AK2677" s="19" t="n">
        <v>0.131534526543792</v>
      </c>
      <c r="AL2677" s="19" t="n">
        <v>0.250354577052631</v>
      </c>
      <c r="AM2677" s="19" t="n">
        <v>0</v>
      </c>
      <c r="AN2677" s="19" t="n">
        <v>0.107752643906245</v>
      </c>
      <c r="AO2677" s="19"/>
      <c r="AP2677" s="19" t="n">
        <v>0.0736188586269488</v>
      </c>
      <c r="AQ2677" s="19" t="n">
        <v>0.110989117096219</v>
      </c>
      <c r="AR2677" s="19" t="n">
        <v>0.16669403692586</v>
      </c>
      <c r="AS2677" s="19" t="n">
        <v>0.0985606625461273</v>
      </c>
      <c r="AT2677" s="19" t="n">
        <v>0.116932361484325</v>
      </c>
      <c r="AU2677" s="19"/>
      <c r="AV2677" s="19" t="n">
        <v>0.172952371772791</v>
      </c>
      <c r="AW2677" s="19" t="n">
        <v>0.0351972870416162</v>
      </c>
      <c r="AX2677" s="19" t="n">
        <v>0.19799053925407</v>
      </c>
      <c r="AY2677" s="19" t="n">
        <v>0.032224855984396</v>
      </c>
      <c r="AZ2677" s="19" t="n">
        <v>0.191608063598657</v>
      </c>
      <c r="BA2677" s="19" t="n">
        <v>0.175954695885239</v>
      </c>
      <c r="BB2677" s="19"/>
      <c r="BC2677" s="19" t="n">
        <v>0.0814209742800548</v>
      </c>
      <c r="BD2677" s="19" t="n">
        <v>0.0432622943176236</v>
      </c>
      <c r="BE2677" s="19" t="n">
        <v>0.160891730669447</v>
      </c>
      <c r="BF2677" s="19" t="n">
        <v>0.119391510204234</v>
      </c>
      <c r="BG2677" s="19" t="n">
        <v>0</v>
      </c>
    </row>
    <row r="2678">
      <c r="B2678" t="s">
        <v>598</v>
      </c>
      <c r="C2678" s="19" t="n">
        <v>0.0481249484697828</v>
      </c>
      <c r="D2678" s="19" t="n">
        <v>0.0596796704734593</v>
      </c>
      <c r="E2678" s="19" t="n">
        <v>0.0364468645887613</v>
      </c>
      <c r="F2678" s="19"/>
      <c r="G2678" s="19" t="n">
        <v>0</v>
      </c>
      <c r="H2678" s="19" t="n">
        <v>0.147233514200702</v>
      </c>
      <c r="I2678" s="19" t="n">
        <v>0</v>
      </c>
      <c r="J2678" s="19" t="n">
        <v>0.0473592431333759</v>
      </c>
      <c r="K2678" s="19" t="n">
        <v>0.0409062957611438</v>
      </c>
      <c r="L2678" s="19" t="n">
        <v>0.0451561542898906</v>
      </c>
      <c r="M2678" s="19"/>
      <c r="N2678" s="19" t="n">
        <v>0.0750370718150717</v>
      </c>
      <c r="O2678" s="19" t="n">
        <v>0</v>
      </c>
      <c r="P2678" s="19" t="n">
        <v>0.133620252525852</v>
      </c>
      <c r="Q2678" s="19" t="n">
        <v>0</v>
      </c>
      <c r="R2678" s="19"/>
      <c r="S2678" s="19" t="n">
        <v>0</v>
      </c>
      <c r="T2678" s="19" t="n">
        <v>0</v>
      </c>
      <c r="U2678" s="19" t="n">
        <v>0.139442139081307</v>
      </c>
      <c r="V2678" s="19" t="n">
        <v>0.106752300131381</v>
      </c>
      <c r="W2678" s="19" t="n">
        <v>0</v>
      </c>
      <c r="X2678" s="19" t="n">
        <v>0</v>
      </c>
      <c r="Y2678" s="19" t="n">
        <v>0</v>
      </c>
      <c r="Z2678" s="19" t="n">
        <v>0</v>
      </c>
      <c r="AA2678" s="19" t="n">
        <v>0.126206100310636</v>
      </c>
      <c r="AB2678" s="19" t="n">
        <v>0.0534986066283555</v>
      </c>
      <c r="AC2678" s="19" t="n">
        <v>0</v>
      </c>
      <c r="AD2678" s="19" t="n">
        <v>0.505127132057047</v>
      </c>
      <c r="AE2678" s="19"/>
      <c r="AF2678" s="19" t="n">
        <v>0.0430418397981847</v>
      </c>
      <c r="AG2678" s="19" t="n">
        <v>0.0745435263304911</v>
      </c>
      <c r="AH2678" s="19" t="n">
        <v>0</v>
      </c>
      <c r="AI2678" s="19"/>
      <c r="AJ2678" s="19" t="n">
        <v>0.0529559004962739</v>
      </c>
      <c r="AK2678" s="19" t="n">
        <v>0.0532380714904612</v>
      </c>
      <c r="AL2678" s="19" t="n">
        <v>0.194463222778164</v>
      </c>
      <c r="AM2678" s="19" t="n">
        <v>0</v>
      </c>
      <c r="AN2678" s="19" t="n">
        <v>0</v>
      </c>
      <c r="AO2678" s="19"/>
      <c r="AP2678" s="19" t="n">
        <v>0.0508385508247047</v>
      </c>
      <c r="AQ2678" s="19" t="n">
        <v>0.0416250032632232</v>
      </c>
      <c r="AR2678" s="19" t="n">
        <v>0.0855258242750026</v>
      </c>
      <c r="AS2678" s="19" t="n">
        <v>0.0568914722722825</v>
      </c>
      <c r="AT2678" s="19" t="n">
        <v>0</v>
      </c>
      <c r="AU2678" s="19"/>
      <c r="AV2678" s="19" t="n">
        <v>0.0585045580552383</v>
      </c>
      <c r="AW2678" s="19" t="n">
        <v>0.0537545084732613</v>
      </c>
      <c r="AX2678" s="19" t="n">
        <v>0.101583142268538</v>
      </c>
      <c r="AY2678" s="19" t="n">
        <v>0.0434993349341206</v>
      </c>
      <c r="AZ2678" s="19" t="n">
        <v>0</v>
      </c>
      <c r="BA2678" s="19" t="n">
        <v>0</v>
      </c>
      <c r="BB2678" s="19"/>
      <c r="BC2678" s="19" t="n">
        <v>0</v>
      </c>
      <c r="BD2678" s="19" t="n">
        <v>0.108859821086059</v>
      </c>
      <c r="BE2678" s="19" t="n">
        <v>0.0589087323506235</v>
      </c>
      <c r="BF2678" s="19" t="n">
        <v>0</v>
      </c>
      <c r="BG2678" s="19" t="n">
        <v>0</v>
      </c>
    </row>
    <row r="2679">
      <c r="B2679" t="s">
        <v>722</v>
      </c>
      <c r="C2679" s="19" t="n">
        <v>0.0370937531405861</v>
      </c>
      <c r="D2679" s="19" t="n">
        <v>0.0439499207773801</v>
      </c>
      <c r="E2679" s="19" t="n">
        <v>0.0301643868832802</v>
      </c>
      <c r="F2679" s="19"/>
      <c r="G2679" s="19" t="n">
        <v>0</v>
      </c>
      <c r="H2679" s="19" t="n">
        <v>0.0482144678194844</v>
      </c>
      <c r="I2679" s="19" t="n">
        <v>0</v>
      </c>
      <c r="J2679" s="19" t="n">
        <v>0.0965614120585395</v>
      </c>
      <c r="K2679" s="19" t="n">
        <v>0.077015057990637</v>
      </c>
      <c r="L2679" s="19" t="n">
        <v>0</v>
      </c>
      <c r="M2679" s="19"/>
      <c r="N2679" s="19" t="n">
        <v>0.0315741784139907</v>
      </c>
      <c r="O2679" s="19" t="n">
        <v>0.0322898131096699</v>
      </c>
      <c r="P2679" s="19" t="n">
        <v>0.0630032865696352</v>
      </c>
      <c r="Q2679" s="19" t="n">
        <v>0.0245348896458679</v>
      </c>
      <c r="R2679" s="19"/>
      <c r="S2679" s="19" t="n">
        <v>0.0989300169339041</v>
      </c>
      <c r="T2679" s="19" t="n">
        <v>0</v>
      </c>
      <c r="U2679" s="19" t="n">
        <v>0</v>
      </c>
      <c r="V2679" s="19" t="n">
        <v>0</v>
      </c>
      <c r="W2679" s="19" t="n">
        <v>0</v>
      </c>
      <c r="X2679" s="19" t="n">
        <v>0</v>
      </c>
      <c r="Y2679" s="19" t="n">
        <v>0.0828413732321405</v>
      </c>
      <c r="Z2679" s="19" t="n">
        <v>0.153807071346871</v>
      </c>
      <c r="AA2679" s="19" t="n">
        <v>0</v>
      </c>
      <c r="AB2679" s="19" t="n">
        <v>0.0550729529929984</v>
      </c>
      <c r="AC2679" s="19" t="n">
        <v>0</v>
      </c>
      <c r="AD2679" s="19" t="n">
        <v>0</v>
      </c>
      <c r="AE2679" s="19"/>
      <c r="AF2679" s="19" t="n">
        <v>0.0385100534219222</v>
      </c>
      <c r="AG2679" s="19" t="n">
        <v>0.0325344049634049</v>
      </c>
      <c r="AH2679" s="19" t="n">
        <v>0.070528195039697</v>
      </c>
      <c r="AI2679" s="19"/>
      <c r="AJ2679" s="19" t="n">
        <v>0.0592060925092658</v>
      </c>
      <c r="AK2679" s="19" t="n">
        <v>0.0330885058697021</v>
      </c>
      <c r="AL2679" s="19" t="n">
        <v>0</v>
      </c>
      <c r="AM2679" s="19" t="n">
        <v>0</v>
      </c>
      <c r="AN2679" s="19" t="n">
        <v>0.0492837191813889</v>
      </c>
      <c r="AO2679" s="19"/>
      <c r="AP2679" s="19" t="n">
        <v>0.106259927764136</v>
      </c>
      <c r="AQ2679" s="19" t="n">
        <v>0.0456032698813288</v>
      </c>
      <c r="AR2679" s="19" t="n">
        <v>0</v>
      </c>
      <c r="AS2679" s="19" t="n">
        <v>0</v>
      </c>
      <c r="AT2679" s="19" t="n">
        <v>0</v>
      </c>
      <c r="AU2679" s="19"/>
      <c r="AV2679" s="19" t="n">
        <v>0.036361730589019</v>
      </c>
      <c r="AW2679" s="19" t="n">
        <v>0.0772897003868807</v>
      </c>
      <c r="AX2679" s="19" t="n">
        <v>0</v>
      </c>
      <c r="AY2679" s="19" t="n">
        <v>0.0326343132154835</v>
      </c>
      <c r="AZ2679" s="19" t="n">
        <v>0</v>
      </c>
      <c r="BA2679" s="19" t="n">
        <v>0.0673728415334148</v>
      </c>
      <c r="BB2679" s="19"/>
      <c r="BC2679" s="19" t="n">
        <v>0.0622429527352501</v>
      </c>
      <c r="BD2679" s="19" t="n">
        <v>0</v>
      </c>
      <c r="BE2679" s="19" t="n">
        <v>0.0741046684742172</v>
      </c>
      <c r="BF2679" s="19" t="n">
        <v>0</v>
      </c>
      <c r="BG2679" s="19" t="n">
        <v>0</v>
      </c>
    </row>
    <row r="2680">
      <c r="B2680" t="s">
        <v>100</v>
      </c>
      <c r="C2680" s="19" t="n">
        <v>0.167435466206438</v>
      </c>
      <c r="D2680" s="19" t="n">
        <v>0.120855199909405</v>
      </c>
      <c r="E2680" s="19" t="n">
        <v>0.214513038202024</v>
      </c>
      <c r="F2680" s="19"/>
      <c r="G2680" s="19" t="n">
        <v>0.0558833720416377</v>
      </c>
      <c r="H2680" s="19" t="n">
        <v>0.176748187782284</v>
      </c>
      <c r="I2680" s="19" t="n">
        <v>0.0648109747318775</v>
      </c>
      <c r="J2680" s="19" t="n">
        <v>0.211425469223123</v>
      </c>
      <c r="K2680" s="19" t="n">
        <v>0.247471027253384</v>
      </c>
      <c r="L2680" s="19" t="n">
        <v>0.242974457796673</v>
      </c>
      <c r="M2680" s="19"/>
      <c r="N2680" s="19" t="n">
        <v>0.0796872638859432</v>
      </c>
      <c r="O2680" s="19" t="n">
        <v>0.219617861512818</v>
      </c>
      <c r="P2680" s="19" t="n">
        <v>0.164532501486875</v>
      </c>
      <c r="Q2680" s="19" t="n">
        <v>0.193441421244051</v>
      </c>
      <c r="R2680" s="19"/>
      <c r="S2680" s="19" t="n">
        <v>0.0481690059723525</v>
      </c>
      <c r="T2680" s="19" t="n">
        <v>0.249091633456661</v>
      </c>
      <c r="U2680" s="19" t="n">
        <v>0.109752688821162</v>
      </c>
      <c r="V2680" s="19" t="n">
        <v>0.158354605411773</v>
      </c>
      <c r="W2680" s="19" t="n">
        <v>0.188061333764638</v>
      </c>
      <c r="X2680" s="19" t="n">
        <v>0.10079370488142</v>
      </c>
      <c r="Y2680" s="19" t="n">
        <v>0.253121087312496</v>
      </c>
      <c r="Z2680" s="19" t="n">
        <v>0.153807071346871</v>
      </c>
      <c r="AA2680" s="19" t="n">
        <v>0.0776741593617171</v>
      </c>
      <c r="AB2680" s="19" t="n">
        <v>0.331971636083328</v>
      </c>
      <c r="AC2680" s="19" t="n">
        <v>0</v>
      </c>
      <c r="AD2680" s="19" t="n">
        <v>0.494872867942953</v>
      </c>
      <c r="AE2680" s="19"/>
      <c r="AF2680" s="19" t="n">
        <v>0.242148354866621</v>
      </c>
      <c r="AG2680" s="19" t="n">
        <v>0.125240371403043</v>
      </c>
      <c r="AH2680" s="19" t="n">
        <v>0.12883622185613</v>
      </c>
      <c r="AI2680" s="19"/>
      <c r="AJ2680" s="19" t="n">
        <v>0.177823658701336</v>
      </c>
      <c r="AK2680" s="19" t="n">
        <v>0.077554839953256</v>
      </c>
      <c r="AL2680" s="19" t="n">
        <v>0.347136244417666</v>
      </c>
      <c r="AM2680" s="19" t="n">
        <v>0</v>
      </c>
      <c r="AN2680" s="19" t="n">
        <v>0.23377219592504</v>
      </c>
      <c r="AO2680" s="19"/>
      <c r="AP2680" s="19" t="n">
        <v>0.146537500082225</v>
      </c>
      <c r="AQ2680" s="19" t="n">
        <v>0.13106301028956</v>
      </c>
      <c r="AR2680" s="19" t="n">
        <v>0.182209882599097</v>
      </c>
      <c r="AS2680" s="19" t="n">
        <v>0.143250956045897</v>
      </c>
      <c r="AT2680" s="19" t="n">
        <v>0.229801694132864</v>
      </c>
      <c r="AU2680" s="19"/>
      <c r="AV2680" s="19" t="n">
        <v>0.120441651678682</v>
      </c>
      <c r="AW2680" s="19" t="n">
        <v>0.181731525731103</v>
      </c>
      <c r="AX2680" s="19" t="n">
        <v>0.216419456739543</v>
      </c>
      <c r="AY2680" s="19" t="n">
        <v>0.144089567280592</v>
      </c>
      <c r="AZ2680" s="19" t="n">
        <v>0.161472036606733</v>
      </c>
      <c r="BA2680" s="19" t="n">
        <v>0.13293656477681</v>
      </c>
      <c r="BB2680" s="19"/>
      <c r="BC2680" s="19" t="n">
        <v>0.244856941590944</v>
      </c>
      <c r="BD2680" s="19" t="n">
        <v>0.0860698967514033</v>
      </c>
      <c r="BE2680" s="19" t="n">
        <v>0.218213292918505</v>
      </c>
      <c r="BF2680" s="19" t="n">
        <v>0</v>
      </c>
      <c r="BG2680" s="19" t="n">
        <v>0.275290611774388</v>
      </c>
    </row>
    <row r="2681">
      <c r="C2681" s="19"/>
      <c r="D2681" s="19"/>
      <c r="E2681" s="19"/>
      <c r="F2681" s="19"/>
      <c r="G2681" s="19"/>
      <c r="H2681" s="19"/>
      <c r="I2681" s="19"/>
      <c r="J2681" s="19"/>
      <c r="K2681" s="19"/>
      <c r="L2681" s="19"/>
      <c r="M2681" s="19"/>
      <c r="N2681" s="19"/>
      <c r="O2681" s="19"/>
      <c r="P2681" s="19"/>
      <c r="Q2681" s="19"/>
      <c r="R2681" s="19"/>
      <c r="S2681" s="19"/>
      <c r="T2681" s="19"/>
      <c r="U2681" s="19"/>
      <c r="V2681" s="19"/>
      <c r="W2681" s="19"/>
      <c r="X2681" s="19"/>
      <c r="Y2681" s="19"/>
      <c r="Z2681" s="19"/>
      <c r="AA2681" s="19"/>
      <c r="AB2681" s="19"/>
      <c r="AC2681" s="19"/>
      <c r="AD2681" s="19"/>
      <c r="AE2681" s="19"/>
      <c r="AF2681" s="19"/>
      <c r="AG2681" s="19"/>
      <c r="AH2681" s="19"/>
      <c r="AI2681" s="19"/>
      <c r="AJ2681" s="19"/>
      <c r="AK2681" s="19"/>
      <c r="AL2681" s="19"/>
      <c r="AM2681" s="19"/>
      <c r="AN2681" s="19"/>
      <c r="AO2681" s="19"/>
      <c r="AP2681" s="19"/>
      <c r="AQ2681" s="19"/>
      <c r="AR2681" s="19"/>
      <c r="AS2681" s="19"/>
      <c r="AT2681" s="19"/>
      <c r="AU2681" s="19"/>
      <c r="AV2681" s="19"/>
      <c r="AW2681" s="19"/>
      <c r="AX2681" s="19"/>
      <c r="AY2681" s="19"/>
      <c r="AZ2681" s="19"/>
      <c r="BA2681" s="19"/>
      <c r="BB2681" s="19"/>
      <c r="BC2681" s="19"/>
      <c r="BD2681" s="19"/>
      <c r="BE2681" s="19"/>
      <c r="BF2681" s="19"/>
      <c r="BG2681" s="19"/>
    </row>
    <row r="2682">
      <c r="B2682" s="7" t="s">
        <v>727</v>
      </c>
      <c r="C2682" s="19"/>
      <c r="D2682" s="19"/>
      <c r="E2682" s="19"/>
      <c r="F2682" s="19"/>
      <c r="G2682" s="19"/>
      <c r="H2682" s="19"/>
      <c r="I2682" s="19"/>
      <c r="J2682" s="19"/>
      <c r="K2682" s="19"/>
      <c r="L2682" s="19"/>
      <c r="M2682" s="19"/>
      <c r="N2682" s="19"/>
      <c r="O2682" s="19"/>
      <c r="P2682" s="19"/>
      <c r="Q2682" s="19"/>
      <c r="R2682" s="19"/>
      <c r="S2682" s="19"/>
      <c r="T2682" s="19"/>
      <c r="U2682" s="19"/>
      <c r="V2682" s="19"/>
      <c r="W2682" s="19"/>
      <c r="X2682" s="19"/>
      <c r="Y2682" s="19"/>
      <c r="Z2682" s="19"/>
      <c r="AA2682" s="19"/>
      <c r="AB2682" s="19"/>
      <c r="AC2682" s="19"/>
      <c r="AD2682" s="19"/>
      <c r="AE2682" s="19"/>
      <c r="AF2682" s="19"/>
      <c r="AG2682" s="19"/>
      <c r="AH2682" s="19"/>
      <c r="AI2682" s="19"/>
      <c r="AJ2682" s="19"/>
      <c r="AK2682" s="19"/>
      <c r="AL2682" s="19"/>
      <c r="AM2682" s="19"/>
      <c r="AN2682" s="19"/>
      <c r="AO2682" s="19"/>
      <c r="AP2682" s="19"/>
      <c r="AQ2682" s="19"/>
      <c r="AR2682" s="19"/>
      <c r="AS2682" s="19"/>
      <c r="AT2682" s="19"/>
      <c r="AU2682" s="19"/>
      <c r="AV2682" s="19"/>
      <c r="AW2682" s="19"/>
      <c r="AX2682" s="19"/>
      <c r="AY2682" s="19"/>
      <c r="AZ2682" s="19"/>
      <c r="BA2682" s="19"/>
      <c r="BB2682" s="19"/>
      <c r="BC2682" s="19"/>
      <c r="BD2682" s="19"/>
      <c r="BE2682" s="19"/>
      <c r="BF2682" s="19"/>
      <c r="BG2682" s="19"/>
    </row>
    <row r="2683">
      <c r="B2683" s="26" t="s">
        <v>724</v>
      </c>
      <c r="C2683" s="19"/>
      <c r="D2683" s="19"/>
      <c r="E2683" s="19"/>
      <c r="F2683" s="19"/>
      <c r="G2683" s="19"/>
      <c r="H2683" s="19"/>
      <c r="I2683" s="19"/>
      <c r="J2683" s="19"/>
      <c r="K2683" s="19"/>
      <c r="L2683" s="19"/>
      <c r="M2683" s="19"/>
      <c r="N2683" s="19"/>
      <c r="O2683" s="19"/>
      <c r="P2683" s="19"/>
      <c r="Q2683" s="19"/>
      <c r="R2683" s="19"/>
      <c r="S2683" s="19"/>
      <c r="T2683" s="19"/>
      <c r="U2683" s="19"/>
      <c r="V2683" s="19"/>
      <c r="W2683" s="19"/>
      <c r="X2683" s="19"/>
      <c r="Y2683" s="19"/>
      <c r="Z2683" s="19"/>
      <c r="AA2683" s="19"/>
      <c r="AB2683" s="19"/>
      <c r="AC2683" s="19"/>
      <c r="AD2683" s="19"/>
      <c r="AE2683" s="19"/>
      <c r="AF2683" s="19"/>
      <c r="AG2683" s="19"/>
      <c r="AH2683" s="19"/>
      <c r="AI2683" s="19"/>
      <c r="AJ2683" s="19"/>
      <c r="AK2683" s="19"/>
      <c r="AL2683" s="19"/>
      <c r="AM2683" s="19"/>
      <c r="AN2683" s="19"/>
      <c r="AO2683" s="19"/>
      <c r="AP2683" s="19"/>
      <c r="AQ2683" s="19"/>
      <c r="AR2683" s="19"/>
      <c r="AS2683" s="19"/>
      <c r="AT2683" s="19"/>
      <c r="AU2683" s="19"/>
      <c r="AV2683" s="19"/>
      <c r="AW2683" s="19"/>
      <c r="AX2683" s="19"/>
      <c r="AY2683" s="19"/>
      <c r="AZ2683" s="19"/>
      <c r="BA2683" s="19"/>
      <c r="BB2683" s="19"/>
      <c r="BC2683" s="19"/>
      <c r="BD2683" s="19"/>
      <c r="BE2683" s="19"/>
      <c r="BF2683" s="19"/>
      <c r="BG2683" s="19"/>
    </row>
    <row r="2684">
      <c r="B2684" t="s">
        <v>725</v>
      </c>
      <c r="C2684" s="19" t="n">
        <v>0.0512342229361586</v>
      </c>
      <c r="D2684" s="19" t="n">
        <v>0.0571244876728895</v>
      </c>
      <c r="E2684" s="19" t="n">
        <v>0.0452810718646677</v>
      </c>
      <c r="F2684" s="19"/>
      <c r="G2684" s="19" t="n">
        <v>0.119357496514447</v>
      </c>
      <c r="H2684" s="19" t="n">
        <v>0</v>
      </c>
      <c r="I2684" s="19" t="n">
        <v>0.0389743819278931</v>
      </c>
      <c r="J2684" s="19" t="n">
        <v>0.0507431816241024</v>
      </c>
      <c r="K2684" s="19" t="n">
        <v>0.077015057990637</v>
      </c>
      <c r="L2684" s="19" t="n">
        <v>0.0423949767073284</v>
      </c>
      <c r="M2684" s="19"/>
      <c r="N2684" s="19" t="n">
        <v>0.0315741784139907</v>
      </c>
      <c r="O2684" s="19" t="n">
        <v>0</v>
      </c>
      <c r="P2684" s="19" t="n">
        <v>0.0981451820387446</v>
      </c>
      <c r="Q2684" s="19" t="n">
        <v>0.0791889423708693</v>
      </c>
      <c r="R2684" s="19"/>
      <c r="S2684" s="19" t="n">
        <v>0</v>
      </c>
      <c r="T2684" s="19" t="n">
        <v>0.0609849072177082</v>
      </c>
      <c r="U2684" s="19" t="n">
        <v>0</v>
      </c>
      <c r="V2684" s="19" t="n">
        <v>0</v>
      </c>
      <c r="W2684" s="19" t="n">
        <v>0</v>
      </c>
      <c r="X2684" s="19" t="n">
        <v>0</v>
      </c>
      <c r="Y2684" s="19" t="n">
        <v>0.163967434652346</v>
      </c>
      <c r="Z2684" s="19" t="n">
        <v>0.153807071346871</v>
      </c>
      <c r="AA2684" s="19" t="n">
        <v>0</v>
      </c>
      <c r="AB2684" s="19" t="n">
        <v>0.105300263479255</v>
      </c>
      <c r="AC2684" s="19" t="n">
        <v>0.278929887749186</v>
      </c>
      <c r="AD2684" s="19" t="n">
        <v>0</v>
      </c>
      <c r="AE2684" s="19"/>
      <c r="AF2684" s="19" t="n">
        <v>0.0575179562066958</v>
      </c>
      <c r="AG2684" s="19" t="n">
        <v>0.0690932618797667</v>
      </c>
      <c r="AH2684" s="19" t="n">
        <v>0</v>
      </c>
      <c r="AI2684" s="19"/>
      <c r="AJ2684" s="19" t="n">
        <v>0.101548725861161</v>
      </c>
      <c r="AK2684" s="19" t="n">
        <v>0.0272781952733183</v>
      </c>
      <c r="AL2684" s="19" t="n">
        <v>0</v>
      </c>
      <c r="AM2684" s="19" t="n">
        <v>0</v>
      </c>
      <c r="AN2684" s="19" t="n">
        <v>0</v>
      </c>
      <c r="AO2684" s="19"/>
      <c r="AP2684" s="19" t="n">
        <v>0.142892039187842</v>
      </c>
      <c r="AQ2684" s="19" t="n">
        <v>0.0241018009809404</v>
      </c>
      <c r="AR2684" s="19" t="n">
        <v>0</v>
      </c>
      <c r="AS2684" s="19" t="n">
        <v>0.0448295294452183</v>
      </c>
      <c r="AT2684" s="19" t="n">
        <v>0</v>
      </c>
      <c r="AU2684" s="19"/>
      <c r="AV2684" s="19" t="n">
        <v>0</v>
      </c>
      <c r="AW2684" s="19" t="n">
        <v>0.157642814680668</v>
      </c>
      <c r="AX2684" s="19" t="n">
        <v>0</v>
      </c>
      <c r="AY2684" s="19" t="n">
        <v>0.0669110622323417</v>
      </c>
      <c r="AZ2684" s="19" t="n">
        <v>0</v>
      </c>
      <c r="BA2684" s="19" t="n">
        <v>0</v>
      </c>
      <c r="BB2684" s="19"/>
      <c r="BC2684" s="19" t="n">
        <v>0.0625323261630878</v>
      </c>
      <c r="BD2684" s="19" t="n">
        <v>0.0259418527258129</v>
      </c>
      <c r="BE2684" s="19" t="n">
        <v>0.0703568542464735</v>
      </c>
      <c r="BF2684" s="19" t="n">
        <v>0.101936063643399</v>
      </c>
      <c r="BG2684" s="19" t="n">
        <v>0</v>
      </c>
    </row>
    <row r="2685">
      <c r="B2685" t="s">
        <v>689</v>
      </c>
      <c r="C2685" s="19" t="n">
        <v>0.0784060775705465</v>
      </c>
      <c r="D2685" s="19" t="n">
        <v>0.0822237243536224</v>
      </c>
      <c r="E2685" s="19" t="n">
        <v>0.0745476723794319</v>
      </c>
      <c r="F2685" s="19"/>
      <c r="G2685" s="19" t="n">
        <v>0.0565142335410153</v>
      </c>
      <c r="H2685" s="19" t="n">
        <v>0.168926199477816</v>
      </c>
      <c r="I2685" s="19" t="n">
        <v>0.045842436996111</v>
      </c>
      <c r="J2685" s="19" t="n">
        <v>0.0451576773539911</v>
      </c>
      <c r="K2685" s="19" t="n">
        <v>0.133251233482973</v>
      </c>
      <c r="L2685" s="19" t="n">
        <v>0</v>
      </c>
      <c r="M2685" s="19"/>
      <c r="N2685" s="19" t="n">
        <v>0.134540713838682</v>
      </c>
      <c r="O2685" s="19" t="n">
        <v>0.0322898131096699</v>
      </c>
      <c r="P2685" s="19" t="n">
        <v>0.0920297734934222</v>
      </c>
      <c r="Q2685" s="19" t="n">
        <v>0.0644208809369865</v>
      </c>
      <c r="R2685" s="19"/>
      <c r="S2685" s="19" t="n">
        <v>0.0561230444551935</v>
      </c>
      <c r="T2685" s="19" t="n">
        <v>0</v>
      </c>
      <c r="U2685" s="19" t="n">
        <v>0</v>
      </c>
      <c r="V2685" s="19" t="n">
        <v>0.258186597096287</v>
      </c>
      <c r="W2685" s="19" t="n">
        <v>0</v>
      </c>
      <c r="X2685" s="19" t="n">
        <v>0</v>
      </c>
      <c r="Y2685" s="19" t="n">
        <v>0.177036006783044</v>
      </c>
      <c r="Z2685" s="19" t="n">
        <v>0</v>
      </c>
      <c r="AA2685" s="19" t="n">
        <v>0.149360905497812</v>
      </c>
      <c r="AB2685" s="19" t="n">
        <v>0.106700347938651</v>
      </c>
      <c r="AC2685" s="19" t="n">
        <v>0</v>
      </c>
      <c r="AD2685" s="19" t="n">
        <v>0</v>
      </c>
      <c r="AE2685" s="19"/>
      <c r="AF2685" s="19" t="n">
        <v>0.0251583228175446</v>
      </c>
      <c r="AG2685" s="19" t="n">
        <v>0.10925643356003</v>
      </c>
      <c r="AH2685" s="19" t="n">
        <v>0.123546928072555</v>
      </c>
      <c r="AI2685" s="19"/>
      <c r="AJ2685" s="19" t="n">
        <v>0</v>
      </c>
      <c r="AK2685" s="19" t="n">
        <v>0.181466891999966</v>
      </c>
      <c r="AL2685" s="19" t="n">
        <v>0.194463222778164</v>
      </c>
      <c r="AM2685" s="19" t="n">
        <v>0</v>
      </c>
      <c r="AN2685" s="19" t="n">
        <v>0.120802356703973</v>
      </c>
      <c r="AO2685" s="19"/>
      <c r="AP2685" s="19" t="n">
        <v>0</v>
      </c>
      <c r="AQ2685" s="19" t="n">
        <v>0.210969115958163</v>
      </c>
      <c r="AR2685" s="19" t="n">
        <v>0.0855258242750026</v>
      </c>
      <c r="AS2685" s="19" t="n">
        <v>0</v>
      </c>
      <c r="AT2685" s="19" t="n">
        <v>0</v>
      </c>
      <c r="AU2685" s="19"/>
      <c r="AV2685" s="19" t="n">
        <v>0.226752697826222</v>
      </c>
      <c r="AW2685" s="19" t="n">
        <v>0</v>
      </c>
      <c r="AX2685" s="19" t="n">
        <v>0.101583142268538</v>
      </c>
      <c r="AY2685" s="19" t="n">
        <v>0.0332979838485705</v>
      </c>
      <c r="AZ2685" s="19" t="n">
        <v>0</v>
      </c>
      <c r="BA2685" s="19" t="n">
        <v>0.0987401780430724</v>
      </c>
      <c r="BB2685" s="19"/>
      <c r="BC2685" s="19" t="n">
        <v>0.0756361213617834</v>
      </c>
      <c r="BD2685" s="19" t="n">
        <v>0.0236553342019614</v>
      </c>
      <c r="BE2685" s="19" t="n">
        <v>0.123866413332703</v>
      </c>
      <c r="BF2685" s="19" t="n">
        <v>0.119391510204234</v>
      </c>
      <c r="BG2685" s="19" t="n">
        <v>0</v>
      </c>
    </row>
    <row r="2686">
      <c r="B2686" t="s">
        <v>690</v>
      </c>
      <c r="C2686" s="19" t="n">
        <v>0.101630531002885</v>
      </c>
      <c r="D2686" s="19" t="n">
        <v>0.138681915481594</v>
      </c>
      <c r="E2686" s="19" t="n">
        <v>0.0641835741905392</v>
      </c>
      <c r="F2686" s="19"/>
      <c r="G2686" s="19" t="n">
        <v>0.063642130417151</v>
      </c>
      <c r="H2686" s="19" t="n">
        <v>0.0511967815029307</v>
      </c>
      <c r="I2686" s="19" t="n">
        <v>0.239521727255772</v>
      </c>
      <c r="J2686" s="19" t="n">
        <v>0.0931457438465283</v>
      </c>
      <c r="K2686" s="19" t="n">
        <v>0.0357377402909681</v>
      </c>
      <c r="L2686" s="19" t="n">
        <v>0.0938468135309434</v>
      </c>
      <c r="M2686" s="19"/>
      <c r="N2686" s="19" t="n">
        <v>0.0642205600087273</v>
      </c>
      <c r="O2686" s="19" t="n">
        <v>0.112039660853022</v>
      </c>
      <c r="P2686" s="19" t="n">
        <v>0.051265678445523</v>
      </c>
      <c r="Q2686" s="19" t="n">
        <v>0.166404323486121</v>
      </c>
      <c r="R2686" s="19"/>
      <c r="S2686" s="19" t="n">
        <v>0.145896359876165</v>
      </c>
      <c r="T2686" s="19" t="n">
        <v>0.0785505395631097</v>
      </c>
      <c r="U2686" s="19" t="n">
        <v>0</v>
      </c>
      <c r="V2686" s="19" t="n">
        <v>0</v>
      </c>
      <c r="W2686" s="19" t="n">
        <v>0</v>
      </c>
      <c r="X2686" s="19" t="n">
        <v>0.251803411845007</v>
      </c>
      <c r="Y2686" s="19" t="n">
        <v>0.0725215484977496</v>
      </c>
      <c r="Z2686" s="19" t="n">
        <v>0</v>
      </c>
      <c r="AA2686" s="19" t="n">
        <v>0.181375046701675</v>
      </c>
      <c r="AB2686" s="19" t="n">
        <v>0.0502273104862569</v>
      </c>
      <c r="AC2686" s="19" t="n">
        <v>0.480275121417728</v>
      </c>
      <c r="AD2686" s="19" t="n">
        <v>0</v>
      </c>
      <c r="AE2686" s="19"/>
      <c r="AF2686" s="19" t="n">
        <v>0.144447805924541</v>
      </c>
      <c r="AG2686" s="19" t="n">
        <v>0.0921586686722097</v>
      </c>
      <c r="AH2686" s="19" t="n">
        <v>0</v>
      </c>
      <c r="AI2686" s="19"/>
      <c r="AJ2686" s="19" t="n">
        <v>0.144140198595354</v>
      </c>
      <c r="AK2686" s="19" t="n">
        <v>0.0668465586418534</v>
      </c>
      <c r="AL2686" s="19" t="n">
        <v>0.250354577052631</v>
      </c>
      <c r="AM2686" s="19" t="n">
        <v>0</v>
      </c>
      <c r="AN2686" s="19" t="n">
        <v>0.0492837191813889</v>
      </c>
      <c r="AO2686" s="19"/>
      <c r="AP2686" s="19" t="n">
        <v>0.163509912976725</v>
      </c>
      <c r="AQ2686" s="19" t="n">
        <v>0.0782247319673144</v>
      </c>
      <c r="AR2686" s="19" t="n">
        <v>0.200244511569679</v>
      </c>
      <c r="AS2686" s="19" t="n">
        <v>0.0421459202420246</v>
      </c>
      <c r="AT2686" s="19" t="n">
        <v>0.156102626637717</v>
      </c>
      <c r="AU2686" s="19"/>
      <c r="AV2686" s="19" t="n">
        <v>0.0327935326394548</v>
      </c>
      <c r="AW2686" s="19" t="n">
        <v>0.172888386076859</v>
      </c>
      <c r="AX2686" s="19" t="n">
        <v>0.130779508099219</v>
      </c>
      <c r="AY2686" s="19" t="n">
        <v>0.0887319596431396</v>
      </c>
      <c r="AZ2686" s="19" t="n">
        <v>0.109686785112555</v>
      </c>
      <c r="BA2686" s="19" t="n">
        <v>0.0673728415334148</v>
      </c>
      <c r="BB2686" s="19"/>
      <c r="BC2686" s="19" t="n">
        <v>0.0579018699929812</v>
      </c>
      <c r="BD2686" s="19" t="n">
        <v>0.117785156422602</v>
      </c>
      <c r="BE2686" s="19" t="n">
        <v>0.121454121921365</v>
      </c>
      <c r="BF2686" s="19" t="n">
        <v>0.148706305991335</v>
      </c>
      <c r="BG2686" s="19" t="n">
        <v>0</v>
      </c>
    </row>
    <row r="2687">
      <c r="B2687" t="s">
        <v>691</v>
      </c>
      <c r="C2687" s="19" t="n">
        <v>0.261127131257065</v>
      </c>
      <c r="D2687" s="19" t="n">
        <v>0.362184622137634</v>
      </c>
      <c r="E2687" s="19" t="n">
        <v>0.158990718547756</v>
      </c>
      <c r="F2687" s="19"/>
      <c r="G2687" s="19" t="n">
        <v>0.360974195879668</v>
      </c>
      <c r="H2687" s="19" t="n">
        <v>0.332485785334185</v>
      </c>
      <c r="I2687" s="19" t="n">
        <v>0.198605441479799</v>
      </c>
      <c r="J2687" s="19" t="n">
        <v>0.117312090954974</v>
      </c>
      <c r="K2687" s="19" t="n">
        <v>0.299192150686781</v>
      </c>
      <c r="L2687" s="19" t="n">
        <v>0.270377340866661</v>
      </c>
      <c r="M2687" s="19"/>
      <c r="N2687" s="19" t="n">
        <v>0.322188616996054</v>
      </c>
      <c r="O2687" s="19" t="n">
        <v>0.248502465418947</v>
      </c>
      <c r="P2687" s="19" t="n">
        <v>0.251755158673662</v>
      </c>
      <c r="Q2687" s="19" t="n">
        <v>0.229147499899072</v>
      </c>
      <c r="R2687" s="19"/>
      <c r="S2687" s="19" t="n">
        <v>0.266906237529141</v>
      </c>
      <c r="T2687" s="19" t="n">
        <v>0.144590320801225</v>
      </c>
      <c r="U2687" s="19" t="n">
        <v>0.513261556801921</v>
      </c>
      <c r="V2687" s="19" t="n">
        <v>0.339699381838622</v>
      </c>
      <c r="W2687" s="19" t="n">
        <v>0.323377588267971</v>
      </c>
      <c r="X2687" s="19" t="n">
        <v>0.380208292170393</v>
      </c>
      <c r="Y2687" s="19" t="n">
        <v>0.0840612066988076</v>
      </c>
      <c r="Z2687" s="19" t="n">
        <v>0.400953492430535</v>
      </c>
      <c r="AA2687" s="19" t="n">
        <v>0.269189254715018</v>
      </c>
      <c r="AB2687" s="19" t="n">
        <v>0.163851573571284</v>
      </c>
      <c r="AC2687" s="19" t="n">
        <v>0.240794990833086</v>
      </c>
      <c r="AD2687" s="19" t="n">
        <v>0</v>
      </c>
      <c r="AE2687" s="19"/>
      <c r="AF2687" s="19" t="n">
        <v>0.276272183767433</v>
      </c>
      <c r="AG2687" s="19" t="n">
        <v>0.231935441834748</v>
      </c>
      <c r="AH2687" s="19" t="n">
        <v>0.278379263332487</v>
      </c>
      <c r="AI2687" s="19"/>
      <c r="AJ2687" s="19" t="n">
        <v>0.241843768390636</v>
      </c>
      <c r="AK2687" s="19" t="n">
        <v>0.265295356936983</v>
      </c>
      <c r="AL2687" s="19" t="n">
        <v>0</v>
      </c>
      <c r="AM2687" s="19" t="n">
        <v>1</v>
      </c>
      <c r="AN2687" s="19" t="n">
        <v>0.213143893099534</v>
      </c>
      <c r="AO2687" s="19"/>
      <c r="AP2687" s="19" t="n">
        <v>0.264032231985508</v>
      </c>
      <c r="AQ2687" s="19" t="n">
        <v>0.198014955311176</v>
      </c>
      <c r="AR2687" s="19" t="n">
        <v>0.0565869366857716</v>
      </c>
      <c r="AS2687" s="19" t="n">
        <v>0.378308567653916</v>
      </c>
      <c r="AT2687" s="19" t="n">
        <v>0.61409567922942</v>
      </c>
      <c r="AU2687" s="19"/>
      <c r="AV2687" s="19" t="n">
        <v>0.20322667328552</v>
      </c>
      <c r="AW2687" s="19" t="n">
        <v>0.243089921563456</v>
      </c>
      <c r="AX2687" s="19" t="n">
        <v>0.067211031154851</v>
      </c>
      <c r="AY2687" s="19" t="n">
        <v>0.400288787942903</v>
      </c>
      <c r="AZ2687" s="19" t="n">
        <v>0.540943927920208</v>
      </c>
      <c r="BA2687" s="19" t="n">
        <v>0.18073514048311</v>
      </c>
      <c r="BB2687" s="19"/>
      <c r="BC2687" s="19" t="n">
        <v>0.292669071843984</v>
      </c>
      <c r="BD2687" s="19" t="n">
        <v>0.296559476117493</v>
      </c>
      <c r="BE2687" s="19" t="n">
        <v>0.193056240729427</v>
      </c>
      <c r="BF2687" s="19" t="n">
        <v>0.252118005620161</v>
      </c>
      <c r="BG2687" s="19" t="n">
        <v>0.252416066017674</v>
      </c>
    </row>
    <row r="2688">
      <c r="B2688" t="s">
        <v>692</v>
      </c>
      <c r="C2688" s="19" t="n">
        <v>0.155080992295171</v>
      </c>
      <c r="D2688" s="19" t="n">
        <v>0.132480415614539</v>
      </c>
      <c r="E2688" s="19" t="n">
        <v>0.177922859901497</v>
      </c>
      <c r="F2688" s="19"/>
      <c r="G2688" s="19" t="n">
        <v>0.223385958591579</v>
      </c>
      <c r="H2688" s="19" t="n">
        <v>0.0967907534983178</v>
      </c>
      <c r="I2688" s="19" t="n">
        <v>0.205291171952128</v>
      </c>
      <c r="J2688" s="19" t="n">
        <v>0.223781637766872</v>
      </c>
      <c r="K2688" s="19" t="n">
        <v>0.0545064658708374</v>
      </c>
      <c r="L2688" s="19" t="n">
        <v>0.159392768062806</v>
      </c>
      <c r="M2688" s="19"/>
      <c r="N2688" s="19" t="n">
        <v>0.178836203490994</v>
      </c>
      <c r="O2688" s="19" t="n">
        <v>0.178949175430757</v>
      </c>
      <c r="P2688" s="19" t="n">
        <v>0.137685668561052</v>
      </c>
      <c r="Q2688" s="19" t="n">
        <v>0.125694316996881</v>
      </c>
      <c r="R2688" s="19"/>
      <c r="S2688" s="19" t="n">
        <v>0.330362598869603</v>
      </c>
      <c r="T2688" s="19" t="n">
        <v>0.143652850611076</v>
      </c>
      <c r="U2688" s="19" t="n">
        <v>0.376985754376917</v>
      </c>
      <c r="V2688" s="19" t="n">
        <v>0</v>
      </c>
      <c r="W2688" s="19" t="n">
        <v>0.355188227423044</v>
      </c>
      <c r="X2688" s="19" t="n">
        <v>0.118304762889469</v>
      </c>
      <c r="Y2688" s="19" t="n">
        <v>0</v>
      </c>
      <c r="Z2688" s="19" t="n">
        <v>0</v>
      </c>
      <c r="AA2688" s="19" t="n">
        <v>0.122984003080611</v>
      </c>
      <c r="AB2688" s="19" t="n">
        <v>0.0624616497650503</v>
      </c>
      <c r="AC2688" s="19" t="n">
        <v>0</v>
      </c>
      <c r="AD2688" s="19" t="n">
        <v>0.505127132057047</v>
      </c>
      <c r="AE2688" s="19"/>
      <c r="AF2688" s="19" t="n">
        <v>0.120171741690453</v>
      </c>
      <c r="AG2688" s="19" t="n">
        <v>0.175318949587033</v>
      </c>
      <c r="AH2688" s="19" t="n">
        <v>0.122691549997848</v>
      </c>
      <c r="AI2688" s="19"/>
      <c r="AJ2688" s="19" t="n">
        <v>0.194728279705416</v>
      </c>
      <c r="AK2688" s="19" t="n">
        <v>0.124772341734726</v>
      </c>
      <c r="AL2688" s="19" t="n">
        <v>0.208045955751539</v>
      </c>
      <c r="AM2688" s="19" t="n">
        <v>0</v>
      </c>
      <c r="AN2688" s="19" t="n">
        <v>0.13048887529009</v>
      </c>
      <c r="AO2688" s="19"/>
      <c r="AP2688" s="19" t="n">
        <v>0.164167538787718</v>
      </c>
      <c r="AQ2688" s="19" t="n">
        <v>0.097555170322023</v>
      </c>
      <c r="AR2688" s="19" t="n">
        <v>0.285093571584362</v>
      </c>
      <c r="AS2688" s="19" t="n">
        <v>0.177527050049067</v>
      </c>
      <c r="AT2688" s="19" t="n">
        <v>0</v>
      </c>
      <c r="AU2688" s="19"/>
      <c r="AV2688" s="19" t="n">
        <v>0.104562562412042</v>
      </c>
      <c r="AW2688" s="19" t="n">
        <v>0.223743712593226</v>
      </c>
      <c r="AX2688" s="19" t="n">
        <v>0.213210792401291</v>
      </c>
      <c r="AY2688" s="19" t="n">
        <v>0.135737542051853</v>
      </c>
      <c r="AZ2688" s="19" t="n">
        <v>0.0997777407975793</v>
      </c>
      <c r="BA2688" s="19" t="n">
        <v>0.0843160889519101</v>
      </c>
      <c r="BB2688" s="19"/>
      <c r="BC2688" s="19" t="n">
        <v>0.154035176905212</v>
      </c>
      <c r="BD2688" s="19" t="n">
        <v>0.274214736125259</v>
      </c>
      <c r="BE2688" s="19" t="n">
        <v>0.0931635567886754</v>
      </c>
      <c r="BF2688" s="19" t="n">
        <v>0.0804119485530684</v>
      </c>
      <c r="BG2688" s="19" t="n">
        <v>0</v>
      </c>
    </row>
    <row r="2689">
      <c r="B2689" t="s">
        <v>598</v>
      </c>
      <c r="C2689" s="19" t="n">
        <v>0.0619647352757664</v>
      </c>
      <c r="D2689" s="19" t="n">
        <v>0.0512563463636181</v>
      </c>
      <c r="E2689" s="19" t="n">
        <v>0.0727874503447121</v>
      </c>
      <c r="F2689" s="19"/>
      <c r="G2689" s="19" t="n">
        <v>0</v>
      </c>
      <c r="H2689" s="19" t="n">
        <v>0.0504427607023843</v>
      </c>
      <c r="I2689" s="19" t="n">
        <v>0.0909901548102831</v>
      </c>
      <c r="J2689" s="19" t="n">
        <v>0.0567588869351147</v>
      </c>
      <c r="K2689" s="19" t="n">
        <v>0.0917005170327499</v>
      </c>
      <c r="L2689" s="19" t="n">
        <v>0.0545379180615627</v>
      </c>
      <c r="M2689" s="19"/>
      <c r="N2689" s="19" t="n">
        <v>0</v>
      </c>
      <c r="O2689" s="19" t="n">
        <v>0.104290160070134</v>
      </c>
      <c r="P2689" s="19" t="n">
        <v>0.112075617937589</v>
      </c>
      <c r="Q2689" s="19" t="n">
        <v>0.0303934266812861</v>
      </c>
      <c r="R2689" s="19"/>
      <c r="S2689" s="19" t="n">
        <v>0</v>
      </c>
      <c r="T2689" s="19" t="n">
        <v>0.16737627775965</v>
      </c>
      <c r="U2689" s="19" t="n">
        <v>0</v>
      </c>
      <c r="V2689" s="19" t="n">
        <v>0.106752300131381</v>
      </c>
      <c r="W2689" s="19" t="n">
        <v>0.321434184308986</v>
      </c>
      <c r="X2689" s="19" t="n">
        <v>0</v>
      </c>
      <c r="Y2689" s="19" t="n">
        <v>0.0772448645487776</v>
      </c>
      <c r="Z2689" s="19" t="n">
        <v>0</v>
      </c>
      <c r="AA2689" s="19" t="n">
        <v>0</v>
      </c>
      <c r="AB2689" s="19" t="n">
        <v>0.064613620681118</v>
      </c>
      <c r="AC2689" s="19" t="n">
        <v>0</v>
      </c>
      <c r="AD2689" s="19" t="n">
        <v>0</v>
      </c>
      <c r="AE2689" s="19"/>
      <c r="AF2689" s="19" t="n">
        <v>0.0727269172386678</v>
      </c>
      <c r="AG2689" s="19" t="n">
        <v>0.0367671640247698</v>
      </c>
      <c r="AH2689" s="19" t="n">
        <v>0.153397510145228</v>
      </c>
      <c r="AI2689" s="19"/>
      <c r="AJ2689" s="19" t="n">
        <v>0.0246295877789753</v>
      </c>
      <c r="AK2689" s="19" t="n">
        <v>0.132656843825801</v>
      </c>
      <c r="AL2689" s="19" t="n">
        <v>0</v>
      </c>
      <c r="AM2689" s="19" t="n">
        <v>0</v>
      </c>
      <c r="AN2689" s="19" t="n">
        <v>0.0640366450079039</v>
      </c>
      <c r="AO2689" s="19"/>
      <c r="AP2689" s="19" t="n">
        <v>0.0491463549823009</v>
      </c>
      <c r="AQ2689" s="19" t="n">
        <v>0.0992664348371992</v>
      </c>
      <c r="AR2689" s="19" t="n">
        <v>0</v>
      </c>
      <c r="AS2689" s="19" t="n">
        <v>0.116675890770104</v>
      </c>
      <c r="AT2689" s="19" t="n">
        <v>0</v>
      </c>
      <c r="AU2689" s="19"/>
      <c r="AV2689" s="19" t="n">
        <v>0.151798559338509</v>
      </c>
      <c r="AW2689" s="19" t="n">
        <v>0</v>
      </c>
      <c r="AX2689" s="19" t="n">
        <v>0.0945281425863043</v>
      </c>
      <c r="AY2689" s="19" t="n">
        <v>0.0892106224120049</v>
      </c>
      <c r="AZ2689" s="19" t="n">
        <v>0</v>
      </c>
      <c r="BA2689" s="19" t="n">
        <v>0</v>
      </c>
      <c r="BB2689" s="19"/>
      <c r="BC2689" s="19" t="n">
        <v>0</v>
      </c>
      <c r="BD2689" s="19" t="n">
        <v>0.0972502413502767</v>
      </c>
      <c r="BE2689" s="19" t="n">
        <v>0.0607084710880401</v>
      </c>
      <c r="BF2689" s="19" t="n">
        <v>0</v>
      </c>
      <c r="BG2689" s="19" t="n">
        <v>0.472293322207938</v>
      </c>
    </row>
    <row r="2690">
      <c r="B2690" t="s">
        <v>726</v>
      </c>
      <c r="C2690" s="19" t="n">
        <v>0.113242341159305</v>
      </c>
      <c r="D2690" s="19" t="n">
        <v>0.0569545330982036</v>
      </c>
      <c r="E2690" s="19" t="n">
        <v>0.170131095714129</v>
      </c>
      <c r="F2690" s="19"/>
      <c r="G2690" s="19" t="n">
        <v>0.120242613014503</v>
      </c>
      <c r="H2690" s="19" t="n">
        <v>0.0713061790702786</v>
      </c>
      <c r="I2690" s="19" t="n">
        <v>0.115963710846136</v>
      </c>
      <c r="J2690" s="19" t="n">
        <v>0.255882570082508</v>
      </c>
      <c r="K2690" s="19" t="n">
        <v>0.078730601665698</v>
      </c>
      <c r="L2690" s="19" t="n">
        <v>0.0625854098404784</v>
      </c>
      <c r="M2690" s="19"/>
      <c r="N2690" s="19" t="n">
        <v>0.188952463365609</v>
      </c>
      <c r="O2690" s="19" t="n">
        <v>0.0991239820824443</v>
      </c>
      <c r="P2690" s="19" t="n">
        <v>0.0925104193631321</v>
      </c>
      <c r="Q2690" s="19" t="n">
        <v>0.0798316859836721</v>
      </c>
      <c r="R2690" s="19"/>
      <c r="S2690" s="19" t="n">
        <v>0.0469780777778226</v>
      </c>
      <c r="T2690" s="19" t="n">
        <v>0.222507318935985</v>
      </c>
      <c r="U2690" s="19" t="n">
        <v>0</v>
      </c>
      <c r="V2690" s="19" t="n">
        <v>0</v>
      </c>
      <c r="W2690" s="19" t="n">
        <v>0</v>
      </c>
      <c r="X2690" s="19" t="n">
        <v>0.148889828213711</v>
      </c>
      <c r="Y2690" s="19" t="n">
        <v>0.172047851506779</v>
      </c>
      <c r="Z2690" s="19" t="n">
        <v>0.291432364875724</v>
      </c>
      <c r="AA2690" s="19" t="n">
        <v>0.199416630643167</v>
      </c>
      <c r="AB2690" s="19" t="n">
        <v>0.114873597995057</v>
      </c>
      <c r="AC2690" s="19" t="n">
        <v>0</v>
      </c>
      <c r="AD2690" s="19" t="n">
        <v>0</v>
      </c>
      <c r="AE2690" s="19"/>
      <c r="AF2690" s="19" t="n">
        <v>0.0639106504737103</v>
      </c>
      <c r="AG2690" s="19" t="n">
        <v>0.135106293396163</v>
      </c>
      <c r="AH2690" s="19" t="n">
        <v>0.193148526595752</v>
      </c>
      <c r="AI2690" s="19"/>
      <c r="AJ2690" s="19" t="n">
        <v>0.124273911628889</v>
      </c>
      <c r="AK2690" s="19" t="n">
        <v>0.079700179313402</v>
      </c>
      <c r="AL2690" s="19" t="n">
        <v>0</v>
      </c>
      <c r="AM2690" s="19" t="n">
        <v>0</v>
      </c>
      <c r="AN2690" s="19" t="n">
        <v>0.176953359667832</v>
      </c>
      <c r="AO2690" s="19"/>
      <c r="AP2690" s="19" t="n">
        <v>0.0359011203124264</v>
      </c>
      <c r="AQ2690" s="19" t="n">
        <v>0.126067447189217</v>
      </c>
      <c r="AR2690" s="19" t="n">
        <v>0.190339273286088</v>
      </c>
      <c r="AS2690" s="19" t="n">
        <v>0.146332318848312</v>
      </c>
      <c r="AT2690" s="19" t="n">
        <v>0</v>
      </c>
      <c r="AU2690" s="19"/>
      <c r="AV2690" s="19" t="n">
        <v>0.121129726055055</v>
      </c>
      <c r="AW2690" s="19" t="n">
        <v>0.0379603085597024</v>
      </c>
      <c r="AX2690" s="19" t="n">
        <v>0.176267926750253</v>
      </c>
      <c r="AY2690" s="19" t="n">
        <v>0.0792516741747645</v>
      </c>
      <c r="AZ2690" s="19" t="n">
        <v>0.088119509562925</v>
      </c>
      <c r="BA2690" s="19" t="n">
        <v>0.317295298653014</v>
      </c>
      <c r="BB2690" s="19"/>
      <c r="BC2690" s="19" t="n">
        <v>0.110157544442635</v>
      </c>
      <c r="BD2690" s="19" t="n">
        <v>0.078523306305192</v>
      </c>
      <c r="BE2690" s="19" t="n">
        <v>0.0887272695729206</v>
      </c>
      <c r="BF2690" s="19" t="n">
        <v>0.297436165987803</v>
      </c>
      <c r="BG2690" s="19" t="n">
        <v>0</v>
      </c>
    </row>
    <row r="2691">
      <c r="B2691" t="s">
        <v>100</v>
      </c>
      <c r="C2691" s="19" t="n">
        <v>0.177313968503102</v>
      </c>
      <c r="D2691" s="19" t="n">
        <v>0.1190939552779</v>
      </c>
      <c r="E2691" s="19" t="n">
        <v>0.236155557057268</v>
      </c>
      <c r="F2691" s="19"/>
      <c r="G2691" s="19" t="n">
        <v>0.0558833720416377</v>
      </c>
      <c r="H2691" s="19" t="n">
        <v>0.228851540414088</v>
      </c>
      <c r="I2691" s="19" t="n">
        <v>0.0648109747318775</v>
      </c>
      <c r="J2691" s="19" t="n">
        <v>0.15721821143591</v>
      </c>
      <c r="K2691" s="19" t="n">
        <v>0.229866232979356</v>
      </c>
      <c r="L2691" s="19" t="n">
        <v>0.31686477293022</v>
      </c>
      <c r="M2691" s="19"/>
      <c r="N2691" s="19" t="n">
        <v>0.0796872638859432</v>
      </c>
      <c r="O2691" s="19" t="n">
        <v>0.224804743035025</v>
      </c>
      <c r="P2691" s="19" t="n">
        <v>0.164532501486875</v>
      </c>
      <c r="Q2691" s="19" t="n">
        <v>0.224918923645111</v>
      </c>
      <c r="R2691" s="19"/>
      <c r="S2691" s="19" t="n">
        <v>0.153733681492075</v>
      </c>
      <c r="T2691" s="19" t="n">
        <v>0.182337785111246</v>
      </c>
      <c r="U2691" s="19" t="n">
        <v>0.109752688821162</v>
      </c>
      <c r="V2691" s="19" t="n">
        <v>0.295361720933711</v>
      </c>
      <c r="W2691" s="19" t="n">
        <v>0</v>
      </c>
      <c r="X2691" s="19" t="n">
        <v>0.10079370488142</v>
      </c>
      <c r="Y2691" s="19" t="n">
        <v>0.253121087312496</v>
      </c>
      <c r="Z2691" s="19" t="n">
        <v>0.153807071346871</v>
      </c>
      <c r="AA2691" s="19" t="n">
        <v>0.0776741593617171</v>
      </c>
      <c r="AB2691" s="19" t="n">
        <v>0.331971636083328</v>
      </c>
      <c r="AC2691" s="19" t="n">
        <v>0</v>
      </c>
      <c r="AD2691" s="19" t="n">
        <v>0.494872867942953</v>
      </c>
      <c r="AE2691" s="19"/>
      <c r="AF2691" s="19" t="n">
        <v>0.239794421880955</v>
      </c>
      <c r="AG2691" s="19" t="n">
        <v>0.15036378704528</v>
      </c>
      <c r="AH2691" s="19" t="n">
        <v>0.12883622185613</v>
      </c>
      <c r="AI2691" s="19"/>
      <c r="AJ2691" s="19" t="n">
        <v>0.168835528039568</v>
      </c>
      <c r="AK2691" s="19" t="n">
        <v>0.121983632273949</v>
      </c>
      <c r="AL2691" s="19" t="n">
        <v>0.347136244417666</v>
      </c>
      <c r="AM2691" s="19" t="n">
        <v>0</v>
      </c>
      <c r="AN2691" s="19" t="n">
        <v>0.245291151049278</v>
      </c>
      <c r="AO2691" s="19"/>
      <c r="AP2691" s="19" t="n">
        <v>0.18035080176748</v>
      </c>
      <c r="AQ2691" s="19" t="n">
        <v>0.165800343433967</v>
      </c>
      <c r="AR2691" s="19" t="n">
        <v>0.182209882599097</v>
      </c>
      <c r="AS2691" s="19" t="n">
        <v>0.0941807229913577</v>
      </c>
      <c r="AT2691" s="19" t="n">
        <v>0.229801694132864</v>
      </c>
      <c r="AU2691" s="19"/>
      <c r="AV2691" s="19" t="n">
        <v>0.159736248443196</v>
      </c>
      <c r="AW2691" s="19" t="n">
        <v>0.164674856526088</v>
      </c>
      <c r="AX2691" s="19" t="n">
        <v>0.216419456739543</v>
      </c>
      <c r="AY2691" s="19" t="n">
        <v>0.106570367694423</v>
      </c>
      <c r="AZ2691" s="19" t="n">
        <v>0.161472036606733</v>
      </c>
      <c r="BA2691" s="19" t="n">
        <v>0.251540452335479</v>
      </c>
      <c r="BB2691" s="19"/>
      <c r="BC2691" s="19" t="n">
        <v>0.247067889290316</v>
      </c>
      <c r="BD2691" s="19" t="n">
        <v>0.0860698967514033</v>
      </c>
      <c r="BE2691" s="19" t="n">
        <v>0.248667072320396</v>
      </c>
      <c r="BF2691" s="19" t="n">
        <v>0</v>
      </c>
      <c r="BG2691" s="19" t="n">
        <v>0.275290611774388</v>
      </c>
    </row>
    <row r="2692">
      <c r="C2692" s="19"/>
      <c r="D2692" s="19"/>
      <c r="E2692" s="19"/>
      <c r="F2692" s="19"/>
      <c r="G2692" s="19"/>
      <c r="H2692" s="19"/>
      <c r="I2692" s="19"/>
      <c r="J2692" s="19"/>
      <c r="K2692" s="19"/>
      <c r="L2692" s="19"/>
      <c r="M2692" s="19"/>
      <c r="N2692" s="19"/>
      <c r="O2692" s="19"/>
      <c r="P2692" s="19"/>
      <c r="Q2692" s="19"/>
      <c r="R2692" s="19"/>
      <c r="S2692" s="19"/>
      <c r="T2692" s="19"/>
      <c r="U2692" s="19"/>
      <c r="V2692" s="19"/>
      <c r="W2692" s="19"/>
      <c r="X2692" s="19"/>
      <c r="Y2692" s="19"/>
      <c r="Z2692" s="19"/>
      <c r="AA2692" s="19"/>
      <c r="AB2692" s="19"/>
      <c r="AC2692" s="19"/>
      <c r="AD2692" s="19"/>
      <c r="AE2692" s="19"/>
      <c r="AF2692" s="19"/>
      <c r="AG2692" s="19"/>
      <c r="AH2692" s="19"/>
      <c r="AI2692" s="19"/>
      <c r="AJ2692" s="19"/>
      <c r="AK2692" s="19"/>
      <c r="AL2692" s="19"/>
      <c r="AM2692" s="19"/>
      <c r="AN2692" s="19"/>
      <c r="AO2692" s="19"/>
      <c r="AP2692" s="19"/>
      <c r="AQ2692" s="19"/>
      <c r="AR2692" s="19"/>
      <c r="AS2692" s="19"/>
      <c r="AT2692" s="19"/>
      <c r="AU2692" s="19"/>
      <c r="AV2692" s="19"/>
      <c r="AW2692" s="19"/>
      <c r="AX2692" s="19"/>
      <c r="AY2692" s="19"/>
      <c r="AZ2692" s="19"/>
      <c r="BA2692" s="19"/>
      <c r="BB2692" s="19"/>
      <c r="BC2692" s="19"/>
      <c r="BD2692" s="19"/>
      <c r="BE2692" s="19"/>
      <c r="BF2692" s="19"/>
      <c r="BG2692" s="19"/>
    </row>
    <row r="2693">
      <c r="B2693" s="7" t="s">
        <v>762</v>
      </c>
      <c r="C2693" s="19"/>
      <c r="D2693" s="19"/>
      <c r="E2693" s="19"/>
      <c r="F2693" s="19"/>
      <c r="G2693" s="19"/>
      <c r="H2693" s="19"/>
      <c r="I2693" s="19"/>
      <c r="J2693" s="19"/>
      <c r="K2693" s="19"/>
      <c r="L2693" s="19"/>
      <c r="M2693" s="19"/>
      <c r="N2693" s="19"/>
      <c r="O2693" s="19"/>
      <c r="P2693" s="19"/>
      <c r="Q2693" s="19"/>
      <c r="R2693" s="19"/>
      <c r="S2693" s="19"/>
      <c r="T2693" s="19"/>
      <c r="U2693" s="19"/>
      <c r="V2693" s="19"/>
      <c r="W2693" s="19"/>
      <c r="X2693" s="19"/>
      <c r="Y2693" s="19"/>
      <c r="Z2693" s="19"/>
      <c r="AA2693" s="19"/>
      <c r="AB2693" s="19"/>
      <c r="AC2693" s="19"/>
      <c r="AD2693" s="19"/>
      <c r="AE2693" s="19"/>
      <c r="AF2693" s="19"/>
      <c r="AG2693" s="19"/>
      <c r="AH2693" s="19"/>
      <c r="AI2693" s="19"/>
      <c r="AJ2693" s="19"/>
      <c r="AK2693" s="19"/>
      <c r="AL2693" s="19"/>
      <c r="AM2693" s="19"/>
      <c r="AN2693" s="19"/>
      <c r="AO2693" s="19"/>
      <c r="AP2693" s="19"/>
      <c r="AQ2693" s="19"/>
      <c r="AR2693" s="19"/>
      <c r="AS2693" s="19"/>
      <c r="AT2693" s="19"/>
      <c r="AU2693" s="19"/>
      <c r="AV2693" s="19"/>
      <c r="AW2693" s="19"/>
      <c r="AX2693" s="19"/>
      <c r="AY2693" s="19"/>
      <c r="AZ2693" s="19"/>
      <c r="BA2693" s="19"/>
      <c r="BB2693" s="19"/>
      <c r="BC2693" s="19"/>
      <c r="BD2693" s="19"/>
      <c r="BE2693" s="19"/>
      <c r="BF2693" s="19"/>
      <c r="BG2693" s="19"/>
    </row>
    <row r="2694">
      <c r="B2694" s="26" t="s">
        <v>763</v>
      </c>
      <c r="C2694" s="19"/>
      <c r="D2694" s="19"/>
      <c r="E2694" s="19"/>
      <c r="F2694" s="19"/>
      <c r="G2694" s="19"/>
      <c r="H2694" s="19"/>
      <c r="I2694" s="19"/>
      <c r="J2694" s="19"/>
      <c r="K2694" s="19"/>
      <c r="L2694" s="19"/>
      <c r="M2694" s="19"/>
      <c r="N2694" s="19"/>
      <c r="O2694" s="19"/>
      <c r="P2694" s="19"/>
      <c r="Q2694" s="19"/>
      <c r="R2694" s="19"/>
      <c r="S2694" s="19"/>
      <c r="T2694" s="19"/>
      <c r="U2694" s="19"/>
      <c r="V2694" s="19"/>
      <c r="W2694" s="19"/>
      <c r="X2694" s="19"/>
      <c r="Y2694" s="19"/>
      <c r="Z2694" s="19"/>
      <c r="AA2694" s="19"/>
      <c r="AB2694" s="19"/>
      <c r="AC2694" s="19"/>
      <c r="AD2694" s="19"/>
      <c r="AE2694" s="19"/>
      <c r="AF2694" s="19"/>
      <c r="AG2694" s="19"/>
      <c r="AH2694" s="19"/>
      <c r="AI2694" s="19"/>
      <c r="AJ2694" s="19"/>
      <c r="AK2694" s="19"/>
      <c r="AL2694" s="19"/>
      <c r="AM2694" s="19"/>
      <c r="AN2694" s="19"/>
      <c r="AO2694" s="19"/>
      <c r="AP2694" s="19"/>
      <c r="AQ2694" s="19"/>
      <c r="AR2694" s="19"/>
      <c r="AS2694" s="19"/>
      <c r="AT2694" s="19"/>
      <c r="AU2694" s="19"/>
      <c r="AV2694" s="19"/>
      <c r="AW2694" s="19"/>
      <c r="AX2694" s="19"/>
      <c r="AY2694" s="19"/>
      <c r="AZ2694" s="19"/>
      <c r="BA2694" s="19"/>
      <c r="BB2694" s="19"/>
      <c r="BC2694" s="19"/>
      <c r="BD2694" s="19"/>
      <c r="BE2694" s="19"/>
      <c r="BF2694" s="19"/>
      <c r="BG2694" s="19"/>
    </row>
    <row r="2695">
      <c r="B2695" t="s">
        <v>721</v>
      </c>
      <c r="C2695" s="19" t="n">
        <v>0.0368016028220083</v>
      </c>
      <c r="D2695" s="19" t="n">
        <v>0.0715973055908236</v>
      </c>
      <c r="E2695" s="19" t="n">
        <v>0</v>
      </c>
      <c r="F2695" s="19"/>
      <c r="G2695" s="19" t="n">
        <v>0.054198129757756</v>
      </c>
      <c r="H2695" s="19" t="n">
        <v>0.135915978361212</v>
      </c>
      <c r="I2695" s="19" t="n">
        <v>0</v>
      </c>
      <c r="J2695" s="19" t="n">
        <v>0</v>
      </c>
      <c r="K2695" s="19" t="n">
        <v>0</v>
      </c>
      <c r="L2695" s="19" t="n">
        <v>0.0271103837664108</v>
      </c>
      <c r="M2695" s="19"/>
      <c r="N2695" s="19" t="n">
        <v>0.0669618446848833</v>
      </c>
      <c r="O2695" s="19" t="n">
        <v>0.0397109674904663</v>
      </c>
      <c r="P2695" s="19" t="n">
        <v>0</v>
      </c>
      <c r="Q2695" s="19" t="n">
        <v>0.027160638419183</v>
      </c>
      <c r="R2695" s="19"/>
      <c r="S2695" s="19" t="n">
        <v>0</v>
      </c>
      <c r="T2695" s="19" t="n">
        <v>0.0465466461100369</v>
      </c>
      <c r="U2695" s="19" t="n">
        <v>0.175562987613759</v>
      </c>
      <c r="V2695" s="19" t="n">
        <v>0</v>
      </c>
      <c r="W2695" s="19" t="n">
        <v>0</v>
      </c>
      <c r="X2695" s="19" t="n">
        <v>0</v>
      </c>
      <c r="Y2695" s="19" t="n">
        <v>0.110386581857165</v>
      </c>
      <c r="Z2695" s="19" t="n">
        <v>0</v>
      </c>
      <c r="AA2695" s="19" t="n">
        <v>0.0392896668804009</v>
      </c>
      <c r="AB2695" s="19" t="n">
        <v>0.0766185345546966</v>
      </c>
      <c r="AC2695" s="19" t="n">
        <v>0.146084402109184</v>
      </c>
      <c r="AD2695" s="19" t="n">
        <v>0</v>
      </c>
      <c r="AE2695" s="19"/>
      <c r="AF2695" s="19" t="n">
        <v>0.0189555939755998</v>
      </c>
      <c r="AG2695" s="19" t="n">
        <v>0.032505798878019</v>
      </c>
      <c r="AH2695" s="19" t="n">
        <v>0.047659996164028</v>
      </c>
      <c r="AI2695" s="19"/>
      <c r="AJ2695" s="19" t="n">
        <v>0.0443340646218759</v>
      </c>
      <c r="AK2695" s="19" t="n">
        <v>0.071219975153394</v>
      </c>
      <c r="AL2695" s="19" t="n">
        <v>0</v>
      </c>
      <c r="AM2695" s="19" t="s">
        <v>697</v>
      </c>
      <c r="AN2695" s="19" t="n">
        <v>0</v>
      </c>
      <c r="AO2695" s="19"/>
      <c r="AP2695" s="19" t="n">
        <v>0.0439957968403827</v>
      </c>
      <c r="AQ2695" s="19" t="n">
        <v>0.0392283232273981</v>
      </c>
      <c r="AR2695" s="19" t="n">
        <v>0</v>
      </c>
      <c r="AS2695" s="19" t="n">
        <v>0.0517135736710179</v>
      </c>
      <c r="AT2695" s="19" t="n">
        <v>0</v>
      </c>
      <c r="AU2695" s="19"/>
      <c r="AV2695" s="19" t="n">
        <v>0.0662221025372885</v>
      </c>
      <c r="AW2695" s="19" t="n">
        <v>0.0460281900471283</v>
      </c>
      <c r="AX2695" s="19" t="n">
        <v>0</v>
      </c>
      <c r="AY2695" s="19" t="n">
        <v>0.0425020957991567</v>
      </c>
      <c r="AZ2695" s="19" t="n">
        <v>0</v>
      </c>
      <c r="BA2695" s="19" t="n">
        <v>0</v>
      </c>
      <c r="BB2695" s="19"/>
      <c r="BC2695" s="19" t="n">
        <v>0</v>
      </c>
      <c r="BD2695" s="19" t="n">
        <v>0.0270891322149647</v>
      </c>
      <c r="BE2695" s="19" t="n">
        <v>0.0549738343739643</v>
      </c>
      <c r="BF2695" s="19" t="n">
        <v>0.104342254420657</v>
      </c>
      <c r="BG2695" s="19" t="n">
        <v>0</v>
      </c>
    </row>
    <row r="2696">
      <c r="B2696" t="s">
        <v>689</v>
      </c>
      <c r="C2696" s="19" t="n">
        <v>0.0715576664703877</v>
      </c>
      <c r="D2696" s="19" t="n">
        <v>0.108848881865329</v>
      </c>
      <c r="E2696" s="19" t="n">
        <v>0.0321166898982877</v>
      </c>
      <c r="F2696" s="19"/>
      <c r="G2696" s="19" t="n">
        <v>0.0753901032757477</v>
      </c>
      <c r="H2696" s="19" t="n">
        <v>0.0930262424152273</v>
      </c>
      <c r="I2696" s="19" t="n">
        <v>0.13203186027761</v>
      </c>
      <c r="J2696" s="19" t="n">
        <v>0</v>
      </c>
      <c r="K2696" s="19" t="n">
        <v>0</v>
      </c>
      <c r="L2696" s="19" t="n">
        <v>0.0805550269187406</v>
      </c>
      <c r="M2696" s="19"/>
      <c r="N2696" s="19" t="n">
        <v>0.113801288958547</v>
      </c>
      <c r="O2696" s="19" t="n">
        <v>0.0922578625508449</v>
      </c>
      <c r="P2696" s="19" t="n">
        <v>0.0651529794890877</v>
      </c>
      <c r="Q2696" s="19" t="n">
        <v>0</v>
      </c>
      <c r="R2696" s="19"/>
      <c r="S2696" s="19" t="n">
        <v>0.0929291748866251</v>
      </c>
      <c r="T2696" s="19" t="n">
        <v>0.0463939566249885</v>
      </c>
      <c r="U2696" s="19" t="n">
        <v>0</v>
      </c>
      <c r="V2696" s="19" t="n">
        <v>0.0952408798337983</v>
      </c>
      <c r="W2696" s="19" t="n">
        <v>0.292033673633335</v>
      </c>
      <c r="X2696" s="19" t="n">
        <v>0</v>
      </c>
      <c r="Y2696" s="19" t="n">
        <v>0</v>
      </c>
      <c r="Z2696" s="19" t="n">
        <v>0.183807879787357</v>
      </c>
      <c r="AA2696" s="19" t="n">
        <v>0.0603684723153399</v>
      </c>
      <c r="AB2696" s="19" t="n">
        <v>0</v>
      </c>
      <c r="AC2696" s="19" t="n">
        <v>0</v>
      </c>
      <c r="AD2696" s="19" t="n">
        <v>0</v>
      </c>
      <c r="AE2696" s="19"/>
      <c r="AF2696" s="19" t="n">
        <v>0.023545761506399</v>
      </c>
      <c r="AG2696" s="19" t="n">
        <v>0.148141579297179</v>
      </c>
      <c r="AH2696" s="19" t="n">
        <v>0</v>
      </c>
      <c r="AI2696" s="19"/>
      <c r="AJ2696" s="19" t="n">
        <v>0.0489581863905722</v>
      </c>
      <c r="AK2696" s="19" t="n">
        <v>0.0994422913232878</v>
      </c>
      <c r="AL2696" s="19" t="n">
        <v>0.254063738692681</v>
      </c>
      <c r="AM2696" s="19" t="s">
        <v>697</v>
      </c>
      <c r="AN2696" s="19" t="n">
        <v>0</v>
      </c>
      <c r="AO2696" s="19"/>
      <c r="AP2696" s="19" t="n">
        <v>0</v>
      </c>
      <c r="AQ2696" s="19" t="n">
        <v>0.0600006187443336</v>
      </c>
      <c r="AR2696" s="19" t="n">
        <v>0.254373923700328</v>
      </c>
      <c r="AS2696" s="19" t="n">
        <v>0.12584253654962</v>
      </c>
      <c r="AT2696" s="19" t="n">
        <v>0</v>
      </c>
      <c r="AU2696" s="19"/>
      <c r="AV2696" s="19" t="n">
        <v>0.108020538249888</v>
      </c>
      <c r="AW2696" s="19" t="n">
        <v>0.0457815861156708</v>
      </c>
      <c r="AX2696" s="19" t="n">
        <v>0.211716624387755</v>
      </c>
      <c r="AY2696" s="19" t="n">
        <v>0.0527941362585235</v>
      </c>
      <c r="AZ2696" s="19" t="n">
        <v>0</v>
      </c>
      <c r="BA2696" s="19" t="n">
        <v>0</v>
      </c>
      <c r="BB2696" s="19"/>
      <c r="BC2696" s="19" t="n">
        <v>0.0353114076223704</v>
      </c>
      <c r="BD2696" s="19" t="n">
        <v>0.0691148602012737</v>
      </c>
      <c r="BE2696" s="19" t="n">
        <v>0.0545903161850858</v>
      </c>
      <c r="BF2696" s="19" t="n">
        <v>0.104427596653751</v>
      </c>
      <c r="BG2696" s="19" t="n">
        <v>0.255634027516834</v>
      </c>
    </row>
    <row r="2697">
      <c r="B2697" t="s">
        <v>690</v>
      </c>
      <c r="C2697" s="19" t="n">
        <v>0.12188022779446</v>
      </c>
      <c r="D2697" s="19" t="n">
        <v>0.137209286518108</v>
      </c>
      <c r="E2697" s="19" t="n">
        <v>0.105667480647748</v>
      </c>
      <c r="F2697" s="19"/>
      <c r="G2697" s="19" t="n">
        <v>0.174478130434429</v>
      </c>
      <c r="H2697" s="19" t="n">
        <v>0.095921225434435</v>
      </c>
      <c r="I2697" s="19" t="n">
        <v>0.256460410210319</v>
      </c>
      <c r="J2697" s="19" t="n">
        <v>0.134691783915137</v>
      </c>
      <c r="K2697" s="19" t="n">
        <v>0</v>
      </c>
      <c r="L2697" s="19" t="n">
        <v>0.0317416504535848</v>
      </c>
      <c r="M2697" s="19"/>
      <c r="N2697" s="19" t="n">
        <v>0.154079603523788</v>
      </c>
      <c r="O2697" s="19" t="n">
        <v>0.0406315501997144</v>
      </c>
      <c r="P2697" s="19" t="n">
        <v>0.176325742109167</v>
      </c>
      <c r="Q2697" s="19" t="n">
        <v>0.0932483817653163</v>
      </c>
      <c r="R2697" s="19"/>
      <c r="S2697" s="19" t="n">
        <v>0.182392704731047</v>
      </c>
      <c r="T2697" s="19" t="n">
        <v>0.129555467842112</v>
      </c>
      <c r="U2697" s="19" t="n">
        <v>0</v>
      </c>
      <c r="V2697" s="19" t="n">
        <v>0.142478124752437</v>
      </c>
      <c r="W2697" s="19" t="n">
        <v>0.127277111025279</v>
      </c>
      <c r="X2697" s="19" t="n">
        <v>0</v>
      </c>
      <c r="Y2697" s="19" t="n">
        <v>0</v>
      </c>
      <c r="Z2697" s="19" t="n">
        <v>0</v>
      </c>
      <c r="AA2697" s="19" t="n">
        <v>0.223388608109528</v>
      </c>
      <c r="AB2697" s="19" t="n">
        <v>0.175602514186231</v>
      </c>
      <c r="AC2697" s="19" t="n">
        <v>0</v>
      </c>
      <c r="AD2697" s="19" t="n">
        <v>0</v>
      </c>
      <c r="AE2697" s="19"/>
      <c r="AF2697" s="19" t="n">
        <v>0.066723417193906</v>
      </c>
      <c r="AG2697" s="19" t="n">
        <v>0.134319822983263</v>
      </c>
      <c r="AH2697" s="19" t="n">
        <v>0.22726653318416</v>
      </c>
      <c r="AI2697" s="19"/>
      <c r="AJ2697" s="19" t="n">
        <v>0.0896668563860935</v>
      </c>
      <c r="AK2697" s="19" t="n">
        <v>0.20851511184659</v>
      </c>
      <c r="AL2697" s="19" t="n">
        <v>0.0994043686977588</v>
      </c>
      <c r="AM2697" s="19" t="s">
        <v>697</v>
      </c>
      <c r="AN2697" s="19" t="n">
        <v>0.137051264742413</v>
      </c>
      <c r="AO2697" s="19"/>
      <c r="AP2697" s="19" t="n">
        <v>0.0678502546885191</v>
      </c>
      <c r="AQ2697" s="19" t="n">
        <v>0.25474025627207</v>
      </c>
      <c r="AR2697" s="19" t="n">
        <v>0</v>
      </c>
      <c r="AS2697" s="19" t="n">
        <v>0</v>
      </c>
      <c r="AT2697" s="19" t="n">
        <v>0</v>
      </c>
      <c r="AU2697" s="19"/>
      <c r="AV2697" s="19" t="n">
        <v>0.233106701456855</v>
      </c>
      <c r="AW2697" s="19" t="n">
        <v>0.0709846085724868</v>
      </c>
      <c r="AX2697" s="19" t="n">
        <v>0</v>
      </c>
      <c r="AY2697" s="19" t="n">
        <v>0.0476480993061686</v>
      </c>
      <c r="AZ2697" s="19" t="n">
        <v>0.148855105783257</v>
      </c>
      <c r="BA2697" s="19" t="n">
        <v>0.0761419444269247</v>
      </c>
      <c r="BB2697" s="19"/>
      <c r="BC2697" s="19" t="n">
        <v>0.109868709635212</v>
      </c>
      <c r="BD2697" s="19" t="n">
        <v>0.163073731023616</v>
      </c>
      <c r="BE2697" s="19" t="n">
        <v>0.145674924837826</v>
      </c>
      <c r="BF2697" s="19" t="n">
        <v>0.109812736924217</v>
      </c>
      <c r="BG2697" s="19" t="n">
        <v>0.130135403294524</v>
      </c>
    </row>
    <row r="2698">
      <c r="B2698" t="s">
        <v>691</v>
      </c>
      <c r="C2698" s="19" t="n">
        <v>0.228549157343778</v>
      </c>
      <c r="D2698" s="19" t="n">
        <v>0.21500277769448</v>
      </c>
      <c r="E2698" s="19" t="n">
        <v>0.242876457667093</v>
      </c>
      <c r="F2698" s="19"/>
      <c r="G2698" s="19" t="n">
        <v>0.403099600667899</v>
      </c>
      <c r="H2698" s="19" t="n">
        <v>0.166253379797771</v>
      </c>
      <c r="I2698" s="19" t="n">
        <v>0.0919101672145497</v>
      </c>
      <c r="J2698" s="19" t="n">
        <v>0.212158522959093</v>
      </c>
      <c r="K2698" s="19" t="n">
        <v>0.380721529735872</v>
      </c>
      <c r="L2698" s="19" t="n">
        <v>0.19755201749785</v>
      </c>
      <c r="M2698" s="19"/>
      <c r="N2698" s="19" t="n">
        <v>0.194488281036631</v>
      </c>
      <c r="O2698" s="19" t="n">
        <v>0.250915700875573</v>
      </c>
      <c r="P2698" s="19" t="n">
        <v>0.310962716684774</v>
      </c>
      <c r="Q2698" s="19" t="n">
        <v>0.17777895096814</v>
      </c>
      <c r="R2698" s="19"/>
      <c r="S2698" s="19" t="n">
        <v>0.323132971965846</v>
      </c>
      <c r="T2698" s="19" t="n">
        <v>0.179658162333257</v>
      </c>
      <c r="U2698" s="19" t="n">
        <v>0.306739842646896</v>
      </c>
      <c r="V2698" s="19" t="n">
        <v>0.228898384068268</v>
      </c>
      <c r="W2698" s="19" t="n">
        <v>0.217585127990643</v>
      </c>
      <c r="X2698" s="19" t="n">
        <v>0.535126946278947</v>
      </c>
      <c r="Y2698" s="19" t="n">
        <v>0.224905978150974</v>
      </c>
      <c r="Z2698" s="19" t="n">
        <v>0.344473685793651</v>
      </c>
      <c r="AA2698" s="19" t="n">
        <v>0.168616830659949</v>
      </c>
      <c r="AB2698" s="19" t="n">
        <v>0.0977900389875401</v>
      </c>
      <c r="AC2698" s="19" t="n">
        <v>0</v>
      </c>
      <c r="AD2698" s="19" t="n">
        <v>0</v>
      </c>
      <c r="AE2698" s="19"/>
      <c r="AF2698" s="19" t="n">
        <v>0.222755068608019</v>
      </c>
      <c r="AG2698" s="19" t="n">
        <v>0.133478422584775</v>
      </c>
      <c r="AH2698" s="19" t="n">
        <v>0.33562490786442</v>
      </c>
      <c r="AI2698" s="19"/>
      <c r="AJ2698" s="19" t="n">
        <v>0.23084502814358</v>
      </c>
      <c r="AK2698" s="19" t="n">
        <v>0.15458895641107</v>
      </c>
      <c r="AL2698" s="19" t="n">
        <v>0.21035161737218</v>
      </c>
      <c r="AM2698" s="19" t="s">
        <v>697</v>
      </c>
      <c r="AN2698" s="19" t="n">
        <v>0.361148905766699</v>
      </c>
      <c r="AO2698" s="19"/>
      <c r="AP2698" s="19" t="n">
        <v>0.207365322160435</v>
      </c>
      <c r="AQ2698" s="19" t="n">
        <v>0.248576217250069</v>
      </c>
      <c r="AR2698" s="19" t="n">
        <v>0.243359094055553</v>
      </c>
      <c r="AS2698" s="19" t="n">
        <v>0.146551515703968</v>
      </c>
      <c r="AT2698" s="19" t="n">
        <v>0.326550365725702</v>
      </c>
      <c r="AU2698" s="19"/>
      <c r="AV2698" s="19" t="n">
        <v>0.222115081874484</v>
      </c>
      <c r="AW2698" s="19" t="n">
        <v>0.181264639969005</v>
      </c>
      <c r="AX2698" s="19" t="n">
        <v>0.104886751525192</v>
      </c>
      <c r="AY2698" s="19" t="n">
        <v>0.273859438652495</v>
      </c>
      <c r="AZ2698" s="19" t="n">
        <v>0.307326567834529</v>
      </c>
      <c r="BA2698" s="19" t="n">
        <v>0.49516147783033</v>
      </c>
      <c r="BB2698" s="19"/>
      <c r="BC2698" s="19" t="n">
        <v>0.193959708141562</v>
      </c>
      <c r="BD2698" s="19" t="n">
        <v>0.274462822988463</v>
      </c>
      <c r="BE2698" s="19" t="n">
        <v>0.0890426702257534</v>
      </c>
      <c r="BF2698" s="19" t="n">
        <v>0.286178999859554</v>
      </c>
      <c r="BG2698" s="19" t="n">
        <v>0.222601831937518</v>
      </c>
    </row>
    <row r="2699">
      <c r="B2699" t="s">
        <v>692</v>
      </c>
      <c r="C2699" s="19" t="n">
        <v>0.11930281167</v>
      </c>
      <c r="D2699" s="19" t="n">
        <v>0.0605976744149586</v>
      </c>
      <c r="E2699" s="19" t="n">
        <v>0.181392178257179</v>
      </c>
      <c r="F2699" s="19"/>
      <c r="G2699" s="19" t="n">
        <v>0.201010505894773</v>
      </c>
      <c r="H2699" s="19" t="n">
        <v>0.247483251997679</v>
      </c>
      <c r="I2699" s="19" t="n">
        <v>0.0768236813308346</v>
      </c>
      <c r="J2699" s="19" t="n">
        <v>0.160238008273119</v>
      </c>
      <c r="K2699" s="19" t="n">
        <v>0.0757238848064306</v>
      </c>
      <c r="L2699" s="19" t="n">
        <v>0</v>
      </c>
      <c r="M2699" s="19"/>
      <c r="N2699" s="19" t="n">
        <v>0.130593882643446</v>
      </c>
      <c r="O2699" s="19" t="n">
        <v>0.185830040250039</v>
      </c>
      <c r="P2699" s="19" t="n">
        <v>0.0624987911480966</v>
      </c>
      <c r="Q2699" s="19" t="n">
        <v>0.101140098610408</v>
      </c>
      <c r="R2699" s="19"/>
      <c r="S2699" s="19" t="n">
        <v>0.180571308077238</v>
      </c>
      <c r="T2699" s="19" t="n">
        <v>0.244734475658155</v>
      </c>
      <c r="U2699" s="19" t="n">
        <v>0</v>
      </c>
      <c r="V2699" s="19" t="n">
        <v>0.0888122958205349</v>
      </c>
      <c r="W2699" s="19" t="n">
        <v>0.256144586144225</v>
      </c>
      <c r="X2699" s="19" t="n">
        <v>0</v>
      </c>
      <c r="Y2699" s="19" t="n">
        <v>0</v>
      </c>
      <c r="Z2699" s="19" t="n">
        <v>0</v>
      </c>
      <c r="AA2699" s="19" t="n">
        <v>0.0577120610433785</v>
      </c>
      <c r="AB2699" s="19" t="n">
        <v>0.113921467488202</v>
      </c>
      <c r="AC2699" s="19" t="n">
        <v>0</v>
      </c>
      <c r="AD2699" s="19" t="n">
        <v>0</v>
      </c>
      <c r="AE2699" s="19"/>
      <c r="AF2699" s="19" t="n">
        <v>0.141487539084807</v>
      </c>
      <c r="AG2699" s="19" t="n">
        <v>0.0814429030687393</v>
      </c>
      <c r="AH2699" s="19" t="n">
        <v>0.0870623041774449</v>
      </c>
      <c r="AI2699" s="19"/>
      <c r="AJ2699" s="19" t="n">
        <v>0.0580993727097323</v>
      </c>
      <c r="AK2699" s="19" t="n">
        <v>0.173483674334891</v>
      </c>
      <c r="AL2699" s="19" t="n">
        <v>0</v>
      </c>
      <c r="AM2699" s="19" t="s">
        <v>697</v>
      </c>
      <c r="AN2699" s="19" t="n">
        <v>0.159883157223847</v>
      </c>
      <c r="AO2699" s="19"/>
      <c r="AP2699" s="19" t="n">
        <v>0.0491706470587003</v>
      </c>
      <c r="AQ2699" s="19" t="n">
        <v>0.0989172514893345</v>
      </c>
      <c r="AR2699" s="19" t="n">
        <v>0.152022240255268</v>
      </c>
      <c r="AS2699" s="19" t="n">
        <v>0.209493379612697</v>
      </c>
      <c r="AT2699" s="19" t="n">
        <v>0.340460548425945</v>
      </c>
      <c r="AU2699" s="19"/>
      <c r="AV2699" s="19" t="n">
        <v>0.102952237694382</v>
      </c>
      <c r="AW2699" s="19" t="n">
        <v>0.0514420933383518</v>
      </c>
      <c r="AX2699" s="19" t="n">
        <v>0.228118452145239</v>
      </c>
      <c r="AY2699" s="19" t="n">
        <v>0.106173981484014</v>
      </c>
      <c r="AZ2699" s="19" t="n">
        <v>0.277450326878266</v>
      </c>
      <c r="BA2699" s="19" t="n">
        <v>0</v>
      </c>
      <c r="BB2699" s="19"/>
      <c r="BC2699" s="19" t="n">
        <v>0.0865118195867659</v>
      </c>
      <c r="BD2699" s="19" t="n">
        <v>0.123881527635027</v>
      </c>
      <c r="BE2699" s="19" t="n">
        <v>0.242694655492393</v>
      </c>
      <c r="BF2699" s="19" t="n">
        <v>0.0522744166317996</v>
      </c>
      <c r="BG2699" s="19" t="n">
        <v>0</v>
      </c>
    </row>
    <row r="2700">
      <c r="B2700" t="s">
        <v>598</v>
      </c>
      <c r="C2700" s="19" t="n">
        <v>0.130997231536222</v>
      </c>
      <c r="D2700" s="19" t="n">
        <v>0.155052811233015</v>
      </c>
      <c r="E2700" s="19" t="n">
        <v>0.105554897592388</v>
      </c>
      <c r="F2700" s="19"/>
      <c r="G2700" s="19" t="n">
        <v>0.0451234633849055</v>
      </c>
      <c r="H2700" s="19" t="n">
        <v>0.0501111004061973</v>
      </c>
      <c r="I2700" s="19" t="n">
        <v>0.129260687858364</v>
      </c>
      <c r="J2700" s="19" t="n">
        <v>0.0985478021367265</v>
      </c>
      <c r="K2700" s="19" t="n">
        <v>0.304884983480794</v>
      </c>
      <c r="L2700" s="19" t="n">
        <v>0.200761673302109</v>
      </c>
      <c r="M2700" s="19"/>
      <c r="N2700" s="19" t="n">
        <v>0.0905453668666545</v>
      </c>
      <c r="O2700" s="19" t="n">
        <v>0.0773720406320786</v>
      </c>
      <c r="P2700" s="19" t="n">
        <v>0.160117211470663</v>
      </c>
      <c r="Q2700" s="19" t="n">
        <v>0.206299953572852</v>
      </c>
      <c r="R2700" s="19"/>
      <c r="S2700" s="19" t="n">
        <v>0</v>
      </c>
      <c r="T2700" s="19" t="n">
        <v>0.259958270079047</v>
      </c>
      <c r="U2700" s="19" t="n">
        <v>0</v>
      </c>
      <c r="V2700" s="19" t="n">
        <v>0</v>
      </c>
      <c r="W2700" s="19" t="n">
        <v>0.106959501206518</v>
      </c>
      <c r="X2700" s="19" t="n">
        <v>0</v>
      </c>
      <c r="Y2700" s="19" t="n">
        <v>0.382032861738184</v>
      </c>
      <c r="Z2700" s="19" t="n">
        <v>0</v>
      </c>
      <c r="AA2700" s="19" t="n">
        <v>0.122265070464128</v>
      </c>
      <c r="AB2700" s="19" t="n">
        <v>0.274923828338986</v>
      </c>
      <c r="AC2700" s="19" t="n">
        <v>0.222454629541953</v>
      </c>
      <c r="AD2700" s="19" t="n">
        <v>0.216544680314464</v>
      </c>
      <c r="AE2700" s="19"/>
      <c r="AF2700" s="19" t="n">
        <v>0.18825002729721</v>
      </c>
      <c r="AG2700" s="19" t="n">
        <v>0.151115048071025</v>
      </c>
      <c r="AH2700" s="19" t="n">
        <v>0.0474216763453613</v>
      </c>
      <c r="AI2700" s="19"/>
      <c r="AJ2700" s="19" t="n">
        <v>0.175642440262279</v>
      </c>
      <c r="AK2700" s="19" t="n">
        <v>0.0974627719426911</v>
      </c>
      <c r="AL2700" s="19" t="n">
        <v>0.168305312932127</v>
      </c>
      <c r="AM2700" s="19" t="s">
        <v>697</v>
      </c>
      <c r="AN2700" s="19" t="n">
        <v>0</v>
      </c>
      <c r="AO2700" s="19"/>
      <c r="AP2700" s="19" t="n">
        <v>0.158799835310266</v>
      </c>
      <c r="AQ2700" s="19" t="n">
        <v>0.118308819687217</v>
      </c>
      <c r="AR2700" s="19" t="n">
        <v>0.0651547642494795</v>
      </c>
      <c r="AS2700" s="19" t="n">
        <v>0.17379890090448</v>
      </c>
      <c r="AT2700" s="19" t="n">
        <v>0.332989085848353</v>
      </c>
      <c r="AU2700" s="19"/>
      <c r="AV2700" s="19" t="n">
        <v>0.0669647630441788</v>
      </c>
      <c r="AW2700" s="19" t="n">
        <v>0.124117983013771</v>
      </c>
      <c r="AX2700" s="19" t="n">
        <v>0.30257335379704</v>
      </c>
      <c r="AY2700" s="19" t="n">
        <v>0.191614588755565</v>
      </c>
      <c r="AZ2700" s="19" t="n">
        <v>0.14561864380756</v>
      </c>
      <c r="BA2700" s="19" t="n">
        <v>0.0561947688347314</v>
      </c>
      <c r="BB2700" s="19"/>
      <c r="BC2700" s="19" t="n">
        <v>0.171512967259245</v>
      </c>
      <c r="BD2700" s="19" t="n">
        <v>0.124917461512501</v>
      </c>
      <c r="BE2700" s="19" t="n">
        <v>0.112570194107577</v>
      </c>
      <c r="BF2700" s="19" t="n">
        <v>0.036043701059278</v>
      </c>
      <c r="BG2700" s="19" t="n">
        <v>0.218072904764713</v>
      </c>
    </row>
    <row r="2701">
      <c r="B2701" t="s">
        <v>722</v>
      </c>
      <c r="C2701" s="19" t="n">
        <v>0.180420373649348</v>
      </c>
      <c r="D2701" s="19" t="n">
        <v>0.203994505749289</v>
      </c>
      <c r="E2701" s="19" t="n">
        <v>0.155487241757178</v>
      </c>
      <c r="F2701" s="19"/>
      <c r="G2701" s="19" t="n">
        <v>0.0467000665844902</v>
      </c>
      <c r="H2701" s="19" t="n">
        <v>0.146230579700554</v>
      </c>
      <c r="I2701" s="19" t="n">
        <v>0.184578645000293</v>
      </c>
      <c r="J2701" s="19" t="n">
        <v>0.235968926375694</v>
      </c>
      <c r="K2701" s="19" t="n">
        <v>0.153265322120009</v>
      </c>
      <c r="L2701" s="19" t="n">
        <v>0.274858413609152</v>
      </c>
      <c r="M2701" s="19"/>
      <c r="N2701" s="19" t="n">
        <v>0.204999060135777</v>
      </c>
      <c r="O2701" s="19" t="n">
        <v>0.123050736264998</v>
      </c>
      <c r="P2701" s="19" t="n">
        <v>0.162256538552456</v>
      </c>
      <c r="Q2701" s="19" t="n">
        <v>0.212463178689413</v>
      </c>
      <c r="R2701" s="19"/>
      <c r="S2701" s="19" t="n">
        <v>0.138332374286022</v>
      </c>
      <c r="T2701" s="19" t="n">
        <v>0</v>
      </c>
      <c r="U2701" s="19" t="n">
        <v>0.266700466949617</v>
      </c>
      <c r="V2701" s="19" t="n">
        <v>0.267985710932381</v>
      </c>
      <c r="W2701" s="19" t="n">
        <v>0</v>
      </c>
      <c r="X2701" s="19" t="n">
        <v>0.464873053721053</v>
      </c>
      <c r="Y2701" s="19" t="n">
        <v>0.282674578253676</v>
      </c>
      <c r="Z2701" s="19" t="n">
        <v>0.471718434418992</v>
      </c>
      <c r="AA2701" s="19" t="n">
        <v>0.12368255813147</v>
      </c>
      <c r="AB2701" s="19" t="n">
        <v>0.184112824073912</v>
      </c>
      <c r="AC2701" s="19" t="n">
        <v>0.207698709175314</v>
      </c>
      <c r="AD2701" s="19" t="n">
        <v>0.500780003305204</v>
      </c>
      <c r="AE2701" s="19"/>
      <c r="AF2701" s="19" t="n">
        <v>0.227117256900693</v>
      </c>
      <c r="AG2701" s="19" t="n">
        <v>0.202989441643705</v>
      </c>
      <c r="AH2701" s="19" t="n">
        <v>0.092716627828199</v>
      </c>
      <c r="AI2701" s="19"/>
      <c r="AJ2701" s="19" t="n">
        <v>0.250676468872834</v>
      </c>
      <c r="AK2701" s="19" t="n">
        <v>0.122803226839441</v>
      </c>
      <c r="AL2701" s="19" t="n">
        <v>0.267874962305252</v>
      </c>
      <c r="AM2701" s="19" t="s">
        <v>697</v>
      </c>
      <c r="AN2701" s="19" t="n">
        <v>0.10774986652492</v>
      </c>
      <c r="AO2701" s="19"/>
      <c r="AP2701" s="19" t="n">
        <v>0.333623140197651</v>
      </c>
      <c r="AQ2701" s="19" t="n">
        <v>0.135563188921765</v>
      </c>
      <c r="AR2701" s="19" t="n">
        <v>0.135598094367965</v>
      </c>
      <c r="AS2701" s="19" t="n">
        <v>0.167013062953288</v>
      </c>
      <c r="AT2701" s="19" t="n">
        <v>0</v>
      </c>
      <c r="AU2701" s="19"/>
      <c r="AV2701" s="19" t="n">
        <v>0.152244411268802</v>
      </c>
      <c r="AW2701" s="19" t="n">
        <v>0.39214963532276</v>
      </c>
      <c r="AX2701" s="19" t="n">
        <v>0.0704036484102855</v>
      </c>
      <c r="AY2701" s="19" t="n">
        <v>0.182190813044238</v>
      </c>
      <c r="AZ2701" s="19" t="n">
        <v>0.120749355696388</v>
      </c>
      <c r="BA2701" s="19" t="n">
        <v>0</v>
      </c>
      <c r="BB2701" s="19"/>
      <c r="BC2701" s="19" t="n">
        <v>0.344211293838959</v>
      </c>
      <c r="BD2701" s="19" t="n">
        <v>0.0790092198407408</v>
      </c>
      <c r="BE2701" s="19" t="n">
        <v>0.16296718954399</v>
      </c>
      <c r="BF2701" s="19" t="n">
        <v>0.210226911596362</v>
      </c>
      <c r="BG2701" s="19" t="n">
        <v>0.17355583248641</v>
      </c>
    </row>
    <row r="2702">
      <c r="B2702" t="s">
        <v>100</v>
      </c>
      <c r="C2702" s="19" t="n">
        <v>0.110490928713797</v>
      </c>
      <c r="D2702" s="19" t="n">
        <v>0.0476967569339959</v>
      </c>
      <c r="E2702" s="19" t="n">
        <v>0.176905054180127</v>
      </c>
      <c r="F2702" s="19"/>
      <c r="G2702" s="19" t="n">
        <v>0</v>
      </c>
      <c r="H2702" s="19" t="n">
        <v>0.065058241886925</v>
      </c>
      <c r="I2702" s="19" t="n">
        <v>0.128934548108029</v>
      </c>
      <c r="J2702" s="19" t="n">
        <v>0.158394956340231</v>
      </c>
      <c r="K2702" s="19" t="n">
        <v>0.0854042798568944</v>
      </c>
      <c r="L2702" s="19" t="n">
        <v>0.187420834452153</v>
      </c>
      <c r="M2702" s="19"/>
      <c r="N2702" s="19" t="n">
        <v>0.0445306721502736</v>
      </c>
      <c r="O2702" s="19" t="n">
        <v>0.190231101736285</v>
      </c>
      <c r="P2702" s="19" t="n">
        <v>0.0626860205457562</v>
      </c>
      <c r="Q2702" s="19" t="n">
        <v>0.181908797974687</v>
      </c>
      <c r="R2702" s="19"/>
      <c r="S2702" s="19" t="n">
        <v>0.0826414660532219</v>
      </c>
      <c r="T2702" s="19" t="n">
        <v>0.0931530213524036</v>
      </c>
      <c r="U2702" s="19" t="n">
        <v>0.250996702789728</v>
      </c>
      <c r="V2702" s="19" t="n">
        <v>0.176584604592581</v>
      </c>
      <c r="W2702" s="19" t="n">
        <v>0</v>
      </c>
      <c r="X2702" s="19" t="n">
        <v>0</v>
      </c>
      <c r="Y2702" s="19" t="n">
        <v>0</v>
      </c>
      <c r="Z2702" s="19" t="n">
        <v>0</v>
      </c>
      <c r="AA2702" s="19" t="n">
        <v>0.204676732395806</v>
      </c>
      <c r="AB2702" s="19" t="n">
        <v>0.077030792370432</v>
      </c>
      <c r="AC2702" s="19" t="n">
        <v>0.42376225917355</v>
      </c>
      <c r="AD2702" s="19" t="n">
        <v>0.282675316380333</v>
      </c>
      <c r="AE2702" s="19"/>
      <c r="AF2702" s="19" t="n">
        <v>0.111165335433366</v>
      </c>
      <c r="AG2702" s="19" t="n">
        <v>0.116006983473295</v>
      </c>
      <c r="AH2702" s="19" t="n">
        <v>0.162247954436387</v>
      </c>
      <c r="AI2702" s="19"/>
      <c r="AJ2702" s="19" t="n">
        <v>0.101777582613033</v>
      </c>
      <c r="AK2702" s="19" t="n">
        <v>0.0724839921486349</v>
      </c>
      <c r="AL2702" s="19" t="n">
        <v>0</v>
      </c>
      <c r="AM2702" s="19" t="s">
        <v>697</v>
      </c>
      <c r="AN2702" s="19" t="n">
        <v>0.234166805742121</v>
      </c>
      <c r="AO2702" s="19"/>
      <c r="AP2702" s="19" t="n">
        <v>0.139195003744046</v>
      </c>
      <c r="AQ2702" s="19" t="n">
        <v>0.044665324407813</v>
      </c>
      <c r="AR2702" s="19" t="n">
        <v>0.149491883371406</v>
      </c>
      <c r="AS2702" s="19" t="n">
        <v>0.125587030604928</v>
      </c>
      <c r="AT2702" s="19" t="n">
        <v>0</v>
      </c>
      <c r="AU2702" s="19"/>
      <c r="AV2702" s="19" t="n">
        <v>0.0483741638741218</v>
      </c>
      <c r="AW2702" s="19" t="n">
        <v>0.0882312636208263</v>
      </c>
      <c r="AX2702" s="19" t="n">
        <v>0.0823011697344876</v>
      </c>
      <c r="AY2702" s="19" t="n">
        <v>0.103216846699839</v>
      </c>
      <c r="AZ2702" s="19" t="n">
        <v>0</v>
      </c>
      <c r="BA2702" s="19" t="n">
        <v>0.372501808908013</v>
      </c>
      <c r="BB2702" s="19"/>
      <c r="BC2702" s="19" t="n">
        <v>0.0586240939158856</v>
      </c>
      <c r="BD2702" s="19" t="n">
        <v>0.138451244583414</v>
      </c>
      <c r="BE2702" s="19" t="n">
        <v>0.13748621523341</v>
      </c>
      <c r="BF2702" s="19" t="n">
        <v>0.096693382854382</v>
      </c>
      <c r="BG2702" s="19" t="n">
        <v>0</v>
      </c>
    </row>
    <row r="2703">
      <c r="C2703" s="19"/>
      <c r="D2703" s="19"/>
      <c r="E2703" s="19"/>
      <c r="F2703" s="19"/>
      <c r="G2703" s="19"/>
      <c r="H2703" s="19"/>
      <c r="I2703" s="19"/>
      <c r="J2703" s="19"/>
      <c r="K2703" s="19"/>
      <c r="L2703" s="19"/>
      <c r="M2703" s="19"/>
      <c r="N2703" s="19"/>
      <c r="O2703" s="19"/>
      <c r="P2703" s="19"/>
      <c r="Q2703" s="19"/>
      <c r="R2703" s="19"/>
      <c r="S2703" s="19"/>
      <c r="T2703" s="19"/>
      <c r="U2703" s="19"/>
      <c r="V2703" s="19"/>
      <c r="W2703" s="19"/>
      <c r="X2703" s="19"/>
      <c r="Y2703" s="19"/>
      <c r="Z2703" s="19"/>
      <c r="AA2703" s="19"/>
      <c r="AB2703" s="19"/>
      <c r="AC2703" s="19"/>
      <c r="AD2703" s="19"/>
      <c r="AE2703" s="19"/>
      <c r="AF2703" s="19"/>
      <c r="AG2703" s="19"/>
      <c r="AH2703" s="19"/>
      <c r="AI2703" s="19"/>
      <c r="AJ2703" s="19"/>
      <c r="AK2703" s="19"/>
      <c r="AL2703" s="19"/>
      <c r="AM2703" s="19"/>
      <c r="AN2703" s="19"/>
      <c r="AO2703" s="19"/>
      <c r="AP2703" s="19"/>
      <c r="AQ2703" s="19"/>
      <c r="AR2703" s="19"/>
      <c r="AS2703" s="19"/>
      <c r="AT2703" s="19"/>
      <c r="AU2703" s="19"/>
      <c r="AV2703" s="19"/>
      <c r="AW2703" s="19"/>
      <c r="AX2703" s="19"/>
      <c r="AY2703" s="19"/>
      <c r="AZ2703" s="19"/>
      <c r="BA2703" s="19"/>
      <c r="BB2703" s="19"/>
      <c r="BC2703" s="19"/>
      <c r="BD2703" s="19"/>
      <c r="BE2703" s="19"/>
      <c r="BF2703" s="19"/>
      <c r="BG2703" s="19"/>
    </row>
    <row r="2704">
      <c r="B2704" s="7" t="s">
        <v>727</v>
      </c>
      <c r="C2704" s="19"/>
      <c r="D2704" s="19"/>
      <c r="E2704" s="19"/>
      <c r="F2704" s="19"/>
      <c r="G2704" s="19"/>
      <c r="H2704" s="19"/>
      <c r="I2704" s="19"/>
      <c r="J2704" s="19"/>
      <c r="K2704" s="19"/>
      <c r="L2704" s="19"/>
      <c r="M2704" s="19"/>
      <c r="N2704" s="19"/>
      <c r="O2704" s="19"/>
      <c r="P2704" s="19"/>
      <c r="Q2704" s="19"/>
      <c r="R2704" s="19"/>
      <c r="S2704" s="19"/>
      <c r="T2704" s="19"/>
      <c r="U2704" s="19"/>
      <c r="V2704" s="19"/>
      <c r="W2704" s="19"/>
      <c r="X2704" s="19"/>
      <c r="Y2704" s="19"/>
      <c r="Z2704" s="19"/>
      <c r="AA2704" s="19"/>
      <c r="AB2704" s="19"/>
      <c r="AC2704" s="19"/>
      <c r="AD2704" s="19"/>
      <c r="AE2704" s="19"/>
      <c r="AF2704" s="19"/>
      <c r="AG2704" s="19"/>
      <c r="AH2704" s="19"/>
      <c r="AI2704" s="19"/>
      <c r="AJ2704" s="19"/>
      <c r="AK2704" s="19"/>
      <c r="AL2704" s="19"/>
      <c r="AM2704" s="19"/>
      <c r="AN2704" s="19"/>
      <c r="AO2704" s="19"/>
      <c r="AP2704" s="19"/>
      <c r="AQ2704" s="19"/>
      <c r="AR2704" s="19"/>
      <c r="AS2704" s="19"/>
      <c r="AT2704" s="19"/>
      <c r="AU2704" s="19"/>
      <c r="AV2704" s="19"/>
      <c r="AW2704" s="19"/>
      <c r="AX2704" s="19"/>
      <c r="AY2704" s="19"/>
      <c r="AZ2704" s="19"/>
      <c r="BA2704" s="19"/>
      <c r="BB2704" s="19"/>
      <c r="BC2704" s="19"/>
      <c r="BD2704" s="19"/>
      <c r="BE2704" s="19"/>
      <c r="BF2704" s="19"/>
      <c r="BG2704" s="19"/>
    </row>
    <row r="2705">
      <c r="B2705" s="26" t="s">
        <v>763</v>
      </c>
      <c r="C2705" s="19"/>
      <c r="D2705" s="19"/>
      <c r="E2705" s="19"/>
      <c r="F2705" s="19"/>
      <c r="G2705" s="19"/>
      <c r="H2705" s="19"/>
      <c r="I2705" s="19"/>
      <c r="J2705" s="19"/>
      <c r="K2705" s="19"/>
      <c r="L2705" s="19"/>
      <c r="M2705" s="19"/>
      <c r="N2705" s="19"/>
      <c r="O2705" s="19"/>
      <c r="P2705" s="19"/>
      <c r="Q2705" s="19"/>
      <c r="R2705" s="19"/>
      <c r="S2705" s="19"/>
      <c r="T2705" s="19"/>
      <c r="U2705" s="19"/>
      <c r="V2705" s="19"/>
      <c r="W2705" s="19"/>
      <c r="X2705" s="19"/>
      <c r="Y2705" s="19"/>
      <c r="Z2705" s="19"/>
      <c r="AA2705" s="19"/>
      <c r="AB2705" s="19"/>
      <c r="AC2705" s="19"/>
      <c r="AD2705" s="19"/>
      <c r="AE2705" s="19"/>
      <c r="AF2705" s="19"/>
      <c r="AG2705" s="19"/>
      <c r="AH2705" s="19"/>
      <c r="AI2705" s="19"/>
      <c r="AJ2705" s="19"/>
      <c r="AK2705" s="19"/>
      <c r="AL2705" s="19"/>
      <c r="AM2705" s="19"/>
      <c r="AN2705" s="19"/>
      <c r="AO2705" s="19"/>
      <c r="AP2705" s="19"/>
      <c r="AQ2705" s="19"/>
      <c r="AR2705" s="19"/>
      <c r="AS2705" s="19"/>
      <c r="AT2705" s="19"/>
      <c r="AU2705" s="19"/>
      <c r="AV2705" s="19"/>
      <c r="AW2705" s="19"/>
      <c r="AX2705" s="19"/>
      <c r="AY2705" s="19"/>
      <c r="AZ2705" s="19"/>
      <c r="BA2705" s="19"/>
      <c r="BB2705" s="19"/>
      <c r="BC2705" s="19"/>
      <c r="BD2705" s="19"/>
      <c r="BE2705" s="19"/>
      <c r="BF2705" s="19"/>
      <c r="BG2705" s="19"/>
    </row>
    <row r="2706">
      <c r="B2706" t="s">
        <v>725</v>
      </c>
      <c r="C2706" s="19" t="n">
        <v>0.222158856943514</v>
      </c>
      <c r="D2706" s="19" t="n">
        <v>0.226407459576418</v>
      </c>
      <c r="E2706" s="19" t="n">
        <v>0.217665331185937</v>
      </c>
      <c r="F2706" s="19"/>
      <c r="G2706" s="19" t="n">
        <v>0.110066951815782</v>
      </c>
      <c r="H2706" s="19" t="n">
        <v>0.146230579700554</v>
      </c>
      <c r="I2706" s="19" t="n">
        <v>0.225100443024754</v>
      </c>
      <c r="J2706" s="19" t="n">
        <v>0.235968926375694</v>
      </c>
      <c r="K2706" s="19" t="n">
        <v>0.160018998876275</v>
      </c>
      <c r="L2706" s="19" t="n">
        <v>0.369143000727057</v>
      </c>
      <c r="M2706" s="19"/>
      <c r="N2706" s="19" t="n">
        <v>0.215299550497474</v>
      </c>
      <c r="O2706" s="19" t="n">
        <v>0.163871339084435</v>
      </c>
      <c r="P2706" s="19" t="n">
        <v>0.265600067764786</v>
      </c>
      <c r="Q2706" s="19" t="n">
        <v>0.239899743059513</v>
      </c>
      <c r="R2706" s="19"/>
      <c r="S2706" s="19" t="n">
        <v>0.168326244578602</v>
      </c>
      <c r="T2706" s="19" t="n">
        <v>0.0463939566249885</v>
      </c>
      <c r="U2706" s="19" t="n">
        <v>0</v>
      </c>
      <c r="V2706" s="19" t="n">
        <v>0.267985710932381</v>
      </c>
      <c r="W2706" s="19" t="n">
        <v>0.328351019437722</v>
      </c>
      <c r="X2706" s="19" t="n">
        <v>0.464873053721053</v>
      </c>
      <c r="Y2706" s="19" t="n">
        <v>0.405676182721392</v>
      </c>
      <c r="Z2706" s="19" t="n">
        <v>0.314522089670487</v>
      </c>
      <c r="AA2706" s="19" t="n">
        <v>0.177925605061686</v>
      </c>
      <c r="AB2706" s="19" t="n">
        <v>0.184112824073912</v>
      </c>
      <c r="AC2706" s="19" t="n">
        <v>0.353783111284498</v>
      </c>
      <c r="AD2706" s="19" t="n">
        <v>0.467753403526419</v>
      </c>
      <c r="AE2706" s="19"/>
      <c r="AF2706" s="19" t="n">
        <v>0.310846794348713</v>
      </c>
      <c r="AG2706" s="19" t="n">
        <v>0.250628357991779</v>
      </c>
      <c r="AH2706" s="19" t="n">
        <v>0.0844525667189002</v>
      </c>
      <c r="AI2706" s="19"/>
      <c r="AJ2706" s="19" t="n">
        <v>0.296371796137553</v>
      </c>
      <c r="AK2706" s="19" t="n">
        <v>0.187584173591445</v>
      </c>
      <c r="AL2706" s="19" t="n">
        <v>0.267874962305252</v>
      </c>
      <c r="AM2706" s="19" t="s">
        <v>697</v>
      </c>
      <c r="AN2706" s="19" t="n">
        <v>0.251885435778231</v>
      </c>
      <c r="AO2706" s="19"/>
      <c r="AP2706" s="19" t="n">
        <v>0.411463922352709</v>
      </c>
      <c r="AQ2706" s="19" t="n">
        <v>0.194218234800128</v>
      </c>
      <c r="AR2706" s="19" t="n">
        <v>0.135598094367965</v>
      </c>
      <c r="AS2706" s="19" t="n">
        <v>0.233194616921595</v>
      </c>
      <c r="AT2706" s="19" t="n">
        <v>0</v>
      </c>
      <c r="AU2706" s="19"/>
      <c r="AV2706" s="19" t="n">
        <v>0.143357978230307</v>
      </c>
      <c r="AW2706" s="19" t="n">
        <v>0.477356725971491</v>
      </c>
      <c r="AX2706" s="19" t="n">
        <v>0.158865833143067</v>
      </c>
      <c r="AY2706" s="19" t="n">
        <v>0.236583780832393</v>
      </c>
      <c r="AZ2706" s="19" t="n">
        <v>0.249313711716311</v>
      </c>
      <c r="BA2706" s="19" t="n">
        <v>0.124940502194576</v>
      </c>
      <c r="BB2706" s="19"/>
      <c r="BC2706" s="19" t="n">
        <v>0.307573264123148</v>
      </c>
      <c r="BD2706" s="19" t="n">
        <v>0.0940181531453726</v>
      </c>
      <c r="BE2706" s="19" t="n">
        <v>0.229448405399844</v>
      </c>
      <c r="BF2706" s="19" t="n">
        <v>0.152166408178302</v>
      </c>
      <c r="BG2706" s="19" t="n">
        <v>0.391628737251123</v>
      </c>
    </row>
    <row r="2707">
      <c r="B2707" t="s">
        <v>689</v>
      </c>
      <c r="C2707" s="19" t="n">
        <v>0.11924809444904</v>
      </c>
      <c r="D2707" s="19" t="n">
        <v>0.128625769425661</v>
      </c>
      <c r="E2707" s="19" t="n">
        <v>0.10932981597148</v>
      </c>
      <c r="F2707" s="19"/>
      <c r="G2707" s="19" t="n">
        <v>0.128930790049048</v>
      </c>
      <c r="H2707" s="19" t="n">
        <v>0.113264251824508</v>
      </c>
      <c r="I2707" s="19" t="n">
        <v>0.054806519976006</v>
      </c>
      <c r="J2707" s="19" t="n">
        <v>0.0926811730606407</v>
      </c>
      <c r="K2707" s="19" t="n">
        <v>0.344474084834127</v>
      </c>
      <c r="L2707" s="19" t="n">
        <v>0.0947484815152525</v>
      </c>
      <c r="M2707" s="19"/>
      <c r="N2707" s="19" t="n">
        <v>0.036792585402363</v>
      </c>
      <c r="O2707" s="19" t="n">
        <v>0.176138453563186</v>
      </c>
      <c r="P2707" s="19" t="n">
        <v>0.100923217835155</v>
      </c>
      <c r="Q2707" s="19" t="n">
        <v>0.205150613496302</v>
      </c>
      <c r="R2707" s="19"/>
      <c r="S2707" s="19" t="n">
        <v>0.0485314023686379</v>
      </c>
      <c r="T2707" s="19" t="n">
        <v>0.133654100842403</v>
      </c>
      <c r="U2707" s="19" t="n">
        <v>1</v>
      </c>
      <c r="V2707" s="19" t="n">
        <v>0.169250521443539</v>
      </c>
      <c r="W2707" s="19" t="n">
        <v>0.132843887698124</v>
      </c>
      <c r="X2707" s="19" t="n">
        <v>0</v>
      </c>
      <c r="Y2707" s="19" t="n">
        <v>0.192236823826557</v>
      </c>
      <c r="Z2707" s="19" t="n">
        <v>0</v>
      </c>
      <c r="AA2707" s="19" t="n">
        <v>0</v>
      </c>
      <c r="AB2707" s="19" t="n">
        <v>0.0920259574065721</v>
      </c>
      <c r="AC2707" s="19" t="n">
        <v>0</v>
      </c>
      <c r="AD2707" s="19" t="n">
        <v>0.249571280093248</v>
      </c>
      <c r="AE2707" s="19"/>
      <c r="AF2707" s="19" t="n">
        <v>0.164141040804662</v>
      </c>
      <c r="AG2707" s="19" t="n">
        <v>0.0779933635706767</v>
      </c>
      <c r="AH2707" s="19" t="n">
        <v>0.112195518055438</v>
      </c>
      <c r="AI2707" s="19"/>
      <c r="AJ2707" s="19" t="n">
        <v>0.151647358379709</v>
      </c>
      <c r="AK2707" s="19" t="n">
        <v>0.0730014363341332</v>
      </c>
      <c r="AL2707" s="19" t="n">
        <v>0</v>
      </c>
      <c r="AM2707" s="19" t="s">
        <v>697</v>
      </c>
      <c r="AN2707" s="19" t="n">
        <v>0.0780586699624674</v>
      </c>
      <c r="AO2707" s="19"/>
      <c r="AP2707" s="19" t="n">
        <v>0.138772981706888</v>
      </c>
      <c r="AQ2707" s="19" t="n">
        <v>0.0626743117985614</v>
      </c>
      <c r="AR2707" s="19" t="n">
        <v>0.161328400094145</v>
      </c>
      <c r="AS2707" s="19" t="n">
        <v>0.252110096969166</v>
      </c>
      <c r="AT2707" s="19" t="n">
        <v>0</v>
      </c>
      <c r="AU2707" s="19"/>
      <c r="AV2707" s="19" t="n">
        <v>0.0678785494080298</v>
      </c>
      <c r="AW2707" s="19" t="n">
        <v>0.0857960511480104</v>
      </c>
      <c r="AX2707" s="19" t="n">
        <v>0.0823011697344876</v>
      </c>
      <c r="AY2707" s="19" t="n">
        <v>0.207202997833494</v>
      </c>
      <c r="AZ2707" s="19" t="n">
        <v>0.164523624997252</v>
      </c>
      <c r="BA2707" s="19" t="n">
        <v>0.172408835404767</v>
      </c>
      <c r="BB2707" s="19"/>
      <c r="BC2707" s="19" t="n">
        <v>0.262984210320481</v>
      </c>
      <c r="BD2707" s="19" t="n">
        <v>0.137440885101652</v>
      </c>
      <c r="BE2707" s="19" t="n">
        <v>0.0596317232680933</v>
      </c>
      <c r="BF2707" s="19" t="n">
        <v>0.0460873679827634</v>
      </c>
      <c r="BG2707" s="19" t="n">
        <v>0</v>
      </c>
    </row>
    <row r="2708">
      <c r="B2708" t="s">
        <v>690</v>
      </c>
      <c r="C2708" s="19" t="n">
        <v>0.186193043872368</v>
      </c>
      <c r="D2708" s="19" t="n">
        <v>0.185853098284357</v>
      </c>
      <c r="E2708" s="19" t="n">
        <v>0.18655258661804</v>
      </c>
      <c r="F2708" s="19"/>
      <c r="G2708" s="19" t="n">
        <v>0.192187690471004</v>
      </c>
      <c r="H2708" s="19" t="n">
        <v>0.185173275255649</v>
      </c>
      <c r="I2708" s="19" t="n">
        <v>0.339904447950999</v>
      </c>
      <c r="J2708" s="19" t="n">
        <v>0.213535152153581</v>
      </c>
      <c r="K2708" s="19" t="n">
        <v>0.070068629499324</v>
      </c>
      <c r="L2708" s="19" t="n">
        <v>0.0878528987245797</v>
      </c>
      <c r="M2708" s="19"/>
      <c r="N2708" s="19" t="n">
        <v>0.334911362113399</v>
      </c>
      <c r="O2708" s="19" t="n">
        <v>0.0443818297897263</v>
      </c>
      <c r="P2708" s="19" t="n">
        <v>0.166042748091927</v>
      </c>
      <c r="Q2708" s="19" t="n">
        <v>0.116537501444381</v>
      </c>
      <c r="R2708" s="19"/>
      <c r="S2708" s="19" t="n">
        <v>0.35342460879528</v>
      </c>
      <c r="T2708" s="19" t="n">
        <v>0.257429618403263</v>
      </c>
      <c r="U2708" s="19" t="n">
        <v>0</v>
      </c>
      <c r="V2708" s="19" t="n">
        <v>0.0741164937809771</v>
      </c>
      <c r="W2708" s="19" t="n">
        <v>0.195455478008874</v>
      </c>
      <c r="X2708" s="19" t="n">
        <v>0</v>
      </c>
      <c r="Y2708" s="19" t="n">
        <v>0.107605289869925</v>
      </c>
      <c r="Z2708" s="19" t="n">
        <v>0</v>
      </c>
      <c r="AA2708" s="19" t="n">
        <v>0.22604501938149</v>
      </c>
      <c r="AB2708" s="19" t="n">
        <v>0.182897870932414</v>
      </c>
      <c r="AC2708" s="19" t="n">
        <v>0.216549962155415</v>
      </c>
      <c r="AD2708" s="19" t="n">
        <v>0</v>
      </c>
      <c r="AE2708" s="19"/>
      <c r="AF2708" s="19" t="n">
        <v>0.177763063254356</v>
      </c>
      <c r="AG2708" s="19" t="n">
        <v>0.210277140095064</v>
      </c>
      <c r="AH2708" s="19" t="n">
        <v>0.141202919734371</v>
      </c>
      <c r="AI2708" s="19"/>
      <c r="AJ2708" s="19" t="n">
        <v>0.117284932219929</v>
      </c>
      <c r="AK2708" s="19" t="n">
        <v>0.279915843042602</v>
      </c>
      <c r="AL2708" s="19" t="n">
        <v>0.0736588275622351</v>
      </c>
      <c r="AM2708" s="19" t="s">
        <v>697</v>
      </c>
      <c r="AN2708" s="19" t="n">
        <v>0</v>
      </c>
      <c r="AO2708" s="19"/>
      <c r="AP2708" s="19" t="n">
        <v>0.128522617481708</v>
      </c>
      <c r="AQ2708" s="19" t="n">
        <v>0.271708355917052</v>
      </c>
      <c r="AR2708" s="19" t="n">
        <v>0.219629786987465</v>
      </c>
      <c r="AS2708" s="19" t="n">
        <v>0</v>
      </c>
      <c r="AT2708" s="19" t="n">
        <v>0.673449634274298</v>
      </c>
      <c r="AU2708" s="19"/>
      <c r="AV2708" s="19" t="n">
        <v>0.286486680472529</v>
      </c>
      <c r="AW2708" s="19" t="n">
        <v>0.0924421040345318</v>
      </c>
      <c r="AX2708" s="19" t="n">
        <v>0.28949989291314</v>
      </c>
      <c r="AY2708" s="19" t="n">
        <v>0.0487736088800981</v>
      </c>
      <c r="AZ2708" s="19" t="n">
        <v>0.294504614665903</v>
      </c>
      <c r="BA2708" s="19" t="n">
        <v>0.135471689071822</v>
      </c>
      <c r="BB2708" s="19"/>
      <c r="BC2708" s="19" t="n">
        <v>0.114722759277893</v>
      </c>
      <c r="BD2708" s="19" t="n">
        <v>0.231195029051425</v>
      </c>
      <c r="BE2708" s="19" t="n">
        <v>0.141864073846003</v>
      </c>
      <c r="BF2708" s="19" t="n">
        <v>0.370691948177641</v>
      </c>
      <c r="BG2708" s="19" t="n">
        <v>0.130135403294524</v>
      </c>
    </row>
    <row r="2709">
      <c r="B2709" t="s">
        <v>691</v>
      </c>
      <c r="C2709" s="19" t="n">
        <v>0.136293917362407</v>
      </c>
      <c r="D2709" s="19" t="n">
        <v>0.172327192525975</v>
      </c>
      <c r="E2709" s="19" t="n">
        <v>0.0981833986654186</v>
      </c>
      <c r="F2709" s="19"/>
      <c r="G2709" s="19" t="n">
        <v>0.319801512336627</v>
      </c>
      <c r="H2709" s="19" t="n">
        <v>0</v>
      </c>
      <c r="I2709" s="19" t="n">
        <v>0.127383812186609</v>
      </c>
      <c r="J2709" s="19" t="n">
        <v>0.104712715873531</v>
      </c>
      <c r="K2709" s="19" t="n">
        <v>0.0795956932861628</v>
      </c>
      <c r="L2709" s="19" t="n">
        <v>0.137216924965574</v>
      </c>
      <c r="M2709" s="19"/>
      <c r="N2709" s="19" t="n">
        <v>0.112125791009442</v>
      </c>
      <c r="O2709" s="19" t="n">
        <v>0.224811449190891</v>
      </c>
      <c r="P2709" s="19" t="n">
        <v>0.133646257908942</v>
      </c>
      <c r="Q2709" s="19" t="n">
        <v>0.0970620828620988</v>
      </c>
      <c r="R2709" s="19"/>
      <c r="S2709" s="19" t="n">
        <v>0.0824301879639429</v>
      </c>
      <c r="T2709" s="19" t="n">
        <v>0.0453528676290243</v>
      </c>
      <c r="U2709" s="19" t="n">
        <v>0</v>
      </c>
      <c r="V2709" s="19" t="n">
        <v>0.256867187959763</v>
      </c>
      <c r="W2709" s="19" t="n">
        <v>0.110865633595574</v>
      </c>
      <c r="X2709" s="19" t="n">
        <v>0.342447264382895</v>
      </c>
      <c r="Y2709" s="19" t="n">
        <v>0.0978909018527653</v>
      </c>
      <c r="Z2709" s="19" t="n">
        <v>0.337345428914778</v>
      </c>
      <c r="AA2709" s="19" t="n">
        <v>0.294350915237239</v>
      </c>
      <c r="AB2709" s="19" t="n">
        <v>0</v>
      </c>
      <c r="AC2709" s="19" t="n">
        <v>0</v>
      </c>
      <c r="AD2709" s="19" t="n">
        <v>0</v>
      </c>
      <c r="AE2709" s="19"/>
      <c r="AF2709" s="19" t="n">
        <v>0.0892897709162264</v>
      </c>
      <c r="AG2709" s="19" t="n">
        <v>0.134421556417768</v>
      </c>
      <c r="AH2709" s="19" t="n">
        <v>0.147607703331279</v>
      </c>
      <c r="AI2709" s="19"/>
      <c r="AJ2709" s="19" t="n">
        <v>0.0729775652915931</v>
      </c>
      <c r="AK2709" s="19" t="n">
        <v>0.0928613326769168</v>
      </c>
      <c r="AL2709" s="19" t="n">
        <v>0.559061841434754</v>
      </c>
      <c r="AM2709" s="19" t="s">
        <v>697</v>
      </c>
      <c r="AN2709" s="19" t="n">
        <v>0.159697551750456</v>
      </c>
      <c r="AO2709" s="19"/>
      <c r="AP2709" s="19" t="n">
        <v>0.107534141798964</v>
      </c>
      <c r="AQ2709" s="19" t="n">
        <v>0.112447089079317</v>
      </c>
      <c r="AR2709" s="19" t="n">
        <v>0.34139926424336</v>
      </c>
      <c r="AS2709" s="19" t="n">
        <v>0.0616063288175514</v>
      </c>
      <c r="AT2709" s="19" t="n">
        <v>0</v>
      </c>
      <c r="AU2709" s="19"/>
      <c r="AV2709" s="19" t="n">
        <v>0.128728032448256</v>
      </c>
      <c r="AW2709" s="19" t="n">
        <v>0.0270718890598372</v>
      </c>
      <c r="AX2709" s="19" t="n">
        <v>0.395474270656873</v>
      </c>
      <c r="AY2709" s="19" t="n">
        <v>0.0991659795525698</v>
      </c>
      <c r="AZ2709" s="19" t="n">
        <v>0</v>
      </c>
      <c r="BA2709" s="19" t="n">
        <v>0.277840868651138</v>
      </c>
      <c r="BB2709" s="19"/>
      <c r="BC2709" s="19" t="n">
        <v>0.107541406089326</v>
      </c>
      <c r="BD2709" s="19" t="n">
        <v>0.14365271203337</v>
      </c>
      <c r="BE2709" s="19" t="n">
        <v>0.11604265476732</v>
      </c>
      <c r="BF2709" s="19" t="n">
        <v>0.177911893058788</v>
      </c>
      <c r="BG2709" s="19" t="n">
        <v>0</v>
      </c>
    </row>
    <row r="2710">
      <c r="B2710" t="s">
        <v>692</v>
      </c>
      <c r="C2710" s="19" t="n">
        <v>0.13284154920364</v>
      </c>
      <c r="D2710" s="19" t="n">
        <v>0.123601527693912</v>
      </c>
      <c r="E2710" s="19" t="n">
        <v>0.142614238777612</v>
      </c>
      <c r="F2710" s="19"/>
      <c r="G2710" s="19" t="n">
        <v>0.249013055327538</v>
      </c>
      <c r="H2710" s="19" t="n">
        <v>0.179272154381473</v>
      </c>
      <c r="I2710" s="19" t="n">
        <v>0.0908205814236309</v>
      </c>
      <c r="J2710" s="19" t="n">
        <v>0.142133234950256</v>
      </c>
      <c r="K2710" s="19" t="n">
        <v>0</v>
      </c>
      <c r="L2710" s="19" t="n">
        <v>0.0963026356265282</v>
      </c>
      <c r="M2710" s="19"/>
      <c r="N2710" s="19" t="n">
        <v>0.0814070305064635</v>
      </c>
      <c r="O2710" s="19" t="n">
        <v>0.208262013895289</v>
      </c>
      <c r="P2710" s="19" t="n">
        <v>0.204984766218631</v>
      </c>
      <c r="Q2710" s="19" t="n">
        <v>0.0710751348653771</v>
      </c>
      <c r="R2710" s="19"/>
      <c r="S2710" s="19" t="n">
        <v>0.121562963395305</v>
      </c>
      <c r="T2710" s="19" t="n">
        <v>0.222312339277288</v>
      </c>
      <c r="U2710" s="19" t="n">
        <v>0</v>
      </c>
      <c r="V2710" s="19" t="n">
        <v>0.0761668963065856</v>
      </c>
      <c r="W2710" s="19" t="n">
        <v>0.232483981259706</v>
      </c>
      <c r="X2710" s="19" t="n">
        <v>0</v>
      </c>
      <c r="Y2710" s="19" t="n">
        <v>0.110386581857165</v>
      </c>
      <c r="Z2710" s="19" t="n">
        <v>0.19093613666623</v>
      </c>
      <c r="AA2710" s="19" t="n">
        <v>0</v>
      </c>
      <c r="AB2710" s="19" t="n">
        <v>0.297606742334388</v>
      </c>
      <c r="AC2710" s="19" t="n">
        <v>0.222454629541953</v>
      </c>
      <c r="AD2710" s="19" t="n">
        <v>0</v>
      </c>
      <c r="AE2710" s="19"/>
      <c r="AF2710" s="19" t="n">
        <v>0.0882022671757731</v>
      </c>
      <c r="AG2710" s="19" t="n">
        <v>0.0945463730172837</v>
      </c>
      <c r="AH2710" s="19" t="n">
        <v>0.190249929564418</v>
      </c>
      <c r="AI2710" s="19"/>
      <c r="AJ2710" s="19" t="n">
        <v>0.163715706406247</v>
      </c>
      <c r="AK2710" s="19" t="n">
        <v>0.124260709091121</v>
      </c>
      <c r="AL2710" s="19" t="n">
        <v>0</v>
      </c>
      <c r="AM2710" s="19" t="s">
        <v>697</v>
      </c>
      <c r="AN2710" s="19" t="n">
        <v>0.142860980681173</v>
      </c>
      <c r="AO2710" s="19"/>
      <c r="AP2710" s="19" t="n">
        <v>0.113034844023965</v>
      </c>
      <c r="AQ2710" s="19" t="n">
        <v>0.195712965603293</v>
      </c>
      <c r="AR2710" s="19" t="n">
        <v>0.0651547642494795</v>
      </c>
      <c r="AS2710" s="19" t="n">
        <v>0.0715150016246193</v>
      </c>
      <c r="AT2710" s="19" t="n">
        <v>0.326550365725702</v>
      </c>
      <c r="AU2710" s="19"/>
      <c r="AV2710" s="19" t="n">
        <v>0.118261299490798</v>
      </c>
      <c r="AW2710" s="19" t="n">
        <v>0.121121201243917</v>
      </c>
      <c r="AX2710" s="19" t="n">
        <v>0.0738588335524315</v>
      </c>
      <c r="AY2710" s="19" t="n">
        <v>0.160670919859166</v>
      </c>
      <c r="AZ2710" s="19" t="n">
        <v>0.291658048620534</v>
      </c>
      <c r="BA2710" s="19" t="n">
        <v>0.139604313432998</v>
      </c>
      <c r="BB2710" s="19"/>
      <c r="BC2710" s="19" t="n">
        <v>0.111763993311037</v>
      </c>
      <c r="BD2710" s="19" t="n">
        <v>0.134461742358415</v>
      </c>
      <c r="BE2710" s="19" t="n">
        <v>0.20141615666741</v>
      </c>
      <c r="BF2710" s="19" t="n">
        <v>0.0522255502626749</v>
      </c>
      <c r="BG2710" s="19" t="n">
        <v>0.222601831937518</v>
      </c>
    </row>
    <row r="2711">
      <c r="B2711" t="s">
        <v>598</v>
      </c>
      <c r="C2711" s="19" t="n">
        <v>0.064856408337043</v>
      </c>
      <c r="D2711" s="19" t="n">
        <v>0.0492665339534123</v>
      </c>
      <c r="E2711" s="19" t="n">
        <v>0.0813450066252652</v>
      </c>
      <c r="F2711" s="19"/>
      <c r="G2711" s="19" t="n">
        <v>0</v>
      </c>
      <c r="H2711" s="19" t="n">
        <v>0.11712893435409</v>
      </c>
      <c r="I2711" s="19" t="n">
        <v>0.128812108341602</v>
      </c>
      <c r="J2711" s="19" t="n">
        <v>0.0525738412460654</v>
      </c>
      <c r="K2711" s="19" t="n">
        <v>0.0757238848064306</v>
      </c>
      <c r="L2711" s="19" t="n">
        <v>0.0317416504535848</v>
      </c>
      <c r="M2711" s="19"/>
      <c r="N2711" s="19" t="n">
        <v>0.128081157162706</v>
      </c>
      <c r="O2711" s="19" t="n">
        <v>0</v>
      </c>
      <c r="P2711" s="19" t="n">
        <v>0</v>
      </c>
      <c r="Q2711" s="19" t="n">
        <v>0.0937388012935552</v>
      </c>
      <c r="R2711" s="19"/>
      <c r="S2711" s="19" t="n">
        <v>0.0940528802205174</v>
      </c>
      <c r="T2711" s="19" t="n">
        <v>0.150561978061578</v>
      </c>
      <c r="U2711" s="19" t="n">
        <v>0</v>
      </c>
      <c r="V2711" s="19" t="n">
        <v>0.0683616309714598</v>
      </c>
      <c r="W2711" s="19" t="n">
        <v>0</v>
      </c>
      <c r="X2711" s="19" t="n">
        <v>0</v>
      </c>
      <c r="Y2711" s="19" t="n">
        <v>0</v>
      </c>
      <c r="Z2711" s="19" t="n">
        <v>0</v>
      </c>
      <c r="AA2711" s="19" t="n">
        <v>0.0577120610433785</v>
      </c>
      <c r="AB2711" s="19" t="n">
        <v>0.089707278327586</v>
      </c>
      <c r="AC2711" s="19" t="n">
        <v>0</v>
      </c>
      <c r="AD2711" s="19" t="n">
        <v>0</v>
      </c>
      <c r="AE2711" s="19"/>
      <c r="AF2711" s="19" t="n">
        <v>0.0294369871270415</v>
      </c>
      <c r="AG2711" s="19" t="n">
        <v>0.0630711889880768</v>
      </c>
      <c r="AH2711" s="19" t="n">
        <v>0.178781128396218</v>
      </c>
      <c r="AI2711" s="19"/>
      <c r="AJ2711" s="19" t="n">
        <v>0.0550627789669073</v>
      </c>
      <c r="AK2711" s="19" t="n">
        <v>0.0553544318206587</v>
      </c>
      <c r="AL2711" s="19" t="n">
        <v>0.0994043686977588</v>
      </c>
      <c r="AM2711" s="19" t="s">
        <v>697</v>
      </c>
      <c r="AN2711" s="19" t="n">
        <v>0.202379144417513</v>
      </c>
      <c r="AO2711" s="19"/>
      <c r="AP2711" s="19" t="n">
        <v>0</v>
      </c>
      <c r="AQ2711" s="19" t="n">
        <v>0.0677469907832199</v>
      </c>
      <c r="AR2711" s="19" t="n">
        <v>0</v>
      </c>
      <c r="AS2711" s="19" t="n">
        <v>0.080308314495795</v>
      </c>
      <c r="AT2711" s="19" t="n">
        <v>0</v>
      </c>
      <c r="AU2711" s="19"/>
      <c r="AV2711" s="19" t="n">
        <v>0.126492805369766</v>
      </c>
      <c r="AW2711" s="19" t="n">
        <v>0.0457815861156708</v>
      </c>
      <c r="AX2711" s="19" t="n">
        <v>0</v>
      </c>
      <c r="AY2711" s="19" t="n">
        <v>0</v>
      </c>
      <c r="AZ2711" s="19" t="n">
        <v>0</v>
      </c>
      <c r="BA2711" s="19" t="n">
        <v>0</v>
      </c>
      <c r="BB2711" s="19"/>
      <c r="BC2711" s="19" t="n">
        <v>0.0367902729622296</v>
      </c>
      <c r="BD2711" s="19" t="n">
        <v>0.0296900437028983</v>
      </c>
      <c r="BE2711" s="19" t="n">
        <v>0.0939625681330835</v>
      </c>
      <c r="BF2711" s="19" t="n">
        <v>0.104062447067726</v>
      </c>
      <c r="BG2711" s="19" t="n">
        <v>0.255634027516834</v>
      </c>
    </row>
    <row r="2712">
      <c r="B2712" t="s">
        <v>726</v>
      </c>
      <c r="C2712" s="19" t="n">
        <v>0.0360978920741375</v>
      </c>
      <c r="D2712" s="19" t="n">
        <v>0.0535508504709993</v>
      </c>
      <c r="E2712" s="19" t="n">
        <v>0.0176388068457748</v>
      </c>
      <c r="F2712" s="19"/>
      <c r="G2712" s="19" t="n">
        <v>0</v>
      </c>
      <c r="H2712" s="19" t="n">
        <v>0.193872562596801</v>
      </c>
      <c r="I2712" s="19" t="n">
        <v>0</v>
      </c>
      <c r="J2712" s="19" t="n">
        <v>0</v>
      </c>
      <c r="K2712" s="19" t="n">
        <v>0</v>
      </c>
      <c r="L2712" s="19" t="n">
        <v>0.0271103837664108</v>
      </c>
      <c r="M2712" s="19"/>
      <c r="N2712" s="19" t="n">
        <v>0.0368794093385717</v>
      </c>
      <c r="O2712" s="19" t="n">
        <v>0.0435406292810377</v>
      </c>
      <c r="P2712" s="19" t="n">
        <v>0.0375715595152721</v>
      </c>
      <c r="Q2712" s="19" t="n">
        <v>0.027160638419183</v>
      </c>
      <c r="R2712" s="19"/>
      <c r="S2712" s="19" t="n">
        <v>0.0919598126155105</v>
      </c>
      <c r="T2712" s="19" t="n">
        <v>0.0511421178090519</v>
      </c>
      <c r="U2712" s="19" t="n">
        <v>0</v>
      </c>
      <c r="V2712" s="19" t="n">
        <v>0</v>
      </c>
      <c r="W2712" s="19" t="n">
        <v>0</v>
      </c>
      <c r="X2712" s="19" t="n">
        <v>0</v>
      </c>
      <c r="Y2712" s="19" t="n">
        <v>0</v>
      </c>
      <c r="Z2712" s="19" t="n">
        <v>0</v>
      </c>
      <c r="AA2712" s="19" t="n">
        <v>0.0392896668804009</v>
      </c>
      <c r="AB2712" s="19" t="n">
        <v>0.0766185345546966</v>
      </c>
      <c r="AC2712" s="19" t="n">
        <v>0</v>
      </c>
      <c r="AD2712" s="19" t="n">
        <v>0</v>
      </c>
      <c r="AE2712" s="19"/>
      <c r="AF2712" s="19" t="n">
        <v>0.0189555939755998</v>
      </c>
      <c r="AG2712" s="19" t="n">
        <v>0.0562325240389427</v>
      </c>
      <c r="AH2712" s="19" t="n">
        <v>0.0448837072149885</v>
      </c>
      <c r="AI2712" s="19"/>
      <c r="AJ2712" s="19" t="n">
        <v>0.0196421230003489</v>
      </c>
      <c r="AK2712" s="19" t="n">
        <v>0.0945609938998658</v>
      </c>
      <c r="AL2712" s="19" t="n">
        <v>0</v>
      </c>
      <c r="AM2712" s="19" t="s">
        <v>697</v>
      </c>
      <c r="AN2712" s="19" t="n">
        <v>0</v>
      </c>
      <c r="AO2712" s="19"/>
      <c r="AP2712" s="19" t="n">
        <v>0</v>
      </c>
      <c r="AQ2712" s="19" t="n">
        <v>0.0336756924108847</v>
      </c>
      <c r="AR2712" s="19" t="n">
        <v>0</v>
      </c>
      <c r="AS2712" s="19" t="n">
        <v>0.122991589124733</v>
      </c>
      <c r="AT2712" s="19" t="n">
        <v>0</v>
      </c>
      <c r="AU2712" s="19"/>
      <c r="AV2712" s="19" t="n">
        <v>0.061845298465619</v>
      </c>
      <c r="AW2712" s="19" t="n">
        <v>0</v>
      </c>
      <c r="AX2712" s="19" t="n">
        <v>0</v>
      </c>
      <c r="AY2712" s="19" t="n">
        <v>0.101083718110929</v>
      </c>
      <c r="AZ2712" s="19" t="n">
        <v>0</v>
      </c>
      <c r="BA2712" s="19" t="n">
        <v>0</v>
      </c>
      <c r="BB2712" s="19"/>
      <c r="BC2712" s="19" t="n">
        <v>0</v>
      </c>
      <c r="BD2712" s="19" t="n">
        <v>0.0644267100998232</v>
      </c>
      <c r="BE2712" s="19" t="n">
        <v>0.0182681712238919</v>
      </c>
      <c r="BF2712" s="19" t="n">
        <v>0.049080803162183</v>
      </c>
      <c r="BG2712" s="19" t="n">
        <v>0</v>
      </c>
    </row>
    <row r="2713">
      <c r="B2713" t="s">
        <v>100</v>
      </c>
      <c r="C2713" s="19" t="n">
        <v>0.102310237757851</v>
      </c>
      <c r="D2713" s="19" t="n">
        <v>0.0603675680692649</v>
      </c>
      <c r="E2713" s="19" t="n">
        <v>0.146670815310473</v>
      </c>
      <c r="F2713" s="19"/>
      <c r="G2713" s="19" t="n">
        <v>0</v>
      </c>
      <c r="H2713" s="19" t="n">
        <v>0.065058241886925</v>
      </c>
      <c r="I2713" s="19" t="n">
        <v>0.0331720870963993</v>
      </c>
      <c r="J2713" s="19" t="n">
        <v>0.158394956340231</v>
      </c>
      <c r="K2713" s="19" t="n">
        <v>0.270118708697681</v>
      </c>
      <c r="L2713" s="19" t="n">
        <v>0.155884024221013</v>
      </c>
      <c r="M2713" s="19"/>
      <c r="N2713" s="19" t="n">
        <v>0.0545031139695807</v>
      </c>
      <c r="O2713" s="19" t="n">
        <v>0.138994285195435</v>
      </c>
      <c r="P2713" s="19" t="n">
        <v>0.0912313826652869</v>
      </c>
      <c r="Q2713" s="19" t="n">
        <v>0.14937548455959</v>
      </c>
      <c r="R2713" s="19"/>
      <c r="S2713" s="19" t="n">
        <v>0.0397119000622039</v>
      </c>
      <c r="T2713" s="19" t="n">
        <v>0.0931530213524036</v>
      </c>
      <c r="U2713" s="19" t="n">
        <v>0</v>
      </c>
      <c r="V2713" s="19" t="n">
        <v>0.0872515586052944</v>
      </c>
      <c r="W2713" s="19" t="n">
        <v>0</v>
      </c>
      <c r="X2713" s="19" t="n">
        <v>0.192679681896052</v>
      </c>
      <c r="Y2713" s="19" t="n">
        <v>0.0862042198721958</v>
      </c>
      <c r="Z2713" s="19" t="n">
        <v>0.157196344748505</v>
      </c>
      <c r="AA2713" s="19" t="n">
        <v>0.204676732395806</v>
      </c>
      <c r="AB2713" s="19" t="n">
        <v>0.077030792370432</v>
      </c>
      <c r="AC2713" s="19" t="n">
        <v>0.207212297018135</v>
      </c>
      <c r="AD2713" s="19" t="n">
        <v>0.282675316380333</v>
      </c>
      <c r="AE2713" s="19"/>
      <c r="AF2713" s="19" t="n">
        <v>0.121364482397628</v>
      </c>
      <c r="AG2713" s="19" t="n">
        <v>0.11282949588041</v>
      </c>
      <c r="AH2713" s="19" t="n">
        <v>0.100626526984387</v>
      </c>
      <c r="AI2713" s="19"/>
      <c r="AJ2713" s="19" t="n">
        <v>0.123297739597712</v>
      </c>
      <c r="AK2713" s="19" t="n">
        <v>0.0924610795432576</v>
      </c>
      <c r="AL2713" s="19" t="n">
        <v>0</v>
      </c>
      <c r="AM2713" s="19" t="s">
        <v>697</v>
      </c>
      <c r="AN2713" s="19" t="n">
        <v>0.16511821741016</v>
      </c>
      <c r="AO2713" s="19"/>
      <c r="AP2713" s="19" t="n">
        <v>0.100671492635766</v>
      </c>
      <c r="AQ2713" s="19" t="n">
        <v>0.0618163596075447</v>
      </c>
      <c r="AR2713" s="19" t="n">
        <v>0.0768896900575857</v>
      </c>
      <c r="AS2713" s="19" t="n">
        <v>0.17827405204654</v>
      </c>
      <c r="AT2713" s="19" t="n">
        <v>0</v>
      </c>
      <c r="AU2713" s="19"/>
      <c r="AV2713" s="19" t="n">
        <v>0.066949356114694</v>
      </c>
      <c r="AW2713" s="19" t="n">
        <v>0.150430442426542</v>
      </c>
      <c r="AX2713" s="19" t="n">
        <v>0</v>
      </c>
      <c r="AY2713" s="19" t="n">
        <v>0.14651899493135</v>
      </c>
      <c r="AZ2713" s="19" t="n">
        <v>0</v>
      </c>
      <c r="BA2713" s="19" t="n">
        <v>0.149733791244699</v>
      </c>
      <c r="BB2713" s="19"/>
      <c r="BC2713" s="19" t="n">
        <v>0.0586240939158856</v>
      </c>
      <c r="BD2713" s="19" t="n">
        <v>0.165114724507043</v>
      </c>
      <c r="BE2713" s="19" t="n">
        <v>0.139366246694355</v>
      </c>
      <c r="BF2713" s="19" t="n">
        <v>0.0477735821099216</v>
      </c>
      <c r="BG2713" s="19" t="n">
        <v>0</v>
      </c>
    </row>
    <row r="2714">
      <c r="C2714" s="19"/>
      <c r="D2714" s="19"/>
      <c r="E2714" s="19"/>
      <c r="F2714" s="19"/>
      <c r="G2714" s="19"/>
      <c r="H2714" s="19"/>
      <c r="I2714" s="19"/>
      <c r="J2714" s="19"/>
      <c r="K2714" s="19"/>
      <c r="L2714" s="19"/>
      <c r="M2714" s="19"/>
      <c r="N2714" s="19"/>
      <c r="O2714" s="19"/>
      <c r="P2714" s="19"/>
      <c r="Q2714" s="19"/>
      <c r="R2714" s="19"/>
      <c r="S2714" s="19"/>
      <c r="T2714" s="19"/>
      <c r="U2714" s="19"/>
      <c r="V2714" s="19"/>
      <c r="W2714" s="19"/>
      <c r="X2714" s="19"/>
      <c r="Y2714" s="19"/>
      <c r="Z2714" s="19"/>
      <c r="AA2714" s="19"/>
      <c r="AB2714" s="19"/>
      <c r="AC2714" s="19"/>
      <c r="AD2714" s="19"/>
      <c r="AE2714" s="19"/>
      <c r="AF2714" s="19"/>
      <c r="AG2714" s="19"/>
      <c r="AH2714" s="19"/>
      <c r="AI2714" s="19"/>
      <c r="AJ2714" s="19"/>
      <c r="AK2714" s="19"/>
      <c r="AL2714" s="19"/>
      <c r="AM2714" s="19"/>
      <c r="AN2714" s="19"/>
      <c r="AO2714" s="19"/>
      <c r="AP2714" s="19"/>
      <c r="AQ2714" s="19"/>
      <c r="AR2714" s="19"/>
      <c r="AS2714" s="19"/>
      <c r="AT2714" s="19"/>
      <c r="AU2714" s="19"/>
      <c r="AV2714" s="19"/>
      <c r="AW2714" s="19"/>
      <c r="AX2714" s="19"/>
      <c r="AY2714" s="19"/>
      <c r="AZ2714" s="19"/>
      <c r="BA2714" s="19"/>
      <c r="BB2714" s="19"/>
      <c r="BC2714" s="19"/>
      <c r="BD2714" s="19"/>
      <c r="BE2714" s="19"/>
      <c r="BF2714" s="19"/>
      <c r="BG2714" s="19"/>
    </row>
    <row r="2715">
      <c r="B2715" s="7" t="s">
        <v>771</v>
      </c>
      <c r="C2715" s="19"/>
      <c r="D2715" s="19"/>
      <c r="E2715" s="19"/>
      <c r="F2715" s="19"/>
      <c r="G2715" s="19"/>
      <c r="H2715" s="19"/>
      <c r="I2715" s="19"/>
      <c r="J2715" s="19"/>
      <c r="K2715" s="19"/>
      <c r="L2715" s="19"/>
      <c r="M2715" s="19"/>
      <c r="N2715" s="19"/>
      <c r="O2715" s="19"/>
      <c r="P2715" s="19"/>
      <c r="Q2715" s="19"/>
      <c r="R2715" s="19"/>
      <c r="S2715" s="19"/>
      <c r="T2715" s="19"/>
      <c r="U2715" s="19"/>
      <c r="V2715" s="19"/>
      <c r="W2715" s="19"/>
      <c r="X2715" s="19"/>
      <c r="Y2715" s="19"/>
      <c r="Z2715" s="19"/>
      <c r="AA2715" s="19"/>
      <c r="AB2715" s="19"/>
      <c r="AC2715" s="19"/>
      <c r="AD2715" s="19"/>
      <c r="AE2715" s="19"/>
      <c r="AF2715" s="19"/>
      <c r="AG2715" s="19"/>
      <c r="AH2715" s="19"/>
      <c r="AI2715" s="19"/>
      <c r="AJ2715" s="19"/>
      <c r="AK2715" s="19"/>
      <c r="AL2715" s="19"/>
      <c r="AM2715" s="19"/>
      <c r="AN2715" s="19"/>
      <c r="AO2715" s="19"/>
      <c r="AP2715" s="19"/>
      <c r="AQ2715" s="19"/>
      <c r="AR2715" s="19"/>
      <c r="AS2715" s="19"/>
      <c r="AT2715" s="19"/>
      <c r="AU2715" s="19"/>
      <c r="AV2715" s="19"/>
      <c r="AW2715" s="19"/>
      <c r="AX2715" s="19"/>
      <c r="AY2715" s="19"/>
      <c r="AZ2715" s="19"/>
      <c r="BA2715" s="19"/>
      <c r="BB2715" s="19"/>
      <c r="BC2715" s="19"/>
      <c r="BD2715" s="19"/>
      <c r="BE2715" s="19"/>
      <c r="BF2715" s="19"/>
      <c r="BG2715" s="19"/>
    </row>
    <row r="2716">
      <c r="B2716" s="26" t="s">
        <v>331</v>
      </c>
      <c r="C2716" s="19"/>
      <c r="D2716" s="19"/>
      <c r="E2716" s="19"/>
      <c r="F2716" s="19"/>
      <c r="G2716" s="19"/>
      <c r="H2716" s="19"/>
      <c r="I2716" s="19"/>
      <c r="J2716" s="19"/>
      <c r="K2716" s="19"/>
      <c r="L2716" s="19"/>
      <c r="M2716" s="19"/>
      <c r="N2716" s="19"/>
      <c r="O2716" s="19"/>
      <c r="P2716" s="19"/>
      <c r="Q2716" s="19"/>
      <c r="R2716" s="19"/>
      <c r="S2716" s="19"/>
      <c r="T2716" s="19"/>
      <c r="U2716" s="19"/>
      <c r="V2716" s="19"/>
      <c r="W2716" s="19"/>
      <c r="X2716" s="19"/>
      <c r="Y2716" s="19"/>
      <c r="Z2716" s="19"/>
      <c r="AA2716" s="19"/>
      <c r="AB2716" s="19"/>
      <c r="AC2716" s="19"/>
      <c r="AD2716" s="19"/>
      <c r="AE2716" s="19"/>
      <c r="AF2716" s="19"/>
      <c r="AG2716" s="19"/>
      <c r="AH2716" s="19"/>
      <c r="AI2716" s="19"/>
      <c r="AJ2716" s="19"/>
      <c r="AK2716" s="19"/>
      <c r="AL2716" s="19"/>
      <c r="AM2716" s="19"/>
      <c r="AN2716" s="19"/>
      <c r="AO2716" s="19"/>
      <c r="AP2716" s="19"/>
      <c r="AQ2716" s="19"/>
      <c r="AR2716" s="19"/>
      <c r="AS2716" s="19"/>
      <c r="AT2716" s="19"/>
      <c r="AU2716" s="19"/>
      <c r="AV2716" s="19"/>
      <c r="AW2716" s="19"/>
      <c r="AX2716" s="19"/>
      <c r="AY2716" s="19"/>
      <c r="AZ2716" s="19"/>
      <c r="BA2716" s="19"/>
      <c r="BB2716" s="19"/>
      <c r="BC2716" s="19"/>
      <c r="BD2716" s="19"/>
      <c r="BE2716" s="19"/>
      <c r="BF2716" s="19"/>
      <c r="BG2716" s="19"/>
    </row>
    <row r="2717">
      <c r="B2717" t="s">
        <v>764</v>
      </c>
      <c r="C2717" s="19" t="n">
        <v>0.614428977631543</v>
      </c>
      <c r="D2717" s="19" t="n">
        <v>0.582975507533114</v>
      </c>
      <c r="E2717" s="19" t="n">
        <v>0.642134927641508</v>
      </c>
      <c r="F2717" s="19"/>
      <c r="G2717" s="19" t="n">
        <v>0.573805892800889</v>
      </c>
      <c r="H2717" s="19" t="n">
        <v>0.58099408274403</v>
      </c>
      <c r="I2717" s="19" t="n">
        <v>0.560226211847154</v>
      </c>
      <c r="J2717" s="19" t="n">
        <v>0.66159329833689</v>
      </c>
      <c r="K2717" s="19" t="n">
        <v>0.616778734252685</v>
      </c>
      <c r="L2717" s="19" t="n">
        <v>0.676194794817246</v>
      </c>
      <c r="M2717" s="19"/>
      <c r="N2717" s="19" t="n">
        <v>0.639834371671602</v>
      </c>
      <c r="O2717" s="19" t="n">
        <v>0.640730712945178</v>
      </c>
      <c r="P2717" s="19" t="n">
        <v>0.595996979390427</v>
      </c>
      <c r="Q2717" s="19" t="n">
        <v>0.571846822359101</v>
      </c>
      <c r="R2717" s="19"/>
      <c r="S2717" s="19" t="n">
        <v>0.599997091761537</v>
      </c>
      <c r="T2717" s="19" t="n">
        <v>0.610337392353022</v>
      </c>
      <c r="U2717" s="19" t="n">
        <v>0.702738930110303</v>
      </c>
      <c r="V2717" s="19" t="n">
        <v>0.547659039077149</v>
      </c>
      <c r="W2717" s="19" t="n">
        <v>0.653772770531592</v>
      </c>
      <c r="X2717" s="19" t="n">
        <v>0.619801370284353</v>
      </c>
      <c r="Y2717" s="19" t="n">
        <v>0.508268884369773</v>
      </c>
      <c r="Z2717" s="19" t="n">
        <v>0.635193954256982</v>
      </c>
      <c r="AA2717" s="19" t="n">
        <v>0.66357966565717</v>
      </c>
      <c r="AB2717" s="19" t="n">
        <v>0.606286412072098</v>
      </c>
      <c r="AC2717" s="19" t="n">
        <v>0.658897551728009</v>
      </c>
      <c r="AD2717" s="19" t="n">
        <v>0.553536406338404</v>
      </c>
      <c r="AE2717" s="19"/>
      <c r="AF2717" s="19" t="n">
        <v>0.582515407498541</v>
      </c>
      <c r="AG2717" s="19" t="n">
        <v>0.648455810883506</v>
      </c>
      <c r="AH2717" s="19" t="n">
        <v>0.532802115473972</v>
      </c>
      <c r="AI2717" s="19"/>
      <c r="AJ2717" s="19" t="n">
        <v>0.642876068378689</v>
      </c>
      <c r="AK2717" s="19" t="n">
        <v>0.624964891849744</v>
      </c>
      <c r="AL2717" s="19" t="n">
        <v>0.591866078856351</v>
      </c>
      <c r="AM2717" s="19" t="n">
        <v>0.518539912951411</v>
      </c>
      <c r="AN2717" s="19" t="n">
        <v>0.606629527734322</v>
      </c>
      <c r="AO2717" s="19"/>
      <c r="AP2717" s="19" t="n">
        <v>0.660197986953873</v>
      </c>
      <c r="AQ2717" s="19" t="n">
        <v>0.617730913199495</v>
      </c>
      <c r="AR2717" s="19" t="n">
        <v>0.672888768222494</v>
      </c>
      <c r="AS2717" s="19" t="n">
        <v>0.551806855639669</v>
      </c>
      <c r="AT2717" s="19" t="n">
        <v>0.649106389605461</v>
      </c>
      <c r="AU2717" s="19"/>
      <c r="AV2717" s="19" t="n">
        <v>0.630536250542259</v>
      </c>
      <c r="AW2717" s="19" t="n">
        <v>0.639952274753568</v>
      </c>
      <c r="AX2717" s="19" t="n">
        <v>0.644575562849061</v>
      </c>
      <c r="AY2717" s="19" t="n">
        <v>0.551973342355046</v>
      </c>
      <c r="AZ2717" s="19" t="n">
        <v>0.676202977371585</v>
      </c>
      <c r="BA2717" s="19" t="n">
        <v>0.532677913628471</v>
      </c>
      <c r="BB2717" s="19"/>
      <c r="BC2717" s="19" t="n">
        <v>0.572695512674325</v>
      </c>
      <c r="BD2717" s="19" t="n">
        <v>0.563693840661411</v>
      </c>
      <c r="BE2717" s="19" t="n">
        <v>0.692106871059705</v>
      </c>
      <c r="BF2717" s="19" t="n">
        <v>0.610100044131092</v>
      </c>
      <c r="BG2717" s="19" t="n">
        <v>0.582738446824293</v>
      </c>
    </row>
    <row r="2718">
      <c r="B2718" t="s">
        <v>765</v>
      </c>
      <c r="C2718" s="19" t="n">
        <v>0.568115327992003</v>
      </c>
      <c r="D2718" s="19" t="n">
        <v>0.533401391602852</v>
      </c>
      <c r="E2718" s="19" t="n">
        <v>0.600365747607597</v>
      </c>
      <c r="F2718" s="19"/>
      <c r="G2718" s="19" t="n">
        <v>0.597212943000082</v>
      </c>
      <c r="H2718" s="19" t="n">
        <v>0.577776662882078</v>
      </c>
      <c r="I2718" s="19" t="n">
        <v>0.4740928498742</v>
      </c>
      <c r="J2718" s="19" t="n">
        <v>0.529864755608891</v>
      </c>
      <c r="K2718" s="19" t="n">
        <v>0.608902961589991</v>
      </c>
      <c r="L2718" s="19" t="n">
        <v>0.618569717880083</v>
      </c>
      <c r="M2718" s="19"/>
      <c r="N2718" s="19" t="n">
        <v>0.617383867135673</v>
      </c>
      <c r="O2718" s="19" t="n">
        <v>0.570179146175903</v>
      </c>
      <c r="P2718" s="19" t="n">
        <v>0.530092691387822</v>
      </c>
      <c r="Q2718" s="19" t="n">
        <v>0.541247747863927</v>
      </c>
      <c r="R2718" s="19"/>
      <c r="S2718" s="19" t="n">
        <v>0.549051162737225</v>
      </c>
      <c r="T2718" s="19" t="n">
        <v>0.534833220676759</v>
      </c>
      <c r="U2718" s="19" t="n">
        <v>0.506639740861504</v>
      </c>
      <c r="V2718" s="19" t="n">
        <v>0.672344300873332</v>
      </c>
      <c r="W2718" s="19" t="n">
        <v>0.680689705134465</v>
      </c>
      <c r="X2718" s="19" t="n">
        <v>0.532527676575932</v>
      </c>
      <c r="Y2718" s="19" t="n">
        <v>0.556206779905295</v>
      </c>
      <c r="Z2718" s="19" t="n">
        <v>0.581019360109679</v>
      </c>
      <c r="AA2718" s="19" t="n">
        <v>0.595348587731182</v>
      </c>
      <c r="AB2718" s="19" t="n">
        <v>0.540376314047701</v>
      </c>
      <c r="AC2718" s="19" t="n">
        <v>0.628056039662901</v>
      </c>
      <c r="AD2718" s="19" t="n">
        <v>0.394301329347292</v>
      </c>
      <c r="AE2718" s="19"/>
      <c r="AF2718" s="19" t="n">
        <v>0.56095903792276</v>
      </c>
      <c r="AG2718" s="19" t="n">
        <v>0.587154353212183</v>
      </c>
      <c r="AH2718" s="19" t="n">
        <v>0.510839746897483</v>
      </c>
      <c r="AI2718" s="19"/>
      <c r="AJ2718" s="19" t="n">
        <v>0.653711097483766</v>
      </c>
      <c r="AK2718" s="19" t="n">
        <v>0.555639412992336</v>
      </c>
      <c r="AL2718" s="19" t="n">
        <v>0.561553351505191</v>
      </c>
      <c r="AM2718" s="19" t="n">
        <v>0.47165428720829</v>
      </c>
      <c r="AN2718" s="19" t="n">
        <v>0.480798421327521</v>
      </c>
      <c r="AO2718" s="19"/>
      <c r="AP2718" s="19" t="n">
        <v>0.63526747611007</v>
      </c>
      <c r="AQ2718" s="19" t="n">
        <v>0.585970543600622</v>
      </c>
      <c r="AR2718" s="19" t="n">
        <v>0.659214679020675</v>
      </c>
      <c r="AS2718" s="19" t="n">
        <v>0.493263608416414</v>
      </c>
      <c r="AT2718" s="19" t="n">
        <v>0.505801095201534</v>
      </c>
      <c r="AU2718" s="19"/>
      <c r="AV2718" s="19" t="n">
        <v>0.621525275873653</v>
      </c>
      <c r="AW2718" s="19" t="n">
        <v>0.585006114476426</v>
      </c>
      <c r="AX2718" s="19" t="n">
        <v>0.660338041799819</v>
      </c>
      <c r="AY2718" s="19" t="n">
        <v>0.464046242039565</v>
      </c>
      <c r="AZ2718" s="19" t="n">
        <v>0.510137463606772</v>
      </c>
      <c r="BA2718" s="19" t="n">
        <v>0.554878375524601</v>
      </c>
      <c r="BB2718" s="19"/>
      <c r="BC2718" s="19" t="n">
        <v>0.560546125113403</v>
      </c>
      <c r="BD2718" s="19" t="n">
        <v>0.530342270139428</v>
      </c>
      <c r="BE2718" s="19" t="n">
        <v>0.599499590363541</v>
      </c>
      <c r="BF2718" s="19" t="n">
        <v>0.57170811571364</v>
      </c>
      <c r="BG2718" s="19" t="n">
        <v>0.715628434736405</v>
      </c>
    </row>
    <row r="2719">
      <c r="B2719" t="s">
        <v>766</v>
      </c>
      <c r="C2719" s="19" t="n">
        <v>0.517926538259415</v>
      </c>
      <c r="D2719" s="19" t="n">
        <v>0.481328778554468</v>
      </c>
      <c r="E2719" s="19" t="n">
        <v>0.552519762854139</v>
      </c>
      <c r="F2719" s="19"/>
      <c r="G2719" s="19" t="n">
        <v>0.482730396322733</v>
      </c>
      <c r="H2719" s="19" t="n">
        <v>0.578334920525157</v>
      </c>
      <c r="I2719" s="19" t="n">
        <v>0.5348364354945</v>
      </c>
      <c r="J2719" s="19" t="n">
        <v>0.514445408637862</v>
      </c>
      <c r="K2719" s="19" t="n">
        <v>0.435303172187513</v>
      </c>
      <c r="L2719" s="19" t="n">
        <v>0.532982404157487</v>
      </c>
      <c r="M2719" s="19"/>
      <c r="N2719" s="19" t="n">
        <v>0.600327524925981</v>
      </c>
      <c r="O2719" s="19" t="n">
        <v>0.463726429288854</v>
      </c>
      <c r="P2719" s="19" t="n">
        <v>0.47381064814508</v>
      </c>
      <c r="Q2719" s="19" t="n">
        <v>0.518095852877118</v>
      </c>
      <c r="R2719" s="19"/>
      <c r="S2719" s="19" t="n">
        <v>0.487653503364447</v>
      </c>
      <c r="T2719" s="19" t="n">
        <v>0.545380234414753</v>
      </c>
      <c r="U2719" s="19" t="n">
        <v>0.535628359238326</v>
      </c>
      <c r="V2719" s="19" t="n">
        <v>0.518790092889448</v>
      </c>
      <c r="W2719" s="19" t="n">
        <v>0.516094510885718</v>
      </c>
      <c r="X2719" s="19" t="n">
        <v>0.49568139736747</v>
      </c>
      <c r="Y2719" s="19" t="n">
        <v>0.517525339653091</v>
      </c>
      <c r="Z2719" s="19" t="n">
        <v>0.560815565362698</v>
      </c>
      <c r="AA2719" s="19" t="n">
        <v>0.526457449863898</v>
      </c>
      <c r="AB2719" s="19" t="n">
        <v>0.440688453590666</v>
      </c>
      <c r="AC2719" s="19" t="n">
        <v>0.681034524306448</v>
      </c>
      <c r="AD2719" s="19" t="n">
        <v>0.455584205259538</v>
      </c>
      <c r="AE2719" s="19"/>
      <c r="AF2719" s="19" t="n">
        <v>0.499658157832009</v>
      </c>
      <c r="AG2719" s="19" t="n">
        <v>0.540106287014721</v>
      </c>
      <c r="AH2719" s="19" t="n">
        <v>0.497944662454469</v>
      </c>
      <c r="AI2719" s="19"/>
      <c r="AJ2719" s="19" t="n">
        <v>0.542570734980063</v>
      </c>
      <c r="AK2719" s="19" t="n">
        <v>0.564800977408503</v>
      </c>
      <c r="AL2719" s="19" t="n">
        <v>0.543174925709657</v>
      </c>
      <c r="AM2719" s="19" t="n">
        <v>0.434250997101586</v>
      </c>
      <c r="AN2719" s="19" t="n">
        <v>0.481248655811454</v>
      </c>
      <c r="AO2719" s="19"/>
      <c r="AP2719" s="19" t="n">
        <v>0.520237553210375</v>
      </c>
      <c r="AQ2719" s="19" t="n">
        <v>0.56161018288169</v>
      </c>
      <c r="AR2719" s="19" t="n">
        <v>0.605374799164229</v>
      </c>
      <c r="AS2719" s="19" t="n">
        <v>0.483637064871489</v>
      </c>
      <c r="AT2719" s="19" t="n">
        <v>0.489407130517688</v>
      </c>
      <c r="AU2719" s="19"/>
      <c r="AV2719" s="19" t="n">
        <v>0.572567431710703</v>
      </c>
      <c r="AW2719" s="19" t="n">
        <v>0.522385680181466</v>
      </c>
      <c r="AX2719" s="19" t="n">
        <v>0.539445107689487</v>
      </c>
      <c r="AY2719" s="19" t="n">
        <v>0.482700107947473</v>
      </c>
      <c r="AZ2719" s="19" t="n">
        <v>0.509774481181435</v>
      </c>
      <c r="BA2719" s="19" t="n">
        <v>0.508124064467701</v>
      </c>
      <c r="BB2719" s="19"/>
      <c r="BC2719" s="19" t="n">
        <v>0.447571308760942</v>
      </c>
      <c r="BD2719" s="19" t="n">
        <v>0.499301359746275</v>
      </c>
      <c r="BE2719" s="19" t="n">
        <v>0.537287799026745</v>
      </c>
      <c r="BF2719" s="19" t="n">
        <v>0.60589446875004</v>
      </c>
      <c r="BG2719" s="19" t="n">
        <v>0.739195295498576</v>
      </c>
    </row>
    <row r="2720">
      <c r="B2720" t="s">
        <v>767</v>
      </c>
      <c r="C2720" s="19" t="n">
        <v>0.454378733875076</v>
      </c>
      <c r="D2720" s="19" t="n">
        <v>0.484674816481457</v>
      </c>
      <c r="E2720" s="19" t="n">
        <v>0.424165181252551</v>
      </c>
      <c r="F2720" s="19"/>
      <c r="G2720" s="19" t="n">
        <v>0.500473952646134</v>
      </c>
      <c r="H2720" s="19" t="n">
        <v>0.492932368423368</v>
      </c>
      <c r="I2720" s="19" t="n">
        <v>0.481294951318969</v>
      </c>
      <c r="J2720" s="19" t="n">
        <v>0.462636334523063</v>
      </c>
      <c r="K2720" s="19" t="n">
        <v>0.430578995002669</v>
      </c>
      <c r="L2720" s="19" t="n">
        <v>0.37637307321286</v>
      </c>
      <c r="M2720" s="19"/>
      <c r="N2720" s="19" t="n">
        <v>0.518119681020589</v>
      </c>
      <c r="O2720" s="19" t="n">
        <v>0.430006698560045</v>
      </c>
      <c r="P2720" s="19" t="n">
        <v>0.426714026485415</v>
      </c>
      <c r="Q2720" s="19" t="n">
        <v>0.429194345638011</v>
      </c>
      <c r="R2720" s="19"/>
      <c r="S2720" s="19" t="n">
        <v>0.498099967187374</v>
      </c>
      <c r="T2720" s="19" t="n">
        <v>0.493218524707749</v>
      </c>
      <c r="U2720" s="19" t="n">
        <v>0.450306189545107</v>
      </c>
      <c r="V2720" s="19" t="n">
        <v>0.442673951248501</v>
      </c>
      <c r="W2720" s="19" t="n">
        <v>0.471783466058775</v>
      </c>
      <c r="X2720" s="19" t="n">
        <v>0.458624373945032</v>
      </c>
      <c r="Y2720" s="19" t="n">
        <v>0.384441166621175</v>
      </c>
      <c r="Z2720" s="19" t="n">
        <v>0.396142239958395</v>
      </c>
      <c r="AA2720" s="19" t="n">
        <v>0.42037913326807</v>
      </c>
      <c r="AB2720" s="19" t="n">
        <v>0.426868429361848</v>
      </c>
      <c r="AC2720" s="19" t="n">
        <v>0.536950942724702</v>
      </c>
      <c r="AD2720" s="19" t="n">
        <v>0.395711947849628</v>
      </c>
      <c r="AE2720" s="19"/>
      <c r="AF2720" s="19" t="n">
        <v>0.394626137952032</v>
      </c>
      <c r="AG2720" s="19" t="n">
        <v>0.499964413247403</v>
      </c>
      <c r="AH2720" s="19" t="n">
        <v>0.371109335590497</v>
      </c>
      <c r="AI2720" s="19"/>
      <c r="AJ2720" s="19" t="n">
        <v>0.436881784234204</v>
      </c>
      <c r="AK2720" s="19" t="n">
        <v>0.556139643559936</v>
      </c>
      <c r="AL2720" s="19" t="n">
        <v>0.45504703017471</v>
      </c>
      <c r="AM2720" s="19" t="n">
        <v>0.270179854716259</v>
      </c>
      <c r="AN2720" s="19" t="n">
        <v>0.394352277975848</v>
      </c>
      <c r="AO2720" s="19"/>
      <c r="AP2720" s="19" t="n">
        <v>0.383371584694014</v>
      </c>
      <c r="AQ2720" s="19" t="n">
        <v>0.541377161057561</v>
      </c>
      <c r="AR2720" s="19" t="n">
        <v>0.460314090667951</v>
      </c>
      <c r="AS2720" s="19" t="n">
        <v>0.420893303220259</v>
      </c>
      <c r="AT2720" s="19" t="n">
        <v>0.431100515085956</v>
      </c>
      <c r="AU2720" s="19"/>
      <c r="AV2720" s="19" t="n">
        <v>0.576680891954319</v>
      </c>
      <c r="AW2720" s="19" t="n">
        <v>0.408392226043221</v>
      </c>
      <c r="AX2720" s="19" t="n">
        <v>0.492592605595109</v>
      </c>
      <c r="AY2720" s="19" t="n">
        <v>0.423558741537394</v>
      </c>
      <c r="AZ2720" s="19" t="n">
        <v>0.452847276726066</v>
      </c>
      <c r="BA2720" s="19" t="n">
        <v>0.354327077777529</v>
      </c>
      <c r="BB2720" s="19"/>
      <c r="BC2720" s="19" t="n">
        <v>0.39484042614324</v>
      </c>
      <c r="BD2720" s="19" t="n">
        <v>0.395565736662212</v>
      </c>
      <c r="BE2720" s="19" t="n">
        <v>0.505533586656386</v>
      </c>
      <c r="BF2720" s="19" t="n">
        <v>0.502934829482851</v>
      </c>
      <c r="BG2720" s="19" t="n">
        <v>0.6223486505318</v>
      </c>
    </row>
    <row r="2721">
      <c r="B2721" t="s">
        <v>768</v>
      </c>
      <c r="C2721" s="19" t="n">
        <v>0.41599150214409</v>
      </c>
      <c r="D2721" s="19" t="n">
        <v>0.411927624839143</v>
      </c>
      <c r="E2721" s="19" t="n">
        <v>0.416936336806555</v>
      </c>
      <c r="F2721" s="19"/>
      <c r="G2721" s="19" t="n">
        <v>0.418096532045377</v>
      </c>
      <c r="H2721" s="19" t="n">
        <v>0.441313312357914</v>
      </c>
      <c r="I2721" s="19" t="n">
        <v>0.404332027304145</v>
      </c>
      <c r="J2721" s="19" t="n">
        <v>0.393584163393133</v>
      </c>
      <c r="K2721" s="19" t="n">
        <v>0.425587234326092</v>
      </c>
      <c r="L2721" s="19" t="n">
        <v>0.413930497075456</v>
      </c>
      <c r="M2721" s="19"/>
      <c r="N2721" s="19" t="n">
        <v>0.450622490978281</v>
      </c>
      <c r="O2721" s="19" t="n">
        <v>0.411845481564838</v>
      </c>
      <c r="P2721" s="19" t="n">
        <v>0.351608352847563</v>
      </c>
      <c r="Q2721" s="19" t="n">
        <v>0.435879718231336</v>
      </c>
      <c r="R2721" s="19"/>
      <c r="S2721" s="19" t="n">
        <v>0.468502754825322</v>
      </c>
      <c r="T2721" s="19" t="n">
        <v>0.376593938426733</v>
      </c>
      <c r="U2721" s="19" t="n">
        <v>0.400191830990427</v>
      </c>
      <c r="V2721" s="19" t="n">
        <v>0.416797533663049</v>
      </c>
      <c r="W2721" s="19" t="n">
        <v>0.331649432933398</v>
      </c>
      <c r="X2721" s="19" t="n">
        <v>0.428227232967725</v>
      </c>
      <c r="Y2721" s="19" t="n">
        <v>0.41413820132285</v>
      </c>
      <c r="Z2721" s="19" t="n">
        <v>0.509163549796104</v>
      </c>
      <c r="AA2721" s="19" t="n">
        <v>0.380459400170906</v>
      </c>
      <c r="AB2721" s="19" t="n">
        <v>0.387251140828831</v>
      </c>
      <c r="AC2721" s="19" t="n">
        <v>0.543215789895688</v>
      </c>
      <c r="AD2721" s="19" t="n">
        <v>0.403285405105645</v>
      </c>
      <c r="AE2721" s="19"/>
      <c r="AF2721" s="19" t="n">
        <v>0.392301981679777</v>
      </c>
      <c r="AG2721" s="19" t="n">
        <v>0.456571938978079</v>
      </c>
      <c r="AH2721" s="19" t="n">
        <v>0.318073625027758</v>
      </c>
      <c r="AI2721" s="19"/>
      <c r="AJ2721" s="19" t="n">
        <v>0.404204174187528</v>
      </c>
      <c r="AK2721" s="19" t="n">
        <v>0.42329527245218</v>
      </c>
      <c r="AL2721" s="19" t="n">
        <v>0.442443330950879</v>
      </c>
      <c r="AM2721" s="19" t="n">
        <v>0.543978326944762</v>
      </c>
      <c r="AN2721" s="19" t="n">
        <v>0.365401368237982</v>
      </c>
      <c r="AO2721" s="19"/>
      <c r="AP2721" s="19" t="n">
        <v>0.406231440638138</v>
      </c>
      <c r="AQ2721" s="19" t="n">
        <v>0.443444732795615</v>
      </c>
      <c r="AR2721" s="19" t="n">
        <v>0.486929725931619</v>
      </c>
      <c r="AS2721" s="19" t="n">
        <v>0.419432781409926</v>
      </c>
      <c r="AT2721" s="19" t="n">
        <v>0.385779283008065</v>
      </c>
      <c r="AU2721" s="19"/>
      <c r="AV2721" s="19" t="n">
        <v>0.457682136482415</v>
      </c>
      <c r="AW2721" s="19" t="n">
        <v>0.431310907844769</v>
      </c>
      <c r="AX2721" s="19" t="n">
        <v>0.427160853069543</v>
      </c>
      <c r="AY2721" s="19" t="n">
        <v>0.389054681718868</v>
      </c>
      <c r="AZ2721" s="19" t="n">
        <v>0.362641611369986</v>
      </c>
      <c r="BA2721" s="19" t="n">
        <v>0.34960565808803</v>
      </c>
      <c r="BB2721" s="19"/>
      <c r="BC2721" s="19" t="n">
        <v>0.458894249653424</v>
      </c>
      <c r="BD2721" s="19" t="n">
        <v>0.367642672690864</v>
      </c>
      <c r="BE2721" s="19" t="n">
        <v>0.461025812155982</v>
      </c>
      <c r="BF2721" s="19" t="n">
        <v>0.388666816595495</v>
      </c>
      <c r="BG2721" s="19" t="n">
        <v>0.557825909652283</v>
      </c>
    </row>
    <row r="2722">
      <c r="B2722" t="s">
        <v>769</v>
      </c>
      <c r="C2722" s="19" t="n">
        <v>0.257313727143151</v>
      </c>
      <c r="D2722" s="19" t="n">
        <v>0.292341019868219</v>
      </c>
      <c r="E2722" s="19" t="n">
        <v>0.220058017418274</v>
      </c>
      <c r="F2722" s="19"/>
      <c r="G2722" s="19" t="n">
        <v>0.297891009739681</v>
      </c>
      <c r="H2722" s="19" t="n">
        <v>0.379208444272774</v>
      </c>
      <c r="I2722" s="19" t="n">
        <v>0.218720210330842</v>
      </c>
      <c r="J2722" s="19" t="n">
        <v>0.302935817429043</v>
      </c>
      <c r="K2722" s="19" t="n">
        <v>0.184016200547</v>
      </c>
      <c r="L2722" s="19" t="n">
        <v>0.167076178130616</v>
      </c>
      <c r="M2722" s="19"/>
      <c r="N2722" s="19" t="n">
        <v>0.317415248949635</v>
      </c>
      <c r="O2722" s="19" t="n">
        <v>0.258505034117603</v>
      </c>
      <c r="P2722" s="19" t="n">
        <v>0.197738990053988</v>
      </c>
      <c r="Q2722" s="19" t="n">
        <v>0.236957131979604</v>
      </c>
      <c r="R2722" s="19"/>
      <c r="S2722" s="19" t="n">
        <v>0.324671672217792</v>
      </c>
      <c r="T2722" s="19" t="n">
        <v>0.240601818561122</v>
      </c>
      <c r="U2722" s="19" t="n">
        <v>0.24671065424004</v>
      </c>
      <c r="V2722" s="19" t="n">
        <v>0.238307798385464</v>
      </c>
      <c r="W2722" s="19" t="n">
        <v>0.26196086809632</v>
      </c>
      <c r="X2722" s="19" t="n">
        <v>0.283942711116964</v>
      </c>
      <c r="Y2722" s="19" t="n">
        <v>0.201450847833636</v>
      </c>
      <c r="Z2722" s="19" t="n">
        <v>0.283422769315269</v>
      </c>
      <c r="AA2722" s="19" t="n">
        <v>0.23154003800573</v>
      </c>
      <c r="AB2722" s="19" t="n">
        <v>0.243518208424955</v>
      </c>
      <c r="AC2722" s="19" t="n">
        <v>0.229965598221891</v>
      </c>
      <c r="AD2722" s="19" t="n">
        <v>0.257143071368122</v>
      </c>
      <c r="AE2722" s="19"/>
      <c r="AF2722" s="19" t="n">
        <v>0.288506651756062</v>
      </c>
      <c r="AG2722" s="19" t="n">
        <v>0.242579650260133</v>
      </c>
      <c r="AH2722" s="19" t="n">
        <v>0.230617361540386</v>
      </c>
      <c r="AI2722" s="19"/>
      <c r="AJ2722" s="19" t="n">
        <v>0.265740507391276</v>
      </c>
      <c r="AK2722" s="19" t="n">
        <v>0.28042177510524</v>
      </c>
      <c r="AL2722" s="19" t="n">
        <v>0.236582260590601</v>
      </c>
      <c r="AM2722" s="19" t="n">
        <v>0.322969429783762</v>
      </c>
      <c r="AN2722" s="19" t="n">
        <v>0.262545060816552</v>
      </c>
      <c r="AO2722" s="19"/>
      <c r="AP2722" s="19" t="n">
        <v>0.260301390279165</v>
      </c>
      <c r="AQ2722" s="19" t="n">
        <v>0.296790146349961</v>
      </c>
      <c r="AR2722" s="19" t="n">
        <v>0.232451329036949</v>
      </c>
      <c r="AS2722" s="19" t="n">
        <v>0.221741143723106</v>
      </c>
      <c r="AT2722" s="19" t="n">
        <v>0.247376189942362</v>
      </c>
      <c r="AU2722" s="19"/>
      <c r="AV2722" s="19" t="n">
        <v>0.284840475999423</v>
      </c>
      <c r="AW2722" s="19" t="n">
        <v>0.290678035363768</v>
      </c>
      <c r="AX2722" s="19" t="n">
        <v>0.202472724085379</v>
      </c>
      <c r="AY2722" s="19" t="n">
        <v>0.239581245552007</v>
      </c>
      <c r="AZ2722" s="19" t="n">
        <v>0.24248246648348</v>
      </c>
      <c r="BA2722" s="19" t="n">
        <v>0.249685515294273</v>
      </c>
      <c r="BB2722" s="19"/>
      <c r="BC2722" s="19" t="n">
        <v>0.223384341484632</v>
      </c>
      <c r="BD2722" s="19" t="n">
        <v>0.242613560207136</v>
      </c>
      <c r="BE2722" s="19" t="n">
        <v>0.299421034758198</v>
      </c>
      <c r="BF2722" s="19" t="n">
        <v>0.296891347625825</v>
      </c>
      <c r="BG2722" s="19" t="n">
        <v>0.481304608132614</v>
      </c>
    </row>
    <row r="2723">
      <c r="B2723" t="s">
        <v>770</v>
      </c>
      <c r="C2723" s="19" t="n">
        <v>0.084892287843111</v>
      </c>
      <c r="D2723" s="19" t="n">
        <v>0.0977766153387212</v>
      </c>
      <c r="E2723" s="19" t="n">
        <v>0.0706380867777475</v>
      </c>
      <c r="F2723" s="19"/>
      <c r="G2723" s="19" t="n">
        <v>0.114627413871511</v>
      </c>
      <c r="H2723" s="19" t="n">
        <v>0.1539563045539</v>
      </c>
      <c r="I2723" s="19" t="n">
        <v>0.0730390325673085</v>
      </c>
      <c r="J2723" s="19" t="n">
        <v>0.0632112607288234</v>
      </c>
      <c r="K2723" s="19" t="n">
        <v>0.0637233098759769</v>
      </c>
      <c r="L2723" s="19" t="n">
        <v>0.0453422718387483</v>
      </c>
      <c r="M2723" s="19"/>
      <c r="N2723" s="19" t="n">
        <v>0.101463831900445</v>
      </c>
      <c r="O2723" s="19" t="n">
        <v>0.10575646772671</v>
      </c>
      <c r="P2723" s="19" t="n">
        <v>0.078371802096232</v>
      </c>
      <c r="Q2723" s="19" t="n">
        <v>0.0495801630389949</v>
      </c>
      <c r="R2723" s="19"/>
      <c r="S2723" s="19" t="n">
        <v>0.12689019285004</v>
      </c>
      <c r="T2723" s="19" t="n">
        <v>0.0996788596531086</v>
      </c>
      <c r="U2723" s="19" t="n">
        <v>0.0409703270589602</v>
      </c>
      <c r="V2723" s="19" t="n">
        <v>0.0713015347711461</v>
      </c>
      <c r="W2723" s="19" t="n">
        <v>0.12678036000182</v>
      </c>
      <c r="X2723" s="19" t="n">
        <v>0.0652564584427587</v>
      </c>
      <c r="Y2723" s="19" t="n">
        <v>0.11935121054754</v>
      </c>
      <c r="Z2723" s="19" t="n">
        <v>0.0416139025883361</v>
      </c>
      <c r="AA2723" s="19" t="n">
        <v>0.0564475083905534</v>
      </c>
      <c r="AB2723" s="19" t="n">
        <v>0.0524023734266789</v>
      </c>
      <c r="AC2723" s="19" t="n">
        <v>0.120248288577501</v>
      </c>
      <c r="AD2723" s="19" t="n">
        <v>0.0378505579911991</v>
      </c>
      <c r="AE2723" s="19"/>
      <c r="AF2723" s="19" t="n">
        <v>0.0886525525125466</v>
      </c>
      <c r="AG2723" s="19" t="n">
        <v>0.0766367456675811</v>
      </c>
      <c r="AH2723" s="19" t="n">
        <v>0.0690866463937186</v>
      </c>
      <c r="AI2723" s="19"/>
      <c r="AJ2723" s="19" t="n">
        <v>0.077766535283143</v>
      </c>
      <c r="AK2723" s="19" t="n">
        <v>0.128682463150006</v>
      </c>
      <c r="AL2723" s="19" t="n">
        <v>0.0773960914101853</v>
      </c>
      <c r="AM2723" s="19" t="n">
        <v>0.0571598902749573</v>
      </c>
      <c r="AN2723" s="19" t="n">
        <v>0.0434456232519659</v>
      </c>
      <c r="AO2723" s="19"/>
      <c r="AP2723" s="19" t="n">
        <v>0.071839709236862</v>
      </c>
      <c r="AQ2723" s="19" t="n">
        <v>0.115407608843263</v>
      </c>
      <c r="AR2723" s="19" t="n">
        <v>0.0497638098995347</v>
      </c>
      <c r="AS2723" s="19" t="n">
        <v>0.124194737289219</v>
      </c>
      <c r="AT2723" s="19" t="n">
        <v>0.0723659964731146</v>
      </c>
      <c r="AU2723" s="19"/>
      <c r="AV2723" s="19" t="n">
        <v>0.128263905991068</v>
      </c>
      <c r="AW2723" s="19" t="n">
        <v>0.0897384158991675</v>
      </c>
      <c r="AX2723" s="19" t="n">
        <v>0.0420975410897823</v>
      </c>
      <c r="AY2723" s="19" t="n">
        <v>0.0909802556234953</v>
      </c>
      <c r="AZ2723" s="19" t="n">
        <v>0.0498754214602188</v>
      </c>
      <c r="BA2723" s="19" t="n">
        <v>0.0891054214395078</v>
      </c>
      <c r="BB2723" s="19"/>
      <c r="BC2723" s="19" t="n">
        <v>0.0669905134061647</v>
      </c>
      <c r="BD2723" s="19" t="n">
        <v>0.101173523036961</v>
      </c>
      <c r="BE2723" s="19" t="n">
        <v>0.0854421263899225</v>
      </c>
      <c r="BF2723" s="19" t="n">
        <v>0.118931242979418</v>
      </c>
      <c r="BG2723" s="19" t="n">
        <v>0.0906628531484538</v>
      </c>
    </row>
    <row r="2724">
      <c r="B2724" t="s">
        <v>122</v>
      </c>
      <c r="C2724" s="19" t="n">
        <v>0.0379464937656174</v>
      </c>
      <c r="D2724" s="19" t="n">
        <v>0.0339841407673637</v>
      </c>
      <c r="E2724" s="19" t="n">
        <v>0.0421819382347331</v>
      </c>
      <c r="F2724" s="19"/>
      <c r="G2724" s="19" t="n">
        <v>0</v>
      </c>
      <c r="H2724" s="19" t="n">
        <v>0.0345174640334591</v>
      </c>
      <c r="I2724" s="19" t="n">
        <v>0.0607378221881567</v>
      </c>
      <c r="J2724" s="19" t="n">
        <v>0.0784748570455421</v>
      </c>
      <c r="K2724" s="19" t="n">
        <v>0.0148752363713497</v>
      </c>
      <c r="L2724" s="19" t="n">
        <v>0.0323439393327651</v>
      </c>
      <c r="M2724" s="19"/>
      <c r="N2724" s="19" t="n">
        <v>0.0198873096610332</v>
      </c>
      <c r="O2724" s="19" t="n">
        <v>0.0501379812279018</v>
      </c>
      <c r="P2724" s="19" t="n">
        <v>0.0549404014415037</v>
      </c>
      <c r="Q2724" s="19" t="n">
        <v>0.030691529733533</v>
      </c>
      <c r="R2724" s="19"/>
      <c r="S2724" s="19" t="n">
        <v>0.0183301756070837</v>
      </c>
      <c r="T2724" s="19" t="n">
        <v>0.0597816168001839</v>
      </c>
      <c r="U2724" s="19" t="n">
        <v>0.0883394680469845</v>
      </c>
      <c r="V2724" s="19" t="n">
        <v>0.0485693208888891</v>
      </c>
      <c r="W2724" s="19" t="n">
        <v>0.0262265717299238</v>
      </c>
      <c r="X2724" s="19" t="n">
        <v>0.0160785184214357</v>
      </c>
      <c r="Y2724" s="19" t="n">
        <v>0.0635328495542314</v>
      </c>
      <c r="Z2724" s="19" t="n">
        <v>0.0227733052030164</v>
      </c>
      <c r="AA2724" s="19" t="n">
        <v>0.0395899056117467</v>
      </c>
      <c r="AB2724" s="19" t="n">
        <v>0.0135536555455077</v>
      </c>
      <c r="AC2724" s="19" t="n">
        <v>0</v>
      </c>
      <c r="AD2724" s="19" t="n">
        <v>0.0648217019512831</v>
      </c>
      <c r="AE2724" s="19"/>
      <c r="AF2724" s="19" t="n">
        <v>0.0399181609632612</v>
      </c>
      <c r="AG2724" s="19" t="n">
        <v>0.0271840050523468</v>
      </c>
      <c r="AH2724" s="19" t="n">
        <v>0.0928127347769665</v>
      </c>
      <c r="AI2724" s="19"/>
      <c r="AJ2724" s="19" t="n">
        <v>0.030963134063148</v>
      </c>
      <c r="AK2724" s="19" t="n">
        <v>0.0136697360712057</v>
      </c>
      <c r="AL2724" s="19" t="n">
        <v>0.0153579659215059</v>
      </c>
      <c r="AM2724" s="19" t="n">
        <v>0.167200225510318</v>
      </c>
      <c r="AN2724" s="19" t="n">
        <v>0.077962365563137</v>
      </c>
      <c r="AO2724" s="19"/>
      <c r="AP2724" s="19" t="n">
        <v>0.0327481257499449</v>
      </c>
      <c r="AQ2724" s="19" t="n">
        <v>0.0197634762485538</v>
      </c>
      <c r="AR2724" s="19" t="n">
        <v>0</v>
      </c>
      <c r="AS2724" s="19" t="n">
        <v>0.0792350115739343</v>
      </c>
      <c r="AT2724" s="19" t="n">
        <v>0.0381076586619915</v>
      </c>
      <c r="AU2724" s="19"/>
      <c r="AV2724" s="19" t="n">
        <v>0.0128788065253671</v>
      </c>
      <c r="AW2724" s="19" t="n">
        <v>0.0339897029653926</v>
      </c>
      <c r="AX2724" s="19" t="n">
        <v>0</v>
      </c>
      <c r="AY2724" s="19" t="n">
        <v>0.0747025932685379</v>
      </c>
      <c r="AZ2724" s="19" t="n">
        <v>0.0258877879474736</v>
      </c>
      <c r="BA2724" s="19" t="n">
        <v>0.0880322200012462</v>
      </c>
      <c r="BB2724" s="19"/>
      <c r="BC2724" s="19" t="n">
        <v>0.0453548897918828</v>
      </c>
      <c r="BD2724" s="19" t="n">
        <v>0.0313438752750424</v>
      </c>
      <c r="BE2724" s="19" t="n">
        <v>0.0413549952705718</v>
      </c>
      <c r="BF2724" s="19" t="n">
        <v>0.0421621280033501</v>
      </c>
      <c r="BG2724" s="19" t="n">
        <v>0.0704647895573316</v>
      </c>
    </row>
    <row r="2725">
      <c r="B2725" t="s">
        <v>123</v>
      </c>
      <c r="C2725" s="19" t="n">
        <v>0.0771166778713656</v>
      </c>
      <c r="D2725" s="19" t="n">
        <v>0.086744695884339</v>
      </c>
      <c r="E2725" s="19" t="n">
        <v>0.0682834491356444</v>
      </c>
      <c r="F2725" s="19"/>
      <c r="G2725" s="19" t="n">
        <v>0.0381481244766574</v>
      </c>
      <c r="H2725" s="19" t="n">
        <v>0.039534768481091</v>
      </c>
      <c r="I2725" s="19" t="n">
        <v>0.10560728354317</v>
      </c>
      <c r="J2725" s="19" t="n">
        <v>0.0583657605278233</v>
      </c>
      <c r="K2725" s="19" t="n">
        <v>0.106149858551135</v>
      </c>
      <c r="L2725" s="19" t="n">
        <v>0.110043216838382</v>
      </c>
      <c r="M2725" s="19"/>
      <c r="N2725" s="19" t="n">
        <v>0.0423797747483975</v>
      </c>
      <c r="O2725" s="19" t="n">
        <v>0.0826381419749485</v>
      </c>
      <c r="P2725" s="19" t="n">
        <v>0.068223655822363</v>
      </c>
      <c r="Q2725" s="19" t="n">
        <v>0.119839867460263</v>
      </c>
      <c r="R2725" s="19"/>
      <c r="S2725" s="19" t="n">
        <v>0.0441808813745177</v>
      </c>
      <c r="T2725" s="19" t="n">
        <v>0.127379566419052</v>
      </c>
      <c r="U2725" s="19" t="n">
        <v>0.0734065504938063</v>
      </c>
      <c r="V2725" s="19" t="n">
        <v>0.0401836423093258</v>
      </c>
      <c r="W2725" s="19" t="n">
        <v>0.0390313064097595</v>
      </c>
      <c r="X2725" s="19" t="n">
        <v>0.0778238464000272</v>
      </c>
      <c r="Y2725" s="19" t="n">
        <v>0.0669897091709913</v>
      </c>
      <c r="Z2725" s="19" t="n">
        <v>0.0916528701007355</v>
      </c>
      <c r="AA2725" s="19" t="n">
        <v>0.0680355658449394</v>
      </c>
      <c r="AB2725" s="19" t="n">
        <v>0.171397776674003</v>
      </c>
      <c r="AC2725" s="19" t="n">
        <v>0.0150394779380239</v>
      </c>
      <c r="AD2725" s="19" t="n">
        <v>0.112453400603496</v>
      </c>
      <c r="AE2725" s="19"/>
      <c r="AF2725" s="19" t="n">
        <v>0.0858775958193981</v>
      </c>
      <c r="AG2725" s="19" t="n">
        <v>0.066471601353319</v>
      </c>
      <c r="AH2725" s="19" t="n">
        <v>0.116693602623343</v>
      </c>
      <c r="AI2725" s="19"/>
      <c r="AJ2725" s="19" t="n">
        <v>0.0667529545821525</v>
      </c>
      <c r="AK2725" s="19" t="n">
        <v>0.0588558116357118</v>
      </c>
      <c r="AL2725" s="19" t="n">
        <v>0.0819344051109434</v>
      </c>
      <c r="AM2725" s="19" t="n">
        <v>0</v>
      </c>
      <c r="AN2725" s="19" t="n">
        <v>0.106697470092908</v>
      </c>
      <c r="AO2725" s="19"/>
      <c r="AP2725" s="19" t="n">
        <v>0.0548155708723241</v>
      </c>
      <c r="AQ2725" s="19" t="n">
        <v>0.0535020395521545</v>
      </c>
      <c r="AR2725" s="19" t="n">
        <v>0.0757319500945921</v>
      </c>
      <c r="AS2725" s="19" t="n">
        <v>0.0773337855447628</v>
      </c>
      <c r="AT2725" s="19" t="n">
        <v>0.0769730454917814</v>
      </c>
      <c r="AU2725" s="19"/>
      <c r="AV2725" s="19" t="n">
        <v>0.0464929352798798</v>
      </c>
      <c r="AW2725" s="19" t="n">
        <v>0.0497891503577899</v>
      </c>
      <c r="AX2725" s="19" t="n">
        <v>0.0781822786253753</v>
      </c>
      <c r="AY2725" s="19" t="n">
        <v>0.0787813127346765</v>
      </c>
      <c r="AZ2725" s="19" t="n">
        <v>0.0738334341772498</v>
      </c>
      <c r="BA2725" s="19" t="n">
        <v>0.136273296763472</v>
      </c>
      <c r="BB2725" s="19"/>
      <c r="BC2725" s="19" t="n">
        <v>0.0965639520115715</v>
      </c>
      <c r="BD2725" s="19" t="n">
        <v>0.105239000777675</v>
      </c>
      <c r="BE2725" s="19" t="n">
        <v>0.0495373940665244</v>
      </c>
      <c r="BF2725" s="19" t="n">
        <v>0.0477379584341075</v>
      </c>
      <c r="BG2725" s="19" t="n">
        <v>0</v>
      </c>
    </row>
    <row r="2726">
      <c r="C2726" s="19"/>
      <c r="D2726" s="19"/>
      <c r="E2726" s="19"/>
      <c r="F2726" s="19"/>
      <c r="G2726" s="19"/>
      <c r="H2726" s="19"/>
      <c r="I2726" s="19"/>
      <c r="J2726" s="19"/>
      <c r="K2726" s="19"/>
      <c r="L2726" s="19"/>
      <c r="M2726" s="19"/>
      <c r="N2726" s="19"/>
      <c r="O2726" s="19"/>
      <c r="P2726" s="19"/>
      <c r="Q2726" s="19"/>
      <c r="R2726" s="19"/>
      <c r="S2726" s="19"/>
      <c r="T2726" s="19"/>
      <c r="U2726" s="19"/>
      <c r="V2726" s="19"/>
      <c r="W2726" s="19"/>
      <c r="X2726" s="19"/>
      <c r="Y2726" s="19"/>
      <c r="Z2726" s="19"/>
      <c r="AA2726" s="19"/>
      <c r="AB2726" s="19"/>
      <c r="AC2726" s="19"/>
      <c r="AD2726" s="19"/>
      <c r="AE2726" s="19"/>
      <c r="AF2726" s="19"/>
      <c r="AG2726" s="19"/>
      <c r="AH2726" s="19"/>
      <c r="AI2726" s="19"/>
      <c r="AJ2726" s="19"/>
      <c r="AK2726" s="19"/>
      <c r="AL2726" s="19"/>
      <c r="AM2726" s="19"/>
      <c r="AN2726" s="19"/>
      <c r="AO2726" s="19"/>
      <c r="AP2726" s="19"/>
      <c r="AQ2726" s="19"/>
      <c r="AR2726" s="19"/>
      <c r="AS2726" s="19"/>
      <c r="AT2726" s="19"/>
      <c r="AU2726" s="19"/>
      <c r="AV2726" s="19"/>
      <c r="AW2726" s="19"/>
      <c r="AX2726" s="19"/>
      <c r="AY2726" s="19"/>
      <c r="AZ2726" s="19"/>
      <c r="BA2726" s="19"/>
      <c r="BB2726" s="19"/>
      <c r="BC2726" s="19"/>
      <c r="BD2726" s="19"/>
      <c r="BE2726" s="19"/>
      <c r="BF2726" s="19"/>
      <c r="BG2726" s="19"/>
    </row>
    <row r="2727">
      <c r="B2727" s="7" t="s">
        <v>779</v>
      </c>
      <c r="C2727" s="19"/>
      <c r="D2727" s="19"/>
      <c r="E2727" s="19"/>
      <c r="F2727" s="19"/>
      <c r="G2727" s="19"/>
      <c r="H2727" s="19"/>
      <c r="I2727" s="19"/>
      <c r="J2727" s="19"/>
      <c r="K2727" s="19"/>
      <c r="L2727" s="19"/>
      <c r="M2727" s="19"/>
      <c r="N2727" s="19"/>
      <c r="O2727" s="19"/>
      <c r="P2727" s="19"/>
      <c r="Q2727" s="19"/>
      <c r="R2727" s="19"/>
      <c r="S2727" s="19"/>
      <c r="T2727" s="19"/>
      <c r="U2727" s="19"/>
      <c r="V2727" s="19"/>
      <c r="W2727" s="19"/>
      <c r="X2727" s="19"/>
      <c r="Y2727" s="19"/>
      <c r="Z2727" s="19"/>
      <c r="AA2727" s="19"/>
      <c r="AB2727" s="19"/>
      <c r="AC2727" s="19"/>
      <c r="AD2727" s="19"/>
      <c r="AE2727" s="19"/>
      <c r="AF2727" s="19"/>
      <c r="AG2727" s="19"/>
      <c r="AH2727" s="19"/>
      <c r="AI2727" s="19"/>
      <c r="AJ2727" s="19"/>
      <c r="AK2727" s="19"/>
      <c r="AL2727" s="19"/>
      <c r="AM2727" s="19"/>
      <c r="AN2727" s="19"/>
      <c r="AO2727" s="19"/>
      <c r="AP2727" s="19"/>
      <c r="AQ2727" s="19"/>
      <c r="AR2727" s="19"/>
      <c r="AS2727" s="19"/>
      <c r="AT2727" s="19"/>
      <c r="AU2727" s="19"/>
      <c r="AV2727" s="19"/>
      <c r="AW2727" s="19"/>
      <c r="AX2727" s="19"/>
      <c r="AY2727" s="19"/>
      <c r="AZ2727" s="19"/>
      <c r="BA2727" s="19"/>
      <c r="BB2727" s="19"/>
      <c r="BC2727" s="19"/>
      <c r="BD2727" s="19"/>
      <c r="BE2727" s="19"/>
      <c r="BF2727" s="19"/>
      <c r="BG2727" s="19"/>
    </row>
    <row r="2728">
      <c r="B2728" s="26" t="s">
        <v>331</v>
      </c>
      <c r="C2728" s="19"/>
      <c r="D2728" s="19"/>
      <c r="E2728" s="19"/>
      <c r="F2728" s="19"/>
      <c r="G2728" s="19"/>
      <c r="H2728" s="19"/>
      <c r="I2728" s="19"/>
      <c r="J2728" s="19"/>
      <c r="K2728" s="19"/>
      <c r="L2728" s="19"/>
      <c r="M2728" s="19"/>
      <c r="N2728" s="19"/>
      <c r="O2728" s="19"/>
      <c r="P2728" s="19"/>
      <c r="Q2728" s="19"/>
      <c r="R2728" s="19"/>
      <c r="S2728" s="19"/>
      <c r="T2728" s="19"/>
      <c r="U2728" s="19"/>
      <c r="V2728" s="19"/>
      <c r="W2728" s="19"/>
      <c r="X2728" s="19"/>
      <c r="Y2728" s="19"/>
      <c r="Z2728" s="19"/>
      <c r="AA2728" s="19"/>
      <c r="AB2728" s="19"/>
      <c r="AC2728" s="19"/>
      <c r="AD2728" s="19"/>
      <c r="AE2728" s="19"/>
      <c r="AF2728" s="19"/>
      <c r="AG2728" s="19"/>
      <c r="AH2728" s="19"/>
      <c r="AI2728" s="19"/>
      <c r="AJ2728" s="19"/>
      <c r="AK2728" s="19"/>
      <c r="AL2728" s="19"/>
      <c r="AM2728" s="19"/>
      <c r="AN2728" s="19"/>
      <c r="AO2728" s="19"/>
      <c r="AP2728" s="19"/>
      <c r="AQ2728" s="19"/>
      <c r="AR2728" s="19"/>
      <c r="AS2728" s="19"/>
      <c r="AT2728" s="19"/>
      <c r="AU2728" s="19"/>
      <c r="AV2728" s="19"/>
      <c r="AW2728" s="19"/>
      <c r="AX2728" s="19"/>
      <c r="AY2728" s="19"/>
      <c r="AZ2728" s="19"/>
      <c r="BA2728" s="19"/>
      <c r="BB2728" s="19"/>
      <c r="BC2728" s="19"/>
      <c r="BD2728" s="19"/>
      <c r="BE2728" s="19"/>
      <c r="BF2728" s="19"/>
      <c r="BG2728" s="19"/>
    </row>
    <row r="2729">
      <c r="B2729" t="s">
        <v>772</v>
      </c>
      <c r="C2729" s="19" t="n">
        <v>0.489555372391581</v>
      </c>
      <c r="D2729" s="19" t="n">
        <v>0.475876474751922</v>
      </c>
      <c r="E2729" s="19" t="n">
        <v>0.498652290809066</v>
      </c>
      <c r="F2729" s="19"/>
      <c r="G2729" s="19" t="n">
        <v>0.469005375939949</v>
      </c>
      <c r="H2729" s="19" t="n">
        <v>0.492744875964507</v>
      </c>
      <c r="I2729" s="19" t="n">
        <v>0.442925609490551</v>
      </c>
      <c r="J2729" s="19" t="n">
        <v>0.553050960094192</v>
      </c>
      <c r="K2729" s="19" t="n">
        <v>0.520898336273178</v>
      </c>
      <c r="L2729" s="19" t="n">
        <v>0.469333119267843</v>
      </c>
      <c r="M2729" s="19"/>
      <c r="N2729" s="19" t="n">
        <v>0.517498224932096</v>
      </c>
      <c r="O2729" s="19" t="n">
        <v>0.541733274004045</v>
      </c>
      <c r="P2729" s="19" t="n">
        <v>0.44473140853176</v>
      </c>
      <c r="Q2729" s="19" t="n">
        <v>0.4396253904154</v>
      </c>
      <c r="R2729" s="19"/>
      <c r="S2729" s="19" t="n">
        <v>0.524182174607579</v>
      </c>
      <c r="T2729" s="19" t="n">
        <v>0.534540221495685</v>
      </c>
      <c r="U2729" s="19" t="n">
        <v>0.458863145455761</v>
      </c>
      <c r="V2729" s="19" t="n">
        <v>0.568708612572711</v>
      </c>
      <c r="W2729" s="19" t="n">
        <v>0.421599703348403</v>
      </c>
      <c r="X2729" s="19" t="n">
        <v>0.35092114285897</v>
      </c>
      <c r="Y2729" s="19" t="n">
        <v>0.485938042160549</v>
      </c>
      <c r="Z2729" s="19" t="n">
        <v>0.440907666820987</v>
      </c>
      <c r="AA2729" s="19" t="n">
        <v>0.492976161739377</v>
      </c>
      <c r="AB2729" s="19" t="n">
        <v>0.499144274118054</v>
      </c>
      <c r="AC2729" s="19" t="n">
        <v>0.580761925635247</v>
      </c>
      <c r="AD2729" s="19" t="n">
        <v>0.483682707911341</v>
      </c>
      <c r="AE2729" s="19"/>
      <c r="AF2729" s="19" t="n">
        <v>0.501805766223519</v>
      </c>
      <c r="AG2729" s="19" t="n">
        <v>0.500647867760194</v>
      </c>
      <c r="AH2729" s="19" t="n">
        <v>0.421950663071482</v>
      </c>
      <c r="AI2729" s="19"/>
      <c r="AJ2729" s="19" t="n">
        <v>0.51333380647275</v>
      </c>
      <c r="AK2729" s="19" t="n">
        <v>0.48026176959612</v>
      </c>
      <c r="AL2729" s="19" t="n">
        <v>0.353600571493517</v>
      </c>
      <c r="AM2729" s="19" t="n">
        <v>0.447904606218449</v>
      </c>
      <c r="AN2729" s="19" t="n">
        <v>0.504487320732517</v>
      </c>
      <c r="AO2729" s="19"/>
      <c r="AP2729" s="19" t="n">
        <v>0.509312224138432</v>
      </c>
      <c r="AQ2729" s="19" t="n">
        <v>0.476766495265505</v>
      </c>
      <c r="AR2729" s="19" t="n">
        <v>0.493020957193232</v>
      </c>
      <c r="AS2729" s="19" t="n">
        <v>0.454325675910126</v>
      </c>
      <c r="AT2729" s="19" t="n">
        <v>0.505837833205229</v>
      </c>
      <c r="AU2729" s="19"/>
      <c r="AV2729" s="19" t="n">
        <v>0.48273111578229</v>
      </c>
      <c r="AW2729" s="19" t="n">
        <v>0.491968796127758</v>
      </c>
      <c r="AX2729" s="19" t="n">
        <v>0.48778138969285</v>
      </c>
      <c r="AY2729" s="19" t="n">
        <v>0.517574718621445</v>
      </c>
      <c r="AZ2729" s="19" t="n">
        <v>0.521497761056108</v>
      </c>
      <c r="BA2729" s="19" t="n">
        <v>0.426278605724019</v>
      </c>
      <c r="BB2729" s="19"/>
      <c r="BC2729" s="19" t="n">
        <v>0.425528427740804</v>
      </c>
      <c r="BD2729" s="19" t="n">
        <v>0.466567604749914</v>
      </c>
      <c r="BE2729" s="19" t="n">
        <v>0.543019870571425</v>
      </c>
      <c r="BF2729" s="19" t="n">
        <v>0.496545090367785</v>
      </c>
      <c r="BG2729" s="19" t="n">
        <v>0.543022255952957</v>
      </c>
    </row>
    <row r="2730">
      <c r="B2730" t="s">
        <v>773</v>
      </c>
      <c r="C2730" s="19" t="n">
        <v>0.476442038443651</v>
      </c>
      <c r="D2730" s="19" t="n">
        <v>0.430287188714183</v>
      </c>
      <c r="E2730" s="19" t="n">
        <v>0.519427627497751</v>
      </c>
      <c r="F2730" s="19"/>
      <c r="G2730" s="19" t="n">
        <v>0.367140056765892</v>
      </c>
      <c r="H2730" s="19" t="n">
        <v>0.466111688874977</v>
      </c>
      <c r="I2730" s="19" t="n">
        <v>0.468062795471981</v>
      </c>
      <c r="J2730" s="19" t="n">
        <v>0.52902752274938</v>
      </c>
      <c r="K2730" s="19" t="n">
        <v>0.528786052713298</v>
      </c>
      <c r="L2730" s="19" t="n">
        <v>0.495209994134807</v>
      </c>
      <c r="M2730" s="19"/>
      <c r="N2730" s="19" t="n">
        <v>0.488213832485382</v>
      </c>
      <c r="O2730" s="19" t="n">
        <v>0.544847482751479</v>
      </c>
      <c r="P2730" s="19" t="n">
        <v>0.386124644385274</v>
      </c>
      <c r="Q2730" s="19" t="n">
        <v>0.472999613025075</v>
      </c>
      <c r="R2730" s="19"/>
      <c r="S2730" s="19" t="n">
        <v>0.437030652640023</v>
      </c>
      <c r="T2730" s="19" t="n">
        <v>0.485171707251611</v>
      </c>
      <c r="U2730" s="19" t="n">
        <v>0.530580487184896</v>
      </c>
      <c r="V2730" s="19" t="n">
        <v>0.533669080232711</v>
      </c>
      <c r="W2730" s="19" t="n">
        <v>0.425316082297624</v>
      </c>
      <c r="X2730" s="19" t="n">
        <v>0.360020566086339</v>
      </c>
      <c r="Y2730" s="19" t="n">
        <v>0.47527884105751</v>
      </c>
      <c r="Z2730" s="19" t="n">
        <v>0.63096864843025</v>
      </c>
      <c r="AA2730" s="19" t="n">
        <v>0.435188058543215</v>
      </c>
      <c r="AB2730" s="19" t="n">
        <v>0.495454428293986</v>
      </c>
      <c r="AC2730" s="19" t="n">
        <v>0.620240257173277</v>
      </c>
      <c r="AD2730" s="19" t="n">
        <v>0.464779352993463</v>
      </c>
      <c r="AE2730" s="19"/>
      <c r="AF2730" s="19" t="n">
        <v>0.516722603317245</v>
      </c>
      <c r="AG2730" s="19" t="n">
        <v>0.475292266485891</v>
      </c>
      <c r="AH2730" s="19" t="n">
        <v>0.479189134671044</v>
      </c>
      <c r="AI2730" s="19"/>
      <c r="AJ2730" s="19" t="n">
        <v>0.55792653979135</v>
      </c>
      <c r="AK2730" s="19" t="n">
        <v>0.426913264086587</v>
      </c>
      <c r="AL2730" s="19" t="n">
        <v>0.380980164063816</v>
      </c>
      <c r="AM2730" s="19" t="n">
        <v>0.593029547740654</v>
      </c>
      <c r="AN2730" s="19" t="n">
        <v>0.464095465639074</v>
      </c>
      <c r="AO2730" s="19"/>
      <c r="AP2730" s="19" t="n">
        <v>0.56847677015195</v>
      </c>
      <c r="AQ2730" s="19" t="n">
        <v>0.443888675888925</v>
      </c>
      <c r="AR2730" s="19" t="n">
        <v>0.442198438675779</v>
      </c>
      <c r="AS2730" s="19" t="n">
        <v>0.534057106349926</v>
      </c>
      <c r="AT2730" s="19" t="n">
        <v>0.390119055891639</v>
      </c>
      <c r="AU2730" s="19"/>
      <c r="AV2730" s="19" t="n">
        <v>0.416652586851911</v>
      </c>
      <c r="AW2730" s="19" t="n">
        <v>0.553164245204439</v>
      </c>
      <c r="AX2730" s="19" t="n">
        <v>0.499533803304063</v>
      </c>
      <c r="AY2730" s="19" t="n">
        <v>0.56390268084577</v>
      </c>
      <c r="AZ2730" s="19" t="n">
        <v>0.349169560537544</v>
      </c>
      <c r="BA2730" s="19" t="n">
        <v>0.481468677694357</v>
      </c>
      <c r="BB2730" s="19"/>
      <c r="BC2730" s="19" t="n">
        <v>0.456903288914672</v>
      </c>
      <c r="BD2730" s="19" t="n">
        <v>0.436030938354488</v>
      </c>
      <c r="BE2730" s="19" t="n">
        <v>0.511076157236443</v>
      </c>
      <c r="BF2730" s="19" t="n">
        <v>0.469832368516584</v>
      </c>
      <c r="BG2730" s="19" t="n">
        <v>0.608069839854347</v>
      </c>
    </row>
    <row r="2731">
      <c r="B2731" t="s">
        <v>774</v>
      </c>
      <c r="C2731" s="19" t="n">
        <v>0.471543515017248</v>
      </c>
      <c r="D2731" s="19" t="n">
        <v>0.428451979799156</v>
      </c>
      <c r="E2731" s="19" t="n">
        <v>0.509499013003644</v>
      </c>
      <c r="F2731" s="19"/>
      <c r="G2731" s="19" t="n">
        <v>0.429940023619785</v>
      </c>
      <c r="H2731" s="19" t="n">
        <v>0.482948742147168</v>
      </c>
      <c r="I2731" s="19" t="n">
        <v>0.45070874938346</v>
      </c>
      <c r="J2731" s="19" t="n">
        <v>0.469268472842939</v>
      </c>
      <c r="K2731" s="19" t="n">
        <v>0.507762236145387</v>
      </c>
      <c r="L2731" s="19" t="n">
        <v>0.486998664337406</v>
      </c>
      <c r="M2731" s="19"/>
      <c r="N2731" s="19" t="n">
        <v>0.487548017838443</v>
      </c>
      <c r="O2731" s="19" t="n">
        <v>0.473125180728255</v>
      </c>
      <c r="P2731" s="19" t="n">
        <v>0.453773560877132</v>
      </c>
      <c r="Q2731" s="19" t="n">
        <v>0.469253806265733</v>
      </c>
      <c r="R2731" s="19"/>
      <c r="S2731" s="19" t="n">
        <v>0.516197324576106</v>
      </c>
      <c r="T2731" s="19" t="n">
        <v>0.419154352447201</v>
      </c>
      <c r="U2731" s="19" t="n">
        <v>0.482838508372743</v>
      </c>
      <c r="V2731" s="19" t="n">
        <v>0.586768360291067</v>
      </c>
      <c r="W2731" s="19" t="n">
        <v>0.530104403149204</v>
      </c>
      <c r="X2731" s="19" t="n">
        <v>0.354789472349556</v>
      </c>
      <c r="Y2731" s="19" t="n">
        <v>0.42432948005993</v>
      </c>
      <c r="Z2731" s="19" t="n">
        <v>0.506674205705549</v>
      </c>
      <c r="AA2731" s="19" t="n">
        <v>0.49687671641336</v>
      </c>
      <c r="AB2731" s="19" t="n">
        <v>0.442054166676435</v>
      </c>
      <c r="AC2731" s="19" t="n">
        <v>0.460821640212255</v>
      </c>
      <c r="AD2731" s="19" t="n">
        <v>0.398075214232529</v>
      </c>
      <c r="AE2731" s="19"/>
      <c r="AF2731" s="19" t="n">
        <v>0.491389686123767</v>
      </c>
      <c r="AG2731" s="19" t="n">
        <v>0.463852829700856</v>
      </c>
      <c r="AH2731" s="19" t="n">
        <v>0.43164123358797</v>
      </c>
      <c r="AI2731" s="19"/>
      <c r="AJ2731" s="19" t="n">
        <v>0.511087163548663</v>
      </c>
      <c r="AK2731" s="19" t="n">
        <v>0.455236521781593</v>
      </c>
      <c r="AL2731" s="19" t="n">
        <v>0.442631679028139</v>
      </c>
      <c r="AM2731" s="19" t="n">
        <v>0.432772078853668</v>
      </c>
      <c r="AN2731" s="19" t="n">
        <v>0.461835285387596</v>
      </c>
      <c r="AO2731" s="19"/>
      <c r="AP2731" s="19" t="n">
        <v>0.519841222213073</v>
      </c>
      <c r="AQ2731" s="19" t="n">
        <v>0.435038652079424</v>
      </c>
      <c r="AR2731" s="19" t="n">
        <v>0.478317718255653</v>
      </c>
      <c r="AS2731" s="19" t="n">
        <v>0.522624272388583</v>
      </c>
      <c r="AT2731" s="19" t="n">
        <v>0.437333275283222</v>
      </c>
      <c r="AU2731" s="19"/>
      <c r="AV2731" s="19" t="n">
        <v>0.443289663017023</v>
      </c>
      <c r="AW2731" s="19" t="n">
        <v>0.536513484857412</v>
      </c>
      <c r="AX2731" s="19" t="n">
        <v>0.560931685789363</v>
      </c>
      <c r="AY2731" s="19" t="n">
        <v>0.478298595785263</v>
      </c>
      <c r="AZ2731" s="19" t="n">
        <v>0.397907493245919</v>
      </c>
      <c r="BA2731" s="19" t="n">
        <v>0.399982222502336</v>
      </c>
      <c r="BB2731" s="19"/>
      <c r="BC2731" s="19" t="n">
        <v>0.453948341107762</v>
      </c>
      <c r="BD2731" s="19" t="n">
        <v>0.436270859631006</v>
      </c>
      <c r="BE2731" s="19" t="n">
        <v>0.508868146576906</v>
      </c>
      <c r="BF2731" s="19" t="n">
        <v>0.552969356467163</v>
      </c>
      <c r="BG2731" s="19" t="n">
        <v>0.269800491482377</v>
      </c>
    </row>
    <row r="2732">
      <c r="B2732" t="s">
        <v>775</v>
      </c>
      <c r="C2732" s="19" t="n">
        <v>0.416813432601376</v>
      </c>
      <c r="D2732" s="19" t="n">
        <v>0.388908086185542</v>
      </c>
      <c r="E2732" s="19" t="n">
        <v>0.439317321797296</v>
      </c>
      <c r="F2732" s="19"/>
      <c r="G2732" s="19" t="n">
        <v>0.419418516591781</v>
      </c>
      <c r="H2732" s="19" t="n">
        <v>0.42984284546021</v>
      </c>
      <c r="I2732" s="19" t="n">
        <v>0.413882904138432</v>
      </c>
      <c r="J2732" s="19" t="n">
        <v>0.472056878387265</v>
      </c>
      <c r="K2732" s="19" t="n">
        <v>0.405159732301344</v>
      </c>
      <c r="L2732" s="19" t="n">
        <v>0.370534698558615</v>
      </c>
      <c r="M2732" s="19"/>
      <c r="N2732" s="19" t="n">
        <v>0.483823355310062</v>
      </c>
      <c r="O2732" s="19" t="n">
        <v>0.400644060794143</v>
      </c>
      <c r="P2732" s="19" t="n">
        <v>0.384193504569663</v>
      </c>
      <c r="Q2732" s="19" t="n">
        <v>0.383374466347551</v>
      </c>
      <c r="R2732" s="19"/>
      <c r="S2732" s="19" t="n">
        <v>0.465243697128862</v>
      </c>
      <c r="T2732" s="19" t="n">
        <v>0.432651255004875</v>
      </c>
      <c r="U2732" s="19" t="n">
        <v>0.459240717293458</v>
      </c>
      <c r="V2732" s="19" t="n">
        <v>0.47040061647158</v>
      </c>
      <c r="W2732" s="19" t="n">
        <v>0.427082896146093</v>
      </c>
      <c r="X2732" s="19" t="n">
        <v>0.333688694057304</v>
      </c>
      <c r="Y2732" s="19" t="n">
        <v>0.346604644196622</v>
      </c>
      <c r="Z2732" s="19" t="n">
        <v>0.45526687629409</v>
      </c>
      <c r="AA2732" s="19" t="n">
        <v>0.448293008199134</v>
      </c>
      <c r="AB2732" s="19" t="n">
        <v>0.36440007370259</v>
      </c>
      <c r="AC2732" s="19" t="n">
        <v>0.409815122172234</v>
      </c>
      <c r="AD2732" s="19" t="n">
        <v>0.254980948524417</v>
      </c>
      <c r="AE2732" s="19"/>
      <c r="AF2732" s="19" t="n">
        <v>0.395609134427136</v>
      </c>
      <c r="AG2732" s="19" t="n">
        <v>0.427900928754084</v>
      </c>
      <c r="AH2732" s="19" t="n">
        <v>0.36850393264718</v>
      </c>
      <c r="AI2732" s="19"/>
      <c r="AJ2732" s="19" t="n">
        <v>0.435875044369234</v>
      </c>
      <c r="AK2732" s="19" t="n">
        <v>0.421648652340895</v>
      </c>
      <c r="AL2732" s="19" t="n">
        <v>0.427444514389322</v>
      </c>
      <c r="AM2732" s="19" t="n">
        <v>0.600911242140045</v>
      </c>
      <c r="AN2732" s="19" t="n">
        <v>0.318484016791826</v>
      </c>
      <c r="AO2732" s="19"/>
      <c r="AP2732" s="19" t="n">
        <v>0.432459277051995</v>
      </c>
      <c r="AQ2732" s="19" t="n">
        <v>0.394642650591013</v>
      </c>
      <c r="AR2732" s="19" t="n">
        <v>0.480910051254387</v>
      </c>
      <c r="AS2732" s="19" t="n">
        <v>0.459213853738998</v>
      </c>
      <c r="AT2732" s="19" t="n">
        <v>0.423498746320236</v>
      </c>
      <c r="AU2732" s="19"/>
      <c r="AV2732" s="19" t="n">
        <v>0.416116427687665</v>
      </c>
      <c r="AW2732" s="19" t="n">
        <v>0.429491444277905</v>
      </c>
      <c r="AX2732" s="19" t="n">
        <v>0.42293220222447</v>
      </c>
      <c r="AY2732" s="19" t="n">
        <v>0.441003280884063</v>
      </c>
      <c r="AZ2732" s="19" t="n">
        <v>0.410356604561943</v>
      </c>
      <c r="BA2732" s="19" t="n">
        <v>0.423259937474309</v>
      </c>
      <c r="BB2732" s="19"/>
      <c r="BC2732" s="19" t="n">
        <v>0.326073438693894</v>
      </c>
      <c r="BD2732" s="19" t="n">
        <v>0.407049724730664</v>
      </c>
      <c r="BE2732" s="19" t="n">
        <v>0.477530050239898</v>
      </c>
      <c r="BF2732" s="19" t="n">
        <v>0.498148461126431</v>
      </c>
      <c r="BG2732" s="19" t="n">
        <v>0.216757962112549</v>
      </c>
    </row>
    <row r="2733">
      <c r="B2733" t="s">
        <v>770</v>
      </c>
      <c r="C2733" s="19" t="n">
        <v>0.390623440550969</v>
      </c>
      <c r="D2733" s="19" t="n">
        <v>0.360755689331013</v>
      </c>
      <c r="E2733" s="19" t="n">
        <v>0.417481475478</v>
      </c>
      <c r="F2733" s="19"/>
      <c r="G2733" s="19" t="n">
        <v>0.345972883962062</v>
      </c>
      <c r="H2733" s="19" t="n">
        <v>0.306576001133123</v>
      </c>
      <c r="I2733" s="19" t="n">
        <v>0.402689535802837</v>
      </c>
      <c r="J2733" s="19" t="n">
        <v>0.472143129344765</v>
      </c>
      <c r="K2733" s="19" t="n">
        <v>0.41651005750519</v>
      </c>
      <c r="L2733" s="19" t="n">
        <v>0.403515227020138</v>
      </c>
      <c r="M2733" s="19"/>
      <c r="N2733" s="19" t="n">
        <v>0.396246306515373</v>
      </c>
      <c r="O2733" s="19" t="n">
        <v>0.42666736080422</v>
      </c>
      <c r="P2733" s="19" t="n">
        <v>0.412551661956426</v>
      </c>
      <c r="Q2733" s="19" t="n">
        <v>0.323260321652626</v>
      </c>
      <c r="R2733" s="19"/>
      <c r="S2733" s="19" t="n">
        <v>0.392905181549042</v>
      </c>
      <c r="T2733" s="19" t="n">
        <v>0.360846942659993</v>
      </c>
      <c r="U2733" s="19" t="n">
        <v>0.381577296868507</v>
      </c>
      <c r="V2733" s="19" t="n">
        <v>0.511614848743073</v>
      </c>
      <c r="W2733" s="19" t="n">
        <v>0.35280895982872</v>
      </c>
      <c r="X2733" s="19" t="n">
        <v>0.283430773534842</v>
      </c>
      <c r="Y2733" s="19" t="n">
        <v>0.402806745046235</v>
      </c>
      <c r="Z2733" s="19" t="n">
        <v>0.421378870028762</v>
      </c>
      <c r="AA2733" s="19" t="n">
        <v>0.370398198130065</v>
      </c>
      <c r="AB2733" s="19" t="n">
        <v>0.402102989687447</v>
      </c>
      <c r="AC2733" s="19" t="n">
        <v>0.452539667907375</v>
      </c>
      <c r="AD2733" s="19" t="n">
        <v>0.471407542698787</v>
      </c>
      <c r="AE2733" s="19"/>
      <c r="AF2733" s="19" t="n">
        <v>0.397405468054398</v>
      </c>
      <c r="AG2733" s="19" t="n">
        <v>0.393825415755565</v>
      </c>
      <c r="AH2733" s="19" t="n">
        <v>0.362819077772954</v>
      </c>
      <c r="AI2733" s="19"/>
      <c r="AJ2733" s="19" t="n">
        <v>0.413443136452357</v>
      </c>
      <c r="AK2733" s="19" t="n">
        <v>0.40325177023841</v>
      </c>
      <c r="AL2733" s="19" t="n">
        <v>0.27956193213156</v>
      </c>
      <c r="AM2733" s="19" t="n">
        <v>0.431469037079494</v>
      </c>
      <c r="AN2733" s="19" t="n">
        <v>0.350394402393373</v>
      </c>
      <c r="AO2733" s="19"/>
      <c r="AP2733" s="19" t="n">
        <v>0.419058274916814</v>
      </c>
      <c r="AQ2733" s="19" t="n">
        <v>0.357352991102008</v>
      </c>
      <c r="AR2733" s="19" t="n">
        <v>0.424631862427521</v>
      </c>
      <c r="AS2733" s="19" t="n">
        <v>0.40696270333593</v>
      </c>
      <c r="AT2733" s="19" t="n">
        <v>0.533252923675082</v>
      </c>
      <c r="AU2733" s="19"/>
      <c r="AV2733" s="19" t="n">
        <v>0.36979688163927</v>
      </c>
      <c r="AW2733" s="19" t="n">
        <v>0.429543456172165</v>
      </c>
      <c r="AX2733" s="19" t="n">
        <v>0.383047494174978</v>
      </c>
      <c r="AY2733" s="19" t="n">
        <v>0.388662008335845</v>
      </c>
      <c r="AZ2733" s="19" t="n">
        <v>0.447057250734893</v>
      </c>
      <c r="BA2733" s="19" t="n">
        <v>0.352979280940499</v>
      </c>
      <c r="BB2733" s="19"/>
      <c r="BC2733" s="19" t="n">
        <v>0.358544897802358</v>
      </c>
      <c r="BD2733" s="19" t="n">
        <v>0.336308714480505</v>
      </c>
      <c r="BE2733" s="19" t="n">
        <v>0.432951968095276</v>
      </c>
      <c r="BF2733" s="19" t="n">
        <v>0.432487352287721</v>
      </c>
      <c r="BG2733" s="19" t="n">
        <v>0.294086810886299</v>
      </c>
    </row>
    <row r="2734">
      <c r="B2734" t="s">
        <v>776</v>
      </c>
      <c r="C2734" s="19" t="n">
        <v>0.37825577499303</v>
      </c>
      <c r="D2734" s="19" t="n">
        <v>0.373767416371464</v>
      </c>
      <c r="E2734" s="19" t="n">
        <v>0.377328183203447</v>
      </c>
      <c r="F2734" s="19"/>
      <c r="G2734" s="19" t="n">
        <v>0.463926992889953</v>
      </c>
      <c r="H2734" s="19" t="n">
        <v>0.420494876453876</v>
      </c>
      <c r="I2734" s="19" t="n">
        <v>0.385752203891636</v>
      </c>
      <c r="J2734" s="19" t="n">
        <v>0.406037835504748</v>
      </c>
      <c r="K2734" s="19" t="n">
        <v>0.296884596252619</v>
      </c>
      <c r="L2734" s="19" t="n">
        <v>0.305509946310711</v>
      </c>
      <c r="M2734" s="19"/>
      <c r="N2734" s="19" t="n">
        <v>0.399866261467127</v>
      </c>
      <c r="O2734" s="19" t="n">
        <v>0.406737162726538</v>
      </c>
      <c r="P2734" s="19" t="n">
        <v>0.351978250725977</v>
      </c>
      <c r="Q2734" s="19" t="n">
        <v>0.343840508823882</v>
      </c>
      <c r="R2734" s="19"/>
      <c r="S2734" s="19" t="n">
        <v>0.38501024210815</v>
      </c>
      <c r="T2734" s="19" t="n">
        <v>0.385856040967181</v>
      </c>
      <c r="U2734" s="19" t="n">
        <v>0.408537581903125</v>
      </c>
      <c r="V2734" s="19" t="n">
        <v>0.337672537551625</v>
      </c>
      <c r="W2734" s="19" t="n">
        <v>0.355783222956858</v>
      </c>
      <c r="X2734" s="19" t="n">
        <v>0.466984296234087</v>
      </c>
      <c r="Y2734" s="19" t="n">
        <v>0.266707790849572</v>
      </c>
      <c r="Z2734" s="19" t="n">
        <v>0.377324873959961</v>
      </c>
      <c r="AA2734" s="19" t="n">
        <v>0.419382842300458</v>
      </c>
      <c r="AB2734" s="19" t="n">
        <v>0.362384928855785</v>
      </c>
      <c r="AC2734" s="19" t="n">
        <v>0.374991954623209</v>
      </c>
      <c r="AD2734" s="19" t="n">
        <v>0.322309596066009</v>
      </c>
      <c r="AE2734" s="19"/>
      <c r="AF2734" s="19" t="n">
        <v>0.339796192836381</v>
      </c>
      <c r="AG2734" s="19" t="n">
        <v>0.38201276740782</v>
      </c>
      <c r="AH2734" s="19" t="n">
        <v>0.350100009404186</v>
      </c>
      <c r="AI2734" s="19"/>
      <c r="AJ2734" s="19" t="n">
        <v>0.311044262557508</v>
      </c>
      <c r="AK2734" s="19" t="n">
        <v>0.438091934386376</v>
      </c>
      <c r="AL2734" s="19" t="n">
        <v>0.387693287421338</v>
      </c>
      <c r="AM2734" s="19" t="n">
        <v>0.381362625741078</v>
      </c>
      <c r="AN2734" s="19" t="n">
        <v>0.375059518728532</v>
      </c>
      <c r="AO2734" s="19"/>
      <c r="AP2734" s="19" t="n">
        <v>0.284190149930692</v>
      </c>
      <c r="AQ2734" s="19" t="n">
        <v>0.415426283738527</v>
      </c>
      <c r="AR2734" s="19" t="n">
        <v>0.398845590717256</v>
      </c>
      <c r="AS2734" s="19" t="n">
        <v>0.369206799044392</v>
      </c>
      <c r="AT2734" s="19" t="n">
        <v>0.457571635792789</v>
      </c>
      <c r="AU2734" s="19"/>
      <c r="AV2734" s="19" t="n">
        <v>0.446370206669943</v>
      </c>
      <c r="AW2734" s="19" t="n">
        <v>0.305358060324116</v>
      </c>
      <c r="AX2734" s="19" t="n">
        <v>0.407352938620204</v>
      </c>
      <c r="AY2734" s="19" t="n">
        <v>0.366995397633986</v>
      </c>
      <c r="AZ2734" s="19" t="n">
        <v>0.446075660533517</v>
      </c>
      <c r="BA2734" s="19" t="n">
        <v>0.30845398764201</v>
      </c>
      <c r="BB2734" s="19"/>
      <c r="BC2734" s="19" t="n">
        <v>0.347625202293983</v>
      </c>
      <c r="BD2734" s="19" t="n">
        <v>0.365694736139238</v>
      </c>
      <c r="BE2734" s="19" t="n">
        <v>0.417974931048721</v>
      </c>
      <c r="BF2734" s="19" t="n">
        <v>0.405765723170327</v>
      </c>
      <c r="BG2734" s="19" t="n">
        <v>0.633208648599691</v>
      </c>
    </row>
    <row r="2735">
      <c r="B2735" t="s">
        <v>777</v>
      </c>
      <c r="C2735" s="19" t="n">
        <v>0.356107541794245</v>
      </c>
      <c r="D2735" s="19" t="n">
        <v>0.339271966865689</v>
      </c>
      <c r="E2735" s="19" t="n">
        <v>0.367168939194229</v>
      </c>
      <c r="F2735" s="19"/>
      <c r="G2735" s="19" t="n">
        <v>0.348767488912266</v>
      </c>
      <c r="H2735" s="19" t="n">
        <v>0.358953870321867</v>
      </c>
      <c r="I2735" s="19" t="n">
        <v>0.370648798702011</v>
      </c>
      <c r="J2735" s="19" t="n">
        <v>0.418265060434011</v>
      </c>
      <c r="K2735" s="19" t="n">
        <v>0.349627910685677</v>
      </c>
      <c r="L2735" s="19" t="n">
        <v>0.302878685426248</v>
      </c>
      <c r="M2735" s="19"/>
      <c r="N2735" s="19" t="n">
        <v>0.362197483974377</v>
      </c>
      <c r="O2735" s="19" t="n">
        <v>0.428060319571402</v>
      </c>
      <c r="P2735" s="19" t="n">
        <v>0.327670498087741</v>
      </c>
      <c r="Q2735" s="19" t="n">
        <v>0.299182509250175</v>
      </c>
      <c r="R2735" s="19"/>
      <c r="S2735" s="19" t="n">
        <v>0.402271899789364</v>
      </c>
      <c r="T2735" s="19" t="n">
        <v>0.381455013673857</v>
      </c>
      <c r="U2735" s="19" t="n">
        <v>0.31848616760847</v>
      </c>
      <c r="V2735" s="19" t="n">
        <v>0.357013639889512</v>
      </c>
      <c r="W2735" s="19" t="n">
        <v>0.446431481524982</v>
      </c>
      <c r="X2735" s="19" t="n">
        <v>0.143136444604422</v>
      </c>
      <c r="Y2735" s="19" t="n">
        <v>0.296641560938732</v>
      </c>
      <c r="Z2735" s="19" t="n">
        <v>0.445783418557213</v>
      </c>
      <c r="AA2735" s="19" t="n">
        <v>0.426685418014274</v>
      </c>
      <c r="AB2735" s="19" t="n">
        <v>0.327339803069837</v>
      </c>
      <c r="AC2735" s="19" t="n">
        <v>0.371213379254792</v>
      </c>
      <c r="AD2735" s="19" t="n">
        <v>0.379315372978073</v>
      </c>
      <c r="AE2735" s="19"/>
      <c r="AF2735" s="19" t="n">
        <v>0.318883234920911</v>
      </c>
      <c r="AG2735" s="19" t="n">
        <v>0.391850058778166</v>
      </c>
      <c r="AH2735" s="19" t="n">
        <v>0.308085559346886</v>
      </c>
      <c r="AI2735" s="19"/>
      <c r="AJ2735" s="19" t="n">
        <v>0.306925470652115</v>
      </c>
      <c r="AK2735" s="19" t="n">
        <v>0.406845385044474</v>
      </c>
      <c r="AL2735" s="19" t="n">
        <v>0.406545318231755</v>
      </c>
      <c r="AM2735" s="19" t="n">
        <v>0.376470295602072</v>
      </c>
      <c r="AN2735" s="19" t="n">
        <v>0.312258890290899</v>
      </c>
      <c r="AO2735" s="19"/>
      <c r="AP2735" s="19" t="n">
        <v>0.324396169682259</v>
      </c>
      <c r="AQ2735" s="19" t="n">
        <v>0.376316202839171</v>
      </c>
      <c r="AR2735" s="19" t="n">
        <v>0.407171517187104</v>
      </c>
      <c r="AS2735" s="19" t="n">
        <v>0.342885729860724</v>
      </c>
      <c r="AT2735" s="19" t="n">
        <v>0.437015822412884</v>
      </c>
      <c r="AU2735" s="19"/>
      <c r="AV2735" s="19" t="n">
        <v>0.388746289573481</v>
      </c>
      <c r="AW2735" s="19" t="n">
        <v>0.326732618529966</v>
      </c>
      <c r="AX2735" s="19" t="n">
        <v>0.467865967577299</v>
      </c>
      <c r="AY2735" s="19" t="n">
        <v>0.315909034062397</v>
      </c>
      <c r="AZ2735" s="19" t="n">
        <v>0.426359535513044</v>
      </c>
      <c r="BA2735" s="19" t="n">
        <v>0.271700518680784</v>
      </c>
      <c r="BB2735" s="19"/>
      <c r="BC2735" s="19" t="n">
        <v>0.284763272278556</v>
      </c>
      <c r="BD2735" s="19" t="n">
        <v>0.331418033111151</v>
      </c>
      <c r="BE2735" s="19" t="n">
        <v>0.389388181911336</v>
      </c>
      <c r="BF2735" s="19" t="n">
        <v>0.437454055234845</v>
      </c>
      <c r="BG2735" s="19" t="n">
        <v>0.411158686534518</v>
      </c>
    </row>
    <row r="2736">
      <c r="B2736" t="s">
        <v>778</v>
      </c>
      <c r="C2736" s="19" t="n">
        <v>0.353905439769608</v>
      </c>
      <c r="D2736" s="19" t="n">
        <v>0.327421844212325</v>
      </c>
      <c r="E2736" s="19" t="n">
        <v>0.377108966496245</v>
      </c>
      <c r="F2736" s="19"/>
      <c r="G2736" s="19" t="n">
        <v>0.454746024660088</v>
      </c>
      <c r="H2736" s="19" t="n">
        <v>0.436553636656492</v>
      </c>
      <c r="I2736" s="19" t="n">
        <v>0.359662344858987</v>
      </c>
      <c r="J2736" s="19" t="n">
        <v>0.338912011742558</v>
      </c>
      <c r="K2736" s="19" t="n">
        <v>0.301225419637262</v>
      </c>
      <c r="L2736" s="19" t="n">
        <v>0.25317639080828</v>
      </c>
      <c r="M2736" s="19"/>
      <c r="N2736" s="19" t="n">
        <v>0.397571639799786</v>
      </c>
      <c r="O2736" s="19" t="n">
        <v>0.385511315779776</v>
      </c>
      <c r="P2736" s="19" t="n">
        <v>0.294809124279925</v>
      </c>
      <c r="Q2736" s="19" t="n">
        <v>0.320047418894714</v>
      </c>
      <c r="R2736" s="19"/>
      <c r="S2736" s="19" t="n">
        <v>0.430355837958949</v>
      </c>
      <c r="T2736" s="19" t="n">
        <v>0.339045193461872</v>
      </c>
      <c r="U2736" s="19" t="n">
        <v>0.335689866340187</v>
      </c>
      <c r="V2736" s="19" t="n">
        <v>0.340662568887563</v>
      </c>
      <c r="W2736" s="19" t="n">
        <v>0.351784576522388</v>
      </c>
      <c r="X2736" s="19" t="n">
        <v>0.277114806240727</v>
      </c>
      <c r="Y2736" s="19" t="n">
        <v>0.489822293959879</v>
      </c>
      <c r="Z2736" s="19" t="n">
        <v>0.265160519492038</v>
      </c>
      <c r="AA2736" s="19" t="n">
        <v>0.327719957269981</v>
      </c>
      <c r="AB2736" s="19" t="n">
        <v>0.341920477494343</v>
      </c>
      <c r="AC2736" s="19" t="n">
        <v>0.316786330603527</v>
      </c>
      <c r="AD2736" s="19" t="n">
        <v>0.321683478310777</v>
      </c>
      <c r="AE2736" s="19"/>
      <c r="AF2736" s="19" t="n">
        <v>0.325070454182367</v>
      </c>
      <c r="AG2736" s="19" t="n">
        <v>0.346508333726966</v>
      </c>
      <c r="AH2736" s="19" t="n">
        <v>0.340075588353298</v>
      </c>
      <c r="AI2736" s="19"/>
      <c r="AJ2736" s="19" t="n">
        <v>0.311157952703982</v>
      </c>
      <c r="AK2736" s="19" t="n">
        <v>0.387276799220064</v>
      </c>
      <c r="AL2736" s="19" t="n">
        <v>0.314301415199407</v>
      </c>
      <c r="AM2736" s="19" t="n">
        <v>0.343363190112639</v>
      </c>
      <c r="AN2736" s="19" t="n">
        <v>0.320522159751149</v>
      </c>
      <c r="AO2736" s="19"/>
      <c r="AP2736" s="19" t="n">
        <v>0.276887031800544</v>
      </c>
      <c r="AQ2736" s="19" t="n">
        <v>0.391305824778655</v>
      </c>
      <c r="AR2736" s="19" t="n">
        <v>0.403390245252928</v>
      </c>
      <c r="AS2736" s="19" t="n">
        <v>0.301353922608951</v>
      </c>
      <c r="AT2736" s="19" t="n">
        <v>0.428039295139505</v>
      </c>
      <c r="AU2736" s="19"/>
      <c r="AV2736" s="19" t="n">
        <v>0.405384314404086</v>
      </c>
      <c r="AW2736" s="19" t="n">
        <v>0.293157945268228</v>
      </c>
      <c r="AX2736" s="19" t="n">
        <v>0.435980202785806</v>
      </c>
      <c r="AY2736" s="19" t="n">
        <v>0.310608879966855</v>
      </c>
      <c r="AZ2736" s="19" t="n">
        <v>0.398362432869109</v>
      </c>
      <c r="BA2736" s="19" t="n">
        <v>0.290814798573437</v>
      </c>
      <c r="BB2736" s="19"/>
      <c r="BC2736" s="19" t="n">
        <v>0.300353927834646</v>
      </c>
      <c r="BD2736" s="19" t="n">
        <v>0.363450312281723</v>
      </c>
      <c r="BE2736" s="19" t="n">
        <v>0.406932544890183</v>
      </c>
      <c r="BF2736" s="19" t="n">
        <v>0.341564241697833</v>
      </c>
      <c r="BG2736" s="19" t="n">
        <v>0.306248187317216</v>
      </c>
    </row>
    <row r="2737">
      <c r="B2737" t="s">
        <v>122</v>
      </c>
      <c r="C2737" s="19" t="n">
        <v>0.0228129127667377</v>
      </c>
      <c r="D2737" s="19" t="n">
        <v>0.0289443693088178</v>
      </c>
      <c r="E2737" s="19" t="n">
        <v>0.0169611041839349</v>
      </c>
      <c r="F2737" s="19"/>
      <c r="G2737" s="19" t="n">
        <v>0</v>
      </c>
      <c r="H2737" s="19" t="n">
        <v>0.0183141875826807</v>
      </c>
      <c r="I2737" s="19" t="n">
        <v>0.0258403259886086</v>
      </c>
      <c r="J2737" s="19" t="n">
        <v>0.0393899596158841</v>
      </c>
      <c r="K2737" s="19" t="n">
        <v>0.0224312443943106</v>
      </c>
      <c r="L2737" s="19" t="n">
        <v>0.0276180252691186</v>
      </c>
      <c r="M2737" s="19"/>
      <c r="N2737" s="19" t="n">
        <v>0.0184784373765577</v>
      </c>
      <c r="O2737" s="19" t="n">
        <v>0.024660448125817</v>
      </c>
      <c r="P2737" s="19" t="n">
        <v>0.0294674124820194</v>
      </c>
      <c r="Q2737" s="19" t="n">
        <v>0.0199601539633734</v>
      </c>
      <c r="R2737" s="19"/>
      <c r="S2737" s="19" t="n">
        <v>0.0130675061348847</v>
      </c>
      <c r="T2737" s="19" t="n">
        <v>0.0501972579860266</v>
      </c>
      <c r="U2737" s="19" t="n">
        <v>0.0270623896731573</v>
      </c>
      <c r="V2737" s="19" t="n">
        <v>0</v>
      </c>
      <c r="W2737" s="19" t="n">
        <v>0.0570663686363129</v>
      </c>
      <c r="X2737" s="19" t="n">
        <v>0</v>
      </c>
      <c r="Y2737" s="19" t="n">
        <v>0.0360293963001655</v>
      </c>
      <c r="Z2737" s="19" t="n">
        <v>0</v>
      </c>
      <c r="AA2737" s="19" t="n">
        <v>0.034067380853369</v>
      </c>
      <c r="AB2737" s="19" t="n">
        <v>0.0105656239593433</v>
      </c>
      <c r="AC2737" s="19" t="n">
        <v>0</v>
      </c>
      <c r="AD2737" s="19" t="n">
        <v>0.0295060444057748</v>
      </c>
      <c r="AE2737" s="19"/>
      <c r="AF2737" s="19" t="n">
        <v>0.0263809279676942</v>
      </c>
      <c r="AG2737" s="19" t="n">
        <v>0.0215047059486997</v>
      </c>
      <c r="AH2737" s="19" t="n">
        <v>0.0363258659830646</v>
      </c>
      <c r="AI2737" s="19"/>
      <c r="AJ2737" s="19" t="n">
        <v>0.0247570637853564</v>
      </c>
      <c r="AK2737" s="19" t="n">
        <v>0.0275200731451686</v>
      </c>
      <c r="AL2737" s="19" t="n">
        <v>0.0431232910980168</v>
      </c>
      <c r="AM2737" s="19" t="n">
        <v>0</v>
      </c>
      <c r="AN2737" s="19" t="n">
        <v>0.0228570658987619</v>
      </c>
      <c r="AO2737" s="19"/>
      <c r="AP2737" s="19" t="n">
        <v>0.0108762537271137</v>
      </c>
      <c r="AQ2737" s="19" t="n">
        <v>0.0301805992009506</v>
      </c>
      <c r="AR2737" s="19" t="n">
        <v>0.0231929908790925</v>
      </c>
      <c r="AS2737" s="19" t="n">
        <v>0.029722662211218</v>
      </c>
      <c r="AT2737" s="19" t="n">
        <v>0.0200949102113673</v>
      </c>
      <c r="AU2737" s="19"/>
      <c r="AV2737" s="19" t="n">
        <v>0.0220222574743212</v>
      </c>
      <c r="AW2737" s="19" t="n">
        <v>0.0282463008409318</v>
      </c>
      <c r="AX2737" s="19" t="n">
        <v>0.02042472388058</v>
      </c>
      <c r="AY2737" s="19" t="n">
        <v>0.0198347445042915</v>
      </c>
      <c r="AZ2737" s="19" t="n">
        <v>0.0276279327128882</v>
      </c>
      <c r="BA2737" s="19" t="n">
        <v>0.0237429107649358</v>
      </c>
      <c r="BB2737" s="19"/>
      <c r="BC2737" s="19" t="n">
        <v>0.0297186851175499</v>
      </c>
      <c r="BD2737" s="19" t="n">
        <v>0.0288122087213532</v>
      </c>
      <c r="BE2737" s="19" t="n">
        <v>0.0136816952309482</v>
      </c>
      <c r="BF2737" s="19" t="n">
        <v>0.0379086868163118</v>
      </c>
      <c r="BG2737" s="19" t="n">
        <v>0</v>
      </c>
    </row>
    <row r="2738">
      <c r="B2738" t="s">
        <v>123</v>
      </c>
      <c r="C2738" s="19" t="n">
        <v>0.09502158880133</v>
      </c>
      <c r="D2738" s="19" t="n">
        <v>0.107950375642166</v>
      </c>
      <c r="E2738" s="19" t="n">
        <v>0.0830865741661568</v>
      </c>
      <c r="F2738" s="19"/>
      <c r="G2738" s="19" t="n">
        <v>0.053140403149725</v>
      </c>
      <c r="H2738" s="19" t="n">
        <v>0.0499860757848444</v>
      </c>
      <c r="I2738" s="19" t="n">
        <v>0.129771170531819</v>
      </c>
      <c r="J2738" s="19" t="n">
        <v>0.0544966633196031</v>
      </c>
      <c r="K2738" s="19" t="n">
        <v>0.136535422198849</v>
      </c>
      <c r="L2738" s="19" t="n">
        <v>0.140462834480851</v>
      </c>
      <c r="M2738" s="19"/>
      <c r="N2738" s="19" t="n">
        <v>0.0659587009651789</v>
      </c>
      <c r="O2738" s="19" t="n">
        <v>0.0759926976393112</v>
      </c>
      <c r="P2738" s="19" t="n">
        <v>0.109548058623346</v>
      </c>
      <c r="Q2738" s="19" t="n">
        <v>0.136386752910657</v>
      </c>
      <c r="R2738" s="19"/>
      <c r="S2738" s="19" t="n">
        <v>0.0556004784870538</v>
      </c>
      <c r="T2738" s="19" t="n">
        <v>0.107866829348394</v>
      </c>
      <c r="U2738" s="19" t="n">
        <v>0.130340374777738</v>
      </c>
      <c r="V2738" s="19" t="n">
        <v>0.0288350700416184</v>
      </c>
      <c r="W2738" s="19" t="n">
        <v>0.0731540305260086</v>
      </c>
      <c r="X2738" s="19" t="n">
        <v>0.113813480840393</v>
      </c>
      <c r="Y2738" s="19" t="n">
        <v>0.080012503403755</v>
      </c>
      <c r="Z2738" s="19" t="n">
        <v>0.150737561465666</v>
      </c>
      <c r="AA2738" s="19" t="n">
        <v>0.0616852012147992</v>
      </c>
      <c r="AB2738" s="19" t="n">
        <v>0.20109067135543</v>
      </c>
      <c r="AC2738" s="19" t="n">
        <v>0.0625158092119732</v>
      </c>
      <c r="AD2738" s="19" t="n">
        <v>0.150220380563935</v>
      </c>
      <c r="AE2738" s="19"/>
      <c r="AF2738" s="19" t="n">
        <v>0.0843262860222148</v>
      </c>
      <c r="AG2738" s="19" t="n">
        <v>0.0856723962046367</v>
      </c>
      <c r="AH2738" s="19" t="n">
        <v>0.176079309857909</v>
      </c>
      <c r="AI2738" s="19"/>
      <c r="AJ2738" s="19" t="n">
        <v>0.0937896176845286</v>
      </c>
      <c r="AK2738" s="19" t="n">
        <v>0.0514038448419964</v>
      </c>
      <c r="AL2738" s="19" t="n">
        <v>0.0947502977534405</v>
      </c>
      <c r="AM2738" s="19" t="n">
        <v>0.0450160679129119</v>
      </c>
      <c r="AN2738" s="19" t="n">
        <v>0.130474144467844</v>
      </c>
      <c r="AO2738" s="19"/>
      <c r="AP2738" s="19" t="n">
        <v>0.0755358378554889</v>
      </c>
      <c r="AQ2738" s="19" t="n">
        <v>0.0641228824516408</v>
      </c>
      <c r="AR2738" s="19" t="n">
        <v>0.0962599405467939</v>
      </c>
      <c r="AS2738" s="19" t="n">
        <v>0.090763391320729</v>
      </c>
      <c r="AT2738" s="19" t="n">
        <v>0.111166143369114</v>
      </c>
      <c r="AU2738" s="19"/>
      <c r="AV2738" s="19" t="n">
        <v>0.0521319527795989</v>
      </c>
      <c r="AW2738" s="19" t="n">
        <v>0.0684640626445852</v>
      </c>
      <c r="AX2738" s="19" t="n">
        <v>0.0778751299052584</v>
      </c>
      <c r="AY2738" s="19" t="n">
        <v>0.0962125630178574</v>
      </c>
      <c r="AZ2738" s="19" t="n">
        <v>0.0781911403348658</v>
      </c>
      <c r="BA2738" s="19" t="n">
        <v>0.207304431289983</v>
      </c>
      <c r="BB2738" s="19"/>
      <c r="BC2738" s="19" t="n">
        <v>0.147811329108263</v>
      </c>
      <c r="BD2738" s="19" t="n">
        <v>0.107135681737337</v>
      </c>
      <c r="BE2738" s="19" t="n">
        <v>0.0587746759700653</v>
      </c>
      <c r="BF2738" s="19" t="n">
        <v>0.0468939032502865</v>
      </c>
      <c r="BG2738" s="19" t="n">
        <v>0.0500963296504731</v>
      </c>
    </row>
    <row r="2739">
      <c r="C2739" s="19"/>
      <c r="D2739" s="19"/>
      <c r="E2739" s="19"/>
      <c r="F2739" s="19"/>
      <c r="G2739" s="19"/>
      <c r="H2739" s="19"/>
      <c r="I2739" s="19"/>
      <c r="J2739" s="19"/>
      <c r="K2739" s="19"/>
      <c r="L2739" s="19"/>
      <c r="M2739" s="19"/>
      <c r="N2739" s="19"/>
      <c r="O2739" s="19"/>
      <c r="P2739" s="19"/>
      <c r="Q2739" s="19"/>
      <c r="R2739" s="19"/>
      <c r="S2739" s="19"/>
      <c r="T2739" s="19"/>
      <c r="U2739" s="19"/>
      <c r="V2739" s="19"/>
      <c r="W2739" s="19"/>
      <c r="X2739" s="19"/>
      <c r="Y2739" s="19"/>
      <c r="Z2739" s="19"/>
      <c r="AA2739" s="19"/>
      <c r="AB2739" s="19"/>
      <c r="AC2739" s="19"/>
      <c r="AD2739" s="19"/>
      <c r="AE2739" s="19"/>
      <c r="AF2739" s="19"/>
      <c r="AG2739" s="19"/>
      <c r="AH2739" s="19"/>
      <c r="AI2739" s="19"/>
      <c r="AJ2739" s="19"/>
      <c r="AK2739" s="19"/>
      <c r="AL2739" s="19"/>
      <c r="AM2739" s="19"/>
      <c r="AN2739" s="19"/>
      <c r="AO2739" s="19"/>
      <c r="AP2739" s="19"/>
      <c r="AQ2739" s="19"/>
      <c r="AR2739" s="19"/>
      <c r="AS2739" s="19"/>
      <c r="AT2739" s="19"/>
      <c r="AU2739" s="19"/>
      <c r="AV2739" s="19"/>
      <c r="AW2739" s="19"/>
      <c r="AX2739" s="19"/>
      <c r="AY2739" s="19"/>
      <c r="AZ2739" s="19"/>
      <c r="BA2739" s="19"/>
      <c r="BB2739" s="19"/>
      <c r="BC2739" s="19"/>
      <c r="BD2739" s="19"/>
      <c r="BE2739" s="19"/>
      <c r="BF2739" s="19"/>
      <c r="BG2739" s="19"/>
    </row>
    <row r="2740">
      <c r="B2740" s="7" t="s">
        <v>786</v>
      </c>
      <c r="C2740" s="19"/>
      <c r="D2740" s="19"/>
      <c r="E2740" s="19"/>
      <c r="F2740" s="19"/>
      <c r="G2740" s="19"/>
      <c r="H2740" s="19"/>
      <c r="I2740" s="19"/>
      <c r="J2740" s="19"/>
      <c r="K2740" s="19"/>
      <c r="L2740" s="19"/>
      <c r="M2740" s="19"/>
      <c r="N2740" s="19"/>
      <c r="O2740" s="19"/>
      <c r="P2740" s="19"/>
      <c r="Q2740" s="19"/>
      <c r="R2740" s="19"/>
      <c r="S2740" s="19"/>
      <c r="T2740" s="19"/>
      <c r="U2740" s="19"/>
      <c r="V2740" s="19"/>
      <c r="W2740" s="19"/>
      <c r="X2740" s="19"/>
      <c r="Y2740" s="19"/>
      <c r="Z2740" s="19"/>
      <c r="AA2740" s="19"/>
      <c r="AB2740" s="19"/>
      <c r="AC2740" s="19"/>
      <c r="AD2740" s="19"/>
      <c r="AE2740" s="19"/>
      <c r="AF2740" s="19"/>
      <c r="AG2740" s="19"/>
      <c r="AH2740" s="19"/>
      <c r="AI2740" s="19"/>
      <c r="AJ2740" s="19"/>
      <c r="AK2740" s="19"/>
      <c r="AL2740" s="19"/>
      <c r="AM2740" s="19"/>
      <c r="AN2740" s="19"/>
      <c r="AO2740" s="19"/>
      <c r="AP2740" s="19"/>
      <c r="AQ2740" s="19"/>
      <c r="AR2740" s="19"/>
      <c r="AS2740" s="19"/>
      <c r="AT2740" s="19"/>
      <c r="AU2740" s="19"/>
      <c r="AV2740" s="19"/>
      <c r="AW2740" s="19"/>
      <c r="AX2740" s="19"/>
      <c r="AY2740" s="19"/>
      <c r="AZ2740" s="19"/>
      <c r="BA2740" s="19"/>
      <c r="BB2740" s="19"/>
      <c r="BC2740" s="19"/>
      <c r="BD2740" s="19"/>
      <c r="BE2740" s="19"/>
      <c r="BF2740" s="19"/>
      <c r="BG2740" s="19"/>
    </row>
    <row r="2741">
      <c r="B2741" s="26" t="s">
        <v>331</v>
      </c>
      <c r="C2741" s="19"/>
      <c r="D2741" s="19"/>
      <c r="E2741" s="19"/>
      <c r="F2741" s="19"/>
      <c r="G2741" s="19"/>
      <c r="H2741" s="19"/>
      <c r="I2741" s="19"/>
      <c r="J2741" s="19"/>
      <c r="K2741" s="19"/>
      <c r="L2741" s="19"/>
      <c r="M2741" s="19"/>
      <c r="N2741" s="19"/>
      <c r="O2741" s="19"/>
      <c r="P2741" s="19"/>
      <c r="Q2741" s="19"/>
      <c r="R2741" s="19"/>
      <c r="S2741" s="19"/>
      <c r="T2741" s="19"/>
      <c r="U2741" s="19"/>
      <c r="V2741" s="19"/>
      <c r="W2741" s="19"/>
      <c r="X2741" s="19"/>
      <c r="Y2741" s="19"/>
      <c r="Z2741" s="19"/>
      <c r="AA2741" s="19"/>
      <c r="AB2741" s="19"/>
      <c r="AC2741" s="19"/>
      <c r="AD2741" s="19"/>
      <c r="AE2741" s="19"/>
      <c r="AF2741" s="19"/>
      <c r="AG2741" s="19"/>
      <c r="AH2741" s="19"/>
      <c r="AI2741" s="19"/>
      <c r="AJ2741" s="19"/>
      <c r="AK2741" s="19"/>
      <c r="AL2741" s="19"/>
      <c r="AM2741" s="19"/>
      <c r="AN2741" s="19"/>
      <c r="AO2741" s="19"/>
      <c r="AP2741" s="19"/>
      <c r="AQ2741" s="19"/>
      <c r="AR2741" s="19"/>
      <c r="AS2741" s="19"/>
      <c r="AT2741" s="19"/>
      <c r="AU2741" s="19"/>
      <c r="AV2741" s="19"/>
      <c r="AW2741" s="19"/>
      <c r="AX2741" s="19"/>
      <c r="AY2741" s="19"/>
      <c r="AZ2741" s="19"/>
      <c r="BA2741" s="19"/>
      <c r="BB2741" s="19"/>
      <c r="BC2741" s="19"/>
      <c r="BD2741" s="19"/>
      <c r="BE2741" s="19"/>
      <c r="BF2741" s="19"/>
      <c r="BG2741" s="19"/>
    </row>
    <row r="2742">
      <c r="B2742" t="s">
        <v>780</v>
      </c>
      <c r="C2742" s="19" t="n">
        <v>0.50620078383551</v>
      </c>
      <c r="D2742" s="19" t="n">
        <v>0.509964329095854</v>
      </c>
      <c r="E2742" s="19" t="n">
        <v>0.502238119997741</v>
      </c>
      <c r="F2742" s="19"/>
      <c r="G2742" s="19" t="n">
        <v>0.500390695144672</v>
      </c>
      <c r="H2742" s="19" t="n">
        <v>0.489939714303843</v>
      </c>
      <c r="I2742" s="19" t="n">
        <v>0.465765426114374</v>
      </c>
      <c r="J2742" s="19" t="n">
        <v>0.50637528757409</v>
      </c>
      <c r="K2742" s="19" t="n">
        <v>0.504727950540806</v>
      </c>
      <c r="L2742" s="19" t="n">
        <v>0.556995588537124</v>
      </c>
      <c r="M2742" s="19"/>
      <c r="N2742" s="19" t="n">
        <v>0.599582612987194</v>
      </c>
      <c r="O2742" s="19" t="n">
        <v>0.505193827766363</v>
      </c>
      <c r="P2742" s="19" t="n">
        <v>0.471044242220728</v>
      </c>
      <c r="Q2742" s="19" t="n">
        <v>0.428607866379049</v>
      </c>
      <c r="R2742" s="19"/>
      <c r="S2742" s="19" t="n">
        <v>0.483521399627459</v>
      </c>
      <c r="T2742" s="19" t="n">
        <v>0.519970621680011</v>
      </c>
      <c r="U2742" s="19" t="n">
        <v>0.531437816316164</v>
      </c>
      <c r="V2742" s="19" t="n">
        <v>0.557382149690097</v>
      </c>
      <c r="W2742" s="19" t="n">
        <v>0.51942984112086</v>
      </c>
      <c r="X2742" s="19" t="n">
        <v>0.457244919014033</v>
      </c>
      <c r="Y2742" s="19" t="n">
        <v>0.395989342974384</v>
      </c>
      <c r="Z2742" s="19" t="n">
        <v>0.446826798553785</v>
      </c>
      <c r="AA2742" s="19" t="n">
        <v>0.49943087498474</v>
      </c>
      <c r="AB2742" s="19" t="n">
        <v>0.590652214328568</v>
      </c>
      <c r="AC2742" s="19" t="n">
        <v>0.535743678449755</v>
      </c>
      <c r="AD2742" s="19" t="n">
        <v>0.563670186407322</v>
      </c>
      <c r="AE2742" s="19"/>
      <c r="AF2742" s="19" t="n">
        <v>0.468448976527603</v>
      </c>
      <c r="AG2742" s="19" t="n">
        <v>0.565124627670517</v>
      </c>
      <c r="AH2742" s="19" t="n">
        <v>0.449855715472578</v>
      </c>
      <c r="AI2742" s="19"/>
      <c r="AJ2742" s="19" t="n">
        <v>0.523341963494743</v>
      </c>
      <c r="AK2742" s="19" t="n">
        <v>0.520858044678798</v>
      </c>
      <c r="AL2742" s="19" t="n">
        <v>0.608700619411952</v>
      </c>
      <c r="AM2742" s="19" t="n">
        <v>0.443402271809764</v>
      </c>
      <c r="AN2742" s="19" t="n">
        <v>0.436428772896134</v>
      </c>
      <c r="AO2742" s="19"/>
      <c r="AP2742" s="19" t="n">
        <v>0.517195878783294</v>
      </c>
      <c r="AQ2742" s="19" t="n">
        <v>0.551522510058559</v>
      </c>
      <c r="AR2742" s="19" t="n">
        <v>0.607204960991444</v>
      </c>
      <c r="AS2742" s="19" t="n">
        <v>0.417449929869885</v>
      </c>
      <c r="AT2742" s="19" t="n">
        <v>0.402399594226543</v>
      </c>
      <c r="AU2742" s="19"/>
      <c r="AV2742" s="19" t="n">
        <v>0.570388435601127</v>
      </c>
      <c r="AW2742" s="19" t="n">
        <v>0.503852775744058</v>
      </c>
      <c r="AX2742" s="19" t="n">
        <v>0.614500619435225</v>
      </c>
      <c r="AY2742" s="19" t="n">
        <v>0.454121789657889</v>
      </c>
      <c r="AZ2742" s="19" t="n">
        <v>0.391300478394244</v>
      </c>
      <c r="BA2742" s="19" t="n">
        <v>0.4596823255081</v>
      </c>
      <c r="BB2742" s="19"/>
      <c r="BC2742" s="19" t="n">
        <v>0.444806238341424</v>
      </c>
      <c r="BD2742" s="19" t="n">
        <v>0.447211897975145</v>
      </c>
      <c r="BE2742" s="19" t="n">
        <v>0.570963518212171</v>
      </c>
      <c r="BF2742" s="19" t="n">
        <v>0.558575081899578</v>
      </c>
      <c r="BG2742" s="19" t="n">
        <v>0.664941543310731</v>
      </c>
    </row>
    <row r="2743">
      <c r="B2743" t="s">
        <v>781</v>
      </c>
      <c r="C2743" s="19" t="n">
        <v>0.368449736683269</v>
      </c>
      <c r="D2743" s="19" t="n">
        <v>0.394273548510939</v>
      </c>
      <c r="E2743" s="19" t="n">
        <v>0.34153956055458</v>
      </c>
      <c r="F2743" s="19"/>
      <c r="G2743" s="19" t="n">
        <v>0.429951417245994</v>
      </c>
      <c r="H2743" s="19" t="n">
        <v>0.446354307076725</v>
      </c>
      <c r="I2743" s="19" t="n">
        <v>0.433013510579667</v>
      </c>
      <c r="J2743" s="19" t="n">
        <v>0.381971949830394</v>
      </c>
      <c r="K2743" s="19" t="n">
        <v>0.284463543566625</v>
      </c>
      <c r="L2743" s="19" t="n">
        <v>0.250061226588005</v>
      </c>
      <c r="M2743" s="19"/>
      <c r="N2743" s="19" t="n">
        <v>0.444899941952876</v>
      </c>
      <c r="O2743" s="19" t="n">
        <v>0.401639325546789</v>
      </c>
      <c r="P2743" s="19" t="n">
        <v>0.29405007386939</v>
      </c>
      <c r="Q2743" s="19" t="n">
        <v>0.308723997516182</v>
      </c>
      <c r="R2743" s="19"/>
      <c r="S2743" s="19" t="n">
        <v>0.44675352578707</v>
      </c>
      <c r="T2743" s="19" t="n">
        <v>0.388775703969094</v>
      </c>
      <c r="U2743" s="19" t="n">
        <v>0.35466549298308</v>
      </c>
      <c r="V2743" s="19" t="n">
        <v>0.397302090388786</v>
      </c>
      <c r="W2743" s="19" t="n">
        <v>0.420713707528356</v>
      </c>
      <c r="X2743" s="19" t="n">
        <v>0.377681256603657</v>
      </c>
      <c r="Y2743" s="19" t="n">
        <v>0.328964496406956</v>
      </c>
      <c r="Z2743" s="19" t="n">
        <v>0.396663009647043</v>
      </c>
      <c r="AA2743" s="19" t="n">
        <v>0.319806907257978</v>
      </c>
      <c r="AB2743" s="19" t="n">
        <v>0.26985217022818</v>
      </c>
      <c r="AC2743" s="19" t="n">
        <v>0.336823792888367</v>
      </c>
      <c r="AD2743" s="19" t="n">
        <v>0.268336282319861</v>
      </c>
      <c r="AE2743" s="19"/>
      <c r="AF2743" s="19" t="n">
        <v>0.310148360809826</v>
      </c>
      <c r="AG2743" s="19" t="n">
        <v>0.392850085554418</v>
      </c>
      <c r="AH2743" s="19" t="n">
        <v>0.394886701404181</v>
      </c>
      <c r="AI2743" s="19"/>
      <c r="AJ2743" s="19" t="n">
        <v>0.321902716940397</v>
      </c>
      <c r="AK2743" s="19" t="n">
        <v>0.421793551928719</v>
      </c>
      <c r="AL2743" s="19" t="n">
        <v>0.38008838025495</v>
      </c>
      <c r="AM2743" s="19" t="n">
        <v>0.422927546591445</v>
      </c>
      <c r="AN2743" s="19" t="n">
        <v>0.422181456330052</v>
      </c>
      <c r="AO2743" s="19"/>
      <c r="AP2743" s="19" t="n">
        <v>0.302218295306569</v>
      </c>
      <c r="AQ2743" s="19" t="n">
        <v>0.436705440603799</v>
      </c>
      <c r="AR2743" s="19" t="n">
        <v>0.380960307617319</v>
      </c>
      <c r="AS2743" s="19" t="n">
        <v>0.335340615532533</v>
      </c>
      <c r="AT2743" s="19" t="n">
        <v>0.329803958494824</v>
      </c>
      <c r="AU2743" s="19"/>
      <c r="AV2743" s="19" t="n">
        <v>0.447891284469298</v>
      </c>
      <c r="AW2743" s="19" t="n">
        <v>0.345410126000657</v>
      </c>
      <c r="AX2743" s="19" t="n">
        <v>0.386467034092165</v>
      </c>
      <c r="AY2743" s="19" t="n">
        <v>0.307425853510822</v>
      </c>
      <c r="AZ2743" s="19" t="n">
        <v>0.429181892571899</v>
      </c>
      <c r="BA2743" s="19" t="n">
        <v>0.327633683921159</v>
      </c>
      <c r="BB2743" s="19"/>
      <c r="BC2743" s="19" t="n">
        <v>0.335725254318048</v>
      </c>
      <c r="BD2743" s="19" t="n">
        <v>0.299812684700013</v>
      </c>
      <c r="BE2743" s="19" t="n">
        <v>0.462614792845803</v>
      </c>
      <c r="BF2743" s="19" t="n">
        <v>0.463626712249668</v>
      </c>
      <c r="BG2743" s="19" t="n">
        <v>0.446442523177687</v>
      </c>
    </row>
    <row r="2744">
      <c r="B2744" t="s">
        <v>782</v>
      </c>
      <c r="C2744" s="19" t="n">
        <v>0.326350576184881</v>
      </c>
      <c r="D2744" s="19" t="n">
        <v>0.373650864173471</v>
      </c>
      <c r="E2744" s="19" t="n">
        <v>0.27985874194056</v>
      </c>
      <c r="F2744" s="19"/>
      <c r="G2744" s="19" t="n">
        <v>0.36539587176426</v>
      </c>
      <c r="H2744" s="19" t="n">
        <v>0.445233600965917</v>
      </c>
      <c r="I2744" s="19" t="n">
        <v>0.42238912382421</v>
      </c>
      <c r="J2744" s="19" t="n">
        <v>0.344927589587746</v>
      </c>
      <c r="K2744" s="19" t="n">
        <v>0.189462103385554</v>
      </c>
      <c r="L2744" s="19" t="n">
        <v>0.193480357380783</v>
      </c>
      <c r="M2744" s="19"/>
      <c r="N2744" s="19" t="n">
        <v>0.403191094482483</v>
      </c>
      <c r="O2744" s="19" t="n">
        <v>0.348898880560547</v>
      </c>
      <c r="P2744" s="19" t="n">
        <v>0.260532593792607</v>
      </c>
      <c r="Q2744" s="19" t="n">
        <v>0.269645021740249</v>
      </c>
      <c r="R2744" s="19"/>
      <c r="S2744" s="19" t="n">
        <v>0.388321811129123</v>
      </c>
      <c r="T2744" s="19" t="n">
        <v>0.302373465586351</v>
      </c>
      <c r="U2744" s="19" t="n">
        <v>0.27743874282619</v>
      </c>
      <c r="V2744" s="19" t="n">
        <v>0.300081028957021</v>
      </c>
      <c r="W2744" s="19" t="n">
        <v>0.37449239947057</v>
      </c>
      <c r="X2744" s="19" t="n">
        <v>0.391370539232577</v>
      </c>
      <c r="Y2744" s="19" t="n">
        <v>0.273266349257714</v>
      </c>
      <c r="Z2744" s="19" t="n">
        <v>0.280867717304142</v>
      </c>
      <c r="AA2744" s="19" t="n">
        <v>0.353977513381589</v>
      </c>
      <c r="AB2744" s="19" t="n">
        <v>0.287057489572223</v>
      </c>
      <c r="AC2744" s="19" t="n">
        <v>0.301779627942373</v>
      </c>
      <c r="AD2744" s="19" t="n">
        <v>0.250218889161516</v>
      </c>
      <c r="AE2744" s="19"/>
      <c r="AF2744" s="19" t="n">
        <v>0.303815656501559</v>
      </c>
      <c r="AG2744" s="19" t="n">
        <v>0.353295622754513</v>
      </c>
      <c r="AH2744" s="19" t="n">
        <v>0.266712517393332</v>
      </c>
      <c r="AI2744" s="19"/>
      <c r="AJ2744" s="19" t="n">
        <v>0.313782413680599</v>
      </c>
      <c r="AK2744" s="19" t="n">
        <v>0.385533006026292</v>
      </c>
      <c r="AL2744" s="19" t="n">
        <v>0.294650791186558</v>
      </c>
      <c r="AM2744" s="19" t="n">
        <v>0.230254450676999</v>
      </c>
      <c r="AN2744" s="19" t="n">
        <v>0.329269981512119</v>
      </c>
      <c r="AO2744" s="19"/>
      <c r="AP2744" s="19" t="n">
        <v>0.310328531792173</v>
      </c>
      <c r="AQ2744" s="19" t="n">
        <v>0.429054887793019</v>
      </c>
      <c r="AR2744" s="19" t="n">
        <v>0.255838742697376</v>
      </c>
      <c r="AS2744" s="19" t="n">
        <v>0.282898807732769</v>
      </c>
      <c r="AT2744" s="19" t="n">
        <v>0.245763147997488</v>
      </c>
      <c r="AU2744" s="19"/>
      <c r="AV2744" s="19" t="n">
        <v>0.476094504258376</v>
      </c>
      <c r="AW2744" s="19" t="n">
        <v>0.318251214775269</v>
      </c>
      <c r="AX2744" s="19" t="n">
        <v>0.34619606308021</v>
      </c>
      <c r="AY2744" s="19" t="n">
        <v>0.248125550177501</v>
      </c>
      <c r="AZ2744" s="19" t="n">
        <v>0.21875032078946</v>
      </c>
      <c r="BA2744" s="19" t="n">
        <v>0.266647352382398</v>
      </c>
      <c r="BB2744" s="19"/>
      <c r="BC2744" s="19" t="n">
        <v>0.261446220292644</v>
      </c>
      <c r="BD2744" s="19" t="n">
        <v>0.308919553050017</v>
      </c>
      <c r="BE2744" s="19" t="n">
        <v>0.402384281435509</v>
      </c>
      <c r="BF2744" s="19" t="n">
        <v>0.412951842533448</v>
      </c>
      <c r="BG2744" s="19" t="n">
        <v>0.527264531407118</v>
      </c>
    </row>
    <row r="2745">
      <c r="B2745" t="s">
        <v>783</v>
      </c>
      <c r="C2745" s="19" t="n">
        <v>0.233400926991898</v>
      </c>
      <c r="D2745" s="19" t="n">
        <v>0.25825541183352</v>
      </c>
      <c r="E2745" s="19" t="n">
        <v>0.208249890468212</v>
      </c>
      <c r="F2745" s="19"/>
      <c r="G2745" s="19" t="n">
        <v>0.273887029088546</v>
      </c>
      <c r="H2745" s="19" t="n">
        <v>0.276112343694272</v>
      </c>
      <c r="I2745" s="19" t="n">
        <v>0.288873682075246</v>
      </c>
      <c r="J2745" s="19" t="n">
        <v>0.246981756172979</v>
      </c>
      <c r="K2745" s="19" t="n">
        <v>0.183294601832648</v>
      </c>
      <c r="L2745" s="19" t="n">
        <v>0.145455618280509</v>
      </c>
      <c r="M2745" s="19"/>
      <c r="N2745" s="19" t="n">
        <v>0.26581977198453</v>
      </c>
      <c r="O2745" s="19" t="n">
        <v>0.260806749861742</v>
      </c>
      <c r="P2745" s="19" t="n">
        <v>0.18610913728422</v>
      </c>
      <c r="Q2745" s="19" t="n">
        <v>0.210075446847606</v>
      </c>
      <c r="R2745" s="19"/>
      <c r="S2745" s="19" t="n">
        <v>0.239786823349874</v>
      </c>
      <c r="T2745" s="19" t="n">
        <v>0.238936575670622</v>
      </c>
      <c r="U2745" s="19" t="n">
        <v>0.14953695502527</v>
      </c>
      <c r="V2745" s="19" t="n">
        <v>0.305771961399353</v>
      </c>
      <c r="W2745" s="19" t="n">
        <v>0.334220169965341</v>
      </c>
      <c r="X2745" s="19" t="n">
        <v>0.179359532981768</v>
      </c>
      <c r="Y2745" s="19" t="n">
        <v>0.194425099696269</v>
      </c>
      <c r="Z2745" s="19" t="n">
        <v>0.216374872883333</v>
      </c>
      <c r="AA2745" s="19" t="n">
        <v>0.23011696826542</v>
      </c>
      <c r="AB2745" s="19" t="n">
        <v>0.182291905828985</v>
      </c>
      <c r="AC2745" s="19" t="n">
        <v>0.252295824977568</v>
      </c>
      <c r="AD2745" s="19" t="n">
        <v>0.367508890610954</v>
      </c>
      <c r="AE2745" s="19"/>
      <c r="AF2745" s="19" t="n">
        <v>0.217330232315393</v>
      </c>
      <c r="AG2745" s="19" t="n">
        <v>0.230098828841758</v>
      </c>
      <c r="AH2745" s="19" t="n">
        <v>0.221116597288602</v>
      </c>
      <c r="AI2745" s="19"/>
      <c r="AJ2745" s="19" t="n">
        <v>0.21280608313291</v>
      </c>
      <c r="AK2745" s="19" t="n">
        <v>0.299209516084973</v>
      </c>
      <c r="AL2745" s="19" t="n">
        <v>0.253609801684085</v>
      </c>
      <c r="AM2745" s="19" t="n">
        <v>0.242886036052315</v>
      </c>
      <c r="AN2745" s="19" t="n">
        <v>0.188048938556613</v>
      </c>
      <c r="AO2745" s="19"/>
      <c r="AP2745" s="19" t="n">
        <v>0.191990848777145</v>
      </c>
      <c r="AQ2745" s="19" t="n">
        <v>0.302339568755969</v>
      </c>
      <c r="AR2745" s="19" t="n">
        <v>0.193868591531964</v>
      </c>
      <c r="AS2745" s="19" t="n">
        <v>0.234368892813429</v>
      </c>
      <c r="AT2745" s="19" t="n">
        <v>0.197313392517897</v>
      </c>
      <c r="AU2745" s="19"/>
      <c r="AV2745" s="19" t="n">
        <v>0.323253378363342</v>
      </c>
      <c r="AW2745" s="19" t="n">
        <v>0.213851954363635</v>
      </c>
      <c r="AX2745" s="19" t="n">
        <v>0.296804615396054</v>
      </c>
      <c r="AY2745" s="19" t="n">
        <v>0.212724695021106</v>
      </c>
      <c r="AZ2745" s="19" t="n">
        <v>0.218151440067794</v>
      </c>
      <c r="BA2745" s="19" t="n">
        <v>0.120964292995611</v>
      </c>
      <c r="BB2745" s="19"/>
      <c r="BC2745" s="19" t="n">
        <v>0.190859658418441</v>
      </c>
      <c r="BD2745" s="19" t="n">
        <v>0.244931189116581</v>
      </c>
      <c r="BE2745" s="19" t="n">
        <v>0.295760462543332</v>
      </c>
      <c r="BF2745" s="19" t="n">
        <v>0.246395532977705</v>
      </c>
      <c r="BG2745" s="19" t="n">
        <v>0.248376617121496</v>
      </c>
    </row>
    <row r="2746">
      <c r="B2746" t="s">
        <v>784</v>
      </c>
      <c r="C2746" s="19" t="n">
        <v>0.21176874760046</v>
      </c>
      <c r="D2746" s="19" t="n">
        <v>0.213715036022094</v>
      </c>
      <c r="E2746" s="19" t="n">
        <v>0.211672818095337</v>
      </c>
      <c r="F2746" s="19"/>
      <c r="G2746" s="19" t="n">
        <v>0.329550013295428</v>
      </c>
      <c r="H2746" s="19" t="n">
        <v>0.26282565736918</v>
      </c>
      <c r="I2746" s="19" t="n">
        <v>0.274401576237306</v>
      </c>
      <c r="J2746" s="19" t="n">
        <v>0.179779826410949</v>
      </c>
      <c r="K2746" s="19" t="n">
        <v>0.121742613342513</v>
      </c>
      <c r="L2746" s="19" t="n">
        <v>0.117053769635996</v>
      </c>
      <c r="M2746" s="19"/>
      <c r="N2746" s="19" t="n">
        <v>0.267795605522409</v>
      </c>
      <c r="O2746" s="19" t="n">
        <v>0.200253529748571</v>
      </c>
      <c r="P2746" s="19" t="n">
        <v>0.177699104349187</v>
      </c>
      <c r="Q2746" s="19" t="n">
        <v>0.186551031141295</v>
      </c>
      <c r="R2746" s="19"/>
      <c r="S2746" s="19" t="n">
        <v>0.291076833586222</v>
      </c>
      <c r="T2746" s="19" t="n">
        <v>0.174538085302739</v>
      </c>
      <c r="U2746" s="19" t="n">
        <v>0.179198903482704</v>
      </c>
      <c r="V2746" s="19" t="n">
        <v>0.181336676050453</v>
      </c>
      <c r="W2746" s="19" t="n">
        <v>0.29950612786006</v>
      </c>
      <c r="X2746" s="19" t="n">
        <v>0.241411694350219</v>
      </c>
      <c r="Y2746" s="19" t="n">
        <v>0.190346406278628</v>
      </c>
      <c r="Z2746" s="19" t="n">
        <v>0.12747656640512</v>
      </c>
      <c r="AA2746" s="19" t="n">
        <v>0.154086423540847</v>
      </c>
      <c r="AB2746" s="19" t="n">
        <v>0.191187489682642</v>
      </c>
      <c r="AC2746" s="19" t="n">
        <v>0.23244808777958</v>
      </c>
      <c r="AD2746" s="19" t="n">
        <v>0.226586717058641</v>
      </c>
      <c r="AE2746" s="19"/>
      <c r="AF2746" s="19" t="n">
        <v>0.171896368330426</v>
      </c>
      <c r="AG2746" s="19" t="n">
        <v>0.217122468667709</v>
      </c>
      <c r="AH2746" s="19" t="n">
        <v>0.189495063499103</v>
      </c>
      <c r="AI2746" s="19"/>
      <c r="AJ2746" s="19" t="n">
        <v>0.16397687587167</v>
      </c>
      <c r="AK2746" s="19" t="n">
        <v>0.248455747334139</v>
      </c>
      <c r="AL2746" s="19" t="n">
        <v>0.293298680943576</v>
      </c>
      <c r="AM2746" s="19" t="n">
        <v>0.0737455672439777</v>
      </c>
      <c r="AN2746" s="19" t="n">
        <v>0.195639064389391</v>
      </c>
      <c r="AO2746" s="19"/>
      <c r="AP2746" s="19" t="n">
        <v>0.152188288613788</v>
      </c>
      <c r="AQ2746" s="19" t="n">
        <v>0.264733910786269</v>
      </c>
      <c r="AR2746" s="19" t="n">
        <v>0.230452466377567</v>
      </c>
      <c r="AS2746" s="19" t="n">
        <v>0.142870149463595</v>
      </c>
      <c r="AT2746" s="19" t="n">
        <v>0.263530114496257</v>
      </c>
      <c r="AU2746" s="19"/>
      <c r="AV2746" s="19" t="n">
        <v>0.3077540188086</v>
      </c>
      <c r="AW2746" s="19" t="n">
        <v>0.162636649367503</v>
      </c>
      <c r="AX2746" s="19" t="n">
        <v>0.260080911158891</v>
      </c>
      <c r="AY2746" s="19" t="n">
        <v>0.13702377833152</v>
      </c>
      <c r="AZ2746" s="19" t="n">
        <v>0.188286892785355</v>
      </c>
      <c r="BA2746" s="19" t="n">
        <v>0.157514792546164</v>
      </c>
      <c r="BB2746" s="19"/>
      <c r="BC2746" s="19" t="n">
        <v>0.170182120804361</v>
      </c>
      <c r="BD2746" s="19" t="n">
        <v>0.184221199286449</v>
      </c>
      <c r="BE2746" s="19" t="n">
        <v>0.263072073681707</v>
      </c>
      <c r="BF2746" s="19" t="n">
        <v>0.286336377159011</v>
      </c>
      <c r="BG2746" s="19" t="n">
        <v>0.389706914197779</v>
      </c>
    </row>
    <row r="2747">
      <c r="B2747" t="s">
        <v>785</v>
      </c>
      <c r="C2747" s="19" t="n">
        <v>0.173716355653195</v>
      </c>
      <c r="D2747" s="19" t="n">
        <v>0.202602690394665</v>
      </c>
      <c r="E2747" s="19" t="n">
        <v>0.146718021547921</v>
      </c>
      <c r="F2747" s="19"/>
      <c r="G2747" s="19" t="n">
        <v>0.181592755057535</v>
      </c>
      <c r="H2747" s="19" t="n">
        <v>0.258546495013496</v>
      </c>
      <c r="I2747" s="19" t="n">
        <v>0.237203498399699</v>
      </c>
      <c r="J2747" s="19" t="n">
        <v>0.164964595580475</v>
      </c>
      <c r="K2747" s="19" t="n">
        <v>0.0980145603120594</v>
      </c>
      <c r="L2747" s="19" t="n">
        <v>0.100437057516542</v>
      </c>
      <c r="M2747" s="19"/>
      <c r="N2747" s="19" t="n">
        <v>0.220630532913507</v>
      </c>
      <c r="O2747" s="19" t="n">
        <v>0.210598157442844</v>
      </c>
      <c r="P2747" s="19" t="n">
        <v>0.168356285183837</v>
      </c>
      <c r="Q2747" s="19" t="n">
        <v>0.0853945142302557</v>
      </c>
      <c r="R2747" s="19"/>
      <c r="S2747" s="19" t="n">
        <v>0.198144280643574</v>
      </c>
      <c r="T2747" s="19" t="n">
        <v>0.177962631247839</v>
      </c>
      <c r="U2747" s="19" t="n">
        <v>0.077931215868108</v>
      </c>
      <c r="V2747" s="19" t="n">
        <v>0.245021693876421</v>
      </c>
      <c r="W2747" s="19" t="n">
        <v>0.161726359719997</v>
      </c>
      <c r="X2747" s="19" t="n">
        <v>0.216216663708953</v>
      </c>
      <c r="Y2747" s="19" t="n">
        <v>0.182600500361313</v>
      </c>
      <c r="Z2747" s="19" t="n">
        <v>0.186899282083738</v>
      </c>
      <c r="AA2747" s="19" t="n">
        <v>0.165705714477679</v>
      </c>
      <c r="AB2747" s="19" t="n">
        <v>0.142172800673703</v>
      </c>
      <c r="AC2747" s="19" t="n">
        <v>0.112675807729734</v>
      </c>
      <c r="AD2747" s="19" t="n">
        <v>0.173181689391893</v>
      </c>
      <c r="AE2747" s="19"/>
      <c r="AF2747" s="19" t="n">
        <v>0.174444615638129</v>
      </c>
      <c r="AG2747" s="19" t="n">
        <v>0.172999542209721</v>
      </c>
      <c r="AH2747" s="19" t="n">
        <v>0.160198106992548</v>
      </c>
      <c r="AI2747" s="19"/>
      <c r="AJ2747" s="19" t="n">
        <v>0.161226135540998</v>
      </c>
      <c r="AK2747" s="19" t="n">
        <v>0.222090920502874</v>
      </c>
      <c r="AL2747" s="19" t="n">
        <v>0.135349129161731</v>
      </c>
      <c r="AM2747" s="19" t="n">
        <v>0.214337902583733</v>
      </c>
      <c r="AN2747" s="19" t="n">
        <v>0.14825280697948</v>
      </c>
      <c r="AO2747" s="19"/>
      <c r="AP2747" s="19" t="n">
        <v>0.128930373043388</v>
      </c>
      <c r="AQ2747" s="19" t="n">
        <v>0.211295016826588</v>
      </c>
      <c r="AR2747" s="19" t="n">
        <v>0.155552965946509</v>
      </c>
      <c r="AS2747" s="19" t="n">
        <v>0.195995217273372</v>
      </c>
      <c r="AT2747" s="19" t="n">
        <v>0.155444253910861</v>
      </c>
      <c r="AU2747" s="19"/>
      <c r="AV2747" s="19" t="n">
        <v>0.224533322609939</v>
      </c>
      <c r="AW2747" s="19" t="n">
        <v>0.152122758013704</v>
      </c>
      <c r="AX2747" s="19" t="n">
        <v>0.111121623393272</v>
      </c>
      <c r="AY2747" s="19" t="n">
        <v>0.173834607829439</v>
      </c>
      <c r="AZ2747" s="19" t="n">
        <v>0.167971034568676</v>
      </c>
      <c r="BA2747" s="19" t="n">
        <v>0.194180060602134</v>
      </c>
      <c r="BB2747" s="19"/>
      <c r="BC2747" s="19" t="n">
        <v>0.121090694029489</v>
      </c>
      <c r="BD2747" s="19" t="n">
        <v>0.161644396783279</v>
      </c>
      <c r="BE2747" s="19" t="n">
        <v>0.177438007537008</v>
      </c>
      <c r="BF2747" s="19" t="n">
        <v>0.2912015437344</v>
      </c>
      <c r="BG2747" s="19" t="n">
        <v>0.407737710505577</v>
      </c>
    </row>
    <row r="2748">
      <c r="B2748" t="s">
        <v>122</v>
      </c>
      <c r="C2748" s="19" t="n">
        <v>0.110314495645488</v>
      </c>
      <c r="D2748" s="19" t="n">
        <v>0.113179037570925</v>
      </c>
      <c r="E2748" s="19" t="n">
        <v>0.106711818968309</v>
      </c>
      <c r="F2748" s="19"/>
      <c r="G2748" s="19" t="n">
        <v>0.0720259790831405</v>
      </c>
      <c r="H2748" s="19" t="n">
        <v>0.0797292327588381</v>
      </c>
      <c r="I2748" s="19" t="n">
        <v>0.0793982698680794</v>
      </c>
      <c r="J2748" s="19" t="n">
        <v>0.154888290042241</v>
      </c>
      <c r="K2748" s="19" t="n">
        <v>0.122731317172645</v>
      </c>
      <c r="L2748" s="19" t="n">
        <v>0.145191839441847</v>
      </c>
      <c r="M2748" s="19"/>
      <c r="N2748" s="19" t="n">
        <v>0.0577468265194369</v>
      </c>
      <c r="O2748" s="19" t="n">
        <v>0.123708274877455</v>
      </c>
      <c r="P2748" s="19" t="n">
        <v>0.130718057461414</v>
      </c>
      <c r="Q2748" s="19" t="n">
        <v>0.139028108534181</v>
      </c>
      <c r="R2748" s="19"/>
      <c r="S2748" s="19" t="n">
        <v>0.0790250185268566</v>
      </c>
      <c r="T2748" s="19" t="n">
        <v>0.144707870690326</v>
      </c>
      <c r="U2748" s="19" t="n">
        <v>0.121676571091016</v>
      </c>
      <c r="V2748" s="19" t="n">
        <v>0.0874008419629226</v>
      </c>
      <c r="W2748" s="19" t="n">
        <v>0.090847965156904</v>
      </c>
      <c r="X2748" s="19" t="n">
        <v>0.0688118022309251</v>
      </c>
      <c r="Y2748" s="19" t="n">
        <v>0.149354565229607</v>
      </c>
      <c r="Z2748" s="19" t="n">
        <v>0.145184912015408</v>
      </c>
      <c r="AA2748" s="19" t="n">
        <v>0.164741852150207</v>
      </c>
      <c r="AB2748" s="19" t="n">
        <v>0.106023227658917</v>
      </c>
      <c r="AC2748" s="19" t="n">
        <v>0.083557903311489</v>
      </c>
      <c r="AD2748" s="19" t="n">
        <v>0.0537677025777559</v>
      </c>
      <c r="AE2748" s="19"/>
      <c r="AF2748" s="19" t="n">
        <v>0.147877547585184</v>
      </c>
      <c r="AG2748" s="19" t="n">
        <v>0.0776859503986013</v>
      </c>
      <c r="AH2748" s="19" t="n">
        <v>0.146168020443454</v>
      </c>
      <c r="AI2748" s="19"/>
      <c r="AJ2748" s="19" t="n">
        <v>0.120985459285764</v>
      </c>
      <c r="AK2748" s="19" t="n">
        <v>0.0643397727185009</v>
      </c>
      <c r="AL2748" s="19" t="n">
        <v>0.124863202557504</v>
      </c>
      <c r="AM2748" s="19" t="n">
        <v>0.19315800376437</v>
      </c>
      <c r="AN2748" s="19" t="n">
        <v>0.15872063568928</v>
      </c>
      <c r="AO2748" s="19"/>
      <c r="AP2748" s="19" t="n">
        <v>0.109706298037447</v>
      </c>
      <c r="AQ2748" s="19" t="n">
        <v>0.0640169966779891</v>
      </c>
      <c r="AR2748" s="19" t="n">
        <v>0.120917369101397</v>
      </c>
      <c r="AS2748" s="19" t="n">
        <v>0.187512590015209</v>
      </c>
      <c r="AT2748" s="19" t="n">
        <v>0.140275325656799</v>
      </c>
      <c r="AU2748" s="19"/>
      <c r="AV2748" s="19" t="n">
        <v>0.0345930720597897</v>
      </c>
      <c r="AW2748" s="19" t="n">
        <v>0.115457352837246</v>
      </c>
      <c r="AX2748" s="19" t="n">
        <v>0.121349683396812</v>
      </c>
      <c r="AY2748" s="19" t="n">
        <v>0.180193200825515</v>
      </c>
      <c r="AZ2748" s="19" t="n">
        <v>0.135441430686682</v>
      </c>
      <c r="BA2748" s="19" t="n">
        <v>0.0978546887826559</v>
      </c>
      <c r="BB2748" s="19"/>
      <c r="BC2748" s="19" t="n">
        <v>0.123522493039579</v>
      </c>
      <c r="BD2748" s="19" t="n">
        <v>0.146471476545213</v>
      </c>
      <c r="BE2748" s="19" t="n">
        <v>0.0865021954974873</v>
      </c>
      <c r="BF2748" s="19" t="n">
        <v>0.0588562189499697</v>
      </c>
      <c r="BG2748" s="19" t="n">
        <v>0.0704647895573316</v>
      </c>
    </row>
    <row r="2749">
      <c r="B2749" t="s">
        <v>123</v>
      </c>
      <c r="C2749" s="19" t="n">
        <v>0.117338931877084</v>
      </c>
      <c r="D2749" s="19" t="n">
        <v>0.0937186018872988</v>
      </c>
      <c r="E2749" s="19" t="n">
        <v>0.139373740006003</v>
      </c>
      <c r="F2749" s="19"/>
      <c r="G2749" s="19" t="n">
        <v>0.040323052962851</v>
      </c>
      <c r="H2749" s="19" t="n">
        <v>0.0597632095462925</v>
      </c>
      <c r="I2749" s="19" t="n">
        <v>0.149973704164403</v>
      </c>
      <c r="J2749" s="19" t="n">
        <v>0.073140416211259</v>
      </c>
      <c r="K2749" s="19" t="n">
        <v>0.195811168000055</v>
      </c>
      <c r="L2749" s="19" t="n">
        <v>0.179548486807982</v>
      </c>
      <c r="M2749" s="19"/>
      <c r="N2749" s="19" t="n">
        <v>0.0647876954005588</v>
      </c>
      <c r="O2749" s="19" t="n">
        <v>0.106691009537423</v>
      </c>
      <c r="P2749" s="19" t="n">
        <v>0.149679695601932</v>
      </c>
      <c r="Q2749" s="19" t="n">
        <v>0.161018800889438</v>
      </c>
      <c r="R2749" s="19"/>
      <c r="S2749" s="19" t="n">
        <v>0.0892196816262293</v>
      </c>
      <c r="T2749" s="19" t="n">
        <v>0.127301284966093</v>
      </c>
      <c r="U2749" s="19" t="n">
        <v>0.101611462871059</v>
      </c>
      <c r="V2749" s="19" t="n">
        <v>0.12657737786604</v>
      </c>
      <c r="W2749" s="19" t="n">
        <v>0.0783602378230875</v>
      </c>
      <c r="X2749" s="19" t="n">
        <v>0.168300655237391</v>
      </c>
      <c r="Y2749" s="19" t="n">
        <v>0.107720922674387</v>
      </c>
      <c r="Z2749" s="19" t="n">
        <v>0.137693102730987</v>
      </c>
      <c r="AA2749" s="19" t="n">
        <v>0.0947235747591133</v>
      </c>
      <c r="AB2749" s="19" t="n">
        <v>0.179661541344637</v>
      </c>
      <c r="AC2749" s="19" t="n">
        <v>0.0896280262333697</v>
      </c>
      <c r="AD2749" s="19" t="n">
        <v>0.117425279634682</v>
      </c>
      <c r="AE2749" s="19"/>
      <c r="AF2749" s="19" t="n">
        <v>0.138477336121392</v>
      </c>
      <c r="AG2749" s="19" t="n">
        <v>0.110882638514766</v>
      </c>
      <c r="AH2749" s="19" t="n">
        <v>0.146421898048468</v>
      </c>
      <c r="AI2749" s="19"/>
      <c r="AJ2749" s="19" t="n">
        <v>0.156332640744186</v>
      </c>
      <c r="AK2749" s="19" t="n">
        <v>0.070977418720376</v>
      </c>
      <c r="AL2749" s="19" t="n">
        <v>0.0612624129777925</v>
      </c>
      <c r="AM2749" s="19" t="n">
        <v>0.161569935318387</v>
      </c>
      <c r="AN2749" s="19" t="n">
        <v>0.126541622217597</v>
      </c>
      <c r="AO2749" s="19"/>
      <c r="AP2749" s="19" t="n">
        <v>0.165488298359102</v>
      </c>
      <c r="AQ2749" s="19" t="n">
        <v>0.0792907490765812</v>
      </c>
      <c r="AR2749" s="19" t="n">
        <v>0.0807493567954934</v>
      </c>
      <c r="AS2749" s="19" t="n">
        <v>0.121961619654959</v>
      </c>
      <c r="AT2749" s="19" t="n">
        <v>0.120557219605365</v>
      </c>
      <c r="AU2749" s="19"/>
      <c r="AV2749" s="19" t="n">
        <v>0.056632208020242</v>
      </c>
      <c r="AW2749" s="19" t="n">
        <v>0.136515678065999</v>
      </c>
      <c r="AX2749" s="19" t="n">
        <v>0.0535866895880154</v>
      </c>
      <c r="AY2749" s="19" t="n">
        <v>0.132179312559279</v>
      </c>
      <c r="AZ2749" s="19" t="n">
        <v>0.0818183141047628</v>
      </c>
      <c r="BA2749" s="19" t="n">
        <v>0.266377027303979</v>
      </c>
      <c r="BB2749" s="19"/>
      <c r="BC2749" s="19" t="n">
        <v>0.159155635185118</v>
      </c>
      <c r="BD2749" s="19" t="n">
        <v>0.11327153202484</v>
      </c>
      <c r="BE2749" s="19" t="n">
        <v>0.0752695310019549</v>
      </c>
      <c r="BF2749" s="19" t="n">
        <v>0.0728725689817031</v>
      </c>
      <c r="BG2749" s="19" t="n">
        <v>0</v>
      </c>
    </row>
    <row r="2750">
      <c r="C2750" s="19"/>
      <c r="D2750" s="19"/>
      <c r="E2750" s="19"/>
      <c r="F2750" s="19"/>
      <c r="G2750" s="19"/>
      <c r="H2750" s="19"/>
      <c r="I2750" s="19"/>
      <c r="J2750" s="19"/>
      <c r="K2750" s="19"/>
      <c r="L2750" s="19"/>
      <c r="M2750" s="19"/>
      <c r="N2750" s="19"/>
      <c r="O2750" s="19"/>
      <c r="P2750" s="19"/>
      <c r="Q2750" s="19"/>
      <c r="R2750" s="19"/>
      <c r="S2750" s="19"/>
      <c r="T2750" s="19"/>
      <c r="U2750" s="19"/>
      <c r="V2750" s="19"/>
      <c r="W2750" s="19"/>
      <c r="X2750" s="19"/>
      <c r="Y2750" s="19"/>
      <c r="Z2750" s="19"/>
      <c r="AA2750" s="19"/>
      <c r="AB2750" s="19"/>
      <c r="AC2750" s="19"/>
      <c r="AD2750" s="19"/>
      <c r="AE2750" s="19"/>
      <c r="AF2750" s="19"/>
      <c r="AG2750" s="19"/>
      <c r="AH2750" s="19"/>
      <c r="AI2750" s="19"/>
      <c r="AJ2750" s="19"/>
      <c r="AK2750" s="19"/>
      <c r="AL2750" s="19"/>
      <c r="AM2750" s="19"/>
      <c r="AN2750" s="19"/>
      <c r="AO2750" s="19"/>
      <c r="AP2750" s="19"/>
      <c r="AQ2750" s="19"/>
      <c r="AR2750" s="19"/>
      <c r="AS2750" s="19"/>
      <c r="AT2750" s="19"/>
      <c r="AU2750" s="19"/>
      <c r="AV2750" s="19"/>
      <c r="AW2750" s="19"/>
      <c r="AX2750" s="19"/>
      <c r="AY2750" s="19"/>
      <c r="AZ2750" s="19"/>
      <c r="BA2750" s="19"/>
      <c r="BB2750" s="19"/>
      <c r="BC2750" s="19"/>
      <c r="BD2750" s="19"/>
      <c r="BE2750" s="19"/>
      <c r="BF2750" s="19"/>
      <c r="BG2750" s="19"/>
    </row>
    <row r="2751">
      <c r="B2751" s="7" t="s">
        <v>794</v>
      </c>
      <c r="C2751" s="19"/>
      <c r="D2751" s="19"/>
      <c r="E2751" s="19"/>
      <c r="F2751" s="19"/>
      <c r="G2751" s="19"/>
      <c r="H2751" s="19"/>
      <c r="I2751" s="19"/>
      <c r="J2751" s="19"/>
      <c r="K2751" s="19"/>
      <c r="L2751" s="19"/>
      <c r="M2751" s="19"/>
      <c r="N2751" s="19"/>
      <c r="O2751" s="19"/>
      <c r="P2751" s="19"/>
      <c r="Q2751" s="19"/>
      <c r="R2751" s="19"/>
      <c r="S2751" s="19"/>
      <c r="T2751" s="19"/>
      <c r="U2751" s="19"/>
      <c r="V2751" s="19"/>
      <c r="W2751" s="19"/>
      <c r="X2751" s="19"/>
      <c r="Y2751" s="19"/>
      <c r="Z2751" s="19"/>
      <c r="AA2751" s="19"/>
      <c r="AB2751" s="19"/>
      <c r="AC2751" s="19"/>
      <c r="AD2751" s="19"/>
      <c r="AE2751" s="19"/>
      <c r="AF2751" s="19"/>
      <c r="AG2751" s="19"/>
      <c r="AH2751" s="19"/>
      <c r="AI2751" s="19"/>
      <c r="AJ2751" s="19"/>
      <c r="AK2751" s="19"/>
      <c r="AL2751" s="19"/>
      <c r="AM2751" s="19"/>
      <c r="AN2751" s="19"/>
      <c r="AO2751" s="19"/>
      <c r="AP2751" s="19"/>
      <c r="AQ2751" s="19"/>
      <c r="AR2751" s="19"/>
      <c r="AS2751" s="19"/>
      <c r="AT2751" s="19"/>
      <c r="AU2751" s="19"/>
      <c r="AV2751" s="19"/>
      <c r="AW2751" s="19"/>
      <c r="AX2751" s="19"/>
      <c r="AY2751" s="19"/>
      <c r="AZ2751" s="19"/>
      <c r="BA2751" s="19"/>
      <c r="BB2751" s="19"/>
      <c r="BC2751" s="19"/>
      <c r="BD2751" s="19"/>
      <c r="BE2751" s="19"/>
      <c r="BF2751" s="19"/>
      <c r="BG2751" s="19"/>
    </row>
    <row r="2752">
      <c r="B2752" s="26" t="s">
        <v>331</v>
      </c>
      <c r="C2752" s="19"/>
      <c r="D2752" s="19"/>
      <c r="E2752" s="19"/>
      <c r="F2752" s="19"/>
      <c r="G2752" s="19"/>
      <c r="H2752" s="19"/>
      <c r="I2752" s="19"/>
      <c r="J2752" s="19"/>
      <c r="K2752" s="19"/>
      <c r="L2752" s="19"/>
      <c r="M2752" s="19"/>
      <c r="N2752" s="19"/>
      <c r="O2752" s="19"/>
      <c r="P2752" s="19"/>
      <c r="Q2752" s="19"/>
      <c r="R2752" s="19"/>
      <c r="S2752" s="19"/>
      <c r="T2752" s="19"/>
      <c r="U2752" s="19"/>
      <c r="V2752" s="19"/>
      <c r="W2752" s="19"/>
      <c r="X2752" s="19"/>
      <c r="Y2752" s="19"/>
      <c r="Z2752" s="19"/>
      <c r="AA2752" s="19"/>
      <c r="AB2752" s="19"/>
      <c r="AC2752" s="19"/>
      <c r="AD2752" s="19"/>
      <c r="AE2752" s="19"/>
      <c r="AF2752" s="19"/>
      <c r="AG2752" s="19"/>
      <c r="AH2752" s="19"/>
      <c r="AI2752" s="19"/>
      <c r="AJ2752" s="19"/>
      <c r="AK2752" s="19"/>
      <c r="AL2752" s="19"/>
      <c r="AM2752" s="19"/>
      <c r="AN2752" s="19"/>
      <c r="AO2752" s="19"/>
      <c r="AP2752" s="19"/>
      <c r="AQ2752" s="19"/>
      <c r="AR2752" s="19"/>
      <c r="AS2752" s="19"/>
      <c r="AT2752" s="19"/>
      <c r="AU2752" s="19"/>
      <c r="AV2752" s="19"/>
      <c r="AW2752" s="19"/>
      <c r="AX2752" s="19"/>
      <c r="AY2752" s="19"/>
      <c r="AZ2752" s="19"/>
      <c r="BA2752" s="19"/>
      <c r="BB2752" s="19"/>
      <c r="BC2752" s="19"/>
      <c r="BD2752" s="19"/>
      <c r="BE2752" s="19"/>
      <c r="BF2752" s="19"/>
      <c r="BG2752" s="19"/>
    </row>
    <row r="2753">
      <c r="B2753" t="s">
        <v>787</v>
      </c>
      <c r="C2753" s="19" t="n">
        <v>0.598482892348961</v>
      </c>
      <c r="D2753" s="19" t="n">
        <v>0.5582289494722</v>
      </c>
      <c r="E2753" s="19" t="n">
        <v>0.637008410579415</v>
      </c>
      <c r="F2753" s="19"/>
      <c r="G2753" s="19" t="n">
        <v>0.596277654973221</v>
      </c>
      <c r="H2753" s="19" t="n">
        <v>0.593514532746949</v>
      </c>
      <c r="I2753" s="19" t="n">
        <v>0.538827529752818</v>
      </c>
      <c r="J2753" s="19" t="n">
        <v>0.694347005972725</v>
      </c>
      <c r="K2753" s="19" t="n">
        <v>0.568210462871145</v>
      </c>
      <c r="L2753" s="19" t="n">
        <v>0.595921310894498</v>
      </c>
      <c r="M2753" s="19"/>
      <c r="N2753" s="19" t="n">
        <v>0.562776601162352</v>
      </c>
      <c r="O2753" s="19" t="n">
        <v>0.660849101446186</v>
      </c>
      <c r="P2753" s="19" t="n">
        <v>0.583795575916285</v>
      </c>
      <c r="Q2753" s="19" t="n">
        <v>0.588902257271244</v>
      </c>
      <c r="R2753" s="19"/>
      <c r="S2753" s="19" t="n">
        <v>0.593144841747806</v>
      </c>
      <c r="T2753" s="19" t="n">
        <v>0.618294505672558</v>
      </c>
      <c r="U2753" s="19" t="n">
        <v>0.702899428420412</v>
      </c>
      <c r="V2753" s="19" t="n">
        <v>0.612397204913381</v>
      </c>
      <c r="W2753" s="19" t="n">
        <v>0.580596529764214</v>
      </c>
      <c r="X2753" s="19" t="n">
        <v>0.583857108800403</v>
      </c>
      <c r="Y2753" s="19" t="n">
        <v>0.51199737858187</v>
      </c>
      <c r="Z2753" s="19" t="n">
        <v>0.715076439371568</v>
      </c>
      <c r="AA2753" s="19" t="n">
        <v>0.54594466606418</v>
      </c>
      <c r="AB2753" s="19" t="n">
        <v>0.571587583310365</v>
      </c>
      <c r="AC2753" s="19" t="n">
        <v>0.649315734113656</v>
      </c>
      <c r="AD2753" s="19" t="n">
        <v>0.559706905187538</v>
      </c>
      <c r="AE2753" s="19"/>
      <c r="AF2753" s="19" t="n">
        <v>0.598797264816013</v>
      </c>
      <c r="AG2753" s="19" t="n">
        <v>0.592844836123508</v>
      </c>
      <c r="AH2753" s="19" t="n">
        <v>0.591917687515626</v>
      </c>
      <c r="AI2753" s="19"/>
      <c r="AJ2753" s="19" t="n">
        <v>0.61822958153322</v>
      </c>
      <c r="AK2753" s="19" t="n">
        <v>0.619522808163823</v>
      </c>
      <c r="AL2753" s="19" t="n">
        <v>0.557759788880135</v>
      </c>
      <c r="AM2753" s="19" t="n">
        <v>0.386596962854303</v>
      </c>
      <c r="AN2753" s="19" t="n">
        <v>0.641263086462338</v>
      </c>
      <c r="AO2753" s="19"/>
      <c r="AP2753" s="19" t="n">
        <v>0.614123434015235</v>
      </c>
      <c r="AQ2753" s="19" t="n">
        <v>0.595456736722899</v>
      </c>
      <c r="AR2753" s="19" t="n">
        <v>0.55913745116637</v>
      </c>
      <c r="AS2753" s="19" t="n">
        <v>0.571989139712601</v>
      </c>
      <c r="AT2753" s="19" t="n">
        <v>0.59401845921027</v>
      </c>
      <c r="AU2753" s="19"/>
      <c r="AV2753" s="19" t="n">
        <v>0.626789704396315</v>
      </c>
      <c r="AW2753" s="19" t="n">
        <v>0.617614728066165</v>
      </c>
      <c r="AX2753" s="19" t="n">
        <v>0.547565601861313</v>
      </c>
      <c r="AY2753" s="19" t="n">
        <v>0.579732144999037</v>
      </c>
      <c r="AZ2753" s="19" t="n">
        <v>0.582522120370247</v>
      </c>
      <c r="BA2753" s="19" t="n">
        <v>0.553652483209464</v>
      </c>
      <c r="BB2753" s="19"/>
      <c r="BC2753" s="19" t="n">
        <v>0.617322336446019</v>
      </c>
      <c r="BD2753" s="19" t="n">
        <v>0.588242955520566</v>
      </c>
      <c r="BE2753" s="19" t="n">
        <v>0.627688357768432</v>
      </c>
      <c r="BF2753" s="19" t="n">
        <v>0.54194102835369</v>
      </c>
      <c r="BG2753" s="19" t="n">
        <v>0.818696430057058</v>
      </c>
    </row>
    <row r="2754">
      <c r="B2754" t="s">
        <v>788</v>
      </c>
      <c r="C2754" s="19" t="n">
        <v>0.472082481590433</v>
      </c>
      <c r="D2754" s="19" t="n">
        <v>0.439261362882371</v>
      </c>
      <c r="E2754" s="19" t="n">
        <v>0.502187301554107</v>
      </c>
      <c r="F2754" s="19"/>
      <c r="G2754" s="19" t="n">
        <v>0.435328285066803</v>
      </c>
      <c r="H2754" s="19" t="n">
        <v>0.487382565173564</v>
      </c>
      <c r="I2754" s="19" t="n">
        <v>0.465569735419662</v>
      </c>
      <c r="J2754" s="19" t="n">
        <v>0.484254256108075</v>
      </c>
      <c r="K2754" s="19" t="n">
        <v>0.516601429696041</v>
      </c>
      <c r="L2754" s="19" t="n">
        <v>0.452945502997247</v>
      </c>
      <c r="M2754" s="19"/>
      <c r="N2754" s="19" t="n">
        <v>0.484836114016908</v>
      </c>
      <c r="O2754" s="19" t="n">
        <v>0.489181498292768</v>
      </c>
      <c r="P2754" s="19" t="n">
        <v>0.469214083801321</v>
      </c>
      <c r="Q2754" s="19" t="n">
        <v>0.439402225813089</v>
      </c>
      <c r="R2754" s="19"/>
      <c r="S2754" s="19" t="n">
        <v>0.416198996427011</v>
      </c>
      <c r="T2754" s="19" t="n">
        <v>0.453316811698174</v>
      </c>
      <c r="U2754" s="19" t="n">
        <v>0.606823685220729</v>
      </c>
      <c r="V2754" s="19" t="n">
        <v>0.464188097159346</v>
      </c>
      <c r="W2754" s="19" t="n">
        <v>0.503944718613952</v>
      </c>
      <c r="X2754" s="19" t="n">
        <v>0.378108267737763</v>
      </c>
      <c r="Y2754" s="19" t="n">
        <v>0.407751412038005</v>
      </c>
      <c r="Z2754" s="19" t="n">
        <v>0.604487158287176</v>
      </c>
      <c r="AA2754" s="19" t="n">
        <v>0.50230290054329</v>
      </c>
      <c r="AB2754" s="19" t="n">
        <v>0.486980961238994</v>
      </c>
      <c r="AC2754" s="19" t="n">
        <v>0.488391790498369</v>
      </c>
      <c r="AD2754" s="19" t="n">
        <v>0.494362055075521</v>
      </c>
      <c r="AE2754" s="19"/>
      <c r="AF2754" s="19" t="n">
        <v>0.495884202584401</v>
      </c>
      <c r="AG2754" s="19" t="n">
        <v>0.477345676054197</v>
      </c>
      <c r="AH2754" s="19" t="n">
        <v>0.422618920195167</v>
      </c>
      <c r="AI2754" s="19"/>
      <c r="AJ2754" s="19" t="n">
        <v>0.498281458995459</v>
      </c>
      <c r="AK2754" s="19" t="n">
        <v>0.478887228855958</v>
      </c>
      <c r="AL2754" s="19" t="n">
        <v>0.450371804963878</v>
      </c>
      <c r="AM2754" s="19" t="n">
        <v>0.415631486536049</v>
      </c>
      <c r="AN2754" s="19" t="n">
        <v>0.414391701226628</v>
      </c>
      <c r="AO2754" s="19"/>
      <c r="AP2754" s="19" t="n">
        <v>0.459822831322562</v>
      </c>
      <c r="AQ2754" s="19" t="n">
        <v>0.458625262136817</v>
      </c>
      <c r="AR2754" s="19" t="n">
        <v>0.526173143449108</v>
      </c>
      <c r="AS2754" s="19" t="n">
        <v>0.523689312276666</v>
      </c>
      <c r="AT2754" s="19" t="n">
        <v>0.529232148820055</v>
      </c>
      <c r="AU2754" s="19"/>
      <c r="AV2754" s="19" t="n">
        <v>0.465086907230455</v>
      </c>
      <c r="AW2754" s="19" t="n">
        <v>0.46291299835016</v>
      </c>
      <c r="AX2754" s="19" t="n">
        <v>0.596307974848795</v>
      </c>
      <c r="AY2754" s="19" t="n">
        <v>0.461271094363519</v>
      </c>
      <c r="AZ2754" s="19" t="n">
        <v>0.470704681952375</v>
      </c>
      <c r="BA2754" s="19" t="n">
        <v>0.463027103006232</v>
      </c>
      <c r="BB2754" s="19"/>
      <c r="BC2754" s="19" t="n">
        <v>0.435275455411339</v>
      </c>
      <c r="BD2754" s="19" t="n">
        <v>0.459115728416391</v>
      </c>
      <c r="BE2754" s="19" t="n">
        <v>0.490939712117943</v>
      </c>
      <c r="BF2754" s="19" t="n">
        <v>0.49674369131642</v>
      </c>
      <c r="BG2754" s="19" t="n">
        <v>0.607201378789409</v>
      </c>
    </row>
    <row r="2755">
      <c r="B2755" t="s">
        <v>789</v>
      </c>
      <c r="C2755" s="19" t="n">
        <v>0.466986975550589</v>
      </c>
      <c r="D2755" s="19" t="n">
        <v>0.469583339920133</v>
      </c>
      <c r="E2755" s="19" t="n">
        <v>0.462110790436888</v>
      </c>
      <c r="F2755" s="19"/>
      <c r="G2755" s="19" t="n">
        <v>0.3713945275343</v>
      </c>
      <c r="H2755" s="19" t="n">
        <v>0.495211689070993</v>
      </c>
      <c r="I2755" s="19" t="n">
        <v>0.435670769670483</v>
      </c>
      <c r="J2755" s="19" t="n">
        <v>0.527921122428717</v>
      </c>
      <c r="K2755" s="19" t="n">
        <v>0.49693076325686</v>
      </c>
      <c r="L2755" s="19" t="n">
        <v>0.469394557113452</v>
      </c>
      <c r="M2755" s="19"/>
      <c r="N2755" s="19" t="n">
        <v>0.517663691713771</v>
      </c>
      <c r="O2755" s="19" t="n">
        <v>0.502197974238966</v>
      </c>
      <c r="P2755" s="19" t="n">
        <v>0.399650170671453</v>
      </c>
      <c r="Q2755" s="19" t="n">
        <v>0.433168298474154</v>
      </c>
      <c r="R2755" s="19"/>
      <c r="S2755" s="19" t="n">
        <v>0.497260162449595</v>
      </c>
      <c r="T2755" s="19" t="n">
        <v>0.502759315762578</v>
      </c>
      <c r="U2755" s="19" t="n">
        <v>0.564970732023537</v>
      </c>
      <c r="V2755" s="19" t="n">
        <v>0.406191591360733</v>
      </c>
      <c r="W2755" s="19" t="n">
        <v>0.493445158654761</v>
      </c>
      <c r="X2755" s="19" t="n">
        <v>0.375264130020131</v>
      </c>
      <c r="Y2755" s="19" t="n">
        <v>0.494108162003199</v>
      </c>
      <c r="Z2755" s="19" t="n">
        <v>0.488794441896951</v>
      </c>
      <c r="AA2755" s="19" t="n">
        <v>0.356070719742745</v>
      </c>
      <c r="AB2755" s="19" t="n">
        <v>0.497335576129386</v>
      </c>
      <c r="AC2755" s="19" t="n">
        <v>0.47714277922844</v>
      </c>
      <c r="AD2755" s="19" t="n">
        <v>0.484575684142129</v>
      </c>
      <c r="AE2755" s="19"/>
      <c r="AF2755" s="19" t="n">
        <v>0.455462860851247</v>
      </c>
      <c r="AG2755" s="19" t="n">
        <v>0.493541728045126</v>
      </c>
      <c r="AH2755" s="19" t="n">
        <v>0.43928560690374</v>
      </c>
      <c r="AI2755" s="19"/>
      <c r="AJ2755" s="19" t="n">
        <v>0.459433234111394</v>
      </c>
      <c r="AK2755" s="19" t="n">
        <v>0.496381712879059</v>
      </c>
      <c r="AL2755" s="19" t="n">
        <v>0.463918131925998</v>
      </c>
      <c r="AM2755" s="19" t="n">
        <v>0.565419224958242</v>
      </c>
      <c r="AN2755" s="19" t="n">
        <v>0.452020326018299</v>
      </c>
      <c r="AO2755" s="19"/>
      <c r="AP2755" s="19" t="n">
        <v>0.436650650648046</v>
      </c>
      <c r="AQ2755" s="19" t="n">
        <v>0.489970119303989</v>
      </c>
      <c r="AR2755" s="19" t="n">
        <v>0.559518077509932</v>
      </c>
      <c r="AS2755" s="19" t="n">
        <v>0.423585331954066</v>
      </c>
      <c r="AT2755" s="19" t="n">
        <v>0.522157993723606</v>
      </c>
      <c r="AU2755" s="19"/>
      <c r="AV2755" s="19" t="n">
        <v>0.479094373385347</v>
      </c>
      <c r="AW2755" s="19" t="n">
        <v>0.461593542837198</v>
      </c>
      <c r="AX2755" s="19" t="n">
        <v>0.571169882539347</v>
      </c>
      <c r="AY2755" s="19" t="n">
        <v>0.440607096357872</v>
      </c>
      <c r="AZ2755" s="19" t="n">
        <v>0.470852004427657</v>
      </c>
      <c r="BA2755" s="19" t="n">
        <v>0.450656395933234</v>
      </c>
      <c r="BB2755" s="19"/>
      <c r="BC2755" s="19" t="n">
        <v>0.3910247835617</v>
      </c>
      <c r="BD2755" s="19" t="n">
        <v>0.447918379702692</v>
      </c>
      <c r="BE2755" s="19" t="n">
        <v>0.490119437330512</v>
      </c>
      <c r="BF2755" s="19" t="n">
        <v>0.548739739521337</v>
      </c>
      <c r="BG2755" s="19" t="n">
        <v>0.587138228761118</v>
      </c>
    </row>
    <row r="2756">
      <c r="B2756" t="s">
        <v>790</v>
      </c>
      <c r="C2756" s="19" t="n">
        <v>0.368595417748915</v>
      </c>
      <c r="D2756" s="19" t="n">
        <v>0.324906023244177</v>
      </c>
      <c r="E2756" s="19" t="n">
        <v>0.408529774882611</v>
      </c>
      <c r="F2756" s="19"/>
      <c r="G2756" s="19" t="n">
        <v>0.424810309024339</v>
      </c>
      <c r="H2756" s="19" t="n">
        <v>0.374474299302932</v>
      </c>
      <c r="I2756" s="19" t="n">
        <v>0.353372500750618</v>
      </c>
      <c r="J2756" s="19" t="n">
        <v>0.347658895941212</v>
      </c>
      <c r="K2756" s="19" t="n">
        <v>0.387769246249931</v>
      </c>
      <c r="L2756" s="19" t="n">
        <v>0.340352229919604</v>
      </c>
      <c r="M2756" s="19"/>
      <c r="N2756" s="19" t="n">
        <v>0.351497270611966</v>
      </c>
      <c r="O2756" s="19" t="n">
        <v>0.393481490956082</v>
      </c>
      <c r="P2756" s="19" t="n">
        <v>0.368064795895174</v>
      </c>
      <c r="Q2756" s="19" t="n">
        <v>0.359678008290384</v>
      </c>
      <c r="R2756" s="19"/>
      <c r="S2756" s="19" t="n">
        <v>0.345525144158307</v>
      </c>
      <c r="T2756" s="19" t="n">
        <v>0.400830866593897</v>
      </c>
      <c r="U2756" s="19" t="n">
        <v>0.38963437683196</v>
      </c>
      <c r="V2756" s="19" t="n">
        <v>0.397502667190666</v>
      </c>
      <c r="W2756" s="19" t="n">
        <v>0.33492671652568</v>
      </c>
      <c r="X2756" s="19" t="n">
        <v>0.364800673195067</v>
      </c>
      <c r="Y2756" s="19" t="n">
        <v>0.264225956640881</v>
      </c>
      <c r="Z2756" s="19" t="n">
        <v>0.439842664805027</v>
      </c>
      <c r="AA2756" s="19" t="n">
        <v>0.355952983793801</v>
      </c>
      <c r="AB2756" s="19" t="n">
        <v>0.396713727331395</v>
      </c>
      <c r="AC2756" s="19" t="n">
        <v>0.411923643425949</v>
      </c>
      <c r="AD2756" s="19" t="n">
        <v>0.375356045819189</v>
      </c>
      <c r="AE2756" s="19"/>
      <c r="AF2756" s="19" t="n">
        <v>0.338179508961025</v>
      </c>
      <c r="AG2756" s="19" t="n">
        <v>0.36029789654592</v>
      </c>
      <c r="AH2756" s="19" t="n">
        <v>0.369197381566019</v>
      </c>
      <c r="AI2756" s="19"/>
      <c r="AJ2756" s="19" t="n">
        <v>0.341787435915591</v>
      </c>
      <c r="AK2756" s="19" t="n">
        <v>0.338057301244782</v>
      </c>
      <c r="AL2756" s="19" t="n">
        <v>0.335184195109562</v>
      </c>
      <c r="AM2756" s="19" t="n">
        <v>0.412996400803026</v>
      </c>
      <c r="AN2756" s="19" t="n">
        <v>0.444865654358577</v>
      </c>
      <c r="AO2756" s="19"/>
      <c r="AP2756" s="19" t="n">
        <v>0.32346763363696</v>
      </c>
      <c r="AQ2756" s="19" t="n">
        <v>0.361037603299491</v>
      </c>
      <c r="AR2756" s="19" t="n">
        <v>0.329893728277372</v>
      </c>
      <c r="AS2756" s="19" t="n">
        <v>0.414568602826789</v>
      </c>
      <c r="AT2756" s="19" t="n">
        <v>0.411259500206859</v>
      </c>
      <c r="AU2756" s="19"/>
      <c r="AV2756" s="19" t="n">
        <v>0.349636087018617</v>
      </c>
      <c r="AW2756" s="19" t="n">
        <v>0.36641181275809</v>
      </c>
      <c r="AX2756" s="19" t="n">
        <v>0.399328852795922</v>
      </c>
      <c r="AY2756" s="19" t="n">
        <v>0.419057454840033</v>
      </c>
      <c r="AZ2756" s="19" t="n">
        <v>0.386114608176445</v>
      </c>
      <c r="BA2756" s="19" t="n">
        <v>0.302481480165469</v>
      </c>
      <c r="BB2756" s="19"/>
      <c r="BC2756" s="19" t="n">
        <v>0.348302390838943</v>
      </c>
      <c r="BD2756" s="19" t="n">
        <v>0.364812645760638</v>
      </c>
      <c r="BE2756" s="19" t="n">
        <v>0.358413581899452</v>
      </c>
      <c r="BF2756" s="19" t="n">
        <v>0.433002541607826</v>
      </c>
      <c r="BG2756" s="19" t="n">
        <v>0.403747128086689</v>
      </c>
    </row>
    <row r="2757">
      <c r="B2757" t="s">
        <v>791</v>
      </c>
      <c r="C2757" s="19" t="n">
        <v>0.357877377253653</v>
      </c>
      <c r="D2757" s="19" t="n">
        <v>0.362983301100441</v>
      </c>
      <c r="E2757" s="19" t="n">
        <v>0.352229841110227</v>
      </c>
      <c r="F2757" s="19"/>
      <c r="G2757" s="19" t="n">
        <v>0.337863075405062</v>
      </c>
      <c r="H2757" s="19" t="n">
        <v>0.362733444032017</v>
      </c>
      <c r="I2757" s="19" t="n">
        <v>0.350919194618595</v>
      </c>
      <c r="J2757" s="19" t="n">
        <v>0.454632640791072</v>
      </c>
      <c r="K2757" s="19" t="n">
        <v>0.371178899584413</v>
      </c>
      <c r="L2757" s="19" t="n">
        <v>0.289636765113516</v>
      </c>
      <c r="M2757" s="19"/>
      <c r="N2757" s="19" t="n">
        <v>0.404884356481871</v>
      </c>
      <c r="O2757" s="19" t="n">
        <v>0.349335312008717</v>
      </c>
      <c r="P2757" s="19" t="n">
        <v>0.336204822873635</v>
      </c>
      <c r="Q2757" s="19" t="n">
        <v>0.333502829913592</v>
      </c>
      <c r="R2757" s="19"/>
      <c r="S2757" s="19" t="n">
        <v>0.359935189334186</v>
      </c>
      <c r="T2757" s="19" t="n">
        <v>0.360932016572057</v>
      </c>
      <c r="U2757" s="19" t="n">
        <v>0.44880921038063</v>
      </c>
      <c r="V2757" s="19" t="n">
        <v>0.370431411853578</v>
      </c>
      <c r="W2757" s="19" t="n">
        <v>0.292408686089713</v>
      </c>
      <c r="X2757" s="19" t="n">
        <v>0.420944020525953</v>
      </c>
      <c r="Y2757" s="19" t="n">
        <v>0.276228365866035</v>
      </c>
      <c r="Z2757" s="19" t="n">
        <v>0.490280468164462</v>
      </c>
      <c r="AA2757" s="19" t="n">
        <v>0.288355537842431</v>
      </c>
      <c r="AB2757" s="19" t="n">
        <v>0.338285408162581</v>
      </c>
      <c r="AC2757" s="19" t="n">
        <v>0.354053931675486</v>
      </c>
      <c r="AD2757" s="19" t="n">
        <v>0.364828479379647</v>
      </c>
      <c r="AE2757" s="19"/>
      <c r="AF2757" s="19" t="n">
        <v>0.337060488875791</v>
      </c>
      <c r="AG2757" s="19" t="n">
        <v>0.372644689143219</v>
      </c>
      <c r="AH2757" s="19" t="n">
        <v>0.325956498625949</v>
      </c>
      <c r="AI2757" s="19"/>
      <c r="AJ2757" s="19" t="n">
        <v>0.31050194571572</v>
      </c>
      <c r="AK2757" s="19" t="n">
        <v>0.39103829230911</v>
      </c>
      <c r="AL2757" s="19" t="n">
        <v>0.356401868913119</v>
      </c>
      <c r="AM2757" s="19" t="n">
        <v>0.375936456592009</v>
      </c>
      <c r="AN2757" s="19" t="n">
        <v>0.335778859692557</v>
      </c>
      <c r="AO2757" s="19"/>
      <c r="AP2757" s="19" t="n">
        <v>0.273441654886408</v>
      </c>
      <c r="AQ2757" s="19" t="n">
        <v>0.385845531341878</v>
      </c>
      <c r="AR2757" s="19" t="n">
        <v>0.293869448324904</v>
      </c>
      <c r="AS2757" s="19" t="n">
        <v>0.355511449375959</v>
      </c>
      <c r="AT2757" s="19" t="n">
        <v>0.438298147696326</v>
      </c>
      <c r="AU2757" s="19"/>
      <c r="AV2757" s="19" t="n">
        <v>0.389892552149626</v>
      </c>
      <c r="AW2757" s="19" t="n">
        <v>0.287021590829387</v>
      </c>
      <c r="AX2757" s="19" t="n">
        <v>0.333954642278271</v>
      </c>
      <c r="AY2757" s="19" t="n">
        <v>0.34766136572254</v>
      </c>
      <c r="AZ2757" s="19" t="n">
        <v>0.458740623887393</v>
      </c>
      <c r="BA2757" s="19" t="n">
        <v>0.398023174004764</v>
      </c>
      <c r="BB2757" s="19"/>
      <c r="BC2757" s="19" t="n">
        <v>0.325780817009101</v>
      </c>
      <c r="BD2757" s="19" t="n">
        <v>0.343672535672487</v>
      </c>
      <c r="BE2757" s="19" t="n">
        <v>0.349817992181265</v>
      </c>
      <c r="BF2757" s="19" t="n">
        <v>0.423074159318792</v>
      </c>
      <c r="BG2757" s="19" t="n">
        <v>0.512422703862357</v>
      </c>
    </row>
    <row r="2758">
      <c r="B2758" t="s">
        <v>792</v>
      </c>
      <c r="C2758" s="19" t="n">
        <v>0.309451118634546</v>
      </c>
      <c r="D2758" s="19" t="n">
        <v>0.299822106380804</v>
      </c>
      <c r="E2758" s="19" t="n">
        <v>0.317921574655957</v>
      </c>
      <c r="F2758" s="19"/>
      <c r="G2758" s="19" t="n">
        <v>0.330867081508864</v>
      </c>
      <c r="H2758" s="19" t="n">
        <v>0.232570278302165</v>
      </c>
      <c r="I2758" s="19" t="n">
        <v>0.33200610908441</v>
      </c>
      <c r="J2758" s="19" t="n">
        <v>0.354668973976865</v>
      </c>
      <c r="K2758" s="19" t="n">
        <v>0.307728626699433</v>
      </c>
      <c r="L2758" s="19" t="n">
        <v>0.306899317430437</v>
      </c>
      <c r="M2758" s="19"/>
      <c r="N2758" s="19" t="n">
        <v>0.292383794015908</v>
      </c>
      <c r="O2758" s="19" t="n">
        <v>0.310695718661398</v>
      </c>
      <c r="P2758" s="19" t="n">
        <v>0.321040995995028</v>
      </c>
      <c r="Q2758" s="19" t="n">
        <v>0.314616504339868</v>
      </c>
      <c r="R2758" s="19"/>
      <c r="S2758" s="19" t="n">
        <v>0.316121877825421</v>
      </c>
      <c r="T2758" s="19" t="n">
        <v>0.364471471882395</v>
      </c>
      <c r="U2758" s="19" t="n">
        <v>0.404183268953</v>
      </c>
      <c r="V2758" s="19" t="n">
        <v>0.357978868090527</v>
      </c>
      <c r="W2758" s="19" t="n">
        <v>0.232507684557521</v>
      </c>
      <c r="X2758" s="19" t="n">
        <v>0.363229088751312</v>
      </c>
      <c r="Y2758" s="19" t="n">
        <v>0.188496316522646</v>
      </c>
      <c r="Z2758" s="19" t="n">
        <v>0.316273569051504</v>
      </c>
      <c r="AA2758" s="19" t="n">
        <v>0.272226390349444</v>
      </c>
      <c r="AB2758" s="19" t="n">
        <v>0.293468533239833</v>
      </c>
      <c r="AC2758" s="19" t="n">
        <v>0.264445877320721</v>
      </c>
      <c r="AD2758" s="19" t="n">
        <v>0.251488588800346</v>
      </c>
      <c r="AE2758" s="19"/>
      <c r="AF2758" s="19" t="n">
        <v>0.31701132564232</v>
      </c>
      <c r="AG2758" s="19" t="n">
        <v>0.311456128425101</v>
      </c>
      <c r="AH2758" s="19" t="n">
        <v>0.275450944027611</v>
      </c>
      <c r="AI2758" s="19"/>
      <c r="AJ2758" s="19" t="n">
        <v>0.297184552726796</v>
      </c>
      <c r="AK2758" s="19" t="n">
        <v>0.296457434707571</v>
      </c>
      <c r="AL2758" s="19" t="n">
        <v>0.241665041301574</v>
      </c>
      <c r="AM2758" s="19" t="n">
        <v>0.514377294642726</v>
      </c>
      <c r="AN2758" s="19" t="n">
        <v>0.360760875822399</v>
      </c>
      <c r="AO2758" s="19"/>
      <c r="AP2758" s="19" t="n">
        <v>0.282302438601018</v>
      </c>
      <c r="AQ2758" s="19" t="n">
        <v>0.299888104922487</v>
      </c>
      <c r="AR2758" s="19" t="n">
        <v>0.305013879415458</v>
      </c>
      <c r="AS2758" s="19" t="n">
        <v>0.335553856139805</v>
      </c>
      <c r="AT2758" s="19" t="n">
        <v>0.308977416216044</v>
      </c>
      <c r="AU2758" s="19"/>
      <c r="AV2758" s="19" t="n">
        <v>0.299297981552781</v>
      </c>
      <c r="AW2758" s="19" t="n">
        <v>0.253506842784214</v>
      </c>
      <c r="AX2758" s="19" t="n">
        <v>0.372609416256996</v>
      </c>
      <c r="AY2758" s="19" t="n">
        <v>0.388434340312452</v>
      </c>
      <c r="AZ2758" s="19" t="n">
        <v>0.260747938169652</v>
      </c>
      <c r="BA2758" s="19" t="n">
        <v>0.275653126379464</v>
      </c>
      <c r="BB2758" s="19"/>
      <c r="BC2758" s="19" t="n">
        <v>0.305793890636908</v>
      </c>
      <c r="BD2758" s="19" t="n">
        <v>0.306446524159512</v>
      </c>
      <c r="BE2758" s="19" t="n">
        <v>0.293435649149468</v>
      </c>
      <c r="BF2758" s="19" t="n">
        <v>0.320505939016268</v>
      </c>
      <c r="BG2758" s="19" t="n">
        <v>0.431437650331149</v>
      </c>
    </row>
    <row r="2759">
      <c r="B2759" t="s">
        <v>793</v>
      </c>
      <c r="C2759" s="19" t="n">
        <v>0.272324514871622</v>
      </c>
      <c r="D2759" s="19" t="n">
        <v>0.254930336156141</v>
      </c>
      <c r="E2759" s="19" t="n">
        <v>0.288135047833786</v>
      </c>
      <c r="F2759" s="19"/>
      <c r="G2759" s="19" t="n">
        <v>0.271257596916297</v>
      </c>
      <c r="H2759" s="19" t="n">
        <v>0.334499624778594</v>
      </c>
      <c r="I2759" s="19" t="n">
        <v>0.240382052851481</v>
      </c>
      <c r="J2759" s="19" t="n">
        <v>0.340152606056621</v>
      </c>
      <c r="K2759" s="19" t="n">
        <v>0.266882943282723</v>
      </c>
      <c r="L2759" s="19" t="n">
        <v>0.196641356841391</v>
      </c>
      <c r="M2759" s="19"/>
      <c r="N2759" s="19" t="n">
        <v>0.307476244398659</v>
      </c>
      <c r="O2759" s="19" t="n">
        <v>0.289532832667229</v>
      </c>
      <c r="P2759" s="19" t="n">
        <v>0.256075201350982</v>
      </c>
      <c r="Q2759" s="19" t="n">
        <v>0.228914816081752</v>
      </c>
      <c r="R2759" s="19"/>
      <c r="S2759" s="19" t="n">
        <v>0.330236099005862</v>
      </c>
      <c r="T2759" s="19" t="n">
        <v>0.289405687692406</v>
      </c>
      <c r="U2759" s="19" t="n">
        <v>0.257177554162619</v>
      </c>
      <c r="V2759" s="19" t="n">
        <v>0.233011650639726</v>
      </c>
      <c r="W2759" s="19" t="n">
        <v>0.26315791242673</v>
      </c>
      <c r="X2759" s="19" t="n">
        <v>0.236068382560027</v>
      </c>
      <c r="Y2759" s="19" t="n">
        <v>0.30576367755503</v>
      </c>
      <c r="Z2759" s="19" t="n">
        <v>0.258353614846523</v>
      </c>
      <c r="AA2759" s="19" t="n">
        <v>0.190628750747069</v>
      </c>
      <c r="AB2759" s="19" t="n">
        <v>0.293859979584334</v>
      </c>
      <c r="AC2759" s="19" t="n">
        <v>0.354230654767181</v>
      </c>
      <c r="AD2759" s="19" t="n">
        <v>0.228238152006065</v>
      </c>
      <c r="AE2759" s="19"/>
      <c r="AF2759" s="19" t="n">
        <v>0.207429357739655</v>
      </c>
      <c r="AG2759" s="19" t="n">
        <v>0.324555340470033</v>
      </c>
      <c r="AH2759" s="19" t="n">
        <v>0.234493524378071</v>
      </c>
      <c r="AI2759" s="19"/>
      <c r="AJ2759" s="19" t="n">
        <v>0.230566312219063</v>
      </c>
      <c r="AK2759" s="19" t="n">
        <v>0.313186346737329</v>
      </c>
      <c r="AL2759" s="19" t="n">
        <v>0.366854972422457</v>
      </c>
      <c r="AM2759" s="19" t="n">
        <v>0.133484188484468</v>
      </c>
      <c r="AN2759" s="19" t="n">
        <v>0.198198436507537</v>
      </c>
      <c r="AO2759" s="19"/>
      <c r="AP2759" s="19" t="n">
        <v>0.228311363482331</v>
      </c>
      <c r="AQ2759" s="19" t="n">
        <v>0.313926930609858</v>
      </c>
      <c r="AR2759" s="19" t="n">
        <v>0.265170084588735</v>
      </c>
      <c r="AS2759" s="19" t="n">
        <v>0.21084010213409</v>
      </c>
      <c r="AT2759" s="19" t="n">
        <v>0.378763534185201</v>
      </c>
      <c r="AU2759" s="19"/>
      <c r="AV2759" s="19" t="n">
        <v>0.313507790149333</v>
      </c>
      <c r="AW2759" s="19" t="n">
        <v>0.255199478685837</v>
      </c>
      <c r="AX2759" s="19" t="n">
        <v>0.348564064233972</v>
      </c>
      <c r="AY2759" s="19" t="n">
        <v>0.206042346150214</v>
      </c>
      <c r="AZ2759" s="19" t="n">
        <v>0.327974395458302</v>
      </c>
      <c r="BA2759" s="19" t="n">
        <v>0.190628120584341</v>
      </c>
      <c r="BB2759" s="19"/>
      <c r="BC2759" s="19" t="n">
        <v>0.230783339222632</v>
      </c>
      <c r="BD2759" s="19" t="n">
        <v>0.271354334047963</v>
      </c>
      <c r="BE2759" s="19" t="n">
        <v>0.287017663725014</v>
      </c>
      <c r="BF2759" s="19" t="n">
        <v>0.358837389024581</v>
      </c>
      <c r="BG2759" s="19" t="n">
        <v>0.407046092414087</v>
      </c>
    </row>
    <row r="2760">
      <c r="B2760" t="s">
        <v>122</v>
      </c>
      <c r="C2760" s="19" t="n">
        <v>0.0325669343535263</v>
      </c>
      <c r="D2760" s="19" t="n">
        <v>0.0439717525338082</v>
      </c>
      <c r="E2760" s="19" t="n">
        <v>0.0215972977319613</v>
      </c>
      <c r="F2760" s="19"/>
      <c r="G2760" s="19" t="n">
        <v>0.0238245485671234</v>
      </c>
      <c r="H2760" s="19" t="n">
        <v>0.0173948644531797</v>
      </c>
      <c r="I2760" s="19" t="n">
        <v>0.0257054859880185</v>
      </c>
      <c r="J2760" s="19" t="n">
        <v>0.0423438577056063</v>
      </c>
      <c r="K2760" s="19" t="n">
        <v>0.0426475033996425</v>
      </c>
      <c r="L2760" s="19" t="n">
        <v>0.0430388208265058</v>
      </c>
      <c r="M2760" s="19"/>
      <c r="N2760" s="19" t="n">
        <v>0.026961897003641</v>
      </c>
      <c r="O2760" s="19" t="n">
        <v>0.0280954935279342</v>
      </c>
      <c r="P2760" s="19" t="n">
        <v>0.0386336249346709</v>
      </c>
      <c r="Q2760" s="19" t="n">
        <v>0.0385174923306472</v>
      </c>
      <c r="R2760" s="19"/>
      <c r="S2760" s="19" t="n">
        <v>0.0239022996028097</v>
      </c>
      <c r="T2760" s="19" t="n">
        <v>0.0250852051872841</v>
      </c>
      <c r="U2760" s="19" t="n">
        <v>0.0385353877635836</v>
      </c>
      <c r="V2760" s="19" t="n">
        <v>0.0397681932465359</v>
      </c>
      <c r="W2760" s="19" t="n">
        <v>0.0535043917679918</v>
      </c>
      <c r="X2760" s="19" t="n">
        <v>0</v>
      </c>
      <c r="Y2760" s="19" t="n">
        <v>0.0357218079764802</v>
      </c>
      <c r="Z2760" s="19" t="n">
        <v>0</v>
      </c>
      <c r="AA2760" s="19" t="n">
        <v>0.0587768643563007</v>
      </c>
      <c r="AB2760" s="19" t="n">
        <v>0.0303245859732842</v>
      </c>
      <c r="AC2760" s="19" t="n">
        <v>0.0355591991893844</v>
      </c>
      <c r="AD2760" s="19" t="n">
        <v>0.0615041465231216</v>
      </c>
      <c r="AE2760" s="19"/>
      <c r="AF2760" s="19" t="n">
        <v>0.0341412444123661</v>
      </c>
      <c r="AG2760" s="19" t="n">
        <v>0.0233048406294709</v>
      </c>
      <c r="AH2760" s="19" t="n">
        <v>0.0598592243104084</v>
      </c>
      <c r="AI2760" s="19"/>
      <c r="AJ2760" s="19" t="n">
        <v>0.0239317640497486</v>
      </c>
      <c r="AK2760" s="19" t="n">
        <v>0.0232305359485686</v>
      </c>
      <c r="AL2760" s="19" t="n">
        <v>0.0970817133738097</v>
      </c>
      <c r="AM2760" s="19" t="n">
        <v>0.0345909911874029</v>
      </c>
      <c r="AN2760" s="19" t="n">
        <v>0.0435019341380447</v>
      </c>
      <c r="AO2760" s="19"/>
      <c r="AP2760" s="19" t="n">
        <v>0.0164731190916489</v>
      </c>
      <c r="AQ2760" s="19" t="n">
        <v>0.034313930906444</v>
      </c>
      <c r="AR2760" s="19" t="n">
        <v>0.0666752468842687</v>
      </c>
      <c r="AS2760" s="19" t="n">
        <v>0.0275387047640001</v>
      </c>
      <c r="AT2760" s="19" t="n">
        <v>0</v>
      </c>
      <c r="AU2760" s="19"/>
      <c r="AV2760" s="19" t="n">
        <v>0.0168226672180349</v>
      </c>
      <c r="AW2760" s="19" t="n">
        <v>0.0320037079394789</v>
      </c>
      <c r="AX2760" s="19" t="n">
        <v>0.0598790212959237</v>
      </c>
      <c r="AY2760" s="19" t="n">
        <v>0.025290363368204</v>
      </c>
      <c r="AZ2760" s="19" t="n">
        <v>0.0284292709736233</v>
      </c>
      <c r="BA2760" s="19" t="n">
        <v>0.0343490708612688</v>
      </c>
      <c r="BB2760" s="19"/>
      <c r="BC2760" s="19" t="n">
        <v>0.0514679343765561</v>
      </c>
      <c r="BD2760" s="19" t="n">
        <v>0.0288000508759961</v>
      </c>
      <c r="BE2760" s="19" t="n">
        <v>0.0360458947250161</v>
      </c>
      <c r="BF2760" s="19" t="n">
        <v>0.0159308625791555</v>
      </c>
      <c r="BG2760" s="19" t="n">
        <v>0</v>
      </c>
    </row>
    <row r="2761">
      <c r="B2761" t="s">
        <v>123</v>
      </c>
      <c r="C2761" s="19" t="n">
        <v>0.091834359258967</v>
      </c>
      <c r="D2761" s="19" t="n">
        <v>0.0838409967631541</v>
      </c>
      <c r="E2761" s="19" t="n">
        <v>0.0982344771055694</v>
      </c>
      <c r="F2761" s="19"/>
      <c r="G2761" s="19" t="n">
        <v>0.0398385562882273</v>
      </c>
      <c r="H2761" s="19" t="n">
        <v>0.0403004833300674</v>
      </c>
      <c r="I2761" s="19" t="n">
        <v>0.118629461811278</v>
      </c>
      <c r="J2761" s="19" t="n">
        <v>0.036299036742741</v>
      </c>
      <c r="K2761" s="19" t="n">
        <v>0.142726799982551</v>
      </c>
      <c r="L2761" s="19" t="n">
        <v>0.16206403369355</v>
      </c>
      <c r="M2761" s="19"/>
      <c r="N2761" s="19" t="n">
        <v>0.0688129306822272</v>
      </c>
      <c r="O2761" s="19" t="n">
        <v>0.0767004624405549</v>
      </c>
      <c r="P2761" s="19" t="n">
        <v>0.113826294724385</v>
      </c>
      <c r="Q2761" s="19" t="n">
        <v>0.115282255155538</v>
      </c>
      <c r="R2761" s="19"/>
      <c r="S2761" s="19" t="n">
        <v>0.0628530108288922</v>
      </c>
      <c r="T2761" s="19" t="n">
        <v>0.0989445821982438</v>
      </c>
      <c r="U2761" s="19" t="n">
        <v>0.0552927634061125</v>
      </c>
      <c r="V2761" s="19" t="n">
        <v>0.0563756090384749</v>
      </c>
      <c r="W2761" s="19" t="n">
        <v>0.0629212996312822</v>
      </c>
      <c r="X2761" s="19" t="n">
        <v>0.113241301134844</v>
      </c>
      <c r="Y2761" s="19" t="n">
        <v>0.11055887554841</v>
      </c>
      <c r="Z2761" s="19" t="n">
        <v>0.133109571921573</v>
      </c>
      <c r="AA2761" s="19" t="n">
        <v>0.110542045664272</v>
      </c>
      <c r="AB2761" s="19" t="n">
        <v>0.156730574465948</v>
      </c>
      <c r="AC2761" s="19" t="n">
        <v>0.0351339074967208</v>
      </c>
      <c r="AD2761" s="19" t="n">
        <v>0.142825678022502</v>
      </c>
      <c r="AE2761" s="19"/>
      <c r="AF2761" s="19" t="n">
        <v>0.114903335837269</v>
      </c>
      <c r="AG2761" s="19" t="n">
        <v>0.080008813997204</v>
      </c>
      <c r="AH2761" s="19" t="n">
        <v>0.117073481710628</v>
      </c>
      <c r="AI2761" s="19"/>
      <c r="AJ2761" s="19" t="n">
        <v>0.127835229983939</v>
      </c>
      <c r="AK2761" s="19" t="n">
        <v>0.0502980649173087</v>
      </c>
      <c r="AL2761" s="19" t="n">
        <v>0.0637333721146933</v>
      </c>
      <c r="AM2761" s="19" t="n">
        <v>0.104410045043429</v>
      </c>
      <c r="AN2761" s="19" t="n">
        <v>0.0964201536546339</v>
      </c>
      <c r="AO2761" s="19"/>
      <c r="AP2761" s="19" t="n">
        <v>0.134616085135363</v>
      </c>
      <c r="AQ2761" s="19" t="n">
        <v>0.0691131039149655</v>
      </c>
      <c r="AR2761" s="19" t="n">
        <v>0.0666237800765968</v>
      </c>
      <c r="AS2761" s="19" t="n">
        <v>0.0756920397163103</v>
      </c>
      <c r="AT2761" s="19" t="n">
        <v>0.0580048065745009</v>
      </c>
      <c r="AU2761" s="19"/>
      <c r="AV2761" s="19" t="n">
        <v>0.0505033908350175</v>
      </c>
      <c r="AW2761" s="19" t="n">
        <v>0.117907844486129</v>
      </c>
      <c r="AX2761" s="19" t="n">
        <v>0.0590290760304249</v>
      </c>
      <c r="AY2761" s="19" t="n">
        <v>0.0897155726350513</v>
      </c>
      <c r="AZ2761" s="19" t="n">
        <v>0.0533813742156681</v>
      </c>
      <c r="BA2761" s="19" t="n">
        <v>0.202658355641421</v>
      </c>
      <c r="BB2761" s="19"/>
      <c r="BC2761" s="19" t="n">
        <v>0.113408980808673</v>
      </c>
      <c r="BD2761" s="19" t="n">
        <v>0.0968236882239913</v>
      </c>
      <c r="BE2761" s="19" t="n">
        <v>0.0740303614720291</v>
      </c>
      <c r="BF2761" s="19" t="n">
        <v>0.0480529840608767</v>
      </c>
      <c r="BG2761" s="19" t="n">
        <v>0</v>
      </c>
    </row>
    <row r="2762">
      <c r="C2762" s="19"/>
      <c r="D2762" s="19"/>
      <c r="E2762" s="19"/>
      <c r="F2762" s="19"/>
      <c r="G2762" s="19"/>
      <c r="H2762" s="19"/>
      <c r="I2762" s="19"/>
      <c r="J2762" s="19"/>
      <c r="K2762" s="19"/>
      <c r="L2762" s="19"/>
      <c r="M2762" s="19"/>
      <c r="N2762" s="19"/>
      <c r="O2762" s="19"/>
      <c r="P2762" s="19"/>
      <c r="Q2762" s="19"/>
      <c r="R2762" s="19"/>
      <c r="S2762" s="19"/>
      <c r="T2762" s="19"/>
      <c r="U2762" s="19"/>
      <c r="V2762" s="19"/>
      <c r="W2762" s="19"/>
      <c r="X2762" s="19"/>
      <c r="Y2762" s="19"/>
      <c r="Z2762" s="19"/>
      <c r="AA2762" s="19"/>
      <c r="AB2762" s="19"/>
      <c r="AC2762" s="19"/>
      <c r="AD2762" s="19"/>
      <c r="AE2762" s="19"/>
      <c r="AF2762" s="19"/>
      <c r="AG2762" s="19"/>
      <c r="AH2762" s="19"/>
      <c r="AI2762" s="19"/>
      <c r="AJ2762" s="19"/>
      <c r="AK2762" s="19"/>
      <c r="AL2762" s="19"/>
      <c r="AM2762" s="19"/>
      <c r="AN2762" s="19"/>
      <c r="AO2762" s="19"/>
      <c r="AP2762" s="19"/>
      <c r="AQ2762" s="19"/>
      <c r="AR2762" s="19"/>
      <c r="AS2762" s="19"/>
      <c r="AT2762" s="19"/>
      <c r="AU2762" s="19"/>
      <c r="AV2762" s="19"/>
      <c r="AW2762" s="19"/>
      <c r="AX2762" s="19"/>
      <c r="AY2762" s="19"/>
      <c r="AZ2762" s="19"/>
      <c r="BA2762" s="19"/>
      <c r="BB2762" s="19"/>
      <c r="BC2762" s="19"/>
      <c r="BD2762" s="19"/>
      <c r="BE2762" s="19"/>
      <c r="BF2762" s="19"/>
      <c r="BG2762" s="19"/>
    </row>
    <row r="2763">
      <c r="B2763" s="7" t="s">
        <v>800</v>
      </c>
      <c r="C2763" s="19"/>
      <c r="D2763" s="19"/>
      <c r="E2763" s="19"/>
      <c r="F2763" s="19"/>
      <c r="G2763" s="19"/>
      <c r="H2763" s="19"/>
      <c r="I2763" s="19"/>
      <c r="J2763" s="19"/>
      <c r="K2763" s="19"/>
      <c r="L2763" s="19"/>
      <c r="M2763" s="19"/>
      <c r="N2763" s="19"/>
      <c r="O2763" s="19"/>
      <c r="P2763" s="19"/>
      <c r="Q2763" s="19"/>
      <c r="R2763" s="19"/>
      <c r="S2763" s="19"/>
      <c r="T2763" s="19"/>
      <c r="U2763" s="19"/>
      <c r="V2763" s="19"/>
      <c r="W2763" s="19"/>
      <c r="X2763" s="19"/>
      <c r="Y2763" s="19"/>
      <c r="Z2763" s="19"/>
      <c r="AA2763" s="19"/>
      <c r="AB2763" s="19"/>
      <c r="AC2763" s="19"/>
      <c r="AD2763" s="19"/>
      <c r="AE2763" s="19"/>
      <c r="AF2763" s="19"/>
      <c r="AG2763" s="19"/>
      <c r="AH2763" s="19"/>
      <c r="AI2763" s="19"/>
      <c r="AJ2763" s="19"/>
      <c r="AK2763" s="19"/>
      <c r="AL2763" s="19"/>
      <c r="AM2763" s="19"/>
      <c r="AN2763" s="19"/>
      <c r="AO2763" s="19"/>
      <c r="AP2763" s="19"/>
      <c r="AQ2763" s="19"/>
      <c r="AR2763" s="19"/>
      <c r="AS2763" s="19"/>
      <c r="AT2763" s="19"/>
      <c r="AU2763" s="19"/>
      <c r="AV2763" s="19"/>
      <c r="AW2763" s="19"/>
      <c r="AX2763" s="19"/>
      <c r="AY2763" s="19"/>
      <c r="AZ2763" s="19"/>
      <c r="BA2763" s="19"/>
      <c r="BB2763" s="19"/>
      <c r="BC2763" s="19"/>
      <c r="BD2763" s="19"/>
      <c r="BE2763" s="19"/>
      <c r="BF2763" s="19"/>
      <c r="BG2763" s="19"/>
    </row>
    <row r="2764">
      <c r="B2764" s="26" t="s">
        <v>331</v>
      </c>
      <c r="C2764" s="19"/>
      <c r="D2764" s="19"/>
      <c r="E2764" s="19"/>
      <c r="F2764" s="19"/>
      <c r="G2764" s="19"/>
      <c r="H2764" s="19"/>
      <c r="I2764" s="19"/>
      <c r="J2764" s="19"/>
      <c r="K2764" s="19"/>
      <c r="L2764" s="19"/>
      <c r="M2764" s="19"/>
      <c r="N2764" s="19"/>
      <c r="O2764" s="19"/>
      <c r="P2764" s="19"/>
      <c r="Q2764" s="19"/>
      <c r="R2764" s="19"/>
      <c r="S2764" s="19"/>
      <c r="T2764" s="19"/>
      <c r="U2764" s="19"/>
      <c r="V2764" s="19"/>
      <c r="W2764" s="19"/>
      <c r="X2764" s="19"/>
      <c r="Y2764" s="19"/>
      <c r="Z2764" s="19"/>
      <c r="AA2764" s="19"/>
      <c r="AB2764" s="19"/>
      <c r="AC2764" s="19"/>
      <c r="AD2764" s="19"/>
      <c r="AE2764" s="19"/>
      <c r="AF2764" s="19"/>
      <c r="AG2764" s="19"/>
      <c r="AH2764" s="19"/>
      <c r="AI2764" s="19"/>
      <c r="AJ2764" s="19"/>
      <c r="AK2764" s="19"/>
      <c r="AL2764" s="19"/>
      <c r="AM2764" s="19"/>
      <c r="AN2764" s="19"/>
      <c r="AO2764" s="19"/>
      <c r="AP2764" s="19"/>
      <c r="AQ2764" s="19"/>
      <c r="AR2764" s="19"/>
      <c r="AS2764" s="19"/>
      <c r="AT2764" s="19"/>
      <c r="AU2764" s="19"/>
      <c r="AV2764" s="19"/>
      <c r="AW2764" s="19"/>
      <c r="AX2764" s="19"/>
      <c r="AY2764" s="19"/>
      <c r="AZ2764" s="19"/>
      <c r="BA2764" s="19"/>
      <c r="BB2764" s="19"/>
      <c r="BC2764" s="19"/>
      <c r="BD2764" s="19"/>
      <c r="BE2764" s="19"/>
      <c r="BF2764" s="19"/>
      <c r="BG2764" s="19"/>
    </row>
    <row r="2765">
      <c r="B2765" t="s">
        <v>795</v>
      </c>
      <c r="C2765" s="19" t="n">
        <v>0.128065469610475</v>
      </c>
      <c r="D2765" s="19" t="n">
        <v>0.137218136221878</v>
      </c>
      <c r="E2765" s="19" t="n">
        <v>0.120139966398729</v>
      </c>
      <c r="F2765" s="19"/>
      <c r="G2765" s="19" t="n">
        <v>0.147263655967189</v>
      </c>
      <c r="H2765" s="19" t="n">
        <v>0.14899638230542</v>
      </c>
      <c r="I2765" s="19" t="n">
        <v>0.173442787087842</v>
      </c>
      <c r="J2765" s="19" t="n">
        <v>0.147872859482992</v>
      </c>
      <c r="K2765" s="19" t="n">
        <v>0.0949473002511823</v>
      </c>
      <c r="L2765" s="19" t="n">
        <v>0.0660388775603685</v>
      </c>
      <c r="M2765" s="19"/>
      <c r="N2765" s="19" t="n">
        <v>0.135502184506977</v>
      </c>
      <c r="O2765" s="19" t="n">
        <v>0.151167257547142</v>
      </c>
      <c r="P2765" s="19" t="n">
        <v>0.12060477334368</v>
      </c>
      <c r="Q2765" s="19" t="n">
        <v>0.101981996278111</v>
      </c>
      <c r="R2765" s="19"/>
      <c r="S2765" s="19" t="n">
        <v>0.134614513308451</v>
      </c>
      <c r="T2765" s="19" t="n">
        <v>0.151132504560799</v>
      </c>
      <c r="U2765" s="19" t="n">
        <v>0.14969047050594</v>
      </c>
      <c r="V2765" s="19" t="n">
        <v>0.0912448371715128</v>
      </c>
      <c r="W2765" s="19" t="n">
        <v>0.163296687767949</v>
      </c>
      <c r="X2765" s="19" t="n">
        <v>0.103285682673069</v>
      </c>
      <c r="Y2765" s="19" t="n">
        <v>0.192585350322196</v>
      </c>
      <c r="Z2765" s="19" t="n">
        <v>0.0636488106493031</v>
      </c>
      <c r="AA2765" s="19" t="n">
        <v>0.0958435132608038</v>
      </c>
      <c r="AB2765" s="19" t="n">
        <v>0.0639581923084035</v>
      </c>
      <c r="AC2765" s="19" t="n">
        <v>0.183867125338758</v>
      </c>
      <c r="AD2765" s="19" t="n">
        <v>0.172690269583072</v>
      </c>
      <c r="AE2765" s="19"/>
      <c r="AF2765" s="19" t="n">
        <v>0.124923800579803</v>
      </c>
      <c r="AG2765" s="19" t="n">
        <v>0.114254299483007</v>
      </c>
      <c r="AH2765" s="19" t="n">
        <v>0.154255364123521</v>
      </c>
      <c r="AI2765" s="19"/>
      <c r="AJ2765" s="19" t="n">
        <v>0.118782572102512</v>
      </c>
      <c r="AK2765" s="19" t="n">
        <v>0.156547362157595</v>
      </c>
      <c r="AL2765" s="19" t="n">
        <v>0.104770696301599</v>
      </c>
      <c r="AM2765" s="19" t="n">
        <v>0.0952777533120295</v>
      </c>
      <c r="AN2765" s="19" t="n">
        <v>0.0947991927741184</v>
      </c>
      <c r="AO2765" s="19"/>
      <c r="AP2765" s="19" t="n">
        <v>0.13028056853641</v>
      </c>
      <c r="AQ2765" s="19" t="n">
        <v>0.134072669655487</v>
      </c>
      <c r="AR2765" s="19" t="n">
        <v>0.100971954553318</v>
      </c>
      <c r="AS2765" s="19" t="n">
        <v>0.122786731032424</v>
      </c>
      <c r="AT2765" s="19" t="n">
        <v>0.0944521650275447</v>
      </c>
      <c r="AU2765" s="19"/>
      <c r="AV2765" s="19" t="n">
        <v>0.142101858948128</v>
      </c>
      <c r="AW2765" s="19" t="n">
        <v>0.113031486469877</v>
      </c>
      <c r="AX2765" s="19" t="n">
        <v>0.0887110747003638</v>
      </c>
      <c r="AY2765" s="19" t="n">
        <v>0.165609587333318</v>
      </c>
      <c r="AZ2765" s="19" t="n">
        <v>0.125395896508363</v>
      </c>
      <c r="BA2765" s="19" t="n">
        <v>0.12448070241653</v>
      </c>
      <c r="BB2765" s="19"/>
      <c r="BC2765" s="19" t="n">
        <v>0.119134618043004</v>
      </c>
      <c r="BD2765" s="19" t="n">
        <v>0.124940123188877</v>
      </c>
      <c r="BE2765" s="19" t="n">
        <v>0.121735355992254</v>
      </c>
      <c r="BF2765" s="19" t="n">
        <v>0.159754990453325</v>
      </c>
      <c r="BG2765" s="19" t="n">
        <v>0.199107494201564</v>
      </c>
    </row>
    <row r="2766">
      <c r="B2766" t="s">
        <v>796</v>
      </c>
      <c r="C2766" s="19" t="n">
        <v>0.311812371434598</v>
      </c>
      <c r="D2766" s="19" t="n">
        <v>0.343021455502493</v>
      </c>
      <c r="E2766" s="19" t="n">
        <v>0.280018953605554</v>
      </c>
      <c r="F2766" s="19"/>
      <c r="G2766" s="19" t="n">
        <v>0.325717022375903</v>
      </c>
      <c r="H2766" s="19" t="n">
        <v>0.370055866908037</v>
      </c>
      <c r="I2766" s="19" t="n">
        <v>0.2828713369414</v>
      </c>
      <c r="J2766" s="19" t="n">
        <v>0.295596357549953</v>
      </c>
      <c r="K2766" s="19" t="n">
        <v>0.286597131153351</v>
      </c>
      <c r="L2766" s="19" t="n">
        <v>0.304446757159717</v>
      </c>
      <c r="M2766" s="19"/>
      <c r="N2766" s="19" t="n">
        <v>0.324867002144419</v>
      </c>
      <c r="O2766" s="19" t="n">
        <v>0.338287486526672</v>
      </c>
      <c r="P2766" s="19" t="n">
        <v>0.282030491343587</v>
      </c>
      <c r="Q2766" s="19" t="n">
        <v>0.296484396403664</v>
      </c>
      <c r="R2766" s="19"/>
      <c r="S2766" s="19" t="n">
        <v>0.278762038454696</v>
      </c>
      <c r="T2766" s="19" t="n">
        <v>0.314159378986175</v>
      </c>
      <c r="U2766" s="19" t="n">
        <v>0.22470768272338</v>
      </c>
      <c r="V2766" s="19" t="n">
        <v>0.416343690675646</v>
      </c>
      <c r="W2766" s="19" t="n">
        <v>0.318259873707995</v>
      </c>
      <c r="X2766" s="19" t="n">
        <v>0.345416178019589</v>
      </c>
      <c r="Y2766" s="19" t="n">
        <v>0.297456001673475</v>
      </c>
      <c r="Z2766" s="19" t="n">
        <v>0.237084593305538</v>
      </c>
      <c r="AA2766" s="19" t="n">
        <v>0.411105841479632</v>
      </c>
      <c r="AB2766" s="19" t="n">
        <v>0.270681535182128</v>
      </c>
      <c r="AC2766" s="19" t="n">
        <v>0.252650593389283</v>
      </c>
      <c r="AD2766" s="19" t="n">
        <v>0.295280606158856</v>
      </c>
      <c r="AE2766" s="19"/>
      <c r="AF2766" s="19" t="n">
        <v>0.315381363355787</v>
      </c>
      <c r="AG2766" s="19" t="n">
        <v>0.340959765691124</v>
      </c>
      <c r="AH2766" s="19" t="n">
        <v>0.238116662552483</v>
      </c>
      <c r="AI2766" s="19"/>
      <c r="AJ2766" s="19" t="n">
        <v>0.324204758395489</v>
      </c>
      <c r="AK2766" s="19" t="n">
        <v>0.359081404467047</v>
      </c>
      <c r="AL2766" s="19" t="n">
        <v>0.261871064577663</v>
      </c>
      <c r="AM2766" s="19" t="n">
        <v>0.416090260261739</v>
      </c>
      <c r="AN2766" s="19" t="n">
        <v>0.228913516786726</v>
      </c>
      <c r="AO2766" s="19"/>
      <c r="AP2766" s="19" t="n">
        <v>0.315461044868052</v>
      </c>
      <c r="AQ2766" s="19" t="n">
        <v>0.369592567162265</v>
      </c>
      <c r="AR2766" s="19" t="n">
        <v>0.325687902834565</v>
      </c>
      <c r="AS2766" s="19" t="n">
        <v>0.299207781333428</v>
      </c>
      <c r="AT2766" s="19" t="n">
        <v>0.252089526335341</v>
      </c>
      <c r="AU2766" s="19"/>
      <c r="AV2766" s="19" t="n">
        <v>0.374712507089827</v>
      </c>
      <c r="AW2766" s="19" t="n">
        <v>0.367539080186262</v>
      </c>
      <c r="AX2766" s="19" t="n">
        <v>0.388379793439835</v>
      </c>
      <c r="AY2766" s="19" t="n">
        <v>0.265475085565493</v>
      </c>
      <c r="AZ2766" s="19" t="n">
        <v>0.260032401875615</v>
      </c>
      <c r="BA2766" s="19" t="n">
        <v>0.188616743302604</v>
      </c>
      <c r="BB2766" s="19"/>
      <c r="BC2766" s="19" t="n">
        <v>0.288949708519231</v>
      </c>
      <c r="BD2766" s="19" t="n">
        <v>0.334153042039993</v>
      </c>
      <c r="BE2766" s="19" t="n">
        <v>0.329664890261025</v>
      </c>
      <c r="BF2766" s="19" t="n">
        <v>0.306748839826342</v>
      </c>
      <c r="BG2766" s="19" t="n">
        <v>0.319859132950891</v>
      </c>
    </row>
    <row r="2767">
      <c r="B2767" t="s">
        <v>797</v>
      </c>
      <c r="C2767" s="19" t="n">
        <v>0.192735285184199</v>
      </c>
      <c r="D2767" s="19" t="n">
        <v>0.202577534131393</v>
      </c>
      <c r="E2767" s="19" t="n">
        <v>0.182042621709192</v>
      </c>
      <c r="F2767" s="19"/>
      <c r="G2767" s="19" t="n">
        <v>0.288590306090616</v>
      </c>
      <c r="H2767" s="19" t="n">
        <v>0.242571938172482</v>
      </c>
      <c r="I2767" s="19" t="n">
        <v>0.173132786349329</v>
      </c>
      <c r="J2767" s="19" t="n">
        <v>0.184514278885773</v>
      </c>
      <c r="K2767" s="19" t="n">
        <v>0.151039992312225</v>
      </c>
      <c r="L2767" s="19" t="n">
        <v>0.131189933961908</v>
      </c>
      <c r="M2767" s="19"/>
      <c r="N2767" s="19" t="n">
        <v>0.230737380709804</v>
      </c>
      <c r="O2767" s="19" t="n">
        <v>0.212116617569904</v>
      </c>
      <c r="P2767" s="19" t="n">
        <v>0.186757940456456</v>
      </c>
      <c r="Q2767" s="19" t="n">
        <v>0.134106292424876</v>
      </c>
      <c r="R2767" s="19"/>
      <c r="S2767" s="19" t="n">
        <v>0.270462498413518</v>
      </c>
      <c r="T2767" s="19" t="n">
        <v>0.147561757589017</v>
      </c>
      <c r="U2767" s="19" t="n">
        <v>0.128892705445703</v>
      </c>
      <c r="V2767" s="19" t="n">
        <v>0.186368528624218</v>
      </c>
      <c r="W2767" s="19" t="n">
        <v>0.174065608513471</v>
      </c>
      <c r="X2767" s="19" t="n">
        <v>0.257905331653137</v>
      </c>
      <c r="Y2767" s="19" t="n">
        <v>0.201863544263452</v>
      </c>
      <c r="Z2767" s="19" t="n">
        <v>0.245995648346687</v>
      </c>
      <c r="AA2767" s="19" t="n">
        <v>0.111810700593927</v>
      </c>
      <c r="AB2767" s="19" t="n">
        <v>0.223757112910011</v>
      </c>
      <c r="AC2767" s="19" t="n">
        <v>0.212538399865709</v>
      </c>
      <c r="AD2767" s="19" t="n">
        <v>0.0876990533847066</v>
      </c>
      <c r="AE2767" s="19"/>
      <c r="AF2767" s="19" t="n">
        <v>0.182071187385235</v>
      </c>
      <c r="AG2767" s="19" t="n">
        <v>0.187218990061974</v>
      </c>
      <c r="AH2767" s="19" t="n">
        <v>0.176727853391848</v>
      </c>
      <c r="AI2767" s="19"/>
      <c r="AJ2767" s="19" t="n">
        <v>0.188404123281928</v>
      </c>
      <c r="AK2767" s="19" t="n">
        <v>0.204183597486741</v>
      </c>
      <c r="AL2767" s="19" t="n">
        <v>0.212297051140099</v>
      </c>
      <c r="AM2767" s="19" t="n">
        <v>0.106322810105056</v>
      </c>
      <c r="AN2767" s="19" t="n">
        <v>0.16860894980996</v>
      </c>
      <c r="AO2767" s="19"/>
      <c r="AP2767" s="19" t="n">
        <v>0.173319453294016</v>
      </c>
      <c r="AQ2767" s="19" t="n">
        <v>0.212058808602768</v>
      </c>
      <c r="AR2767" s="19" t="n">
        <v>0.192947035217934</v>
      </c>
      <c r="AS2767" s="19" t="n">
        <v>0.19967307195378</v>
      </c>
      <c r="AT2767" s="19" t="n">
        <v>0.294019154598248</v>
      </c>
      <c r="AU2767" s="19"/>
      <c r="AV2767" s="19" t="n">
        <v>0.21150420011632</v>
      </c>
      <c r="AW2767" s="19" t="n">
        <v>0.169494316847999</v>
      </c>
      <c r="AX2767" s="19" t="n">
        <v>0.210912530698538</v>
      </c>
      <c r="AY2767" s="19" t="n">
        <v>0.182998578754979</v>
      </c>
      <c r="AZ2767" s="19" t="n">
        <v>0.274082304677298</v>
      </c>
      <c r="BA2767" s="19" t="n">
        <v>0.117541581119352</v>
      </c>
      <c r="BB2767" s="19"/>
      <c r="BC2767" s="19" t="n">
        <v>0.170800875570073</v>
      </c>
      <c r="BD2767" s="19" t="n">
        <v>0.181958816730572</v>
      </c>
      <c r="BE2767" s="19" t="n">
        <v>0.229954018013294</v>
      </c>
      <c r="BF2767" s="19" t="n">
        <v>0.166156619296844</v>
      </c>
      <c r="BG2767" s="19" t="n">
        <v>0.0904748735174398</v>
      </c>
    </row>
    <row r="2768">
      <c r="B2768" t="s">
        <v>798</v>
      </c>
      <c r="C2768" s="19" t="n">
        <v>0.0487216369916333</v>
      </c>
      <c r="D2768" s="19" t="n">
        <v>0.060222373818787</v>
      </c>
      <c r="E2768" s="19" t="n">
        <v>0.0377965229094381</v>
      </c>
      <c r="F2768" s="19"/>
      <c r="G2768" s="19" t="n">
        <v>0.0488070778817216</v>
      </c>
      <c r="H2768" s="19" t="n">
        <v>0.0687732154993781</v>
      </c>
      <c r="I2768" s="19" t="n">
        <v>0.0834831358361018</v>
      </c>
      <c r="J2768" s="19" t="n">
        <v>0.034591980036084</v>
      </c>
      <c r="K2768" s="19" t="n">
        <v>0.0332905384740188</v>
      </c>
      <c r="L2768" s="19" t="n">
        <v>0.0247882638891985</v>
      </c>
      <c r="M2768" s="19"/>
      <c r="N2768" s="19" t="n">
        <v>0.0581405307029628</v>
      </c>
      <c r="O2768" s="19" t="n">
        <v>0.0463347933537656</v>
      </c>
      <c r="P2768" s="19" t="n">
        <v>0.0309725138254218</v>
      </c>
      <c r="Q2768" s="19" t="n">
        <v>0.0565502268947293</v>
      </c>
      <c r="R2768" s="19"/>
      <c r="S2768" s="19" t="n">
        <v>0.0611276511508794</v>
      </c>
      <c r="T2768" s="19" t="n">
        <v>0.0486733448191447</v>
      </c>
      <c r="U2768" s="19" t="n">
        <v>0.0809264928132571</v>
      </c>
      <c r="V2768" s="19" t="n">
        <v>0.0145731734299499</v>
      </c>
      <c r="W2768" s="19" t="n">
        <v>0.0153237408110244</v>
      </c>
      <c r="X2768" s="19" t="n">
        <v>0.0271820876825693</v>
      </c>
      <c r="Y2768" s="19" t="n">
        <v>0.0547001773863036</v>
      </c>
      <c r="Z2768" s="19" t="n">
        <v>0.019022892111301</v>
      </c>
      <c r="AA2768" s="19" t="n">
        <v>0.0606915341245247</v>
      </c>
      <c r="AB2768" s="19" t="n">
        <v>0.0307682839845907</v>
      </c>
      <c r="AC2768" s="19" t="n">
        <v>0.0861073317951373</v>
      </c>
      <c r="AD2768" s="19" t="n">
        <v>0.120350536234642</v>
      </c>
      <c r="AE2768" s="19"/>
      <c r="AF2768" s="19" t="n">
        <v>0.0304194442854093</v>
      </c>
      <c r="AG2768" s="19" t="n">
        <v>0.0540448353947959</v>
      </c>
      <c r="AH2768" s="19" t="n">
        <v>0.0755130538383586</v>
      </c>
      <c r="AI2768" s="19"/>
      <c r="AJ2768" s="19" t="n">
        <v>0.0265727666122385</v>
      </c>
      <c r="AK2768" s="19" t="n">
        <v>0.0441361504412534</v>
      </c>
      <c r="AL2768" s="19" t="n">
        <v>0.155081768969958</v>
      </c>
      <c r="AM2768" s="19" t="n">
        <v>0.0895907687552573</v>
      </c>
      <c r="AN2768" s="19" t="n">
        <v>0.0540023537030145</v>
      </c>
      <c r="AO2768" s="19"/>
      <c r="AP2768" s="19" t="n">
        <v>0.0483103282217041</v>
      </c>
      <c r="AQ2768" s="19" t="n">
        <v>0.0458608715822626</v>
      </c>
      <c r="AR2768" s="19" t="n">
        <v>0.0687998384559068</v>
      </c>
      <c r="AS2768" s="19" t="n">
        <v>0.0546725186806247</v>
      </c>
      <c r="AT2768" s="19" t="n">
        <v>0.0538709163076473</v>
      </c>
      <c r="AU2768" s="19"/>
      <c r="AV2768" s="19" t="n">
        <v>0.0545434437793929</v>
      </c>
      <c r="AW2768" s="19" t="n">
        <v>0.0377258294015018</v>
      </c>
      <c r="AX2768" s="19" t="n">
        <v>0.0635581258774204</v>
      </c>
      <c r="AY2768" s="19" t="n">
        <v>0.0579080651244186</v>
      </c>
      <c r="AZ2768" s="19" t="n">
        <v>0.0365962881707933</v>
      </c>
      <c r="BA2768" s="19" t="n">
        <v>0.0169458768047214</v>
      </c>
      <c r="BB2768" s="19"/>
      <c r="BC2768" s="19" t="n">
        <v>0.0455179347622321</v>
      </c>
      <c r="BD2768" s="19" t="n">
        <v>0.0402464239092411</v>
      </c>
      <c r="BE2768" s="19" t="n">
        <v>0.0658141663085424</v>
      </c>
      <c r="BF2768" s="19" t="n">
        <v>0.0598453391869226</v>
      </c>
      <c r="BG2768" s="19" t="n">
        <v>0</v>
      </c>
    </row>
    <row r="2769">
      <c r="B2769" t="s">
        <v>799</v>
      </c>
      <c r="C2769" s="19" t="n">
        <v>0.0589851228438137</v>
      </c>
      <c r="D2769" s="19" t="n">
        <v>0.0543611790000774</v>
      </c>
      <c r="E2769" s="19" t="n">
        <v>0.0640543904775411</v>
      </c>
      <c r="F2769" s="19"/>
      <c r="G2769" s="19" t="n">
        <v>0.0682400536190317</v>
      </c>
      <c r="H2769" s="19" t="n">
        <v>0.0515931494642211</v>
      </c>
      <c r="I2769" s="19" t="n">
        <v>0.0664972303015624</v>
      </c>
      <c r="J2769" s="19" t="n">
        <v>0.0397763203988519</v>
      </c>
      <c r="K2769" s="19" t="n">
        <v>0.0635831531552301</v>
      </c>
      <c r="L2769" s="19" t="n">
        <v>0.0647918284259209</v>
      </c>
      <c r="M2769" s="19"/>
      <c r="N2769" s="19" t="n">
        <v>0.0456739240902106</v>
      </c>
      <c r="O2769" s="19" t="n">
        <v>0.053610725767137</v>
      </c>
      <c r="P2769" s="19" t="n">
        <v>0.0662565368282973</v>
      </c>
      <c r="Q2769" s="19" t="n">
        <v>0.0697315944375314</v>
      </c>
      <c r="R2769" s="19"/>
      <c r="S2769" s="19" t="n">
        <v>0.0735907246878494</v>
      </c>
      <c r="T2769" s="19" t="n">
        <v>0.0622678097051088</v>
      </c>
      <c r="U2769" s="19" t="n">
        <v>0.0561787823402436</v>
      </c>
      <c r="V2769" s="19" t="n">
        <v>0.101045167555212</v>
      </c>
      <c r="W2769" s="19" t="n">
        <v>0.067295494318663</v>
      </c>
      <c r="X2769" s="19" t="n">
        <v>0.0123757783770185</v>
      </c>
      <c r="Y2769" s="19" t="n">
        <v>0.0460718162121665</v>
      </c>
      <c r="Z2769" s="19" t="n">
        <v>0.0412954647615373</v>
      </c>
      <c r="AA2769" s="19" t="n">
        <v>0.020514469431636</v>
      </c>
      <c r="AB2769" s="19" t="n">
        <v>0.120761857035332</v>
      </c>
      <c r="AC2769" s="19" t="n">
        <v>0.0350570696767404</v>
      </c>
      <c r="AD2769" s="19" t="n">
        <v>0.0377669799604388</v>
      </c>
      <c r="AE2769" s="19"/>
      <c r="AF2769" s="19" t="n">
        <v>0.0609730294933779</v>
      </c>
      <c r="AG2769" s="19" t="n">
        <v>0.05775589710788</v>
      </c>
      <c r="AH2769" s="19" t="n">
        <v>0.0547583862399742</v>
      </c>
      <c r="AI2769" s="19"/>
      <c r="AJ2769" s="19" t="n">
        <v>0.0724069973112826</v>
      </c>
      <c r="AK2769" s="19" t="n">
        <v>0.0588806441076812</v>
      </c>
      <c r="AL2769" s="19" t="n">
        <v>0.013086731433681</v>
      </c>
      <c r="AM2769" s="19" t="n">
        <v>0.0718176376419471</v>
      </c>
      <c r="AN2769" s="19" t="n">
        <v>0.0702494475549867</v>
      </c>
      <c r="AO2769" s="19"/>
      <c r="AP2769" s="19" t="n">
        <v>0.0832508830586231</v>
      </c>
      <c r="AQ2769" s="19" t="n">
        <v>0.0484164335357354</v>
      </c>
      <c r="AR2769" s="19" t="n">
        <v>0.0246530283581643</v>
      </c>
      <c r="AS2769" s="19" t="n">
        <v>0.0647572619712649</v>
      </c>
      <c r="AT2769" s="19" t="n">
        <v>0.0950298174371789</v>
      </c>
      <c r="AU2769" s="19"/>
      <c r="AV2769" s="19" t="n">
        <v>0.0507593756700984</v>
      </c>
      <c r="AW2769" s="19" t="n">
        <v>0.0789816092039453</v>
      </c>
      <c r="AX2769" s="19" t="n">
        <v>0.0448371387062305</v>
      </c>
      <c r="AY2769" s="19" t="n">
        <v>0.0688117934451523</v>
      </c>
      <c r="AZ2769" s="19" t="n">
        <v>0.0847728211759833</v>
      </c>
      <c r="BA2769" s="19" t="n">
        <v>0.0105466687973488</v>
      </c>
      <c r="BB2769" s="19"/>
      <c r="BC2769" s="19" t="n">
        <v>0.0615016196609589</v>
      </c>
      <c r="BD2769" s="19" t="n">
        <v>0.0777677666145165</v>
      </c>
      <c r="BE2769" s="19" t="n">
        <v>0.0375572894565136</v>
      </c>
      <c r="BF2769" s="19" t="n">
        <v>0.0610277143813881</v>
      </c>
      <c r="BG2769" s="19" t="n">
        <v>0.158788381957605</v>
      </c>
    </row>
    <row r="2770">
      <c r="B2770" t="s">
        <v>100</v>
      </c>
      <c r="C2770" s="19" t="n">
        <v>0.25968011393528</v>
      </c>
      <c r="D2770" s="19" t="n">
        <v>0.202599321325371</v>
      </c>
      <c r="E2770" s="19" t="n">
        <v>0.315947544899545</v>
      </c>
      <c r="F2770" s="19"/>
      <c r="G2770" s="19" t="n">
        <v>0.121381884065539</v>
      </c>
      <c r="H2770" s="19" t="n">
        <v>0.118009447650462</v>
      </c>
      <c r="I2770" s="19" t="n">
        <v>0.220572723483765</v>
      </c>
      <c r="J2770" s="19" t="n">
        <v>0.297648203646346</v>
      </c>
      <c r="K2770" s="19" t="n">
        <v>0.370541884653993</v>
      </c>
      <c r="L2770" s="19" t="n">
        <v>0.408744339002887</v>
      </c>
      <c r="M2770" s="19"/>
      <c r="N2770" s="19" t="n">
        <v>0.205078977845627</v>
      </c>
      <c r="O2770" s="19" t="n">
        <v>0.19848311923538</v>
      </c>
      <c r="P2770" s="19" t="n">
        <v>0.313377744202558</v>
      </c>
      <c r="Q2770" s="19" t="n">
        <v>0.341145493561088</v>
      </c>
      <c r="R2770" s="19"/>
      <c r="S2770" s="19" t="n">
        <v>0.181442573984606</v>
      </c>
      <c r="T2770" s="19" t="n">
        <v>0.276205204339756</v>
      </c>
      <c r="U2770" s="19" t="n">
        <v>0.359603866171477</v>
      </c>
      <c r="V2770" s="19" t="n">
        <v>0.190424602543462</v>
      </c>
      <c r="W2770" s="19" t="n">
        <v>0.261758594880897</v>
      </c>
      <c r="X2770" s="19" t="n">
        <v>0.253834941594617</v>
      </c>
      <c r="Y2770" s="19" t="n">
        <v>0.207323110142406</v>
      </c>
      <c r="Z2770" s="19" t="n">
        <v>0.392952590825634</v>
      </c>
      <c r="AA2770" s="19" t="n">
        <v>0.300033941109476</v>
      </c>
      <c r="AB2770" s="19" t="n">
        <v>0.290073018579535</v>
      </c>
      <c r="AC2770" s="19" t="n">
        <v>0.229779479934372</v>
      </c>
      <c r="AD2770" s="19" t="n">
        <v>0.286212554678284</v>
      </c>
      <c r="AE2770" s="19"/>
      <c r="AF2770" s="19" t="n">
        <v>0.286231174900388</v>
      </c>
      <c r="AG2770" s="19" t="n">
        <v>0.245766212261219</v>
      </c>
      <c r="AH2770" s="19" t="n">
        <v>0.300628679853815</v>
      </c>
      <c r="AI2770" s="19"/>
      <c r="AJ2770" s="19" t="n">
        <v>0.269628782296551</v>
      </c>
      <c r="AK2770" s="19" t="n">
        <v>0.177170841339682</v>
      </c>
      <c r="AL2770" s="19" t="n">
        <v>0.252892687576998</v>
      </c>
      <c r="AM2770" s="19" t="n">
        <v>0.220900769923971</v>
      </c>
      <c r="AN2770" s="19" t="n">
        <v>0.383426539371194</v>
      </c>
      <c r="AO2770" s="19"/>
      <c r="AP2770" s="19" t="n">
        <v>0.249377722021196</v>
      </c>
      <c r="AQ2770" s="19" t="n">
        <v>0.189998649461482</v>
      </c>
      <c r="AR2770" s="19" t="n">
        <v>0.286940240580112</v>
      </c>
      <c r="AS2770" s="19" t="n">
        <v>0.258902635028478</v>
      </c>
      <c r="AT2770" s="19" t="n">
        <v>0.210538420294041</v>
      </c>
      <c r="AU2770" s="19"/>
      <c r="AV2770" s="19" t="n">
        <v>0.166378614396234</v>
      </c>
      <c r="AW2770" s="19" t="n">
        <v>0.233227677890415</v>
      </c>
      <c r="AX2770" s="19" t="n">
        <v>0.203601336577612</v>
      </c>
      <c r="AY2770" s="19" t="n">
        <v>0.25919688977664</v>
      </c>
      <c r="AZ2770" s="19" t="n">
        <v>0.219120287591947</v>
      </c>
      <c r="BA2770" s="19" t="n">
        <v>0.541868427559444</v>
      </c>
      <c r="BB2770" s="19"/>
      <c r="BC2770" s="19" t="n">
        <v>0.314095243444501</v>
      </c>
      <c r="BD2770" s="19" t="n">
        <v>0.2409338275168</v>
      </c>
      <c r="BE2770" s="19" t="n">
        <v>0.215274279968371</v>
      </c>
      <c r="BF2770" s="19" t="n">
        <v>0.246466496855178</v>
      </c>
      <c r="BG2770" s="19" t="n">
        <v>0.231770117372499</v>
      </c>
    </row>
    <row r="2771">
      <c r="C2771" s="19"/>
      <c r="D2771" s="19"/>
      <c r="E2771" s="19"/>
      <c r="F2771" s="19"/>
      <c r="G2771" s="19"/>
      <c r="H2771" s="19"/>
      <c r="I2771" s="19"/>
      <c r="J2771" s="19"/>
      <c r="K2771" s="19"/>
      <c r="L2771" s="19"/>
      <c r="M2771" s="19"/>
      <c r="N2771" s="19"/>
      <c r="O2771" s="19"/>
      <c r="P2771" s="19"/>
      <c r="Q2771" s="19"/>
      <c r="R2771" s="19"/>
      <c r="S2771" s="19"/>
      <c r="T2771" s="19"/>
      <c r="U2771" s="19"/>
      <c r="V2771" s="19"/>
      <c r="W2771" s="19"/>
      <c r="X2771" s="19"/>
      <c r="Y2771" s="19"/>
      <c r="Z2771" s="19"/>
      <c r="AA2771" s="19"/>
      <c r="AB2771" s="19"/>
      <c r="AC2771" s="19"/>
      <c r="AD2771" s="19"/>
      <c r="AE2771" s="19"/>
      <c r="AF2771" s="19"/>
      <c r="AG2771" s="19"/>
      <c r="AH2771" s="19"/>
      <c r="AI2771" s="19"/>
      <c r="AJ2771" s="19"/>
      <c r="AK2771" s="19"/>
      <c r="AL2771" s="19"/>
      <c r="AM2771" s="19"/>
      <c r="AN2771" s="19"/>
      <c r="AO2771" s="19"/>
      <c r="AP2771" s="19"/>
      <c r="AQ2771" s="19"/>
      <c r="AR2771" s="19"/>
      <c r="AS2771" s="19"/>
      <c r="AT2771" s="19"/>
      <c r="AU2771" s="19"/>
      <c r="AV2771" s="19"/>
      <c r="AW2771" s="19"/>
      <c r="AX2771" s="19"/>
      <c r="AY2771" s="19"/>
      <c r="AZ2771" s="19"/>
      <c r="BA2771" s="19"/>
      <c r="BB2771" s="19"/>
      <c r="BC2771" s="19"/>
      <c r="BD2771" s="19"/>
      <c r="BE2771" s="19"/>
      <c r="BF2771" s="19"/>
      <c r="BG2771" s="19"/>
    </row>
    <row r="2772">
      <c r="B2772" s="7" t="s">
        <v>801</v>
      </c>
      <c r="C2772" s="19"/>
      <c r="D2772" s="19"/>
      <c r="E2772" s="19"/>
      <c r="F2772" s="19"/>
      <c r="G2772" s="19"/>
      <c r="H2772" s="19"/>
      <c r="I2772" s="19"/>
      <c r="J2772" s="19"/>
      <c r="K2772" s="19"/>
      <c r="L2772" s="19"/>
      <c r="M2772" s="19"/>
      <c r="N2772" s="19"/>
      <c r="O2772" s="19"/>
      <c r="P2772" s="19"/>
      <c r="Q2772" s="19"/>
      <c r="R2772" s="19"/>
      <c r="S2772" s="19"/>
      <c r="T2772" s="19"/>
      <c r="U2772" s="19"/>
      <c r="V2772" s="19"/>
      <c r="W2772" s="19"/>
      <c r="X2772" s="19"/>
      <c r="Y2772" s="19"/>
      <c r="Z2772" s="19"/>
      <c r="AA2772" s="19"/>
      <c r="AB2772" s="19"/>
      <c r="AC2772" s="19"/>
      <c r="AD2772" s="19"/>
      <c r="AE2772" s="19"/>
      <c r="AF2772" s="19"/>
      <c r="AG2772" s="19"/>
      <c r="AH2772" s="19"/>
      <c r="AI2772" s="19"/>
      <c r="AJ2772" s="19"/>
      <c r="AK2772" s="19"/>
      <c r="AL2772" s="19"/>
      <c r="AM2772" s="19"/>
      <c r="AN2772" s="19"/>
      <c r="AO2772" s="19"/>
      <c r="AP2772" s="19"/>
      <c r="AQ2772" s="19"/>
      <c r="AR2772" s="19"/>
      <c r="AS2772" s="19"/>
      <c r="AT2772" s="19"/>
      <c r="AU2772" s="19"/>
      <c r="AV2772" s="19"/>
      <c r="AW2772" s="19"/>
      <c r="AX2772" s="19"/>
      <c r="AY2772" s="19"/>
      <c r="AZ2772" s="19"/>
      <c r="BA2772" s="19"/>
      <c r="BB2772" s="19"/>
      <c r="BC2772" s="19"/>
      <c r="BD2772" s="19"/>
      <c r="BE2772" s="19"/>
      <c r="BF2772" s="19"/>
      <c r="BG2772" s="19"/>
    </row>
    <row r="2773">
      <c r="B2773" s="26" t="s">
        <v>331</v>
      </c>
      <c r="C2773" s="19"/>
      <c r="D2773" s="19"/>
      <c r="E2773" s="19"/>
      <c r="F2773" s="19"/>
      <c r="G2773" s="19"/>
      <c r="H2773" s="19"/>
      <c r="I2773" s="19"/>
      <c r="J2773" s="19"/>
      <c r="K2773" s="19"/>
      <c r="L2773" s="19"/>
      <c r="M2773" s="19"/>
      <c r="N2773" s="19"/>
      <c r="O2773" s="19"/>
      <c r="P2773" s="19"/>
      <c r="Q2773" s="19"/>
      <c r="R2773" s="19"/>
      <c r="S2773" s="19"/>
      <c r="T2773" s="19"/>
      <c r="U2773" s="19"/>
      <c r="V2773" s="19"/>
      <c r="W2773" s="19"/>
      <c r="X2773" s="19"/>
      <c r="Y2773" s="19"/>
      <c r="Z2773" s="19"/>
      <c r="AA2773" s="19"/>
      <c r="AB2773" s="19"/>
      <c r="AC2773" s="19"/>
      <c r="AD2773" s="19"/>
      <c r="AE2773" s="19"/>
      <c r="AF2773" s="19"/>
      <c r="AG2773" s="19"/>
      <c r="AH2773" s="19"/>
      <c r="AI2773" s="19"/>
      <c r="AJ2773" s="19"/>
      <c r="AK2773" s="19"/>
      <c r="AL2773" s="19"/>
      <c r="AM2773" s="19"/>
      <c r="AN2773" s="19"/>
      <c r="AO2773" s="19"/>
      <c r="AP2773" s="19"/>
      <c r="AQ2773" s="19"/>
      <c r="AR2773" s="19"/>
      <c r="AS2773" s="19"/>
      <c r="AT2773" s="19"/>
      <c r="AU2773" s="19"/>
      <c r="AV2773" s="19"/>
      <c r="AW2773" s="19"/>
      <c r="AX2773" s="19"/>
      <c r="AY2773" s="19"/>
      <c r="AZ2773" s="19"/>
      <c r="BA2773" s="19"/>
      <c r="BB2773" s="19"/>
      <c r="BC2773" s="19"/>
      <c r="BD2773" s="19"/>
      <c r="BE2773" s="19"/>
      <c r="BF2773" s="19"/>
      <c r="BG2773" s="19"/>
    </row>
    <row r="2774">
      <c r="B2774" t="s">
        <v>795</v>
      </c>
      <c r="C2774" s="19" t="n">
        <v>0.0889754790483563</v>
      </c>
      <c r="D2774" s="19" t="n">
        <v>0.092514115205956</v>
      </c>
      <c r="E2774" s="19" t="n">
        <v>0.0862511818927999</v>
      </c>
      <c r="F2774" s="19"/>
      <c r="G2774" s="19" t="n">
        <v>0.0923131247447554</v>
      </c>
      <c r="H2774" s="19" t="n">
        <v>0.072895249002226</v>
      </c>
      <c r="I2774" s="19" t="n">
        <v>0.132540142235709</v>
      </c>
      <c r="J2774" s="19" t="n">
        <v>0.141683633363861</v>
      </c>
      <c r="K2774" s="19" t="n">
        <v>0.067433265670688</v>
      </c>
      <c r="L2774" s="19" t="n">
        <v>0.0378427771051297</v>
      </c>
      <c r="M2774" s="19"/>
      <c r="N2774" s="19" t="n">
        <v>0.089330238521659</v>
      </c>
      <c r="O2774" s="19" t="n">
        <v>0.107936436685159</v>
      </c>
      <c r="P2774" s="19" t="n">
        <v>0.0823221262811618</v>
      </c>
      <c r="Q2774" s="19" t="n">
        <v>0.0746470252296233</v>
      </c>
      <c r="R2774" s="19"/>
      <c r="S2774" s="19" t="n">
        <v>0.102166814913741</v>
      </c>
      <c r="T2774" s="19" t="n">
        <v>0.0890480727104559</v>
      </c>
      <c r="U2774" s="19" t="n">
        <v>0.102007822243806</v>
      </c>
      <c r="V2774" s="19" t="n">
        <v>0.0909436079887178</v>
      </c>
      <c r="W2774" s="19" t="n">
        <v>0.122424373904062</v>
      </c>
      <c r="X2774" s="19" t="n">
        <v>0.0505495780497496</v>
      </c>
      <c r="Y2774" s="19" t="n">
        <v>0.102519716458684</v>
      </c>
      <c r="Z2774" s="19" t="n">
        <v>0.0646459471239982</v>
      </c>
      <c r="AA2774" s="19" t="n">
        <v>0.0775309079237037</v>
      </c>
      <c r="AB2774" s="19" t="n">
        <v>0.0638802074398627</v>
      </c>
      <c r="AC2774" s="19" t="n">
        <v>0.0929857690843248</v>
      </c>
      <c r="AD2774" s="19" t="n">
        <v>0.122365872297332</v>
      </c>
      <c r="AE2774" s="19"/>
      <c r="AF2774" s="19" t="n">
        <v>0.109309959701153</v>
      </c>
      <c r="AG2774" s="19" t="n">
        <v>0.0686899087905204</v>
      </c>
      <c r="AH2774" s="19" t="n">
        <v>0.107400661945479</v>
      </c>
      <c r="AI2774" s="19"/>
      <c r="AJ2774" s="19" t="n">
        <v>0.0858312783072293</v>
      </c>
      <c r="AK2774" s="19" t="n">
        <v>0.0994393826604308</v>
      </c>
      <c r="AL2774" s="19" t="n">
        <v>0.0594459507589206</v>
      </c>
      <c r="AM2774" s="19" t="n">
        <v>0.146866706648227</v>
      </c>
      <c r="AN2774" s="19" t="n">
        <v>0.0948242846703192</v>
      </c>
      <c r="AO2774" s="19"/>
      <c r="AP2774" s="19" t="n">
        <v>0.086491952681707</v>
      </c>
      <c r="AQ2774" s="19" t="n">
        <v>0.0848986176749452</v>
      </c>
      <c r="AR2774" s="19" t="n">
        <v>0.072695387507234</v>
      </c>
      <c r="AS2774" s="19" t="n">
        <v>0.101499362773634</v>
      </c>
      <c r="AT2774" s="19" t="n">
        <v>0.155760104814848</v>
      </c>
      <c r="AU2774" s="19"/>
      <c r="AV2774" s="19" t="n">
        <v>0.0925506508380245</v>
      </c>
      <c r="AW2774" s="19" t="n">
        <v>0.0809181904505722</v>
      </c>
      <c r="AX2774" s="19" t="n">
        <v>0.0618572499251508</v>
      </c>
      <c r="AY2774" s="19" t="n">
        <v>0.114743138784584</v>
      </c>
      <c r="AZ2774" s="19" t="n">
        <v>0.117145346025796</v>
      </c>
      <c r="BA2774" s="19" t="n">
        <v>0.0738931040772046</v>
      </c>
      <c r="BB2774" s="19"/>
      <c r="BC2774" s="19" t="n">
        <v>0.0987148554490452</v>
      </c>
      <c r="BD2774" s="19" t="n">
        <v>0.069224217362151</v>
      </c>
      <c r="BE2774" s="19" t="n">
        <v>0.0902809423237791</v>
      </c>
      <c r="BF2774" s="19" t="n">
        <v>0.0833804002075888</v>
      </c>
      <c r="BG2774" s="19" t="n">
        <v>0.137629956417761</v>
      </c>
    </row>
    <row r="2775">
      <c r="B2775" t="s">
        <v>796</v>
      </c>
      <c r="C2775" s="19" t="n">
        <v>0.228657104167628</v>
      </c>
      <c r="D2775" s="19" t="n">
        <v>0.286399622019246</v>
      </c>
      <c r="E2775" s="19" t="n">
        <v>0.17194004213946</v>
      </c>
      <c r="F2775" s="19"/>
      <c r="G2775" s="19" t="n">
        <v>0.295411453175912</v>
      </c>
      <c r="H2775" s="19" t="n">
        <v>0.296236199771375</v>
      </c>
      <c r="I2775" s="19" t="n">
        <v>0.22538391877629</v>
      </c>
      <c r="J2775" s="19" t="n">
        <v>0.197005362725271</v>
      </c>
      <c r="K2775" s="19" t="n">
        <v>0.171884191908872</v>
      </c>
      <c r="L2775" s="19" t="n">
        <v>0.187466922023339</v>
      </c>
      <c r="M2775" s="19"/>
      <c r="N2775" s="19" t="n">
        <v>0.233917980014208</v>
      </c>
      <c r="O2775" s="19" t="n">
        <v>0.287917354138913</v>
      </c>
      <c r="P2775" s="19" t="n">
        <v>0.180891967749306</v>
      </c>
      <c r="Q2775" s="19" t="n">
        <v>0.203167318200527</v>
      </c>
      <c r="R2775" s="19"/>
      <c r="S2775" s="19" t="n">
        <v>0.194240951040951</v>
      </c>
      <c r="T2775" s="19" t="n">
        <v>0.233482097742359</v>
      </c>
      <c r="U2775" s="19" t="n">
        <v>0.142831610661008</v>
      </c>
      <c r="V2775" s="19" t="n">
        <v>0.219955339008166</v>
      </c>
      <c r="W2775" s="19" t="n">
        <v>0.240513507717519</v>
      </c>
      <c r="X2775" s="19" t="n">
        <v>0.276337472064977</v>
      </c>
      <c r="Y2775" s="19" t="n">
        <v>0.273625961601041</v>
      </c>
      <c r="Z2775" s="19" t="n">
        <v>0.226914161752102</v>
      </c>
      <c r="AA2775" s="19" t="n">
        <v>0.288380421055557</v>
      </c>
      <c r="AB2775" s="19" t="n">
        <v>0.191307881676655</v>
      </c>
      <c r="AC2775" s="19" t="n">
        <v>0.258155591216358</v>
      </c>
      <c r="AD2775" s="19" t="n">
        <v>0.196858398938247</v>
      </c>
      <c r="AE2775" s="19"/>
      <c r="AF2775" s="19" t="n">
        <v>0.188274019961039</v>
      </c>
      <c r="AG2775" s="19" t="n">
        <v>0.243687603706312</v>
      </c>
      <c r="AH2775" s="19" t="n">
        <v>0.218653489909769</v>
      </c>
      <c r="AI2775" s="19"/>
      <c r="AJ2775" s="19" t="n">
        <v>0.197066174497258</v>
      </c>
      <c r="AK2775" s="19" t="n">
        <v>0.270760992762118</v>
      </c>
      <c r="AL2775" s="19" t="n">
        <v>0.242490747703743</v>
      </c>
      <c r="AM2775" s="19" t="n">
        <v>0.266429148537441</v>
      </c>
      <c r="AN2775" s="19" t="n">
        <v>0.179202140393885</v>
      </c>
      <c r="AO2775" s="19"/>
      <c r="AP2775" s="19" t="n">
        <v>0.187862265739429</v>
      </c>
      <c r="AQ2775" s="19" t="n">
        <v>0.281003284421507</v>
      </c>
      <c r="AR2775" s="19" t="n">
        <v>0.203560660565554</v>
      </c>
      <c r="AS2775" s="19" t="n">
        <v>0.276014652160017</v>
      </c>
      <c r="AT2775" s="19" t="n">
        <v>0.154894804360295</v>
      </c>
      <c r="AU2775" s="19"/>
      <c r="AV2775" s="19" t="n">
        <v>0.277537753455626</v>
      </c>
      <c r="AW2775" s="19" t="n">
        <v>0.226713012704506</v>
      </c>
      <c r="AX2775" s="19" t="n">
        <v>0.263830409590151</v>
      </c>
      <c r="AY2775" s="19" t="n">
        <v>0.249056484164306</v>
      </c>
      <c r="AZ2775" s="19" t="n">
        <v>0.207001509924934</v>
      </c>
      <c r="BA2775" s="19" t="n">
        <v>0.13169350232082</v>
      </c>
      <c r="BB2775" s="19"/>
      <c r="BC2775" s="19" t="n">
        <v>0.217931238995684</v>
      </c>
      <c r="BD2775" s="19" t="n">
        <v>0.24652609780763</v>
      </c>
      <c r="BE2775" s="19" t="n">
        <v>0.224587514882511</v>
      </c>
      <c r="BF2775" s="19" t="n">
        <v>0.245222347658513</v>
      </c>
      <c r="BG2775" s="19" t="n">
        <v>0.197394936101566</v>
      </c>
    </row>
    <row r="2776">
      <c r="B2776" t="s">
        <v>797</v>
      </c>
      <c r="C2776" s="19" t="n">
        <v>0.19650905949617</v>
      </c>
      <c r="D2776" s="19" t="n">
        <v>0.193991680652221</v>
      </c>
      <c r="E2776" s="19" t="n">
        <v>0.19871869204946</v>
      </c>
      <c r="F2776" s="19"/>
      <c r="G2776" s="19" t="n">
        <v>0.239644704810752</v>
      </c>
      <c r="H2776" s="19" t="n">
        <v>0.297650160598823</v>
      </c>
      <c r="I2776" s="19" t="n">
        <v>0.153456963112962</v>
      </c>
      <c r="J2776" s="19" t="n">
        <v>0.17520302552107</v>
      </c>
      <c r="K2776" s="19" t="n">
        <v>0.134962090620861</v>
      </c>
      <c r="L2776" s="19" t="n">
        <v>0.170348395343605</v>
      </c>
      <c r="M2776" s="19"/>
      <c r="N2776" s="19" t="n">
        <v>0.20682419205229</v>
      </c>
      <c r="O2776" s="19" t="n">
        <v>0.206942485166816</v>
      </c>
      <c r="P2776" s="19" t="n">
        <v>0.218720672720712</v>
      </c>
      <c r="Q2776" s="19" t="n">
        <v>0.154172697100187</v>
      </c>
      <c r="R2776" s="19"/>
      <c r="S2776" s="19" t="n">
        <v>0.215654513121489</v>
      </c>
      <c r="T2776" s="19" t="n">
        <v>0.185418365804259</v>
      </c>
      <c r="U2776" s="19" t="n">
        <v>0.158169622006528</v>
      </c>
      <c r="V2776" s="19" t="n">
        <v>0.278082533145327</v>
      </c>
      <c r="W2776" s="19" t="n">
        <v>0.168964641535634</v>
      </c>
      <c r="X2776" s="19" t="n">
        <v>0.226470615270125</v>
      </c>
      <c r="Y2776" s="19" t="n">
        <v>0.184369435376218</v>
      </c>
      <c r="Z2776" s="19" t="n">
        <v>0.13345690775747</v>
      </c>
      <c r="AA2776" s="19" t="n">
        <v>0.186121724333204</v>
      </c>
      <c r="AB2776" s="19" t="n">
        <v>0.180129612744981</v>
      </c>
      <c r="AC2776" s="19" t="n">
        <v>0.228072440238173</v>
      </c>
      <c r="AD2776" s="19" t="n">
        <v>0.151374471338062</v>
      </c>
      <c r="AE2776" s="19"/>
      <c r="AF2776" s="19" t="n">
        <v>0.184690045952433</v>
      </c>
      <c r="AG2776" s="19" t="n">
        <v>0.213654681839472</v>
      </c>
      <c r="AH2776" s="19" t="n">
        <v>0.158653651451018</v>
      </c>
      <c r="AI2776" s="19"/>
      <c r="AJ2776" s="19" t="n">
        <v>0.221113573948649</v>
      </c>
      <c r="AK2776" s="19" t="n">
        <v>0.232409278714308</v>
      </c>
      <c r="AL2776" s="19" t="n">
        <v>0.158969471361961</v>
      </c>
      <c r="AM2776" s="19" t="n">
        <v>0.0863406394159424</v>
      </c>
      <c r="AN2776" s="19" t="n">
        <v>0.107626709534969</v>
      </c>
      <c r="AO2776" s="19"/>
      <c r="AP2776" s="19" t="n">
        <v>0.227663199701137</v>
      </c>
      <c r="AQ2776" s="19" t="n">
        <v>0.224613897707193</v>
      </c>
      <c r="AR2776" s="19" t="n">
        <v>0.146760444254183</v>
      </c>
      <c r="AS2776" s="19" t="n">
        <v>0.198802440651511</v>
      </c>
      <c r="AT2776" s="19" t="n">
        <v>0.194961404892519</v>
      </c>
      <c r="AU2776" s="19"/>
      <c r="AV2776" s="19" t="n">
        <v>0.234661837095618</v>
      </c>
      <c r="AW2776" s="19" t="n">
        <v>0.223214535475404</v>
      </c>
      <c r="AX2776" s="19" t="n">
        <v>0.171595902664147</v>
      </c>
      <c r="AY2776" s="19" t="n">
        <v>0.166695732947753</v>
      </c>
      <c r="AZ2776" s="19" t="n">
        <v>0.219338627964436</v>
      </c>
      <c r="BA2776" s="19" t="n">
        <v>0.173762885161271</v>
      </c>
      <c r="BB2776" s="19"/>
      <c r="BC2776" s="19" t="n">
        <v>0.134255416899403</v>
      </c>
      <c r="BD2776" s="19" t="n">
        <v>0.213215217212253</v>
      </c>
      <c r="BE2776" s="19" t="n">
        <v>0.210696034845608</v>
      </c>
      <c r="BF2776" s="19" t="n">
        <v>0.243622437236203</v>
      </c>
      <c r="BG2776" s="19" t="n">
        <v>0.183941734633127</v>
      </c>
    </row>
    <row r="2777">
      <c r="B2777" t="s">
        <v>798</v>
      </c>
      <c r="C2777" s="19" t="n">
        <v>0.101785564495231</v>
      </c>
      <c r="D2777" s="19" t="n">
        <v>0.106884785587061</v>
      </c>
      <c r="E2777" s="19" t="n">
        <v>0.0949882506520621</v>
      </c>
      <c r="F2777" s="19"/>
      <c r="G2777" s="19" t="n">
        <v>0.138068765289507</v>
      </c>
      <c r="H2777" s="19" t="n">
        <v>0.0979796373084201</v>
      </c>
      <c r="I2777" s="19" t="n">
        <v>0.097223017886752</v>
      </c>
      <c r="J2777" s="19" t="n">
        <v>0.106123414733089</v>
      </c>
      <c r="K2777" s="19" t="n">
        <v>0.112982131244331</v>
      </c>
      <c r="L2777" s="19" t="n">
        <v>0.0725761758253158</v>
      </c>
      <c r="M2777" s="19"/>
      <c r="N2777" s="19" t="n">
        <v>0.119403763223647</v>
      </c>
      <c r="O2777" s="19" t="n">
        <v>0.103335969491454</v>
      </c>
      <c r="P2777" s="19" t="n">
        <v>0.0803855810640949</v>
      </c>
      <c r="Q2777" s="19" t="n">
        <v>0.0994018116239617</v>
      </c>
      <c r="R2777" s="19"/>
      <c r="S2777" s="19" t="n">
        <v>0.146517714345669</v>
      </c>
      <c r="T2777" s="19" t="n">
        <v>0.101517117577653</v>
      </c>
      <c r="U2777" s="19" t="n">
        <v>0.0758558647615741</v>
      </c>
      <c r="V2777" s="19" t="n">
        <v>0.062041572075549</v>
      </c>
      <c r="W2777" s="19" t="n">
        <v>0.109517360978333</v>
      </c>
      <c r="X2777" s="19" t="n">
        <v>0.10958052571201</v>
      </c>
      <c r="Y2777" s="19" t="n">
        <v>0.111210621447042</v>
      </c>
      <c r="Z2777" s="19" t="n">
        <v>0.173404450700823</v>
      </c>
      <c r="AA2777" s="19" t="n">
        <v>0.0754503352794577</v>
      </c>
      <c r="AB2777" s="19" t="n">
        <v>0.0860172358967826</v>
      </c>
      <c r="AC2777" s="19" t="n">
        <v>0.102707500082092</v>
      </c>
      <c r="AD2777" s="19" t="n">
        <v>0.0305082313794293</v>
      </c>
      <c r="AE2777" s="19"/>
      <c r="AF2777" s="19" t="n">
        <v>0.0889010001788343</v>
      </c>
      <c r="AG2777" s="19" t="n">
        <v>0.104333233317002</v>
      </c>
      <c r="AH2777" s="19" t="n">
        <v>0.120174994008634</v>
      </c>
      <c r="AI2777" s="19"/>
      <c r="AJ2777" s="19" t="n">
        <v>0.0911723673445594</v>
      </c>
      <c r="AK2777" s="19" t="n">
        <v>0.089264985305271</v>
      </c>
      <c r="AL2777" s="19" t="n">
        <v>0.180673090211626</v>
      </c>
      <c r="AM2777" s="19" t="n">
        <v>0.110775969677893</v>
      </c>
      <c r="AN2777" s="19" t="n">
        <v>0.115750107443188</v>
      </c>
      <c r="AO2777" s="19"/>
      <c r="AP2777" s="19" t="n">
        <v>0.100992036871166</v>
      </c>
      <c r="AQ2777" s="19" t="n">
        <v>0.0907502047249725</v>
      </c>
      <c r="AR2777" s="19" t="n">
        <v>0.19052339126896</v>
      </c>
      <c r="AS2777" s="19" t="n">
        <v>0.0568619145766956</v>
      </c>
      <c r="AT2777" s="19" t="n">
        <v>0.10817087361394</v>
      </c>
      <c r="AU2777" s="19"/>
      <c r="AV2777" s="19" t="n">
        <v>0.09309910302537</v>
      </c>
      <c r="AW2777" s="19" t="n">
        <v>0.0942073731883829</v>
      </c>
      <c r="AX2777" s="19" t="n">
        <v>0.195370538081352</v>
      </c>
      <c r="AY2777" s="19" t="n">
        <v>0.0791094016254624</v>
      </c>
      <c r="AZ2777" s="19" t="n">
        <v>0.0857603102579316</v>
      </c>
      <c r="BA2777" s="19" t="n">
        <v>0.063472860122486</v>
      </c>
      <c r="BB2777" s="19"/>
      <c r="BC2777" s="19" t="n">
        <v>0.0972366090988978</v>
      </c>
      <c r="BD2777" s="19" t="n">
        <v>0.114048367217195</v>
      </c>
      <c r="BE2777" s="19" t="n">
        <v>0.125780128937561</v>
      </c>
      <c r="BF2777" s="19" t="n">
        <v>0.0426762908942738</v>
      </c>
      <c r="BG2777" s="19" t="n">
        <v>0.152791196107432</v>
      </c>
    </row>
    <row r="2778">
      <c r="B2778" t="s">
        <v>799</v>
      </c>
      <c r="C2778" s="19" t="n">
        <v>0.0891393422508027</v>
      </c>
      <c r="D2778" s="19" t="n">
        <v>0.0854784117712173</v>
      </c>
      <c r="E2778" s="19" t="n">
        <v>0.0935183757265973</v>
      </c>
      <c r="F2778" s="19"/>
      <c r="G2778" s="19" t="n">
        <v>0.106077525895193</v>
      </c>
      <c r="H2778" s="19" t="n">
        <v>0.0995222471000801</v>
      </c>
      <c r="I2778" s="19" t="n">
        <v>0.0915482133874217</v>
      </c>
      <c r="J2778" s="19" t="n">
        <v>0.0759667840135479</v>
      </c>
      <c r="K2778" s="19" t="n">
        <v>0.0810006433585784</v>
      </c>
      <c r="L2778" s="19" t="n">
        <v>0.0818869020028916</v>
      </c>
      <c r="M2778" s="19"/>
      <c r="N2778" s="19" t="n">
        <v>0.100634427782348</v>
      </c>
      <c r="O2778" s="19" t="n">
        <v>0.0731251955003981</v>
      </c>
      <c r="P2778" s="19" t="n">
        <v>0.0879247519559716</v>
      </c>
      <c r="Q2778" s="19" t="n">
        <v>0.0902663945817476</v>
      </c>
      <c r="R2778" s="19"/>
      <c r="S2778" s="19" t="n">
        <v>0.113210374855905</v>
      </c>
      <c r="T2778" s="19" t="n">
        <v>0.105467940845065</v>
      </c>
      <c r="U2778" s="19" t="n">
        <v>0.0457704454441994</v>
      </c>
      <c r="V2778" s="19" t="n">
        <v>0.0931912231892816</v>
      </c>
      <c r="W2778" s="19" t="n">
        <v>0.104933505860628</v>
      </c>
      <c r="X2778" s="19" t="n">
        <v>0.0526043750994156</v>
      </c>
      <c r="Y2778" s="19" t="n">
        <v>0.0613238208879249</v>
      </c>
      <c r="Z2778" s="19" t="n">
        <v>0.0653718978085546</v>
      </c>
      <c r="AA2778" s="19" t="n">
        <v>0.0634252566655009</v>
      </c>
      <c r="AB2778" s="19" t="n">
        <v>0.130541957178005</v>
      </c>
      <c r="AC2778" s="19" t="n">
        <v>0.089339042626659</v>
      </c>
      <c r="AD2778" s="19" t="n">
        <v>0.154812464111231</v>
      </c>
      <c r="AE2778" s="19"/>
      <c r="AF2778" s="19" t="n">
        <v>0.100431509598983</v>
      </c>
      <c r="AG2778" s="19" t="n">
        <v>0.075017462032313</v>
      </c>
      <c r="AH2778" s="19" t="n">
        <v>0.088039870281027</v>
      </c>
      <c r="AI2778" s="19"/>
      <c r="AJ2778" s="19" t="n">
        <v>0.0918144535244271</v>
      </c>
      <c r="AK2778" s="19" t="n">
        <v>0.0900402193647896</v>
      </c>
      <c r="AL2778" s="19" t="n">
        <v>0.0494460457172046</v>
      </c>
      <c r="AM2778" s="19" t="n">
        <v>0.165227169732198</v>
      </c>
      <c r="AN2778" s="19" t="n">
        <v>0.0973741358201501</v>
      </c>
      <c r="AO2778" s="19"/>
      <c r="AP2778" s="19" t="n">
        <v>0.0985157998163041</v>
      </c>
      <c r="AQ2778" s="19" t="n">
        <v>0.0797987049663328</v>
      </c>
      <c r="AR2778" s="19" t="n">
        <v>0.0133273140288244</v>
      </c>
      <c r="AS2778" s="19" t="n">
        <v>0.089664723426815</v>
      </c>
      <c r="AT2778" s="19" t="n">
        <v>0.198088675521757</v>
      </c>
      <c r="AU2778" s="19"/>
      <c r="AV2778" s="19" t="n">
        <v>0.0819325613857548</v>
      </c>
      <c r="AW2778" s="19" t="n">
        <v>0.100343801707555</v>
      </c>
      <c r="AX2778" s="19" t="n">
        <v>0.0343743063340698</v>
      </c>
      <c r="AY2778" s="19" t="n">
        <v>0.0958017328074459</v>
      </c>
      <c r="AZ2778" s="19" t="n">
        <v>0.176487890175431</v>
      </c>
      <c r="BA2778" s="19" t="n">
        <v>0.0397497563162846</v>
      </c>
      <c r="BB2778" s="19"/>
      <c r="BC2778" s="19" t="n">
        <v>0.112305938315275</v>
      </c>
      <c r="BD2778" s="19" t="n">
        <v>0.0982116152309923</v>
      </c>
      <c r="BE2778" s="19" t="n">
        <v>0.0845209620263231</v>
      </c>
      <c r="BF2778" s="19" t="n">
        <v>0.0839154172556252</v>
      </c>
      <c r="BG2778" s="19" t="n">
        <v>0.0964720593676129</v>
      </c>
    </row>
    <row r="2779">
      <c r="B2779" t="s">
        <v>100</v>
      </c>
      <c r="C2779" s="19" t="n">
        <v>0.294933450541812</v>
      </c>
      <c r="D2779" s="19" t="n">
        <v>0.234731384764299</v>
      </c>
      <c r="E2779" s="19" t="n">
        <v>0.354583457539621</v>
      </c>
      <c r="F2779" s="19"/>
      <c r="G2779" s="19" t="n">
        <v>0.128484426083881</v>
      </c>
      <c r="H2779" s="19" t="n">
        <v>0.135716506219075</v>
      </c>
      <c r="I2779" s="19" t="n">
        <v>0.299847744600866</v>
      </c>
      <c r="J2779" s="19" t="n">
        <v>0.304017779643162</v>
      </c>
      <c r="K2779" s="19" t="n">
        <v>0.431737677196669</v>
      </c>
      <c r="L2779" s="19" t="n">
        <v>0.449878827699719</v>
      </c>
      <c r="M2779" s="19"/>
      <c r="N2779" s="19" t="n">
        <v>0.249889398405848</v>
      </c>
      <c r="O2779" s="19" t="n">
        <v>0.22074255901726</v>
      </c>
      <c r="P2779" s="19" t="n">
        <v>0.349754900228754</v>
      </c>
      <c r="Q2779" s="19" t="n">
        <v>0.378344753263953</v>
      </c>
      <c r="R2779" s="19"/>
      <c r="S2779" s="19" t="n">
        <v>0.228209631722245</v>
      </c>
      <c r="T2779" s="19" t="n">
        <v>0.285066405320208</v>
      </c>
      <c r="U2779" s="19" t="n">
        <v>0.475364634882884</v>
      </c>
      <c r="V2779" s="19" t="n">
        <v>0.255785724592958</v>
      </c>
      <c r="W2779" s="19" t="n">
        <v>0.253646610003823</v>
      </c>
      <c r="X2779" s="19" t="n">
        <v>0.284457433803723</v>
      </c>
      <c r="Y2779" s="19" t="n">
        <v>0.266950444229091</v>
      </c>
      <c r="Z2779" s="19" t="n">
        <v>0.336206634857053</v>
      </c>
      <c r="AA2779" s="19" t="n">
        <v>0.309091354742576</v>
      </c>
      <c r="AB2779" s="19" t="n">
        <v>0.348123105063713</v>
      </c>
      <c r="AC2779" s="19" t="n">
        <v>0.228739656752394</v>
      </c>
      <c r="AD2779" s="19" t="n">
        <v>0.3440805619357</v>
      </c>
      <c r="AE2779" s="19"/>
      <c r="AF2779" s="19" t="n">
        <v>0.328393464607557</v>
      </c>
      <c r="AG2779" s="19" t="n">
        <v>0.29461711031438</v>
      </c>
      <c r="AH2779" s="19" t="n">
        <v>0.307077332404074</v>
      </c>
      <c r="AI2779" s="19"/>
      <c r="AJ2779" s="19" t="n">
        <v>0.313002152377877</v>
      </c>
      <c r="AK2779" s="19" t="n">
        <v>0.218085141193082</v>
      </c>
      <c r="AL2779" s="19" t="n">
        <v>0.308974694246544</v>
      </c>
      <c r="AM2779" s="19" t="n">
        <v>0.224360365988298</v>
      </c>
      <c r="AN2779" s="19" t="n">
        <v>0.405222622137488</v>
      </c>
      <c r="AO2779" s="19"/>
      <c r="AP2779" s="19" t="n">
        <v>0.298474745190257</v>
      </c>
      <c r="AQ2779" s="19" t="n">
        <v>0.238935290505049</v>
      </c>
      <c r="AR2779" s="19" t="n">
        <v>0.373132802375244</v>
      </c>
      <c r="AS2779" s="19" t="n">
        <v>0.277156906411328</v>
      </c>
      <c r="AT2779" s="19" t="n">
        <v>0.188124136796642</v>
      </c>
      <c r="AU2779" s="19"/>
      <c r="AV2779" s="19" t="n">
        <v>0.220218094199606</v>
      </c>
      <c r="AW2779" s="19" t="n">
        <v>0.27460308647358</v>
      </c>
      <c r="AX2779" s="19" t="n">
        <v>0.272971593405131</v>
      </c>
      <c r="AY2779" s="19" t="n">
        <v>0.29459350967045</v>
      </c>
      <c r="AZ2779" s="19" t="n">
        <v>0.194266315651471</v>
      </c>
      <c r="BA2779" s="19" t="n">
        <v>0.517427892001933</v>
      </c>
      <c r="BB2779" s="19"/>
      <c r="BC2779" s="19" t="n">
        <v>0.339555941241695</v>
      </c>
      <c r="BD2779" s="19" t="n">
        <v>0.258774485169778</v>
      </c>
      <c r="BE2779" s="19" t="n">
        <v>0.264134416984218</v>
      </c>
      <c r="BF2779" s="19" t="n">
        <v>0.301183106747797</v>
      </c>
      <c r="BG2779" s="19" t="n">
        <v>0.231770117372499</v>
      </c>
    </row>
    <row r="2780">
      <c r="C2780" s="19"/>
      <c r="D2780" s="19"/>
      <c r="E2780" s="19"/>
      <c r="F2780" s="19"/>
      <c r="G2780" s="19"/>
      <c r="H2780" s="19"/>
      <c r="I2780" s="19"/>
      <c r="J2780" s="19"/>
      <c r="K2780" s="19"/>
      <c r="L2780" s="19"/>
      <c r="M2780" s="19"/>
      <c r="N2780" s="19"/>
      <c r="O2780" s="19"/>
      <c r="P2780" s="19"/>
      <c r="Q2780" s="19"/>
      <c r="R2780" s="19"/>
      <c r="S2780" s="19"/>
      <c r="T2780" s="19"/>
      <c r="U2780" s="19"/>
      <c r="V2780" s="19"/>
      <c r="W2780" s="19"/>
      <c r="X2780" s="19"/>
      <c r="Y2780" s="19"/>
      <c r="Z2780" s="19"/>
      <c r="AA2780" s="19"/>
      <c r="AB2780" s="19"/>
      <c r="AC2780" s="19"/>
      <c r="AD2780" s="19"/>
      <c r="AE2780" s="19"/>
      <c r="AF2780" s="19"/>
      <c r="AG2780" s="19"/>
      <c r="AH2780" s="19"/>
      <c r="AI2780" s="19"/>
      <c r="AJ2780" s="19"/>
      <c r="AK2780" s="19"/>
      <c r="AL2780" s="19"/>
      <c r="AM2780" s="19"/>
      <c r="AN2780" s="19"/>
      <c r="AO2780" s="19"/>
      <c r="AP2780" s="19"/>
      <c r="AQ2780" s="19"/>
      <c r="AR2780" s="19"/>
      <c r="AS2780" s="19"/>
      <c r="AT2780" s="19"/>
      <c r="AU2780" s="19"/>
      <c r="AV2780" s="19"/>
      <c r="AW2780" s="19"/>
      <c r="AX2780" s="19"/>
      <c r="AY2780" s="19"/>
      <c r="AZ2780" s="19"/>
      <c r="BA2780" s="19"/>
      <c r="BB2780" s="19"/>
      <c r="BC2780" s="19"/>
      <c r="BD2780" s="19"/>
      <c r="BE2780" s="19"/>
      <c r="BF2780" s="19"/>
      <c r="BG2780" s="19"/>
    </row>
    <row r="2781">
      <c r="B2781" s="7" t="s">
        <v>804</v>
      </c>
      <c r="C2781" s="19"/>
      <c r="D2781" s="19"/>
      <c r="E2781" s="19"/>
      <c r="F2781" s="19"/>
      <c r="G2781" s="19"/>
      <c r="H2781" s="19"/>
      <c r="I2781" s="19"/>
      <c r="J2781" s="19"/>
      <c r="K2781" s="19"/>
      <c r="L2781" s="19"/>
      <c r="M2781" s="19"/>
      <c r="N2781" s="19"/>
      <c r="O2781" s="19"/>
      <c r="P2781" s="19"/>
      <c r="Q2781" s="19"/>
      <c r="R2781" s="19"/>
      <c r="S2781" s="19"/>
      <c r="T2781" s="19"/>
      <c r="U2781" s="19"/>
      <c r="V2781" s="19"/>
      <c r="W2781" s="19"/>
      <c r="X2781" s="19"/>
      <c r="Y2781" s="19"/>
      <c r="Z2781" s="19"/>
      <c r="AA2781" s="19"/>
      <c r="AB2781" s="19"/>
      <c r="AC2781" s="19"/>
      <c r="AD2781" s="19"/>
      <c r="AE2781" s="19"/>
      <c r="AF2781" s="19"/>
      <c r="AG2781" s="19"/>
      <c r="AH2781" s="19"/>
      <c r="AI2781" s="19"/>
      <c r="AJ2781" s="19"/>
      <c r="AK2781" s="19"/>
      <c r="AL2781" s="19"/>
      <c r="AM2781" s="19"/>
      <c r="AN2781" s="19"/>
      <c r="AO2781" s="19"/>
      <c r="AP2781" s="19"/>
      <c r="AQ2781" s="19"/>
      <c r="AR2781" s="19"/>
      <c r="AS2781" s="19"/>
      <c r="AT2781" s="19"/>
      <c r="AU2781" s="19"/>
      <c r="AV2781" s="19"/>
      <c r="AW2781" s="19"/>
      <c r="AX2781" s="19"/>
      <c r="AY2781" s="19"/>
      <c r="AZ2781" s="19"/>
      <c r="BA2781" s="19"/>
      <c r="BB2781" s="19"/>
      <c r="BC2781" s="19"/>
      <c r="BD2781" s="19"/>
      <c r="BE2781" s="19"/>
      <c r="BF2781" s="19"/>
      <c r="BG2781" s="19"/>
    </row>
    <row r="2782">
      <c r="B2782" s="26" t="s">
        <v>724</v>
      </c>
      <c r="C2782" s="19"/>
      <c r="D2782" s="19"/>
      <c r="E2782" s="19"/>
      <c r="F2782" s="19"/>
      <c r="G2782" s="19"/>
      <c r="H2782" s="19"/>
      <c r="I2782" s="19"/>
      <c r="J2782" s="19"/>
      <c r="K2782" s="19"/>
      <c r="L2782" s="19"/>
      <c r="M2782" s="19"/>
      <c r="N2782" s="19"/>
      <c r="O2782" s="19"/>
      <c r="P2782" s="19"/>
      <c r="Q2782" s="19"/>
      <c r="R2782" s="19"/>
      <c r="S2782" s="19"/>
      <c r="T2782" s="19"/>
      <c r="U2782" s="19"/>
      <c r="V2782" s="19"/>
      <c r="W2782" s="19"/>
      <c r="X2782" s="19"/>
      <c r="Y2782" s="19"/>
      <c r="Z2782" s="19"/>
      <c r="AA2782" s="19"/>
      <c r="AB2782" s="19"/>
      <c r="AC2782" s="19"/>
      <c r="AD2782" s="19"/>
      <c r="AE2782" s="19"/>
      <c r="AF2782" s="19"/>
      <c r="AG2782" s="19"/>
      <c r="AH2782" s="19"/>
      <c r="AI2782" s="19"/>
      <c r="AJ2782" s="19"/>
      <c r="AK2782" s="19"/>
      <c r="AL2782" s="19"/>
      <c r="AM2782" s="19"/>
      <c r="AN2782" s="19"/>
      <c r="AO2782" s="19"/>
      <c r="AP2782" s="19"/>
      <c r="AQ2782" s="19"/>
      <c r="AR2782" s="19"/>
      <c r="AS2782" s="19"/>
      <c r="AT2782" s="19"/>
      <c r="AU2782" s="19"/>
      <c r="AV2782" s="19"/>
      <c r="AW2782" s="19"/>
      <c r="AX2782" s="19"/>
      <c r="AY2782" s="19"/>
      <c r="AZ2782" s="19"/>
      <c r="BA2782" s="19"/>
      <c r="BB2782" s="19"/>
      <c r="BC2782" s="19"/>
      <c r="BD2782" s="19"/>
      <c r="BE2782" s="19"/>
      <c r="BF2782" s="19"/>
      <c r="BG2782" s="19"/>
    </row>
    <row r="2783">
      <c r="B2783" t="s">
        <v>802</v>
      </c>
      <c r="C2783" s="19" t="n">
        <v>0.0431703642142732</v>
      </c>
      <c r="D2783" s="19" t="n">
        <v>0.0625891817645573</v>
      </c>
      <c r="E2783" s="19" t="n">
        <v>0.0250927839118541</v>
      </c>
      <c r="F2783" s="19"/>
      <c r="G2783" s="19" t="n">
        <v>0.0182445446603825</v>
      </c>
      <c r="H2783" s="19" t="n">
        <v>0.066330672162169</v>
      </c>
      <c r="I2783" s="19" t="n">
        <v>0.030523245466078</v>
      </c>
      <c r="J2783" s="19" t="n">
        <v>0.0571088984236781</v>
      </c>
      <c r="K2783" s="19" t="n">
        <v>0.0448820512634281</v>
      </c>
      <c r="L2783" s="19" t="n">
        <v>0.0414615448637773</v>
      </c>
      <c r="M2783" s="19"/>
      <c r="N2783" s="19" t="n">
        <v>0.0361690451883537</v>
      </c>
      <c r="O2783" s="19" t="n">
        <v>0.0330868478028644</v>
      </c>
      <c r="P2783" s="19" t="n">
        <v>0.0693688673384212</v>
      </c>
      <c r="Q2783" s="19" t="n">
        <v>0.0389043834821335</v>
      </c>
      <c r="R2783" s="19"/>
      <c r="S2783" s="19" t="n">
        <v>0.0391571505593766</v>
      </c>
      <c r="T2783" s="19" t="n">
        <v>0.0582203787830234</v>
      </c>
      <c r="U2783" s="19" t="n">
        <v>0.0348993180570821</v>
      </c>
      <c r="V2783" s="19" t="n">
        <v>0.0534533802545737</v>
      </c>
      <c r="W2783" s="19" t="n">
        <v>0.059471440064387</v>
      </c>
      <c r="X2783" s="19" t="n">
        <v>0</v>
      </c>
      <c r="Y2783" s="19" t="n">
        <v>0.03577781094406</v>
      </c>
      <c r="Z2783" s="19" t="n">
        <v>0.130083751164446</v>
      </c>
      <c r="AA2783" s="19" t="n">
        <v>0.0431998080146512</v>
      </c>
      <c r="AB2783" s="19" t="n">
        <v>0.0438255443129487</v>
      </c>
      <c r="AC2783" s="19" t="n">
        <v>0.0251619107962498</v>
      </c>
      <c r="AD2783" s="19" t="n">
        <v>0</v>
      </c>
      <c r="AE2783" s="19"/>
      <c r="AF2783" s="19" t="n">
        <v>0.0686060083980767</v>
      </c>
      <c r="AG2783" s="19" t="n">
        <v>0.0261851517243048</v>
      </c>
      <c r="AH2783" s="19" t="n">
        <v>0.0465208307979706</v>
      </c>
      <c r="AI2783" s="19"/>
      <c r="AJ2783" s="19" t="n">
        <v>0.0491691866960404</v>
      </c>
      <c r="AK2783" s="19" t="n">
        <v>0.0307834939215003</v>
      </c>
      <c r="AL2783" s="19" t="n">
        <v>0.0194518784724763</v>
      </c>
      <c r="AM2783" s="19" t="n">
        <v>0</v>
      </c>
      <c r="AN2783" s="19" t="n">
        <v>0.0535801045299644</v>
      </c>
      <c r="AO2783" s="19"/>
      <c r="AP2783" s="19" t="n">
        <v>0.0441947842066787</v>
      </c>
      <c r="AQ2783" s="19" t="n">
        <v>0.016756856860873</v>
      </c>
      <c r="AR2783" s="19" t="n">
        <v>0.0170302610855728</v>
      </c>
      <c r="AS2783" s="19" t="n">
        <v>0.103886385607235</v>
      </c>
      <c r="AT2783" s="19" t="n">
        <v>0</v>
      </c>
      <c r="AU2783" s="19"/>
      <c r="AV2783" s="19" t="n">
        <v>0.00994457993476662</v>
      </c>
      <c r="AW2783" s="19" t="n">
        <v>0.0417737218159545</v>
      </c>
      <c r="AX2783" s="19" t="n">
        <v>0.0155273120993417</v>
      </c>
      <c r="AY2783" s="19" t="n">
        <v>0.107796789000281</v>
      </c>
      <c r="AZ2783" s="19" t="n">
        <v>0.0146454331173173</v>
      </c>
      <c r="BA2783" s="19" t="n">
        <v>0.0608735004163997</v>
      </c>
      <c r="BB2783" s="19"/>
      <c r="BC2783" s="19" t="n">
        <v>0.0427108392846517</v>
      </c>
      <c r="BD2783" s="19" t="n">
        <v>0.0548810394947816</v>
      </c>
      <c r="BE2783" s="19" t="n">
        <v>0.0311716847143459</v>
      </c>
      <c r="BF2783" s="19" t="n">
        <v>0.00974670469464917</v>
      </c>
      <c r="BG2783" s="19" t="n">
        <v>0.165979613707468</v>
      </c>
    </row>
    <row r="2784">
      <c r="B2784" t="s">
        <v>598</v>
      </c>
      <c r="C2784" s="19" t="n">
        <v>0.0270819179363578</v>
      </c>
      <c r="D2784" s="19" t="n">
        <v>0.0227908314707471</v>
      </c>
      <c r="E2784" s="19" t="n">
        <v>0.0313635579613573</v>
      </c>
      <c r="F2784" s="19"/>
      <c r="G2784" s="19" t="n">
        <v>0.0186270324554661</v>
      </c>
      <c r="H2784" s="19" t="n">
        <v>0.0259606972295034</v>
      </c>
      <c r="I2784" s="19" t="n">
        <v>0.0442968649040985</v>
      </c>
      <c r="J2784" s="19" t="n">
        <v>0.0130155868151426</v>
      </c>
      <c r="K2784" s="19" t="n">
        <v>0.0229545208179315</v>
      </c>
      <c r="L2784" s="19" t="n">
        <v>0.0351683907791158</v>
      </c>
      <c r="M2784" s="19"/>
      <c r="N2784" s="19" t="n">
        <v>0.0241066755085597</v>
      </c>
      <c r="O2784" s="19" t="n">
        <v>0.00766295477942848</v>
      </c>
      <c r="P2784" s="19" t="n">
        <v>0.046163314513351</v>
      </c>
      <c r="Q2784" s="19" t="n">
        <v>0.0352183885252143</v>
      </c>
      <c r="R2784" s="19"/>
      <c r="S2784" s="19" t="n">
        <v>0.0425788460625239</v>
      </c>
      <c r="T2784" s="19" t="n">
        <v>0.0355860355949705</v>
      </c>
      <c r="U2784" s="19" t="n">
        <v>0</v>
      </c>
      <c r="V2784" s="19" t="n">
        <v>0.0208564568656965</v>
      </c>
      <c r="W2784" s="19" t="n">
        <v>0.0197796465100736</v>
      </c>
      <c r="X2784" s="19" t="n">
        <v>0.0490747849235037</v>
      </c>
      <c r="Y2784" s="19" t="n">
        <v>0.0410974319793389</v>
      </c>
      <c r="Z2784" s="19" t="n">
        <v>0</v>
      </c>
      <c r="AA2784" s="19" t="n">
        <v>0.0215458952885927</v>
      </c>
      <c r="AB2784" s="19" t="n">
        <v>0.0160098524215012</v>
      </c>
      <c r="AC2784" s="19" t="n">
        <v>0</v>
      </c>
      <c r="AD2784" s="19" t="n">
        <v>0.0541115343558784</v>
      </c>
      <c r="AE2784" s="19"/>
      <c r="AF2784" s="19" t="n">
        <v>0.0223299000773998</v>
      </c>
      <c r="AG2784" s="19" t="n">
        <v>0.030564965772552</v>
      </c>
      <c r="AH2784" s="19" t="n">
        <v>0.0419370863887661</v>
      </c>
      <c r="AI2784" s="19"/>
      <c r="AJ2784" s="19" t="n">
        <v>0.0266541569205598</v>
      </c>
      <c r="AK2784" s="19" t="n">
        <v>0.0282323595077152</v>
      </c>
      <c r="AL2784" s="19" t="n">
        <v>0.0227939840143098</v>
      </c>
      <c r="AM2784" s="19" t="n">
        <v>0</v>
      </c>
      <c r="AN2784" s="19" t="n">
        <v>0.0527470278578537</v>
      </c>
      <c r="AO2784" s="19"/>
      <c r="AP2784" s="19" t="n">
        <v>0.0210997535658653</v>
      </c>
      <c r="AQ2784" s="19" t="n">
        <v>0.0178614360662768</v>
      </c>
      <c r="AR2784" s="19" t="n">
        <v>0.019956298796198</v>
      </c>
      <c r="AS2784" s="19" t="n">
        <v>0.0156376391379871</v>
      </c>
      <c r="AT2784" s="19" t="n">
        <v>0.0266707981526135</v>
      </c>
      <c r="AU2784" s="19"/>
      <c r="AV2784" s="19" t="n">
        <v>0.0303162627859075</v>
      </c>
      <c r="AW2784" s="19" t="n">
        <v>0.0204901444720505</v>
      </c>
      <c r="AX2784" s="19" t="n">
        <v>0.0178450593433401</v>
      </c>
      <c r="AY2784" s="19" t="n">
        <v>0.032406791983197</v>
      </c>
      <c r="AZ2784" s="19" t="n">
        <v>0</v>
      </c>
      <c r="BA2784" s="19" t="n">
        <v>0</v>
      </c>
      <c r="BB2784" s="19"/>
      <c r="BC2784" s="19" t="n">
        <v>0.0251498109985786</v>
      </c>
      <c r="BD2784" s="19" t="n">
        <v>0.0228697748169868</v>
      </c>
      <c r="BE2784" s="19" t="n">
        <v>0.0241031094426562</v>
      </c>
      <c r="BF2784" s="19" t="n">
        <v>0.02621968343162</v>
      </c>
      <c r="BG2784" s="19" t="n">
        <v>0.118001763657894</v>
      </c>
    </row>
    <row r="2785">
      <c r="B2785" t="s">
        <v>692</v>
      </c>
      <c r="C2785" s="19" t="n">
        <v>0.0548501840709958</v>
      </c>
      <c r="D2785" s="19" t="n">
        <v>0.0413693863660354</v>
      </c>
      <c r="E2785" s="19" t="n">
        <v>0.068064450058953</v>
      </c>
      <c r="F2785" s="19"/>
      <c r="G2785" s="19" t="n">
        <v>0.0894024375736365</v>
      </c>
      <c r="H2785" s="19" t="n">
        <v>0.0883836158284545</v>
      </c>
      <c r="I2785" s="19" t="n">
        <v>0.0456966357761074</v>
      </c>
      <c r="J2785" s="19" t="n">
        <v>0.0376252400133829</v>
      </c>
      <c r="K2785" s="19" t="n">
        <v>0.0351117994197407</v>
      </c>
      <c r="L2785" s="19" t="n">
        <v>0.0412693472498746</v>
      </c>
      <c r="M2785" s="19"/>
      <c r="N2785" s="19" t="n">
        <v>0.0580020289392341</v>
      </c>
      <c r="O2785" s="19" t="n">
        <v>0.0836460619081813</v>
      </c>
      <c r="P2785" s="19" t="n">
        <v>0.035329241214596</v>
      </c>
      <c r="Q2785" s="19" t="n">
        <v>0.036934557367495</v>
      </c>
      <c r="R2785" s="19"/>
      <c r="S2785" s="19" t="n">
        <v>0.0911921012724139</v>
      </c>
      <c r="T2785" s="19" t="n">
        <v>0.0533268703973464</v>
      </c>
      <c r="U2785" s="19" t="n">
        <v>0.0386183080774314</v>
      </c>
      <c r="V2785" s="19" t="n">
        <v>0.0383096534683237</v>
      </c>
      <c r="W2785" s="19" t="n">
        <v>0.0317992714067158</v>
      </c>
      <c r="X2785" s="19" t="n">
        <v>0.0242234579925939</v>
      </c>
      <c r="Y2785" s="19" t="n">
        <v>0.0918131726388406</v>
      </c>
      <c r="Z2785" s="19" t="n">
        <v>0.035750535168499</v>
      </c>
      <c r="AA2785" s="19" t="n">
        <v>0.0410437900790872</v>
      </c>
      <c r="AB2785" s="19" t="n">
        <v>0.0871498797708137</v>
      </c>
      <c r="AC2785" s="19" t="n">
        <v>0.0577408694628657</v>
      </c>
      <c r="AD2785" s="19" t="n">
        <v>0</v>
      </c>
      <c r="AE2785" s="19"/>
      <c r="AF2785" s="19" t="n">
        <v>0.0347423874714968</v>
      </c>
      <c r="AG2785" s="19" t="n">
        <v>0.0607890414875166</v>
      </c>
      <c r="AH2785" s="19" t="n">
        <v>0.0673204586323501</v>
      </c>
      <c r="AI2785" s="19"/>
      <c r="AJ2785" s="19" t="n">
        <v>0.0434211778062079</v>
      </c>
      <c r="AK2785" s="19" t="n">
        <v>0.0457523273754661</v>
      </c>
      <c r="AL2785" s="19" t="n">
        <v>0.11315115016231</v>
      </c>
      <c r="AM2785" s="19" t="n">
        <v>0.181835596060932</v>
      </c>
      <c r="AN2785" s="19" t="n">
        <v>0.0527981984366271</v>
      </c>
      <c r="AO2785" s="19"/>
      <c r="AP2785" s="19" t="n">
        <v>0.040456170063975</v>
      </c>
      <c r="AQ2785" s="19" t="n">
        <v>0.0531369176604571</v>
      </c>
      <c r="AR2785" s="19" t="n">
        <v>0.0405313424509478</v>
      </c>
      <c r="AS2785" s="19" t="n">
        <v>0.0773400550550887</v>
      </c>
      <c r="AT2785" s="19" t="n">
        <v>0.0642230839539095</v>
      </c>
      <c r="AU2785" s="19"/>
      <c r="AV2785" s="19" t="n">
        <v>0.0522015370105339</v>
      </c>
      <c r="AW2785" s="19" t="n">
        <v>0.0456122232625579</v>
      </c>
      <c r="AX2785" s="19" t="n">
        <v>0.036954383780664</v>
      </c>
      <c r="AY2785" s="19" t="n">
        <v>0.0794019761798542</v>
      </c>
      <c r="AZ2785" s="19" t="n">
        <v>0.106367959575618</v>
      </c>
      <c r="BA2785" s="19" t="n">
        <v>0.0403057990781684</v>
      </c>
      <c r="BB2785" s="19"/>
      <c r="BC2785" s="19" t="n">
        <v>0.0613201615600301</v>
      </c>
      <c r="BD2785" s="19" t="n">
        <v>0.0787945420790263</v>
      </c>
      <c r="BE2785" s="19" t="n">
        <v>0.0337875047606787</v>
      </c>
      <c r="BF2785" s="19" t="n">
        <v>0.0431332458521109</v>
      </c>
      <c r="BG2785" s="19" t="n">
        <v>0</v>
      </c>
    </row>
    <row r="2786">
      <c r="B2786" t="s">
        <v>691</v>
      </c>
      <c r="C2786" s="19" t="n">
        <v>0.127774749362423</v>
      </c>
      <c r="D2786" s="19" t="n">
        <v>0.101531845685063</v>
      </c>
      <c r="E2786" s="19" t="n">
        <v>0.153663325534353</v>
      </c>
      <c r="F2786" s="19"/>
      <c r="G2786" s="19" t="n">
        <v>0.123914458984092</v>
      </c>
      <c r="H2786" s="19" t="n">
        <v>0.0600556717297561</v>
      </c>
      <c r="I2786" s="19" t="n">
        <v>0.123241872853552</v>
      </c>
      <c r="J2786" s="19" t="n">
        <v>0.156544132070018</v>
      </c>
      <c r="K2786" s="19" t="n">
        <v>0.13832455056684</v>
      </c>
      <c r="L2786" s="19" t="n">
        <v>0.148839665066722</v>
      </c>
      <c r="M2786" s="19"/>
      <c r="N2786" s="19" t="n">
        <v>0.0997362845343254</v>
      </c>
      <c r="O2786" s="19" t="n">
        <v>0.105632400582824</v>
      </c>
      <c r="P2786" s="19" t="n">
        <v>0.17031088240847</v>
      </c>
      <c r="Q2786" s="19" t="n">
        <v>0.144914859710505</v>
      </c>
      <c r="R2786" s="19"/>
      <c r="S2786" s="19" t="n">
        <v>0.0496153834514384</v>
      </c>
      <c r="T2786" s="19" t="n">
        <v>0.119440977342386</v>
      </c>
      <c r="U2786" s="19" t="n">
        <v>0.152806934743097</v>
      </c>
      <c r="V2786" s="19" t="n">
        <v>0.142270155415826</v>
      </c>
      <c r="W2786" s="19" t="n">
        <v>0.0586497991542862</v>
      </c>
      <c r="X2786" s="19" t="n">
        <v>0.180351005792668</v>
      </c>
      <c r="Y2786" s="19" t="n">
        <v>0.214434197013789</v>
      </c>
      <c r="Z2786" s="19" t="n">
        <v>0.123474385614202</v>
      </c>
      <c r="AA2786" s="19" t="n">
        <v>0.116856718798142</v>
      </c>
      <c r="AB2786" s="19" t="n">
        <v>0.155947112900823</v>
      </c>
      <c r="AC2786" s="19" t="n">
        <v>0.169247087018876</v>
      </c>
      <c r="AD2786" s="19" t="n">
        <v>0.146824050343064</v>
      </c>
      <c r="AE2786" s="19"/>
      <c r="AF2786" s="19" t="n">
        <v>0.162916894973777</v>
      </c>
      <c r="AG2786" s="19" t="n">
        <v>0.1106259314224</v>
      </c>
      <c r="AH2786" s="19" t="n">
        <v>0.114300412091119</v>
      </c>
      <c r="AI2786" s="19"/>
      <c r="AJ2786" s="19" t="n">
        <v>0.170006460236623</v>
      </c>
      <c r="AK2786" s="19" t="n">
        <v>0.0830435974743755</v>
      </c>
      <c r="AL2786" s="19" t="n">
        <v>0.0711283767011853</v>
      </c>
      <c r="AM2786" s="19" t="n">
        <v>0.125914905979252</v>
      </c>
      <c r="AN2786" s="19" t="n">
        <v>0.131594142838038</v>
      </c>
      <c r="AO2786" s="19"/>
      <c r="AP2786" s="19" t="n">
        <v>0.20923682854619</v>
      </c>
      <c r="AQ2786" s="19" t="n">
        <v>0.0773157335369371</v>
      </c>
      <c r="AR2786" s="19" t="n">
        <v>0.143577316213943</v>
      </c>
      <c r="AS2786" s="19" t="n">
        <v>0.121002020194587</v>
      </c>
      <c r="AT2786" s="19" t="n">
        <v>0.145223152169712</v>
      </c>
      <c r="AU2786" s="19"/>
      <c r="AV2786" s="19" t="n">
        <v>0.0707294610047297</v>
      </c>
      <c r="AW2786" s="19" t="n">
        <v>0.166969124837989</v>
      </c>
      <c r="AX2786" s="19" t="n">
        <v>0.0918331352508951</v>
      </c>
      <c r="AY2786" s="19" t="n">
        <v>0.121520807850378</v>
      </c>
      <c r="AZ2786" s="19" t="n">
        <v>0.140563588049741</v>
      </c>
      <c r="BA2786" s="19" t="n">
        <v>0.206887618009337</v>
      </c>
      <c r="BB2786" s="19"/>
      <c r="BC2786" s="19" t="n">
        <v>0.112088106709931</v>
      </c>
      <c r="BD2786" s="19" t="n">
        <v>0.127135151788158</v>
      </c>
      <c r="BE2786" s="19" t="n">
        <v>0.11564077789506</v>
      </c>
      <c r="BF2786" s="19" t="n">
        <v>0.111106059598357</v>
      </c>
      <c r="BG2786" s="19" t="n">
        <v>0</v>
      </c>
    </row>
    <row r="2787">
      <c r="B2787" t="s">
        <v>690</v>
      </c>
      <c r="C2787" s="19" t="n">
        <v>0.291475437545876</v>
      </c>
      <c r="D2787" s="19" t="n">
        <v>0.342319167082987</v>
      </c>
      <c r="E2787" s="19" t="n">
        <v>0.245541560600641</v>
      </c>
      <c r="F2787" s="19"/>
      <c r="G2787" s="19" t="n">
        <v>0.376800125314952</v>
      </c>
      <c r="H2787" s="19" t="n">
        <v>0.244512237759414</v>
      </c>
      <c r="I2787" s="19" t="n">
        <v>0.285939419620172</v>
      </c>
      <c r="J2787" s="19" t="n">
        <v>0.324767687843845</v>
      </c>
      <c r="K2787" s="19" t="n">
        <v>0.267289056998216</v>
      </c>
      <c r="L2787" s="19" t="n">
        <v>0.251720535181273</v>
      </c>
      <c r="M2787" s="19"/>
      <c r="N2787" s="19" t="n">
        <v>0.315834781917385</v>
      </c>
      <c r="O2787" s="19" t="n">
        <v>0.337994774201371</v>
      </c>
      <c r="P2787" s="19" t="n">
        <v>0.270249938604786</v>
      </c>
      <c r="Q2787" s="19" t="n">
        <v>0.234673847648793</v>
      </c>
      <c r="R2787" s="19"/>
      <c r="S2787" s="19" t="n">
        <v>0.338423902915003</v>
      </c>
      <c r="T2787" s="19" t="n">
        <v>0.285750693165962</v>
      </c>
      <c r="U2787" s="19" t="n">
        <v>0.397421262821931</v>
      </c>
      <c r="V2787" s="19" t="n">
        <v>0.241137544491061</v>
      </c>
      <c r="W2787" s="19" t="n">
        <v>0.258842003072631</v>
      </c>
      <c r="X2787" s="19" t="n">
        <v>0.28795156701873</v>
      </c>
      <c r="Y2787" s="19" t="n">
        <v>0.239748575283979</v>
      </c>
      <c r="Z2787" s="19" t="n">
        <v>0.323927843628337</v>
      </c>
      <c r="AA2787" s="19" t="n">
        <v>0.298648490601944</v>
      </c>
      <c r="AB2787" s="19" t="n">
        <v>0.223700272891495</v>
      </c>
      <c r="AC2787" s="19" t="n">
        <v>0.283219716704852</v>
      </c>
      <c r="AD2787" s="19" t="n">
        <v>0.316112781082084</v>
      </c>
      <c r="AE2787" s="19"/>
      <c r="AF2787" s="19" t="n">
        <v>0.257665157058377</v>
      </c>
      <c r="AG2787" s="19" t="n">
        <v>0.302318576241481</v>
      </c>
      <c r="AH2787" s="19" t="n">
        <v>0.224074041407938</v>
      </c>
      <c r="AI2787" s="19"/>
      <c r="AJ2787" s="19" t="n">
        <v>0.304124493560848</v>
      </c>
      <c r="AK2787" s="19" t="n">
        <v>0.260840150877272</v>
      </c>
      <c r="AL2787" s="19" t="n">
        <v>0.37387771419404</v>
      </c>
      <c r="AM2787" s="19" t="n">
        <v>0.373935480995457</v>
      </c>
      <c r="AN2787" s="19" t="n">
        <v>0.258617627046039</v>
      </c>
      <c r="AO2787" s="19"/>
      <c r="AP2787" s="19" t="n">
        <v>0.273046732209198</v>
      </c>
      <c r="AQ2787" s="19" t="n">
        <v>0.280535194247311</v>
      </c>
      <c r="AR2787" s="19" t="n">
        <v>0.376536156042674</v>
      </c>
      <c r="AS2787" s="19" t="n">
        <v>0.385461968559771</v>
      </c>
      <c r="AT2787" s="19" t="n">
        <v>0.245436834989798</v>
      </c>
      <c r="AU2787" s="19"/>
      <c r="AV2787" s="19" t="n">
        <v>0.2703750607973</v>
      </c>
      <c r="AW2787" s="19" t="n">
        <v>0.302448662710734</v>
      </c>
      <c r="AX2787" s="19" t="n">
        <v>0.433201282759315</v>
      </c>
      <c r="AY2787" s="19" t="n">
        <v>0.319722762016969</v>
      </c>
      <c r="AZ2787" s="19" t="n">
        <v>0.251645714101439</v>
      </c>
      <c r="BA2787" s="19" t="n">
        <v>0.226844905976334</v>
      </c>
      <c r="BB2787" s="19"/>
      <c r="BC2787" s="19" t="n">
        <v>0.274208451120903</v>
      </c>
      <c r="BD2787" s="19" t="n">
        <v>0.328814768495593</v>
      </c>
      <c r="BE2787" s="19" t="n">
        <v>0.280136420060707</v>
      </c>
      <c r="BF2787" s="19" t="n">
        <v>0.335226938923212</v>
      </c>
      <c r="BG2787" s="19" t="n">
        <v>0.186571528296382</v>
      </c>
    </row>
    <row r="2788">
      <c r="B2788" t="s">
        <v>689</v>
      </c>
      <c r="C2788" s="19" t="n">
        <v>0.191443618283284</v>
      </c>
      <c r="D2788" s="19" t="n">
        <v>0.177413699805347</v>
      </c>
      <c r="E2788" s="19" t="n">
        <v>0.2062488700527</v>
      </c>
      <c r="F2788" s="19"/>
      <c r="G2788" s="19" t="n">
        <v>0.172248846556061</v>
      </c>
      <c r="H2788" s="19" t="n">
        <v>0.211878730856739</v>
      </c>
      <c r="I2788" s="19" t="n">
        <v>0.210329178779199</v>
      </c>
      <c r="J2788" s="19" t="n">
        <v>0.207626256099147</v>
      </c>
      <c r="K2788" s="19" t="n">
        <v>0.124460045368676</v>
      </c>
      <c r="L2788" s="19" t="n">
        <v>0.199818096338286</v>
      </c>
      <c r="M2788" s="19"/>
      <c r="N2788" s="19" t="n">
        <v>0.217512641851204</v>
      </c>
      <c r="O2788" s="19" t="n">
        <v>0.202568337045937</v>
      </c>
      <c r="P2788" s="19" t="n">
        <v>0.132744071521287</v>
      </c>
      <c r="Q2788" s="19" t="n">
        <v>0.204716364488531</v>
      </c>
      <c r="R2788" s="19"/>
      <c r="S2788" s="19" t="n">
        <v>0.203186882131594</v>
      </c>
      <c r="T2788" s="19" t="n">
        <v>0.214562679140638</v>
      </c>
      <c r="U2788" s="19" t="n">
        <v>0.149743404439723</v>
      </c>
      <c r="V2788" s="19" t="n">
        <v>0.227724291267683</v>
      </c>
      <c r="W2788" s="19" t="n">
        <v>0.268993484509707</v>
      </c>
      <c r="X2788" s="19" t="n">
        <v>0.171762326569671</v>
      </c>
      <c r="Y2788" s="19" t="n">
        <v>0.173309128796671</v>
      </c>
      <c r="Z2788" s="19" t="n">
        <v>0.126723994819971</v>
      </c>
      <c r="AA2788" s="19" t="n">
        <v>0.189866945023324</v>
      </c>
      <c r="AB2788" s="19" t="n">
        <v>0.176649472380299</v>
      </c>
      <c r="AC2788" s="19" t="n">
        <v>0.139901727931445</v>
      </c>
      <c r="AD2788" s="19" t="n">
        <v>0.151000338591257</v>
      </c>
      <c r="AE2788" s="19"/>
      <c r="AF2788" s="19" t="n">
        <v>0.203872875186401</v>
      </c>
      <c r="AG2788" s="19" t="n">
        <v>0.20258905541177</v>
      </c>
      <c r="AH2788" s="19" t="n">
        <v>0.153248787672569</v>
      </c>
      <c r="AI2788" s="19"/>
      <c r="AJ2788" s="19" t="n">
        <v>0.170624120924705</v>
      </c>
      <c r="AK2788" s="19" t="n">
        <v>0.237046401114567</v>
      </c>
      <c r="AL2788" s="19" t="n">
        <v>0.174432834629822</v>
      </c>
      <c r="AM2788" s="19" t="n">
        <v>0.0586923997137988</v>
      </c>
      <c r="AN2788" s="19" t="n">
        <v>0.167944395228088</v>
      </c>
      <c r="AO2788" s="19"/>
      <c r="AP2788" s="19" t="n">
        <v>0.168265441832347</v>
      </c>
      <c r="AQ2788" s="19" t="n">
        <v>0.242267246538481</v>
      </c>
      <c r="AR2788" s="19" t="n">
        <v>0.195462044483151</v>
      </c>
      <c r="AS2788" s="19" t="n">
        <v>0.145584674218422</v>
      </c>
      <c r="AT2788" s="19" t="n">
        <v>0.269003388158209</v>
      </c>
      <c r="AU2788" s="19"/>
      <c r="AV2788" s="19" t="n">
        <v>0.245126934657235</v>
      </c>
      <c r="AW2788" s="19" t="n">
        <v>0.159261519232269</v>
      </c>
      <c r="AX2788" s="19" t="n">
        <v>0.250744282711136</v>
      </c>
      <c r="AY2788" s="19" t="n">
        <v>0.169439317748481</v>
      </c>
      <c r="AZ2788" s="19" t="n">
        <v>0.232595632534171</v>
      </c>
      <c r="BA2788" s="19" t="n">
        <v>0.160128555948649</v>
      </c>
      <c r="BB2788" s="19"/>
      <c r="BC2788" s="19" t="n">
        <v>0.243075661975385</v>
      </c>
      <c r="BD2788" s="19" t="n">
        <v>0.138882058939689</v>
      </c>
      <c r="BE2788" s="19" t="n">
        <v>0.25435744144848</v>
      </c>
      <c r="BF2788" s="19" t="n">
        <v>0.179428605729883</v>
      </c>
      <c r="BG2788" s="19" t="n">
        <v>0</v>
      </c>
    </row>
    <row r="2789">
      <c r="B2789" t="s">
        <v>803</v>
      </c>
      <c r="C2789" s="19" t="n">
        <v>0.231447886436789</v>
      </c>
      <c r="D2789" s="19" t="n">
        <v>0.220309236633167</v>
      </c>
      <c r="E2789" s="19" t="n">
        <v>0.23598951323831</v>
      </c>
      <c r="F2789" s="19"/>
      <c r="G2789" s="19" t="n">
        <v>0.180654597678337</v>
      </c>
      <c r="H2789" s="19" t="n">
        <v>0.264422957592813</v>
      </c>
      <c r="I2789" s="19" t="n">
        <v>0.231954540821759</v>
      </c>
      <c r="J2789" s="19" t="n">
        <v>0.175641365393832</v>
      </c>
      <c r="K2789" s="19" t="n">
        <v>0.299340399618631</v>
      </c>
      <c r="L2789" s="19" t="n">
        <v>0.25553879484338</v>
      </c>
      <c r="M2789" s="19"/>
      <c r="N2789" s="19" t="n">
        <v>0.230395301072212</v>
      </c>
      <c r="O2789" s="19" t="n">
        <v>0.208066979721136</v>
      </c>
      <c r="P2789" s="19" t="n">
        <v>0.236157818848904</v>
      </c>
      <c r="Q2789" s="19" t="n">
        <v>0.249986516490327</v>
      </c>
      <c r="R2789" s="19"/>
      <c r="S2789" s="19" t="n">
        <v>0.188784509544102</v>
      </c>
      <c r="T2789" s="19" t="n">
        <v>0.209759651099755</v>
      </c>
      <c r="U2789" s="19" t="n">
        <v>0.207340048534811</v>
      </c>
      <c r="V2789" s="19" t="n">
        <v>0.276248518236836</v>
      </c>
      <c r="W2789" s="19" t="n">
        <v>0.284086653439542</v>
      </c>
      <c r="X2789" s="19" t="n">
        <v>0.198934769711414</v>
      </c>
      <c r="Y2789" s="19" t="n">
        <v>0.183248255410582</v>
      </c>
      <c r="Z2789" s="19" t="n">
        <v>0.129684030961707</v>
      </c>
      <c r="AA2789" s="19" t="n">
        <v>0.253864482339293</v>
      </c>
      <c r="AB2789" s="19" t="n">
        <v>0.296717865322119</v>
      </c>
      <c r="AC2789" s="19" t="n">
        <v>0.324728688085711</v>
      </c>
      <c r="AD2789" s="19" t="n">
        <v>0.285350271910586</v>
      </c>
      <c r="AE2789" s="19"/>
      <c r="AF2789" s="19" t="n">
        <v>0.21770916664332</v>
      </c>
      <c r="AG2789" s="19" t="n">
        <v>0.25282909509635</v>
      </c>
      <c r="AH2789" s="19" t="n">
        <v>0.268885781234713</v>
      </c>
      <c r="AI2789" s="19"/>
      <c r="AJ2789" s="19" t="n">
        <v>0.218360061171007</v>
      </c>
      <c r="AK2789" s="19" t="n">
        <v>0.283393773073293</v>
      </c>
      <c r="AL2789" s="19" t="n">
        <v>0.180545104417175</v>
      </c>
      <c r="AM2789" s="19" t="n">
        <v>0.178775314319742</v>
      </c>
      <c r="AN2789" s="19" t="n">
        <v>0.221981144753512</v>
      </c>
      <c r="AO2789" s="19"/>
      <c r="AP2789" s="19" t="n">
        <v>0.212395847572956</v>
      </c>
      <c r="AQ2789" s="19" t="n">
        <v>0.286838965528294</v>
      </c>
      <c r="AR2789" s="19" t="n">
        <v>0.186830850838038</v>
      </c>
      <c r="AS2789" s="19" t="n">
        <v>0.127793567249219</v>
      </c>
      <c r="AT2789" s="19" t="n">
        <v>0.173451813388192</v>
      </c>
      <c r="AU2789" s="19"/>
      <c r="AV2789" s="19" t="n">
        <v>0.307352454455341</v>
      </c>
      <c r="AW2789" s="19" t="n">
        <v>0.232316965852549</v>
      </c>
      <c r="AX2789" s="19" t="n">
        <v>0.135590530678467</v>
      </c>
      <c r="AY2789" s="19" t="n">
        <v>0.150938296596026</v>
      </c>
      <c r="AZ2789" s="19" t="n">
        <v>0.193218547137685</v>
      </c>
      <c r="BA2789" s="19" t="n">
        <v>0.23730401166321</v>
      </c>
      <c r="BB2789" s="19"/>
      <c r="BC2789" s="19" t="n">
        <v>0.215459624263532</v>
      </c>
      <c r="BD2789" s="19" t="n">
        <v>0.208687479602667</v>
      </c>
      <c r="BE2789" s="19" t="n">
        <v>0.226249609119126</v>
      </c>
      <c r="BF2789" s="19" t="n">
        <v>0.295138761770168</v>
      </c>
      <c r="BG2789" s="19" t="n">
        <v>0.529447094338257</v>
      </c>
    </row>
    <row r="2790">
      <c r="B2790" t="s">
        <v>100</v>
      </c>
      <c r="C2790" s="19" t="n">
        <v>0.0327558421500005</v>
      </c>
      <c r="D2790" s="19" t="n">
        <v>0.0316766511920958</v>
      </c>
      <c r="E2790" s="19" t="n">
        <v>0.0340359386418304</v>
      </c>
      <c r="F2790" s="19"/>
      <c r="G2790" s="19" t="n">
        <v>0.0201079567770728</v>
      </c>
      <c r="H2790" s="19" t="n">
        <v>0.0384554168411515</v>
      </c>
      <c r="I2790" s="19" t="n">
        <v>0.0280182417790338</v>
      </c>
      <c r="J2790" s="19" t="n">
        <v>0.0276708333409551</v>
      </c>
      <c r="K2790" s="19" t="n">
        <v>0.0676375759465366</v>
      </c>
      <c r="L2790" s="19" t="n">
        <v>0.0261836256775714</v>
      </c>
      <c r="M2790" s="19"/>
      <c r="N2790" s="19" t="n">
        <v>0.0182432409887261</v>
      </c>
      <c r="O2790" s="19" t="n">
        <v>0.0213416439582581</v>
      </c>
      <c r="P2790" s="19" t="n">
        <v>0.039675865550185</v>
      </c>
      <c r="Q2790" s="19" t="n">
        <v>0.0546510822870017</v>
      </c>
      <c r="R2790" s="19"/>
      <c r="S2790" s="19" t="n">
        <v>0.0470612240635487</v>
      </c>
      <c r="T2790" s="19" t="n">
        <v>0.0233527144759189</v>
      </c>
      <c r="U2790" s="19" t="n">
        <v>0.0191707233259235</v>
      </c>
      <c r="V2790" s="19" t="n">
        <v>0</v>
      </c>
      <c r="W2790" s="19" t="n">
        <v>0.0183777018426573</v>
      </c>
      <c r="X2790" s="19" t="n">
        <v>0.0877020879914205</v>
      </c>
      <c r="Y2790" s="19" t="n">
        <v>0.0205714279327397</v>
      </c>
      <c r="Z2790" s="19" t="n">
        <v>0.130355458642838</v>
      </c>
      <c r="AA2790" s="19" t="n">
        <v>0.0349738698549662</v>
      </c>
      <c r="AB2790" s="19" t="n">
        <v>0</v>
      </c>
      <c r="AC2790" s="19" t="n">
        <v>0</v>
      </c>
      <c r="AD2790" s="19" t="n">
        <v>0.0466010237171294</v>
      </c>
      <c r="AE2790" s="19"/>
      <c r="AF2790" s="19" t="n">
        <v>0.0321576101911515</v>
      </c>
      <c r="AG2790" s="19" t="n">
        <v>0.0140981828436251</v>
      </c>
      <c r="AH2790" s="19" t="n">
        <v>0.0837126017745741</v>
      </c>
      <c r="AI2790" s="19"/>
      <c r="AJ2790" s="19" t="n">
        <v>0.0176403426840081</v>
      </c>
      <c r="AK2790" s="19" t="n">
        <v>0.0309078966558105</v>
      </c>
      <c r="AL2790" s="19" t="n">
        <v>0.0446189574086824</v>
      </c>
      <c r="AM2790" s="19" t="n">
        <v>0.0808463029308179</v>
      </c>
      <c r="AN2790" s="19" t="n">
        <v>0.0607373593098792</v>
      </c>
      <c r="AO2790" s="19"/>
      <c r="AP2790" s="19" t="n">
        <v>0.0313044420027898</v>
      </c>
      <c r="AQ2790" s="19" t="n">
        <v>0.0252876495613699</v>
      </c>
      <c r="AR2790" s="19" t="n">
        <v>0.0200757300894751</v>
      </c>
      <c r="AS2790" s="19" t="n">
        <v>0.0232936899776909</v>
      </c>
      <c r="AT2790" s="19" t="n">
        <v>0.0759909291875661</v>
      </c>
      <c r="AU2790" s="19"/>
      <c r="AV2790" s="19" t="n">
        <v>0.0139537093541866</v>
      </c>
      <c r="AW2790" s="19" t="n">
        <v>0.031127637815896</v>
      </c>
      <c r="AX2790" s="19" t="n">
        <v>0.0183040133768413</v>
      </c>
      <c r="AY2790" s="19" t="n">
        <v>0.0187732586248141</v>
      </c>
      <c r="AZ2790" s="19" t="n">
        <v>0.0609631254840302</v>
      </c>
      <c r="BA2790" s="19" t="n">
        <v>0.0676556089079006</v>
      </c>
      <c r="BB2790" s="19"/>
      <c r="BC2790" s="19" t="n">
        <v>0.0259873440869885</v>
      </c>
      <c r="BD2790" s="19" t="n">
        <v>0.0399351847830983</v>
      </c>
      <c r="BE2790" s="19" t="n">
        <v>0.0345534525589463</v>
      </c>
      <c r="BF2790" s="19" t="n">
        <v>0</v>
      </c>
      <c r="BG2790" s="19" t="n">
        <v>0</v>
      </c>
    </row>
    <row r="2791">
      <c r="C2791" s="19"/>
      <c r="D2791" s="19"/>
      <c r="E2791" s="19"/>
      <c r="F2791" s="19"/>
      <c r="G2791" s="19"/>
      <c r="H2791" s="19"/>
      <c r="I2791" s="19"/>
      <c r="J2791" s="19"/>
      <c r="K2791" s="19"/>
      <c r="L2791" s="19"/>
      <c r="M2791" s="19"/>
      <c r="N2791" s="19"/>
      <c r="O2791" s="19"/>
      <c r="P2791" s="19"/>
      <c r="Q2791" s="19"/>
      <c r="R2791" s="19"/>
      <c r="S2791" s="19"/>
      <c r="T2791" s="19"/>
      <c r="U2791" s="19"/>
      <c r="V2791" s="19"/>
      <c r="W2791" s="19"/>
      <c r="X2791" s="19"/>
      <c r="Y2791" s="19"/>
      <c r="Z2791" s="19"/>
      <c r="AA2791" s="19"/>
      <c r="AB2791" s="19"/>
      <c r="AC2791" s="19"/>
      <c r="AD2791" s="19"/>
      <c r="AE2791" s="19"/>
      <c r="AF2791" s="19"/>
      <c r="AG2791" s="19"/>
      <c r="AH2791" s="19"/>
      <c r="AI2791" s="19"/>
      <c r="AJ2791" s="19"/>
      <c r="AK2791" s="19"/>
      <c r="AL2791" s="19"/>
      <c r="AM2791" s="19"/>
      <c r="AN2791" s="19"/>
      <c r="AO2791" s="19"/>
      <c r="AP2791" s="19"/>
      <c r="AQ2791" s="19"/>
      <c r="AR2791" s="19"/>
      <c r="AS2791" s="19"/>
      <c r="AT2791" s="19"/>
      <c r="AU2791" s="19"/>
      <c r="AV2791" s="19"/>
      <c r="AW2791" s="19"/>
      <c r="AX2791" s="19"/>
      <c r="AY2791" s="19"/>
      <c r="AZ2791" s="19"/>
      <c r="BA2791" s="19"/>
      <c r="BB2791" s="19"/>
      <c r="BC2791" s="19"/>
      <c r="BD2791" s="19"/>
      <c r="BE2791" s="19"/>
      <c r="BF2791" s="19"/>
      <c r="BG2791" s="19"/>
    </row>
    <row r="2792">
      <c r="B2792" s="7" t="s">
        <v>807</v>
      </c>
      <c r="C2792" s="19"/>
      <c r="D2792" s="19"/>
      <c r="E2792" s="19"/>
      <c r="F2792" s="19"/>
      <c r="G2792" s="19"/>
      <c r="H2792" s="19"/>
      <c r="I2792" s="19"/>
      <c r="J2792" s="19"/>
      <c r="K2792" s="19"/>
      <c r="L2792" s="19"/>
      <c r="M2792" s="19"/>
      <c r="N2792" s="19"/>
      <c r="O2792" s="19"/>
      <c r="P2792" s="19"/>
      <c r="Q2792" s="19"/>
      <c r="R2792" s="19"/>
      <c r="S2792" s="19"/>
      <c r="T2792" s="19"/>
      <c r="U2792" s="19"/>
      <c r="V2792" s="19"/>
      <c r="W2792" s="19"/>
      <c r="X2792" s="19"/>
      <c r="Y2792" s="19"/>
      <c r="Z2792" s="19"/>
      <c r="AA2792" s="19"/>
      <c r="AB2792" s="19"/>
      <c r="AC2792" s="19"/>
      <c r="AD2792" s="19"/>
      <c r="AE2792" s="19"/>
      <c r="AF2792" s="19"/>
      <c r="AG2792" s="19"/>
      <c r="AH2792" s="19"/>
      <c r="AI2792" s="19"/>
      <c r="AJ2792" s="19"/>
      <c r="AK2792" s="19"/>
      <c r="AL2792" s="19"/>
      <c r="AM2792" s="19"/>
      <c r="AN2792" s="19"/>
      <c r="AO2792" s="19"/>
      <c r="AP2792" s="19"/>
      <c r="AQ2792" s="19"/>
      <c r="AR2792" s="19"/>
      <c r="AS2792" s="19"/>
      <c r="AT2792" s="19"/>
      <c r="AU2792" s="19"/>
      <c r="AV2792" s="19"/>
      <c r="AW2792" s="19"/>
      <c r="AX2792" s="19"/>
      <c r="AY2792" s="19"/>
      <c r="AZ2792" s="19"/>
      <c r="BA2792" s="19"/>
      <c r="BB2792" s="19"/>
      <c r="BC2792" s="19"/>
      <c r="BD2792" s="19"/>
      <c r="BE2792" s="19"/>
      <c r="BF2792" s="19"/>
      <c r="BG2792" s="19"/>
    </row>
    <row r="2793">
      <c r="B2793" s="26" t="s">
        <v>724</v>
      </c>
      <c r="C2793" s="19"/>
      <c r="D2793" s="19"/>
      <c r="E2793" s="19"/>
      <c r="F2793" s="19"/>
      <c r="G2793" s="19"/>
      <c r="H2793" s="19"/>
      <c r="I2793" s="19"/>
      <c r="J2793" s="19"/>
      <c r="K2793" s="19"/>
      <c r="L2793" s="19"/>
      <c r="M2793" s="19"/>
      <c r="N2793" s="19"/>
      <c r="O2793" s="19"/>
      <c r="P2793" s="19"/>
      <c r="Q2793" s="19"/>
      <c r="R2793" s="19"/>
      <c r="S2793" s="19"/>
      <c r="T2793" s="19"/>
      <c r="U2793" s="19"/>
      <c r="V2793" s="19"/>
      <c r="W2793" s="19"/>
      <c r="X2793" s="19"/>
      <c r="Y2793" s="19"/>
      <c r="Z2793" s="19"/>
      <c r="AA2793" s="19"/>
      <c r="AB2793" s="19"/>
      <c r="AC2793" s="19"/>
      <c r="AD2793" s="19"/>
      <c r="AE2793" s="19"/>
      <c r="AF2793" s="19"/>
      <c r="AG2793" s="19"/>
      <c r="AH2793" s="19"/>
      <c r="AI2793" s="19"/>
      <c r="AJ2793" s="19"/>
      <c r="AK2793" s="19"/>
      <c r="AL2793" s="19"/>
      <c r="AM2793" s="19"/>
      <c r="AN2793" s="19"/>
      <c r="AO2793" s="19"/>
      <c r="AP2793" s="19"/>
      <c r="AQ2793" s="19"/>
      <c r="AR2793" s="19"/>
      <c r="AS2793" s="19"/>
      <c r="AT2793" s="19"/>
      <c r="AU2793" s="19"/>
      <c r="AV2793" s="19"/>
      <c r="AW2793" s="19"/>
      <c r="AX2793" s="19"/>
      <c r="AY2793" s="19"/>
      <c r="AZ2793" s="19"/>
      <c r="BA2793" s="19"/>
      <c r="BB2793" s="19"/>
      <c r="BC2793" s="19"/>
      <c r="BD2793" s="19"/>
      <c r="BE2793" s="19"/>
      <c r="BF2793" s="19"/>
      <c r="BG2793" s="19"/>
    </row>
    <row r="2794">
      <c r="B2794" t="s">
        <v>805</v>
      </c>
      <c r="C2794" s="19" t="n">
        <v>0.0296406909806127</v>
      </c>
      <c r="D2794" s="19" t="n">
        <v>0.0403293851653248</v>
      </c>
      <c r="E2794" s="19" t="n">
        <v>0.0197363119726732</v>
      </c>
      <c r="F2794" s="19"/>
      <c r="G2794" s="19" t="n">
        <v>0.00824628145681266</v>
      </c>
      <c r="H2794" s="19" t="n">
        <v>0.0296105220522576</v>
      </c>
      <c r="I2794" s="19" t="n">
        <v>0.0277518759573566</v>
      </c>
      <c r="J2794" s="19" t="n">
        <v>0.0553873236568309</v>
      </c>
      <c r="K2794" s="19" t="n">
        <v>0.0340763018814219</v>
      </c>
      <c r="L2794" s="19" t="n">
        <v>0.0207364981991353</v>
      </c>
      <c r="M2794" s="19"/>
      <c r="N2794" s="19" t="n">
        <v>0.0257319134996881</v>
      </c>
      <c r="O2794" s="19" t="n">
        <v>0.0326000724286269</v>
      </c>
      <c r="P2794" s="19" t="n">
        <v>0.0461079809837223</v>
      </c>
      <c r="Q2794" s="19" t="n">
        <v>0.0160903194325123</v>
      </c>
      <c r="R2794" s="19"/>
      <c r="S2794" s="19" t="n">
        <v>0.0430110219107603</v>
      </c>
      <c r="T2794" s="19" t="n">
        <v>0.0582203787830234</v>
      </c>
      <c r="U2794" s="19" t="n">
        <v>0.0171629447311135</v>
      </c>
      <c r="V2794" s="19" t="n">
        <v>0.0387200801564071</v>
      </c>
      <c r="W2794" s="19" t="n">
        <v>0</v>
      </c>
      <c r="X2794" s="19" t="n">
        <v>0</v>
      </c>
      <c r="Y2794" s="19" t="n">
        <v>0.0184905652769713</v>
      </c>
      <c r="Z2794" s="19" t="n">
        <v>0.100368128375332</v>
      </c>
      <c r="AA2794" s="19" t="n">
        <v>0.0128538657190626</v>
      </c>
      <c r="AB2794" s="19" t="n">
        <v>0.046634868730868</v>
      </c>
      <c r="AC2794" s="19" t="n">
        <v>0</v>
      </c>
      <c r="AD2794" s="19" t="n">
        <v>0</v>
      </c>
      <c r="AE2794" s="19"/>
      <c r="AF2794" s="19" t="n">
        <v>0.0438801363551128</v>
      </c>
      <c r="AG2794" s="19" t="n">
        <v>0.0221864847565223</v>
      </c>
      <c r="AH2794" s="19" t="n">
        <v>0.0310302161881376</v>
      </c>
      <c r="AI2794" s="19"/>
      <c r="AJ2794" s="19" t="n">
        <v>0.021096776176073</v>
      </c>
      <c r="AK2794" s="19" t="n">
        <v>0.0223336653739034</v>
      </c>
      <c r="AL2794" s="19" t="n">
        <v>0.0194518784724763</v>
      </c>
      <c r="AM2794" s="19" t="n">
        <v>0.0571200261919418</v>
      </c>
      <c r="AN2794" s="19" t="n">
        <v>0.05125912549158</v>
      </c>
      <c r="AO2794" s="19"/>
      <c r="AP2794" s="19" t="n">
        <v>0.013263978663888</v>
      </c>
      <c r="AQ2794" s="19" t="n">
        <v>0.0127940778192348</v>
      </c>
      <c r="AR2794" s="19" t="n">
        <v>0.0170302610855728</v>
      </c>
      <c r="AS2794" s="19" t="n">
        <v>0.0541781152389234</v>
      </c>
      <c r="AT2794" s="19" t="n">
        <v>0</v>
      </c>
      <c r="AU2794" s="19"/>
      <c r="AV2794" s="19" t="n">
        <v>0.00526590664130756</v>
      </c>
      <c r="AW2794" s="19" t="n">
        <v>0.019310729957785</v>
      </c>
      <c r="AX2794" s="19" t="n">
        <v>0.0155273120993417</v>
      </c>
      <c r="AY2794" s="19" t="n">
        <v>0.0726683508678069</v>
      </c>
      <c r="AZ2794" s="19" t="n">
        <v>0</v>
      </c>
      <c r="BA2794" s="19" t="n">
        <v>0.0608735004163997</v>
      </c>
      <c r="BB2794" s="19"/>
      <c r="BC2794" s="19" t="n">
        <v>0.0185629896308724</v>
      </c>
      <c r="BD2794" s="19" t="n">
        <v>0.0387744729528228</v>
      </c>
      <c r="BE2794" s="19" t="n">
        <v>0.021592408910109</v>
      </c>
      <c r="BF2794" s="19" t="n">
        <v>0.0316863169558617</v>
      </c>
      <c r="BG2794" s="19" t="n">
        <v>0.165979613707468</v>
      </c>
    </row>
    <row r="2795">
      <c r="B2795" t="s">
        <v>598</v>
      </c>
      <c r="C2795" s="19" t="n">
        <v>0.0288937234315793</v>
      </c>
      <c r="D2795" s="19" t="n">
        <v>0.0358011347379748</v>
      </c>
      <c r="E2795" s="19" t="n">
        <v>0.0225694695280529</v>
      </c>
      <c r="F2795" s="19"/>
      <c r="G2795" s="19" t="n">
        <v>0.0335286524151247</v>
      </c>
      <c r="H2795" s="19" t="n">
        <v>0.0566267550043196</v>
      </c>
      <c r="I2795" s="19" t="n">
        <v>0.0319020893455289</v>
      </c>
      <c r="J2795" s="19" t="n">
        <v>0.0202485756593916</v>
      </c>
      <c r="K2795" s="19" t="n">
        <v>0.0211220653677933</v>
      </c>
      <c r="L2795" s="19" t="n">
        <v>0.0163577808512713</v>
      </c>
      <c r="M2795" s="19"/>
      <c r="N2795" s="19" t="n">
        <v>0.0279770478712515</v>
      </c>
      <c r="O2795" s="19" t="n">
        <v>0.00731865182903493</v>
      </c>
      <c r="P2795" s="19" t="n">
        <v>0.0537741315383516</v>
      </c>
      <c r="Q2795" s="19" t="n">
        <v>0.0322136211755708</v>
      </c>
      <c r="R2795" s="19"/>
      <c r="S2795" s="19" t="n">
        <v>0.0385464263999787</v>
      </c>
      <c r="T2795" s="19" t="n">
        <v>0.0120084617421905</v>
      </c>
      <c r="U2795" s="19" t="n">
        <v>0.0166576457570859</v>
      </c>
      <c r="V2795" s="19" t="n">
        <v>0.038990383747465</v>
      </c>
      <c r="W2795" s="19" t="n">
        <v>0</v>
      </c>
      <c r="X2795" s="19" t="n">
        <v>0.0252553132947915</v>
      </c>
      <c r="Y2795" s="19" t="n">
        <v>0.0740785717740415</v>
      </c>
      <c r="Z2795" s="19" t="n">
        <v>0.0297156227891138</v>
      </c>
      <c r="AA2795" s="19" t="n">
        <v>0.0399786205479219</v>
      </c>
      <c r="AB2795" s="19" t="n">
        <v>0.0166918298300767</v>
      </c>
      <c r="AC2795" s="19" t="n">
        <v>0</v>
      </c>
      <c r="AD2795" s="19" t="n">
        <v>0.0541115343558784</v>
      </c>
      <c r="AE2795" s="19"/>
      <c r="AF2795" s="19" t="n">
        <v>0.0246659137931077</v>
      </c>
      <c r="AG2795" s="19" t="n">
        <v>0.0264408341236919</v>
      </c>
      <c r="AH2795" s="19" t="n">
        <v>0.0526358937727152</v>
      </c>
      <c r="AI2795" s="19"/>
      <c r="AJ2795" s="19" t="n">
        <v>0.00868537986227371</v>
      </c>
      <c r="AK2795" s="19" t="n">
        <v>0.0306002073412891</v>
      </c>
      <c r="AL2795" s="19" t="n">
        <v>0.0749701146891175</v>
      </c>
      <c r="AM2795" s="19" t="n">
        <v>0.0558258666482955</v>
      </c>
      <c r="AN2795" s="19" t="n">
        <v>0.0495890813854922</v>
      </c>
      <c r="AO2795" s="19"/>
      <c r="AP2795" s="19" t="n">
        <v>0.00945176960234677</v>
      </c>
      <c r="AQ2795" s="19" t="n">
        <v>0.0210292059005924</v>
      </c>
      <c r="AR2795" s="19" t="n">
        <v>0.0469462034667539</v>
      </c>
      <c r="AS2795" s="19" t="n">
        <v>0.0294677212631454</v>
      </c>
      <c r="AT2795" s="19" t="n">
        <v>0.0554739908142008</v>
      </c>
      <c r="AU2795" s="19"/>
      <c r="AV2795" s="19" t="n">
        <v>0.0298169453470742</v>
      </c>
      <c r="AW2795" s="19" t="n">
        <v>0.00892497413854552</v>
      </c>
      <c r="AX2795" s="19" t="n">
        <v>0.0246080005024835</v>
      </c>
      <c r="AY2795" s="19" t="n">
        <v>0.0237491420589346</v>
      </c>
      <c r="AZ2795" s="19" t="n">
        <v>0.0591490060998071</v>
      </c>
      <c r="BA2795" s="19" t="n">
        <v>0.0134917906537837</v>
      </c>
      <c r="BB2795" s="19"/>
      <c r="BC2795" s="19" t="n">
        <v>0.00692872113166557</v>
      </c>
      <c r="BD2795" s="19" t="n">
        <v>0.0511806003113337</v>
      </c>
      <c r="BE2795" s="19" t="n">
        <v>0.0228895989056315</v>
      </c>
      <c r="BF2795" s="19" t="n">
        <v>0.00963005099609965</v>
      </c>
      <c r="BG2795" s="19" t="n">
        <v>0</v>
      </c>
    </row>
    <row r="2796">
      <c r="B2796" t="s">
        <v>692</v>
      </c>
      <c r="C2796" s="19" t="n">
        <v>0.0473229329743692</v>
      </c>
      <c r="D2796" s="19" t="n">
        <v>0.0445762485182366</v>
      </c>
      <c r="E2796" s="19" t="n">
        <v>0.0502985311332414</v>
      </c>
      <c r="F2796" s="19"/>
      <c r="G2796" s="19" t="n">
        <v>0.0429569635521838</v>
      </c>
      <c r="H2796" s="19" t="n">
        <v>0.043315061387445</v>
      </c>
      <c r="I2796" s="19" t="n">
        <v>0.0602422410948698</v>
      </c>
      <c r="J2796" s="19" t="n">
        <v>0.0590392709240557</v>
      </c>
      <c r="K2796" s="19" t="n">
        <v>0.0321801354290646</v>
      </c>
      <c r="L2796" s="19" t="n">
        <v>0.0411143084064282</v>
      </c>
      <c r="M2796" s="19"/>
      <c r="N2796" s="19" t="n">
        <v>0.0558882385391023</v>
      </c>
      <c r="O2796" s="19" t="n">
        <v>0.0349634955908529</v>
      </c>
      <c r="P2796" s="19" t="n">
        <v>0.0558221515713058</v>
      </c>
      <c r="Q2796" s="19" t="n">
        <v>0.045034779549096</v>
      </c>
      <c r="R2796" s="19"/>
      <c r="S2796" s="19" t="n">
        <v>0.0523148222892085</v>
      </c>
      <c r="T2796" s="19" t="n">
        <v>0.0442642853797796</v>
      </c>
      <c r="U2796" s="19" t="n">
        <v>0.0391236070514591</v>
      </c>
      <c r="V2796" s="19" t="n">
        <v>0.016861551311539</v>
      </c>
      <c r="W2796" s="19" t="n">
        <v>0.105372913170071</v>
      </c>
      <c r="X2796" s="19" t="n">
        <v>0.0440840231987273</v>
      </c>
      <c r="Y2796" s="19" t="n">
        <v>0.0412417954190469</v>
      </c>
      <c r="Z2796" s="19" t="n">
        <v>0</v>
      </c>
      <c r="AA2796" s="19" t="n">
        <v>0.0107865020775223</v>
      </c>
      <c r="AB2796" s="19" t="n">
        <v>0.0729761545991596</v>
      </c>
      <c r="AC2796" s="19" t="n">
        <v>0.115444500806588</v>
      </c>
      <c r="AD2796" s="19" t="n">
        <v>0.0648407574529756</v>
      </c>
      <c r="AE2796" s="19"/>
      <c r="AF2796" s="19" t="n">
        <v>0.0335188311504463</v>
      </c>
      <c r="AG2796" s="19" t="n">
        <v>0.0551261929624532</v>
      </c>
      <c r="AH2796" s="19" t="n">
        <v>0.0617448806093343</v>
      </c>
      <c r="AI2796" s="19"/>
      <c r="AJ2796" s="19" t="n">
        <v>0.0705451838179299</v>
      </c>
      <c r="AK2796" s="19" t="n">
        <v>0.0368511293782939</v>
      </c>
      <c r="AL2796" s="19" t="n">
        <v>0.0363848290788144</v>
      </c>
      <c r="AM2796" s="19" t="n">
        <v>0</v>
      </c>
      <c r="AN2796" s="19" t="n">
        <v>0.0495404671524519</v>
      </c>
      <c r="AO2796" s="19"/>
      <c r="AP2796" s="19" t="n">
        <v>0.0701345336424553</v>
      </c>
      <c r="AQ2796" s="19" t="n">
        <v>0.024435365173747</v>
      </c>
      <c r="AR2796" s="19" t="n">
        <v>0.0371041894725748</v>
      </c>
      <c r="AS2796" s="19" t="n">
        <v>0.0752573162537926</v>
      </c>
      <c r="AT2796" s="19" t="n">
        <v>0.0266707981526135</v>
      </c>
      <c r="AU2796" s="19"/>
      <c r="AV2796" s="19" t="n">
        <v>0.0389793509403178</v>
      </c>
      <c r="AW2796" s="19" t="n">
        <v>0.0688235341009942</v>
      </c>
      <c r="AX2796" s="19" t="n">
        <v>0.0123463832781804</v>
      </c>
      <c r="AY2796" s="19" t="n">
        <v>0.0678690335071976</v>
      </c>
      <c r="AZ2796" s="19" t="n">
        <v>0</v>
      </c>
      <c r="BA2796" s="19" t="n">
        <v>0.0360769735416476</v>
      </c>
      <c r="BB2796" s="19"/>
      <c r="BC2796" s="19" t="n">
        <v>0.0447711395332906</v>
      </c>
      <c r="BD2796" s="19" t="n">
        <v>0.0686721042001462</v>
      </c>
      <c r="BE2796" s="19" t="n">
        <v>0.03506230140472</v>
      </c>
      <c r="BF2796" s="19" t="n">
        <v>0.0447286848099879</v>
      </c>
      <c r="BG2796" s="19" t="n">
        <v>0</v>
      </c>
    </row>
    <row r="2797">
      <c r="B2797" t="s">
        <v>691</v>
      </c>
      <c r="C2797" s="19" t="n">
        <v>0.164741616076136</v>
      </c>
      <c r="D2797" s="19" t="n">
        <v>0.168239019662441</v>
      </c>
      <c r="E2797" s="19" t="n">
        <v>0.162715627218448</v>
      </c>
      <c r="F2797" s="19"/>
      <c r="G2797" s="19" t="n">
        <v>0.233390942793592</v>
      </c>
      <c r="H2797" s="19" t="n">
        <v>0.0648875542470823</v>
      </c>
      <c r="I2797" s="19" t="n">
        <v>0.170329245630988</v>
      </c>
      <c r="J2797" s="19" t="n">
        <v>0.190473314581986</v>
      </c>
      <c r="K2797" s="19" t="n">
        <v>0.131337875431798</v>
      </c>
      <c r="L2797" s="19" t="n">
        <v>0.17634453344116</v>
      </c>
      <c r="M2797" s="19"/>
      <c r="N2797" s="19" t="n">
        <v>0.209282818918994</v>
      </c>
      <c r="O2797" s="19" t="n">
        <v>0.157020626881271</v>
      </c>
      <c r="P2797" s="19" t="n">
        <v>0.158186377443924</v>
      </c>
      <c r="Q2797" s="19" t="n">
        <v>0.133887538299291</v>
      </c>
      <c r="R2797" s="19"/>
      <c r="S2797" s="19" t="n">
        <v>0.175888116415722</v>
      </c>
      <c r="T2797" s="19" t="n">
        <v>0.16416637463423</v>
      </c>
      <c r="U2797" s="19" t="n">
        <v>0.214254962905649</v>
      </c>
      <c r="V2797" s="19" t="n">
        <v>0.177341355529399</v>
      </c>
      <c r="W2797" s="19" t="n">
        <v>0.101571688872267</v>
      </c>
      <c r="X2797" s="19" t="n">
        <v>0.20194344923808</v>
      </c>
      <c r="Y2797" s="19" t="n">
        <v>0.175519250489264</v>
      </c>
      <c r="Z2797" s="19" t="n">
        <v>0.170460344471173</v>
      </c>
      <c r="AA2797" s="19" t="n">
        <v>0.156788653524102</v>
      </c>
      <c r="AB2797" s="19" t="n">
        <v>0.0985720751204319</v>
      </c>
      <c r="AC2797" s="19" t="n">
        <v>0.17199860214271</v>
      </c>
      <c r="AD2797" s="19" t="n">
        <v>0.153844604467401</v>
      </c>
      <c r="AE2797" s="19"/>
      <c r="AF2797" s="19" t="n">
        <v>0.208548846192307</v>
      </c>
      <c r="AG2797" s="19" t="n">
        <v>0.134609040224508</v>
      </c>
      <c r="AH2797" s="19" t="n">
        <v>0.131018709932777</v>
      </c>
      <c r="AI2797" s="19"/>
      <c r="AJ2797" s="19" t="n">
        <v>0.214436828142306</v>
      </c>
      <c r="AK2797" s="19" t="n">
        <v>0.0912913271648082</v>
      </c>
      <c r="AL2797" s="19" t="n">
        <v>0.132947031583186</v>
      </c>
      <c r="AM2797" s="19" t="n">
        <v>0.24570474767636</v>
      </c>
      <c r="AN2797" s="19" t="n">
        <v>0.156570814015967</v>
      </c>
      <c r="AO2797" s="19"/>
      <c r="AP2797" s="19" t="n">
        <v>0.24129532545165</v>
      </c>
      <c r="AQ2797" s="19" t="n">
        <v>0.119178101838461</v>
      </c>
      <c r="AR2797" s="19" t="n">
        <v>0.162248016498554</v>
      </c>
      <c r="AS2797" s="19" t="n">
        <v>0.204635195652061</v>
      </c>
      <c r="AT2797" s="19" t="n">
        <v>0.195406961337983</v>
      </c>
      <c r="AU2797" s="19"/>
      <c r="AV2797" s="19" t="n">
        <v>0.0987044873830086</v>
      </c>
      <c r="AW2797" s="19" t="n">
        <v>0.212991341021339</v>
      </c>
      <c r="AX2797" s="19" t="n">
        <v>0.147099528290343</v>
      </c>
      <c r="AY2797" s="19" t="n">
        <v>0.201571425854491</v>
      </c>
      <c r="AZ2797" s="19" t="n">
        <v>0.180622366382805</v>
      </c>
      <c r="BA2797" s="19" t="n">
        <v>0.202322596388315</v>
      </c>
      <c r="BB2797" s="19"/>
      <c r="BC2797" s="19" t="n">
        <v>0.161077396517319</v>
      </c>
      <c r="BD2797" s="19" t="n">
        <v>0.168477678855608</v>
      </c>
      <c r="BE2797" s="19" t="n">
        <v>0.155023906440809</v>
      </c>
      <c r="BF2797" s="19" t="n">
        <v>0.191677676735611</v>
      </c>
      <c r="BG2797" s="19" t="n">
        <v>0</v>
      </c>
    </row>
    <row r="2798">
      <c r="B2798" t="s">
        <v>690</v>
      </c>
      <c r="C2798" s="19" t="n">
        <v>0.26318787467108</v>
      </c>
      <c r="D2798" s="19" t="n">
        <v>0.239509427585828</v>
      </c>
      <c r="E2798" s="19" t="n">
        <v>0.287705429241178</v>
      </c>
      <c r="F2798" s="19"/>
      <c r="G2798" s="19" t="n">
        <v>0.260425793616876</v>
      </c>
      <c r="H2798" s="19" t="n">
        <v>0.253600928694794</v>
      </c>
      <c r="I2798" s="19" t="n">
        <v>0.227421408664473</v>
      </c>
      <c r="J2798" s="19" t="n">
        <v>0.215629777039054</v>
      </c>
      <c r="K2798" s="19" t="n">
        <v>0.321128245642677</v>
      </c>
      <c r="L2798" s="19" t="n">
        <v>0.309478299167465</v>
      </c>
      <c r="M2798" s="19"/>
      <c r="N2798" s="19" t="n">
        <v>0.206168049325795</v>
      </c>
      <c r="O2798" s="19" t="n">
        <v>0.272054134523809</v>
      </c>
      <c r="P2798" s="19" t="n">
        <v>0.289672521150876</v>
      </c>
      <c r="Q2798" s="19" t="n">
        <v>0.290691975138263</v>
      </c>
      <c r="R2798" s="19"/>
      <c r="S2798" s="19" t="n">
        <v>0.259125199051018</v>
      </c>
      <c r="T2798" s="19" t="n">
        <v>0.318856697981145</v>
      </c>
      <c r="U2798" s="19" t="n">
        <v>0.337928679334814</v>
      </c>
      <c r="V2798" s="19" t="n">
        <v>0.204266339399598</v>
      </c>
      <c r="W2798" s="19" t="n">
        <v>0.213140981081519</v>
      </c>
      <c r="X2798" s="19" t="n">
        <v>0.225665992477148</v>
      </c>
      <c r="Y2798" s="19" t="n">
        <v>0.264335019702558</v>
      </c>
      <c r="Z2798" s="19" t="n">
        <v>0.357255135795064</v>
      </c>
      <c r="AA2798" s="19" t="n">
        <v>0.243711711765776</v>
      </c>
      <c r="AB2798" s="19" t="n">
        <v>0.273381709211591</v>
      </c>
      <c r="AC2798" s="19" t="n">
        <v>0.259360848909076</v>
      </c>
      <c r="AD2798" s="19" t="n">
        <v>0.188316426917297</v>
      </c>
      <c r="AE2798" s="19"/>
      <c r="AF2798" s="19" t="n">
        <v>0.265627013819913</v>
      </c>
      <c r="AG2798" s="19" t="n">
        <v>0.284129874098353</v>
      </c>
      <c r="AH2798" s="19" t="n">
        <v>0.179128160682001</v>
      </c>
      <c r="AI2798" s="19"/>
      <c r="AJ2798" s="19" t="n">
        <v>0.253875570526291</v>
      </c>
      <c r="AK2798" s="19" t="n">
        <v>0.293059264780128</v>
      </c>
      <c r="AL2798" s="19" t="n">
        <v>0.318215815952893</v>
      </c>
      <c r="AM2798" s="19" t="n">
        <v>0.302980977467761</v>
      </c>
      <c r="AN2798" s="19" t="n">
        <v>0.197314766406474</v>
      </c>
      <c r="AO2798" s="19"/>
      <c r="AP2798" s="19" t="n">
        <v>0.251527806552998</v>
      </c>
      <c r="AQ2798" s="19" t="n">
        <v>0.262813540076347</v>
      </c>
      <c r="AR2798" s="19" t="n">
        <v>0.299961863700553</v>
      </c>
      <c r="AS2798" s="19" t="n">
        <v>0.271098945907056</v>
      </c>
      <c r="AT2798" s="19" t="n">
        <v>0.187497788015673</v>
      </c>
      <c r="AU2798" s="19"/>
      <c r="AV2798" s="19" t="n">
        <v>0.302397257917143</v>
      </c>
      <c r="AW2798" s="19" t="n">
        <v>0.256247892843723</v>
      </c>
      <c r="AX2798" s="19" t="n">
        <v>0.3977891217295</v>
      </c>
      <c r="AY2798" s="19" t="n">
        <v>0.215117037151033</v>
      </c>
      <c r="AZ2798" s="19" t="n">
        <v>0.203873806010401</v>
      </c>
      <c r="BA2798" s="19" t="n">
        <v>0.217707319589119</v>
      </c>
      <c r="BB2798" s="19"/>
      <c r="BC2798" s="19" t="n">
        <v>0.310889719543953</v>
      </c>
      <c r="BD2798" s="19" t="n">
        <v>0.241100299149076</v>
      </c>
      <c r="BE2798" s="19" t="n">
        <v>0.25607675051654</v>
      </c>
      <c r="BF2798" s="19" t="n">
        <v>0.238116494445614</v>
      </c>
      <c r="BG2798" s="19" t="n">
        <v>0.0914599817323169</v>
      </c>
    </row>
    <row r="2799">
      <c r="B2799" t="s">
        <v>689</v>
      </c>
      <c r="C2799" s="19" t="n">
        <v>0.22286081806504</v>
      </c>
      <c r="D2799" s="19" t="n">
        <v>0.244843406457541</v>
      </c>
      <c r="E2799" s="19" t="n">
        <v>0.203759785136551</v>
      </c>
      <c r="F2799" s="19"/>
      <c r="G2799" s="19" t="n">
        <v>0.23372992675662</v>
      </c>
      <c r="H2799" s="19" t="n">
        <v>0.251713010843546</v>
      </c>
      <c r="I2799" s="19" t="n">
        <v>0.190306709451514</v>
      </c>
      <c r="J2799" s="19" t="n">
        <v>0.270731048717599</v>
      </c>
      <c r="K2799" s="19" t="n">
        <v>0.150622269079844</v>
      </c>
      <c r="L2799" s="19" t="n">
        <v>0.219484493731687</v>
      </c>
      <c r="M2799" s="19"/>
      <c r="N2799" s="19" t="n">
        <v>0.235748505445687</v>
      </c>
      <c r="O2799" s="19" t="n">
        <v>0.264578295877707</v>
      </c>
      <c r="P2799" s="19" t="n">
        <v>0.199369241951099</v>
      </c>
      <c r="Q2799" s="19" t="n">
        <v>0.184904877380795</v>
      </c>
      <c r="R2799" s="19"/>
      <c r="S2799" s="19" t="n">
        <v>0.238157453574974</v>
      </c>
      <c r="T2799" s="19" t="n">
        <v>0.133799023552338</v>
      </c>
      <c r="U2799" s="19" t="n">
        <v>0.137965336032987</v>
      </c>
      <c r="V2799" s="19" t="n">
        <v>0.298801331693288</v>
      </c>
      <c r="W2799" s="19" t="n">
        <v>0.280825149728817</v>
      </c>
      <c r="X2799" s="19" t="n">
        <v>0.186887997892909</v>
      </c>
      <c r="Y2799" s="19" t="n">
        <v>0.224240361001935</v>
      </c>
      <c r="Z2799" s="19" t="n">
        <v>0.142498895081711</v>
      </c>
      <c r="AA2799" s="19" t="n">
        <v>0.270986601066901</v>
      </c>
      <c r="AB2799" s="19" t="n">
        <v>0.242056414283184</v>
      </c>
      <c r="AC2799" s="19" t="n">
        <v>0.255383654333008</v>
      </c>
      <c r="AD2799" s="19" t="n">
        <v>0.289872722770172</v>
      </c>
      <c r="AE2799" s="19"/>
      <c r="AF2799" s="19" t="n">
        <v>0.173160448303162</v>
      </c>
      <c r="AG2799" s="19" t="n">
        <v>0.257564891202839</v>
      </c>
      <c r="AH2799" s="19" t="n">
        <v>0.247035593412963</v>
      </c>
      <c r="AI2799" s="19"/>
      <c r="AJ2799" s="19" t="n">
        <v>0.206948596532389</v>
      </c>
      <c r="AK2799" s="19" t="n">
        <v>0.233862928428666</v>
      </c>
      <c r="AL2799" s="19" t="n">
        <v>0.176240365583254</v>
      </c>
      <c r="AM2799" s="19" t="n">
        <v>0.135866790957024</v>
      </c>
      <c r="AN2799" s="19" t="n">
        <v>0.233072846747271</v>
      </c>
      <c r="AO2799" s="19"/>
      <c r="AP2799" s="19" t="n">
        <v>0.206286574924532</v>
      </c>
      <c r="AQ2799" s="19" t="n">
        <v>0.265652990913361</v>
      </c>
      <c r="AR2799" s="19" t="n">
        <v>0.183469508591894</v>
      </c>
      <c r="AS2799" s="19" t="n">
        <v>0.231211808231823</v>
      </c>
      <c r="AT2799" s="19" t="n">
        <v>0.319721790821189</v>
      </c>
      <c r="AU2799" s="19"/>
      <c r="AV2799" s="19" t="n">
        <v>0.224484700876346</v>
      </c>
      <c r="AW2799" s="19" t="n">
        <v>0.235629176072164</v>
      </c>
      <c r="AX2799" s="19" t="n">
        <v>0.204233182999142</v>
      </c>
      <c r="AY2799" s="19" t="n">
        <v>0.247041233389601</v>
      </c>
      <c r="AZ2799" s="19" t="n">
        <v>0.313865650089908</v>
      </c>
      <c r="BA2799" s="19" t="n">
        <v>0.194384126850542</v>
      </c>
      <c r="BB2799" s="19"/>
      <c r="BC2799" s="19" t="n">
        <v>0.239516241464139</v>
      </c>
      <c r="BD2799" s="19" t="n">
        <v>0.197687261692369</v>
      </c>
      <c r="BE2799" s="19" t="n">
        <v>0.232629079104333</v>
      </c>
      <c r="BF2799" s="19" t="n">
        <v>0.260013187577546</v>
      </c>
      <c r="BG2799" s="19" t="n">
        <v>0.310653206724826</v>
      </c>
    </row>
    <row r="2800">
      <c r="B2800" t="s">
        <v>806</v>
      </c>
      <c r="C2800" s="19" t="n">
        <v>0.189018049348528</v>
      </c>
      <c r="D2800" s="19" t="n">
        <v>0.181041988138398</v>
      </c>
      <c r="E2800" s="19" t="n">
        <v>0.190227993558831</v>
      </c>
      <c r="F2800" s="19"/>
      <c r="G2800" s="19" t="n">
        <v>0.150805431754674</v>
      </c>
      <c r="H2800" s="19" t="n">
        <v>0.249441904488602</v>
      </c>
      <c r="I2800" s="19" t="n">
        <v>0.241691028671938</v>
      </c>
      <c r="J2800" s="19" t="n">
        <v>0.149221566815547</v>
      </c>
      <c r="K2800" s="19" t="n">
        <v>0.242449692372736</v>
      </c>
      <c r="L2800" s="19" t="n">
        <v>0.13804840457558</v>
      </c>
      <c r="M2800" s="19"/>
      <c r="N2800" s="19" t="n">
        <v>0.212136134728819</v>
      </c>
      <c r="O2800" s="19" t="n">
        <v>0.185374581252813</v>
      </c>
      <c r="P2800" s="19" t="n">
        <v>0.150098522648791</v>
      </c>
      <c r="Q2800" s="19" t="n">
        <v>0.198571978069631</v>
      </c>
      <c r="R2800" s="19"/>
      <c r="S2800" s="19" t="n">
        <v>0.144566996555944</v>
      </c>
      <c r="T2800" s="19" t="n">
        <v>0.234554178701415</v>
      </c>
      <c r="U2800" s="19" t="n">
        <v>0.187656627808821</v>
      </c>
      <c r="V2800" s="19" t="n">
        <v>0.185197127314219</v>
      </c>
      <c r="W2800" s="19" t="n">
        <v>0.280548688406675</v>
      </c>
      <c r="X2800" s="19" t="n">
        <v>0.228461135906923</v>
      </c>
      <c r="Y2800" s="19" t="n">
        <v>0.157957795208419</v>
      </c>
      <c r="Z2800" s="19" t="n">
        <v>0.038187457217728</v>
      </c>
      <c r="AA2800" s="19" t="n">
        <v>0.167813783591149</v>
      </c>
      <c r="AB2800" s="19" t="n">
        <v>0.218489475659624</v>
      </c>
      <c r="AC2800" s="19" t="n">
        <v>0.174117578783135</v>
      </c>
      <c r="AD2800" s="19" t="n">
        <v>0.202412930319146</v>
      </c>
      <c r="AE2800" s="19"/>
      <c r="AF2800" s="19" t="n">
        <v>0.190248855902473</v>
      </c>
      <c r="AG2800" s="19" t="n">
        <v>0.189020883999568</v>
      </c>
      <c r="AH2800" s="19" t="n">
        <v>0.205576409997855</v>
      </c>
      <c r="AI2800" s="19"/>
      <c r="AJ2800" s="19" t="n">
        <v>0.182937185293499</v>
      </c>
      <c r="AK2800" s="19" t="n">
        <v>0.243536282889933</v>
      </c>
      <c r="AL2800" s="19" t="n">
        <v>0.178414822210708</v>
      </c>
      <c r="AM2800" s="19" t="n">
        <v>0.1216552881278</v>
      </c>
      <c r="AN2800" s="19" t="n">
        <v>0.177313919100806</v>
      </c>
      <c r="AO2800" s="19"/>
      <c r="AP2800" s="19" t="n">
        <v>0.1516017828491</v>
      </c>
      <c r="AQ2800" s="19" t="n">
        <v>0.249073435775855</v>
      </c>
      <c r="AR2800" s="19" t="n">
        <v>0.201423324222936</v>
      </c>
      <c r="AS2800" s="19" t="n">
        <v>0.0890502128417641</v>
      </c>
      <c r="AT2800" s="19" t="n">
        <v>0.139237741670775</v>
      </c>
      <c r="AU2800" s="19"/>
      <c r="AV2800" s="19" t="n">
        <v>0.286397641540616</v>
      </c>
      <c r="AW2800" s="19" t="n">
        <v>0.143170403773683</v>
      </c>
      <c r="AX2800" s="19" t="n">
        <v>0.167576983533551</v>
      </c>
      <c r="AY2800" s="19" t="n">
        <v>0.106318299782598</v>
      </c>
      <c r="AZ2800" s="19" t="n">
        <v>0.150818395968175</v>
      </c>
      <c r="BA2800" s="19" t="n">
        <v>0.205327752358508</v>
      </c>
      <c r="BB2800" s="19"/>
      <c r="BC2800" s="19" t="n">
        <v>0.157715694539072</v>
      </c>
      <c r="BD2800" s="19" t="n">
        <v>0.176786982725097</v>
      </c>
      <c r="BE2800" s="19" t="n">
        <v>0.242172502158911</v>
      </c>
      <c r="BF2800" s="19" t="n">
        <v>0.216291455346319</v>
      </c>
      <c r="BG2800" s="19" t="n">
        <v>0.43190719783539</v>
      </c>
    </row>
    <row r="2801">
      <c r="B2801" t="s">
        <v>100</v>
      </c>
      <c r="C2801" s="19" t="n">
        <v>0.0543342944526553</v>
      </c>
      <c r="D2801" s="19" t="n">
        <v>0.0456593897342566</v>
      </c>
      <c r="E2801" s="19" t="n">
        <v>0.0629868522110247</v>
      </c>
      <c r="F2801" s="19"/>
      <c r="G2801" s="19" t="n">
        <v>0.0369160076541178</v>
      </c>
      <c r="H2801" s="19" t="n">
        <v>0.050804263281954</v>
      </c>
      <c r="I2801" s="19" t="n">
        <v>0.0503554011833317</v>
      </c>
      <c r="J2801" s="19" t="n">
        <v>0.0392691226055351</v>
      </c>
      <c r="K2801" s="19" t="n">
        <v>0.0670834147946655</v>
      </c>
      <c r="L2801" s="19" t="n">
        <v>0.0784356816272729</v>
      </c>
      <c r="M2801" s="19"/>
      <c r="N2801" s="19" t="n">
        <v>0.0270672916706632</v>
      </c>
      <c r="O2801" s="19" t="n">
        <v>0.0460901416158841</v>
      </c>
      <c r="P2801" s="19" t="n">
        <v>0.0469690727119308</v>
      </c>
      <c r="Q2801" s="19" t="n">
        <v>0.09860491095484</v>
      </c>
      <c r="R2801" s="19"/>
      <c r="S2801" s="19" t="n">
        <v>0.0483899638023949</v>
      </c>
      <c r="T2801" s="19" t="n">
        <v>0.0341305992258787</v>
      </c>
      <c r="U2801" s="19" t="n">
        <v>0.0492501963780698</v>
      </c>
      <c r="V2801" s="19" t="n">
        <v>0.0398218308480859</v>
      </c>
      <c r="W2801" s="19" t="n">
        <v>0.0185405787406506</v>
      </c>
      <c r="X2801" s="19" t="n">
        <v>0.0877020879914205</v>
      </c>
      <c r="Y2801" s="19" t="n">
        <v>0.0441366411277643</v>
      </c>
      <c r="Z2801" s="19" t="n">
        <v>0.161514416269878</v>
      </c>
      <c r="AA2801" s="19" t="n">
        <v>0.0970802617075653</v>
      </c>
      <c r="AB2801" s="19" t="n">
        <v>0.031197472565066</v>
      </c>
      <c r="AC2801" s="19" t="n">
        <v>0.023694815025483</v>
      </c>
      <c r="AD2801" s="19" t="n">
        <v>0.0466010237171294</v>
      </c>
      <c r="AE2801" s="19"/>
      <c r="AF2801" s="19" t="n">
        <v>0.0603499544834789</v>
      </c>
      <c r="AG2801" s="19" t="n">
        <v>0.0309217986320638</v>
      </c>
      <c r="AH2801" s="19" t="n">
        <v>0.0918301354042182</v>
      </c>
      <c r="AI2801" s="19"/>
      <c r="AJ2801" s="19" t="n">
        <v>0.0414744796492389</v>
      </c>
      <c r="AK2801" s="19" t="n">
        <v>0.0484651946429775</v>
      </c>
      <c r="AL2801" s="19" t="n">
        <v>0.0633751424295509</v>
      </c>
      <c r="AM2801" s="19" t="n">
        <v>0.0808463029308179</v>
      </c>
      <c r="AN2801" s="19" t="n">
        <v>0.0853389796999579</v>
      </c>
      <c r="AO2801" s="19"/>
      <c r="AP2801" s="19" t="n">
        <v>0.0564382283130307</v>
      </c>
      <c r="AQ2801" s="19" t="n">
        <v>0.0450232825024019</v>
      </c>
      <c r="AR2801" s="19" t="n">
        <v>0.051816632961161</v>
      </c>
      <c r="AS2801" s="19" t="n">
        <v>0.0451006846114341</v>
      </c>
      <c r="AT2801" s="19" t="n">
        <v>0.0759909291875661</v>
      </c>
      <c r="AU2801" s="19"/>
      <c r="AV2801" s="19" t="n">
        <v>0.0139537093541866</v>
      </c>
      <c r="AW2801" s="19" t="n">
        <v>0.0549019480917659</v>
      </c>
      <c r="AX2801" s="19" t="n">
        <v>0.0308194875674587</v>
      </c>
      <c r="AY2801" s="19" t="n">
        <v>0.0656654773883383</v>
      </c>
      <c r="AZ2801" s="19" t="n">
        <v>0.0916707754489033</v>
      </c>
      <c r="BA2801" s="19" t="n">
        <v>0.069815940201686</v>
      </c>
      <c r="BB2801" s="19"/>
      <c r="BC2801" s="19" t="n">
        <v>0.0605380976396884</v>
      </c>
      <c r="BD2801" s="19" t="n">
        <v>0.0573206001135473</v>
      </c>
      <c r="BE2801" s="19" t="n">
        <v>0.0345534525589463</v>
      </c>
      <c r="BF2801" s="19" t="n">
        <v>0.00785613313296011</v>
      </c>
      <c r="BG2801" s="19" t="n">
        <v>0</v>
      </c>
    </row>
    <row r="2802">
      <c r="C2802" s="19"/>
      <c r="D2802" s="19"/>
      <c r="E2802" s="19"/>
      <c r="F2802" s="19"/>
      <c r="G2802" s="19"/>
      <c r="H2802" s="19"/>
      <c r="I2802" s="19"/>
      <c r="J2802" s="19"/>
      <c r="K2802" s="19"/>
      <c r="L2802" s="19"/>
      <c r="M2802" s="19"/>
      <c r="N2802" s="19"/>
      <c r="O2802" s="19"/>
      <c r="P2802" s="19"/>
      <c r="Q2802" s="19"/>
      <c r="R2802" s="19"/>
      <c r="S2802" s="19"/>
      <c r="T2802" s="19"/>
      <c r="U2802" s="19"/>
      <c r="V2802" s="19"/>
      <c r="W2802" s="19"/>
      <c r="X2802" s="19"/>
      <c r="Y2802" s="19"/>
      <c r="Z2802" s="19"/>
      <c r="AA2802" s="19"/>
      <c r="AB2802" s="19"/>
      <c r="AC2802" s="19"/>
      <c r="AD2802" s="19"/>
      <c r="AE2802" s="19"/>
      <c r="AF2802" s="19"/>
      <c r="AG2802" s="19"/>
      <c r="AH2802" s="19"/>
      <c r="AI2802" s="19"/>
      <c r="AJ2802" s="19"/>
      <c r="AK2802" s="19"/>
      <c r="AL2802" s="19"/>
      <c r="AM2802" s="19"/>
      <c r="AN2802" s="19"/>
      <c r="AO2802" s="19"/>
      <c r="AP2802" s="19"/>
      <c r="AQ2802" s="19"/>
      <c r="AR2802" s="19"/>
      <c r="AS2802" s="19"/>
      <c r="AT2802" s="19"/>
      <c r="AU2802" s="19"/>
      <c r="AV2802" s="19"/>
      <c r="AW2802" s="19"/>
      <c r="AX2802" s="19"/>
      <c r="AY2802" s="19"/>
      <c r="AZ2802" s="19"/>
      <c r="BA2802" s="19"/>
      <c r="BB2802" s="19"/>
      <c r="BC2802" s="19"/>
      <c r="BD2802" s="19"/>
      <c r="BE2802" s="19"/>
      <c r="BF2802" s="19"/>
      <c r="BG2802" s="19"/>
    </row>
    <row r="2803">
      <c r="B2803" s="7" t="s">
        <v>338</v>
      </c>
      <c r="C2803" s="19"/>
      <c r="D2803" s="19"/>
      <c r="E2803" s="19"/>
      <c r="F2803" s="19"/>
      <c r="G2803" s="19"/>
      <c r="H2803" s="19"/>
      <c r="I2803" s="19"/>
      <c r="J2803" s="19"/>
      <c r="K2803" s="19"/>
      <c r="L2803" s="19"/>
      <c r="M2803" s="19"/>
      <c r="N2803" s="19"/>
      <c r="O2803" s="19"/>
      <c r="P2803" s="19"/>
      <c r="Q2803" s="19"/>
      <c r="R2803" s="19"/>
      <c r="S2803" s="19"/>
      <c r="T2803" s="19"/>
      <c r="U2803" s="19"/>
      <c r="V2803" s="19"/>
      <c r="W2803" s="19"/>
      <c r="X2803" s="19"/>
      <c r="Y2803" s="19"/>
      <c r="Z2803" s="19"/>
      <c r="AA2803" s="19"/>
      <c r="AB2803" s="19"/>
      <c r="AC2803" s="19"/>
      <c r="AD2803" s="19"/>
      <c r="AE2803" s="19"/>
      <c r="AF2803" s="19"/>
      <c r="AG2803" s="19"/>
      <c r="AH2803" s="19"/>
      <c r="AI2803" s="19"/>
      <c r="AJ2803" s="19"/>
      <c r="AK2803" s="19"/>
      <c r="AL2803" s="19"/>
      <c r="AM2803" s="19"/>
      <c r="AN2803" s="19"/>
      <c r="AO2803" s="19"/>
      <c r="AP2803" s="19"/>
      <c r="AQ2803" s="19"/>
      <c r="AR2803" s="19"/>
      <c r="AS2803" s="19"/>
      <c r="AT2803" s="19"/>
      <c r="AU2803" s="19"/>
      <c r="AV2803" s="19"/>
      <c r="AW2803" s="19"/>
      <c r="AX2803" s="19"/>
      <c r="AY2803" s="19"/>
      <c r="AZ2803" s="19"/>
      <c r="BA2803" s="19"/>
      <c r="BB2803" s="19"/>
      <c r="BC2803" s="19"/>
      <c r="BD2803" s="19"/>
      <c r="BE2803" s="19"/>
      <c r="BF2803" s="19"/>
      <c r="BG2803" s="19"/>
    </row>
    <row r="2804">
      <c r="B2804" s="26" t="s">
        <v>724</v>
      </c>
      <c r="C2804" s="19"/>
      <c r="D2804" s="19"/>
      <c r="E2804" s="19"/>
      <c r="F2804" s="19"/>
      <c r="G2804" s="19"/>
      <c r="H2804" s="19"/>
      <c r="I2804" s="19"/>
      <c r="J2804" s="19"/>
      <c r="K2804" s="19"/>
      <c r="L2804" s="19"/>
      <c r="M2804" s="19"/>
      <c r="N2804" s="19"/>
      <c r="O2804" s="19"/>
      <c r="P2804" s="19"/>
      <c r="Q2804" s="19"/>
      <c r="R2804" s="19"/>
      <c r="S2804" s="19"/>
      <c r="T2804" s="19"/>
      <c r="U2804" s="19"/>
      <c r="V2804" s="19"/>
      <c r="W2804" s="19"/>
      <c r="X2804" s="19"/>
      <c r="Y2804" s="19"/>
      <c r="Z2804" s="19"/>
      <c r="AA2804" s="19"/>
      <c r="AB2804" s="19"/>
      <c r="AC2804" s="19"/>
      <c r="AD2804" s="19"/>
      <c r="AE2804" s="19"/>
      <c r="AF2804" s="19"/>
      <c r="AG2804" s="19"/>
      <c r="AH2804" s="19"/>
      <c r="AI2804" s="19"/>
      <c r="AJ2804" s="19"/>
      <c r="AK2804" s="19"/>
      <c r="AL2804" s="19"/>
      <c r="AM2804" s="19"/>
      <c r="AN2804" s="19"/>
      <c r="AO2804" s="19"/>
      <c r="AP2804" s="19"/>
      <c r="AQ2804" s="19"/>
      <c r="AR2804" s="19"/>
      <c r="AS2804" s="19"/>
      <c r="AT2804" s="19"/>
      <c r="AU2804" s="19"/>
      <c r="AV2804" s="19"/>
      <c r="AW2804" s="19"/>
      <c r="AX2804" s="19"/>
      <c r="AY2804" s="19"/>
      <c r="AZ2804" s="19"/>
      <c r="BA2804" s="19"/>
      <c r="BB2804" s="19"/>
      <c r="BC2804" s="19"/>
      <c r="BD2804" s="19"/>
      <c r="BE2804" s="19"/>
      <c r="BF2804" s="19"/>
      <c r="BG2804" s="19"/>
    </row>
    <row r="2805">
      <c r="B2805" t="s">
        <v>808</v>
      </c>
      <c r="C2805" s="19" t="n">
        <v>0.103488064667252</v>
      </c>
      <c r="D2805" s="19" t="n">
        <v>0.0847526536850565</v>
      </c>
      <c r="E2805" s="19" t="n">
        <v>0.117028663934145</v>
      </c>
      <c r="F2805" s="19"/>
      <c r="G2805" s="19" t="n">
        <v>0.209385823034304</v>
      </c>
      <c r="H2805" s="19" t="n">
        <v>0.133852227946484</v>
      </c>
      <c r="I2805" s="19" t="n">
        <v>0.0961258576896559</v>
      </c>
      <c r="J2805" s="19" t="n">
        <v>0.0921599550308812</v>
      </c>
      <c r="K2805" s="19" t="n">
        <v>0.0353623733620754</v>
      </c>
      <c r="L2805" s="19" t="n">
        <v>0.0624986559418101</v>
      </c>
      <c r="M2805" s="19"/>
      <c r="N2805" s="19" t="n">
        <v>0.141377855467428</v>
      </c>
      <c r="O2805" s="19" t="n">
        <v>0.123213838713345</v>
      </c>
      <c r="P2805" s="19" t="n">
        <v>0.0610575267844324</v>
      </c>
      <c r="Q2805" s="19" t="n">
        <v>0.0800879952941793</v>
      </c>
      <c r="R2805" s="19"/>
      <c r="S2805" s="19" t="n">
        <v>0.144886569298204</v>
      </c>
      <c r="T2805" s="19" t="n">
        <v>0.0718874346399951</v>
      </c>
      <c r="U2805" s="19" t="n">
        <v>0.0959137353737038</v>
      </c>
      <c r="V2805" s="19" t="n">
        <v>0.0489375912191564</v>
      </c>
      <c r="W2805" s="19" t="n">
        <v>0.172374739118876</v>
      </c>
      <c r="X2805" s="19" t="n">
        <v>0.210447033115592</v>
      </c>
      <c r="Y2805" s="19" t="n">
        <v>0.164307465880343</v>
      </c>
      <c r="Z2805" s="19" t="n">
        <v>0</v>
      </c>
      <c r="AA2805" s="19" t="n">
        <v>0.083926972345643</v>
      </c>
      <c r="AB2805" s="19" t="n">
        <v>0.0307057953144173</v>
      </c>
      <c r="AC2805" s="19" t="n">
        <v>0.086463012962608</v>
      </c>
      <c r="AD2805" s="19" t="n">
        <v>0</v>
      </c>
      <c r="AE2805" s="19"/>
      <c r="AF2805" s="19" t="n">
        <v>0.0793940430780274</v>
      </c>
      <c r="AG2805" s="19" t="n">
        <v>0.0869516432476165</v>
      </c>
      <c r="AH2805" s="19" t="n">
        <v>0.085323324600215</v>
      </c>
      <c r="AI2805" s="19"/>
      <c r="AJ2805" s="19" t="n">
        <v>0.0790450656517233</v>
      </c>
      <c r="AK2805" s="19" t="n">
        <v>0.160932729763669</v>
      </c>
      <c r="AL2805" s="19" t="n">
        <v>0.0695568249368522</v>
      </c>
      <c r="AM2805" s="19" t="n">
        <v>0.0689704139194648</v>
      </c>
      <c r="AN2805" s="19" t="n">
        <v>0.0522337937802033</v>
      </c>
      <c r="AO2805" s="19"/>
      <c r="AP2805" s="19" t="n">
        <v>0.0429417761277985</v>
      </c>
      <c r="AQ2805" s="19" t="n">
        <v>0.144000408119285</v>
      </c>
      <c r="AR2805" s="19" t="n">
        <v>0.156132438404638</v>
      </c>
      <c r="AS2805" s="19" t="n">
        <v>0.111581495569721</v>
      </c>
      <c r="AT2805" s="19" t="n">
        <v>0.146463351845372</v>
      </c>
      <c r="AU2805" s="19"/>
      <c r="AV2805" s="19" t="n">
        <v>0.166529122723532</v>
      </c>
      <c r="AW2805" s="19" t="n">
        <v>0.0408744596749622</v>
      </c>
      <c r="AX2805" s="19" t="n">
        <v>0.108743390756237</v>
      </c>
      <c r="AY2805" s="19" t="n">
        <v>0.0971758141468388</v>
      </c>
      <c r="AZ2805" s="19" t="n">
        <v>0.159918248483456</v>
      </c>
      <c r="BA2805" s="19" t="n">
        <v>0.0593652777546151</v>
      </c>
      <c r="BB2805" s="19"/>
      <c r="BC2805" s="19" t="n">
        <v>0.0831187191066621</v>
      </c>
      <c r="BD2805" s="19" t="n">
        <v>0.0962079744359118</v>
      </c>
      <c r="BE2805" s="19" t="n">
        <v>0.11220837947659</v>
      </c>
      <c r="BF2805" s="19" t="n">
        <v>0.187702530885062</v>
      </c>
      <c r="BG2805" s="19" t="n">
        <v>0.137418819505434</v>
      </c>
    </row>
    <row r="2806">
      <c r="B2806" t="s">
        <v>809</v>
      </c>
      <c r="C2806" s="19" t="n">
        <v>0.764065184943079</v>
      </c>
      <c r="D2806" s="19" t="n">
        <v>0.774394530265738</v>
      </c>
      <c r="E2806" s="19" t="n">
        <v>0.757458736197616</v>
      </c>
      <c r="F2806" s="19"/>
      <c r="G2806" s="19" t="n">
        <v>0.607933061724622</v>
      </c>
      <c r="H2806" s="19" t="n">
        <v>0.746637139484219</v>
      </c>
      <c r="I2806" s="19" t="n">
        <v>0.80174564287642</v>
      </c>
      <c r="J2806" s="19" t="n">
        <v>0.809191416818134</v>
      </c>
      <c r="K2806" s="19" t="n">
        <v>0.775313433968609</v>
      </c>
      <c r="L2806" s="19" t="n">
        <v>0.809990070909164</v>
      </c>
      <c r="M2806" s="19"/>
      <c r="N2806" s="19" t="n">
        <v>0.747801986485027</v>
      </c>
      <c r="O2806" s="19" t="n">
        <v>0.753471614225961</v>
      </c>
      <c r="P2806" s="19" t="n">
        <v>0.807960323319847</v>
      </c>
      <c r="Q2806" s="19" t="n">
        <v>0.752783534003154</v>
      </c>
      <c r="R2806" s="19"/>
      <c r="S2806" s="19" t="n">
        <v>0.736568940669576</v>
      </c>
      <c r="T2806" s="19" t="n">
        <v>0.797690194507857</v>
      </c>
      <c r="U2806" s="19" t="n">
        <v>0.795093739939494</v>
      </c>
      <c r="V2806" s="19" t="n">
        <v>0.728971800806743</v>
      </c>
      <c r="W2806" s="19" t="n">
        <v>0.746249017293037</v>
      </c>
      <c r="X2806" s="19" t="n">
        <v>0.663312108875291</v>
      </c>
      <c r="Y2806" s="19" t="n">
        <v>0.728085219225351</v>
      </c>
      <c r="Z2806" s="19" t="n">
        <v>0.817323444265266</v>
      </c>
      <c r="AA2806" s="19" t="n">
        <v>0.792496268851695</v>
      </c>
      <c r="AB2806" s="19" t="n">
        <v>0.815079866446882</v>
      </c>
      <c r="AC2806" s="19" t="n">
        <v>0.830843939615149</v>
      </c>
      <c r="AD2806" s="19" t="n">
        <v>0.811429254927323</v>
      </c>
      <c r="AE2806" s="19"/>
      <c r="AF2806" s="19" t="n">
        <v>0.794087669742364</v>
      </c>
      <c r="AG2806" s="19" t="n">
        <v>0.798025291385685</v>
      </c>
      <c r="AH2806" s="19" t="n">
        <v>0.720341628956984</v>
      </c>
      <c r="AI2806" s="19"/>
      <c r="AJ2806" s="19" t="n">
        <v>0.797479873300037</v>
      </c>
      <c r="AK2806" s="19" t="n">
        <v>0.733641118003642</v>
      </c>
      <c r="AL2806" s="19" t="n">
        <v>0.785913603229908</v>
      </c>
      <c r="AM2806" s="19" t="n">
        <v>0.807862022951163</v>
      </c>
      <c r="AN2806" s="19" t="n">
        <v>0.77126385244315</v>
      </c>
      <c r="AO2806" s="19"/>
      <c r="AP2806" s="19" t="n">
        <v>0.80821189238388</v>
      </c>
      <c r="AQ2806" s="19" t="n">
        <v>0.76017338779407</v>
      </c>
      <c r="AR2806" s="19" t="n">
        <v>0.710614279339058</v>
      </c>
      <c r="AS2806" s="19" t="n">
        <v>0.777756838624609</v>
      </c>
      <c r="AT2806" s="19" t="n">
        <v>0.65201205200373</v>
      </c>
      <c r="AU2806" s="19"/>
      <c r="AV2806" s="19" t="n">
        <v>0.736591259421961</v>
      </c>
      <c r="AW2806" s="19" t="n">
        <v>0.830926239756141</v>
      </c>
      <c r="AX2806" s="19" t="n">
        <v>0.770113214469187</v>
      </c>
      <c r="AY2806" s="19" t="n">
        <v>0.78429384662348</v>
      </c>
      <c r="AZ2806" s="19" t="n">
        <v>0.598177372360955</v>
      </c>
      <c r="BA2806" s="19" t="n">
        <v>0.816460761990308</v>
      </c>
      <c r="BB2806" s="19"/>
      <c r="BC2806" s="19" t="n">
        <v>0.809636554259992</v>
      </c>
      <c r="BD2806" s="19" t="n">
        <v>0.763283416319563</v>
      </c>
      <c r="BE2806" s="19" t="n">
        <v>0.769351796563701</v>
      </c>
      <c r="BF2806" s="19" t="n">
        <v>0.700880219300819</v>
      </c>
      <c r="BG2806" s="19" t="n">
        <v>0.481059906626338</v>
      </c>
    </row>
    <row r="2807">
      <c r="B2807" t="s">
        <v>810</v>
      </c>
      <c r="C2807" s="19" t="n">
        <v>0.071261444254404</v>
      </c>
      <c r="D2807" s="19" t="n">
        <v>0.092064879947262</v>
      </c>
      <c r="E2807" s="19" t="n">
        <v>0.0520908593180399</v>
      </c>
      <c r="F2807" s="19"/>
      <c r="G2807" s="19" t="n">
        <v>0.1483708826019</v>
      </c>
      <c r="H2807" s="19" t="n">
        <v>0.0469222438221553</v>
      </c>
      <c r="I2807" s="19" t="n">
        <v>0.0722292131819694</v>
      </c>
      <c r="J2807" s="19" t="n">
        <v>0.0413158321038044</v>
      </c>
      <c r="K2807" s="19" t="n">
        <v>0.0971750579857041</v>
      </c>
      <c r="L2807" s="19" t="n">
        <v>0.0446252770210371</v>
      </c>
      <c r="M2807" s="19"/>
      <c r="N2807" s="19" t="n">
        <v>0.0803892911791882</v>
      </c>
      <c r="O2807" s="19" t="n">
        <v>0.095665904571354</v>
      </c>
      <c r="P2807" s="19" t="n">
        <v>0.0364858460884585</v>
      </c>
      <c r="Q2807" s="19" t="n">
        <v>0.0655535389762804</v>
      </c>
      <c r="R2807" s="19"/>
      <c r="S2807" s="19" t="n">
        <v>0.0669075557522287</v>
      </c>
      <c r="T2807" s="19" t="n">
        <v>0.0952023404606597</v>
      </c>
      <c r="U2807" s="19" t="n">
        <v>0.072796618007492</v>
      </c>
      <c r="V2807" s="19" t="n">
        <v>0.0980531280065174</v>
      </c>
      <c r="W2807" s="19" t="n">
        <v>0.0249483227443662</v>
      </c>
      <c r="X2807" s="19" t="n">
        <v>0.0583686174752225</v>
      </c>
      <c r="Y2807" s="19" t="n">
        <v>0.0736300222929451</v>
      </c>
      <c r="Z2807" s="19" t="n">
        <v>0.0861782324004409</v>
      </c>
      <c r="AA2807" s="19" t="n">
        <v>0.0794042081448673</v>
      </c>
      <c r="AB2807" s="19" t="n">
        <v>0.0628267564873306</v>
      </c>
      <c r="AC2807" s="19" t="n">
        <v>0.0251619107962498</v>
      </c>
      <c r="AD2807" s="19" t="n">
        <v>0.0981126429131803</v>
      </c>
      <c r="AE2807" s="19"/>
      <c r="AF2807" s="19" t="n">
        <v>0.0578108526117964</v>
      </c>
      <c r="AG2807" s="19" t="n">
        <v>0.0562149778852123</v>
      </c>
      <c r="AH2807" s="19" t="n">
        <v>0.100763982804801</v>
      </c>
      <c r="AI2807" s="19"/>
      <c r="AJ2807" s="19" t="n">
        <v>0.0664238508928507</v>
      </c>
      <c r="AK2807" s="19" t="n">
        <v>0.0511981476825742</v>
      </c>
      <c r="AL2807" s="19" t="n">
        <v>0.126702014146902</v>
      </c>
      <c r="AM2807" s="19" t="n">
        <v>0.0558258666482955</v>
      </c>
      <c r="AN2807" s="19" t="n">
        <v>0.0800201548043986</v>
      </c>
      <c r="AO2807" s="19"/>
      <c r="AP2807" s="19" t="n">
        <v>0.0662250286991151</v>
      </c>
      <c r="AQ2807" s="19" t="n">
        <v>0.0616017496484139</v>
      </c>
      <c r="AR2807" s="19" t="n">
        <v>0.0849975152878305</v>
      </c>
      <c r="AS2807" s="19" t="n">
        <v>0.0879922422343479</v>
      </c>
      <c r="AT2807" s="19" t="n">
        <v>0.0407156092657044</v>
      </c>
      <c r="AU2807" s="19"/>
      <c r="AV2807" s="19" t="n">
        <v>0.0674239948949991</v>
      </c>
      <c r="AW2807" s="19" t="n">
        <v>0.0733716860668117</v>
      </c>
      <c r="AX2807" s="19" t="n">
        <v>0.0593012204987262</v>
      </c>
      <c r="AY2807" s="19" t="n">
        <v>0.0741391526045776</v>
      </c>
      <c r="AZ2807" s="19" t="n">
        <v>0.112896633741075</v>
      </c>
      <c r="BA2807" s="19" t="n">
        <v>0.016244819270193</v>
      </c>
      <c r="BB2807" s="19"/>
      <c r="BC2807" s="19" t="n">
        <v>0.065204109261327</v>
      </c>
      <c r="BD2807" s="19" t="n">
        <v>0.107814211181018</v>
      </c>
      <c r="BE2807" s="19" t="n">
        <v>0.0372401649792947</v>
      </c>
      <c r="BF2807" s="19" t="n">
        <v>0.0891538260561414</v>
      </c>
      <c r="BG2807" s="19" t="n">
        <v>0.215541660160761</v>
      </c>
    </row>
    <row r="2808">
      <c r="B2808" t="s">
        <v>122</v>
      </c>
      <c r="C2808" s="19" t="n">
        <v>0.0281727074324545</v>
      </c>
      <c r="D2808" s="19" t="n">
        <v>0.0192743875132766</v>
      </c>
      <c r="E2808" s="19" t="n">
        <v>0.0368321614356031</v>
      </c>
      <c r="F2808" s="19"/>
      <c r="G2808" s="19" t="n">
        <v>0.0096335877277926</v>
      </c>
      <c r="H2808" s="19" t="n">
        <v>0.0223581801996016</v>
      </c>
      <c r="I2808" s="19" t="n">
        <v>0.0218830540429097</v>
      </c>
      <c r="J2808" s="19" t="n">
        <v>0.0346521723020448</v>
      </c>
      <c r="K2808" s="19" t="n">
        <v>0.0224026283961403</v>
      </c>
      <c r="L2808" s="19" t="n">
        <v>0.0477578396711036</v>
      </c>
      <c r="M2808" s="19"/>
      <c r="N2808" s="19" t="n">
        <v>0.0155152401862954</v>
      </c>
      <c r="O2808" s="19" t="n">
        <v>0.0108689020405526</v>
      </c>
      <c r="P2808" s="19" t="n">
        <v>0.0308073884363748</v>
      </c>
      <c r="Q2808" s="19" t="n">
        <v>0.0584553910744271</v>
      </c>
      <c r="R2808" s="19"/>
      <c r="S2808" s="19" t="n">
        <v>0.0340118290046075</v>
      </c>
      <c r="T2808" s="19" t="n">
        <v>0.0234380112546026</v>
      </c>
      <c r="U2808" s="19" t="n">
        <v>0</v>
      </c>
      <c r="V2808" s="19" t="n">
        <v>0.089312305365334</v>
      </c>
      <c r="W2808" s="19" t="n">
        <v>0.0197796465100736</v>
      </c>
      <c r="X2808" s="19" t="n">
        <v>0</v>
      </c>
      <c r="Y2808" s="19" t="n">
        <v>0.0181633697686593</v>
      </c>
      <c r="Z2808" s="19" t="n">
        <v>0.0631622988482114</v>
      </c>
      <c r="AA2808" s="19" t="n">
        <v>0.0232149944074793</v>
      </c>
      <c r="AB2808" s="19" t="n">
        <v>0.0290841770210373</v>
      </c>
      <c r="AC2808" s="19" t="n">
        <v>0.025238054275807</v>
      </c>
      <c r="AD2808" s="19" t="n">
        <v>0</v>
      </c>
      <c r="AE2808" s="19"/>
      <c r="AF2808" s="19" t="n">
        <v>0.0387316852073141</v>
      </c>
      <c r="AG2808" s="19" t="n">
        <v>0.027217332784119</v>
      </c>
      <c r="AH2808" s="19" t="n">
        <v>0.0294295218474073</v>
      </c>
      <c r="AI2808" s="19"/>
      <c r="AJ2808" s="19" t="n">
        <v>0.0407890988662742</v>
      </c>
      <c r="AK2808" s="19" t="n">
        <v>0.0169820500179244</v>
      </c>
      <c r="AL2808" s="19" t="n">
        <v>0</v>
      </c>
      <c r="AM2808" s="19" t="n">
        <v>0</v>
      </c>
      <c r="AN2808" s="19" t="n">
        <v>0.0551930581617507</v>
      </c>
      <c r="AO2808" s="19"/>
      <c r="AP2808" s="19" t="n">
        <v>0.0510309981379259</v>
      </c>
      <c r="AQ2808" s="19" t="n">
        <v>0.0125307105109244</v>
      </c>
      <c r="AR2808" s="19" t="n">
        <v>0.0326476105456353</v>
      </c>
      <c r="AS2808" s="19" t="n">
        <v>0.0124637227661388</v>
      </c>
      <c r="AT2808" s="19" t="n">
        <v>0.048320151135736</v>
      </c>
      <c r="AU2808" s="19"/>
      <c r="AV2808" s="19" t="n">
        <v>0.0147944409717307</v>
      </c>
      <c r="AW2808" s="19" t="n">
        <v>0.024997999106948</v>
      </c>
      <c r="AX2808" s="19" t="n">
        <v>0.0476114637274329</v>
      </c>
      <c r="AY2808" s="19" t="n">
        <v>0.0276263078938844</v>
      </c>
      <c r="AZ2808" s="19" t="n">
        <v>0.0387644613454362</v>
      </c>
      <c r="BA2808" s="19" t="n">
        <v>0.0438944544553661</v>
      </c>
      <c r="BB2808" s="19"/>
      <c r="BC2808" s="19" t="n">
        <v>0.0191298063594192</v>
      </c>
      <c r="BD2808" s="19" t="n">
        <v>0.00502708041191903</v>
      </c>
      <c r="BE2808" s="19" t="n">
        <v>0.0375887694377585</v>
      </c>
      <c r="BF2808" s="19" t="n">
        <v>0</v>
      </c>
      <c r="BG2808" s="19" t="n">
        <v>0.165979613707468</v>
      </c>
    </row>
    <row r="2809">
      <c r="B2809" t="s">
        <v>100</v>
      </c>
      <c r="C2809" s="19" t="n">
        <v>0.0330125987028102</v>
      </c>
      <c r="D2809" s="19" t="n">
        <v>0.0295135485886672</v>
      </c>
      <c r="E2809" s="19" t="n">
        <v>0.0365895791145958</v>
      </c>
      <c r="F2809" s="19"/>
      <c r="G2809" s="19" t="n">
        <v>0.0246766449113806</v>
      </c>
      <c r="H2809" s="19" t="n">
        <v>0.0502302085475406</v>
      </c>
      <c r="I2809" s="19" t="n">
        <v>0.00801623220904527</v>
      </c>
      <c r="J2809" s="19" t="n">
        <v>0.0226806237451357</v>
      </c>
      <c r="K2809" s="19" t="n">
        <v>0.0697465062874716</v>
      </c>
      <c r="L2809" s="19" t="n">
        <v>0.0351281564568851</v>
      </c>
      <c r="M2809" s="19"/>
      <c r="N2809" s="19" t="n">
        <v>0.0149156266820605</v>
      </c>
      <c r="O2809" s="19" t="n">
        <v>0.0167797404487874</v>
      </c>
      <c r="P2809" s="19" t="n">
        <v>0.0636889153708876</v>
      </c>
      <c r="Q2809" s="19" t="n">
        <v>0.0431195406519591</v>
      </c>
      <c r="R2809" s="19"/>
      <c r="S2809" s="19" t="n">
        <v>0.0176251052753841</v>
      </c>
      <c r="T2809" s="19" t="n">
        <v>0.0117820191368853</v>
      </c>
      <c r="U2809" s="19" t="n">
        <v>0.0361959066793099</v>
      </c>
      <c r="V2809" s="19" t="n">
        <v>0.0347251746022496</v>
      </c>
      <c r="W2809" s="19" t="n">
        <v>0.0366482743336474</v>
      </c>
      <c r="X2809" s="19" t="n">
        <v>0.0678722405338938</v>
      </c>
      <c r="Y2809" s="19" t="n">
        <v>0.0158139228327021</v>
      </c>
      <c r="Z2809" s="19" t="n">
        <v>0.0333360244860814</v>
      </c>
      <c r="AA2809" s="19" t="n">
        <v>0.0209575562503152</v>
      </c>
      <c r="AB2809" s="19" t="n">
        <v>0.0623034047303325</v>
      </c>
      <c r="AC2809" s="19" t="n">
        <v>0.0322930823501866</v>
      </c>
      <c r="AD2809" s="19" t="n">
        <v>0.0904581021594967</v>
      </c>
      <c r="AE2809" s="19"/>
      <c r="AF2809" s="19" t="n">
        <v>0.029975749360498</v>
      </c>
      <c r="AG2809" s="19" t="n">
        <v>0.0315907546973676</v>
      </c>
      <c r="AH2809" s="19" t="n">
        <v>0.0641415417905924</v>
      </c>
      <c r="AI2809" s="19"/>
      <c r="AJ2809" s="19" t="n">
        <v>0.0162621112891146</v>
      </c>
      <c r="AK2809" s="19" t="n">
        <v>0.037245954532191</v>
      </c>
      <c r="AL2809" s="19" t="n">
        <v>0.0178275576863379</v>
      </c>
      <c r="AM2809" s="19" t="n">
        <v>0.0673416964810766</v>
      </c>
      <c r="AN2809" s="19" t="n">
        <v>0.0412891408104977</v>
      </c>
      <c r="AO2809" s="19"/>
      <c r="AP2809" s="19" t="n">
        <v>0.0315903046512808</v>
      </c>
      <c r="AQ2809" s="19" t="n">
        <v>0.0216937439273068</v>
      </c>
      <c r="AR2809" s="19" t="n">
        <v>0.015608156422838</v>
      </c>
      <c r="AS2809" s="19" t="n">
        <v>0.0102057008051825</v>
      </c>
      <c r="AT2809" s="19" t="n">
        <v>0.112488835749458</v>
      </c>
      <c r="AU2809" s="19"/>
      <c r="AV2809" s="19" t="n">
        <v>0.014661181987777</v>
      </c>
      <c r="AW2809" s="19" t="n">
        <v>0.0298296153951375</v>
      </c>
      <c r="AX2809" s="19" t="n">
        <v>0.0142307105484166</v>
      </c>
      <c r="AY2809" s="19" t="n">
        <v>0.0167648787312191</v>
      </c>
      <c r="AZ2809" s="19" t="n">
        <v>0.090243284069077</v>
      </c>
      <c r="BA2809" s="19" t="n">
        <v>0.0640346865295178</v>
      </c>
      <c r="BB2809" s="19"/>
      <c r="BC2809" s="19" t="n">
        <v>0.0229108110125993</v>
      </c>
      <c r="BD2809" s="19" t="n">
        <v>0.027667317651588</v>
      </c>
      <c r="BE2809" s="19" t="n">
        <v>0.0436108895426552</v>
      </c>
      <c r="BF2809" s="19" t="n">
        <v>0.0222634237579768</v>
      </c>
      <c r="BG2809" s="19" t="n">
        <v>0</v>
      </c>
    </row>
    <row r="2810">
      <c r="C2810" s="19"/>
      <c r="D2810" s="19"/>
      <c r="E2810" s="19"/>
      <c r="F2810" s="19"/>
      <c r="G2810" s="19"/>
      <c r="H2810" s="19"/>
      <c r="I2810" s="19"/>
      <c r="J2810" s="19"/>
      <c r="K2810" s="19"/>
      <c r="L2810" s="19"/>
      <c r="M2810" s="19"/>
      <c r="N2810" s="19"/>
      <c r="O2810" s="19"/>
      <c r="P2810" s="19"/>
      <c r="Q2810" s="19"/>
      <c r="R2810" s="19"/>
      <c r="S2810" s="19"/>
      <c r="T2810" s="19"/>
      <c r="U2810" s="19"/>
      <c r="V2810" s="19"/>
      <c r="W2810" s="19"/>
      <c r="X2810" s="19"/>
      <c r="Y2810" s="19"/>
      <c r="Z2810" s="19"/>
      <c r="AA2810" s="19"/>
      <c r="AB2810" s="19"/>
      <c r="AC2810" s="19"/>
      <c r="AD2810" s="19"/>
      <c r="AE2810" s="19"/>
      <c r="AF2810" s="19"/>
      <c r="AG2810" s="19"/>
      <c r="AH2810" s="19"/>
      <c r="AI2810" s="19"/>
      <c r="AJ2810" s="19"/>
      <c r="AK2810" s="19"/>
      <c r="AL2810" s="19"/>
      <c r="AM2810" s="19"/>
      <c r="AN2810" s="19"/>
      <c r="AO2810" s="19"/>
      <c r="AP2810" s="19"/>
      <c r="AQ2810" s="19"/>
      <c r="AR2810" s="19"/>
      <c r="AS2810" s="19"/>
      <c r="AT2810" s="19"/>
      <c r="AU2810" s="19"/>
      <c r="AV2810" s="19"/>
      <c r="AW2810" s="19"/>
      <c r="AX2810" s="19"/>
      <c r="AY2810" s="19"/>
      <c r="AZ2810" s="19"/>
      <c r="BA2810" s="19"/>
      <c r="BB2810" s="19"/>
      <c r="BC2810" s="19"/>
      <c r="BD2810" s="19"/>
      <c r="BE2810" s="19"/>
      <c r="BF2810" s="19"/>
      <c r="BG2810" s="19"/>
    </row>
    <row r="2811">
      <c r="B2811" s="7" t="s">
        <v>816</v>
      </c>
      <c r="C2811" s="19"/>
      <c r="D2811" s="19"/>
      <c r="E2811" s="19"/>
      <c r="F2811" s="19"/>
      <c r="G2811" s="19"/>
      <c r="H2811" s="19"/>
      <c r="I2811" s="19"/>
      <c r="J2811" s="19"/>
      <c r="K2811" s="19"/>
      <c r="L2811" s="19"/>
      <c r="M2811" s="19"/>
      <c r="N2811" s="19"/>
      <c r="O2811" s="19"/>
      <c r="P2811" s="19"/>
      <c r="Q2811" s="19"/>
      <c r="R2811" s="19"/>
      <c r="S2811" s="19"/>
      <c r="T2811" s="19"/>
      <c r="U2811" s="19"/>
      <c r="V2811" s="19"/>
      <c r="W2811" s="19"/>
      <c r="X2811" s="19"/>
      <c r="Y2811" s="19"/>
      <c r="Z2811" s="19"/>
      <c r="AA2811" s="19"/>
      <c r="AB2811" s="19"/>
      <c r="AC2811" s="19"/>
      <c r="AD2811" s="19"/>
      <c r="AE2811" s="19"/>
      <c r="AF2811" s="19"/>
      <c r="AG2811" s="19"/>
      <c r="AH2811" s="19"/>
      <c r="AI2811" s="19"/>
      <c r="AJ2811" s="19"/>
      <c r="AK2811" s="19"/>
      <c r="AL2811" s="19"/>
      <c r="AM2811" s="19"/>
      <c r="AN2811" s="19"/>
      <c r="AO2811" s="19"/>
      <c r="AP2811" s="19"/>
      <c r="AQ2811" s="19"/>
      <c r="AR2811" s="19"/>
      <c r="AS2811" s="19"/>
      <c r="AT2811" s="19"/>
      <c r="AU2811" s="19"/>
      <c r="AV2811" s="19"/>
      <c r="AW2811" s="19"/>
      <c r="AX2811" s="19"/>
      <c r="AY2811" s="19"/>
      <c r="AZ2811" s="19"/>
      <c r="BA2811" s="19"/>
      <c r="BB2811" s="19"/>
      <c r="BC2811" s="19"/>
      <c r="BD2811" s="19"/>
      <c r="BE2811" s="19"/>
      <c r="BF2811" s="19"/>
      <c r="BG2811" s="19"/>
    </row>
    <row r="2812">
      <c r="B2812" s="26" t="s">
        <v>724</v>
      </c>
      <c r="C2812" s="19"/>
      <c r="D2812" s="19"/>
      <c r="E2812" s="19"/>
      <c r="F2812" s="19"/>
      <c r="G2812" s="19"/>
      <c r="H2812" s="19"/>
      <c r="I2812" s="19"/>
      <c r="J2812" s="19"/>
      <c r="K2812" s="19"/>
      <c r="L2812" s="19"/>
      <c r="M2812" s="19"/>
      <c r="N2812" s="19"/>
      <c r="O2812" s="19"/>
      <c r="P2812" s="19"/>
      <c r="Q2812" s="19"/>
      <c r="R2812" s="19"/>
      <c r="S2812" s="19"/>
      <c r="T2812" s="19"/>
      <c r="U2812" s="19"/>
      <c r="V2812" s="19"/>
      <c r="W2812" s="19"/>
      <c r="X2812" s="19"/>
      <c r="Y2812" s="19"/>
      <c r="Z2812" s="19"/>
      <c r="AA2812" s="19"/>
      <c r="AB2812" s="19"/>
      <c r="AC2812" s="19"/>
      <c r="AD2812" s="19"/>
      <c r="AE2812" s="19"/>
      <c r="AF2812" s="19"/>
      <c r="AG2812" s="19"/>
      <c r="AH2812" s="19"/>
      <c r="AI2812" s="19"/>
      <c r="AJ2812" s="19"/>
      <c r="AK2812" s="19"/>
      <c r="AL2812" s="19"/>
      <c r="AM2812" s="19"/>
      <c r="AN2812" s="19"/>
      <c r="AO2812" s="19"/>
      <c r="AP2812" s="19"/>
      <c r="AQ2812" s="19"/>
      <c r="AR2812" s="19"/>
      <c r="AS2812" s="19"/>
      <c r="AT2812" s="19"/>
      <c r="AU2812" s="19"/>
      <c r="AV2812" s="19"/>
      <c r="AW2812" s="19"/>
      <c r="AX2812" s="19"/>
      <c r="AY2812" s="19"/>
      <c r="AZ2812" s="19"/>
      <c r="BA2812" s="19"/>
      <c r="BB2812" s="19"/>
      <c r="BC2812" s="19"/>
      <c r="BD2812" s="19"/>
      <c r="BE2812" s="19"/>
      <c r="BF2812" s="19"/>
      <c r="BG2812" s="19"/>
    </row>
    <row r="2813">
      <c r="B2813" t="s">
        <v>323</v>
      </c>
      <c r="C2813" s="19" t="n">
        <v>0.135839020161356</v>
      </c>
      <c r="D2813" s="19" t="n">
        <v>0.11711047943552</v>
      </c>
      <c r="E2813" s="19" t="n">
        <v>0.149325616405752</v>
      </c>
      <c r="F2813" s="19"/>
      <c r="G2813" s="19" t="n">
        <v>0.164216410069286</v>
      </c>
      <c r="H2813" s="19" t="n">
        <v>0.166937148712675</v>
      </c>
      <c r="I2813" s="19" t="n">
        <v>0.191894355177139</v>
      </c>
      <c r="J2813" s="19" t="n">
        <v>0.125398161985728</v>
      </c>
      <c r="K2813" s="19" t="n">
        <v>0.0704041873950536</v>
      </c>
      <c r="L2813" s="19" t="n">
        <v>0.096766057349421</v>
      </c>
      <c r="M2813" s="19"/>
      <c r="N2813" s="19" t="n">
        <v>0.165587064664852</v>
      </c>
      <c r="O2813" s="19" t="n">
        <v>0.142113731650404</v>
      </c>
      <c r="P2813" s="19" t="n">
        <v>0.0971372705703651</v>
      </c>
      <c r="Q2813" s="19" t="n">
        <v>0.13280225470274</v>
      </c>
      <c r="R2813" s="19"/>
      <c r="S2813" s="19" t="n">
        <v>0.150592685347783</v>
      </c>
      <c r="T2813" s="19" t="n">
        <v>0.112149293993003</v>
      </c>
      <c r="U2813" s="19" t="n">
        <v>0.120334125950846</v>
      </c>
      <c r="V2813" s="19" t="n">
        <v>0.147802533065423</v>
      </c>
      <c r="W2813" s="19" t="n">
        <v>0.183789000995553</v>
      </c>
      <c r="X2813" s="19" t="n">
        <v>0.154989519884641</v>
      </c>
      <c r="Y2813" s="19" t="n">
        <v>0.118775160268974</v>
      </c>
      <c r="Z2813" s="19" t="n">
        <v>0.0782162470652341</v>
      </c>
      <c r="AA2813" s="19" t="n">
        <v>0.142720780604248</v>
      </c>
      <c r="AB2813" s="19" t="n">
        <v>0.111130592040805</v>
      </c>
      <c r="AC2813" s="19" t="n">
        <v>0.131349079274319</v>
      </c>
      <c r="AD2813" s="19" t="n">
        <v>0.161764517822725</v>
      </c>
      <c r="AE2813" s="19"/>
      <c r="AF2813" s="19" t="n">
        <v>0.100150959740221</v>
      </c>
      <c r="AG2813" s="19" t="n">
        <v>0.175229840263773</v>
      </c>
      <c r="AH2813" s="19" t="n">
        <v>0.0805429224270251</v>
      </c>
      <c r="AI2813" s="19"/>
      <c r="AJ2813" s="19" t="n">
        <v>0.113489765079507</v>
      </c>
      <c r="AK2813" s="19" t="n">
        <v>0.193060626379857</v>
      </c>
      <c r="AL2813" s="19" t="n">
        <v>0.134657293132576</v>
      </c>
      <c r="AM2813" s="19" t="n">
        <v>0.0526848742083353</v>
      </c>
      <c r="AN2813" s="19" t="n">
        <v>0.0686979207798429</v>
      </c>
      <c r="AO2813" s="19"/>
      <c r="AP2813" s="19" t="n">
        <v>0.128880059847722</v>
      </c>
      <c r="AQ2813" s="19" t="n">
        <v>0.173662311449222</v>
      </c>
      <c r="AR2813" s="19" t="n">
        <v>0.111874999554765</v>
      </c>
      <c r="AS2813" s="19" t="n">
        <v>0.112646527692947</v>
      </c>
      <c r="AT2813" s="19" t="n">
        <v>0.156012165850663</v>
      </c>
      <c r="AU2813" s="19"/>
      <c r="AV2813" s="19" t="n">
        <v>0.194533177686005</v>
      </c>
      <c r="AW2813" s="19" t="n">
        <v>0.145292831021571</v>
      </c>
      <c r="AX2813" s="19" t="n">
        <v>0.102001843980663</v>
      </c>
      <c r="AY2813" s="19" t="n">
        <v>0.0904864945777476</v>
      </c>
      <c r="AZ2813" s="19" t="n">
        <v>0.149237361571783</v>
      </c>
      <c r="BA2813" s="19" t="n">
        <v>0.0912485457364695</v>
      </c>
      <c r="BB2813" s="19"/>
      <c r="BC2813" s="19" t="n">
        <v>0.101675593940893</v>
      </c>
      <c r="BD2813" s="19" t="n">
        <v>0.150823405292863</v>
      </c>
      <c r="BE2813" s="19" t="n">
        <v>0.161636801567509</v>
      </c>
      <c r="BF2813" s="19" t="n">
        <v>0.20650084009461</v>
      </c>
      <c r="BG2813" s="19" t="n">
        <v>0.14834973116097</v>
      </c>
    </row>
    <row r="2814">
      <c r="B2814" t="s">
        <v>324</v>
      </c>
      <c r="C2814" s="19" t="n">
        <v>0.411779449321414</v>
      </c>
      <c r="D2814" s="19" t="n">
        <v>0.403816574108183</v>
      </c>
      <c r="E2814" s="19" t="n">
        <v>0.422557383678948</v>
      </c>
      <c r="F2814" s="19"/>
      <c r="G2814" s="19" t="n">
        <v>0.424822603708892</v>
      </c>
      <c r="H2814" s="19" t="n">
        <v>0.49674204811749</v>
      </c>
      <c r="I2814" s="19" t="n">
        <v>0.431178323216066</v>
      </c>
      <c r="J2814" s="19" t="n">
        <v>0.410547056758027</v>
      </c>
      <c r="K2814" s="19" t="n">
        <v>0.321547663635497</v>
      </c>
      <c r="L2814" s="19" t="n">
        <v>0.381458343708137</v>
      </c>
      <c r="M2814" s="19"/>
      <c r="N2814" s="19" t="n">
        <v>0.420780892285063</v>
      </c>
      <c r="O2814" s="19" t="n">
        <v>0.421840865513896</v>
      </c>
      <c r="P2814" s="19" t="n">
        <v>0.383754066245221</v>
      </c>
      <c r="Q2814" s="19" t="n">
        <v>0.412410799659216</v>
      </c>
      <c r="R2814" s="19"/>
      <c r="S2814" s="19" t="n">
        <v>0.427321268779449</v>
      </c>
      <c r="T2814" s="19" t="n">
        <v>0.395307312556497</v>
      </c>
      <c r="U2814" s="19" t="n">
        <v>0.399367673140077</v>
      </c>
      <c r="V2814" s="19" t="n">
        <v>0.345780384914946</v>
      </c>
      <c r="W2814" s="19" t="n">
        <v>0.505395549139559</v>
      </c>
      <c r="X2814" s="19" t="n">
        <v>0.438300445687326</v>
      </c>
      <c r="Y2814" s="19" t="n">
        <v>0.400108949788446</v>
      </c>
      <c r="Z2814" s="19" t="n">
        <v>0.487079686094631</v>
      </c>
      <c r="AA2814" s="19" t="n">
        <v>0.404083174125999</v>
      </c>
      <c r="AB2814" s="19" t="n">
        <v>0.457045185725396</v>
      </c>
      <c r="AC2814" s="19" t="n">
        <v>0.250459756218559</v>
      </c>
      <c r="AD2814" s="19" t="n">
        <v>0.40727282437916</v>
      </c>
      <c r="AE2814" s="19"/>
      <c r="AF2814" s="19" t="n">
        <v>0.363984657229727</v>
      </c>
      <c r="AG2814" s="19" t="n">
        <v>0.430414503746728</v>
      </c>
      <c r="AH2814" s="19" t="n">
        <v>0.422673069074799</v>
      </c>
      <c r="AI2814" s="19"/>
      <c r="AJ2814" s="19" t="n">
        <v>0.344636519511377</v>
      </c>
      <c r="AK2814" s="19" t="n">
        <v>0.459262914572022</v>
      </c>
      <c r="AL2814" s="19" t="n">
        <v>0.467915408813576</v>
      </c>
      <c r="AM2814" s="19" t="n">
        <v>0.494923282692831</v>
      </c>
      <c r="AN2814" s="19" t="n">
        <v>0.453526622020104</v>
      </c>
      <c r="AO2814" s="19"/>
      <c r="AP2814" s="19" t="n">
        <v>0.335787032302211</v>
      </c>
      <c r="AQ2814" s="19" t="n">
        <v>0.47637443436574</v>
      </c>
      <c r="AR2814" s="19" t="n">
        <v>0.458677954235197</v>
      </c>
      <c r="AS2814" s="19" t="n">
        <v>0.346016988899391</v>
      </c>
      <c r="AT2814" s="19" t="n">
        <v>0.501541605124529</v>
      </c>
      <c r="AU2814" s="19"/>
      <c r="AV2814" s="19" t="n">
        <v>0.498610448509849</v>
      </c>
      <c r="AW2814" s="19" t="n">
        <v>0.336306056618981</v>
      </c>
      <c r="AX2814" s="19" t="n">
        <v>0.470806989874837</v>
      </c>
      <c r="AY2814" s="19" t="n">
        <v>0.348097082565773</v>
      </c>
      <c r="AZ2814" s="19" t="n">
        <v>0.502653969239867</v>
      </c>
      <c r="BA2814" s="19" t="n">
        <v>0.393750578162968</v>
      </c>
      <c r="BB2814" s="19"/>
      <c r="BC2814" s="19" t="n">
        <v>0.49489071063508</v>
      </c>
      <c r="BD2814" s="19" t="n">
        <v>0.308307209328162</v>
      </c>
      <c r="BE2814" s="19" t="n">
        <v>0.388286745083055</v>
      </c>
      <c r="BF2814" s="19" t="n">
        <v>0.484984909134415</v>
      </c>
      <c r="BG2814" s="19" t="n">
        <v>0.381097363177287</v>
      </c>
    </row>
    <row r="2815">
      <c r="B2815" t="s">
        <v>325</v>
      </c>
      <c r="C2815" s="19" t="n">
        <v>0.300437619153991</v>
      </c>
      <c r="D2815" s="19" t="n">
        <v>0.321800051155052</v>
      </c>
      <c r="E2815" s="19" t="n">
        <v>0.280036327389742</v>
      </c>
      <c r="F2815" s="19"/>
      <c r="G2815" s="19" t="n">
        <v>0.297996677982936</v>
      </c>
      <c r="H2815" s="19" t="n">
        <v>0.211579757753596</v>
      </c>
      <c r="I2815" s="19" t="n">
        <v>0.210142858226549</v>
      </c>
      <c r="J2815" s="19" t="n">
        <v>0.317341614556321</v>
      </c>
      <c r="K2815" s="19" t="n">
        <v>0.371115151970082</v>
      </c>
      <c r="L2815" s="19" t="n">
        <v>0.379106724746244</v>
      </c>
      <c r="M2815" s="19"/>
      <c r="N2815" s="19" t="n">
        <v>0.279414991534995</v>
      </c>
      <c r="O2815" s="19" t="n">
        <v>0.295938789703229</v>
      </c>
      <c r="P2815" s="19" t="n">
        <v>0.373260543301587</v>
      </c>
      <c r="Q2815" s="19" t="n">
        <v>0.26500244372933</v>
      </c>
      <c r="R2815" s="19"/>
      <c r="S2815" s="19" t="n">
        <v>0.31946369062632</v>
      </c>
      <c r="T2815" s="19" t="n">
        <v>0.299965471354499</v>
      </c>
      <c r="U2815" s="19" t="n">
        <v>0.340794049047164</v>
      </c>
      <c r="V2815" s="19" t="n">
        <v>0.308852428857443</v>
      </c>
      <c r="W2815" s="19" t="n">
        <v>0.233373332862672</v>
      </c>
      <c r="X2815" s="19" t="n">
        <v>0.196617862874995</v>
      </c>
      <c r="Y2815" s="19" t="n">
        <v>0.272259154535211</v>
      </c>
      <c r="Z2815" s="19" t="n">
        <v>0.224518804410014</v>
      </c>
      <c r="AA2815" s="19" t="n">
        <v>0.358649926540601</v>
      </c>
      <c r="AB2815" s="19" t="n">
        <v>0.263883759731689</v>
      </c>
      <c r="AC2815" s="19" t="n">
        <v>0.533625271068065</v>
      </c>
      <c r="AD2815" s="19" t="n">
        <v>0.239666875670408</v>
      </c>
      <c r="AE2815" s="19"/>
      <c r="AF2815" s="19" t="n">
        <v>0.349876361523394</v>
      </c>
      <c r="AG2815" s="19" t="n">
        <v>0.275210217978792</v>
      </c>
      <c r="AH2815" s="19" t="n">
        <v>0.315691292012618</v>
      </c>
      <c r="AI2815" s="19"/>
      <c r="AJ2815" s="19" t="n">
        <v>0.374944567405732</v>
      </c>
      <c r="AK2815" s="19" t="n">
        <v>0.25002740372648</v>
      </c>
      <c r="AL2815" s="19" t="n">
        <v>0.213588162218697</v>
      </c>
      <c r="AM2815" s="19" t="n">
        <v>0.192383173469368</v>
      </c>
      <c r="AN2815" s="19" t="n">
        <v>0.271204788935043</v>
      </c>
      <c r="AO2815" s="19"/>
      <c r="AP2815" s="19" t="n">
        <v>0.36151797952609</v>
      </c>
      <c r="AQ2815" s="19" t="n">
        <v>0.24713516523212</v>
      </c>
      <c r="AR2815" s="19" t="n">
        <v>0.332926964635305</v>
      </c>
      <c r="AS2815" s="19" t="n">
        <v>0.355125961810868</v>
      </c>
      <c r="AT2815" s="19" t="n">
        <v>0.157369419731499</v>
      </c>
      <c r="AU2815" s="19"/>
      <c r="AV2815" s="19" t="n">
        <v>0.221862519565298</v>
      </c>
      <c r="AW2815" s="19" t="n">
        <v>0.329244037272241</v>
      </c>
      <c r="AX2815" s="19" t="n">
        <v>0.352473447398306</v>
      </c>
      <c r="AY2815" s="19" t="n">
        <v>0.381473652974974</v>
      </c>
      <c r="AZ2815" s="19" t="n">
        <v>0.15010704768817</v>
      </c>
      <c r="BA2815" s="19" t="n">
        <v>0.315961150620316</v>
      </c>
      <c r="BB2815" s="19"/>
      <c r="BC2815" s="19" t="n">
        <v>0.281816870361309</v>
      </c>
      <c r="BD2815" s="19" t="n">
        <v>0.363759979133408</v>
      </c>
      <c r="BE2815" s="19" t="n">
        <v>0.322640522822314</v>
      </c>
      <c r="BF2815" s="19" t="n">
        <v>0.206567097186175</v>
      </c>
      <c r="BG2815" s="19" t="n">
        <v>0.0914599817323169</v>
      </c>
    </row>
    <row r="2816">
      <c r="B2816" t="s">
        <v>326</v>
      </c>
      <c r="C2816" s="19" t="n">
        <v>0.0787308227352523</v>
      </c>
      <c r="D2816" s="19" t="n">
        <v>0.0774754666506897</v>
      </c>
      <c r="E2816" s="19" t="n">
        <v>0.0805382053056844</v>
      </c>
      <c r="F2816" s="19"/>
      <c r="G2816" s="19" t="n">
        <v>0.0643581665174111</v>
      </c>
      <c r="H2816" s="19" t="n">
        <v>0.0567831412569808</v>
      </c>
      <c r="I2816" s="19" t="n">
        <v>0.0788351879453854</v>
      </c>
      <c r="J2816" s="19" t="n">
        <v>0.0672982198175663</v>
      </c>
      <c r="K2816" s="19" t="n">
        <v>0.137014516025616</v>
      </c>
      <c r="L2816" s="19" t="n">
        <v>0.0808628248289315</v>
      </c>
      <c r="M2816" s="19"/>
      <c r="N2816" s="19" t="n">
        <v>0.0819395122336872</v>
      </c>
      <c r="O2816" s="19" t="n">
        <v>0.0851049743349029</v>
      </c>
      <c r="P2816" s="19" t="n">
        <v>0.0703558056839049</v>
      </c>
      <c r="Q2816" s="19" t="n">
        <v>0.0761143554985792</v>
      </c>
      <c r="R2816" s="19"/>
      <c r="S2816" s="19" t="n">
        <v>0.0607878219120309</v>
      </c>
      <c r="T2816" s="19" t="n">
        <v>0.084301182676954</v>
      </c>
      <c r="U2816" s="19" t="n">
        <v>0.0664011485307107</v>
      </c>
      <c r="V2816" s="19" t="n">
        <v>0.158322904011584</v>
      </c>
      <c r="W2816" s="19" t="n">
        <v>0.0197796465100736</v>
      </c>
      <c r="X2816" s="19" t="n">
        <v>0.0825577891854295</v>
      </c>
      <c r="Y2816" s="19" t="n">
        <v>0.120095537349897</v>
      </c>
      <c r="Z2816" s="19" t="n">
        <v>0.0303318978293737</v>
      </c>
      <c r="AA2816" s="19" t="n">
        <v>0.0600894724609118</v>
      </c>
      <c r="AB2816" s="19" t="n">
        <v>0.106794172776003</v>
      </c>
      <c r="AC2816" s="19" t="n">
        <v>0.0251619107962498</v>
      </c>
      <c r="AD2816" s="19" t="n">
        <v>0.0968927046235443</v>
      </c>
      <c r="AE2816" s="19"/>
      <c r="AF2816" s="19" t="n">
        <v>0.110393866417853</v>
      </c>
      <c r="AG2816" s="19" t="n">
        <v>0.059019119975083</v>
      </c>
      <c r="AH2816" s="19" t="n">
        <v>0.0558945608884079</v>
      </c>
      <c r="AI2816" s="19"/>
      <c r="AJ2816" s="19" t="n">
        <v>0.102264246157151</v>
      </c>
      <c r="AK2816" s="19" t="n">
        <v>0.0480649263139985</v>
      </c>
      <c r="AL2816" s="19" t="n">
        <v>0.0743376734651441</v>
      </c>
      <c r="AM2816" s="19" t="n">
        <v>0.0559948035692758</v>
      </c>
      <c r="AN2816" s="19" t="n">
        <v>0.0829406665857707</v>
      </c>
      <c r="AO2816" s="19"/>
      <c r="AP2816" s="19" t="n">
        <v>0.11661800209652</v>
      </c>
      <c r="AQ2816" s="19" t="n">
        <v>0.0614569793272294</v>
      </c>
      <c r="AR2816" s="19" t="n">
        <v>0.0467694290900162</v>
      </c>
      <c r="AS2816" s="19" t="n">
        <v>0.107731249228383</v>
      </c>
      <c r="AT2816" s="19" t="n">
        <v>0.049558362391747</v>
      </c>
      <c r="AU2816" s="19"/>
      <c r="AV2816" s="19" t="n">
        <v>0.0599795480170664</v>
      </c>
      <c r="AW2816" s="19" t="n">
        <v>0.125682283546491</v>
      </c>
      <c r="AX2816" s="19" t="n">
        <v>0.0604870081977776</v>
      </c>
      <c r="AY2816" s="19" t="n">
        <v>0.105080959283137</v>
      </c>
      <c r="AZ2816" s="19" t="n">
        <v>0.0651451675038449</v>
      </c>
      <c r="BA2816" s="19" t="n">
        <v>0.0301022219340332</v>
      </c>
      <c r="BB2816" s="19"/>
      <c r="BC2816" s="19" t="n">
        <v>0.0777292827761349</v>
      </c>
      <c r="BD2816" s="19" t="n">
        <v>0.0866706033036578</v>
      </c>
      <c r="BE2816" s="19" t="n">
        <v>0.0736931526670411</v>
      </c>
      <c r="BF2816" s="19" t="n">
        <v>0.0650111614940575</v>
      </c>
      <c r="BG2816" s="19" t="n">
        <v>0.213113310221959</v>
      </c>
    </row>
    <row r="2817">
      <c r="B2817" t="s">
        <v>327</v>
      </c>
      <c r="C2817" s="19" t="n">
        <v>0.0365375285019078</v>
      </c>
      <c r="D2817" s="19" t="n">
        <v>0.0486642700884258</v>
      </c>
      <c r="E2817" s="19" t="n">
        <v>0.0253234155942614</v>
      </c>
      <c r="F2817" s="19"/>
      <c r="G2817" s="19" t="n">
        <v>0.0399603340006118</v>
      </c>
      <c r="H2817" s="19" t="n">
        <v>0.0295024873181069</v>
      </c>
      <c r="I2817" s="19" t="n">
        <v>0.0327674689004069</v>
      </c>
      <c r="J2817" s="19" t="n">
        <v>0.0433207409231879</v>
      </c>
      <c r="K2817" s="19" t="n">
        <v>0.0545760175760662</v>
      </c>
      <c r="L2817" s="19" t="n">
        <v>0.0255640286999414</v>
      </c>
      <c r="M2817" s="19"/>
      <c r="N2817" s="19" t="n">
        <v>0.0246676172148534</v>
      </c>
      <c r="O2817" s="19" t="n">
        <v>0.044132736757015</v>
      </c>
      <c r="P2817" s="19" t="n">
        <v>0.0297372289606305</v>
      </c>
      <c r="Q2817" s="19" t="n">
        <v>0.0465660441523272</v>
      </c>
      <c r="R2817" s="19"/>
      <c r="S2817" s="19" t="n">
        <v>0.0242094280590327</v>
      </c>
      <c r="T2817" s="19" t="n">
        <v>0.072412739304497</v>
      </c>
      <c r="U2817" s="19" t="n">
        <v>0.0352142680611354</v>
      </c>
      <c r="V2817" s="19" t="n">
        <v>0.0174249100956597</v>
      </c>
      <c r="W2817" s="19" t="n">
        <v>0.0249483227443662</v>
      </c>
      <c r="X2817" s="19" t="n">
        <v>0.039832294376188</v>
      </c>
      <c r="Y2817" s="19" t="n">
        <v>0.0343416098656175</v>
      </c>
      <c r="Z2817" s="19" t="n">
        <v>0.0861782324004409</v>
      </c>
      <c r="AA2817" s="19" t="n">
        <v>0.0107593932110704</v>
      </c>
      <c r="AB2817" s="19" t="n">
        <v>0.0320197048430024</v>
      </c>
      <c r="AC2817" s="19" t="n">
        <v>0.0594039826428071</v>
      </c>
      <c r="AD2817" s="19" t="n">
        <v>0.0505459990617951</v>
      </c>
      <c r="AE2817" s="19"/>
      <c r="AF2817" s="19" t="n">
        <v>0.0341700474583981</v>
      </c>
      <c r="AG2817" s="19" t="n">
        <v>0.0333714895456718</v>
      </c>
      <c r="AH2817" s="19" t="n">
        <v>0.0497025028006289</v>
      </c>
      <c r="AI2817" s="19"/>
      <c r="AJ2817" s="19" t="n">
        <v>0.0355629016103757</v>
      </c>
      <c r="AK2817" s="19" t="n">
        <v>0.0290569673738372</v>
      </c>
      <c r="AL2817" s="19" t="n">
        <v>0.0523643406817578</v>
      </c>
      <c r="AM2817" s="19" t="n">
        <v>0.0558258666482955</v>
      </c>
      <c r="AN2817" s="19" t="n">
        <v>0.0564685405251731</v>
      </c>
      <c r="AO2817" s="19"/>
      <c r="AP2817" s="19" t="n">
        <v>0.0251280044186311</v>
      </c>
      <c r="AQ2817" s="19" t="n">
        <v>0.0175236903112343</v>
      </c>
      <c r="AR2817" s="19" t="n">
        <v>0.019956298796198</v>
      </c>
      <c r="AS2817" s="19" t="n">
        <v>0.0653575892824849</v>
      </c>
      <c r="AT2817" s="19" t="n">
        <v>0.0595275177139959</v>
      </c>
      <c r="AU2817" s="19"/>
      <c r="AV2817" s="19" t="n">
        <v>0.0158386620969621</v>
      </c>
      <c r="AW2817" s="19" t="n">
        <v>0.0393046511204401</v>
      </c>
      <c r="AX2817" s="19" t="n">
        <v>0</v>
      </c>
      <c r="AY2817" s="19" t="n">
        <v>0.0520186200012304</v>
      </c>
      <c r="AZ2817" s="19" t="n">
        <v>0.0718933285123048</v>
      </c>
      <c r="BA2817" s="19" t="n">
        <v>0.0483527344261365</v>
      </c>
      <c r="BB2817" s="19"/>
      <c r="BC2817" s="19" t="n">
        <v>0.0124923335561737</v>
      </c>
      <c r="BD2817" s="19" t="n">
        <v>0.0694867257940954</v>
      </c>
      <c r="BE2817" s="19" t="n">
        <v>0.0214616160888671</v>
      </c>
      <c r="BF2817" s="19" t="n">
        <v>0.0175126512861244</v>
      </c>
      <c r="BG2817" s="19" t="n">
        <v>0.165979613707468</v>
      </c>
    </row>
    <row r="2818">
      <c r="B2818" t="s">
        <v>815</v>
      </c>
      <c r="C2818" s="19" t="n">
        <v>0.0366755601260791</v>
      </c>
      <c r="D2818" s="19" t="n">
        <v>0.0311331585621299</v>
      </c>
      <c r="E2818" s="19" t="n">
        <v>0.0422190516256123</v>
      </c>
      <c r="F2818" s="19"/>
      <c r="G2818" s="19" t="n">
        <v>0.00864580772086352</v>
      </c>
      <c r="H2818" s="19" t="n">
        <v>0.0384554168411515</v>
      </c>
      <c r="I2818" s="19" t="n">
        <v>0.0551818065344541</v>
      </c>
      <c r="J2818" s="19" t="n">
        <v>0.0360942059591706</v>
      </c>
      <c r="K2818" s="19" t="n">
        <v>0.045342463397685</v>
      </c>
      <c r="L2818" s="19" t="n">
        <v>0.0362420206673256</v>
      </c>
      <c r="M2818" s="19"/>
      <c r="N2818" s="19" t="n">
        <v>0.0276099220665494</v>
      </c>
      <c r="O2818" s="19" t="n">
        <v>0.0108689020405526</v>
      </c>
      <c r="P2818" s="19" t="n">
        <v>0.0457550852382918</v>
      </c>
      <c r="Q2818" s="19" t="n">
        <v>0.067104102257808</v>
      </c>
      <c r="R2818" s="19"/>
      <c r="S2818" s="19" t="n">
        <v>0.0176251052753841</v>
      </c>
      <c r="T2818" s="19" t="n">
        <v>0.0358640001145508</v>
      </c>
      <c r="U2818" s="19" t="n">
        <v>0.0378887352700666</v>
      </c>
      <c r="V2818" s="19" t="n">
        <v>0.0218168390549442</v>
      </c>
      <c r="W2818" s="19" t="n">
        <v>0.0327141477477764</v>
      </c>
      <c r="X2818" s="19" t="n">
        <v>0.0877020879914205</v>
      </c>
      <c r="Y2818" s="19" t="n">
        <v>0.0544195881918542</v>
      </c>
      <c r="Z2818" s="19" t="n">
        <v>0.0936751322003059</v>
      </c>
      <c r="AA2818" s="19" t="n">
        <v>0.0236972530571692</v>
      </c>
      <c r="AB2818" s="19" t="n">
        <v>0.0291265848831048</v>
      </c>
      <c r="AC2818" s="19" t="n">
        <v>0</v>
      </c>
      <c r="AD2818" s="19" t="n">
        <v>0.0438570784423673</v>
      </c>
      <c r="AE2818" s="19"/>
      <c r="AF2818" s="19" t="n">
        <v>0.0414241076304061</v>
      </c>
      <c r="AG2818" s="19" t="n">
        <v>0.026754828489952</v>
      </c>
      <c r="AH2818" s="19" t="n">
        <v>0.075495652796521</v>
      </c>
      <c r="AI2818" s="19"/>
      <c r="AJ2818" s="19" t="n">
        <v>0.0291020002358568</v>
      </c>
      <c r="AK2818" s="19" t="n">
        <v>0.020527161633806</v>
      </c>
      <c r="AL2818" s="19" t="n">
        <v>0.0571371216882491</v>
      </c>
      <c r="AM2818" s="19" t="n">
        <v>0.148187999411895</v>
      </c>
      <c r="AN2818" s="19" t="n">
        <v>0.0671614611540661</v>
      </c>
      <c r="AO2818" s="19"/>
      <c r="AP2818" s="19" t="n">
        <v>0.0320689218088256</v>
      </c>
      <c r="AQ2818" s="19" t="n">
        <v>0.0238474193144544</v>
      </c>
      <c r="AR2818" s="19" t="n">
        <v>0.0297943536885199</v>
      </c>
      <c r="AS2818" s="19" t="n">
        <v>0.0131216830859256</v>
      </c>
      <c r="AT2818" s="19" t="n">
        <v>0.0759909291875661</v>
      </c>
      <c r="AU2818" s="19"/>
      <c r="AV2818" s="19" t="n">
        <v>0.00917564412481955</v>
      </c>
      <c r="AW2818" s="19" t="n">
        <v>0.0241701404202753</v>
      </c>
      <c r="AX2818" s="19" t="n">
        <v>0.0142307105484166</v>
      </c>
      <c r="AY2818" s="19" t="n">
        <v>0.0228431905971387</v>
      </c>
      <c r="AZ2818" s="19" t="n">
        <v>0.0609631254840302</v>
      </c>
      <c r="BA2818" s="19" t="n">
        <v>0.120584769120077</v>
      </c>
      <c r="BB2818" s="19"/>
      <c r="BC2818" s="19" t="n">
        <v>0.0313952087304096</v>
      </c>
      <c r="BD2818" s="19" t="n">
        <v>0.0209520771478141</v>
      </c>
      <c r="BE2818" s="19" t="n">
        <v>0.032281161771214</v>
      </c>
      <c r="BF2818" s="19" t="n">
        <v>0.019423340804618</v>
      </c>
      <c r="BG2818" s="19" t="n">
        <v>0</v>
      </c>
    </row>
    <row r="2819">
      <c r="B2819" t="s">
        <v>328</v>
      </c>
      <c r="C2819" s="19" t="n">
        <v>0.54761846948277</v>
      </c>
      <c r="D2819" s="19" t="n">
        <v>0.520927053543703</v>
      </c>
      <c r="E2819" s="19" t="n">
        <v>0.5718830000847</v>
      </c>
      <c r="F2819" s="19"/>
      <c r="G2819" s="19" t="n">
        <v>0.589039013778178</v>
      </c>
      <c r="H2819" s="19" t="n">
        <v>0.663679196830165</v>
      </c>
      <c r="I2819" s="19" t="n">
        <v>0.623072678393205</v>
      </c>
      <c r="J2819" s="19" t="n">
        <v>0.535945218743755</v>
      </c>
      <c r="K2819" s="19" t="n">
        <v>0.391951851030551</v>
      </c>
      <c r="L2819" s="19" t="n">
        <v>0.478224401057558</v>
      </c>
      <c r="M2819" s="19"/>
      <c r="N2819" s="19" t="n">
        <v>0.586367956949915</v>
      </c>
      <c r="O2819" s="19" t="n">
        <v>0.563954597164301</v>
      </c>
      <c r="P2819" s="19" t="n">
        <v>0.480891336815586</v>
      </c>
      <c r="Q2819" s="19" t="n">
        <v>0.545213054361955</v>
      </c>
      <c r="R2819" s="19"/>
      <c r="S2819" s="19" t="n">
        <v>0.577913954127232</v>
      </c>
      <c r="T2819" s="19" t="n">
        <v>0.507456606549499</v>
      </c>
      <c r="U2819" s="19" t="n">
        <v>0.519701799090923</v>
      </c>
      <c r="V2819" s="19" t="n">
        <v>0.493582917980369</v>
      </c>
      <c r="W2819" s="19" t="n">
        <v>0.689184550135111</v>
      </c>
      <c r="X2819" s="19" t="n">
        <v>0.593289965571967</v>
      </c>
      <c r="Y2819" s="19" t="n">
        <v>0.51888411005742</v>
      </c>
      <c r="Z2819" s="19" t="n">
        <v>0.565295933159865</v>
      </c>
      <c r="AA2819" s="19" t="n">
        <v>0.546803954730247</v>
      </c>
      <c r="AB2819" s="19" t="n">
        <v>0.568175777766201</v>
      </c>
      <c r="AC2819" s="19" t="n">
        <v>0.381808835492878</v>
      </c>
      <c r="AD2819" s="19" t="n">
        <v>0.569037342201885</v>
      </c>
      <c r="AE2819" s="19"/>
      <c r="AF2819" s="19" t="n">
        <v>0.464135616969948</v>
      </c>
      <c r="AG2819" s="19" t="n">
        <v>0.605644344010501</v>
      </c>
      <c r="AH2819" s="19" t="n">
        <v>0.503215991501824</v>
      </c>
      <c r="AI2819" s="19"/>
      <c r="AJ2819" s="19" t="n">
        <v>0.458126284590884</v>
      </c>
      <c r="AK2819" s="19" t="n">
        <v>0.652323540951879</v>
      </c>
      <c r="AL2819" s="19" t="n">
        <v>0.602572701946152</v>
      </c>
      <c r="AM2819" s="19" t="n">
        <v>0.547608156901166</v>
      </c>
      <c r="AN2819" s="19" t="n">
        <v>0.522224542799947</v>
      </c>
      <c r="AO2819" s="19"/>
      <c r="AP2819" s="19" t="n">
        <v>0.464667092149934</v>
      </c>
      <c r="AQ2819" s="19" t="n">
        <v>0.650036745814962</v>
      </c>
      <c r="AR2819" s="19" t="n">
        <v>0.570552953789961</v>
      </c>
      <c r="AS2819" s="19" t="n">
        <v>0.458663516592338</v>
      </c>
      <c r="AT2819" s="19" t="n">
        <v>0.657553770975192</v>
      </c>
      <c r="AU2819" s="19"/>
      <c r="AV2819" s="19" t="n">
        <v>0.693143626195853</v>
      </c>
      <c r="AW2819" s="19" t="n">
        <v>0.481598887640552</v>
      </c>
      <c r="AX2819" s="19" t="n">
        <v>0.5728088338555</v>
      </c>
      <c r="AY2819" s="19" t="n">
        <v>0.43858357714352</v>
      </c>
      <c r="AZ2819" s="19" t="n">
        <v>0.65189133081165</v>
      </c>
      <c r="BA2819" s="19" t="n">
        <v>0.484999123899437</v>
      </c>
      <c r="BB2819" s="19"/>
      <c r="BC2819" s="19" t="n">
        <v>0.596566304575972</v>
      </c>
      <c r="BD2819" s="19" t="n">
        <v>0.459130614621025</v>
      </c>
      <c r="BE2819" s="19" t="n">
        <v>0.549923546650564</v>
      </c>
      <c r="BF2819" s="19" t="n">
        <v>0.691485749229025</v>
      </c>
      <c r="BG2819" s="19" t="n">
        <v>0.529447094338257</v>
      </c>
    </row>
    <row r="2820">
      <c r="B2820" t="s">
        <v>329</v>
      </c>
      <c r="C2820" s="19" t="n">
        <v>0.11526835123716</v>
      </c>
      <c r="D2820" s="19" t="n">
        <v>0.126139736739115</v>
      </c>
      <c r="E2820" s="19" t="n">
        <v>0.105861620899946</v>
      </c>
      <c r="F2820" s="19"/>
      <c r="G2820" s="19" t="n">
        <v>0.104318500518023</v>
      </c>
      <c r="H2820" s="19" t="n">
        <v>0.0862856285750877</v>
      </c>
      <c r="I2820" s="19" t="n">
        <v>0.111602656845792</v>
      </c>
      <c r="J2820" s="19" t="n">
        <v>0.110618960740754</v>
      </c>
      <c r="K2820" s="19" t="n">
        <v>0.191590533601682</v>
      </c>
      <c r="L2820" s="19" t="n">
        <v>0.106426853528873</v>
      </c>
      <c r="M2820" s="19"/>
      <c r="N2820" s="19" t="n">
        <v>0.106607129448541</v>
      </c>
      <c r="O2820" s="19" t="n">
        <v>0.129237711091918</v>
      </c>
      <c r="P2820" s="19" t="n">
        <v>0.100093034644535</v>
      </c>
      <c r="Q2820" s="19" t="n">
        <v>0.122680399650906</v>
      </c>
      <c r="R2820" s="19"/>
      <c r="S2820" s="19" t="n">
        <v>0.0849972499710636</v>
      </c>
      <c r="T2820" s="19" t="n">
        <v>0.156713921981451</v>
      </c>
      <c r="U2820" s="19" t="n">
        <v>0.101615416591846</v>
      </c>
      <c r="V2820" s="19" t="n">
        <v>0.175747814107243</v>
      </c>
      <c r="W2820" s="19" t="n">
        <v>0.0447279692544398</v>
      </c>
      <c r="X2820" s="19" t="n">
        <v>0.122390083561618</v>
      </c>
      <c r="Y2820" s="19" t="n">
        <v>0.154437147215514</v>
      </c>
      <c r="Z2820" s="19" t="n">
        <v>0.116510130229815</v>
      </c>
      <c r="AA2820" s="19" t="n">
        <v>0.0708488656719822</v>
      </c>
      <c r="AB2820" s="19" t="n">
        <v>0.138813877619005</v>
      </c>
      <c r="AC2820" s="19" t="n">
        <v>0.0845658934390569</v>
      </c>
      <c r="AD2820" s="19" t="n">
        <v>0.147438703685339</v>
      </c>
      <c r="AE2820" s="19"/>
      <c r="AF2820" s="19" t="n">
        <v>0.144563913876251</v>
      </c>
      <c r="AG2820" s="19" t="n">
        <v>0.0923906095207547</v>
      </c>
      <c r="AH2820" s="19" t="n">
        <v>0.105597063689037</v>
      </c>
      <c r="AI2820" s="19"/>
      <c r="AJ2820" s="19" t="n">
        <v>0.137827147767527</v>
      </c>
      <c r="AK2820" s="19" t="n">
        <v>0.0771218936878357</v>
      </c>
      <c r="AL2820" s="19" t="n">
        <v>0.126702014146902</v>
      </c>
      <c r="AM2820" s="19" t="n">
        <v>0.111820670217571</v>
      </c>
      <c r="AN2820" s="19" t="n">
        <v>0.139409207110944</v>
      </c>
      <c r="AO2820" s="19"/>
      <c r="AP2820" s="19" t="n">
        <v>0.141746006515151</v>
      </c>
      <c r="AQ2820" s="19" t="n">
        <v>0.0789806696384637</v>
      </c>
      <c r="AR2820" s="19" t="n">
        <v>0.0667257278862142</v>
      </c>
      <c r="AS2820" s="19" t="n">
        <v>0.173088838510868</v>
      </c>
      <c r="AT2820" s="19" t="n">
        <v>0.109085880105743</v>
      </c>
      <c r="AU2820" s="19"/>
      <c r="AV2820" s="19" t="n">
        <v>0.0758182101140285</v>
      </c>
      <c r="AW2820" s="19" t="n">
        <v>0.164986934666931</v>
      </c>
      <c r="AX2820" s="19" t="n">
        <v>0.0604870081977776</v>
      </c>
      <c r="AY2820" s="19" t="n">
        <v>0.157099579284368</v>
      </c>
      <c r="AZ2820" s="19" t="n">
        <v>0.13703849601615</v>
      </c>
      <c r="BA2820" s="19" t="n">
        <v>0.0784549563601697</v>
      </c>
      <c r="BB2820" s="19"/>
      <c r="BC2820" s="19" t="n">
        <v>0.0902216163323085</v>
      </c>
      <c r="BD2820" s="19" t="n">
        <v>0.156157329097753</v>
      </c>
      <c r="BE2820" s="19" t="n">
        <v>0.0951547687559083</v>
      </c>
      <c r="BF2820" s="19" t="n">
        <v>0.0825238127801819</v>
      </c>
      <c r="BG2820" s="19" t="n">
        <v>0.379092923929426</v>
      </c>
    </row>
    <row r="2821">
      <c r="B2821" t="s">
        <v>141</v>
      </c>
      <c r="C2821" s="19" t="n">
        <v>0.43235011824561</v>
      </c>
      <c r="D2821" s="19" t="n">
        <v>0.394787316804587</v>
      </c>
      <c r="E2821" s="19" t="n">
        <v>0.466021379184755</v>
      </c>
      <c r="F2821" s="19"/>
      <c r="G2821" s="19" t="n">
        <v>0.484720513260155</v>
      </c>
      <c r="H2821" s="19" t="n">
        <v>0.577393568255077</v>
      </c>
      <c r="I2821" s="19" t="n">
        <v>0.511470021547412</v>
      </c>
      <c r="J2821" s="19" t="n">
        <v>0.425326258003</v>
      </c>
      <c r="K2821" s="19" t="n">
        <v>0.200361317428868</v>
      </c>
      <c r="L2821" s="19" t="n">
        <v>0.371797547528685</v>
      </c>
      <c r="M2821" s="19"/>
      <c r="N2821" s="19" t="n">
        <v>0.479760827501375</v>
      </c>
      <c r="O2821" s="19" t="n">
        <v>0.434716886072383</v>
      </c>
      <c r="P2821" s="19" t="n">
        <v>0.38079830217105</v>
      </c>
      <c r="Q2821" s="19" t="n">
        <v>0.422532654711049</v>
      </c>
      <c r="R2821" s="19"/>
      <c r="S2821" s="19" t="n">
        <v>0.492916704156168</v>
      </c>
      <c r="T2821" s="19" t="n">
        <v>0.350742684568048</v>
      </c>
      <c r="U2821" s="19" t="n">
        <v>0.418086382499077</v>
      </c>
      <c r="V2821" s="19" t="n">
        <v>0.317835103873125</v>
      </c>
      <c r="W2821" s="19" t="n">
        <v>0.644456580880672</v>
      </c>
      <c r="X2821" s="19" t="n">
        <v>0.47089988201035</v>
      </c>
      <c r="Y2821" s="19" t="n">
        <v>0.364446962841906</v>
      </c>
      <c r="Z2821" s="19" t="n">
        <v>0.44878580293005</v>
      </c>
      <c r="AA2821" s="19" t="n">
        <v>0.475955089058265</v>
      </c>
      <c r="AB2821" s="19" t="n">
        <v>0.429361900147195</v>
      </c>
      <c r="AC2821" s="19" t="n">
        <v>0.297242942053821</v>
      </c>
      <c r="AD2821" s="19" t="n">
        <v>0.421598638516546</v>
      </c>
      <c r="AE2821" s="19"/>
      <c r="AF2821" s="19" t="n">
        <v>0.319571703093697</v>
      </c>
      <c r="AG2821" s="19" t="n">
        <v>0.513253734489746</v>
      </c>
      <c r="AH2821" s="19" t="n">
        <v>0.397618927812787</v>
      </c>
      <c r="AI2821" s="19"/>
      <c r="AJ2821" s="19" t="n">
        <v>0.320299136823357</v>
      </c>
      <c r="AK2821" s="19" t="n">
        <v>0.575201647264043</v>
      </c>
      <c r="AL2821" s="19" t="n">
        <v>0.47587068779925</v>
      </c>
      <c r="AM2821" s="19" t="n">
        <v>0.435787486683595</v>
      </c>
      <c r="AN2821" s="19" t="n">
        <v>0.382815335689003</v>
      </c>
      <c r="AO2821" s="19"/>
      <c r="AP2821" s="19" t="n">
        <v>0.322921085634783</v>
      </c>
      <c r="AQ2821" s="19" t="n">
        <v>0.571056076176498</v>
      </c>
      <c r="AR2821" s="19" t="n">
        <v>0.503827225903747</v>
      </c>
      <c r="AS2821" s="19" t="n">
        <v>0.28557467808147</v>
      </c>
      <c r="AT2821" s="19" t="n">
        <v>0.548467890869449</v>
      </c>
      <c r="AU2821" s="19"/>
      <c r="AV2821" s="19" t="n">
        <v>0.617325416081825</v>
      </c>
      <c r="AW2821" s="19" t="n">
        <v>0.316611952973621</v>
      </c>
      <c r="AX2821" s="19" t="n">
        <v>0.512321825657722</v>
      </c>
      <c r="AY2821" s="19" t="n">
        <v>0.281483997859153</v>
      </c>
      <c r="AZ2821" s="19" t="n">
        <v>0.5148528347955</v>
      </c>
      <c r="BA2821" s="19" t="n">
        <v>0.406544167539268</v>
      </c>
      <c r="BB2821" s="19"/>
      <c r="BC2821" s="19" t="n">
        <v>0.506344688243664</v>
      </c>
      <c r="BD2821" s="19" t="n">
        <v>0.302973285523272</v>
      </c>
      <c r="BE2821" s="19" t="n">
        <v>0.454768777894655</v>
      </c>
      <c r="BF2821" s="19" t="n">
        <v>0.608961936448843</v>
      </c>
      <c r="BG2821" s="19" t="n">
        <v>0.15035417040883</v>
      </c>
    </row>
    <row r="2822">
      <c r="C2822" s="19"/>
      <c r="D2822" s="19"/>
      <c r="E2822" s="19"/>
      <c r="F2822" s="19"/>
      <c r="G2822" s="19"/>
      <c r="H2822" s="19"/>
      <c r="I2822" s="19"/>
      <c r="J2822" s="19"/>
      <c r="K2822" s="19"/>
      <c r="L2822" s="19"/>
      <c r="M2822" s="19"/>
      <c r="N2822" s="19"/>
      <c r="O2822" s="19"/>
      <c r="P2822" s="19"/>
      <c r="Q2822" s="19"/>
      <c r="R2822" s="19"/>
      <c r="S2822" s="19"/>
      <c r="T2822" s="19"/>
      <c r="U2822" s="19"/>
      <c r="V2822" s="19"/>
      <c r="W2822" s="19"/>
      <c r="X2822" s="19"/>
      <c r="Y2822" s="19"/>
      <c r="Z2822" s="19"/>
      <c r="AA2822" s="19"/>
      <c r="AB2822" s="19"/>
      <c r="AC2822" s="19"/>
      <c r="AD2822" s="19"/>
      <c r="AE2822" s="19"/>
      <c r="AF2822" s="19"/>
      <c r="AG2822" s="19"/>
      <c r="AH2822" s="19"/>
      <c r="AI2822" s="19"/>
      <c r="AJ2822" s="19"/>
      <c r="AK2822" s="19"/>
      <c r="AL2822" s="19"/>
      <c r="AM2822" s="19"/>
      <c r="AN2822" s="19"/>
      <c r="AO2822" s="19"/>
      <c r="AP2822" s="19"/>
      <c r="AQ2822" s="19"/>
      <c r="AR2822" s="19"/>
      <c r="AS2822" s="19"/>
      <c r="AT2822" s="19"/>
      <c r="AU2822" s="19"/>
      <c r="AV2822" s="19"/>
      <c r="AW2822" s="19"/>
      <c r="AX2822" s="19"/>
      <c r="AY2822" s="19"/>
      <c r="AZ2822" s="19"/>
      <c r="BA2822" s="19"/>
      <c r="BB2822" s="19"/>
      <c r="BC2822" s="19"/>
      <c r="BD2822" s="19"/>
      <c r="BE2822" s="19"/>
      <c r="BF2822" s="19"/>
      <c r="BG2822" s="19"/>
    </row>
    <row r="2823">
      <c r="B2823" s="7" t="s">
        <v>817</v>
      </c>
      <c r="C2823" s="19"/>
      <c r="D2823" s="19"/>
      <c r="E2823" s="19"/>
      <c r="F2823" s="19"/>
      <c r="G2823" s="19"/>
      <c r="H2823" s="19"/>
      <c r="I2823" s="19"/>
      <c r="J2823" s="19"/>
      <c r="K2823" s="19"/>
      <c r="L2823" s="19"/>
      <c r="M2823" s="19"/>
      <c r="N2823" s="19"/>
      <c r="O2823" s="19"/>
      <c r="P2823" s="19"/>
      <c r="Q2823" s="19"/>
      <c r="R2823" s="19"/>
      <c r="S2823" s="19"/>
      <c r="T2823" s="19"/>
      <c r="U2823" s="19"/>
      <c r="V2823" s="19"/>
      <c r="W2823" s="19"/>
      <c r="X2823" s="19"/>
      <c r="Y2823" s="19"/>
      <c r="Z2823" s="19"/>
      <c r="AA2823" s="19"/>
      <c r="AB2823" s="19"/>
      <c r="AC2823" s="19"/>
      <c r="AD2823" s="19"/>
      <c r="AE2823" s="19"/>
      <c r="AF2823" s="19"/>
      <c r="AG2823" s="19"/>
      <c r="AH2823" s="19"/>
      <c r="AI2823" s="19"/>
      <c r="AJ2823" s="19"/>
      <c r="AK2823" s="19"/>
      <c r="AL2823" s="19"/>
      <c r="AM2823" s="19"/>
      <c r="AN2823" s="19"/>
      <c r="AO2823" s="19"/>
      <c r="AP2823" s="19"/>
      <c r="AQ2823" s="19"/>
      <c r="AR2823" s="19"/>
      <c r="AS2823" s="19"/>
      <c r="AT2823" s="19"/>
      <c r="AU2823" s="19"/>
      <c r="AV2823" s="19"/>
      <c r="AW2823" s="19"/>
      <c r="AX2823" s="19"/>
      <c r="AY2823" s="19"/>
      <c r="AZ2823" s="19"/>
      <c r="BA2823" s="19"/>
      <c r="BB2823" s="19"/>
      <c r="BC2823" s="19"/>
      <c r="BD2823" s="19"/>
      <c r="BE2823" s="19"/>
      <c r="BF2823" s="19"/>
      <c r="BG2823" s="19"/>
    </row>
    <row r="2824">
      <c r="B2824" s="26" t="s">
        <v>724</v>
      </c>
      <c r="C2824" s="19"/>
      <c r="D2824" s="19"/>
      <c r="E2824" s="19"/>
      <c r="F2824" s="19"/>
      <c r="G2824" s="19"/>
      <c r="H2824" s="19"/>
      <c r="I2824" s="19"/>
      <c r="J2824" s="19"/>
      <c r="K2824" s="19"/>
      <c r="L2824" s="19"/>
      <c r="M2824" s="19"/>
      <c r="N2824" s="19"/>
      <c r="O2824" s="19"/>
      <c r="P2824" s="19"/>
      <c r="Q2824" s="19"/>
      <c r="R2824" s="19"/>
      <c r="S2824" s="19"/>
      <c r="T2824" s="19"/>
      <c r="U2824" s="19"/>
      <c r="V2824" s="19"/>
      <c r="W2824" s="19"/>
      <c r="X2824" s="19"/>
      <c r="Y2824" s="19"/>
      <c r="Z2824" s="19"/>
      <c r="AA2824" s="19"/>
      <c r="AB2824" s="19"/>
      <c r="AC2824" s="19"/>
      <c r="AD2824" s="19"/>
      <c r="AE2824" s="19"/>
      <c r="AF2824" s="19"/>
      <c r="AG2824" s="19"/>
      <c r="AH2824" s="19"/>
      <c r="AI2824" s="19"/>
      <c r="AJ2824" s="19"/>
      <c r="AK2824" s="19"/>
      <c r="AL2824" s="19"/>
      <c r="AM2824" s="19"/>
      <c r="AN2824" s="19"/>
      <c r="AO2824" s="19"/>
      <c r="AP2824" s="19"/>
      <c r="AQ2824" s="19"/>
      <c r="AR2824" s="19"/>
      <c r="AS2824" s="19"/>
      <c r="AT2824" s="19"/>
      <c r="AU2824" s="19"/>
      <c r="AV2824" s="19"/>
      <c r="AW2824" s="19"/>
      <c r="AX2824" s="19"/>
      <c r="AY2824" s="19"/>
      <c r="AZ2824" s="19"/>
      <c r="BA2824" s="19"/>
      <c r="BB2824" s="19"/>
      <c r="BC2824" s="19"/>
      <c r="BD2824" s="19"/>
      <c r="BE2824" s="19"/>
      <c r="BF2824" s="19"/>
      <c r="BG2824" s="19"/>
    </row>
    <row r="2825">
      <c r="B2825" t="s">
        <v>323</v>
      </c>
      <c r="C2825" s="19" t="n">
        <v>0.15323125019446</v>
      </c>
      <c r="D2825" s="19" t="n">
        <v>0.145137442356201</v>
      </c>
      <c r="E2825" s="19" t="n">
        <v>0.162107595571945</v>
      </c>
      <c r="F2825" s="19"/>
      <c r="G2825" s="19" t="n">
        <v>0.200667426044996</v>
      </c>
      <c r="H2825" s="19" t="n">
        <v>0.166721418161835</v>
      </c>
      <c r="I2825" s="19" t="n">
        <v>0.150725252020151</v>
      </c>
      <c r="J2825" s="19" t="n">
        <v>0.100984490933775</v>
      </c>
      <c r="K2825" s="19" t="n">
        <v>0.157902059068226</v>
      </c>
      <c r="L2825" s="19" t="n">
        <v>0.156439983237903</v>
      </c>
      <c r="M2825" s="19"/>
      <c r="N2825" s="19" t="n">
        <v>0.136527567554735</v>
      </c>
      <c r="O2825" s="19" t="n">
        <v>0.145499066391705</v>
      </c>
      <c r="P2825" s="19" t="n">
        <v>0.122395482711683</v>
      </c>
      <c r="Q2825" s="19" t="n">
        <v>0.207186350875134</v>
      </c>
      <c r="R2825" s="19"/>
      <c r="S2825" s="19" t="n">
        <v>0.214016283668119</v>
      </c>
      <c r="T2825" s="19" t="n">
        <v>0.210660395512231</v>
      </c>
      <c r="U2825" s="19" t="n">
        <v>0.0582616055108097</v>
      </c>
      <c r="V2825" s="19" t="n">
        <v>0.163887167026542</v>
      </c>
      <c r="W2825" s="19" t="n">
        <v>0.0366563190040621</v>
      </c>
      <c r="X2825" s="19" t="n">
        <v>0.0973689047553307</v>
      </c>
      <c r="Y2825" s="19" t="n">
        <v>0.128214673474045</v>
      </c>
      <c r="Z2825" s="19" t="n">
        <v>0.155640163338424</v>
      </c>
      <c r="AA2825" s="19" t="n">
        <v>0.22325918486552</v>
      </c>
      <c r="AB2825" s="19" t="n">
        <v>0.0987385355999643</v>
      </c>
      <c r="AC2825" s="19" t="n">
        <v>0.200881356082444</v>
      </c>
      <c r="AD2825" s="19" t="n">
        <v>0.151377690808412</v>
      </c>
      <c r="AE2825" s="19"/>
      <c r="AF2825" s="19" t="n">
        <v>0.165692945076796</v>
      </c>
      <c r="AG2825" s="19" t="n">
        <v>0.116661103269981</v>
      </c>
      <c r="AH2825" s="19" t="n">
        <v>0.217112158179724</v>
      </c>
      <c r="AI2825" s="19"/>
      <c r="AJ2825" s="19" t="n">
        <v>0.158190880734595</v>
      </c>
      <c r="AK2825" s="19" t="n">
        <v>0.146346407195848</v>
      </c>
      <c r="AL2825" s="19" t="n">
        <v>0.0991152896285568</v>
      </c>
      <c r="AM2825" s="19" t="n">
        <v>0.178525666699992</v>
      </c>
      <c r="AN2825" s="19" t="n">
        <v>0.189913112893847</v>
      </c>
      <c r="AO2825" s="19"/>
      <c r="AP2825" s="19" t="n">
        <v>0.186537372146199</v>
      </c>
      <c r="AQ2825" s="19" t="n">
        <v>0.126019562515483</v>
      </c>
      <c r="AR2825" s="19" t="n">
        <v>0.019956298796198</v>
      </c>
      <c r="AS2825" s="19" t="n">
        <v>0.254284084845133</v>
      </c>
      <c r="AT2825" s="19" t="n">
        <v>0.0664672443713417</v>
      </c>
      <c r="AU2825" s="19"/>
      <c r="AV2825" s="19" t="n">
        <v>0.162526077176308</v>
      </c>
      <c r="AW2825" s="19" t="n">
        <v>0.17765010534463</v>
      </c>
      <c r="AX2825" s="19" t="n">
        <v>0.0701331411289854</v>
      </c>
      <c r="AY2825" s="19" t="n">
        <v>0.209394019643752</v>
      </c>
      <c r="AZ2825" s="19" t="n">
        <v>0.10808993017891</v>
      </c>
      <c r="BA2825" s="19" t="n">
        <v>0.0814294061276089</v>
      </c>
      <c r="BB2825" s="19"/>
      <c r="BC2825" s="19" t="n">
        <v>0.158795014267495</v>
      </c>
      <c r="BD2825" s="19" t="n">
        <v>0.16804663147725</v>
      </c>
      <c r="BE2825" s="19" t="n">
        <v>0.132882876202321</v>
      </c>
      <c r="BF2825" s="19" t="n">
        <v>0.145667799556755</v>
      </c>
      <c r="BG2825" s="19" t="n">
        <v>0.380880097230468</v>
      </c>
    </row>
    <row r="2826">
      <c r="B2826" t="s">
        <v>324</v>
      </c>
      <c r="C2826" s="19" t="n">
        <v>0.350121727762788</v>
      </c>
      <c r="D2826" s="19" t="n">
        <v>0.382659888785838</v>
      </c>
      <c r="E2826" s="19" t="n">
        <v>0.319465676236554</v>
      </c>
      <c r="F2826" s="19"/>
      <c r="G2826" s="19" t="n">
        <v>0.307496080358417</v>
      </c>
      <c r="H2826" s="19" t="n">
        <v>0.433039489831866</v>
      </c>
      <c r="I2826" s="19" t="n">
        <v>0.301156813696375</v>
      </c>
      <c r="J2826" s="19" t="n">
        <v>0.354302731172401</v>
      </c>
      <c r="K2826" s="19" t="n">
        <v>0.303630408794096</v>
      </c>
      <c r="L2826" s="19" t="n">
        <v>0.384847780173844</v>
      </c>
      <c r="M2826" s="19"/>
      <c r="N2826" s="19" t="n">
        <v>0.379210145422609</v>
      </c>
      <c r="O2826" s="19" t="n">
        <v>0.350342856884697</v>
      </c>
      <c r="P2826" s="19" t="n">
        <v>0.341597432781188</v>
      </c>
      <c r="Q2826" s="19" t="n">
        <v>0.329249384975964</v>
      </c>
      <c r="R2826" s="19"/>
      <c r="S2826" s="19" t="n">
        <v>0.310146029166942</v>
      </c>
      <c r="T2826" s="19" t="n">
        <v>0.323239129121575</v>
      </c>
      <c r="U2826" s="19" t="n">
        <v>0.376594571051315</v>
      </c>
      <c r="V2826" s="19" t="n">
        <v>0.345844325997161</v>
      </c>
      <c r="W2826" s="19" t="n">
        <v>0.359753055506355</v>
      </c>
      <c r="X2826" s="19" t="n">
        <v>0.348619202098638</v>
      </c>
      <c r="Y2826" s="19" t="n">
        <v>0.470458941882682</v>
      </c>
      <c r="Z2826" s="19" t="n">
        <v>0.415427388143318</v>
      </c>
      <c r="AA2826" s="19" t="n">
        <v>0.368241320488165</v>
      </c>
      <c r="AB2826" s="19" t="n">
        <v>0.346582850086508</v>
      </c>
      <c r="AC2826" s="19" t="n">
        <v>0.232475989128021</v>
      </c>
      <c r="AD2826" s="19" t="n">
        <v>0.302145394576881</v>
      </c>
      <c r="AE2826" s="19"/>
      <c r="AF2826" s="19" t="n">
        <v>0.387344808671215</v>
      </c>
      <c r="AG2826" s="19" t="n">
        <v>0.340030250424394</v>
      </c>
      <c r="AH2826" s="19" t="n">
        <v>0.304424519502758</v>
      </c>
      <c r="AI2826" s="19"/>
      <c r="AJ2826" s="19" t="n">
        <v>0.367412064462776</v>
      </c>
      <c r="AK2826" s="19" t="n">
        <v>0.366464021994407</v>
      </c>
      <c r="AL2826" s="19" t="n">
        <v>0.334366009059854</v>
      </c>
      <c r="AM2826" s="19" t="n">
        <v>0.407460091648667</v>
      </c>
      <c r="AN2826" s="19" t="n">
        <v>0.335123712108073</v>
      </c>
      <c r="AO2826" s="19"/>
      <c r="AP2826" s="19" t="n">
        <v>0.315262731088524</v>
      </c>
      <c r="AQ2826" s="19" t="n">
        <v>0.333866986833693</v>
      </c>
      <c r="AR2826" s="19" t="n">
        <v>0.402298728578832</v>
      </c>
      <c r="AS2826" s="19" t="n">
        <v>0.473897462380398</v>
      </c>
      <c r="AT2826" s="19" t="n">
        <v>0.281426459683775</v>
      </c>
      <c r="AU2826" s="19"/>
      <c r="AV2826" s="19" t="n">
        <v>0.342649172306348</v>
      </c>
      <c r="AW2826" s="19" t="n">
        <v>0.329412117890881</v>
      </c>
      <c r="AX2826" s="19" t="n">
        <v>0.38474025149834</v>
      </c>
      <c r="AY2826" s="19" t="n">
        <v>0.403125134416614</v>
      </c>
      <c r="AZ2826" s="19" t="n">
        <v>0.259701828207181</v>
      </c>
      <c r="BA2826" s="19" t="n">
        <v>0.329039621160049</v>
      </c>
      <c r="BB2826" s="19"/>
      <c r="BC2826" s="19" t="n">
        <v>0.279712867582806</v>
      </c>
      <c r="BD2826" s="19" t="n">
        <v>0.398166010475846</v>
      </c>
      <c r="BE2826" s="19" t="n">
        <v>0.317583203009296</v>
      </c>
      <c r="BF2826" s="19" t="n">
        <v>0.388156136573571</v>
      </c>
      <c r="BG2826" s="19" t="n">
        <v>0.257439595439785</v>
      </c>
    </row>
    <row r="2827">
      <c r="B2827" t="s">
        <v>325</v>
      </c>
      <c r="C2827" s="19" t="n">
        <v>0.253996532499847</v>
      </c>
      <c r="D2827" s="19" t="n">
        <v>0.249487691284902</v>
      </c>
      <c r="E2827" s="19" t="n">
        <v>0.260262585737131</v>
      </c>
      <c r="F2827" s="19"/>
      <c r="G2827" s="19" t="n">
        <v>0.303893297040183</v>
      </c>
      <c r="H2827" s="19" t="n">
        <v>0.13993933087014</v>
      </c>
      <c r="I2827" s="19" t="n">
        <v>0.253088251262161</v>
      </c>
      <c r="J2827" s="19" t="n">
        <v>0.335937945773906</v>
      </c>
      <c r="K2827" s="19" t="n">
        <v>0.214011522771421</v>
      </c>
      <c r="L2827" s="19" t="n">
        <v>0.247235447255794</v>
      </c>
      <c r="M2827" s="19"/>
      <c r="N2827" s="19" t="n">
        <v>0.209481222473258</v>
      </c>
      <c r="O2827" s="19" t="n">
        <v>0.255318594626959</v>
      </c>
      <c r="P2827" s="19" t="n">
        <v>0.293178053438163</v>
      </c>
      <c r="Q2827" s="19" t="n">
        <v>0.265733581271038</v>
      </c>
      <c r="R2827" s="19"/>
      <c r="S2827" s="19" t="n">
        <v>0.226586911398598</v>
      </c>
      <c r="T2827" s="19" t="n">
        <v>0.270397755362906</v>
      </c>
      <c r="U2827" s="19" t="n">
        <v>0.318589535595961</v>
      </c>
      <c r="V2827" s="19" t="n">
        <v>0.273860363672779</v>
      </c>
      <c r="W2827" s="19" t="n">
        <v>0.298381162242717</v>
      </c>
      <c r="X2827" s="19" t="n">
        <v>0.243774729026734</v>
      </c>
      <c r="Y2827" s="19" t="n">
        <v>0.2527246981586</v>
      </c>
      <c r="Z2827" s="19" t="n">
        <v>0.220385953605703</v>
      </c>
      <c r="AA2827" s="19" t="n">
        <v>0.235269425475891</v>
      </c>
      <c r="AB2827" s="19" t="n">
        <v>0.211399798642141</v>
      </c>
      <c r="AC2827" s="19" t="n">
        <v>0.235537177613694</v>
      </c>
      <c r="AD2827" s="19" t="n">
        <v>0.283556647606515</v>
      </c>
      <c r="AE2827" s="19"/>
      <c r="AF2827" s="19" t="n">
        <v>0.235923511478784</v>
      </c>
      <c r="AG2827" s="19" t="n">
        <v>0.248347224142625</v>
      </c>
      <c r="AH2827" s="19" t="n">
        <v>0.306879338738711</v>
      </c>
      <c r="AI2827" s="19"/>
      <c r="AJ2827" s="19" t="n">
        <v>0.247762670397039</v>
      </c>
      <c r="AK2827" s="19" t="n">
        <v>0.225065104561055</v>
      </c>
      <c r="AL2827" s="19" t="n">
        <v>0.251849866797372</v>
      </c>
      <c r="AM2827" s="19" t="n">
        <v>0.264197524801059</v>
      </c>
      <c r="AN2827" s="19" t="n">
        <v>0.280202021024315</v>
      </c>
      <c r="AO2827" s="19"/>
      <c r="AP2827" s="19" t="n">
        <v>0.238746205895957</v>
      </c>
      <c r="AQ2827" s="19" t="n">
        <v>0.291980071257284</v>
      </c>
      <c r="AR2827" s="19" t="n">
        <v>0.23739534354393</v>
      </c>
      <c r="AS2827" s="19" t="n">
        <v>0.193822419704298</v>
      </c>
      <c r="AT2827" s="19" t="n">
        <v>0.306471797373928</v>
      </c>
      <c r="AU2827" s="19"/>
      <c r="AV2827" s="19" t="n">
        <v>0.240967611123888</v>
      </c>
      <c r="AW2827" s="19" t="n">
        <v>0.219117317364099</v>
      </c>
      <c r="AX2827" s="19" t="n">
        <v>0.25288434258048</v>
      </c>
      <c r="AY2827" s="19" t="n">
        <v>0.236875955833788</v>
      </c>
      <c r="AZ2827" s="19" t="n">
        <v>0.290540533665703</v>
      </c>
      <c r="BA2827" s="19" t="n">
        <v>0.341952579992223</v>
      </c>
      <c r="BB2827" s="19"/>
      <c r="BC2827" s="19" t="n">
        <v>0.344253874171629</v>
      </c>
      <c r="BD2827" s="19" t="n">
        <v>0.219273390088312</v>
      </c>
      <c r="BE2827" s="19" t="n">
        <v>0.284163780812308</v>
      </c>
      <c r="BF2827" s="19" t="n">
        <v>0.174469530518649</v>
      </c>
      <c r="BG2827" s="19" t="n">
        <v>0.243678543671853</v>
      </c>
    </row>
    <row r="2828">
      <c r="B2828" t="s">
        <v>326</v>
      </c>
      <c r="C2828" s="19" t="n">
        <v>0.155282080874095</v>
      </c>
      <c r="D2828" s="19" t="n">
        <v>0.14932717239843</v>
      </c>
      <c r="E2828" s="19" t="n">
        <v>0.159348900890507</v>
      </c>
      <c r="F2828" s="19"/>
      <c r="G2828" s="19" t="n">
        <v>0.151035195254277</v>
      </c>
      <c r="H2828" s="19" t="n">
        <v>0.161649425299514</v>
      </c>
      <c r="I2828" s="19" t="n">
        <v>0.145908504475551</v>
      </c>
      <c r="J2828" s="19" t="n">
        <v>0.143237384875763</v>
      </c>
      <c r="K2828" s="19" t="n">
        <v>0.140283847274936</v>
      </c>
      <c r="L2828" s="19" t="n">
        <v>0.180658574652126</v>
      </c>
      <c r="M2828" s="19"/>
      <c r="N2828" s="19" t="n">
        <v>0.183126738617897</v>
      </c>
      <c r="O2828" s="19" t="n">
        <v>0.191149959021122</v>
      </c>
      <c r="P2828" s="19" t="n">
        <v>0.147472575825371</v>
      </c>
      <c r="Q2828" s="19" t="n">
        <v>0.0883045976240431</v>
      </c>
      <c r="R2828" s="19"/>
      <c r="S2828" s="19" t="n">
        <v>0.171216837032843</v>
      </c>
      <c r="T2828" s="19" t="n">
        <v>0.154489642585899</v>
      </c>
      <c r="U2828" s="19" t="n">
        <v>0.204230807008</v>
      </c>
      <c r="V2828" s="19" t="n">
        <v>0.1236161209208</v>
      </c>
      <c r="W2828" s="19" t="n">
        <v>0.211513172241754</v>
      </c>
      <c r="X2828" s="19" t="n">
        <v>0.15403137166408</v>
      </c>
      <c r="Y2828" s="19" t="n">
        <v>0.0952706676105392</v>
      </c>
      <c r="Z2828" s="19" t="n">
        <v>0.154498395983646</v>
      </c>
      <c r="AA2828" s="19" t="n">
        <v>0.125022258316469</v>
      </c>
      <c r="AB2828" s="19" t="n">
        <v>0.173433701390724</v>
      </c>
      <c r="AC2828" s="19" t="n">
        <v>0.146486374465864</v>
      </c>
      <c r="AD2828" s="19" t="n">
        <v>0.145973267742414</v>
      </c>
      <c r="AE2828" s="19"/>
      <c r="AF2828" s="19" t="n">
        <v>0.129795440622969</v>
      </c>
      <c r="AG2828" s="19" t="n">
        <v>0.195400497269304</v>
      </c>
      <c r="AH2828" s="19" t="n">
        <v>0.0845170378847142</v>
      </c>
      <c r="AI2828" s="19"/>
      <c r="AJ2828" s="19" t="n">
        <v>0.174836292970023</v>
      </c>
      <c r="AK2828" s="19" t="n">
        <v>0.154782813273429</v>
      </c>
      <c r="AL2828" s="19" t="n">
        <v>0.240839052834701</v>
      </c>
      <c r="AM2828" s="19" t="n">
        <v>0.0689704139194648</v>
      </c>
      <c r="AN2828" s="19" t="n">
        <v>0.127228707974369</v>
      </c>
      <c r="AO2828" s="19"/>
      <c r="AP2828" s="19" t="n">
        <v>0.177639052174824</v>
      </c>
      <c r="AQ2828" s="19" t="n">
        <v>0.171854581483787</v>
      </c>
      <c r="AR2828" s="19" t="n">
        <v>0.294169464151475</v>
      </c>
      <c r="AS2828" s="19" t="n">
        <v>0.0587410511216067</v>
      </c>
      <c r="AT2828" s="19" t="n">
        <v>0.1157089917806</v>
      </c>
      <c r="AU2828" s="19"/>
      <c r="AV2828" s="19" t="n">
        <v>0.172253810050498</v>
      </c>
      <c r="AW2828" s="19" t="n">
        <v>0.194871414877717</v>
      </c>
      <c r="AX2828" s="19" t="n">
        <v>0.265665170965598</v>
      </c>
      <c r="AY2828" s="19" t="n">
        <v>0.10802988682768</v>
      </c>
      <c r="AZ2828" s="19" t="n">
        <v>0.116904457046121</v>
      </c>
      <c r="BA2828" s="19" t="n">
        <v>0.132688502440015</v>
      </c>
      <c r="BB2828" s="19"/>
      <c r="BC2828" s="19" t="n">
        <v>0.141804991293444</v>
      </c>
      <c r="BD2828" s="19" t="n">
        <v>0.123188589540519</v>
      </c>
      <c r="BE2828" s="19" t="n">
        <v>0.173453891889599</v>
      </c>
      <c r="BF2828" s="19" t="n">
        <v>0.222932265982832</v>
      </c>
      <c r="BG2828" s="19" t="n">
        <v>0.118001763657894</v>
      </c>
    </row>
    <row r="2829">
      <c r="B2829" t="s">
        <v>327</v>
      </c>
      <c r="C2829" s="19" t="n">
        <v>0.0545359515232645</v>
      </c>
      <c r="D2829" s="19" t="n">
        <v>0.0544136317612852</v>
      </c>
      <c r="E2829" s="19" t="n">
        <v>0.0525830415113272</v>
      </c>
      <c r="F2829" s="19"/>
      <c r="G2829" s="19" t="n">
        <v>0.0282621935812637</v>
      </c>
      <c r="H2829" s="19" t="n">
        <v>0.0344805648365125</v>
      </c>
      <c r="I2829" s="19" t="n">
        <v>0.10330682101968</v>
      </c>
      <c r="J2829" s="19" t="n">
        <v>0.0430952720976482</v>
      </c>
      <c r="K2829" s="19" t="n">
        <v>0.12508908032222</v>
      </c>
      <c r="L2829" s="19" t="n">
        <v>0.0183310204513288</v>
      </c>
      <c r="M2829" s="19"/>
      <c r="N2829" s="19" t="n">
        <v>0.0739444057452418</v>
      </c>
      <c r="O2829" s="19" t="n">
        <v>0.0462066178375309</v>
      </c>
      <c r="P2829" s="19" t="n">
        <v>0.0564959705125121</v>
      </c>
      <c r="Q2829" s="19" t="n">
        <v>0.0422961167123243</v>
      </c>
      <c r="R2829" s="19"/>
      <c r="S2829" s="19" t="n">
        <v>0.0604088334581138</v>
      </c>
      <c r="T2829" s="19" t="n">
        <v>0.0294310582805036</v>
      </c>
      <c r="U2829" s="19" t="n">
        <v>0.0231527575079912</v>
      </c>
      <c r="V2829" s="19" t="n">
        <v>0.0541136320162349</v>
      </c>
      <c r="W2829" s="19" t="n">
        <v>0.0753185891624544</v>
      </c>
      <c r="X2829" s="19" t="n">
        <v>0.0453465685703616</v>
      </c>
      <c r="Y2829" s="19" t="n">
        <v>0.0181633697686593</v>
      </c>
      <c r="Z2829" s="19" t="n">
        <v>0.0207120744428281</v>
      </c>
      <c r="AA2829" s="19" t="n">
        <v>0.0245105577967854</v>
      </c>
      <c r="AB2829" s="19" t="n">
        <v>0.103983309052698</v>
      </c>
      <c r="AC2829" s="19" t="n">
        <v>0.184619102709978</v>
      </c>
      <c r="AD2829" s="19" t="n">
        <v>0.116946999265779</v>
      </c>
      <c r="AE2829" s="19"/>
      <c r="AF2829" s="19" t="n">
        <v>0.0541299418452699</v>
      </c>
      <c r="AG2829" s="19" t="n">
        <v>0.0711213244231469</v>
      </c>
      <c r="AH2829" s="19" t="n">
        <v>0.0239004305033681</v>
      </c>
      <c r="AI2829" s="19"/>
      <c r="AJ2829" s="19" t="n">
        <v>0.0357946892371301</v>
      </c>
      <c r="AK2829" s="19" t="n">
        <v>0.0756619190800544</v>
      </c>
      <c r="AL2829" s="19" t="n">
        <v>0.0328960630872061</v>
      </c>
      <c r="AM2829" s="19" t="n">
        <v>0</v>
      </c>
      <c r="AN2829" s="19" t="n">
        <v>0.0182976821308015</v>
      </c>
      <c r="AO2829" s="19"/>
      <c r="AP2829" s="19" t="n">
        <v>0.0562326430964735</v>
      </c>
      <c r="AQ2829" s="19" t="n">
        <v>0.0568656544904582</v>
      </c>
      <c r="AR2829" s="19" t="n">
        <v>0.0305720085067268</v>
      </c>
      <c r="AS2829" s="19" t="n">
        <v>0.00613329886263907</v>
      </c>
      <c r="AT2829" s="19" t="n">
        <v>0.0879284283534539</v>
      </c>
      <c r="AU2829" s="19"/>
      <c r="AV2829" s="19" t="n">
        <v>0.0724276852181381</v>
      </c>
      <c r="AW2829" s="19" t="n">
        <v>0.0532249119042659</v>
      </c>
      <c r="AX2829" s="19" t="n">
        <v>0.0123463832781804</v>
      </c>
      <c r="AY2829" s="19" t="n">
        <v>0.0197318126810276</v>
      </c>
      <c r="AZ2829" s="19" t="n">
        <v>0.110847211137026</v>
      </c>
      <c r="BA2829" s="19" t="n">
        <v>0.0403071698359435</v>
      </c>
      <c r="BB2829" s="19"/>
      <c r="BC2829" s="19" t="n">
        <v>0.0419086214913928</v>
      </c>
      <c r="BD2829" s="19" t="n">
        <v>0.0688624602376052</v>
      </c>
      <c r="BE2829" s="19" t="n">
        <v>0.0573080411258505</v>
      </c>
      <c r="BF2829" s="19" t="n">
        <v>0.0687742673681924</v>
      </c>
      <c r="BG2829" s="19" t="n">
        <v>0</v>
      </c>
    </row>
    <row r="2830">
      <c r="B2830" t="s">
        <v>815</v>
      </c>
      <c r="C2830" s="19" t="n">
        <v>0.0328324571455452</v>
      </c>
      <c r="D2830" s="19" t="n">
        <v>0.0189741734133451</v>
      </c>
      <c r="E2830" s="19" t="n">
        <v>0.046232200052536</v>
      </c>
      <c r="F2830" s="19"/>
      <c r="G2830" s="19" t="n">
        <v>0.00864580772086352</v>
      </c>
      <c r="H2830" s="19" t="n">
        <v>0.0641697710001334</v>
      </c>
      <c r="I2830" s="19" t="n">
        <v>0.0458143575260828</v>
      </c>
      <c r="J2830" s="19" t="n">
        <v>0.0224421751465071</v>
      </c>
      <c r="K2830" s="19" t="n">
        <v>0.0590830817691008</v>
      </c>
      <c r="L2830" s="19" t="n">
        <v>0.012487194229004</v>
      </c>
      <c r="M2830" s="19"/>
      <c r="N2830" s="19" t="n">
        <v>0.017709920186259</v>
      </c>
      <c r="O2830" s="19" t="n">
        <v>0.011482905237986</v>
      </c>
      <c r="P2830" s="19" t="n">
        <v>0.0388604847310838</v>
      </c>
      <c r="Q2830" s="19" t="n">
        <v>0.0672299685414978</v>
      </c>
      <c r="R2830" s="19"/>
      <c r="S2830" s="19" t="n">
        <v>0.0176251052753841</v>
      </c>
      <c r="T2830" s="19" t="n">
        <v>0.0117820191368853</v>
      </c>
      <c r="U2830" s="19" t="n">
        <v>0.0191707233259235</v>
      </c>
      <c r="V2830" s="19" t="n">
        <v>0.0386783903664832</v>
      </c>
      <c r="W2830" s="19" t="n">
        <v>0.0183777018426573</v>
      </c>
      <c r="X2830" s="19" t="n">
        <v>0.110859223884856</v>
      </c>
      <c r="Y2830" s="19" t="n">
        <v>0.0351676491054739</v>
      </c>
      <c r="Z2830" s="19" t="n">
        <v>0.0333360244860814</v>
      </c>
      <c r="AA2830" s="19" t="n">
        <v>0.0236972530571692</v>
      </c>
      <c r="AB2830" s="19" t="n">
        <v>0.0658618052279652</v>
      </c>
      <c r="AC2830" s="19" t="n">
        <v>0</v>
      </c>
      <c r="AD2830" s="19" t="n">
        <v>0</v>
      </c>
      <c r="AE2830" s="19"/>
      <c r="AF2830" s="19" t="n">
        <v>0.0271133523049665</v>
      </c>
      <c r="AG2830" s="19" t="n">
        <v>0.0284396004705489</v>
      </c>
      <c r="AH2830" s="19" t="n">
        <v>0.0631665151907247</v>
      </c>
      <c r="AI2830" s="19"/>
      <c r="AJ2830" s="19" t="n">
        <v>0.0160034021984367</v>
      </c>
      <c r="AK2830" s="19" t="n">
        <v>0.0316797338952071</v>
      </c>
      <c r="AL2830" s="19" t="n">
        <v>0.04093371859231</v>
      </c>
      <c r="AM2830" s="19" t="n">
        <v>0.0808463029308179</v>
      </c>
      <c r="AN2830" s="19" t="n">
        <v>0.0492347638685944</v>
      </c>
      <c r="AO2830" s="19"/>
      <c r="AP2830" s="19" t="n">
        <v>0.0255819955980236</v>
      </c>
      <c r="AQ2830" s="19" t="n">
        <v>0.0194131434192949</v>
      </c>
      <c r="AR2830" s="19" t="n">
        <v>0.015608156422838</v>
      </c>
      <c r="AS2830" s="19" t="n">
        <v>0.0131216830859256</v>
      </c>
      <c r="AT2830" s="19" t="n">
        <v>0.141997078436902</v>
      </c>
      <c r="AU2830" s="19"/>
      <c r="AV2830" s="19" t="n">
        <v>0.00917564412481955</v>
      </c>
      <c r="AW2830" s="19" t="n">
        <v>0.0257241326184069</v>
      </c>
      <c r="AX2830" s="19" t="n">
        <v>0.0142307105484166</v>
      </c>
      <c r="AY2830" s="19" t="n">
        <v>0.0228431905971387</v>
      </c>
      <c r="AZ2830" s="19" t="n">
        <v>0.113916039765059</v>
      </c>
      <c r="BA2830" s="19" t="n">
        <v>0.0745827204441604</v>
      </c>
      <c r="BB2830" s="19"/>
      <c r="BC2830" s="19" t="n">
        <v>0.0335246311932324</v>
      </c>
      <c r="BD2830" s="19" t="n">
        <v>0.0224629181804674</v>
      </c>
      <c r="BE2830" s="19" t="n">
        <v>0.0346082069606263</v>
      </c>
      <c r="BF2830" s="19" t="n">
        <v>0</v>
      </c>
      <c r="BG2830" s="19" t="n">
        <v>0</v>
      </c>
    </row>
    <row r="2831">
      <c r="B2831" t="s">
        <v>328</v>
      </c>
      <c r="C2831" s="19" t="n">
        <v>0.503352977957248</v>
      </c>
      <c r="D2831" s="19" t="n">
        <v>0.527797331142039</v>
      </c>
      <c r="E2831" s="19" t="n">
        <v>0.481573271808499</v>
      </c>
      <c r="F2831" s="19"/>
      <c r="G2831" s="19" t="n">
        <v>0.508163506403413</v>
      </c>
      <c r="H2831" s="19" t="n">
        <v>0.599760907993701</v>
      </c>
      <c r="I2831" s="19" t="n">
        <v>0.451882065716526</v>
      </c>
      <c r="J2831" s="19" t="n">
        <v>0.455287222106176</v>
      </c>
      <c r="K2831" s="19" t="n">
        <v>0.461532467862322</v>
      </c>
      <c r="L2831" s="19" t="n">
        <v>0.541287763411747</v>
      </c>
      <c r="M2831" s="19"/>
      <c r="N2831" s="19" t="n">
        <v>0.515737712977344</v>
      </c>
      <c r="O2831" s="19" t="n">
        <v>0.495841923276402</v>
      </c>
      <c r="P2831" s="19" t="n">
        <v>0.46399291549287</v>
      </c>
      <c r="Q2831" s="19" t="n">
        <v>0.536435735851097</v>
      </c>
      <c r="R2831" s="19"/>
      <c r="S2831" s="19" t="n">
        <v>0.524162312835061</v>
      </c>
      <c r="T2831" s="19" t="n">
        <v>0.533899524633806</v>
      </c>
      <c r="U2831" s="19" t="n">
        <v>0.434856176562124</v>
      </c>
      <c r="V2831" s="19" t="n">
        <v>0.509731493023703</v>
      </c>
      <c r="W2831" s="19" t="n">
        <v>0.396409374510417</v>
      </c>
      <c r="X2831" s="19" t="n">
        <v>0.445988106853969</v>
      </c>
      <c r="Y2831" s="19" t="n">
        <v>0.598673615356728</v>
      </c>
      <c r="Z2831" s="19" t="n">
        <v>0.571067551481742</v>
      </c>
      <c r="AA2831" s="19" t="n">
        <v>0.591500505353685</v>
      </c>
      <c r="AB2831" s="19" t="n">
        <v>0.445321385686472</v>
      </c>
      <c r="AC2831" s="19" t="n">
        <v>0.433357345210465</v>
      </c>
      <c r="AD2831" s="19" t="n">
        <v>0.453523085385293</v>
      </c>
      <c r="AE2831" s="19"/>
      <c r="AF2831" s="19" t="n">
        <v>0.553037753748011</v>
      </c>
      <c r="AG2831" s="19" t="n">
        <v>0.456691353694375</v>
      </c>
      <c r="AH2831" s="19" t="n">
        <v>0.521536677682482</v>
      </c>
      <c r="AI2831" s="19"/>
      <c r="AJ2831" s="19" t="n">
        <v>0.525602945197371</v>
      </c>
      <c r="AK2831" s="19" t="n">
        <v>0.512810429190255</v>
      </c>
      <c r="AL2831" s="19" t="n">
        <v>0.433481298688411</v>
      </c>
      <c r="AM2831" s="19" t="n">
        <v>0.585985758348658</v>
      </c>
      <c r="AN2831" s="19" t="n">
        <v>0.525036825001921</v>
      </c>
      <c r="AO2831" s="19"/>
      <c r="AP2831" s="19" t="n">
        <v>0.501800103234723</v>
      </c>
      <c r="AQ2831" s="19" t="n">
        <v>0.459886549349176</v>
      </c>
      <c r="AR2831" s="19" t="n">
        <v>0.42225502737503</v>
      </c>
      <c r="AS2831" s="19" t="n">
        <v>0.728181547225531</v>
      </c>
      <c r="AT2831" s="19" t="n">
        <v>0.347893704055116</v>
      </c>
      <c r="AU2831" s="19"/>
      <c r="AV2831" s="19" t="n">
        <v>0.505175249482656</v>
      </c>
      <c r="AW2831" s="19" t="n">
        <v>0.507062223235511</v>
      </c>
      <c r="AX2831" s="19" t="n">
        <v>0.454873392627325</v>
      </c>
      <c r="AY2831" s="19" t="n">
        <v>0.612519154060366</v>
      </c>
      <c r="AZ2831" s="19" t="n">
        <v>0.367791758386091</v>
      </c>
      <c r="BA2831" s="19" t="n">
        <v>0.410469027287658</v>
      </c>
      <c r="BB2831" s="19"/>
      <c r="BC2831" s="19" t="n">
        <v>0.438507881850301</v>
      </c>
      <c r="BD2831" s="19" t="n">
        <v>0.566212641953096</v>
      </c>
      <c r="BE2831" s="19" t="n">
        <v>0.450466079211617</v>
      </c>
      <c r="BF2831" s="19" t="n">
        <v>0.533823936130326</v>
      </c>
      <c r="BG2831" s="19" t="n">
        <v>0.638319692670253</v>
      </c>
    </row>
    <row r="2832">
      <c r="B2832" t="s">
        <v>329</v>
      </c>
      <c r="C2832" s="19" t="n">
        <v>0.20981803239736</v>
      </c>
      <c r="D2832" s="19" t="n">
        <v>0.203740804159715</v>
      </c>
      <c r="E2832" s="19" t="n">
        <v>0.211931942401834</v>
      </c>
      <c r="F2832" s="19"/>
      <c r="G2832" s="19" t="n">
        <v>0.179297388835541</v>
      </c>
      <c r="H2832" s="19" t="n">
        <v>0.196129990136026</v>
      </c>
      <c r="I2832" s="19" t="n">
        <v>0.249215325495231</v>
      </c>
      <c r="J2832" s="19" t="n">
        <v>0.186332656973411</v>
      </c>
      <c r="K2832" s="19" t="n">
        <v>0.265372927597156</v>
      </c>
      <c r="L2832" s="19" t="n">
        <v>0.198989595103455</v>
      </c>
      <c r="M2832" s="19"/>
      <c r="N2832" s="19" t="n">
        <v>0.257071144363139</v>
      </c>
      <c r="O2832" s="19" t="n">
        <v>0.237356576858653</v>
      </c>
      <c r="P2832" s="19" t="n">
        <v>0.203968546337883</v>
      </c>
      <c r="Q2832" s="19" t="n">
        <v>0.130600714336367</v>
      </c>
      <c r="R2832" s="19"/>
      <c r="S2832" s="19" t="n">
        <v>0.231625670490957</v>
      </c>
      <c r="T2832" s="19" t="n">
        <v>0.183920700866403</v>
      </c>
      <c r="U2832" s="19" t="n">
        <v>0.227383564515991</v>
      </c>
      <c r="V2832" s="19" t="n">
        <v>0.177729752937035</v>
      </c>
      <c r="W2832" s="19" t="n">
        <v>0.286831761404208</v>
      </c>
      <c r="X2832" s="19" t="n">
        <v>0.199377940234442</v>
      </c>
      <c r="Y2832" s="19" t="n">
        <v>0.113434037379198</v>
      </c>
      <c r="Z2832" s="19" t="n">
        <v>0.175210470426474</v>
      </c>
      <c r="AA2832" s="19" t="n">
        <v>0.149532816113255</v>
      </c>
      <c r="AB2832" s="19" t="n">
        <v>0.277417010443422</v>
      </c>
      <c r="AC2832" s="19" t="n">
        <v>0.331105477175842</v>
      </c>
      <c r="AD2832" s="19" t="n">
        <v>0.262920267008193</v>
      </c>
      <c r="AE2832" s="19"/>
      <c r="AF2832" s="19" t="n">
        <v>0.183925382468239</v>
      </c>
      <c r="AG2832" s="19" t="n">
        <v>0.266521821692451</v>
      </c>
      <c r="AH2832" s="19" t="n">
        <v>0.108417468388082</v>
      </c>
      <c r="AI2832" s="19"/>
      <c r="AJ2832" s="19" t="n">
        <v>0.210630982207154</v>
      </c>
      <c r="AK2832" s="19" t="n">
        <v>0.230444732353483</v>
      </c>
      <c r="AL2832" s="19" t="n">
        <v>0.273735115921908</v>
      </c>
      <c r="AM2832" s="19" t="n">
        <v>0.0689704139194648</v>
      </c>
      <c r="AN2832" s="19" t="n">
        <v>0.14552639010517</v>
      </c>
      <c r="AO2832" s="19"/>
      <c r="AP2832" s="19" t="n">
        <v>0.233871695271297</v>
      </c>
      <c r="AQ2832" s="19" t="n">
        <v>0.228720235974245</v>
      </c>
      <c r="AR2832" s="19" t="n">
        <v>0.324741472658202</v>
      </c>
      <c r="AS2832" s="19" t="n">
        <v>0.0648743499842458</v>
      </c>
      <c r="AT2832" s="19" t="n">
        <v>0.203637420134054</v>
      </c>
      <c r="AU2832" s="19"/>
      <c r="AV2832" s="19" t="n">
        <v>0.244681495268636</v>
      </c>
      <c r="AW2832" s="19" t="n">
        <v>0.248096326781983</v>
      </c>
      <c r="AX2832" s="19" t="n">
        <v>0.278011554243778</v>
      </c>
      <c r="AY2832" s="19" t="n">
        <v>0.127761699508708</v>
      </c>
      <c r="AZ2832" s="19" t="n">
        <v>0.227751668183147</v>
      </c>
      <c r="BA2832" s="19" t="n">
        <v>0.172995672275959</v>
      </c>
      <c r="BB2832" s="19"/>
      <c r="BC2832" s="19" t="n">
        <v>0.183713612784837</v>
      </c>
      <c r="BD2832" s="19" t="n">
        <v>0.192051049778124</v>
      </c>
      <c r="BE2832" s="19" t="n">
        <v>0.230761933015449</v>
      </c>
      <c r="BF2832" s="19" t="n">
        <v>0.291706533351024</v>
      </c>
      <c r="BG2832" s="19" t="n">
        <v>0.118001763657894</v>
      </c>
    </row>
    <row r="2833">
      <c r="B2833" t="s">
        <v>141</v>
      </c>
      <c r="C2833" s="19" t="n">
        <v>0.293534945559888</v>
      </c>
      <c r="D2833" s="19" t="n">
        <v>0.324056526982324</v>
      </c>
      <c r="E2833" s="19" t="n">
        <v>0.269641329406665</v>
      </c>
      <c r="F2833" s="19"/>
      <c r="G2833" s="19" t="n">
        <v>0.328866117567872</v>
      </c>
      <c r="H2833" s="19" t="n">
        <v>0.403630917857675</v>
      </c>
      <c r="I2833" s="19" t="n">
        <v>0.202666740221295</v>
      </c>
      <c r="J2833" s="19" t="n">
        <v>0.268954565132764</v>
      </c>
      <c r="K2833" s="19" t="n">
        <v>0.196159540265165</v>
      </c>
      <c r="L2833" s="19" t="n">
        <v>0.342298168308292</v>
      </c>
      <c r="M2833" s="19"/>
      <c r="N2833" s="19" t="n">
        <v>0.258666568614205</v>
      </c>
      <c r="O2833" s="19" t="n">
        <v>0.258485346417749</v>
      </c>
      <c r="P2833" s="19" t="n">
        <v>0.260024369154987</v>
      </c>
      <c r="Q2833" s="19" t="n">
        <v>0.40583502151473</v>
      </c>
      <c r="R2833" s="19"/>
      <c r="S2833" s="19" t="n">
        <v>0.292536642344105</v>
      </c>
      <c r="T2833" s="19" t="n">
        <v>0.349978823767404</v>
      </c>
      <c r="U2833" s="19" t="n">
        <v>0.207472612046133</v>
      </c>
      <c r="V2833" s="19" t="n">
        <v>0.332001740086668</v>
      </c>
      <c r="W2833" s="19" t="n">
        <v>0.10957761310621</v>
      </c>
      <c r="X2833" s="19" t="n">
        <v>0.246610166619527</v>
      </c>
      <c r="Y2833" s="19" t="n">
        <v>0.485239577977529</v>
      </c>
      <c r="Z2833" s="19" t="n">
        <v>0.395857081055268</v>
      </c>
      <c r="AA2833" s="19" t="n">
        <v>0.44196768924043</v>
      </c>
      <c r="AB2833" s="19" t="n">
        <v>0.16790437524305</v>
      </c>
      <c r="AC2833" s="19" t="n">
        <v>0.102251868034623</v>
      </c>
      <c r="AD2833" s="19" t="n">
        <v>0.1906028183771</v>
      </c>
      <c r="AE2833" s="19"/>
      <c r="AF2833" s="19" t="n">
        <v>0.369112371279772</v>
      </c>
      <c r="AG2833" s="19" t="n">
        <v>0.190169532001924</v>
      </c>
      <c r="AH2833" s="19" t="n">
        <v>0.413119209294399</v>
      </c>
      <c r="AI2833" s="19"/>
      <c r="AJ2833" s="19" t="n">
        <v>0.314971962990218</v>
      </c>
      <c r="AK2833" s="19" t="n">
        <v>0.282365696836772</v>
      </c>
      <c r="AL2833" s="19" t="n">
        <v>0.159746182766503</v>
      </c>
      <c r="AM2833" s="19" t="n">
        <v>0.517015344429193</v>
      </c>
      <c r="AN2833" s="19" t="n">
        <v>0.379510434896751</v>
      </c>
      <c r="AO2833" s="19"/>
      <c r="AP2833" s="19" t="n">
        <v>0.267928407963425</v>
      </c>
      <c r="AQ2833" s="19" t="n">
        <v>0.231166313374931</v>
      </c>
      <c r="AR2833" s="19" t="n">
        <v>0.0975135547168283</v>
      </c>
      <c r="AS2833" s="19" t="n">
        <v>0.663307197241285</v>
      </c>
      <c r="AT2833" s="19" t="n">
        <v>0.144256283921063</v>
      </c>
      <c r="AU2833" s="19"/>
      <c r="AV2833" s="19" t="n">
        <v>0.26049375421402</v>
      </c>
      <c r="AW2833" s="19" t="n">
        <v>0.258965896453527</v>
      </c>
      <c r="AX2833" s="19" t="n">
        <v>0.176861838383547</v>
      </c>
      <c r="AY2833" s="19" t="n">
        <v>0.484757454551658</v>
      </c>
      <c r="AZ2833" s="19" t="n">
        <v>0.140040090202945</v>
      </c>
      <c r="BA2833" s="19" t="n">
        <v>0.237473355011699</v>
      </c>
      <c r="BB2833" s="19"/>
      <c r="BC2833" s="19" t="n">
        <v>0.254794269065464</v>
      </c>
      <c r="BD2833" s="19" t="n">
        <v>0.374161592174972</v>
      </c>
      <c r="BE2833" s="19" t="n">
        <v>0.219704146196167</v>
      </c>
      <c r="BF2833" s="19" t="n">
        <v>0.242117402779302</v>
      </c>
      <c r="BG2833" s="19" t="n">
        <v>0.520317929012359</v>
      </c>
    </row>
    <row r="2834">
      <c r="C2834" s="19"/>
      <c r="D2834" s="19"/>
      <c r="E2834" s="19"/>
      <c r="F2834" s="19"/>
      <c r="G2834" s="19"/>
      <c r="H2834" s="19"/>
      <c r="I2834" s="19"/>
      <c r="J2834" s="19"/>
      <c r="K2834" s="19"/>
      <c r="L2834" s="19"/>
      <c r="M2834" s="19"/>
      <c r="N2834" s="19"/>
      <c r="O2834" s="19"/>
      <c r="P2834" s="19"/>
      <c r="Q2834" s="19"/>
      <c r="R2834" s="19"/>
      <c r="S2834" s="19"/>
      <c r="T2834" s="19"/>
      <c r="U2834" s="19"/>
      <c r="V2834" s="19"/>
      <c r="W2834" s="19"/>
      <c r="X2834" s="19"/>
      <c r="Y2834" s="19"/>
      <c r="Z2834" s="19"/>
      <c r="AA2834" s="19"/>
      <c r="AB2834" s="19"/>
      <c r="AC2834" s="19"/>
      <c r="AD2834" s="19"/>
      <c r="AE2834" s="19"/>
      <c r="AF2834" s="19"/>
      <c r="AG2834" s="19"/>
      <c r="AH2834" s="19"/>
      <c r="AI2834" s="19"/>
      <c r="AJ2834" s="19"/>
      <c r="AK2834" s="19"/>
      <c r="AL2834" s="19"/>
      <c r="AM2834" s="19"/>
      <c r="AN2834" s="19"/>
      <c r="AO2834" s="19"/>
      <c r="AP2834" s="19"/>
      <c r="AQ2834" s="19"/>
      <c r="AR2834" s="19"/>
      <c r="AS2834" s="19"/>
      <c r="AT2834" s="19"/>
      <c r="AU2834" s="19"/>
      <c r="AV2834" s="19"/>
      <c r="AW2834" s="19"/>
      <c r="AX2834" s="19"/>
      <c r="AY2834" s="19"/>
      <c r="AZ2834" s="19"/>
      <c r="BA2834" s="19"/>
      <c r="BB2834" s="19"/>
      <c r="BC2834" s="19"/>
      <c r="BD2834" s="19"/>
      <c r="BE2834" s="19"/>
      <c r="BF2834" s="19"/>
      <c r="BG2834" s="19"/>
    </row>
    <row r="2835">
      <c r="B2835" s="7" t="s">
        <v>818</v>
      </c>
      <c r="C2835" s="19"/>
      <c r="D2835" s="19"/>
      <c r="E2835" s="19"/>
      <c r="F2835" s="19"/>
      <c r="G2835" s="19"/>
      <c r="H2835" s="19"/>
      <c r="I2835" s="19"/>
      <c r="J2835" s="19"/>
      <c r="K2835" s="19"/>
      <c r="L2835" s="19"/>
      <c r="M2835" s="19"/>
      <c r="N2835" s="19"/>
      <c r="O2835" s="19"/>
      <c r="P2835" s="19"/>
      <c r="Q2835" s="19"/>
      <c r="R2835" s="19"/>
      <c r="S2835" s="19"/>
      <c r="T2835" s="19"/>
      <c r="U2835" s="19"/>
      <c r="V2835" s="19"/>
      <c r="W2835" s="19"/>
      <c r="X2835" s="19"/>
      <c r="Y2835" s="19"/>
      <c r="Z2835" s="19"/>
      <c r="AA2835" s="19"/>
      <c r="AB2835" s="19"/>
      <c r="AC2835" s="19"/>
      <c r="AD2835" s="19"/>
      <c r="AE2835" s="19"/>
      <c r="AF2835" s="19"/>
      <c r="AG2835" s="19"/>
      <c r="AH2835" s="19"/>
      <c r="AI2835" s="19"/>
      <c r="AJ2835" s="19"/>
      <c r="AK2835" s="19"/>
      <c r="AL2835" s="19"/>
      <c r="AM2835" s="19"/>
      <c r="AN2835" s="19"/>
      <c r="AO2835" s="19"/>
      <c r="AP2835" s="19"/>
      <c r="AQ2835" s="19"/>
      <c r="AR2835" s="19"/>
      <c r="AS2835" s="19"/>
      <c r="AT2835" s="19"/>
      <c r="AU2835" s="19"/>
      <c r="AV2835" s="19"/>
      <c r="AW2835" s="19"/>
      <c r="AX2835" s="19"/>
      <c r="AY2835" s="19"/>
      <c r="AZ2835" s="19"/>
      <c r="BA2835" s="19"/>
      <c r="BB2835" s="19"/>
      <c r="BC2835" s="19"/>
      <c r="BD2835" s="19"/>
      <c r="BE2835" s="19"/>
      <c r="BF2835" s="19"/>
      <c r="BG2835" s="19"/>
    </row>
    <row r="2836">
      <c r="B2836" s="26" t="s">
        <v>724</v>
      </c>
      <c r="C2836" s="19"/>
      <c r="D2836" s="19"/>
      <c r="E2836" s="19"/>
      <c r="F2836" s="19"/>
      <c r="G2836" s="19"/>
      <c r="H2836" s="19"/>
      <c r="I2836" s="19"/>
      <c r="J2836" s="19"/>
      <c r="K2836" s="19"/>
      <c r="L2836" s="19"/>
      <c r="M2836" s="19"/>
      <c r="N2836" s="19"/>
      <c r="O2836" s="19"/>
      <c r="P2836" s="19"/>
      <c r="Q2836" s="19"/>
      <c r="R2836" s="19"/>
      <c r="S2836" s="19"/>
      <c r="T2836" s="19"/>
      <c r="U2836" s="19"/>
      <c r="V2836" s="19"/>
      <c r="W2836" s="19"/>
      <c r="X2836" s="19"/>
      <c r="Y2836" s="19"/>
      <c r="Z2836" s="19"/>
      <c r="AA2836" s="19"/>
      <c r="AB2836" s="19"/>
      <c r="AC2836" s="19"/>
      <c r="AD2836" s="19"/>
      <c r="AE2836" s="19"/>
      <c r="AF2836" s="19"/>
      <c r="AG2836" s="19"/>
      <c r="AH2836" s="19"/>
      <c r="AI2836" s="19"/>
      <c r="AJ2836" s="19"/>
      <c r="AK2836" s="19"/>
      <c r="AL2836" s="19"/>
      <c r="AM2836" s="19"/>
      <c r="AN2836" s="19"/>
      <c r="AO2836" s="19"/>
      <c r="AP2836" s="19"/>
      <c r="AQ2836" s="19"/>
      <c r="AR2836" s="19"/>
      <c r="AS2836" s="19"/>
      <c r="AT2836" s="19"/>
      <c r="AU2836" s="19"/>
      <c r="AV2836" s="19"/>
      <c r="AW2836" s="19"/>
      <c r="AX2836" s="19"/>
      <c r="AY2836" s="19"/>
      <c r="AZ2836" s="19"/>
      <c r="BA2836" s="19"/>
      <c r="BB2836" s="19"/>
      <c r="BC2836" s="19"/>
      <c r="BD2836" s="19"/>
      <c r="BE2836" s="19"/>
      <c r="BF2836" s="19"/>
      <c r="BG2836" s="19"/>
    </row>
    <row r="2837">
      <c r="B2837" t="s">
        <v>323</v>
      </c>
      <c r="C2837" s="19" t="n">
        <v>0.216784229513499</v>
      </c>
      <c r="D2837" s="19" t="n">
        <v>0.219183574391858</v>
      </c>
      <c r="E2837" s="19" t="n">
        <v>0.213665592241483</v>
      </c>
      <c r="F2837" s="19"/>
      <c r="G2837" s="19" t="n">
        <v>0.328394199179921</v>
      </c>
      <c r="H2837" s="19" t="n">
        <v>0.237121021002337</v>
      </c>
      <c r="I2837" s="19" t="n">
        <v>0.250804301078507</v>
      </c>
      <c r="J2837" s="19" t="n">
        <v>0.181383681947982</v>
      </c>
      <c r="K2837" s="19" t="n">
        <v>0.16814883004753</v>
      </c>
      <c r="L2837" s="19" t="n">
        <v>0.156339281031678</v>
      </c>
      <c r="M2837" s="19"/>
      <c r="N2837" s="19" t="n">
        <v>0.216761065059439</v>
      </c>
      <c r="O2837" s="19" t="n">
        <v>0.254908904110451</v>
      </c>
      <c r="P2837" s="19" t="n">
        <v>0.227201279656046</v>
      </c>
      <c r="Q2837" s="19" t="n">
        <v>0.166383407807515</v>
      </c>
      <c r="R2837" s="19"/>
      <c r="S2837" s="19" t="n">
        <v>0.227918566851006</v>
      </c>
      <c r="T2837" s="19" t="n">
        <v>0.254067648499109</v>
      </c>
      <c r="U2837" s="19" t="n">
        <v>0.203455171830224</v>
      </c>
      <c r="V2837" s="19" t="n">
        <v>0.177394293867778</v>
      </c>
      <c r="W2837" s="19" t="n">
        <v>0.297625141003809</v>
      </c>
      <c r="X2837" s="19" t="n">
        <v>0.210816773628134</v>
      </c>
      <c r="Y2837" s="19" t="n">
        <v>0.192962986038431</v>
      </c>
      <c r="Z2837" s="19" t="n">
        <v>0</v>
      </c>
      <c r="AA2837" s="19" t="n">
        <v>0.270726232590814</v>
      </c>
      <c r="AB2837" s="19" t="n">
        <v>0.194055033011673</v>
      </c>
      <c r="AC2837" s="19" t="n">
        <v>0.171290815890776</v>
      </c>
      <c r="AD2837" s="19" t="n">
        <v>0.267424361816365</v>
      </c>
      <c r="AE2837" s="19"/>
      <c r="AF2837" s="19" t="n">
        <v>0.193156038097891</v>
      </c>
      <c r="AG2837" s="19" t="n">
        <v>0.196882335199711</v>
      </c>
      <c r="AH2837" s="19" t="n">
        <v>0.241689862860913</v>
      </c>
      <c r="AI2837" s="19"/>
      <c r="AJ2837" s="19" t="n">
        <v>0.162658830118347</v>
      </c>
      <c r="AK2837" s="19" t="n">
        <v>0.247038571907245</v>
      </c>
      <c r="AL2837" s="19" t="n">
        <v>0.1858185302942</v>
      </c>
      <c r="AM2837" s="19" t="n">
        <v>0.204686259256592</v>
      </c>
      <c r="AN2837" s="19" t="n">
        <v>0.212572879371317</v>
      </c>
      <c r="AO2837" s="19"/>
      <c r="AP2837" s="19" t="n">
        <v>0.160833058528813</v>
      </c>
      <c r="AQ2837" s="19" t="n">
        <v>0.24798576200847</v>
      </c>
      <c r="AR2837" s="19" t="n">
        <v>0.223010552461432</v>
      </c>
      <c r="AS2837" s="19" t="n">
        <v>0.202840478680054</v>
      </c>
      <c r="AT2837" s="19" t="n">
        <v>0.301654531676669</v>
      </c>
      <c r="AU2837" s="19"/>
      <c r="AV2837" s="19" t="n">
        <v>0.275775102201171</v>
      </c>
      <c r="AW2837" s="19" t="n">
        <v>0.157036346214961</v>
      </c>
      <c r="AX2837" s="19" t="n">
        <v>0.252076099906152</v>
      </c>
      <c r="AY2837" s="19" t="n">
        <v>0.213463636836671</v>
      </c>
      <c r="AZ2837" s="19" t="n">
        <v>0.321130410704054</v>
      </c>
      <c r="BA2837" s="19" t="n">
        <v>0.116672237618666</v>
      </c>
      <c r="BB2837" s="19"/>
      <c r="BC2837" s="19" t="n">
        <v>0.185272964967381</v>
      </c>
      <c r="BD2837" s="19" t="n">
        <v>0.223955684255835</v>
      </c>
      <c r="BE2837" s="19" t="n">
        <v>0.246361017986642</v>
      </c>
      <c r="BF2837" s="19" t="n">
        <v>0.284896575446018</v>
      </c>
      <c r="BG2837" s="19" t="n">
        <v>0.380880097230468</v>
      </c>
    </row>
    <row r="2838">
      <c r="B2838" t="s">
        <v>324</v>
      </c>
      <c r="C2838" s="19" t="n">
        <v>0.425809964656151</v>
      </c>
      <c r="D2838" s="19" t="n">
        <v>0.406334658769416</v>
      </c>
      <c r="E2838" s="19" t="n">
        <v>0.442322259744054</v>
      </c>
      <c r="F2838" s="19"/>
      <c r="G2838" s="19" t="n">
        <v>0.395657781547361</v>
      </c>
      <c r="H2838" s="19" t="n">
        <v>0.392602343165618</v>
      </c>
      <c r="I2838" s="19" t="n">
        <v>0.438492812823745</v>
      </c>
      <c r="J2838" s="19" t="n">
        <v>0.449548293937126</v>
      </c>
      <c r="K2838" s="19" t="n">
        <v>0.393212101758589</v>
      </c>
      <c r="L2838" s="19" t="n">
        <v>0.457301614260267</v>
      </c>
      <c r="M2838" s="19"/>
      <c r="N2838" s="19" t="n">
        <v>0.464833967040757</v>
      </c>
      <c r="O2838" s="19" t="n">
        <v>0.446696328065444</v>
      </c>
      <c r="P2838" s="19" t="n">
        <v>0.428300535673504</v>
      </c>
      <c r="Q2838" s="19" t="n">
        <v>0.356482309359084</v>
      </c>
      <c r="R2838" s="19"/>
      <c r="S2838" s="19" t="n">
        <v>0.482586830841214</v>
      </c>
      <c r="T2838" s="19" t="n">
        <v>0.291329560057388</v>
      </c>
      <c r="U2838" s="19" t="n">
        <v>0.48375170471071</v>
      </c>
      <c r="V2838" s="19" t="n">
        <v>0.471565869433578</v>
      </c>
      <c r="W2838" s="19" t="n">
        <v>0.380958999151395</v>
      </c>
      <c r="X2838" s="19" t="n">
        <v>0.336689522950019</v>
      </c>
      <c r="Y2838" s="19" t="n">
        <v>0.407362786433979</v>
      </c>
      <c r="Z2838" s="19" t="n">
        <v>0.523293584913857</v>
      </c>
      <c r="AA2838" s="19" t="n">
        <v>0.397775730546755</v>
      </c>
      <c r="AB2838" s="19" t="n">
        <v>0.486745601634598</v>
      </c>
      <c r="AC2838" s="19" t="n">
        <v>0.573392414084957</v>
      </c>
      <c r="AD2838" s="19" t="n">
        <v>0.402297097073274</v>
      </c>
      <c r="AE2838" s="19"/>
      <c r="AF2838" s="19" t="n">
        <v>0.413434389917093</v>
      </c>
      <c r="AG2838" s="19" t="n">
        <v>0.476119785218224</v>
      </c>
      <c r="AH2838" s="19" t="n">
        <v>0.382549880330827</v>
      </c>
      <c r="AI2838" s="19"/>
      <c r="AJ2838" s="19" t="n">
        <v>0.39937921249837</v>
      </c>
      <c r="AK2838" s="19" t="n">
        <v>0.459416214089513</v>
      </c>
      <c r="AL2838" s="19" t="n">
        <v>0.585843927751721</v>
      </c>
      <c r="AM2838" s="19" t="n">
        <v>0.410026865133346</v>
      </c>
      <c r="AN2838" s="19" t="n">
        <v>0.389890794244224</v>
      </c>
      <c r="AO2838" s="19"/>
      <c r="AP2838" s="19" t="n">
        <v>0.349431253379219</v>
      </c>
      <c r="AQ2838" s="19" t="n">
        <v>0.454340482254527</v>
      </c>
      <c r="AR2838" s="19" t="n">
        <v>0.547198905735044</v>
      </c>
      <c r="AS2838" s="19" t="n">
        <v>0.420522819335896</v>
      </c>
      <c r="AT2838" s="19" t="n">
        <v>0.496482766334663</v>
      </c>
      <c r="AU2838" s="19"/>
      <c r="AV2838" s="19" t="n">
        <v>0.471099520439304</v>
      </c>
      <c r="AW2838" s="19" t="n">
        <v>0.364723694517174</v>
      </c>
      <c r="AX2838" s="19" t="n">
        <v>0.485528890201444</v>
      </c>
      <c r="AY2838" s="19" t="n">
        <v>0.371265806353011</v>
      </c>
      <c r="AZ2838" s="19" t="n">
        <v>0.49278897826849</v>
      </c>
      <c r="BA2838" s="19" t="n">
        <v>0.386070940365415</v>
      </c>
      <c r="BB2838" s="19"/>
      <c r="BC2838" s="19" t="n">
        <v>0.406518252432899</v>
      </c>
      <c r="BD2838" s="19" t="n">
        <v>0.423524306292576</v>
      </c>
      <c r="BE2838" s="19" t="n">
        <v>0.434193582545375</v>
      </c>
      <c r="BF2838" s="19" t="n">
        <v>0.472627731545041</v>
      </c>
      <c r="BG2838" s="19" t="n">
        <v>0.188999878235184</v>
      </c>
    </row>
    <row r="2839">
      <c r="B2839" t="s">
        <v>325</v>
      </c>
      <c r="C2839" s="19" t="n">
        <v>0.206270054982593</v>
      </c>
      <c r="D2839" s="19" t="n">
        <v>0.212735041371845</v>
      </c>
      <c r="E2839" s="19" t="n">
        <v>0.201755141220832</v>
      </c>
      <c r="F2839" s="19"/>
      <c r="G2839" s="19" t="n">
        <v>0.164222916014163</v>
      </c>
      <c r="H2839" s="19" t="n">
        <v>0.164213871654422</v>
      </c>
      <c r="I2839" s="19" t="n">
        <v>0.15746047718745</v>
      </c>
      <c r="J2839" s="19" t="n">
        <v>0.231834385328458</v>
      </c>
      <c r="K2839" s="19" t="n">
        <v>0.220980862386193</v>
      </c>
      <c r="L2839" s="19" t="n">
        <v>0.272234823855167</v>
      </c>
      <c r="M2839" s="19"/>
      <c r="N2839" s="19" t="n">
        <v>0.214636922460967</v>
      </c>
      <c r="O2839" s="19" t="n">
        <v>0.133429685300702</v>
      </c>
      <c r="P2839" s="19" t="n">
        <v>0.199925005249753</v>
      </c>
      <c r="Q2839" s="19" t="n">
        <v>0.285647417675343</v>
      </c>
      <c r="R2839" s="19"/>
      <c r="S2839" s="19" t="n">
        <v>0.167807489534277</v>
      </c>
      <c r="T2839" s="19" t="n">
        <v>0.278463963441044</v>
      </c>
      <c r="U2839" s="19" t="n">
        <v>0.216844177928447</v>
      </c>
      <c r="V2839" s="19" t="n">
        <v>0.162829533901066</v>
      </c>
      <c r="W2839" s="19" t="n">
        <v>0.224635850261435</v>
      </c>
      <c r="X2839" s="19" t="n">
        <v>0.300315484430762</v>
      </c>
      <c r="Y2839" s="19" t="n">
        <v>0.248156807984014</v>
      </c>
      <c r="Z2839" s="19" t="n">
        <v>0.151809739935612</v>
      </c>
      <c r="AA2839" s="19" t="n">
        <v>0.160901687287351</v>
      </c>
      <c r="AB2839" s="19" t="n">
        <v>0.182456375416685</v>
      </c>
      <c r="AC2839" s="19" t="n">
        <v>0.138521200333116</v>
      </c>
      <c r="AD2839" s="19" t="n">
        <v>0.191019593319558</v>
      </c>
      <c r="AE2839" s="19"/>
      <c r="AF2839" s="19" t="n">
        <v>0.224506169795038</v>
      </c>
      <c r="AG2839" s="19" t="n">
        <v>0.208956987558081</v>
      </c>
      <c r="AH2839" s="19" t="n">
        <v>0.194647971625526</v>
      </c>
      <c r="AI2839" s="19"/>
      <c r="AJ2839" s="19" t="n">
        <v>0.291420907654729</v>
      </c>
      <c r="AK2839" s="19" t="n">
        <v>0.160423036175805</v>
      </c>
      <c r="AL2839" s="19" t="n">
        <v>0.0774478917858992</v>
      </c>
      <c r="AM2839" s="19" t="n">
        <v>0.178599780187588</v>
      </c>
      <c r="AN2839" s="19" t="n">
        <v>0.1916188096835</v>
      </c>
      <c r="AO2839" s="19"/>
      <c r="AP2839" s="19" t="n">
        <v>0.299584590182791</v>
      </c>
      <c r="AQ2839" s="19" t="n">
        <v>0.161227775835251</v>
      </c>
      <c r="AR2839" s="19" t="n">
        <v>0.176173080425176</v>
      </c>
      <c r="AS2839" s="19" t="n">
        <v>0.236595223463238</v>
      </c>
      <c r="AT2839" s="19" t="n">
        <v>0.125871772801102</v>
      </c>
      <c r="AU2839" s="19"/>
      <c r="AV2839" s="19" t="n">
        <v>0.157455561480221</v>
      </c>
      <c r="AW2839" s="19" t="n">
        <v>0.281897663876293</v>
      </c>
      <c r="AX2839" s="19" t="n">
        <v>0.160998880148561</v>
      </c>
      <c r="AY2839" s="19" t="n">
        <v>0.252598941555154</v>
      </c>
      <c r="AZ2839" s="19" t="n">
        <v>0.100979640099288</v>
      </c>
      <c r="BA2839" s="19" t="n">
        <v>0.217724452231859</v>
      </c>
      <c r="BB2839" s="19"/>
      <c r="BC2839" s="19" t="n">
        <v>0.241768761128372</v>
      </c>
      <c r="BD2839" s="19" t="n">
        <v>0.166016936228069</v>
      </c>
      <c r="BE2839" s="19" t="n">
        <v>0.182182403187712</v>
      </c>
      <c r="BF2839" s="19" t="n">
        <v>0.220264402393399</v>
      </c>
      <c r="BG2839" s="19" t="n">
        <v>0</v>
      </c>
    </row>
    <row r="2840">
      <c r="B2840" t="s">
        <v>326</v>
      </c>
      <c r="C2840" s="19" t="n">
        <v>0.0736112998596661</v>
      </c>
      <c r="D2840" s="19" t="n">
        <v>0.0901721060246581</v>
      </c>
      <c r="E2840" s="19" t="n">
        <v>0.0584826219013453</v>
      </c>
      <c r="F2840" s="19"/>
      <c r="G2840" s="19" t="n">
        <v>0.0886662535680368</v>
      </c>
      <c r="H2840" s="19" t="n">
        <v>0.100458739834963</v>
      </c>
      <c r="I2840" s="19" t="n">
        <v>0.061722802960883</v>
      </c>
      <c r="J2840" s="19" t="n">
        <v>0.0418326893386527</v>
      </c>
      <c r="K2840" s="19" t="n">
        <v>0.1072080378561</v>
      </c>
      <c r="L2840" s="19" t="n">
        <v>0.0631696230696382</v>
      </c>
      <c r="M2840" s="19"/>
      <c r="N2840" s="19" t="n">
        <v>0.0606083890769719</v>
      </c>
      <c r="O2840" s="19" t="n">
        <v>0.0813641231856549</v>
      </c>
      <c r="P2840" s="19" t="n">
        <v>0.0709607558970138</v>
      </c>
      <c r="Q2840" s="19" t="n">
        <v>0.0812081287256613</v>
      </c>
      <c r="R2840" s="19"/>
      <c r="S2840" s="19" t="n">
        <v>0.0657837052277019</v>
      </c>
      <c r="T2840" s="19" t="n">
        <v>0.0735130642326113</v>
      </c>
      <c r="U2840" s="19" t="n">
        <v>0.0563415207053232</v>
      </c>
      <c r="V2840" s="19" t="n">
        <v>0.111869328659374</v>
      </c>
      <c r="W2840" s="19" t="n">
        <v>0.0378636410298934</v>
      </c>
      <c r="X2840" s="19" t="n">
        <v>0.0413189951062293</v>
      </c>
      <c r="Y2840" s="19" t="n">
        <v>0.105347046454476</v>
      </c>
      <c r="Z2840" s="19" t="n">
        <v>0.0643140465904006</v>
      </c>
      <c r="AA2840" s="19" t="n">
        <v>0.0945705368952312</v>
      </c>
      <c r="AB2840" s="19" t="n">
        <v>0.0745057462551822</v>
      </c>
      <c r="AC2840" s="19" t="n">
        <v>0.0847560406190313</v>
      </c>
      <c r="AD2840" s="19" t="n">
        <v>0.0505459990617951</v>
      </c>
      <c r="AE2840" s="19"/>
      <c r="AF2840" s="19" t="n">
        <v>0.082954480431735</v>
      </c>
      <c r="AG2840" s="19" t="n">
        <v>0.0648604861579899</v>
      </c>
      <c r="AH2840" s="19" t="n">
        <v>0.0423047071653334</v>
      </c>
      <c r="AI2840" s="19"/>
      <c r="AJ2840" s="19" t="n">
        <v>0.0836864887516314</v>
      </c>
      <c r="AK2840" s="19" t="n">
        <v>0.0741431290346538</v>
      </c>
      <c r="AL2840" s="19" t="n">
        <v>0.0443067805170201</v>
      </c>
      <c r="AM2840" s="19" t="n">
        <v>0.125840792491656</v>
      </c>
      <c r="AN2840" s="19" t="n">
        <v>0.0694622246577313</v>
      </c>
      <c r="AO2840" s="19"/>
      <c r="AP2840" s="19" t="n">
        <v>0.0919628846064803</v>
      </c>
      <c r="AQ2840" s="19" t="n">
        <v>0.0853321117293953</v>
      </c>
      <c r="AR2840" s="19" t="n">
        <v>0.019956298796198</v>
      </c>
      <c r="AS2840" s="19" t="n">
        <v>0.0932442579278854</v>
      </c>
      <c r="AT2840" s="19" t="n">
        <v>0</v>
      </c>
      <c r="AU2840" s="19"/>
      <c r="AV2840" s="19" t="n">
        <v>0.0736246123273649</v>
      </c>
      <c r="AW2840" s="19" t="n">
        <v>0.101769369478476</v>
      </c>
      <c r="AX2840" s="19" t="n">
        <v>0.0507121527999898</v>
      </c>
      <c r="AY2840" s="19" t="n">
        <v>0.0956251417360665</v>
      </c>
      <c r="AZ2840" s="19" t="n">
        <v>0</v>
      </c>
      <c r="BA2840" s="19" t="n">
        <v>0.036914327377243</v>
      </c>
      <c r="BB2840" s="19"/>
      <c r="BC2840" s="19" t="n">
        <v>0.0708886185968776</v>
      </c>
      <c r="BD2840" s="19" t="n">
        <v>0.109212507761526</v>
      </c>
      <c r="BE2840" s="19" t="n">
        <v>0.0776116482106514</v>
      </c>
      <c r="BF2840" s="19" t="n">
        <v>0.0112522084998169</v>
      </c>
      <c r="BG2840" s="19" t="n">
        <v>0.118001763657894</v>
      </c>
    </row>
    <row r="2841">
      <c r="B2841" t="s">
        <v>327</v>
      </c>
      <c r="C2841" s="19" t="n">
        <v>0.0215721776824886</v>
      </c>
      <c r="D2841" s="19" t="n">
        <v>0.0206312935220598</v>
      </c>
      <c r="E2841" s="19" t="n">
        <v>0.0226334855233076</v>
      </c>
      <c r="F2841" s="19"/>
      <c r="G2841" s="19" t="n">
        <v>0.0152832378191644</v>
      </c>
      <c r="H2841" s="19" t="n">
        <v>0.0435500845048504</v>
      </c>
      <c r="I2841" s="19" t="n">
        <v>0.0191757309546609</v>
      </c>
      <c r="J2841" s="19" t="n">
        <v>0.0232467343429475</v>
      </c>
      <c r="K2841" s="19" t="n">
        <v>0.0414218839723963</v>
      </c>
      <c r="L2841" s="19" t="n">
        <v>0</v>
      </c>
      <c r="M2841" s="19"/>
      <c r="N2841" s="19" t="n">
        <v>0.0145847414013964</v>
      </c>
      <c r="O2841" s="19" t="n">
        <v>0.0337357759696589</v>
      </c>
      <c r="P2841" s="19" t="n">
        <v>0.0211867552305918</v>
      </c>
      <c r="Q2841" s="19" t="n">
        <v>0.0157130409672027</v>
      </c>
      <c r="R2841" s="19"/>
      <c r="S2841" s="19" t="n">
        <v>0.0276608889070005</v>
      </c>
      <c r="T2841" s="19" t="n">
        <v>0.035962647492572</v>
      </c>
      <c r="U2841" s="19" t="n">
        <v>0</v>
      </c>
      <c r="V2841" s="19" t="n">
        <v>0.0200778186009991</v>
      </c>
      <c r="W2841" s="19" t="n">
        <v>0.0183777018426573</v>
      </c>
      <c r="X2841" s="19" t="n">
        <v>0.0231571358934351</v>
      </c>
      <c r="Y2841" s="19" t="n">
        <v>0.0300288967577441</v>
      </c>
      <c r="Z2841" s="19" t="n">
        <v>0.0654661579576128</v>
      </c>
      <c r="AA2841" s="19" t="n">
        <v>0.0128538657190626</v>
      </c>
      <c r="AB2841" s="19" t="n">
        <v>0</v>
      </c>
      <c r="AC2841" s="19" t="n">
        <v>0</v>
      </c>
      <c r="AD2841" s="19" t="n">
        <v>0.0448558702866406</v>
      </c>
      <c r="AE2841" s="19"/>
      <c r="AF2841" s="19" t="n">
        <v>0.0180893541235391</v>
      </c>
      <c r="AG2841" s="19" t="n">
        <v>0.0104196334939541</v>
      </c>
      <c r="AH2841" s="19" t="n">
        <v>0.0445794319637503</v>
      </c>
      <c r="AI2841" s="19"/>
      <c r="AJ2841" s="19" t="n">
        <v>0.012209707028986</v>
      </c>
      <c r="AK2841" s="19" t="n">
        <v>0.016446500713676</v>
      </c>
      <c r="AL2841" s="19" t="n">
        <v>0</v>
      </c>
      <c r="AM2841" s="19" t="n">
        <v>0</v>
      </c>
      <c r="AN2841" s="19" t="n">
        <v>0.0380380942609961</v>
      </c>
      <c r="AO2841" s="19"/>
      <c r="AP2841" s="19" t="n">
        <v>0.0156125854872165</v>
      </c>
      <c r="AQ2841" s="19" t="n">
        <v>0.0150203983272496</v>
      </c>
      <c r="AR2841" s="19" t="n">
        <v>0</v>
      </c>
      <c r="AS2841" s="19" t="n">
        <v>0.0336755375070014</v>
      </c>
      <c r="AT2841" s="19" t="n">
        <v>0</v>
      </c>
      <c r="AU2841" s="19"/>
      <c r="AV2841" s="19" t="n">
        <v>0.00789442218408255</v>
      </c>
      <c r="AW2841" s="19" t="n">
        <v>0.0150415320789773</v>
      </c>
      <c r="AX2841" s="19" t="n">
        <v>0</v>
      </c>
      <c r="AY2841" s="19" t="n">
        <v>0.0271403790277128</v>
      </c>
      <c r="AZ2841" s="19" t="n">
        <v>0.0241378454441369</v>
      </c>
      <c r="BA2841" s="19" t="n">
        <v>0.0851669448203301</v>
      </c>
      <c r="BB2841" s="19"/>
      <c r="BC2841" s="19" t="n">
        <v>0.0420371335607257</v>
      </c>
      <c r="BD2841" s="19" t="n">
        <v>0.0119132954335356</v>
      </c>
      <c r="BE2841" s="19" t="n">
        <v>0.0139241529694087</v>
      </c>
      <c r="BF2841" s="19" t="n">
        <v>0</v>
      </c>
      <c r="BG2841" s="19" t="n">
        <v>0.312118260876454</v>
      </c>
    </row>
    <row r="2842">
      <c r="B2842" t="s">
        <v>815</v>
      </c>
      <c r="C2842" s="19" t="n">
        <v>0.0559522733056022</v>
      </c>
      <c r="D2842" s="19" t="n">
        <v>0.0509433259201624</v>
      </c>
      <c r="E2842" s="19" t="n">
        <v>0.0611408993689781</v>
      </c>
      <c r="F2842" s="19"/>
      <c r="G2842" s="19" t="n">
        <v>0.00777561187135392</v>
      </c>
      <c r="H2842" s="19" t="n">
        <v>0.0620539398378097</v>
      </c>
      <c r="I2842" s="19" t="n">
        <v>0.0723438749947537</v>
      </c>
      <c r="J2842" s="19" t="n">
        <v>0.0721542151048339</v>
      </c>
      <c r="K2842" s="19" t="n">
        <v>0.0690282839791918</v>
      </c>
      <c r="L2842" s="19" t="n">
        <v>0.0509546577832495</v>
      </c>
      <c r="M2842" s="19"/>
      <c r="N2842" s="19" t="n">
        <v>0.0285749149604687</v>
      </c>
      <c r="O2842" s="19" t="n">
        <v>0.0498651833680888</v>
      </c>
      <c r="P2842" s="19" t="n">
        <v>0.052425668293092</v>
      </c>
      <c r="Q2842" s="19" t="n">
        <v>0.0945656954651933</v>
      </c>
      <c r="R2842" s="19"/>
      <c r="S2842" s="19" t="n">
        <v>0.0282425186387998</v>
      </c>
      <c r="T2842" s="19" t="n">
        <v>0.0666631162772757</v>
      </c>
      <c r="U2842" s="19" t="n">
        <v>0.0396074248252957</v>
      </c>
      <c r="V2842" s="19" t="n">
        <v>0.0562631555372046</v>
      </c>
      <c r="W2842" s="19" t="n">
        <v>0.040538666710811</v>
      </c>
      <c r="X2842" s="19" t="n">
        <v>0.0877020879914205</v>
      </c>
      <c r="Y2842" s="19" t="n">
        <v>0.0161414763313554</v>
      </c>
      <c r="Z2842" s="19" t="n">
        <v>0.195116470602518</v>
      </c>
      <c r="AA2842" s="19" t="n">
        <v>0.0631719469607871</v>
      </c>
      <c r="AB2842" s="19" t="n">
        <v>0.0622372436818619</v>
      </c>
      <c r="AC2842" s="19" t="n">
        <v>0.032039529072119</v>
      </c>
      <c r="AD2842" s="19" t="n">
        <v>0.0438570784423673</v>
      </c>
      <c r="AE2842" s="19"/>
      <c r="AF2842" s="19" t="n">
        <v>0.067859567634705</v>
      </c>
      <c r="AG2842" s="19" t="n">
        <v>0.0427607723720403</v>
      </c>
      <c r="AH2842" s="19" t="n">
        <v>0.0942281460536505</v>
      </c>
      <c r="AI2842" s="19"/>
      <c r="AJ2842" s="19" t="n">
        <v>0.0506448539479363</v>
      </c>
      <c r="AK2842" s="19" t="n">
        <v>0.0425325480791064</v>
      </c>
      <c r="AL2842" s="19" t="n">
        <v>0.10658286965116</v>
      </c>
      <c r="AM2842" s="19" t="n">
        <v>0.0808463029308179</v>
      </c>
      <c r="AN2842" s="19" t="n">
        <v>0.0984171977822304</v>
      </c>
      <c r="AO2842" s="19"/>
      <c r="AP2842" s="19" t="n">
        <v>0.0825756278154797</v>
      </c>
      <c r="AQ2842" s="19" t="n">
        <v>0.0360934698451073</v>
      </c>
      <c r="AR2842" s="19" t="n">
        <v>0.0336611625821504</v>
      </c>
      <c r="AS2842" s="19" t="n">
        <v>0.0131216830859256</v>
      </c>
      <c r="AT2842" s="19" t="n">
        <v>0.0759909291875661</v>
      </c>
      <c r="AU2842" s="19"/>
      <c r="AV2842" s="19" t="n">
        <v>0.0141507813678561</v>
      </c>
      <c r="AW2842" s="19" t="n">
        <v>0.0795313938341187</v>
      </c>
      <c r="AX2842" s="19" t="n">
        <v>0.0506839769438533</v>
      </c>
      <c r="AY2842" s="19" t="n">
        <v>0.039906094491385</v>
      </c>
      <c r="AZ2842" s="19" t="n">
        <v>0.0609631254840302</v>
      </c>
      <c r="BA2842" s="19" t="n">
        <v>0.157451097586487</v>
      </c>
      <c r="BB2842" s="19"/>
      <c r="BC2842" s="19" t="n">
        <v>0.0535142693137451</v>
      </c>
      <c r="BD2842" s="19" t="n">
        <v>0.065377270028458</v>
      </c>
      <c r="BE2842" s="19" t="n">
        <v>0.0457271951002108</v>
      </c>
      <c r="BF2842" s="19" t="n">
        <v>0.0109590821157249</v>
      </c>
      <c r="BG2842" s="19" t="n">
        <v>0</v>
      </c>
    </row>
    <row r="2843">
      <c r="B2843" t="s">
        <v>328</v>
      </c>
      <c r="C2843" s="19" t="n">
        <v>0.64259419416965</v>
      </c>
      <c r="D2843" s="19" t="n">
        <v>0.625518233161275</v>
      </c>
      <c r="E2843" s="19" t="n">
        <v>0.655987851985536</v>
      </c>
      <c r="F2843" s="19"/>
      <c r="G2843" s="19" t="n">
        <v>0.724051980727282</v>
      </c>
      <c r="H2843" s="19" t="n">
        <v>0.629723364167955</v>
      </c>
      <c r="I2843" s="19" t="n">
        <v>0.689297113902252</v>
      </c>
      <c r="J2843" s="19" t="n">
        <v>0.630931975885107</v>
      </c>
      <c r="K2843" s="19" t="n">
        <v>0.561360931806119</v>
      </c>
      <c r="L2843" s="19" t="n">
        <v>0.613640895291945</v>
      </c>
      <c r="M2843" s="19"/>
      <c r="N2843" s="19" t="n">
        <v>0.681595032100196</v>
      </c>
      <c r="O2843" s="19" t="n">
        <v>0.701605232175895</v>
      </c>
      <c r="P2843" s="19" t="n">
        <v>0.65550181532955</v>
      </c>
      <c r="Q2843" s="19" t="n">
        <v>0.522865717166599</v>
      </c>
      <c r="R2843" s="19"/>
      <c r="S2843" s="19" t="n">
        <v>0.710505397692221</v>
      </c>
      <c r="T2843" s="19" t="n">
        <v>0.545397208556497</v>
      </c>
      <c r="U2843" s="19" t="n">
        <v>0.687206876540934</v>
      </c>
      <c r="V2843" s="19" t="n">
        <v>0.648960163301356</v>
      </c>
      <c r="W2843" s="19" t="n">
        <v>0.678584140155204</v>
      </c>
      <c r="X2843" s="19" t="n">
        <v>0.547506296578153</v>
      </c>
      <c r="Y2843" s="19" t="n">
        <v>0.600325772472411</v>
      </c>
      <c r="Z2843" s="19" t="n">
        <v>0.523293584913857</v>
      </c>
      <c r="AA2843" s="19" t="n">
        <v>0.668501963137569</v>
      </c>
      <c r="AB2843" s="19" t="n">
        <v>0.68080063464627</v>
      </c>
      <c r="AC2843" s="19" t="n">
        <v>0.744683229975734</v>
      </c>
      <c r="AD2843" s="19" t="n">
        <v>0.669721458889639</v>
      </c>
      <c r="AE2843" s="19"/>
      <c r="AF2843" s="19" t="n">
        <v>0.606590428014983</v>
      </c>
      <c r="AG2843" s="19" t="n">
        <v>0.673002120417935</v>
      </c>
      <c r="AH2843" s="19" t="n">
        <v>0.62423974319174</v>
      </c>
      <c r="AI2843" s="19"/>
      <c r="AJ2843" s="19" t="n">
        <v>0.562038042616717</v>
      </c>
      <c r="AK2843" s="19" t="n">
        <v>0.706454785996758</v>
      </c>
      <c r="AL2843" s="19" t="n">
        <v>0.771662458045921</v>
      </c>
      <c r="AM2843" s="19" t="n">
        <v>0.614713124389938</v>
      </c>
      <c r="AN2843" s="19" t="n">
        <v>0.602463673615542</v>
      </c>
      <c r="AO2843" s="19"/>
      <c r="AP2843" s="19" t="n">
        <v>0.510264311908032</v>
      </c>
      <c r="AQ2843" s="19" t="n">
        <v>0.702326244262997</v>
      </c>
      <c r="AR2843" s="19" t="n">
        <v>0.770209458196476</v>
      </c>
      <c r="AS2843" s="19" t="n">
        <v>0.623363298015949</v>
      </c>
      <c r="AT2843" s="19" t="n">
        <v>0.798137298011332</v>
      </c>
      <c r="AU2843" s="19"/>
      <c r="AV2843" s="19" t="n">
        <v>0.746874622640475</v>
      </c>
      <c r="AW2843" s="19" t="n">
        <v>0.521760040732135</v>
      </c>
      <c r="AX2843" s="19" t="n">
        <v>0.737604990107596</v>
      </c>
      <c r="AY2843" s="19" t="n">
        <v>0.584729443189682</v>
      </c>
      <c r="AZ2843" s="19" t="n">
        <v>0.813919388972544</v>
      </c>
      <c r="BA2843" s="19" t="n">
        <v>0.502743177984081</v>
      </c>
      <c r="BB2843" s="19"/>
      <c r="BC2843" s="19" t="n">
        <v>0.59179121740028</v>
      </c>
      <c r="BD2843" s="19" t="n">
        <v>0.647479990548412</v>
      </c>
      <c r="BE2843" s="19" t="n">
        <v>0.680554600532017</v>
      </c>
      <c r="BF2843" s="19" t="n">
        <v>0.757524306991059</v>
      </c>
      <c r="BG2843" s="19" t="n">
        <v>0.569879975465652</v>
      </c>
    </row>
    <row r="2844">
      <c r="B2844" t="s">
        <v>329</v>
      </c>
      <c r="C2844" s="19" t="n">
        <v>0.0951834775421547</v>
      </c>
      <c r="D2844" s="19" t="n">
        <v>0.110803399546718</v>
      </c>
      <c r="E2844" s="19" t="n">
        <v>0.081116107424653</v>
      </c>
      <c r="F2844" s="19"/>
      <c r="G2844" s="19" t="n">
        <v>0.103949491387201</v>
      </c>
      <c r="H2844" s="19" t="n">
        <v>0.144008824339813</v>
      </c>
      <c r="I2844" s="19" t="n">
        <v>0.0808985339155438</v>
      </c>
      <c r="J2844" s="19" t="n">
        <v>0.0650794236816001</v>
      </c>
      <c r="K2844" s="19" t="n">
        <v>0.148629921828496</v>
      </c>
      <c r="L2844" s="19" t="n">
        <v>0.0631696230696382</v>
      </c>
      <c r="M2844" s="19"/>
      <c r="N2844" s="19" t="n">
        <v>0.0751931304783683</v>
      </c>
      <c r="O2844" s="19" t="n">
        <v>0.115099899155314</v>
      </c>
      <c r="P2844" s="19" t="n">
        <v>0.0921475111276056</v>
      </c>
      <c r="Q2844" s="19" t="n">
        <v>0.0969211696928641</v>
      </c>
      <c r="R2844" s="19"/>
      <c r="S2844" s="19" t="n">
        <v>0.0934445941347024</v>
      </c>
      <c r="T2844" s="19" t="n">
        <v>0.109475711725183</v>
      </c>
      <c r="U2844" s="19" t="n">
        <v>0.0563415207053232</v>
      </c>
      <c r="V2844" s="19" t="n">
        <v>0.131947147260373</v>
      </c>
      <c r="W2844" s="19" t="n">
        <v>0.0562413428725507</v>
      </c>
      <c r="X2844" s="19" t="n">
        <v>0.0644761309996644</v>
      </c>
      <c r="Y2844" s="19" t="n">
        <v>0.13537594321222</v>
      </c>
      <c r="Z2844" s="19" t="n">
        <v>0.129780204548013</v>
      </c>
      <c r="AA2844" s="19" t="n">
        <v>0.107424402614294</v>
      </c>
      <c r="AB2844" s="19" t="n">
        <v>0.0745057462551822</v>
      </c>
      <c r="AC2844" s="19" t="n">
        <v>0.0847560406190313</v>
      </c>
      <c r="AD2844" s="19" t="n">
        <v>0.0954018693484356</v>
      </c>
      <c r="AE2844" s="19"/>
      <c r="AF2844" s="19" t="n">
        <v>0.101043834555274</v>
      </c>
      <c r="AG2844" s="19" t="n">
        <v>0.075280119651944</v>
      </c>
      <c r="AH2844" s="19" t="n">
        <v>0.0868841391290837</v>
      </c>
      <c r="AI2844" s="19"/>
      <c r="AJ2844" s="19" t="n">
        <v>0.0958961957806174</v>
      </c>
      <c r="AK2844" s="19" t="n">
        <v>0.0905896297483299</v>
      </c>
      <c r="AL2844" s="19" t="n">
        <v>0.0443067805170201</v>
      </c>
      <c r="AM2844" s="19" t="n">
        <v>0.125840792491656</v>
      </c>
      <c r="AN2844" s="19" t="n">
        <v>0.107500318918727</v>
      </c>
      <c r="AO2844" s="19"/>
      <c r="AP2844" s="19" t="n">
        <v>0.107575470093697</v>
      </c>
      <c r="AQ2844" s="19" t="n">
        <v>0.100352510056645</v>
      </c>
      <c r="AR2844" s="19" t="n">
        <v>0.019956298796198</v>
      </c>
      <c r="AS2844" s="19" t="n">
        <v>0.126919795434887</v>
      </c>
      <c r="AT2844" s="19" t="n">
        <v>0</v>
      </c>
      <c r="AU2844" s="19"/>
      <c r="AV2844" s="19" t="n">
        <v>0.0815190345114474</v>
      </c>
      <c r="AW2844" s="19" t="n">
        <v>0.116810901557453</v>
      </c>
      <c r="AX2844" s="19" t="n">
        <v>0.0507121527999898</v>
      </c>
      <c r="AY2844" s="19" t="n">
        <v>0.122765520763779</v>
      </c>
      <c r="AZ2844" s="19" t="n">
        <v>0.0241378454441369</v>
      </c>
      <c r="BA2844" s="19" t="n">
        <v>0.122081272197573</v>
      </c>
      <c r="BB2844" s="19"/>
      <c r="BC2844" s="19" t="n">
        <v>0.112925752157603</v>
      </c>
      <c r="BD2844" s="19" t="n">
        <v>0.121125803195061</v>
      </c>
      <c r="BE2844" s="19" t="n">
        <v>0.0915358011800602</v>
      </c>
      <c r="BF2844" s="19" t="n">
        <v>0.0112522084998169</v>
      </c>
      <c r="BG2844" s="19" t="n">
        <v>0.430120024534348</v>
      </c>
    </row>
    <row r="2845">
      <c r="B2845" t="s">
        <v>141</v>
      </c>
      <c r="C2845" s="19" t="n">
        <v>0.547410716627495</v>
      </c>
      <c r="D2845" s="19" t="n">
        <v>0.514714833614557</v>
      </c>
      <c r="E2845" s="19" t="n">
        <v>0.574871744560884</v>
      </c>
      <c r="F2845" s="19"/>
      <c r="G2845" s="19" t="n">
        <v>0.620102489340081</v>
      </c>
      <c r="H2845" s="19" t="n">
        <v>0.485714539828141</v>
      </c>
      <c r="I2845" s="19" t="n">
        <v>0.608398579986709</v>
      </c>
      <c r="J2845" s="19" t="n">
        <v>0.565852552203507</v>
      </c>
      <c r="K2845" s="19" t="n">
        <v>0.412731009977622</v>
      </c>
      <c r="L2845" s="19" t="n">
        <v>0.550471272222306</v>
      </c>
      <c r="M2845" s="19"/>
      <c r="N2845" s="19" t="n">
        <v>0.606401901621828</v>
      </c>
      <c r="O2845" s="19" t="n">
        <v>0.586505333020581</v>
      </c>
      <c r="P2845" s="19" t="n">
        <v>0.563354304201944</v>
      </c>
      <c r="Q2845" s="19" t="n">
        <v>0.425944547473735</v>
      </c>
      <c r="R2845" s="19"/>
      <c r="S2845" s="19" t="n">
        <v>0.617060803557518</v>
      </c>
      <c r="T2845" s="19" t="n">
        <v>0.435921496831314</v>
      </c>
      <c r="U2845" s="19" t="n">
        <v>0.630865355835611</v>
      </c>
      <c r="V2845" s="19" t="n">
        <v>0.517013016040983</v>
      </c>
      <c r="W2845" s="19" t="n">
        <v>0.622342797282653</v>
      </c>
      <c r="X2845" s="19" t="n">
        <v>0.483030165578489</v>
      </c>
      <c r="Y2845" s="19" t="n">
        <v>0.464949829260191</v>
      </c>
      <c r="Z2845" s="19" t="n">
        <v>0.393513380365843</v>
      </c>
      <c r="AA2845" s="19" t="n">
        <v>0.561077560523275</v>
      </c>
      <c r="AB2845" s="19" t="n">
        <v>0.606294888391088</v>
      </c>
      <c r="AC2845" s="19" t="n">
        <v>0.659927189356702</v>
      </c>
      <c r="AD2845" s="19" t="n">
        <v>0.574319589541203</v>
      </c>
      <c r="AE2845" s="19"/>
      <c r="AF2845" s="19" t="n">
        <v>0.505546593459709</v>
      </c>
      <c r="AG2845" s="19" t="n">
        <v>0.597722000765991</v>
      </c>
      <c r="AH2845" s="19" t="n">
        <v>0.537355604062656</v>
      </c>
      <c r="AI2845" s="19"/>
      <c r="AJ2845" s="19" t="n">
        <v>0.4661418468361</v>
      </c>
      <c r="AK2845" s="19" t="n">
        <v>0.615865156248428</v>
      </c>
      <c r="AL2845" s="19" t="n">
        <v>0.727355677528901</v>
      </c>
      <c r="AM2845" s="19" t="n">
        <v>0.488872331898282</v>
      </c>
      <c r="AN2845" s="19" t="n">
        <v>0.494963354696814</v>
      </c>
      <c r="AO2845" s="19"/>
      <c r="AP2845" s="19" t="n">
        <v>0.402688841814335</v>
      </c>
      <c r="AQ2845" s="19" t="n">
        <v>0.601973734206352</v>
      </c>
      <c r="AR2845" s="19" t="n">
        <v>0.750253159400278</v>
      </c>
      <c r="AS2845" s="19" t="n">
        <v>0.496443502581063</v>
      </c>
      <c r="AT2845" s="19" t="n">
        <v>0.798137298011332</v>
      </c>
      <c r="AU2845" s="19"/>
      <c r="AV2845" s="19" t="n">
        <v>0.665355588129028</v>
      </c>
      <c r="AW2845" s="19" t="n">
        <v>0.404949139174682</v>
      </c>
      <c r="AX2845" s="19" t="n">
        <v>0.686892837307606</v>
      </c>
      <c r="AY2845" s="19" t="n">
        <v>0.461963922425903</v>
      </c>
      <c r="AZ2845" s="19" t="n">
        <v>0.789781543528408</v>
      </c>
      <c r="BA2845" s="19" t="n">
        <v>0.380661905786508</v>
      </c>
      <c r="BB2845" s="19"/>
      <c r="BC2845" s="19" t="n">
        <v>0.478865465242677</v>
      </c>
      <c r="BD2845" s="19" t="n">
        <v>0.52635418735335</v>
      </c>
      <c r="BE2845" s="19" t="n">
        <v>0.589018799351957</v>
      </c>
      <c r="BF2845" s="19" t="n">
        <v>0.746272098491242</v>
      </c>
      <c r="BG2845" s="19" t="n">
        <v>0.139759950931304</v>
      </c>
    </row>
    <row r="2846">
      <c r="C2846" s="19"/>
      <c r="D2846" s="19"/>
      <c r="E2846" s="19"/>
      <c r="F2846" s="19"/>
      <c r="G2846" s="19"/>
      <c r="H2846" s="19"/>
      <c r="I2846" s="19"/>
      <c r="J2846" s="19"/>
      <c r="K2846" s="19"/>
      <c r="L2846" s="19"/>
      <c r="M2846" s="19"/>
      <c r="N2846" s="19"/>
      <c r="O2846" s="19"/>
      <c r="P2846" s="19"/>
      <c r="Q2846" s="19"/>
      <c r="R2846" s="19"/>
      <c r="S2846" s="19"/>
      <c r="T2846" s="19"/>
      <c r="U2846" s="19"/>
      <c r="V2846" s="19"/>
      <c r="W2846" s="19"/>
      <c r="X2846" s="19"/>
      <c r="Y2846" s="19"/>
      <c r="Z2846" s="19"/>
      <c r="AA2846" s="19"/>
      <c r="AB2846" s="19"/>
      <c r="AC2846" s="19"/>
      <c r="AD2846" s="19"/>
      <c r="AE2846" s="19"/>
      <c r="AF2846" s="19"/>
      <c r="AG2846" s="19"/>
      <c r="AH2846" s="19"/>
      <c r="AI2846" s="19"/>
      <c r="AJ2846" s="19"/>
      <c r="AK2846" s="19"/>
      <c r="AL2846" s="19"/>
      <c r="AM2846" s="19"/>
      <c r="AN2846" s="19"/>
      <c r="AO2846" s="19"/>
      <c r="AP2846" s="19"/>
      <c r="AQ2846" s="19"/>
      <c r="AR2846" s="19"/>
      <c r="AS2846" s="19"/>
      <c r="AT2846" s="19"/>
      <c r="AU2846" s="19"/>
      <c r="AV2846" s="19"/>
      <c r="AW2846" s="19"/>
      <c r="AX2846" s="19"/>
      <c r="AY2846" s="19"/>
      <c r="AZ2846" s="19"/>
      <c r="BA2846" s="19"/>
      <c r="BB2846" s="19"/>
      <c r="BC2846" s="19"/>
      <c r="BD2846" s="19"/>
      <c r="BE2846" s="19"/>
      <c r="BF2846" s="19"/>
      <c r="BG2846" s="19"/>
    </row>
    <row r="2847">
      <c r="B2847" s="7" t="s">
        <v>819</v>
      </c>
      <c r="C2847" s="19"/>
      <c r="D2847" s="19"/>
      <c r="E2847" s="19"/>
      <c r="F2847" s="19"/>
      <c r="G2847" s="19"/>
      <c r="H2847" s="19"/>
      <c r="I2847" s="19"/>
      <c r="J2847" s="19"/>
      <c r="K2847" s="19"/>
      <c r="L2847" s="19"/>
      <c r="M2847" s="19"/>
      <c r="N2847" s="19"/>
      <c r="O2847" s="19"/>
      <c r="P2847" s="19"/>
      <c r="Q2847" s="19"/>
      <c r="R2847" s="19"/>
      <c r="S2847" s="19"/>
      <c r="T2847" s="19"/>
      <c r="U2847" s="19"/>
      <c r="V2847" s="19"/>
      <c r="W2847" s="19"/>
      <c r="X2847" s="19"/>
      <c r="Y2847" s="19"/>
      <c r="Z2847" s="19"/>
      <c r="AA2847" s="19"/>
      <c r="AB2847" s="19"/>
      <c r="AC2847" s="19"/>
      <c r="AD2847" s="19"/>
      <c r="AE2847" s="19"/>
      <c r="AF2847" s="19"/>
      <c r="AG2847" s="19"/>
      <c r="AH2847" s="19"/>
      <c r="AI2847" s="19"/>
      <c r="AJ2847" s="19"/>
      <c r="AK2847" s="19"/>
      <c r="AL2847" s="19"/>
      <c r="AM2847" s="19"/>
      <c r="AN2847" s="19"/>
      <c r="AO2847" s="19"/>
      <c r="AP2847" s="19"/>
      <c r="AQ2847" s="19"/>
      <c r="AR2847" s="19"/>
      <c r="AS2847" s="19"/>
      <c r="AT2847" s="19"/>
      <c r="AU2847" s="19"/>
      <c r="AV2847" s="19"/>
      <c r="AW2847" s="19"/>
      <c r="AX2847" s="19"/>
      <c r="AY2847" s="19"/>
      <c r="AZ2847" s="19"/>
      <c r="BA2847" s="19"/>
      <c r="BB2847" s="19"/>
      <c r="BC2847" s="19"/>
      <c r="BD2847" s="19"/>
      <c r="BE2847" s="19"/>
      <c r="BF2847" s="19"/>
      <c r="BG2847" s="19"/>
    </row>
    <row r="2848">
      <c r="B2848" s="26" t="s">
        <v>724</v>
      </c>
      <c r="C2848" s="19"/>
      <c r="D2848" s="19"/>
      <c r="E2848" s="19"/>
      <c r="F2848" s="19"/>
      <c r="G2848" s="19"/>
      <c r="H2848" s="19"/>
      <c r="I2848" s="19"/>
      <c r="J2848" s="19"/>
      <c r="K2848" s="19"/>
      <c r="L2848" s="19"/>
      <c r="M2848" s="19"/>
      <c r="N2848" s="19"/>
      <c r="O2848" s="19"/>
      <c r="P2848" s="19"/>
      <c r="Q2848" s="19"/>
      <c r="R2848" s="19"/>
      <c r="S2848" s="19"/>
      <c r="T2848" s="19"/>
      <c r="U2848" s="19"/>
      <c r="V2848" s="19"/>
      <c r="W2848" s="19"/>
      <c r="X2848" s="19"/>
      <c r="Y2848" s="19"/>
      <c r="Z2848" s="19"/>
      <c r="AA2848" s="19"/>
      <c r="AB2848" s="19"/>
      <c r="AC2848" s="19"/>
      <c r="AD2848" s="19"/>
      <c r="AE2848" s="19"/>
      <c r="AF2848" s="19"/>
      <c r="AG2848" s="19"/>
      <c r="AH2848" s="19"/>
      <c r="AI2848" s="19"/>
      <c r="AJ2848" s="19"/>
      <c r="AK2848" s="19"/>
      <c r="AL2848" s="19"/>
      <c r="AM2848" s="19"/>
      <c r="AN2848" s="19"/>
      <c r="AO2848" s="19"/>
      <c r="AP2848" s="19"/>
      <c r="AQ2848" s="19"/>
      <c r="AR2848" s="19"/>
      <c r="AS2848" s="19"/>
      <c r="AT2848" s="19"/>
      <c r="AU2848" s="19"/>
      <c r="AV2848" s="19"/>
      <c r="AW2848" s="19"/>
      <c r="AX2848" s="19"/>
      <c r="AY2848" s="19"/>
      <c r="AZ2848" s="19"/>
      <c r="BA2848" s="19"/>
      <c r="BB2848" s="19"/>
      <c r="BC2848" s="19"/>
      <c r="BD2848" s="19"/>
      <c r="BE2848" s="19"/>
      <c r="BF2848" s="19"/>
      <c r="BG2848" s="19"/>
    </row>
    <row r="2849">
      <c r="B2849" t="s">
        <v>323</v>
      </c>
      <c r="C2849" s="19" t="n">
        <v>0.478334229538415</v>
      </c>
      <c r="D2849" s="19" t="n">
        <v>0.467419447599567</v>
      </c>
      <c r="E2849" s="19" t="n">
        <v>0.484597938069411</v>
      </c>
      <c r="F2849" s="19"/>
      <c r="G2849" s="19" t="n">
        <v>0.509106687317092</v>
      </c>
      <c r="H2849" s="19" t="n">
        <v>0.490427658693031</v>
      </c>
      <c r="I2849" s="19" t="n">
        <v>0.493971926084548</v>
      </c>
      <c r="J2849" s="19" t="n">
        <v>0.484778906830976</v>
      </c>
      <c r="K2849" s="19" t="n">
        <v>0.466071426142556</v>
      </c>
      <c r="L2849" s="19" t="n">
        <v>0.437116913581772</v>
      </c>
      <c r="M2849" s="19"/>
      <c r="N2849" s="19" t="n">
        <v>0.491047994315943</v>
      </c>
      <c r="O2849" s="19" t="n">
        <v>0.445139581863107</v>
      </c>
      <c r="P2849" s="19" t="n">
        <v>0.484147121935276</v>
      </c>
      <c r="Q2849" s="19" t="n">
        <v>0.499874573195045</v>
      </c>
      <c r="R2849" s="19"/>
      <c r="S2849" s="19" t="n">
        <v>0.564886203758668</v>
      </c>
      <c r="T2849" s="19" t="n">
        <v>0.500348748956907</v>
      </c>
      <c r="U2849" s="19" t="n">
        <v>0.407915349565555</v>
      </c>
      <c r="V2849" s="19" t="n">
        <v>0.364089688176444</v>
      </c>
      <c r="W2849" s="19" t="n">
        <v>0.491983787674809</v>
      </c>
      <c r="X2849" s="19" t="n">
        <v>0.418152434307209</v>
      </c>
      <c r="Y2849" s="19" t="n">
        <v>0.528882336359699</v>
      </c>
      <c r="Z2849" s="19" t="n">
        <v>0.4817325834736</v>
      </c>
      <c r="AA2849" s="19" t="n">
        <v>0.457439934646099</v>
      </c>
      <c r="AB2849" s="19" t="n">
        <v>0.459126103409115</v>
      </c>
      <c r="AC2849" s="19" t="n">
        <v>0.538148476399534</v>
      </c>
      <c r="AD2849" s="19" t="n">
        <v>0.55841642742478</v>
      </c>
      <c r="AE2849" s="19"/>
      <c r="AF2849" s="19" t="n">
        <v>0.460405346577534</v>
      </c>
      <c r="AG2849" s="19" t="n">
        <v>0.490477304697745</v>
      </c>
      <c r="AH2849" s="19" t="n">
        <v>0.51628147461745</v>
      </c>
      <c r="AI2849" s="19"/>
      <c r="AJ2849" s="19" t="n">
        <v>0.433571243460075</v>
      </c>
      <c r="AK2849" s="19" t="n">
        <v>0.517794527397243</v>
      </c>
      <c r="AL2849" s="19" t="n">
        <v>0.526136420713387</v>
      </c>
      <c r="AM2849" s="19" t="n">
        <v>0.391795405513209</v>
      </c>
      <c r="AN2849" s="19" t="n">
        <v>0.467904995882122</v>
      </c>
      <c r="AO2849" s="19"/>
      <c r="AP2849" s="19" t="n">
        <v>0.416236829111333</v>
      </c>
      <c r="AQ2849" s="19" t="n">
        <v>0.517489927192803</v>
      </c>
      <c r="AR2849" s="19" t="n">
        <v>0.471946736449644</v>
      </c>
      <c r="AS2849" s="19" t="n">
        <v>0.422919530914641</v>
      </c>
      <c r="AT2849" s="19" t="n">
        <v>0.582563124143588</v>
      </c>
      <c r="AU2849" s="19"/>
      <c r="AV2849" s="19" t="n">
        <v>0.553541557751103</v>
      </c>
      <c r="AW2849" s="19" t="n">
        <v>0.432989075682587</v>
      </c>
      <c r="AX2849" s="19" t="n">
        <v>0.547953797994681</v>
      </c>
      <c r="AY2849" s="19" t="n">
        <v>0.400237267184164</v>
      </c>
      <c r="AZ2849" s="19" t="n">
        <v>0.588991191701941</v>
      </c>
      <c r="BA2849" s="19" t="n">
        <v>0.325506310204217</v>
      </c>
      <c r="BB2849" s="19"/>
      <c r="BC2849" s="19" t="n">
        <v>0.471798925748096</v>
      </c>
      <c r="BD2849" s="19" t="n">
        <v>0.462574352693773</v>
      </c>
      <c r="BE2849" s="19" t="n">
        <v>0.545725013050264</v>
      </c>
      <c r="BF2849" s="19" t="n">
        <v>0.468727822423639</v>
      </c>
      <c r="BG2849" s="19" t="n">
        <v>0.389599924894021</v>
      </c>
    </row>
    <row r="2850">
      <c r="B2850" t="s">
        <v>324</v>
      </c>
      <c r="C2850" s="19" t="n">
        <v>0.357521794345065</v>
      </c>
      <c r="D2850" s="19" t="n">
        <v>0.330361587845066</v>
      </c>
      <c r="E2850" s="19" t="n">
        <v>0.386080392250289</v>
      </c>
      <c r="F2850" s="19"/>
      <c r="G2850" s="19" t="n">
        <v>0.281301117324016</v>
      </c>
      <c r="H2850" s="19" t="n">
        <v>0.316965131184326</v>
      </c>
      <c r="I2850" s="19" t="n">
        <v>0.372729372949944</v>
      </c>
      <c r="J2850" s="19" t="n">
        <v>0.374433443660078</v>
      </c>
      <c r="K2850" s="19" t="n">
        <v>0.344855516499942</v>
      </c>
      <c r="L2850" s="19" t="n">
        <v>0.419410024286432</v>
      </c>
      <c r="M2850" s="19"/>
      <c r="N2850" s="19" t="n">
        <v>0.361579790010593</v>
      </c>
      <c r="O2850" s="19" t="n">
        <v>0.403437809521461</v>
      </c>
      <c r="P2850" s="19" t="n">
        <v>0.324044848267991</v>
      </c>
      <c r="Q2850" s="19" t="n">
        <v>0.327751111219313</v>
      </c>
      <c r="R2850" s="19"/>
      <c r="S2850" s="19" t="n">
        <v>0.278655298416079</v>
      </c>
      <c r="T2850" s="19" t="n">
        <v>0.326205676633565</v>
      </c>
      <c r="U2850" s="19" t="n">
        <v>0.431375730422431</v>
      </c>
      <c r="V2850" s="19" t="n">
        <v>0.353489034101189</v>
      </c>
      <c r="W2850" s="19" t="n">
        <v>0.398564134452272</v>
      </c>
      <c r="X2850" s="19" t="n">
        <v>0.40292208592819</v>
      </c>
      <c r="Y2850" s="19" t="n">
        <v>0.346700384648409</v>
      </c>
      <c r="Z2850" s="19" t="n">
        <v>0.335636468884</v>
      </c>
      <c r="AA2850" s="19" t="n">
        <v>0.406400135067044</v>
      </c>
      <c r="AB2850" s="19" t="n">
        <v>0.391567199814941</v>
      </c>
      <c r="AC2850" s="19" t="n">
        <v>0.370350476016647</v>
      </c>
      <c r="AD2850" s="19" t="n">
        <v>0.202466828440748</v>
      </c>
      <c r="AE2850" s="19"/>
      <c r="AF2850" s="19" t="n">
        <v>0.377280370090984</v>
      </c>
      <c r="AG2850" s="19" t="n">
        <v>0.356852981202167</v>
      </c>
      <c r="AH2850" s="19" t="n">
        <v>0.30281546931269</v>
      </c>
      <c r="AI2850" s="19"/>
      <c r="AJ2850" s="19" t="n">
        <v>0.402759821463459</v>
      </c>
      <c r="AK2850" s="19" t="n">
        <v>0.368657227053882</v>
      </c>
      <c r="AL2850" s="19" t="n">
        <v>0.271972781953113</v>
      </c>
      <c r="AM2850" s="19" t="n">
        <v>0.328249964426392</v>
      </c>
      <c r="AN2850" s="19" t="n">
        <v>0.394988407367995</v>
      </c>
      <c r="AO2850" s="19"/>
      <c r="AP2850" s="19" t="n">
        <v>0.388425187115322</v>
      </c>
      <c r="AQ2850" s="19" t="n">
        <v>0.376115375901865</v>
      </c>
      <c r="AR2850" s="19" t="n">
        <v>0.369974909417695</v>
      </c>
      <c r="AS2850" s="19" t="n">
        <v>0.412919087159888</v>
      </c>
      <c r="AT2850" s="19" t="n">
        <v>0.163256953847181</v>
      </c>
      <c r="AU2850" s="19"/>
      <c r="AV2850" s="19" t="n">
        <v>0.352059406069563</v>
      </c>
      <c r="AW2850" s="19" t="n">
        <v>0.388391227333739</v>
      </c>
      <c r="AX2850" s="19" t="n">
        <v>0.338227053492043</v>
      </c>
      <c r="AY2850" s="19" t="n">
        <v>0.416055929295245</v>
      </c>
      <c r="AZ2850" s="19" t="n">
        <v>0.159098450858006</v>
      </c>
      <c r="BA2850" s="19" t="n">
        <v>0.357526561937747</v>
      </c>
      <c r="BB2850" s="19"/>
      <c r="BC2850" s="19" t="n">
        <v>0.39232740365746</v>
      </c>
      <c r="BD2850" s="19" t="n">
        <v>0.368503198897796</v>
      </c>
      <c r="BE2850" s="19" t="n">
        <v>0.303145680794942</v>
      </c>
      <c r="BF2850" s="19" t="n">
        <v>0.403056777543244</v>
      </c>
      <c r="BG2850" s="19" t="n">
        <v>0.326418697740618</v>
      </c>
    </row>
    <row r="2851">
      <c r="B2851" t="s">
        <v>325</v>
      </c>
      <c r="C2851" s="19" t="n">
        <v>0.10714811770156</v>
      </c>
      <c r="D2851" s="19" t="n">
        <v>0.1342306920806</v>
      </c>
      <c r="E2851" s="19" t="n">
        <v>0.0823038915568139</v>
      </c>
      <c r="F2851" s="19"/>
      <c r="G2851" s="19" t="n">
        <v>0.138782340123291</v>
      </c>
      <c r="H2851" s="19" t="n">
        <v>0.0972648708722409</v>
      </c>
      <c r="I2851" s="19" t="n">
        <v>0.0759278073269412</v>
      </c>
      <c r="J2851" s="19" t="n">
        <v>0.09688151711269</v>
      </c>
      <c r="K2851" s="19" t="n">
        <v>0.117762395319929</v>
      </c>
      <c r="L2851" s="19" t="n">
        <v>0.119346040117265</v>
      </c>
      <c r="M2851" s="19"/>
      <c r="N2851" s="19" t="n">
        <v>0.0972811990377589</v>
      </c>
      <c r="O2851" s="19" t="n">
        <v>0.129931928305296</v>
      </c>
      <c r="P2851" s="19" t="n">
        <v>0.120019641683637</v>
      </c>
      <c r="Q2851" s="19" t="n">
        <v>0.0812733144729115</v>
      </c>
      <c r="R2851" s="19"/>
      <c r="S2851" s="19" t="n">
        <v>0.0819264466398817</v>
      </c>
      <c r="T2851" s="19" t="n">
        <v>0.116139853052368</v>
      </c>
      <c r="U2851" s="19" t="n">
        <v>0.12325549320909</v>
      </c>
      <c r="V2851" s="19" t="n">
        <v>0.208733212089503</v>
      </c>
      <c r="W2851" s="19" t="n">
        <v>0.0532279742676289</v>
      </c>
      <c r="X2851" s="19" t="n">
        <v>0.0930214307560794</v>
      </c>
      <c r="Y2851" s="19" t="n">
        <v>0.0577627284481794</v>
      </c>
      <c r="Z2851" s="19" t="n">
        <v>0.149294923156318</v>
      </c>
      <c r="AA2851" s="19" t="n">
        <v>0.0761478514550271</v>
      </c>
      <c r="AB2851" s="19" t="n">
        <v>0.135367732036404</v>
      </c>
      <c r="AC2851" s="19" t="n">
        <v>0.0663391367875692</v>
      </c>
      <c r="AD2851" s="19" t="n">
        <v>0.195259665692105</v>
      </c>
      <c r="AE2851" s="19"/>
      <c r="AF2851" s="19" t="n">
        <v>0.112825443735725</v>
      </c>
      <c r="AG2851" s="19" t="n">
        <v>0.10492418328919</v>
      </c>
      <c r="AH2851" s="19" t="n">
        <v>0.083480055933808</v>
      </c>
      <c r="AI2851" s="19"/>
      <c r="AJ2851" s="19" t="n">
        <v>0.110693452786646</v>
      </c>
      <c r="AK2851" s="19" t="n">
        <v>0.0551703545249837</v>
      </c>
      <c r="AL2851" s="19" t="n">
        <v>0.126460786794208</v>
      </c>
      <c r="AM2851" s="19" t="n">
        <v>0.143282460481286</v>
      </c>
      <c r="AN2851" s="19" t="n">
        <v>0.0970630074125615</v>
      </c>
      <c r="AO2851" s="19"/>
      <c r="AP2851" s="19" t="n">
        <v>0.11999709304467</v>
      </c>
      <c r="AQ2851" s="19" t="n">
        <v>0.0602137706797384</v>
      </c>
      <c r="AR2851" s="19" t="n">
        <v>0.10493711572917</v>
      </c>
      <c r="AS2851" s="19" t="n">
        <v>0.112526512972898</v>
      </c>
      <c r="AT2851" s="19" t="n">
        <v>0.159377084373373</v>
      </c>
      <c r="AU2851" s="19"/>
      <c r="AV2851" s="19" t="n">
        <v>0.0617611134364823</v>
      </c>
      <c r="AW2851" s="19" t="n">
        <v>0.100043779452091</v>
      </c>
      <c r="AX2851" s="19" t="n">
        <v>0.0995884379648585</v>
      </c>
      <c r="AY2851" s="19" t="n">
        <v>0.138008399379001</v>
      </c>
      <c r="AZ2851" s="19" t="n">
        <v>0.175855526306568</v>
      </c>
      <c r="BA2851" s="19" t="n">
        <v>0.167726938443598</v>
      </c>
      <c r="BB2851" s="19"/>
      <c r="BC2851" s="19" t="n">
        <v>0.101667717924885</v>
      </c>
      <c r="BD2851" s="19" t="n">
        <v>0.0889881343748787</v>
      </c>
      <c r="BE2851" s="19" t="n">
        <v>0.100882577752925</v>
      </c>
      <c r="BF2851" s="19" t="n">
        <v>0.0853173156549907</v>
      </c>
      <c r="BG2851" s="19" t="n">
        <v>0.165979613707468</v>
      </c>
    </row>
    <row r="2852">
      <c r="B2852" t="s">
        <v>326</v>
      </c>
      <c r="C2852" s="19" t="n">
        <v>0.0197753869361044</v>
      </c>
      <c r="D2852" s="19" t="n">
        <v>0.0257931186527575</v>
      </c>
      <c r="E2852" s="19" t="n">
        <v>0.0142234168626259</v>
      </c>
      <c r="F2852" s="19"/>
      <c r="G2852" s="19" t="n">
        <v>0.0411689728663623</v>
      </c>
      <c r="H2852" s="19" t="n">
        <v>0.0391926567857567</v>
      </c>
      <c r="I2852" s="19" t="n">
        <v>0.0204389637005623</v>
      </c>
      <c r="J2852" s="19" t="n">
        <v>0.0149692876372208</v>
      </c>
      <c r="K2852" s="19" t="n">
        <v>0.0111375678765633</v>
      </c>
      <c r="L2852" s="19" t="n">
        <v>0</v>
      </c>
      <c r="M2852" s="19"/>
      <c r="N2852" s="19" t="n">
        <v>0.0443793849863218</v>
      </c>
      <c r="O2852" s="19" t="n">
        <v>0.0054937274713872</v>
      </c>
      <c r="P2852" s="19" t="n">
        <v>0.0178248585008926</v>
      </c>
      <c r="Q2852" s="19" t="n">
        <v>0.0120223544544632</v>
      </c>
      <c r="R2852" s="19"/>
      <c r="S2852" s="19" t="n">
        <v>0.0469481353874964</v>
      </c>
      <c r="T2852" s="19" t="n">
        <v>0.0232131157594597</v>
      </c>
      <c r="U2852" s="19" t="n">
        <v>0</v>
      </c>
      <c r="V2852" s="19" t="n">
        <v>0.0175847651707214</v>
      </c>
      <c r="W2852" s="19" t="n">
        <v>0.0378464017626323</v>
      </c>
      <c r="X2852" s="19" t="n">
        <v>0</v>
      </c>
      <c r="Y2852" s="19" t="n">
        <v>0.0505130742123573</v>
      </c>
      <c r="Z2852" s="19" t="n">
        <v>0</v>
      </c>
      <c r="AA2852" s="19" t="n">
        <v>0.0119975478522475</v>
      </c>
      <c r="AB2852" s="19" t="n">
        <v>0</v>
      </c>
      <c r="AC2852" s="19" t="n">
        <v>0</v>
      </c>
      <c r="AD2852" s="19" t="n">
        <v>0</v>
      </c>
      <c r="AE2852" s="19"/>
      <c r="AF2852" s="19" t="n">
        <v>0.0166357054801564</v>
      </c>
      <c r="AG2852" s="19" t="n">
        <v>0.0188865585724214</v>
      </c>
      <c r="AH2852" s="19" t="n">
        <v>0.0261454426403261</v>
      </c>
      <c r="AI2852" s="19"/>
      <c r="AJ2852" s="19" t="n">
        <v>0.0256216871590827</v>
      </c>
      <c r="AK2852" s="19" t="n">
        <v>0.0209125433432457</v>
      </c>
      <c r="AL2852" s="19" t="n">
        <v>0.0140573840434747</v>
      </c>
      <c r="AM2852" s="19" t="n">
        <v>0.0558258666482955</v>
      </c>
      <c r="AN2852" s="19" t="n">
        <v>0</v>
      </c>
      <c r="AO2852" s="19"/>
      <c r="AP2852" s="19" t="n">
        <v>0.0317848268265619</v>
      </c>
      <c r="AQ2852" s="19" t="n">
        <v>0.0184960757556103</v>
      </c>
      <c r="AR2852" s="19" t="n">
        <v>0.0182405393789502</v>
      </c>
      <c r="AS2852" s="19" t="n">
        <v>0.0192154077716711</v>
      </c>
      <c r="AT2852" s="19" t="n">
        <v>0.0188119084482915</v>
      </c>
      <c r="AU2852" s="19"/>
      <c r="AV2852" s="19" t="n">
        <v>0.0136962496613994</v>
      </c>
      <c r="AW2852" s="19" t="n">
        <v>0.0378689469550187</v>
      </c>
      <c r="AX2852" s="19" t="n">
        <v>0</v>
      </c>
      <c r="AY2852" s="19" t="n">
        <v>0.0073024102140979</v>
      </c>
      <c r="AZ2852" s="19" t="n">
        <v>0.0150917056494544</v>
      </c>
      <c r="BA2852" s="19" t="n">
        <v>0.0548231467894501</v>
      </c>
      <c r="BB2852" s="19"/>
      <c r="BC2852" s="19" t="n">
        <v>0</v>
      </c>
      <c r="BD2852" s="19" t="n">
        <v>0.0247864962903684</v>
      </c>
      <c r="BE2852" s="19" t="n">
        <v>0.0227363272081599</v>
      </c>
      <c r="BF2852" s="19" t="n">
        <v>0.0316458758783092</v>
      </c>
      <c r="BG2852" s="19" t="n">
        <v>0.118001763657894</v>
      </c>
    </row>
    <row r="2853">
      <c r="B2853" t="s">
        <v>327</v>
      </c>
      <c r="C2853" s="19" t="n">
        <v>0.00878986697994637</v>
      </c>
      <c r="D2853" s="19" t="n">
        <v>0.0181310822380235</v>
      </c>
      <c r="E2853" s="19" t="n">
        <v>0</v>
      </c>
      <c r="F2853" s="19"/>
      <c r="G2853" s="19" t="n">
        <v>0.0216384493542076</v>
      </c>
      <c r="H2853" s="19" t="n">
        <v>0.0176942656234943</v>
      </c>
      <c r="I2853" s="19" t="n">
        <v>0</v>
      </c>
      <c r="J2853" s="19" t="n">
        <v>0</v>
      </c>
      <c r="K2853" s="19" t="n">
        <v>0.0234926407880491</v>
      </c>
      <c r="L2853" s="19" t="n">
        <v>0</v>
      </c>
      <c r="M2853" s="19"/>
      <c r="N2853" s="19" t="n">
        <v>0</v>
      </c>
      <c r="O2853" s="19" t="n">
        <v>0.0053312740200362</v>
      </c>
      <c r="P2853" s="19" t="n">
        <v>0.0128044219288532</v>
      </c>
      <c r="Q2853" s="19" t="n">
        <v>0.0182873956520847</v>
      </c>
      <c r="R2853" s="19"/>
      <c r="S2853" s="19" t="n">
        <v>0</v>
      </c>
      <c r="T2853" s="19" t="n">
        <v>0.0115428398721823</v>
      </c>
      <c r="U2853" s="19" t="n">
        <v>0.018282703477001</v>
      </c>
      <c r="V2853" s="19" t="n">
        <v>0.0174249100956597</v>
      </c>
      <c r="W2853" s="19" t="n">
        <v>0</v>
      </c>
      <c r="X2853" s="19" t="n">
        <v>0.0185363230990345</v>
      </c>
      <c r="Y2853" s="19" t="n">
        <v>0</v>
      </c>
      <c r="Z2853" s="19" t="n">
        <v>0</v>
      </c>
      <c r="AA2853" s="19" t="n">
        <v>0.0128538657190626</v>
      </c>
      <c r="AB2853" s="19" t="n">
        <v>0</v>
      </c>
      <c r="AC2853" s="19" t="n">
        <v>0.0251619107962498</v>
      </c>
      <c r="AD2853" s="19" t="n">
        <v>0</v>
      </c>
      <c r="AE2853" s="19"/>
      <c r="AF2853" s="19" t="n">
        <v>0</v>
      </c>
      <c r="AG2853" s="19" t="n">
        <v>0.0108544462690198</v>
      </c>
      <c r="AH2853" s="19" t="n">
        <v>0.00812847147127856</v>
      </c>
      <c r="AI2853" s="19"/>
      <c r="AJ2853" s="19" t="n">
        <v>0.0122472177645003</v>
      </c>
      <c r="AK2853" s="19" t="n">
        <v>0.00612803026584343</v>
      </c>
      <c r="AL2853" s="19" t="n">
        <v>0</v>
      </c>
      <c r="AM2853" s="19" t="n">
        <v>0</v>
      </c>
      <c r="AN2853" s="19" t="n">
        <v>0</v>
      </c>
      <c r="AO2853" s="19"/>
      <c r="AP2853" s="19" t="n">
        <v>0.00936584787836695</v>
      </c>
      <c r="AQ2853" s="19" t="n">
        <v>0.00465633241812072</v>
      </c>
      <c r="AR2853" s="19" t="n">
        <v>0.0192925426017034</v>
      </c>
      <c r="AS2853" s="19" t="n">
        <v>0.0192977780949756</v>
      </c>
      <c r="AT2853" s="19" t="n">
        <v>0</v>
      </c>
      <c r="AU2853" s="19"/>
      <c r="AV2853" s="19" t="n">
        <v>0.00549752027585235</v>
      </c>
      <c r="AW2853" s="19" t="n">
        <v>0.0165653490839924</v>
      </c>
      <c r="AX2853" s="19" t="n">
        <v>0</v>
      </c>
      <c r="AY2853" s="19" t="n">
        <v>0.0155528033303534</v>
      </c>
      <c r="AZ2853" s="19" t="n">
        <v>0</v>
      </c>
      <c r="BA2853" s="19" t="n">
        <v>0.0154691687379643</v>
      </c>
      <c r="BB2853" s="19"/>
      <c r="BC2853" s="19" t="n">
        <v>0.017505160609202</v>
      </c>
      <c r="BD2853" s="19" t="n">
        <v>0.0144831218736359</v>
      </c>
      <c r="BE2853" s="19" t="n">
        <v>0</v>
      </c>
      <c r="BF2853" s="19" t="n">
        <v>0.0112522084998169</v>
      </c>
      <c r="BG2853" s="19" t="n">
        <v>0</v>
      </c>
    </row>
    <row r="2854">
      <c r="B2854" t="s">
        <v>815</v>
      </c>
      <c r="C2854" s="19" t="n">
        <v>0.0284306044989089</v>
      </c>
      <c r="D2854" s="19" t="n">
        <v>0.0240640715839853</v>
      </c>
      <c r="E2854" s="19" t="n">
        <v>0.0327943612608612</v>
      </c>
      <c r="F2854" s="19"/>
      <c r="G2854" s="19" t="n">
        <v>0.00800243301503098</v>
      </c>
      <c r="H2854" s="19" t="n">
        <v>0.0384554168411515</v>
      </c>
      <c r="I2854" s="19" t="n">
        <v>0.0369319299380041</v>
      </c>
      <c r="J2854" s="19" t="n">
        <v>0.0289368447590356</v>
      </c>
      <c r="K2854" s="19" t="n">
        <v>0.0366804533729605</v>
      </c>
      <c r="L2854" s="19" t="n">
        <v>0.0241270220145308</v>
      </c>
      <c r="M2854" s="19"/>
      <c r="N2854" s="19" t="n">
        <v>0.00571163164938342</v>
      </c>
      <c r="O2854" s="19" t="n">
        <v>0.010665678818712</v>
      </c>
      <c r="P2854" s="19" t="n">
        <v>0.0411591076833505</v>
      </c>
      <c r="Q2854" s="19" t="n">
        <v>0.0607912510061832</v>
      </c>
      <c r="R2854" s="19"/>
      <c r="S2854" s="19" t="n">
        <v>0.0275839157978742</v>
      </c>
      <c r="T2854" s="19" t="n">
        <v>0.0225497657255177</v>
      </c>
      <c r="U2854" s="19" t="n">
        <v>0.0191707233259235</v>
      </c>
      <c r="V2854" s="19" t="n">
        <v>0.0386783903664832</v>
      </c>
      <c r="W2854" s="19" t="n">
        <v>0.0183777018426573</v>
      </c>
      <c r="X2854" s="19" t="n">
        <v>0.0673677259094879</v>
      </c>
      <c r="Y2854" s="19" t="n">
        <v>0.0161414763313554</v>
      </c>
      <c r="Z2854" s="19" t="n">
        <v>0.0333360244860814</v>
      </c>
      <c r="AA2854" s="19" t="n">
        <v>0.0351606652605195</v>
      </c>
      <c r="AB2854" s="19" t="n">
        <v>0.01393896473954</v>
      </c>
      <c r="AC2854" s="19" t="n">
        <v>0</v>
      </c>
      <c r="AD2854" s="19" t="n">
        <v>0.0438570784423673</v>
      </c>
      <c r="AE2854" s="19"/>
      <c r="AF2854" s="19" t="n">
        <v>0.0328531341156007</v>
      </c>
      <c r="AG2854" s="19" t="n">
        <v>0.0180045259694567</v>
      </c>
      <c r="AH2854" s="19" t="n">
        <v>0.0631490860244479</v>
      </c>
      <c r="AI2854" s="19"/>
      <c r="AJ2854" s="19" t="n">
        <v>0.0151065773662375</v>
      </c>
      <c r="AK2854" s="19" t="n">
        <v>0.0313373174148023</v>
      </c>
      <c r="AL2854" s="19" t="n">
        <v>0.0613726264958175</v>
      </c>
      <c r="AM2854" s="19" t="n">
        <v>0.0808463029308179</v>
      </c>
      <c r="AN2854" s="19" t="n">
        <v>0.0400435893373222</v>
      </c>
      <c r="AO2854" s="19"/>
      <c r="AP2854" s="19" t="n">
        <v>0.034190216023746</v>
      </c>
      <c r="AQ2854" s="19" t="n">
        <v>0.0230285180518632</v>
      </c>
      <c r="AR2854" s="19" t="n">
        <v>0.015608156422838</v>
      </c>
      <c r="AS2854" s="19" t="n">
        <v>0.0131216830859256</v>
      </c>
      <c r="AT2854" s="19" t="n">
        <v>0.0759909291875661</v>
      </c>
      <c r="AU2854" s="19"/>
      <c r="AV2854" s="19" t="n">
        <v>0.0134441528055998</v>
      </c>
      <c r="AW2854" s="19" t="n">
        <v>0.0241416214925711</v>
      </c>
      <c r="AX2854" s="19" t="n">
        <v>0.0142307105484166</v>
      </c>
      <c r="AY2854" s="19" t="n">
        <v>0.0228431905971387</v>
      </c>
      <c r="AZ2854" s="19" t="n">
        <v>0.0609631254840302</v>
      </c>
      <c r="BA2854" s="19" t="n">
        <v>0.0789478738870232</v>
      </c>
      <c r="BB2854" s="19"/>
      <c r="BC2854" s="19" t="n">
        <v>0.0167007920603571</v>
      </c>
      <c r="BD2854" s="19" t="n">
        <v>0.0406646958695484</v>
      </c>
      <c r="BE2854" s="19" t="n">
        <v>0.0275104011937093</v>
      </c>
      <c r="BF2854" s="19" t="n">
        <v>0</v>
      </c>
      <c r="BG2854" s="19" t="n">
        <v>0</v>
      </c>
    </row>
    <row r="2855">
      <c r="B2855" t="s">
        <v>328</v>
      </c>
      <c r="C2855" s="19" t="n">
        <v>0.83585602388348</v>
      </c>
      <c r="D2855" s="19" t="n">
        <v>0.797781035444634</v>
      </c>
      <c r="E2855" s="19" t="n">
        <v>0.870678330319699</v>
      </c>
      <c r="F2855" s="19"/>
      <c r="G2855" s="19" t="n">
        <v>0.790407804641108</v>
      </c>
      <c r="H2855" s="19" t="n">
        <v>0.807392789877357</v>
      </c>
      <c r="I2855" s="19" t="n">
        <v>0.866701299034492</v>
      </c>
      <c r="J2855" s="19" t="n">
        <v>0.859212350491054</v>
      </c>
      <c r="K2855" s="19" t="n">
        <v>0.810926942642498</v>
      </c>
      <c r="L2855" s="19" t="n">
        <v>0.856526937868204</v>
      </c>
      <c r="M2855" s="19"/>
      <c r="N2855" s="19" t="n">
        <v>0.852627784326536</v>
      </c>
      <c r="O2855" s="19" t="n">
        <v>0.848577391384569</v>
      </c>
      <c r="P2855" s="19" t="n">
        <v>0.808191970203267</v>
      </c>
      <c r="Q2855" s="19" t="n">
        <v>0.827625684414357</v>
      </c>
      <c r="R2855" s="19"/>
      <c r="S2855" s="19" t="n">
        <v>0.843541502174748</v>
      </c>
      <c r="T2855" s="19" t="n">
        <v>0.826554425590472</v>
      </c>
      <c r="U2855" s="19" t="n">
        <v>0.839291079987985</v>
      </c>
      <c r="V2855" s="19" t="n">
        <v>0.717578722277632</v>
      </c>
      <c r="W2855" s="19" t="n">
        <v>0.890547922127082</v>
      </c>
      <c r="X2855" s="19" t="n">
        <v>0.821074520235398</v>
      </c>
      <c r="Y2855" s="19" t="n">
        <v>0.875582721008108</v>
      </c>
      <c r="Z2855" s="19" t="n">
        <v>0.817369052357601</v>
      </c>
      <c r="AA2855" s="19" t="n">
        <v>0.863840069713143</v>
      </c>
      <c r="AB2855" s="19" t="n">
        <v>0.850693303224056</v>
      </c>
      <c r="AC2855" s="19" t="n">
        <v>0.908498952416181</v>
      </c>
      <c r="AD2855" s="19" t="n">
        <v>0.760883255865528</v>
      </c>
      <c r="AE2855" s="19"/>
      <c r="AF2855" s="19" t="n">
        <v>0.837685716668518</v>
      </c>
      <c r="AG2855" s="19" t="n">
        <v>0.847330285899912</v>
      </c>
      <c r="AH2855" s="19" t="n">
        <v>0.819096943930139</v>
      </c>
      <c r="AI2855" s="19"/>
      <c r="AJ2855" s="19" t="n">
        <v>0.836331064923534</v>
      </c>
      <c r="AK2855" s="19" t="n">
        <v>0.886451754451125</v>
      </c>
      <c r="AL2855" s="19" t="n">
        <v>0.7981092026665</v>
      </c>
      <c r="AM2855" s="19" t="n">
        <v>0.720045369939601</v>
      </c>
      <c r="AN2855" s="19" t="n">
        <v>0.862893403250116</v>
      </c>
      <c r="AO2855" s="19"/>
      <c r="AP2855" s="19" t="n">
        <v>0.804662016226655</v>
      </c>
      <c r="AQ2855" s="19" t="n">
        <v>0.893605303094667</v>
      </c>
      <c r="AR2855" s="19" t="n">
        <v>0.841921645867338</v>
      </c>
      <c r="AS2855" s="19" t="n">
        <v>0.83583861807453</v>
      </c>
      <c r="AT2855" s="19" t="n">
        <v>0.74582007799077</v>
      </c>
      <c r="AU2855" s="19"/>
      <c r="AV2855" s="19" t="n">
        <v>0.905600963820666</v>
      </c>
      <c r="AW2855" s="19" t="n">
        <v>0.821380303016326</v>
      </c>
      <c r="AX2855" s="19" t="n">
        <v>0.886180851486725</v>
      </c>
      <c r="AY2855" s="19" t="n">
        <v>0.816293196479409</v>
      </c>
      <c r="AZ2855" s="19" t="n">
        <v>0.748089642559948</v>
      </c>
      <c r="BA2855" s="19" t="n">
        <v>0.683032872141965</v>
      </c>
      <c r="BB2855" s="19"/>
      <c r="BC2855" s="19" t="n">
        <v>0.864126329405555</v>
      </c>
      <c r="BD2855" s="19" t="n">
        <v>0.831077551591569</v>
      </c>
      <c r="BE2855" s="19" t="n">
        <v>0.848870693845206</v>
      </c>
      <c r="BF2855" s="19" t="n">
        <v>0.871784599966883</v>
      </c>
      <c r="BG2855" s="19" t="n">
        <v>0.716018622634638</v>
      </c>
    </row>
    <row r="2856">
      <c r="B2856" t="s">
        <v>329</v>
      </c>
      <c r="C2856" s="19" t="n">
        <v>0.0285652539160507</v>
      </c>
      <c r="D2856" s="19" t="n">
        <v>0.043924200890781</v>
      </c>
      <c r="E2856" s="19" t="n">
        <v>0.0142234168626259</v>
      </c>
      <c r="F2856" s="19"/>
      <c r="G2856" s="19" t="n">
        <v>0.06280742222057</v>
      </c>
      <c r="H2856" s="19" t="n">
        <v>0.0568869224092509</v>
      </c>
      <c r="I2856" s="19" t="n">
        <v>0.0204389637005623</v>
      </c>
      <c r="J2856" s="19" t="n">
        <v>0.0149692876372208</v>
      </c>
      <c r="K2856" s="19" t="n">
        <v>0.0346302086646125</v>
      </c>
      <c r="L2856" s="19" t="n">
        <v>0</v>
      </c>
      <c r="M2856" s="19"/>
      <c r="N2856" s="19" t="n">
        <v>0.0443793849863218</v>
      </c>
      <c r="O2856" s="19" t="n">
        <v>0.0108250014914234</v>
      </c>
      <c r="P2856" s="19" t="n">
        <v>0.0306292804297458</v>
      </c>
      <c r="Q2856" s="19" t="n">
        <v>0.030309750106548</v>
      </c>
      <c r="R2856" s="19"/>
      <c r="S2856" s="19" t="n">
        <v>0.0469481353874964</v>
      </c>
      <c r="T2856" s="19" t="n">
        <v>0.034755955631642</v>
      </c>
      <c r="U2856" s="19" t="n">
        <v>0.018282703477001</v>
      </c>
      <c r="V2856" s="19" t="n">
        <v>0.0350096752663811</v>
      </c>
      <c r="W2856" s="19" t="n">
        <v>0.0378464017626323</v>
      </c>
      <c r="X2856" s="19" t="n">
        <v>0.0185363230990345</v>
      </c>
      <c r="Y2856" s="19" t="n">
        <v>0.0505130742123573</v>
      </c>
      <c r="Z2856" s="19" t="n">
        <v>0</v>
      </c>
      <c r="AA2856" s="19" t="n">
        <v>0.0248514135713102</v>
      </c>
      <c r="AB2856" s="19" t="n">
        <v>0</v>
      </c>
      <c r="AC2856" s="19" t="n">
        <v>0.0251619107962498</v>
      </c>
      <c r="AD2856" s="19" t="n">
        <v>0</v>
      </c>
      <c r="AE2856" s="19"/>
      <c r="AF2856" s="19" t="n">
        <v>0.0166357054801564</v>
      </c>
      <c r="AG2856" s="19" t="n">
        <v>0.0297410048414412</v>
      </c>
      <c r="AH2856" s="19" t="n">
        <v>0.0342739141116046</v>
      </c>
      <c r="AI2856" s="19"/>
      <c r="AJ2856" s="19" t="n">
        <v>0.037868904923583</v>
      </c>
      <c r="AK2856" s="19" t="n">
        <v>0.0270405736090891</v>
      </c>
      <c r="AL2856" s="19" t="n">
        <v>0.0140573840434747</v>
      </c>
      <c r="AM2856" s="19" t="n">
        <v>0.0558258666482955</v>
      </c>
      <c r="AN2856" s="19" t="n">
        <v>0</v>
      </c>
      <c r="AO2856" s="19"/>
      <c r="AP2856" s="19" t="n">
        <v>0.0411506747049289</v>
      </c>
      <c r="AQ2856" s="19" t="n">
        <v>0.023152408173731</v>
      </c>
      <c r="AR2856" s="19" t="n">
        <v>0.0375330819806536</v>
      </c>
      <c r="AS2856" s="19" t="n">
        <v>0.0385131858666467</v>
      </c>
      <c r="AT2856" s="19" t="n">
        <v>0.0188119084482915</v>
      </c>
      <c r="AU2856" s="19"/>
      <c r="AV2856" s="19" t="n">
        <v>0.0191937699372517</v>
      </c>
      <c r="AW2856" s="19" t="n">
        <v>0.0544342960390111</v>
      </c>
      <c r="AX2856" s="19" t="n">
        <v>0</v>
      </c>
      <c r="AY2856" s="19" t="n">
        <v>0.0228552135444513</v>
      </c>
      <c r="AZ2856" s="19" t="n">
        <v>0.0150917056494544</v>
      </c>
      <c r="BA2856" s="19" t="n">
        <v>0.0702923155274143</v>
      </c>
      <c r="BB2856" s="19"/>
      <c r="BC2856" s="19" t="n">
        <v>0.017505160609202</v>
      </c>
      <c r="BD2856" s="19" t="n">
        <v>0.0392696181640042</v>
      </c>
      <c r="BE2856" s="19" t="n">
        <v>0.0227363272081599</v>
      </c>
      <c r="BF2856" s="19" t="n">
        <v>0.042898084378126</v>
      </c>
      <c r="BG2856" s="19" t="n">
        <v>0.118001763657894</v>
      </c>
    </row>
    <row r="2857">
      <c r="B2857" t="s">
        <v>141</v>
      </c>
      <c r="C2857" s="19" t="n">
        <v>0.80729076996743</v>
      </c>
      <c r="D2857" s="19" t="n">
        <v>0.753856834553853</v>
      </c>
      <c r="E2857" s="19" t="n">
        <v>0.856454913457073</v>
      </c>
      <c r="F2857" s="19"/>
      <c r="G2857" s="19" t="n">
        <v>0.727600382420538</v>
      </c>
      <c r="H2857" s="19" t="n">
        <v>0.750505867468106</v>
      </c>
      <c r="I2857" s="19" t="n">
        <v>0.84626233533393</v>
      </c>
      <c r="J2857" s="19" t="n">
        <v>0.844243062853833</v>
      </c>
      <c r="K2857" s="19" t="n">
        <v>0.776296733977885</v>
      </c>
      <c r="L2857" s="19" t="n">
        <v>0.856526937868204</v>
      </c>
      <c r="M2857" s="19"/>
      <c r="N2857" s="19" t="n">
        <v>0.808248399340214</v>
      </c>
      <c r="O2857" s="19" t="n">
        <v>0.837752389893145</v>
      </c>
      <c r="P2857" s="19" t="n">
        <v>0.777562689773521</v>
      </c>
      <c r="Q2857" s="19" t="n">
        <v>0.797315934307809</v>
      </c>
      <c r="R2857" s="19"/>
      <c r="S2857" s="19" t="n">
        <v>0.796593366787251</v>
      </c>
      <c r="T2857" s="19" t="n">
        <v>0.79179846995883</v>
      </c>
      <c r="U2857" s="19" t="n">
        <v>0.821008376510984</v>
      </c>
      <c r="V2857" s="19" t="n">
        <v>0.682569047011251</v>
      </c>
      <c r="W2857" s="19" t="n">
        <v>0.852701520364449</v>
      </c>
      <c r="X2857" s="19" t="n">
        <v>0.802538197136364</v>
      </c>
      <c r="Y2857" s="19" t="n">
        <v>0.825069646795751</v>
      </c>
      <c r="Z2857" s="19" t="n">
        <v>0.817369052357601</v>
      </c>
      <c r="AA2857" s="19" t="n">
        <v>0.838988656141833</v>
      </c>
      <c r="AB2857" s="19" t="n">
        <v>0.850693303224056</v>
      </c>
      <c r="AC2857" s="19" t="n">
        <v>0.883337041619931</v>
      </c>
      <c r="AD2857" s="19" t="n">
        <v>0.760883255865528</v>
      </c>
      <c r="AE2857" s="19"/>
      <c r="AF2857" s="19" t="n">
        <v>0.821050011188361</v>
      </c>
      <c r="AG2857" s="19" t="n">
        <v>0.817589281058471</v>
      </c>
      <c r="AH2857" s="19" t="n">
        <v>0.784823029818535</v>
      </c>
      <c r="AI2857" s="19"/>
      <c r="AJ2857" s="19" t="n">
        <v>0.798462159999951</v>
      </c>
      <c r="AK2857" s="19" t="n">
        <v>0.859411180842036</v>
      </c>
      <c r="AL2857" s="19" t="n">
        <v>0.784051818623025</v>
      </c>
      <c r="AM2857" s="19" t="n">
        <v>0.664219503291305</v>
      </c>
      <c r="AN2857" s="19" t="n">
        <v>0.862893403250116</v>
      </c>
      <c r="AO2857" s="19"/>
      <c r="AP2857" s="19" t="n">
        <v>0.763511341521726</v>
      </c>
      <c r="AQ2857" s="19" t="n">
        <v>0.870452894920936</v>
      </c>
      <c r="AR2857" s="19" t="n">
        <v>0.804388563886685</v>
      </c>
      <c r="AS2857" s="19" t="n">
        <v>0.797325432207883</v>
      </c>
      <c r="AT2857" s="19" t="n">
        <v>0.727008169542478</v>
      </c>
      <c r="AU2857" s="19"/>
      <c r="AV2857" s="19" t="n">
        <v>0.886407193883414</v>
      </c>
      <c r="AW2857" s="19" t="n">
        <v>0.766946006977315</v>
      </c>
      <c r="AX2857" s="19" t="n">
        <v>0.886180851486725</v>
      </c>
      <c r="AY2857" s="19" t="n">
        <v>0.793437982934957</v>
      </c>
      <c r="AZ2857" s="19" t="n">
        <v>0.732997936910493</v>
      </c>
      <c r="BA2857" s="19" t="n">
        <v>0.61274055661455</v>
      </c>
      <c r="BB2857" s="19"/>
      <c r="BC2857" s="19" t="n">
        <v>0.846621168796354</v>
      </c>
      <c r="BD2857" s="19" t="n">
        <v>0.791807933427565</v>
      </c>
      <c r="BE2857" s="19" t="n">
        <v>0.826134366637046</v>
      </c>
      <c r="BF2857" s="19" t="n">
        <v>0.828886515588757</v>
      </c>
      <c r="BG2857" s="19" t="n">
        <v>0.598016858976744</v>
      </c>
    </row>
    <row r="2858">
      <c r="C2858" s="19"/>
      <c r="D2858" s="19"/>
      <c r="E2858" s="19"/>
      <c r="F2858" s="19"/>
      <c r="G2858" s="19"/>
      <c r="H2858" s="19"/>
      <c r="I2858" s="19"/>
      <c r="J2858" s="19"/>
      <c r="K2858" s="19"/>
      <c r="L2858" s="19"/>
      <c r="M2858" s="19"/>
      <c r="N2858" s="19"/>
      <c r="O2858" s="19"/>
      <c r="P2858" s="19"/>
      <c r="Q2858" s="19"/>
      <c r="R2858" s="19"/>
      <c r="S2858" s="19"/>
      <c r="T2858" s="19"/>
      <c r="U2858" s="19"/>
      <c r="V2858" s="19"/>
      <c r="W2858" s="19"/>
      <c r="X2858" s="19"/>
      <c r="Y2858" s="19"/>
      <c r="Z2858" s="19"/>
      <c r="AA2858" s="19"/>
      <c r="AB2858" s="19"/>
      <c r="AC2858" s="19"/>
      <c r="AD2858" s="19"/>
      <c r="AE2858" s="19"/>
      <c r="AF2858" s="19"/>
      <c r="AG2858" s="19"/>
      <c r="AH2858" s="19"/>
      <c r="AI2858" s="19"/>
      <c r="AJ2858" s="19"/>
      <c r="AK2858" s="19"/>
      <c r="AL2858" s="19"/>
      <c r="AM2858" s="19"/>
      <c r="AN2858" s="19"/>
      <c r="AO2858" s="19"/>
      <c r="AP2858" s="19"/>
      <c r="AQ2858" s="19"/>
      <c r="AR2858" s="19"/>
      <c r="AS2858" s="19"/>
      <c r="AT2858" s="19"/>
      <c r="AU2858" s="19"/>
      <c r="AV2858" s="19"/>
      <c r="AW2858" s="19"/>
      <c r="AX2858" s="19"/>
      <c r="AY2858" s="19"/>
      <c r="AZ2858" s="19"/>
      <c r="BA2858" s="19"/>
      <c r="BB2858" s="19"/>
      <c r="BC2858" s="19"/>
      <c r="BD2858" s="19"/>
      <c r="BE2858" s="19"/>
      <c r="BF2858" s="19"/>
      <c r="BG2858" s="19"/>
    </row>
    <row r="2859">
      <c r="B2859" s="7" t="s">
        <v>820</v>
      </c>
      <c r="C2859" s="19"/>
      <c r="D2859" s="19"/>
      <c r="E2859" s="19"/>
      <c r="F2859" s="19"/>
      <c r="G2859" s="19"/>
      <c r="H2859" s="19"/>
      <c r="I2859" s="19"/>
      <c r="J2859" s="19"/>
      <c r="K2859" s="19"/>
      <c r="L2859" s="19"/>
      <c r="M2859" s="19"/>
      <c r="N2859" s="19"/>
      <c r="O2859" s="19"/>
      <c r="P2859" s="19"/>
      <c r="Q2859" s="19"/>
      <c r="R2859" s="19"/>
      <c r="S2859" s="19"/>
      <c r="T2859" s="19"/>
      <c r="U2859" s="19"/>
      <c r="V2859" s="19"/>
      <c r="W2859" s="19"/>
      <c r="X2859" s="19"/>
      <c r="Y2859" s="19"/>
      <c r="Z2859" s="19"/>
      <c r="AA2859" s="19"/>
      <c r="AB2859" s="19"/>
      <c r="AC2859" s="19"/>
      <c r="AD2859" s="19"/>
      <c r="AE2859" s="19"/>
      <c r="AF2859" s="19"/>
      <c r="AG2859" s="19"/>
      <c r="AH2859" s="19"/>
      <c r="AI2859" s="19"/>
      <c r="AJ2859" s="19"/>
      <c r="AK2859" s="19"/>
      <c r="AL2859" s="19"/>
      <c r="AM2859" s="19"/>
      <c r="AN2859" s="19"/>
      <c r="AO2859" s="19"/>
      <c r="AP2859" s="19"/>
      <c r="AQ2859" s="19"/>
      <c r="AR2859" s="19"/>
      <c r="AS2859" s="19"/>
      <c r="AT2859" s="19"/>
      <c r="AU2859" s="19"/>
      <c r="AV2859" s="19"/>
      <c r="AW2859" s="19"/>
      <c r="AX2859" s="19"/>
      <c r="AY2859" s="19"/>
      <c r="AZ2859" s="19"/>
      <c r="BA2859" s="19"/>
      <c r="BB2859" s="19"/>
      <c r="BC2859" s="19"/>
      <c r="BD2859" s="19"/>
      <c r="BE2859" s="19"/>
      <c r="BF2859" s="19"/>
      <c r="BG2859" s="19"/>
    </row>
    <row r="2860">
      <c r="B2860" s="26" t="s">
        <v>724</v>
      </c>
      <c r="C2860" s="19"/>
      <c r="D2860" s="19"/>
      <c r="E2860" s="19"/>
      <c r="F2860" s="19"/>
      <c r="G2860" s="19"/>
      <c r="H2860" s="19"/>
      <c r="I2860" s="19"/>
      <c r="J2860" s="19"/>
      <c r="K2860" s="19"/>
      <c r="L2860" s="19"/>
      <c r="M2860" s="19"/>
      <c r="N2860" s="19"/>
      <c r="O2860" s="19"/>
      <c r="P2860" s="19"/>
      <c r="Q2860" s="19"/>
      <c r="R2860" s="19"/>
      <c r="S2860" s="19"/>
      <c r="T2860" s="19"/>
      <c r="U2860" s="19"/>
      <c r="V2860" s="19"/>
      <c r="W2860" s="19"/>
      <c r="X2860" s="19"/>
      <c r="Y2860" s="19"/>
      <c r="Z2860" s="19"/>
      <c r="AA2860" s="19"/>
      <c r="AB2860" s="19"/>
      <c r="AC2860" s="19"/>
      <c r="AD2860" s="19"/>
      <c r="AE2860" s="19"/>
      <c r="AF2860" s="19"/>
      <c r="AG2860" s="19"/>
      <c r="AH2860" s="19"/>
      <c r="AI2860" s="19"/>
      <c r="AJ2860" s="19"/>
      <c r="AK2860" s="19"/>
      <c r="AL2860" s="19"/>
      <c r="AM2860" s="19"/>
      <c r="AN2860" s="19"/>
      <c r="AO2860" s="19"/>
      <c r="AP2860" s="19"/>
      <c r="AQ2860" s="19"/>
      <c r="AR2860" s="19"/>
      <c r="AS2860" s="19"/>
      <c r="AT2860" s="19"/>
      <c r="AU2860" s="19"/>
      <c r="AV2860" s="19"/>
      <c r="AW2860" s="19"/>
      <c r="AX2860" s="19"/>
      <c r="AY2860" s="19"/>
      <c r="AZ2860" s="19"/>
      <c r="BA2860" s="19"/>
      <c r="BB2860" s="19"/>
      <c r="BC2860" s="19"/>
      <c r="BD2860" s="19"/>
      <c r="BE2860" s="19"/>
      <c r="BF2860" s="19"/>
      <c r="BG2860" s="19"/>
    </row>
    <row r="2861">
      <c r="B2861" t="s">
        <v>802</v>
      </c>
      <c r="C2861" s="19" t="n">
        <v>0.0348114227752329</v>
      </c>
      <c r="D2861" s="19" t="n">
        <v>0.0495408635617461</v>
      </c>
      <c r="E2861" s="19" t="n">
        <v>0.0201941354212841</v>
      </c>
      <c r="F2861" s="19"/>
      <c r="G2861" s="19" t="n">
        <v>0.0143556315776681</v>
      </c>
      <c r="H2861" s="19" t="n">
        <v>0.00925016940807954</v>
      </c>
      <c r="I2861" s="19" t="n">
        <v>0.0951189341931228</v>
      </c>
      <c r="J2861" s="19" t="n">
        <v>0.0284698020296732</v>
      </c>
      <c r="K2861" s="19" t="n">
        <v>0.0415011159886676</v>
      </c>
      <c r="L2861" s="19" t="n">
        <v>0.0200079411356243</v>
      </c>
      <c r="M2861" s="19"/>
      <c r="N2861" s="19" t="n">
        <v>0.027237588318385</v>
      </c>
      <c r="O2861" s="19" t="n">
        <v>0.0326880102166183</v>
      </c>
      <c r="P2861" s="19" t="n">
        <v>0.035756919000864</v>
      </c>
      <c r="Q2861" s="19" t="n">
        <v>0.0439313805892123</v>
      </c>
      <c r="R2861" s="19"/>
      <c r="S2861" s="19" t="n">
        <v>0.0442695940698803</v>
      </c>
      <c r="T2861" s="19" t="n">
        <v>0.022032845384467</v>
      </c>
      <c r="U2861" s="19" t="n">
        <v>0.0509076428440097</v>
      </c>
      <c r="V2861" s="19" t="n">
        <v>0.101119819595915</v>
      </c>
      <c r="W2861" s="19" t="n">
        <v>0</v>
      </c>
      <c r="X2861" s="19" t="n">
        <v>0</v>
      </c>
      <c r="Y2861" s="19" t="n">
        <v>0.0506562452580311</v>
      </c>
      <c r="Z2861" s="19" t="n">
        <v>0.0429739381803995</v>
      </c>
      <c r="AA2861" s="19" t="n">
        <v>0.0390142766750014</v>
      </c>
      <c r="AB2861" s="19" t="n">
        <v>0.0163245791290317</v>
      </c>
      <c r="AC2861" s="19" t="n">
        <v>0</v>
      </c>
      <c r="AD2861" s="19" t="n">
        <v>0.0569773891953632</v>
      </c>
      <c r="AE2861" s="19"/>
      <c r="AF2861" s="19" t="n">
        <v>0.0485739413206948</v>
      </c>
      <c r="AG2861" s="19" t="n">
        <v>0.0317063923548613</v>
      </c>
      <c r="AH2861" s="19" t="n">
        <v>0.0195938260718998</v>
      </c>
      <c r="AI2861" s="19"/>
      <c r="AJ2861" s="19" t="n">
        <v>0.0388745637391971</v>
      </c>
      <c r="AK2861" s="19" t="n">
        <v>0.0199613654668834</v>
      </c>
      <c r="AL2861" s="19" t="n">
        <v>0.0283392744321278</v>
      </c>
      <c r="AM2861" s="19" t="n">
        <v>0.301615593469618</v>
      </c>
      <c r="AN2861" s="19" t="n">
        <v>0.0141315232096133</v>
      </c>
      <c r="AO2861" s="19"/>
      <c r="AP2861" s="19" t="n">
        <v>0.0411227855474476</v>
      </c>
      <c r="AQ2861" s="19" t="n">
        <v>0.0253130827603705</v>
      </c>
      <c r="AR2861" s="19" t="n">
        <v>0.0197869107616714</v>
      </c>
      <c r="AS2861" s="19" t="n">
        <v>0.0784605451080769</v>
      </c>
      <c r="AT2861" s="19" t="n">
        <v>0.0239879522173592</v>
      </c>
      <c r="AU2861" s="19"/>
      <c r="AV2861" s="19" t="n">
        <v>0.0183656851729535</v>
      </c>
      <c r="AW2861" s="19" t="n">
        <v>0.0453717501367338</v>
      </c>
      <c r="AX2861" s="19" t="n">
        <v>0.0279557310156484</v>
      </c>
      <c r="AY2861" s="19" t="n">
        <v>0.061610502003506</v>
      </c>
      <c r="AZ2861" s="19" t="n">
        <v>0.0158652197130834</v>
      </c>
      <c r="BA2861" s="19" t="n">
        <v>0.0189181050166123</v>
      </c>
      <c r="BB2861" s="19"/>
      <c r="BC2861" s="19" t="n">
        <v>0.026701774386896</v>
      </c>
      <c r="BD2861" s="19" t="n">
        <v>0.0587531446620416</v>
      </c>
      <c r="BE2861" s="19" t="n">
        <v>0.0217291507824695</v>
      </c>
      <c r="BF2861" s="19" t="n">
        <v>0.0344555798119865</v>
      </c>
      <c r="BG2861" s="19" t="n">
        <v>0.0810967553373147</v>
      </c>
    </row>
    <row r="2862">
      <c r="B2862" t="s">
        <v>598</v>
      </c>
      <c r="C2862" s="19" t="n">
        <v>0.0407076883213596</v>
      </c>
      <c r="D2862" s="19" t="n">
        <v>0.0508696224758486</v>
      </c>
      <c r="E2862" s="19" t="n">
        <v>0.0308106965274099</v>
      </c>
      <c r="F2862" s="19"/>
      <c r="G2862" s="19" t="n">
        <v>0.0462899733984747</v>
      </c>
      <c r="H2862" s="19" t="n">
        <v>0.0365961358434376</v>
      </c>
      <c r="I2862" s="19" t="n">
        <v>0.0598549874747864</v>
      </c>
      <c r="J2862" s="19" t="n">
        <v>0.0407656849359133</v>
      </c>
      <c r="K2862" s="19" t="n">
        <v>0.00920008323600828</v>
      </c>
      <c r="L2862" s="19" t="n">
        <v>0.0476252039102013</v>
      </c>
      <c r="M2862" s="19"/>
      <c r="N2862" s="19" t="n">
        <v>0.0561950527022058</v>
      </c>
      <c r="O2862" s="19" t="n">
        <v>0.0544178682239987</v>
      </c>
      <c r="P2862" s="19" t="n">
        <v>0.00665315959275843</v>
      </c>
      <c r="Q2862" s="19" t="n">
        <v>0.0419541341141755</v>
      </c>
      <c r="R2862" s="19"/>
      <c r="S2862" s="19" t="n">
        <v>0.0131038749325446</v>
      </c>
      <c r="T2862" s="19" t="n">
        <v>0.0245642512071085</v>
      </c>
      <c r="U2862" s="19" t="n">
        <v>0.0375889377761732</v>
      </c>
      <c r="V2862" s="19" t="n">
        <v>0.0418422599037027</v>
      </c>
      <c r="W2862" s="19" t="n">
        <v>0.0808363437302367</v>
      </c>
      <c r="X2862" s="19" t="n">
        <v>0.0416440617389025</v>
      </c>
      <c r="Y2862" s="19" t="n">
        <v>0.0656447524078623</v>
      </c>
      <c r="Z2862" s="19" t="n">
        <v>0</v>
      </c>
      <c r="AA2862" s="19" t="n">
        <v>0.065345378798908</v>
      </c>
      <c r="AB2862" s="19" t="n">
        <v>0.0466114157815058</v>
      </c>
      <c r="AC2862" s="19" t="n">
        <v>0.0230077687043281</v>
      </c>
      <c r="AD2862" s="19" t="n">
        <v>0</v>
      </c>
      <c r="AE2862" s="19"/>
      <c r="AF2862" s="19" t="n">
        <v>0.0500815293272288</v>
      </c>
      <c r="AG2862" s="19" t="n">
        <v>0.0330606552273183</v>
      </c>
      <c r="AH2862" s="19" t="n">
        <v>0.0358236006034691</v>
      </c>
      <c r="AI2862" s="19"/>
      <c r="AJ2862" s="19" t="n">
        <v>0.0326202492032283</v>
      </c>
      <c r="AK2862" s="19" t="n">
        <v>0.0402759805875275</v>
      </c>
      <c r="AL2862" s="19" t="n">
        <v>0.0486650055124377</v>
      </c>
      <c r="AM2862" s="19" t="n">
        <v>0</v>
      </c>
      <c r="AN2862" s="19" t="n">
        <v>0.0557850502377356</v>
      </c>
      <c r="AO2862" s="19"/>
      <c r="AP2862" s="19" t="n">
        <v>0.0310367891918789</v>
      </c>
      <c r="AQ2862" s="19" t="n">
        <v>0.0458684219223818</v>
      </c>
      <c r="AR2862" s="19" t="n">
        <v>0.0337255095420874</v>
      </c>
      <c r="AS2862" s="19" t="n">
        <v>0.0596435304687003</v>
      </c>
      <c r="AT2862" s="19" t="n">
        <v>0.0554765408484792</v>
      </c>
      <c r="AU2862" s="19"/>
      <c r="AV2862" s="19" t="n">
        <v>0.0494388406238528</v>
      </c>
      <c r="AW2862" s="19" t="n">
        <v>0.0197323383108934</v>
      </c>
      <c r="AX2862" s="19" t="n">
        <v>0.035866049732303</v>
      </c>
      <c r="AY2862" s="19" t="n">
        <v>0.0634080035240858</v>
      </c>
      <c r="AZ2862" s="19" t="n">
        <v>0.0366912315610683</v>
      </c>
      <c r="BA2862" s="19" t="n">
        <v>0.0325676955095048</v>
      </c>
      <c r="BB2862" s="19"/>
      <c r="BC2862" s="19" t="n">
        <v>0.0333446797924259</v>
      </c>
      <c r="BD2862" s="19" t="n">
        <v>0.0428774724406486</v>
      </c>
      <c r="BE2862" s="19" t="n">
        <v>0.053123921947083</v>
      </c>
      <c r="BF2862" s="19" t="n">
        <v>0.0307403896410858</v>
      </c>
      <c r="BG2862" s="19" t="n">
        <v>0.1380022481776</v>
      </c>
    </row>
    <row r="2863">
      <c r="B2863" t="s">
        <v>692</v>
      </c>
      <c r="C2863" s="19" t="n">
        <v>0.0895179566738882</v>
      </c>
      <c r="D2863" s="19" t="n">
        <v>0.0761109745443821</v>
      </c>
      <c r="E2863" s="19" t="n">
        <v>0.104184891780239</v>
      </c>
      <c r="F2863" s="19"/>
      <c r="G2863" s="19" t="n">
        <v>0.112666953664491</v>
      </c>
      <c r="H2863" s="19" t="n">
        <v>0.0699035664652651</v>
      </c>
      <c r="I2863" s="19" t="n">
        <v>0.0917131673156083</v>
      </c>
      <c r="J2863" s="19" t="n">
        <v>0.0873819853792482</v>
      </c>
      <c r="K2863" s="19" t="n">
        <v>0.0887452072945216</v>
      </c>
      <c r="L2863" s="19" t="n">
        <v>0.0905247033410422</v>
      </c>
      <c r="M2863" s="19"/>
      <c r="N2863" s="19" t="n">
        <v>0.0854145961588166</v>
      </c>
      <c r="O2863" s="19" t="n">
        <v>0.0618368997509259</v>
      </c>
      <c r="P2863" s="19" t="n">
        <v>0.126949021069062</v>
      </c>
      <c r="Q2863" s="19" t="n">
        <v>0.0873011932538621</v>
      </c>
      <c r="R2863" s="19"/>
      <c r="S2863" s="19" t="n">
        <v>0.056249911621368</v>
      </c>
      <c r="T2863" s="19" t="n">
        <v>0.111149407710615</v>
      </c>
      <c r="U2863" s="19" t="n">
        <v>0.105370238003111</v>
      </c>
      <c r="V2863" s="19" t="n">
        <v>0.0406512033994186</v>
      </c>
      <c r="W2863" s="19" t="n">
        <v>0.16263635886966</v>
      </c>
      <c r="X2863" s="19" t="n">
        <v>0.0750320835647494</v>
      </c>
      <c r="Y2863" s="19" t="n">
        <v>0.113084994988175</v>
      </c>
      <c r="Z2863" s="19" t="n">
        <v>0.0893755558502086</v>
      </c>
      <c r="AA2863" s="19" t="n">
        <v>0.0753701353852466</v>
      </c>
      <c r="AB2863" s="19" t="n">
        <v>0.0799926752732564</v>
      </c>
      <c r="AC2863" s="19" t="n">
        <v>0.159502454298794</v>
      </c>
      <c r="AD2863" s="19" t="n">
        <v>0</v>
      </c>
      <c r="AE2863" s="19"/>
      <c r="AF2863" s="19" t="n">
        <v>0.079578302063659</v>
      </c>
      <c r="AG2863" s="19" t="n">
        <v>0.0906479731998519</v>
      </c>
      <c r="AH2863" s="19" t="n">
        <v>0.0777045624371878</v>
      </c>
      <c r="AI2863" s="19"/>
      <c r="AJ2863" s="19" t="n">
        <v>0.0921745717921049</v>
      </c>
      <c r="AK2863" s="19" t="n">
        <v>0.0809760561553963</v>
      </c>
      <c r="AL2863" s="19" t="n">
        <v>0.0663197413360447</v>
      </c>
      <c r="AM2863" s="19" t="n">
        <v>0</v>
      </c>
      <c r="AN2863" s="19" t="n">
        <v>0.108423528117498</v>
      </c>
      <c r="AO2863" s="19"/>
      <c r="AP2863" s="19" t="n">
        <v>0.0874336367696117</v>
      </c>
      <c r="AQ2863" s="19" t="n">
        <v>0.071462326501123</v>
      </c>
      <c r="AR2863" s="19" t="n">
        <v>0.130543336913751</v>
      </c>
      <c r="AS2863" s="19" t="n">
        <v>0.076746205886753</v>
      </c>
      <c r="AT2863" s="19" t="n">
        <v>0.12531768247893</v>
      </c>
      <c r="AU2863" s="19"/>
      <c r="AV2863" s="19" t="n">
        <v>0.0937097228969271</v>
      </c>
      <c r="AW2863" s="19" t="n">
        <v>0.0894090569595637</v>
      </c>
      <c r="AX2863" s="19" t="n">
        <v>0.13384282618706</v>
      </c>
      <c r="AY2863" s="19" t="n">
        <v>0.101499550201779</v>
      </c>
      <c r="AZ2863" s="19" t="n">
        <v>0.0806816437879146</v>
      </c>
      <c r="BA2863" s="19" t="n">
        <v>0.0752508468266589</v>
      </c>
      <c r="BB2863" s="19"/>
      <c r="BC2863" s="19" t="n">
        <v>0.0481656091939795</v>
      </c>
      <c r="BD2863" s="19" t="n">
        <v>0.120631460589036</v>
      </c>
      <c r="BE2863" s="19" t="n">
        <v>0.0570270937592624</v>
      </c>
      <c r="BF2863" s="19" t="n">
        <v>0.125102718070531</v>
      </c>
      <c r="BG2863" s="19" t="n">
        <v>0.0653664222060751</v>
      </c>
    </row>
    <row r="2864">
      <c r="B2864" t="s">
        <v>691</v>
      </c>
      <c r="C2864" s="19" t="n">
        <v>0.217669345800795</v>
      </c>
      <c r="D2864" s="19" t="n">
        <v>0.23214857630954</v>
      </c>
      <c r="E2864" s="19" t="n">
        <v>0.205361887045271</v>
      </c>
      <c r="F2864" s="19"/>
      <c r="G2864" s="19" t="n">
        <v>0.233118011283422</v>
      </c>
      <c r="H2864" s="19" t="n">
        <v>0.214864851337398</v>
      </c>
      <c r="I2864" s="19" t="n">
        <v>0.0886945181737926</v>
      </c>
      <c r="J2864" s="19" t="n">
        <v>0.304589213375519</v>
      </c>
      <c r="K2864" s="19" t="n">
        <v>0.284922847376889</v>
      </c>
      <c r="L2864" s="19" t="n">
        <v>0.203932438949111</v>
      </c>
      <c r="M2864" s="19"/>
      <c r="N2864" s="19" t="n">
        <v>0.182605596494116</v>
      </c>
      <c r="O2864" s="19" t="n">
        <v>0.217524468814979</v>
      </c>
      <c r="P2864" s="19" t="n">
        <v>0.250833984943044</v>
      </c>
      <c r="Q2864" s="19" t="n">
        <v>0.224040987750264</v>
      </c>
      <c r="R2864" s="19"/>
      <c r="S2864" s="19" t="n">
        <v>0.208772183953339</v>
      </c>
      <c r="T2864" s="19" t="n">
        <v>0.18242711767566</v>
      </c>
      <c r="U2864" s="19" t="n">
        <v>0.242874139180574</v>
      </c>
      <c r="V2864" s="19" t="n">
        <v>0.119676161923686</v>
      </c>
      <c r="W2864" s="19" t="n">
        <v>0.182436263901568</v>
      </c>
      <c r="X2864" s="19" t="n">
        <v>0.385062037954228</v>
      </c>
      <c r="Y2864" s="19" t="n">
        <v>0.24492773546785</v>
      </c>
      <c r="Z2864" s="19" t="n">
        <v>0.0950172658581218</v>
      </c>
      <c r="AA2864" s="19" t="n">
        <v>0.203613534272295</v>
      </c>
      <c r="AB2864" s="19" t="n">
        <v>0.200585778120252</v>
      </c>
      <c r="AC2864" s="19" t="n">
        <v>0.231722832950624</v>
      </c>
      <c r="AD2864" s="19" t="n">
        <v>0.283473194569181</v>
      </c>
      <c r="AE2864" s="19"/>
      <c r="AF2864" s="19" t="n">
        <v>0.220756468746179</v>
      </c>
      <c r="AG2864" s="19" t="n">
        <v>0.19572089883103</v>
      </c>
      <c r="AH2864" s="19" t="n">
        <v>0.292499137564852</v>
      </c>
      <c r="AI2864" s="19"/>
      <c r="AJ2864" s="19" t="n">
        <v>0.221019632088143</v>
      </c>
      <c r="AK2864" s="19" t="n">
        <v>0.145124601072527</v>
      </c>
      <c r="AL2864" s="19" t="n">
        <v>0.397548514496463</v>
      </c>
      <c r="AM2864" s="19" t="n">
        <v>0.56014091768685</v>
      </c>
      <c r="AN2864" s="19" t="n">
        <v>0.288512748510208</v>
      </c>
      <c r="AO2864" s="19"/>
      <c r="AP2864" s="19" t="n">
        <v>0.218796828263302</v>
      </c>
      <c r="AQ2864" s="19" t="n">
        <v>0.16384433407815</v>
      </c>
      <c r="AR2864" s="19" t="n">
        <v>0.259069898275439</v>
      </c>
      <c r="AS2864" s="19" t="n">
        <v>0.282601429146525</v>
      </c>
      <c r="AT2864" s="19" t="n">
        <v>0.11890900925882</v>
      </c>
      <c r="AU2864" s="19"/>
      <c r="AV2864" s="19" t="n">
        <v>0.160412915663654</v>
      </c>
      <c r="AW2864" s="19" t="n">
        <v>0.18804148772146</v>
      </c>
      <c r="AX2864" s="19" t="n">
        <v>0.294109694115305</v>
      </c>
      <c r="AY2864" s="19" t="n">
        <v>0.260456221240481</v>
      </c>
      <c r="AZ2864" s="19" t="n">
        <v>0.178909406191859</v>
      </c>
      <c r="BA2864" s="19" t="n">
        <v>0.254118244632951</v>
      </c>
      <c r="BB2864" s="19"/>
      <c r="BC2864" s="19" t="n">
        <v>0.255136728556051</v>
      </c>
      <c r="BD2864" s="19" t="n">
        <v>0.165090236989329</v>
      </c>
      <c r="BE2864" s="19" t="n">
        <v>0.226152131672957</v>
      </c>
      <c r="BF2864" s="19" t="n">
        <v>0.154440697261308</v>
      </c>
      <c r="BG2864" s="19" t="n">
        <v>0.067655585126612</v>
      </c>
    </row>
    <row r="2865">
      <c r="B2865" t="s">
        <v>690</v>
      </c>
      <c r="C2865" s="19" t="n">
        <v>0.257603449453335</v>
      </c>
      <c r="D2865" s="19" t="n">
        <v>0.270990079776402</v>
      </c>
      <c r="E2865" s="19" t="n">
        <v>0.246858051850952</v>
      </c>
      <c r="F2865" s="19"/>
      <c r="G2865" s="19" t="n">
        <v>0.254591673776067</v>
      </c>
      <c r="H2865" s="19" t="n">
        <v>0.219544458616967</v>
      </c>
      <c r="I2865" s="19" t="n">
        <v>0.353447366244812</v>
      </c>
      <c r="J2865" s="19" t="n">
        <v>0.212823376978805</v>
      </c>
      <c r="K2865" s="19" t="n">
        <v>0.253959776143793</v>
      </c>
      <c r="L2865" s="19" t="n">
        <v>0.247413235860022</v>
      </c>
      <c r="M2865" s="19"/>
      <c r="N2865" s="19" t="n">
        <v>0.269442550832176</v>
      </c>
      <c r="O2865" s="19" t="n">
        <v>0.237071913535376</v>
      </c>
      <c r="P2865" s="19" t="n">
        <v>0.278485190674916</v>
      </c>
      <c r="Q2865" s="19" t="n">
        <v>0.246768373588992</v>
      </c>
      <c r="R2865" s="19"/>
      <c r="S2865" s="19" t="n">
        <v>0.31194923328518</v>
      </c>
      <c r="T2865" s="19" t="n">
        <v>0.280823257127711</v>
      </c>
      <c r="U2865" s="19" t="n">
        <v>0.25662644764677</v>
      </c>
      <c r="V2865" s="19" t="n">
        <v>0.356109272454589</v>
      </c>
      <c r="W2865" s="19" t="n">
        <v>0.18322474326085</v>
      </c>
      <c r="X2865" s="19" t="n">
        <v>0.137891802899604</v>
      </c>
      <c r="Y2865" s="19" t="n">
        <v>0.234221467160018</v>
      </c>
      <c r="Z2865" s="19" t="n">
        <v>0.327560180699771</v>
      </c>
      <c r="AA2865" s="19" t="n">
        <v>0.247754739110972</v>
      </c>
      <c r="AB2865" s="19" t="n">
        <v>0.216259298382725</v>
      </c>
      <c r="AC2865" s="19" t="n">
        <v>0.324715109711115</v>
      </c>
      <c r="AD2865" s="19" t="n">
        <v>0.331673610495715</v>
      </c>
      <c r="AE2865" s="19"/>
      <c r="AF2865" s="19" t="n">
        <v>0.251924398175033</v>
      </c>
      <c r="AG2865" s="19" t="n">
        <v>0.272961495682962</v>
      </c>
      <c r="AH2865" s="19" t="n">
        <v>0.24881430403586</v>
      </c>
      <c r="AI2865" s="19"/>
      <c r="AJ2865" s="19" t="n">
        <v>0.289400381267986</v>
      </c>
      <c r="AK2865" s="19" t="n">
        <v>0.26715131242725</v>
      </c>
      <c r="AL2865" s="19" t="n">
        <v>0.138444855863174</v>
      </c>
      <c r="AM2865" s="19" t="n">
        <v>0.138243488843532</v>
      </c>
      <c r="AN2865" s="19" t="n">
        <v>0.214535077454508</v>
      </c>
      <c r="AO2865" s="19"/>
      <c r="AP2865" s="19" t="n">
        <v>0.328760044838488</v>
      </c>
      <c r="AQ2865" s="19" t="n">
        <v>0.252845901865396</v>
      </c>
      <c r="AR2865" s="19" t="n">
        <v>0.236810856752123</v>
      </c>
      <c r="AS2865" s="19" t="n">
        <v>0.216462857001594</v>
      </c>
      <c r="AT2865" s="19" t="n">
        <v>0.1723709249836</v>
      </c>
      <c r="AU2865" s="19"/>
      <c r="AV2865" s="19" t="n">
        <v>0.219617032506844</v>
      </c>
      <c r="AW2865" s="19" t="n">
        <v>0.332107039137548</v>
      </c>
      <c r="AX2865" s="19" t="n">
        <v>0.189907419379304</v>
      </c>
      <c r="AY2865" s="19" t="n">
        <v>0.246020414574339</v>
      </c>
      <c r="AZ2865" s="19" t="n">
        <v>0.204120297307702</v>
      </c>
      <c r="BA2865" s="19" t="n">
        <v>0.32102900933621</v>
      </c>
      <c r="BB2865" s="19"/>
      <c r="BC2865" s="19" t="n">
        <v>0.268905840393159</v>
      </c>
      <c r="BD2865" s="19" t="n">
        <v>0.307994256223703</v>
      </c>
      <c r="BE2865" s="19" t="n">
        <v>0.250868314723265</v>
      </c>
      <c r="BF2865" s="19" t="n">
        <v>0.22455539109604</v>
      </c>
      <c r="BG2865" s="19" t="n">
        <v>0.0420695157278673</v>
      </c>
    </row>
    <row r="2866">
      <c r="B2866" t="s">
        <v>689</v>
      </c>
      <c r="C2866" s="19" t="n">
        <v>0.176806725610745</v>
      </c>
      <c r="D2866" s="19" t="n">
        <v>0.191454292151109</v>
      </c>
      <c r="E2866" s="19" t="n">
        <v>0.159677180054018</v>
      </c>
      <c r="F2866" s="19"/>
      <c r="G2866" s="19" t="n">
        <v>0.187884754096435</v>
      </c>
      <c r="H2866" s="19" t="n">
        <v>0.249689836569468</v>
      </c>
      <c r="I2866" s="19" t="n">
        <v>0.144337595400125</v>
      </c>
      <c r="J2866" s="19" t="n">
        <v>0.18351188039136</v>
      </c>
      <c r="K2866" s="19" t="n">
        <v>0.127199280950259</v>
      </c>
      <c r="L2866" s="19" t="n">
        <v>0.167376545888519</v>
      </c>
      <c r="M2866" s="19"/>
      <c r="N2866" s="19" t="n">
        <v>0.233381352256039</v>
      </c>
      <c r="O2866" s="19" t="n">
        <v>0.207315987039963</v>
      </c>
      <c r="P2866" s="19" t="n">
        <v>0.136523199077787</v>
      </c>
      <c r="Q2866" s="19" t="n">
        <v>0.124317498931431</v>
      </c>
      <c r="R2866" s="19"/>
      <c r="S2866" s="19" t="n">
        <v>0.200300106716093</v>
      </c>
      <c r="T2866" s="19" t="n">
        <v>0.174171369942024</v>
      </c>
      <c r="U2866" s="19" t="n">
        <v>0.11312411370804</v>
      </c>
      <c r="V2866" s="19" t="n">
        <v>0.21438077578503</v>
      </c>
      <c r="W2866" s="19" t="n">
        <v>0.205523070659783</v>
      </c>
      <c r="X2866" s="19" t="n">
        <v>0.140004006752231</v>
      </c>
      <c r="Y2866" s="19" t="n">
        <v>0.157105771949396</v>
      </c>
      <c r="Z2866" s="19" t="n">
        <v>0.281663700877909</v>
      </c>
      <c r="AA2866" s="19" t="n">
        <v>0.118780038788376</v>
      </c>
      <c r="AB2866" s="19" t="n">
        <v>0.213545430109785</v>
      </c>
      <c r="AC2866" s="19" t="n">
        <v>0.22998911183642</v>
      </c>
      <c r="AD2866" s="19" t="n">
        <v>0.218841154761721</v>
      </c>
      <c r="AE2866" s="19"/>
      <c r="AF2866" s="19" t="n">
        <v>0.152407714758933</v>
      </c>
      <c r="AG2866" s="19" t="n">
        <v>0.202170661354358</v>
      </c>
      <c r="AH2866" s="19" t="n">
        <v>0.119856025784355</v>
      </c>
      <c r="AI2866" s="19"/>
      <c r="AJ2866" s="19" t="n">
        <v>0.166176151714418</v>
      </c>
      <c r="AK2866" s="19" t="n">
        <v>0.243280769356388</v>
      </c>
      <c r="AL2866" s="19" t="n">
        <v>0.178106713114863</v>
      </c>
      <c r="AM2866" s="19" t="n">
        <v>0</v>
      </c>
      <c r="AN2866" s="19" t="n">
        <v>0.0444879720193344</v>
      </c>
      <c r="AO2866" s="19"/>
      <c r="AP2866" s="19" t="n">
        <v>0.133581025485866</v>
      </c>
      <c r="AQ2866" s="19" t="n">
        <v>0.260197250543683</v>
      </c>
      <c r="AR2866" s="19" t="n">
        <v>0.142441141265285</v>
      </c>
      <c r="AS2866" s="19" t="n">
        <v>0.1190973640815</v>
      </c>
      <c r="AT2866" s="19" t="n">
        <v>0.214544492712193</v>
      </c>
      <c r="AU2866" s="19"/>
      <c r="AV2866" s="19" t="n">
        <v>0.248759235500131</v>
      </c>
      <c r="AW2866" s="19" t="n">
        <v>0.143282085877329</v>
      </c>
      <c r="AX2866" s="19" t="n">
        <v>0.216965873938762</v>
      </c>
      <c r="AY2866" s="19" t="n">
        <v>0.135766017062559</v>
      </c>
      <c r="AZ2866" s="19" t="n">
        <v>0.21592787880598</v>
      </c>
      <c r="BA2866" s="19" t="n">
        <v>0.106566742396386</v>
      </c>
      <c r="BB2866" s="19"/>
      <c r="BC2866" s="19" t="n">
        <v>0.134294631662162</v>
      </c>
      <c r="BD2866" s="19" t="n">
        <v>0.157900410808875</v>
      </c>
      <c r="BE2866" s="19" t="n">
        <v>0.212445518681245</v>
      </c>
      <c r="BF2866" s="19" t="n">
        <v>0.241114414109883</v>
      </c>
      <c r="BG2866" s="19" t="n">
        <v>0.478689102654209</v>
      </c>
    </row>
    <row r="2867">
      <c r="B2867" t="s">
        <v>803</v>
      </c>
      <c r="C2867" s="19" t="n">
        <v>0.104850331759255</v>
      </c>
      <c r="D2867" s="19" t="n">
        <v>0.072459995095106</v>
      </c>
      <c r="E2867" s="19" t="n">
        <v>0.135594122847818</v>
      </c>
      <c r="F2867" s="19"/>
      <c r="G2867" s="19" t="n">
        <v>0.100013166497924</v>
      </c>
      <c r="H2867" s="19" t="n">
        <v>0.158970568114816</v>
      </c>
      <c r="I2867" s="19" t="n">
        <v>0.106704858830768</v>
      </c>
      <c r="J2867" s="19" t="n">
        <v>0.0798233429479486</v>
      </c>
      <c r="K2867" s="19" t="n">
        <v>0.0982968502946263</v>
      </c>
      <c r="L2867" s="19" t="n">
        <v>0.0848022317036733</v>
      </c>
      <c r="M2867" s="19"/>
      <c r="N2867" s="19" t="n">
        <v>0.10927857419864</v>
      </c>
      <c r="O2867" s="19" t="n">
        <v>0.103717771514851</v>
      </c>
      <c r="P2867" s="19" t="n">
        <v>0.0789154033288053</v>
      </c>
      <c r="Q2867" s="19" t="n">
        <v>0.124982699711572</v>
      </c>
      <c r="R2867" s="19"/>
      <c r="S2867" s="19" t="n">
        <v>0.144796571578659</v>
      </c>
      <c r="T2867" s="19" t="n">
        <v>0.0778678894203745</v>
      </c>
      <c r="U2867" s="19" t="n">
        <v>0.131771630532947</v>
      </c>
      <c r="V2867" s="19" t="n">
        <v>0.0804514373792093</v>
      </c>
      <c r="W2867" s="19" t="n">
        <v>0.0707748580289022</v>
      </c>
      <c r="X2867" s="19" t="n">
        <v>0.119445799530337</v>
      </c>
      <c r="Y2867" s="19" t="n">
        <v>0.0907845558097071</v>
      </c>
      <c r="Z2867" s="19" t="n">
        <v>0.10086198563857</v>
      </c>
      <c r="AA2867" s="19" t="n">
        <v>0.161747591626708</v>
      </c>
      <c r="AB2867" s="19" t="n">
        <v>0.10261039486411</v>
      </c>
      <c r="AC2867" s="19" t="n">
        <v>0</v>
      </c>
      <c r="AD2867" s="19" t="n">
        <v>0.0468400407688461</v>
      </c>
      <c r="AE2867" s="19"/>
      <c r="AF2867" s="19" t="n">
        <v>0.110082144835215</v>
      </c>
      <c r="AG2867" s="19" t="n">
        <v>0.10142626935828</v>
      </c>
      <c r="AH2867" s="19" t="n">
        <v>0.125016618967678</v>
      </c>
      <c r="AI2867" s="19"/>
      <c r="AJ2867" s="19" t="n">
        <v>0.0862897510682757</v>
      </c>
      <c r="AK2867" s="19" t="n">
        <v>0.140651977623953</v>
      </c>
      <c r="AL2867" s="19" t="n">
        <v>0.0973290345244758</v>
      </c>
      <c r="AM2867" s="19" t="n">
        <v>0</v>
      </c>
      <c r="AN2867" s="19" t="n">
        <v>0.162936553480008</v>
      </c>
      <c r="AO2867" s="19"/>
      <c r="AP2867" s="19" t="n">
        <v>0.0901395021655082</v>
      </c>
      <c r="AQ2867" s="19" t="n">
        <v>0.120058367279457</v>
      </c>
      <c r="AR2867" s="19" t="n">
        <v>0.0859830371534436</v>
      </c>
      <c r="AS2867" s="19" t="n">
        <v>0.0919055743679936</v>
      </c>
      <c r="AT2867" s="19" t="n">
        <v>0.20711992123256</v>
      </c>
      <c r="AU2867" s="19"/>
      <c r="AV2867" s="19" t="n">
        <v>0.162919208801585</v>
      </c>
      <c r="AW2867" s="19" t="n">
        <v>0.0789383812691097</v>
      </c>
      <c r="AX2867" s="19" t="n">
        <v>0.0846620321203034</v>
      </c>
      <c r="AY2867" s="19" t="n">
        <v>0.0594301066349806</v>
      </c>
      <c r="AZ2867" s="19" t="n">
        <v>0.157576566507521</v>
      </c>
      <c r="BA2867" s="19" t="n">
        <v>0.0747455994828492</v>
      </c>
      <c r="BB2867" s="19"/>
      <c r="BC2867" s="19" t="n">
        <v>0.102223662157334</v>
      </c>
      <c r="BD2867" s="19" t="n">
        <v>0.0626074637489447</v>
      </c>
      <c r="BE2867" s="19" t="n">
        <v>0.121618126460258</v>
      </c>
      <c r="BF2867" s="19" t="n">
        <v>0.143884015762937</v>
      </c>
      <c r="BG2867" s="19" t="n">
        <v>0.0563613307032375</v>
      </c>
    </row>
    <row r="2868">
      <c r="B2868" t="s">
        <v>100</v>
      </c>
      <c r="C2868" s="19" t="n">
        <v>0.0780330796053894</v>
      </c>
      <c r="D2868" s="19" t="n">
        <v>0.0564255960858663</v>
      </c>
      <c r="E2868" s="19" t="n">
        <v>0.0973190344730084</v>
      </c>
      <c r="F2868" s="19"/>
      <c r="G2868" s="19" t="n">
        <v>0.0510798357055171</v>
      </c>
      <c r="H2868" s="19" t="n">
        <v>0.0411804136445683</v>
      </c>
      <c r="I2868" s="19" t="n">
        <v>0.060128572366985</v>
      </c>
      <c r="J2868" s="19" t="n">
        <v>0.0626347139615328</v>
      </c>
      <c r="K2868" s="19" t="n">
        <v>0.0961748387152348</v>
      </c>
      <c r="L2868" s="19" t="n">
        <v>0.138317699211806</v>
      </c>
      <c r="M2868" s="19"/>
      <c r="N2868" s="19" t="n">
        <v>0.0364446890396226</v>
      </c>
      <c r="O2868" s="19" t="n">
        <v>0.0854270809032881</v>
      </c>
      <c r="P2868" s="19" t="n">
        <v>0.085883122312763</v>
      </c>
      <c r="Q2868" s="19" t="n">
        <v>0.106703732060491</v>
      </c>
      <c r="R2868" s="19"/>
      <c r="S2868" s="19" t="n">
        <v>0.0205585238429347</v>
      </c>
      <c r="T2868" s="19" t="n">
        <v>0.12696386153204</v>
      </c>
      <c r="U2868" s="19" t="n">
        <v>0.0617368503083753</v>
      </c>
      <c r="V2868" s="19" t="n">
        <v>0.0457690695584491</v>
      </c>
      <c r="W2868" s="19" t="n">
        <v>0.114568361549</v>
      </c>
      <c r="X2868" s="19" t="n">
        <v>0.100920207559947</v>
      </c>
      <c r="Y2868" s="19" t="n">
        <v>0.0435744769589602</v>
      </c>
      <c r="Z2868" s="19" t="n">
        <v>0.0625473728950195</v>
      </c>
      <c r="AA2868" s="19" t="n">
        <v>0.0883743053424934</v>
      </c>
      <c r="AB2868" s="19" t="n">
        <v>0.124070428339335</v>
      </c>
      <c r="AC2868" s="19" t="n">
        <v>0.0310627224987188</v>
      </c>
      <c r="AD2868" s="19" t="n">
        <v>0.0621946102091735</v>
      </c>
      <c r="AE2868" s="19"/>
      <c r="AF2868" s="19" t="n">
        <v>0.0865955007730578</v>
      </c>
      <c r="AG2868" s="19" t="n">
        <v>0.0723056539913389</v>
      </c>
      <c r="AH2868" s="19" t="n">
        <v>0.0806919245346981</v>
      </c>
      <c r="AI2868" s="19"/>
      <c r="AJ2868" s="19" t="n">
        <v>0.0734446991266459</v>
      </c>
      <c r="AK2868" s="19" t="n">
        <v>0.0625779373100752</v>
      </c>
      <c r="AL2868" s="19" t="n">
        <v>0.0452468607204137</v>
      </c>
      <c r="AM2868" s="19" t="n">
        <v>0</v>
      </c>
      <c r="AN2868" s="19" t="n">
        <v>0.111187546971095</v>
      </c>
      <c r="AO2868" s="19"/>
      <c r="AP2868" s="19" t="n">
        <v>0.0691293877378981</v>
      </c>
      <c r="AQ2868" s="19" t="n">
        <v>0.0604103150494387</v>
      </c>
      <c r="AR2868" s="19" t="n">
        <v>0.0916393093362003</v>
      </c>
      <c r="AS2868" s="19" t="n">
        <v>0.0750824939388566</v>
      </c>
      <c r="AT2868" s="19" t="n">
        <v>0.0822734762680586</v>
      </c>
      <c r="AU2868" s="19"/>
      <c r="AV2868" s="19" t="n">
        <v>0.0467773588340524</v>
      </c>
      <c r="AW2868" s="19" t="n">
        <v>0.103117860587364</v>
      </c>
      <c r="AX2868" s="19" t="n">
        <v>0.0166903735113139</v>
      </c>
      <c r="AY2868" s="19" t="n">
        <v>0.0718091847582692</v>
      </c>
      <c r="AZ2868" s="19" t="n">
        <v>0.110227756124871</v>
      </c>
      <c r="BA2868" s="19" t="n">
        <v>0.116803756798829</v>
      </c>
      <c r="BB2868" s="19"/>
      <c r="BC2868" s="19" t="n">
        <v>0.131227073857991</v>
      </c>
      <c r="BD2868" s="19" t="n">
        <v>0.0841455545374208</v>
      </c>
      <c r="BE2868" s="19" t="n">
        <v>0.05703574197346</v>
      </c>
      <c r="BF2868" s="19" t="n">
        <v>0.045706794246228</v>
      </c>
      <c r="BG2868" s="19" t="n">
        <v>0.0707590400670846</v>
      </c>
    </row>
    <row r="2869">
      <c r="C2869" s="19"/>
      <c r="D2869" s="19"/>
      <c r="E2869" s="19"/>
      <c r="F2869" s="19"/>
      <c r="G2869" s="19"/>
      <c r="H2869" s="19"/>
      <c r="I2869" s="19"/>
      <c r="J2869" s="19"/>
      <c r="K2869" s="19"/>
      <c r="L2869" s="19"/>
      <c r="M2869" s="19"/>
      <c r="N2869" s="19"/>
      <c r="O2869" s="19"/>
      <c r="P2869" s="19"/>
      <c r="Q2869" s="19"/>
      <c r="R2869" s="19"/>
      <c r="S2869" s="19"/>
      <c r="T2869" s="19"/>
      <c r="U2869" s="19"/>
      <c r="V2869" s="19"/>
      <c r="W2869" s="19"/>
      <c r="X2869" s="19"/>
      <c r="Y2869" s="19"/>
      <c r="Z2869" s="19"/>
      <c r="AA2869" s="19"/>
      <c r="AB2869" s="19"/>
      <c r="AC2869" s="19"/>
      <c r="AD2869" s="19"/>
      <c r="AE2869" s="19"/>
      <c r="AF2869" s="19"/>
      <c r="AG2869" s="19"/>
      <c r="AH2869" s="19"/>
      <c r="AI2869" s="19"/>
      <c r="AJ2869" s="19"/>
      <c r="AK2869" s="19"/>
      <c r="AL2869" s="19"/>
      <c r="AM2869" s="19"/>
      <c r="AN2869" s="19"/>
      <c r="AO2869" s="19"/>
      <c r="AP2869" s="19"/>
      <c r="AQ2869" s="19"/>
      <c r="AR2869" s="19"/>
      <c r="AS2869" s="19"/>
      <c r="AT2869" s="19"/>
      <c r="AU2869" s="19"/>
      <c r="AV2869" s="19"/>
      <c r="AW2869" s="19"/>
      <c r="AX2869" s="19"/>
      <c r="AY2869" s="19"/>
      <c r="AZ2869" s="19"/>
      <c r="BA2869" s="19"/>
      <c r="BB2869" s="19"/>
      <c r="BC2869" s="19"/>
      <c r="BD2869" s="19"/>
      <c r="BE2869" s="19"/>
      <c r="BF2869" s="19"/>
      <c r="BG2869" s="19"/>
    </row>
    <row r="2870">
      <c r="B2870" s="7" t="s">
        <v>807</v>
      </c>
      <c r="C2870" s="19"/>
      <c r="D2870" s="19"/>
      <c r="E2870" s="19"/>
      <c r="F2870" s="19"/>
      <c r="G2870" s="19"/>
      <c r="H2870" s="19"/>
      <c r="I2870" s="19"/>
      <c r="J2870" s="19"/>
      <c r="K2870" s="19"/>
      <c r="L2870" s="19"/>
      <c r="M2870" s="19"/>
      <c r="N2870" s="19"/>
      <c r="O2870" s="19"/>
      <c r="P2870" s="19"/>
      <c r="Q2870" s="19"/>
      <c r="R2870" s="19"/>
      <c r="S2870" s="19"/>
      <c r="T2870" s="19"/>
      <c r="U2870" s="19"/>
      <c r="V2870" s="19"/>
      <c r="W2870" s="19"/>
      <c r="X2870" s="19"/>
      <c r="Y2870" s="19"/>
      <c r="Z2870" s="19"/>
      <c r="AA2870" s="19"/>
      <c r="AB2870" s="19"/>
      <c r="AC2870" s="19"/>
      <c r="AD2870" s="19"/>
      <c r="AE2870" s="19"/>
      <c r="AF2870" s="19"/>
      <c r="AG2870" s="19"/>
      <c r="AH2870" s="19"/>
      <c r="AI2870" s="19"/>
      <c r="AJ2870" s="19"/>
      <c r="AK2870" s="19"/>
      <c r="AL2870" s="19"/>
      <c r="AM2870" s="19"/>
      <c r="AN2870" s="19"/>
      <c r="AO2870" s="19"/>
      <c r="AP2870" s="19"/>
      <c r="AQ2870" s="19"/>
      <c r="AR2870" s="19"/>
      <c r="AS2870" s="19"/>
      <c r="AT2870" s="19"/>
      <c r="AU2870" s="19"/>
      <c r="AV2870" s="19"/>
      <c r="AW2870" s="19"/>
      <c r="AX2870" s="19"/>
      <c r="AY2870" s="19"/>
      <c r="AZ2870" s="19"/>
      <c r="BA2870" s="19"/>
      <c r="BB2870" s="19"/>
      <c r="BC2870" s="19"/>
      <c r="BD2870" s="19"/>
      <c r="BE2870" s="19"/>
      <c r="BF2870" s="19"/>
      <c r="BG2870" s="19"/>
    </row>
    <row r="2871">
      <c r="B2871" s="26" t="s">
        <v>724</v>
      </c>
      <c r="C2871" s="19"/>
      <c r="D2871" s="19"/>
      <c r="E2871" s="19"/>
      <c r="F2871" s="19"/>
      <c r="G2871" s="19"/>
      <c r="H2871" s="19"/>
      <c r="I2871" s="19"/>
      <c r="J2871" s="19"/>
      <c r="K2871" s="19"/>
      <c r="L2871" s="19"/>
      <c r="M2871" s="19"/>
      <c r="N2871" s="19"/>
      <c r="O2871" s="19"/>
      <c r="P2871" s="19"/>
      <c r="Q2871" s="19"/>
      <c r="R2871" s="19"/>
      <c r="S2871" s="19"/>
      <c r="T2871" s="19"/>
      <c r="U2871" s="19"/>
      <c r="V2871" s="19"/>
      <c r="W2871" s="19"/>
      <c r="X2871" s="19"/>
      <c r="Y2871" s="19"/>
      <c r="Z2871" s="19"/>
      <c r="AA2871" s="19"/>
      <c r="AB2871" s="19"/>
      <c r="AC2871" s="19"/>
      <c r="AD2871" s="19"/>
      <c r="AE2871" s="19"/>
      <c r="AF2871" s="19"/>
      <c r="AG2871" s="19"/>
      <c r="AH2871" s="19"/>
      <c r="AI2871" s="19"/>
      <c r="AJ2871" s="19"/>
      <c r="AK2871" s="19"/>
      <c r="AL2871" s="19"/>
      <c r="AM2871" s="19"/>
      <c r="AN2871" s="19"/>
      <c r="AO2871" s="19"/>
      <c r="AP2871" s="19"/>
      <c r="AQ2871" s="19"/>
      <c r="AR2871" s="19"/>
      <c r="AS2871" s="19"/>
      <c r="AT2871" s="19"/>
      <c r="AU2871" s="19"/>
      <c r="AV2871" s="19"/>
      <c r="AW2871" s="19"/>
      <c r="AX2871" s="19"/>
      <c r="AY2871" s="19"/>
      <c r="AZ2871" s="19"/>
      <c r="BA2871" s="19"/>
      <c r="BB2871" s="19"/>
      <c r="BC2871" s="19"/>
      <c r="BD2871" s="19"/>
      <c r="BE2871" s="19"/>
      <c r="BF2871" s="19"/>
      <c r="BG2871" s="19"/>
    </row>
    <row r="2872">
      <c r="B2872" t="s">
        <v>805</v>
      </c>
      <c r="C2872" s="19" t="n">
        <v>0.0211122365144231</v>
      </c>
      <c r="D2872" s="19" t="n">
        <v>0.0365468427947003</v>
      </c>
      <c r="E2872" s="19" t="n">
        <v>0.00562247911403491</v>
      </c>
      <c r="F2872" s="19"/>
      <c r="G2872" s="19" t="n">
        <v>0.00736665058595542</v>
      </c>
      <c r="H2872" s="19" t="n">
        <v>0</v>
      </c>
      <c r="I2872" s="19" t="n">
        <v>0.0677460395703034</v>
      </c>
      <c r="J2872" s="19" t="n">
        <v>0.00855527975566915</v>
      </c>
      <c r="K2872" s="19" t="n">
        <v>0.0179689297642439</v>
      </c>
      <c r="L2872" s="19" t="n">
        <v>0.0208478775145092</v>
      </c>
      <c r="M2872" s="19"/>
      <c r="N2872" s="19" t="n">
        <v>0.0174794260994559</v>
      </c>
      <c r="O2872" s="19" t="n">
        <v>0.0200702004752477</v>
      </c>
      <c r="P2872" s="19" t="n">
        <v>0.0361696174292798</v>
      </c>
      <c r="Q2872" s="19" t="n">
        <v>0.0122200449312324</v>
      </c>
      <c r="R2872" s="19"/>
      <c r="S2872" s="19" t="n">
        <v>0.0109355721071235</v>
      </c>
      <c r="T2872" s="19" t="n">
        <v>0.0227524697916412</v>
      </c>
      <c r="U2872" s="19" t="n">
        <v>0</v>
      </c>
      <c r="V2872" s="19" t="n">
        <v>0.0603661674970608</v>
      </c>
      <c r="W2872" s="19" t="n">
        <v>0.0144262453780971</v>
      </c>
      <c r="X2872" s="19" t="n">
        <v>0</v>
      </c>
      <c r="Y2872" s="19" t="n">
        <v>0.0355974877943272</v>
      </c>
      <c r="Z2872" s="19" t="n">
        <v>0.0429739381803995</v>
      </c>
      <c r="AA2872" s="19" t="n">
        <v>0.0390142766750014</v>
      </c>
      <c r="AB2872" s="19" t="n">
        <v>0.0163245791290317</v>
      </c>
      <c r="AC2872" s="19" t="n">
        <v>0</v>
      </c>
      <c r="AD2872" s="19" t="n">
        <v>0</v>
      </c>
      <c r="AE2872" s="19"/>
      <c r="AF2872" s="19" t="n">
        <v>0.0437402528639576</v>
      </c>
      <c r="AG2872" s="19" t="n">
        <v>0.0122493236133273</v>
      </c>
      <c r="AH2872" s="19" t="n">
        <v>0</v>
      </c>
      <c r="AI2872" s="19"/>
      <c r="AJ2872" s="19" t="n">
        <v>0.0198787336012746</v>
      </c>
      <c r="AK2872" s="19" t="n">
        <v>0.0114160970076474</v>
      </c>
      <c r="AL2872" s="19" t="n">
        <v>0</v>
      </c>
      <c r="AM2872" s="19" t="n">
        <v>0.301615593469618</v>
      </c>
      <c r="AN2872" s="19" t="n">
        <v>0</v>
      </c>
      <c r="AO2872" s="19"/>
      <c r="AP2872" s="19" t="n">
        <v>0.0180791963931342</v>
      </c>
      <c r="AQ2872" s="19" t="n">
        <v>0.0099089575019799</v>
      </c>
      <c r="AR2872" s="19" t="n">
        <v>0</v>
      </c>
      <c r="AS2872" s="19" t="n">
        <v>0.0784605451080769</v>
      </c>
      <c r="AT2872" s="19" t="n">
        <v>0</v>
      </c>
      <c r="AU2872" s="19"/>
      <c r="AV2872" s="19" t="n">
        <v>0.00746043101318737</v>
      </c>
      <c r="AW2872" s="19" t="n">
        <v>0.0212278845775842</v>
      </c>
      <c r="AX2872" s="19" t="n">
        <v>0</v>
      </c>
      <c r="AY2872" s="19" t="n">
        <v>0.0535302550894642</v>
      </c>
      <c r="AZ2872" s="19" t="n">
        <v>0</v>
      </c>
      <c r="BA2872" s="19" t="n">
        <v>0.032732748134181</v>
      </c>
      <c r="BB2872" s="19"/>
      <c r="BC2872" s="19" t="n">
        <v>0.0241301926292229</v>
      </c>
      <c r="BD2872" s="19" t="n">
        <v>0.0307536545138979</v>
      </c>
      <c r="BE2872" s="19" t="n">
        <v>0.0117283580688982</v>
      </c>
      <c r="BF2872" s="19" t="n">
        <v>0.0116276701551325</v>
      </c>
      <c r="BG2872" s="19" t="n">
        <v>0.0810967553373147</v>
      </c>
    </row>
    <row r="2873">
      <c r="B2873" t="s">
        <v>598</v>
      </c>
      <c r="C2873" s="19" t="n">
        <v>0.038408541869674</v>
      </c>
      <c r="D2873" s="19" t="n">
        <v>0.0453163689005728</v>
      </c>
      <c r="E2873" s="19" t="n">
        <v>0.0318014679029652</v>
      </c>
      <c r="F2873" s="19"/>
      <c r="G2873" s="19" t="n">
        <v>0.039111526636049</v>
      </c>
      <c r="H2873" s="19" t="n">
        <v>0.0305422805242046</v>
      </c>
      <c r="I2873" s="19" t="n">
        <v>0.0514571032908773</v>
      </c>
      <c r="J2873" s="19" t="n">
        <v>0.0501006892554585</v>
      </c>
      <c r="K2873" s="19" t="n">
        <v>0.0431078540091344</v>
      </c>
      <c r="L2873" s="19" t="n">
        <v>0.0220940461720926</v>
      </c>
      <c r="M2873" s="19"/>
      <c r="N2873" s="19" t="n">
        <v>0.0450616696694835</v>
      </c>
      <c r="O2873" s="19" t="n">
        <v>0.0599576863067054</v>
      </c>
      <c r="P2873" s="19" t="n">
        <v>0.0220069544060177</v>
      </c>
      <c r="Q2873" s="19" t="n">
        <v>0.0249510620820962</v>
      </c>
      <c r="R2873" s="19"/>
      <c r="S2873" s="19" t="n">
        <v>0.0292470983767025</v>
      </c>
      <c r="T2873" s="19" t="n">
        <v>0.0129631020431689</v>
      </c>
      <c r="U2873" s="19" t="n">
        <v>0.0157732896342206</v>
      </c>
      <c r="V2873" s="19" t="n">
        <v>0.0626030202657282</v>
      </c>
      <c r="W2873" s="19" t="n">
        <v>0.0370269059611274</v>
      </c>
      <c r="X2873" s="19" t="n">
        <v>0.0594862852725151</v>
      </c>
      <c r="Y2873" s="19" t="n">
        <v>0.0303931582433408</v>
      </c>
      <c r="Z2873" s="19" t="n">
        <v>0</v>
      </c>
      <c r="AA2873" s="19" t="n">
        <v>0.0496802823338106</v>
      </c>
      <c r="AB2873" s="19" t="n">
        <v>0.0653971925794809</v>
      </c>
      <c r="AC2873" s="19" t="n">
        <v>0</v>
      </c>
      <c r="AD2873" s="19" t="n">
        <v>0.115506034947892</v>
      </c>
      <c r="AE2873" s="19"/>
      <c r="AF2873" s="19" t="n">
        <v>0.0456083812181211</v>
      </c>
      <c r="AG2873" s="19" t="n">
        <v>0.0424751759260306</v>
      </c>
      <c r="AH2873" s="19" t="n">
        <v>0.00956649013205829</v>
      </c>
      <c r="AI2873" s="19"/>
      <c r="AJ2873" s="19" t="n">
        <v>0.0291071436808515</v>
      </c>
      <c r="AK2873" s="19" t="n">
        <v>0.040443426760587</v>
      </c>
      <c r="AL2873" s="19" t="n">
        <v>0.0506797826999972</v>
      </c>
      <c r="AM2873" s="19" t="n">
        <v>0</v>
      </c>
      <c r="AN2873" s="19" t="n">
        <v>0.0518294823001381</v>
      </c>
      <c r="AO2873" s="19"/>
      <c r="AP2873" s="19" t="n">
        <v>0.0372874164529932</v>
      </c>
      <c r="AQ2873" s="19" t="n">
        <v>0.0351041338153169</v>
      </c>
      <c r="AR2873" s="19" t="n">
        <v>0.0561282708359621</v>
      </c>
      <c r="AS2873" s="19" t="n">
        <v>0.0415484112220177</v>
      </c>
      <c r="AT2873" s="19" t="n">
        <v>0.0264356047811784</v>
      </c>
      <c r="AU2873" s="19"/>
      <c r="AV2873" s="19" t="n">
        <v>0.0494123539745076</v>
      </c>
      <c r="AW2873" s="19" t="n">
        <v>0.0463719463110117</v>
      </c>
      <c r="AX2873" s="19" t="n">
        <v>0.0554226713061254</v>
      </c>
      <c r="AY2873" s="19" t="n">
        <v>0.0308420424110101</v>
      </c>
      <c r="AZ2873" s="19" t="n">
        <v>0.017484055091544</v>
      </c>
      <c r="BA2873" s="19" t="n">
        <v>0.0187530523919361</v>
      </c>
      <c r="BB2873" s="19"/>
      <c r="BC2873" s="19" t="n">
        <v>0.0157431491993684</v>
      </c>
      <c r="BD2873" s="19" t="n">
        <v>0.038201413476923</v>
      </c>
      <c r="BE2873" s="19" t="n">
        <v>0.0654294966784659</v>
      </c>
      <c r="BF2873" s="19" t="n">
        <v>0.0510978895752047</v>
      </c>
      <c r="BG2873" s="19" t="n">
        <v>0</v>
      </c>
    </row>
    <row r="2874">
      <c r="B2874" t="s">
        <v>692</v>
      </c>
      <c r="C2874" s="19" t="n">
        <v>0.0702418703762125</v>
      </c>
      <c r="D2874" s="19" t="n">
        <v>0.0661277472043981</v>
      </c>
      <c r="E2874" s="19" t="n">
        <v>0.0752232814022755</v>
      </c>
      <c r="F2874" s="19"/>
      <c r="G2874" s="19" t="n">
        <v>0.0433778303303182</v>
      </c>
      <c r="H2874" s="19" t="n">
        <v>0.08978681440057</v>
      </c>
      <c r="I2874" s="19" t="n">
        <v>0.059089777320682</v>
      </c>
      <c r="J2874" s="19" t="n">
        <v>0.0827350819489158</v>
      </c>
      <c r="K2874" s="19" t="n">
        <v>0.0391363134679909</v>
      </c>
      <c r="L2874" s="19" t="n">
        <v>0.0947525890588769</v>
      </c>
      <c r="M2874" s="19"/>
      <c r="N2874" s="19" t="n">
        <v>0.0425760429377307</v>
      </c>
      <c r="O2874" s="19" t="n">
        <v>0.0857825673236191</v>
      </c>
      <c r="P2874" s="19" t="n">
        <v>0.0804935052013832</v>
      </c>
      <c r="Q2874" s="19" t="n">
        <v>0.0741517785783669</v>
      </c>
      <c r="R2874" s="19"/>
      <c r="S2874" s="19" t="n">
        <v>0.0706384901907047</v>
      </c>
      <c r="T2874" s="19" t="n">
        <v>0.0358482068677326</v>
      </c>
      <c r="U2874" s="19" t="n">
        <v>0.113193077755648</v>
      </c>
      <c r="V2874" s="19" t="n">
        <v>0.0415830119843466</v>
      </c>
      <c r="W2874" s="19" t="n">
        <v>0.117365397104641</v>
      </c>
      <c r="X2874" s="19" t="n">
        <v>0.0583003183215453</v>
      </c>
      <c r="Y2874" s="19" t="n">
        <v>0.135793517431535</v>
      </c>
      <c r="Z2874" s="19" t="n">
        <v>0</v>
      </c>
      <c r="AA2874" s="19" t="n">
        <v>0.024125302278418</v>
      </c>
      <c r="AB2874" s="19" t="n">
        <v>0.0901240807561325</v>
      </c>
      <c r="AC2874" s="19" t="n">
        <v>0.122068677475448</v>
      </c>
      <c r="AD2874" s="19" t="n">
        <v>0</v>
      </c>
      <c r="AE2874" s="19"/>
      <c r="AF2874" s="19" t="n">
        <v>0.0686627817247005</v>
      </c>
      <c r="AG2874" s="19" t="n">
        <v>0.075990501035019</v>
      </c>
      <c r="AH2874" s="19" t="n">
        <v>0.0568021849659096</v>
      </c>
      <c r="AI2874" s="19"/>
      <c r="AJ2874" s="19" t="n">
        <v>0.0619438503954728</v>
      </c>
      <c r="AK2874" s="19" t="n">
        <v>0.0502757346177777</v>
      </c>
      <c r="AL2874" s="19" t="n">
        <v>0.21504706229705</v>
      </c>
      <c r="AM2874" s="19" t="n">
        <v>0</v>
      </c>
      <c r="AN2874" s="19" t="n">
        <v>0.0799530826034982</v>
      </c>
      <c r="AO2874" s="19"/>
      <c r="AP2874" s="19" t="n">
        <v>0.0673610513850449</v>
      </c>
      <c r="AQ2874" s="19" t="n">
        <v>0.0599271646202229</v>
      </c>
      <c r="AR2874" s="19" t="n">
        <v>0.0852559260375018</v>
      </c>
      <c r="AS2874" s="19" t="n">
        <v>0.086897604584291</v>
      </c>
      <c r="AT2874" s="19" t="n">
        <v>0.0842991998621451</v>
      </c>
      <c r="AU2874" s="19"/>
      <c r="AV2874" s="19" t="n">
        <v>0.0735514781134439</v>
      </c>
      <c r="AW2874" s="19" t="n">
        <v>0.0427819332417693</v>
      </c>
      <c r="AX2874" s="19" t="n">
        <v>0.079626988607866</v>
      </c>
      <c r="AY2874" s="19" t="n">
        <v>0.110196649121513</v>
      </c>
      <c r="AZ2874" s="19" t="n">
        <v>0.0509631917638403</v>
      </c>
      <c r="BA2874" s="19" t="n">
        <v>0.0568348896769473</v>
      </c>
      <c r="BB2874" s="19"/>
      <c r="BC2874" s="19" t="n">
        <v>0.0653433091251404</v>
      </c>
      <c r="BD2874" s="19" t="n">
        <v>0.0475196219801548</v>
      </c>
      <c r="BE2874" s="19" t="n">
        <v>0.0969925482219396</v>
      </c>
      <c r="BF2874" s="19" t="n">
        <v>0.0264007516207666</v>
      </c>
      <c r="BG2874" s="19" t="n">
        <v>0.0653664222060751</v>
      </c>
    </row>
    <row r="2875">
      <c r="B2875" t="s">
        <v>691</v>
      </c>
      <c r="C2875" s="19" t="n">
        <v>0.208376643264368</v>
      </c>
      <c r="D2875" s="19" t="n">
        <v>0.197712600471048</v>
      </c>
      <c r="E2875" s="19" t="n">
        <v>0.221584357832151</v>
      </c>
      <c r="F2875" s="19"/>
      <c r="G2875" s="19" t="n">
        <v>0.251104093154808</v>
      </c>
      <c r="H2875" s="19" t="n">
        <v>0.138594442025804</v>
      </c>
      <c r="I2875" s="19" t="n">
        <v>0.196441294884833</v>
      </c>
      <c r="J2875" s="19" t="n">
        <v>0.260456096097566</v>
      </c>
      <c r="K2875" s="19" t="n">
        <v>0.203793572717888</v>
      </c>
      <c r="L2875" s="19" t="n">
        <v>0.213188070787496</v>
      </c>
      <c r="M2875" s="19"/>
      <c r="N2875" s="19" t="n">
        <v>0.205134454641831</v>
      </c>
      <c r="O2875" s="19" t="n">
        <v>0.179283722070937</v>
      </c>
      <c r="P2875" s="19" t="n">
        <v>0.211744959824592</v>
      </c>
      <c r="Q2875" s="19" t="n">
        <v>0.237671061760991</v>
      </c>
      <c r="R2875" s="19"/>
      <c r="S2875" s="19" t="n">
        <v>0.20794525113869</v>
      </c>
      <c r="T2875" s="19" t="n">
        <v>0.24425911703273</v>
      </c>
      <c r="U2875" s="19" t="n">
        <v>0.237434950782124</v>
      </c>
      <c r="V2875" s="19" t="n">
        <v>0.149468668130971</v>
      </c>
      <c r="W2875" s="19" t="n">
        <v>0.203283631372109</v>
      </c>
      <c r="X2875" s="19" t="n">
        <v>0.223808358295763</v>
      </c>
      <c r="Y2875" s="19" t="n">
        <v>0.160117216290073</v>
      </c>
      <c r="Z2875" s="19" t="n">
        <v>0.291509529593573</v>
      </c>
      <c r="AA2875" s="19" t="n">
        <v>0.213558330019716</v>
      </c>
      <c r="AB2875" s="19" t="n">
        <v>0.159978340201193</v>
      </c>
      <c r="AC2875" s="19" t="n">
        <v>0.256665828585498</v>
      </c>
      <c r="AD2875" s="19" t="n">
        <v>0.239191022830079</v>
      </c>
      <c r="AE2875" s="19"/>
      <c r="AF2875" s="19" t="n">
        <v>0.218783280312518</v>
      </c>
      <c r="AG2875" s="19" t="n">
        <v>0.177447574119422</v>
      </c>
      <c r="AH2875" s="19" t="n">
        <v>0.269299044513577</v>
      </c>
      <c r="AI2875" s="19"/>
      <c r="AJ2875" s="19" t="n">
        <v>0.235579049386037</v>
      </c>
      <c r="AK2875" s="19" t="n">
        <v>0.156890823974288</v>
      </c>
      <c r="AL2875" s="19" t="n">
        <v>0.216374154014977</v>
      </c>
      <c r="AM2875" s="19" t="n">
        <v>0.409444948872123</v>
      </c>
      <c r="AN2875" s="19" t="n">
        <v>0.221752767398039</v>
      </c>
      <c r="AO2875" s="19"/>
      <c r="AP2875" s="19" t="n">
        <v>0.240721804616545</v>
      </c>
      <c r="AQ2875" s="19" t="n">
        <v>0.181973366342038</v>
      </c>
      <c r="AR2875" s="19" t="n">
        <v>0.193918742562572</v>
      </c>
      <c r="AS2875" s="19" t="n">
        <v>0.220342092753143</v>
      </c>
      <c r="AT2875" s="19" t="n">
        <v>0.0942444644697801</v>
      </c>
      <c r="AU2875" s="19"/>
      <c r="AV2875" s="19" t="n">
        <v>0.165392025443745</v>
      </c>
      <c r="AW2875" s="19" t="n">
        <v>0.211711511080719</v>
      </c>
      <c r="AX2875" s="19" t="n">
        <v>0.243694757060039</v>
      </c>
      <c r="AY2875" s="19" t="n">
        <v>0.244096300337954</v>
      </c>
      <c r="AZ2875" s="19" t="n">
        <v>0.158385658574</v>
      </c>
      <c r="BA2875" s="19" t="n">
        <v>0.24946003202777</v>
      </c>
      <c r="BB2875" s="19"/>
      <c r="BC2875" s="19" t="n">
        <v>0.1993559214179</v>
      </c>
      <c r="BD2875" s="19" t="n">
        <v>0.205526315792913</v>
      </c>
      <c r="BE2875" s="19" t="n">
        <v>0.211685324428941</v>
      </c>
      <c r="BF2875" s="19" t="n">
        <v>0.179920985626132</v>
      </c>
      <c r="BG2875" s="19" t="n">
        <v>0</v>
      </c>
    </row>
    <row r="2876">
      <c r="B2876" t="s">
        <v>690</v>
      </c>
      <c r="C2876" s="19" t="n">
        <v>0.280172167031387</v>
      </c>
      <c r="D2876" s="19" t="n">
        <v>0.306547378035549</v>
      </c>
      <c r="E2876" s="19" t="n">
        <v>0.25225437844562</v>
      </c>
      <c r="F2876" s="19"/>
      <c r="G2876" s="19" t="n">
        <v>0.304794738476698</v>
      </c>
      <c r="H2876" s="19" t="n">
        <v>0.250821243679847</v>
      </c>
      <c r="I2876" s="19" t="n">
        <v>0.292997109713529</v>
      </c>
      <c r="J2876" s="19" t="n">
        <v>0.297335095189746</v>
      </c>
      <c r="K2876" s="19" t="n">
        <v>0.2664802555351</v>
      </c>
      <c r="L2876" s="19" t="n">
        <v>0.275207112118854</v>
      </c>
      <c r="M2876" s="19"/>
      <c r="N2876" s="19" t="n">
        <v>0.27196986165404</v>
      </c>
      <c r="O2876" s="19" t="n">
        <v>0.262489265009347</v>
      </c>
      <c r="P2876" s="19" t="n">
        <v>0.302420100220317</v>
      </c>
      <c r="Q2876" s="19" t="n">
        <v>0.286064849948613</v>
      </c>
      <c r="R2876" s="19"/>
      <c r="S2876" s="19" t="n">
        <v>0.29940825241612</v>
      </c>
      <c r="T2876" s="19" t="n">
        <v>0.256312961686044</v>
      </c>
      <c r="U2876" s="19" t="n">
        <v>0.366865911801338</v>
      </c>
      <c r="V2876" s="19" t="n">
        <v>0.330462839106208</v>
      </c>
      <c r="W2876" s="19" t="n">
        <v>0.254830565318763</v>
      </c>
      <c r="X2876" s="19" t="n">
        <v>0.247455139690378</v>
      </c>
      <c r="Y2876" s="19" t="n">
        <v>0.33957096604409</v>
      </c>
      <c r="Z2876" s="19" t="n">
        <v>0.271861015495863</v>
      </c>
      <c r="AA2876" s="19" t="n">
        <v>0.228660184185539</v>
      </c>
      <c r="AB2876" s="19" t="n">
        <v>0.191644461233246</v>
      </c>
      <c r="AC2876" s="19" t="n">
        <v>0.423820648756128</v>
      </c>
      <c r="AD2876" s="19" t="n">
        <v>0.190561785957669</v>
      </c>
      <c r="AE2876" s="19"/>
      <c r="AF2876" s="19" t="n">
        <v>0.295060091957489</v>
      </c>
      <c r="AG2876" s="19" t="n">
        <v>0.256536021623466</v>
      </c>
      <c r="AH2876" s="19" t="n">
        <v>0.297572209143464</v>
      </c>
      <c r="AI2876" s="19"/>
      <c r="AJ2876" s="19" t="n">
        <v>0.292716725248185</v>
      </c>
      <c r="AK2876" s="19" t="n">
        <v>0.282977337584969</v>
      </c>
      <c r="AL2876" s="19" t="n">
        <v>0.27836989725106</v>
      </c>
      <c r="AM2876" s="19" t="n">
        <v>0.226155899934789</v>
      </c>
      <c r="AN2876" s="19" t="n">
        <v>0.269463947427544</v>
      </c>
      <c r="AO2876" s="19"/>
      <c r="AP2876" s="19" t="n">
        <v>0.287782124556843</v>
      </c>
      <c r="AQ2876" s="19" t="n">
        <v>0.259663942626269</v>
      </c>
      <c r="AR2876" s="19" t="n">
        <v>0.407047025576723</v>
      </c>
      <c r="AS2876" s="19" t="n">
        <v>0.275917013900156</v>
      </c>
      <c r="AT2876" s="19" t="n">
        <v>0.273087035633193</v>
      </c>
      <c r="AU2876" s="19"/>
      <c r="AV2876" s="19" t="n">
        <v>0.255177266281744</v>
      </c>
      <c r="AW2876" s="19" t="n">
        <v>0.292391664063467</v>
      </c>
      <c r="AX2876" s="19" t="n">
        <v>0.290518370950173</v>
      </c>
      <c r="AY2876" s="19" t="n">
        <v>0.311188111966003</v>
      </c>
      <c r="AZ2876" s="19" t="n">
        <v>0.277156736833975</v>
      </c>
      <c r="BA2876" s="19" t="n">
        <v>0.293888104944982</v>
      </c>
      <c r="BB2876" s="19"/>
      <c r="BC2876" s="19" t="n">
        <v>0.31000604832439</v>
      </c>
      <c r="BD2876" s="19" t="n">
        <v>0.303084993590159</v>
      </c>
      <c r="BE2876" s="19" t="n">
        <v>0.249571898330944</v>
      </c>
      <c r="BF2876" s="19" t="n">
        <v>0.297617446248693</v>
      </c>
      <c r="BG2876" s="19" t="n">
        <v>0.357014133517174</v>
      </c>
    </row>
    <row r="2877">
      <c r="B2877" t="s">
        <v>689</v>
      </c>
      <c r="C2877" s="19" t="n">
        <v>0.186874159035687</v>
      </c>
      <c r="D2877" s="19" t="n">
        <v>0.193661038802985</v>
      </c>
      <c r="E2877" s="19" t="n">
        <v>0.182058715977047</v>
      </c>
      <c r="F2877" s="19"/>
      <c r="G2877" s="19" t="n">
        <v>0.147712966712433</v>
      </c>
      <c r="H2877" s="19" t="n">
        <v>0.286999193083824</v>
      </c>
      <c r="I2877" s="19" t="n">
        <v>0.174108307987591</v>
      </c>
      <c r="J2877" s="19" t="n">
        <v>0.136406031707304</v>
      </c>
      <c r="K2877" s="19" t="n">
        <v>0.227682042707531</v>
      </c>
      <c r="L2877" s="19" t="n">
        <v>0.147542367451118</v>
      </c>
      <c r="M2877" s="19"/>
      <c r="N2877" s="19" t="n">
        <v>0.253062671963866</v>
      </c>
      <c r="O2877" s="19" t="n">
        <v>0.172886966266752</v>
      </c>
      <c r="P2877" s="19" t="n">
        <v>0.175311050216568</v>
      </c>
      <c r="Q2877" s="19" t="n">
        <v>0.142609687727919</v>
      </c>
      <c r="R2877" s="19"/>
      <c r="S2877" s="19" t="n">
        <v>0.230632774736986</v>
      </c>
      <c r="T2877" s="19" t="n">
        <v>0.25213855519011</v>
      </c>
      <c r="U2877" s="19" t="n">
        <v>0.131452363294071</v>
      </c>
      <c r="V2877" s="19" t="n">
        <v>0.180958976265781</v>
      </c>
      <c r="W2877" s="19" t="n">
        <v>0.143007317184594</v>
      </c>
      <c r="X2877" s="19" t="n">
        <v>0.171677733755007</v>
      </c>
      <c r="Y2877" s="19" t="n">
        <v>0.183339157742073</v>
      </c>
      <c r="Z2877" s="19" t="n">
        <v>0.2380542260296</v>
      </c>
      <c r="AA2877" s="19" t="n">
        <v>0.117655756280079</v>
      </c>
      <c r="AB2877" s="19" t="n">
        <v>0.199461941853794</v>
      </c>
      <c r="AC2877" s="19" t="n">
        <v>0.170641718795378</v>
      </c>
      <c r="AD2877" s="19" t="n">
        <v>0.273252282563425</v>
      </c>
      <c r="AE2877" s="19"/>
      <c r="AF2877" s="19" t="n">
        <v>0.154131783972101</v>
      </c>
      <c r="AG2877" s="19" t="n">
        <v>0.224676428662988</v>
      </c>
      <c r="AH2877" s="19" t="n">
        <v>0.170383027721344</v>
      </c>
      <c r="AI2877" s="19"/>
      <c r="AJ2877" s="19" t="n">
        <v>0.205221778447058</v>
      </c>
      <c r="AK2877" s="19" t="n">
        <v>0.209673702211617</v>
      </c>
      <c r="AL2877" s="19" t="n">
        <v>0.166386858547735</v>
      </c>
      <c r="AM2877" s="19" t="n">
        <v>0.0627835577234707</v>
      </c>
      <c r="AN2877" s="19" t="n">
        <v>0.128966373838001</v>
      </c>
      <c r="AO2877" s="19"/>
      <c r="AP2877" s="19" t="n">
        <v>0.174898235058979</v>
      </c>
      <c r="AQ2877" s="19" t="n">
        <v>0.229968928899651</v>
      </c>
      <c r="AR2877" s="19" t="n">
        <v>0.122249030854988</v>
      </c>
      <c r="AS2877" s="19" t="n">
        <v>0.145806436601558</v>
      </c>
      <c r="AT2877" s="19" t="n">
        <v>0.189462808957019</v>
      </c>
      <c r="AU2877" s="19"/>
      <c r="AV2877" s="19" t="n">
        <v>0.203704762265147</v>
      </c>
      <c r="AW2877" s="19" t="n">
        <v>0.177977606479591</v>
      </c>
      <c r="AX2877" s="19" t="n">
        <v>0.250325932787958</v>
      </c>
      <c r="AY2877" s="19" t="n">
        <v>0.124760219894819</v>
      </c>
      <c r="AZ2877" s="19" t="n">
        <v>0.256262043953666</v>
      </c>
      <c r="BA2877" s="19" t="n">
        <v>0.117482100290928</v>
      </c>
      <c r="BB2877" s="19"/>
      <c r="BC2877" s="19" t="n">
        <v>0.160108092894005</v>
      </c>
      <c r="BD2877" s="19" t="n">
        <v>0.16615011907406</v>
      </c>
      <c r="BE2877" s="19" t="n">
        <v>0.218212780254781</v>
      </c>
      <c r="BF2877" s="19" t="n">
        <v>0.215375223466555</v>
      </c>
      <c r="BG2877" s="19" t="n">
        <v>0.369402318169114</v>
      </c>
    </row>
    <row r="2878">
      <c r="B2878" t="s">
        <v>806</v>
      </c>
      <c r="C2878" s="19" t="n">
        <v>0.0932257751119841</v>
      </c>
      <c r="D2878" s="19" t="n">
        <v>0.0821441867254894</v>
      </c>
      <c r="E2878" s="19" t="n">
        <v>0.10556492985248</v>
      </c>
      <c r="F2878" s="19"/>
      <c r="G2878" s="19" t="n">
        <v>0.108753767654688</v>
      </c>
      <c r="H2878" s="19" t="n">
        <v>0.151773839993049</v>
      </c>
      <c r="I2878" s="19" t="n">
        <v>0.0718908574748743</v>
      </c>
      <c r="J2878" s="19" t="n">
        <v>0.0772949080365809</v>
      </c>
      <c r="K2878" s="19" t="n">
        <v>0.0775798961875147</v>
      </c>
      <c r="L2878" s="19" t="n">
        <v>0.0750082592388799</v>
      </c>
      <c r="M2878" s="19"/>
      <c r="N2878" s="19" t="n">
        <v>0.109976349859866</v>
      </c>
      <c r="O2878" s="19" t="n">
        <v>0.0922908922383131</v>
      </c>
      <c r="P2878" s="19" t="n">
        <v>0.0502229325693462</v>
      </c>
      <c r="Q2878" s="19" t="n">
        <v>0.115898728436042</v>
      </c>
      <c r="R2878" s="19"/>
      <c r="S2878" s="19" t="n">
        <v>0.0943554563275322</v>
      </c>
      <c r="T2878" s="19" t="n">
        <v>0.061264405173484</v>
      </c>
      <c r="U2878" s="19" t="n">
        <v>0.0538988063677927</v>
      </c>
      <c r="V2878" s="19" t="n">
        <v>0.128788247191455</v>
      </c>
      <c r="W2878" s="19" t="n">
        <v>0.0707748580289022</v>
      </c>
      <c r="X2878" s="19" t="n">
        <v>0.100267232568644</v>
      </c>
      <c r="Y2878" s="19" t="n">
        <v>0.0553748355883515</v>
      </c>
      <c r="Z2878" s="19" t="n">
        <v>0.0930539178055455</v>
      </c>
      <c r="AA2878" s="19" t="n">
        <v>0.189866622567115</v>
      </c>
      <c r="AB2878" s="19" t="n">
        <v>0.10959378912438</v>
      </c>
      <c r="AC2878" s="19" t="n">
        <v>0.026803126387547</v>
      </c>
      <c r="AD2878" s="19" t="n">
        <v>0.0468400407688461</v>
      </c>
      <c r="AE2878" s="19"/>
      <c r="AF2878" s="19" t="n">
        <v>0.0884822838620215</v>
      </c>
      <c r="AG2878" s="19" t="n">
        <v>0.105810069556415</v>
      </c>
      <c r="AH2878" s="19" t="n">
        <v>0.0791019378498655</v>
      </c>
      <c r="AI2878" s="19"/>
      <c r="AJ2878" s="19" t="n">
        <v>0.0702942115044653</v>
      </c>
      <c r="AK2878" s="19" t="n">
        <v>0.146503359340981</v>
      </c>
      <c r="AL2878" s="19" t="n">
        <v>0</v>
      </c>
      <c r="AM2878" s="19" t="n">
        <v>0</v>
      </c>
      <c r="AN2878" s="19" t="n">
        <v>0.113819090633596</v>
      </c>
      <c r="AO2878" s="19"/>
      <c r="AP2878" s="19" t="n">
        <v>0.0791318642647237</v>
      </c>
      <c r="AQ2878" s="19" t="n">
        <v>0.135247247415536</v>
      </c>
      <c r="AR2878" s="19" t="n">
        <v>0.0226967662152821</v>
      </c>
      <c r="AS2878" s="19" t="n">
        <v>0.0717144494665823</v>
      </c>
      <c r="AT2878" s="19" t="n">
        <v>0.147389126467605</v>
      </c>
      <c r="AU2878" s="19"/>
      <c r="AV2878" s="19" t="n">
        <v>0.173192941768015</v>
      </c>
      <c r="AW2878" s="19" t="n">
        <v>0.0846671081820256</v>
      </c>
      <c r="AX2878" s="19" t="n">
        <v>0.0294159115496925</v>
      </c>
      <c r="AY2878" s="19" t="n">
        <v>0.0595083870439648</v>
      </c>
      <c r="AZ2878" s="19" t="n">
        <v>0.0768978608023513</v>
      </c>
      <c r="BA2878" s="19" t="n">
        <v>0.0338228745859922</v>
      </c>
      <c r="BB2878" s="19"/>
      <c r="BC2878" s="19" t="n">
        <v>0.0875374629649687</v>
      </c>
      <c r="BD2878" s="19" t="n">
        <v>0.0977799503048763</v>
      </c>
      <c r="BE2878" s="19" t="n">
        <v>0.0591663480808697</v>
      </c>
      <c r="BF2878" s="19" t="n">
        <v>0.147191113633858</v>
      </c>
      <c r="BG2878" s="19" t="n">
        <v>0.0563613307032375</v>
      </c>
    </row>
    <row r="2879">
      <c r="B2879" t="s">
        <v>100</v>
      </c>
      <c r="C2879" s="19" t="n">
        <v>0.101588606796263</v>
      </c>
      <c r="D2879" s="19" t="n">
        <v>0.0719438370652576</v>
      </c>
      <c r="E2879" s="19" t="n">
        <v>0.125890389473426</v>
      </c>
      <c r="F2879" s="19"/>
      <c r="G2879" s="19" t="n">
        <v>0.0977784264490492</v>
      </c>
      <c r="H2879" s="19" t="n">
        <v>0.0514821862927008</v>
      </c>
      <c r="I2879" s="19" t="n">
        <v>0.0862695097573098</v>
      </c>
      <c r="J2879" s="19" t="n">
        <v>0.0871168180087601</v>
      </c>
      <c r="K2879" s="19" t="n">
        <v>0.124251135610598</v>
      </c>
      <c r="L2879" s="19" t="n">
        <v>0.151359677658174</v>
      </c>
      <c r="M2879" s="19"/>
      <c r="N2879" s="19" t="n">
        <v>0.0547395231737274</v>
      </c>
      <c r="O2879" s="19" t="n">
        <v>0.127238700309079</v>
      </c>
      <c r="P2879" s="19" t="n">
        <v>0.121630880132496</v>
      </c>
      <c r="Q2879" s="19" t="n">
        <v>0.10643278653474</v>
      </c>
      <c r="R2879" s="19"/>
      <c r="S2879" s="19" t="n">
        <v>0.0568371047061409</v>
      </c>
      <c r="T2879" s="19" t="n">
        <v>0.114461182215088</v>
      </c>
      <c r="U2879" s="19" t="n">
        <v>0.0813816003648055</v>
      </c>
      <c r="V2879" s="19" t="n">
        <v>0.0457690695584491</v>
      </c>
      <c r="W2879" s="19" t="n">
        <v>0.159285079651767</v>
      </c>
      <c r="X2879" s="19" t="n">
        <v>0.139004932096149</v>
      </c>
      <c r="Y2879" s="19" t="n">
        <v>0.0598136608662102</v>
      </c>
      <c r="Z2879" s="19" t="n">
        <v>0.0625473728950195</v>
      </c>
      <c r="AA2879" s="19" t="n">
        <v>0.137439245660321</v>
      </c>
      <c r="AB2879" s="19" t="n">
        <v>0.167475615122742</v>
      </c>
      <c r="AC2879" s="19" t="n">
        <v>0</v>
      </c>
      <c r="AD2879" s="19" t="n">
        <v>0.134648832932088</v>
      </c>
      <c r="AE2879" s="19"/>
      <c r="AF2879" s="19" t="n">
        <v>0.0855311440890915</v>
      </c>
      <c r="AG2879" s="19" t="n">
        <v>0.104814905463332</v>
      </c>
      <c r="AH2879" s="19" t="n">
        <v>0.117275105673782</v>
      </c>
      <c r="AI2879" s="19"/>
      <c r="AJ2879" s="19" t="n">
        <v>0.0852585077366565</v>
      </c>
      <c r="AK2879" s="19" t="n">
        <v>0.101819518502133</v>
      </c>
      <c r="AL2879" s="19" t="n">
        <v>0.07314224518918</v>
      </c>
      <c r="AM2879" s="19" t="n">
        <v>0</v>
      </c>
      <c r="AN2879" s="19" t="n">
        <v>0.134215255799184</v>
      </c>
      <c r="AO2879" s="19"/>
      <c r="AP2879" s="19" t="n">
        <v>0.0947383072717374</v>
      </c>
      <c r="AQ2879" s="19" t="n">
        <v>0.0882062587789864</v>
      </c>
      <c r="AR2879" s="19" t="n">
        <v>0.112704237916971</v>
      </c>
      <c r="AS2879" s="19" t="n">
        <v>0.0793134463641741</v>
      </c>
      <c r="AT2879" s="19" t="n">
        <v>0.18508175982908</v>
      </c>
      <c r="AU2879" s="19"/>
      <c r="AV2879" s="19" t="n">
        <v>0.0721087411402097</v>
      </c>
      <c r="AW2879" s="19" t="n">
        <v>0.122870346063832</v>
      </c>
      <c r="AX2879" s="19" t="n">
        <v>0.0509953677381454</v>
      </c>
      <c r="AY2879" s="19" t="n">
        <v>0.0658780341352715</v>
      </c>
      <c r="AZ2879" s="19" t="n">
        <v>0.162850452980623</v>
      </c>
      <c r="BA2879" s="19" t="n">
        <v>0.197026197947264</v>
      </c>
      <c r="BB2879" s="19"/>
      <c r="BC2879" s="19" t="n">
        <v>0.137775823445004</v>
      </c>
      <c r="BD2879" s="19" t="n">
        <v>0.110983931267016</v>
      </c>
      <c r="BE2879" s="19" t="n">
        <v>0.0872132459351606</v>
      </c>
      <c r="BF2879" s="19" t="n">
        <v>0.070768919673658</v>
      </c>
      <c r="BG2879" s="19" t="n">
        <v>0.0707590400670846</v>
      </c>
    </row>
    <row r="2880">
      <c r="C2880" s="19"/>
      <c r="D2880" s="19"/>
      <c r="E2880" s="19"/>
      <c r="F2880" s="19"/>
      <c r="G2880" s="19"/>
      <c r="H2880" s="19"/>
      <c r="I2880" s="19"/>
      <c r="J2880" s="19"/>
      <c r="K2880" s="19"/>
      <c r="L2880" s="19"/>
      <c r="M2880" s="19"/>
      <c r="N2880" s="19"/>
      <c r="O2880" s="19"/>
      <c r="P2880" s="19"/>
      <c r="Q2880" s="19"/>
      <c r="R2880" s="19"/>
      <c r="S2880" s="19"/>
      <c r="T2880" s="19"/>
      <c r="U2880" s="19"/>
      <c r="V2880" s="19"/>
      <c r="W2880" s="19"/>
      <c r="X2880" s="19"/>
      <c r="Y2880" s="19"/>
      <c r="Z2880" s="19"/>
      <c r="AA2880" s="19"/>
      <c r="AB2880" s="19"/>
      <c r="AC2880" s="19"/>
      <c r="AD2880" s="19"/>
      <c r="AE2880" s="19"/>
      <c r="AF2880" s="19"/>
      <c r="AG2880" s="19"/>
      <c r="AH2880" s="19"/>
      <c r="AI2880" s="19"/>
      <c r="AJ2880" s="19"/>
      <c r="AK2880" s="19"/>
      <c r="AL2880" s="19"/>
      <c r="AM2880" s="19"/>
      <c r="AN2880" s="19"/>
      <c r="AO2880" s="19"/>
      <c r="AP2880" s="19"/>
      <c r="AQ2880" s="19"/>
      <c r="AR2880" s="19"/>
      <c r="AS2880" s="19"/>
      <c r="AT2880" s="19"/>
      <c r="AU2880" s="19"/>
      <c r="AV2880" s="19"/>
      <c r="AW2880" s="19"/>
      <c r="AX2880" s="19"/>
      <c r="AY2880" s="19"/>
      <c r="AZ2880" s="19"/>
      <c r="BA2880" s="19"/>
      <c r="BB2880" s="19"/>
      <c r="BC2880" s="19"/>
      <c r="BD2880" s="19"/>
      <c r="BE2880" s="19"/>
      <c r="BF2880" s="19"/>
      <c r="BG2880" s="19"/>
    </row>
    <row r="2881">
      <c r="B2881" s="7" t="s">
        <v>338</v>
      </c>
      <c r="C2881" s="19"/>
      <c r="D2881" s="19"/>
      <c r="E2881" s="19"/>
      <c r="F2881" s="19"/>
      <c r="G2881" s="19"/>
      <c r="H2881" s="19"/>
      <c r="I2881" s="19"/>
      <c r="J2881" s="19"/>
      <c r="K2881" s="19"/>
      <c r="L2881" s="19"/>
      <c r="M2881" s="19"/>
      <c r="N2881" s="19"/>
      <c r="O2881" s="19"/>
      <c r="P2881" s="19"/>
      <c r="Q2881" s="19"/>
      <c r="R2881" s="19"/>
      <c r="S2881" s="19"/>
      <c r="T2881" s="19"/>
      <c r="U2881" s="19"/>
      <c r="V2881" s="19"/>
      <c r="W2881" s="19"/>
      <c r="X2881" s="19"/>
      <c r="Y2881" s="19"/>
      <c r="Z2881" s="19"/>
      <c r="AA2881" s="19"/>
      <c r="AB2881" s="19"/>
      <c r="AC2881" s="19"/>
      <c r="AD2881" s="19"/>
      <c r="AE2881" s="19"/>
      <c r="AF2881" s="19"/>
      <c r="AG2881" s="19"/>
      <c r="AH2881" s="19"/>
      <c r="AI2881" s="19"/>
      <c r="AJ2881" s="19"/>
      <c r="AK2881" s="19"/>
      <c r="AL2881" s="19"/>
      <c r="AM2881" s="19"/>
      <c r="AN2881" s="19"/>
      <c r="AO2881" s="19"/>
      <c r="AP2881" s="19"/>
      <c r="AQ2881" s="19"/>
      <c r="AR2881" s="19"/>
      <c r="AS2881" s="19"/>
      <c r="AT2881" s="19"/>
      <c r="AU2881" s="19"/>
      <c r="AV2881" s="19"/>
      <c r="AW2881" s="19"/>
      <c r="AX2881" s="19"/>
      <c r="AY2881" s="19"/>
      <c r="AZ2881" s="19"/>
      <c r="BA2881" s="19"/>
      <c r="BB2881" s="19"/>
      <c r="BC2881" s="19"/>
      <c r="BD2881" s="19"/>
      <c r="BE2881" s="19"/>
      <c r="BF2881" s="19"/>
      <c r="BG2881" s="19"/>
    </row>
    <row r="2882">
      <c r="B2882" s="26" t="s">
        <v>724</v>
      </c>
      <c r="C2882" s="19"/>
      <c r="D2882" s="19"/>
      <c r="E2882" s="19"/>
      <c r="F2882" s="19"/>
      <c r="G2882" s="19"/>
      <c r="H2882" s="19"/>
      <c r="I2882" s="19"/>
      <c r="J2882" s="19"/>
      <c r="K2882" s="19"/>
      <c r="L2882" s="19"/>
      <c r="M2882" s="19"/>
      <c r="N2882" s="19"/>
      <c r="O2882" s="19"/>
      <c r="P2882" s="19"/>
      <c r="Q2882" s="19"/>
      <c r="R2882" s="19"/>
      <c r="S2882" s="19"/>
      <c r="T2882" s="19"/>
      <c r="U2882" s="19"/>
      <c r="V2882" s="19"/>
      <c r="W2882" s="19"/>
      <c r="X2882" s="19"/>
      <c r="Y2882" s="19"/>
      <c r="Z2882" s="19"/>
      <c r="AA2882" s="19"/>
      <c r="AB2882" s="19"/>
      <c r="AC2882" s="19"/>
      <c r="AD2882" s="19"/>
      <c r="AE2882" s="19"/>
      <c r="AF2882" s="19"/>
      <c r="AG2882" s="19"/>
      <c r="AH2882" s="19"/>
      <c r="AI2882" s="19"/>
      <c r="AJ2882" s="19"/>
      <c r="AK2882" s="19"/>
      <c r="AL2882" s="19"/>
      <c r="AM2882" s="19"/>
      <c r="AN2882" s="19"/>
      <c r="AO2882" s="19"/>
      <c r="AP2882" s="19"/>
      <c r="AQ2882" s="19"/>
      <c r="AR2882" s="19"/>
      <c r="AS2882" s="19"/>
      <c r="AT2882" s="19"/>
      <c r="AU2882" s="19"/>
      <c r="AV2882" s="19"/>
      <c r="AW2882" s="19"/>
      <c r="AX2882" s="19"/>
      <c r="AY2882" s="19"/>
      <c r="AZ2882" s="19"/>
      <c r="BA2882" s="19"/>
      <c r="BB2882" s="19"/>
      <c r="BC2882" s="19"/>
      <c r="BD2882" s="19"/>
      <c r="BE2882" s="19"/>
      <c r="BF2882" s="19"/>
      <c r="BG2882" s="19"/>
    </row>
    <row r="2883">
      <c r="B2883" t="s">
        <v>808</v>
      </c>
      <c r="C2883" s="19" t="n">
        <v>0.11858134929039</v>
      </c>
      <c r="D2883" s="19" t="n">
        <v>0.138953285203466</v>
      </c>
      <c r="E2883" s="19" t="n">
        <v>0.0991560425971368</v>
      </c>
      <c r="F2883" s="19"/>
      <c r="G2883" s="19" t="n">
        <v>0.23720495754209</v>
      </c>
      <c r="H2883" s="19" t="n">
        <v>0.176453290693238</v>
      </c>
      <c r="I2883" s="19" t="n">
        <v>0.146712350167183</v>
      </c>
      <c r="J2883" s="19" t="n">
        <v>0.087322223020943</v>
      </c>
      <c r="K2883" s="19" t="n">
        <v>0.0401474323072297</v>
      </c>
      <c r="L2883" s="19" t="n">
        <v>0.0488980749701303</v>
      </c>
      <c r="M2883" s="19"/>
      <c r="N2883" s="19" t="n">
        <v>0.119556051245988</v>
      </c>
      <c r="O2883" s="19" t="n">
        <v>0.113507780348428</v>
      </c>
      <c r="P2883" s="19" t="n">
        <v>0.137523293927427</v>
      </c>
      <c r="Q2883" s="19" t="n">
        <v>0.105387584034752</v>
      </c>
      <c r="R2883" s="19"/>
      <c r="S2883" s="19" t="n">
        <v>0.197335767795167</v>
      </c>
      <c r="T2883" s="19" t="n">
        <v>0.135921799072995</v>
      </c>
      <c r="U2883" s="19" t="n">
        <v>0.0898857676902257</v>
      </c>
      <c r="V2883" s="19" t="n">
        <v>0.0811704886023026</v>
      </c>
      <c r="W2883" s="19" t="n">
        <v>0.0749861449783013</v>
      </c>
      <c r="X2883" s="19" t="n">
        <v>0.159563019645204</v>
      </c>
      <c r="Y2883" s="19" t="n">
        <v>0.0636712191706308</v>
      </c>
      <c r="Z2883" s="19" t="n">
        <v>0.0882775845011364</v>
      </c>
      <c r="AA2883" s="19" t="n">
        <v>0.170388414678584</v>
      </c>
      <c r="AB2883" s="19" t="n">
        <v>0.0659239210445597</v>
      </c>
      <c r="AC2883" s="19" t="n">
        <v>0.13893420376158</v>
      </c>
      <c r="AD2883" s="19" t="n">
        <v>0</v>
      </c>
      <c r="AE2883" s="19"/>
      <c r="AF2883" s="19" t="n">
        <v>0.0766659433715326</v>
      </c>
      <c r="AG2883" s="19" t="n">
        <v>0.121681634763604</v>
      </c>
      <c r="AH2883" s="19" t="n">
        <v>0.15156509360196</v>
      </c>
      <c r="AI2883" s="19"/>
      <c r="AJ2883" s="19" t="n">
        <v>0.0908951170262147</v>
      </c>
      <c r="AK2883" s="19" t="n">
        <v>0.202210519788543</v>
      </c>
      <c r="AL2883" s="19" t="n">
        <v>0.0921418353326538</v>
      </c>
      <c r="AM2883" s="19" t="n">
        <v>0</v>
      </c>
      <c r="AN2883" s="19" t="n">
        <v>0.0778527725207443</v>
      </c>
      <c r="AO2883" s="19"/>
      <c r="AP2883" s="19" t="n">
        <v>0.0839970098786444</v>
      </c>
      <c r="AQ2883" s="19" t="n">
        <v>0.191018377441113</v>
      </c>
      <c r="AR2883" s="19" t="n">
        <v>0.104152126670649</v>
      </c>
      <c r="AS2883" s="19" t="n">
        <v>0.0691776238556453</v>
      </c>
      <c r="AT2883" s="19" t="n">
        <v>0.201586651088597</v>
      </c>
      <c r="AU2883" s="19"/>
      <c r="AV2883" s="19" t="n">
        <v>0.21356608467693</v>
      </c>
      <c r="AW2883" s="19" t="n">
        <v>0.0947729963483698</v>
      </c>
      <c r="AX2883" s="19" t="n">
        <v>0.0571564678028359</v>
      </c>
      <c r="AY2883" s="19" t="n">
        <v>0.0627580364189374</v>
      </c>
      <c r="AZ2883" s="19" t="n">
        <v>0.200654778934843</v>
      </c>
      <c r="BA2883" s="19" t="n">
        <v>0.0427333403579401</v>
      </c>
      <c r="BB2883" s="19"/>
      <c r="BC2883" s="19" t="n">
        <v>0.0974119484437136</v>
      </c>
      <c r="BD2883" s="19" t="n">
        <v>0.134460768290174</v>
      </c>
      <c r="BE2883" s="19" t="n">
        <v>0.112701593975745</v>
      </c>
      <c r="BF2883" s="19" t="n">
        <v>0.204192620705789</v>
      </c>
      <c r="BG2883" s="19" t="n">
        <v>0.20420301927855</v>
      </c>
    </row>
    <row r="2884">
      <c r="B2884" t="s">
        <v>809</v>
      </c>
      <c r="C2884" s="19" t="n">
        <v>0.742690272696706</v>
      </c>
      <c r="D2884" s="19" t="n">
        <v>0.72009804185663</v>
      </c>
      <c r="E2884" s="19" t="n">
        <v>0.766426741436347</v>
      </c>
      <c r="F2884" s="19"/>
      <c r="G2884" s="19" t="n">
        <v>0.629947447639836</v>
      </c>
      <c r="H2884" s="19" t="n">
        <v>0.684302816796082</v>
      </c>
      <c r="I2884" s="19" t="n">
        <v>0.694289881904666</v>
      </c>
      <c r="J2884" s="19" t="n">
        <v>0.764470134747551</v>
      </c>
      <c r="K2884" s="19" t="n">
        <v>0.884092459441642</v>
      </c>
      <c r="L2884" s="19" t="n">
        <v>0.786460122028099</v>
      </c>
      <c r="M2884" s="19"/>
      <c r="N2884" s="19" t="n">
        <v>0.794756941884064</v>
      </c>
      <c r="O2884" s="19" t="n">
        <v>0.721583285978125</v>
      </c>
      <c r="P2884" s="19" t="n">
        <v>0.681176377488603</v>
      </c>
      <c r="Q2884" s="19" t="n">
        <v>0.765641599259066</v>
      </c>
      <c r="R2884" s="19"/>
      <c r="S2884" s="19" t="n">
        <v>0.67221491452007</v>
      </c>
      <c r="T2884" s="19" t="n">
        <v>0.673782473547632</v>
      </c>
      <c r="U2884" s="19" t="n">
        <v>0.774050783541062</v>
      </c>
      <c r="V2884" s="19" t="n">
        <v>0.764261110749612</v>
      </c>
      <c r="W2884" s="19" t="n">
        <v>0.836517684592923</v>
      </c>
      <c r="X2884" s="19" t="n">
        <v>0.738205333707703</v>
      </c>
      <c r="Y2884" s="19" t="n">
        <v>0.825254351702711</v>
      </c>
      <c r="Z2884" s="19" t="n">
        <v>0.647886991855926</v>
      </c>
      <c r="AA2884" s="19" t="n">
        <v>0.739092467226669</v>
      </c>
      <c r="AB2884" s="19" t="n">
        <v>0.744343604196004</v>
      </c>
      <c r="AC2884" s="19" t="n">
        <v>0.762660705742632</v>
      </c>
      <c r="AD2884" s="19" t="n">
        <v>0.813447921034352</v>
      </c>
      <c r="AE2884" s="19"/>
      <c r="AF2884" s="19" t="n">
        <v>0.773942372874475</v>
      </c>
      <c r="AG2884" s="19" t="n">
        <v>0.764413196072255</v>
      </c>
      <c r="AH2884" s="19" t="n">
        <v>0.637591206171216</v>
      </c>
      <c r="AI2884" s="19"/>
      <c r="AJ2884" s="19" t="n">
        <v>0.774902417332943</v>
      </c>
      <c r="AK2884" s="19" t="n">
        <v>0.677239508834357</v>
      </c>
      <c r="AL2884" s="19" t="n">
        <v>0.884186538360729</v>
      </c>
      <c r="AM2884" s="19" t="n">
        <v>0.752615194388409</v>
      </c>
      <c r="AN2884" s="19" t="n">
        <v>0.695580275374912</v>
      </c>
      <c r="AO2884" s="19"/>
      <c r="AP2884" s="19" t="n">
        <v>0.7701020742521</v>
      </c>
      <c r="AQ2884" s="19" t="n">
        <v>0.71063010932874</v>
      </c>
      <c r="AR2884" s="19" t="n">
        <v>0.818392872758492</v>
      </c>
      <c r="AS2884" s="19" t="n">
        <v>0.722583859193615</v>
      </c>
      <c r="AT2884" s="19" t="n">
        <v>0.631457338203767</v>
      </c>
      <c r="AU2884" s="19"/>
      <c r="AV2884" s="19" t="n">
        <v>0.676557915550142</v>
      </c>
      <c r="AW2884" s="19" t="n">
        <v>0.755543201324804</v>
      </c>
      <c r="AX2884" s="19" t="n">
        <v>0.895560836050521</v>
      </c>
      <c r="AY2884" s="19" t="n">
        <v>0.745053734571474</v>
      </c>
      <c r="AZ2884" s="19" t="n">
        <v>0.637823101285831</v>
      </c>
      <c r="BA2884" s="19" t="n">
        <v>0.849638866398506</v>
      </c>
      <c r="BB2884" s="19"/>
      <c r="BC2884" s="19" t="n">
        <v>0.719736927191567</v>
      </c>
      <c r="BD2884" s="19" t="n">
        <v>0.701701411994938</v>
      </c>
      <c r="BE2884" s="19" t="n">
        <v>0.787247637863429</v>
      </c>
      <c r="BF2884" s="19" t="n">
        <v>0.715515668343697</v>
      </c>
      <c r="BG2884" s="19" t="n">
        <v>0.655371851090604</v>
      </c>
    </row>
    <row r="2885">
      <c r="B2885" t="s">
        <v>810</v>
      </c>
      <c r="C2885" s="19" t="n">
        <v>0.0675678413170278</v>
      </c>
      <c r="D2885" s="19" t="n">
        <v>0.0740626983758226</v>
      </c>
      <c r="E2885" s="19" t="n">
        <v>0.0617092404309773</v>
      </c>
      <c r="F2885" s="19"/>
      <c r="G2885" s="19" t="n">
        <v>0.0681424514857497</v>
      </c>
      <c r="H2885" s="19" t="n">
        <v>0.0329857666495837</v>
      </c>
      <c r="I2885" s="19" t="n">
        <v>0.0957447937392585</v>
      </c>
      <c r="J2885" s="19" t="n">
        <v>0.0852532860823719</v>
      </c>
      <c r="K2885" s="19" t="n">
        <v>0.0268832039525605</v>
      </c>
      <c r="L2885" s="19" t="n">
        <v>0.0895314901442286</v>
      </c>
      <c r="M2885" s="19"/>
      <c r="N2885" s="19" t="n">
        <v>0.0653599205135827</v>
      </c>
      <c r="O2885" s="19" t="n">
        <v>0.0778272602923579</v>
      </c>
      <c r="P2885" s="19" t="n">
        <v>0.0772061675003988</v>
      </c>
      <c r="Q2885" s="19" t="n">
        <v>0.0508649441790315</v>
      </c>
      <c r="R2885" s="19"/>
      <c r="S2885" s="19" t="n">
        <v>0.0869333831288712</v>
      </c>
      <c r="T2885" s="19" t="n">
        <v>0.0770507325682583</v>
      </c>
      <c r="U2885" s="19" t="n">
        <v>0.0562973590999802</v>
      </c>
      <c r="V2885" s="19" t="n">
        <v>0.0888206534566937</v>
      </c>
      <c r="W2885" s="19" t="n">
        <v>0.0636631915850592</v>
      </c>
      <c r="X2885" s="19" t="n">
        <v>0.0632214835883486</v>
      </c>
      <c r="Y2885" s="19" t="n">
        <v>0.0654127892742259</v>
      </c>
      <c r="Z2885" s="19" t="n">
        <v>0.104521078804836</v>
      </c>
      <c r="AA2885" s="19" t="n">
        <v>0.0260131240621229</v>
      </c>
      <c r="AB2885" s="19" t="n">
        <v>0.0846037670076931</v>
      </c>
      <c r="AC2885" s="19" t="n">
        <v>0</v>
      </c>
      <c r="AD2885" s="19" t="n">
        <v>0.114097856242733</v>
      </c>
      <c r="AE2885" s="19"/>
      <c r="AF2885" s="19" t="n">
        <v>0.0920300271003343</v>
      </c>
      <c r="AG2885" s="19" t="n">
        <v>0.0457335938366979</v>
      </c>
      <c r="AH2885" s="19" t="n">
        <v>0.0859268388689029</v>
      </c>
      <c r="AI2885" s="19"/>
      <c r="AJ2885" s="19" t="n">
        <v>0.0750201615446811</v>
      </c>
      <c r="AK2885" s="19" t="n">
        <v>0.0613130119776452</v>
      </c>
      <c r="AL2885" s="19" t="n">
        <v>0</v>
      </c>
      <c r="AM2885" s="19" t="n">
        <v>0.117014345581497</v>
      </c>
      <c r="AN2885" s="19" t="n">
        <v>0.0930018289923022</v>
      </c>
      <c r="AO2885" s="19"/>
      <c r="AP2885" s="19" t="n">
        <v>0.0661230028929542</v>
      </c>
      <c r="AQ2885" s="19" t="n">
        <v>0.0541832577657881</v>
      </c>
      <c r="AR2885" s="19" t="n">
        <v>0.0397297427360048</v>
      </c>
      <c r="AS2885" s="19" t="n">
        <v>0.131380201475461</v>
      </c>
      <c r="AT2885" s="19" t="n">
        <v>0.0402552864590823</v>
      </c>
      <c r="AU2885" s="19"/>
      <c r="AV2885" s="19" t="n">
        <v>0.0694995119052072</v>
      </c>
      <c r="AW2885" s="19" t="n">
        <v>0.0781234572326521</v>
      </c>
      <c r="AX2885" s="19" t="n">
        <v>0.0329620662833087</v>
      </c>
      <c r="AY2885" s="19" t="n">
        <v>0.121105833457931</v>
      </c>
      <c r="AZ2885" s="19" t="n">
        <v>0.0266241552634192</v>
      </c>
      <c r="BA2885" s="19" t="n">
        <v>0.018302532677579</v>
      </c>
      <c r="BB2885" s="19"/>
      <c r="BC2885" s="19" t="n">
        <v>0.080122068013566</v>
      </c>
      <c r="BD2885" s="19" t="n">
        <v>0.0728713669643336</v>
      </c>
      <c r="BE2885" s="19" t="n">
        <v>0.060044810059088</v>
      </c>
      <c r="BF2885" s="19" t="n">
        <v>0.0406763216570424</v>
      </c>
      <c r="BG2885" s="19" t="n">
        <v>0.067655585126612</v>
      </c>
    </row>
    <row r="2886">
      <c r="B2886" t="s">
        <v>122</v>
      </c>
      <c r="C2886" s="19" t="n">
        <v>0.0241013662860814</v>
      </c>
      <c r="D2886" s="19" t="n">
        <v>0.0238206281345947</v>
      </c>
      <c r="E2886" s="19" t="n">
        <v>0.0246582636129781</v>
      </c>
      <c r="F2886" s="19"/>
      <c r="G2886" s="19" t="n">
        <v>0.0293936263994683</v>
      </c>
      <c r="H2886" s="19" t="n">
        <v>0.0378979238593234</v>
      </c>
      <c r="I2886" s="19" t="n">
        <v>0.00797113414208096</v>
      </c>
      <c r="J2886" s="19" t="n">
        <v>0.00936128794613814</v>
      </c>
      <c r="K2886" s="19" t="n">
        <v>0.0212758933387842</v>
      </c>
      <c r="L2886" s="19" t="n">
        <v>0.034902101247023</v>
      </c>
      <c r="M2886" s="19"/>
      <c r="N2886" s="19" t="n">
        <v>0.0145011932903092</v>
      </c>
      <c r="O2886" s="19" t="n">
        <v>0.0283039550466789</v>
      </c>
      <c r="P2886" s="19" t="n">
        <v>0.0389629613268494</v>
      </c>
      <c r="Q2886" s="19" t="n">
        <v>0.016356886302669</v>
      </c>
      <c r="R2886" s="19"/>
      <c r="S2886" s="19" t="n">
        <v>0.0189580097192925</v>
      </c>
      <c r="T2886" s="19" t="n">
        <v>0.0222291310550415</v>
      </c>
      <c r="U2886" s="19" t="n">
        <v>0.0378889618806823</v>
      </c>
      <c r="V2886" s="19" t="n">
        <v>0.020117967218952</v>
      </c>
      <c r="W2886" s="19" t="n">
        <v>0</v>
      </c>
      <c r="X2886" s="19" t="n">
        <v>0</v>
      </c>
      <c r="Y2886" s="19" t="n">
        <v>0.030908842022854</v>
      </c>
      <c r="Z2886" s="19" t="n">
        <v>0.0624092616878609</v>
      </c>
      <c r="AA2886" s="19" t="n">
        <v>0.0115465941781644</v>
      </c>
      <c r="AB2886" s="19" t="n">
        <v>0.0598394381878782</v>
      </c>
      <c r="AC2886" s="19" t="n">
        <v>0</v>
      </c>
      <c r="AD2886" s="19" t="n">
        <v>0.0724542227229149</v>
      </c>
      <c r="AE2886" s="19"/>
      <c r="AF2886" s="19" t="n">
        <v>0.0271696793480692</v>
      </c>
      <c r="AG2886" s="19" t="n">
        <v>0.0274040570965324</v>
      </c>
      <c r="AH2886" s="19" t="n">
        <v>0.012419001860795</v>
      </c>
      <c r="AI2886" s="19"/>
      <c r="AJ2886" s="19" t="n">
        <v>0.0232377657764151</v>
      </c>
      <c r="AK2886" s="19" t="n">
        <v>0.0247341457523939</v>
      </c>
      <c r="AL2886" s="19" t="n">
        <v>0.0236716263066172</v>
      </c>
      <c r="AM2886" s="19" t="n">
        <v>0.130370460030095</v>
      </c>
      <c r="AN2886" s="19" t="n">
        <v>0.0179700850548395</v>
      </c>
      <c r="AO2886" s="19"/>
      <c r="AP2886" s="19" t="n">
        <v>0.0297321784625268</v>
      </c>
      <c r="AQ2886" s="19" t="n">
        <v>0.0177788235802537</v>
      </c>
      <c r="AR2886" s="19" t="n">
        <v>0.0164047584187884</v>
      </c>
      <c r="AS2886" s="19" t="n">
        <v>0.020330720304092</v>
      </c>
      <c r="AT2886" s="19" t="n">
        <v>0.0452395844079563</v>
      </c>
      <c r="AU2886" s="19"/>
      <c r="AV2886" s="19" t="n">
        <v>0.0172868076559842</v>
      </c>
      <c r="AW2886" s="19" t="n">
        <v>0.0311518190492265</v>
      </c>
      <c r="AX2886" s="19" t="n">
        <v>0.0143206298633348</v>
      </c>
      <c r="AY2886" s="19" t="n">
        <v>0.0263154845419446</v>
      </c>
      <c r="AZ2886" s="19" t="n">
        <v>0.0449985358402305</v>
      </c>
      <c r="BA2886" s="19" t="n">
        <v>0</v>
      </c>
      <c r="BB2886" s="19"/>
      <c r="BC2886" s="19" t="n">
        <v>0.0309070228513223</v>
      </c>
      <c r="BD2886" s="19" t="n">
        <v>0.0421151360925739</v>
      </c>
      <c r="BE2886" s="19" t="n">
        <v>0.0123578167648726</v>
      </c>
      <c r="BF2886" s="19" t="n">
        <v>0</v>
      </c>
      <c r="BG2886" s="19" t="n">
        <v>0.0727695445042339</v>
      </c>
    </row>
    <row r="2887">
      <c r="B2887" t="s">
        <v>123</v>
      </c>
      <c r="C2887" s="19" t="n">
        <v>0.047059170409795</v>
      </c>
      <c r="D2887" s="19" t="n">
        <v>0.0430653464294866</v>
      </c>
      <c r="E2887" s="19" t="n">
        <v>0.0480497119225608</v>
      </c>
      <c r="F2887" s="19"/>
      <c r="G2887" s="19" t="n">
        <v>0.0353115169328564</v>
      </c>
      <c r="H2887" s="19" t="n">
        <v>0.0683602020017728</v>
      </c>
      <c r="I2887" s="19" t="n">
        <v>0.055281840046812</v>
      </c>
      <c r="J2887" s="19" t="n">
        <v>0.0535930682029964</v>
      </c>
      <c r="K2887" s="19" t="n">
        <v>0.0276010109597831</v>
      </c>
      <c r="L2887" s="19" t="n">
        <v>0.0402082116105191</v>
      </c>
      <c r="M2887" s="19"/>
      <c r="N2887" s="19" t="n">
        <v>0.00582589306605616</v>
      </c>
      <c r="O2887" s="19" t="n">
        <v>0.0587777183344102</v>
      </c>
      <c r="P2887" s="19" t="n">
        <v>0.0651311997567209</v>
      </c>
      <c r="Q2887" s="19" t="n">
        <v>0.0617489862244814</v>
      </c>
      <c r="R2887" s="19"/>
      <c r="S2887" s="19" t="n">
        <v>0.0245579248365996</v>
      </c>
      <c r="T2887" s="19" t="n">
        <v>0.0910158637560739</v>
      </c>
      <c r="U2887" s="19" t="n">
        <v>0.0418771277880495</v>
      </c>
      <c r="V2887" s="19" t="n">
        <v>0.0456297799724396</v>
      </c>
      <c r="W2887" s="19" t="n">
        <v>0.0248329788437166</v>
      </c>
      <c r="X2887" s="19" t="n">
        <v>0.0390101630587447</v>
      </c>
      <c r="Y2887" s="19" t="n">
        <v>0.0147527978295783</v>
      </c>
      <c r="Z2887" s="19" t="n">
        <v>0.0969050831502407</v>
      </c>
      <c r="AA2887" s="19" t="n">
        <v>0.0529593998544591</v>
      </c>
      <c r="AB2887" s="19" t="n">
        <v>0.045289269563865</v>
      </c>
      <c r="AC2887" s="19" t="n">
        <v>0.0984050904957881</v>
      </c>
      <c r="AD2887" s="19" t="n">
        <v>0</v>
      </c>
      <c r="AE2887" s="19"/>
      <c r="AF2887" s="19" t="n">
        <v>0.0301919773055888</v>
      </c>
      <c r="AG2887" s="19" t="n">
        <v>0.0407675182309109</v>
      </c>
      <c r="AH2887" s="19" t="n">
        <v>0.112497859497126</v>
      </c>
      <c r="AI2887" s="19"/>
      <c r="AJ2887" s="19" t="n">
        <v>0.0359445383197458</v>
      </c>
      <c r="AK2887" s="19" t="n">
        <v>0.0345028136470615</v>
      </c>
      <c r="AL2887" s="19" t="n">
        <v>0</v>
      </c>
      <c r="AM2887" s="19" t="n">
        <v>0</v>
      </c>
      <c r="AN2887" s="19" t="n">
        <v>0.115595038057203</v>
      </c>
      <c r="AO2887" s="19"/>
      <c r="AP2887" s="19" t="n">
        <v>0.0500457345137751</v>
      </c>
      <c r="AQ2887" s="19" t="n">
        <v>0.0263894318841054</v>
      </c>
      <c r="AR2887" s="19" t="n">
        <v>0.0213204994160653</v>
      </c>
      <c r="AS2887" s="19" t="n">
        <v>0.0565275951711868</v>
      </c>
      <c r="AT2887" s="19" t="n">
        <v>0.0814611398405973</v>
      </c>
      <c r="AU2887" s="19"/>
      <c r="AV2887" s="19" t="n">
        <v>0.0230896802117366</v>
      </c>
      <c r="AW2887" s="19" t="n">
        <v>0.0404085260449479</v>
      </c>
      <c r="AX2887" s="19" t="n">
        <v>0</v>
      </c>
      <c r="AY2887" s="19" t="n">
        <v>0.0447669110097127</v>
      </c>
      <c r="AZ2887" s="19" t="n">
        <v>0.0898994286756767</v>
      </c>
      <c r="BA2887" s="19" t="n">
        <v>0.0893252605659744</v>
      </c>
      <c r="BB2887" s="19"/>
      <c r="BC2887" s="19" t="n">
        <v>0.0718220334998312</v>
      </c>
      <c r="BD2887" s="19" t="n">
        <v>0.0488513166579808</v>
      </c>
      <c r="BE2887" s="19" t="n">
        <v>0.027648141336865</v>
      </c>
      <c r="BF2887" s="19" t="n">
        <v>0.0396153892934718</v>
      </c>
      <c r="BG2887" s="19" t="n">
        <v>0</v>
      </c>
    </row>
    <row r="2888">
      <c r="C2888" s="19"/>
      <c r="D2888" s="19"/>
      <c r="E2888" s="19"/>
      <c r="F2888" s="19"/>
      <c r="G2888" s="19"/>
      <c r="H2888" s="19"/>
      <c r="I2888" s="19"/>
      <c r="J2888" s="19"/>
      <c r="K2888" s="19"/>
      <c r="L2888" s="19"/>
      <c r="M2888" s="19"/>
      <c r="N2888" s="19"/>
      <c r="O2888" s="19"/>
      <c r="P2888" s="19"/>
      <c r="Q2888" s="19"/>
      <c r="R2888" s="19"/>
      <c r="S2888" s="19"/>
      <c r="T2888" s="19"/>
      <c r="U2888" s="19"/>
      <c r="V2888" s="19"/>
      <c r="W2888" s="19"/>
      <c r="X2888" s="19"/>
      <c r="Y2888" s="19"/>
      <c r="Z2888" s="19"/>
      <c r="AA2888" s="19"/>
      <c r="AB2888" s="19"/>
      <c r="AC2888" s="19"/>
      <c r="AD2888" s="19"/>
      <c r="AE2888" s="19"/>
      <c r="AF2888" s="19"/>
      <c r="AG2888" s="19"/>
      <c r="AH2888" s="19"/>
      <c r="AI2888" s="19"/>
      <c r="AJ2888" s="19"/>
      <c r="AK2888" s="19"/>
      <c r="AL2888" s="19"/>
      <c r="AM2888" s="19"/>
      <c r="AN2888" s="19"/>
      <c r="AO2888" s="19"/>
      <c r="AP2888" s="19"/>
      <c r="AQ2888" s="19"/>
      <c r="AR2888" s="19"/>
      <c r="AS2888" s="19"/>
      <c r="AT2888" s="19"/>
      <c r="AU2888" s="19"/>
      <c r="AV2888" s="19"/>
      <c r="AW2888" s="19"/>
      <c r="AX2888" s="19"/>
      <c r="AY2888" s="19"/>
      <c r="AZ2888" s="19"/>
      <c r="BA2888" s="19"/>
      <c r="BB2888" s="19"/>
      <c r="BC2888" s="19"/>
      <c r="BD2888" s="19"/>
      <c r="BE2888" s="19"/>
      <c r="BF2888" s="19"/>
      <c r="BG2888" s="19"/>
    </row>
    <row r="2889">
      <c r="B2889" s="7" t="s">
        <v>816</v>
      </c>
      <c r="C2889" s="19"/>
      <c r="D2889" s="19"/>
      <c r="E2889" s="19"/>
      <c r="F2889" s="19"/>
      <c r="G2889" s="19"/>
      <c r="H2889" s="19"/>
      <c r="I2889" s="19"/>
      <c r="J2889" s="19"/>
      <c r="K2889" s="19"/>
      <c r="L2889" s="19"/>
      <c r="M2889" s="19"/>
      <c r="N2889" s="19"/>
      <c r="O2889" s="19"/>
      <c r="P2889" s="19"/>
      <c r="Q2889" s="19"/>
      <c r="R2889" s="19"/>
      <c r="S2889" s="19"/>
      <c r="T2889" s="19"/>
      <c r="U2889" s="19"/>
      <c r="V2889" s="19"/>
      <c r="W2889" s="19"/>
      <c r="X2889" s="19"/>
      <c r="Y2889" s="19"/>
      <c r="Z2889" s="19"/>
      <c r="AA2889" s="19"/>
      <c r="AB2889" s="19"/>
      <c r="AC2889" s="19"/>
      <c r="AD2889" s="19"/>
      <c r="AE2889" s="19"/>
      <c r="AF2889" s="19"/>
      <c r="AG2889" s="19"/>
      <c r="AH2889" s="19"/>
      <c r="AI2889" s="19"/>
      <c r="AJ2889" s="19"/>
      <c r="AK2889" s="19"/>
      <c r="AL2889" s="19"/>
      <c r="AM2889" s="19"/>
      <c r="AN2889" s="19"/>
      <c r="AO2889" s="19"/>
      <c r="AP2889" s="19"/>
      <c r="AQ2889" s="19"/>
      <c r="AR2889" s="19"/>
      <c r="AS2889" s="19"/>
      <c r="AT2889" s="19"/>
      <c r="AU2889" s="19"/>
      <c r="AV2889" s="19"/>
      <c r="AW2889" s="19"/>
      <c r="AX2889" s="19"/>
      <c r="AY2889" s="19"/>
      <c r="AZ2889" s="19"/>
      <c r="BA2889" s="19"/>
      <c r="BB2889" s="19"/>
      <c r="BC2889" s="19"/>
      <c r="BD2889" s="19"/>
      <c r="BE2889" s="19"/>
      <c r="BF2889" s="19"/>
      <c r="BG2889" s="19"/>
    </row>
    <row r="2890">
      <c r="B2890" s="26" t="s">
        <v>724</v>
      </c>
      <c r="C2890" s="19"/>
      <c r="D2890" s="19"/>
      <c r="E2890" s="19"/>
      <c r="F2890" s="19"/>
      <c r="G2890" s="19"/>
      <c r="H2890" s="19"/>
      <c r="I2890" s="19"/>
      <c r="J2890" s="19"/>
      <c r="K2890" s="19"/>
      <c r="L2890" s="19"/>
      <c r="M2890" s="19"/>
      <c r="N2890" s="19"/>
      <c r="O2890" s="19"/>
      <c r="P2890" s="19"/>
      <c r="Q2890" s="19"/>
      <c r="R2890" s="19"/>
      <c r="S2890" s="19"/>
      <c r="T2890" s="19"/>
      <c r="U2890" s="19"/>
      <c r="V2890" s="19"/>
      <c r="W2890" s="19"/>
      <c r="X2890" s="19"/>
      <c r="Y2890" s="19"/>
      <c r="Z2890" s="19"/>
      <c r="AA2890" s="19"/>
      <c r="AB2890" s="19"/>
      <c r="AC2890" s="19"/>
      <c r="AD2890" s="19"/>
      <c r="AE2890" s="19"/>
      <c r="AF2890" s="19"/>
      <c r="AG2890" s="19"/>
      <c r="AH2890" s="19"/>
      <c r="AI2890" s="19"/>
      <c r="AJ2890" s="19"/>
      <c r="AK2890" s="19"/>
      <c r="AL2890" s="19"/>
      <c r="AM2890" s="19"/>
      <c r="AN2890" s="19"/>
      <c r="AO2890" s="19"/>
      <c r="AP2890" s="19"/>
      <c r="AQ2890" s="19"/>
      <c r="AR2890" s="19"/>
      <c r="AS2890" s="19"/>
      <c r="AT2890" s="19"/>
      <c r="AU2890" s="19"/>
      <c r="AV2890" s="19"/>
      <c r="AW2890" s="19"/>
      <c r="AX2890" s="19"/>
      <c r="AY2890" s="19"/>
      <c r="AZ2890" s="19"/>
      <c r="BA2890" s="19"/>
      <c r="BB2890" s="19"/>
      <c r="BC2890" s="19"/>
      <c r="BD2890" s="19"/>
      <c r="BE2890" s="19"/>
      <c r="BF2890" s="19"/>
      <c r="BG2890" s="19"/>
    </row>
    <row r="2891">
      <c r="B2891" t="s">
        <v>323</v>
      </c>
      <c r="C2891" s="19" t="n">
        <v>0.125534982446191</v>
      </c>
      <c r="D2891" s="19" t="n">
        <v>0.139933249234784</v>
      </c>
      <c r="E2891" s="19" t="n">
        <v>0.108083289845441</v>
      </c>
      <c r="F2891" s="19"/>
      <c r="G2891" s="19" t="n">
        <v>0.177240434938349</v>
      </c>
      <c r="H2891" s="19" t="n">
        <v>0.210822777223424</v>
      </c>
      <c r="I2891" s="19" t="n">
        <v>0.112830890209876</v>
      </c>
      <c r="J2891" s="19" t="n">
        <v>0.0976821089300089</v>
      </c>
      <c r="K2891" s="19" t="n">
        <v>0.128815870927577</v>
      </c>
      <c r="L2891" s="19" t="n">
        <v>0.0492545906985898</v>
      </c>
      <c r="M2891" s="19"/>
      <c r="N2891" s="19" t="n">
        <v>0.127013105673452</v>
      </c>
      <c r="O2891" s="19" t="n">
        <v>0.129173294254184</v>
      </c>
      <c r="P2891" s="19" t="n">
        <v>0.101696526001468</v>
      </c>
      <c r="Q2891" s="19" t="n">
        <v>0.142068209626949</v>
      </c>
      <c r="R2891" s="19"/>
      <c r="S2891" s="19" t="n">
        <v>0.113889582907726</v>
      </c>
      <c r="T2891" s="19" t="n">
        <v>0.189378891318031</v>
      </c>
      <c r="U2891" s="19" t="n">
        <v>0.0754134687871117</v>
      </c>
      <c r="V2891" s="19" t="n">
        <v>0.10092655791296</v>
      </c>
      <c r="W2891" s="19" t="n">
        <v>0.0758142253084437</v>
      </c>
      <c r="X2891" s="19" t="n">
        <v>0.0979104207719094</v>
      </c>
      <c r="Y2891" s="19" t="n">
        <v>0.0853816823340935</v>
      </c>
      <c r="Z2891" s="19" t="n">
        <v>0.223265725867976</v>
      </c>
      <c r="AA2891" s="19" t="n">
        <v>0.193683990118421</v>
      </c>
      <c r="AB2891" s="19" t="n">
        <v>0.131296389068176</v>
      </c>
      <c r="AC2891" s="19" t="n">
        <v>0.0922611120399386</v>
      </c>
      <c r="AD2891" s="19" t="n">
        <v>0.103817429964209</v>
      </c>
      <c r="AE2891" s="19"/>
      <c r="AF2891" s="19" t="n">
        <v>0.0698823782929233</v>
      </c>
      <c r="AG2891" s="19" t="n">
        <v>0.165106583709594</v>
      </c>
      <c r="AH2891" s="19" t="n">
        <v>0.123325140975842</v>
      </c>
      <c r="AI2891" s="19"/>
      <c r="AJ2891" s="19" t="n">
        <v>0.095390711032707</v>
      </c>
      <c r="AK2891" s="19" t="n">
        <v>0.191938775464517</v>
      </c>
      <c r="AL2891" s="19" t="n">
        <v>0.0766906577617864</v>
      </c>
      <c r="AM2891" s="19" t="n">
        <v>0.0627835577234707</v>
      </c>
      <c r="AN2891" s="19" t="n">
        <v>0.0936592469064438</v>
      </c>
      <c r="AO2891" s="19"/>
      <c r="AP2891" s="19" t="n">
        <v>0.083277373097766</v>
      </c>
      <c r="AQ2891" s="19" t="n">
        <v>0.186407636697407</v>
      </c>
      <c r="AR2891" s="19" t="n">
        <v>0.114237034834799</v>
      </c>
      <c r="AS2891" s="19" t="n">
        <v>0.0399836243808329</v>
      </c>
      <c r="AT2891" s="19" t="n">
        <v>0.177189198368401</v>
      </c>
      <c r="AU2891" s="19"/>
      <c r="AV2891" s="19" t="n">
        <v>0.188692427653947</v>
      </c>
      <c r="AW2891" s="19" t="n">
        <v>0.0676203586149522</v>
      </c>
      <c r="AX2891" s="19" t="n">
        <v>0.137425599597157</v>
      </c>
      <c r="AY2891" s="19" t="n">
        <v>0.0826859943619886</v>
      </c>
      <c r="AZ2891" s="19" t="n">
        <v>0.186768307822488</v>
      </c>
      <c r="BA2891" s="19" t="n">
        <v>0.107480151855914</v>
      </c>
      <c r="BB2891" s="19"/>
      <c r="BC2891" s="19" t="n">
        <v>0.140095858117656</v>
      </c>
      <c r="BD2891" s="19" t="n">
        <v>0.12479680243285</v>
      </c>
      <c r="BE2891" s="19" t="n">
        <v>0.10633803427221</v>
      </c>
      <c r="BF2891" s="19" t="n">
        <v>0.193610217722556</v>
      </c>
      <c r="BG2891" s="19" t="n">
        <v>0.281849802137387</v>
      </c>
    </row>
    <row r="2892">
      <c r="B2892" t="s">
        <v>324</v>
      </c>
      <c r="C2892" s="19" t="n">
        <v>0.382416019245342</v>
      </c>
      <c r="D2892" s="19" t="n">
        <v>0.370709914913557</v>
      </c>
      <c r="E2892" s="19" t="n">
        <v>0.391595113943602</v>
      </c>
      <c r="F2892" s="19"/>
      <c r="G2892" s="19" t="n">
        <v>0.419464243744514</v>
      </c>
      <c r="H2892" s="19" t="n">
        <v>0.477064687081659</v>
      </c>
      <c r="I2892" s="19" t="n">
        <v>0.328496946141115</v>
      </c>
      <c r="J2892" s="19" t="n">
        <v>0.413872178260691</v>
      </c>
      <c r="K2892" s="19" t="n">
        <v>0.328581487262107</v>
      </c>
      <c r="L2892" s="19" t="n">
        <v>0.340886121092417</v>
      </c>
      <c r="M2892" s="19"/>
      <c r="N2892" s="19" t="n">
        <v>0.382539306167968</v>
      </c>
      <c r="O2892" s="19" t="n">
        <v>0.443407475343624</v>
      </c>
      <c r="P2892" s="19" t="n">
        <v>0.362668338387597</v>
      </c>
      <c r="Q2892" s="19" t="n">
        <v>0.339476729088234</v>
      </c>
      <c r="R2892" s="19"/>
      <c r="S2892" s="19" t="n">
        <v>0.443303767102012</v>
      </c>
      <c r="T2892" s="19" t="n">
        <v>0.290399864703049</v>
      </c>
      <c r="U2892" s="19" t="n">
        <v>0.397914695405465</v>
      </c>
      <c r="V2892" s="19" t="n">
        <v>0.359248503366971</v>
      </c>
      <c r="W2892" s="19" t="n">
        <v>0.361377296715622</v>
      </c>
      <c r="X2892" s="19" t="n">
        <v>0.442299616525522</v>
      </c>
      <c r="Y2892" s="19" t="n">
        <v>0.404209927554217</v>
      </c>
      <c r="Z2892" s="19" t="n">
        <v>0.288431344453434</v>
      </c>
      <c r="AA2892" s="19" t="n">
        <v>0.3959609041009</v>
      </c>
      <c r="AB2892" s="19" t="n">
        <v>0.376912777440312</v>
      </c>
      <c r="AC2892" s="19" t="n">
        <v>0.396368334685409</v>
      </c>
      <c r="AD2892" s="19" t="n">
        <v>0.382967440067659</v>
      </c>
      <c r="AE2892" s="19"/>
      <c r="AF2892" s="19" t="n">
        <v>0.308394540957914</v>
      </c>
      <c r="AG2892" s="19" t="n">
        <v>0.425536643165906</v>
      </c>
      <c r="AH2892" s="19" t="n">
        <v>0.397922373148964</v>
      </c>
      <c r="AI2892" s="19"/>
      <c r="AJ2892" s="19" t="n">
        <v>0.349440873644968</v>
      </c>
      <c r="AK2892" s="19" t="n">
        <v>0.471679659359289</v>
      </c>
      <c r="AL2892" s="19" t="n">
        <v>0.426311748854317</v>
      </c>
      <c r="AM2892" s="19" t="n">
        <v>0.0686436107125862</v>
      </c>
      <c r="AN2892" s="19" t="n">
        <v>0.277938005681665</v>
      </c>
      <c r="AO2892" s="19"/>
      <c r="AP2892" s="19" t="n">
        <v>0.329550029434161</v>
      </c>
      <c r="AQ2892" s="19" t="n">
        <v>0.433892576976284</v>
      </c>
      <c r="AR2892" s="19" t="n">
        <v>0.462553099847753</v>
      </c>
      <c r="AS2892" s="19" t="n">
        <v>0.307302931949894</v>
      </c>
      <c r="AT2892" s="19" t="n">
        <v>0.421184574701426</v>
      </c>
      <c r="AU2892" s="19"/>
      <c r="AV2892" s="19" t="n">
        <v>0.471706805085175</v>
      </c>
      <c r="AW2892" s="19" t="n">
        <v>0.353107075853438</v>
      </c>
      <c r="AX2892" s="19" t="n">
        <v>0.463126461726165</v>
      </c>
      <c r="AY2892" s="19" t="n">
        <v>0.244215372545323</v>
      </c>
      <c r="AZ2892" s="19" t="n">
        <v>0.441475900780436</v>
      </c>
      <c r="BA2892" s="19" t="n">
        <v>0.35593039800678</v>
      </c>
      <c r="BB2892" s="19"/>
      <c r="BC2892" s="19" t="n">
        <v>0.31724839832688</v>
      </c>
      <c r="BD2892" s="19" t="n">
        <v>0.423583400870186</v>
      </c>
      <c r="BE2892" s="19" t="n">
        <v>0.434856323214808</v>
      </c>
      <c r="BF2892" s="19" t="n">
        <v>0.431481947819094</v>
      </c>
      <c r="BG2892" s="19" t="n">
        <v>0.303919823042516</v>
      </c>
    </row>
    <row r="2893">
      <c r="B2893" t="s">
        <v>325</v>
      </c>
      <c r="C2893" s="19" t="n">
        <v>0.32654464383137</v>
      </c>
      <c r="D2893" s="19" t="n">
        <v>0.303451469360568</v>
      </c>
      <c r="E2893" s="19" t="n">
        <v>0.353744874935034</v>
      </c>
      <c r="F2893" s="19"/>
      <c r="G2893" s="19" t="n">
        <v>0.263862691850576</v>
      </c>
      <c r="H2893" s="19" t="n">
        <v>0.232029594698759</v>
      </c>
      <c r="I2893" s="19" t="n">
        <v>0.350927928889142</v>
      </c>
      <c r="J2893" s="19" t="n">
        <v>0.328907075656236</v>
      </c>
      <c r="K2893" s="19" t="n">
        <v>0.327585731403908</v>
      </c>
      <c r="L2893" s="19" t="n">
        <v>0.423124504436412</v>
      </c>
      <c r="M2893" s="19"/>
      <c r="N2893" s="19" t="n">
        <v>0.298763238324815</v>
      </c>
      <c r="O2893" s="19" t="n">
        <v>0.268492884639641</v>
      </c>
      <c r="P2893" s="19" t="n">
        <v>0.393098070609615</v>
      </c>
      <c r="Q2893" s="19" t="n">
        <v>0.352678060656427</v>
      </c>
      <c r="R2893" s="19"/>
      <c r="S2893" s="19" t="n">
        <v>0.301083621633973</v>
      </c>
      <c r="T2893" s="19" t="n">
        <v>0.369921602592708</v>
      </c>
      <c r="U2893" s="19" t="n">
        <v>0.399759078853652</v>
      </c>
      <c r="V2893" s="19" t="n">
        <v>0.221745175317861</v>
      </c>
      <c r="W2893" s="19" t="n">
        <v>0.356236805717266</v>
      </c>
      <c r="X2893" s="19" t="n">
        <v>0.301012554505778</v>
      </c>
      <c r="Y2893" s="19" t="n">
        <v>0.316755496099815</v>
      </c>
      <c r="Z2893" s="19" t="n">
        <v>0.354211211763729</v>
      </c>
      <c r="AA2893" s="19" t="n">
        <v>0.282807282385135</v>
      </c>
      <c r="AB2893" s="19" t="n">
        <v>0.337100894547088</v>
      </c>
      <c r="AC2893" s="19" t="n">
        <v>0.448302840561957</v>
      </c>
      <c r="AD2893" s="19" t="n">
        <v>0.298764754353691</v>
      </c>
      <c r="AE2893" s="19"/>
      <c r="AF2893" s="19" t="n">
        <v>0.356218634698823</v>
      </c>
      <c r="AG2893" s="19" t="n">
        <v>0.308813618927146</v>
      </c>
      <c r="AH2893" s="19" t="n">
        <v>0.358300104173243</v>
      </c>
      <c r="AI2893" s="19"/>
      <c r="AJ2893" s="19" t="n">
        <v>0.341022896114359</v>
      </c>
      <c r="AK2893" s="19" t="n">
        <v>0.256941377765469</v>
      </c>
      <c r="AL2893" s="19" t="n">
        <v>0.418779284477692</v>
      </c>
      <c r="AM2893" s="19" t="n">
        <v>0.42846778969581</v>
      </c>
      <c r="AN2893" s="19" t="n">
        <v>0.453746794675696</v>
      </c>
      <c r="AO2893" s="19"/>
      <c r="AP2893" s="19" t="n">
        <v>0.364506773504978</v>
      </c>
      <c r="AQ2893" s="19" t="n">
        <v>0.275437126894236</v>
      </c>
      <c r="AR2893" s="19" t="n">
        <v>0.324443928109075</v>
      </c>
      <c r="AS2893" s="19" t="n">
        <v>0.342723741622273</v>
      </c>
      <c r="AT2893" s="19" t="n">
        <v>0.335553065122903</v>
      </c>
      <c r="AU2893" s="19"/>
      <c r="AV2893" s="19" t="n">
        <v>0.268274326305992</v>
      </c>
      <c r="AW2893" s="19" t="n">
        <v>0.383682395741638</v>
      </c>
      <c r="AX2893" s="19" t="n">
        <v>0.333075841316792</v>
      </c>
      <c r="AY2893" s="19" t="n">
        <v>0.352463110691761</v>
      </c>
      <c r="AZ2893" s="19" t="n">
        <v>0.256369724722953</v>
      </c>
      <c r="BA2893" s="19" t="n">
        <v>0.341589086505481</v>
      </c>
      <c r="BB2893" s="19"/>
      <c r="BC2893" s="19" t="n">
        <v>0.363122686195679</v>
      </c>
      <c r="BD2893" s="19" t="n">
        <v>0.270144620840546</v>
      </c>
      <c r="BE2893" s="19" t="n">
        <v>0.337106190158448</v>
      </c>
      <c r="BF2893" s="19" t="n">
        <v>0.213341711003671</v>
      </c>
      <c r="BG2893" s="19" t="n">
        <v>0.269013751073138</v>
      </c>
    </row>
    <row r="2894">
      <c r="B2894" t="s">
        <v>326</v>
      </c>
      <c r="C2894" s="19" t="n">
        <v>0.112057998203058</v>
      </c>
      <c r="D2894" s="19" t="n">
        <v>0.13245800660076</v>
      </c>
      <c r="E2894" s="19" t="n">
        <v>0.0925307806087862</v>
      </c>
      <c r="F2894" s="19"/>
      <c r="G2894" s="19" t="n">
        <v>0.0795218683862348</v>
      </c>
      <c r="H2894" s="19" t="n">
        <v>0.0502190120533468</v>
      </c>
      <c r="I2894" s="19" t="n">
        <v>0.148217922425337</v>
      </c>
      <c r="J2894" s="19" t="n">
        <v>0.106684867018498</v>
      </c>
      <c r="K2894" s="19" t="n">
        <v>0.140580534956076</v>
      </c>
      <c r="L2894" s="19" t="n">
        <v>0.137997275559313</v>
      </c>
      <c r="M2894" s="19"/>
      <c r="N2894" s="19" t="n">
        <v>0.138501720135401</v>
      </c>
      <c r="O2894" s="19" t="n">
        <v>0.101684086556537</v>
      </c>
      <c r="P2894" s="19" t="n">
        <v>0.0955527992620251</v>
      </c>
      <c r="Q2894" s="19" t="n">
        <v>0.109958956616647</v>
      </c>
      <c r="R2894" s="19"/>
      <c r="S2894" s="19" t="n">
        <v>0.108722561693854</v>
      </c>
      <c r="T2894" s="19" t="n">
        <v>0.0584132458702175</v>
      </c>
      <c r="U2894" s="19" t="n">
        <v>0.126912756953772</v>
      </c>
      <c r="V2894" s="19" t="n">
        <v>0.197043490165251</v>
      </c>
      <c r="W2894" s="19" t="n">
        <v>0.154376095853969</v>
      </c>
      <c r="X2894" s="19" t="n">
        <v>0.100574599422457</v>
      </c>
      <c r="Y2894" s="19" t="n">
        <v>0.163347517959028</v>
      </c>
      <c r="Z2894" s="19" t="n">
        <v>0.0921180120050443</v>
      </c>
      <c r="AA2894" s="19" t="n">
        <v>0.0640284616979862</v>
      </c>
      <c r="AB2894" s="19" t="n">
        <v>0.119887281177492</v>
      </c>
      <c r="AC2894" s="19" t="n">
        <v>0.0630677127126957</v>
      </c>
      <c r="AD2894" s="19" t="n">
        <v>0.103526263497261</v>
      </c>
      <c r="AE2894" s="19"/>
      <c r="AF2894" s="19" t="n">
        <v>0.19364478314053</v>
      </c>
      <c r="AG2894" s="19" t="n">
        <v>0.0743376831659814</v>
      </c>
      <c r="AH2894" s="19" t="n">
        <v>0.0336150388312476</v>
      </c>
      <c r="AI2894" s="19"/>
      <c r="AJ2894" s="19" t="n">
        <v>0.172645443206834</v>
      </c>
      <c r="AK2894" s="19" t="n">
        <v>0.0443590360792213</v>
      </c>
      <c r="AL2894" s="19" t="n">
        <v>0.0782183089062052</v>
      </c>
      <c r="AM2894" s="19" t="n">
        <v>0.323090696286636</v>
      </c>
      <c r="AN2894" s="19" t="n">
        <v>0.0658821699033407</v>
      </c>
      <c r="AO2894" s="19"/>
      <c r="AP2894" s="19" t="n">
        <v>0.166349333783694</v>
      </c>
      <c r="AQ2894" s="19" t="n">
        <v>0.068382528236818</v>
      </c>
      <c r="AR2894" s="19" t="n">
        <v>0.0592117005863982</v>
      </c>
      <c r="AS2894" s="19" t="n">
        <v>0.23927797337913</v>
      </c>
      <c r="AT2894" s="19" t="n">
        <v>0.0402552864590823</v>
      </c>
      <c r="AU2894" s="19"/>
      <c r="AV2894" s="19" t="n">
        <v>0.0383136714403326</v>
      </c>
      <c r="AW2894" s="19" t="n">
        <v>0.136584701564111</v>
      </c>
      <c r="AX2894" s="19" t="n">
        <v>0.0315352557883147</v>
      </c>
      <c r="AY2894" s="19" t="n">
        <v>0.270581594171758</v>
      </c>
      <c r="AZ2894" s="19" t="n">
        <v>0.07929959524436</v>
      </c>
      <c r="BA2894" s="19" t="n">
        <v>0.0998611264532366</v>
      </c>
      <c r="BB2894" s="19"/>
      <c r="BC2894" s="19" t="n">
        <v>0.081698592688448</v>
      </c>
      <c r="BD2894" s="19" t="n">
        <v>0.127023667933506</v>
      </c>
      <c r="BE2894" s="19" t="n">
        <v>0.101570257580068</v>
      </c>
      <c r="BF2894" s="19" t="n">
        <v>0.104119782580747</v>
      </c>
      <c r="BG2894" s="19" t="n">
        <v>0.14521662374696</v>
      </c>
    </row>
    <row r="2895">
      <c r="B2895" t="s">
        <v>327</v>
      </c>
      <c r="C2895" s="19" t="n">
        <v>0.020794041492563</v>
      </c>
      <c r="D2895" s="19" t="n">
        <v>0.0300679788825113</v>
      </c>
      <c r="E2895" s="19" t="n">
        <v>0.0115780881955527</v>
      </c>
      <c r="F2895" s="19"/>
      <c r="G2895" s="19" t="n">
        <v>0.0235116196657773</v>
      </c>
      <c r="H2895" s="19" t="n">
        <v>0</v>
      </c>
      <c r="I2895" s="19" t="n">
        <v>0.0147700386688605</v>
      </c>
      <c r="J2895" s="19" t="n">
        <v>0.0341163168053098</v>
      </c>
      <c r="K2895" s="19" t="n">
        <v>0.0247282299333139</v>
      </c>
      <c r="L2895" s="19" t="n">
        <v>0.0285793938565121</v>
      </c>
      <c r="M2895" s="19"/>
      <c r="N2895" s="19" t="n">
        <v>0.0270460615352134</v>
      </c>
      <c r="O2895" s="19" t="n">
        <v>0.0239675799635152</v>
      </c>
      <c r="P2895" s="19" t="n">
        <v>0.00828954915703085</v>
      </c>
      <c r="Q2895" s="19" t="n">
        <v>0.0225191689648754</v>
      </c>
      <c r="R2895" s="19"/>
      <c r="S2895" s="19" t="n">
        <v>0.0109458682812875</v>
      </c>
      <c r="T2895" s="19" t="n">
        <v>0</v>
      </c>
      <c r="U2895" s="19" t="n">
        <v>0</v>
      </c>
      <c r="V2895" s="19" t="n">
        <v>0.0987961410747389</v>
      </c>
      <c r="W2895" s="19" t="n">
        <v>0.0245040811219586</v>
      </c>
      <c r="X2895" s="19" t="n">
        <v>0.038743971235412</v>
      </c>
      <c r="Y2895" s="19" t="n">
        <v>0.0303053760528465</v>
      </c>
      <c r="Z2895" s="19" t="n">
        <v>0.0419737059098161</v>
      </c>
      <c r="AA2895" s="19" t="n">
        <v>0</v>
      </c>
      <c r="AB2895" s="19" t="n">
        <v>0</v>
      </c>
      <c r="AC2895" s="19" t="n">
        <v>0</v>
      </c>
      <c r="AD2895" s="19" t="n">
        <v>0.0621946102091735</v>
      </c>
      <c r="AE2895" s="19"/>
      <c r="AF2895" s="19" t="n">
        <v>0.0455979745900886</v>
      </c>
      <c r="AG2895" s="19" t="n">
        <v>0</v>
      </c>
      <c r="AH2895" s="19" t="n">
        <v>0.0233661303707799</v>
      </c>
      <c r="AI2895" s="19"/>
      <c r="AJ2895" s="19" t="n">
        <v>0.0232336464908558</v>
      </c>
      <c r="AK2895" s="19" t="n">
        <v>0.00688407686790632</v>
      </c>
      <c r="AL2895" s="19" t="n">
        <v>0</v>
      </c>
      <c r="AM2895" s="19" t="n">
        <v>0.117014345581497</v>
      </c>
      <c r="AN2895" s="19" t="n">
        <v>0.033810394335387</v>
      </c>
      <c r="AO2895" s="19"/>
      <c r="AP2895" s="19" t="n">
        <v>0.0290713185004641</v>
      </c>
      <c r="AQ2895" s="19" t="n">
        <v>0.0114056008585929</v>
      </c>
      <c r="AR2895" s="19" t="n">
        <v>0</v>
      </c>
      <c r="AS2895" s="19" t="n">
        <v>0.0391064890195024</v>
      </c>
      <c r="AT2895" s="19" t="n">
        <v>0</v>
      </c>
      <c r="AU2895" s="19"/>
      <c r="AV2895" s="19" t="n">
        <v>0.00805978801999676</v>
      </c>
      <c r="AW2895" s="19" t="n">
        <v>0.0304594046006517</v>
      </c>
      <c r="AX2895" s="19" t="n">
        <v>0.0189195939727228</v>
      </c>
      <c r="AY2895" s="19" t="n">
        <v>0.032481990590956</v>
      </c>
      <c r="AZ2895" s="19" t="n">
        <v>0</v>
      </c>
      <c r="BA2895" s="19" t="n">
        <v>0</v>
      </c>
      <c r="BB2895" s="19"/>
      <c r="BC2895" s="19" t="n">
        <v>0.0444274030953061</v>
      </c>
      <c r="BD2895" s="19" t="n">
        <v>0.0112700359430514</v>
      </c>
      <c r="BE2895" s="19" t="n">
        <v>0.0129773236132619</v>
      </c>
      <c r="BF2895" s="19" t="n">
        <v>0.0302921478092707</v>
      </c>
      <c r="BG2895" s="19" t="n">
        <v>0</v>
      </c>
    </row>
    <row r="2896">
      <c r="B2896" t="s">
        <v>815</v>
      </c>
      <c r="C2896" s="19" t="n">
        <v>0.0326523147814765</v>
      </c>
      <c r="D2896" s="19" t="n">
        <v>0.023379381007821</v>
      </c>
      <c r="E2896" s="19" t="n">
        <v>0.0424678524715847</v>
      </c>
      <c r="F2896" s="19"/>
      <c r="G2896" s="19" t="n">
        <v>0.0363991414145487</v>
      </c>
      <c r="H2896" s="19" t="n">
        <v>0.0298639289428107</v>
      </c>
      <c r="I2896" s="19" t="n">
        <v>0.0447562736656689</v>
      </c>
      <c r="J2896" s="19" t="n">
        <v>0.0187374533292561</v>
      </c>
      <c r="K2896" s="19" t="n">
        <v>0.0497081455170182</v>
      </c>
      <c r="L2896" s="19" t="n">
        <v>0.020158114356757</v>
      </c>
      <c r="M2896" s="19"/>
      <c r="N2896" s="19" t="n">
        <v>0.0261365681631505</v>
      </c>
      <c r="O2896" s="19" t="n">
        <v>0.0332746792424999</v>
      </c>
      <c r="P2896" s="19" t="n">
        <v>0.038694716582264</v>
      </c>
      <c r="Q2896" s="19" t="n">
        <v>0.0332988750468676</v>
      </c>
      <c r="R2896" s="19"/>
      <c r="S2896" s="19" t="n">
        <v>0.0220545983811474</v>
      </c>
      <c r="T2896" s="19" t="n">
        <v>0.0918863955159941</v>
      </c>
      <c r="U2896" s="19" t="n">
        <v>0</v>
      </c>
      <c r="V2896" s="19" t="n">
        <v>0.0222401321622175</v>
      </c>
      <c r="W2896" s="19" t="n">
        <v>0.0276914952827414</v>
      </c>
      <c r="X2896" s="19" t="n">
        <v>0.0194588375389217</v>
      </c>
      <c r="Y2896" s="19" t="n">
        <v>0</v>
      </c>
      <c r="Z2896" s="19" t="n">
        <v>0</v>
      </c>
      <c r="AA2896" s="19" t="n">
        <v>0.0635193616975577</v>
      </c>
      <c r="AB2896" s="19" t="n">
        <v>0.0348026577669317</v>
      </c>
      <c r="AC2896" s="19" t="n">
        <v>0</v>
      </c>
      <c r="AD2896" s="19" t="n">
        <v>0.0487295019080073</v>
      </c>
      <c r="AE2896" s="19"/>
      <c r="AF2896" s="19" t="n">
        <v>0.0262616883197204</v>
      </c>
      <c r="AG2896" s="19" t="n">
        <v>0.0262054710313732</v>
      </c>
      <c r="AH2896" s="19" t="n">
        <v>0.0634712124999235</v>
      </c>
      <c r="AI2896" s="19"/>
      <c r="AJ2896" s="19" t="n">
        <v>0.0182664295102763</v>
      </c>
      <c r="AK2896" s="19" t="n">
        <v>0.0281970744635974</v>
      </c>
      <c r="AL2896" s="19" t="n">
        <v>0</v>
      </c>
      <c r="AM2896" s="19" t="n">
        <v>0</v>
      </c>
      <c r="AN2896" s="19" t="n">
        <v>0.0749633884974668</v>
      </c>
      <c r="AO2896" s="19"/>
      <c r="AP2896" s="19" t="n">
        <v>0.0272451716789376</v>
      </c>
      <c r="AQ2896" s="19" t="n">
        <v>0.0244745303366625</v>
      </c>
      <c r="AR2896" s="19" t="n">
        <v>0.0395542366219749</v>
      </c>
      <c r="AS2896" s="19" t="n">
        <v>0.0316052396483672</v>
      </c>
      <c r="AT2896" s="19" t="n">
        <v>0.0258178753481885</v>
      </c>
      <c r="AU2896" s="19"/>
      <c r="AV2896" s="19" t="n">
        <v>0.0249529814945565</v>
      </c>
      <c r="AW2896" s="19" t="n">
        <v>0.0285460636252095</v>
      </c>
      <c r="AX2896" s="19" t="n">
        <v>0.0159172475988484</v>
      </c>
      <c r="AY2896" s="19" t="n">
        <v>0.0175719376382131</v>
      </c>
      <c r="AZ2896" s="19" t="n">
        <v>0.0360864714297629</v>
      </c>
      <c r="BA2896" s="19" t="n">
        <v>0.095139237178588</v>
      </c>
      <c r="BB2896" s="19"/>
      <c r="BC2896" s="19" t="n">
        <v>0.0534070615760305</v>
      </c>
      <c r="BD2896" s="19" t="n">
        <v>0.0431814719798603</v>
      </c>
      <c r="BE2896" s="19" t="n">
        <v>0.00715187116120395</v>
      </c>
      <c r="BF2896" s="19" t="n">
        <v>0.0271541930646613</v>
      </c>
      <c r="BG2896" s="19" t="n">
        <v>0</v>
      </c>
    </row>
    <row r="2897">
      <c r="B2897" t="s">
        <v>328</v>
      </c>
      <c r="C2897" s="19" t="n">
        <v>0.507951001691532</v>
      </c>
      <c r="D2897" s="19" t="n">
        <v>0.510643164148341</v>
      </c>
      <c r="E2897" s="19" t="n">
        <v>0.499678403789042</v>
      </c>
      <c r="F2897" s="19"/>
      <c r="G2897" s="19" t="n">
        <v>0.596704678682863</v>
      </c>
      <c r="H2897" s="19" t="n">
        <v>0.687887464305083</v>
      </c>
      <c r="I2897" s="19" t="n">
        <v>0.441327836350991</v>
      </c>
      <c r="J2897" s="19" t="n">
        <v>0.5115542871907</v>
      </c>
      <c r="K2897" s="19" t="n">
        <v>0.457397358189684</v>
      </c>
      <c r="L2897" s="19" t="n">
        <v>0.390140711791007</v>
      </c>
      <c r="M2897" s="19"/>
      <c r="N2897" s="19" t="n">
        <v>0.50955241184142</v>
      </c>
      <c r="O2897" s="19" t="n">
        <v>0.572580769597807</v>
      </c>
      <c r="P2897" s="19" t="n">
        <v>0.464364864389065</v>
      </c>
      <c r="Q2897" s="19" t="n">
        <v>0.481544938715183</v>
      </c>
      <c r="R2897" s="19"/>
      <c r="S2897" s="19" t="n">
        <v>0.557193350009739</v>
      </c>
      <c r="T2897" s="19" t="n">
        <v>0.47977875602108</v>
      </c>
      <c r="U2897" s="19" t="n">
        <v>0.473328164192576</v>
      </c>
      <c r="V2897" s="19" t="n">
        <v>0.460175061279931</v>
      </c>
      <c r="W2897" s="19" t="n">
        <v>0.437191522024066</v>
      </c>
      <c r="X2897" s="19" t="n">
        <v>0.540210037297431</v>
      </c>
      <c r="Y2897" s="19" t="n">
        <v>0.48959160988831</v>
      </c>
      <c r="Z2897" s="19" t="n">
        <v>0.511697070321411</v>
      </c>
      <c r="AA2897" s="19" t="n">
        <v>0.589644894219321</v>
      </c>
      <c r="AB2897" s="19" t="n">
        <v>0.508209166508488</v>
      </c>
      <c r="AC2897" s="19" t="n">
        <v>0.488629446725347</v>
      </c>
      <c r="AD2897" s="19" t="n">
        <v>0.486784870031868</v>
      </c>
      <c r="AE2897" s="19"/>
      <c r="AF2897" s="19" t="n">
        <v>0.378276919250837</v>
      </c>
      <c r="AG2897" s="19" t="n">
        <v>0.5906432268755</v>
      </c>
      <c r="AH2897" s="19" t="n">
        <v>0.521247514124806</v>
      </c>
      <c r="AI2897" s="19"/>
      <c r="AJ2897" s="19" t="n">
        <v>0.444831584677675</v>
      </c>
      <c r="AK2897" s="19" t="n">
        <v>0.663618434823806</v>
      </c>
      <c r="AL2897" s="19" t="n">
        <v>0.503002406616103</v>
      </c>
      <c r="AM2897" s="19" t="n">
        <v>0.131427168436057</v>
      </c>
      <c r="AN2897" s="19" t="n">
        <v>0.371597252588109</v>
      </c>
      <c r="AO2897" s="19"/>
      <c r="AP2897" s="19" t="n">
        <v>0.412827402531927</v>
      </c>
      <c r="AQ2897" s="19" t="n">
        <v>0.62030021367369</v>
      </c>
      <c r="AR2897" s="19" t="n">
        <v>0.576790134682552</v>
      </c>
      <c r="AS2897" s="19" t="n">
        <v>0.347286556330727</v>
      </c>
      <c r="AT2897" s="19" t="n">
        <v>0.598373773069827</v>
      </c>
      <c r="AU2897" s="19"/>
      <c r="AV2897" s="19" t="n">
        <v>0.660399232739122</v>
      </c>
      <c r="AW2897" s="19" t="n">
        <v>0.42072743446839</v>
      </c>
      <c r="AX2897" s="19" t="n">
        <v>0.600552061323322</v>
      </c>
      <c r="AY2897" s="19" t="n">
        <v>0.326901366907311</v>
      </c>
      <c r="AZ2897" s="19" t="n">
        <v>0.628244208602924</v>
      </c>
      <c r="BA2897" s="19" t="n">
        <v>0.463410549862694</v>
      </c>
      <c r="BB2897" s="19"/>
      <c r="BC2897" s="19" t="n">
        <v>0.457344256444537</v>
      </c>
      <c r="BD2897" s="19" t="n">
        <v>0.548380203303036</v>
      </c>
      <c r="BE2897" s="19" t="n">
        <v>0.541194357487018</v>
      </c>
      <c r="BF2897" s="19" t="n">
        <v>0.62509216554165</v>
      </c>
      <c r="BG2897" s="19" t="n">
        <v>0.585769625179902</v>
      </c>
    </row>
    <row r="2898">
      <c r="B2898" t="s">
        <v>329</v>
      </c>
      <c r="C2898" s="19" t="n">
        <v>0.132852039695621</v>
      </c>
      <c r="D2898" s="19" t="n">
        <v>0.162525985483271</v>
      </c>
      <c r="E2898" s="19" t="n">
        <v>0.104108868804339</v>
      </c>
      <c r="F2898" s="19"/>
      <c r="G2898" s="19" t="n">
        <v>0.103033488052012</v>
      </c>
      <c r="H2898" s="19" t="n">
        <v>0.0502190120533468</v>
      </c>
      <c r="I2898" s="19" t="n">
        <v>0.162987961094198</v>
      </c>
      <c r="J2898" s="19" t="n">
        <v>0.140801183823808</v>
      </c>
      <c r="K2898" s="19" t="n">
        <v>0.16530876488939</v>
      </c>
      <c r="L2898" s="19" t="n">
        <v>0.166576669415825</v>
      </c>
      <c r="M2898" s="19"/>
      <c r="N2898" s="19" t="n">
        <v>0.165547781670614</v>
      </c>
      <c r="O2898" s="19" t="n">
        <v>0.125651666520052</v>
      </c>
      <c r="P2898" s="19" t="n">
        <v>0.103842348419056</v>
      </c>
      <c r="Q2898" s="19" t="n">
        <v>0.132478125581522</v>
      </c>
      <c r="R2898" s="19"/>
      <c r="S2898" s="19" t="n">
        <v>0.119668429975141</v>
      </c>
      <c r="T2898" s="19" t="n">
        <v>0.0584132458702175</v>
      </c>
      <c r="U2898" s="19" t="n">
        <v>0.126912756953772</v>
      </c>
      <c r="V2898" s="19" t="n">
        <v>0.29583963123999</v>
      </c>
      <c r="W2898" s="19" t="n">
        <v>0.178880176975927</v>
      </c>
      <c r="X2898" s="19" t="n">
        <v>0.139318570657869</v>
      </c>
      <c r="Y2898" s="19" t="n">
        <v>0.193652894011875</v>
      </c>
      <c r="Z2898" s="19" t="n">
        <v>0.13409171791486</v>
      </c>
      <c r="AA2898" s="19" t="n">
        <v>0.0640284616979862</v>
      </c>
      <c r="AB2898" s="19" t="n">
        <v>0.119887281177492</v>
      </c>
      <c r="AC2898" s="19" t="n">
        <v>0.0630677127126957</v>
      </c>
      <c r="AD2898" s="19" t="n">
        <v>0.165720873706434</v>
      </c>
      <c r="AE2898" s="19"/>
      <c r="AF2898" s="19" t="n">
        <v>0.239242757730619</v>
      </c>
      <c r="AG2898" s="19" t="n">
        <v>0.0743376831659814</v>
      </c>
      <c r="AH2898" s="19" t="n">
        <v>0.0569811692020274</v>
      </c>
      <c r="AI2898" s="19"/>
      <c r="AJ2898" s="19" t="n">
        <v>0.19587908969769</v>
      </c>
      <c r="AK2898" s="19" t="n">
        <v>0.0512431129471277</v>
      </c>
      <c r="AL2898" s="19" t="n">
        <v>0.0782183089062052</v>
      </c>
      <c r="AM2898" s="19" t="n">
        <v>0.440105041868133</v>
      </c>
      <c r="AN2898" s="19" t="n">
        <v>0.0996925642387276</v>
      </c>
      <c r="AO2898" s="19"/>
      <c r="AP2898" s="19" t="n">
        <v>0.195420652284158</v>
      </c>
      <c r="AQ2898" s="19" t="n">
        <v>0.0797881290954109</v>
      </c>
      <c r="AR2898" s="19" t="n">
        <v>0.0592117005863982</v>
      </c>
      <c r="AS2898" s="19" t="n">
        <v>0.278384462398632</v>
      </c>
      <c r="AT2898" s="19" t="n">
        <v>0.0402552864590823</v>
      </c>
      <c r="AU2898" s="19"/>
      <c r="AV2898" s="19" t="n">
        <v>0.0463734594603294</v>
      </c>
      <c r="AW2898" s="19" t="n">
        <v>0.167044106164762</v>
      </c>
      <c r="AX2898" s="19" t="n">
        <v>0.0504548497610375</v>
      </c>
      <c r="AY2898" s="19" t="n">
        <v>0.303063584762714</v>
      </c>
      <c r="AZ2898" s="19" t="n">
        <v>0.07929959524436</v>
      </c>
      <c r="BA2898" s="19" t="n">
        <v>0.0998611264532366</v>
      </c>
      <c r="BB2898" s="19"/>
      <c r="BC2898" s="19" t="n">
        <v>0.126125995783754</v>
      </c>
      <c r="BD2898" s="19" t="n">
        <v>0.138293703876558</v>
      </c>
      <c r="BE2898" s="19" t="n">
        <v>0.11454758119333</v>
      </c>
      <c r="BF2898" s="19" t="n">
        <v>0.134411930390018</v>
      </c>
      <c r="BG2898" s="19" t="n">
        <v>0.14521662374696</v>
      </c>
    </row>
    <row r="2899">
      <c r="B2899" t="s">
        <v>141</v>
      </c>
      <c r="C2899" s="19" t="n">
        <v>0.375098961995912</v>
      </c>
      <c r="D2899" s="19" t="n">
        <v>0.34811717866507</v>
      </c>
      <c r="E2899" s="19" t="n">
        <v>0.395569534984703</v>
      </c>
      <c r="F2899" s="19"/>
      <c r="G2899" s="19" t="n">
        <v>0.493671190630851</v>
      </c>
      <c r="H2899" s="19" t="n">
        <v>0.637668452251737</v>
      </c>
      <c r="I2899" s="19" t="n">
        <v>0.278339875256793</v>
      </c>
      <c r="J2899" s="19" t="n">
        <v>0.370753103366891</v>
      </c>
      <c r="K2899" s="19" t="n">
        <v>0.292088593300294</v>
      </c>
      <c r="L2899" s="19" t="n">
        <v>0.223564042375182</v>
      </c>
      <c r="M2899" s="19"/>
      <c r="N2899" s="19" t="n">
        <v>0.344004630170805</v>
      </c>
      <c r="O2899" s="19" t="n">
        <v>0.446929103077755</v>
      </c>
      <c r="P2899" s="19" t="n">
        <v>0.360522515970009</v>
      </c>
      <c r="Q2899" s="19" t="n">
        <v>0.349066813133661</v>
      </c>
      <c r="R2899" s="19"/>
      <c r="S2899" s="19" t="n">
        <v>0.437524920034598</v>
      </c>
      <c r="T2899" s="19" t="n">
        <v>0.421365510150863</v>
      </c>
      <c r="U2899" s="19" t="n">
        <v>0.346415407238805</v>
      </c>
      <c r="V2899" s="19" t="n">
        <v>0.164335430039941</v>
      </c>
      <c r="W2899" s="19" t="n">
        <v>0.258311345048138</v>
      </c>
      <c r="X2899" s="19" t="n">
        <v>0.400891466639563</v>
      </c>
      <c r="Y2899" s="19" t="n">
        <v>0.295938715876436</v>
      </c>
      <c r="Z2899" s="19" t="n">
        <v>0.37760535240655</v>
      </c>
      <c r="AA2899" s="19" t="n">
        <v>0.525616432521335</v>
      </c>
      <c r="AB2899" s="19" t="n">
        <v>0.388321885330996</v>
      </c>
      <c r="AC2899" s="19" t="n">
        <v>0.425561734012651</v>
      </c>
      <c r="AD2899" s="19" t="n">
        <v>0.321063996325434</v>
      </c>
      <c r="AE2899" s="19"/>
      <c r="AF2899" s="19" t="n">
        <v>0.139034161520218</v>
      </c>
      <c r="AG2899" s="19" t="n">
        <v>0.516305543709518</v>
      </c>
      <c r="AH2899" s="19" t="n">
        <v>0.464266344922779</v>
      </c>
      <c r="AI2899" s="19"/>
      <c r="AJ2899" s="19" t="n">
        <v>0.248952494979986</v>
      </c>
      <c r="AK2899" s="19" t="n">
        <v>0.612375321876678</v>
      </c>
      <c r="AL2899" s="19" t="n">
        <v>0.424784097709898</v>
      </c>
      <c r="AM2899" s="19" t="n">
        <v>-0.308677873432076</v>
      </c>
      <c r="AN2899" s="19" t="n">
        <v>0.271904688349382</v>
      </c>
      <c r="AO2899" s="19"/>
      <c r="AP2899" s="19" t="n">
        <v>0.217406750247769</v>
      </c>
      <c r="AQ2899" s="19" t="n">
        <v>0.54051208457828</v>
      </c>
      <c r="AR2899" s="19" t="n">
        <v>0.517578434096154</v>
      </c>
      <c r="AS2899" s="19" t="n">
        <v>0.0689020939320945</v>
      </c>
      <c r="AT2899" s="19" t="n">
        <v>0.558118486610744</v>
      </c>
      <c r="AU2899" s="19"/>
      <c r="AV2899" s="19" t="n">
        <v>0.614025773278793</v>
      </c>
      <c r="AW2899" s="19" t="n">
        <v>0.253683328303628</v>
      </c>
      <c r="AX2899" s="19" t="n">
        <v>0.550097211562284</v>
      </c>
      <c r="AY2899" s="19" t="n">
        <v>0.0238377821445972</v>
      </c>
      <c r="AZ2899" s="19" t="n">
        <v>0.548944613358564</v>
      </c>
      <c r="BA2899" s="19" t="n">
        <v>0.363549423409458</v>
      </c>
      <c r="BB2899" s="19"/>
      <c r="BC2899" s="19" t="n">
        <v>0.331218260660783</v>
      </c>
      <c r="BD2899" s="19" t="n">
        <v>0.410086499426478</v>
      </c>
      <c r="BE2899" s="19" t="n">
        <v>0.426646776293688</v>
      </c>
      <c r="BF2899" s="19" t="n">
        <v>0.490680235151632</v>
      </c>
      <c r="BG2899" s="19" t="n">
        <v>0.440553001432943</v>
      </c>
    </row>
    <row r="2900">
      <c r="C2900" s="19"/>
      <c r="D2900" s="19"/>
      <c r="E2900" s="19"/>
      <c r="F2900" s="19"/>
      <c r="G2900" s="19"/>
      <c r="H2900" s="19"/>
      <c r="I2900" s="19"/>
      <c r="J2900" s="19"/>
      <c r="K2900" s="19"/>
      <c r="L2900" s="19"/>
      <c r="M2900" s="19"/>
      <c r="N2900" s="19"/>
      <c r="O2900" s="19"/>
      <c r="P2900" s="19"/>
      <c r="Q2900" s="19"/>
      <c r="R2900" s="19"/>
      <c r="S2900" s="19"/>
      <c r="T2900" s="19"/>
      <c r="U2900" s="19"/>
      <c r="V2900" s="19"/>
      <c r="W2900" s="19"/>
      <c r="X2900" s="19"/>
      <c r="Y2900" s="19"/>
      <c r="Z2900" s="19"/>
      <c r="AA2900" s="19"/>
      <c r="AB2900" s="19"/>
      <c r="AC2900" s="19"/>
      <c r="AD2900" s="19"/>
      <c r="AE2900" s="19"/>
      <c r="AF2900" s="19"/>
      <c r="AG2900" s="19"/>
      <c r="AH2900" s="19"/>
      <c r="AI2900" s="19"/>
      <c r="AJ2900" s="19"/>
      <c r="AK2900" s="19"/>
      <c r="AL2900" s="19"/>
      <c r="AM2900" s="19"/>
      <c r="AN2900" s="19"/>
      <c r="AO2900" s="19"/>
      <c r="AP2900" s="19"/>
      <c r="AQ2900" s="19"/>
      <c r="AR2900" s="19"/>
      <c r="AS2900" s="19"/>
      <c r="AT2900" s="19"/>
      <c r="AU2900" s="19"/>
      <c r="AV2900" s="19"/>
      <c r="AW2900" s="19"/>
      <c r="AX2900" s="19"/>
      <c r="AY2900" s="19"/>
      <c r="AZ2900" s="19"/>
      <c r="BA2900" s="19"/>
      <c r="BB2900" s="19"/>
      <c r="BC2900" s="19"/>
      <c r="BD2900" s="19"/>
      <c r="BE2900" s="19"/>
      <c r="BF2900" s="19"/>
      <c r="BG2900" s="19"/>
    </row>
    <row r="2901">
      <c r="B2901" s="7" t="s">
        <v>817</v>
      </c>
      <c r="C2901" s="19"/>
      <c r="D2901" s="19"/>
      <c r="E2901" s="19"/>
      <c r="F2901" s="19"/>
      <c r="G2901" s="19"/>
      <c r="H2901" s="19"/>
      <c r="I2901" s="19"/>
      <c r="J2901" s="19"/>
      <c r="K2901" s="19"/>
      <c r="L2901" s="19"/>
      <c r="M2901" s="19"/>
      <c r="N2901" s="19"/>
      <c r="O2901" s="19"/>
      <c r="P2901" s="19"/>
      <c r="Q2901" s="19"/>
      <c r="R2901" s="19"/>
      <c r="S2901" s="19"/>
      <c r="T2901" s="19"/>
      <c r="U2901" s="19"/>
      <c r="V2901" s="19"/>
      <c r="W2901" s="19"/>
      <c r="X2901" s="19"/>
      <c r="Y2901" s="19"/>
      <c r="Z2901" s="19"/>
      <c r="AA2901" s="19"/>
      <c r="AB2901" s="19"/>
      <c r="AC2901" s="19"/>
      <c r="AD2901" s="19"/>
      <c r="AE2901" s="19"/>
      <c r="AF2901" s="19"/>
      <c r="AG2901" s="19"/>
      <c r="AH2901" s="19"/>
      <c r="AI2901" s="19"/>
      <c r="AJ2901" s="19"/>
      <c r="AK2901" s="19"/>
      <c r="AL2901" s="19"/>
      <c r="AM2901" s="19"/>
      <c r="AN2901" s="19"/>
      <c r="AO2901" s="19"/>
      <c r="AP2901" s="19"/>
      <c r="AQ2901" s="19"/>
      <c r="AR2901" s="19"/>
      <c r="AS2901" s="19"/>
      <c r="AT2901" s="19"/>
      <c r="AU2901" s="19"/>
      <c r="AV2901" s="19"/>
      <c r="AW2901" s="19"/>
      <c r="AX2901" s="19"/>
      <c r="AY2901" s="19"/>
      <c r="AZ2901" s="19"/>
      <c r="BA2901" s="19"/>
      <c r="BB2901" s="19"/>
      <c r="BC2901" s="19"/>
      <c r="BD2901" s="19"/>
      <c r="BE2901" s="19"/>
      <c r="BF2901" s="19"/>
      <c r="BG2901" s="19"/>
    </row>
    <row r="2902">
      <c r="B2902" s="26" t="s">
        <v>724</v>
      </c>
      <c r="C2902" s="19"/>
      <c r="D2902" s="19"/>
      <c r="E2902" s="19"/>
      <c r="F2902" s="19"/>
      <c r="G2902" s="19"/>
      <c r="H2902" s="19"/>
      <c r="I2902" s="19"/>
      <c r="J2902" s="19"/>
      <c r="K2902" s="19"/>
      <c r="L2902" s="19"/>
      <c r="M2902" s="19"/>
      <c r="N2902" s="19"/>
      <c r="O2902" s="19"/>
      <c r="P2902" s="19"/>
      <c r="Q2902" s="19"/>
      <c r="R2902" s="19"/>
      <c r="S2902" s="19"/>
      <c r="T2902" s="19"/>
      <c r="U2902" s="19"/>
      <c r="V2902" s="19"/>
      <c r="W2902" s="19"/>
      <c r="X2902" s="19"/>
      <c r="Y2902" s="19"/>
      <c r="Z2902" s="19"/>
      <c r="AA2902" s="19"/>
      <c r="AB2902" s="19"/>
      <c r="AC2902" s="19"/>
      <c r="AD2902" s="19"/>
      <c r="AE2902" s="19"/>
      <c r="AF2902" s="19"/>
      <c r="AG2902" s="19"/>
      <c r="AH2902" s="19"/>
      <c r="AI2902" s="19"/>
      <c r="AJ2902" s="19"/>
      <c r="AK2902" s="19"/>
      <c r="AL2902" s="19"/>
      <c r="AM2902" s="19"/>
      <c r="AN2902" s="19"/>
      <c r="AO2902" s="19"/>
      <c r="AP2902" s="19"/>
      <c r="AQ2902" s="19"/>
      <c r="AR2902" s="19"/>
      <c r="AS2902" s="19"/>
      <c r="AT2902" s="19"/>
      <c r="AU2902" s="19"/>
      <c r="AV2902" s="19"/>
      <c r="AW2902" s="19"/>
      <c r="AX2902" s="19"/>
      <c r="AY2902" s="19"/>
      <c r="AZ2902" s="19"/>
      <c r="BA2902" s="19"/>
      <c r="BB2902" s="19"/>
      <c r="BC2902" s="19"/>
      <c r="BD2902" s="19"/>
      <c r="BE2902" s="19"/>
      <c r="BF2902" s="19"/>
      <c r="BG2902" s="19"/>
    </row>
    <row r="2903">
      <c r="B2903" t="s">
        <v>323</v>
      </c>
      <c r="C2903" s="19" t="n">
        <v>0.185472857289196</v>
      </c>
      <c r="D2903" s="19" t="n">
        <v>0.186300615814915</v>
      </c>
      <c r="E2903" s="19" t="n">
        <v>0.183105906814952</v>
      </c>
      <c r="F2903" s="19"/>
      <c r="G2903" s="19" t="n">
        <v>0.175475183087387</v>
      </c>
      <c r="H2903" s="19" t="n">
        <v>0.198871863542277</v>
      </c>
      <c r="I2903" s="19" t="n">
        <v>0.184206757982623</v>
      </c>
      <c r="J2903" s="19" t="n">
        <v>0.194297995435075</v>
      </c>
      <c r="K2903" s="19" t="n">
        <v>0.155091689998144</v>
      </c>
      <c r="L2903" s="19" t="n">
        <v>0.19790379155136</v>
      </c>
      <c r="M2903" s="19"/>
      <c r="N2903" s="19" t="n">
        <v>0.173894963367008</v>
      </c>
      <c r="O2903" s="19" t="n">
        <v>0.17191534637782</v>
      </c>
      <c r="P2903" s="19" t="n">
        <v>0.164823767677006</v>
      </c>
      <c r="Q2903" s="19" t="n">
        <v>0.229797184868319</v>
      </c>
      <c r="R2903" s="19"/>
      <c r="S2903" s="19" t="n">
        <v>0.208656302452281</v>
      </c>
      <c r="T2903" s="19" t="n">
        <v>0.204526050371241</v>
      </c>
      <c r="U2903" s="19" t="n">
        <v>0.131903229730738</v>
      </c>
      <c r="V2903" s="19" t="n">
        <v>0.153155358404793</v>
      </c>
      <c r="W2903" s="19" t="n">
        <v>0.240992039689114</v>
      </c>
      <c r="X2903" s="19" t="n">
        <v>0.218117343965417</v>
      </c>
      <c r="Y2903" s="19" t="n">
        <v>0.23340491021821</v>
      </c>
      <c r="Z2903" s="19" t="n">
        <v>0.174018064062177</v>
      </c>
      <c r="AA2903" s="19" t="n">
        <v>0.153882721137433</v>
      </c>
      <c r="AB2903" s="19" t="n">
        <v>0.105037157291919</v>
      </c>
      <c r="AC2903" s="19" t="n">
        <v>0.260537489338328</v>
      </c>
      <c r="AD2903" s="19" t="n">
        <v>0.164249777354765</v>
      </c>
      <c r="AE2903" s="19"/>
      <c r="AF2903" s="19" t="n">
        <v>0.28616153360799</v>
      </c>
      <c r="AG2903" s="19" t="n">
        <v>0.112771219961471</v>
      </c>
      <c r="AH2903" s="19" t="n">
        <v>0.18118211720601</v>
      </c>
      <c r="AI2903" s="19"/>
      <c r="AJ2903" s="19" t="n">
        <v>0.186870055603911</v>
      </c>
      <c r="AK2903" s="19" t="n">
        <v>0.188636977606899</v>
      </c>
      <c r="AL2903" s="19" t="n">
        <v>0.115988037520968</v>
      </c>
      <c r="AM2903" s="19" t="n">
        <v>0.450003032339313</v>
      </c>
      <c r="AN2903" s="19" t="n">
        <v>0.229394464186082</v>
      </c>
      <c r="AO2903" s="19"/>
      <c r="AP2903" s="19" t="n">
        <v>0.206704866678342</v>
      </c>
      <c r="AQ2903" s="19" t="n">
        <v>0.187288090029796</v>
      </c>
      <c r="AR2903" s="19" t="n">
        <v>0.0927292618917679</v>
      </c>
      <c r="AS2903" s="19" t="n">
        <v>0.265905248834911</v>
      </c>
      <c r="AT2903" s="19" t="n">
        <v>0.147665478868962</v>
      </c>
      <c r="AU2903" s="19"/>
      <c r="AV2903" s="19" t="n">
        <v>0.198141303134475</v>
      </c>
      <c r="AW2903" s="19" t="n">
        <v>0.195664433001999</v>
      </c>
      <c r="AX2903" s="19" t="n">
        <v>0.132027153047577</v>
      </c>
      <c r="AY2903" s="19" t="n">
        <v>0.251975619397418</v>
      </c>
      <c r="AZ2903" s="19" t="n">
        <v>0.10924678690607</v>
      </c>
      <c r="BA2903" s="19" t="n">
        <v>0.128694502500174</v>
      </c>
      <c r="BB2903" s="19"/>
      <c r="BC2903" s="19" t="n">
        <v>0.25932531676365</v>
      </c>
      <c r="BD2903" s="19" t="n">
        <v>0.1402415850573</v>
      </c>
      <c r="BE2903" s="19" t="n">
        <v>0.116510707951693</v>
      </c>
      <c r="BF2903" s="19" t="n">
        <v>0.195987653214401</v>
      </c>
      <c r="BG2903" s="19" t="n">
        <v>0.0563613307032375</v>
      </c>
    </row>
    <row r="2904">
      <c r="B2904" t="s">
        <v>324</v>
      </c>
      <c r="C2904" s="19" t="n">
        <v>0.405969587335204</v>
      </c>
      <c r="D2904" s="19" t="n">
        <v>0.40068800364175</v>
      </c>
      <c r="E2904" s="19" t="n">
        <v>0.411721973381739</v>
      </c>
      <c r="F2904" s="19"/>
      <c r="G2904" s="19" t="n">
        <v>0.48023701858431</v>
      </c>
      <c r="H2904" s="19" t="n">
        <v>0.378440790078109</v>
      </c>
      <c r="I2904" s="19" t="n">
        <v>0.371410904923191</v>
      </c>
      <c r="J2904" s="19" t="n">
        <v>0.355939111583361</v>
      </c>
      <c r="K2904" s="19" t="n">
        <v>0.438133960094619</v>
      </c>
      <c r="L2904" s="19" t="n">
        <v>0.419537798495118</v>
      </c>
      <c r="M2904" s="19"/>
      <c r="N2904" s="19" t="n">
        <v>0.428613111039484</v>
      </c>
      <c r="O2904" s="19" t="n">
        <v>0.409653776184374</v>
      </c>
      <c r="P2904" s="19" t="n">
        <v>0.399976662132164</v>
      </c>
      <c r="Q2904" s="19" t="n">
        <v>0.38423999855597</v>
      </c>
      <c r="R2904" s="19"/>
      <c r="S2904" s="19" t="n">
        <v>0.449311079135629</v>
      </c>
      <c r="T2904" s="19" t="n">
        <v>0.289579162953386</v>
      </c>
      <c r="U2904" s="19" t="n">
        <v>0.44573673184988</v>
      </c>
      <c r="V2904" s="19" t="n">
        <v>0.577430805189059</v>
      </c>
      <c r="W2904" s="19" t="n">
        <v>0.389425854170831</v>
      </c>
      <c r="X2904" s="19" t="n">
        <v>0.331979210503333</v>
      </c>
      <c r="Y2904" s="19" t="n">
        <v>0.387406867858479</v>
      </c>
      <c r="Z2904" s="19" t="n">
        <v>0.382784514849739</v>
      </c>
      <c r="AA2904" s="19" t="n">
        <v>0.403824111815179</v>
      </c>
      <c r="AB2904" s="19" t="n">
        <v>0.446386720034468</v>
      </c>
      <c r="AC2904" s="19" t="n">
        <v>0.449278514764969</v>
      </c>
      <c r="AD2904" s="19" t="n">
        <v>0.303581544081557</v>
      </c>
      <c r="AE2904" s="19"/>
      <c r="AF2904" s="19" t="n">
        <v>0.394789138643547</v>
      </c>
      <c r="AG2904" s="19" t="n">
        <v>0.377722378231876</v>
      </c>
      <c r="AH2904" s="19" t="n">
        <v>0.452817494850785</v>
      </c>
      <c r="AI2904" s="19"/>
      <c r="AJ2904" s="19" t="n">
        <v>0.44578715924571</v>
      </c>
      <c r="AK2904" s="19" t="n">
        <v>0.378122334514342</v>
      </c>
      <c r="AL2904" s="19" t="n">
        <v>0.3712068294567</v>
      </c>
      <c r="AM2904" s="19" t="n">
        <v>0.290268997477974</v>
      </c>
      <c r="AN2904" s="19" t="n">
        <v>0.498184470815459</v>
      </c>
      <c r="AO2904" s="19"/>
      <c r="AP2904" s="19" t="n">
        <v>0.479376934031501</v>
      </c>
      <c r="AQ2904" s="19" t="n">
        <v>0.383462512924974</v>
      </c>
      <c r="AR2904" s="19" t="n">
        <v>0.386389763072434</v>
      </c>
      <c r="AS2904" s="19" t="n">
        <v>0.384837128788209</v>
      </c>
      <c r="AT2904" s="19" t="n">
        <v>0.294576171462224</v>
      </c>
      <c r="AU2904" s="19"/>
      <c r="AV2904" s="19" t="n">
        <v>0.361460211542132</v>
      </c>
      <c r="AW2904" s="19" t="n">
        <v>0.485335985528596</v>
      </c>
      <c r="AX2904" s="19" t="n">
        <v>0.373897169593949</v>
      </c>
      <c r="AY2904" s="19" t="n">
        <v>0.446746390710308</v>
      </c>
      <c r="AZ2904" s="19" t="n">
        <v>0.336867621417293</v>
      </c>
      <c r="BA2904" s="19" t="n">
        <v>0.456627194746176</v>
      </c>
      <c r="BB2904" s="19"/>
      <c r="BC2904" s="19" t="n">
        <v>0.40924141254577</v>
      </c>
      <c r="BD2904" s="19" t="n">
        <v>0.389204402308492</v>
      </c>
      <c r="BE2904" s="19" t="n">
        <v>0.457840846223774</v>
      </c>
      <c r="BF2904" s="19" t="n">
        <v>0.383354105407368</v>
      </c>
      <c r="BG2904" s="19" t="n">
        <v>0.459192038295968</v>
      </c>
    </row>
    <row r="2905">
      <c r="B2905" t="s">
        <v>325</v>
      </c>
      <c r="C2905" s="19" t="n">
        <v>0.200733366238143</v>
      </c>
      <c r="D2905" s="19" t="n">
        <v>0.221038894058193</v>
      </c>
      <c r="E2905" s="19" t="n">
        <v>0.182298914522198</v>
      </c>
      <c r="F2905" s="19"/>
      <c r="G2905" s="19" t="n">
        <v>0.173517807796438</v>
      </c>
      <c r="H2905" s="19" t="n">
        <v>0.21505778772379</v>
      </c>
      <c r="I2905" s="19" t="n">
        <v>0.218431535721384</v>
      </c>
      <c r="J2905" s="19" t="n">
        <v>0.186165049525575</v>
      </c>
      <c r="K2905" s="19" t="n">
        <v>0.192365424844849</v>
      </c>
      <c r="L2905" s="19" t="n">
        <v>0.209086532310507</v>
      </c>
      <c r="M2905" s="19"/>
      <c r="N2905" s="19" t="n">
        <v>0.172135913474977</v>
      </c>
      <c r="O2905" s="19" t="n">
        <v>0.197869498535231</v>
      </c>
      <c r="P2905" s="19" t="n">
        <v>0.272059116548521</v>
      </c>
      <c r="Q2905" s="19" t="n">
        <v>0.16837241343319</v>
      </c>
      <c r="R2905" s="19"/>
      <c r="S2905" s="19" t="n">
        <v>0.17950068806825</v>
      </c>
      <c r="T2905" s="19" t="n">
        <v>0.190252974592011</v>
      </c>
      <c r="U2905" s="19" t="n">
        <v>0.218287548208305</v>
      </c>
      <c r="V2905" s="19" t="n">
        <v>0.142838782667164</v>
      </c>
      <c r="W2905" s="19" t="n">
        <v>0.205689489516132</v>
      </c>
      <c r="X2905" s="19" t="n">
        <v>0.265948790706125</v>
      </c>
      <c r="Y2905" s="19" t="n">
        <v>0.255120218120233</v>
      </c>
      <c r="Z2905" s="19" t="n">
        <v>0.265871263275455</v>
      </c>
      <c r="AA2905" s="19" t="n">
        <v>0.191452786065684</v>
      </c>
      <c r="AB2905" s="19" t="n">
        <v>0.168795278556162</v>
      </c>
      <c r="AC2905" s="19" t="n">
        <v>0.16121694407178</v>
      </c>
      <c r="AD2905" s="19" t="n">
        <v>0.178722928676789</v>
      </c>
      <c r="AE2905" s="19"/>
      <c r="AF2905" s="19" t="n">
        <v>0.183538588229038</v>
      </c>
      <c r="AG2905" s="19" t="n">
        <v>0.217022025625537</v>
      </c>
      <c r="AH2905" s="19" t="n">
        <v>0.226047169282733</v>
      </c>
      <c r="AI2905" s="19"/>
      <c r="AJ2905" s="19" t="n">
        <v>0.208856424607593</v>
      </c>
      <c r="AK2905" s="19" t="n">
        <v>0.199218589310756</v>
      </c>
      <c r="AL2905" s="19" t="n">
        <v>0.217867491277485</v>
      </c>
      <c r="AM2905" s="19" t="n">
        <v>0.125712916107921</v>
      </c>
      <c r="AN2905" s="19" t="n">
        <v>0.133848937315333</v>
      </c>
      <c r="AO2905" s="19"/>
      <c r="AP2905" s="19" t="n">
        <v>0.172329216419376</v>
      </c>
      <c r="AQ2905" s="19" t="n">
        <v>0.17792561598055</v>
      </c>
      <c r="AR2905" s="19" t="n">
        <v>0.212211431790781</v>
      </c>
      <c r="AS2905" s="19" t="n">
        <v>0.224912730392358</v>
      </c>
      <c r="AT2905" s="19" t="n">
        <v>0.305320582272021</v>
      </c>
      <c r="AU2905" s="19"/>
      <c r="AV2905" s="19" t="n">
        <v>0.18001238434592</v>
      </c>
      <c r="AW2905" s="19" t="n">
        <v>0.174694098033573</v>
      </c>
      <c r="AX2905" s="19" t="n">
        <v>0.293579400983388</v>
      </c>
      <c r="AY2905" s="19" t="n">
        <v>0.174318807300757</v>
      </c>
      <c r="AZ2905" s="19" t="n">
        <v>0.273079375276107</v>
      </c>
      <c r="BA2905" s="19" t="n">
        <v>0.14082113686042</v>
      </c>
      <c r="BB2905" s="19"/>
      <c r="BC2905" s="19" t="n">
        <v>0.179637367538655</v>
      </c>
      <c r="BD2905" s="19" t="n">
        <v>0.23116106215361</v>
      </c>
      <c r="BE2905" s="19" t="n">
        <v>0.175072968694651</v>
      </c>
      <c r="BF2905" s="19" t="n">
        <v>0.237004200581677</v>
      </c>
      <c r="BG2905" s="19" t="n">
        <v>0.27568534275611</v>
      </c>
    </row>
    <row r="2906">
      <c r="B2906" t="s">
        <v>326</v>
      </c>
      <c r="C2906" s="19" t="n">
        <v>0.136809852679034</v>
      </c>
      <c r="D2906" s="19" t="n">
        <v>0.130418058651122</v>
      </c>
      <c r="E2906" s="19" t="n">
        <v>0.144860146132828</v>
      </c>
      <c r="F2906" s="19"/>
      <c r="G2906" s="19" t="n">
        <v>0.117804663973692</v>
      </c>
      <c r="H2906" s="19" t="n">
        <v>0.115817727539169</v>
      </c>
      <c r="I2906" s="19" t="n">
        <v>0.148158543589231</v>
      </c>
      <c r="J2906" s="19" t="n">
        <v>0.16799359512009</v>
      </c>
      <c r="K2906" s="19" t="n">
        <v>0.173995387685927</v>
      </c>
      <c r="L2906" s="19" t="n">
        <v>0.108295812633927</v>
      </c>
      <c r="M2906" s="19"/>
      <c r="N2906" s="19" t="n">
        <v>0.174956469594874</v>
      </c>
      <c r="O2906" s="19" t="n">
        <v>0.11988728208338</v>
      </c>
      <c r="P2906" s="19" t="n">
        <v>0.113665020619902</v>
      </c>
      <c r="Q2906" s="19" t="n">
        <v>0.135127679319539</v>
      </c>
      <c r="R2906" s="19"/>
      <c r="S2906" s="19" t="n">
        <v>0.118455151131101</v>
      </c>
      <c r="T2906" s="19" t="n">
        <v>0.190003851420504</v>
      </c>
      <c r="U2906" s="19" t="n">
        <v>0.151747652113049</v>
      </c>
      <c r="V2906" s="19" t="n">
        <v>0.0845185182495121</v>
      </c>
      <c r="W2906" s="19" t="n">
        <v>0.163892616623923</v>
      </c>
      <c r="X2906" s="19" t="n">
        <v>0.12205244780874</v>
      </c>
      <c r="Y2906" s="19" t="n">
        <v>0.108316111276354</v>
      </c>
      <c r="Z2906" s="19" t="n">
        <v>0.132264907428181</v>
      </c>
      <c r="AA2906" s="19" t="n">
        <v>0.111420411094512</v>
      </c>
      <c r="AB2906" s="19" t="n">
        <v>0.162835888455439</v>
      </c>
      <c r="AC2906" s="19" t="n">
        <v>0.128967051824923</v>
      </c>
      <c r="AD2906" s="19" t="n">
        <v>0.185544248574345</v>
      </c>
      <c r="AE2906" s="19"/>
      <c r="AF2906" s="19" t="n">
        <v>0.0902447369636778</v>
      </c>
      <c r="AG2906" s="19" t="n">
        <v>0.196149959657486</v>
      </c>
      <c r="AH2906" s="19" t="n">
        <v>0.0779075490203875</v>
      </c>
      <c r="AI2906" s="19"/>
      <c r="AJ2906" s="19" t="n">
        <v>0.10805334552225</v>
      </c>
      <c r="AK2906" s="19" t="n">
        <v>0.148297781804283</v>
      </c>
      <c r="AL2906" s="19" t="n">
        <v>0.231913483264213</v>
      </c>
      <c r="AM2906" s="19" t="n">
        <v>0.134015054074793</v>
      </c>
      <c r="AN2906" s="19" t="n">
        <v>0.0670645342917695</v>
      </c>
      <c r="AO2906" s="19"/>
      <c r="AP2906" s="19" t="n">
        <v>0.0903675754136358</v>
      </c>
      <c r="AQ2906" s="19" t="n">
        <v>0.168203303286844</v>
      </c>
      <c r="AR2906" s="19" t="n">
        <v>0.224553067640981</v>
      </c>
      <c r="AS2906" s="19" t="n">
        <v>0.0746882363475464</v>
      </c>
      <c r="AT2906" s="19" t="n">
        <v>0.17200002945665</v>
      </c>
      <c r="AU2906" s="19"/>
      <c r="AV2906" s="19" t="n">
        <v>0.174372712552868</v>
      </c>
      <c r="AW2906" s="19" t="n">
        <v>0.0901373347964333</v>
      </c>
      <c r="AX2906" s="19" t="n">
        <v>0.166806154570355</v>
      </c>
      <c r="AY2906" s="19" t="n">
        <v>0.0864069649371626</v>
      </c>
      <c r="AZ2906" s="19" t="n">
        <v>0.17833034842226</v>
      </c>
      <c r="BA2906" s="19" t="n">
        <v>0.176326365574422</v>
      </c>
      <c r="BB2906" s="19"/>
      <c r="BC2906" s="19" t="n">
        <v>0.0871092697946638</v>
      </c>
      <c r="BD2906" s="19" t="n">
        <v>0.142633598362352</v>
      </c>
      <c r="BE2906" s="19" t="n">
        <v>0.192129949029665</v>
      </c>
      <c r="BF2906" s="19" t="n">
        <v>0.101411025894704</v>
      </c>
      <c r="BG2906" s="19" t="n">
        <v>0.143528584571318</v>
      </c>
    </row>
    <row r="2907">
      <c r="B2907" t="s">
        <v>327</v>
      </c>
      <c r="C2907" s="19" t="n">
        <v>0.0456833211383977</v>
      </c>
      <c r="D2907" s="19" t="n">
        <v>0.0449763508040701</v>
      </c>
      <c r="E2907" s="19" t="n">
        <v>0.043478626284599</v>
      </c>
      <c r="F2907" s="19"/>
      <c r="G2907" s="19" t="n">
        <v>0.0303345781382265</v>
      </c>
      <c r="H2907" s="19" t="n">
        <v>0.0810244324965045</v>
      </c>
      <c r="I2907" s="19" t="n">
        <v>0.0325798326604742</v>
      </c>
      <c r="J2907" s="19" t="n">
        <v>0.0687092203217686</v>
      </c>
      <c r="K2907" s="19" t="n">
        <v>0.0307898424142248</v>
      </c>
      <c r="L2907" s="19" t="n">
        <v>0.0320209760807346</v>
      </c>
      <c r="M2907" s="19"/>
      <c r="N2907" s="19" t="n">
        <v>0.044573649457601</v>
      </c>
      <c r="O2907" s="19" t="n">
        <v>0.0614946533713673</v>
      </c>
      <c r="P2907" s="19" t="n">
        <v>0.0377689173994334</v>
      </c>
      <c r="Q2907" s="19" t="n">
        <v>0.0382808078849231</v>
      </c>
      <c r="R2907" s="19"/>
      <c r="S2907" s="19" t="n">
        <v>0.0227990585031564</v>
      </c>
      <c r="T2907" s="19" t="n">
        <v>0.0557844105313323</v>
      </c>
      <c r="U2907" s="19" t="n">
        <v>0.0523248380980283</v>
      </c>
      <c r="V2907" s="19" t="n">
        <v>0.042056535489472</v>
      </c>
      <c r="W2907" s="19" t="n">
        <v>0</v>
      </c>
      <c r="X2907" s="19" t="n">
        <v>0.0619022070163845</v>
      </c>
      <c r="Y2907" s="19" t="n">
        <v>0.0157518925267239</v>
      </c>
      <c r="Z2907" s="19" t="n">
        <v>0.0450612503844491</v>
      </c>
      <c r="AA2907" s="19" t="n">
        <v>0.0730429052792987</v>
      </c>
      <c r="AB2907" s="19" t="n">
        <v>0.086040630350806</v>
      </c>
      <c r="AC2907" s="19" t="n">
        <v>0</v>
      </c>
      <c r="AD2907" s="19" t="n">
        <v>0.0569773891953632</v>
      </c>
      <c r="AE2907" s="19"/>
      <c r="AF2907" s="19" t="n">
        <v>0.0253126097536113</v>
      </c>
      <c r="AG2907" s="19" t="n">
        <v>0.0710041533394172</v>
      </c>
      <c r="AH2907" s="19" t="n">
        <v>0.0185960864307388</v>
      </c>
      <c r="AI2907" s="19"/>
      <c r="AJ2907" s="19" t="n">
        <v>0.0386544325727263</v>
      </c>
      <c r="AK2907" s="19" t="n">
        <v>0.0585859937617726</v>
      </c>
      <c r="AL2907" s="19" t="n">
        <v>0.0630241584806344</v>
      </c>
      <c r="AM2907" s="19" t="n">
        <v>0</v>
      </c>
      <c r="AN2907" s="19" t="n">
        <v>0.0278138289810009</v>
      </c>
      <c r="AO2907" s="19"/>
      <c r="AP2907" s="19" t="n">
        <v>0.0326289501951933</v>
      </c>
      <c r="AQ2907" s="19" t="n">
        <v>0.0638267670184631</v>
      </c>
      <c r="AR2907" s="19" t="n">
        <v>0.062795976187971</v>
      </c>
      <c r="AS2907" s="19" t="n">
        <v>0.019666855285016</v>
      </c>
      <c r="AT2907" s="19" t="n">
        <v>0.054619862591955</v>
      </c>
      <c r="AU2907" s="19"/>
      <c r="AV2907" s="19" t="n">
        <v>0.059988830746966</v>
      </c>
      <c r="AW2907" s="19" t="n">
        <v>0.0346879459009819</v>
      </c>
      <c r="AX2907" s="19" t="n">
        <v>0.0336901218047313</v>
      </c>
      <c r="AY2907" s="19" t="n">
        <v>0.0243220697124751</v>
      </c>
      <c r="AZ2907" s="19" t="n">
        <v>0.0663893965485081</v>
      </c>
      <c r="BA2907" s="19" t="n">
        <v>0.0363129160238261</v>
      </c>
      <c r="BB2907" s="19"/>
      <c r="BC2907" s="19" t="n">
        <v>0.0205640970497349</v>
      </c>
      <c r="BD2907" s="19" t="n">
        <v>0.0758451325998428</v>
      </c>
      <c r="BE2907" s="19" t="n">
        <v>0.0460217990263124</v>
      </c>
      <c r="BF2907" s="19" t="n">
        <v>0.055088821837188</v>
      </c>
      <c r="BG2907" s="19" t="n">
        <v>0.065232703673366</v>
      </c>
    </row>
    <row r="2908">
      <c r="B2908" t="s">
        <v>815</v>
      </c>
      <c r="C2908" s="19" t="n">
        <v>0.0253310153200245</v>
      </c>
      <c r="D2908" s="19" t="n">
        <v>0.0165780770299497</v>
      </c>
      <c r="E2908" s="19" t="n">
        <v>0.034534432863684</v>
      </c>
      <c r="F2908" s="19"/>
      <c r="G2908" s="19" t="n">
        <v>0.0226307484199466</v>
      </c>
      <c r="H2908" s="19" t="n">
        <v>0.0107873986201501</v>
      </c>
      <c r="I2908" s="19" t="n">
        <v>0.0452124251230962</v>
      </c>
      <c r="J2908" s="19" t="n">
        <v>0.0268950280141306</v>
      </c>
      <c r="K2908" s="19" t="n">
        <v>0.00962369496223626</v>
      </c>
      <c r="L2908" s="19" t="n">
        <v>0.0331550889283538</v>
      </c>
      <c r="M2908" s="19"/>
      <c r="N2908" s="19" t="n">
        <v>0.00582589306605616</v>
      </c>
      <c r="O2908" s="19" t="n">
        <v>0.0391794434478283</v>
      </c>
      <c r="P2908" s="19" t="n">
        <v>0.0117065156229735</v>
      </c>
      <c r="Q2908" s="19" t="n">
        <v>0.0441819159380588</v>
      </c>
      <c r="R2908" s="19"/>
      <c r="S2908" s="19" t="n">
        <v>0.0212777207095825</v>
      </c>
      <c r="T2908" s="19" t="n">
        <v>0.0698535501315271</v>
      </c>
      <c r="U2908" s="19" t="n">
        <v>0</v>
      </c>
      <c r="V2908" s="19" t="n">
        <v>0</v>
      </c>
      <c r="W2908" s="19" t="n">
        <v>0</v>
      </c>
      <c r="X2908" s="19" t="n">
        <v>0</v>
      </c>
      <c r="Y2908" s="19" t="n">
        <v>0</v>
      </c>
      <c r="Z2908" s="19" t="n">
        <v>0</v>
      </c>
      <c r="AA2908" s="19" t="n">
        <v>0.0663770646078937</v>
      </c>
      <c r="AB2908" s="19" t="n">
        <v>0.0309043253112068</v>
      </c>
      <c r="AC2908" s="19" t="n">
        <v>0</v>
      </c>
      <c r="AD2908" s="19" t="n">
        <v>0.110924112117181</v>
      </c>
      <c r="AE2908" s="19"/>
      <c r="AF2908" s="19" t="n">
        <v>0.0199533928021355</v>
      </c>
      <c r="AG2908" s="19" t="n">
        <v>0.0253302631842132</v>
      </c>
      <c r="AH2908" s="19" t="n">
        <v>0.0434495832093467</v>
      </c>
      <c r="AI2908" s="19"/>
      <c r="AJ2908" s="19" t="n">
        <v>0.0117785824478089</v>
      </c>
      <c r="AK2908" s="19" t="n">
        <v>0.0271383230019469</v>
      </c>
      <c r="AL2908" s="19" t="n">
        <v>0</v>
      </c>
      <c r="AM2908" s="19" t="n">
        <v>0</v>
      </c>
      <c r="AN2908" s="19" t="n">
        <v>0.0436937644103559</v>
      </c>
      <c r="AO2908" s="19"/>
      <c r="AP2908" s="19" t="n">
        <v>0.0185924572619521</v>
      </c>
      <c r="AQ2908" s="19" t="n">
        <v>0.0192937107593719</v>
      </c>
      <c r="AR2908" s="19" t="n">
        <v>0.0213204994160653</v>
      </c>
      <c r="AS2908" s="19" t="n">
        <v>0.0299898003519602</v>
      </c>
      <c r="AT2908" s="19" t="n">
        <v>0.0258178753481885</v>
      </c>
      <c r="AU2908" s="19"/>
      <c r="AV2908" s="19" t="n">
        <v>0.026024557677639</v>
      </c>
      <c r="AW2908" s="19" t="n">
        <v>0.0194802027384166</v>
      </c>
      <c r="AX2908" s="19" t="n">
        <v>0</v>
      </c>
      <c r="AY2908" s="19" t="n">
        <v>0.0162301479418794</v>
      </c>
      <c r="AZ2908" s="19" t="n">
        <v>0.0360864714297629</v>
      </c>
      <c r="BA2908" s="19" t="n">
        <v>0.0612178842949825</v>
      </c>
      <c r="BB2908" s="19"/>
      <c r="BC2908" s="19" t="n">
        <v>0.0441225363075265</v>
      </c>
      <c r="BD2908" s="19" t="n">
        <v>0.0209142195184024</v>
      </c>
      <c r="BE2908" s="19" t="n">
        <v>0.0124237290739044</v>
      </c>
      <c r="BF2908" s="19" t="n">
        <v>0.0271541930646613</v>
      </c>
      <c r="BG2908" s="19" t="n">
        <v>0</v>
      </c>
    </row>
    <row r="2909">
      <c r="B2909" t="s">
        <v>328</v>
      </c>
      <c r="C2909" s="19" t="n">
        <v>0.591442444624401</v>
      </c>
      <c r="D2909" s="19" t="n">
        <v>0.586988619456665</v>
      </c>
      <c r="E2909" s="19" t="n">
        <v>0.594827880196691</v>
      </c>
      <c r="F2909" s="19"/>
      <c r="G2909" s="19" t="n">
        <v>0.655712201671697</v>
      </c>
      <c r="H2909" s="19" t="n">
        <v>0.577312653620386</v>
      </c>
      <c r="I2909" s="19" t="n">
        <v>0.555617662905814</v>
      </c>
      <c r="J2909" s="19" t="n">
        <v>0.550237107018436</v>
      </c>
      <c r="K2909" s="19" t="n">
        <v>0.593225650092763</v>
      </c>
      <c r="L2909" s="19" t="n">
        <v>0.617441590046478</v>
      </c>
      <c r="M2909" s="19"/>
      <c r="N2909" s="19" t="n">
        <v>0.602508074406493</v>
      </c>
      <c r="O2909" s="19" t="n">
        <v>0.581569122562194</v>
      </c>
      <c r="P2909" s="19" t="n">
        <v>0.56480042980917</v>
      </c>
      <c r="Q2909" s="19" t="n">
        <v>0.614037183424289</v>
      </c>
      <c r="R2909" s="19"/>
      <c r="S2909" s="19" t="n">
        <v>0.65796738158791</v>
      </c>
      <c r="T2909" s="19" t="n">
        <v>0.494105213324626</v>
      </c>
      <c r="U2909" s="19" t="n">
        <v>0.577639961580618</v>
      </c>
      <c r="V2909" s="19" t="n">
        <v>0.730586163593852</v>
      </c>
      <c r="W2909" s="19" t="n">
        <v>0.630417893859945</v>
      </c>
      <c r="X2909" s="19" t="n">
        <v>0.55009655446875</v>
      </c>
      <c r="Y2909" s="19" t="n">
        <v>0.620811778076689</v>
      </c>
      <c r="Z2909" s="19" t="n">
        <v>0.556802578911916</v>
      </c>
      <c r="AA2909" s="19" t="n">
        <v>0.557706832952612</v>
      </c>
      <c r="AB2909" s="19" t="n">
        <v>0.551423877326386</v>
      </c>
      <c r="AC2909" s="19" t="n">
        <v>0.709816004103297</v>
      </c>
      <c r="AD2909" s="19" t="n">
        <v>0.467831321436322</v>
      </c>
      <c r="AE2909" s="19"/>
      <c r="AF2909" s="19" t="n">
        <v>0.680950672251537</v>
      </c>
      <c r="AG2909" s="19" t="n">
        <v>0.490493598193347</v>
      </c>
      <c r="AH2909" s="19" t="n">
        <v>0.633999612056795</v>
      </c>
      <c r="AI2909" s="19"/>
      <c r="AJ2909" s="19" t="n">
        <v>0.632657214849621</v>
      </c>
      <c r="AK2909" s="19" t="n">
        <v>0.566759312121241</v>
      </c>
      <c r="AL2909" s="19" t="n">
        <v>0.487194866977668</v>
      </c>
      <c r="AM2909" s="19" t="n">
        <v>0.740272029817286</v>
      </c>
      <c r="AN2909" s="19" t="n">
        <v>0.727578935001541</v>
      </c>
      <c r="AO2909" s="19"/>
      <c r="AP2909" s="19" t="n">
        <v>0.686081800709843</v>
      </c>
      <c r="AQ2909" s="19" t="n">
        <v>0.57075060295477</v>
      </c>
      <c r="AR2909" s="19" t="n">
        <v>0.479119024964202</v>
      </c>
      <c r="AS2909" s="19" t="n">
        <v>0.65074237762312</v>
      </c>
      <c r="AT2909" s="19" t="n">
        <v>0.442241650331186</v>
      </c>
      <c r="AU2909" s="19"/>
      <c r="AV2909" s="19" t="n">
        <v>0.559601514676607</v>
      </c>
      <c r="AW2909" s="19" t="n">
        <v>0.681000418530595</v>
      </c>
      <c r="AX2909" s="19" t="n">
        <v>0.505924322641526</v>
      </c>
      <c r="AY2909" s="19" t="n">
        <v>0.698722010107726</v>
      </c>
      <c r="AZ2909" s="19" t="n">
        <v>0.446114408323362</v>
      </c>
      <c r="BA2909" s="19" t="n">
        <v>0.58532169724635</v>
      </c>
      <c r="BB2909" s="19"/>
      <c r="BC2909" s="19" t="n">
        <v>0.66856672930942</v>
      </c>
      <c r="BD2909" s="19" t="n">
        <v>0.529445987365792</v>
      </c>
      <c r="BE2909" s="19" t="n">
        <v>0.574351554175467</v>
      </c>
      <c r="BF2909" s="19" t="n">
        <v>0.57934175862177</v>
      </c>
      <c r="BG2909" s="19" t="n">
        <v>0.515553368999205</v>
      </c>
    </row>
    <row r="2910">
      <c r="B2910" t="s">
        <v>329</v>
      </c>
      <c r="C2910" s="19" t="n">
        <v>0.182493173817432</v>
      </c>
      <c r="D2910" s="19" t="n">
        <v>0.175394409455192</v>
      </c>
      <c r="E2910" s="19" t="n">
        <v>0.188338772417427</v>
      </c>
      <c r="F2910" s="19"/>
      <c r="G2910" s="19" t="n">
        <v>0.148139242111919</v>
      </c>
      <c r="H2910" s="19" t="n">
        <v>0.196842160035674</v>
      </c>
      <c r="I2910" s="19" t="n">
        <v>0.180738376249706</v>
      </c>
      <c r="J2910" s="19" t="n">
        <v>0.236702815441859</v>
      </c>
      <c r="K2910" s="19" t="n">
        <v>0.204785230100152</v>
      </c>
      <c r="L2910" s="19" t="n">
        <v>0.140316788714661</v>
      </c>
      <c r="M2910" s="19"/>
      <c r="N2910" s="19" t="n">
        <v>0.219530119052475</v>
      </c>
      <c r="O2910" s="19" t="n">
        <v>0.181381935454748</v>
      </c>
      <c r="P2910" s="19" t="n">
        <v>0.151433938019335</v>
      </c>
      <c r="Q2910" s="19" t="n">
        <v>0.173408487204462</v>
      </c>
      <c r="R2910" s="19"/>
      <c r="S2910" s="19" t="n">
        <v>0.141254209634257</v>
      </c>
      <c r="T2910" s="19" t="n">
        <v>0.245788261951836</v>
      </c>
      <c r="U2910" s="19" t="n">
        <v>0.204072490211077</v>
      </c>
      <c r="V2910" s="19" t="n">
        <v>0.126575053738984</v>
      </c>
      <c r="W2910" s="19" t="n">
        <v>0.163892616623923</v>
      </c>
      <c r="X2910" s="19" t="n">
        <v>0.183954654825125</v>
      </c>
      <c r="Y2910" s="19" t="n">
        <v>0.124068003803078</v>
      </c>
      <c r="Z2910" s="19" t="n">
        <v>0.17732615781263</v>
      </c>
      <c r="AA2910" s="19" t="n">
        <v>0.184463316373811</v>
      </c>
      <c r="AB2910" s="19" t="n">
        <v>0.248876518806245</v>
      </c>
      <c r="AC2910" s="19" t="n">
        <v>0.128967051824923</v>
      </c>
      <c r="AD2910" s="19" t="n">
        <v>0.242521637769708</v>
      </c>
      <c r="AE2910" s="19"/>
      <c r="AF2910" s="19" t="n">
        <v>0.115557346717289</v>
      </c>
      <c r="AG2910" s="19" t="n">
        <v>0.267154112996903</v>
      </c>
      <c r="AH2910" s="19" t="n">
        <v>0.0965036354511263</v>
      </c>
      <c r="AI2910" s="19"/>
      <c r="AJ2910" s="19" t="n">
        <v>0.146707778094977</v>
      </c>
      <c r="AK2910" s="19" t="n">
        <v>0.206883775566056</v>
      </c>
      <c r="AL2910" s="19" t="n">
        <v>0.294937641744848</v>
      </c>
      <c r="AM2910" s="19" t="n">
        <v>0.134015054074793</v>
      </c>
      <c r="AN2910" s="19" t="n">
        <v>0.0948783632727704</v>
      </c>
      <c r="AO2910" s="19"/>
      <c r="AP2910" s="19" t="n">
        <v>0.122996525608829</v>
      </c>
      <c r="AQ2910" s="19" t="n">
        <v>0.232030070305307</v>
      </c>
      <c r="AR2910" s="19" t="n">
        <v>0.287349043828952</v>
      </c>
      <c r="AS2910" s="19" t="n">
        <v>0.0943550916325624</v>
      </c>
      <c r="AT2910" s="19" t="n">
        <v>0.226619892048605</v>
      </c>
      <c r="AU2910" s="19"/>
      <c r="AV2910" s="19" t="n">
        <v>0.234361543299834</v>
      </c>
      <c r="AW2910" s="19" t="n">
        <v>0.124825280697415</v>
      </c>
      <c r="AX2910" s="19" t="n">
        <v>0.200496276375086</v>
      </c>
      <c r="AY2910" s="19" t="n">
        <v>0.110729034649638</v>
      </c>
      <c r="AZ2910" s="19" t="n">
        <v>0.244719744970768</v>
      </c>
      <c r="BA2910" s="19" t="n">
        <v>0.212639281598248</v>
      </c>
      <c r="BB2910" s="19"/>
      <c r="BC2910" s="19" t="n">
        <v>0.107673366844399</v>
      </c>
      <c r="BD2910" s="19" t="n">
        <v>0.218478730962195</v>
      </c>
      <c r="BE2910" s="19" t="n">
        <v>0.238151748055977</v>
      </c>
      <c r="BF2910" s="19" t="n">
        <v>0.156499847731892</v>
      </c>
      <c r="BG2910" s="19" t="n">
        <v>0.208761288244684</v>
      </c>
    </row>
    <row r="2911">
      <c r="B2911" t="s">
        <v>141</v>
      </c>
      <c r="C2911" s="19" t="n">
        <v>0.408949270806969</v>
      </c>
      <c r="D2911" s="19" t="n">
        <v>0.411594210001472</v>
      </c>
      <c r="E2911" s="19" t="n">
        <v>0.406489107779265</v>
      </c>
      <c r="F2911" s="19"/>
      <c r="G2911" s="19" t="n">
        <v>0.507572959559778</v>
      </c>
      <c r="H2911" s="19" t="n">
        <v>0.380470493584712</v>
      </c>
      <c r="I2911" s="19" t="n">
        <v>0.374879286656109</v>
      </c>
      <c r="J2911" s="19" t="n">
        <v>0.313534291576577</v>
      </c>
      <c r="K2911" s="19" t="n">
        <v>0.388440419992611</v>
      </c>
      <c r="L2911" s="19" t="n">
        <v>0.477124801331817</v>
      </c>
      <c r="M2911" s="19"/>
      <c r="N2911" s="19" t="n">
        <v>0.382977955354018</v>
      </c>
      <c r="O2911" s="19" t="n">
        <v>0.400187187107446</v>
      </c>
      <c r="P2911" s="19" t="n">
        <v>0.413366491789835</v>
      </c>
      <c r="Q2911" s="19" t="n">
        <v>0.440628696219827</v>
      </c>
      <c r="R2911" s="19"/>
      <c r="S2911" s="19" t="n">
        <v>0.516713171953653</v>
      </c>
      <c r="T2911" s="19" t="n">
        <v>0.24831695137279</v>
      </c>
      <c r="U2911" s="19" t="n">
        <v>0.37356747136954</v>
      </c>
      <c r="V2911" s="19" t="n">
        <v>0.604011109854868</v>
      </c>
      <c r="W2911" s="19" t="n">
        <v>0.466525277236023</v>
      </c>
      <c r="X2911" s="19" t="n">
        <v>0.366141899643625</v>
      </c>
      <c r="Y2911" s="19" t="n">
        <v>0.496743774273611</v>
      </c>
      <c r="Z2911" s="19" t="n">
        <v>0.379476421099286</v>
      </c>
      <c r="AA2911" s="19" t="n">
        <v>0.373243516578801</v>
      </c>
      <c r="AB2911" s="19" t="n">
        <v>0.302547358520142</v>
      </c>
      <c r="AC2911" s="19" t="n">
        <v>0.580848952278374</v>
      </c>
      <c r="AD2911" s="19" t="n">
        <v>0.225309683666614</v>
      </c>
      <c r="AE2911" s="19"/>
      <c r="AF2911" s="19" t="n">
        <v>0.565393325534248</v>
      </c>
      <c r="AG2911" s="19" t="n">
        <v>0.223339485196444</v>
      </c>
      <c r="AH2911" s="19" t="n">
        <v>0.537495976605668</v>
      </c>
      <c r="AI2911" s="19"/>
      <c r="AJ2911" s="19" t="n">
        <v>0.485949436754645</v>
      </c>
      <c r="AK2911" s="19" t="n">
        <v>0.359875536555185</v>
      </c>
      <c r="AL2911" s="19" t="n">
        <v>0.19225722523282</v>
      </c>
      <c r="AM2911" s="19" t="n">
        <v>0.606256975742494</v>
      </c>
      <c r="AN2911" s="19" t="n">
        <v>0.63270057172877</v>
      </c>
      <c r="AO2911" s="19"/>
      <c r="AP2911" s="19" t="n">
        <v>0.563085275101014</v>
      </c>
      <c r="AQ2911" s="19" t="n">
        <v>0.338720532649463</v>
      </c>
      <c r="AR2911" s="19" t="n">
        <v>0.19176998113525</v>
      </c>
      <c r="AS2911" s="19" t="n">
        <v>0.556387285990557</v>
      </c>
      <c r="AT2911" s="19" t="n">
        <v>0.215621758282581</v>
      </c>
      <c r="AU2911" s="19"/>
      <c r="AV2911" s="19" t="n">
        <v>0.325239971376773</v>
      </c>
      <c r="AW2911" s="19" t="n">
        <v>0.55617513783318</v>
      </c>
      <c r="AX2911" s="19" t="n">
        <v>0.305428046266439</v>
      </c>
      <c r="AY2911" s="19" t="n">
        <v>0.587992975458088</v>
      </c>
      <c r="AZ2911" s="19" t="n">
        <v>0.201394663352594</v>
      </c>
      <c r="BA2911" s="19" t="n">
        <v>0.372682415648102</v>
      </c>
      <c r="BB2911" s="19"/>
      <c r="BC2911" s="19" t="n">
        <v>0.560893362465021</v>
      </c>
      <c r="BD2911" s="19" t="n">
        <v>0.310967256403597</v>
      </c>
      <c r="BE2911" s="19" t="n">
        <v>0.336199806119489</v>
      </c>
      <c r="BF2911" s="19" t="n">
        <v>0.422841910889878</v>
      </c>
      <c r="BG2911" s="19" t="n">
        <v>0.306792080754521</v>
      </c>
    </row>
    <row r="2912">
      <c r="C2912" s="19"/>
      <c r="D2912" s="19"/>
      <c r="E2912" s="19"/>
      <c r="F2912" s="19"/>
      <c r="G2912" s="19"/>
      <c r="H2912" s="19"/>
      <c r="I2912" s="19"/>
      <c r="J2912" s="19"/>
      <c r="K2912" s="19"/>
      <c r="L2912" s="19"/>
      <c r="M2912" s="19"/>
      <c r="N2912" s="19"/>
      <c r="O2912" s="19"/>
      <c r="P2912" s="19"/>
      <c r="Q2912" s="19"/>
      <c r="R2912" s="19"/>
      <c r="S2912" s="19"/>
      <c r="T2912" s="19"/>
      <c r="U2912" s="19"/>
      <c r="V2912" s="19"/>
      <c r="W2912" s="19"/>
      <c r="X2912" s="19"/>
      <c r="Y2912" s="19"/>
      <c r="Z2912" s="19"/>
      <c r="AA2912" s="19"/>
      <c r="AB2912" s="19"/>
      <c r="AC2912" s="19"/>
      <c r="AD2912" s="19"/>
      <c r="AE2912" s="19"/>
      <c r="AF2912" s="19"/>
      <c r="AG2912" s="19"/>
      <c r="AH2912" s="19"/>
      <c r="AI2912" s="19"/>
      <c r="AJ2912" s="19"/>
      <c r="AK2912" s="19"/>
      <c r="AL2912" s="19"/>
      <c r="AM2912" s="19"/>
      <c r="AN2912" s="19"/>
      <c r="AO2912" s="19"/>
      <c r="AP2912" s="19"/>
      <c r="AQ2912" s="19"/>
      <c r="AR2912" s="19"/>
      <c r="AS2912" s="19"/>
      <c r="AT2912" s="19"/>
      <c r="AU2912" s="19"/>
      <c r="AV2912" s="19"/>
      <c r="AW2912" s="19"/>
      <c r="AX2912" s="19"/>
      <c r="AY2912" s="19"/>
      <c r="AZ2912" s="19"/>
      <c r="BA2912" s="19"/>
      <c r="BB2912" s="19"/>
      <c r="BC2912" s="19"/>
      <c r="BD2912" s="19"/>
      <c r="BE2912" s="19"/>
      <c r="BF2912" s="19"/>
      <c r="BG2912" s="19"/>
    </row>
    <row r="2913">
      <c r="B2913" s="7" t="s">
        <v>818</v>
      </c>
      <c r="C2913" s="19"/>
      <c r="D2913" s="19"/>
      <c r="E2913" s="19"/>
      <c r="F2913" s="19"/>
      <c r="G2913" s="19"/>
      <c r="H2913" s="19"/>
      <c r="I2913" s="19"/>
      <c r="J2913" s="19"/>
      <c r="K2913" s="19"/>
      <c r="L2913" s="19"/>
      <c r="M2913" s="19"/>
      <c r="N2913" s="19"/>
      <c r="O2913" s="19"/>
      <c r="P2913" s="19"/>
      <c r="Q2913" s="19"/>
      <c r="R2913" s="19"/>
      <c r="S2913" s="19"/>
      <c r="T2913" s="19"/>
      <c r="U2913" s="19"/>
      <c r="V2913" s="19"/>
      <c r="W2913" s="19"/>
      <c r="X2913" s="19"/>
      <c r="Y2913" s="19"/>
      <c r="Z2913" s="19"/>
      <c r="AA2913" s="19"/>
      <c r="AB2913" s="19"/>
      <c r="AC2913" s="19"/>
      <c r="AD2913" s="19"/>
      <c r="AE2913" s="19"/>
      <c r="AF2913" s="19"/>
      <c r="AG2913" s="19"/>
      <c r="AH2913" s="19"/>
      <c r="AI2913" s="19"/>
      <c r="AJ2913" s="19"/>
      <c r="AK2913" s="19"/>
      <c r="AL2913" s="19"/>
      <c r="AM2913" s="19"/>
      <c r="AN2913" s="19"/>
      <c r="AO2913" s="19"/>
      <c r="AP2913" s="19"/>
      <c r="AQ2913" s="19"/>
      <c r="AR2913" s="19"/>
      <c r="AS2913" s="19"/>
      <c r="AT2913" s="19"/>
      <c r="AU2913" s="19"/>
      <c r="AV2913" s="19"/>
      <c r="AW2913" s="19"/>
      <c r="AX2913" s="19"/>
      <c r="AY2913" s="19"/>
      <c r="AZ2913" s="19"/>
      <c r="BA2913" s="19"/>
      <c r="BB2913" s="19"/>
      <c r="BC2913" s="19"/>
      <c r="BD2913" s="19"/>
      <c r="BE2913" s="19"/>
      <c r="BF2913" s="19"/>
      <c r="BG2913" s="19"/>
    </row>
    <row r="2914">
      <c r="B2914" s="26" t="s">
        <v>724</v>
      </c>
      <c r="C2914" s="19"/>
      <c r="D2914" s="19"/>
      <c r="E2914" s="19"/>
      <c r="F2914" s="19"/>
      <c r="G2914" s="19"/>
      <c r="H2914" s="19"/>
      <c r="I2914" s="19"/>
      <c r="J2914" s="19"/>
      <c r="K2914" s="19"/>
      <c r="L2914" s="19"/>
      <c r="M2914" s="19"/>
      <c r="N2914" s="19"/>
      <c r="O2914" s="19"/>
      <c r="P2914" s="19"/>
      <c r="Q2914" s="19"/>
      <c r="R2914" s="19"/>
      <c r="S2914" s="19"/>
      <c r="T2914" s="19"/>
      <c r="U2914" s="19"/>
      <c r="V2914" s="19"/>
      <c r="W2914" s="19"/>
      <c r="X2914" s="19"/>
      <c r="Y2914" s="19"/>
      <c r="Z2914" s="19"/>
      <c r="AA2914" s="19"/>
      <c r="AB2914" s="19"/>
      <c r="AC2914" s="19"/>
      <c r="AD2914" s="19"/>
      <c r="AE2914" s="19"/>
      <c r="AF2914" s="19"/>
      <c r="AG2914" s="19"/>
      <c r="AH2914" s="19"/>
      <c r="AI2914" s="19"/>
      <c r="AJ2914" s="19"/>
      <c r="AK2914" s="19"/>
      <c r="AL2914" s="19"/>
      <c r="AM2914" s="19"/>
      <c r="AN2914" s="19"/>
      <c r="AO2914" s="19"/>
      <c r="AP2914" s="19"/>
      <c r="AQ2914" s="19"/>
      <c r="AR2914" s="19"/>
      <c r="AS2914" s="19"/>
      <c r="AT2914" s="19"/>
      <c r="AU2914" s="19"/>
      <c r="AV2914" s="19"/>
      <c r="AW2914" s="19"/>
      <c r="AX2914" s="19"/>
      <c r="AY2914" s="19"/>
      <c r="AZ2914" s="19"/>
      <c r="BA2914" s="19"/>
      <c r="BB2914" s="19"/>
      <c r="BC2914" s="19"/>
      <c r="BD2914" s="19"/>
      <c r="BE2914" s="19"/>
      <c r="BF2914" s="19"/>
      <c r="BG2914" s="19"/>
    </row>
    <row r="2915">
      <c r="B2915" t="s">
        <v>323</v>
      </c>
      <c r="C2915" s="19" t="n">
        <v>0.234711664784814</v>
      </c>
      <c r="D2915" s="19" t="n">
        <v>0.220212771883707</v>
      </c>
      <c r="E2915" s="19" t="n">
        <v>0.244493027372256</v>
      </c>
      <c r="F2915" s="19"/>
      <c r="G2915" s="19" t="n">
        <v>0.354119341232168</v>
      </c>
      <c r="H2915" s="19" t="n">
        <v>0.273234714709227</v>
      </c>
      <c r="I2915" s="19" t="n">
        <v>0.217463231438048</v>
      </c>
      <c r="J2915" s="19" t="n">
        <v>0.202919587118084</v>
      </c>
      <c r="K2915" s="19" t="n">
        <v>0.208836712510888</v>
      </c>
      <c r="L2915" s="19" t="n">
        <v>0.179440730551178</v>
      </c>
      <c r="M2915" s="19"/>
      <c r="N2915" s="19" t="n">
        <v>0.245728048673659</v>
      </c>
      <c r="O2915" s="19" t="n">
        <v>0.257995446066238</v>
      </c>
      <c r="P2915" s="19" t="n">
        <v>0.198068571880697</v>
      </c>
      <c r="Q2915" s="19" t="n">
        <v>0.233415438285784</v>
      </c>
      <c r="R2915" s="19"/>
      <c r="S2915" s="19" t="n">
        <v>0.2708808120398</v>
      </c>
      <c r="T2915" s="19" t="n">
        <v>0.292815976433591</v>
      </c>
      <c r="U2915" s="19" t="n">
        <v>0.221404175200883</v>
      </c>
      <c r="V2915" s="19" t="n">
        <v>0.174198493864245</v>
      </c>
      <c r="W2915" s="19" t="n">
        <v>0.19316614426201</v>
      </c>
      <c r="X2915" s="19" t="n">
        <v>0.245889748074347</v>
      </c>
      <c r="Y2915" s="19" t="n">
        <v>0.236228608823314</v>
      </c>
      <c r="Z2915" s="19" t="n">
        <v>0.320428513853281</v>
      </c>
      <c r="AA2915" s="19" t="n">
        <v>0.190483258882146</v>
      </c>
      <c r="AB2915" s="19" t="n">
        <v>0.268761043448155</v>
      </c>
      <c r="AC2915" s="19" t="n">
        <v>0.0910847799734762</v>
      </c>
      <c r="AD2915" s="19" t="n">
        <v>0.26320641697337</v>
      </c>
      <c r="AE2915" s="19"/>
      <c r="AF2915" s="19" t="n">
        <v>0.199323258115967</v>
      </c>
      <c r="AG2915" s="19" t="n">
        <v>0.22145838196993</v>
      </c>
      <c r="AH2915" s="19" t="n">
        <v>0.231577809567489</v>
      </c>
      <c r="AI2915" s="19"/>
      <c r="AJ2915" s="19" t="n">
        <v>0.175997410451486</v>
      </c>
      <c r="AK2915" s="19" t="n">
        <v>0.231606661510062</v>
      </c>
      <c r="AL2915" s="19" t="n">
        <v>0.235480661253573</v>
      </c>
      <c r="AM2915" s="19" t="n">
        <v>0.257528755637754</v>
      </c>
      <c r="AN2915" s="19" t="n">
        <v>0.225212481362033</v>
      </c>
      <c r="AO2915" s="19"/>
      <c r="AP2915" s="19" t="n">
        <v>0.177490785366364</v>
      </c>
      <c r="AQ2915" s="19" t="n">
        <v>0.205206713609614</v>
      </c>
      <c r="AR2915" s="19" t="n">
        <v>0.288784022316374</v>
      </c>
      <c r="AS2915" s="19" t="n">
        <v>0.209410909935098</v>
      </c>
      <c r="AT2915" s="19" t="n">
        <v>0.300502461597226</v>
      </c>
      <c r="AU2915" s="19"/>
      <c r="AV2915" s="19" t="n">
        <v>0.262534772564349</v>
      </c>
      <c r="AW2915" s="19" t="n">
        <v>0.153849268768233</v>
      </c>
      <c r="AX2915" s="19" t="n">
        <v>0.24596276216815</v>
      </c>
      <c r="AY2915" s="19" t="n">
        <v>0.23177837684089</v>
      </c>
      <c r="AZ2915" s="19" t="n">
        <v>0.261364807344304</v>
      </c>
      <c r="BA2915" s="19" t="n">
        <v>0.191279010983451</v>
      </c>
      <c r="BB2915" s="19"/>
      <c r="BC2915" s="19" t="n">
        <v>0.227725239798179</v>
      </c>
      <c r="BD2915" s="19" t="n">
        <v>0.257065912900092</v>
      </c>
      <c r="BE2915" s="19" t="n">
        <v>0.179990120550675</v>
      </c>
      <c r="BF2915" s="19" t="n">
        <v>0.30559427136758</v>
      </c>
      <c r="BG2915" s="19" t="n">
        <v>0.403223386481328</v>
      </c>
    </row>
    <row r="2916">
      <c r="B2916" t="s">
        <v>324</v>
      </c>
      <c r="C2916" s="19" t="n">
        <v>0.433825111275422</v>
      </c>
      <c r="D2916" s="19" t="n">
        <v>0.445623624098601</v>
      </c>
      <c r="E2916" s="19" t="n">
        <v>0.426678220080023</v>
      </c>
      <c r="F2916" s="19"/>
      <c r="G2916" s="19" t="n">
        <v>0.367327544881614</v>
      </c>
      <c r="H2916" s="19" t="n">
        <v>0.461170868217655</v>
      </c>
      <c r="I2916" s="19" t="n">
        <v>0.406758371910028</v>
      </c>
      <c r="J2916" s="19" t="n">
        <v>0.44687146068414</v>
      </c>
      <c r="K2916" s="19" t="n">
        <v>0.451834354766222</v>
      </c>
      <c r="L2916" s="19" t="n">
        <v>0.455139675555114</v>
      </c>
      <c r="M2916" s="19"/>
      <c r="N2916" s="19" t="n">
        <v>0.465836628371832</v>
      </c>
      <c r="O2916" s="19" t="n">
        <v>0.379560805574663</v>
      </c>
      <c r="P2916" s="19" t="n">
        <v>0.474051958431329</v>
      </c>
      <c r="Q2916" s="19" t="n">
        <v>0.418056473986308</v>
      </c>
      <c r="R2916" s="19"/>
      <c r="S2916" s="19" t="n">
        <v>0.487811618991222</v>
      </c>
      <c r="T2916" s="19" t="n">
        <v>0.417822181390021</v>
      </c>
      <c r="U2916" s="19" t="n">
        <v>0.42149782098832</v>
      </c>
      <c r="V2916" s="19" t="n">
        <v>0.440406951039661</v>
      </c>
      <c r="W2916" s="19" t="n">
        <v>0.472568780305249</v>
      </c>
      <c r="X2916" s="19" t="n">
        <v>0.430942959798086</v>
      </c>
      <c r="Y2916" s="19" t="n">
        <v>0.386127950189619</v>
      </c>
      <c r="Z2916" s="19" t="n">
        <v>0.188800469710289</v>
      </c>
      <c r="AA2916" s="19" t="n">
        <v>0.472638560315959</v>
      </c>
      <c r="AB2916" s="19" t="n">
        <v>0.394382215643461</v>
      </c>
      <c r="AC2916" s="19" t="n">
        <v>0.590295446973209</v>
      </c>
      <c r="AD2916" s="19" t="n">
        <v>0.365741837602465</v>
      </c>
      <c r="AE2916" s="19"/>
      <c r="AF2916" s="19" t="n">
        <v>0.396440286134301</v>
      </c>
      <c r="AG2916" s="19" t="n">
        <v>0.483991292796026</v>
      </c>
      <c r="AH2916" s="19" t="n">
        <v>0.437448612866851</v>
      </c>
      <c r="AI2916" s="19"/>
      <c r="AJ2916" s="19" t="n">
        <v>0.427063065816171</v>
      </c>
      <c r="AK2916" s="19" t="n">
        <v>0.532134964661336</v>
      </c>
      <c r="AL2916" s="19" t="n">
        <v>0.537362338961487</v>
      </c>
      <c r="AM2916" s="19" t="n">
        <v>0.209195629501151</v>
      </c>
      <c r="AN2916" s="19" t="n">
        <v>0.318477958875035</v>
      </c>
      <c r="AO2916" s="19"/>
      <c r="AP2916" s="19" t="n">
        <v>0.431405570006028</v>
      </c>
      <c r="AQ2916" s="19" t="n">
        <v>0.515024109436932</v>
      </c>
      <c r="AR2916" s="19" t="n">
        <v>0.490082504448759</v>
      </c>
      <c r="AS2916" s="19" t="n">
        <v>0.31508299585684</v>
      </c>
      <c r="AT2916" s="19" t="n">
        <v>0.45304345335275</v>
      </c>
      <c r="AU2916" s="19"/>
      <c r="AV2916" s="19" t="n">
        <v>0.480184091719971</v>
      </c>
      <c r="AW2916" s="19" t="n">
        <v>0.449221532689148</v>
      </c>
      <c r="AX2916" s="19" t="n">
        <v>0.520641291209509</v>
      </c>
      <c r="AY2916" s="19" t="n">
        <v>0.293239842802223</v>
      </c>
      <c r="AZ2916" s="19" t="n">
        <v>0.547812020747976</v>
      </c>
      <c r="BA2916" s="19" t="n">
        <v>0.428883162700184</v>
      </c>
      <c r="BB2916" s="19"/>
      <c r="BC2916" s="19" t="n">
        <v>0.419819242434167</v>
      </c>
      <c r="BD2916" s="19" t="n">
        <v>0.370805572648065</v>
      </c>
      <c r="BE2916" s="19" t="n">
        <v>0.545701833107144</v>
      </c>
      <c r="BF2916" s="19" t="n">
        <v>0.423067456597454</v>
      </c>
      <c r="BG2916" s="19" t="n">
        <v>0.325450220056611</v>
      </c>
    </row>
    <row r="2917">
      <c r="B2917" t="s">
        <v>325</v>
      </c>
      <c r="C2917" s="19" t="n">
        <v>0.205447456415236</v>
      </c>
      <c r="D2917" s="19" t="n">
        <v>0.220690178181772</v>
      </c>
      <c r="E2917" s="19" t="n">
        <v>0.188616923957327</v>
      </c>
      <c r="F2917" s="19"/>
      <c r="G2917" s="19" t="n">
        <v>0.165462535728673</v>
      </c>
      <c r="H2917" s="19" t="n">
        <v>0.201001489915957</v>
      </c>
      <c r="I2917" s="19" t="n">
        <v>0.184489887968925</v>
      </c>
      <c r="J2917" s="19" t="n">
        <v>0.226615140324124</v>
      </c>
      <c r="K2917" s="19" t="n">
        <v>0.239494420497647</v>
      </c>
      <c r="L2917" s="19" t="n">
        <v>0.212871629638988</v>
      </c>
      <c r="M2917" s="19"/>
      <c r="N2917" s="19" t="n">
        <v>0.152064751649415</v>
      </c>
      <c r="O2917" s="19" t="n">
        <v>0.21358793317061</v>
      </c>
      <c r="P2917" s="19" t="n">
        <v>0.233869048963937</v>
      </c>
      <c r="Q2917" s="19" t="n">
        <v>0.226899904381435</v>
      </c>
      <c r="R2917" s="19"/>
      <c r="S2917" s="19" t="n">
        <v>0.179838414504976</v>
      </c>
      <c r="T2917" s="19" t="n">
        <v>0.138874866375778</v>
      </c>
      <c r="U2917" s="19" t="n">
        <v>0.265586094817645</v>
      </c>
      <c r="V2917" s="19" t="n">
        <v>0.223383736489615</v>
      </c>
      <c r="W2917" s="19" t="n">
        <v>0.206510774101047</v>
      </c>
      <c r="X2917" s="19" t="n">
        <v>0.185258440888841</v>
      </c>
      <c r="Y2917" s="19" t="n">
        <v>0.263448395047231</v>
      </c>
      <c r="Z2917" s="19" t="n">
        <v>0.302748153551728</v>
      </c>
      <c r="AA2917" s="19" t="n">
        <v>0.189562778826904</v>
      </c>
      <c r="AB2917" s="19" t="n">
        <v>0.191950886699775</v>
      </c>
      <c r="AC2917" s="19" t="n">
        <v>0.256182405621515</v>
      </c>
      <c r="AD2917" s="19" t="n">
        <v>0.207263396282233</v>
      </c>
      <c r="AE2917" s="19"/>
      <c r="AF2917" s="19" t="n">
        <v>0.247077711650909</v>
      </c>
      <c r="AG2917" s="19" t="n">
        <v>0.190805365657854</v>
      </c>
      <c r="AH2917" s="19" t="n">
        <v>0.209093563187072</v>
      </c>
      <c r="AI2917" s="19"/>
      <c r="AJ2917" s="19" t="n">
        <v>0.261969195965237</v>
      </c>
      <c r="AK2917" s="19" t="n">
        <v>0.17332452866359</v>
      </c>
      <c r="AL2917" s="19" t="n">
        <v>0.11185183636457</v>
      </c>
      <c r="AM2917" s="19" t="n">
        <v>0.272404343579305</v>
      </c>
      <c r="AN2917" s="19" t="n">
        <v>0.244216147135116</v>
      </c>
      <c r="AO2917" s="19"/>
      <c r="AP2917" s="19" t="n">
        <v>0.258605001791154</v>
      </c>
      <c r="AQ2917" s="19" t="n">
        <v>0.186641362724757</v>
      </c>
      <c r="AR2917" s="19" t="n">
        <v>0.0943520630360875</v>
      </c>
      <c r="AS2917" s="19" t="n">
        <v>0.253174825070888</v>
      </c>
      <c r="AT2917" s="19" t="n">
        <v>0.141910141403538</v>
      </c>
      <c r="AU2917" s="19"/>
      <c r="AV2917" s="19" t="n">
        <v>0.188354743255846</v>
      </c>
      <c r="AW2917" s="19" t="n">
        <v>0.258801679322109</v>
      </c>
      <c r="AX2917" s="19" t="n">
        <v>0.120975957308918</v>
      </c>
      <c r="AY2917" s="19" t="n">
        <v>0.293814033086695</v>
      </c>
      <c r="AZ2917" s="19" t="n">
        <v>0.105050012396831</v>
      </c>
      <c r="BA2917" s="19" t="n">
        <v>0.180051852671508</v>
      </c>
      <c r="BB2917" s="19"/>
      <c r="BC2917" s="19" t="n">
        <v>0.238363985402557</v>
      </c>
      <c r="BD2917" s="19" t="n">
        <v>0.24010017923768</v>
      </c>
      <c r="BE2917" s="19" t="n">
        <v>0.169303285171821</v>
      </c>
      <c r="BF2917" s="19" t="n">
        <v>0.156227270822415</v>
      </c>
      <c r="BG2917" s="19" t="n">
        <v>0.126109769715101</v>
      </c>
    </row>
    <row r="2918">
      <c r="B2918" t="s">
        <v>326</v>
      </c>
      <c r="C2918" s="19" t="n">
        <v>0.0702189731392936</v>
      </c>
      <c r="D2918" s="19" t="n">
        <v>0.0638002276672636</v>
      </c>
      <c r="E2918" s="19" t="n">
        <v>0.0775484091330575</v>
      </c>
      <c r="F2918" s="19"/>
      <c r="G2918" s="19" t="n">
        <v>0.0696262830772551</v>
      </c>
      <c r="H2918" s="19" t="n">
        <v>0.0446519711289718</v>
      </c>
      <c r="I2918" s="19" t="n">
        <v>0.0705551483707771</v>
      </c>
      <c r="J2918" s="19" t="n">
        <v>0.0852784544738181</v>
      </c>
      <c r="K2918" s="19" t="n">
        <v>0.0508250017012939</v>
      </c>
      <c r="L2918" s="19" t="n">
        <v>0.0946037218638268</v>
      </c>
      <c r="M2918" s="19"/>
      <c r="N2918" s="19" t="n">
        <v>0.0798580597346574</v>
      </c>
      <c r="O2918" s="19" t="n">
        <v>0.0832942751836969</v>
      </c>
      <c r="P2918" s="19" t="n">
        <v>0.0630249921089133</v>
      </c>
      <c r="Q2918" s="19" t="n">
        <v>0.0537265710721764</v>
      </c>
      <c r="R2918" s="19"/>
      <c r="S2918" s="19" t="n">
        <v>0.0202785852811479</v>
      </c>
      <c r="T2918" s="19" t="n">
        <v>0.0535214636029695</v>
      </c>
      <c r="U2918" s="19" t="n">
        <v>0.0172575367193925</v>
      </c>
      <c r="V2918" s="19" t="n">
        <v>0.10975830784176</v>
      </c>
      <c r="W2918" s="19" t="n">
        <v>0.0643671621979991</v>
      </c>
      <c r="X2918" s="19" t="n">
        <v>0.098276852902707</v>
      </c>
      <c r="Y2918" s="19" t="n">
        <v>0.097644841585202</v>
      </c>
      <c r="Z2918" s="19" t="n">
        <v>0.0491440738246448</v>
      </c>
      <c r="AA2918" s="19" t="n">
        <v>0.0940465241367507</v>
      </c>
      <c r="AB2918" s="19" t="n">
        <v>0.0900982865487571</v>
      </c>
      <c r="AC2918" s="19" t="n">
        <v>0.0624373674318005</v>
      </c>
      <c r="AD2918" s="19" t="n">
        <v>0.115058847233924</v>
      </c>
      <c r="AE2918" s="19"/>
      <c r="AF2918" s="19" t="n">
        <v>0.0999259953092155</v>
      </c>
      <c r="AG2918" s="19" t="n">
        <v>0.055471032618999</v>
      </c>
      <c r="AH2918" s="19" t="n">
        <v>0.035853014863797</v>
      </c>
      <c r="AI2918" s="19"/>
      <c r="AJ2918" s="19" t="n">
        <v>0.0955031362121198</v>
      </c>
      <c r="AK2918" s="19" t="n">
        <v>0.0164382872440774</v>
      </c>
      <c r="AL2918" s="19" t="n">
        <v>0.0868498373772294</v>
      </c>
      <c r="AM2918" s="19" t="n">
        <v>0.143856925700294</v>
      </c>
      <c r="AN2918" s="19" t="n">
        <v>0.105967964127931</v>
      </c>
      <c r="AO2918" s="19"/>
      <c r="AP2918" s="19" t="n">
        <v>0.0766958268481845</v>
      </c>
      <c r="AQ2918" s="19" t="n">
        <v>0.0484286677408499</v>
      </c>
      <c r="AR2918" s="19" t="n">
        <v>0.0670849021211832</v>
      </c>
      <c r="AS2918" s="19" t="n">
        <v>0.142402464521391</v>
      </c>
      <c r="AT2918" s="19" t="n">
        <v>0.0264356047811784</v>
      </c>
      <c r="AU2918" s="19"/>
      <c r="AV2918" s="19" t="n">
        <v>0.0231792676580689</v>
      </c>
      <c r="AW2918" s="19" t="n">
        <v>0.093456206100143</v>
      </c>
      <c r="AX2918" s="19" t="n">
        <v>0.0602008077911639</v>
      </c>
      <c r="AY2918" s="19" t="n">
        <v>0.12334125388653</v>
      </c>
      <c r="AZ2918" s="19" t="n">
        <v>0.032561906587514</v>
      </c>
      <c r="BA2918" s="19" t="n">
        <v>0.0905256010608921</v>
      </c>
      <c r="BB2918" s="19"/>
      <c r="BC2918" s="19" t="n">
        <v>0.0462655407930307</v>
      </c>
      <c r="BD2918" s="19" t="n">
        <v>0.0585175505905157</v>
      </c>
      <c r="BE2918" s="19" t="n">
        <v>0.074737671298013</v>
      </c>
      <c r="BF2918" s="19" t="n">
        <v>0.0581356343895445</v>
      </c>
      <c r="BG2918" s="19" t="n">
        <v>0.0727695445042339</v>
      </c>
    </row>
    <row r="2919">
      <c r="B2919" t="s">
        <v>327</v>
      </c>
      <c r="C2919" s="19" t="n">
        <v>0.0160178773631098</v>
      </c>
      <c r="D2919" s="19" t="n">
        <v>0.0232024465346564</v>
      </c>
      <c r="E2919" s="19" t="n">
        <v>0.00887720190915071</v>
      </c>
      <c r="F2919" s="19"/>
      <c r="G2919" s="19" t="n">
        <v>0.00706515366574114</v>
      </c>
      <c r="H2919" s="19" t="n">
        <v>0.00915355740803974</v>
      </c>
      <c r="I2919" s="19" t="n">
        <v>0.0272803239718752</v>
      </c>
      <c r="J2919" s="19" t="n">
        <v>0.00920257761459186</v>
      </c>
      <c r="K2919" s="19" t="n">
        <v>0.0207441155114703</v>
      </c>
      <c r="L2919" s="19" t="n">
        <v>0.0198386702533491</v>
      </c>
      <c r="M2919" s="19"/>
      <c r="N2919" s="19" t="n">
        <v>0.0187139380465153</v>
      </c>
      <c r="O2919" s="19" t="n">
        <v>0.0255728163136401</v>
      </c>
      <c r="P2919" s="19" t="n">
        <v>0</v>
      </c>
      <c r="Q2919" s="19" t="n">
        <v>0.01827310374217</v>
      </c>
      <c r="R2919" s="19"/>
      <c r="S2919" s="19" t="n">
        <v>0.00798644700056321</v>
      </c>
      <c r="T2919" s="19" t="n">
        <v>0.0162304373093483</v>
      </c>
      <c r="U2919" s="19" t="n">
        <v>0.0380701989368666</v>
      </c>
      <c r="V2919" s="19" t="n">
        <v>0.0301830837485304</v>
      </c>
      <c r="W2919" s="19" t="n">
        <v>0.0193149224719777</v>
      </c>
      <c r="X2919" s="19" t="n">
        <v>0.0201731607970968</v>
      </c>
      <c r="Y2919" s="19" t="n">
        <v>0</v>
      </c>
      <c r="Z2919" s="19" t="n">
        <v>0.0419737059098161</v>
      </c>
      <c r="AA2919" s="19" t="n">
        <v>0</v>
      </c>
      <c r="AB2919" s="19" t="n">
        <v>0.0235000003849332</v>
      </c>
      <c r="AC2919" s="19" t="n">
        <v>0</v>
      </c>
      <c r="AD2919" s="19" t="n">
        <v>0</v>
      </c>
      <c r="AE2919" s="19"/>
      <c r="AF2919" s="19" t="n">
        <v>0.0332102525900959</v>
      </c>
      <c r="AG2919" s="19" t="n">
        <v>0.0111183914400986</v>
      </c>
      <c r="AH2919" s="19" t="n">
        <v>0</v>
      </c>
      <c r="AI2919" s="19"/>
      <c r="AJ2919" s="19" t="n">
        <v>0.011953064955563</v>
      </c>
      <c r="AK2919" s="19" t="n">
        <v>0.0111933787567049</v>
      </c>
      <c r="AL2919" s="19" t="n">
        <v>0</v>
      </c>
      <c r="AM2919" s="19" t="n">
        <v>0.117014345581497</v>
      </c>
      <c r="AN2919" s="19" t="n">
        <v>0.0139310529162358</v>
      </c>
      <c r="AO2919" s="19"/>
      <c r="AP2919" s="19" t="n">
        <v>0.0127889055137043</v>
      </c>
      <c r="AQ2919" s="19" t="n">
        <v>0.014057518895571</v>
      </c>
      <c r="AR2919" s="19" t="n">
        <v>0</v>
      </c>
      <c r="AS2919" s="19" t="n">
        <v>0.04919065474804</v>
      </c>
      <c r="AT2919" s="19" t="n">
        <v>0.0263980745284736</v>
      </c>
      <c r="AU2919" s="19"/>
      <c r="AV2919" s="19" t="n">
        <v>0.0197225671241255</v>
      </c>
      <c r="AW2919" s="19" t="n">
        <v>0.0133995452402754</v>
      </c>
      <c r="AX2919" s="19" t="n">
        <v>0</v>
      </c>
      <c r="AY2919" s="19" t="n">
        <v>0.0409747636393784</v>
      </c>
      <c r="AZ2919" s="19" t="n">
        <v>0</v>
      </c>
      <c r="BA2919" s="19" t="n">
        <v>0</v>
      </c>
      <c r="BB2919" s="19"/>
      <c r="BC2919" s="19" t="n">
        <v>0.0168891798260449</v>
      </c>
      <c r="BD2919" s="19" t="n">
        <v>0.0156717035021765</v>
      </c>
      <c r="BE2919" s="19" t="n">
        <v>0.0113634506304754</v>
      </c>
      <c r="BF2919" s="19" t="n">
        <v>0.0176603752287605</v>
      </c>
      <c r="BG2919" s="19" t="n">
        <v>0</v>
      </c>
    </row>
    <row r="2920">
      <c r="B2920" t="s">
        <v>815</v>
      </c>
      <c r="C2920" s="19" t="n">
        <v>0.039778917022125</v>
      </c>
      <c r="D2920" s="19" t="n">
        <v>0.0264707516340004</v>
      </c>
      <c r="E2920" s="19" t="n">
        <v>0.0537862175481855</v>
      </c>
      <c r="F2920" s="19"/>
      <c r="G2920" s="19" t="n">
        <v>0.0363991414145487</v>
      </c>
      <c r="H2920" s="19" t="n">
        <v>0.0107873986201501</v>
      </c>
      <c r="I2920" s="19" t="n">
        <v>0.0934530363403461</v>
      </c>
      <c r="J2920" s="19" t="n">
        <v>0.0291127797852422</v>
      </c>
      <c r="K2920" s="19" t="n">
        <v>0.0282653950124784</v>
      </c>
      <c r="L2920" s="19" t="n">
        <v>0.038105572137544</v>
      </c>
      <c r="M2920" s="19"/>
      <c r="N2920" s="19" t="n">
        <v>0.0377985735239202</v>
      </c>
      <c r="O2920" s="19" t="n">
        <v>0.0399887236911532</v>
      </c>
      <c r="P2920" s="19" t="n">
        <v>0.0309854286151241</v>
      </c>
      <c r="Q2920" s="19" t="n">
        <v>0.0496285085321274</v>
      </c>
      <c r="R2920" s="19"/>
      <c r="S2920" s="19" t="n">
        <v>0.0332041221822915</v>
      </c>
      <c r="T2920" s="19" t="n">
        <v>0.0807350748882924</v>
      </c>
      <c r="U2920" s="19" t="n">
        <v>0.0361841733368926</v>
      </c>
      <c r="V2920" s="19" t="n">
        <v>0.022069427016188</v>
      </c>
      <c r="W2920" s="19" t="n">
        <v>0.0440722166617179</v>
      </c>
      <c r="X2920" s="19" t="n">
        <v>0.0194588375389217</v>
      </c>
      <c r="Y2920" s="19" t="n">
        <v>0.0165502043546333</v>
      </c>
      <c r="Z2920" s="19" t="n">
        <v>0.0969050831502407</v>
      </c>
      <c r="AA2920" s="19" t="n">
        <v>0.0532688778382396</v>
      </c>
      <c r="AB2920" s="19" t="n">
        <v>0.031307567274919</v>
      </c>
      <c r="AC2920" s="19" t="n">
        <v>0</v>
      </c>
      <c r="AD2920" s="19" t="n">
        <v>0.0487295019080073</v>
      </c>
      <c r="AE2920" s="19"/>
      <c r="AF2920" s="19" t="n">
        <v>0.0240224961995109</v>
      </c>
      <c r="AG2920" s="19" t="n">
        <v>0.0371555355170931</v>
      </c>
      <c r="AH2920" s="19" t="n">
        <v>0.0860269995147906</v>
      </c>
      <c r="AI2920" s="19"/>
      <c r="AJ2920" s="19" t="n">
        <v>0.0275141265994237</v>
      </c>
      <c r="AK2920" s="19" t="n">
        <v>0.0353021791642295</v>
      </c>
      <c r="AL2920" s="19" t="n">
        <v>0.0284553260431408</v>
      </c>
      <c r="AM2920" s="19" t="n">
        <v>0</v>
      </c>
      <c r="AN2920" s="19" t="n">
        <v>0.0921943955836494</v>
      </c>
      <c r="AO2920" s="19"/>
      <c r="AP2920" s="19" t="n">
        <v>0.0430139104745662</v>
      </c>
      <c r="AQ2920" s="19" t="n">
        <v>0.0306416275922762</v>
      </c>
      <c r="AR2920" s="19" t="n">
        <v>0.0596965080775959</v>
      </c>
      <c r="AS2920" s="19" t="n">
        <v>0.0307381498677445</v>
      </c>
      <c r="AT2920" s="19" t="n">
        <v>0.0517102643368342</v>
      </c>
      <c r="AU2920" s="19"/>
      <c r="AV2920" s="19" t="n">
        <v>0.026024557677639</v>
      </c>
      <c r="AW2920" s="19" t="n">
        <v>0.031271767880091</v>
      </c>
      <c r="AX2920" s="19" t="n">
        <v>0.0522191815222589</v>
      </c>
      <c r="AY2920" s="19" t="n">
        <v>0.0168517297442839</v>
      </c>
      <c r="AZ2920" s="19" t="n">
        <v>0.0532112529233751</v>
      </c>
      <c r="BA2920" s="19" t="n">
        <v>0.109260372583965</v>
      </c>
      <c r="BB2920" s="19"/>
      <c r="BC2920" s="19" t="n">
        <v>0.0509368117460202</v>
      </c>
      <c r="BD2920" s="19" t="n">
        <v>0.0578390811214709</v>
      </c>
      <c r="BE2920" s="19" t="n">
        <v>0.0189036392418713</v>
      </c>
      <c r="BF2920" s="19" t="n">
        <v>0.0393149915942457</v>
      </c>
      <c r="BG2920" s="19" t="n">
        <v>0.0724470792427259</v>
      </c>
    </row>
    <row r="2921">
      <c r="B2921" t="s">
        <v>328</v>
      </c>
      <c r="C2921" s="19" t="n">
        <v>0.668536776060235</v>
      </c>
      <c r="D2921" s="19" t="n">
        <v>0.665836395982308</v>
      </c>
      <c r="E2921" s="19" t="n">
        <v>0.671171247452279</v>
      </c>
      <c r="F2921" s="19"/>
      <c r="G2921" s="19" t="n">
        <v>0.721446886113782</v>
      </c>
      <c r="H2921" s="19" t="n">
        <v>0.734405582926882</v>
      </c>
      <c r="I2921" s="19" t="n">
        <v>0.624221603348076</v>
      </c>
      <c r="J2921" s="19" t="n">
        <v>0.649791047802224</v>
      </c>
      <c r="K2921" s="19" t="n">
        <v>0.660671067277111</v>
      </c>
      <c r="L2921" s="19" t="n">
        <v>0.634580406106292</v>
      </c>
      <c r="M2921" s="19"/>
      <c r="N2921" s="19" t="n">
        <v>0.711564677045492</v>
      </c>
      <c r="O2921" s="19" t="n">
        <v>0.6375562516409</v>
      </c>
      <c r="P2921" s="19" t="n">
        <v>0.672120530312026</v>
      </c>
      <c r="Q2921" s="19" t="n">
        <v>0.651471912272092</v>
      </c>
      <c r="R2921" s="19"/>
      <c r="S2921" s="19" t="n">
        <v>0.758692431031022</v>
      </c>
      <c r="T2921" s="19" t="n">
        <v>0.710638157823612</v>
      </c>
      <c r="U2921" s="19" t="n">
        <v>0.642901996189203</v>
      </c>
      <c r="V2921" s="19" t="n">
        <v>0.614605444903907</v>
      </c>
      <c r="W2921" s="19" t="n">
        <v>0.665734924567258</v>
      </c>
      <c r="X2921" s="19" t="n">
        <v>0.676832707872433</v>
      </c>
      <c r="Y2921" s="19" t="n">
        <v>0.622356559012933</v>
      </c>
      <c r="Z2921" s="19" t="n">
        <v>0.50922898356357</v>
      </c>
      <c r="AA2921" s="19" t="n">
        <v>0.663121819198105</v>
      </c>
      <c r="AB2921" s="19" t="n">
        <v>0.663143259091616</v>
      </c>
      <c r="AC2921" s="19" t="n">
        <v>0.681380226946685</v>
      </c>
      <c r="AD2921" s="19" t="n">
        <v>0.628948254575836</v>
      </c>
      <c r="AE2921" s="19"/>
      <c r="AF2921" s="19" t="n">
        <v>0.595763544250269</v>
      </c>
      <c r="AG2921" s="19" t="n">
        <v>0.705449674765956</v>
      </c>
      <c r="AH2921" s="19" t="n">
        <v>0.66902642243434</v>
      </c>
      <c r="AI2921" s="19"/>
      <c r="AJ2921" s="19" t="n">
        <v>0.603060476267657</v>
      </c>
      <c r="AK2921" s="19" t="n">
        <v>0.763741626171398</v>
      </c>
      <c r="AL2921" s="19" t="n">
        <v>0.77284300021506</v>
      </c>
      <c r="AM2921" s="19" t="n">
        <v>0.466724385138905</v>
      </c>
      <c r="AN2921" s="19" t="n">
        <v>0.543690440237068</v>
      </c>
      <c r="AO2921" s="19"/>
      <c r="AP2921" s="19" t="n">
        <v>0.608896355372391</v>
      </c>
      <c r="AQ2921" s="19" t="n">
        <v>0.720230823046546</v>
      </c>
      <c r="AR2921" s="19" t="n">
        <v>0.778866526765133</v>
      </c>
      <c r="AS2921" s="19" t="n">
        <v>0.524493905791937</v>
      </c>
      <c r="AT2921" s="19" t="n">
        <v>0.753545914949976</v>
      </c>
      <c r="AU2921" s="19"/>
      <c r="AV2921" s="19" t="n">
        <v>0.74271886428432</v>
      </c>
      <c r="AW2921" s="19" t="n">
        <v>0.603070801457381</v>
      </c>
      <c r="AX2921" s="19" t="n">
        <v>0.766604053377659</v>
      </c>
      <c r="AY2921" s="19" t="n">
        <v>0.525018219643113</v>
      </c>
      <c r="AZ2921" s="19" t="n">
        <v>0.80917682809228</v>
      </c>
      <c r="BA2921" s="19" t="n">
        <v>0.620162173683635</v>
      </c>
      <c r="BB2921" s="19"/>
      <c r="BC2921" s="19" t="n">
        <v>0.647544482232347</v>
      </c>
      <c r="BD2921" s="19" t="n">
        <v>0.627871485548157</v>
      </c>
      <c r="BE2921" s="19" t="n">
        <v>0.725691953657819</v>
      </c>
      <c r="BF2921" s="19" t="n">
        <v>0.728661727965034</v>
      </c>
      <c r="BG2921" s="19" t="n">
        <v>0.728673606537939</v>
      </c>
    </row>
    <row r="2922">
      <c r="B2922" t="s">
        <v>329</v>
      </c>
      <c r="C2922" s="19" t="n">
        <v>0.0862368505024033</v>
      </c>
      <c r="D2922" s="19" t="n">
        <v>0.0870026742019199</v>
      </c>
      <c r="E2922" s="19" t="n">
        <v>0.0864256110422082</v>
      </c>
      <c r="F2922" s="19"/>
      <c r="G2922" s="19" t="n">
        <v>0.0766914367429962</v>
      </c>
      <c r="H2922" s="19" t="n">
        <v>0.0538055285370115</v>
      </c>
      <c r="I2922" s="19" t="n">
        <v>0.0978354723426523</v>
      </c>
      <c r="J2922" s="19" t="n">
        <v>0.09448103208841</v>
      </c>
      <c r="K2922" s="19" t="n">
        <v>0.0715691172127642</v>
      </c>
      <c r="L2922" s="19" t="n">
        <v>0.114442392117176</v>
      </c>
      <c r="M2922" s="19"/>
      <c r="N2922" s="19" t="n">
        <v>0.0985719977811727</v>
      </c>
      <c r="O2922" s="19" t="n">
        <v>0.108867091497337</v>
      </c>
      <c r="P2922" s="19" t="n">
        <v>0.0630249921089133</v>
      </c>
      <c r="Q2922" s="19" t="n">
        <v>0.0719996748143465</v>
      </c>
      <c r="R2922" s="19"/>
      <c r="S2922" s="19" t="n">
        <v>0.0282650322817111</v>
      </c>
      <c r="T2922" s="19" t="n">
        <v>0.0697519009123178</v>
      </c>
      <c r="U2922" s="19" t="n">
        <v>0.0553277356562591</v>
      </c>
      <c r="V2922" s="19" t="n">
        <v>0.13994139159029</v>
      </c>
      <c r="W2922" s="19" t="n">
        <v>0.0836820846699767</v>
      </c>
      <c r="X2922" s="19" t="n">
        <v>0.118450013699804</v>
      </c>
      <c r="Y2922" s="19" t="n">
        <v>0.097644841585202</v>
      </c>
      <c r="Z2922" s="19" t="n">
        <v>0.0911177797344609</v>
      </c>
      <c r="AA2922" s="19" t="n">
        <v>0.0940465241367507</v>
      </c>
      <c r="AB2922" s="19" t="n">
        <v>0.11359828693369</v>
      </c>
      <c r="AC2922" s="19" t="n">
        <v>0.0624373674318005</v>
      </c>
      <c r="AD2922" s="19" t="n">
        <v>0.115058847233924</v>
      </c>
      <c r="AE2922" s="19"/>
      <c r="AF2922" s="19" t="n">
        <v>0.133136247899311</v>
      </c>
      <c r="AG2922" s="19" t="n">
        <v>0.0665894240590976</v>
      </c>
      <c r="AH2922" s="19" t="n">
        <v>0.035853014863797</v>
      </c>
      <c r="AI2922" s="19"/>
      <c r="AJ2922" s="19" t="n">
        <v>0.107456201167683</v>
      </c>
      <c r="AK2922" s="19" t="n">
        <v>0.0276316660007823</v>
      </c>
      <c r="AL2922" s="19" t="n">
        <v>0.0868498373772294</v>
      </c>
      <c r="AM2922" s="19" t="n">
        <v>0.260871271281791</v>
      </c>
      <c r="AN2922" s="19" t="n">
        <v>0.119899017044167</v>
      </c>
      <c r="AO2922" s="19"/>
      <c r="AP2922" s="19" t="n">
        <v>0.0894847323618888</v>
      </c>
      <c r="AQ2922" s="19" t="n">
        <v>0.0624861866364209</v>
      </c>
      <c r="AR2922" s="19" t="n">
        <v>0.0670849021211832</v>
      </c>
      <c r="AS2922" s="19" t="n">
        <v>0.191593119269431</v>
      </c>
      <c r="AT2922" s="19" t="n">
        <v>0.052833679309652</v>
      </c>
      <c r="AU2922" s="19"/>
      <c r="AV2922" s="19" t="n">
        <v>0.0429018347821944</v>
      </c>
      <c r="AW2922" s="19" t="n">
        <v>0.106855751340418</v>
      </c>
      <c r="AX2922" s="19" t="n">
        <v>0.0602008077911639</v>
      </c>
      <c r="AY2922" s="19" t="n">
        <v>0.164316017525908</v>
      </c>
      <c r="AZ2922" s="19" t="n">
        <v>0.032561906587514</v>
      </c>
      <c r="BA2922" s="19" t="n">
        <v>0.0905256010608921</v>
      </c>
      <c r="BB2922" s="19"/>
      <c r="BC2922" s="19" t="n">
        <v>0.0631547206190756</v>
      </c>
      <c r="BD2922" s="19" t="n">
        <v>0.0741892540926922</v>
      </c>
      <c r="BE2922" s="19" t="n">
        <v>0.0861011219284884</v>
      </c>
      <c r="BF2922" s="19" t="n">
        <v>0.075796009618305</v>
      </c>
      <c r="BG2922" s="19" t="n">
        <v>0.0727695445042339</v>
      </c>
    </row>
    <row r="2923">
      <c r="B2923" t="s">
        <v>141</v>
      </c>
      <c r="C2923" s="19" t="n">
        <v>0.582299925557832</v>
      </c>
      <c r="D2923" s="19" t="n">
        <v>0.578833721780388</v>
      </c>
      <c r="E2923" s="19" t="n">
        <v>0.584745636410071</v>
      </c>
      <c r="F2923" s="19"/>
      <c r="G2923" s="19" t="n">
        <v>0.644755449370786</v>
      </c>
      <c r="H2923" s="19" t="n">
        <v>0.68060005438987</v>
      </c>
      <c r="I2923" s="19" t="n">
        <v>0.526386131005424</v>
      </c>
      <c r="J2923" s="19" t="n">
        <v>0.555310015713814</v>
      </c>
      <c r="K2923" s="19" t="n">
        <v>0.589101950064346</v>
      </c>
      <c r="L2923" s="19" t="n">
        <v>0.520138013989116</v>
      </c>
      <c r="M2923" s="19"/>
      <c r="N2923" s="19" t="n">
        <v>0.612992679264319</v>
      </c>
      <c r="O2923" s="19" t="n">
        <v>0.528689160143563</v>
      </c>
      <c r="P2923" s="19" t="n">
        <v>0.609095538203113</v>
      </c>
      <c r="Q2923" s="19" t="n">
        <v>0.579472237457745</v>
      </c>
      <c r="R2923" s="19"/>
      <c r="S2923" s="19" t="n">
        <v>0.730427398749311</v>
      </c>
      <c r="T2923" s="19" t="n">
        <v>0.640886256911294</v>
      </c>
      <c r="U2923" s="19" t="n">
        <v>0.587574260532944</v>
      </c>
      <c r="V2923" s="19" t="n">
        <v>0.474664053313616</v>
      </c>
      <c r="W2923" s="19" t="n">
        <v>0.582052839897282</v>
      </c>
      <c r="X2923" s="19" t="n">
        <v>0.55838269417263</v>
      </c>
      <c r="Y2923" s="19" t="n">
        <v>0.524711717427731</v>
      </c>
      <c r="Z2923" s="19" t="n">
        <v>0.418111203829109</v>
      </c>
      <c r="AA2923" s="19" t="n">
        <v>0.569075295061354</v>
      </c>
      <c r="AB2923" s="19" t="n">
        <v>0.549544972157926</v>
      </c>
      <c r="AC2923" s="19" t="n">
        <v>0.618942859514884</v>
      </c>
      <c r="AD2923" s="19" t="n">
        <v>0.513889407341912</v>
      </c>
      <c r="AE2923" s="19"/>
      <c r="AF2923" s="19" t="n">
        <v>0.462627296350957</v>
      </c>
      <c r="AG2923" s="19" t="n">
        <v>0.638860250706858</v>
      </c>
      <c r="AH2923" s="19" t="n">
        <v>0.633173407570543</v>
      </c>
      <c r="AI2923" s="19"/>
      <c r="AJ2923" s="19" t="n">
        <v>0.495604275099974</v>
      </c>
      <c r="AK2923" s="19" t="n">
        <v>0.736109960170616</v>
      </c>
      <c r="AL2923" s="19" t="n">
        <v>0.68599316283783</v>
      </c>
      <c r="AM2923" s="19" t="n">
        <v>0.205853113857114</v>
      </c>
      <c r="AN2923" s="19" t="n">
        <v>0.423791423192901</v>
      </c>
      <c r="AO2923" s="19"/>
      <c r="AP2923" s="19" t="n">
        <v>0.519411623010503</v>
      </c>
      <c r="AQ2923" s="19" t="n">
        <v>0.657744636410125</v>
      </c>
      <c r="AR2923" s="19" t="n">
        <v>0.71178162464395</v>
      </c>
      <c r="AS2923" s="19" t="n">
        <v>0.332900786522506</v>
      </c>
      <c r="AT2923" s="19" t="n">
        <v>0.700712235640324</v>
      </c>
      <c r="AU2923" s="19"/>
      <c r="AV2923" s="19" t="n">
        <v>0.699817029502126</v>
      </c>
      <c r="AW2923" s="19" t="n">
        <v>0.496215050116963</v>
      </c>
      <c r="AX2923" s="19" t="n">
        <v>0.706403245586495</v>
      </c>
      <c r="AY2923" s="19" t="n">
        <v>0.360702202117205</v>
      </c>
      <c r="AZ2923" s="19" t="n">
        <v>0.776614921504766</v>
      </c>
      <c r="BA2923" s="19" t="n">
        <v>0.529636572622743</v>
      </c>
      <c r="BB2923" s="19"/>
      <c r="BC2923" s="19" t="n">
        <v>0.584389761613271</v>
      </c>
      <c r="BD2923" s="19" t="n">
        <v>0.553682231455465</v>
      </c>
      <c r="BE2923" s="19" t="n">
        <v>0.63959083172933</v>
      </c>
      <c r="BF2923" s="19" t="n">
        <v>0.652865718346729</v>
      </c>
      <c r="BG2923" s="19" t="n">
        <v>0.655904062033705</v>
      </c>
    </row>
    <row r="2924">
      <c r="C2924" s="19"/>
      <c r="D2924" s="19"/>
      <c r="E2924" s="19"/>
      <c r="F2924" s="19"/>
      <c r="G2924" s="19"/>
      <c r="H2924" s="19"/>
      <c r="I2924" s="19"/>
      <c r="J2924" s="19"/>
      <c r="K2924" s="19"/>
      <c r="L2924" s="19"/>
      <c r="M2924" s="19"/>
      <c r="N2924" s="19"/>
      <c r="O2924" s="19"/>
      <c r="P2924" s="19"/>
      <c r="Q2924" s="19"/>
      <c r="R2924" s="19"/>
      <c r="S2924" s="19"/>
      <c r="T2924" s="19"/>
      <c r="U2924" s="19"/>
      <c r="V2924" s="19"/>
      <c r="W2924" s="19"/>
      <c r="X2924" s="19"/>
      <c r="Y2924" s="19"/>
      <c r="Z2924" s="19"/>
      <c r="AA2924" s="19"/>
      <c r="AB2924" s="19"/>
      <c r="AC2924" s="19"/>
      <c r="AD2924" s="19"/>
      <c r="AE2924" s="19"/>
      <c r="AF2924" s="19"/>
      <c r="AG2924" s="19"/>
      <c r="AH2924" s="19"/>
      <c r="AI2924" s="19"/>
      <c r="AJ2924" s="19"/>
      <c r="AK2924" s="19"/>
      <c r="AL2924" s="19"/>
      <c r="AM2924" s="19"/>
      <c r="AN2924" s="19"/>
      <c r="AO2924" s="19"/>
      <c r="AP2924" s="19"/>
      <c r="AQ2924" s="19"/>
      <c r="AR2924" s="19"/>
      <c r="AS2924" s="19"/>
      <c r="AT2924" s="19"/>
      <c r="AU2924" s="19"/>
      <c r="AV2924" s="19"/>
      <c r="AW2924" s="19"/>
      <c r="AX2924" s="19"/>
      <c r="AY2924" s="19"/>
      <c r="AZ2924" s="19"/>
      <c r="BA2924" s="19"/>
      <c r="BB2924" s="19"/>
      <c r="BC2924" s="19"/>
      <c r="BD2924" s="19"/>
      <c r="BE2924" s="19"/>
      <c r="BF2924" s="19"/>
      <c r="BG2924" s="19"/>
    </row>
    <row r="2925">
      <c r="B2925" s="7" t="s">
        <v>819</v>
      </c>
      <c r="C2925" s="19"/>
      <c r="D2925" s="19"/>
      <c r="E2925" s="19"/>
      <c r="F2925" s="19"/>
      <c r="G2925" s="19"/>
      <c r="H2925" s="19"/>
      <c r="I2925" s="19"/>
      <c r="J2925" s="19"/>
      <c r="K2925" s="19"/>
      <c r="L2925" s="19"/>
      <c r="M2925" s="19"/>
      <c r="N2925" s="19"/>
      <c r="O2925" s="19"/>
      <c r="P2925" s="19"/>
      <c r="Q2925" s="19"/>
      <c r="R2925" s="19"/>
      <c r="S2925" s="19"/>
      <c r="T2925" s="19"/>
      <c r="U2925" s="19"/>
      <c r="V2925" s="19"/>
      <c r="W2925" s="19"/>
      <c r="X2925" s="19"/>
      <c r="Y2925" s="19"/>
      <c r="Z2925" s="19"/>
      <c r="AA2925" s="19"/>
      <c r="AB2925" s="19"/>
      <c r="AC2925" s="19"/>
      <c r="AD2925" s="19"/>
      <c r="AE2925" s="19"/>
      <c r="AF2925" s="19"/>
      <c r="AG2925" s="19"/>
      <c r="AH2925" s="19"/>
      <c r="AI2925" s="19"/>
      <c r="AJ2925" s="19"/>
      <c r="AK2925" s="19"/>
      <c r="AL2925" s="19"/>
      <c r="AM2925" s="19"/>
      <c r="AN2925" s="19"/>
      <c r="AO2925" s="19"/>
      <c r="AP2925" s="19"/>
      <c r="AQ2925" s="19"/>
      <c r="AR2925" s="19"/>
      <c r="AS2925" s="19"/>
      <c r="AT2925" s="19"/>
      <c r="AU2925" s="19"/>
      <c r="AV2925" s="19"/>
      <c r="AW2925" s="19"/>
      <c r="AX2925" s="19"/>
      <c r="AY2925" s="19"/>
      <c r="AZ2925" s="19"/>
      <c r="BA2925" s="19"/>
      <c r="BB2925" s="19"/>
      <c r="BC2925" s="19"/>
      <c r="BD2925" s="19"/>
      <c r="BE2925" s="19"/>
      <c r="BF2925" s="19"/>
      <c r="BG2925" s="19"/>
    </row>
    <row r="2926">
      <c r="B2926" s="26" t="s">
        <v>724</v>
      </c>
      <c r="C2926" s="19"/>
      <c r="D2926" s="19"/>
      <c r="E2926" s="19"/>
      <c r="F2926" s="19"/>
      <c r="G2926" s="19"/>
      <c r="H2926" s="19"/>
      <c r="I2926" s="19"/>
      <c r="J2926" s="19"/>
      <c r="K2926" s="19"/>
      <c r="L2926" s="19"/>
      <c r="M2926" s="19"/>
      <c r="N2926" s="19"/>
      <c r="O2926" s="19"/>
      <c r="P2926" s="19"/>
      <c r="Q2926" s="19"/>
      <c r="R2926" s="19"/>
      <c r="S2926" s="19"/>
      <c r="T2926" s="19"/>
      <c r="U2926" s="19"/>
      <c r="V2926" s="19"/>
      <c r="W2926" s="19"/>
      <c r="X2926" s="19"/>
      <c r="Y2926" s="19"/>
      <c r="Z2926" s="19"/>
      <c r="AA2926" s="19"/>
      <c r="AB2926" s="19"/>
      <c r="AC2926" s="19"/>
      <c r="AD2926" s="19"/>
      <c r="AE2926" s="19"/>
      <c r="AF2926" s="19"/>
      <c r="AG2926" s="19"/>
      <c r="AH2926" s="19"/>
      <c r="AI2926" s="19"/>
      <c r="AJ2926" s="19"/>
      <c r="AK2926" s="19"/>
      <c r="AL2926" s="19"/>
      <c r="AM2926" s="19"/>
      <c r="AN2926" s="19"/>
      <c r="AO2926" s="19"/>
      <c r="AP2926" s="19"/>
      <c r="AQ2926" s="19"/>
      <c r="AR2926" s="19"/>
      <c r="AS2926" s="19"/>
      <c r="AT2926" s="19"/>
      <c r="AU2926" s="19"/>
      <c r="AV2926" s="19"/>
      <c r="AW2926" s="19"/>
      <c r="AX2926" s="19"/>
      <c r="AY2926" s="19"/>
      <c r="AZ2926" s="19"/>
      <c r="BA2926" s="19"/>
      <c r="BB2926" s="19"/>
      <c r="BC2926" s="19"/>
      <c r="BD2926" s="19"/>
      <c r="BE2926" s="19"/>
      <c r="BF2926" s="19"/>
      <c r="BG2926" s="19"/>
    </row>
    <row r="2927">
      <c r="B2927" t="s">
        <v>323</v>
      </c>
      <c r="C2927" s="19" t="n">
        <v>0.442668677847812</v>
      </c>
      <c r="D2927" s="19" t="n">
        <v>0.43463161729407</v>
      </c>
      <c r="E2927" s="19" t="n">
        <v>0.444594948494616</v>
      </c>
      <c r="F2927" s="19"/>
      <c r="G2927" s="19" t="n">
        <v>0.474413363823239</v>
      </c>
      <c r="H2927" s="19" t="n">
        <v>0.427895708865406</v>
      </c>
      <c r="I2927" s="19" t="n">
        <v>0.371879225890951</v>
      </c>
      <c r="J2927" s="19" t="n">
        <v>0.523067595268227</v>
      </c>
      <c r="K2927" s="19" t="n">
        <v>0.432183763006066</v>
      </c>
      <c r="L2927" s="19" t="n">
        <v>0.441675329834053</v>
      </c>
      <c r="M2927" s="19"/>
      <c r="N2927" s="19" t="n">
        <v>0.49827441632781</v>
      </c>
      <c r="O2927" s="19" t="n">
        <v>0.424311025699343</v>
      </c>
      <c r="P2927" s="19" t="n">
        <v>0.423919948782194</v>
      </c>
      <c r="Q2927" s="19" t="n">
        <v>0.420287443979495</v>
      </c>
      <c r="R2927" s="19"/>
      <c r="S2927" s="19" t="n">
        <v>0.474822152612703</v>
      </c>
      <c r="T2927" s="19" t="n">
        <v>0.428038139047531</v>
      </c>
      <c r="U2927" s="19" t="n">
        <v>0.463211026717833</v>
      </c>
      <c r="V2927" s="19" t="n">
        <v>0.385161907347311</v>
      </c>
      <c r="W2927" s="19" t="n">
        <v>0.357866995243308</v>
      </c>
      <c r="X2927" s="19" t="n">
        <v>0.495242159754836</v>
      </c>
      <c r="Y2927" s="19" t="n">
        <v>0.430454884986431</v>
      </c>
      <c r="Z2927" s="19" t="n">
        <v>0.408706098354418</v>
      </c>
      <c r="AA2927" s="19" t="n">
        <v>0.527054821645446</v>
      </c>
      <c r="AB2927" s="19" t="n">
        <v>0.367518162277223</v>
      </c>
      <c r="AC2927" s="19" t="n">
        <v>0.483933820208651</v>
      </c>
      <c r="AD2927" s="19" t="n">
        <v>0.447102116227494</v>
      </c>
      <c r="AE2927" s="19"/>
      <c r="AF2927" s="19" t="n">
        <v>0.436281392963843</v>
      </c>
      <c r="AG2927" s="19" t="n">
        <v>0.476534773708734</v>
      </c>
      <c r="AH2927" s="19" t="n">
        <v>0.341609688763786</v>
      </c>
      <c r="AI2927" s="19"/>
      <c r="AJ2927" s="19" t="n">
        <v>0.41902391793831</v>
      </c>
      <c r="AK2927" s="19" t="n">
        <v>0.476602070214515</v>
      </c>
      <c r="AL2927" s="19" t="n">
        <v>0.430532291224591</v>
      </c>
      <c r="AM2927" s="19" t="n">
        <v>0.228011333816788</v>
      </c>
      <c r="AN2927" s="19" t="n">
        <v>0.336362456185345</v>
      </c>
      <c r="AO2927" s="19"/>
      <c r="AP2927" s="19" t="n">
        <v>0.387338201237271</v>
      </c>
      <c r="AQ2927" s="19" t="n">
        <v>0.490913493783386</v>
      </c>
      <c r="AR2927" s="19" t="n">
        <v>0.507430920539322</v>
      </c>
      <c r="AS2927" s="19" t="n">
        <v>0.3973091728439</v>
      </c>
      <c r="AT2927" s="19" t="n">
        <v>0.514652517088229</v>
      </c>
      <c r="AU2927" s="19"/>
      <c r="AV2927" s="19" t="n">
        <v>0.495356995552399</v>
      </c>
      <c r="AW2927" s="19" t="n">
        <v>0.359928779311478</v>
      </c>
      <c r="AX2927" s="19" t="n">
        <v>0.470265629578666</v>
      </c>
      <c r="AY2927" s="19" t="n">
        <v>0.391027055577739</v>
      </c>
      <c r="AZ2927" s="19" t="n">
        <v>0.519307992343321</v>
      </c>
      <c r="BA2927" s="19" t="n">
        <v>0.465823884456568</v>
      </c>
      <c r="BB2927" s="19"/>
      <c r="BC2927" s="19" t="n">
        <v>0.396518755308904</v>
      </c>
      <c r="BD2927" s="19" t="n">
        <v>0.498953674492223</v>
      </c>
      <c r="BE2927" s="19" t="n">
        <v>0.449220875441494</v>
      </c>
      <c r="BF2927" s="19" t="n">
        <v>0.512080936791469</v>
      </c>
      <c r="BG2927" s="19" t="n">
        <v>0.382736614266098</v>
      </c>
    </row>
    <row r="2928">
      <c r="B2928" t="s">
        <v>324</v>
      </c>
      <c r="C2928" s="19" t="n">
        <v>0.405558909271518</v>
      </c>
      <c r="D2928" s="19" t="n">
        <v>0.396862904112266</v>
      </c>
      <c r="E2928" s="19" t="n">
        <v>0.418977151638437</v>
      </c>
      <c r="F2928" s="19"/>
      <c r="G2928" s="19" t="n">
        <v>0.354787566103995</v>
      </c>
      <c r="H2928" s="19" t="n">
        <v>0.426589925347985</v>
      </c>
      <c r="I2928" s="19" t="n">
        <v>0.4625081790677</v>
      </c>
      <c r="J2928" s="19" t="n">
        <v>0.329468864566529</v>
      </c>
      <c r="K2928" s="19" t="n">
        <v>0.450878325397473</v>
      </c>
      <c r="L2928" s="19" t="n">
        <v>0.396969253026487</v>
      </c>
      <c r="M2928" s="19"/>
      <c r="N2928" s="19" t="n">
        <v>0.369736315019967</v>
      </c>
      <c r="O2928" s="19" t="n">
        <v>0.376835813763395</v>
      </c>
      <c r="P2928" s="19" t="n">
        <v>0.409559527728403</v>
      </c>
      <c r="Q2928" s="19" t="n">
        <v>0.467739083242911</v>
      </c>
      <c r="R2928" s="19"/>
      <c r="S2928" s="19" t="n">
        <v>0.369796142720395</v>
      </c>
      <c r="T2928" s="19" t="n">
        <v>0.412419025344503</v>
      </c>
      <c r="U2928" s="19" t="n">
        <v>0.368556483797023</v>
      </c>
      <c r="V2928" s="19" t="n">
        <v>0.4903394596554</v>
      </c>
      <c r="W2928" s="19" t="n">
        <v>0.551362971717052</v>
      </c>
      <c r="X2928" s="19" t="n">
        <v>0.3253722634218</v>
      </c>
      <c r="Y2928" s="19" t="n">
        <v>0.429344961099654</v>
      </c>
      <c r="Z2928" s="19" t="n">
        <v>0.183650942506946</v>
      </c>
      <c r="AA2928" s="19" t="n">
        <v>0.304842698692065</v>
      </c>
      <c r="AB2928" s="19" t="n">
        <v>0.49923757501322</v>
      </c>
      <c r="AC2928" s="19" t="n">
        <v>0.48500345729263</v>
      </c>
      <c r="AD2928" s="19" t="n">
        <v>0.431714159141584</v>
      </c>
      <c r="AE2928" s="19"/>
      <c r="AF2928" s="19" t="n">
        <v>0.399104240930081</v>
      </c>
      <c r="AG2928" s="19" t="n">
        <v>0.400020181952329</v>
      </c>
      <c r="AH2928" s="19" t="n">
        <v>0.461294218404041</v>
      </c>
      <c r="AI2928" s="19"/>
      <c r="AJ2928" s="19" t="n">
        <v>0.426610659674948</v>
      </c>
      <c r="AK2928" s="19" t="n">
        <v>0.38946478937426</v>
      </c>
      <c r="AL2928" s="19" t="n">
        <v>0.44313280662396</v>
      </c>
      <c r="AM2928" s="19" t="n">
        <v>0.641427708866442</v>
      </c>
      <c r="AN2928" s="19" t="n">
        <v>0.46031129967559</v>
      </c>
      <c r="AO2928" s="19"/>
      <c r="AP2928" s="19" t="n">
        <v>0.462244076615751</v>
      </c>
      <c r="AQ2928" s="19" t="n">
        <v>0.375136156770083</v>
      </c>
      <c r="AR2928" s="19" t="n">
        <v>0.383850249029494</v>
      </c>
      <c r="AS2928" s="19" t="n">
        <v>0.393952249274711</v>
      </c>
      <c r="AT2928" s="19" t="n">
        <v>0.294023386160258</v>
      </c>
      <c r="AU2928" s="19"/>
      <c r="AV2928" s="19" t="n">
        <v>0.380337805296303</v>
      </c>
      <c r="AW2928" s="19" t="n">
        <v>0.491584884682776</v>
      </c>
      <c r="AX2928" s="19" t="n">
        <v>0.404460001750811</v>
      </c>
      <c r="AY2928" s="19" t="n">
        <v>0.39495057928137</v>
      </c>
      <c r="AZ2928" s="19" t="n">
        <v>0.300357680501579</v>
      </c>
      <c r="BA2928" s="19" t="n">
        <v>0.413163191880826</v>
      </c>
      <c r="BB2928" s="19"/>
      <c r="BC2928" s="19" t="n">
        <v>0.443870035361136</v>
      </c>
      <c r="BD2928" s="19" t="n">
        <v>0.363097931779041</v>
      </c>
      <c r="BE2928" s="19" t="n">
        <v>0.41332153515364</v>
      </c>
      <c r="BF2928" s="19" t="n">
        <v>0.337260162258451</v>
      </c>
      <c r="BG2928" s="19" t="n">
        <v>0.476838256103056</v>
      </c>
    </row>
    <row r="2929">
      <c r="B2929" t="s">
        <v>325</v>
      </c>
      <c r="C2929" s="19" t="n">
        <v>0.101044720772073</v>
      </c>
      <c r="D2929" s="19" t="n">
        <v>0.116229289307474</v>
      </c>
      <c r="E2929" s="19" t="n">
        <v>0.0867079846296812</v>
      </c>
      <c r="F2929" s="19"/>
      <c r="G2929" s="19" t="n">
        <v>0.0915772672347737</v>
      </c>
      <c r="H2929" s="19" t="n">
        <v>0.123395526320325</v>
      </c>
      <c r="I2929" s="19" t="n">
        <v>0.0980098714982514</v>
      </c>
      <c r="J2929" s="19" t="n">
        <v>0.0802165297520523</v>
      </c>
      <c r="K2929" s="19" t="n">
        <v>0.0970272803492365</v>
      </c>
      <c r="L2929" s="19" t="n">
        <v>0.109187595931444</v>
      </c>
      <c r="M2929" s="19"/>
      <c r="N2929" s="19" t="n">
        <v>0.0780111125822124</v>
      </c>
      <c r="O2929" s="19" t="n">
        <v>0.143746090853507</v>
      </c>
      <c r="P2929" s="19" t="n">
        <v>0.116296759699069</v>
      </c>
      <c r="Q2929" s="19" t="n">
        <v>0.0685266594135548</v>
      </c>
      <c r="R2929" s="19"/>
      <c r="S2929" s="19" t="n">
        <v>0.123423214035707</v>
      </c>
      <c r="T2929" s="19" t="n">
        <v>0.0708268063538982</v>
      </c>
      <c r="U2929" s="19" t="n">
        <v>0.0990968418945647</v>
      </c>
      <c r="V2929" s="19" t="n">
        <v>0.100815321681849</v>
      </c>
      <c r="W2929" s="19" t="n">
        <v>0.0678296730955994</v>
      </c>
      <c r="X2929" s="19" t="n">
        <v>0.140781225448549</v>
      </c>
      <c r="Y2929" s="19" t="n">
        <v>0.125492270119666</v>
      </c>
      <c r="Z2929" s="19" t="n">
        <v>0.310737875988396</v>
      </c>
      <c r="AA2929" s="19" t="n">
        <v>0.0842263907155182</v>
      </c>
      <c r="AB2929" s="19" t="n">
        <v>0.0693030933656821</v>
      </c>
      <c r="AC2929" s="19" t="n">
        <v>0.0310627224987188</v>
      </c>
      <c r="AD2929" s="19" t="n">
        <v>0.0724542227229149</v>
      </c>
      <c r="AE2929" s="19"/>
      <c r="AF2929" s="19" t="n">
        <v>0.11415728983202</v>
      </c>
      <c r="AG2929" s="19" t="n">
        <v>0.0850590377918167</v>
      </c>
      <c r="AH2929" s="19" t="n">
        <v>0.12896768329469</v>
      </c>
      <c r="AI2929" s="19"/>
      <c r="AJ2929" s="19" t="n">
        <v>0.115835864304552</v>
      </c>
      <c r="AK2929" s="19" t="n">
        <v>0.0830688964576414</v>
      </c>
      <c r="AL2929" s="19" t="n">
        <v>0.0832345315248741</v>
      </c>
      <c r="AM2929" s="19" t="n">
        <v>0.0686436107125862</v>
      </c>
      <c r="AN2929" s="19" t="n">
        <v>0.139583941825803</v>
      </c>
      <c r="AO2929" s="19"/>
      <c r="AP2929" s="19" t="n">
        <v>0.110976048238837</v>
      </c>
      <c r="AQ2929" s="19" t="n">
        <v>0.0910058813755817</v>
      </c>
      <c r="AR2929" s="19" t="n">
        <v>0.0709935725963304</v>
      </c>
      <c r="AS2929" s="19" t="n">
        <v>0.135716624326709</v>
      </c>
      <c r="AT2929" s="19" t="n">
        <v>0.11225891739589</v>
      </c>
      <c r="AU2929" s="19"/>
      <c r="AV2929" s="19" t="n">
        <v>0.085815930330213</v>
      </c>
      <c r="AW2929" s="19" t="n">
        <v>0.120340356360075</v>
      </c>
      <c r="AX2929" s="19" t="n">
        <v>0.077654506483107</v>
      </c>
      <c r="AY2929" s="19" t="n">
        <v>0.156579020361517</v>
      </c>
      <c r="AZ2929" s="19" t="n">
        <v>0.087417737415587</v>
      </c>
      <c r="BA2929" s="19" t="n">
        <v>0.0782109965173351</v>
      </c>
      <c r="BB2929" s="19"/>
      <c r="BC2929" s="19" t="n">
        <v>0.107199286221549</v>
      </c>
      <c r="BD2929" s="19" t="n">
        <v>0.089697043866376</v>
      </c>
      <c r="BE2929" s="19" t="n">
        <v>0.107411099066985</v>
      </c>
      <c r="BF2929" s="19" t="n">
        <v>0.0541379747609257</v>
      </c>
      <c r="BG2929" s="19" t="n">
        <v>0.067655585126612</v>
      </c>
    </row>
    <row r="2930">
      <c r="B2930" t="s">
        <v>326</v>
      </c>
      <c r="C2930" s="19" t="n">
        <v>0.0249840720785405</v>
      </c>
      <c r="D2930" s="19" t="n">
        <v>0.032458393889658</v>
      </c>
      <c r="E2930" s="19" t="n">
        <v>0.0176489129746543</v>
      </c>
      <c r="F2930" s="19"/>
      <c r="G2930" s="19" t="n">
        <v>0.0448767371029964</v>
      </c>
      <c r="H2930" s="19" t="n">
        <v>0.0113314408461337</v>
      </c>
      <c r="I2930" s="19" t="n">
        <v>0.0213552195410356</v>
      </c>
      <c r="J2930" s="19" t="n">
        <v>0.0403519823990615</v>
      </c>
      <c r="K2930" s="19" t="n">
        <v>0.0102869362849889</v>
      </c>
      <c r="L2930" s="19" t="n">
        <v>0.0256585636621008</v>
      </c>
      <c r="M2930" s="19"/>
      <c r="N2930" s="19" t="n">
        <v>0.0419152631142859</v>
      </c>
      <c r="O2930" s="19" t="n">
        <v>0.0156420336363948</v>
      </c>
      <c r="P2930" s="19" t="n">
        <v>0.0317813481425653</v>
      </c>
      <c r="Q2930" s="19" t="n">
        <v>0.0105278839464746</v>
      </c>
      <c r="R2930" s="19"/>
      <c r="S2930" s="19" t="n">
        <v>0.0106807699216133</v>
      </c>
      <c r="T2930" s="19" t="n">
        <v>0.0188624791225401</v>
      </c>
      <c r="U2930" s="19" t="n">
        <v>0.0691356475905797</v>
      </c>
      <c r="V2930" s="19" t="n">
        <v>0.0236833113154404</v>
      </c>
      <c r="W2930" s="19" t="n">
        <v>0</v>
      </c>
      <c r="X2930" s="19" t="n">
        <v>0.0386043513748149</v>
      </c>
      <c r="Y2930" s="19" t="n">
        <v>0.0147078837942486</v>
      </c>
      <c r="Z2930" s="19" t="n">
        <v>0.044707446197382</v>
      </c>
      <c r="AA2930" s="19" t="n">
        <v>0.0423361403320545</v>
      </c>
      <c r="AB2930" s="19" t="n">
        <v>0.0170199630637113</v>
      </c>
      <c r="AC2930" s="19" t="n">
        <v>0</v>
      </c>
      <c r="AD2930" s="19" t="n">
        <v>0</v>
      </c>
      <c r="AE2930" s="19"/>
      <c r="AF2930" s="19" t="n">
        <v>0.0302915801602601</v>
      </c>
      <c r="AG2930" s="19" t="n">
        <v>0.0197788752689816</v>
      </c>
      <c r="AH2930" s="19" t="n">
        <v>0.0138554062912102</v>
      </c>
      <c r="AI2930" s="19"/>
      <c r="AJ2930" s="19" t="n">
        <v>0.0264109719331259</v>
      </c>
      <c r="AK2930" s="19" t="n">
        <v>0.0227789280890633</v>
      </c>
      <c r="AL2930" s="19" t="n">
        <v>0.0431003706265749</v>
      </c>
      <c r="AM2930" s="19" t="n">
        <v>0.0619173466041837</v>
      </c>
      <c r="AN2930" s="19" t="n">
        <v>0.0200485379029058</v>
      </c>
      <c r="AO2930" s="19"/>
      <c r="AP2930" s="19" t="n">
        <v>0.0272610873222715</v>
      </c>
      <c r="AQ2930" s="19" t="n">
        <v>0.0186877775584813</v>
      </c>
      <c r="AR2930" s="19" t="n">
        <v>0.0164047584187884</v>
      </c>
      <c r="AS2930" s="19" t="n">
        <v>0.0430321532027188</v>
      </c>
      <c r="AT2930" s="19" t="n">
        <v>0</v>
      </c>
      <c r="AU2930" s="19"/>
      <c r="AV2930" s="19" t="n">
        <v>0.0124647111434468</v>
      </c>
      <c r="AW2930" s="19" t="n">
        <v>0.0153837991107098</v>
      </c>
      <c r="AX2930" s="19" t="n">
        <v>0.0476198621874153</v>
      </c>
      <c r="AY2930" s="19" t="n">
        <v>0.0317844817852767</v>
      </c>
      <c r="AZ2930" s="19" t="n">
        <v>0.0216132657183915</v>
      </c>
      <c r="BA2930" s="19" t="n">
        <v>0</v>
      </c>
      <c r="BB2930" s="19"/>
      <c r="BC2930" s="19" t="n">
        <v>0.00818480369015634</v>
      </c>
      <c r="BD2930" s="19" t="n">
        <v>0.0273371303439573</v>
      </c>
      <c r="BE2930" s="19" t="n">
        <v>0.0166059900359822</v>
      </c>
      <c r="BF2930" s="19" t="n">
        <v>0.0693667331244934</v>
      </c>
      <c r="BG2930" s="19" t="n">
        <v>0</v>
      </c>
    </row>
    <row r="2931">
      <c r="B2931" t="s">
        <v>327</v>
      </c>
      <c r="C2931" s="19" t="n">
        <v>0.00324424424684408</v>
      </c>
      <c r="D2931" s="19" t="n">
        <v>0.00319310323353433</v>
      </c>
      <c r="E2931" s="19" t="n">
        <v>0.00333281151527284</v>
      </c>
      <c r="F2931" s="19"/>
      <c r="G2931" s="19" t="n">
        <v>0.0117143173150495</v>
      </c>
      <c r="H2931" s="19" t="n">
        <v>0</v>
      </c>
      <c r="I2931" s="19" t="n">
        <v>0</v>
      </c>
      <c r="J2931" s="19" t="n">
        <v>0</v>
      </c>
      <c r="K2931" s="19" t="n">
        <v>0</v>
      </c>
      <c r="L2931" s="19" t="n">
        <v>0.0075714926511792</v>
      </c>
      <c r="M2931" s="19"/>
      <c r="N2931" s="19" t="n">
        <v>0.00623699988966921</v>
      </c>
      <c r="O2931" s="19" t="n">
        <v>0.00634397950610087</v>
      </c>
      <c r="P2931" s="19" t="n">
        <v>0</v>
      </c>
      <c r="Q2931" s="19" t="n">
        <v>0</v>
      </c>
      <c r="R2931" s="19"/>
      <c r="S2931" s="19" t="n">
        <v>0</v>
      </c>
      <c r="T2931" s="19" t="n">
        <v>0</v>
      </c>
      <c r="U2931" s="19" t="n">
        <v>0</v>
      </c>
      <c r="V2931" s="19" t="n">
        <v>0</v>
      </c>
      <c r="W2931" s="19" t="n">
        <v>0.0229403599440406</v>
      </c>
      <c r="X2931" s="19" t="n">
        <v>0</v>
      </c>
      <c r="Y2931" s="19" t="n">
        <v>0</v>
      </c>
      <c r="Z2931" s="19" t="n">
        <v>0</v>
      </c>
      <c r="AA2931" s="19" t="n">
        <v>0</v>
      </c>
      <c r="AB2931" s="19" t="n">
        <v>0.0160168809689565</v>
      </c>
      <c r="AC2931" s="19" t="n">
        <v>0</v>
      </c>
      <c r="AD2931" s="19" t="n">
        <v>0</v>
      </c>
      <c r="AE2931" s="19"/>
      <c r="AF2931" s="19" t="n">
        <v>0.00471153336802165</v>
      </c>
      <c r="AG2931" s="19" t="n">
        <v>0</v>
      </c>
      <c r="AH2931" s="19" t="n">
        <v>0</v>
      </c>
      <c r="AI2931" s="19"/>
      <c r="AJ2931" s="19" t="n">
        <v>0.00440201370557392</v>
      </c>
      <c r="AK2931" s="19" t="n">
        <v>0.00585705687537117</v>
      </c>
      <c r="AL2931" s="19" t="n">
        <v>0</v>
      </c>
      <c r="AM2931" s="19" t="n">
        <v>0</v>
      </c>
      <c r="AN2931" s="19" t="n">
        <v>0</v>
      </c>
      <c r="AO2931" s="19"/>
      <c r="AP2931" s="19" t="n">
        <v>0</v>
      </c>
      <c r="AQ2931" s="19" t="n">
        <v>0.00496297975309692</v>
      </c>
      <c r="AR2931" s="19" t="n">
        <v>0</v>
      </c>
      <c r="AS2931" s="19" t="n">
        <v>0</v>
      </c>
      <c r="AT2931" s="19" t="n">
        <v>0.0273549150187882</v>
      </c>
      <c r="AU2931" s="19"/>
      <c r="AV2931" s="19" t="n">
        <v>0</v>
      </c>
      <c r="AW2931" s="19" t="n">
        <v>0</v>
      </c>
      <c r="AX2931" s="19" t="n">
        <v>0</v>
      </c>
      <c r="AY2931" s="19" t="n">
        <v>0.0094287150522177</v>
      </c>
      <c r="AZ2931" s="19" t="n">
        <v>0.0180920710977461</v>
      </c>
      <c r="BA2931" s="19" t="n">
        <v>0</v>
      </c>
      <c r="BB2931" s="19"/>
      <c r="BC2931" s="19" t="n">
        <v>0</v>
      </c>
      <c r="BD2931" s="19" t="n">
        <v>0</v>
      </c>
      <c r="BE2931" s="19" t="n">
        <v>0.00628862914069564</v>
      </c>
      <c r="BF2931" s="19" t="n">
        <v>0</v>
      </c>
      <c r="BG2931" s="19" t="n">
        <v>0.0727695445042339</v>
      </c>
    </row>
    <row r="2932">
      <c r="B2932" t="s">
        <v>815</v>
      </c>
      <c r="C2932" s="19" t="n">
        <v>0.0224993757832123</v>
      </c>
      <c r="D2932" s="19" t="n">
        <v>0.0166246921629978</v>
      </c>
      <c r="E2932" s="19" t="n">
        <v>0.0287381907473379</v>
      </c>
      <c r="F2932" s="19"/>
      <c r="G2932" s="19" t="n">
        <v>0.0226307484199466</v>
      </c>
      <c r="H2932" s="19" t="n">
        <v>0.0107873986201501</v>
      </c>
      <c r="I2932" s="19" t="n">
        <v>0.046247504002062</v>
      </c>
      <c r="J2932" s="19" t="n">
        <v>0.0268950280141306</v>
      </c>
      <c r="K2932" s="19" t="n">
        <v>0.00962369496223626</v>
      </c>
      <c r="L2932" s="19" t="n">
        <v>0.018937764894736</v>
      </c>
      <c r="M2932" s="19"/>
      <c r="N2932" s="19" t="n">
        <v>0.00582589306605616</v>
      </c>
      <c r="O2932" s="19" t="n">
        <v>0.0331210565412588</v>
      </c>
      <c r="P2932" s="19" t="n">
        <v>0.0184424156477687</v>
      </c>
      <c r="Q2932" s="19" t="n">
        <v>0.0329189294175643</v>
      </c>
      <c r="R2932" s="19"/>
      <c r="S2932" s="19" t="n">
        <v>0.0212777207095825</v>
      </c>
      <c r="T2932" s="19" t="n">
        <v>0.0698535501315271</v>
      </c>
      <c r="U2932" s="19" t="n">
        <v>0</v>
      </c>
      <c r="V2932" s="19" t="n">
        <v>0</v>
      </c>
      <c r="W2932" s="19" t="n">
        <v>0</v>
      </c>
      <c r="X2932" s="19" t="n">
        <v>0</v>
      </c>
      <c r="Y2932" s="19" t="n">
        <v>0</v>
      </c>
      <c r="Z2932" s="19" t="n">
        <v>0.0521976369528587</v>
      </c>
      <c r="AA2932" s="19" t="n">
        <v>0.0415399486149161</v>
      </c>
      <c r="AB2932" s="19" t="n">
        <v>0.0309043253112068</v>
      </c>
      <c r="AC2932" s="19" t="n">
        <v>0</v>
      </c>
      <c r="AD2932" s="19" t="n">
        <v>0.0487295019080073</v>
      </c>
      <c r="AE2932" s="19"/>
      <c r="AF2932" s="19" t="n">
        <v>0.0154539627457746</v>
      </c>
      <c r="AG2932" s="19" t="n">
        <v>0.0186071312781388</v>
      </c>
      <c r="AH2932" s="19" t="n">
        <v>0.0542730032462733</v>
      </c>
      <c r="AI2932" s="19"/>
      <c r="AJ2932" s="19" t="n">
        <v>0.00771657244348974</v>
      </c>
      <c r="AK2932" s="19" t="n">
        <v>0.022228258989149</v>
      </c>
      <c r="AL2932" s="19" t="n">
        <v>0</v>
      </c>
      <c r="AM2932" s="19" t="n">
        <v>0</v>
      </c>
      <c r="AN2932" s="19" t="n">
        <v>0.0436937644103559</v>
      </c>
      <c r="AO2932" s="19"/>
      <c r="AP2932" s="19" t="n">
        <v>0.0121805865858696</v>
      </c>
      <c r="AQ2932" s="19" t="n">
        <v>0.0192937107593719</v>
      </c>
      <c r="AR2932" s="19" t="n">
        <v>0.0213204994160653</v>
      </c>
      <c r="AS2932" s="19" t="n">
        <v>0.0299898003519602</v>
      </c>
      <c r="AT2932" s="19" t="n">
        <v>0.0517102643368342</v>
      </c>
      <c r="AU2932" s="19"/>
      <c r="AV2932" s="19" t="n">
        <v>0.026024557677639</v>
      </c>
      <c r="AW2932" s="19" t="n">
        <v>0.012762180534961</v>
      </c>
      <c r="AX2932" s="19" t="n">
        <v>0</v>
      </c>
      <c r="AY2932" s="19" t="n">
        <v>0.0162301479418794</v>
      </c>
      <c r="AZ2932" s="19" t="n">
        <v>0.0532112529233751</v>
      </c>
      <c r="BA2932" s="19" t="n">
        <v>0.0428019271452709</v>
      </c>
      <c r="BB2932" s="19"/>
      <c r="BC2932" s="19" t="n">
        <v>0.0442271194182539</v>
      </c>
      <c r="BD2932" s="19" t="n">
        <v>0.0209142195184024</v>
      </c>
      <c r="BE2932" s="19" t="n">
        <v>0.00715187116120395</v>
      </c>
      <c r="BF2932" s="19" t="n">
        <v>0.0271541930646613</v>
      </c>
      <c r="BG2932" s="19" t="n">
        <v>0</v>
      </c>
    </row>
    <row r="2933">
      <c r="B2933" t="s">
        <v>328</v>
      </c>
      <c r="C2933" s="19" t="n">
        <v>0.84822758711933</v>
      </c>
      <c r="D2933" s="19" t="n">
        <v>0.831494521406336</v>
      </c>
      <c r="E2933" s="19" t="n">
        <v>0.863572100133054</v>
      </c>
      <c r="F2933" s="19"/>
      <c r="G2933" s="19" t="n">
        <v>0.829200929927234</v>
      </c>
      <c r="H2933" s="19" t="n">
        <v>0.854485634213391</v>
      </c>
      <c r="I2933" s="19" t="n">
        <v>0.834387404958651</v>
      </c>
      <c r="J2933" s="19" t="n">
        <v>0.852536459834756</v>
      </c>
      <c r="K2933" s="19" t="n">
        <v>0.883062088403538</v>
      </c>
      <c r="L2933" s="19" t="n">
        <v>0.83864458286054</v>
      </c>
      <c r="M2933" s="19"/>
      <c r="N2933" s="19" t="n">
        <v>0.868010731347776</v>
      </c>
      <c r="O2933" s="19" t="n">
        <v>0.801146839462738</v>
      </c>
      <c r="P2933" s="19" t="n">
        <v>0.833479476510597</v>
      </c>
      <c r="Q2933" s="19" t="n">
        <v>0.888026527222406</v>
      </c>
      <c r="R2933" s="19"/>
      <c r="S2933" s="19" t="n">
        <v>0.844618295333097</v>
      </c>
      <c r="T2933" s="19" t="n">
        <v>0.840457164392035</v>
      </c>
      <c r="U2933" s="19" t="n">
        <v>0.831767510514856</v>
      </c>
      <c r="V2933" s="19" t="n">
        <v>0.875501367002711</v>
      </c>
      <c r="W2933" s="19" t="n">
        <v>0.90922996696036</v>
      </c>
      <c r="X2933" s="19" t="n">
        <v>0.820614423176636</v>
      </c>
      <c r="Y2933" s="19" t="n">
        <v>0.859799846086085</v>
      </c>
      <c r="Z2933" s="19" t="n">
        <v>0.592357040861363</v>
      </c>
      <c r="AA2933" s="19" t="n">
        <v>0.831897520337511</v>
      </c>
      <c r="AB2933" s="19" t="n">
        <v>0.866755737290443</v>
      </c>
      <c r="AC2933" s="19" t="n">
        <v>0.968937277501281</v>
      </c>
      <c r="AD2933" s="19" t="n">
        <v>0.878816275369078</v>
      </c>
      <c r="AE2933" s="19"/>
      <c r="AF2933" s="19" t="n">
        <v>0.835385633893924</v>
      </c>
      <c r="AG2933" s="19" t="n">
        <v>0.876554955661063</v>
      </c>
      <c r="AH2933" s="19" t="n">
        <v>0.802903907167827</v>
      </c>
      <c r="AI2933" s="19"/>
      <c r="AJ2933" s="19" t="n">
        <v>0.845634577613258</v>
      </c>
      <c r="AK2933" s="19" t="n">
        <v>0.866066859588775</v>
      </c>
      <c r="AL2933" s="19" t="n">
        <v>0.873665097848551</v>
      </c>
      <c r="AM2933" s="19" t="n">
        <v>0.86943904268323</v>
      </c>
      <c r="AN2933" s="19" t="n">
        <v>0.796673755860935</v>
      </c>
      <c r="AO2933" s="19"/>
      <c r="AP2933" s="19" t="n">
        <v>0.849582277853022</v>
      </c>
      <c r="AQ2933" s="19" t="n">
        <v>0.866049650553468</v>
      </c>
      <c r="AR2933" s="19" t="n">
        <v>0.891281169568816</v>
      </c>
      <c r="AS2933" s="19" t="n">
        <v>0.791261422118612</v>
      </c>
      <c r="AT2933" s="19" t="n">
        <v>0.808675903248487</v>
      </c>
      <c r="AU2933" s="19"/>
      <c r="AV2933" s="19" t="n">
        <v>0.875694800848701</v>
      </c>
      <c r="AW2933" s="19" t="n">
        <v>0.851513663994254</v>
      </c>
      <c r="AX2933" s="19" t="n">
        <v>0.874725631329478</v>
      </c>
      <c r="AY2933" s="19" t="n">
        <v>0.78597763485911</v>
      </c>
      <c r="AZ2933" s="19" t="n">
        <v>0.8196656728449</v>
      </c>
      <c r="BA2933" s="19" t="n">
        <v>0.878987076337394</v>
      </c>
      <c r="BB2933" s="19"/>
      <c r="BC2933" s="19" t="n">
        <v>0.84038879067004</v>
      </c>
      <c r="BD2933" s="19" t="n">
        <v>0.862051606271264</v>
      </c>
      <c r="BE2933" s="19" t="n">
        <v>0.862542410595134</v>
      </c>
      <c r="BF2933" s="19" t="n">
        <v>0.84934109904992</v>
      </c>
      <c r="BG2933" s="19" t="n">
        <v>0.859574870369154</v>
      </c>
    </row>
    <row r="2934">
      <c r="B2934" t="s">
        <v>329</v>
      </c>
      <c r="C2934" s="19" t="n">
        <v>0.0282283163253846</v>
      </c>
      <c r="D2934" s="19" t="n">
        <v>0.0356514971231923</v>
      </c>
      <c r="E2934" s="19" t="n">
        <v>0.0209817244899271</v>
      </c>
      <c r="F2934" s="19"/>
      <c r="G2934" s="19" t="n">
        <v>0.0565910544180459</v>
      </c>
      <c r="H2934" s="19" t="n">
        <v>0.0113314408461337</v>
      </c>
      <c r="I2934" s="19" t="n">
        <v>0.0213552195410356</v>
      </c>
      <c r="J2934" s="19" t="n">
        <v>0.0403519823990615</v>
      </c>
      <c r="K2934" s="19" t="n">
        <v>0.0102869362849889</v>
      </c>
      <c r="L2934" s="19" t="n">
        <v>0.03323005631328</v>
      </c>
      <c r="M2934" s="19"/>
      <c r="N2934" s="19" t="n">
        <v>0.0481522630039551</v>
      </c>
      <c r="O2934" s="19" t="n">
        <v>0.0219860131424956</v>
      </c>
      <c r="P2934" s="19" t="n">
        <v>0.0317813481425653</v>
      </c>
      <c r="Q2934" s="19" t="n">
        <v>0.0105278839464746</v>
      </c>
      <c r="R2934" s="19"/>
      <c r="S2934" s="19" t="n">
        <v>0.0106807699216133</v>
      </c>
      <c r="T2934" s="19" t="n">
        <v>0.0188624791225401</v>
      </c>
      <c r="U2934" s="19" t="n">
        <v>0.0691356475905797</v>
      </c>
      <c r="V2934" s="19" t="n">
        <v>0.0236833113154404</v>
      </c>
      <c r="W2934" s="19" t="n">
        <v>0.0229403599440406</v>
      </c>
      <c r="X2934" s="19" t="n">
        <v>0.0386043513748149</v>
      </c>
      <c r="Y2934" s="19" t="n">
        <v>0.0147078837942486</v>
      </c>
      <c r="Z2934" s="19" t="n">
        <v>0.044707446197382</v>
      </c>
      <c r="AA2934" s="19" t="n">
        <v>0.0423361403320545</v>
      </c>
      <c r="AB2934" s="19" t="n">
        <v>0.0330368440326678</v>
      </c>
      <c r="AC2934" s="19" t="n">
        <v>0</v>
      </c>
      <c r="AD2934" s="19" t="n">
        <v>0</v>
      </c>
      <c r="AE2934" s="19"/>
      <c r="AF2934" s="19" t="n">
        <v>0.0350031135282817</v>
      </c>
      <c r="AG2934" s="19" t="n">
        <v>0.0197788752689816</v>
      </c>
      <c r="AH2934" s="19" t="n">
        <v>0.0138554062912102</v>
      </c>
      <c r="AI2934" s="19"/>
      <c r="AJ2934" s="19" t="n">
        <v>0.0308129856386998</v>
      </c>
      <c r="AK2934" s="19" t="n">
        <v>0.0286359849644345</v>
      </c>
      <c r="AL2934" s="19" t="n">
        <v>0.0431003706265749</v>
      </c>
      <c r="AM2934" s="19" t="n">
        <v>0.0619173466041837</v>
      </c>
      <c r="AN2934" s="19" t="n">
        <v>0.0200485379029058</v>
      </c>
      <c r="AO2934" s="19"/>
      <c r="AP2934" s="19" t="n">
        <v>0.0272610873222715</v>
      </c>
      <c r="AQ2934" s="19" t="n">
        <v>0.0236507573115782</v>
      </c>
      <c r="AR2934" s="19" t="n">
        <v>0.0164047584187884</v>
      </c>
      <c r="AS2934" s="19" t="n">
        <v>0.0430321532027188</v>
      </c>
      <c r="AT2934" s="19" t="n">
        <v>0.0273549150187882</v>
      </c>
      <c r="AU2934" s="19"/>
      <c r="AV2934" s="19" t="n">
        <v>0.0124647111434468</v>
      </c>
      <c r="AW2934" s="19" t="n">
        <v>0.0153837991107098</v>
      </c>
      <c r="AX2934" s="19" t="n">
        <v>0.0476198621874153</v>
      </c>
      <c r="AY2934" s="19" t="n">
        <v>0.0412131968374944</v>
      </c>
      <c r="AZ2934" s="19" t="n">
        <v>0.0397053368161376</v>
      </c>
      <c r="BA2934" s="19" t="n">
        <v>0</v>
      </c>
      <c r="BB2934" s="19"/>
      <c r="BC2934" s="19" t="n">
        <v>0.00818480369015634</v>
      </c>
      <c r="BD2934" s="19" t="n">
        <v>0.0273371303439573</v>
      </c>
      <c r="BE2934" s="19" t="n">
        <v>0.0228946191766779</v>
      </c>
      <c r="BF2934" s="19" t="n">
        <v>0.0693667331244934</v>
      </c>
      <c r="BG2934" s="19" t="n">
        <v>0.0727695445042339</v>
      </c>
    </row>
    <row r="2935">
      <c r="B2935" t="s">
        <v>141</v>
      </c>
      <c r="C2935" s="19" t="n">
        <v>0.819999270793945</v>
      </c>
      <c r="D2935" s="19" t="n">
        <v>0.795843024283144</v>
      </c>
      <c r="E2935" s="19" t="n">
        <v>0.842590375643127</v>
      </c>
      <c r="F2935" s="19"/>
      <c r="G2935" s="19" t="n">
        <v>0.772609875509188</v>
      </c>
      <c r="H2935" s="19" t="n">
        <v>0.843154193367258</v>
      </c>
      <c r="I2935" s="19" t="n">
        <v>0.813032185417615</v>
      </c>
      <c r="J2935" s="19" t="n">
        <v>0.812184477435694</v>
      </c>
      <c r="K2935" s="19" t="n">
        <v>0.872775152118549</v>
      </c>
      <c r="L2935" s="19" t="n">
        <v>0.80541452654726</v>
      </c>
      <c r="M2935" s="19"/>
      <c r="N2935" s="19" t="n">
        <v>0.819858468343821</v>
      </c>
      <c r="O2935" s="19" t="n">
        <v>0.779160826320243</v>
      </c>
      <c r="P2935" s="19" t="n">
        <v>0.801698128368032</v>
      </c>
      <c r="Q2935" s="19" t="n">
        <v>0.877498643275932</v>
      </c>
      <c r="R2935" s="19"/>
      <c r="S2935" s="19" t="n">
        <v>0.833937525411484</v>
      </c>
      <c r="T2935" s="19" t="n">
        <v>0.821594685269495</v>
      </c>
      <c r="U2935" s="19" t="n">
        <v>0.762631862924276</v>
      </c>
      <c r="V2935" s="19" t="n">
        <v>0.85181805568727</v>
      </c>
      <c r="W2935" s="19" t="n">
        <v>0.886289607016319</v>
      </c>
      <c r="X2935" s="19" t="n">
        <v>0.782010071801821</v>
      </c>
      <c r="Y2935" s="19" t="n">
        <v>0.845091962291836</v>
      </c>
      <c r="Z2935" s="19" t="n">
        <v>0.547649594663981</v>
      </c>
      <c r="AA2935" s="19" t="n">
        <v>0.789561380005457</v>
      </c>
      <c r="AB2935" s="19" t="n">
        <v>0.833718893257775</v>
      </c>
      <c r="AC2935" s="19" t="n">
        <v>0.968937277501281</v>
      </c>
      <c r="AD2935" s="19" t="n">
        <v>0.878816275369078</v>
      </c>
      <c r="AE2935" s="19"/>
      <c r="AF2935" s="19" t="n">
        <v>0.800382520365642</v>
      </c>
      <c r="AG2935" s="19" t="n">
        <v>0.856776080392081</v>
      </c>
      <c r="AH2935" s="19" t="n">
        <v>0.789048500876617</v>
      </c>
      <c r="AI2935" s="19"/>
      <c r="AJ2935" s="19" t="n">
        <v>0.814821591974558</v>
      </c>
      <c r="AK2935" s="19" t="n">
        <v>0.837430874624341</v>
      </c>
      <c r="AL2935" s="19" t="n">
        <v>0.830564727221976</v>
      </c>
      <c r="AM2935" s="19" t="n">
        <v>0.807521696079046</v>
      </c>
      <c r="AN2935" s="19" t="n">
        <v>0.776625217958029</v>
      </c>
      <c r="AO2935" s="19"/>
      <c r="AP2935" s="19" t="n">
        <v>0.82232119053075</v>
      </c>
      <c r="AQ2935" s="19" t="n">
        <v>0.84239889324189</v>
      </c>
      <c r="AR2935" s="19" t="n">
        <v>0.874876411150027</v>
      </c>
      <c r="AS2935" s="19" t="n">
        <v>0.748229268915893</v>
      </c>
      <c r="AT2935" s="19" t="n">
        <v>0.781320988229699</v>
      </c>
      <c r="AU2935" s="19"/>
      <c r="AV2935" s="19" t="n">
        <v>0.863230089705254</v>
      </c>
      <c r="AW2935" s="19" t="n">
        <v>0.836129864883544</v>
      </c>
      <c r="AX2935" s="19" t="n">
        <v>0.827105769142062</v>
      </c>
      <c r="AY2935" s="19" t="n">
        <v>0.744764438021615</v>
      </c>
      <c r="AZ2935" s="19" t="n">
        <v>0.779960336028763</v>
      </c>
      <c r="BA2935" s="19" t="n">
        <v>0.878987076337394</v>
      </c>
      <c r="BB2935" s="19"/>
      <c r="BC2935" s="19" t="n">
        <v>0.832203986979884</v>
      </c>
      <c r="BD2935" s="19" t="n">
        <v>0.834714475927307</v>
      </c>
      <c r="BE2935" s="19" t="n">
        <v>0.839647791418456</v>
      </c>
      <c r="BF2935" s="19" t="n">
        <v>0.779974365925426</v>
      </c>
      <c r="BG2935" s="19" t="n">
        <v>0.78680532586492</v>
      </c>
    </row>
    <row r="2936">
      <c r="C2936" s="19"/>
      <c r="D2936" s="19"/>
      <c r="E2936" s="19"/>
      <c r="F2936" s="19"/>
      <c r="G2936" s="19"/>
      <c r="H2936" s="19"/>
      <c r="I2936" s="19"/>
      <c r="J2936" s="19"/>
      <c r="K2936" s="19"/>
      <c r="L2936" s="19"/>
      <c r="M2936" s="19"/>
      <c r="N2936" s="19"/>
      <c r="O2936" s="19"/>
      <c r="P2936" s="19"/>
      <c r="Q2936" s="19"/>
      <c r="R2936" s="19"/>
      <c r="S2936" s="19"/>
      <c r="T2936" s="19"/>
      <c r="U2936" s="19"/>
      <c r="V2936" s="19"/>
      <c r="W2936" s="19"/>
      <c r="X2936" s="19"/>
      <c r="Y2936" s="19"/>
      <c r="Z2936" s="19"/>
      <c r="AA2936" s="19"/>
      <c r="AB2936" s="19"/>
      <c r="AC2936" s="19"/>
      <c r="AD2936" s="19"/>
      <c r="AE2936" s="19"/>
      <c r="AF2936" s="19"/>
      <c r="AG2936" s="19"/>
      <c r="AH2936" s="19"/>
      <c r="AI2936" s="19"/>
      <c r="AJ2936" s="19"/>
      <c r="AK2936" s="19"/>
      <c r="AL2936" s="19"/>
      <c r="AM2936" s="19"/>
      <c r="AN2936" s="19"/>
      <c r="AO2936" s="19"/>
      <c r="AP2936" s="19"/>
      <c r="AQ2936" s="19"/>
      <c r="AR2936" s="19"/>
      <c r="AS2936" s="19"/>
      <c r="AT2936" s="19"/>
      <c r="AU2936" s="19"/>
      <c r="AV2936" s="19"/>
      <c r="AW2936" s="19"/>
      <c r="AX2936" s="19"/>
      <c r="AY2936" s="19"/>
      <c r="AZ2936" s="19"/>
      <c r="BA2936" s="19"/>
      <c r="BB2936" s="19"/>
      <c r="BC2936" s="19"/>
      <c r="BD2936" s="19"/>
      <c r="BE2936" s="19"/>
      <c r="BF2936" s="19"/>
      <c r="BG2936" s="19"/>
    </row>
    <row r="2937">
      <c r="B2937" s="7" t="s">
        <v>824</v>
      </c>
      <c r="C2937" s="19"/>
      <c r="D2937" s="19"/>
      <c r="E2937" s="19"/>
      <c r="F2937" s="19"/>
      <c r="G2937" s="19"/>
      <c r="H2937" s="19"/>
      <c r="I2937" s="19"/>
      <c r="J2937" s="19"/>
      <c r="K2937" s="19"/>
      <c r="L2937" s="19"/>
      <c r="M2937" s="19"/>
      <c r="N2937" s="19"/>
      <c r="O2937" s="19"/>
      <c r="P2937" s="19"/>
      <c r="Q2937" s="19"/>
      <c r="R2937" s="19"/>
      <c r="S2937" s="19"/>
      <c r="T2937" s="19"/>
      <c r="U2937" s="19"/>
      <c r="V2937" s="19"/>
      <c r="W2937" s="19"/>
      <c r="X2937" s="19"/>
      <c r="Y2937" s="19"/>
      <c r="Z2937" s="19"/>
      <c r="AA2937" s="19"/>
      <c r="AB2937" s="19"/>
      <c r="AC2937" s="19"/>
      <c r="AD2937" s="19"/>
      <c r="AE2937" s="19"/>
      <c r="AF2937" s="19"/>
      <c r="AG2937" s="19"/>
      <c r="AH2937" s="19"/>
      <c r="AI2937" s="19"/>
      <c r="AJ2937" s="19"/>
      <c r="AK2937" s="19"/>
      <c r="AL2937" s="19"/>
      <c r="AM2937" s="19"/>
      <c r="AN2937" s="19"/>
      <c r="AO2937" s="19"/>
      <c r="AP2937" s="19"/>
      <c r="AQ2937" s="19"/>
      <c r="AR2937" s="19"/>
      <c r="AS2937" s="19"/>
      <c r="AT2937" s="19"/>
      <c r="AU2937" s="19"/>
      <c r="AV2937" s="19"/>
      <c r="AW2937" s="19"/>
      <c r="AX2937" s="19"/>
      <c r="AY2937" s="19"/>
      <c r="AZ2937" s="19"/>
      <c r="BA2937" s="19"/>
      <c r="BB2937" s="19"/>
      <c r="BC2937" s="19"/>
      <c r="BD2937" s="19"/>
      <c r="BE2937" s="19"/>
      <c r="BF2937" s="19"/>
      <c r="BG2937" s="19"/>
    </row>
    <row r="2938">
      <c r="B2938" s="26" t="s">
        <v>724</v>
      </c>
      <c r="C2938" s="19"/>
      <c r="D2938" s="19"/>
      <c r="E2938" s="19"/>
      <c r="F2938" s="19"/>
      <c r="G2938" s="19"/>
      <c r="H2938" s="19"/>
      <c r="I2938" s="19"/>
      <c r="J2938" s="19"/>
      <c r="K2938" s="19"/>
      <c r="L2938" s="19"/>
      <c r="M2938" s="19"/>
      <c r="N2938" s="19"/>
      <c r="O2938" s="19"/>
      <c r="P2938" s="19"/>
      <c r="Q2938" s="19"/>
      <c r="R2938" s="19"/>
      <c r="S2938" s="19"/>
      <c r="T2938" s="19"/>
      <c r="U2938" s="19"/>
      <c r="V2938" s="19"/>
      <c r="W2938" s="19"/>
      <c r="X2938" s="19"/>
      <c r="Y2938" s="19"/>
      <c r="Z2938" s="19"/>
      <c r="AA2938" s="19"/>
      <c r="AB2938" s="19"/>
      <c r="AC2938" s="19"/>
      <c r="AD2938" s="19"/>
      <c r="AE2938" s="19"/>
      <c r="AF2938" s="19"/>
      <c r="AG2938" s="19"/>
      <c r="AH2938" s="19"/>
      <c r="AI2938" s="19"/>
      <c r="AJ2938" s="19"/>
      <c r="AK2938" s="19"/>
      <c r="AL2938" s="19"/>
      <c r="AM2938" s="19"/>
      <c r="AN2938" s="19"/>
      <c r="AO2938" s="19"/>
      <c r="AP2938" s="19"/>
      <c r="AQ2938" s="19"/>
      <c r="AR2938" s="19"/>
      <c r="AS2938" s="19"/>
      <c r="AT2938" s="19"/>
      <c r="AU2938" s="19"/>
      <c r="AV2938" s="19"/>
      <c r="AW2938" s="19"/>
      <c r="AX2938" s="19"/>
      <c r="AY2938" s="19"/>
      <c r="AZ2938" s="19"/>
      <c r="BA2938" s="19"/>
      <c r="BB2938" s="19"/>
      <c r="BC2938" s="19"/>
      <c r="BD2938" s="19"/>
      <c r="BE2938" s="19"/>
      <c r="BF2938" s="19"/>
      <c r="BG2938" s="19"/>
    </row>
    <row r="2939">
      <c r="B2939" t="s">
        <v>802</v>
      </c>
      <c r="C2939" s="19" t="n">
        <v>0.0335596994070303</v>
      </c>
      <c r="D2939" s="19" t="n">
        <v>0.0307670448201692</v>
      </c>
      <c r="E2939" s="19" t="n">
        <v>0.033343961090575</v>
      </c>
      <c r="F2939" s="19"/>
      <c r="G2939" s="19" t="n">
        <v>0.019150695892673</v>
      </c>
      <c r="H2939" s="19" t="n">
        <v>0.0361767095866736</v>
      </c>
      <c r="I2939" s="19" t="n">
        <v>0.0570876578278674</v>
      </c>
      <c r="J2939" s="19" t="n">
        <v>0.0495773905374233</v>
      </c>
      <c r="K2939" s="19" t="n">
        <v>0.0193261734819936</v>
      </c>
      <c r="L2939" s="19" t="n">
        <v>0.0208236566375339</v>
      </c>
      <c r="M2939" s="19"/>
      <c r="N2939" s="19" t="n">
        <v>0.0410706519000071</v>
      </c>
      <c r="O2939" s="19" t="n">
        <v>0.025558645112809</v>
      </c>
      <c r="P2939" s="19" t="n">
        <v>0.0319036327459507</v>
      </c>
      <c r="Q2939" s="19" t="n">
        <v>0.0352414423790984</v>
      </c>
      <c r="R2939" s="19"/>
      <c r="S2939" s="19" t="n">
        <v>0.0417493107428648</v>
      </c>
      <c r="T2939" s="19" t="n">
        <v>0.0507998326596141</v>
      </c>
      <c r="U2939" s="19" t="n">
        <v>0.0371230638923154</v>
      </c>
      <c r="V2939" s="19" t="n">
        <v>0.0190610831519008</v>
      </c>
      <c r="W2939" s="19" t="n">
        <v>0.0224683150773655</v>
      </c>
      <c r="X2939" s="19" t="n">
        <v>0.01708046849446</v>
      </c>
      <c r="Y2939" s="19" t="n">
        <v>0.051135581310496</v>
      </c>
      <c r="Z2939" s="19" t="n">
        <v>0.0384527239507091</v>
      </c>
      <c r="AA2939" s="19" t="n">
        <v>0.0155371718534045</v>
      </c>
      <c r="AB2939" s="19" t="n">
        <v>0.0296911411321708</v>
      </c>
      <c r="AC2939" s="19" t="n">
        <v>0.037761512153372</v>
      </c>
      <c r="AD2939" s="19" t="n">
        <v>0.0569773891953632</v>
      </c>
      <c r="AE2939" s="19"/>
      <c r="AF2939" s="19" t="n">
        <v>0.0258797361264332</v>
      </c>
      <c r="AG2939" s="19" t="n">
        <v>0.0484322599635367</v>
      </c>
      <c r="AH2939" s="19" t="n">
        <v>0.010489067043271</v>
      </c>
      <c r="AI2939" s="19"/>
      <c r="AJ2939" s="19" t="n">
        <v>0.0287035065962625</v>
      </c>
      <c r="AK2939" s="19" t="n">
        <v>0.0469443223663268</v>
      </c>
      <c r="AL2939" s="19" t="n">
        <v>0</v>
      </c>
      <c r="AM2939" s="19" t="n">
        <v>0.0729275077496332</v>
      </c>
      <c r="AN2939" s="19" t="n">
        <v>0.0458946533644195</v>
      </c>
      <c r="AO2939" s="19"/>
      <c r="AP2939" s="19" t="n">
        <v>0.0198756722482759</v>
      </c>
      <c r="AQ2939" s="19" t="n">
        <v>0.0463083312272511</v>
      </c>
      <c r="AR2939" s="19" t="n">
        <v>0.0197869107616714</v>
      </c>
      <c r="AS2939" s="19" t="n">
        <v>0.034629313349447</v>
      </c>
      <c r="AT2939" s="19" t="n">
        <v>0.0481370570953697</v>
      </c>
      <c r="AU2939" s="19"/>
      <c r="AV2939" s="19" t="n">
        <v>0.0343114275241427</v>
      </c>
      <c r="AW2939" s="19" t="n">
        <v>0.0355071103111777</v>
      </c>
      <c r="AX2939" s="19" t="n">
        <v>0.059024910889226</v>
      </c>
      <c r="AY2939" s="19" t="n">
        <v>0.0271781728803621</v>
      </c>
      <c r="AZ2939" s="19" t="n">
        <v>0.0318370230288609</v>
      </c>
      <c r="BA2939" s="19" t="n">
        <v>0</v>
      </c>
      <c r="BB2939" s="19"/>
      <c r="BC2939" s="19" t="n">
        <v>0.00606020566086456</v>
      </c>
      <c r="BD2939" s="19" t="n">
        <v>0.0466629695535942</v>
      </c>
      <c r="BE2939" s="19" t="n">
        <v>0.0353713096234907</v>
      </c>
      <c r="BF2939" s="19" t="n">
        <v>0.0369877685696842</v>
      </c>
      <c r="BG2939" s="19" t="n">
        <v>0.0810967553373147</v>
      </c>
    </row>
    <row r="2940">
      <c r="B2940" t="s">
        <v>598</v>
      </c>
      <c r="C2940" s="19" t="n">
        <v>0.0559298811265383</v>
      </c>
      <c r="D2940" s="19" t="n">
        <v>0.0663152317409759</v>
      </c>
      <c r="E2940" s="19" t="n">
        <v>0.0459763007689472</v>
      </c>
      <c r="F2940" s="19"/>
      <c r="G2940" s="19" t="n">
        <v>0.069030088035113</v>
      </c>
      <c r="H2940" s="19" t="n">
        <v>0.029727615329663</v>
      </c>
      <c r="I2940" s="19" t="n">
        <v>0.0463825495705631</v>
      </c>
      <c r="J2940" s="19" t="n">
        <v>0.0823912302907074</v>
      </c>
      <c r="K2940" s="19" t="n">
        <v>0.0582222169573139</v>
      </c>
      <c r="L2940" s="19" t="n">
        <v>0.0559858584141832</v>
      </c>
      <c r="M2940" s="19"/>
      <c r="N2940" s="19" t="n">
        <v>0.0637802687464812</v>
      </c>
      <c r="O2940" s="19" t="n">
        <v>0.0587874639085451</v>
      </c>
      <c r="P2940" s="19" t="n">
        <v>0.0396233222235964</v>
      </c>
      <c r="Q2940" s="19" t="n">
        <v>0.0597702430122144</v>
      </c>
      <c r="R2940" s="19"/>
      <c r="S2940" s="19" t="n">
        <v>0.0127985506258913</v>
      </c>
      <c r="T2940" s="19" t="n">
        <v>0.0786984038170919</v>
      </c>
      <c r="U2940" s="19" t="n">
        <v>0.0707074411192877</v>
      </c>
      <c r="V2940" s="19" t="n">
        <v>0.07211158144991</v>
      </c>
      <c r="W2940" s="19" t="n">
        <v>0.128003625053124</v>
      </c>
      <c r="X2940" s="19" t="n">
        <v>0.0584794839317191</v>
      </c>
      <c r="Y2940" s="19" t="n">
        <v>0</v>
      </c>
      <c r="Z2940" s="19" t="n">
        <v>0</v>
      </c>
      <c r="AA2940" s="19" t="n">
        <v>0.0875390461501757</v>
      </c>
      <c r="AB2940" s="19" t="n">
        <v>0.0443736929035767</v>
      </c>
      <c r="AC2940" s="19" t="n">
        <v>0.0540704912030469</v>
      </c>
      <c r="AD2940" s="19" t="n">
        <v>0</v>
      </c>
      <c r="AE2940" s="19"/>
      <c r="AF2940" s="19" t="n">
        <v>0.0702913753040252</v>
      </c>
      <c r="AG2940" s="19" t="n">
        <v>0.0530464000231611</v>
      </c>
      <c r="AH2940" s="19" t="n">
        <v>0.012656278513336</v>
      </c>
      <c r="AI2940" s="19"/>
      <c r="AJ2940" s="19" t="n">
        <v>0.0651380406020575</v>
      </c>
      <c r="AK2940" s="19" t="n">
        <v>0.0462209100907754</v>
      </c>
      <c r="AL2940" s="19" t="n">
        <v>0.102791838853695</v>
      </c>
      <c r="AM2940" s="19" t="n">
        <v>0.117014345581497</v>
      </c>
      <c r="AN2940" s="19" t="n">
        <v>0</v>
      </c>
      <c r="AO2940" s="19"/>
      <c r="AP2940" s="19" t="n">
        <v>0.0550158316453251</v>
      </c>
      <c r="AQ2940" s="19" t="n">
        <v>0.0557636359655739</v>
      </c>
      <c r="AR2940" s="19" t="n">
        <v>0.0924458737720353</v>
      </c>
      <c r="AS2940" s="19" t="n">
        <v>0.058466959607612</v>
      </c>
      <c r="AT2940" s="19" t="n">
        <v>0.0554765408484792</v>
      </c>
      <c r="AU2940" s="19"/>
      <c r="AV2940" s="19" t="n">
        <v>0.0548413144695085</v>
      </c>
      <c r="AW2940" s="19" t="n">
        <v>0.043735117352954</v>
      </c>
      <c r="AX2940" s="19" t="n">
        <v>0.10970502223566</v>
      </c>
      <c r="AY2940" s="19" t="n">
        <v>0.0642714071256459</v>
      </c>
      <c r="AZ2940" s="19" t="n">
        <v>0.054524544043919</v>
      </c>
      <c r="BA2940" s="19" t="n">
        <v>0.0510171727333971</v>
      </c>
      <c r="BB2940" s="19"/>
      <c r="BC2940" s="19" t="n">
        <v>0.044850712175585</v>
      </c>
      <c r="BD2940" s="19" t="n">
        <v>0.0533945225620086</v>
      </c>
      <c r="BE2940" s="19" t="n">
        <v>0.0840688850443988</v>
      </c>
      <c r="BF2940" s="19" t="n">
        <v>0.0340845288384237</v>
      </c>
      <c r="BG2940" s="19" t="n">
        <v>0.0707590400670846</v>
      </c>
    </row>
    <row r="2941">
      <c r="B2941" t="s">
        <v>692</v>
      </c>
      <c r="C2941" s="19" t="n">
        <v>0.0831778310064158</v>
      </c>
      <c r="D2941" s="19" t="n">
        <v>0.0946853814797572</v>
      </c>
      <c r="E2941" s="19" t="n">
        <v>0.0723869919146521</v>
      </c>
      <c r="F2941" s="19"/>
      <c r="G2941" s="19" t="n">
        <v>0.0698201334687988</v>
      </c>
      <c r="H2941" s="19" t="n">
        <v>0.104731995756682</v>
      </c>
      <c r="I2941" s="19" t="n">
        <v>0.0822659362284676</v>
      </c>
      <c r="J2941" s="19" t="n">
        <v>0.0759781669817337</v>
      </c>
      <c r="K2941" s="19" t="n">
        <v>0.0744460553418866</v>
      </c>
      <c r="L2941" s="19" t="n">
        <v>0.0865698114595722</v>
      </c>
      <c r="M2941" s="19"/>
      <c r="N2941" s="19" t="n">
        <v>0.088862006024242</v>
      </c>
      <c r="O2941" s="19" t="n">
        <v>0.081590469091442</v>
      </c>
      <c r="P2941" s="19" t="n">
        <v>0.0734450118117974</v>
      </c>
      <c r="Q2941" s="19" t="n">
        <v>0.0877148347393175</v>
      </c>
      <c r="R2941" s="19"/>
      <c r="S2941" s="19" t="n">
        <v>0.0975042133049449</v>
      </c>
      <c r="T2941" s="19" t="n">
        <v>0.0598344400591597</v>
      </c>
      <c r="U2941" s="19" t="n">
        <v>0.0735534445375097</v>
      </c>
      <c r="V2941" s="19" t="n">
        <v>0.0894329941772791</v>
      </c>
      <c r="W2941" s="19" t="n">
        <v>0.085890642135204</v>
      </c>
      <c r="X2941" s="19" t="n">
        <v>0.098961681297803</v>
      </c>
      <c r="Y2941" s="19" t="n">
        <v>0.108977436342804</v>
      </c>
      <c r="Z2941" s="19" t="n">
        <v>0.0446681096528266</v>
      </c>
      <c r="AA2941" s="19" t="n">
        <v>0.0746025248807079</v>
      </c>
      <c r="AB2941" s="19" t="n">
        <v>0.0633169199770868</v>
      </c>
      <c r="AC2941" s="19" t="n">
        <v>0.130627931238101</v>
      </c>
      <c r="AD2941" s="19" t="n">
        <v>0.0726145633501451</v>
      </c>
      <c r="AE2941" s="19"/>
      <c r="AF2941" s="19" t="n">
        <v>0.0738288027767999</v>
      </c>
      <c r="AG2941" s="19" t="n">
        <v>0.103441997866188</v>
      </c>
      <c r="AH2941" s="19" t="n">
        <v>0.0258656049938727</v>
      </c>
      <c r="AI2941" s="19"/>
      <c r="AJ2941" s="19" t="n">
        <v>0.0772039429851691</v>
      </c>
      <c r="AK2941" s="19" t="n">
        <v>0.0986630201392241</v>
      </c>
      <c r="AL2941" s="19" t="n">
        <v>0.0943612291713349</v>
      </c>
      <c r="AM2941" s="19" t="n">
        <v>0.0619173466041837</v>
      </c>
      <c r="AN2941" s="19" t="n">
        <v>0.079673892662849</v>
      </c>
      <c r="AO2941" s="19"/>
      <c r="AP2941" s="19" t="n">
        <v>0.0792794957096971</v>
      </c>
      <c r="AQ2941" s="19" t="n">
        <v>0.0949731926457882</v>
      </c>
      <c r="AR2941" s="19" t="n">
        <v>0.0995561096387284</v>
      </c>
      <c r="AS2941" s="19" t="n">
        <v>0.0754378253702557</v>
      </c>
      <c r="AT2941" s="19" t="n">
        <v>0.0786053106203645</v>
      </c>
      <c r="AU2941" s="19"/>
      <c r="AV2941" s="19" t="n">
        <v>0.0877081829914895</v>
      </c>
      <c r="AW2941" s="19" t="n">
        <v>0.0701370669225054</v>
      </c>
      <c r="AX2941" s="19" t="n">
        <v>0.0708308713503544</v>
      </c>
      <c r="AY2941" s="19" t="n">
        <v>0.103106387255748</v>
      </c>
      <c r="AZ2941" s="19" t="n">
        <v>0.0786447409300657</v>
      </c>
      <c r="BA2941" s="19" t="n">
        <v>0.123537944107827</v>
      </c>
      <c r="BB2941" s="19"/>
      <c r="BC2941" s="19" t="n">
        <v>0.0683123395570946</v>
      </c>
      <c r="BD2941" s="19" t="n">
        <v>0.0895825687597662</v>
      </c>
      <c r="BE2941" s="19" t="n">
        <v>0.0805233603445853</v>
      </c>
      <c r="BF2941" s="19" t="n">
        <v>0.126557009321649</v>
      </c>
      <c r="BG2941" s="19" t="n">
        <v>0</v>
      </c>
    </row>
    <row r="2942">
      <c r="B2942" t="s">
        <v>691</v>
      </c>
      <c r="C2942" s="19" t="n">
        <v>0.21822956385576</v>
      </c>
      <c r="D2942" s="19" t="n">
        <v>0.222007160602487</v>
      </c>
      <c r="E2942" s="19" t="n">
        <v>0.216832771727682</v>
      </c>
      <c r="F2942" s="19"/>
      <c r="G2942" s="19" t="n">
        <v>0.220943564129304</v>
      </c>
      <c r="H2942" s="19" t="n">
        <v>0.230369316309374</v>
      </c>
      <c r="I2942" s="19" t="n">
        <v>0.173439650262817</v>
      </c>
      <c r="J2942" s="19" t="n">
        <v>0.211607067095652</v>
      </c>
      <c r="K2942" s="19" t="n">
        <v>0.211635751585331</v>
      </c>
      <c r="L2942" s="19" t="n">
        <v>0.252300725516642</v>
      </c>
      <c r="M2942" s="19"/>
      <c r="N2942" s="19" t="n">
        <v>0.162091646479057</v>
      </c>
      <c r="O2942" s="19" t="n">
        <v>0.196851109290856</v>
      </c>
      <c r="P2942" s="19" t="n">
        <v>0.302527806752152</v>
      </c>
      <c r="Q2942" s="19" t="n">
        <v>0.221110818418819</v>
      </c>
      <c r="R2942" s="19"/>
      <c r="S2942" s="19" t="n">
        <v>0.239557545351727</v>
      </c>
      <c r="T2942" s="19" t="n">
        <v>0.193737981235143</v>
      </c>
      <c r="U2942" s="19" t="n">
        <v>0.136753626859174</v>
      </c>
      <c r="V2942" s="19" t="n">
        <v>0.116533136025709</v>
      </c>
      <c r="W2942" s="19" t="n">
        <v>0.158878328819503</v>
      </c>
      <c r="X2942" s="19" t="n">
        <v>0.25728882182208</v>
      </c>
      <c r="Y2942" s="19" t="n">
        <v>0.339053880797188</v>
      </c>
      <c r="Z2942" s="19" t="n">
        <v>0.33995570276317</v>
      </c>
      <c r="AA2942" s="19" t="n">
        <v>0.257198842081936</v>
      </c>
      <c r="AB2942" s="19" t="n">
        <v>0.237372094889156</v>
      </c>
      <c r="AC2942" s="19" t="n">
        <v>0.12332178043148</v>
      </c>
      <c r="AD2942" s="19" t="n">
        <v>0.19697203210662</v>
      </c>
      <c r="AE2942" s="19"/>
      <c r="AF2942" s="19" t="n">
        <v>0.199981593018926</v>
      </c>
      <c r="AG2942" s="19" t="n">
        <v>0.226825329196201</v>
      </c>
      <c r="AH2942" s="19" t="n">
        <v>0.288100818400381</v>
      </c>
      <c r="AI2942" s="19"/>
      <c r="AJ2942" s="19" t="n">
        <v>0.211470931281959</v>
      </c>
      <c r="AK2942" s="19" t="n">
        <v>0.207433463960115</v>
      </c>
      <c r="AL2942" s="19" t="n">
        <v>0.261237849690071</v>
      </c>
      <c r="AM2942" s="19" t="n">
        <v>0.421538060358271</v>
      </c>
      <c r="AN2942" s="19" t="n">
        <v>0.189529458347282</v>
      </c>
      <c r="AO2942" s="19"/>
      <c r="AP2942" s="19" t="n">
        <v>0.228849954458699</v>
      </c>
      <c r="AQ2942" s="19" t="n">
        <v>0.208210281442257</v>
      </c>
      <c r="AR2942" s="19" t="n">
        <v>0.238894195414114</v>
      </c>
      <c r="AS2942" s="19" t="n">
        <v>0.116780855201282</v>
      </c>
      <c r="AT2942" s="19" t="n">
        <v>0.258766585444637</v>
      </c>
      <c r="AU2942" s="19"/>
      <c r="AV2942" s="19" t="n">
        <v>0.207053187641957</v>
      </c>
      <c r="AW2942" s="19" t="n">
        <v>0.236815329508855</v>
      </c>
      <c r="AX2942" s="19" t="n">
        <v>0.236775603155311</v>
      </c>
      <c r="AY2942" s="19" t="n">
        <v>0.13790077095959</v>
      </c>
      <c r="AZ2942" s="19" t="n">
        <v>0.235870096614507</v>
      </c>
      <c r="BA2942" s="19" t="n">
        <v>0.324391614786106</v>
      </c>
      <c r="BB2942" s="19"/>
      <c r="BC2942" s="19" t="n">
        <v>0.195105689204567</v>
      </c>
      <c r="BD2942" s="19" t="n">
        <v>0.23724588047541</v>
      </c>
      <c r="BE2942" s="19" t="n">
        <v>0.202882178779001</v>
      </c>
      <c r="BF2942" s="19" t="n">
        <v>0.162030793016743</v>
      </c>
      <c r="BG2942" s="19" t="n">
        <v>0.307069381784565</v>
      </c>
    </row>
    <row r="2943">
      <c r="B2943" t="s">
        <v>690</v>
      </c>
      <c r="C2943" s="19" t="n">
        <v>0.275017725554062</v>
      </c>
      <c r="D2943" s="19" t="n">
        <v>0.271741769905083</v>
      </c>
      <c r="E2943" s="19" t="n">
        <v>0.281446272812923</v>
      </c>
      <c r="F2943" s="19"/>
      <c r="G2943" s="19" t="n">
        <v>0.313290032853623</v>
      </c>
      <c r="H2943" s="19" t="n">
        <v>0.242938662810605</v>
      </c>
      <c r="I2943" s="19" t="n">
        <v>0.292980907491385</v>
      </c>
      <c r="J2943" s="19" t="n">
        <v>0.290446022089562</v>
      </c>
      <c r="K2943" s="19" t="n">
        <v>0.308061817762415</v>
      </c>
      <c r="L2943" s="19" t="n">
        <v>0.226462509429298</v>
      </c>
      <c r="M2943" s="19"/>
      <c r="N2943" s="19" t="n">
        <v>0.301338710486261</v>
      </c>
      <c r="O2943" s="19" t="n">
        <v>0.253953047030615</v>
      </c>
      <c r="P2943" s="19" t="n">
        <v>0.280989903955705</v>
      </c>
      <c r="Q2943" s="19" t="n">
        <v>0.263245009764142</v>
      </c>
      <c r="R2943" s="19"/>
      <c r="S2943" s="19" t="n">
        <v>0.256881459220607</v>
      </c>
      <c r="T2943" s="19" t="n">
        <v>0.240810033930885</v>
      </c>
      <c r="U2943" s="19" t="n">
        <v>0.376334310205255</v>
      </c>
      <c r="V2943" s="19" t="n">
        <v>0.286037956364401</v>
      </c>
      <c r="W2943" s="19" t="n">
        <v>0.200218793191714</v>
      </c>
      <c r="X2943" s="19" t="n">
        <v>0.210217571116389</v>
      </c>
      <c r="Y2943" s="19" t="n">
        <v>0.295614617840017</v>
      </c>
      <c r="Z2943" s="19" t="n">
        <v>0.32252687504076</v>
      </c>
      <c r="AA2943" s="19" t="n">
        <v>0.260046646064366</v>
      </c>
      <c r="AB2943" s="19" t="n">
        <v>0.258326977444024</v>
      </c>
      <c r="AC2943" s="19" t="n">
        <v>0.48492103890237</v>
      </c>
      <c r="AD2943" s="19" t="n">
        <v>0.289449958602552</v>
      </c>
      <c r="AE2943" s="19"/>
      <c r="AF2943" s="19" t="n">
        <v>0.286848472797499</v>
      </c>
      <c r="AG2943" s="19" t="n">
        <v>0.232996621259576</v>
      </c>
      <c r="AH2943" s="19" t="n">
        <v>0.358629814206778</v>
      </c>
      <c r="AI2943" s="19"/>
      <c r="AJ2943" s="19" t="n">
        <v>0.291596964692885</v>
      </c>
      <c r="AK2943" s="19" t="n">
        <v>0.249522803060846</v>
      </c>
      <c r="AL2943" s="19" t="n">
        <v>0.24771798849278</v>
      </c>
      <c r="AM2943" s="19" t="n">
        <v>0.326602739706415</v>
      </c>
      <c r="AN2943" s="19" t="n">
        <v>0.283559887856025</v>
      </c>
      <c r="AO2943" s="19"/>
      <c r="AP2943" s="19" t="n">
        <v>0.267408814760914</v>
      </c>
      <c r="AQ2943" s="19" t="n">
        <v>0.235501585796367</v>
      </c>
      <c r="AR2943" s="19" t="n">
        <v>0.191090496162021</v>
      </c>
      <c r="AS2943" s="19" t="n">
        <v>0.373005280222074</v>
      </c>
      <c r="AT2943" s="19" t="n">
        <v>0.349331080724475</v>
      </c>
      <c r="AU2943" s="19"/>
      <c r="AV2943" s="19" t="n">
        <v>0.240521072679924</v>
      </c>
      <c r="AW2943" s="19" t="n">
        <v>0.283332453114049</v>
      </c>
      <c r="AX2943" s="19" t="n">
        <v>0.217344094838388</v>
      </c>
      <c r="AY2943" s="19" t="n">
        <v>0.348003809793447</v>
      </c>
      <c r="AZ2943" s="19" t="n">
        <v>0.239913896096516</v>
      </c>
      <c r="BA2943" s="19" t="n">
        <v>0.261930732671097</v>
      </c>
      <c r="BB2943" s="19"/>
      <c r="BC2943" s="19" t="n">
        <v>0.315166137672396</v>
      </c>
      <c r="BD2943" s="19" t="n">
        <v>0.272485523812603</v>
      </c>
      <c r="BE2943" s="19" t="n">
        <v>0.260640509349044</v>
      </c>
      <c r="BF2943" s="19" t="n">
        <v>0.292090710390509</v>
      </c>
      <c r="BG2943" s="19" t="n">
        <v>0.148934340674079</v>
      </c>
    </row>
    <row r="2944">
      <c r="B2944" t="s">
        <v>689</v>
      </c>
      <c r="C2944" s="19" t="n">
        <v>0.166087390413687</v>
      </c>
      <c r="D2944" s="19" t="n">
        <v>0.17063850632259</v>
      </c>
      <c r="E2944" s="19" t="n">
        <v>0.159125108708273</v>
      </c>
      <c r="F2944" s="19"/>
      <c r="G2944" s="19" t="n">
        <v>0.16413021039932</v>
      </c>
      <c r="H2944" s="19" t="n">
        <v>0.180431908761259</v>
      </c>
      <c r="I2944" s="19" t="n">
        <v>0.19796008612972</v>
      </c>
      <c r="J2944" s="19" t="n">
        <v>0.140894884802566</v>
      </c>
      <c r="K2944" s="19" t="n">
        <v>0.134114119396892</v>
      </c>
      <c r="L2944" s="19" t="n">
        <v>0.170841852949679</v>
      </c>
      <c r="M2944" s="19"/>
      <c r="N2944" s="19" t="n">
        <v>0.194294771652522</v>
      </c>
      <c r="O2944" s="19" t="n">
        <v>0.196647670074616</v>
      </c>
      <c r="P2944" s="19" t="n">
        <v>0.135023581206198</v>
      </c>
      <c r="Q2944" s="19" t="n">
        <v>0.13461205268362</v>
      </c>
      <c r="R2944" s="19"/>
      <c r="S2944" s="19" t="n">
        <v>0.159619759905178</v>
      </c>
      <c r="T2944" s="19" t="n">
        <v>0.194950745733493</v>
      </c>
      <c r="U2944" s="19" t="n">
        <v>0.221018264199632</v>
      </c>
      <c r="V2944" s="19" t="n">
        <v>0.220032795304414</v>
      </c>
      <c r="W2944" s="19" t="n">
        <v>0.237864122018553</v>
      </c>
      <c r="X2944" s="19" t="n">
        <v>0.165305744010595</v>
      </c>
      <c r="Y2944" s="19" t="n">
        <v>0.159244428779736</v>
      </c>
      <c r="Z2944" s="19" t="n">
        <v>0.05056686973548</v>
      </c>
      <c r="AA2944" s="19" t="n">
        <v>0.110529476650912</v>
      </c>
      <c r="AB2944" s="19" t="n">
        <v>0.147856424677818</v>
      </c>
      <c r="AC2944" s="19" t="n">
        <v>0</v>
      </c>
      <c r="AD2944" s="19" t="n">
        <v>0.226221903859293</v>
      </c>
      <c r="AE2944" s="19"/>
      <c r="AF2944" s="19" t="n">
        <v>0.169473975872814</v>
      </c>
      <c r="AG2944" s="19" t="n">
        <v>0.172568277534434</v>
      </c>
      <c r="AH2944" s="19" t="n">
        <v>0.112198076237695</v>
      </c>
      <c r="AI2944" s="19"/>
      <c r="AJ2944" s="19" t="n">
        <v>0.178392236014214</v>
      </c>
      <c r="AK2944" s="19" t="n">
        <v>0.197362298459095</v>
      </c>
      <c r="AL2944" s="19" t="n">
        <v>0.112501738195594</v>
      </c>
      <c r="AM2944" s="19" t="n">
        <v>0</v>
      </c>
      <c r="AN2944" s="19" t="n">
        <v>0.130528546711455</v>
      </c>
      <c r="AO2944" s="19"/>
      <c r="AP2944" s="19" t="n">
        <v>0.197868494489548</v>
      </c>
      <c r="AQ2944" s="19" t="n">
        <v>0.193664347699462</v>
      </c>
      <c r="AR2944" s="19" t="n">
        <v>0.198489300504704</v>
      </c>
      <c r="AS2944" s="19" t="n">
        <v>0.146215925375573</v>
      </c>
      <c r="AT2944" s="19" t="n">
        <v>0.0697313989530913</v>
      </c>
      <c r="AU2944" s="19"/>
      <c r="AV2944" s="19" t="n">
        <v>0.188253340233589</v>
      </c>
      <c r="AW2944" s="19" t="n">
        <v>0.180032358177387</v>
      </c>
      <c r="AX2944" s="19" t="n">
        <v>0.163483498958947</v>
      </c>
      <c r="AY2944" s="19" t="n">
        <v>0.185357509721505</v>
      </c>
      <c r="AZ2944" s="19" t="n">
        <v>0.176983614727191</v>
      </c>
      <c r="BA2944" s="19" t="n">
        <v>0.100248622259366</v>
      </c>
      <c r="BB2944" s="19"/>
      <c r="BC2944" s="19" t="n">
        <v>0.153210075021484</v>
      </c>
      <c r="BD2944" s="19" t="n">
        <v>0.163786882200937</v>
      </c>
      <c r="BE2944" s="19" t="n">
        <v>0.168664325357245</v>
      </c>
      <c r="BF2944" s="19" t="n">
        <v>0.243564497228372</v>
      </c>
      <c r="BG2944" s="19" t="n">
        <v>0.33577915143372</v>
      </c>
    </row>
    <row r="2945">
      <c r="B2945" t="s">
        <v>803</v>
      </c>
      <c r="C2945" s="19" t="n">
        <v>0.108536832236351</v>
      </c>
      <c r="D2945" s="19" t="n">
        <v>0.0910868712898434</v>
      </c>
      <c r="E2945" s="19" t="n">
        <v>0.12753706436937</v>
      </c>
      <c r="F2945" s="19"/>
      <c r="G2945" s="19" t="n">
        <v>0.109363819852567</v>
      </c>
      <c r="H2945" s="19" t="n">
        <v>0.148070781563889</v>
      </c>
      <c r="I2945" s="19" t="n">
        <v>0.107375235634872</v>
      </c>
      <c r="J2945" s="19" t="n">
        <v>0.0891377079116094</v>
      </c>
      <c r="K2945" s="19" t="n">
        <v>0.0910671391196378</v>
      </c>
      <c r="L2945" s="19" t="n">
        <v>0.103023452825639</v>
      </c>
      <c r="M2945" s="19"/>
      <c r="N2945" s="19" t="n">
        <v>0.1234668335389</v>
      </c>
      <c r="O2945" s="19" t="n">
        <v>0.102411531032656</v>
      </c>
      <c r="P2945" s="19" t="n">
        <v>0.0804601302555454</v>
      </c>
      <c r="Q2945" s="19" t="n">
        <v>0.124689461175821</v>
      </c>
      <c r="R2945" s="19"/>
      <c r="S2945" s="19" t="n">
        <v>0.158039363296833</v>
      </c>
      <c r="T2945" s="19" t="n">
        <v>0.100185426144818</v>
      </c>
      <c r="U2945" s="19" t="n">
        <v>0.0670315353509408</v>
      </c>
      <c r="V2945" s="19" t="n">
        <v>0.172535230079966</v>
      </c>
      <c r="W2945" s="19" t="n">
        <v>0.0726807122248782</v>
      </c>
      <c r="X2945" s="19" t="n">
        <v>0.110259146236522</v>
      </c>
      <c r="Y2945" s="19" t="n">
        <v>0.0312212571001805</v>
      </c>
      <c r="Z2945" s="19" t="n">
        <v>0.0965748997646524</v>
      </c>
      <c r="AA2945" s="19" t="n">
        <v>0.118718795302763</v>
      </c>
      <c r="AB2945" s="19" t="n">
        <v>0.171738300732292</v>
      </c>
      <c r="AC2945" s="19" t="n">
        <v>0.0646077372125999</v>
      </c>
      <c r="AD2945" s="19" t="n">
        <v>0</v>
      </c>
      <c r="AE2945" s="19"/>
      <c r="AF2945" s="19" t="n">
        <v>0.109641469831034</v>
      </c>
      <c r="AG2945" s="19" t="n">
        <v>0.106614941979414</v>
      </c>
      <c r="AH2945" s="19" t="n">
        <v>0.128967003158985</v>
      </c>
      <c r="AI2945" s="19"/>
      <c r="AJ2945" s="19" t="n">
        <v>0.0897213035376344</v>
      </c>
      <c r="AK2945" s="19" t="n">
        <v>0.109473016217227</v>
      </c>
      <c r="AL2945" s="19" t="n">
        <v>0.181389355596525</v>
      </c>
      <c r="AM2945" s="19" t="n">
        <v>0</v>
      </c>
      <c r="AN2945" s="19" t="n">
        <v>0.163209286433726</v>
      </c>
      <c r="AO2945" s="19"/>
      <c r="AP2945" s="19" t="n">
        <v>0.0971681708298922</v>
      </c>
      <c r="AQ2945" s="19" t="n">
        <v>0.129628353749275</v>
      </c>
      <c r="AR2945" s="19" t="n">
        <v>0.118560710397989</v>
      </c>
      <c r="AS2945" s="19" t="n">
        <v>0.096678043432992</v>
      </c>
      <c r="AT2945" s="19" t="n">
        <v>0.0874294255492882</v>
      </c>
      <c r="AU2945" s="19"/>
      <c r="AV2945" s="19" t="n">
        <v>0.162063475978802</v>
      </c>
      <c r="AW2945" s="19" t="n">
        <v>0.0852076477332321</v>
      </c>
      <c r="AX2945" s="19" t="n">
        <v>0.108437319177586</v>
      </c>
      <c r="AY2945" s="19" t="n">
        <v>0.0791965315636487</v>
      </c>
      <c r="AZ2945" s="19" t="n">
        <v>0.0879652400604401</v>
      </c>
      <c r="BA2945" s="19" t="n">
        <v>0.0524979633868682</v>
      </c>
      <c r="BB2945" s="19"/>
      <c r="BC2945" s="19" t="n">
        <v>0.108781088686868</v>
      </c>
      <c r="BD2945" s="19" t="n">
        <v>0.0672472233540497</v>
      </c>
      <c r="BE2945" s="19" t="n">
        <v>0.140904034411414</v>
      </c>
      <c r="BF2945" s="19" t="n">
        <v>0.0904968066257568</v>
      </c>
      <c r="BG2945" s="19" t="n">
        <v>0.0563613307032375</v>
      </c>
    </row>
    <row r="2946">
      <c r="B2946" t="s">
        <v>100</v>
      </c>
      <c r="C2946" s="19" t="n">
        <v>0.0594610764001558</v>
      </c>
      <c r="D2946" s="19" t="n">
        <v>0.0527580338390944</v>
      </c>
      <c r="E2946" s="19" t="n">
        <v>0.0633515286075776</v>
      </c>
      <c r="F2946" s="19"/>
      <c r="G2946" s="19" t="n">
        <v>0.0342714553686007</v>
      </c>
      <c r="H2946" s="19" t="n">
        <v>0.0275530098818548</v>
      </c>
      <c r="I2946" s="19" t="n">
        <v>0.0425079768543076</v>
      </c>
      <c r="J2946" s="19" t="n">
        <v>0.0599675302907455</v>
      </c>
      <c r="K2946" s="19" t="n">
        <v>0.103126726354531</v>
      </c>
      <c r="L2946" s="19" t="n">
        <v>0.0839921327674541</v>
      </c>
      <c r="M2946" s="19"/>
      <c r="N2946" s="19" t="n">
        <v>0.02509511117253</v>
      </c>
      <c r="O2946" s="19" t="n">
        <v>0.084200064458461</v>
      </c>
      <c r="P2946" s="19" t="n">
        <v>0.0560266110490549</v>
      </c>
      <c r="Q2946" s="19" t="n">
        <v>0.073616137826968</v>
      </c>
      <c r="R2946" s="19"/>
      <c r="S2946" s="19" t="n">
        <v>0.033849797551954</v>
      </c>
      <c r="T2946" s="19" t="n">
        <v>0.0809831364197954</v>
      </c>
      <c r="U2946" s="19" t="n">
        <v>0.0174783138358852</v>
      </c>
      <c r="V2946" s="19" t="n">
        <v>0.0242552234464196</v>
      </c>
      <c r="W2946" s="19" t="n">
        <v>0.0939954614796589</v>
      </c>
      <c r="X2946" s="19" t="n">
        <v>0.0824070830904319</v>
      </c>
      <c r="Y2946" s="19" t="n">
        <v>0.0147527978295783</v>
      </c>
      <c r="Z2946" s="19" t="n">
        <v>0.107254819092402</v>
      </c>
      <c r="AA2946" s="19" t="n">
        <v>0.0758274970157347</v>
      </c>
      <c r="AB2946" s="19" t="n">
        <v>0.0473244482438755</v>
      </c>
      <c r="AC2946" s="19" t="n">
        <v>0.10468950885903</v>
      </c>
      <c r="AD2946" s="19" t="n">
        <v>0.157764152886027</v>
      </c>
      <c r="AE2946" s="19"/>
      <c r="AF2946" s="19" t="n">
        <v>0.0640545742724673</v>
      </c>
      <c r="AG2946" s="19" t="n">
        <v>0.0560741721774878</v>
      </c>
      <c r="AH2946" s="19" t="n">
        <v>0.0630933374456816</v>
      </c>
      <c r="AI2946" s="19"/>
      <c r="AJ2946" s="19" t="n">
        <v>0.0577730742898184</v>
      </c>
      <c r="AK2946" s="19" t="n">
        <v>0.0443801657063915</v>
      </c>
      <c r="AL2946" s="19" t="n">
        <v>0</v>
      </c>
      <c r="AM2946" s="19" t="n">
        <v>0</v>
      </c>
      <c r="AN2946" s="19" t="n">
        <v>0.107604274624243</v>
      </c>
      <c r="AO2946" s="19"/>
      <c r="AP2946" s="19" t="n">
        <v>0.0545335658576493</v>
      </c>
      <c r="AQ2946" s="19" t="n">
        <v>0.035950271474026</v>
      </c>
      <c r="AR2946" s="19" t="n">
        <v>0.0411764033487371</v>
      </c>
      <c r="AS2946" s="19" t="n">
        <v>0.0987857974407646</v>
      </c>
      <c r="AT2946" s="19" t="n">
        <v>0.0525226007642956</v>
      </c>
      <c r="AU2946" s="19"/>
      <c r="AV2946" s="19" t="n">
        <v>0.0252479984805869</v>
      </c>
      <c r="AW2946" s="19" t="n">
        <v>0.0652329168798395</v>
      </c>
      <c r="AX2946" s="19" t="n">
        <v>0.0343986793945266</v>
      </c>
      <c r="AY2946" s="19" t="n">
        <v>0.0549854107000534</v>
      </c>
      <c r="AZ2946" s="19" t="n">
        <v>0.0942608444985007</v>
      </c>
      <c r="BA2946" s="19" t="n">
        <v>0.0863759500553387</v>
      </c>
      <c r="BB2946" s="19"/>
      <c r="BC2946" s="19" t="n">
        <v>0.108513752021141</v>
      </c>
      <c r="BD2946" s="19" t="n">
        <v>0.0695944292816322</v>
      </c>
      <c r="BE2946" s="19" t="n">
        <v>0.0269453970908213</v>
      </c>
      <c r="BF2946" s="19" t="n">
        <v>0.0141878860088632</v>
      </c>
      <c r="BG2946" s="19" t="n">
        <v>0</v>
      </c>
    </row>
    <row r="2947">
      <c r="C2947" s="19"/>
      <c r="D2947" s="19"/>
      <c r="E2947" s="19"/>
      <c r="F2947" s="19"/>
      <c r="G2947" s="19"/>
      <c r="H2947" s="19"/>
      <c r="I2947" s="19"/>
      <c r="J2947" s="19"/>
      <c r="K2947" s="19"/>
      <c r="L2947" s="19"/>
      <c r="M2947" s="19"/>
      <c r="N2947" s="19"/>
      <c r="O2947" s="19"/>
      <c r="P2947" s="19"/>
      <c r="Q2947" s="19"/>
      <c r="R2947" s="19"/>
      <c r="S2947" s="19"/>
      <c r="T2947" s="19"/>
      <c r="U2947" s="19"/>
      <c r="V2947" s="19"/>
      <c r="W2947" s="19"/>
      <c r="X2947" s="19"/>
      <c r="Y2947" s="19"/>
      <c r="Z2947" s="19"/>
      <c r="AA2947" s="19"/>
      <c r="AB2947" s="19"/>
      <c r="AC2947" s="19"/>
      <c r="AD2947" s="19"/>
      <c r="AE2947" s="19"/>
      <c r="AF2947" s="19"/>
      <c r="AG2947" s="19"/>
      <c r="AH2947" s="19"/>
      <c r="AI2947" s="19"/>
      <c r="AJ2947" s="19"/>
      <c r="AK2947" s="19"/>
      <c r="AL2947" s="19"/>
      <c r="AM2947" s="19"/>
      <c r="AN2947" s="19"/>
      <c r="AO2947" s="19"/>
      <c r="AP2947" s="19"/>
      <c r="AQ2947" s="19"/>
      <c r="AR2947" s="19"/>
      <c r="AS2947" s="19"/>
      <c r="AT2947" s="19"/>
      <c r="AU2947" s="19"/>
      <c r="AV2947" s="19"/>
      <c r="AW2947" s="19"/>
      <c r="AX2947" s="19"/>
      <c r="AY2947" s="19"/>
      <c r="AZ2947" s="19"/>
      <c r="BA2947" s="19"/>
      <c r="BB2947" s="19"/>
      <c r="BC2947" s="19"/>
      <c r="BD2947" s="19"/>
      <c r="BE2947" s="19"/>
      <c r="BF2947" s="19"/>
      <c r="BG2947" s="19"/>
    </row>
    <row r="2948">
      <c r="B2948" s="7" t="s">
        <v>825</v>
      </c>
      <c r="C2948" s="19"/>
      <c r="D2948" s="19"/>
      <c r="E2948" s="19"/>
      <c r="F2948" s="19"/>
      <c r="G2948" s="19"/>
      <c r="H2948" s="19"/>
      <c r="I2948" s="19"/>
      <c r="J2948" s="19"/>
      <c r="K2948" s="19"/>
      <c r="L2948" s="19"/>
      <c r="M2948" s="19"/>
      <c r="N2948" s="19"/>
      <c r="O2948" s="19"/>
      <c r="P2948" s="19"/>
      <c r="Q2948" s="19"/>
      <c r="R2948" s="19"/>
      <c r="S2948" s="19"/>
      <c r="T2948" s="19"/>
      <c r="U2948" s="19"/>
      <c r="V2948" s="19"/>
      <c r="W2948" s="19"/>
      <c r="X2948" s="19"/>
      <c r="Y2948" s="19"/>
      <c r="Z2948" s="19"/>
      <c r="AA2948" s="19"/>
      <c r="AB2948" s="19"/>
      <c r="AC2948" s="19"/>
      <c r="AD2948" s="19"/>
      <c r="AE2948" s="19"/>
      <c r="AF2948" s="19"/>
      <c r="AG2948" s="19"/>
      <c r="AH2948" s="19"/>
      <c r="AI2948" s="19"/>
      <c r="AJ2948" s="19"/>
      <c r="AK2948" s="19"/>
      <c r="AL2948" s="19"/>
      <c r="AM2948" s="19"/>
      <c r="AN2948" s="19"/>
      <c r="AO2948" s="19"/>
      <c r="AP2948" s="19"/>
      <c r="AQ2948" s="19"/>
      <c r="AR2948" s="19"/>
      <c r="AS2948" s="19"/>
      <c r="AT2948" s="19"/>
      <c r="AU2948" s="19"/>
      <c r="AV2948" s="19"/>
      <c r="AW2948" s="19"/>
      <c r="AX2948" s="19"/>
      <c r="AY2948" s="19"/>
      <c r="AZ2948" s="19"/>
      <c r="BA2948" s="19"/>
      <c r="BB2948" s="19"/>
      <c r="BC2948" s="19"/>
      <c r="BD2948" s="19"/>
      <c r="BE2948" s="19"/>
      <c r="BF2948" s="19"/>
      <c r="BG2948" s="19"/>
    </row>
    <row r="2949">
      <c r="B2949" s="26" t="s">
        <v>724</v>
      </c>
      <c r="C2949" s="19"/>
      <c r="D2949" s="19"/>
      <c r="E2949" s="19"/>
      <c r="F2949" s="19"/>
      <c r="G2949" s="19"/>
      <c r="H2949" s="19"/>
      <c r="I2949" s="19"/>
      <c r="J2949" s="19"/>
      <c r="K2949" s="19"/>
      <c r="L2949" s="19"/>
      <c r="M2949" s="19"/>
      <c r="N2949" s="19"/>
      <c r="O2949" s="19"/>
      <c r="P2949" s="19"/>
      <c r="Q2949" s="19"/>
      <c r="R2949" s="19"/>
      <c r="S2949" s="19"/>
      <c r="T2949" s="19"/>
      <c r="U2949" s="19"/>
      <c r="V2949" s="19"/>
      <c r="W2949" s="19"/>
      <c r="X2949" s="19"/>
      <c r="Y2949" s="19"/>
      <c r="Z2949" s="19"/>
      <c r="AA2949" s="19"/>
      <c r="AB2949" s="19"/>
      <c r="AC2949" s="19"/>
      <c r="AD2949" s="19"/>
      <c r="AE2949" s="19"/>
      <c r="AF2949" s="19"/>
      <c r="AG2949" s="19"/>
      <c r="AH2949" s="19"/>
      <c r="AI2949" s="19"/>
      <c r="AJ2949" s="19"/>
      <c r="AK2949" s="19"/>
      <c r="AL2949" s="19"/>
      <c r="AM2949" s="19"/>
      <c r="AN2949" s="19"/>
      <c r="AO2949" s="19"/>
      <c r="AP2949" s="19"/>
      <c r="AQ2949" s="19"/>
      <c r="AR2949" s="19"/>
      <c r="AS2949" s="19"/>
      <c r="AT2949" s="19"/>
      <c r="AU2949" s="19"/>
      <c r="AV2949" s="19"/>
      <c r="AW2949" s="19"/>
      <c r="AX2949" s="19"/>
      <c r="AY2949" s="19"/>
      <c r="AZ2949" s="19"/>
      <c r="BA2949" s="19"/>
      <c r="BB2949" s="19"/>
      <c r="BC2949" s="19"/>
      <c r="BD2949" s="19"/>
      <c r="BE2949" s="19"/>
      <c r="BF2949" s="19"/>
      <c r="BG2949" s="19"/>
    </row>
    <row r="2950">
      <c r="B2950" t="s">
        <v>802</v>
      </c>
      <c r="C2950" s="19" t="n">
        <v>0.0216121653462033</v>
      </c>
      <c r="D2950" s="19" t="n">
        <v>0.0250142835592168</v>
      </c>
      <c r="E2950" s="19" t="n">
        <v>0.0183884637780877</v>
      </c>
      <c r="F2950" s="19"/>
      <c r="G2950" s="19" t="n">
        <v>0.0097432266711752</v>
      </c>
      <c r="H2950" s="19" t="n">
        <v>0.0162630375908061</v>
      </c>
      <c r="I2950" s="19" t="n">
        <v>0.0327769362800771</v>
      </c>
      <c r="J2950" s="19" t="n">
        <v>0.00933500431954514</v>
      </c>
      <c r="K2950" s="19" t="n">
        <v>0.029154787223815</v>
      </c>
      <c r="L2950" s="19" t="n">
        <v>0.0280400055567926</v>
      </c>
      <c r="M2950" s="19"/>
      <c r="N2950" s="19" t="n">
        <v>0.0112581406555516</v>
      </c>
      <c r="O2950" s="19" t="n">
        <v>0.0224529439624779</v>
      </c>
      <c r="P2950" s="19" t="n">
        <v>0.0252510296429776</v>
      </c>
      <c r="Q2950" s="19" t="n">
        <v>0.0282138279314825</v>
      </c>
      <c r="R2950" s="19"/>
      <c r="S2950" s="19" t="n">
        <v>0.0109355721071235</v>
      </c>
      <c r="T2950" s="19" t="n">
        <v>0.0229372158211925</v>
      </c>
      <c r="U2950" s="19" t="n">
        <v>0.0196447500564302</v>
      </c>
      <c r="V2950" s="19" t="n">
        <v>0.0301830837485304</v>
      </c>
      <c r="W2950" s="19" t="n">
        <v>0.0645241236779858</v>
      </c>
      <c r="X2950" s="19" t="n">
        <v>0</v>
      </c>
      <c r="Y2950" s="19" t="n">
        <v>0.0619848407001772</v>
      </c>
      <c r="Z2950" s="19" t="n">
        <v>0.0429739381803995</v>
      </c>
      <c r="AA2950" s="19" t="n">
        <v>0</v>
      </c>
      <c r="AB2950" s="19" t="n">
        <v>0</v>
      </c>
      <c r="AC2950" s="19" t="n">
        <v>0</v>
      </c>
      <c r="AD2950" s="19" t="n">
        <v>0.0569773891953632</v>
      </c>
      <c r="AE2950" s="19"/>
      <c r="AF2950" s="19" t="n">
        <v>0.0413506667469112</v>
      </c>
      <c r="AG2950" s="19" t="n">
        <v>0.0145563247434111</v>
      </c>
      <c r="AH2950" s="19" t="n">
        <v>0.00951072407956967</v>
      </c>
      <c r="AI2950" s="19"/>
      <c r="AJ2950" s="19" t="n">
        <v>0.0364363293480095</v>
      </c>
      <c r="AK2950" s="19" t="n">
        <v>0.00512563776255203</v>
      </c>
      <c r="AL2950" s="19" t="n">
        <v>0</v>
      </c>
      <c r="AM2950" s="19" t="n">
        <v>0.117014345581497</v>
      </c>
      <c r="AN2950" s="19" t="n">
        <v>0.0440988439267973</v>
      </c>
      <c r="AO2950" s="19"/>
      <c r="AP2950" s="19" t="n">
        <v>0.0427424799777174</v>
      </c>
      <c r="AQ2950" s="19" t="n">
        <v>0.00537266757926263</v>
      </c>
      <c r="AR2950" s="19" t="n">
        <v>0</v>
      </c>
      <c r="AS2950" s="19" t="n">
        <v>0.0399763913148245</v>
      </c>
      <c r="AT2950" s="19" t="n">
        <v>0</v>
      </c>
      <c r="AU2950" s="19"/>
      <c r="AV2950" s="19" t="n">
        <v>0</v>
      </c>
      <c r="AW2950" s="19" t="n">
        <v>0.0330129550110646</v>
      </c>
      <c r="AX2950" s="19" t="n">
        <v>0.0170704765535829</v>
      </c>
      <c r="AY2950" s="19" t="n">
        <v>0.0503543404746272</v>
      </c>
      <c r="AZ2950" s="19" t="n">
        <v>0</v>
      </c>
      <c r="BA2950" s="19" t="n">
        <v>0</v>
      </c>
      <c r="BB2950" s="19"/>
      <c r="BC2950" s="19" t="n">
        <v>0.0313171283463447</v>
      </c>
      <c r="BD2950" s="19" t="n">
        <v>0</v>
      </c>
      <c r="BE2950" s="19" t="n">
        <v>0.0169985153925618</v>
      </c>
      <c r="BF2950" s="19" t="n">
        <v>0.0115318618302661</v>
      </c>
      <c r="BG2950" s="19" t="n">
        <v>0.065232703673366</v>
      </c>
    </row>
    <row r="2951">
      <c r="B2951" t="s">
        <v>598</v>
      </c>
      <c r="C2951" s="19" t="n">
        <v>0.0303060874109665</v>
      </c>
      <c r="D2951" s="19" t="n">
        <v>0.029807963310884</v>
      </c>
      <c r="E2951" s="19" t="n">
        <v>0.0311542149310339</v>
      </c>
      <c r="F2951" s="19"/>
      <c r="G2951" s="19" t="n">
        <v>0.0104891036577724</v>
      </c>
      <c r="H2951" s="19" t="n">
        <v>0.0296344009306078</v>
      </c>
      <c r="I2951" s="19" t="n">
        <v>0.0268933818769701</v>
      </c>
      <c r="J2951" s="19" t="n">
        <v>0.0221372339023143</v>
      </c>
      <c r="K2951" s="19" t="n">
        <v>0.0481650434698795</v>
      </c>
      <c r="L2951" s="19" t="n">
        <v>0.0396055494789722</v>
      </c>
      <c r="M2951" s="19"/>
      <c r="N2951" s="19" t="n">
        <v>0.0459335178181974</v>
      </c>
      <c r="O2951" s="19" t="n">
        <v>0.0206061624330079</v>
      </c>
      <c r="P2951" s="19" t="n">
        <v>0.0298025381864926</v>
      </c>
      <c r="Q2951" s="19" t="n">
        <v>0.0242043327397174</v>
      </c>
      <c r="R2951" s="19"/>
      <c r="S2951" s="19" t="n">
        <v>0.023822531814217</v>
      </c>
      <c r="T2951" s="19" t="n">
        <v>0.0242729334338735</v>
      </c>
      <c r="U2951" s="19" t="n">
        <v>0.0358721960765353</v>
      </c>
      <c r="V2951" s="19" t="n">
        <v>0.0216925689469535</v>
      </c>
      <c r="W2951" s="19" t="n">
        <v>0.0227991594562266</v>
      </c>
      <c r="X2951" s="19" t="n">
        <v>0</v>
      </c>
      <c r="Y2951" s="19" t="n">
        <v>0.0538967645158207</v>
      </c>
      <c r="Z2951" s="19" t="n">
        <v>0</v>
      </c>
      <c r="AA2951" s="19" t="n">
        <v>0.0364239241607085</v>
      </c>
      <c r="AB2951" s="19" t="n">
        <v>0.0841268540509501</v>
      </c>
      <c r="AC2951" s="19" t="n">
        <v>0</v>
      </c>
      <c r="AD2951" s="19" t="n">
        <v>0</v>
      </c>
      <c r="AE2951" s="19"/>
      <c r="AF2951" s="19" t="n">
        <v>0.0221940924227431</v>
      </c>
      <c r="AG2951" s="19" t="n">
        <v>0.0460393006333152</v>
      </c>
      <c r="AH2951" s="19" t="n">
        <v>0.0120915793164196</v>
      </c>
      <c r="AI2951" s="19"/>
      <c r="AJ2951" s="19" t="n">
        <v>0.0184339188766326</v>
      </c>
      <c r="AK2951" s="19" t="n">
        <v>0.0218857428946676</v>
      </c>
      <c r="AL2951" s="19" t="n">
        <v>0.0947289753776853</v>
      </c>
      <c r="AM2951" s="19" t="n">
        <v>0</v>
      </c>
      <c r="AN2951" s="19" t="n">
        <v>0.0174963101865168</v>
      </c>
      <c r="AO2951" s="19"/>
      <c r="AP2951" s="19" t="n">
        <v>0.018411946779955</v>
      </c>
      <c r="AQ2951" s="19" t="n">
        <v>0.0373403982135888</v>
      </c>
      <c r="AR2951" s="19" t="n">
        <v>0.0557312864133111</v>
      </c>
      <c r="AS2951" s="19" t="n">
        <v>0.033777424741353</v>
      </c>
      <c r="AT2951" s="19" t="n">
        <v>0</v>
      </c>
      <c r="AU2951" s="19"/>
      <c r="AV2951" s="19" t="n">
        <v>0.0522603443047402</v>
      </c>
      <c r="AW2951" s="19" t="n">
        <v>0.030961499058426</v>
      </c>
      <c r="AX2951" s="19" t="n">
        <v>0.029921336018169</v>
      </c>
      <c r="AY2951" s="19" t="n">
        <v>0.0175693213970242</v>
      </c>
      <c r="AZ2951" s="19" t="n">
        <v>0</v>
      </c>
      <c r="BA2951" s="19" t="n">
        <v>0.0316214231989615</v>
      </c>
      <c r="BB2951" s="19"/>
      <c r="BC2951" s="19" t="n">
        <v>0.0118025680898646</v>
      </c>
      <c r="BD2951" s="19" t="n">
        <v>0.0291013543714957</v>
      </c>
      <c r="BE2951" s="19" t="n">
        <v>0.0461701385076966</v>
      </c>
      <c r="BF2951" s="19" t="n">
        <v>0.0238284917006512</v>
      </c>
      <c r="BG2951" s="19" t="n">
        <v>0</v>
      </c>
    </row>
    <row r="2952">
      <c r="B2952" t="s">
        <v>692</v>
      </c>
      <c r="C2952" s="19" t="n">
        <v>0.0626044250246058</v>
      </c>
      <c r="D2952" s="19" t="n">
        <v>0.0622814635771277</v>
      </c>
      <c r="E2952" s="19" t="n">
        <v>0.0636370262593812</v>
      </c>
      <c r="F2952" s="19"/>
      <c r="G2952" s="19" t="n">
        <v>0.0425675422406632</v>
      </c>
      <c r="H2952" s="19" t="n">
        <v>0.0308963628876271</v>
      </c>
      <c r="I2952" s="19" t="n">
        <v>0.0956468780435685</v>
      </c>
      <c r="J2952" s="19" t="n">
        <v>0.115459424180024</v>
      </c>
      <c r="K2952" s="19" t="n">
        <v>0.0378742954628012</v>
      </c>
      <c r="L2952" s="19" t="n">
        <v>0.0554081407857017</v>
      </c>
      <c r="M2952" s="19"/>
      <c r="N2952" s="19" t="n">
        <v>0.0579380854946593</v>
      </c>
      <c r="O2952" s="19" t="n">
        <v>0.0638711290904507</v>
      </c>
      <c r="P2952" s="19" t="n">
        <v>0.0618996786471044</v>
      </c>
      <c r="Q2952" s="19" t="n">
        <v>0.0668286826702338</v>
      </c>
      <c r="R2952" s="19"/>
      <c r="S2952" s="19" t="n">
        <v>0.0420406415724599</v>
      </c>
      <c r="T2952" s="19" t="n">
        <v>0.0359468401012557</v>
      </c>
      <c r="U2952" s="19" t="n">
        <v>0.0927663221281118</v>
      </c>
      <c r="V2952" s="19" t="n">
        <v>0.041089797209341</v>
      </c>
      <c r="W2952" s="19" t="n">
        <v>0.084438853697347</v>
      </c>
      <c r="X2952" s="19" t="n">
        <v>0.114316574651784</v>
      </c>
      <c r="Y2952" s="19" t="n">
        <v>0.0302863319446366</v>
      </c>
      <c r="Z2952" s="19" t="n">
        <v>0</v>
      </c>
      <c r="AA2952" s="19" t="n">
        <v>0.0897644269482369</v>
      </c>
      <c r="AB2952" s="19" t="n">
        <v>0.0455049283109063</v>
      </c>
      <c r="AC2952" s="19" t="n">
        <v>0.149085048132872</v>
      </c>
      <c r="AD2952" s="19" t="n">
        <v>0</v>
      </c>
      <c r="AE2952" s="19"/>
      <c r="AF2952" s="19" t="n">
        <v>0.077694079116976</v>
      </c>
      <c r="AG2952" s="19" t="n">
        <v>0.055100942958787</v>
      </c>
      <c r="AH2952" s="19" t="n">
        <v>0.0542716243307644</v>
      </c>
      <c r="AI2952" s="19"/>
      <c r="AJ2952" s="19" t="n">
        <v>0.0753700018010752</v>
      </c>
      <c r="AK2952" s="19" t="n">
        <v>0.0690130208723309</v>
      </c>
      <c r="AL2952" s="19" t="n">
        <v>0.0670061989584492</v>
      </c>
      <c r="AM2952" s="19" t="n">
        <v>0</v>
      </c>
      <c r="AN2952" s="19" t="n">
        <v>0.0708020259028134</v>
      </c>
      <c r="AO2952" s="19"/>
      <c r="AP2952" s="19" t="n">
        <v>0.0736205960190575</v>
      </c>
      <c r="AQ2952" s="19" t="n">
        <v>0.0573472121188007</v>
      </c>
      <c r="AR2952" s="19" t="n">
        <v>0.0464362056174972</v>
      </c>
      <c r="AS2952" s="19" t="n">
        <v>0.0547427885582967</v>
      </c>
      <c r="AT2952" s="19" t="n">
        <v>0.106929407676492</v>
      </c>
      <c r="AU2952" s="19"/>
      <c r="AV2952" s="19" t="n">
        <v>0.0561800022257046</v>
      </c>
      <c r="AW2952" s="19" t="n">
        <v>0.0707419823574059</v>
      </c>
      <c r="AX2952" s="19" t="n">
        <v>0.0800175376500302</v>
      </c>
      <c r="AY2952" s="19" t="n">
        <v>0.0633140135746295</v>
      </c>
      <c r="AZ2952" s="19" t="n">
        <v>0.0527588056578896</v>
      </c>
      <c r="BA2952" s="19" t="n">
        <v>0.077468344506275</v>
      </c>
      <c r="BB2952" s="19"/>
      <c r="BC2952" s="19" t="n">
        <v>0.0590031512740521</v>
      </c>
      <c r="BD2952" s="19" t="n">
        <v>0.0800810113507809</v>
      </c>
      <c r="BE2952" s="19" t="n">
        <v>0.0673575811590976</v>
      </c>
      <c r="BF2952" s="19" t="n">
        <v>0.0573856730824551</v>
      </c>
      <c r="BG2952" s="19" t="n">
        <v>0</v>
      </c>
    </row>
    <row r="2953">
      <c r="B2953" t="s">
        <v>691</v>
      </c>
      <c r="C2953" s="19" t="n">
        <v>0.222389425154744</v>
      </c>
      <c r="D2953" s="19" t="n">
        <v>0.23352781646051</v>
      </c>
      <c r="E2953" s="19" t="n">
        <v>0.21353913842594</v>
      </c>
      <c r="F2953" s="19"/>
      <c r="G2953" s="19" t="n">
        <v>0.243289401205292</v>
      </c>
      <c r="H2953" s="19" t="n">
        <v>0.232039773414239</v>
      </c>
      <c r="I2953" s="19" t="n">
        <v>0.218063139714197</v>
      </c>
      <c r="J2953" s="19" t="n">
        <v>0.201180087789293</v>
      </c>
      <c r="K2953" s="19" t="n">
        <v>0.201233424422609</v>
      </c>
      <c r="L2953" s="19" t="n">
        <v>0.234541362537658</v>
      </c>
      <c r="M2953" s="19"/>
      <c r="N2953" s="19" t="n">
        <v>0.233169229708732</v>
      </c>
      <c r="O2953" s="19" t="n">
        <v>0.227098867068007</v>
      </c>
      <c r="P2953" s="19" t="n">
        <v>0.221447764200356</v>
      </c>
      <c r="Q2953" s="19" t="n">
        <v>0.207359906113228</v>
      </c>
      <c r="R2953" s="19"/>
      <c r="S2953" s="19" t="n">
        <v>0.206520987405399</v>
      </c>
      <c r="T2953" s="19" t="n">
        <v>0.236686629057427</v>
      </c>
      <c r="U2953" s="19" t="n">
        <v>0.147528486438349</v>
      </c>
      <c r="V2953" s="19" t="n">
        <v>0.250874444532834</v>
      </c>
      <c r="W2953" s="19" t="n">
        <v>0.123140768910425</v>
      </c>
      <c r="X2953" s="19" t="n">
        <v>0.285649815123017</v>
      </c>
      <c r="Y2953" s="19" t="n">
        <v>0.288650939488805</v>
      </c>
      <c r="Z2953" s="19" t="n">
        <v>0.20621679718356</v>
      </c>
      <c r="AA2953" s="19" t="n">
        <v>0.208608030344855</v>
      </c>
      <c r="AB2953" s="19" t="n">
        <v>0.208282826212968</v>
      </c>
      <c r="AC2953" s="19" t="n">
        <v>0.261200211248793</v>
      </c>
      <c r="AD2953" s="19" t="n">
        <v>0.263061676561973</v>
      </c>
      <c r="AE2953" s="19"/>
      <c r="AF2953" s="19" t="n">
        <v>0.225722612226442</v>
      </c>
      <c r="AG2953" s="19" t="n">
        <v>0.20909396374726</v>
      </c>
      <c r="AH2953" s="19" t="n">
        <v>0.252796559989659</v>
      </c>
      <c r="AI2953" s="19"/>
      <c r="AJ2953" s="19" t="n">
        <v>0.227381338414273</v>
      </c>
      <c r="AK2953" s="19" t="n">
        <v>0.162763049344403</v>
      </c>
      <c r="AL2953" s="19" t="n">
        <v>0.176714486234058</v>
      </c>
      <c r="AM2953" s="19" t="n">
        <v>0.669506127880306</v>
      </c>
      <c r="AN2953" s="19" t="n">
        <v>0.294644249226814</v>
      </c>
      <c r="AO2953" s="19"/>
      <c r="AP2953" s="19" t="n">
        <v>0.226572806574086</v>
      </c>
      <c r="AQ2953" s="19" t="n">
        <v>0.159446675136035</v>
      </c>
      <c r="AR2953" s="19" t="n">
        <v>0.256350695125221</v>
      </c>
      <c r="AS2953" s="19" t="n">
        <v>0.26852536542266</v>
      </c>
      <c r="AT2953" s="19" t="n">
        <v>0.224986664475132</v>
      </c>
      <c r="AU2953" s="19"/>
      <c r="AV2953" s="19" t="n">
        <v>0.147329178117319</v>
      </c>
      <c r="AW2953" s="19" t="n">
        <v>0.197339756684067</v>
      </c>
      <c r="AX2953" s="19" t="n">
        <v>0.272403209294832</v>
      </c>
      <c r="AY2953" s="19" t="n">
        <v>0.273481769056298</v>
      </c>
      <c r="AZ2953" s="19" t="n">
        <v>0.205552116030331</v>
      </c>
      <c r="BA2953" s="19" t="n">
        <v>0.266687195975527</v>
      </c>
      <c r="BB2953" s="19"/>
      <c r="BC2953" s="19" t="n">
        <v>0.183922631422059</v>
      </c>
      <c r="BD2953" s="19" t="n">
        <v>0.23718997475423</v>
      </c>
      <c r="BE2953" s="19" t="n">
        <v>0.220147178017839</v>
      </c>
      <c r="BF2953" s="19" t="n">
        <v>0.204947239035604</v>
      </c>
      <c r="BG2953" s="19" t="n">
        <v>0.205791551836921</v>
      </c>
    </row>
    <row r="2954">
      <c r="B2954" t="s">
        <v>690</v>
      </c>
      <c r="C2954" s="19" t="n">
        <v>0.289396104400012</v>
      </c>
      <c r="D2954" s="19" t="n">
        <v>0.256266939710699</v>
      </c>
      <c r="E2954" s="19" t="n">
        <v>0.326404993588468</v>
      </c>
      <c r="F2954" s="19"/>
      <c r="G2954" s="19" t="n">
        <v>0.339514629768602</v>
      </c>
      <c r="H2954" s="19" t="n">
        <v>0.244384618138615</v>
      </c>
      <c r="I2954" s="19" t="n">
        <v>0.300419498824011</v>
      </c>
      <c r="J2954" s="19" t="n">
        <v>0.264925013962664</v>
      </c>
      <c r="K2954" s="19" t="n">
        <v>0.306540553603859</v>
      </c>
      <c r="L2954" s="19" t="n">
        <v>0.28902712065341</v>
      </c>
      <c r="M2954" s="19"/>
      <c r="N2954" s="19" t="n">
        <v>0.271826103541317</v>
      </c>
      <c r="O2954" s="19" t="n">
        <v>0.261091192495819</v>
      </c>
      <c r="P2954" s="19" t="n">
        <v>0.304525879696788</v>
      </c>
      <c r="Q2954" s="19" t="n">
        <v>0.322079080777124</v>
      </c>
      <c r="R2954" s="19"/>
      <c r="S2954" s="19" t="n">
        <v>0.261190905299497</v>
      </c>
      <c r="T2954" s="19" t="n">
        <v>0.272108090861802</v>
      </c>
      <c r="U2954" s="19" t="n">
        <v>0.397499417476829</v>
      </c>
      <c r="V2954" s="19" t="n">
        <v>0.300791552883578</v>
      </c>
      <c r="W2954" s="19" t="n">
        <v>0.37530484814379</v>
      </c>
      <c r="X2954" s="19" t="n">
        <v>0.318646436018436</v>
      </c>
      <c r="Y2954" s="19" t="n">
        <v>0.243596866710286</v>
      </c>
      <c r="Z2954" s="19" t="n">
        <v>0.330191037476899</v>
      </c>
      <c r="AA2954" s="19" t="n">
        <v>0.244048192748677</v>
      </c>
      <c r="AB2954" s="19" t="n">
        <v>0.266146071913383</v>
      </c>
      <c r="AC2954" s="19" t="n">
        <v>0.206584884289344</v>
      </c>
      <c r="AD2954" s="19" t="n">
        <v>0.291667021611233</v>
      </c>
      <c r="AE2954" s="19"/>
      <c r="AF2954" s="19" t="n">
        <v>0.263034858858701</v>
      </c>
      <c r="AG2954" s="19" t="n">
        <v>0.2872588932518</v>
      </c>
      <c r="AH2954" s="19" t="n">
        <v>0.315642362791346</v>
      </c>
      <c r="AI2954" s="19"/>
      <c r="AJ2954" s="19" t="n">
        <v>0.283093410202836</v>
      </c>
      <c r="AK2954" s="19" t="n">
        <v>0.312042906603923</v>
      </c>
      <c r="AL2954" s="19" t="n">
        <v>0.355281398394507</v>
      </c>
      <c r="AM2954" s="19" t="n">
        <v>0.213479526538198</v>
      </c>
      <c r="AN2954" s="19" t="n">
        <v>0.274088954048352</v>
      </c>
      <c r="AO2954" s="19"/>
      <c r="AP2954" s="19" t="n">
        <v>0.272355387746594</v>
      </c>
      <c r="AQ2954" s="19" t="n">
        <v>0.281265599825222</v>
      </c>
      <c r="AR2954" s="19" t="n">
        <v>0.308850186478536</v>
      </c>
      <c r="AS2954" s="19" t="n">
        <v>0.285784408037537</v>
      </c>
      <c r="AT2954" s="19" t="n">
        <v>0.328696571699655</v>
      </c>
      <c r="AU2954" s="19"/>
      <c r="AV2954" s="19" t="n">
        <v>0.301465049314119</v>
      </c>
      <c r="AW2954" s="19" t="n">
        <v>0.298100337519707</v>
      </c>
      <c r="AX2954" s="19" t="n">
        <v>0.301681011280967</v>
      </c>
      <c r="AY2954" s="19" t="n">
        <v>0.245012776823618</v>
      </c>
      <c r="AZ2954" s="19" t="n">
        <v>0.329622118630642</v>
      </c>
      <c r="BA2954" s="19" t="n">
        <v>0.331101000142115</v>
      </c>
      <c r="BB2954" s="19"/>
      <c r="BC2954" s="19" t="n">
        <v>0.296163373868616</v>
      </c>
      <c r="BD2954" s="19" t="n">
        <v>0.305428435824067</v>
      </c>
      <c r="BE2954" s="19" t="n">
        <v>0.294819673144419</v>
      </c>
      <c r="BF2954" s="19" t="n">
        <v>0.306559073934698</v>
      </c>
      <c r="BG2954" s="19" t="n">
        <v>0.152046736171698</v>
      </c>
    </row>
    <row r="2955">
      <c r="B2955" t="s">
        <v>689</v>
      </c>
      <c r="C2955" s="19" t="n">
        <v>0.166442764551622</v>
      </c>
      <c r="D2955" s="19" t="n">
        <v>0.176723031397191</v>
      </c>
      <c r="E2955" s="19" t="n">
        <v>0.157838154683581</v>
      </c>
      <c r="F2955" s="19"/>
      <c r="G2955" s="19" t="n">
        <v>0.163634547476503</v>
      </c>
      <c r="H2955" s="19" t="n">
        <v>0.219280842673139</v>
      </c>
      <c r="I2955" s="19" t="n">
        <v>0.129362190346722</v>
      </c>
      <c r="J2955" s="19" t="n">
        <v>0.144732746660803</v>
      </c>
      <c r="K2955" s="19" t="n">
        <v>0.148791827796766</v>
      </c>
      <c r="L2955" s="19" t="n">
        <v>0.183355124760651</v>
      </c>
      <c r="M2955" s="19"/>
      <c r="N2955" s="19" t="n">
        <v>0.162297069854506</v>
      </c>
      <c r="O2955" s="19" t="n">
        <v>0.185702565413641</v>
      </c>
      <c r="P2955" s="19" t="n">
        <v>0.183605952645648</v>
      </c>
      <c r="Q2955" s="19" t="n">
        <v>0.135934515821952</v>
      </c>
      <c r="R2955" s="19"/>
      <c r="S2955" s="19" t="n">
        <v>0.22203099039108</v>
      </c>
      <c r="T2955" s="19" t="n">
        <v>0.208915703701348</v>
      </c>
      <c r="U2955" s="19" t="n">
        <v>0.186229258822912</v>
      </c>
      <c r="V2955" s="19" t="n">
        <v>0.0880781159678362</v>
      </c>
      <c r="W2955" s="19" t="n">
        <v>0.105878963124801</v>
      </c>
      <c r="X2955" s="19" t="n">
        <v>0.106120774205075</v>
      </c>
      <c r="Y2955" s="19" t="n">
        <v>0.210156595433454</v>
      </c>
      <c r="Z2955" s="19" t="n">
        <v>0.231340545812276</v>
      </c>
      <c r="AA2955" s="19" t="n">
        <v>0.11867781559231</v>
      </c>
      <c r="AB2955" s="19" t="n">
        <v>0.179979649150643</v>
      </c>
      <c r="AC2955" s="19" t="n">
        <v>0.190375608801349</v>
      </c>
      <c r="AD2955" s="19" t="n">
        <v>0.162235158855042</v>
      </c>
      <c r="AE2955" s="19"/>
      <c r="AF2955" s="19" t="n">
        <v>0.161833811095293</v>
      </c>
      <c r="AG2955" s="19" t="n">
        <v>0.175635026382486</v>
      </c>
      <c r="AH2955" s="19" t="n">
        <v>0.148204728780352</v>
      </c>
      <c r="AI2955" s="19"/>
      <c r="AJ2955" s="19" t="n">
        <v>0.17275281971715</v>
      </c>
      <c r="AK2955" s="19" t="n">
        <v>0.200982675931464</v>
      </c>
      <c r="AL2955" s="19" t="n">
        <v>0.150148950148655</v>
      </c>
      <c r="AM2955" s="19" t="n">
        <v>0</v>
      </c>
      <c r="AN2955" s="19" t="n">
        <v>0.0749870703580633</v>
      </c>
      <c r="AO2955" s="19"/>
      <c r="AP2955" s="19" t="n">
        <v>0.18087163376153</v>
      </c>
      <c r="AQ2955" s="19" t="n">
        <v>0.190050949046471</v>
      </c>
      <c r="AR2955" s="19" t="n">
        <v>0.116940203597197</v>
      </c>
      <c r="AS2955" s="19" t="n">
        <v>0.12851418377087</v>
      </c>
      <c r="AT2955" s="19" t="n">
        <v>0.168974570139869</v>
      </c>
      <c r="AU2955" s="19"/>
      <c r="AV2955" s="19" t="n">
        <v>0.183345082414103</v>
      </c>
      <c r="AW2955" s="19" t="n">
        <v>0.176296035354156</v>
      </c>
      <c r="AX2955" s="19" t="n">
        <v>0.158836083958381</v>
      </c>
      <c r="AY2955" s="19" t="n">
        <v>0.174885193699776</v>
      </c>
      <c r="AZ2955" s="19" t="n">
        <v>0.164837701210747</v>
      </c>
      <c r="BA2955" s="19" t="n">
        <v>0.101744425402194</v>
      </c>
      <c r="BB2955" s="19"/>
      <c r="BC2955" s="19" t="n">
        <v>0.187036787114465</v>
      </c>
      <c r="BD2955" s="19" t="n">
        <v>0.199641306698784</v>
      </c>
      <c r="BE2955" s="19" t="n">
        <v>0.151435393535464</v>
      </c>
      <c r="BF2955" s="19" t="n">
        <v>0.160029293747104</v>
      </c>
      <c r="BG2955" s="19" t="n">
        <v>0.326642366482511</v>
      </c>
    </row>
    <row r="2956">
      <c r="B2956" t="s">
        <v>803</v>
      </c>
      <c r="C2956" s="19" t="n">
        <v>0.151729476465808</v>
      </c>
      <c r="D2956" s="19" t="n">
        <v>0.158225274205317</v>
      </c>
      <c r="E2956" s="19" t="n">
        <v>0.139185896032171</v>
      </c>
      <c r="F2956" s="19"/>
      <c r="G2956" s="19" t="n">
        <v>0.159658025922428</v>
      </c>
      <c r="H2956" s="19" t="n">
        <v>0.199947954483111</v>
      </c>
      <c r="I2956" s="19" t="n">
        <v>0.166754087577102</v>
      </c>
      <c r="J2956" s="19" t="n">
        <v>0.172504163143544</v>
      </c>
      <c r="K2956" s="19" t="n">
        <v>0.134598996377941</v>
      </c>
      <c r="L2956" s="19" t="n">
        <v>0.0925351683505793</v>
      </c>
      <c r="M2956" s="19"/>
      <c r="N2956" s="19" t="n">
        <v>0.183561731733673</v>
      </c>
      <c r="O2956" s="19" t="n">
        <v>0.155836088685649</v>
      </c>
      <c r="P2956" s="19" t="n">
        <v>0.109613275092793</v>
      </c>
      <c r="Q2956" s="19" t="n">
        <v>0.152911338314792</v>
      </c>
      <c r="R2956" s="19"/>
      <c r="S2956" s="19" t="n">
        <v>0.200457904747789</v>
      </c>
      <c r="T2956" s="19" t="n">
        <v>0.128968667862881</v>
      </c>
      <c r="U2956" s="19" t="n">
        <v>0.0853646220747997</v>
      </c>
      <c r="V2956" s="19" t="n">
        <v>0.243035213264508</v>
      </c>
      <c r="W2956" s="19" t="n">
        <v>0.0937152179729428</v>
      </c>
      <c r="X2956" s="19" t="n">
        <v>0.101922798495931</v>
      </c>
      <c r="Y2956" s="19" t="n">
        <v>0.0966748633772423</v>
      </c>
      <c r="Z2956" s="19" t="n">
        <v>0.126730308451846</v>
      </c>
      <c r="AA2956" s="19" t="n">
        <v>0.227224077872584</v>
      </c>
      <c r="AB2956" s="19" t="n">
        <v>0.156389919784878</v>
      </c>
      <c r="AC2956" s="19" t="n">
        <v>0.157800585100279</v>
      </c>
      <c r="AD2956" s="19" t="n">
        <v>0.177329251868381</v>
      </c>
      <c r="AE2956" s="19"/>
      <c r="AF2956" s="19" t="n">
        <v>0.144870414221882</v>
      </c>
      <c r="AG2956" s="19" t="n">
        <v>0.160669941315147</v>
      </c>
      <c r="AH2956" s="19" t="n">
        <v>0.153862840483893</v>
      </c>
      <c r="AI2956" s="19"/>
      <c r="AJ2956" s="19" t="n">
        <v>0.13260367693592</v>
      </c>
      <c r="AK2956" s="19" t="n">
        <v>0.195837625789886</v>
      </c>
      <c r="AL2956" s="19" t="n">
        <v>0.134117384884927</v>
      </c>
      <c r="AM2956" s="19" t="n">
        <v>0</v>
      </c>
      <c r="AN2956" s="19" t="n">
        <v>0.119299045507636</v>
      </c>
      <c r="AO2956" s="19"/>
      <c r="AP2956" s="19" t="n">
        <v>0.118081768367826</v>
      </c>
      <c r="AQ2956" s="19" t="n">
        <v>0.235755330873142</v>
      </c>
      <c r="AR2956" s="19" t="n">
        <v>0.194370923352173</v>
      </c>
      <c r="AS2956" s="19" t="n">
        <v>0.0887871701468068</v>
      </c>
      <c r="AT2956" s="19" t="n">
        <v>0.117890185244556</v>
      </c>
      <c r="AU2956" s="19"/>
      <c r="AV2956" s="19" t="n">
        <v>0.222509547406489</v>
      </c>
      <c r="AW2956" s="19" t="n">
        <v>0.121960725034067</v>
      </c>
      <c r="AX2956" s="19" t="n">
        <v>0.123004993385505</v>
      </c>
      <c r="AY2956" s="19" t="n">
        <v>0.119478135837031</v>
      </c>
      <c r="AZ2956" s="19" t="n">
        <v>0.176469282652591</v>
      </c>
      <c r="BA2956" s="19" t="n">
        <v>0.0901233085977372</v>
      </c>
      <c r="BB2956" s="19"/>
      <c r="BC2956" s="19" t="n">
        <v>0.118586160275276</v>
      </c>
      <c r="BD2956" s="19" t="n">
        <v>0.0896493495786377</v>
      </c>
      <c r="BE2956" s="19" t="n">
        <v>0.184547539114211</v>
      </c>
      <c r="BF2956" s="19" t="n">
        <v>0.221530480660359</v>
      </c>
      <c r="BG2956" s="19" t="n">
        <v>0.17952760176842</v>
      </c>
    </row>
    <row r="2957">
      <c r="B2957" t="s">
        <v>100</v>
      </c>
      <c r="C2957" s="19" t="n">
        <v>0.0555195516460384</v>
      </c>
      <c r="D2957" s="19" t="n">
        <v>0.0581532277790547</v>
      </c>
      <c r="E2957" s="19" t="n">
        <v>0.0498521123013363</v>
      </c>
      <c r="F2957" s="19"/>
      <c r="G2957" s="19" t="n">
        <v>0.0311035230575633</v>
      </c>
      <c r="H2957" s="19" t="n">
        <v>0.0275530098818548</v>
      </c>
      <c r="I2957" s="19" t="n">
        <v>0.0300838873373513</v>
      </c>
      <c r="J2957" s="19" t="n">
        <v>0.0697263260418126</v>
      </c>
      <c r="K2957" s="19" t="n">
        <v>0.0936410716423301</v>
      </c>
      <c r="L2957" s="19" t="n">
        <v>0.0774875278762347</v>
      </c>
      <c r="M2957" s="19"/>
      <c r="N2957" s="19" t="n">
        <v>0.0340161211933633</v>
      </c>
      <c r="O2957" s="19" t="n">
        <v>0.0633410508509476</v>
      </c>
      <c r="P2957" s="19" t="n">
        <v>0.0638538818878408</v>
      </c>
      <c r="Q2957" s="19" t="n">
        <v>0.0624683156314706</v>
      </c>
      <c r="R2957" s="19"/>
      <c r="S2957" s="19" t="n">
        <v>0.0330004666624349</v>
      </c>
      <c r="T2957" s="19" t="n">
        <v>0.0701639191602199</v>
      </c>
      <c r="U2957" s="19" t="n">
        <v>0.035094946926033</v>
      </c>
      <c r="V2957" s="19" t="n">
        <v>0.0242552234464196</v>
      </c>
      <c r="W2957" s="19" t="n">
        <v>0.130198065016482</v>
      </c>
      <c r="X2957" s="19" t="n">
        <v>0.0733436015057583</v>
      </c>
      <c r="Y2957" s="19" t="n">
        <v>0.0147527978295783</v>
      </c>
      <c r="Z2957" s="19" t="n">
        <v>0.0625473728950195</v>
      </c>
      <c r="AA2957" s="19" t="n">
        <v>0.075253532332628</v>
      </c>
      <c r="AB2957" s="19" t="n">
        <v>0.0595697505762709</v>
      </c>
      <c r="AC2957" s="19" t="n">
        <v>0.034953662427364</v>
      </c>
      <c r="AD2957" s="19" t="n">
        <v>0.0487295019080073</v>
      </c>
      <c r="AE2957" s="19"/>
      <c r="AF2957" s="19" t="n">
        <v>0.0632994653110527</v>
      </c>
      <c r="AG2957" s="19" t="n">
        <v>0.0516456069677931</v>
      </c>
      <c r="AH2957" s="19" t="n">
        <v>0.0536195802279961</v>
      </c>
      <c r="AI2957" s="19"/>
      <c r="AJ2957" s="19" t="n">
        <v>0.0539285047041032</v>
      </c>
      <c r="AK2957" s="19" t="n">
        <v>0.0323493408007735</v>
      </c>
      <c r="AL2957" s="19" t="n">
        <v>0.0220026060017173</v>
      </c>
      <c r="AM2957" s="19" t="n">
        <v>0</v>
      </c>
      <c r="AN2957" s="19" t="n">
        <v>0.104583500843008</v>
      </c>
      <c r="AO2957" s="19"/>
      <c r="AP2957" s="19" t="n">
        <v>0.0673433807732332</v>
      </c>
      <c r="AQ2957" s="19" t="n">
        <v>0.0334211672074783</v>
      </c>
      <c r="AR2957" s="19" t="n">
        <v>0.0213204994160653</v>
      </c>
      <c r="AS2957" s="19" t="n">
        <v>0.0998922680076522</v>
      </c>
      <c r="AT2957" s="19" t="n">
        <v>0.0525226007642956</v>
      </c>
      <c r="AU2957" s="19"/>
      <c r="AV2957" s="19" t="n">
        <v>0.0369107962175259</v>
      </c>
      <c r="AW2957" s="19" t="n">
        <v>0.0715867089811055</v>
      </c>
      <c r="AX2957" s="19" t="n">
        <v>0.0170653518585319</v>
      </c>
      <c r="AY2957" s="19" t="n">
        <v>0.0559044491369964</v>
      </c>
      <c r="AZ2957" s="19" t="n">
        <v>0.0707599758177987</v>
      </c>
      <c r="BA2957" s="19" t="n">
        <v>0.101254302177189</v>
      </c>
      <c r="BB2957" s="19"/>
      <c r="BC2957" s="19" t="n">
        <v>0.112168199609322</v>
      </c>
      <c r="BD2957" s="19" t="n">
        <v>0.0589085674220052</v>
      </c>
      <c r="BE2957" s="19" t="n">
        <v>0.0185239811287106</v>
      </c>
      <c r="BF2957" s="19" t="n">
        <v>0.0141878860088632</v>
      </c>
      <c r="BG2957" s="19" t="n">
        <v>0.0707590400670846</v>
      </c>
    </row>
    <row r="2958">
      <c r="C2958" s="19"/>
      <c r="D2958" s="19"/>
      <c r="E2958" s="19"/>
      <c r="F2958" s="19"/>
      <c r="G2958" s="19"/>
      <c r="H2958" s="19"/>
      <c r="I2958" s="19"/>
      <c r="J2958" s="19"/>
      <c r="K2958" s="19"/>
      <c r="L2958" s="19"/>
      <c r="M2958" s="19"/>
      <c r="N2958" s="19"/>
      <c r="O2958" s="19"/>
      <c r="P2958" s="19"/>
      <c r="Q2958" s="19"/>
      <c r="R2958" s="19"/>
      <c r="S2958" s="19"/>
      <c r="T2958" s="19"/>
      <c r="U2958" s="19"/>
      <c r="V2958" s="19"/>
      <c r="W2958" s="19"/>
      <c r="X2958" s="19"/>
      <c r="Y2958" s="19"/>
      <c r="Z2958" s="19"/>
      <c r="AA2958" s="19"/>
      <c r="AB2958" s="19"/>
      <c r="AC2958" s="19"/>
      <c r="AD2958" s="19"/>
      <c r="AE2958" s="19"/>
      <c r="AF2958" s="19"/>
      <c r="AG2958" s="19"/>
      <c r="AH2958" s="19"/>
      <c r="AI2958" s="19"/>
      <c r="AJ2958" s="19"/>
      <c r="AK2958" s="19"/>
      <c r="AL2958" s="19"/>
      <c r="AM2958" s="19"/>
      <c r="AN2958" s="19"/>
      <c r="AO2958" s="19"/>
      <c r="AP2958" s="19"/>
      <c r="AQ2958" s="19"/>
      <c r="AR2958" s="19"/>
      <c r="AS2958" s="19"/>
      <c r="AT2958" s="19"/>
      <c r="AU2958" s="19"/>
      <c r="AV2958" s="19"/>
      <c r="AW2958" s="19"/>
      <c r="AX2958" s="19"/>
      <c r="AY2958" s="19"/>
      <c r="AZ2958" s="19"/>
      <c r="BA2958" s="19"/>
      <c r="BB2958" s="19"/>
      <c r="BC2958" s="19"/>
      <c r="BD2958" s="19"/>
      <c r="BE2958" s="19"/>
      <c r="BF2958" s="19"/>
      <c r="BG2958" s="19"/>
    </row>
    <row r="2959">
      <c r="B2959" s="7" t="s">
        <v>827</v>
      </c>
      <c r="C2959" s="19"/>
      <c r="D2959" s="19"/>
      <c r="E2959" s="19"/>
      <c r="F2959" s="19"/>
      <c r="G2959" s="19"/>
      <c r="H2959" s="19"/>
      <c r="I2959" s="19"/>
      <c r="J2959" s="19"/>
      <c r="K2959" s="19"/>
      <c r="L2959" s="19"/>
      <c r="M2959" s="19"/>
      <c r="N2959" s="19"/>
      <c r="O2959" s="19"/>
      <c r="P2959" s="19"/>
      <c r="Q2959" s="19"/>
      <c r="R2959" s="19"/>
      <c r="S2959" s="19"/>
      <c r="T2959" s="19"/>
      <c r="U2959" s="19"/>
      <c r="V2959" s="19"/>
      <c r="W2959" s="19"/>
      <c r="X2959" s="19"/>
      <c r="Y2959" s="19"/>
      <c r="Z2959" s="19"/>
      <c r="AA2959" s="19"/>
      <c r="AB2959" s="19"/>
      <c r="AC2959" s="19"/>
      <c r="AD2959" s="19"/>
      <c r="AE2959" s="19"/>
      <c r="AF2959" s="19"/>
      <c r="AG2959" s="19"/>
      <c r="AH2959" s="19"/>
      <c r="AI2959" s="19"/>
      <c r="AJ2959" s="19"/>
      <c r="AK2959" s="19"/>
      <c r="AL2959" s="19"/>
      <c r="AM2959" s="19"/>
      <c r="AN2959" s="19"/>
      <c r="AO2959" s="19"/>
      <c r="AP2959" s="19"/>
      <c r="AQ2959" s="19"/>
      <c r="AR2959" s="19"/>
      <c r="AS2959" s="19"/>
      <c r="AT2959" s="19"/>
      <c r="AU2959" s="19"/>
      <c r="AV2959" s="19"/>
      <c r="AW2959" s="19"/>
      <c r="AX2959" s="19"/>
      <c r="AY2959" s="19"/>
      <c r="AZ2959" s="19"/>
      <c r="BA2959" s="19"/>
      <c r="BB2959" s="19"/>
      <c r="BC2959" s="19"/>
      <c r="BD2959" s="19"/>
      <c r="BE2959" s="19"/>
      <c r="BF2959" s="19"/>
      <c r="BG2959" s="19"/>
    </row>
    <row r="2960">
      <c r="B2960" s="26" t="s">
        <v>724</v>
      </c>
      <c r="C2960" s="19"/>
      <c r="D2960" s="19"/>
      <c r="E2960" s="19"/>
      <c r="F2960" s="19"/>
      <c r="G2960" s="19"/>
      <c r="H2960" s="19"/>
      <c r="I2960" s="19"/>
      <c r="J2960" s="19"/>
      <c r="K2960" s="19"/>
      <c r="L2960" s="19"/>
      <c r="M2960" s="19"/>
      <c r="N2960" s="19"/>
      <c r="O2960" s="19"/>
      <c r="P2960" s="19"/>
      <c r="Q2960" s="19"/>
      <c r="R2960" s="19"/>
      <c r="S2960" s="19"/>
      <c r="T2960" s="19"/>
      <c r="U2960" s="19"/>
      <c r="V2960" s="19"/>
      <c r="W2960" s="19"/>
      <c r="X2960" s="19"/>
      <c r="Y2960" s="19"/>
      <c r="Z2960" s="19"/>
      <c r="AA2960" s="19"/>
      <c r="AB2960" s="19"/>
      <c r="AC2960" s="19"/>
      <c r="AD2960" s="19"/>
      <c r="AE2960" s="19"/>
      <c r="AF2960" s="19"/>
      <c r="AG2960" s="19"/>
      <c r="AH2960" s="19"/>
      <c r="AI2960" s="19"/>
      <c r="AJ2960" s="19"/>
      <c r="AK2960" s="19"/>
      <c r="AL2960" s="19"/>
      <c r="AM2960" s="19"/>
      <c r="AN2960" s="19"/>
      <c r="AO2960" s="19"/>
      <c r="AP2960" s="19"/>
      <c r="AQ2960" s="19"/>
      <c r="AR2960" s="19"/>
      <c r="AS2960" s="19"/>
      <c r="AT2960" s="19"/>
      <c r="AU2960" s="19"/>
      <c r="AV2960" s="19"/>
      <c r="AW2960" s="19"/>
      <c r="AX2960" s="19"/>
      <c r="AY2960" s="19"/>
      <c r="AZ2960" s="19"/>
      <c r="BA2960" s="19"/>
      <c r="BB2960" s="19"/>
      <c r="BC2960" s="19"/>
      <c r="BD2960" s="19"/>
      <c r="BE2960" s="19"/>
      <c r="BF2960" s="19"/>
      <c r="BG2960" s="19"/>
    </row>
    <row r="2961">
      <c r="B2961" t="s">
        <v>805</v>
      </c>
      <c r="C2961" s="19" t="n">
        <v>0.0138184982557836</v>
      </c>
      <c r="D2961" s="19" t="n">
        <v>0.0188562355370813</v>
      </c>
      <c r="E2961" s="19" t="n">
        <v>0.00884060973369153</v>
      </c>
      <c r="F2961" s="19"/>
      <c r="G2961" s="19" t="n">
        <v>0</v>
      </c>
      <c r="H2961" s="19" t="n">
        <v>0.00785909490422554</v>
      </c>
      <c r="I2961" s="19" t="n">
        <v>0.0295400773377209</v>
      </c>
      <c r="J2961" s="19" t="n">
        <v>0.00933500431954514</v>
      </c>
      <c r="K2961" s="19" t="n">
        <v>0.0189324933562579</v>
      </c>
      <c r="L2961" s="19" t="n">
        <v>0.0145695938420201</v>
      </c>
      <c r="M2961" s="19"/>
      <c r="N2961" s="19" t="n">
        <v>0</v>
      </c>
      <c r="O2961" s="19" t="n">
        <v>0.0256203770502073</v>
      </c>
      <c r="P2961" s="19" t="n">
        <v>0.0128662257592853</v>
      </c>
      <c r="Q2961" s="19" t="n">
        <v>0.0172720580603996</v>
      </c>
      <c r="R2961" s="19"/>
      <c r="S2961" s="19" t="n">
        <v>0.0109715627187293</v>
      </c>
      <c r="T2961" s="19" t="n">
        <v>0.0109779649435194</v>
      </c>
      <c r="U2961" s="19" t="n">
        <v>0</v>
      </c>
      <c r="V2961" s="19" t="n">
        <v>0.0603661674970608</v>
      </c>
      <c r="W2961" s="19" t="n">
        <v>0.0452674745335921</v>
      </c>
      <c r="X2961" s="19" t="n">
        <v>0</v>
      </c>
      <c r="Y2961" s="19" t="n">
        <v>0</v>
      </c>
      <c r="Z2961" s="19" t="n">
        <v>0</v>
      </c>
      <c r="AA2961" s="19" t="n">
        <v>0</v>
      </c>
      <c r="AB2961" s="19" t="n">
        <v>0.0129365995732388</v>
      </c>
      <c r="AC2961" s="19" t="n">
        <v>0</v>
      </c>
      <c r="AD2961" s="19" t="n">
        <v>0.0569773891953632</v>
      </c>
      <c r="AE2961" s="19"/>
      <c r="AF2961" s="19" t="n">
        <v>0.0277773915007462</v>
      </c>
      <c r="AG2961" s="19" t="n">
        <v>0.0102908808912144</v>
      </c>
      <c r="AH2961" s="19" t="n">
        <v>0</v>
      </c>
      <c r="AI2961" s="19"/>
      <c r="AJ2961" s="19" t="n">
        <v>0.0084706615633087</v>
      </c>
      <c r="AK2961" s="19" t="n">
        <v>0</v>
      </c>
      <c r="AL2961" s="19" t="n">
        <v>0</v>
      </c>
      <c r="AM2961" s="19" t="n">
        <v>0.296812248886465</v>
      </c>
      <c r="AN2961" s="19" t="n">
        <v>0.0303369874943161</v>
      </c>
      <c r="AO2961" s="19"/>
      <c r="AP2961" s="19" t="n">
        <v>0.0133709140122863</v>
      </c>
      <c r="AQ2961" s="19" t="n">
        <v>0</v>
      </c>
      <c r="AR2961" s="19" t="n">
        <v>0</v>
      </c>
      <c r="AS2961" s="19" t="n">
        <v>0.0359127482190102</v>
      </c>
      <c r="AT2961" s="19" t="n">
        <v>0.0226649556844286</v>
      </c>
      <c r="AU2961" s="19"/>
      <c r="AV2961" s="19" t="n">
        <v>0</v>
      </c>
      <c r="AW2961" s="19" t="n">
        <v>0.0139017902330087</v>
      </c>
      <c r="AX2961" s="19" t="n">
        <v>0</v>
      </c>
      <c r="AY2961" s="19" t="n">
        <v>0.039428089575486</v>
      </c>
      <c r="AZ2961" s="19" t="n">
        <v>0.0149902125226237</v>
      </c>
      <c r="BA2961" s="19" t="n">
        <v>0.0173213412317623</v>
      </c>
      <c r="BB2961" s="19"/>
      <c r="BC2961" s="19" t="n">
        <v>0</v>
      </c>
      <c r="BD2961" s="19" t="n">
        <v>0.0173169265927398</v>
      </c>
      <c r="BE2961" s="19" t="n">
        <v>0.0112084287815973</v>
      </c>
      <c r="BF2961" s="19" t="n">
        <v>0.0115318618302661</v>
      </c>
      <c r="BG2961" s="19" t="n">
        <v>0</v>
      </c>
    </row>
    <row r="2962">
      <c r="B2962" t="s">
        <v>598</v>
      </c>
      <c r="C2962" s="19" t="n">
        <v>0.0239594343183082</v>
      </c>
      <c r="D2962" s="19" t="n">
        <v>0.0414255762948802</v>
      </c>
      <c r="E2962" s="19" t="n">
        <v>0.00643165031789569</v>
      </c>
      <c r="F2962" s="19"/>
      <c r="G2962" s="19" t="n">
        <v>0.0120573026360842</v>
      </c>
      <c r="H2962" s="19" t="n">
        <v>0.00857117671775569</v>
      </c>
      <c r="I2962" s="19" t="n">
        <v>0.0195844788196861</v>
      </c>
      <c r="J2962" s="19" t="n">
        <v>0.0463784105108666</v>
      </c>
      <c r="K2962" s="19" t="n">
        <v>0.0376158284727359</v>
      </c>
      <c r="L2962" s="19" t="n">
        <v>0.0221707349773114</v>
      </c>
      <c r="M2962" s="19"/>
      <c r="N2962" s="19" t="n">
        <v>0.0425006966932426</v>
      </c>
      <c r="O2962" s="19" t="n">
        <v>0.0145885057676327</v>
      </c>
      <c r="P2962" s="19" t="n">
        <v>0.0128976044902533</v>
      </c>
      <c r="Q2962" s="19" t="n">
        <v>0.0241126685171546</v>
      </c>
      <c r="R2962" s="19"/>
      <c r="S2962" s="19" t="n">
        <v>0.0119656530526953</v>
      </c>
      <c r="T2962" s="19" t="n">
        <v>0</v>
      </c>
      <c r="U2962" s="19" t="n">
        <v>0.0516454857107559</v>
      </c>
      <c r="V2962" s="19" t="n">
        <v>0.0418105361659056</v>
      </c>
      <c r="W2962" s="19" t="n">
        <v>0.0227991594562266</v>
      </c>
      <c r="X2962" s="19" t="n">
        <v>0.0401211349404574</v>
      </c>
      <c r="Y2962" s="19" t="n">
        <v>0.0348772551043851</v>
      </c>
      <c r="Z2962" s="19" t="n">
        <v>0</v>
      </c>
      <c r="AA2962" s="19" t="n">
        <v>0.0110117366955676</v>
      </c>
      <c r="AB2962" s="19" t="n">
        <v>0.043442815313103</v>
      </c>
      <c r="AC2962" s="19" t="n">
        <v>0</v>
      </c>
      <c r="AD2962" s="19" t="n">
        <v>0</v>
      </c>
      <c r="AE2962" s="19"/>
      <c r="AF2962" s="19" t="n">
        <v>0.0276539843478177</v>
      </c>
      <c r="AG2962" s="19" t="n">
        <v>0.0342699391454016</v>
      </c>
      <c r="AH2962" s="19" t="n">
        <v>0</v>
      </c>
      <c r="AI2962" s="19"/>
      <c r="AJ2962" s="19" t="n">
        <v>0.0239439831293905</v>
      </c>
      <c r="AK2962" s="19" t="n">
        <v>0.0260113291492007</v>
      </c>
      <c r="AL2962" s="19" t="n">
        <v>0.0621462220787772</v>
      </c>
      <c r="AM2962" s="19" t="n">
        <v>0</v>
      </c>
      <c r="AN2962" s="19" t="n">
        <v>0</v>
      </c>
      <c r="AO2962" s="19"/>
      <c r="AP2962" s="19" t="n">
        <v>0.0139633533827204</v>
      </c>
      <c r="AQ2962" s="19" t="n">
        <v>0.0428190390643628</v>
      </c>
      <c r="AR2962" s="19" t="n">
        <v>0.023428673714103</v>
      </c>
      <c r="AS2962" s="19" t="n">
        <v>0.024181403490082</v>
      </c>
      <c r="AT2962" s="19" t="n">
        <v>0</v>
      </c>
      <c r="AU2962" s="19"/>
      <c r="AV2962" s="19" t="n">
        <v>0.0437696208331027</v>
      </c>
      <c r="AW2962" s="19" t="n">
        <v>0.0227270454797419</v>
      </c>
      <c r="AX2962" s="19" t="n">
        <v>0.0429236065732128</v>
      </c>
      <c r="AY2962" s="19" t="n">
        <v>0.00959883159317207</v>
      </c>
      <c r="AZ2962" s="19" t="n">
        <v>0</v>
      </c>
      <c r="BA2962" s="19" t="n">
        <v>0.0169385800470868</v>
      </c>
      <c r="BB2962" s="19"/>
      <c r="BC2962" s="19" t="n">
        <v>0.013299797093647</v>
      </c>
      <c r="BD2962" s="19" t="n">
        <v>0.0152244497598877</v>
      </c>
      <c r="BE2962" s="19" t="n">
        <v>0.0325294154703883</v>
      </c>
      <c r="BF2962" s="19" t="n">
        <v>0.0392944244809688</v>
      </c>
      <c r="BG2962" s="19" t="n">
        <v>0</v>
      </c>
    </row>
    <row r="2963">
      <c r="B2963" t="s">
        <v>692</v>
      </c>
      <c r="C2963" s="19" t="n">
        <v>0.0626456161980942</v>
      </c>
      <c r="D2963" s="19" t="n">
        <v>0.0695653339184296</v>
      </c>
      <c r="E2963" s="19" t="n">
        <v>0.0562987920309706</v>
      </c>
      <c r="F2963" s="19"/>
      <c r="G2963" s="19" t="n">
        <v>0.0940706192568229</v>
      </c>
      <c r="H2963" s="19" t="n">
        <v>0.0353681571016453</v>
      </c>
      <c r="I2963" s="19" t="n">
        <v>0.0702189654031837</v>
      </c>
      <c r="J2963" s="19" t="n">
        <v>0.0879780936233577</v>
      </c>
      <c r="K2963" s="19" t="n">
        <v>0.0379018984312348</v>
      </c>
      <c r="L2963" s="19" t="n">
        <v>0.0579468835744914</v>
      </c>
      <c r="M2963" s="19"/>
      <c r="N2963" s="19" t="n">
        <v>0.0565014041730223</v>
      </c>
      <c r="O2963" s="19" t="n">
        <v>0.0722784707018219</v>
      </c>
      <c r="P2963" s="19" t="n">
        <v>0.0490604137163419</v>
      </c>
      <c r="Q2963" s="19" t="n">
        <v>0.0717886317601307</v>
      </c>
      <c r="R2963" s="19"/>
      <c r="S2963" s="19" t="n">
        <v>0.0231085630282551</v>
      </c>
      <c r="T2963" s="19" t="n">
        <v>0.0725746997506037</v>
      </c>
      <c r="U2963" s="19" t="n">
        <v>0.0735009002630489</v>
      </c>
      <c r="V2963" s="19" t="n">
        <v>0.0887256879274251</v>
      </c>
      <c r="W2963" s="19" t="n">
        <v>0.0398295492137346</v>
      </c>
      <c r="X2963" s="19" t="n">
        <v>0.0777538085802141</v>
      </c>
      <c r="Y2963" s="19" t="n">
        <v>0.0792988730873563</v>
      </c>
      <c r="Z2963" s="19" t="n">
        <v>0.0429739381803995</v>
      </c>
      <c r="AA2963" s="19" t="n">
        <v>0.0535941055740595</v>
      </c>
      <c r="AB2963" s="19" t="n">
        <v>0.0602849767878946</v>
      </c>
      <c r="AC2963" s="19" t="n">
        <v>0.123920559500942</v>
      </c>
      <c r="AD2963" s="19" t="n">
        <v>0</v>
      </c>
      <c r="AE2963" s="19"/>
      <c r="AF2963" s="19" t="n">
        <v>0.0616140829950775</v>
      </c>
      <c r="AG2963" s="19" t="n">
        <v>0.0556197721819314</v>
      </c>
      <c r="AH2963" s="19" t="n">
        <v>0.0678774548944763</v>
      </c>
      <c r="AI2963" s="19"/>
      <c r="AJ2963" s="19" t="n">
        <v>0.0693609546787707</v>
      </c>
      <c r="AK2963" s="19" t="n">
        <v>0.0342997016126748</v>
      </c>
      <c r="AL2963" s="19" t="n">
        <v>0.105718557739383</v>
      </c>
      <c r="AM2963" s="19" t="n">
        <v>0</v>
      </c>
      <c r="AN2963" s="19" t="n">
        <v>0.122835122618473</v>
      </c>
      <c r="AO2963" s="19"/>
      <c r="AP2963" s="19" t="n">
        <v>0.0690132460196527</v>
      </c>
      <c r="AQ2963" s="19" t="n">
        <v>0.0442202316708892</v>
      </c>
      <c r="AR2963" s="19" t="n">
        <v>0.0851658851596636</v>
      </c>
      <c r="AS2963" s="19" t="n">
        <v>0.089404021979755</v>
      </c>
      <c r="AT2963" s="19" t="n">
        <v>0.0332748965201544</v>
      </c>
      <c r="AU2963" s="19"/>
      <c r="AV2963" s="19" t="n">
        <v>0.0529233634936616</v>
      </c>
      <c r="AW2963" s="19" t="n">
        <v>0.0701259220633763</v>
      </c>
      <c r="AX2963" s="19" t="n">
        <v>0.0537141246418656</v>
      </c>
      <c r="AY2963" s="19" t="n">
        <v>0.0928267940557495</v>
      </c>
      <c r="AZ2963" s="19" t="n">
        <v>0.0220074452141159</v>
      </c>
      <c r="BA2963" s="19" t="n">
        <v>0.076998136209663</v>
      </c>
      <c r="BB2963" s="19"/>
      <c r="BC2963" s="19" t="n">
        <v>0.0635541269974258</v>
      </c>
      <c r="BD2963" s="19" t="n">
        <v>0.0540868281952489</v>
      </c>
      <c r="BE2963" s="19" t="n">
        <v>0.0675190386351129</v>
      </c>
      <c r="BF2963" s="19" t="n">
        <v>0.0651347161130147</v>
      </c>
      <c r="BG2963" s="19" t="n">
        <v>0.0653664222060751</v>
      </c>
    </row>
    <row r="2964">
      <c r="B2964" t="s">
        <v>691</v>
      </c>
      <c r="C2964" s="19" t="n">
        <v>0.216731451560448</v>
      </c>
      <c r="D2964" s="19" t="n">
        <v>0.19682001100105</v>
      </c>
      <c r="E2964" s="19" t="n">
        <v>0.239455639180283</v>
      </c>
      <c r="F2964" s="19"/>
      <c r="G2964" s="19" t="n">
        <v>0.191696915554117</v>
      </c>
      <c r="H2964" s="19" t="n">
        <v>0.203510992943666</v>
      </c>
      <c r="I2964" s="19" t="n">
        <v>0.235628940470589</v>
      </c>
      <c r="J2964" s="19" t="n">
        <v>0.216908373287907</v>
      </c>
      <c r="K2964" s="19" t="n">
        <v>0.207975864411621</v>
      </c>
      <c r="L2964" s="19" t="n">
        <v>0.23500815665145</v>
      </c>
      <c r="M2964" s="19"/>
      <c r="N2964" s="19" t="n">
        <v>0.239776014083149</v>
      </c>
      <c r="O2964" s="19" t="n">
        <v>0.211548427574677</v>
      </c>
      <c r="P2964" s="19" t="n">
        <v>0.224352741142155</v>
      </c>
      <c r="Q2964" s="19" t="n">
        <v>0.19103282824053</v>
      </c>
      <c r="R2964" s="19"/>
      <c r="S2964" s="19" t="n">
        <v>0.181235085638086</v>
      </c>
      <c r="T2964" s="19" t="n">
        <v>0.236071782732041</v>
      </c>
      <c r="U2964" s="19" t="n">
        <v>0.195844781730144</v>
      </c>
      <c r="V2964" s="19" t="n">
        <v>0.165402695913391</v>
      </c>
      <c r="W2964" s="19" t="n">
        <v>0.244979795312533</v>
      </c>
      <c r="X2964" s="19" t="n">
        <v>0.293222152846717</v>
      </c>
      <c r="Y2964" s="19" t="n">
        <v>0.262777010482406</v>
      </c>
      <c r="Z2964" s="19" t="n">
        <v>0.0491440738246448</v>
      </c>
      <c r="AA2964" s="19" t="n">
        <v>0.274866314355225</v>
      </c>
      <c r="AB2964" s="19" t="n">
        <v>0.131653366091972</v>
      </c>
      <c r="AC2964" s="19" t="n">
        <v>0.254047795087128</v>
      </c>
      <c r="AD2964" s="19" t="n">
        <v>0.19697203210662</v>
      </c>
      <c r="AE2964" s="19"/>
      <c r="AF2964" s="19" t="n">
        <v>0.202836157781611</v>
      </c>
      <c r="AG2964" s="19" t="n">
        <v>0.233411732325383</v>
      </c>
      <c r="AH2964" s="19" t="n">
        <v>0.206852722946223</v>
      </c>
      <c r="AI2964" s="19"/>
      <c r="AJ2964" s="19" t="n">
        <v>0.244168766432274</v>
      </c>
      <c r="AK2964" s="19" t="n">
        <v>0.176040593918519</v>
      </c>
      <c r="AL2964" s="19" t="n">
        <v>0.281979598349541</v>
      </c>
      <c r="AM2964" s="19" t="n">
        <v>0.42846778969581</v>
      </c>
      <c r="AN2964" s="19" t="n">
        <v>0.251084104876102</v>
      </c>
      <c r="AO2964" s="19"/>
      <c r="AP2964" s="19" t="n">
        <v>0.261496721309291</v>
      </c>
      <c r="AQ2964" s="19" t="n">
        <v>0.198371051976754</v>
      </c>
      <c r="AR2964" s="19" t="n">
        <v>0.236176786645085</v>
      </c>
      <c r="AS2964" s="19" t="n">
        <v>0.195186761026119</v>
      </c>
      <c r="AT2964" s="19" t="n">
        <v>0.205979250237197</v>
      </c>
      <c r="AU2964" s="19"/>
      <c r="AV2964" s="19" t="n">
        <v>0.193325440221442</v>
      </c>
      <c r="AW2964" s="19" t="n">
        <v>0.228341998002843</v>
      </c>
      <c r="AX2964" s="19" t="n">
        <v>0.304604056666712</v>
      </c>
      <c r="AY2964" s="19" t="n">
        <v>0.208612611946032</v>
      </c>
      <c r="AZ2964" s="19" t="n">
        <v>0.150263370270274</v>
      </c>
      <c r="BA2964" s="19" t="n">
        <v>0.247038028863989</v>
      </c>
      <c r="BB2964" s="19"/>
      <c r="BC2964" s="19" t="n">
        <v>0.210903158279424</v>
      </c>
      <c r="BD2964" s="19" t="n">
        <v>0.22066909233423</v>
      </c>
      <c r="BE2964" s="19" t="n">
        <v>0.228132429001571</v>
      </c>
      <c r="BF2964" s="19" t="n">
        <v>0.257020457833587</v>
      </c>
      <c r="BG2964" s="19" t="n">
        <v>0.0727695445042339</v>
      </c>
    </row>
    <row r="2965">
      <c r="B2965" t="s">
        <v>690</v>
      </c>
      <c r="C2965" s="19" t="n">
        <v>0.284103582422157</v>
      </c>
      <c r="D2965" s="19" t="n">
        <v>0.267598113346766</v>
      </c>
      <c r="E2965" s="19" t="n">
        <v>0.304114372893926</v>
      </c>
      <c r="F2965" s="19"/>
      <c r="G2965" s="19" t="n">
        <v>0.3006353523329</v>
      </c>
      <c r="H2965" s="19" t="n">
        <v>0.276997564471954</v>
      </c>
      <c r="I2965" s="19" t="n">
        <v>0.321225570590574</v>
      </c>
      <c r="J2965" s="19" t="n">
        <v>0.27388254304572</v>
      </c>
      <c r="K2965" s="19" t="n">
        <v>0.337039582006479</v>
      </c>
      <c r="L2965" s="19" t="n">
        <v>0.217781404685412</v>
      </c>
      <c r="M2965" s="19"/>
      <c r="N2965" s="19" t="n">
        <v>0.260832243319394</v>
      </c>
      <c r="O2965" s="19" t="n">
        <v>0.250101236747306</v>
      </c>
      <c r="P2965" s="19" t="n">
        <v>0.322900413457901</v>
      </c>
      <c r="Q2965" s="19" t="n">
        <v>0.306846534395831</v>
      </c>
      <c r="R2965" s="19"/>
      <c r="S2965" s="19" t="n">
        <v>0.209577200650549</v>
      </c>
      <c r="T2965" s="19" t="n">
        <v>0.254264209038156</v>
      </c>
      <c r="U2965" s="19" t="n">
        <v>0.340114889071625</v>
      </c>
      <c r="V2965" s="19" t="n">
        <v>0.244992270264716</v>
      </c>
      <c r="W2965" s="19" t="n">
        <v>0.285578584840142</v>
      </c>
      <c r="X2965" s="19" t="n">
        <v>0.311418726318457</v>
      </c>
      <c r="Y2965" s="19" t="n">
        <v>0.234924470119266</v>
      </c>
      <c r="Z2965" s="19" t="n">
        <v>0.493714236972187</v>
      </c>
      <c r="AA2965" s="19" t="n">
        <v>0.293267842048677</v>
      </c>
      <c r="AB2965" s="19" t="n">
        <v>0.317483300755196</v>
      </c>
      <c r="AC2965" s="19" t="n">
        <v>0.304955266143398</v>
      </c>
      <c r="AD2965" s="19" t="n">
        <v>0.354270951215194</v>
      </c>
      <c r="AE2965" s="19"/>
      <c r="AF2965" s="19" t="n">
        <v>0.280484663914908</v>
      </c>
      <c r="AG2965" s="19" t="n">
        <v>0.253601565698683</v>
      </c>
      <c r="AH2965" s="19" t="n">
        <v>0.392996351655951</v>
      </c>
      <c r="AI2965" s="19"/>
      <c r="AJ2965" s="19" t="n">
        <v>0.252916434450397</v>
      </c>
      <c r="AK2965" s="19" t="n">
        <v>0.258048386716796</v>
      </c>
      <c r="AL2965" s="19" t="n">
        <v>0.249807382493251</v>
      </c>
      <c r="AM2965" s="19" t="n">
        <v>0.201792453668092</v>
      </c>
      <c r="AN2965" s="19" t="n">
        <v>0.338664364537104</v>
      </c>
      <c r="AO2965" s="19"/>
      <c r="AP2965" s="19" t="n">
        <v>0.223874319899484</v>
      </c>
      <c r="AQ2965" s="19" t="n">
        <v>0.234404241279934</v>
      </c>
      <c r="AR2965" s="19" t="n">
        <v>0.296382114866895</v>
      </c>
      <c r="AS2965" s="19" t="n">
        <v>0.303599415493282</v>
      </c>
      <c r="AT2965" s="19" t="n">
        <v>0.417185230939116</v>
      </c>
      <c r="AU2965" s="19"/>
      <c r="AV2965" s="19" t="n">
        <v>0.211324755144409</v>
      </c>
      <c r="AW2965" s="19" t="n">
        <v>0.262407362111414</v>
      </c>
      <c r="AX2965" s="19" t="n">
        <v>0.275924845045134</v>
      </c>
      <c r="AY2965" s="19" t="n">
        <v>0.264995980477688</v>
      </c>
      <c r="AZ2965" s="19" t="n">
        <v>0.421891044519572</v>
      </c>
      <c r="BA2965" s="19" t="n">
        <v>0.383401964190856</v>
      </c>
      <c r="BB2965" s="19"/>
      <c r="BC2965" s="19" t="n">
        <v>0.26548967923351</v>
      </c>
      <c r="BD2965" s="19" t="n">
        <v>0.36094401934914</v>
      </c>
      <c r="BE2965" s="19" t="n">
        <v>0.275276770229925</v>
      </c>
      <c r="BF2965" s="19" t="n">
        <v>0.198940858833887</v>
      </c>
      <c r="BG2965" s="19" t="n">
        <v>0.114516594970593</v>
      </c>
    </row>
    <row r="2966">
      <c r="B2966" t="s">
        <v>689</v>
      </c>
      <c r="C2966" s="19" t="n">
        <v>0.192299311329551</v>
      </c>
      <c r="D2966" s="19" t="n">
        <v>0.193119687363425</v>
      </c>
      <c r="E2966" s="19" t="n">
        <v>0.189433004820955</v>
      </c>
      <c r="F2966" s="19"/>
      <c r="G2966" s="19" t="n">
        <v>0.21616183244246</v>
      </c>
      <c r="H2966" s="19" t="n">
        <v>0.227763071122488</v>
      </c>
      <c r="I2966" s="19" t="n">
        <v>0.137911033434282</v>
      </c>
      <c r="J2966" s="19" t="n">
        <v>0.160257003265341</v>
      </c>
      <c r="K2966" s="19" t="n">
        <v>0.150206796781193</v>
      </c>
      <c r="L2966" s="19" t="n">
        <v>0.244827697436838</v>
      </c>
      <c r="M2966" s="19"/>
      <c r="N2966" s="19" t="n">
        <v>0.230209869485801</v>
      </c>
      <c r="O2966" s="19" t="n">
        <v>0.182617900276757</v>
      </c>
      <c r="P2966" s="19" t="n">
        <v>0.19756515465132</v>
      </c>
      <c r="Q2966" s="19" t="n">
        <v>0.157791152189283</v>
      </c>
      <c r="R2966" s="19"/>
      <c r="S2966" s="19" t="n">
        <v>0.276867244126933</v>
      </c>
      <c r="T2966" s="19" t="n">
        <v>0.220639051699625</v>
      </c>
      <c r="U2966" s="19" t="n">
        <v>0.220726746406054</v>
      </c>
      <c r="V2966" s="19" t="n">
        <v>0.223276211414419</v>
      </c>
      <c r="W2966" s="19" t="n">
        <v>0.135242420763716</v>
      </c>
      <c r="X2966" s="19" t="n">
        <v>0.0561830415715636</v>
      </c>
      <c r="Y2966" s="19" t="n">
        <v>0.221725182805333</v>
      </c>
      <c r="Z2966" s="19" t="n">
        <v>0.225486269799259</v>
      </c>
      <c r="AA2966" s="19" t="n">
        <v>0.112120297316682</v>
      </c>
      <c r="AB2966" s="19" t="n">
        <v>0.250947303428332</v>
      </c>
      <c r="AC2966" s="19" t="n">
        <v>0.156537019541706</v>
      </c>
      <c r="AD2966" s="19" t="n">
        <v>0.165720873706434</v>
      </c>
      <c r="AE2966" s="19"/>
      <c r="AF2966" s="19" t="n">
        <v>0.177444963462236</v>
      </c>
      <c r="AG2966" s="19" t="n">
        <v>0.209027894035934</v>
      </c>
      <c r="AH2966" s="19" t="n">
        <v>0.161273663017036</v>
      </c>
      <c r="AI2966" s="19"/>
      <c r="AJ2966" s="19" t="n">
        <v>0.204423138348785</v>
      </c>
      <c r="AK2966" s="19" t="n">
        <v>0.25731205025897</v>
      </c>
      <c r="AL2966" s="19" t="n">
        <v>0.102824821359931</v>
      </c>
      <c r="AM2966" s="19" t="n">
        <v>0.0729275077496332</v>
      </c>
      <c r="AN2966" s="19" t="n">
        <v>0.0595891217464793</v>
      </c>
      <c r="AO2966" s="19"/>
      <c r="AP2966" s="19" t="n">
        <v>0.208377444169698</v>
      </c>
      <c r="AQ2966" s="19" t="n">
        <v>0.237623493951645</v>
      </c>
      <c r="AR2966" s="19" t="n">
        <v>0.16629455642698</v>
      </c>
      <c r="AS2966" s="19" t="n">
        <v>0.169698730948232</v>
      </c>
      <c r="AT2966" s="19" t="n">
        <v>0.132031045865997</v>
      </c>
      <c r="AU2966" s="19"/>
      <c r="AV2966" s="19" t="n">
        <v>0.238590001340964</v>
      </c>
      <c r="AW2966" s="19" t="n">
        <v>0.188322010882557</v>
      </c>
      <c r="AX2966" s="19" t="n">
        <v>0.194635022731371</v>
      </c>
      <c r="AY2966" s="19" t="n">
        <v>0.178094990695679</v>
      </c>
      <c r="AZ2966" s="19" t="n">
        <v>0.196854669510999</v>
      </c>
      <c r="BA2966" s="19" t="n">
        <v>0.126897499314073</v>
      </c>
      <c r="BB2966" s="19"/>
      <c r="BC2966" s="19" t="n">
        <v>0.214457113568352</v>
      </c>
      <c r="BD2966" s="19" t="n">
        <v>0.152783477851721</v>
      </c>
      <c r="BE2966" s="19" t="n">
        <v>0.201313628198369</v>
      </c>
      <c r="BF2966" s="19" t="n">
        <v>0.201142209265155</v>
      </c>
      <c r="BG2966" s="19" t="n">
        <v>0.494117297833674</v>
      </c>
    </row>
    <row r="2967">
      <c r="B2967" t="s">
        <v>806</v>
      </c>
      <c r="C2967" s="19" t="n">
        <v>0.154134295989475</v>
      </c>
      <c r="D2967" s="19" t="n">
        <v>0.15320148957917</v>
      </c>
      <c r="E2967" s="19" t="n">
        <v>0.153378440691291</v>
      </c>
      <c r="F2967" s="19"/>
      <c r="G2967" s="19" t="n">
        <v>0.142560137405004</v>
      </c>
      <c r="H2967" s="19" t="n">
        <v>0.209036822581017</v>
      </c>
      <c r="I2967" s="19" t="n">
        <v>0.134947455239675</v>
      </c>
      <c r="J2967" s="19" t="n">
        <v>0.17614779216202</v>
      </c>
      <c r="K2967" s="19" t="n">
        <v>0.112792955028053</v>
      </c>
      <c r="L2967" s="19" t="n">
        <v>0.146784018909637</v>
      </c>
      <c r="M2967" s="19"/>
      <c r="N2967" s="19" t="n">
        <v>0.144714604232214</v>
      </c>
      <c r="O2967" s="19" t="n">
        <v>0.174488030625444</v>
      </c>
      <c r="P2967" s="19" t="n">
        <v>0.123802225876844</v>
      </c>
      <c r="Q2967" s="19" t="n">
        <v>0.171234525918569</v>
      </c>
      <c r="R2967" s="19"/>
      <c r="S2967" s="19" t="n">
        <v>0.253274224122318</v>
      </c>
      <c r="T2967" s="19" t="n">
        <v>0.147001330598675</v>
      </c>
      <c r="U2967" s="19" t="n">
        <v>0.0842947566744767</v>
      </c>
      <c r="V2967" s="19" t="n">
        <v>0.175426430817083</v>
      </c>
      <c r="W2967" s="19" t="n">
        <v>0.0949409490782593</v>
      </c>
      <c r="X2967" s="19" t="n">
        <v>0.180071469490997</v>
      </c>
      <c r="Y2967" s="19" t="n">
        <v>0.118399117951918</v>
      </c>
      <c r="Z2967" s="19" t="n">
        <v>0.0384527239507091</v>
      </c>
      <c r="AA2967" s="19" t="n">
        <v>0.184034281852308</v>
      </c>
      <c r="AB2967" s="19" t="n">
        <v>0.139513421925355</v>
      </c>
      <c r="AC2967" s="19" t="n">
        <v>0.125585697299462</v>
      </c>
      <c r="AD2967" s="19" t="n">
        <v>0.177329251868381</v>
      </c>
      <c r="AE2967" s="19"/>
      <c r="AF2967" s="19" t="n">
        <v>0.166621605823652</v>
      </c>
      <c r="AG2967" s="19" t="n">
        <v>0.149134420519798</v>
      </c>
      <c r="AH2967" s="19" t="n">
        <v>0.141734792596117</v>
      </c>
      <c r="AI2967" s="19"/>
      <c r="AJ2967" s="19" t="n">
        <v>0.146677806917995</v>
      </c>
      <c r="AK2967" s="19" t="n">
        <v>0.198920171325607</v>
      </c>
      <c r="AL2967" s="19" t="n">
        <v>0.197523417979116</v>
      </c>
      <c r="AM2967" s="19" t="n">
        <v>0</v>
      </c>
      <c r="AN2967" s="19" t="n">
        <v>0.140496546653263</v>
      </c>
      <c r="AO2967" s="19"/>
      <c r="AP2967" s="19" t="n">
        <v>0.161178899884811</v>
      </c>
      <c r="AQ2967" s="19" t="n">
        <v>0.204567456944368</v>
      </c>
      <c r="AR2967" s="19" t="n">
        <v>0.171231483771208</v>
      </c>
      <c r="AS2967" s="19" t="n">
        <v>0.0961286998414914</v>
      </c>
      <c r="AT2967" s="19" t="n">
        <v>0.0864124762464953</v>
      </c>
      <c r="AU2967" s="19"/>
      <c r="AV2967" s="19" t="n">
        <v>0.225894688493239</v>
      </c>
      <c r="AW2967" s="19" t="n">
        <v>0.167801154301499</v>
      </c>
      <c r="AX2967" s="19" t="n">
        <v>0.111132992483172</v>
      </c>
      <c r="AY2967" s="19" t="n">
        <v>0.144775293917702</v>
      </c>
      <c r="AZ2967" s="19" t="n">
        <v>0.066709870544532</v>
      </c>
      <c r="BA2967" s="19" t="n">
        <v>0.071822454814387</v>
      </c>
      <c r="BB2967" s="19"/>
      <c r="BC2967" s="19" t="n">
        <v>0.149429257282353</v>
      </c>
      <c r="BD2967" s="19" t="n">
        <v>0.107779643805666</v>
      </c>
      <c r="BE2967" s="19" t="n">
        <v>0.159259842469573</v>
      </c>
      <c r="BF2967" s="19" t="n">
        <v>0.212747585634259</v>
      </c>
      <c r="BG2967" s="19" t="n">
        <v>0.139929249171241</v>
      </c>
    </row>
    <row r="2968">
      <c r="B2968" t="s">
        <v>100</v>
      </c>
      <c r="C2968" s="19" t="n">
        <v>0.0523078099261838</v>
      </c>
      <c r="D2968" s="19" t="n">
        <v>0.0594135529591991</v>
      </c>
      <c r="E2968" s="19" t="n">
        <v>0.0420474903309859</v>
      </c>
      <c r="F2968" s="19"/>
      <c r="G2968" s="19" t="n">
        <v>0.0428178403726127</v>
      </c>
      <c r="H2968" s="19" t="n">
        <v>0.0308931201572492</v>
      </c>
      <c r="I2968" s="19" t="n">
        <v>0.0509434787042886</v>
      </c>
      <c r="J2968" s="19" t="n">
        <v>0.0291127797852422</v>
      </c>
      <c r="K2968" s="19" t="n">
        <v>0.0975345815124259</v>
      </c>
      <c r="L2968" s="19" t="n">
        <v>0.0609115099228393</v>
      </c>
      <c r="M2968" s="19"/>
      <c r="N2968" s="19" t="n">
        <v>0.0254651680131767</v>
      </c>
      <c r="O2968" s="19" t="n">
        <v>0.0687570512561544</v>
      </c>
      <c r="P2968" s="19" t="n">
        <v>0.0565552209058998</v>
      </c>
      <c r="Q2968" s="19" t="n">
        <v>0.0599216009181027</v>
      </c>
      <c r="R2968" s="19"/>
      <c r="S2968" s="19" t="n">
        <v>0.0330004666624349</v>
      </c>
      <c r="T2968" s="19" t="n">
        <v>0.0584709612373799</v>
      </c>
      <c r="U2968" s="19" t="n">
        <v>0.0338724401438959</v>
      </c>
      <c r="V2968" s="19" t="n">
        <v>0</v>
      </c>
      <c r="W2968" s="19" t="n">
        <v>0.131362066801797</v>
      </c>
      <c r="X2968" s="19" t="n">
        <v>0.041229666251594</v>
      </c>
      <c r="Y2968" s="19" t="n">
        <v>0.0479980904493361</v>
      </c>
      <c r="Z2968" s="19" t="n">
        <v>0.150228757272801</v>
      </c>
      <c r="AA2968" s="19" t="n">
        <v>0.0711054221574809</v>
      </c>
      <c r="AB2968" s="19" t="n">
        <v>0.0437382161249095</v>
      </c>
      <c r="AC2968" s="19" t="n">
        <v>0.034953662427364</v>
      </c>
      <c r="AD2968" s="19" t="n">
        <v>0.0487295019080073</v>
      </c>
      <c r="AE2968" s="19"/>
      <c r="AF2968" s="19" t="n">
        <v>0.0555671501739519</v>
      </c>
      <c r="AG2968" s="19" t="n">
        <v>0.0546437952016547</v>
      </c>
      <c r="AH2968" s="19" t="n">
        <v>0.0292650148901963</v>
      </c>
      <c r="AI2968" s="19"/>
      <c r="AJ2968" s="19" t="n">
        <v>0.0500382544790788</v>
      </c>
      <c r="AK2968" s="19" t="n">
        <v>0.0493677670182341</v>
      </c>
      <c r="AL2968" s="19" t="n">
        <v>0</v>
      </c>
      <c r="AM2968" s="19" t="n">
        <v>0</v>
      </c>
      <c r="AN2968" s="19" t="n">
        <v>0.0569937520742618</v>
      </c>
      <c r="AO2968" s="19"/>
      <c r="AP2968" s="19" t="n">
        <v>0.0487251013220568</v>
      </c>
      <c r="AQ2968" s="19" t="n">
        <v>0.0379944851120474</v>
      </c>
      <c r="AR2968" s="19" t="n">
        <v>0.0213204994160653</v>
      </c>
      <c r="AS2968" s="19" t="n">
        <v>0.0858882190020283</v>
      </c>
      <c r="AT2968" s="19" t="n">
        <v>0.102452144506611</v>
      </c>
      <c r="AU2968" s="19"/>
      <c r="AV2968" s="19" t="n">
        <v>0.0341721304731818</v>
      </c>
      <c r="AW2968" s="19" t="n">
        <v>0.0463727169255606</v>
      </c>
      <c r="AX2968" s="19" t="n">
        <v>0.0170653518585319</v>
      </c>
      <c r="AY2968" s="19" t="n">
        <v>0.0616674077384914</v>
      </c>
      <c r="AZ2968" s="19" t="n">
        <v>0.127283387417884</v>
      </c>
      <c r="BA2968" s="19" t="n">
        <v>0.0595819953281823</v>
      </c>
      <c r="BB2968" s="19"/>
      <c r="BC2968" s="19" t="n">
        <v>0.0828668675452877</v>
      </c>
      <c r="BD2968" s="19" t="n">
        <v>0.0711955621113664</v>
      </c>
      <c r="BE2968" s="19" t="n">
        <v>0.0247604472134633</v>
      </c>
      <c r="BF2968" s="19" t="n">
        <v>0.0141878860088632</v>
      </c>
      <c r="BG2968" s="19" t="n">
        <v>0.113300891314182</v>
      </c>
    </row>
    <row r="2969">
      <c r="C2969" s="19"/>
      <c r="D2969" s="19"/>
      <c r="E2969" s="19"/>
      <c r="F2969" s="19"/>
      <c r="G2969" s="19"/>
      <c r="H2969" s="19"/>
      <c r="I2969" s="19"/>
      <c r="J2969" s="19"/>
      <c r="K2969" s="19"/>
      <c r="L2969" s="19"/>
      <c r="M2969" s="19"/>
      <c r="N2969" s="19"/>
      <c r="O2969" s="19"/>
      <c r="P2969" s="19"/>
      <c r="Q2969" s="19"/>
      <c r="R2969" s="19"/>
      <c r="S2969" s="19"/>
      <c r="T2969" s="19"/>
      <c r="U2969" s="19"/>
      <c r="V2969" s="19"/>
      <c r="W2969" s="19"/>
      <c r="X2969" s="19"/>
      <c r="Y2969" s="19"/>
      <c r="Z2969" s="19"/>
      <c r="AA2969" s="19"/>
      <c r="AB2969" s="19"/>
      <c r="AC2969" s="19"/>
      <c r="AD2969" s="19"/>
      <c r="AE2969" s="19"/>
      <c r="AF2969" s="19"/>
      <c r="AG2969" s="19"/>
      <c r="AH2969" s="19"/>
      <c r="AI2969" s="19"/>
      <c r="AJ2969" s="19"/>
      <c r="AK2969" s="19"/>
      <c r="AL2969" s="19"/>
      <c r="AM2969" s="19"/>
      <c r="AN2969" s="19"/>
      <c r="AO2969" s="19"/>
      <c r="AP2969" s="19"/>
      <c r="AQ2969" s="19"/>
      <c r="AR2969" s="19"/>
      <c r="AS2969" s="19"/>
      <c r="AT2969" s="19"/>
      <c r="AU2969" s="19"/>
      <c r="AV2969" s="19"/>
      <c r="AW2969" s="19"/>
      <c r="AX2969" s="19"/>
      <c r="AY2969" s="19"/>
      <c r="AZ2969" s="19"/>
      <c r="BA2969" s="19"/>
      <c r="BB2969" s="19"/>
      <c r="BC2969" s="19"/>
      <c r="BD2969" s="19"/>
      <c r="BE2969" s="19"/>
      <c r="BF2969" s="19"/>
      <c r="BG2969" s="19"/>
    </row>
    <row r="2970">
      <c r="B2970" s="7" t="s">
        <v>828</v>
      </c>
      <c r="C2970" s="19"/>
      <c r="D2970" s="19"/>
      <c r="E2970" s="19"/>
      <c r="F2970" s="19"/>
      <c r="G2970" s="19"/>
      <c r="H2970" s="19"/>
      <c r="I2970" s="19"/>
      <c r="J2970" s="19"/>
      <c r="K2970" s="19"/>
      <c r="L2970" s="19"/>
      <c r="M2970" s="19"/>
      <c r="N2970" s="19"/>
      <c r="O2970" s="19"/>
      <c r="P2970" s="19"/>
      <c r="Q2970" s="19"/>
      <c r="R2970" s="19"/>
      <c r="S2970" s="19"/>
      <c r="T2970" s="19"/>
      <c r="U2970" s="19"/>
      <c r="V2970" s="19"/>
      <c r="W2970" s="19"/>
      <c r="X2970" s="19"/>
      <c r="Y2970" s="19"/>
      <c r="Z2970" s="19"/>
      <c r="AA2970" s="19"/>
      <c r="AB2970" s="19"/>
      <c r="AC2970" s="19"/>
      <c r="AD2970" s="19"/>
      <c r="AE2970" s="19"/>
      <c r="AF2970" s="19"/>
      <c r="AG2970" s="19"/>
      <c r="AH2970" s="19"/>
      <c r="AI2970" s="19"/>
      <c r="AJ2970" s="19"/>
      <c r="AK2970" s="19"/>
      <c r="AL2970" s="19"/>
      <c r="AM2970" s="19"/>
      <c r="AN2970" s="19"/>
      <c r="AO2970" s="19"/>
      <c r="AP2970" s="19"/>
      <c r="AQ2970" s="19"/>
      <c r="AR2970" s="19"/>
      <c r="AS2970" s="19"/>
      <c r="AT2970" s="19"/>
      <c r="AU2970" s="19"/>
      <c r="AV2970" s="19"/>
      <c r="AW2970" s="19"/>
      <c r="AX2970" s="19"/>
      <c r="AY2970" s="19"/>
      <c r="AZ2970" s="19"/>
      <c r="BA2970" s="19"/>
      <c r="BB2970" s="19"/>
      <c r="BC2970" s="19"/>
      <c r="BD2970" s="19"/>
      <c r="BE2970" s="19"/>
      <c r="BF2970" s="19"/>
      <c r="BG2970" s="19"/>
    </row>
    <row r="2971">
      <c r="B2971" s="26" t="s">
        <v>724</v>
      </c>
      <c r="C2971" s="19"/>
      <c r="D2971" s="19"/>
      <c r="E2971" s="19"/>
      <c r="F2971" s="19"/>
      <c r="G2971" s="19"/>
      <c r="H2971" s="19"/>
      <c r="I2971" s="19"/>
      <c r="J2971" s="19"/>
      <c r="K2971" s="19"/>
      <c r="L2971" s="19"/>
      <c r="M2971" s="19"/>
      <c r="N2971" s="19"/>
      <c r="O2971" s="19"/>
      <c r="P2971" s="19"/>
      <c r="Q2971" s="19"/>
      <c r="R2971" s="19"/>
      <c r="S2971" s="19"/>
      <c r="T2971" s="19"/>
      <c r="U2971" s="19"/>
      <c r="V2971" s="19"/>
      <c r="W2971" s="19"/>
      <c r="X2971" s="19"/>
      <c r="Y2971" s="19"/>
      <c r="Z2971" s="19"/>
      <c r="AA2971" s="19"/>
      <c r="AB2971" s="19"/>
      <c r="AC2971" s="19"/>
      <c r="AD2971" s="19"/>
      <c r="AE2971" s="19"/>
      <c r="AF2971" s="19"/>
      <c r="AG2971" s="19"/>
      <c r="AH2971" s="19"/>
      <c r="AI2971" s="19"/>
      <c r="AJ2971" s="19"/>
      <c r="AK2971" s="19"/>
      <c r="AL2971" s="19"/>
      <c r="AM2971" s="19"/>
      <c r="AN2971" s="19"/>
      <c r="AO2971" s="19"/>
      <c r="AP2971" s="19"/>
      <c r="AQ2971" s="19"/>
      <c r="AR2971" s="19"/>
      <c r="AS2971" s="19"/>
      <c r="AT2971" s="19"/>
      <c r="AU2971" s="19"/>
      <c r="AV2971" s="19"/>
      <c r="AW2971" s="19"/>
      <c r="AX2971" s="19"/>
      <c r="AY2971" s="19"/>
      <c r="AZ2971" s="19"/>
      <c r="BA2971" s="19"/>
      <c r="BB2971" s="19"/>
      <c r="BC2971" s="19"/>
      <c r="BD2971" s="19"/>
      <c r="BE2971" s="19"/>
      <c r="BF2971" s="19"/>
      <c r="BG2971" s="19"/>
    </row>
    <row r="2972">
      <c r="B2972" t="s">
        <v>805</v>
      </c>
      <c r="C2972" s="19" t="n">
        <v>0.030726435536659</v>
      </c>
      <c r="D2972" s="19" t="n">
        <v>0.0306835462326437</v>
      </c>
      <c r="E2972" s="19" t="n">
        <v>0.0311154277436275</v>
      </c>
      <c r="F2972" s="19"/>
      <c r="G2972" s="19" t="n">
        <v>0.0136899179762682</v>
      </c>
      <c r="H2972" s="19" t="n">
        <v>0.0264732777111014</v>
      </c>
      <c r="I2972" s="19" t="n">
        <v>0.0531002389930781</v>
      </c>
      <c r="J2972" s="19" t="n">
        <v>0.02601179185362</v>
      </c>
      <c r="K2972" s="19" t="n">
        <v>0.0407867677953451</v>
      </c>
      <c r="L2972" s="19" t="n">
        <v>0.0234004879780415</v>
      </c>
      <c r="M2972" s="19"/>
      <c r="N2972" s="19" t="n">
        <v>0.0382671341809829</v>
      </c>
      <c r="O2972" s="19" t="n">
        <v>0.0285192651428844</v>
      </c>
      <c r="P2972" s="19" t="n">
        <v>0.0196261384608683</v>
      </c>
      <c r="Q2972" s="19" t="n">
        <v>0.0351978645305338</v>
      </c>
      <c r="R2972" s="19"/>
      <c r="S2972" s="19" t="n">
        <v>0.0176269522054265</v>
      </c>
      <c r="T2972" s="19" t="n">
        <v>0.0369794422384268</v>
      </c>
      <c r="U2972" s="19" t="n">
        <v>0</v>
      </c>
      <c r="V2972" s="19" t="n">
        <v>0.0301830837485304</v>
      </c>
      <c r="W2972" s="19" t="n">
        <v>0.0224683150773655</v>
      </c>
      <c r="X2972" s="19" t="n">
        <v>0.0201731607970968</v>
      </c>
      <c r="Y2972" s="19" t="n">
        <v>0.0308106499904277</v>
      </c>
      <c r="Z2972" s="19" t="n">
        <v>0.0384527239507091</v>
      </c>
      <c r="AA2972" s="19" t="n">
        <v>0.0514197768257232</v>
      </c>
      <c r="AB2972" s="19" t="n">
        <v>0.0623460624384389</v>
      </c>
      <c r="AC2972" s="19" t="n">
        <v>0</v>
      </c>
      <c r="AD2972" s="19" t="n">
        <v>0.0569773891953632</v>
      </c>
      <c r="AE2972" s="19"/>
      <c r="AF2972" s="19" t="n">
        <v>0.0267738583086044</v>
      </c>
      <c r="AG2972" s="19" t="n">
        <v>0.0421415821127146</v>
      </c>
      <c r="AH2972" s="19" t="n">
        <v>0.0190402473497438</v>
      </c>
      <c r="AI2972" s="19"/>
      <c r="AJ2972" s="19" t="n">
        <v>0.0168582926350095</v>
      </c>
      <c r="AK2972" s="19" t="n">
        <v>0.0344988262389512</v>
      </c>
      <c r="AL2972" s="19" t="n">
        <v>0</v>
      </c>
      <c r="AM2972" s="19" t="n">
        <v>0.117014345581497</v>
      </c>
      <c r="AN2972" s="19" t="n">
        <v>0.0606966062533266</v>
      </c>
      <c r="AO2972" s="19"/>
      <c r="AP2972" s="19" t="n">
        <v>0.0280202379845103</v>
      </c>
      <c r="AQ2972" s="19" t="n">
        <v>0.0321064222667131</v>
      </c>
      <c r="AR2972" s="19" t="n">
        <v>0.0147717566746206</v>
      </c>
      <c r="AS2972" s="19" t="n">
        <v>0.0291630801904571</v>
      </c>
      <c r="AT2972" s="19" t="n">
        <v>0.0154699467207666</v>
      </c>
      <c r="AU2972" s="19"/>
      <c r="AV2972" s="19" t="n">
        <v>0.028652783335028</v>
      </c>
      <c r="AW2972" s="19" t="n">
        <v>0.0301359742833469</v>
      </c>
      <c r="AX2972" s="19" t="n">
        <v>0.0401036677167742</v>
      </c>
      <c r="AY2972" s="19" t="n">
        <v>0.0229948759051988</v>
      </c>
      <c r="AZ2972" s="19" t="n">
        <v>0.023403174119401</v>
      </c>
      <c r="BA2972" s="19" t="n">
        <v>0</v>
      </c>
      <c r="BB2972" s="19"/>
      <c r="BC2972" s="19" t="n">
        <v>0.0220938616931694</v>
      </c>
      <c r="BD2972" s="19" t="n">
        <v>0.0288790112878278</v>
      </c>
      <c r="BE2972" s="19" t="n">
        <v>0.0317206512582639</v>
      </c>
      <c r="BF2972" s="19" t="n">
        <v>0.0375174505813653</v>
      </c>
      <c r="BG2972" s="19" t="n">
        <v>0.146329459010681</v>
      </c>
    </row>
    <row r="2973">
      <c r="B2973" t="s">
        <v>598</v>
      </c>
      <c r="C2973" s="19" t="n">
        <v>0.0400598774741794</v>
      </c>
      <c r="D2973" s="19" t="n">
        <v>0.034979994170157</v>
      </c>
      <c r="E2973" s="19" t="n">
        <v>0.0422477445265356</v>
      </c>
      <c r="F2973" s="19"/>
      <c r="G2973" s="19" t="n">
        <v>0.0321267236165003</v>
      </c>
      <c r="H2973" s="19" t="n">
        <v>0.030536165683443</v>
      </c>
      <c r="I2973" s="19" t="n">
        <v>0.0426178213307217</v>
      </c>
      <c r="J2973" s="19" t="n">
        <v>0.0749289343721953</v>
      </c>
      <c r="K2973" s="19" t="n">
        <v>0.0493173739302869</v>
      </c>
      <c r="L2973" s="19" t="n">
        <v>0.0195776645354085</v>
      </c>
      <c r="M2973" s="19"/>
      <c r="N2973" s="19" t="n">
        <v>0.0265779240948103</v>
      </c>
      <c r="O2973" s="19" t="n">
        <v>0.0690783981709957</v>
      </c>
      <c r="P2973" s="19" t="n">
        <v>0.0326176260691408</v>
      </c>
      <c r="Q2973" s="19" t="n">
        <v>0.0319124794755878</v>
      </c>
      <c r="R2973" s="19"/>
      <c r="S2973" s="19" t="n">
        <v>0.0248172018023879</v>
      </c>
      <c r="T2973" s="19" t="n">
        <v>0.0415834364301541</v>
      </c>
      <c r="U2973" s="19" t="n">
        <v>0.0375242839507997</v>
      </c>
      <c r="V2973" s="19" t="n">
        <v>0.0776017455552848</v>
      </c>
      <c r="W2973" s="19" t="n">
        <v>0.0478592382415263</v>
      </c>
      <c r="X2973" s="19" t="n">
        <v>0.0380847245362011</v>
      </c>
      <c r="Y2973" s="19" t="n">
        <v>0.0301886093329119</v>
      </c>
      <c r="Z2973" s="19" t="n">
        <v>0</v>
      </c>
      <c r="AA2973" s="19" t="n">
        <v>0.0523483584444651</v>
      </c>
      <c r="AB2973" s="19" t="n">
        <v>0.0475241844483217</v>
      </c>
      <c r="AC2973" s="19" t="n">
        <v>0.0230077687043281</v>
      </c>
      <c r="AD2973" s="19" t="n">
        <v>0</v>
      </c>
      <c r="AE2973" s="19"/>
      <c r="AF2973" s="19" t="n">
        <v>0.0248142300504987</v>
      </c>
      <c r="AG2973" s="19" t="n">
        <v>0.0519812574275116</v>
      </c>
      <c r="AH2973" s="19" t="n">
        <v>0.0351263558012728</v>
      </c>
      <c r="AI2973" s="19"/>
      <c r="AJ2973" s="19" t="n">
        <v>0.0508817251995258</v>
      </c>
      <c r="AK2973" s="19" t="n">
        <v>0.0423827004230401</v>
      </c>
      <c r="AL2973" s="19" t="n">
        <v>0</v>
      </c>
      <c r="AM2973" s="19" t="n">
        <v>0</v>
      </c>
      <c r="AN2973" s="19" t="n">
        <v>0.0174963101865168</v>
      </c>
      <c r="AO2973" s="19"/>
      <c r="AP2973" s="19" t="n">
        <v>0.02721904754955</v>
      </c>
      <c r="AQ2973" s="19" t="n">
        <v>0.05104730766771</v>
      </c>
      <c r="AR2973" s="19" t="n">
        <v>0.0412423103159702</v>
      </c>
      <c r="AS2973" s="19" t="n">
        <v>0.0273052344044108</v>
      </c>
      <c r="AT2973" s="19" t="n">
        <v>0.0546573928446598</v>
      </c>
      <c r="AU2973" s="19"/>
      <c r="AV2973" s="19" t="n">
        <v>0.0558791448636821</v>
      </c>
      <c r="AW2973" s="19" t="n">
        <v>0.0364046482978215</v>
      </c>
      <c r="AX2973" s="19" t="n">
        <v>0.0397445082920672</v>
      </c>
      <c r="AY2973" s="19" t="n">
        <v>0.0408573596098397</v>
      </c>
      <c r="AZ2973" s="19" t="n">
        <v>0.0539827736193172</v>
      </c>
      <c r="BA2973" s="19" t="n">
        <v>0</v>
      </c>
      <c r="BB2973" s="19"/>
      <c r="BC2973" s="19" t="n">
        <v>0.0116648603001664</v>
      </c>
      <c r="BD2973" s="19" t="n">
        <v>0.0520691556209532</v>
      </c>
      <c r="BE2973" s="19" t="n">
        <v>0.0483171848586466</v>
      </c>
      <c r="BF2973" s="19" t="n">
        <v>0.0431149448404692</v>
      </c>
      <c r="BG2973" s="19" t="n">
        <v>0.067655585126612</v>
      </c>
    </row>
    <row r="2974">
      <c r="B2974" t="s">
        <v>692</v>
      </c>
      <c r="C2974" s="19" t="n">
        <v>0.0921634243153734</v>
      </c>
      <c r="D2974" s="19" t="n">
        <v>0.101633720656393</v>
      </c>
      <c r="E2974" s="19" t="n">
        <v>0.0835494103785015</v>
      </c>
      <c r="F2974" s="19"/>
      <c r="G2974" s="19" t="n">
        <v>0.133514257650733</v>
      </c>
      <c r="H2974" s="19" t="n">
        <v>0.0694554146968548</v>
      </c>
      <c r="I2974" s="19" t="n">
        <v>0.125467027339258</v>
      </c>
      <c r="J2974" s="19" t="n">
        <v>0.0981536997954073</v>
      </c>
      <c r="K2974" s="19" t="n">
        <v>0.0525385784836249</v>
      </c>
      <c r="L2974" s="19" t="n">
        <v>0.0807950466561213</v>
      </c>
      <c r="M2974" s="19"/>
      <c r="N2974" s="19" t="n">
        <v>0.124465081037923</v>
      </c>
      <c r="O2974" s="19" t="n">
        <v>0.0789767169946915</v>
      </c>
      <c r="P2974" s="19" t="n">
        <v>0.059548092188996</v>
      </c>
      <c r="Q2974" s="19" t="n">
        <v>0.101445786895081</v>
      </c>
      <c r="R2974" s="19"/>
      <c r="S2974" s="19" t="n">
        <v>0.155937308193599</v>
      </c>
      <c r="T2974" s="19" t="n">
        <v>0.071507999995919</v>
      </c>
      <c r="U2974" s="19" t="n">
        <v>0.0714393899119556</v>
      </c>
      <c r="V2974" s="19" t="n">
        <v>0.0792180551552487</v>
      </c>
      <c r="W2974" s="19" t="n">
        <v>0.127426484162764</v>
      </c>
      <c r="X2974" s="19" t="n">
        <v>0.0950460995067833</v>
      </c>
      <c r="Y2974" s="19" t="n">
        <v>0.0695477478357232</v>
      </c>
      <c r="Z2974" s="19" t="n">
        <v>0.138633670668833</v>
      </c>
      <c r="AA2974" s="19" t="n">
        <v>0.0759411521641217</v>
      </c>
      <c r="AB2974" s="19" t="n">
        <v>0.0420302074709588</v>
      </c>
      <c r="AC2974" s="19" t="n">
        <v>0.166333611222221</v>
      </c>
      <c r="AD2974" s="19" t="n">
        <v>0.0726145633501451</v>
      </c>
      <c r="AE2974" s="19"/>
      <c r="AF2974" s="19" t="n">
        <v>0.0702362770826463</v>
      </c>
      <c r="AG2974" s="19" t="n">
        <v>0.113781264397608</v>
      </c>
      <c r="AH2974" s="19" t="n">
        <v>0.075747032195053</v>
      </c>
      <c r="AI2974" s="19"/>
      <c r="AJ2974" s="19" t="n">
        <v>0.0843207601537416</v>
      </c>
      <c r="AK2974" s="19" t="n">
        <v>0.104257491332074</v>
      </c>
      <c r="AL2974" s="19" t="n">
        <v>0.162727835350911</v>
      </c>
      <c r="AM2974" s="19" t="n">
        <v>0.144103541832648</v>
      </c>
      <c r="AN2974" s="19" t="n">
        <v>0.0809352607586797</v>
      </c>
      <c r="AO2974" s="19"/>
      <c r="AP2974" s="19" t="n">
        <v>0.0663168414318651</v>
      </c>
      <c r="AQ2974" s="19" t="n">
        <v>0.092474392286685</v>
      </c>
      <c r="AR2974" s="19" t="n">
        <v>0.155884702442724</v>
      </c>
      <c r="AS2974" s="19" t="n">
        <v>0.116128918818391</v>
      </c>
      <c r="AT2974" s="19" t="n">
        <v>0.10040255762106</v>
      </c>
      <c r="AU2974" s="19"/>
      <c r="AV2974" s="19" t="n">
        <v>0.0913707106287701</v>
      </c>
      <c r="AW2974" s="19" t="n">
        <v>0.0568225379167646</v>
      </c>
      <c r="AX2974" s="19" t="n">
        <v>0.129819848712859</v>
      </c>
      <c r="AY2974" s="19" t="n">
        <v>0.0993625774745143</v>
      </c>
      <c r="AZ2974" s="19" t="n">
        <v>0.108792975370048</v>
      </c>
      <c r="BA2974" s="19" t="n">
        <v>0.128561238206908</v>
      </c>
      <c r="BB2974" s="19"/>
      <c r="BC2974" s="19" t="n">
        <v>0.100785581210967</v>
      </c>
      <c r="BD2974" s="19" t="n">
        <v>0.108424129109755</v>
      </c>
      <c r="BE2974" s="19" t="n">
        <v>0.0918084688256209</v>
      </c>
      <c r="BF2974" s="19" t="n">
        <v>0.0970376348810206</v>
      </c>
      <c r="BG2974" s="19" t="n">
        <v>0.0835679184680038</v>
      </c>
    </row>
    <row r="2975">
      <c r="B2975" t="s">
        <v>691</v>
      </c>
      <c r="C2975" s="19" t="n">
        <v>0.231025071289513</v>
      </c>
      <c r="D2975" s="19" t="n">
        <v>0.227718944439928</v>
      </c>
      <c r="E2975" s="19" t="n">
        <v>0.236989990917654</v>
      </c>
      <c r="F2975" s="19"/>
      <c r="G2975" s="19" t="n">
        <v>0.220898259817844</v>
      </c>
      <c r="H2975" s="19" t="n">
        <v>0.269237444432283</v>
      </c>
      <c r="I2975" s="19" t="n">
        <v>0.192860595134548</v>
      </c>
      <c r="J2975" s="19" t="n">
        <v>0.250272822296288</v>
      </c>
      <c r="K2975" s="19" t="n">
        <v>0.170153846431543</v>
      </c>
      <c r="L2975" s="19" t="n">
        <v>0.267859043667787</v>
      </c>
      <c r="M2975" s="19"/>
      <c r="N2975" s="19" t="n">
        <v>0.209001116998059</v>
      </c>
      <c r="O2975" s="19" t="n">
        <v>0.206615886441624</v>
      </c>
      <c r="P2975" s="19" t="n">
        <v>0.270330285043809</v>
      </c>
      <c r="Q2975" s="19" t="n">
        <v>0.242449881843478</v>
      </c>
      <c r="R2975" s="19"/>
      <c r="S2975" s="19" t="n">
        <v>0.237349058780531</v>
      </c>
      <c r="T2975" s="19" t="n">
        <v>0.214302705618922</v>
      </c>
      <c r="U2975" s="19" t="n">
        <v>0.28474892925185</v>
      </c>
      <c r="V2975" s="19" t="n">
        <v>0.122071443314122</v>
      </c>
      <c r="W2975" s="19" t="n">
        <v>0.181328561153018</v>
      </c>
      <c r="X2975" s="19" t="n">
        <v>0.260019404048619</v>
      </c>
      <c r="Y2975" s="19" t="n">
        <v>0.324459000502889</v>
      </c>
      <c r="Z2975" s="19" t="n">
        <v>0.138912770406476</v>
      </c>
      <c r="AA2975" s="19" t="n">
        <v>0.251879244897644</v>
      </c>
      <c r="AB2975" s="19" t="n">
        <v>0.228907938628056</v>
      </c>
      <c r="AC2975" s="19" t="n">
        <v>0.215801002631256</v>
      </c>
      <c r="AD2975" s="19" t="n">
        <v>0.19697203210662</v>
      </c>
      <c r="AE2975" s="19"/>
      <c r="AF2975" s="19" t="n">
        <v>0.238132089196103</v>
      </c>
      <c r="AG2975" s="19" t="n">
        <v>0.201865277259281</v>
      </c>
      <c r="AH2975" s="19" t="n">
        <v>0.345317006839172</v>
      </c>
      <c r="AI2975" s="19"/>
      <c r="AJ2975" s="19" t="n">
        <v>0.246197547994581</v>
      </c>
      <c r="AK2975" s="19" t="n">
        <v>0.175427707140199</v>
      </c>
      <c r="AL2975" s="19" t="n">
        <v>0.0949925160320399</v>
      </c>
      <c r="AM2975" s="19" t="n">
        <v>0.414925205179932</v>
      </c>
      <c r="AN2975" s="19" t="n">
        <v>0.276814829880223</v>
      </c>
      <c r="AO2975" s="19"/>
      <c r="AP2975" s="19" t="n">
        <v>0.272369880002057</v>
      </c>
      <c r="AQ2975" s="19" t="n">
        <v>0.173775051018862</v>
      </c>
      <c r="AR2975" s="19" t="n">
        <v>0.120580965921104</v>
      </c>
      <c r="AS2975" s="19" t="n">
        <v>0.277850478232961</v>
      </c>
      <c r="AT2975" s="19" t="n">
        <v>0.275792452888668</v>
      </c>
      <c r="AU2975" s="19"/>
      <c r="AV2975" s="19" t="n">
        <v>0.180464955381084</v>
      </c>
      <c r="AW2975" s="19" t="n">
        <v>0.272920235676321</v>
      </c>
      <c r="AX2975" s="19" t="n">
        <v>0.11803831384892</v>
      </c>
      <c r="AY2975" s="19" t="n">
        <v>0.292380040771933</v>
      </c>
      <c r="AZ2975" s="19" t="n">
        <v>0.211769550795459</v>
      </c>
      <c r="BA2975" s="19" t="n">
        <v>0.274556310490739</v>
      </c>
      <c r="BB2975" s="19"/>
      <c r="BC2975" s="19" t="n">
        <v>0.190302471456705</v>
      </c>
      <c r="BD2975" s="19" t="n">
        <v>0.258930551182096</v>
      </c>
      <c r="BE2975" s="19" t="n">
        <v>0.218125811392874</v>
      </c>
      <c r="BF2975" s="19" t="n">
        <v>0.242124340867756</v>
      </c>
      <c r="BG2975" s="19" t="n">
        <v>0.210273517809316</v>
      </c>
    </row>
    <row r="2976">
      <c r="B2976" t="s">
        <v>690</v>
      </c>
      <c r="C2976" s="19" t="n">
        <v>0.253670002096735</v>
      </c>
      <c r="D2976" s="19" t="n">
        <v>0.242948519094708</v>
      </c>
      <c r="E2976" s="19" t="n">
        <v>0.263253866934956</v>
      </c>
      <c r="F2976" s="19"/>
      <c r="G2976" s="19" t="n">
        <v>0.262446592938312</v>
      </c>
      <c r="H2976" s="19" t="n">
        <v>0.204392853531658</v>
      </c>
      <c r="I2976" s="19" t="n">
        <v>0.239893393507071</v>
      </c>
      <c r="J2976" s="19" t="n">
        <v>0.209237445080018</v>
      </c>
      <c r="K2976" s="19" t="n">
        <v>0.316428321832457</v>
      </c>
      <c r="L2976" s="19" t="n">
        <v>0.285399939554562</v>
      </c>
      <c r="M2976" s="19"/>
      <c r="N2976" s="19" t="n">
        <v>0.262863165293546</v>
      </c>
      <c r="O2976" s="19" t="n">
        <v>0.243426880865059</v>
      </c>
      <c r="P2976" s="19" t="n">
        <v>0.264361550183682</v>
      </c>
      <c r="Q2976" s="19" t="n">
        <v>0.244602627147869</v>
      </c>
      <c r="R2976" s="19"/>
      <c r="S2976" s="19" t="n">
        <v>0.1781165854623</v>
      </c>
      <c r="T2976" s="19" t="n">
        <v>0.233033573892567</v>
      </c>
      <c r="U2976" s="19" t="n">
        <v>0.343536172830308</v>
      </c>
      <c r="V2976" s="19" t="n">
        <v>0.256969461610073</v>
      </c>
      <c r="W2976" s="19" t="n">
        <v>0.250006735431689</v>
      </c>
      <c r="X2976" s="19" t="n">
        <v>0.261616491959217</v>
      </c>
      <c r="Y2976" s="19" t="n">
        <v>0.251244601214138</v>
      </c>
      <c r="Z2976" s="19" t="n">
        <v>0.343020833352739</v>
      </c>
      <c r="AA2976" s="19" t="n">
        <v>0.244872098771212</v>
      </c>
      <c r="AB2976" s="19" t="n">
        <v>0.249398762496033</v>
      </c>
      <c r="AC2976" s="19" t="n">
        <v>0.281178942099958</v>
      </c>
      <c r="AD2976" s="19" t="n">
        <v>0.304614190107594</v>
      </c>
      <c r="AE2976" s="19"/>
      <c r="AF2976" s="19" t="n">
        <v>0.264426382125001</v>
      </c>
      <c r="AG2976" s="19" t="n">
        <v>0.224911495088686</v>
      </c>
      <c r="AH2976" s="19" t="n">
        <v>0.260952315392956</v>
      </c>
      <c r="AI2976" s="19"/>
      <c r="AJ2976" s="19" t="n">
        <v>0.25576989933051</v>
      </c>
      <c r="AK2976" s="19" t="n">
        <v>0.269999469646688</v>
      </c>
      <c r="AL2976" s="19" t="n">
        <v>0.349483174260165</v>
      </c>
      <c r="AM2976" s="19" t="n">
        <v>0.071231496351322</v>
      </c>
      <c r="AN2976" s="19" t="n">
        <v>0.208515701962998</v>
      </c>
      <c r="AO2976" s="19"/>
      <c r="AP2976" s="19" t="n">
        <v>0.234296909722657</v>
      </c>
      <c r="AQ2976" s="19" t="n">
        <v>0.263368620093337</v>
      </c>
      <c r="AR2976" s="19" t="n">
        <v>0.316604920370323</v>
      </c>
      <c r="AS2976" s="19" t="n">
        <v>0.230612774185463</v>
      </c>
      <c r="AT2976" s="19" t="n">
        <v>0.265317792035199</v>
      </c>
      <c r="AU2976" s="19"/>
      <c r="AV2976" s="19" t="n">
        <v>0.257971974823583</v>
      </c>
      <c r="AW2976" s="19" t="n">
        <v>0.234824245791122</v>
      </c>
      <c r="AX2976" s="19" t="n">
        <v>0.354060615207612</v>
      </c>
      <c r="AY2976" s="19" t="n">
        <v>0.223846780059802</v>
      </c>
      <c r="AZ2976" s="19" t="n">
        <v>0.267161349737663</v>
      </c>
      <c r="BA2976" s="19" t="n">
        <v>0.316429693551231</v>
      </c>
      <c r="BB2976" s="19"/>
      <c r="BC2976" s="19" t="n">
        <v>0.309815936604557</v>
      </c>
      <c r="BD2976" s="19" t="n">
        <v>0.224647300877874</v>
      </c>
      <c r="BE2976" s="19" t="n">
        <v>0.267792481492893</v>
      </c>
      <c r="BF2976" s="19" t="n">
        <v>0.200969169878849</v>
      </c>
      <c r="BG2976" s="19" t="n">
        <v>0.218399030504377</v>
      </c>
    </row>
    <row r="2977">
      <c r="B2977" t="s">
        <v>689</v>
      </c>
      <c r="C2977" s="19" t="n">
        <v>0.177910042962588</v>
      </c>
      <c r="D2977" s="19" t="n">
        <v>0.190793238941527</v>
      </c>
      <c r="E2977" s="19" t="n">
        <v>0.166782057015159</v>
      </c>
      <c r="F2977" s="19"/>
      <c r="G2977" s="19" t="n">
        <v>0.198302068498222</v>
      </c>
      <c r="H2977" s="19" t="n">
        <v>0.236492199761689</v>
      </c>
      <c r="I2977" s="19" t="n">
        <v>0.150011408325464</v>
      </c>
      <c r="J2977" s="19" t="n">
        <v>0.166707123396287</v>
      </c>
      <c r="K2977" s="19" t="n">
        <v>0.200518045639453</v>
      </c>
      <c r="L2977" s="19" t="n">
        <v>0.13070683799702</v>
      </c>
      <c r="M2977" s="19"/>
      <c r="N2977" s="19" t="n">
        <v>0.178117248482625</v>
      </c>
      <c r="O2977" s="19" t="n">
        <v>0.194242505226705</v>
      </c>
      <c r="P2977" s="19" t="n">
        <v>0.174596712072866</v>
      </c>
      <c r="Q2977" s="19" t="n">
        <v>0.16443366664948</v>
      </c>
      <c r="R2977" s="19"/>
      <c r="S2977" s="19" t="n">
        <v>0.172160551627357</v>
      </c>
      <c r="T2977" s="19" t="n">
        <v>0.19522707757153</v>
      </c>
      <c r="U2977" s="19" t="n">
        <v>0.133015307280424</v>
      </c>
      <c r="V2977" s="19" t="n">
        <v>0.282331475083518</v>
      </c>
      <c r="W2977" s="19" t="n">
        <v>0.183542426400301</v>
      </c>
      <c r="X2977" s="19" t="n">
        <v>0.163799758983704</v>
      </c>
      <c r="Y2977" s="19" t="n">
        <v>0.201543647730296</v>
      </c>
      <c r="Z2977" s="19" t="n">
        <v>0.137248021842678</v>
      </c>
      <c r="AA2977" s="19" t="n">
        <v>0.134616897736463</v>
      </c>
      <c r="AB2977" s="19" t="n">
        <v>0.15635680397352</v>
      </c>
      <c r="AC2977" s="19" t="n">
        <v>0.174105389757468</v>
      </c>
      <c r="AD2977" s="19" t="n">
        <v>0.216646286656746</v>
      </c>
      <c r="AE2977" s="19"/>
      <c r="AF2977" s="19" t="n">
        <v>0.187636165581337</v>
      </c>
      <c r="AG2977" s="19" t="n">
        <v>0.176186018474749</v>
      </c>
      <c r="AH2977" s="19" t="n">
        <v>0.132702720084831</v>
      </c>
      <c r="AI2977" s="19"/>
      <c r="AJ2977" s="19" t="n">
        <v>0.170216757475009</v>
      </c>
      <c r="AK2977" s="19" t="n">
        <v>0.209888005158646</v>
      </c>
      <c r="AL2977" s="19" t="n">
        <v>0.205971025282075</v>
      </c>
      <c r="AM2977" s="19" t="n">
        <v>0.179797903304968</v>
      </c>
      <c r="AN2977" s="19" t="n">
        <v>0.153438614253132</v>
      </c>
      <c r="AO2977" s="19"/>
      <c r="AP2977" s="19" t="n">
        <v>0.197022891498276</v>
      </c>
      <c r="AQ2977" s="19" t="n">
        <v>0.20794271186596</v>
      </c>
      <c r="AR2977" s="19" t="n">
        <v>0.184990404456782</v>
      </c>
      <c r="AS2977" s="19" t="n">
        <v>0.115724672669034</v>
      </c>
      <c r="AT2977" s="19" t="n">
        <v>0.0884481306577455</v>
      </c>
      <c r="AU2977" s="19"/>
      <c r="AV2977" s="19" t="n">
        <v>0.199064035667664</v>
      </c>
      <c r="AW2977" s="19" t="n">
        <v>0.203146696327634</v>
      </c>
      <c r="AX2977" s="19" t="n">
        <v>0.166022001027851</v>
      </c>
      <c r="AY2977" s="19" t="n">
        <v>0.139466231193621</v>
      </c>
      <c r="AZ2977" s="19" t="n">
        <v>0.170263037518843</v>
      </c>
      <c r="BA2977" s="19" t="n">
        <v>0.141578844308915</v>
      </c>
      <c r="BB2977" s="19"/>
      <c r="BC2977" s="19" t="n">
        <v>0.173877095643698</v>
      </c>
      <c r="BD2977" s="19" t="n">
        <v>0.17694003002567</v>
      </c>
      <c r="BE2977" s="19" t="n">
        <v>0.165177639444355</v>
      </c>
      <c r="BF2977" s="19" t="n">
        <v>0.241937175655399</v>
      </c>
      <c r="BG2977" s="19" t="n">
        <v>0.217413158377773</v>
      </c>
    </row>
    <row r="2978">
      <c r="B2978" t="s">
        <v>806</v>
      </c>
      <c r="C2978" s="19" t="n">
        <v>0.129619605215124</v>
      </c>
      <c r="D2978" s="19" t="n">
        <v>0.125569732464499</v>
      </c>
      <c r="E2978" s="19" t="n">
        <v>0.135202809914114</v>
      </c>
      <c r="F2978" s="19"/>
      <c r="G2978" s="19" t="n">
        <v>0.10475072413352</v>
      </c>
      <c r="H2978" s="19" t="n">
        <v>0.146647032921266</v>
      </c>
      <c r="I2978" s="19" t="n">
        <v>0.166715219845224</v>
      </c>
      <c r="J2978" s="19" t="n">
        <v>0.137361468170146</v>
      </c>
      <c r="K2978" s="19" t="n">
        <v>0.0720899658979395</v>
      </c>
      <c r="L2978" s="19" t="n">
        <v>0.138253326826557</v>
      </c>
      <c r="M2978" s="19"/>
      <c r="N2978" s="19" t="n">
        <v>0.138665859909722</v>
      </c>
      <c r="O2978" s="19" t="n">
        <v>0.131315447758217</v>
      </c>
      <c r="P2978" s="19" t="n">
        <v>0.114681805733738</v>
      </c>
      <c r="Q2978" s="19" t="n">
        <v>0.132130380097</v>
      </c>
      <c r="R2978" s="19"/>
      <c r="S2978" s="19" t="n">
        <v>0.18069597004232</v>
      </c>
      <c r="T2978" s="19" t="n">
        <v>0.137201845092261</v>
      </c>
      <c r="U2978" s="19" t="n">
        <v>0.0958634766307668</v>
      </c>
      <c r="V2978" s="19" t="n">
        <v>0.151624735533223</v>
      </c>
      <c r="W2978" s="19" t="n">
        <v>0.0933727780536781</v>
      </c>
      <c r="X2978" s="19" t="n">
        <v>0.129094175501457</v>
      </c>
      <c r="Y2978" s="19" t="n">
        <v>0.0627001477344579</v>
      </c>
      <c r="Z2978" s="19" t="n">
        <v>0.141184606883546</v>
      </c>
      <c r="AA2978" s="19" t="n">
        <v>0.139108098206759</v>
      </c>
      <c r="AB2978" s="19" t="n">
        <v>0.184770615279608</v>
      </c>
      <c r="AC2978" s="19" t="n">
        <v>0.0645791111549855</v>
      </c>
      <c r="AD2978" s="19" t="n">
        <v>0.0566059959066789</v>
      </c>
      <c r="AE2978" s="19"/>
      <c r="AF2978" s="19" t="n">
        <v>0.145335622712285</v>
      </c>
      <c r="AG2978" s="19" t="n">
        <v>0.138938269309491</v>
      </c>
      <c r="AH2978" s="19" t="n">
        <v>0.101849307446776</v>
      </c>
      <c r="AI2978" s="19"/>
      <c r="AJ2978" s="19" t="n">
        <v>0.125087099349326</v>
      </c>
      <c r="AK2978" s="19" t="n">
        <v>0.143310258611657</v>
      </c>
      <c r="AL2978" s="19" t="n">
        <v>0.138249491137575</v>
      </c>
      <c r="AM2978" s="19" t="n">
        <v>0.0729275077496332</v>
      </c>
      <c r="AN2978" s="19" t="n">
        <v>0.159756696520665</v>
      </c>
      <c r="AO2978" s="19"/>
      <c r="AP2978" s="19" t="n">
        <v>0.138206578460235</v>
      </c>
      <c r="AQ2978" s="19" t="n">
        <v>0.156782104381964</v>
      </c>
      <c r="AR2978" s="19" t="n">
        <v>0.0872134641080298</v>
      </c>
      <c r="AS2978" s="19" t="n">
        <v>0.127517126492177</v>
      </c>
      <c r="AT2978" s="19" t="n">
        <v>0.147389126467605</v>
      </c>
      <c r="AU2978" s="19"/>
      <c r="AV2978" s="19" t="n">
        <v>0.17057894523532</v>
      </c>
      <c r="AW2978" s="19" t="n">
        <v>0.11875242792522</v>
      </c>
      <c r="AX2978" s="19" t="n">
        <v>0.101736278235002</v>
      </c>
      <c r="AY2978" s="19" t="n">
        <v>0.145283768688062</v>
      </c>
      <c r="AZ2978" s="19" t="n">
        <v>0.093867163021471</v>
      </c>
      <c r="BA2978" s="19" t="n">
        <v>0.0524979633868682</v>
      </c>
      <c r="BB2978" s="19"/>
      <c r="BC2978" s="19" t="n">
        <v>0.127202379391201</v>
      </c>
      <c r="BD2978" s="19" t="n">
        <v>0.0795070116967814</v>
      </c>
      <c r="BE2978" s="19" t="n">
        <v>0.154570933414998</v>
      </c>
      <c r="BF2978" s="19" t="n">
        <v>0.123111397286278</v>
      </c>
      <c r="BG2978" s="19" t="n">
        <v>0.0563613307032375</v>
      </c>
    </row>
    <row r="2979">
      <c r="B2979" t="s">
        <v>100</v>
      </c>
      <c r="C2979" s="19" t="n">
        <v>0.0448255411098278</v>
      </c>
      <c r="D2979" s="19" t="n">
        <v>0.0456723040001442</v>
      </c>
      <c r="E2979" s="19" t="n">
        <v>0.0408586925694527</v>
      </c>
      <c r="F2979" s="19"/>
      <c r="G2979" s="19" t="n">
        <v>0.0342714553686007</v>
      </c>
      <c r="H2979" s="19" t="n">
        <v>0.0167656112617047</v>
      </c>
      <c r="I2979" s="19" t="n">
        <v>0.029334295524636</v>
      </c>
      <c r="J2979" s="19" t="n">
        <v>0.0373267150360388</v>
      </c>
      <c r="K2979" s="19" t="n">
        <v>0.0981670999893513</v>
      </c>
      <c r="L2979" s="19" t="n">
        <v>0.0540076527845019</v>
      </c>
      <c r="M2979" s="19"/>
      <c r="N2979" s="19" t="n">
        <v>0.0220424700023325</v>
      </c>
      <c r="O2979" s="19" t="n">
        <v>0.0478248993998235</v>
      </c>
      <c r="P2979" s="19" t="n">
        <v>0.0642377902468995</v>
      </c>
      <c r="Q2979" s="19" t="n">
        <v>0.0478273133609703</v>
      </c>
      <c r="R2979" s="19"/>
      <c r="S2979" s="19" t="n">
        <v>0.0332963718860791</v>
      </c>
      <c r="T2979" s="19" t="n">
        <v>0.0701639191602199</v>
      </c>
      <c r="U2979" s="19" t="n">
        <v>0.0338724401438959</v>
      </c>
      <c r="V2979" s="19" t="n">
        <v>0</v>
      </c>
      <c r="W2979" s="19" t="n">
        <v>0.0939954614796589</v>
      </c>
      <c r="X2979" s="19" t="n">
        <v>0.0321661846669204</v>
      </c>
      <c r="Y2979" s="19" t="n">
        <v>0.0295055956591567</v>
      </c>
      <c r="Z2979" s="19" t="n">
        <v>0.0625473728950195</v>
      </c>
      <c r="AA2979" s="19" t="n">
        <v>0.0498143729536118</v>
      </c>
      <c r="AB2979" s="19" t="n">
        <v>0.028665425265064</v>
      </c>
      <c r="AC2979" s="19" t="n">
        <v>0.0749941744297827</v>
      </c>
      <c r="AD2979" s="19" t="n">
        <v>0.0955695426768534</v>
      </c>
      <c r="AE2979" s="19"/>
      <c r="AF2979" s="19" t="n">
        <v>0.0426453749435249</v>
      </c>
      <c r="AG2979" s="19" t="n">
        <v>0.050194835929959</v>
      </c>
      <c r="AH2979" s="19" t="n">
        <v>0.0292650148901963</v>
      </c>
      <c r="AI2979" s="19"/>
      <c r="AJ2979" s="19" t="n">
        <v>0.0506679178622965</v>
      </c>
      <c r="AK2979" s="19" t="n">
        <v>0.0202355414487461</v>
      </c>
      <c r="AL2979" s="19" t="n">
        <v>0.0485759579372339</v>
      </c>
      <c r="AM2979" s="19" t="n">
        <v>0</v>
      </c>
      <c r="AN2979" s="19" t="n">
        <v>0.0423459801844581</v>
      </c>
      <c r="AO2979" s="19"/>
      <c r="AP2979" s="19" t="n">
        <v>0.036547613350849</v>
      </c>
      <c r="AQ2979" s="19" t="n">
        <v>0.0225033904187698</v>
      </c>
      <c r="AR2979" s="19" t="n">
        <v>0.0787114757104469</v>
      </c>
      <c r="AS2979" s="19" t="n">
        <v>0.0756977150071049</v>
      </c>
      <c r="AT2979" s="19" t="n">
        <v>0.0525226007642956</v>
      </c>
      <c r="AU2979" s="19"/>
      <c r="AV2979" s="19" t="n">
        <v>0.0160174500648683</v>
      </c>
      <c r="AW2979" s="19" t="n">
        <v>0.0469932337817698</v>
      </c>
      <c r="AX2979" s="19" t="n">
        <v>0.0504747669589152</v>
      </c>
      <c r="AY2979" s="19" t="n">
        <v>0.0358083662970298</v>
      </c>
      <c r="AZ2979" s="19" t="n">
        <v>0.0707599758177987</v>
      </c>
      <c r="BA2979" s="19" t="n">
        <v>0.0863759500553387</v>
      </c>
      <c r="BB2979" s="19"/>
      <c r="BC2979" s="19" t="n">
        <v>0.064257813699537</v>
      </c>
      <c r="BD2979" s="19" t="n">
        <v>0.0706028101990427</v>
      </c>
      <c r="BE2979" s="19" t="n">
        <v>0.0224868293123489</v>
      </c>
      <c r="BF2979" s="19" t="n">
        <v>0.0141878860088632</v>
      </c>
      <c r="BG2979" s="19" t="n">
        <v>0</v>
      </c>
    </row>
    <row r="2980">
      <c r="C2980" s="19"/>
      <c r="D2980" s="19"/>
      <c r="E2980" s="19"/>
      <c r="F2980" s="19"/>
      <c r="G2980" s="19"/>
      <c r="H2980" s="19"/>
      <c r="I2980" s="19"/>
      <c r="J2980" s="19"/>
      <c r="K2980" s="19"/>
      <c r="L2980" s="19"/>
      <c r="M2980" s="19"/>
      <c r="N2980" s="19"/>
      <c r="O2980" s="19"/>
      <c r="P2980" s="19"/>
      <c r="Q2980" s="19"/>
      <c r="R2980" s="19"/>
      <c r="S2980" s="19"/>
      <c r="T2980" s="19"/>
      <c r="U2980" s="19"/>
      <c r="V2980" s="19"/>
      <c r="W2980" s="19"/>
      <c r="X2980" s="19"/>
      <c r="Y2980" s="19"/>
      <c r="Z2980" s="19"/>
      <c r="AA2980" s="19"/>
      <c r="AB2980" s="19"/>
      <c r="AC2980" s="19"/>
      <c r="AD2980" s="19"/>
      <c r="AE2980" s="19"/>
      <c r="AF2980" s="19"/>
      <c r="AG2980" s="19"/>
      <c r="AH2980" s="19"/>
      <c r="AI2980" s="19"/>
      <c r="AJ2980" s="19"/>
      <c r="AK2980" s="19"/>
      <c r="AL2980" s="19"/>
      <c r="AM2980" s="19"/>
      <c r="AN2980" s="19"/>
      <c r="AO2980" s="19"/>
      <c r="AP2980" s="19"/>
      <c r="AQ2980" s="19"/>
      <c r="AR2980" s="19"/>
      <c r="AS2980" s="19"/>
      <c r="AT2980" s="19"/>
      <c r="AU2980" s="19"/>
      <c r="AV2980" s="19"/>
      <c r="AW2980" s="19"/>
      <c r="AX2980" s="19"/>
      <c r="AY2980" s="19"/>
      <c r="AZ2980" s="19"/>
      <c r="BA2980" s="19"/>
      <c r="BB2980" s="19"/>
      <c r="BC2980" s="19"/>
      <c r="BD2980" s="19"/>
      <c r="BE2980" s="19"/>
      <c r="BF2980" s="19"/>
      <c r="BG2980" s="19"/>
    </row>
    <row r="2981">
      <c r="B2981" s="7" t="s">
        <v>829</v>
      </c>
      <c r="C2981" s="19"/>
      <c r="D2981" s="19"/>
      <c r="E2981" s="19"/>
      <c r="F2981" s="19"/>
      <c r="G2981" s="19"/>
      <c r="H2981" s="19"/>
      <c r="I2981" s="19"/>
      <c r="J2981" s="19"/>
      <c r="K2981" s="19"/>
      <c r="L2981" s="19"/>
      <c r="M2981" s="19"/>
      <c r="N2981" s="19"/>
      <c r="O2981" s="19"/>
      <c r="P2981" s="19"/>
      <c r="Q2981" s="19"/>
      <c r="R2981" s="19"/>
      <c r="S2981" s="19"/>
      <c r="T2981" s="19"/>
      <c r="U2981" s="19"/>
      <c r="V2981" s="19"/>
      <c r="W2981" s="19"/>
      <c r="X2981" s="19"/>
      <c r="Y2981" s="19"/>
      <c r="Z2981" s="19"/>
      <c r="AA2981" s="19"/>
      <c r="AB2981" s="19"/>
      <c r="AC2981" s="19"/>
      <c r="AD2981" s="19"/>
      <c r="AE2981" s="19"/>
      <c r="AF2981" s="19"/>
      <c r="AG2981" s="19"/>
      <c r="AH2981" s="19"/>
      <c r="AI2981" s="19"/>
      <c r="AJ2981" s="19"/>
      <c r="AK2981" s="19"/>
      <c r="AL2981" s="19"/>
      <c r="AM2981" s="19"/>
      <c r="AN2981" s="19"/>
      <c r="AO2981" s="19"/>
      <c r="AP2981" s="19"/>
      <c r="AQ2981" s="19"/>
      <c r="AR2981" s="19"/>
      <c r="AS2981" s="19"/>
      <c r="AT2981" s="19"/>
      <c r="AU2981" s="19"/>
      <c r="AV2981" s="19"/>
      <c r="AW2981" s="19"/>
      <c r="AX2981" s="19"/>
      <c r="AY2981" s="19"/>
      <c r="AZ2981" s="19"/>
      <c r="BA2981" s="19"/>
      <c r="BB2981" s="19"/>
      <c r="BC2981" s="19"/>
      <c r="BD2981" s="19"/>
      <c r="BE2981" s="19"/>
      <c r="BF2981" s="19"/>
      <c r="BG2981" s="19"/>
    </row>
    <row r="2982">
      <c r="B2982" s="26" t="s">
        <v>724</v>
      </c>
      <c r="C2982" s="19"/>
      <c r="D2982" s="19"/>
      <c r="E2982" s="19"/>
      <c r="F2982" s="19"/>
      <c r="G2982" s="19"/>
      <c r="H2982" s="19"/>
      <c r="I2982" s="19"/>
      <c r="J2982" s="19"/>
      <c r="K2982" s="19"/>
      <c r="L2982" s="19"/>
      <c r="M2982" s="19"/>
      <c r="N2982" s="19"/>
      <c r="O2982" s="19"/>
      <c r="P2982" s="19"/>
      <c r="Q2982" s="19"/>
      <c r="R2982" s="19"/>
      <c r="S2982" s="19"/>
      <c r="T2982" s="19"/>
      <c r="U2982" s="19"/>
      <c r="V2982" s="19"/>
      <c r="W2982" s="19"/>
      <c r="X2982" s="19"/>
      <c r="Y2982" s="19"/>
      <c r="Z2982" s="19"/>
      <c r="AA2982" s="19"/>
      <c r="AB2982" s="19"/>
      <c r="AC2982" s="19"/>
      <c r="AD2982" s="19"/>
      <c r="AE2982" s="19"/>
      <c r="AF2982" s="19"/>
      <c r="AG2982" s="19"/>
      <c r="AH2982" s="19"/>
      <c r="AI2982" s="19"/>
      <c r="AJ2982" s="19"/>
      <c r="AK2982" s="19"/>
      <c r="AL2982" s="19"/>
      <c r="AM2982" s="19"/>
      <c r="AN2982" s="19"/>
      <c r="AO2982" s="19"/>
      <c r="AP2982" s="19"/>
      <c r="AQ2982" s="19"/>
      <c r="AR2982" s="19"/>
      <c r="AS2982" s="19"/>
      <c r="AT2982" s="19"/>
      <c r="AU2982" s="19"/>
      <c r="AV2982" s="19"/>
      <c r="AW2982" s="19"/>
      <c r="AX2982" s="19"/>
      <c r="AY2982" s="19"/>
      <c r="AZ2982" s="19"/>
      <c r="BA2982" s="19"/>
      <c r="BB2982" s="19"/>
      <c r="BC2982" s="19"/>
      <c r="BD2982" s="19"/>
      <c r="BE2982" s="19"/>
      <c r="BF2982" s="19"/>
      <c r="BG2982" s="19"/>
    </row>
    <row r="2983">
      <c r="B2983" t="s">
        <v>802</v>
      </c>
      <c r="C2983" s="19" t="n">
        <v>0.026985270194762</v>
      </c>
      <c r="D2983" s="19" t="n">
        <v>0.0205405853916279</v>
      </c>
      <c r="E2983" s="19" t="n">
        <v>0.0309676678552494</v>
      </c>
      <c r="F2983" s="19"/>
      <c r="G2983" s="19" t="n">
        <v>0.0149993958335107</v>
      </c>
      <c r="H2983" s="19" t="n">
        <v>0.0224285341567627</v>
      </c>
      <c r="I2983" s="19" t="n">
        <v>0.0577644519585478</v>
      </c>
      <c r="J2983" s="19" t="n">
        <v>0.00844170319061</v>
      </c>
      <c r="K2983" s="19" t="n">
        <v>0.0356013399173272</v>
      </c>
      <c r="L2983" s="19" t="n">
        <v>0.021916184307946</v>
      </c>
      <c r="M2983" s="19"/>
      <c r="N2983" s="19" t="n">
        <v>0.0206669134313765</v>
      </c>
      <c r="O2983" s="19" t="n">
        <v>0.0276071304990191</v>
      </c>
      <c r="P2983" s="19" t="n">
        <v>0.0324638228083944</v>
      </c>
      <c r="Q2983" s="19" t="n">
        <v>0.0290170013296406</v>
      </c>
      <c r="R2983" s="19"/>
      <c r="S2983" s="19" t="n">
        <v>0.0159048377031496</v>
      </c>
      <c r="T2983" s="19" t="n">
        <v>0.039328788116986</v>
      </c>
      <c r="U2983" s="19" t="n">
        <v>0.0204036419532574</v>
      </c>
      <c r="V2983" s="19" t="n">
        <v>0.05728598515245</v>
      </c>
      <c r="W2983" s="19" t="n">
        <v>0</v>
      </c>
      <c r="X2983" s="19" t="n">
        <v>0</v>
      </c>
      <c r="Y2983" s="19" t="n">
        <v>0.0417735222462728</v>
      </c>
      <c r="Z2983" s="19" t="n">
        <v>0.0244812249140072</v>
      </c>
      <c r="AA2983" s="19" t="n">
        <v>0.0133327518725085</v>
      </c>
      <c r="AB2983" s="19" t="n">
        <v>0.0523449821610546</v>
      </c>
      <c r="AC2983" s="19" t="n">
        <v>0.0412717467542313</v>
      </c>
      <c r="AD2983" s="19" t="n">
        <v>0</v>
      </c>
      <c r="AE2983" s="19"/>
      <c r="AF2983" s="19" t="n">
        <v>0.0256342994058519</v>
      </c>
      <c r="AG2983" s="19" t="n">
        <v>0.0325550317258868</v>
      </c>
      <c r="AH2983" s="19" t="n">
        <v>0.023002585592335</v>
      </c>
      <c r="AI2983" s="19"/>
      <c r="AJ2983" s="19" t="n">
        <v>0.0206760395338447</v>
      </c>
      <c r="AK2983" s="19" t="n">
        <v>0.0128204868429309</v>
      </c>
      <c r="AL2983" s="19" t="n">
        <v>0.0191984180258717</v>
      </c>
      <c r="AM2983" s="19" t="n">
        <v>0.104311122018126</v>
      </c>
      <c r="AN2983" s="19" t="n">
        <v>0.0307806017271733</v>
      </c>
      <c r="AO2983" s="19"/>
      <c r="AP2983" s="19" t="n">
        <v>0.00842750153958573</v>
      </c>
      <c r="AQ2983" s="19" t="n">
        <v>0.0106026366187647</v>
      </c>
      <c r="AR2983" s="19" t="n">
        <v>0.0778298865782023</v>
      </c>
      <c r="AS2983" s="19" t="n">
        <v>0.0610902011571309</v>
      </c>
      <c r="AT2983" s="19" t="n">
        <v>0.0169989775157522</v>
      </c>
      <c r="AU2983" s="19"/>
      <c r="AV2983" s="19" t="n">
        <v>0.0120293654356688</v>
      </c>
      <c r="AW2983" s="19" t="n">
        <v>0.00851741228512757</v>
      </c>
      <c r="AX2983" s="19" t="n">
        <v>0.0526304326995726</v>
      </c>
      <c r="AY2983" s="19" t="n">
        <v>0.0441959109782247</v>
      </c>
      <c r="AZ2983" s="19" t="n">
        <v>0.0122255789150417</v>
      </c>
      <c r="BA2983" s="19" t="n">
        <v>0.0611482829898418</v>
      </c>
      <c r="BB2983" s="19"/>
      <c r="BC2983" s="19" t="n">
        <v>0.0144614597158043</v>
      </c>
      <c r="BD2983" s="19" t="n">
        <v>0.0266756608823185</v>
      </c>
      <c r="BE2983" s="19" t="n">
        <v>0.0299446259329784</v>
      </c>
      <c r="BF2983" s="19" t="n">
        <v>0.0470532642621125</v>
      </c>
      <c r="BG2983" s="19" t="n">
        <v>0.0628602597904504</v>
      </c>
    </row>
    <row r="2984">
      <c r="B2984" t="s">
        <v>598</v>
      </c>
      <c r="C2984" s="19" t="n">
        <v>0.0281078737154019</v>
      </c>
      <c r="D2984" s="19" t="n">
        <v>0.0259776560569843</v>
      </c>
      <c r="E2984" s="19" t="n">
        <v>0.0302965900844761</v>
      </c>
      <c r="F2984" s="19"/>
      <c r="G2984" s="19" t="n">
        <v>0.0312081592519289</v>
      </c>
      <c r="H2984" s="19" t="n">
        <v>0.0440953844000025</v>
      </c>
      <c r="I2984" s="19" t="n">
        <v>0.0267419021683887</v>
      </c>
      <c r="J2984" s="19" t="n">
        <v>0.0157794364838405</v>
      </c>
      <c r="K2984" s="19" t="n">
        <v>0.0380969214488867</v>
      </c>
      <c r="L2984" s="19" t="n">
        <v>0.0150872201504664</v>
      </c>
      <c r="M2984" s="19"/>
      <c r="N2984" s="19" t="n">
        <v>0.0269171758950647</v>
      </c>
      <c r="O2984" s="19" t="n">
        <v>0.026949027040653</v>
      </c>
      <c r="P2984" s="19" t="n">
        <v>0.0343669171149804</v>
      </c>
      <c r="Q2984" s="19" t="n">
        <v>0.0253391779281653</v>
      </c>
      <c r="R2984" s="19"/>
      <c r="S2984" s="19" t="n">
        <v>0.0304657364334602</v>
      </c>
      <c r="T2984" s="19" t="n">
        <v>0.0105631347031835</v>
      </c>
      <c r="U2984" s="19" t="n">
        <v>0.02534135901623</v>
      </c>
      <c r="V2984" s="19" t="n">
        <v>0.036668148158443</v>
      </c>
      <c r="W2984" s="19" t="n">
        <v>0.0239386783151569</v>
      </c>
      <c r="X2984" s="19" t="n">
        <v>0</v>
      </c>
      <c r="Y2984" s="19" t="n">
        <v>0.0773947212129576</v>
      </c>
      <c r="Z2984" s="19" t="n">
        <v>0.0269327929354249</v>
      </c>
      <c r="AA2984" s="19" t="n">
        <v>0.056881590189774</v>
      </c>
      <c r="AB2984" s="19" t="n">
        <v>0.0185407943852306</v>
      </c>
      <c r="AC2984" s="19" t="n">
        <v>0</v>
      </c>
      <c r="AD2984" s="19" t="n">
        <v>0.0347849329507139</v>
      </c>
      <c r="AE2984" s="19"/>
      <c r="AF2984" s="19" t="n">
        <v>0.0569191897030397</v>
      </c>
      <c r="AG2984" s="19" t="n">
        <v>0.0098293521559438</v>
      </c>
      <c r="AH2984" s="19" t="n">
        <v>0.0166040956921564</v>
      </c>
      <c r="AI2984" s="19"/>
      <c r="AJ2984" s="19" t="n">
        <v>0.0530718188310405</v>
      </c>
      <c r="AK2984" s="19" t="n">
        <v>0.0068740454516611</v>
      </c>
      <c r="AL2984" s="19" t="n">
        <v>0.0195962285783645</v>
      </c>
      <c r="AM2984" s="19" t="n">
        <v>0.115063930297991</v>
      </c>
      <c r="AN2984" s="19" t="n">
        <v>0.0176429901774314</v>
      </c>
      <c r="AO2984" s="19"/>
      <c r="AP2984" s="19" t="n">
        <v>0.029279920177266</v>
      </c>
      <c r="AQ2984" s="19" t="n">
        <v>0.00412408224752688</v>
      </c>
      <c r="AR2984" s="19" t="n">
        <v>0.0442923337137681</v>
      </c>
      <c r="AS2984" s="19" t="n">
        <v>0.0782377431211887</v>
      </c>
      <c r="AT2984" s="19" t="n">
        <v>0.0573240485492266</v>
      </c>
      <c r="AU2984" s="19"/>
      <c r="AV2984" s="19" t="n">
        <v>0</v>
      </c>
      <c r="AW2984" s="19" t="n">
        <v>0.0255046657052718</v>
      </c>
      <c r="AX2984" s="19" t="n">
        <v>0.048370046894635</v>
      </c>
      <c r="AY2984" s="19" t="n">
        <v>0.0880361480625166</v>
      </c>
      <c r="AZ2984" s="19" t="n">
        <v>0.041227166670397</v>
      </c>
      <c r="BA2984" s="19" t="n">
        <v>0</v>
      </c>
      <c r="BB2984" s="19"/>
      <c r="BC2984" s="19" t="n">
        <v>0.0183424772679881</v>
      </c>
      <c r="BD2984" s="19" t="n">
        <v>0.0620284622030976</v>
      </c>
      <c r="BE2984" s="19" t="n">
        <v>0.0139598988858525</v>
      </c>
      <c r="BF2984" s="19" t="n">
        <v>0.0177149082609683</v>
      </c>
      <c r="BG2984" s="19" t="n">
        <v>0</v>
      </c>
    </row>
    <row r="2985">
      <c r="B2985" t="s">
        <v>692</v>
      </c>
      <c r="C2985" s="19" t="n">
        <v>0.0465184598692382</v>
      </c>
      <c r="D2985" s="19" t="n">
        <v>0.0559115648412516</v>
      </c>
      <c r="E2985" s="19" t="n">
        <v>0.0376972414570558</v>
      </c>
      <c r="F2985" s="19"/>
      <c r="G2985" s="19" t="n">
        <v>0.0513892698386402</v>
      </c>
      <c r="H2985" s="19" t="n">
        <v>0.0312007959165527</v>
      </c>
      <c r="I2985" s="19" t="n">
        <v>0.0597386026427791</v>
      </c>
      <c r="J2985" s="19" t="n">
        <v>0.0564290349467467</v>
      </c>
      <c r="K2985" s="19" t="n">
        <v>0.0726638763764939</v>
      </c>
      <c r="L2985" s="19" t="n">
        <v>0.0194817257408908</v>
      </c>
      <c r="M2985" s="19"/>
      <c r="N2985" s="19" t="n">
        <v>0.022629544226496</v>
      </c>
      <c r="O2985" s="19" t="n">
        <v>0.0501045847918905</v>
      </c>
      <c r="P2985" s="19" t="n">
        <v>0.0721283750705966</v>
      </c>
      <c r="Q2985" s="19" t="n">
        <v>0.0488061729908197</v>
      </c>
      <c r="R2985" s="19"/>
      <c r="S2985" s="19" t="n">
        <v>0.0332190032946144</v>
      </c>
      <c r="T2985" s="19" t="n">
        <v>0.0229577459839422</v>
      </c>
      <c r="U2985" s="19" t="n">
        <v>0.0392660657770744</v>
      </c>
      <c r="V2985" s="19" t="n">
        <v>0.0422236690043471</v>
      </c>
      <c r="W2985" s="19" t="n">
        <v>0.0689006739204891</v>
      </c>
      <c r="X2985" s="19" t="n">
        <v>0.044334026342002</v>
      </c>
      <c r="Y2985" s="19" t="n">
        <v>0.0183493807666159</v>
      </c>
      <c r="Z2985" s="19" t="n">
        <v>0.131158486127821</v>
      </c>
      <c r="AA2985" s="19" t="n">
        <v>0.0549021144710726</v>
      </c>
      <c r="AB2985" s="19" t="n">
        <v>0.0588782298017979</v>
      </c>
      <c r="AC2985" s="19" t="n">
        <v>0.065771756503218</v>
      </c>
      <c r="AD2985" s="19" t="n">
        <v>0.0319041487716085</v>
      </c>
      <c r="AE2985" s="19"/>
      <c r="AF2985" s="19" t="n">
        <v>0.0663156784483442</v>
      </c>
      <c r="AG2985" s="19" t="n">
        <v>0.0368848274759244</v>
      </c>
      <c r="AH2985" s="19" t="n">
        <v>0.0176807728973913</v>
      </c>
      <c r="AI2985" s="19"/>
      <c r="AJ2985" s="19" t="n">
        <v>0.0371983426036022</v>
      </c>
      <c r="AK2985" s="19" t="n">
        <v>0.031872557897348</v>
      </c>
      <c r="AL2985" s="19" t="n">
        <v>0.0786214678275556</v>
      </c>
      <c r="AM2985" s="19" t="n">
        <v>0.0876951348696981</v>
      </c>
      <c r="AN2985" s="19" t="n">
        <v>0.040536836598723</v>
      </c>
      <c r="AO2985" s="19"/>
      <c r="AP2985" s="19" t="n">
        <v>0.0216270723441826</v>
      </c>
      <c r="AQ2985" s="19" t="n">
        <v>0.0373785431819791</v>
      </c>
      <c r="AR2985" s="19" t="n">
        <v>0.027693961292586</v>
      </c>
      <c r="AS2985" s="19" t="n">
        <v>0.116436160037724</v>
      </c>
      <c r="AT2985" s="19" t="n">
        <v>0.0519132884981985</v>
      </c>
      <c r="AU2985" s="19"/>
      <c r="AV2985" s="19" t="n">
        <v>0.0270538247186614</v>
      </c>
      <c r="AW2985" s="19" t="n">
        <v>0.0408646304757292</v>
      </c>
      <c r="AX2985" s="19" t="n">
        <v>0.0459406372834873</v>
      </c>
      <c r="AY2985" s="19" t="n">
        <v>0.0782814325329948</v>
      </c>
      <c r="AZ2985" s="19" t="n">
        <v>0.079659201928606</v>
      </c>
      <c r="BA2985" s="19" t="n">
        <v>0.0360636235059012</v>
      </c>
      <c r="BB2985" s="19"/>
      <c r="BC2985" s="19" t="n">
        <v>0.0574124671200638</v>
      </c>
      <c r="BD2985" s="19" t="n">
        <v>0.0718974156511405</v>
      </c>
      <c r="BE2985" s="19" t="n">
        <v>0.0133255067264419</v>
      </c>
      <c r="BF2985" s="19" t="n">
        <v>0.03433244365157</v>
      </c>
      <c r="BG2985" s="19" t="n">
        <v>0.0920227138511683</v>
      </c>
    </row>
    <row r="2986">
      <c r="B2986" t="s">
        <v>691</v>
      </c>
      <c r="C2986" s="19" t="n">
        <v>0.123758916216864</v>
      </c>
      <c r="D2986" s="19" t="n">
        <v>0.11138133541568</v>
      </c>
      <c r="E2986" s="19" t="n">
        <v>0.136283809035507</v>
      </c>
      <c r="F2986" s="19"/>
      <c r="G2986" s="19" t="n">
        <v>0.128549590590992</v>
      </c>
      <c r="H2986" s="19" t="n">
        <v>0.0729457974587666</v>
      </c>
      <c r="I2986" s="19" t="n">
        <v>0.163131119585733</v>
      </c>
      <c r="J2986" s="19" t="n">
        <v>0.117649311197191</v>
      </c>
      <c r="K2986" s="19" t="n">
        <v>0.162013104840088</v>
      </c>
      <c r="L2986" s="19" t="n">
        <v>0.112328040076678</v>
      </c>
      <c r="M2986" s="19"/>
      <c r="N2986" s="19" t="n">
        <v>0.0674525954212406</v>
      </c>
      <c r="O2986" s="19" t="n">
        <v>0.161069145309908</v>
      </c>
      <c r="P2986" s="19" t="n">
        <v>0.158274992512339</v>
      </c>
      <c r="Q2986" s="19" t="n">
        <v>0.122083534581054</v>
      </c>
      <c r="R2986" s="19"/>
      <c r="S2986" s="19" t="n">
        <v>0.100980543301201</v>
      </c>
      <c r="T2986" s="19" t="n">
        <v>0.158478534783376</v>
      </c>
      <c r="U2986" s="19" t="n">
        <v>0.184521337482744</v>
      </c>
      <c r="V2986" s="19" t="n">
        <v>0.113015164709882</v>
      </c>
      <c r="W2986" s="19" t="n">
        <v>0.143663596085012</v>
      </c>
      <c r="X2986" s="19" t="n">
        <v>0.20139493783724</v>
      </c>
      <c r="Y2986" s="19" t="n">
        <v>0.0738420755519035</v>
      </c>
      <c r="Z2986" s="19" t="n">
        <v>0.0602181855814043</v>
      </c>
      <c r="AA2986" s="19" t="n">
        <v>0.141002567231651</v>
      </c>
      <c r="AB2986" s="19" t="n">
        <v>0.0637603417518754</v>
      </c>
      <c r="AC2986" s="19" t="n">
        <v>0.0426190576909899</v>
      </c>
      <c r="AD2986" s="19" t="n">
        <v>0.199395357379824</v>
      </c>
      <c r="AE2986" s="19"/>
      <c r="AF2986" s="19" t="n">
        <v>0.131791418271499</v>
      </c>
      <c r="AG2986" s="19" t="n">
        <v>0.122608476014005</v>
      </c>
      <c r="AH2986" s="19" t="n">
        <v>0.0920730413280275</v>
      </c>
      <c r="AI2986" s="19"/>
      <c r="AJ2986" s="19" t="n">
        <v>0.131987753891224</v>
      </c>
      <c r="AK2986" s="19" t="n">
        <v>0.119559850659445</v>
      </c>
      <c r="AL2986" s="19" t="n">
        <v>0.09039853651966</v>
      </c>
      <c r="AM2986" s="19" t="n">
        <v>0</v>
      </c>
      <c r="AN2986" s="19" t="n">
        <v>0.138071480689802</v>
      </c>
      <c r="AO2986" s="19"/>
      <c r="AP2986" s="19" t="n">
        <v>0.151642096095816</v>
      </c>
      <c r="AQ2986" s="19" t="n">
        <v>0.110121242714324</v>
      </c>
      <c r="AR2986" s="19" t="n">
        <v>0.0834874265117818</v>
      </c>
      <c r="AS2986" s="19" t="n">
        <v>0.128732792586452</v>
      </c>
      <c r="AT2986" s="19" t="n">
        <v>0.0568116416588969</v>
      </c>
      <c r="AU2986" s="19"/>
      <c r="AV2986" s="19" t="n">
        <v>0.105259320036426</v>
      </c>
      <c r="AW2986" s="19" t="n">
        <v>0.13770647261321</v>
      </c>
      <c r="AX2986" s="19" t="n">
        <v>0.0505613484056927</v>
      </c>
      <c r="AY2986" s="19" t="n">
        <v>0.124747258846614</v>
      </c>
      <c r="AZ2986" s="19" t="n">
        <v>0.0408586462185915</v>
      </c>
      <c r="BA2986" s="19" t="n">
        <v>0.203861997762352</v>
      </c>
      <c r="BB2986" s="19"/>
      <c r="BC2986" s="19" t="n">
        <v>0.153403386786906</v>
      </c>
      <c r="BD2986" s="19" t="n">
        <v>0.0884207638153474</v>
      </c>
      <c r="BE2986" s="19" t="n">
        <v>0.13600258271524</v>
      </c>
      <c r="BF2986" s="19" t="n">
        <v>0.115715603734732</v>
      </c>
      <c r="BG2986" s="19" t="n">
        <v>0</v>
      </c>
    </row>
    <row r="2987">
      <c r="B2987" t="s">
        <v>690</v>
      </c>
      <c r="C2987" s="19" t="n">
        <v>0.268904032253454</v>
      </c>
      <c r="D2987" s="19" t="n">
        <v>0.273813242174165</v>
      </c>
      <c r="E2987" s="19" t="n">
        <v>0.26297286746074</v>
      </c>
      <c r="F2987" s="19"/>
      <c r="G2987" s="19" t="n">
        <v>0.296061079085277</v>
      </c>
      <c r="H2987" s="19" t="n">
        <v>0.235181447214179</v>
      </c>
      <c r="I2987" s="19" t="n">
        <v>0.217838998155406</v>
      </c>
      <c r="J2987" s="19" t="n">
        <v>0.281482331411769</v>
      </c>
      <c r="K2987" s="19" t="n">
        <v>0.196916438080435</v>
      </c>
      <c r="L2987" s="19" t="n">
        <v>0.368415535766686</v>
      </c>
      <c r="M2987" s="19"/>
      <c r="N2987" s="19" t="n">
        <v>0.27945425924992</v>
      </c>
      <c r="O2987" s="19" t="n">
        <v>0.236363166001686</v>
      </c>
      <c r="P2987" s="19" t="n">
        <v>0.24500927275154</v>
      </c>
      <c r="Q2987" s="19" t="n">
        <v>0.309670377683662</v>
      </c>
      <c r="R2987" s="19"/>
      <c r="S2987" s="19" t="n">
        <v>0.272440346881938</v>
      </c>
      <c r="T2987" s="19" t="n">
        <v>0.209223398754703</v>
      </c>
      <c r="U2987" s="19" t="n">
        <v>0.36632559817445</v>
      </c>
      <c r="V2987" s="19" t="n">
        <v>0.233771239380457</v>
      </c>
      <c r="W2987" s="19" t="n">
        <v>0.352059566063646</v>
      </c>
      <c r="X2987" s="19" t="n">
        <v>0.314034572138459</v>
      </c>
      <c r="Y2987" s="19" t="n">
        <v>0.286655536027557</v>
      </c>
      <c r="Z2987" s="19" t="n">
        <v>0.223679235816945</v>
      </c>
      <c r="AA2987" s="19" t="n">
        <v>0.205835972121065</v>
      </c>
      <c r="AB2987" s="19" t="n">
        <v>0.279007703251207</v>
      </c>
      <c r="AC2987" s="19" t="n">
        <v>0.26543305356975</v>
      </c>
      <c r="AD2987" s="19" t="n">
        <v>0.294250030196224</v>
      </c>
      <c r="AE2987" s="19"/>
      <c r="AF2987" s="19" t="n">
        <v>0.292704023118279</v>
      </c>
      <c r="AG2987" s="19" t="n">
        <v>0.244528198359294</v>
      </c>
      <c r="AH2987" s="19" t="n">
        <v>0.294953903031711</v>
      </c>
      <c r="AI2987" s="19"/>
      <c r="AJ2987" s="19" t="n">
        <v>0.295140236142343</v>
      </c>
      <c r="AK2987" s="19" t="n">
        <v>0.226577155834332</v>
      </c>
      <c r="AL2987" s="19" t="n">
        <v>0.240603116439216</v>
      </c>
      <c r="AM2987" s="19" t="n">
        <v>0.274068042681443</v>
      </c>
      <c r="AN2987" s="19" t="n">
        <v>0.291747165162824</v>
      </c>
      <c r="AO2987" s="19"/>
      <c r="AP2987" s="19" t="n">
        <v>0.312513728014427</v>
      </c>
      <c r="AQ2987" s="19" t="n">
        <v>0.264927838989725</v>
      </c>
      <c r="AR2987" s="19" t="n">
        <v>0.231748505507074</v>
      </c>
      <c r="AS2987" s="19" t="n">
        <v>0.214233958800361</v>
      </c>
      <c r="AT2987" s="19" t="n">
        <v>0.345966158492286</v>
      </c>
      <c r="AU2987" s="19"/>
      <c r="AV2987" s="19" t="n">
        <v>0.243229977115586</v>
      </c>
      <c r="AW2987" s="19" t="n">
        <v>0.289570906206813</v>
      </c>
      <c r="AX2987" s="19" t="n">
        <v>0.26920101800242</v>
      </c>
      <c r="AY2987" s="19" t="n">
        <v>0.284222707225971</v>
      </c>
      <c r="AZ2987" s="19" t="n">
        <v>0.285048569759927</v>
      </c>
      <c r="BA2987" s="19" t="n">
        <v>0.27327690335395</v>
      </c>
      <c r="BB2987" s="19"/>
      <c r="BC2987" s="19" t="n">
        <v>0.288264002544325</v>
      </c>
      <c r="BD2987" s="19" t="n">
        <v>0.318065214419068</v>
      </c>
      <c r="BE2987" s="19" t="n">
        <v>0.243500278397759</v>
      </c>
      <c r="BF2987" s="19" t="n">
        <v>0.207108594574141</v>
      </c>
      <c r="BG2987" s="19" t="n">
        <v>0.173379245571643</v>
      </c>
    </row>
    <row r="2988">
      <c r="B2988" t="s">
        <v>689</v>
      </c>
      <c r="C2988" s="19" t="n">
        <v>0.243614514804858</v>
      </c>
      <c r="D2988" s="19" t="n">
        <v>0.278044608747625</v>
      </c>
      <c r="E2988" s="19" t="n">
        <v>0.21163653214321</v>
      </c>
      <c r="F2988" s="19"/>
      <c r="G2988" s="19" t="n">
        <v>0.180721763616438</v>
      </c>
      <c r="H2988" s="19" t="n">
        <v>0.276600638161625</v>
      </c>
      <c r="I2988" s="19" t="n">
        <v>0.25177662476733</v>
      </c>
      <c r="J2988" s="19" t="n">
        <v>0.246315819976461</v>
      </c>
      <c r="K2988" s="19" t="n">
        <v>0.22715328742648</v>
      </c>
      <c r="L2988" s="19" t="n">
        <v>0.255550987326117</v>
      </c>
      <c r="M2988" s="19"/>
      <c r="N2988" s="19" t="n">
        <v>0.243720886051848</v>
      </c>
      <c r="O2988" s="19" t="n">
        <v>0.287485641052579</v>
      </c>
      <c r="P2988" s="19" t="n">
        <v>0.246913939152367</v>
      </c>
      <c r="Q2988" s="19" t="n">
        <v>0.196616768269491</v>
      </c>
      <c r="R2988" s="19"/>
      <c r="S2988" s="19" t="n">
        <v>0.241413944913497</v>
      </c>
      <c r="T2988" s="19" t="n">
        <v>0.338580513350862</v>
      </c>
      <c r="U2988" s="19" t="n">
        <v>0.115018572434529</v>
      </c>
      <c r="V2988" s="19" t="n">
        <v>0.203839644034692</v>
      </c>
      <c r="W2988" s="19" t="n">
        <v>0.348863561027944</v>
      </c>
      <c r="X2988" s="19" t="n">
        <v>0.195655724664903</v>
      </c>
      <c r="Y2988" s="19" t="n">
        <v>0.169008754084952</v>
      </c>
      <c r="Z2988" s="19" t="n">
        <v>0.328525768267994</v>
      </c>
      <c r="AA2988" s="19" t="n">
        <v>0.239968516753951</v>
      </c>
      <c r="AB2988" s="19" t="n">
        <v>0.289374441784244</v>
      </c>
      <c r="AC2988" s="19" t="n">
        <v>0.180396336167664</v>
      </c>
      <c r="AD2988" s="19" t="n">
        <v>0.234234056245984</v>
      </c>
      <c r="AE2988" s="19"/>
      <c r="AF2988" s="19" t="n">
        <v>0.21110260124517</v>
      </c>
      <c r="AG2988" s="19" t="n">
        <v>0.288128651700547</v>
      </c>
      <c r="AH2988" s="19" t="n">
        <v>0.229444369308539</v>
      </c>
      <c r="AI2988" s="19"/>
      <c r="AJ2988" s="19" t="n">
        <v>0.241671848160479</v>
      </c>
      <c r="AK2988" s="19" t="n">
        <v>0.304609847462401</v>
      </c>
      <c r="AL2988" s="19" t="n">
        <v>0.340675217884926</v>
      </c>
      <c r="AM2988" s="19" t="n">
        <v>0.161690481534286</v>
      </c>
      <c r="AN2988" s="19" t="n">
        <v>0.195498779914041</v>
      </c>
      <c r="AO2988" s="19"/>
      <c r="AP2988" s="19" t="n">
        <v>0.257895694652406</v>
      </c>
      <c r="AQ2988" s="19" t="n">
        <v>0.252138062091053</v>
      </c>
      <c r="AR2988" s="19" t="n">
        <v>0.318155333324359</v>
      </c>
      <c r="AS2988" s="19" t="n">
        <v>0.215485077981006</v>
      </c>
      <c r="AT2988" s="19" t="n">
        <v>0.197433445036757</v>
      </c>
      <c r="AU2988" s="19"/>
      <c r="AV2988" s="19" t="n">
        <v>0.258258893573368</v>
      </c>
      <c r="AW2988" s="19" t="n">
        <v>0.274631658173355</v>
      </c>
      <c r="AX2988" s="19" t="n">
        <v>0.296429451855638</v>
      </c>
      <c r="AY2988" s="19" t="n">
        <v>0.204002081930657</v>
      </c>
      <c r="AZ2988" s="19" t="n">
        <v>0.222758808209303</v>
      </c>
      <c r="BA2988" s="19" t="n">
        <v>0.229043992852398</v>
      </c>
      <c r="BB2988" s="19"/>
      <c r="BC2988" s="19" t="n">
        <v>0.251947174928508</v>
      </c>
      <c r="BD2988" s="19" t="n">
        <v>0.20409916971576</v>
      </c>
      <c r="BE2988" s="19" t="n">
        <v>0.274125503311567</v>
      </c>
      <c r="BF2988" s="19" t="n">
        <v>0.213713974982635</v>
      </c>
      <c r="BG2988" s="19" t="n">
        <v>0.260517332129365</v>
      </c>
    </row>
    <row r="2989">
      <c r="B2989" t="s">
        <v>803</v>
      </c>
      <c r="C2989" s="19" t="n">
        <v>0.216670579899926</v>
      </c>
      <c r="D2989" s="19" t="n">
        <v>0.210522043423684</v>
      </c>
      <c r="E2989" s="19" t="n">
        <v>0.223647812210923</v>
      </c>
      <c r="F2989" s="19"/>
      <c r="G2989" s="19" t="n">
        <v>0.256838411421996</v>
      </c>
      <c r="H2989" s="19" t="n">
        <v>0.280301395207307</v>
      </c>
      <c r="I2989" s="19" t="n">
        <v>0.177314427368376</v>
      </c>
      <c r="J2989" s="19" t="n">
        <v>0.211451635098598</v>
      </c>
      <c r="K2989" s="19" t="n">
        <v>0.202584941428197</v>
      </c>
      <c r="L2989" s="19" t="n">
        <v>0.179211554403972</v>
      </c>
      <c r="M2989" s="19"/>
      <c r="N2989" s="19" t="n">
        <v>0.298416331999206</v>
      </c>
      <c r="O2989" s="19" t="n">
        <v>0.179042359572169</v>
      </c>
      <c r="P2989" s="19" t="n">
        <v>0.175129324076296</v>
      </c>
      <c r="Q2989" s="19" t="n">
        <v>0.195217650256609</v>
      </c>
      <c r="R2989" s="19"/>
      <c r="S2989" s="19" t="n">
        <v>0.30557558747214</v>
      </c>
      <c r="T2989" s="19" t="n">
        <v>0.197011499832643</v>
      </c>
      <c r="U2989" s="19" t="n">
        <v>0.21021513705771</v>
      </c>
      <c r="V2989" s="19" t="n">
        <v>0.253824589911473</v>
      </c>
      <c r="W2989" s="19" t="n">
        <v>0.0625739245877522</v>
      </c>
      <c r="X2989" s="19" t="n">
        <v>0.137708131616453</v>
      </c>
      <c r="Y2989" s="19" t="n">
        <v>0.245390137924405</v>
      </c>
      <c r="Z2989" s="19" t="n">
        <v>0.179011919383829</v>
      </c>
      <c r="AA2989" s="19" t="n">
        <v>0.258784033752634</v>
      </c>
      <c r="AB2989" s="19" t="n">
        <v>0.171568249803808</v>
      </c>
      <c r="AC2989" s="19" t="n">
        <v>0.267066660643015</v>
      </c>
      <c r="AD2989" s="19" t="n">
        <v>0.205431474455646</v>
      </c>
      <c r="AE2989" s="19"/>
      <c r="AF2989" s="19" t="n">
        <v>0.173507408273857</v>
      </c>
      <c r="AG2989" s="19" t="n">
        <v>0.234755131518202</v>
      </c>
      <c r="AH2989" s="19" t="n">
        <v>0.231131650904333</v>
      </c>
      <c r="AI2989" s="19"/>
      <c r="AJ2989" s="19" t="n">
        <v>0.18399022325011</v>
      </c>
      <c r="AK2989" s="19" t="n">
        <v>0.275860046234601</v>
      </c>
      <c r="AL2989" s="19" t="n">
        <v>0.210907014724407</v>
      </c>
      <c r="AM2989" s="19" t="n">
        <v>0.257171288598455</v>
      </c>
      <c r="AN2989" s="19" t="n">
        <v>0.17226037110261</v>
      </c>
      <c r="AO2989" s="19"/>
      <c r="AP2989" s="19" t="n">
        <v>0.186385064217166</v>
      </c>
      <c r="AQ2989" s="19" t="n">
        <v>0.279805549782709</v>
      </c>
      <c r="AR2989" s="19" t="n">
        <v>0.180429999076681</v>
      </c>
      <c r="AS2989" s="19" t="n">
        <v>0.119097118075781</v>
      </c>
      <c r="AT2989" s="19" t="n">
        <v>0.242493072160887</v>
      </c>
      <c r="AU2989" s="19"/>
      <c r="AV2989" s="19" t="n">
        <v>0.314143610087889</v>
      </c>
      <c r="AW2989" s="19" t="n">
        <v>0.188730333304912</v>
      </c>
      <c r="AX2989" s="19" t="n">
        <v>0.216510423110427</v>
      </c>
      <c r="AY2989" s="19" t="n">
        <v>0.129912389088649</v>
      </c>
      <c r="AZ2989" s="19" t="n">
        <v>0.273976981169153</v>
      </c>
      <c r="BA2989" s="19" t="n">
        <v>0.0975901484429636</v>
      </c>
      <c r="BB2989" s="19"/>
      <c r="BC2989" s="19" t="n">
        <v>0.160772038839245</v>
      </c>
      <c r="BD2989" s="19" t="n">
        <v>0.163822357805833</v>
      </c>
      <c r="BE2989" s="19" t="n">
        <v>0.25916788662034</v>
      </c>
      <c r="BF2989" s="19" t="n">
        <v>0.294110617846191</v>
      </c>
      <c r="BG2989" s="19" t="n">
        <v>0.411220448657373</v>
      </c>
    </row>
    <row r="2990">
      <c r="B2990" t="s">
        <v>100</v>
      </c>
      <c r="C2990" s="19" t="n">
        <v>0.0454403530454958</v>
      </c>
      <c r="D2990" s="19" t="n">
        <v>0.0238089639489827</v>
      </c>
      <c r="E2990" s="19" t="n">
        <v>0.0664974797528376</v>
      </c>
      <c r="F2990" s="19"/>
      <c r="G2990" s="19" t="n">
        <v>0.0402323303612161</v>
      </c>
      <c r="H2990" s="19" t="n">
        <v>0.0372460074848054</v>
      </c>
      <c r="I2990" s="19" t="n">
        <v>0.0456938733534393</v>
      </c>
      <c r="J2990" s="19" t="n">
        <v>0.0624507276947841</v>
      </c>
      <c r="K2990" s="19" t="n">
        <v>0.0649700904820925</v>
      </c>
      <c r="L2990" s="19" t="n">
        <v>0.0280087522272446</v>
      </c>
      <c r="M2990" s="19"/>
      <c r="N2990" s="19" t="n">
        <v>0.040742293724848</v>
      </c>
      <c r="O2990" s="19" t="n">
        <v>0.0313789457320946</v>
      </c>
      <c r="P2990" s="19" t="n">
        <v>0.0357133565134859</v>
      </c>
      <c r="Q2990" s="19" t="n">
        <v>0.0732493169605585</v>
      </c>
      <c r="R2990" s="19"/>
      <c r="S2990" s="19" t="n">
        <v>0</v>
      </c>
      <c r="T2990" s="19" t="n">
        <v>0.0238563844743048</v>
      </c>
      <c r="U2990" s="19" t="n">
        <v>0.0389082881040055</v>
      </c>
      <c r="V2990" s="19" t="n">
        <v>0.0593715596482565</v>
      </c>
      <c r="W2990" s="19" t="n">
        <v>0</v>
      </c>
      <c r="X2990" s="19" t="n">
        <v>0.106872607400943</v>
      </c>
      <c r="Y2990" s="19" t="n">
        <v>0.0875858721853363</v>
      </c>
      <c r="Z2990" s="19" t="n">
        <v>0.0259923869725744</v>
      </c>
      <c r="AA2990" s="19" t="n">
        <v>0.0292924536073442</v>
      </c>
      <c r="AB2990" s="19" t="n">
        <v>0.0665252570607829</v>
      </c>
      <c r="AC2990" s="19" t="n">
        <v>0.137441388671133</v>
      </c>
      <c r="AD2990" s="19" t="n">
        <v>0</v>
      </c>
      <c r="AE2990" s="19"/>
      <c r="AF2990" s="19" t="n">
        <v>0.0420253815339601</v>
      </c>
      <c r="AG2990" s="19" t="n">
        <v>0.0307103310501971</v>
      </c>
      <c r="AH2990" s="19" t="n">
        <v>0.0951095812455059</v>
      </c>
      <c r="AI2990" s="19"/>
      <c r="AJ2990" s="19" t="n">
        <v>0.0362637375873556</v>
      </c>
      <c r="AK2990" s="19" t="n">
        <v>0.02182600961728</v>
      </c>
      <c r="AL2990" s="19" t="n">
        <v>0</v>
      </c>
      <c r="AM2990" s="19" t="n">
        <v>0</v>
      </c>
      <c r="AN2990" s="19" t="n">
        <v>0.113461774627396</v>
      </c>
      <c r="AO2990" s="19"/>
      <c r="AP2990" s="19" t="n">
        <v>0.0322289229591506</v>
      </c>
      <c r="AQ2990" s="19" t="n">
        <v>0.0409020443739173</v>
      </c>
      <c r="AR2990" s="19" t="n">
        <v>0.0363625539955479</v>
      </c>
      <c r="AS2990" s="19" t="n">
        <v>0.0666869482403573</v>
      </c>
      <c r="AT2990" s="19" t="n">
        <v>0.0310593680879951</v>
      </c>
      <c r="AU2990" s="19"/>
      <c r="AV2990" s="19" t="n">
        <v>0.0400250090324015</v>
      </c>
      <c r="AW2990" s="19" t="n">
        <v>0.0344739212355805</v>
      </c>
      <c r="AX2990" s="19" t="n">
        <v>0.0203566417481273</v>
      </c>
      <c r="AY2990" s="19" t="n">
        <v>0.0466020713343725</v>
      </c>
      <c r="AZ2990" s="19" t="n">
        <v>0.0442450471289806</v>
      </c>
      <c r="BA2990" s="19" t="n">
        <v>0.0990150510925926</v>
      </c>
      <c r="BB2990" s="19"/>
      <c r="BC2990" s="19" t="n">
        <v>0.0553969927971599</v>
      </c>
      <c r="BD2990" s="19" t="n">
        <v>0.064990955507435</v>
      </c>
      <c r="BE2990" s="19" t="n">
        <v>0.0299737174098211</v>
      </c>
      <c r="BF2990" s="19" t="n">
        <v>0.0702505926876501</v>
      </c>
      <c r="BG2990" s="19" t="n">
        <v>0</v>
      </c>
    </row>
    <row r="2991">
      <c r="C2991" s="19"/>
      <c r="D2991" s="19"/>
      <c r="E2991" s="19"/>
      <c r="F2991" s="19"/>
      <c r="G2991" s="19"/>
      <c r="H2991" s="19"/>
      <c r="I2991" s="19"/>
      <c r="J2991" s="19"/>
      <c r="K2991" s="19"/>
      <c r="L2991" s="19"/>
      <c r="M2991" s="19"/>
      <c r="N2991" s="19"/>
      <c r="O2991" s="19"/>
      <c r="P2991" s="19"/>
      <c r="Q2991" s="19"/>
      <c r="R2991" s="19"/>
      <c r="S2991" s="19"/>
      <c r="T2991" s="19"/>
      <c r="U2991" s="19"/>
      <c r="V2991" s="19"/>
      <c r="W2991" s="19"/>
      <c r="X2991" s="19"/>
      <c r="Y2991" s="19"/>
      <c r="Z2991" s="19"/>
      <c r="AA2991" s="19"/>
      <c r="AB2991" s="19"/>
      <c r="AC2991" s="19"/>
      <c r="AD2991" s="19"/>
      <c r="AE2991" s="19"/>
      <c r="AF2991" s="19"/>
      <c r="AG2991" s="19"/>
      <c r="AH2991" s="19"/>
      <c r="AI2991" s="19"/>
      <c r="AJ2991" s="19"/>
      <c r="AK2991" s="19"/>
      <c r="AL2991" s="19"/>
      <c r="AM2991" s="19"/>
      <c r="AN2991" s="19"/>
      <c r="AO2991" s="19"/>
      <c r="AP2991" s="19"/>
      <c r="AQ2991" s="19"/>
      <c r="AR2991" s="19"/>
      <c r="AS2991" s="19"/>
      <c r="AT2991" s="19"/>
      <c r="AU2991" s="19"/>
      <c r="AV2991" s="19"/>
      <c r="AW2991" s="19"/>
      <c r="AX2991" s="19"/>
      <c r="AY2991" s="19"/>
      <c r="AZ2991" s="19"/>
      <c r="BA2991" s="19"/>
      <c r="BB2991" s="19"/>
      <c r="BC2991" s="19"/>
      <c r="BD2991" s="19"/>
      <c r="BE2991" s="19"/>
      <c r="BF2991" s="19"/>
      <c r="BG2991" s="19"/>
    </row>
    <row r="2992">
      <c r="B2992" s="7" t="s">
        <v>807</v>
      </c>
      <c r="C2992" s="19"/>
      <c r="D2992" s="19"/>
      <c r="E2992" s="19"/>
      <c r="F2992" s="19"/>
      <c r="G2992" s="19"/>
      <c r="H2992" s="19"/>
      <c r="I2992" s="19"/>
      <c r="J2992" s="19"/>
      <c r="K2992" s="19"/>
      <c r="L2992" s="19"/>
      <c r="M2992" s="19"/>
      <c r="N2992" s="19"/>
      <c r="O2992" s="19"/>
      <c r="P2992" s="19"/>
      <c r="Q2992" s="19"/>
      <c r="R2992" s="19"/>
      <c r="S2992" s="19"/>
      <c r="T2992" s="19"/>
      <c r="U2992" s="19"/>
      <c r="V2992" s="19"/>
      <c r="W2992" s="19"/>
      <c r="X2992" s="19"/>
      <c r="Y2992" s="19"/>
      <c r="Z2992" s="19"/>
      <c r="AA2992" s="19"/>
      <c r="AB2992" s="19"/>
      <c r="AC2992" s="19"/>
      <c r="AD2992" s="19"/>
      <c r="AE2992" s="19"/>
      <c r="AF2992" s="19"/>
      <c r="AG2992" s="19"/>
      <c r="AH2992" s="19"/>
      <c r="AI2992" s="19"/>
      <c r="AJ2992" s="19"/>
      <c r="AK2992" s="19"/>
      <c r="AL2992" s="19"/>
      <c r="AM2992" s="19"/>
      <c r="AN2992" s="19"/>
      <c r="AO2992" s="19"/>
      <c r="AP2992" s="19"/>
      <c r="AQ2992" s="19"/>
      <c r="AR2992" s="19"/>
      <c r="AS2992" s="19"/>
      <c r="AT2992" s="19"/>
      <c r="AU2992" s="19"/>
      <c r="AV2992" s="19"/>
      <c r="AW2992" s="19"/>
      <c r="AX2992" s="19"/>
      <c r="AY2992" s="19"/>
      <c r="AZ2992" s="19"/>
      <c r="BA2992" s="19"/>
      <c r="BB2992" s="19"/>
      <c r="BC2992" s="19"/>
      <c r="BD2992" s="19"/>
      <c r="BE2992" s="19"/>
      <c r="BF2992" s="19"/>
      <c r="BG2992" s="19"/>
    </row>
    <row r="2993">
      <c r="B2993" s="26" t="s">
        <v>724</v>
      </c>
      <c r="C2993" s="19"/>
      <c r="D2993" s="19"/>
      <c r="E2993" s="19"/>
      <c r="F2993" s="19"/>
      <c r="G2993" s="19"/>
      <c r="H2993" s="19"/>
      <c r="I2993" s="19"/>
      <c r="J2993" s="19"/>
      <c r="K2993" s="19"/>
      <c r="L2993" s="19"/>
      <c r="M2993" s="19"/>
      <c r="N2993" s="19"/>
      <c r="O2993" s="19"/>
      <c r="P2993" s="19"/>
      <c r="Q2993" s="19"/>
      <c r="R2993" s="19"/>
      <c r="S2993" s="19"/>
      <c r="T2993" s="19"/>
      <c r="U2993" s="19"/>
      <c r="V2993" s="19"/>
      <c r="W2993" s="19"/>
      <c r="X2993" s="19"/>
      <c r="Y2993" s="19"/>
      <c r="Z2993" s="19"/>
      <c r="AA2993" s="19"/>
      <c r="AB2993" s="19"/>
      <c r="AC2993" s="19"/>
      <c r="AD2993" s="19"/>
      <c r="AE2993" s="19"/>
      <c r="AF2993" s="19"/>
      <c r="AG2993" s="19"/>
      <c r="AH2993" s="19"/>
      <c r="AI2993" s="19"/>
      <c r="AJ2993" s="19"/>
      <c r="AK2993" s="19"/>
      <c r="AL2993" s="19"/>
      <c r="AM2993" s="19"/>
      <c r="AN2993" s="19"/>
      <c r="AO2993" s="19"/>
      <c r="AP2993" s="19"/>
      <c r="AQ2993" s="19"/>
      <c r="AR2993" s="19"/>
      <c r="AS2993" s="19"/>
      <c r="AT2993" s="19"/>
      <c r="AU2993" s="19"/>
      <c r="AV2993" s="19"/>
      <c r="AW2993" s="19"/>
      <c r="AX2993" s="19"/>
      <c r="AY2993" s="19"/>
      <c r="AZ2993" s="19"/>
      <c r="BA2993" s="19"/>
      <c r="BB2993" s="19"/>
      <c r="BC2993" s="19"/>
      <c r="BD2993" s="19"/>
      <c r="BE2993" s="19"/>
      <c r="BF2993" s="19"/>
      <c r="BG2993" s="19"/>
    </row>
    <row r="2994">
      <c r="B2994" t="s">
        <v>805</v>
      </c>
      <c r="C2994" s="19" t="n">
        <v>0.0191577207401304</v>
      </c>
      <c r="D2994" s="19" t="n">
        <v>0.017621337469207</v>
      </c>
      <c r="E2994" s="19" t="n">
        <v>0.0183742093066084</v>
      </c>
      <c r="F2994" s="19"/>
      <c r="G2994" s="19" t="n">
        <v>0.0258088111879646</v>
      </c>
      <c r="H2994" s="19" t="n">
        <v>0.00978796739541171</v>
      </c>
      <c r="I2994" s="19" t="n">
        <v>0.00995870433609896</v>
      </c>
      <c r="J2994" s="19" t="n">
        <v>0.00771487137512816</v>
      </c>
      <c r="K2994" s="19" t="n">
        <v>0.0449113736994393</v>
      </c>
      <c r="L2994" s="19" t="n">
        <v>0.021916184307946</v>
      </c>
      <c r="M2994" s="19"/>
      <c r="N2994" s="19" t="n">
        <v>0.0044740841909069</v>
      </c>
      <c r="O2994" s="19" t="n">
        <v>0.0150229661861689</v>
      </c>
      <c r="P2994" s="19" t="n">
        <v>0.0254962869076086</v>
      </c>
      <c r="Q2994" s="19" t="n">
        <v>0.0349087058922442</v>
      </c>
      <c r="R2994" s="19"/>
      <c r="S2994" s="19" t="n">
        <v>0.0287074825311692</v>
      </c>
      <c r="T2994" s="19" t="n">
        <v>0.0215528388782883</v>
      </c>
      <c r="U2994" s="19" t="n">
        <v>0</v>
      </c>
      <c r="V2994" s="19" t="n">
        <v>0.05728598515245</v>
      </c>
      <c r="W2994" s="19" t="n">
        <v>0</v>
      </c>
      <c r="X2994" s="19" t="n">
        <v>0</v>
      </c>
      <c r="Y2994" s="19" t="n">
        <v>0.0256147779279997</v>
      </c>
      <c r="Z2994" s="19" t="n">
        <v>0.0244812249140072</v>
      </c>
      <c r="AA2994" s="19" t="n">
        <v>0.0260091979066836</v>
      </c>
      <c r="AB2994" s="19" t="n">
        <v>0</v>
      </c>
      <c r="AC2994" s="19" t="n">
        <v>0.0199173971302897</v>
      </c>
      <c r="AD2994" s="19" t="n">
        <v>0</v>
      </c>
      <c r="AE2994" s="19"/>
      <c r="AF2994" s="19" t="n">
        <v>0.0214016126529147</v>
      </c>
      <c r="AG2994" s="19" t="n">
        <v>0.0138602688973958</v>
      </c>
      <c r="AH2994" s="19" t="n">
        <v>0.029264647481921</v>
      </c>
      <c r="AI2994" s="19"/>
      <c r="AJ2994" s="19" t="n">
        <v>0.0158711049208883</v>
      </c>
      <c r="AK2994" s="19" t="n">
        <v>0.00981986545955046</v>
      </c>
      <c r="AL2994" s="19" t="n">
        <v>0.0191984180258717</v>
      </c>
      <c r="AM2994" s="19" t="n">
        <v>0.104311122018126</v>
      </c>
      <c r="AN2994" s="19" t="n">
        <v>0.0187129508443498</v>
      </c>
      <c r="AO2994" s="19"/>
      <c r="AP2994" s="19" t="n">
        <v>0.00842750153958573</v>
      </c>
      <c r="AQ2994" s="19" t="n">
        <v>0.00812110073418788</v>
      </c>
      <c r="AR2994" s="19" t="n">
        <v>0.0642242762995749</v>
      </c>
      <c r="AS2994" s="19" t="n">
        <v>0.0383564852020487</v>
      </c>
      <c r="AT2994" s="19" t="n">
        <v>0</v>
      </c>
      <c r="AU2994" s="19"/>
      <c r="AV2994" s="19" t="n">
        <v>0.0044179671352835</v>
      </c>
      <c r="AW2994" s="19" t="n">
        <v>0.0157654961315038</v>
      </c>
      <c r="AX2994" s="19" t="n">
        <v>0.0377722405017935</v>
      </c>
      <c r="AY2994" s="19" t="n">
        <v>0.0337916913940133</v>
      </c>
      <c r="AZ2994" s="19" t="n">
        <v>0</v>
      </c>
      <c r="BA2994" s="19" t="n">
        <v>0.0611482829898418</v>
      </c>
      <c r="BB2994" s="19"/>
      <c r="BC2994" s="19" t="n">
        <v>0.00778435259744307</v>
      </c>
      <c r="BD2994" s="19" t="n">
        <v>0.0208740786475267</v>
      </c>
      <c r="BE2994" s="19" t="n">
        <v>0.0286650844431729</v>
      </c>
      <c r="BF2994" s="19" t="n">
        <v>0.0127702044265128</v>
      </c>
      <c r="BG2994" s="19" t="n">
        <v>0</v>
      </c>
    </row>
    <row r="2995">
      <c r="B2995" t="s">
        <v>598</v>
      </c>
      <c r="C2995" s="19" t="n">
        <v>0.0194883543103757</v>
      </c>
      <c r="D2995" s="19" t="n">
        <v>0.0257183670729803</v>
      </c>
      <c r="E2995" s="19" t="n">
        <v>0.013582319071152</v>
      </c>
      <c r="F2995" s="19"/>
      <c r="G2995" s="19" t="n">
        <v>0</v>
      </c>
      <c r="H2995" s="19" t="n">
        <v>0.0157763161145787</v>
      </c>
      <c r="I2995" s="19" t="n">
        <v>0.0509640504274274</v>
      </c>
      <c r="J2995" s="19" t="n">
        <v>0.0330015372950517</v>
      </c>
      <c r="K2995" s="19" t="n">
        <v>0.0086370185906201</v>
      </c>
      <c r="L2995" s="19" t="n">
        <v>0.00585723366953529</v>
      </c>
      <c r="M2995" s="19"/>
      <c r="N2995" s="19" t="n">
        <v>0.00757157433803434</v>
      </c>
      <c r="O2995" s="19" t="n">
        <v>0.03163172418432</v>
      </c>
      <c r="P2995" s="19" t="n">
        <v>0.0325386216821012</v>
      </c>
      <c r="Q2995" s="19" t="n">
        <v>0.00999348894080335</v>
      </c>
      <c r="R2995" s="19"/>
      <c r="S2995" s="19" t="n">
        <v>0.0089710781875852</v>
      </c>
      <c r="T2995" s="19" t="n">
        <v>0.0103001552616451</v>
      </c>
      <c r="U2995" s="19" t="n">
        <v>0.0182726202672614</v>
      </c>
      <c r="V2995" s="19" t="n">
        <v>0.0416616047732058</v>
      </c>
      <c r="W2995" s="19" t="n">
        <v>0</v>
      </c>
      <c r="X2995" s="19" t="n">
        <v>0</v>
      </c>
      <c r="Y2995" s="19" t="n">
        <v>0</v>
      </c>
      <c r="Z2995" s="19" t="n">
        <v>0.053111403079143</v>
      </c>
      <c r="AA2995" s="19" t="n">
        <v>0.0592444496428035</v>
      </c>
      <c r="AB2995" s="19" t="n">
        <v>0.0204163771956485</v>
      </c>
      <c r="AC2995" s="19" t="n">
        <v>0.0213543496239416</v>
      </c>
      <c r="AD2995" s="19" t="n">
        <v>0</v>
      </c>
      <c r="AE2995" s="19"/>
      <c r="AF2995" s="19" t="n">
        <v>0.0182073293059217</v>
      </c>
      <c r="AG2995" s="19" t="n">
        <v>0.0188380474708789</v>
      </c>
      <c r="AH2995" s="19" t="n">
        <v>0.0282656371133197</v>
      </c>
      <c r="AI2995" s="19"/>
      <c r="AJ2995" s="19" t="n">
        <v>0.0184223191044651</v>
      </c>
      <c r="AK2995" s="19" t="n">
        <v>0.0172344765309566</v>
      </c>
      <c r="AL2995" s="19" t="n">
        <v>0.0165062455712158</v>
      </c>
      <c r="AM2995" s="19" t="n">
        <v>0</v>
      </c>
      <c r="AN2995" s="19" t="n">
        <v>0.0447771509911775</v>
      </c>
      <c r="AO2995" s="19"/>
      <c r="AP2995" s="19" t="n">
        <v>0</v>
      </c>
      <c r="AQ2995" s="19" t="n">
        <v>0.0088306508414651</v>
      </c>
      <c r="AR2995" s="19" t="n">
        <v>0.0259934253764591</v>
      </c>
      <c r="AS2995" s="19" t="n">
        <v>0.0436253444465137</v>
      </c>
      <c r="AT2995" s="19" t="n">
        <v>0.032645686137852</v>
      </c>
      <c r="AU2995" s="19"/>
      <c r="AV2995" s="19" t="n">
        <v>0.0176025466763657</v>
      </c>
      <c r="AW2995" s="19" t="n">
        <v>0.0146049092969035</v>
      </c>
      <c r="AX2995" s="19" t="n">
        <v>0.0283864745654776</v>
      </c>
      <c r="AY2995" s="19" t="n">
        <v>0.0381401928341883</v>
      </c>
      <c r="AZ2995" s="19" t="n">
        <v>0.0234786128603412</v>
      </c>
      <c r="BA2995" s="19" t="n">
        <v>0</v>
      </c>
      <c r="BB2995" s="19"/>
      <c r="BC2995" s="19" t="n">
        <v>0.0167619890374459</v>
      </c>
      <c r="BD2995" s="19" t="n">
        <v>0.0345834973188424</v>
      </c>
      <c r="BE2995" s="19" t="n">
        <v>0.0103113616793568</v>
      </c>
      <c r="BF2995" s="19" t="n">
        <v>0.013203859789905</v>
      </c>
      <c r="BG2995" s="19" t="n">
        <v>0.0768679882772585</v>
      </c>
    </row>
    <row r="2996">
      <c r="B2996" t="s">
        <v>692</v>
      </c>
      <c r="C2996" s="19" t="n">
        <v>0.0439697775448827</v>
      </c>
      <c r="D2996" s="19" t="n">
        <v>0.0592397451493681</v>
      </c>
      <c r="E2996" s="19" t="n">
        <v>0.0294754057476191</v>
      </c>
      <c r="F2996" s="19"/>
      <c r="G2996" s="19" t="n">
        <v>0.0718663511124935</v>
      </c>
      <c r="H2996" s="19" t="n">
        <v>0.0244474583554957</v>
      </c>
      <c r="I2996" s="19" t="n">
        <v>0.0615718233216278</v>
      </c>
      <c r="J2996" s="19" t="n">
        <v>0.0319141809347948</v>
      </c>
      <c r="K2996" s="19" t="n">
        <v>0.0691629962448582</v>
      </c>
      <c r="L2996" s="19" t="n">
        <v>0.021267584692931</v>
      </c>
      <c r="M2996" s="19"/>
      <c r="N2996" s="19" t="n">
        <v>0.0364003209258536</v>
      </c>
      <c r="O2996" s="19" t="n">
        <v>0.0653249355588401</v>
      </c>
      <c r="P2996" s="19" t="n">
        <v>0.0577394692632591</v>
      </c>
      <c r="Q2996" s="19" t="n">
        <v>0.0195844998949018</v>
      </c>
      <c r="R2996" s="19"/>
      <c r="S2996" s="19" t="n">
        <v>0.0670337896811131</v>
      </c>
      <c r="T2996" s="19" t="n">
        <v>0.0122302680332448</v>
      </c>
      <c r="U2996" s="19" t="n">
        <v>0.0199282308351989</v>
      </c>
      <c r="V2996" s="19" t="n">
        <v>0.0611866726134794</v>
      </c>
      <c r="W2996" s="19" t="n">
        <v>0.0219498851739702</v>
      </c>
      <c r="X2996" s="19" t="n">
        <v>0.0446401043702343</v>
      </c>
      <c r="Y2996" s="19" t="n">
        <v>0.0750525405442894</v>
      </c>
      <c r="Z2996" s="19" t="n">
        <v>0.0243028984780147</v>
      </c>
      <c r="AA2996" s="19" t="n">
        <v>0.0411190432594934</v>
      </c>
      <c r="AB2996" s="19" t="n">
        <v>0.0301776666707693</v>
      </c>
      <c r="AC2996" s="19" t="n">
        <v>0.0691411972981303</v>
      </c>
      <c r="AD2996" s="19" t="n">
        <v>0.0701342451247862</v>
      </c>
      <c r="AE2996" s="19"/>
      <c r="AF2996" s="19" t="n">
        <v>0.0546853957042077</v>
      </c>
      <c r="AG2996" s="19" t="n">
        <v>0.0277008679623906</v>
      </c>
      <c r="AH2996" s="19" t="n">
        <v>0.0219849428300367</v>
      </c>
      <c r="AI2996" s="19"/>
      <c r="AJ2996" s="19" t="n">
        <v>0.039848560368678</v>
      </c>
      <c r="AK2996" s="19" t="n">
        <v>0.0213812029339487</v>
      </c>
      <c r="AL2996" s="19" t="n">
        <v>0.0233713301162739</v>
      </c>
      <c r="AM2996" s="19" t="n">
        <v>0</v>
      </c>
      <c r="AN2996" s="19" t="n">
        <v>0.0315674609415186</v>
      </c>
      <c r="AO2996" s="19"/>
      <c r="AP2996" s="19" t="n">
        <v>0.0395478766540265</v>
      </c>
      <c r="AQ2996" s="19" t="n">
        <v>0.0310265983561704</v>
      </c>
      <c r="AR2996" s="19" t="n">
        <v>0.0510933522907815</v>
      </c>
      <c r="AS2996" s="19" t="n">
        <v>0.0504303331626865</v>
      </c>
      <c r="AT2996" s="19" t="n">
        <v>0.0245974086421273</v>
      </c>
      <c r="AU2996" s="19"/>
      <c r="AV2996" s="19" t="n">
        <v>0.0273355887912322</v>
      </c>
      <c r="AW2996" s="19" t="n">
        <v>0.0422497784816059</v>
      </c>
      <c r="AX2996" s="19" t="n">
        <v>0.0557971919538073</v>
      </c>
      <c r="AY2996" s="19" t="n">
        <v>0.0516018115184362</v>
      </c>
      <c r="AZ2996" s="19" t="n">
        <v>0.017690332267408</v>
      </c>
      <c r="BA2996" s="19" t="n">
        <v>0.0345924453161835</v>
      </c>
      <c r="BB2996" s="19"/>
      <c r="BC2996" s="19" t="n">
        <v>0.0437937937317191</v>
      </c>
      <c r="BD2996" s="19" t="n">
        <v>0.0548317398747968</v>
      </c>
      <c r="BE2996" s="19" t="n">
        <v>0.0231859528564141</v>
      </c>
      <c r="BF2996" s="19" t="n">
        <v>0.0775672020835021</v>
      </c>
      <c r="BG2996" s="19" t="n">
        <v>0</v>
      </c>
    </row>
    <row r="2997">
      <c r="B2997" t="s">
        <v>691</v>
      </c>
      <c r="C2997" s="19" t="n">
        <v>0.162978045678417</v>
      </c>
      <c r="D2997" s="19" t="n">
        <v>0.15438068549089</v>
      </c>
      <c r="E2997" s="19" t="n">
        <v>0.172052660343654</v>
      </c>
      <c r="F2997" s="19"/>
      <c r="G2997" s="19" t="n">
        <v>0.202216240709445</v>
      </c>
      <c r="H2997" s="19" t="n">
        <v>0.0900308907609752</v>
      </c>
      <c r="I2997" s="19" t="n">
        <v>0.215874066918158</v>
      </c>
      <c r="J2997" s="19" t="n">
        <v>0.167891621894502</v>
      </c>
      <c r="K2997" s="19" t="n">
        <v>0.186723949927306</v>
      </c>
      <c r="L2997" s="19" t="n">
        <v>0.140759248457459</v>
      </c>
      <c r="M2997" s="19"/>
      <c r="N2997" s="19" t="n">
        <v>0.079189870341682</v>
      </c>
      <c r="O2997" s="19" t="n">
        <v>0.163698786156608</v>
      </c>
      <c r="P2997" s="19" t="n">
        <v>0.233238887832763</v>
      </c>
      <c r="Q2997" s="19" t="n">
        <v>0.199509810215446</v>
      </c>
      <c r="R2997" s="19"/>
      <c r="S2997" s="19" t="n">
        <v>0.107185302159909</v>
      </c>
      <c r="T2997" s="19" t="n">
        <v>0.185764671456168</v>
      </c>
      <c r="U2997" s="19" t="n">
        <v>0.18605084549124</v>
      </c>
      <c r="V2997" s="19" t="n">
        <v>0.180271017133724</v>
      </c>
      <c r="W2997" s="19" t="n">
        <v>0.269701626253094</v>
      </c>
      <c r="X2997" s="19" t="n">
        <v>0.180159186933008</v>
      </c>
      <c r="Y2997" s="19" t="n">
        <v>0.226936840960464</v>
      </c>
      <c r="Z2997" s="19" t="n">
        <v>0.102665888181964</v>
      </c>
      <c r="AA2997" s="19" t="n">
        <v>0.162542176813279</v>
      </c>
      <c r="AB2997" s="19" t="n">
        <v>0.122942610130579</v>
      </c>
      <c r="AC2997" s="19" t="n">
        <v>0.1064217616007</v>
      </c>
      <c r="AD2997" s="19" t="n">
        <v>0.135775151840642</v>
      </c>
      <c r="AE2997" s="19"/>
      <c r="AF2997" s="19" t="n">
        <v>0.163098104193942</v>
      </c>
      <c r="AG2997" s="19" t="n">
        <v>0.157739901687463</v>
      </c>
      <c r="AH2997" s="19" t="n">
        <v>0.177968009969467</v>
      </c>
      <c r="AI2997" s="19"/>
      <c r="AJ2997" s="19" t="n">
        <v>0.187052714250091</v>
      </c>
      <c r="AK2997" s="19" t="n">
        <v>0.14184595890726</v>
      </c>
      <c r="AL2997" s="19" t="n">
        <v>0.149679250385299</v>
      </c>
      <c r="AM2997" s="19" t="n">
        <v>0</v>
      </c>
      <c r="AN2997" s="19" t="n">
        <v>0.172763382809143</v>
      </c>
      <c r="AO2997" s="19"/>
      <c r="AP2997" s="19" t="n">
        <v>0.183888486455534</v>
      </c>
      <c r="AQ2997" s="19" t="n">
        <v>0.157264120183434</v>
      </c>
      <c r="AR2997" s="19" t="n">
        <v>0.1222538013347</v>
      </c>
      <c r="AS2997" s="19" t="n">
        <v>0.20674542226425</v>
      </c>
      <c r="AT2997" s="19" t="n">
        <v>0.100315324988435</v>
      </c>
      <c r="AU2997" s="19"/>
      <c r="AV2997" s="19" t="n">
        <v>0.121662413674436</v>
      </c>
      <c r="AW2997" s="19" t="n">
        <v>0.166243584649982</v>
      </c>
      <c r="AX2997" s="19" t="n">
        <v>0.141311698621067</v>
      </c>
      <c r="AY2997" s="19" t="n">
        <v>0.221290087806515</v>
      </c>
      <c r="AZ2997" s="19" t="n">
        <v>0.132768310369472</v>
      </c>
      <c r="BA2997" s="19" t="n">
        <v>0.264823634329336</v>
      </c>
      <c r="BB2997" s="19"/>
      <c r="BC2997" s="19" t="n">
        <v>0.202458370756274</v>
      </c>
      <c r="BD2997" s="19" t="n">
        <v>0.16833710776327</v>
      </c>
      <c r="BE2997" s="19" t="n">
        <v>0.140281575901263</v>
      </c>
      <c r="BF2997" s="19" t="n">
        <v>0.0952335964894887</v>
      </c>
      <c r="BG2997" s="19" t="n">
        <v>0.218104390852164</v>
      </c>
    </row>
    <row r="2998">
      <c r="B2998" t="s">
        <v>690</v>
      </c>
      <c r="C2998" s="19" t="n">
        <v>0.241990828532309</v>
      </c>
      <c r="D2998" s="19" t="n">
        <v>0.260213513781381</v>
      </c>
      <c r="E2998" s="19" t="n">
        <v>0.223104760816522</v>
      </c>
      <c r="F2998" s="19"/>
      <c r="G2998" s="19" t="n">
        <v>0.284402160311363</v>
      </c>
      <c r="H2998" s="19" t="n">
        <v>0.257969216836073</v>
      </c>
      <c r="I2998" s="19" t="n">
        <v>0.186553669420598</v>
      </c>
      <c r="J2998" s="19" t="n">
        <v>0.192269538793436</v>
      </c>
      <c r="K2998" s="19" t="n">
        <v>0.269643303738468</v>
      </c>
      <c r="L2998" s="19" t="n">
        <v>0.266967659333176</v>
      </c>
      <c r="M2998" s="19"/>
      <c r="N2998" s="19" t="n">
        <v>0.252189679901368</v>
      </c>
      <c r="O2998" s="19" t="n">
        <v>0.214638339736587</v>
      </c>
      <c r="P2998" s="19" t="n">
        <v>0.251639534858433</v>
      </c>
      <c r="Q2998" s="19" t="n">
        <v>0.249496845303747</v>
      </c>
      <c r="R2998" s="19"/>
      <c r="S2998" s="19" t="n">
        <v>0.296923561036026</v>
      </c>
      <c r="T2998" s="19" t="n">
        <v>0.226393284347964</v>
      </c>
      <c r="U2998" s="19" t="n">
        <v>0.213815439492419</v>
      </c>
      <c r="V2998" s="19" t="n">
        <v>0.203633348812288</v>
      </c>
      <c r="W2998" s="19" t="n">
        <v>0.250252116213162</v>
      </c>
      <c r="X2998" s="19" t="n">
        <v>0.288858011269449</v>
      </c>
      <c r="Y2998" s="19" t="n">
        <v>0.209757661230756</v>
      </c>
      <c r="Z2998" s="19" t="n">
        <v>0.263341898573532</v>
      </c>
      <c r="AA2998" s="19" t="n">
        <v>0.252315812186048</v>
      </c>
      <c r="AB2998" s="19" t="n">
        <v>0.172854291063021</v>
      </c>
      <c r="AC2998" s="19" t="n">
        <v>0.257904611053891</v>
      </c>
      <c r="AD2998" s="19" t="n">
        <v>0.255746741600532</v>
      </c>
      <c r="AE2998" s="19"/>
      <c r="AF2998" s="19" t="n">
        <v>0.311410819815303</v>
      </c>
      <c r="AG2998" s="19" t="n">
        <v>0.202283065587041</v>
      </c>
      <c r="AH2998" s="19" t="n">
        <v>0.206502543054898</v>
      </c>
      <c r="AI2998" s="19"/>
      <c r="AJ2998" s="19" t="n">
        <v>0.278031447853922</v>
      </c>
      <c r="AK2998" s="19" t="n">
        <v>0.219988559506093</v>
      </c>
      <c r="AL2998" s="19" t="n">
        <v>0.197829437423927</v>
      </c>
      <c r="AM2998" s="19" t="n">
        <v>0.625645416819693</v>
      </c>
      <c r="AN2998" s="19" t="n">
        <v>0.250141833033977</v>
      </c>
      <c r="AO2998" s="19"/>
      <c r="AP2998" s="19" t="n">
        <v>0.320100080798152</v>
      </c>
      <c r="AQ2998" s="19" t="n">
        <v>0.24404433262747</v>
      </c>
      <c r="AR2998" s="19" t="n">
        <v>0.116991586557087</v>
      </c>
      <c r="AS2998" s="19" t="n">
        <v>0.254838336641504</v>
      </c>
      <c r="AT2998" s="19" t="n">
        <v>0.330319350998466</v>
      </c>
      <c r="AU2998" s="19"/>
      <c r="AV2998" s="19" t="n">
        <v>0.23923568524724</v>
      </c>
      <c r="AW2998" s="19" t="n">
        <v>0.315998870363487</v>
      </c>
      <c r="AX2998" s="19" t="n">
        <v>0.0815561570521105</v>
      </c>
      <c r="AY2998" s="19" t="n">
        <v>0.2644872409916</v>
      </c>
      <c r="AZ2998" s="19" t="n">
        <v>0.245617507033476</v>
      </c>
      <c r="BA2998" s="19" t="n">
        <v>0.243349273469214</v>
      </c>
      <c r="BB2998" s="19"/>
      <c r="BC2998" s="19" t="n">
        <v>0.251655118923711</v>
      </c>
      <c r="BD2998" s="19" t="n">
        <v>0.24864394629796</v>
      </c>
      <c r="BE2998" s="19" t="n">
        <v>0.256981949101018</v>
      </c>
      <c r="BF2998" s="19" t="n">
        <v>0.18899109871421</v>
      </c>
      <c r="BG2998" s="19" t="n">
        <v>0.13443565512837</v>
      </c>
    </row>
    <row r="2999">
      <c r="B2999" t="s">
        <v>689</v>
      </c>
      <c r="C2999" s="19" t="n">
        <v>0.219947946391704</v>
      </c>
      <c r="D2999" s="19" t="n">
        <v>0.244020204894409</v>
      </c>
      <c r="E2999" s="19" t="n">
        <v>0.197831683806455</v>
      </c>
      <c r="F2999" s="19"/>
      <c r="G2999" s="19" t="n">
        <v>0.215433532488717</v>
      </c>
      <c r="H2999" s="19" t="n">
        <v>0.229297065555056</v>
      </c>
      <c r="I2999" s="19" t="n">
        <v>0.198907639788268</v>
      </c>
      <c r="J2999" s="19" t="n">
        <v>0.263631734329723</v>
      </c>
      <c r="K2999" s="19" t="n">
        <v>0.130908256044915</v>
      </c>
      <c r="L2999" s="19" t="n">
        <v>0.261140191188174</v>
      </c>
      <c r="M2999" s="19"/>
      <c r="N2999" s="19" t="n">
        <v>0.244490155009369</v>
      </c>
      <c r="O2999" s="19" t="n">
        <v>0.252636014785551</v>
      </c>
      <c r="P2999" s="19" t="n">
        <v>0.196168004441005</v>
      </c>
      <c r="Q2999" s="19" t="n">
        <v>0.178909163352646</v>
      </c>
      <c r="R2999" s="19"/>
      <c r="S2999" s="19" t="n">
        <v>0.19185108955192</v>
      </c>
      <c r="T2999" s="19" t="n">
        <v>0.262199043049737</v>
      </c>
      <c r="U2999" s="19" t="n">
        <v>0.238800060693621</v>
      </c>
      <c r="V2999" s="19" t="n">
        <v>0.144310469477218</v>
      </c>
      <c r="W2999" s="19" t="n">
        <v>0.327859615922185</v>
      </c>
      <c r="X2999" s="19" t="n">
        <v>0.284482292039201</v>
      </c>
      <c r="Y2999" s="19" t="n">
        <v>0.122645676336542</v>
      </c>
      <c r="Z2999" s="19" t="n">
        <v>0.247703735930265</v>
      </c>
      <c r="AA2999" s="19" t="n">
        <v>0.146095622868005</v>
      </c>
      <c r="AB2999" s="19" t="n">
        <v>0.311097501227942</v>
      </c>
      <c r="AC2999" s="19" t="n">
        <v>0.146516079072837</v>
      </c>
      <c r="AD2999" s="19" t="n">
        <v>0.260483342408364</v>
      </c>
      <c r="AE2999" s="19"/>
      <c r="AF2999" s="19" t="n">
        <v>0.198516143814362</v>
      </c>
      <c r="AG2999" s="19" t="n">
        <v>0.258963624735909</v>
      </c>
      <c r="AH2999" s="19" t="n">
        <v>0.176744163962364</v>
      </c>
      <c r="AI2999" s="19"/>
      <c r="AJ2999" s="19" t="n">
        <v>0.209142557720767</v>
      </c>
      <c r="AK2999" s="19" t="n">
        <v>0.270911906416206</v>
      </c>
      <c r="AL2999" s="19" t="n">
        <v>0.366588378250931</v>
      </c>
      <c r="AM2999" s="19" t="n">
        <v>0.115063930297991</v>
      </c>
      <c r="AN2999" s="19" t="n">
        <v>0.165979297028583</v>
      </c>
      <c r="AO2999" s="19"/>
      <c r="AP2999" s="19" t="n">
        <v>0.189955514038534</v>
      </c>
      <c r="AQ2999" s="19" t="n">
        <v>0.233448433046542</v>
      </c>
      <c r="AR2999" s="19" t="n">
        <v>0.326280146002039</v>
      </c>
      <c r="AS2999" s="19" t="n">
        <v>0.198613428794188</v>
      </c>
      <c r="AT2999" s="19" t="n">
        <v>0.220585054565132</v>
      </c>
      <c r="AU2999" s="19"/>
      <c r="AV2999" s="19" t="n">
        <v>0.266359890255482</v>
      </c>
      <c r="AW2999" s="19" t="n">
        <v>0.195104211754227</v>
      </c>
      <c r="AX2999" s="19" t="n">
        <v>0.325502443858831</v>
      </c>
      <c r="AY2999" s="19" t="n">
        <v>0.183241959348555</v>
      </c>
      <c r="AZ2999" s="19" t="n">
        <v>0.202357124513402</v>
      </c>
      <c r="BA2999" s="19" t="n">
        <v>0.171832336747523</v>
      </c>
      <c r="BB2999" s="19"/>
      <c r="BC2999" s="19" t="n">
        <v>0.192926960610515</v>
      </c>
      <c r="BD2999" s="19" t="n">
        <v>0.241149972047326</v>
      </c>
      <c r="BE2999" s="19" t="n">
        <v>0.218344472631621</v>
      </c>
      <c r="BF2999" s="19" t="n">
        <v>0.247020341532138</v>
      </c>
      <c r="BG2999" s="19" t="n">
        <v>0.0965112572943846</v>
      </c>
    </row>
    <row r="3000">
      <c r="B3000" t="s">
        <v>806</v>
      </c>
      <c r="C3000" s="19" t="n">
        <v>0.242946731091188</v>
      </c>
      <c r="D3000" s="19" t="n">
        <v>0.210227955361361</v>
      </c>
      <c r="E3000" s="19" t="n">
        <v>0.275645022245475</v>
      </c>
      <c r="F3000" s="19"/>
      <c r="G3000" s="19" t="n">
        <v>0.156742690814425</v>
      </c>
      <c r="H3000" s="19" t="n">
        <v>0.339309556600606</v>
      </c>
      <c r="I3000" s="19" t="n">
        <v>0.241347551384982</v>
      </c>
      <c r="J3000" s="19" t="n">
        <v>0.240673024088599</v>
      </c>
      <c r="K3000" s="19" t="n">
        <v>0.225702084544429</v>
      </c>
      <c r="L3000" s="19" t="n">
        <v>0.223130142465313</v>
      </c>
      <c r="M3000" s="19"/>
      <c r="N3000" s="19" t="n">
        <v>0.340526818447564</v>
      </c>
      <c r="O3000" s="19" t="n">
        <v>0.231734152394125</v>
      </c>
      <c r="P3000" s="19" t="n">
        <v>0.150569358927208</v>
      </c>
      <c r="Q3000" s="19" t="n">
        <v>0.219773640320435</v>
      </c>
      <c r="R3000" s="19"/>
      <c r="S3000" s="19" t="n">
        <v>0.280885552214391</v>
      </c>
      <c r="T3000" s="19" t="n">
        <v>0.247214474006556</v>
      </c>
      <c r="U3000" s="19" t="n">
        <v>0.265350171259102</v>
      </c>
      <c r="V3000" s="19" t="n">
        <v>0.294003836633222</v>
      </c>
      <c r="W3000" s="19" t="n">
        <v>0.107689887856801</v>
      </c>
      <c r="X3000" s="19" t="n">
        <v>0.136924838746461</v>
      </c>
      <c r="Y3000" s="19" t="n">
        <v>0.248760642545711</v>
      </c>
      <c r="Z3000" s="19" t="n">
        <v>0.231467770935075</v>
      </c>
      <c r="AA3000" s="19" t="n">
        <v>0.256668368736935</v>
      </c>
      <c r="AB3000" s="19" t="n">
        <v>0.259579630090193</v>
      </c>
      <c r="AC3000" s="19" t="n">
        <v>0.27778742068761</v>
      </c>
      <c r="AD3000" s="19" t="n">
        <v>0.248804129506397</v>
      </c>
      <c r="AE3000" s="19"/>
      <c r="AF3000" s="19" t="n">
        <v>0.180701892306367</v>
      </c>
      <c r="AG3000" s="19" t="n">
        <v>0.278346350639781</v>
      </c>
      <c r="AH3000" s="19" t="n">
        <v>0.280224444458263</v>
      </c>
      <c r="AI3000" s="19"/>
      <c r="AJ3000" s="19" t="n">
        <v>0.217810210287037</v>
      </c>
      <c r="AK3000" s="19" t="n">
        <v>0.291875324992109</v>
      </c>
      <c r="AL3000" s="19" t="n">
        <v>0.226826940226482</v>
      </c>
      <c r="AM3000" s="19" t="n">
        <v>0.154979530864189</v>
      </c>
      <c r="AN3000" s="19" t="n">
        <v>0.222539637455419</v>
      </c>
      <c r="AO3000" s="19"/>
      <c r="AP3000" s="19" t="n">
        <v>0.228028333078204</v>
      </c>
      <c r="AQ3000" s="19" t="n">
        <v>0.285327441456174</v>
      </c>
      <c r="AR3000" s="19" t="n">
        <v>0.242275029413407</v>
      </c>
      <c r="AS3000" s="19" t="n">
        <v>0.119733452102856</v>
      </c>
      <c r="AT3000" s="19" t="n">
        <v>0.260477806579992</v>
      </c>
      <c r="AU3000" s="19"/>
      <c r="AV3000" s="19" t="n">
        <v>0.293060490003137</v>
      </c>
      <c r="AW3000" s="19" t="n">
        <v>0.217543945283611</v>
      </c>
      <c r="AX3000" s="19" t="n">
        <v>0.292987376960972</v>
      </c>
      <c r="AY3000" s="19" t="n">
        <v>0.130811233535308</v>
      </c>
      <c r="AZ3000" s="19" t="n">
        <v>0.333843065826919</v>
      </c>
      <c r="BA3000" s="19" t="n">
        <v>0.139817119401244</v>
      </c>
      <c r="BB3000" s="19"/>
      <c r="BC3000" s="19" t="n">
        <v>0.185238089933765</v>
      </c>
      <c r="BD3000" s="19" t="n">
        <v>0.180475389816676</v>
      </c>
      <c r="BE3000" s="19" t="n">
        <v>0.289654337241246</v>
      </c>
      <c r="BF3000" s="19" t="n">
        <v>0.319363886693601</v>
      </c>
      <c r="BG3000" s="19" t="n">
        <v>0.474080708447824</v>
      </c>
    </row>
    <row r="3001">
      <c r="B3001" t="s">
        <v>100</v>
      </c>
      <c r="C3001" s="19" t="n">
        <v>0.0495205957109926</v>
      </c>
      <c r="D3001" s="19" t="n">
        <v>0.0285781907804036</v>
      </c>
      <c r="E3001" s="19" t="n">
        <v>0.0699339386625152</v>
      </c>
      <c r="F3001" s="19"/>
      <c r="G3001" s="19" t="n">
        <v>0.0435302133755919</v>
      </c>
      <c r="H3001" s="19" t="n">
        <v>0.0333815283818036</v>
      </c>
      <c r="I3001" s="19" t="n">
        <v>0.0348224944028407</v>
      </c>
      <c r="J3001" s="19" t="n">
        <v>0.0629034912887651</v>
      </c>
      <c r="K3001" s="19" t="n">
        <v>0.0643110172099639</v>
      </c>
      <c r="L3001" s="19" t="n">
        <v>0.0589617558854657</v>
      </c>
      <c r="M3001" s="19"/>
      <c r="N3001" s="19" t="n">
        <v>0.0351574968452233</v>
      </c>
      <c r="O3001" s="19" t="n">
        <v>0.0253130809977989</v>
      </c>
      <c r="P3001" s="19" t="n">
        <v>0.052609836087622</v>
      </c>
      <c r="Q3001" s="19" t="n">
        <v>0.0878238460797765</v>
      </c>
      <c r="R3001" s="19"/>
      <c r="S3001" s="19" t="n">
        <v>0.0184421446378859</v>
      </c>
      <c r="T3001" s="19" t="n">
        <v>0.0343452649663967</v>
      </c>
      <c r="U3001" s="19" t="n">
        <v>0.0577826319611571</v>
      </c>
      <c r="V3001" s="19" t="n">
        <v>0.0176470654044126</v>
      </c>
      <c r="W3001" s="19" t="n">
        <v>0.0225468685807869</v>
      </c>
      <c r="X3001" s="19" t="n">
        <v>0.0649355666416469</v>
      </c>
      <c r="Y3001" s="19" t="n">
        <v>0.0912318604542381</v>
      </c>
      <c r="Z3001" s="19" t="n">
        <v>0.0529251799079993</v>
      </c>
      <c r="AA3001" s="19" t="n">
        <v>0.0560053285867534</v>
      </c>
      <c r="AB3001" s="19" t="n">
        <v>0.082931923621848</v>
      </c>
      <c r="AC3001" s="19" t="n">
        <v>0.1009571835326</v>
      </c>
      <c r="AD3001" s="19" t="n">
        <v>0.029056389519279</v>
      </c>
      <c r="AE3001" s="19"/>
      <c r="AF3001" s="19" t="n">
        <v>0.051978702206982</v>
      </c>
      <c r="AG3001" s="19" t="n">
        <v>0.0422678730191413</v>
      </c>
      <c r="AH3001" s="19" t="n">
        <v>0.0790456111297307</v>
      </c>
      <c r="AI3001" s="19"/>
      <c r="AJ3001" s="19" t="n">
        <v>0.033821085494151</v>
      </c>
      <c r="AK3001" s="19" t="n">
        <v>0.0269427052538753</v>
      </c>
      <c r="AL3001" s="19" t="n">
        <v>0</v>
      </c>
      <c r="AM3001" s="19" t="n">
        <v>0</v>
      </c>
      <c r="AN3001" s="19" t="n">
        <v>0.0935182868958328</v>
      </c>
      <c r="AO3001" s="19"/>
      <c r="AP3001" s="19" t="n">
        <v>0.0300522074359646</v>
      </c>
      <c r="AQ3001" s="19" t="n">
        <v>0.0319373227545566</v>
      </c>
      <c r="AR3001" s="19" t="n">
        <v>0.0508883827259515</v>
      </c>
      <c r="AS3001" s="19" t="n">
        <v>0.0876571973859529</v>
      </c>
      <c r="AT3001" s="19" t="n">
        <v>0.0310593680879951</v>
      </c>
      <c r="AU3001" s="19"/>
      <c r="AV3001" s="19" t="n">
        <v>0.030325418216824</v>
      </c>
      <c r="AW3001" s="19" t="n">
        <v>0.0324892040386795</v>
      </c>
      <c r="AX3001" s="19" t="n">
        <v>0.0366864164859414</v>
      </c>
      <c r="AY3001" s="19" t="n">
        <v>0.0766357825713838</v>
      </c>
      <c r="AZ3001" s="19" t="n">
        <v>0.0442450471289806</v>
      </c>
      <c r="BA3001" s="19" t="n">
        <v>0.0844369077466582</v>
      </c>
      <c r="BB3001" s="19"/>
      <c r="BC3001" s="19" t="n">
        <v>0.0993813244091267</v>
      </c>
      <c r="BD3001" s="19" t="n">
        <v>0.0511042682336015</v>
      </c>
      <c r="BE3001" s="19" t="n">
        <v>0.0325752661459072</v>
      </c>
      <c r="BF3001" s="19" t="n">
        <v>0.0458498102706429</v>
      </c>
      <c r="BG3001" s="19" t="n">
        <v>0</v>
      </c>
    </row>
    <row r="3002">
      <c r="C3002" s="19"/>
      <c r="D3002" s="19"/>
      <c r="E3002" s="19"/>
      <c r="F3002" s="19"/>
      <c r="G3002" s="19"/>
      <c r="H3002" s="19"/>
      <c r="I3002" s="19"/>
      <c r="J3002" s="19"/>
      <c r="K3002" s="19"/>
      <c r="L3002" s="19"/>
      <c r="M3002" s="19"/>
      <c r="N3002" s="19"/>
      <c r="O3002" s="19"/>
      <c r="P3002" s="19"/>
      <c r="Q3002" s="19"/>
      <c r="R3002" s="19"/>
      <c r="S3002" s="19"/>
      <c r="T3002" s="19"/>
      <c r="U3002" s="19"/>
      <c r="V3002" s="19"/>
      <c r="W3002" s="19"/>
      <c r="X3002" s="19"/>
      <c r="Y3002" s="19"/>
      <c r="Z3002" s="19"/>
      <c r="AA3002" s="19"/>
      <c r="AB3002" s="19"/>
      <c r="AC3002" s="19"/>
      <c r="AD3002" s="19"/>
      <c r="AE3002" s="19"/>
      <c r="AF3002" s="19"/>
      <c r="AG3002" s="19"/>
      <c r="AH3002" s="19"/>
      <c r="AI3002" s="19"/>
      <c r="AJ3002" s="19"/>
      <c r="AK3002" s="19"/>
      <c r="AL3002" s="19"/>
      <c r="AM3002" s="19"/>
      <c r="AN3002" s="19"/>
      <c r="AO3002" s="19"/>
      <c r="AP3002" s="19"/>
      <c r="AQ3002" s="19"/>
      <c r="AR3002" s="19"/>
      <c r="AS3002" s="19"/>
      <c r="AT3002" s="19"/>
      <c r="AU3002" s="19"/>
      <c r="AV3002" s="19"/>
      <c r="AW3002" s="19"/>
      <c r="AX3002" s="19"/>
      <c r="AY3002" s="19"/>
      <c r="AZ3002" s="19"/>
      <c r="BA3002" s="19"/>
      <c r="BB3002" s="19"/>
      <c r="BC3002" s="19"/>
      <c r="BD3002" s="19"/>
      <c r="BE3002" s="19"/>
      <c r="BF3002" s="19"/>
      <c r="BG3002" s="19"/>
    </row>
    <row r="3003">
      <c r="B3003" s="7" t="s">
        <v>338</v>
      </c>
      <c r="C3003" s="19"/>
      <c r="D3003" s="19"/>
      <c r="E3003" s="19"/>
      <c r="F3003" s="19"/>
      <c r="G3003" s="19"/>
      <c r="H3003" s="19"/>
      <c r="I3003" s="19"/>
      <c r="J3003" s="19"/>
      <c r="K3003" s="19"/>
      <c r="L3003" s="19"/>
      <c r="M3003" s="19"/>
      <c r="N3003" s="19"/>
      <c r="O3003" s="19"/>
      <c r="P3003" s="19"/>
      <c r="Q3003" s="19"/>
      <c r="R3003" s="19"/>
      <c r="S3003" s="19"/>
      <c r="T3003" s="19"/>
      <c r="U3003" s="19"/>
      <c r="V3003" s="19"/>
      <c r="W3003" s="19"/>
      <c r="X3003" s="19"/>
      <c r="Y3003" s="19"/>
      <c r="Z3003" s="19"/>
      <c r="AA3003" s="19"/>
      <c r="AB3003" s="19"/>
      <c r="AC3003" s="19"/>
      <c r="AD3003" s="19"/>
      <c r="AE3003" s="19"/>
      <c r="AF3003" s="19"/>
      <c r="AG3003" s="19"/>
      <c r="AH3003" s="19"/>
      <c r="AI3003" s="19"/>
      <c r="AJ3003" s="19"/>
      <c r="AK3003" s="19"/>
      <c r="AL3003" s="19"/>
      <c r="AM3003" s="19"/>
      <c r="AN3003" s="19"/>
      <c r="AO3003" s="19"/>
      <c r="AP3003" s="19"/>
      <c r="AQ3003" s="19"/>
      <c r="AR3003" s="19"/>
      <c r="AS3003" s="19"/>
      <c r="AT3003" s="19"/>
      <c r="AU3003" s="19"/>
      <c r="AV3003" s="19"/>
      <c r="AW3003" s="19"/>
      <c r="AX3003" s="19"/>
      <c r="AY3003" s="19"/>
      <c r="AZ3003" s="19"/>
      <c r="BA3003" s="19"/>
      <c r="BB3003" s="19"/>
      <c r="BC3003" s="19"/>
      <c r="BD3003" s="19"/>
      <c r="BE3003" s="19"/>
      <c r="BF3003" s="19"/>
      <c r="BG3003" s="19"/>
    </row>
    <row r="3004">
      <c r="B3004" s="26" t="s">
        <v>724</v>
      </c>
      <c r="C3004" s="19"/>
      <c r="D3004" s="19"/>
      <c r="E3004" s="19"/>
      <c r="F3004" s="19"/>
      <c r="G3004" s="19"/>
      <c r="H3004" s="19"/>
      <c r="I3004" s="19"/>
      <c r="J3004" s="19"/>
      <c r="K3004" s="19"/>
      <c r="L3004" s="19"/>
      <c r="M3004" s="19"/>
      <c r="N3004" s="19"/>
      <c r="O3004" s="19"/>
      <c r="P3004" s="19"/>
      <c r="Q3004" s="19"/>
      <c r="R3004" s="19"/>
      <c r="S3004" s="19"/>
      <c r="T3004" s="19"/>
      <c r="U3004" s="19"/>
      <c r="V3004" s="19"/>
      <c r="W3004" s="19"/>
      <c r="X3004" s="19"/>
      <c r="Y3004" s="19"/>
      <c r="Z3004" s="19"/>
      <c r="AA3004" s="19"/>
      <c r="AB3004" s="19"/>
      <c r="AC3004" s="19"/>
      <c r="AD3004" s="19"/>
      <c r="AE3004" s="19"/>
      <c r="AF3004" s="19"/>
      <c r="AG3004" s="19"/>
      <c r="AH3004" s="19"/>
      <c r="AI3004" s="19"/>
      <c r="AJ3004" s="19"/>
      <c r="AK3004" s="19"/>
      <c r="AL3004" s="19"/>
      <c r="AM3004" s="19"/>
      <c r="AN3004" s="19"/>
      <c r="AO3004" s="19"/>
      <c r="AP3004" s="19"/>
      <c r="AQ3004" s="19"/>
      <c r="AR3004" s="19"/>
      <c r="AS3004" s="19"/>
      <c r="AT3004" s="19"/>
      <c r="AU3004" s="19"/>
      <c r="AV3004" s="19"/>
      <c r="AW3004" s="19"/>
      <c r="AX3004" s="19"/>
      <c r="AY3004" s="19"/>
      <c r="AZ3004" s="19"/>
      <c r="BA3004" s="19"/>
      <c r="BB3004" s="19"/>
      <c r="BC3004" s="19"/>
      <c r="BD3004" s="19"/>
      <c r="BE3004" s="19"/>
      <c r="BF3004" s="19"/>
      <c r="BG3004" s="19"/>
    </row>
    <row r="3005">
      <c r="B3005" t="s">
        <v>808</v>
      </c>
      <c r="C3005" s="19" t="n">
        <v>0.115441262263731</v>
      </c>
      <c r="D3005" s="19" t="n">
        <v>0.127795258954254</v>
      </c>
      <c r="E3005" s="19" t="n">
        <v>0.104103568894544</v>
      </c>
      <c r="F3005" s="19"/>
      <c r="G3005" s="19" t="n">
        <v>0.16751097297744</v>
      </c>
      <c r="H3005" s="19" t="n">
        <v>0.209651454661705</v>
      </c>
      <c r="I3005" s="19" t="n">
        <v>0.158746281691601</v>
      </c>
      <c r="J3005" s="19" t="n">
        <v>0.0653101174032514</v>
      </c>
      <c r="K3005" s="19" t="n">
        <v>0.0467449060372391</v>
      </c>
      <c r="L3005" s="19" t="n">
        <v>0.0493003597140193</v>
      </c>
      <c r="M3005" s="19"/>
      <c r="N3005" s="19" t="n">
        <v>0.13271903368614</v>
      </c>
      <c r="O3005" s="19" t="n">
        <v>0.0833789426386449</v>
      </c>
      <c r="P3005" s="19" t="n">
        <v>0.106749070069902</v>
      </c>
      <c r="Q3005" s="19" t="n">
        <v>0.135054161073643</v>
      </c>
      <c r="R3005" s="19"/>
      <c r="S3005" s="19" t="n">
        <v>0.192003931190146</v>
      </c>
      <c r="T3005" s="19" t="n">
        <v>0.0901584993061139</v>
      </c>
      <c r="U3005" s="19" t="n">
        <v>0.102883752664042</v>
      </c>
      <c r="V3005" s="19" t="n">
        <v>0.105366841203759</v>
      </c>
      <c r="W3005" s="19" t="n">
        <v>0.112400353338057</v>
      </c>
      <c r="X3005" s="19" t="n">
        <v>0.0951765379905355</v>
      </c>
      <c r="Y3005" s="19" t="n">
        <v>0.038695348616373</v>
      </c>
      <c r="Z3005" s="19" t="n">
        <v>0.0578005453674744</v>
      </c>
      <c r="AA3005" s="19" t="n">
        <v>0.192326655277889</v>
      </c>
      <c r="AB3005" s="19" t="n">
        <v>0.0760211248613345</v>
      </c>
      <c r="AC3005" s="19" t="n">
        <v>0.145346406544818</v>
      </c>
      <c r="AD3005" s="19" t="n">
        <v>0.0685379121889626</v>
      </c>
      <c r="AE3005" s="19"/>
      <c r="AF3005" s="19" t="n">
        <v>0.0691893273740835</v>
      </c>
      <c r="AG3005" s="19" t="n">
        <v>0.127376331720622</v>
      </c>
      <c r="AH3005" s="19" t="n">
        <v>0.11775827593</v>
      </c>
      <c r="AI3005" s="19"/>
      <c r="AJ3005" s="19" t="n">
        <v>0.117046254788435</v>
      </c>
      <c r="AK3005" s="19" t="n">
        <v>0.172154687718464</v>
      </c>
      <c r="AL3005" s="19" t="n">
        <v>0.100053967877911</v>
      </c>
      <c r="AM3005" s="19" t="n">
        <v>0</v>
      </c>
      <c r="AN3005" s="19" t="n">
        <v>0.10043165263672</v>
      </c>
      <c r="AO3005" s="19"/>
      <c r="AP3005" s="19" t="n">
        <v>0.093616573438401</v>
      </c>
      <c r="AQ3005" s="19" t="n">
        <v>0.167513114907192</v>
      </c>
      <c r="AR3005" s="19" t="n">
        <v>0.100139728200685</v>
      </c>
      <c r="AS3005" s="19" t="n">
        <v>0.0939449872766521</v>
      </c>
      <c r="AT3005" s="19" t="n">
        <v>0.0804426086472732</v>
      </c>
      <c r="AU3005" s="19"/>
      <c r="AV3005" s="19" t="n">
        <v>0.194656149939442</v>
      </c>
      <c r="AW3005" s="19" t="n">
        <v>0.113529890847873</v>
      </c>
      <c r="AX3005" s="19" t="n">
        <v>0.0551247405804935</v>
      </c>
      <c r="AY3005" s="19" t="n">
        <v>0.103883398180511</v>
      </c>
      <c r="AZ3005" s="19" t="n">
        <v>0.114715037388329</v>
      </c>
      <c r="BA3005" s="19" t="n">
        <v>0.0327613195237414</v>
      </c>
      <c r="BB3005" s="19"/>
      <c r="BC3005" s="19" t="n">
        <v>0.1199237695428</v>
      </c>
      <c r="BD3005" s="19" t="n">
        <v>0.0822183584406709</v>
      </c>
      <c r="BE3005" s="19" t="n">
        <v>0.138761639269712</v>
      </c>
      <c r="BF3005" s="19" t="n">
        <v>0.183019406028291</v>
      </c>
      <c r="BG3005" s="19" t="n">
        <v>0.0840294853681668</v>
      </c>
    </row>
    <row r="3006">
      <c r="B3006" t="s">
        <v>809</v>
      </c>
      <c r="C3006" s="19" t="n">
        <v>0.752535523155722</v>
      </c>
      <c r="D3006" s="19" t="n">
        <v>0.73922478705492</v>
      </c>
      <c r="E3006" s="19" t="n">
        <v>0.769020287387529</v>
      </c>
      <c r="F3006" s="19"/>
      <c r="G3006" s="19" t="n">
        <v>0.713614339325804</v>
      </c>
      <c r="H3006" s="19" t="n">
        <v>0.696521048944936</v>
      </c>
      <c r="I3006" s="19" t="n">
        <v>0.700306400836816</v>
      </c>
      <c r="J3006" s="19" t="n">
        <v>0.766915004175605</v>
      </c>
      <c r="K3006" s="19" t="n">
        <v>0.812036468181956</v>
      </c>
      <c r="L3006" s="19" t="n">
        <v>0.818007914192722</v>
      </c>
      <c r="M3006" s="19"/>
      <c r="N3006" s="19" t="n">
        <v>0.77047359119964</v>
      </c>
      <c r="O3006" s="19" t="n">
        <v>0.819410836030638</v>
      </c>
      <c r="P3006" s="19" t="n">
        <v>0.720203851123227</v>
      </c>
      <c r="Q3006" s="19" t="n">
        <v>0.692038169412715</v>
      </c>
      <c r="R3006" s="19"/>
      <c r="S3006" s="19" t="n">
        <v>0.716693043157838</v>
      </c>
      <c r="T3006" s="19" t="n">
        <v>0.780672632051348</v>
      </c>
      <c r="U3006" s="19" t="n">
        <v>0.78092363624444</v>
      </c>
      <c r="V3006" s="19" t="n">
        <v>0.778832756550071</v>
      </c>
      <c r="W3006" s="19" t="n">
        <v>0.748457780932533</v>
      </c>
      <c r="X3006" s="19" t="n">
        <v>0.787757180786915</v>
      </c>
      <c r="Y3006" s="19" t="n">
        <v>0.768283989312482</v>
      </c>
      <c r="Z3006" s="19" t="n">
        <v>0.789316357145157</v>
      </c>
      <c r="AA3006" s="19" t="n">
        <v>0.68158059165568</v>
      </c>
      <c r="AB3006" s="19" t="n">
        <v>0.807377827077889</v>
      </c>
      <c r="AC3006" s="19" t="n">
        <v>0.647594465740065</v>
      </c>
      <c r="AD3006" s="19" t="n">
        <v>0.766200389012991</v>
      </c>
      <c r="AE3006" s="19"/>
      <c r="AF3006" s="19" t="n">
        <v>0.784087066344026</v>
      </c>
      <c r="AG3006" s="19" t="n">
        <v>0.769107332335642</v>
      </c>
      <c r="AH3006" s="19" t="n">
        <v>0.686245620548936</v>
      </c>
      <c r="AI3006" s="19"/>
      <c r="AJ3006" s="19" t="n">
        <v>0.76925358729908</v>
      </c>
      <c r="AK3006" s="19" t="n">
        <v>0.702206567010922</v>
      </c>
      <c r="AL3006" s="19" t="n">
        <v>0.87478232254665</v>
      </c>
      <c r="AM3006" s="19" t="n">
        <v>0.728866653833935</v>
      </c>
      <c r="AN3006" s="19" t="n">
        <v>0.705850744458437</v>
      </c>
      <c r="AO3006" s="19"/>
      <c r="AP3006" s="19" t="n">
        <v>0.774914754077927</v>
      </c>
      <c r="AQ3006" s="19" t="n">
        <v>0.722224457749423</v>
      </c>
      <c r="AR3006" s="19" t="n">
        <v>0.810240314733397</v>
      </c>
      <c r="AS3006" s="19" t="n">
        <v>0.678287325206332</v>
      </c>
      <c r="AT3006" s="19" t="n">
        <v>0.886911705214875</v>
      </c>
      <c r="AU3006" s="19"/>
      <c r="AV3006" s="19" t="n">
        <v>0.708954897136708</v>
      </c>
      <c r="AW3006" s="19" t="n">
        <v>0.76115865518486</v>
      </c>
      <c r="AX3006" s="19" t="n">
        <v>0.895549093410893</v>
      </c>
      <c r="AY3006" s="19" t="n">
        <v>0.705327748304008</v>
      </c>
      <c r="AZ3006" s="19" t="n">
        <v>0.820289523796337</v>
      </c>
      <c r="BA3006" s="19" t="n">
        <v>0.841097705828533</v>
      </c>
      <c r="BB3006" s="19"/>
      <c r="BC3006" s="19" t="n">
        <v>0.721937300555654</v>
      </c>
      <c r="BD3006" s="19" t="n">
        <v>0.746447572260553</v>
      </c>
      <c r="BE3006" s="19" t="n">
        <v>0.757757785072701</v>
      </c>
      <c r="BF3006" s="19" t="n">
        <v>0.710581575707274</v>
      </c>
      <c r="BG3006" s="19" t="n">
        <v>0.915970514631833</v>
      </c>
    </row>
    <row r="3007">
      <c r="B3007" t="s">
        <v>810</v>
      </c>
      <c r="C3007" s="19" t="n">
        <v>0.0539186130072116</v>
      </c>
      <c r="D3007" s="19" t="n">
        <v>0.0536872249889466</v>
      </c>
      <c r="E3007" s="19" t="n">
        <v>0.0518924053634851</v>
      </c>
      <c r="F3007" s="19"/>
      <c r="G3007" s="19" t="n">
        <v>0.0682621411015478</v>
      </c>
      <c r="H3007" s="19" t="n">
        <v>0.0553800214251146</v>
      </c>
      <c r="I3007" s="19" t="n">
        <v>0.0484120576593878</v>
      </c>
      <c r="J3007" s="19" t="n">
        <v>0.0582831813136134</v>
      </c>
      <c r="K3007" s="19" t="n">
        <v>0.0576448424465487</v>
      </c>
      <c r="L3007" s="19" t="n">
        <v>0.0417917711693698</v>
      </c>
      <c r="M3007" s="19"/>
      <c r="N3007" s="19" t="n">
        <v>0.0435176020191305</v>
      </c>
      <c r="O3007" s="19" t="n">
        <v>0.0337819839667074</v>
      </c>
      <c r="P3007" s="19" t="n">
        <v>0.0769145718833961</v>
      </c>
      <c r="Q3007" s="19" t="n">
        <v>0.0666656794667109</v>
      </c>
      <c r="R3007" s="19"/>
      <c r="S3007" s="19" t="n">
        <v>0.0306670255381419</v>
      </c>
      <c r="T3007" s="19" t="n">
        <v>0.0569128370454533</v>
      </c>
      <c r="U3007" s="19" t="n">
        <v>0.0618903483639687</v>
      </c>
      <c r="V3007" s="19" t="n">
        <v>0.0616641247008241</v>
      </c>
      <c r="W3007" s="19" t="n">
        <v>0.0499267393860594</v>
      </c>
      <c r="X3007" s="19" t="n">
        <v>0.0723721016331408</v>
      </c>
      <c r="Y3007" s="19" t="n">
        <v>0.0705443068689107</v>
      </c>
      <c r="Z3007" s="19" t="n">
        <v>0.0490517692582231</v>
      </c>
      <c r="AA3007" s="19" t="n">
        <v>0.0575062178368222</v>
      </c>
      <c r="AB3007" s="19" t="n">
        <v>0.0313954795397326</v>
      </c>
      <c r="AC3007" s="19" t="n">
        <v>0.0627720970228321</v>
      </c>
      <c r="AD3007" s="19" t="n">
        <v>0.0655309879348596</v>
      </c>
      <c r="AE3007" s="19"/>
      <c r="AF3007" s="19" t="n">
        <v>0.0544979509716679</v>
      </c>
      <c r="AG3007" s="19" t="n">
        <v>0.0550402888602593</v>
      </c>
      <c r="AH3007" s="19" t="n">
        <v>0.0420441257242622</v>
      </c>
      <c r="AI3007" s="19"/>
      <c r="AJ3007" s="19" t="n">
        <v>0.0446379524268875</v>
      </c>
      <c r="AK3007" s="19" t="n">
        <v>0.0730899523573253</v>
      </c>
      <c r="AL3007" s="19" t="n">
        <v>0.0251637095754391</v>
      </c>
      <c r="AM3007" s="19" t="n">
        <v>0.0791270892782404</v>
      </c>
      <c r="AN3007" s="19" t="n">
        <v>0.0297407771240065</v>
      </c>
      <c r="AO3007" s="19"/>
      <c r="AP3007" s="19" t="n">
        <v>0.0551964521213401</v>
      </c>
      <c r="AQ3007" s="19" t="n">
        <v>0.0505545545910691</v>
      </c>
      <c r="AR3007" s="19" t="n">
        <v>0.0307248719305678</v>
      </c>
      <c r="AS3007" s="19" t="n">
        <v>0.0808022106582213</v>
      </c>
      <c r="AT3007" s="19" t="n">
        <v>0.032645686137852</v>
      </c>
      <c r="AU3007" s="19"/>
      <c r="AV3007" s="19" t="n">
        <v>0.0431459690395473</v>
      </c>
      <c r="AW3007" s="19" t="n">
        <v>0.0509211673343781</v>
      </c>
      <c r="AX3007" s="19" t="n">
        <v>0.0493261660086132</v>
      </c>
      <c r="AY3007" s="19" t="n">
        <v>0.0752187357327653</v>
      </c>
      <c r="AZ3007" s="19" t="n">
        <v>0.0408013906429528</v>
      </c>
      <c r="BA3007" s="19" t="n">
        <v>0.0293990618120289</v>
      </c>
      <c r="BB3007" s="19"/>
      <c r="BC3007" s="19" t="n">
        <v>0.0572241284441517</v>
      </c>
      <c r="BD3007" s="19" t="n">
        <v>0.0663602523935276</v>
      </c>
      <c r="BE3007" s="19" t="n">
        <v>0.0349708672260901</v>
      </c>
      <c r="BF3007" s="19" t="n">
        <v>0.016353397429148</v>
      </c>
      <c r="BG3007" s="19" t="n">
        <v>0</v>
      </c>
    </row>
    <row r="3008">
      <c r="B3008" t="s">
        <v>122</v>
      </c>
      <c r="C3008" s="19" t="n">
        <v>0.028896479847755</v>
      </c>
      <c r="D3008" s="19" t="n">
        <v>0.0389008167205835</v>
      </c>
      <c r="E3008" s="19" t="n">
        <v>0.0170440594090993</v>
      </c>
      <c r="F3008" s="19"/>
      <c r="G3008" s="19" t="n">
        <v>0.030544259545643</v>
      </c>
      <c r="H3008" s="19" t="n">
        <v>0.00719626210469841</v>
      </c>
      <c r="I3008" s="19" t="n">
        <v>0.0426380235411776</v>
      </c>
      <c r="J3008" s="19" t="n">
        <v>0.0492859669515657</v>
      </c>
      <c r="K3008" s="19" t="n">
        <v>0.0278488582822941</v>
      </c>
      <c r="L3008" s="19" t="n">
        <v>0.0207757982347213</v>
      </c>
      <c r="M3008" s="19"/>
      <c r="N3008" s="19" t="n">
        <v>0.0192444255546421</v>
      </c>
      <c r="O3008" s="19" t="n">
        <v>0.0265679393202303</v>
      </c>
      <c r="P3008" s="19" t="n">
        <v>0.0378685379738581</v>
      </c>
      <c r="Q3008" s="19" t="n">
        <v>0.0347825843870745</v>
      </c>
      <c r="R3008" s="19"/>
      <c r="S3008" s="19" t="n">
        <v>0.0314302773603608</v>
      </c>
      <c r="T3008" s="19" t="n">
        <v>0.0278812442492213</v>
      </c>
      <c r="U3008" s="19" t="n">
        <v>0</v>
      </c>
      <c r="V3008" s="19" t="n">
        <v>0.0364892121409335</v>
      </c>
      <c r="W3008" s="19" t="n">
        <v>0.0447183725885935</v>
      </c>
      <c r="X3008" s="19" t="n">
        <v>0.0222766149344443</v>
      </c>
      <c r="Y3008" s="19" t="n">
        <v>0.0568743562887644</v>
      </c>
      <c r="Z3008" s="19" t="n">
        <v>0.0244812249140072</v>
      </c>
      <c r="AA3008" s="19" t="n">
        <v>0.0263937297468244</v>
      </c>
      <c r="AB3008" s="19" t="n">
        <v>0.0363317708942017</v>
      </c>
      <c r="AC3008" s="19" t="n">
        <v>0.023469323480929</v>
      </c>
      <c r="AD3008" s="19" t="n">
        <v>0</v>
      </c>
      <c r="AE3008" s="19"/>
      <c r="AF3008" s="19" t="n">
        <v>0.0354605372514322</v>
      </c>
      <c r="AG3008" s="19" t="n">
        <v>0.0158913417051863</v>
      </c>
      <c r="AH3008" s="19" t="n">
        <v>0.0601557770942076</v>
      </c>
      <c r="AI3008" s="19"/>
      <c r="AJ3008" s="19" t="n">
        <v>0.0214926266829893</v>
      </c>
      <c r="AK3008" s="19" t="n">
        <v>0.0103081206541827</v>
      </c>
      <c r="AL3008" s="19" t="n">
        <v>0</v>
      </c>
      <c r="AM3008" s="19" t="n">
        <v>0.192006256887824</v>
      </c>
      <c r="AN3008" s="19" t="n">
        <v>0.0623410471050419</v>
      </c>
      <c r="AO3008" s="19"/>
      <c r="AP3008" s="19" t="n">
        <v>0.0209869421616159</v>
      </c>
      <c r="AQ3008" s="19" t="n">
        <v>0.0167712206833663</v>
      </c>
      <c r="AR3008" s="19" t="n">
        <v>0.0125844915085232</v>
      </c>
      <c r="AS3008" s="19" t="n">
        <v>0.0839307425186949</v>
      </c>
      <c r="AT3008" s="19" t="n">
        <v>0</v>
      </c>
      <c r="AU3008" s="19"/>
      <c r="AV3008" s="19" t="n">
        <v>0.0143939900420169</v>
      </c>
      <c r="AW3008" s="19" t="n">
        <v>0.0188937079768231</v>
      </c>
      <c r="AX3008" s="19" t="n">
        <v>0</v>
      </c>
      <c r="AY3008" s="19" t="n">
        <v>0.060492190715486</v>
      </c>
      <c r="AZ3008" s="19" t="n">
        <v>0.0241940481723814</v>
      </c>
      <c r="BA3008" s="19" t="n">
        <v>0.0293099346202982</v>
      </c>
      <c r="BB3008" s="19"/>
      <c r="BC3008" s="19" t="n">
        <v>0.0255923976329185</v>
      </c>
      <c r="BD3008" s="19" t="n">
        <v>0.025927148302623</v>
      </c>
      <c r="BE3008" s="19" t="n">
        <v>0.0320372600697122</v>
      </c>
      <c r="BF3008" s="19" t="n">
        <v>0.0442116149113429</v>
      </c>
      <c r="BG3008" s="19" t="n">
        <v>0</v>
      </c>
    </row>
    <row r="3009">
      <c r="B3009" t="s">
        <v>100</v>
      </c>
      <c r="C3009" s="19" t="n">
        <v>0.0492081217255808</v>
      </c>
      <c r="D3009" s="19" t="n">
        <v>0.0403919122812961</v>
      </c>
      <c r="E3009" s="19" t="n">
        <v>0.0579396789453426</v>
      </c>
      <c r="F3009" s="19"/>
      <c r="G3009" s="19" t="n">
        <v>0.020068287049565</v>
      </c>
      <c r="H3009" s="19" t="n">
        <v>0.0312512128635451</v>
      </c>
      <c r="I3009" s="19" t="n">
        <v>0.0498972362710175</v>
      </c>
      <c r="J3009" s="19" t="n">
        <v>0.060205730155964</v>
      </c>
      <c r="K3009" s="19" t="n">
        <v>0.055724925051962</v>
      </c>
      <c r="L3009" s="19" t="n">
        <v>0.0701241566891674</v>
      </c>
      <c r="M3009" s="19"/>
      <c r="N3009" s="19" t="n">
        <v>0.0340453475404472</v>
      </c>
      <c r="O3009" s="19" t="n">
        <v>0.0368602980437797</v>
      </c>
      <c r="P3009" s="19" t="n">
        <v>0.058263968949617</v>
      </c>
      <c r="Q3009" s="19" t="n">
        <v>0.0714594056598567</v>
      </c>
      <c r="R3009" s="19"/>
      <c r="S3009" s="19" t="n">
        <v>0.0292057227535134</v>
      </c>
      <c r="T3009" s="19" t="n">
        <v>0.0443747873478638</v>
      </c>
      <c r="U3009" s="19" t="n">
        <v>0.0543022627275501</v>
      </c>
      <c r="V3009" s="19" t="n">
        <v>0.0176470654044126</v>
      </c>
      <c r="W3009" s="19" t="n">
        <v>0.0444967537547571</v>
      </c>
      <c r="X3009" s="19" t="n">
        <v>0.0224175646549638</v>
      </c>
      <c r="Y3009" s="19" t="n">
        <v>0.0656019989134699</v>
      </c>
      <c r="Z3009" s="19" t="n">
        <v>0.0793501033151386</v>
      </c>
      <c r="AA3009" s="19" t="n">
        <v>0.0421928054827847</v>
      </c>
      <c r="AB3009" s="19" t="n">
        <v>0.0488737976268419</v>
      </c>
      <c r="AC3009" s="19" t="n">
        <v>0.120817707211356</v>
      </c>
      <c r="AD3009" s="19" t="n">
        <v>0.0997307108631865</v>
      </c>
      <c r="AE3009" s="19"/>
      <c r="AF3009" s="19" t="n">
        <v>0.0567651180587904</v>
      </c>
      <c r="AG3009" s="19" t="n">
        <v>0.0325847053782905</v>
      </c>
      <c r="AH3009" s="19" t="n">
        <v>0.0937962007025937</v>
      </c>
      <c r="AI3009" s="19"/>
      <c r="AJ3009" s="19" t="n">
        <v>0.0475695788026084</v>
      </c>
      <c r="AK3009" s="19" t="n">
        <v>0.0422406722591061</v>
      </c>
      <c r="AL3009" s="19" t="n">
        <v>0</v>
      </c>
      <c r="AM3009" s="19" t="n">
        <v>0</v>
      </c>
      <c r="AN3009" s="19" t="n">
        <v>0.101635778675795</v>
      </c>
      <c r="AO3009" s="19"/>
      <c r="AP3009" s="19" t="n">
        <v>0.0552852782007161</v>
      </c>
      <c r="AQ3009" s="19" t="n">
        <v>0.0429366520689492</v>
      </c>
      <c r="AR3009" s="19" t="n">
        <v>0.0463105936268268</v>
      </c>
      <c r="AS3009" s="19" t="n">
        <v>0.0630347343401002</v>
      </c>
      <c r="AT3009" s="19" t="n">
        <v>0</v>
      </c>
      <c r="AU3009" s="19"/>
      <c r="AV3009" s="19" t="n">
        <v>0.0388489938422861</v>
      </c>
      <c r="AW3009" s="19" t="n">
        <v>0.0554965786560664</v>
      </c>
      <c r="AX3009" s="19" t="n">
        <v>0</v>
      </c>
      <c r="AY3009" s="19" t="n">
        <v>0.0550779270672301</v>
      </c>
      <c r="AZ3009" s="19" t="n">
        <v>0</v>
      </c>
      <c r="BA3009" s="19" t="n">
        <v>0.0674319782153988</v>
      </c>
      <c r="BB3009" s="19"/>
      <c r="BC3009" s="19" t="n">
        <v>0.0753224038244758</v>
      </c>
      <c r="BD3009" s="19" t="n">
        <v>0.0790466686026256</v>
      </c>
      <c r="BE3009" s="19" t="n">
        <v>0.036472448361785</v>
      </c>
      <c r="BF3009" s="19" t="n">
        <v>0.045834005923944</v>
      </c>
      <c r="BG3009" s="19" t="n">
        <v>0</v>
      </c>
    </row>
    <row r="3010">
      <c r="C3010" s="19"/>
      <c r="D3010" s="19"/>
      <c r="E3010" s="19"/>
      <c r="F3010" s="19"/>
      <c r="G3010" s="19"/>
      <c r="H3010" s="19"/>
      <c r="I3010" s="19"/>
      <c r="J3010" s="19"/>
      <c r="K3010" s="19"/>
      <c r="L3010" s="19"/>
      <c r="M3010" s="19"/>
      <c r="N3010" s="19"/>
      <c r="O3010" s="19"/>
      <c r="P3010" s="19"/>
      <c r="Q3010" s="19"/>
      <c r="R3010" s="19"/>
      <c r="S3010" s="19"/>
      <c r="T3010" s="19"/>
      <c r="U3010" s="19"/>
      <c r="V3010" s="19"/>
      <c r="W3010" s="19"/>
      <c r="X3010" s="19"/>
      <c r="Y3010" s="19"/>
      <c r="Z3010" s="19"/>
      <c r="AA3010" s="19"/>
      <c r="AB3010" s="19"/>
      <c r="AC3010" s="19"/>
      <c r="AD3010" s="19"/>
      <c r="AE3010" s="19"/>
      <c r="AF3010" s="19"/>
      <c r="AG3010" s="19"/>
      <c r="AH3010" s="19"/>
      <c r="AI3010" s="19"/>
      <c r="AJ3010" s="19"/>
      <c r="AK3010" s="19"/>
      <c r="AL3010" s="19"/>
      <c r="AM3010" s="19"/>
      <c r="AN3010" s="19"/>
      <c r="AO3010" s="19"/>
      <c r="AP3010" s="19"/>
      <c r="AQ3010" s="19"/>
      <c r="AR3010" s="19"/>
      <c r="AS3010" s="19"/>
      <c r="AT3010" s="19"/>
      <c r="AU3010" s="19"/>
      <c r="AV3010" s="19"/>
      <c r="AW3010" s="19"/>
      <c r="AX3010" s="19"/>
      <c r="AY3010" s="19"/>
      <c r="AZ3010" s="19"/>
      <c r="BA3010" s="19"/>
      <c r="BB3010" s="19"/>
      <c r="BC3010" s="19"/>
      <c r="BD3010" s="19"/>
      <c r="BE3010" s="19"/>
      <c r="BF3010" s="19"/>
      <c r="BG3010" s="19"/>
    </row>
    <row r="3011">
      <c r="B3011" s="7" t="s">
        <v>816</v>
      </c>
      <c r="C3011" s="19"/>
      <c r="D3011" s="19"/>
      <c r="E3011" s="19"/>
      <c r="F3011" s="19"/>
      <c r="G3011" s="19"/>
      <c r="H3011" s="19"/>
      <c r="I3011" s="19"/>
      <c r="J3011" s="19"/>
      <c r="K3011" s="19"/>
      <c r="L3011" s="19"/>
      <c r="M3011" s="19"/>
      <c r="N3011" s="19"/>
      <c r="O3011" s="19"/>
      <c r="P3011" s="19"/>
      <c r="Q3011" s="19"/>
      <c r="R3011" s="19"/>
      <c r="S3011" s="19"/>
      <c r="T3011" s="19"/>
      <c r="U3011" s="19"/>
      <c r="V3011" s="19"/>
      <c r="W3011" s="19"/>
      <c r="X3011" s="19"/>
      <c r="Y3011" s="19"/>
      <c r="Z3011" s="19"/>
      <c r="AA3011" s="19"/>
      <c r="AB3011" s="19"/>
      <c r="AC3011" s="19"/>
      <c r="AD3011" s="19"/>
      <c r="AE3011" s="19"/>
      <c r="AF3011" s="19"/>
      <c r="AG3011" s="19"/>
      <c r="AH3011" s="19"/>
      <c r="AI3011" s="19"/>
      <c r="AJ3011" s="19"/>
      <c r="AK3011" s="19"/>
      <c r="AL3011" s="19"/>
      <c r="AM3011" s="19"/>
      <c r="AN3011" s="19"/>
      <c r="AO3011" s="19"/>
      <c r="AP3011" s="19"/>
      <c r="AQ3011" s="19"/>
      <c r="AR3011" s="19"/>
      <c r="AS3011" s="19"/>
      <c r="AT3011" s="19"/>
      <c r="AU3011" s="19"/>
      <c r="AV3011" s="19"/>
      <c r="AW3011" s="19"/>
      <c r="AX3011" s="19"/>
      <c r="AY3011" s="19"/>
      <c r="AZ3011" s="19"/>
      <c r="BA3011" s="19"/>
      <c r="BB3011" s="19"/>
      <c r="BC3011" s="19"/>
      <c r="BD3011" s="19"/>
      <c r="BE3011" s="19"/>
      <c r="BF3011" s="19"/>
      <c r="BG3011" s="19"/>
    </row>
    <row r="3012">
      <c r="B3012" s="26" t="s">
        <v>724</v>
      </c>
      <c r="C3012" s="19"/>
      <c r="D3012" s="19"/>
      <c r="E3012" s="19"/>
      <c r="F3012" s="19"/>
      <c r="G3012" s="19"/>
      <c r="H3012" s="19"/>
      <c r="I3012" s="19"/>
      <c r="J3012" s="19"/>
      <c r="K3012" s="19"/>
      <c r="L3012" s="19"/>
      <c r="M3012" s="19"/>
      <c r="N3012" s="19"/>
      <c r="O3012" s="19"/>
      <c r="P3012" s="19"/>
      <c r="Q3012" s="19"/>
      <c r="R3012" s="19"/>
      <c r="S3012" s="19"/>
      <c r="T3012" s="19"/>
      <c r="U3012" s="19"/>
      <c r="V3012" s="19"/>
      <c r="W3012" s="19"/>
      <c r="X3012" s="19"/>
      <c r="Y3012" s="19"/>
      <c r="Z3012" s="19"/>
      <c r="AA3012" s="19"/>
      <c r="AB3012" s="19"/>
      <c r="AC3012" s="19"/>
      <c r="AD3012" s="19"/>
      <c r="AE3012" s="19"/>
      <c r="AF3012" s="19"/>
      <c r="AG3012" s="19"/>
      <c r="AH3012" s="19"/>
      <c r="AI3012" s="19"/>
      <c r="AJ3012" s="19"/>
      <c r="AK3012" s="19"/>
      <c r="AL3012" s="19"/>
      <c r="AM3012" s="19"/>
      <c r="AN3012" s="19"/>
      <c r="AO3012" s="19"/>
      <c r="AP3012" s="19"/>
      <c r="AQ3012" s="19"/>
      <c r="AR3012" s="19"/>
      <c r="AS3012" s="19"/>
      <c r="AT3012" s="19"/>
      <c r="AU3012" s="19"/>
      <c r="AV3012" s="19"/>
      <c r="AW3012" s="19"/>
      <c r="AX3012" s="19"/>
      <c r="AY3012" s="19"/>
      <c r="AZ3012" s="19"/>
      <c r="BA3012" s="19"/>
      <c r="BB3012" s="19"/>
      <c r="BC3012" s="19"/>
      <c r="BD3012" s="19"/>
      <c r="BE3012" s="19"/>
      <c r="BF3012" s="19"/>
      <c r="BG3012" s="19"/>
    </row>
    <row r="3013">
      <c r="B3013" t="s">
        <v>323</v>
      </c>
      <c r="C3013" s="19" t="n">
        <v>0.121841112200628</v>
      </c>
      <c r="D3013" s="19" t="n">
        <v>0.118263688471726</v>
      </c>
      <c r="E3013" s="19" t="n">
        <v>0.12588013022745</v>
      </c>
      <c r="F3013" s="19"/>
      <c r="G3013" s="19" t="n">
        <v>0.220716612281691</v>
      </c>
      <c r="H3013" s="19" t="n">
        <v>0.185824769109974</v>
      </c>
      <c r="I3013" s="19" t="n">
        <v>0.151258807510464</v>
      </c>
      <c r="J3013" s="19" t="n">
        <v>0.0716789944848068</v>
      </c>
      <c r="K3013" s="19" t="n">
        <v>0.0470712178283707</v>
      </c>
      <c r="L3013" s="19" t="n">
        <v>0.0704605693884908</v>
      </c>
      <c r="M3013" s="19"/>
      <c r="N3013" s="19" t="n">
        <v>0.183859034046977</v>
      </c>
      <c r="O3013" s="19" t="n">
        <v>0.0949552053282131</v>
      </c>
      <c r="P3013" s="19" t="n">
        <v>0.106469003588886</v>
      </c>
      <c r="Q3013" s="19" t="n">
        <v>0.090201852123574</v>
      </c>
      <c r="R3013" s="19"/>
      <c r="S3013" s="19" t="n">
        <v>0.168215334564232</v>
      </c>
      <c r="T3013" s="19" t="n">
        <v>0.110968057697543</v>
      </c>
      <c r="U3013" s="19" t="n">
        <v>0.0854223135787286</v>
      </c>
      <c r="V3013" s="19" t="n">
        <v>0.0953510166733989</v>
      </c>
      <c r="W3013" s="19" t="n">
        <v>0.0364084344947323</v>
      </c>
      <c r="X3013" s="19" t="n">
        <v>0.148962333296778</v>
      </c>
      <c r="Y3013" s="19" t="n">
        <v>0.127611825352302</v>
      </c>
      <c r="Z3013" s="19" t="n">
        <v>0.123852580489612</v>
      </c>
      <c r="AA3013" s="19" t="n">
        <v>0.178872846169728</v>
      </c>
      <c r="AB3013" s="19" t="n">
        <v>0.0770673433385098</v>
      </c>
      <c r="AC3013" s="19" t="n">
        <v>0.145939390133965</v>
      </c>
      <c r="AD3013" s="19" t="n">
        <v>0.101888816249955</v>
      </c>
      <c r="AE3013" s="19"/>
      <c r="AF3013" s="19" t="n">
        <v>0.080490495795517</v>
      </c>
      <c r="AG3013" s="19" t="n">
        <v>0.128876725894411</v>
      </c>
      <c r="AH3013" s="19" t="n">
        <v>0.12872440634725</v>
      </c>
      <c r="AI3013" s="19"/>
      <c r="AJ3013" s="19" t="n">
        <v>0.0804455985867641</v>
      </c>
      <c r="AK3013" s="19" t="n">
        <v>0.18093796611683</v>
      </c>
      <c r="AL3013" s="19" t="n">
        <v>0.034283948727062</v>
      </c>
      <c r="AM3013" s="19" t="n">
        <v>0.0772631166834866</v>
      </c>
      <c r="AN3013" s="19" t="n">
        <v>0.115305209391207</v>
      </c>
      <c r="AO3013" s="19"/>
      <c r="AP3013" s="19" t="n">
        <v>0.0319518430268558</v>
      </c>
      <c r="AQ3013" s="19" t="n">
        <v>0.169689409548574</v>
      </c>
      <c r="AR3013" s="19" t="n">
        <v>0.0626335730819616</v>
      </c>
      <c r="AS3013" s="19" t="n">
        <v>0.114094398578087</v>
      </c>
      <c r="AT3013" s="19" t="n">
        <v>0.190257032495974</v>
      </c>
      <c r="AU3013" s="19"/>
      <c r="AV3013" s="19" t="n">
        <v>0.194449106575826</v>
      </c>
      <c r="AW3013" s="19" t="n">
        <v>0.0520347062814398</v>
      </c>
      <c r="AX3013" s="19" t="n">
        <v>0.0694584314085525</v>
      </c>
      <c r="AY3013" s="19" t="n">
        <v>0.086539747047938</v>
      </c>
      <c r="AZ3013" s="19" t="n">
        <v>0.236797372855447</v>
      </c>
      <c r="BA3013" s="19" t="n">
        <v>0.0462127576722048</v>
      </c>
      <c r="BB3013" s="19"/>
      <c r="BC3013" s="19" t="n">
        <v>0.0679155574134375</v>
      </c>
      <c r="BD3013" s="19" t="n">
        <v>0.120293489936914</v>
      </c>
      <c r="BE3013" s="19" t="n">
        <v>0.1525055665042</v>
      </c>
      <c r="BF3013" s="19" t="n">
        <v>0.195349091340786</v>
      </c>
      <c r="BG3013" s="19" t="n">
        <v>0.146889745158617</v>
      </c>
    </row>
    <row r="3014">
      <c r="B3014" t="s">
        <v>324</v>
      </c>
      <c r="C3014" s="19" t="n">
        <v>0.395039257871015</v>
      </c>
      <c r="D3014" s="19" t="n">
        <v>0.39751841121068</v>
      </c>
      <c r="E3014" s="19" t="n">
        <v>0.394574417223538</v>
      </c>
      <c r="F3014" s="19"/>
      <c r="G3014" s="19" t="n">
        <v>0.383213591397428</v>
      </c>
      <c r="H3014" s="19" t="n">
        <v>0.450281408328726</v>
      </c>
      <c r="I3014" s="19" t="n">
        <v>0.419793645411881</v>
      </c>
      <c r="J3014" s="19" t="n">
        <v>0.468095204550494</v>
      </c>
      <c r="K3014" s="19" t="n">
        <v>0.379378425923195</v>
      </c>
      <c r="L3014" s="19" t="n">
        <v>0.28190381876233</v>
      </c>
      <c r="M3014" s="19"/>
      <c r="N3014" s="19" t="n">
        <v>0.398871854424865</v>
      </c>
      <c r="O3014" s="19" t="n">
        <v>0.465275027262574</v>
      </c>
      <c r="P3014" s="19" t="n">
        <v>0.377523192745599</v>
      </c>
      <c r="Q3014" s="19" t="n">
        <v>0.33490352619068</v>
      </c>
      <c r="R3014" s="19"/>
      <c r="S3014" s="19" t="n">
        <v>0.376001514210637</v>
      </c>
      <c r="T3014" s="19" t="n">
        <v>0.327206845225422</v>
      </c>
      <c r="U3014" s="19" t="n">
        <v>0.355689376329896</v>
      </c>
      <c r="V3014" s="19" t="n">
        <v>0.467391475726929</v>
      </c>
      <c r="W3014" s="19" t="n">
        <v>0.489309348001136</v>
      </c>
      <c r="X3014" s="19" t="n">
        <v>0.430494771407357</v>
      </c>
      <c r="Y3014" s="19" t="n">
        <v>0.40462500460132</v>
      </c>
      <c r="Z3014" s="19" t="n">
        <v>0.242786408603258</v>
      </c>
      <c r="AA3014" s="19" t="n">
        <v>0.408168777465352</v>
      </c>
      <c r="AB3014" s="19" t="n">
        <v>0.45460147947138</v>
      </c>
      <c r="AC3014" s="19" t="n">
        <v>0.378574578812883</v>
      </c>
      <c r="AD3014" s="19" t="n">
        <v>0.404024046999891</v>
      </c>
      <c r="AE3014" s="19"/>
      <c r="AF3014" s="19" t="n">
        <v>0.33081321789287</v>
      </c>
      <c r="AG3014" s="19" t="n">
        <v>0.451220805785886</v>
      </c>
      <c r="AH3014" s="19" t="n">
        <v>0.384209412532825</v>
      </c>
      <c r="AI3014" s="19"/>
      <c r="AJ3014" s="19" t="n">
        <v>0.34060520305218</v>
      </c>
      <c r="AK3014" s="19" t="n">
        <v>0.477676896753687</v>
      </c>
      <c r="AL3014" s="19" t="n">
        <v>0.493770799324525</v>
      </c>
      <c r="AM3014" s="19" t="n">
        <v>0.178634529576673</v>
      </c>
      <c r="AN3014" s="19" t="n">
        <v>0.376096939964741</v>
      </c>
      <c r="AO3014" s="19"/>
      <c r="AP3014" s="19" t="n">
        <v>0.28879576164131</v>
      </c>
      <c r="AQ3014" s="19" t="n">
        <v>0.497696236903668</v>
      </c>
      <c r="AR3014" s="19" t="n">
        <v>0.414569964532286</v>
      </c>
      <c r="AS3014" s="19" t="n">
        <v>0.316317116792479</v>
      </c>
      <c r="AT3014" s="19" t="n">
        <v>0.437660681562947</v>
      </c>
      <c r="AU3014" s="19"/>
      <c r="AV3014" s="19" t="n">
        <v>0.485453639146417</v>
      </c>
      <c r="AW3014" s="19" t="n">
        <v>0.313375399344124</v>
      </c>
      <c r="AX3014" s="19" t="n">
        <v>0.486230091473844</v>
      </c>
      <c r="AY3014" s="19" t="n">
        <v>0.311989528124713</v>
      </c>
      <c r="AZ3014" s="19" t="n">
        <v>0.379902839607163</v>
      </c>
      <c r="BA3014" s="19" t="n">
        <v>0.349334057380241</v>
      </c>
      <c r="BB3014" s="19"/>
      <c r="BC3014" s="19" t="n">
        <v>0.404851742119568</v>
      </c>
      <c r="BD3014" s="19" t="n">
        <v>0.363883203790362</v>
      </c>
      <c r="BE3014" s="19" t="n">
        <v>0.436015990169117</v>
      </c>
      <c r="BF3014" s="19" t="n">
        <v>0.385268106470594</v>
      </c>
      <c r="BG3014" s="19" t="n">
        <v>0.58763492489093</v>
      </c>
    </row>
    <row r="3015">
      <c r="B3015" t="s">
        <v>325</v>
      </c>
      <c r="C3015" s="19" t="n">
        <v>0.317255541942803</v>
      </c>
      <c r="D3015" s="19" t="n">
        <v>0.333663596008842</v>
      </c>
      <c r="E3015" s="19" t="n">
        <v>0.302995355145271</v>
      </c>
      <c r="F3015" s="19"/>
      <c r="G3015" s="19" t="n">
        <v>0.289372097531454</v>
      </c>
      <c r="H3015" s="19" t="n">
        <v>0.189382101716708</v>
      </c>
      <c r="I3015" s="19" t="n">
        <v>0.307637296595978</v>
      </c>
      <c r="J3015" s="19" t="n">
        <v>0.305272315174679</v>
      </c>
      <c r="K3015" s="19" t="n">
        <v>0.380265087738428</v>
      </c>
      <c r="L3015" s="19" t="n">
        <v>0.426294651462077</v>
      </c>
      <c r="M3015" s="19"/>
      <c r="N3015" s="19" t="n">
        <v>0.275762552870706</v>
      </c>
      <c r="O3015" s="19" t="n">
        <v>0.285833798714269</v>
      </c>
      <c r="P3015" s="19" t="n">
        <v>0.320430644731326</v>
      </c>
      <c r="Q3015" s="19" t="n">
        <v>0.394095014210435</v>
      </c>
      <c r="R3015" s="19"/>
      <c r="S3015" s="19" t="n">
        <v>0.353608692857902</v>
      </c>
      <c r="T3015" s="19" t="n">
        <v>0.41479517352583</v>
      </c>
      <c r="U3015" s="19" t="n">
        <v>0.410290066703128</v>
      </c>
      <c r="V3015" s="19" t="n">
        <v>0.243789171116009</v>
      </c>
      <c r="W3015" s="19" t="n">
        <v>0.279631754835933</v>
      </c>
      <c r="X3015" s="19" t="n">
        <v>0.259038697567571</v>
      </c>
      <c r="Y3015" s="19" t="n">
        <v>0.244437653642876</v>
      </c>
      <c r="Z3015" s="19" t="n">
        <v>0.452599687003136</v>
      </c>
      <c r="AA3015" s="19" t="n">
        <v>0.232333791242098</v>
      </c>
      <c r="AB3015" s="19" t="n">
        <v>0.270872456506884</v>
      </c>
      <c r="AC3015" s="19" t="n">
        <v>0.313736808112337</v>
      </c>
      <c r="AD3015" s="19" t="n">
        <v>0.326153073937197</v>
      </c>
      <c r="AE3015" s="19"/>
      <c r="AF3015" s="19" t="n">
        <v>0.342842271148365</v>
      </c>
      <c r="AG3015" s="19" t="n">
        <v>0.307458550332569</v>
      </c>
      <c r="AH3015" s="19" t="n">
        <v>0.314834462286617</v>
      </c>
      <c r="AI3015" s="19"/>
      <c r="AJ3015" s="19" t="n">
        <v>0.357493423849109</v>
      </c>
      <c r="AK3015" s="19" t="n">
        <v>0.266678234332745</v>
      </c>
      <c r="AL3015" s="19" t="n">
        <v>0.300696092809689</v>
      </c>
      <c r="AM3015" s="19" t="n">
        <v>0.481720489678771</v>
      </c>
      <c r="AN3015" s="19" t="n">
        <v>0.306933799060287</v>
      </c>
      <c r="AO3015" s="19"/>
      <c r="AP3015" s="19" t="n">
        <v>0.428802066116027</v>
      </c>
      <c r="AQ3015" s="19" t="n">
        <v>0.256091838847446</v>
      </c>
      <c r="AR3015" s="19" t="n">
        <v>0.380710995625222</v>
      </c>
      <c r="AS3015" s="19" t="n">
        <v>0.307859093050352</v>
      </c>
      <c r="AT3015" s="19" t="n">
        <v>0.300092649341099</v>
      </c>
      <c r="AU3015" s="19"/>
      <c r="AV3015" s="19" t="n">
        <v>0.227909524357682</v>
      </c>
      <c r="AW3015" s="19" t="n">
        <v>0.396118476078626</v>
      </c>
      <c r="AX3015" s="19" t="n">
        <v>0.355309264301588</v>
      </c>
      <c r="AY3015" s="19" t="n">
        <v>0.348841898092935</v>
      </c>
      <c r="AZ3015" s="19" t="n">
        <v>0.312117854393691</v>
      </c>
      <c r="BA3015" s="19" t="n">
        <v>0.37632076023201</v>
      </c>
      <c r="BB3015" s="19"/>
      <c r="BC3015" s="19" t="n">
        <v>0.365198251814966</v>
      </c>
      <c r="BD3015" s="19" t="n">
        <v>0.327724748387738</v>
      </c>
      <c r="BE3015" s="19" t="n">
        <v>0.251894616674223</v>
      </c>
      <c r="BF3015" s="19" t="n">
        <v>0.264443784126209</v>
      </c>
      <c r="BG3015" s="19" t="n">
        <v>0.188607341673194</v>
      </c>
    </row>
    <row r="3016">
      <c r="B3016" t="s">
        <v>326</v>
      </c>
      <c r="C3016" s="19" t="n">
        <v>0.0964240822443646</v>
      </c>
      <c r="D3016" s="19" t="n">
        <v>0.100314695562736</v>
      </c>
      <c r="E3016" s="19" t="n">
        <v>0.0931459581279463</v>
      </c>
      <c r="F3016" s="19"/>
      <c r="G3016" s="19" t="n">
        <v>0.0824462667315154</v>
      </c>
      <c r="H3016" s="19" t="n">
        <v>0.10630517232541</v>
      </c>
      <c r="I3016" s="19" t="n">
        <v>0.0474454306798154</v>
      </c>
      <c r="J3016" s="19" t="n">
        <v>0.0717647331290199</v>
      </c>
      <c r="K3016" s="19" t="n">
        <v>0.121654418851638</v>
      </c>
      <c r="L3016" s="19" t="n">
        <v>0.138687458131058</v>
      </c>
      <c r="M3016" s="19"/>
      <c r="N3016" s="19" t="n">
        <v>0.0855644307616489</v>
      </c>
      <c r="O3016" s="19" t="n">
        <v>0.0746298927424787</v>
      </c>
      <c r="P3016" s="19" t="n">
        <v>0.125519246805734</v>
      </c>
      <c r="Q3016" s="19" t="n">
        <v>0.106192849981184</v>
      </c>
      <c r="R3016" s="19"/>
      <c r="S3016" s="19" t="n">
        <v>0.0512487268053484</v>
      </c>
      <c r="T3016" s="19" t="n">
        <v>0.071304620140721</v>
      </c>
      <c r="U3016" s="19" t="n">
        <v>0.107970910030228</v>
      </c>
      <c r="V3016" s="19" t="n">
        <v>0.136145890385837</v>
      </c>
      <c r="W3016" s="19" t="n">
        <v>0.120665093235884</v>
      </c>
      <c r="X3016" s="19" t="n">
        <v>0.0902728371883624</v>
      </c>
      <c r="Y3016" s="19" t="n">
        <v>0.150007966363044</v>
      </c>
      <c r="Z3016" s="19" t="n">
        <v>0.156280098989988</v>
      </c>
      <c r="AA3016" s="19" t="n">
        <v>0.0939516689963919</v>
      </c>
      <c r="AB3016" s="19" t="n">
        <v>0.0967258345654678</v>
      </c>
      <c r="AC3016" s="19" t="n">
        <v>0.0605978370745304</v>
      </c>
      <c r="AD3016" s="19" t="n">
        <v>0.0978443833236415</v>
      </c>
      <c r="AE3016" s="19"/>
      <c r="AF3016" s="19" t="n">
        <v>0.156660633370073</v>
      </c>
      <c r="AG3016" s="19" t="n">
        <v>0.0604320753247569</v>
      </c>
      <c r="AH3016" s="19" t="n">
        <v>0.0699148749273079</v>
      </c>
      <c r="AI3016" s="19"/>
      <c r="AJ3016" s="19" t="n">
        <v>0.159133749085747</v>
      </c>
      <c r="AK3016" s="19" t="n">
        <v>0.0365662873135807</v>
      </c>
      <c r="AL3016" s="19" t="n">
        <v>0.171249159138724</v>
      </c>
      <c r="AM3016" s="19" t="n">
        <v>0.0789436527647031</v>
      </c>
      <c r="AN3016" s="19" t="n">
        <v>0.0483576859612223</v>
      </c>
      <c r="AO3016" s="19"/>
      <c r="AP3016" s="19" t="n">
        <v>0.1515282894732</v>
      </c>
      <c r="AQ3016" s="19" t="n">
        <v>0.0363994452169397</v>
      </c>
      <c r="AR3016" s="19" t="n">
        <v>0.0972531196184467</v>
      </c>
      <c r="AS3016" s="19" t="n">
        <v>0.195908640095804</v>
      </c>
      <c r="AT3016" s="19" t="n">
        <v>0</v>
      </c>
      <c r="AU3016" s="19"/>
      <c r="AV3016" s="19" t="n">
        <v>0.0453645273691963</v>
      </c>
      <c r="AW3016" s="19" t="n">
        <v>0.150383234557948</v>
      </c>
      <c r="AX3016" s="19" t="n">
        <v>0.0714597356884306</v>
      </c>
      <c r="AY3016" s="19" t="n">
        <v>0.195754529394647</v>
      </c>
      <c r="AZ3016" s="19" t="n">
        <v>0.0194073494957916</v>
      </c>
      <c r="BA3016" s="19" t="n">
        <v>0.0946856201938914</v>
      </c>
      <c r="BB3016" s="19"/>
      <c r="BC3016" s="19" t="n">
        <v>0.0959980922836239</v>
      </c>
      <c r="BD3016" s="19" t="n">
        <v>0.105370006248307</v>
      </c>
      <c r="BE3016" s="19" t="n">
        <v>0.0760026185751561</v>
      </c>
      <c r="BF3016" s="19" t="n">
        <v>0.0918415338612211</v>
      </c>
      <c r="BG3016" s="19" t="n">
        <v>0.0768679882772585</v>
      </c>
    </row>
    <row r="3017">
      <c r="B3017" t="s">
        <v>327</v>
      </c>
      <c r="C3017" s="19" t="n">
        <v>0.0261389515449267</v>
      </c>
      <c r="D3017" s="19" t="n">
        <v>0.0249646297735626</v>
      </c>
      <c r="E3017" s="19" t="n">
        <v>0.0225291043760449</v>
      </c>
      <c r="F3017" s="19"/>
      <c r="G3017" s="19" t="n">
        <v>0.0108893949855737</v>
      </c>
      <c r="H3017" s="19" t="n">
        <v>0.0305676442407779</v>
      </c>
      <c r="I3017" s="19" t="n">
        <v>0.0273445000959192</v>
      </c>
      <c r="J3017" s="19" t="n">
        <v>0.0309038568127855</v>
      </c>
      <c r="K3017" s="19" t="n">
        <v>0.0349283247258352</v>
      </c>
      <c r="L3017" s="19" t="n">
        <v>0.0203120042106046</v>
      </c>
      <c r="M3017" s="19"/>
      <c r="N3017" s="19" t="n">
        <v>0.0197497786957521</v>
      </c>
      <c r="O3017" s="19" t="n">
        <v>0.0203737280651114</v>
      </c>
      <c r="P3017" s="19" t="n">
        <v>0.0300870247591923</v>
      </c>
      <c r="Q3017" s="19" t="n">
        <v>0.035967711028465</v>
      </c>
      <c r="R3017" s="19"/>
      <c r="S3017" s="19" t="n">
        <v>0.0217409549007028</v>
      </c>
      <c r="T3017" s="19" t="n">
        <v>0.021009791285455</v>
      </c>
      <c r="U3017" s="19" t="n">
        <v>0</v>
      </c>
      <c r="V3017" s="19" t="n">
        <v>0.0184596639879602</v>
      </c>
      <c r="W3017" s="19" t="n">
        <v>0</v>
      </c>
      <c r="X3017" s="19" t="n">
        <v>0.0265371809505231</v>
      </c>
      <c r="Y3017" s="19" t="n">
        <v>0.0417735222462728</v>
      </c>
      <c r="Z3017" s="19" t="n">
        <v>0.0244812249140072</v>
      </c>
      <c r="AA3017" s="19" t="n">
        <v>0.0514008005300669</v>
      </c>
      <c r="AB3017" s="19" t="n">
        <v>0.0337853877146863</v>
      </c>
      <c r="AC3017" s="19" t="n">
        <v>0.0625661374961185</v>
      </c>
      <c r="AD3017" s="19" t="n">
        <v>0</v>
      </c>
      <c r="AE3017" s="19"/>
      <c r="AF3017" s="19" t="n">
        <v>0.0457938686632513</v>
      </c>
      <c r="AG3017" s="19" t="n">
        <v>0.013623704503105</v>
      </c>
      <c r="AH3017" s="19" t="n">
        <v>0.0346009606736185</v>
      </c>
      <c r="AI3017" s="19"/>
      <c r="AJ3017" s="19" t="n">
        <v>0.0296825682939712</v>
      </c>
      <c r="AK3017" s="19" t="n">
        <v>0.0154593293401633</v>
      </c>
      <c r="AL3017" s="19" t="n">
        <v>0</v>
      </c>
      <c r="AM3017" s="19" t="n">
        <v>0.183438211296367</v>
      </c>
      <c r="AN3017" s="19" t="n">
        <v>0.0307806017271733</v>
      </c>
      <c r="AO3017" s="19"/>
      <c r="AP3017" s="19" t="n">
        <v>0.0484775299462812</v>
      </c>
      <c r="AQ3017" s="19" t="n">
        <v>0.011359008367428</v>
      </c>
      <c r="AR3017" s="19" t="n">
        <v>0.0125844915085232</v>
      </c>
      <c r="AS3017" s="19" t="n">
        <v>0.0548573107736439</v>
      </c>
      <c r="AT3017" s="19" t="n">
        <v>0.0244540226810815</v>
      </c>
      <c r="AU3017" s="19"/>
      <c r="AV3017" s="19" t="n">
        <v>0.012887517280068</v>
      </c>
      <c r="AW3017" s="19" t="n">
        <v>0.044201544171854</v>
      </c>
      <c r="AX3017" s="19" t="n">
        <v>0</v>
      </c>
      <c r="AY3017" s="19" t="n">
        <v>0.0387467014841424</v>
      </c>
      <c r="AZ3017" s="19" t="n">
        <v>0.0175872098072218</v>
      </c>
      <c r="BA3017" s="19" t="n">
        <v>0.0442251342640739</v>
      </c>
      <c r="BB3017" s="19"/>
      <c r="BC3017" s="19" t="n">
        <v>0.012779314387791</v>
      </c>
      <c r="BD3017" s="19" t="n">
        <v>0.0303234258807842</v>
      </c>
      <c r="BE3017" s="19" t="n">
        <v>0.0323757539602286</v>
      </c>
      <c r="BF3017" s="19" t="n">
        <v>0.0293580295173597</v>
      </c>
      <c r="BG3017" s="19" t="n">
        <v>0</v>
      </c>
    </row>
    <row r="3018">
      <c r="B3018" t="s">
        <v>815</v>
      </c>
      <c r="C3018" s="19" t="n">
        <v>0.0433010541962636</v>
      </c>
      <c r="D3018" s="19" t="n">
        <v>0.0252749789724532</v>
      </c>
      <c r="E3018" s="19" t="n">
        <v>0.0608750348997491</v>
      </c>
      <c r="F3018" s="19"/>
      <c r="G3018" s="19" t="n">
        <v>0.0133620370723378</v>
      </c>
      <c r="H3018" s="19" t="n">
        <v>0.0376389042784042</v>
      </c>
      <c r="I3018" s="19" t="n">
        <v>0.046520319705942</v>
      </c>
      <c r="J3018" s="19" t="n">
        <v>0.0522848958482143</v>
      </c>
      <c r="K3018" s="19" t="n">
        <v>0.0367025249325329</v>
      </c>
      <c r="L3018" s="19" t="n">
        <v>0.06234149804544</v>
      </c>
      <c r="M3018" s="19"/>
      <c r="N3018" s="19" t="n">
        <v>0.0361923492000508</v>
      </c>
      <c r="O3018" s="19" t="n">
        <v>0.0589323478873532</v>
      </c>
      <c r="P3018" s="19" t="n">
        <v>0.039970887369262</v>
      </c>
      <c r="Q3018" s="19" t="n">
        <v>0.0386390464656622</v>
      </c>
      <c r="R3018" s="19"/>
      <c r="S3018" s="19" t="n">
        <v>0.0291847766611776</v>
      </c>
      <c r="T3018" s="19" t="n">
        <v>0.0547155121250295</v>
      </c>
      <c r="U3018" s="19" t="n">
        <v>0.0406273333580199</v>
      </c>
      <c r="V3018" s="19" t="n">
        <v>0.0388627821098659</v>
      </c>
      <c r="W3018" s="19" t="n">
        <v>0.0739853694323148</v>
      </c>
      <c r="X3018" s="19" t="n">
        <v>0.0446941795894081</v>
      </c>
      <c r="Y3018" s="19" t="n">
        <v>0.031544027794184</v>
      </c>
      <c r="Z3018" s="19" t="n">
        <v>0</v>
      </c>
      <c r="AA3018" s="19" t="n">
        <v>0.0352721155963635</v>
      </c>
      <c r="AB3018" s="19" t="n">
        <v>0.0669474984030729</v>
      </c>
      <c r="AC3018" s="19" t="n">
        <v>0.0385852483701662</v>
      </c>
      <c r="AD3018" s="19" t="n">
        <v>0.0700896794893154</v>
      </c>
      <c r="AE3018" s="19"/>
      <c r="AF3018" s="19" t="n">
        <v>0.0433995131299233</v>
      </c>
      <c r="AG3018" s="19" t="n">
        <v>0.0383881381592732</v>
      </c>
      <c r="AH3018" s="19" t="n">
        <v>0.067715883232381</v>
      </c>
      <c r="AI3018" s="19"/>
      <c r="AJ3018" s="19" t="n">
        <v>0.0326394571322289</v>
      </c>
      <c r="AK3018" s="19" t="n">
        <v>0.0226812861429935</v>
      </c>
      <c r="AL3018" s="19" t="n">
        <v>0</v>
      </c>
      <c r="AM3018" s="19" t="n">
        <v>0</v>
      </c>
      <c r="AN3018" s="19" t="n">
        <v>0.12252576389537</v>
      </c>
      <c r="AO3018" s="19"/>
      <c r="AP3018" s="19" t="n">
        <v>0.0504445097963263</v>
      </c>
      <c r="AQ3018" s="19" t="n">
        <v>0.0287640611159444</v>
      </c>
      <c r="AR3018" s="19" t="n">
        <v>0.0322478556335603</v>
      </c>
      <c r="AS3018" s="19" t="n">
        <v>0.0109634407096339</v>
      </c>
      <c r="AT3018" s="19" t="n">
        <v>0.047535613918898</v>
      </c>
      <c r="AU3018" s="19"/>
      <c r="AV3018" s="19" t="n">
        <v>0.0339356852708115</v>
      </c>
      <c r="AW3018" s="19" t="n">
        <v>0.043886639566008</v>
      </c>
      <c r="AX3018" s="19" t="n">
        <v>0.0175424771275849</v>
      </c>
      <c r="AY3018" s="19" t="n">
        <v>0.0181275958556248</v>
      </c>
      <c r="AZ3018" s="19" t="n">
        <v>0.0341873738406862</v>
      </c>
      <c r="BA3018" s="19" t="n">
        <v>0.0892216702575787</v>
      </c>
      <c r="BB3018" s="19"/>
      <c r="BC3018" s="19" t="n">
        <v>0.053257041980613</v>
      </c>
      <c r="BD3018" s="19" t="n">
        <v>0.0524051257558943</v>
      </c>
      <c r="BE3018" s="19" t="n">
        <v>0.0512054541170765</v>
      </c>
      <c r="BF3018" s="19" t="n">
        <v>0.0337394546838301</v>
      </c>
      <c r="BG3018" s="19" t="n">
        <v>0</v>
      </c>
    </row>
    <row r="3019">
      <c r="B3019" t="s">
        <v>328</v>
      </c>
      <c r="C3019" s="19" t="n">
        <v>0.516880370071643</v>
      </c>
      <c r="D3019" s="19" t="n">
        <v>0.515782099682406</v>
      </c>
      <c r="E3019" s="19" t="n">
        <v>0.520454547450989</v>
      </c>
      <c r="F3019" s="19"/>
      <c r="G3019" s="19" t="n">
        <v>0.603930203679119</v>
      </c>
      <c r="H3019" s="19" t="n">
        <v>0.6361061774387</v>
      </c>
      <c r="I3019" s="19" t="n">
        <v>0.571052452922345</v>
      </c>
      <c r="J3019" s="19" t="n">
        <v>0.539774199035301</v>
      </c>
      <c r="K3019" s="19" t="n">
        <v>0.426449643751566</v>
      </c>
      <c r="L3019" s="19" t="n">
        <v>0.352364388150821</v>
      </c>
      <c r="M3019" s="19"/>
      <c r="N3019" s="19" t="n">
        <v>0.582730888471842</v>
      </c>
      <c r="O3019" s="19" t="n">
        <v>0.560230232590787</v>
      </c>
      <c r="P3019" s="19" t="n">
        <v>0.483992196334485</v>
      </c>
      <c r="Q3019" s="19" t="n">
        <v>0.425105378314254</v>
      </c>
      <c r="R3019" s="19"/>
      <c r="S3019" s="19" t="n">
        <v>0.544216848774869</v>
      </c>
      <c r="T3019" s="19" t="n">
        <v>0.438174902922965</v>
      </c>
      <c r="U3019" s="19" t="n">
        <v>0.441111689908624</v>
      </c>
      <c r="V3019" s="19" t="n">
        <v>0.562742492400328</v>
      </c>
      <c r="W3019" s="19" t="n">
        <v>0.525717782495868</v>
      </c>
      <c r="X3019" s="19" t="n">
        <v>0.579457104704135</v>
      </c>
      <c r="Y3019" s="19" t="n">
        <v>0.532236829953622</v>
      </c>
      <c r="Z3019" s="19" t="n">
        <v>0.366638989092869</v>
      </c>
      <c r="AA3019" s="19" t="n">
        <v>0.58704162363508</v>
      </c>
      <c r="AB3019" s="19" t="n">
        <v>0.531668822809889</v>
      </c>
      <c r="AC3019" s="19" t="n">
        <v>0.524513968946848</v>
      </c>
      <c r="AD3019" s="19" t="n">
        <v>0.505912863249846</v>
      </c>
      <c r="AE3019" s="19"/>
      <c r="AF3019" s="19" t="n">
        <v>0.411303713688387</v>
      </c>
      <c r="AG3019" s="19" t="n">
        <v>0.580097531680296</v>
      </c>
      <c r="AH3019" s="19" t="n">
        <v>0.512933818880076</v>
      </c>
      <c r="AI3019" s="19"/>
      <c r="AJ3019" s="19" t="n">
        <v>0.421050801638944</v>
      </c>
      <c r="AK3019" s="19" t="n">
        <v>0.658614862870517</v>
      </c>
      <c r="AL3019" s="19" t="n">
        <v>0.528054748051587</v>
      </c>
      <c r="AM3019" s="19" t="n">
        <v>0.255897646260159</v>
      </c>
      <c r="AN3019" s="19" t="n">
        <v>0.491402149355948</v>
      </c>
      <c r="AO3019" s="19"/>
      <c r="AP3019" s="19" t="n">
        <v>0.320747604668166</v>
      </c>
      <c r="AQ3019" s="19" t="n">
        <v>0.667385646452242</v>
      </c>
      <c r="AR3019" s="19" t="n">
        <v>0.477203537614248</v>
      </c>
      <c r="AS3019" s="19" t="n">
        <v>0.430411515370567</v>
      </c>
      <c r="AT3019" s="19" t="n">
        <v>0.627917714058921</v>
      </c>
      <c r="AU3019" s="19"/>
      <c r="AV3019" s="19" t="n">
        <v>0.679902745722243</v>
      </c>
      <c r="AW3019" s="19" t="n">
        <v>0.365410105625564</v>
      </c>
      <c r="AX3019" s="19" t="n">
        <v>0.555688522882396</v>
      </c>
      <c r="AY3019" s="19" t="n">
        <v>0.398529275172651</v>
      </c>
      <c r="AZ3019" s="19" t="n">
        <v>0.61670021246261</v>
      </c>
      <c r="BA3019" s="19" t="n">
        <v>0.395546815052446</v>
      </c>
      <c r="BB3019" s="19"/>
      <c r="BC3019" s="19" t="n">
        <v>0.472767299533006</v>
      </c>
      <c r="BD3019" s="19" t="n">
        <v>0.484176693727276</v>
      </c>
      <c r="BE3019" s="19" t="n">
        <v>0.588521556673316</v>
      </c>
      <c r="BF3019" s="19" t="n">
        <v>0.58061719781138</v>
      </c>
      <c r="BG3019" s="19" t="n">
        <v>0.734524670049548</v>
      </c>
    </row>
    <row r="3020">
      <c r="B3020" t="s">
        <v>329</v>
      </c>
      <c r="C3020" s="19" t="n">
        <v>0.122563033789291</v>
      </c>
      <c r="D3020" s="19" t="n">
        <v>0.125279325336299</v>
      </c>
      <c r="E3020" s="19" t="n">
        <v>0.115675062503991</v>
      </c>
      <c r="F3020" s="19"/>
      <c r="G3020" s="19" t="n">
        <v>0.0933356617170891</v>
      </c>
      <c r="H3020" s="19" t="n">
        <v>0.136872816566188</v>
      </c>
      <c r="I3020" s="19" t="n">
        <v>0.0747899307757346</v>
      </c>
      <c r="J3020" s="19" t="n">
        <v>0.102668589941805</v>
      </c>
      <c r="K3020" s="19" t="n">
        <v>0.156582743577473</v>
      </c>
      <c r="L3020" s="19" t="n">
        <v>0.158999462341662</v>
      </c>
      <c r="M3020" s="19"/>
      <c r="N3020" s="19" t="n">
        <v>0.105314209457401</v>
      </c>
      <c r="O3020" s="19" t="n">
        <v>0.0950036208075902</v>
      </c>
      <c r="P3020" s="19" t="n">
        <v>0.155606271564926</v>
      </c>
      <c r="Q3020" s="19" t="n">
        <v>0.142160561009649</v>
      </c>
      <c r="R3020" s="19"/>
      <c r="S3020" s="19" t="n">
        <v>0.0729896817060513</v>
      </c>
      <c r="T3020" s="19" t="n">
        <v>0.092314411426176</v>
      </c>
      <c r="U3020" s="19" t="n">
        <v>0.107970910030228</v>
      </c>
      <c r="V3020" s="19" t="n">
        <v>0.154605554373797</v>
      </c>
      <c r="W3020" s="19" t="n">
        <v>0.120665093235884</v>
      </c>
      <c r="X3020" s="19" t="n">
        <v>0.116810018138886</v>
      </c>
      <c r="Y3020" s="19" t="n">
        <v>0.191781488609317</v>
      </c>
      <c r="Z3020" s="19" t="n">
        <v>0.180761323903995</v>
      </c>
      <c r="AA3020" s="19" t="n">
        <v>0.145352469526459</v>
      </c>
      <c r="AB3020" s="19" t="n">
        <v>0.130511222280154</v>
      </c>
      <c r="AC3020" s="19" t="n">
        <v>0.123163974570649</v>
      </c>
      <c r="AD3020" s="19" t="n">
        <v>0.0978443833236415</v>
      </c>
      <c r="AE3020" s="19"/>
      <c r="AF3020" s="19" t="n">
        <v>0.202454502033325</v>
      </c>
      <c r="AG3020" s="19" t="n">
        <v>0.0740557798278619</v>
      </c>
      <c r="AH3020" s="19" t="n">
        <v>0.104515835600926</v>
      </c>
      <c r="AI3020" s="19"/>
      <c r="AJ3020" s="19" t="n">
        <v>0.188816317379718</v>
      </c>
      <c r="AK3020" s="19" t="n">
        <v>0.052025616653744</v>
      </c>
      <c r="AL3020" s="19" t="n">
        <v>0.171249159138724</v>
      </c>
      <c r="AM3020" s="19" t="n">
        <v>0.26238186406107</v>
      </c>
      <c r="AN3020" s="19" t="n">
        <v>0.0791382876883956</v>
      </c>
      <c r="AO3020" s="19"/>
      <c r="AP3020" s="19" t="n">
        <v>0.200005819419481</v>
      </c>
      <c r="AQ3020" s="19" t="n">
        <v>0.0477584535843677</v>
      </c>
      <c r="AR3020" s="19" t="n">
        <v>0.10983761112697</v>
      </c>
      <c r="AS3020" s="19" t="n">
        <v>0.250765950869448</v>
      </c>
      <c r="AT3020" s="19" t="n">
        <v>0.0244540226810815</v>
      </c>
      <c r="AU3020" s="19"/>
      <c r="AV3020" s="19" t="n">
        <v>0.0582520446492643</v>
      </c>
      <c r="AW3020" s="19" t="n">
        <v>0.194584778729802</v>
      </c>
      <c r="AX3020" s="19" t="n">
        <v>0.0714597356884306</v>
      </c>
      <c r="AY3020" s="19" t="n">
        <v>0.234501230878789</v>
      </c>
      <c r="AZ3020" s="19" t="n">
        <v>0.0369945593030134</v>
      </c>
      <c r="BA3020" s="19" t="n">
        <v>0.138910754457965</v>
      </c>
      <c r="BB3020" s="19"/>
      <c r="BC3020" s="19" t="n">
        <v>0.108777406671415</v>
      </c>
      <c r="BD3020" s="19" t="n">
        <v>0.135693432129092</v>
      </c>
      <c r="BE3020" s="19" t="n">
        <v>0.108378372535385</v>
      </c>
      <c r="BF3020" s="19" t="n">
        <v>0.121199563378581</v>
      </c>
      <c r="BG3020" s="19" t="n">
        <v>0.0768679882772585</v>
      </c>
    </row>
    <row r="3021">
      <c r="B3021" t="s">
        <v>141</v>
      </c>
      <c r="C3021" s="19" t="n">
        <v>0.394317336282351</v>
      </c>
      <c r="D3021" s="19" t="n">
        <v>0.390502774346107</v>
      </c>
      <c r="E3021" s="19" t="n">
        <v>0.404779484946997</v>
      </c>
      <c r="F3021" s="19"/>
      <c r="G3021" s="19" t="n">
        <v>0.51059454196203</v>
      </c>
      <c r="H3021" s="19" t="n">
        <v>0.499233360872512</v>
      </c>
      <c r="I3021" s="19" t="n">
        <v>0.49626252214661</v>
      </c>
      <c r="J3021" s="19" t="n">
        <v>0.437105609093495</v>
      </c>
      <c r="K3021" s="19" t="n">
        <v>0.269866900174093</v>
      </c>
      <c r="L3021" s="19" t="n">
        <v>0.193364925809158</v>
      </c>
      <c r="M3021" s="19"/>
      <c r="N3021" s="19" t="n">
        <v>0.477416679014441</v>
      </c>
      <c r="O3021" s="19" t="n">
        <v>0.465226611783197</v>
      </c>
      <c r="P3021" s="19" t="n">
        <v>0.328385924769559</v>
      </c>
      <c r="Q3021" s="19" t="n">
        <v>0.282944817304606</v>
      </c>
      <c r="R3021" s="19"/>
      <c r="S3021" s="19" t="n">
        <v>0.471227167068818</v>
      </c>
      <c r="T3021" s="19" t="n">
        <v>0.345860491496789</v>
      </c>
      <c r="U3021" s="19" t="n">
        <v>0.333140779878396</v>
      </c>
      <c r="V3021" s="19" t="n">
        <v>0.408136938026531</v>
      </c>
      <c r="W3021" s="19" t="n">
        <v>0.405052689259985</v>
      </c>
      <c r="X3021" s="19" t="n">
        <v>0.462647086565249</v>
      </c>
      <c r="Y3021" s="19" t="n">
        <v>0.340455341344305</v>
      </c>
      <c r="Z3021" s="19" t="n">
        <v>0.185877665188874</v>
      </c>
      <c r="AA3021" s="19" t="n">
        <v>0.441689154108621</v>
      </c>
      <c r="AB3021" s="19" t="n">
        <v>0.401157600529735</v>
      </c>
      <c r="AC3021" s="19" t="n">
        <v>0.401349994376199</v>
      </c>
      <c r="AD3021" s="19" t="n">
        <v>0.408068479926204</v>
      </c>
      <c r="AE3021" s="19"/>
      <c r="AF3021" s="19" t="n">
        <v>0.208849211655062</v>
      </c>
      <c r="AG3021" s="19" t="n">
        <v>0.506041751852434</v>
      </c>
      <c r="AH3021" s="19" t="n">
        <v>0.408417983279149</v>
      </c>
      <c r="AI3021" s="19"/>
      <c r="AJ3021" s="19" t="n">
        <v>0.232234484259226</v>
      </c>
      <c r="AK3021" s="19" t="n">
        <v>0.606589246216773</v>
      </c>
      <c r="AL3021" s="19" t="n">
        <v>0.356805588912863</v>
      </c>
      <c r="AM3021" s="19" t="n">
        <v>-0.00648421780091052</v>
      </c>
      <c r="AN3021" s="19" t="n">
        <v>0.412263861667552</v>
      </c>
      <c r="AO3021" s="19"/>
      <c r="AP3021" s="19" t="n">
        <v>0.120741785248685</v>
      </c>
      <c r="AQ3021" s="19" t="n">
        <v>0.619627192867874</v>
      </c>
      <c r="AR3021" s="19" t="n">
        <v>0.367365926487278</v>
      </c>
      <c r="AS3021" s="19" t="n">
        <v>0.179645564501119</v>
      </c>
      <c r="AT3021" s="19" t="n">
        <v>0.60346369137784</v>
      </c>
      <c r="AU3021" s="19"/>
      <c r="AV3021" s="19" t="n">
        <v>0.621650701072978</v>
      </c>
      <c r="AW3021" s="19" t="n">
        <v>0.170825326895762</v>
      </c>
      <c r="AX3021" s="19" t="n">
        <v>0.484228787193966</v>
      </c>
      <c r="AY3021" s="19" t="n">
        <v>0.164028044293862</v>
      </c>
      <c r="AZ3021" s="19" t="n">
        <v>0.579705653159596</v>
      </c>
      <c r="BA3021" s="19" t="n">
        <v>0.256636060594481</v>
      </c>
      <c r="BB3021" s="19"/>
      <c r="BC3021" s="19" t="n">
        <v>0.363989892861591</v>
      </c>
      <c r="BD3021" s="19" t="n">
        <v>0.348483261598185</v>
      </c>
      <c r="BE3021" s="19" t="n">
        <v>0.480143184137932</v>
      </c>
      <c r="BF3021" s="19" t="n">
        <v>0.459417634432799</v>
      </c>
      <c r="BG3021" s="19" t="n">
        <v>0.657656681772289</v>
      </c>
    </row>
    <row r="3022">
      <c r="C3022" s="19"/>
      <c r="D3022" s="19"/>
      <c r="E3022" s="19"/>
      <c r="F3022" s="19"/>
      <c r="G3022" s="19"/>
      <c r="H3022" s="19"/>
      <c r="I3022" s="19"/>
      <c r="J3022" s="19"/>
      <c r="K3022" s="19"/>
      <c r="L3022" s="19"/>
      <c r="M3022" s="19"/>
      <c r="N3022" s="19"/>
      <c r="O3022" s="19"/>
      <c r="P3022" s="19"/>
      <c r="Q3022" s="19"/>
      <c r="R3022" s="19"/>
      <c r="S3022" s="19"/>
      <c r="T3022" s="19"/>
      <c r="U3022" s="19"/>
      <c r="V3022" s="19"/>
      <c r="W3022" s="19"/>
      <c r="X3022" s="19"/>
      <c r="Y3022" s="19"/>
      <c r="Z3022" s="19"/>
      <c r="AA3022" s="19"/>
      <c r="AB3022" s="19"/>
      <c r="AC3022" s="19"/>
      <c r="AD3022" s="19"/>
      <c r="AE3022" s="19"/>
      <c r="AF3022" s="19"/>
      <c r="AG3022" s="19"/>
      <c r="AH3022" s="19"/>
      <c r="AI3022" s="19"/>
      <c r="AJ3022" s="19"/>
      <c r="AK3022" s="19"/>
      <c r="AL3022" s="19"/>
      <c r="AM3022" s="19"/>
      <c r="AN3022" s="19"/>
      <c r="AO3022" s="19"/>
      <c r="AP3022" s="19"/>
      <c r="AQ3022" s="19"/>
      <c r="AR3022" s="19"/>
      <c r="AS3022" s="19"/>
      <c r="AT3022" s="19"/>
      <c r="AU3022" s="19"/>
      <c r="AV3022" s="19"/>
      <c r="AW3022" s="19"/>
      <c r="AX3022" s="19"/>
      <c r="AY3022" s="19"/>
      <c r="AZ3022" s="19"/>
      <c r="BA3022" s="19"/>
      <c r="BB3022" s="19"/>
      <c r="BC3022" s="19"/>
      <c r="BD3022" s="19"/>
      <c r="BE3022" s="19"/>
      <c r="BF3022" s="19"/>
      <c r="BG3022" s="19"/>
    </row>
    <row r="3023">
      <c r="B3023" s="7" t="s">
        <v>817</v>
      </c>
      <c r="C3023" s="19"/>
      <c r="D3023" s="19"/>
      <c r="E3023" s="19"/>
      <c r="F3023" s="19"/>
      <c r="G3023" s="19"/>
      <c r="H3023" s="19"/>
      <c r="I3023" s="19"/>
      <c r="J3023" s="19"/>
      <c r="K3023" s="19"/>
      <c r="L3023" s="19"/>
      <c r="M3023" s="19"/>
      <c r="N3023" s="19"/>
      <c r="O3023" s="19"/>
      <c r="P3023" s="19"/>
      <c r="Q3023" s="19"/>
      <c r="R3023" s="19"/>
      <c r="S3023" s="19"/>
      <c r="T3023" s="19"/>
      <c r="U3023" s="19"/>
      <c r="V3023" s="19"/>
      <c r="W3023" s="19"/>
      <c r="X3023" s="19"/>
      <c r="Y3023" s="19"/>
      <c r="Z3023" s="19"/>
      <c r="AA3023" s="19"/>
      <c r="AB3023" s="19"/>
      <c r="AC3023" s="19"/>
      <c r="AD3023" s="19"/>
      <c r="AE3023" s="19"/>
      <c r="AF3023" s="19"/>
      <c r="AG3023" s="19"/>
      <c r="AH3023" s="19"/>
      <c r="AI3023" s="19"/>
      <c r="AJ3023" s="19"/>
      <c r="AK3023" s="19"/>
      <c r="AL3023" s="19"/>
      <c r="AM3023" s="19"/>
      <c r="AN3023" s="19"/>
      <c r="AO3023" s="19"/>
      <c r="AP3023" s="19"/>
      <c r="AQ3023" s="19"/>
      <c r="AR3023" s="19"/>
      <c r="AS3023" s="19"/>
      <c r="AT3023" s="19"/>
      <c r="AU3023" s="19"/>
      <c r="AV3023" s="19"/>
      <c r="AW3023" s="19"/>
      <c r="AX3023" s="19"/>
      <c r="AY3023" s="19"/>
      <c r="AZ3023" s="19"/>
      <c r="BA3023" s="19"/>
      <c r="BB3023" s="19"/>
      <c r="BC3023" s="19"/>
      <c r="BD3023" s="19"/>
      <c r="BE3023" s="19"/>
      <c r="BF3023" s="19"/>
      <c r="BG3023" s="19"/>
    </row>
    <row r="3024">
      <c r="B3024" s="26" t="s">
        <v>724</v>
      </c>
      <c r="C3024" s="19"/>
      <c r="D3024" s="19"/>
      <c r="E3024" s="19"/>
      <c r="F3024" s="19"/>
      <c r="G3024" s="19"/>
      <c r="H3024" s="19"/>
      <c r="I3024" s="19"/>
      <c r="J3024" s="19"/>
      <c r="K3024" s="19"/>
      <c r="L3024" s="19"/>
      <c r="M3024" s="19"/>
      <c r="N3024" s="19"/>
      <c r="O3024" s="19"/>
      <c r="P3024" s="19"/>
      <c r="Q3024" s="19"/>
      <c r="R3024" s="19"/>
      <c r="S3024" s="19"/>
      <c r="T3024" s="19"/>
      <c r="U3024" s="19"/>
      <c r="V3024" s="19"/>
      <c r="W3024" s="19"/>
      <c r="X3024" s="19"/>
      <c r="Y3024" s="19"/>
      <c r="Z3024" s="19"/>
      <c r="AA3024" s="19"/>
      <c r="AB3024" s="19"/>
      <c r="AC3024" s="19"/>
      <c r="AD3024" s="19"/>
      <c r="AE3024" s="19"/>
      <c r="AF3024" s="19"/>
      <c r="AG3024" s="19"/>
      <c r="AH3024" s="19"/>
      <c r="AI3024" s="19"/>
      <c r="AJ3024" s="19"/>
      <c r="AK3024" s="19"/>
      <c r="AL3024" s="19"/>
      <c r="AM3024" s="19"/>
      <c r="AN3024" s="19"/>
      <c r="AO3024" s="19"/>
      <c r="AP3024" s="19"/>
      <c r="AQ3024" s="19"/>
      <c r="AR3024" s="19"/>
      <c r="AS3024" s="19"/>
      <c r="AT3024" s="19"/>
      <c r="AU3024" s="19"/>
      <c r="AV3024" s="19"/>
      <c r="AW3024" s="19"/>
      <c r="AX3024" s="19"/>
      <c r="AY3024" s="19"/>
      <c r="AZ3024" s="19"/>
      <c r="BA3024" s="19"/>
      <c r="BB3024" s="19"/>
      <c r="BC3024" s="19"/>
      <c r="BD3024" s="19"/>
      <c r="BE3024" s="19"/>
      <c r="BF3024" s="19"/>
      <c r="BG3024" s="19"/>
    </row>
    <row r="3025">
      <c r="B3025" t="s">
        <v>323</v>
      </c>
      <c r="C3025" s="19" t="n">
        <v>0.143960219492873</v>
      </c>
      <c r="D3025" s="19" t="n">
        <v>0.126497241666716</v>
      </c>
      <c r="E3025" s="19" t="n">
        <v>0.156613607927158</v>
      </c>
      <c r="F3025" s="19"/>
      <c r="G3025" s="19" t="n">
        <v>0.127248364463519</v>
      </c>
      <c r="H3025" s="19" t="n">
        <v>0.237100372701451</v>
      </c>
      <c r="I3025" s="19" t="n">
        <v>0.0872207198537984</v>
      </c>
      <c r="J3025" s="19" t="n">
        <v>0.132569166570513</v>
      </c>
      <c r="K3025" s="19" t="n">
        <v>0.181154997199238</v>
      </c>
      <c r="L3025" s="19" t="n">
        <v>0.0969418108347245</v>
      </c>
      <c r="M3025" s="19"/>
      <c r="N3025" s="19" t="n">
        <v>0.157624821937939</v>
      </c>
      <c r="O3025" s="19" t="n">
        <v>0.0761339738119242</v>
      </c>
      <c r="P3025" s="19" t="n">
        <v>0.208000340021958</v>
      </c>
      <c r="Q3025" s="19" t="n">
        <v>0.141984126953585</v>
      </c>
      <c r="R3025" s="19"/>
      <c r="S3025" s="19" t="n">
        <v>0.156244618549409</v>
      </c>
      <c r="T3025" s="19" t="n">
        <v>0.136665999184847</v>
      </c>
      <c r="U3025" s="19" t="n">
        <v>0.12971635124483</v>
      </c>
      <c r="V3025" s="19" t="n">
        <v>0.0897215274147419</v>
      </c>
      <c r="W3025" s="19" t="n">
        <v>0.088736884830431</v>
      </c>
      <c r="X3025" s="19" t="n">
        <v>0.19747769899143</v>
      </c>
      <c r="Y3025" s="19" t="n">
        <v>0.130373843157233</v>
      </c>
      <c r="Z3025" s="19" t="n">
        <v>0.184097480713434</v>
      </c>
      <c r="AA3025" s="19" t="n">
        <v>0.164423706204442</v>
      </c>
      <c r="AB3025" s="19" t="n">
        <v>0.138272274041507</v>
      </c>
      <c r="AC3025" s="19" t="n">
        <v>0.183769355644085</v>
      </c>
      <c r="AD3025" s="19" t="n">
        <v>0.12404681995857</v>
      </c>
      <c r="AE3025" s="19"/>
      <c r="AF3025" s="19" t="n">
        <v>0.172853434526552</v>
      </c>
      <c r="AG3025" s="19" t="n">
        <v>0.139580117757931</v>
      </c>
      <c r="AH3025" s="19" t="n">
        <v>0.135050093493668</v>
      </c>
      <c r="AI3025" s="19"/>
      <c r="AJ3025" s="19" t="n">
        <v>0.138929730102976</v>
      </c>
      <c r="AK3025" s="19" t="n">
        <v>0.184396632409234</v>
      </c>
      <c r="AL3025" s="19" t="n">
        <v>0.146135823014405</v>
      </c>
      <c r="AM3025" s="19" t="n">
        <v>0.0791270892782404</v>
      </c>
      <c r="AN3025" s="19" t="n">
        <v>0.111609524612366</v>
      </c>
      <c r="AO3025" s="19"/>
      <c r="AP3025" s="19" t="n">
        <v>0.156733974773856</v>
      </c>
      <c r="AQ3025" s="19" t="n">
        <v>0.151366958999004</v>
      </c>
      <c r="AR3025" s="19" t="n">
        <v>0.133351389876189</v>
      </c>
      <c r="AS3025" s="19" t="n">
        <v>0.136517514562149</v>
      </c>
      <c r="AT3025" s="19" t="n">
        <v>0.112644596479962</v>
      </c>
      <c r="AU3025" s="19"/>
      <c r="AV3025" s="19" t="n">
        <v>0.154788970649398</v>
      </c>
      <c r="AW3025" s="19" t="n">
        <v>0.125922475593061</v>
      </c>
      <c r="AX3025" s="19" t="n">
        <v>0.140875329143864</v>
      </c>
      <c r="AY3025" s="19" t="n">
        <v>0.172384131376755</v>
      </c>
      <c r="AZ3025" s="19" t="n">
        <v>0.148529043707289</v>
      </c>
      <c r="BA3025" s="19" t="n">
        <v>0.109914938576303</v>
      </c>
      <c r="BB3025" s="19"/>
      <c r="BC3025" s="19" t="n">
        <v>0.110125049539422</v>
      </c>
      <c r="BD3025" s="19" t="n">
        <v>0.167032826519841</v>
      </c>
      <c r="BE3025" s="19" t="n">
        <v>0.133258739491524</v>
      </c>
      <c r="BF3025" s="19" t="n">
        <v>0.122381168558403</v>
      </c>
      <c r="BG3025" s="19" t="n">
        <v>0.0840294853681668</v>
      </c>
    </row>
    <row r="3026">
      <c r="B3026" t="s">
        <v>324</v>
      </c>
      <c r="C3026" s="19" t="n">
        <v>0.391373051804479</v>
      </c>
      <c r="D3026" s="19" t="n">
        <v>0.389845217729047</v>
      </c>
      <c r="E3026" s="19" t="n">
        <v>0.394749996925384</v>
      </c>
      <c r="F3026" s="19"/>
      <c r="G3026" s="19" t="n">
        <v>0.400162559001909</v>
      </c>
      <c r="H3026" s="19" t="n">
        <v>0.340412512942368</v>
      </c>
      <c r="I3026" s="19" t="n">
        <v>0.397485059922336</v>
      </c>
      <c r="J3026" s="19" t="n">
        <v>0.393103831692716</v>
      </c>
      <c r="K3026" s="19" t="n">
        <v>0.345325989265764</v>
      </c>
      <c r="L3026" s="19" t="n">
        <v>0.460667220406722</v>
      </c>
      <c r="M3026" s="19"/>
      <c r="N3026" s="19" t="n">
        <v>0.318551929506403</v>
      </c>
      <c r="O3026" s="19" t="n">
        <v>0.464609127226369</v>
      </c>
      <c r="P3026" s="19" t="n">
        <v>0.357860237713528</v>
      </c>
      <c r="Q3026" s="19" t="n">
        <v>0.430401397970136</v>
      </c>
      <c r="R3026" s="19"/>
      <c r="S3026" s="19" t="n">
        <v>0.380870605633799</v>
      </c>
      <c r="T3026" s="19" t="n">
        <v>0.362328018967505</v>
      </c>
      <c r="U3026" s="19" t="n">
        <v>0.370261032377329</v>
      </c>
      <c r="V3026" s="19" t="n">
        <v>0.439774403221623</v>
      </c>
      <c r="W3026" s="19" t="n">
        <v>0.370140231890427</v>
      </c>
      <c r="X3026" s="19" t="n">
        <v>0.409034785314808</v>
      </c>
      <c r="Y3026" s="19" t="n">
        <v>0.445944311324843</v>
      </c>
      <c r="Z3026" s="19" t="n">
        <v>0.504506404135757</v>
      </c>
      <c r="AA3026" s="19" t="n">
        <v>0.336355685546477</v>
      </c>
      <c r="AB3026" s="19" t="n">
        <v>0.330360644252279</v>
      </c>
      <c r="AC3026" s="19" t="n">
        <v>0.42303759953189</v>
      </c>
      <c r="AD3026" s="19" t="n">
        <v>0.43500635543918</v>
      </c>
      <c r="AE3026" s="19"/>
      <c r="AF3026" s="19" t="n">
        <v>0.438870655071686</v>
      </c>
      <c r="AG3026" s="19" t="n">
        <v>0.346630426062651</v>
      </c>
      <c r="AH3026" s="19" t="n">
        <v>0.400246787806791</v>
      </c>
      <c r="AI3026" s="19"/>
      <c r="AJ3026" s="19" t="n">
        <v>0.482767820254086</v>
      </c>
      <c r="AK3026" s="19" t="n">
        <v>0.333037236676075</v>
      </c>
      <c r="AL3026" s="19" t="n">
        <v>0.392611997831169</v>
      </c>
      <c r="AM3026" s="19" t="n">
        <v>0.257578182341376</v>
      </c>
      <c r="AN3026" s="19" t="n">
        <v>0.425631594533596</v>
      </c>
      <c r="AO3026" s="19"/>
      <c r="AP3026" s="19" t="n">
        <v>0.501623849831939</v>
      </c>
      <c r="AQ3026" s="19" t="n">
        <v>0.349344721524573</v>
      </c>
      <c r="AR3026" s="19" t="n">
        <v>0.333048257978161</v>
      </c>
      <c r="AS3026" s="19" t="n">
        <v>0.466457133338706</v>
      </c>
      <c r="AT3026" s="19" t="n">
        <v>0.315566478883226</v>
      </c>
      <c r="AU3026" s="19"/>
      <c r="AV3026" s="19" t="n">
        <v>0.318349197473767</v>
      </c>
      <c r="AW3026" s="19" t="n">
        <v>0.546053373777704</v>
      </c>
      <c r="AX3026" s="19" t="n">
        <v>0.324409880062376</v>
      </c>
      <c r="AY3026" s="19" t="n">
        <v>0.450003445921048</v>
      </c>
      <c r="AZ3026" s="19" t="n">
        <v>0.28707038585632</v>
      </c>
      <c r="BA3026" s="19" t="n">
        <v>0.399763979788915</v>
      </c>
      <c r="BB3026" s="19"/>
      <c r="BC3026" s="19" t="n">
        <v>0.444291537757141</v>
      </c>
      <c r="BD3026" s="19" t="n">
        <v>0.387190752107837</v>
      </c>
      <c r="BE3026" s="19" t="n">
        <v>0.398691455022619</v>
      </c>
      <c r="BF3026" s="19" t="n">
        <v>0.331988431371703</v>
      </c>
      <c r="BG3026" s="19" t="n">
        <v>0.218104390852164</v>
      </c>
    </row>
    <row r="3027">
      <c r="B3027" t="s">
        <v>325</v>
      </c>
      <c r="C3027" s="19" t="n">
        <v>0.186230592835074</v>
      </c>
      <c r="D3027" s="19" t="n">
        <v>0.197189620919377</v>
      </c>
      <c r="E3027" s="19" t="n">
        <v>0.17658118831932</v>
      </c>
      <c r="F3027" s="19"/>
      <c r="G3027" s="19" t="n">
        <v>0.194640847001071</v>
      </c>
      <c r="H3027" s="19" t="n">
        <v>0.194982858496043</v>
      </c>
      <c r="I3027" s="19" t="n">
        <v>0.203348888440392</v>
      </c>
      <c r="J3027" s="19" t="n">
        <v>0.191048788912138</v>
      </c>
      <c r="K3027" s="19" t="n">
        <v>0.16544978628248</v>
      </c>
      <c r="L3027" s="19" t="n">
        <v>0.1696639037716</v>
      </c>
      <c r="M3027" s="19"/>
      <c r="N3027" s="19" t="n">
        <v>0.163698788418737</v>
      </c>
      <c r="O3027" s="19" t="n">
        <v>0.175656971158615</v>
      </c>
      <c r="P3027" s="19" t="n">
        <v>0.205199264937619</v>
      </c>
      <c r="Q3027" s="19" t="n">
        <v>0.206808966441785</v>
      </c>
      <c r="R3027" s="19"/>
      <c r="S3027" s="19" t="n">
        <v>0.213244534849182</v>
      </c>
      <c r="T3027" s="19" t="n">
        <v>0.169104725891883</v>
      </c>
      <c r="U3027" s="19" t="n">
        <v>0.176620537259551</v>
      </c>
      <c r="V3027" s="19" t="n">
        <v>0.0955710679822347</v>
      </c>
      <c r="W3027" s="19" t="n">
        <v>0.268559107631499</v>
      </c>
      <c r="X3027" s="19" t="n">
        <v>0.172435783571638</v>
      </c>
      <c r="Y3027" s="19" t="n">
        <v>0.127764405169417</v>
      </c>
      <c r="Z3027" s="19" t="n">
        <v>0.107655054684252</v>
      </c>
      <c r="AA3027" s="19" t="n">
        <v>0.263267233479667</v>
      </c>
      <c r="AB3027" s="19" t="n">
        <v>0.211025247135664</v>
      </c>
      <c r="AC3027" s="19" t="n">
        <v>0.201709647833489</v>
      </c>
      <c r="AD3027" s="19" t="n">
        <v>0.19515469819723</v>
      </c>
      <c r="AE3027" s="19"/>
      <c r="AF3027" s="19" t="n">
        <v>0.148382542980784</v>
      </c>
      <c r="AG3027" s="19" t="n">
        <v>0.185938553323906</v>
      </c>
      <c r="AH3027" s="19" t="n">
        <v>0.229251818016846</v>
      </c>
      <c r="AI3027" s="19"/>
      <c r="AJ3027" s="19" t="n">
        <v>0.164728185743803</v>
      </c>
      <c r="AK3027" s="19" t="n">
        <v>0.194968636710133</v>
      </c>
      <c r="AL3027" s="19" t="n">
        <v>0.17979078665165</v>
      </c>
      <c r="AM3027" s="19" t="n">
        <v>0.264464801646514</v>
      </c>
      <c r="AN3027" s="19" t="n">
        <v>0.173345195322227</v>
      </c>
      <c r="AO3027" s="19"/>
      <c r="AP3027" s="19" t="n">
        <v>0.184326191684766</v>
      </c>
      <c r="AQ3027" s="19" t="n">
        <v>0.191344929608409</v>
      </c>
      <c r="AR3027" s="19" t="n">
        <v>0.199525058627173</v>
      </c>
      <c r="AS3027" s="19" t="n">
        <v>0.162061785334933</v>
      </c>
      <c r="AT3027" s="19" t="n">
        <v>0.0874171817779398</v>
      </c>
      <c r="AU3027" s="19"/>
      <c r="AV3027" s="19" t="n">
        <v>0.211768721121935</v>
      </c>
      <c r="AW3027" s="19" t="n">
        <v>0.170654900740044</v>
      </c>
      <c r="AX3027" s="19" t="n">
        <v>0.13910395584251</v>
      </c>
      <c r="AY3027" s="19" t="n">
        <v>0.16862030405291</v>
      </c>
      <c r="AZ3027" s="19" t="n">
        <v>0.211391477004345</v>
      </c>
      <c r="BA3027" s="19" t="n">
        <v>0.22208098334941</v>
      </c>
      <c r="BB3027" s="19"/>
      <c r="BC3027" s="19" t="n">
        <v>0.207851666371177</v>
      </c>
      <c r="BD3027" s="19" t="n">
        <v>0.163282590598889</v>
      </c>
      <c r="BE3027" s="19" t="n">
        <v>0.141593487856438</v>
      </c>
      <c r="BF3027" s="19" t="n">
        <v>0.284594813406241</v>
      </c>
      <c r="BG3027" s="19" t="n">
        <v>0.173379245571643</v>
      </c>
    </row>
    <row r="3028">
      <c r="B3028" t="s">
        <v>326</v>
      </c>
      <c r="C3028" s="19" t="n">
        <v>0.180904542516626</v>
      </c>
      <c r="D3028" s="19" t="n">
        <v>0.20320398394655</v>
      </c>
      <c r="E3028" s="19" t="n">
        <v>0.160305830645688</v>
      </c>
      <c r="F3028" s="19"/>
      <c r="G3028" s="19" t="n">
        <v>0.221553507219556</v>
      </c>
      <c r="H3028" s="19" t="n">
        <v>0.149365902857976</v>
      </c>
      <c r="I3028" s="19" t="n">
        <v>0.169453962188232</v>
      </c>
      <c r="J3028" s="19" t="n">
        <v>0.172111391803641</v>
      </c>
      <c r="K3028" s="19" t="n">
        <v>0.18488215261798</v>
      </c>
      <c r="L3028" s="19" t="n">
        <v>0.19855078321681</v>
      </c>
      <c r="M3028" s="19"/>
      <c r="N3028" s="19" t="n">
        <v>0.247846070073362</v>
      </c>
      <c r="O3028" s="19" t="n">
        <v>0.153564457193639</v>
      </c>
      <c r="P3028" s="19" t="n">
        <v>0.160801866779414</v>
      </c>
      <c r="Q3028" s="19" t="n">
        <v>0.148042873306602</v>
      </c>
      <c r="R3028" s="19"/>
      <c r="S3028" s="19" t="n">
        <v>0.142778864228656</v>
      </c>
      <c r="T3028" s="19" t="n">
        <v>0.228799920667134</v>
      </c>
      <c r="U3028" s="19" t="n">
        <v>0.236125072748</v>
      </c>
      <c r="V3028" s="19" t="n">
        <v>0.245780049460209</v>
      </c>
      <c r="W3028" s="19" t="n">
        <v>0.202474849279461</v>
      </c>
      <c r="X3028" s="19" t="n">
        <v>0.154920772111183</v>
      </c>
      <c r="Y3028" s="19" t="n">
        <v>0.157829405244047</v>
      </c>
      <c r="Z3028" s="19" t="n">
        <v>0.160493838827143</v>
      </c>
      <c r="AA3028" s="19" t="n">
        <v>0.181278448428786</v>
      </c>
      <c r="AB3028" s="19" t="n">
        <v>0.19016506775048</v>
      </c>
      <c r="AC3028" s="19" t="n">
        <v>0.0564988836545784</v>
      </c>
      <c r="AD3028" s="19" t="n">
        <v>0.175902763025327</v>
      </c>
      <c r="AE3028" s="19"/>
      <c r="AF3028" s="19" t="n">
        <v>0.154674117831604</v>
      </c>
      <c r="AG3028" s="19" t="n">
        <v>0.215815258868311</v>
      </c>
      <c r="AH3028" s="19" t="n">
        <v>0.132796662802746</v>
      </c>
      <c r="AI3028" s="19"/>
      <c r="AJ3028" s="19" t="n">
        <v>0.180194427444474</v>
      </c>
      <c r="AK3028" s="19" t="n">
        <v>0.141269406773078</v>
      </c>
      <c r="AL3028" s="19" t="n">
        <v>0.19517714295647</v>
      </c>
      <c r="AM3028" s="19" t="n">
        <v>0.217255688032257</v>
      </c>
      <c r="AN3028" s="19" t="n">
        <v>0.203313568466959</v>
      </c>
      <c r="AO3028" s="19"/>
      <c r="AP3028" s="19" t="n">
        <v>0.123748833324935</v>
      </c>
      <c r="AQ3028" s="19" t="n">
        <v>0.180471535508244</v>
      </c>
      <c r="AR3028" s="19" t="n">
        <v>0.247061989612592</v>
      </c>
      <c r="AS3028" s="19" t="n">
        <v>0.165609317961037</v>
      </c>
      <c r="AT3028" s="19" t="n">
        <v>0.364693470778748</v>
      </c>
      <c r="AU3028" s="19"/>
      <c r="AV3028" s="19" t="n">
        <v>0.191064521899006</v>
      </c>
      <c r="AW3028" s="19" t="n">
        <v>0.128930808728828</v>
      </c>
      <c r="AX3028" s="19" t="n">
        <v>0.248285289483786</v>
      </c>
      <c r="AY3028" s="19" t="n">
        <v>0.1525496647252</v>
      </c>
      <c r="AZ3028" s="19" t="n">
        <v>0.23355626291929</v>
      </c>
      <c r="BA3028" s="19" t="n">
        <v>0.176137754803262</v>
      </c>
      <c r="BB3028" s="19"/>
      <c r="BC3028" s="19" t="n">
        <v>0.164342300277723</v>
      </c>
      <c r="BD3028" s="19" t="n">
        <v>0.188795245556106</v>
      </c>
      <c r="BE3028" s="19" t="n">
        <v>0.187243744464022</v>
      </c>
      <c r="BF3028" s="19" t="n">
        <v>0.211415899984985</v>
      </c>
      <c r="BG3028" s="19" t="n">
        <v>0.351977280558454</v>
      </c>
    </row>
    <row r="3029">
      <c r="B3029" t="s">
        <v>327</v>
      </c>
      <c r="C3029" s="19" t="n">
        <v>0.0728819771308798</v>
      </c>
      <c r="D3029" s="19" t="n">
        <v>0.0653335345154246</v>
      </c>
      <c r="E3029" s="19" t="n">
        <v>0.0805076384991616</v>
      </c>
      <c r="F3029" s="19"/>
      <c r="G3029" s="19" t="n">
        <v>0.0563947223139441</v>
      </c>
      <c r="H3029" s="19" t="n">
        <v>0.0781383530021613</v>
      </c>
      <c r="I3029" s="19" t="n">
        <v>0.0971728497188715</v>
      </c>
      <c r="J3029" s="19" t="n">
        <v>0.0756436676208965</v>
      </c>
      <c r="K3029" s="19" t="n">
        <v>0.0856437645359998</v>
      </c>
      <c r="L3029" s="19" t="n">
        <v>0.0464738567243954</v>
      </c>
      <c r="M3029" s="19"/>
      <c r="N3029" s="19" t="n">
        <v>0.0878311484810634</v>
      </c>
      <c r="O3029" s="19" t="n">
        <v>0.105640697027812</v>
      </c>
      <c r="P3029" s="19" t="n">
        <v>0.0356987813353617</v>
      </c>
      <c r="Q3029" s="19" t="n">
        <v>0.0542309780426001</v>
      </c>
      <c r="R3029" s="19"/>
      <c r="S3029" s="19" t="n">
        <v>0.0865996663342292</v>
      </c>
      <c r="T3029" s="19" t="n">
        <v>0.0792449508143262</v>
      </c>
      <c r="U3029" s="19" t="n">
        <v>0.0655240168694221</v>
      </c>
      <c r="V3029" s="19" t="n">
        <v>0.111505886516779</v>
      </c>
      <c r="W3029" s="19" t="n">
        <v>0.0475420577873953</v>
      </c>
      <c r="X3029" s="19" t="n">
        <v>0.0437133953559767</v>
      </c>
      <c r="Y3029" s="19" t="n">
        <v>0.124661608088666</v>
      </c>
      <c r="Z3029" s="19" t="n">
        <v>0.0432472216394149</v>
      </c>
      <c r="AA3029" s="19" t="n">
        <v>0.0546749263406283</v>
      </c>
      <c r="AB3029" s="19" t="n">
        <v>0.0658278215505287</v>
      </c>
      <c r="AC3029" s="19" t="n">
        <v>0.0729299414848625</v>
      </c>
      <c r="AD3029" s="19" t="n">
        <v>0.0316592670265145</v>
      </c>
      <c r="AE3029" s="19"/>
      <c r="AF3029" s="19" t="n">
        <v>0.0635826907033153</v>
      </c>
      <c r="AG3029" s="19" t="n">
        <v>0.0825547969895704</v>
      </c>
      <c r="AH3029" s="19" t="n">
        <v>0.0660980285889039</v>
      </c>
      <c r="AI3029" s="19"/>
      <c r="AJ3029" s="19" t="n">
        <v>0.0302630901477712</v>
      </c>
      <c r="AK3029" s="19" t="n">
        <v>0.118619068448545</v>
      </c>
      <c r="AL3029" s="19" t="n">
        <v>0.0862842495463071</v>
      </c>
      <c r="AM3029" s="19" t="n">
        <v>0.181574238701613</v>
      </c>
      <c r="AN3029" s="19" t="n">
        <v>0.0174858772917453</v>
      </c>
      <c r="AO3029" s="19"/>
      <c r="AP3029" s="19" t="n">
        <v>0.0174690008096271</v>
      </c>
      <c r="AQ3029" s="19" t="n">
        <v>0.0920569759554697</v>
      </c>
      <c r="AR3029" s="19" t="n">
        <v>0.0683727768134937</v>
      </c>
      <c r="AS3029" s="19" t="n">
        <v>0.0583908080935409</v>
      </c>
      <c r="AT3029" s="19" t="n">
        <v>0.119678272080125</v>
      </c>
      <c r="AU3029" s="19"/>
      <c r="AV3029" s="19" t="n">
        <v>0.0988671006761268</v>
      </c>
      <c r="AW3029" s="19" t="n">
        <v>0.0086724700423156</v>
      </c>
      <c r="AX3029" s="19" t="n">
        <v>0.126968903719336</v>
      </c>
      <c r="AY3029" s="19" t="n">
        <v>0.0383148580684626</v>
      </c>
      <c r="AZ3029" s="19" t="n">
        <v>0.119452830512757</v>
      </c>
      <c r="BA3029" s="19" t="n">
        <v>0.0564536828256976</v>
      </c>
      <c r="BB3029" s="19"/>
      <c r="BC3029" s="19" t="n">
        <v>0.0450218017891</v>
      </c>
      <c r="BD3029" s="19" t="n">
        <v>0.0507324082543714</v>
      </c>
      <c r="BE3029" s="19" t="n">
        <v>0.119696372290692</v>
      </c>
      <c r="BF3029" s="19" t="n">
        <v>0.0319775432313932</v>
      </c>
      <c r="BG3029" s="19" t="n">
        <v>0.172509597649572</v>
      </c>
    </row>
    <row r="3030">
      <c r="B3030" t="s">
        <v>815</v>
      </c>
      <c r="C3030" s="19" t="n">
        <v>0.0246496162200691</v>
      </c>
      <c r="D3030" s="19" t="n">
        <v>0.0179304012228862</v>
      </c>
      <c r="E3030" s="19" t="n">
        <v>0.0312417376832881</v>
      </c>
      <c r="F3030" s="19"/>
      <c r="G3030" s="19" t="n">
        <v>0</v>
      </c>
      <c r="H3030" s="19" t="n">
        <v>0</v>
      </c>
      <c r="I3030" s="19" t="n">
        <v>0.0453185198763698</v>
      </c>
      <c r="J3030" s="19" t="n">
        <v>0.0355231534000953</v>
      </c>
      <c r="K3030" s="19" t="n">
        <v>0.0375433100985381</v>
      </c>
      <c r="L3030" s="19" t="n">
        <v>0.0277024250457484</v>
      </c>
      <c r="M3030" s="19"/>
      <c r="N3030" s="19" t="n">
        <v>0.0244472415824955</v>
      </c>
      <c r="O3030" s="19" t="n">
        <v>0.0243947735816406</v>
      </c>
      <c r="P3030" s="19" t="n">
        <v>0.0324395092121195</v>
      </c>
      <c r="Q3030" s="19" t="n">
        <v>0.0185316572852916</v>
      </c>
      <c r="R3030" s="19"/>
      <c r="S3030" s="19" t="n">
        <v>0.0202617104047254</v>
      </c>
      <c r="T3030" s="19" t="n">
        <v>0.0238563844743048</v>
      </c>
      <c r="U3030" s="19" t="n">
        <v>0.0217529895008684</v>
      </c>
      <c r="V3030" s="19" t="n">
        <v>0.0176470654044126</v>
      </c>
      <c r="W3030" s="19" t="n">
        <v>0.0225468685807869</v>
      </c>
      <c r="X3030" s="19" t="n">
        <v>0.0224175646549638</v>
      </c>
      <c r="Y3030" s="19" t="n">
        <v>0.0134264270157934</v>
      </c>
      <c r="Z3030" s="19" t="n">
        <v>0</v>
      </c>
      <c r="AA3030" s="19" t="n">
        <v>0</v>
      </c>
      <c r="AB3030" s="19" t="n">
        <v>0.0643489452695404</v>
      </c>
      <c r="AC3030" s="19" t="n">
        <v>0.0620545718510953</v>
      </c>
      <c r="AD3030" s="19" t="n">
        <v>0.0382300963531777</v>
      </c>
      <c r="AE3030" s="19"/>
      <c r="AF3030" s="19" t="n">
        <v>0.021636558886058</v>
      </c>
      <c r="AG3030" s="19" t="n">
        <v>0.0294808469976305</v>
      </c>
      <c r="AH3030" s="19" t="n">
        <v>0.0365566092910457</v>
      </c>
      <c r="AI3030" s="19"/>
      <c r="AJ3030" s="19" t="n">
        <v>0.00311674630688964</v>
      </c>
      <c r="AK3030" s="19" t="n">
        <v>0.0277090189829342</v>
      </c>
      <c r="AL3030" s="19" t="n">
        <v>0</v>
      </c>
      <c r="AM3030" s="19" t="n">
        <v>0</v>
      </c>
      <c r="AN3030" s="19" t="n">
        <v>0.0686142397731072</v>
      </c>
      <c r="AO3030" s="19"/>
      <c r="AP3030" s="19" t="n">
        <v>0.0160981495748768</v>
      </c>
      <c r="AQ3030" s="19" t="n">
        <v>0.0354148784043014</v>
      </c>
      <c r="AR3030" s="19" t="n">
        <v>0.0186405270923912</v>
      </c>
      <c r="AS3030" s="19" t="n">
        <v>0.0109634407096339</v>
      </c>
      <c r="AT3030" s="19" t="n">
        <v>0</v>
      </c>
      <c r="AU3030" s="19"/>
      <c r="AV3030" s="19" t="n">
        <v>0.0251614881797662</v>
      </c>
      <c r="AW3030" s="19" t="n">
        <v>0.0197659711180469</v>
      </c>
      <c r="AX3030" s="19" t="n">
        <v>0.0203566417481273</v>
      </c>
      <c r="AY3030" s="19" t="n">
        <v>0.0181275958556248</v>
      </c>
      <c r="AZ3030" s="19" t="n">
        <v>0</v>
      </c>
      <c r="BA3030" s="19" t="n">
        <v>0.0356486606564124</v>
      </c>
      <c r="BB3030" s="19"/>
      <c r="BC3030" s="19" t="n">
        <v>0.0283676442654378</v>
      </c>
      <c r="BD3030" s="19" t="n">
        <v>0.0429661769629557</v>
      </c>
      <c r="BE3030" s="19" t="n">
        <v>0.0195162008747056</v>
      </c>
      <c r="BF3030" s="19" t="n">
        <v>0.0176421434472742</v>
      </c>
      <c r="BG3030" s="19" t="n">
        <v>0</v>
      </c>
    </row>
    <row r="3031">
      <c r="B3031" t="s">
        <v>328</v>
      </c>
      <c r="C3031" s="19" t="n">
        <v>0.535333271297352</v>
      </c>
      <c r="D3031" s="19" t="n">
        <v>0.516342459395763</v>
      </c>
      <c r="E3031" s="19" t="n">
        <v>0.551363604852542</v>
      </c>
      <c r="F3031" s="19"/>
      <c r="G3031" s="19" t="n">
        <v>0.527410923465428</v>
      </c>
      <c r="H3031" s="19" t="n">
        <v>0.577512885643819</v>
      </c>
      <c r="I3031" s="19" t="n">
        <v>0.484705779776134</v>
      </c>
      <c r="J3031" s="19" t="n">
        <v>0.525672998263229</v>
      </c>
      <c r="K3031" s="19" t="n">
        <v>0.526480986465002</v>
      </c>
      <c r="L3031" s="19" t="n">
        <v>0.557609031241447</v>
      </c>
      <c r="M3031" s="19"/>
      <c r="N3031" s="19" t="n">
        <v>0.476176751444342</v>
      </c>
      <c r="O3031" s="19" t="n">
        <v>0.540743101038293</v>
      </c>
      <c r="P3031" s="19" t="n">
        <v>0.565860577735486</v>
      </c>
      <c r="Q3031" s="19" t="n">
        <v>0.572385524923722</v>
      </c>
      <c r="R3031" s="19"/>
      <c r="S3031" s="19" t="n">
        <v>0.537115224183208</v>
      </c>
      <c r="T3031" s="19" t="n">
        <v>0.498994018152352</v>
      </c>
      <c r="U3031" s="19" t="n">
        <v>0.499977383622159</v>
      </c>
      <c r="V3031" s="19" t="n">
        <v>0.529495930636365</v>
      </c>
      <c r="W3031" s="19" t="n">
        <v>0.458877116720858</v>
      </c>
      <c r="X3031" s="19" t="n">
        <v>0.606512484306238</v>
      </c>
      <c r="Y3031" s="19" t="n">
        <v>0.576318154482076</v>
      </c>
      <c r="Z3031" s="19" t="n">
        <v>0.68860388484919</v>
      </c>
      <c r="AA3031" s="19" t="n">
        <v>0.500779391750919</v>
      </c>
      <c r="AB3031" s="19" t="n">
        <v>0.468632918293786</v>
      </c>
      <c r="AC3031" s="19" t="n">
        <v>0.606806955175975</v>
      </c>
      <c r="AD3031" s="19" t="n">
        <v>0.55905317539775</v>
      </c>
      <c r="AE3031" s="19"/>
      <c r="AF3031" s="19" t="n">
        <v>0.611724089598238</v>
      </c>
      <c r="AG3031" s="19" t="n">
        <v>0.486210543820582</v>
      </c>
      <c r="AH3031" s="19" t="n">
        <v>0.535296881300459</v>
      </c>
      <c r="AI3031" s="19"/>
      <c r="AJ3031" s="19" t="n">
        <v>0.621697550357063</v>
      </c>
      <c r="AK3031" s="19" t="n">
        <v>0.51743386908531</v>
      </c>
      <c r="AL3031" s="19" t="n">
        <v>0.538747820845573</v>
      </c>
      <c r="AM3031" s="19" t="n">
        <v>0.336705271619616</v>
      </c>
      <c r="AN3031" s="19" t="n">
        <v>0.537241119145962</v>
      </c>
      <c r="AO3031" s="19"/>
      <c r="AP3031" s="19" t="n">
        <v>0.658357824605796</v>
      </c>
      <c r="AQ3031" s="19" t="n">
        <v>0.500711680523577</v>
      </c>
      <c r="AR3031" s="19" t="n">
        <v>0.46639964785435</v>
      </c>
      <c r="AS3031" s="19" t="n">
        <v>0.602974647900855</v>
      </c>
      <c r="AT3031" s="19" t="n">
        <v>0.428211075363187</v>
      </c>
      <c r="AU3031" s="19"/>
      <c r="AV3031" s="19" t="n">
        <v>0.473138168123165</v>
      </c>
      <c r="AW3031" s="19" t="n">
        <v>0.671975849370765</v>
      </c>
      <c r="AX3031" s="19" t="n">
        <v>0.46528520920624</v>
      </c>
      <c r="AY3031" s="19" t="n">
        <v>0.622387577297802</v>
      </c>
      <c r="AZ3031" s="19" t="n">
        <v>0.435599429563608</v>
      </c>
      <c r="BA3031" s="19" t="n">
        <v>0.509678918365218</v>
      </c>
      <c r="BB3031" s="19"/>
      <c r="BC3031" s="19" t="n">
        <v>0.554416587296562</v>
      </c>
      <c r="BD3031" s="19" t="n">
        <v>0.554223578627678</v>
      </c>
      <c r="BE3031" s="19" t="n">
        <v>0.531950194514143</v>
      </c>
      <c r="BF3031" s="19" t="n">
        <v>0.454369599930106</v>
      </c>
      <c r="BG3031" s="19" t="n">
        <v>0.30213387622033</v>
      </c>
    </row>
    <row r="3032">
      <c r="B3032" t="s">
        <v>329</v>
      </c>
      <c r="C3032" s="19" t="n">
        <v>0.253786519647506</v>
      </c>
      <c r="D3032" s="19" t="n">
        <v>0.268537518461974</v>
      </c>
      <c r="E3032" s="19" t="n">
        <v>0.240813469144849</v>
      </c>
      <c r="F3032" s="19"/>
      <c r="G3032" s="19" t="n">
        <v>0.2779482295335</v>
      </c>
      <c r="H3032" s="19" t="n">
        <v>0.227504255860138</v>
      </c>
      <c r="I3032" s="19" t="n">
        <v>0.266626811907104</v>
      </c>
      <c r="J3032" s="19" t="n">
        <v>0.247755059424538</v>
      </c>
      <c r="K3032" s="19" t="n">
        <v>0.270525917153979</v>
      </c>
      <c r="L3032" s="19" t="n">
        <v>0.245024639941205</v>
      </c>
      <c r="M3032" s="19"/>
      <c r="N3032" s="19" t="n">
        <v>0.335677218554425</v>
      </c>
      <c r="O3032" s="19" t="n">
        <v>0.259205154221451</v>
      </c>
      <c r="P3032" s="19" t="n">
        <v>0.196500648114775</v>
      </c>
      <c r="Q3032" s="19" t="n">
        <v>0.202273851349202</v>
      </c>
      <c r="R3032" s="19"/>
      <c r="S3032" s="19" t="n">
        <v>0.229378530562885</v>
      </c>
      <c r="T3032" s="19" t="n">
        <v>0.308044871481461</v>
      </c>
      <c r="U3032" s="19" t="n">
        <v>0.301649089617422</v>
      </c>
      <c r="V3032" s="19" t="n">
        <v>0.357285935976988</v>
      </c>
      <c r="W3032" s="19" t="n">
        <v>0.250016907066857</v>
      </c>
      <c r="X3032" s="19" t="n">
        <v>0.19863416746716</v>
      </c>
      <c r="Y3032" s="19" t="n">
        <v>0.282491013332713</v>
      </c>
      <c r="Z3032" s="19" t="n">
        <v>0.203741060466558</v>
      </c>
      <c r="AA3032" s="19" t="n">
        <v>0.235953374769414</v>
      </c>
      <c r="AB3032" s="19" t="n">
        <v>0.255992889301009</v>
      </c>
      <c r="AC3032" s="19" t="n">
        <v>0.129428825139441</v>
      </c>
      <c r="AD3032" s="19" t="n">
        <v>0.207562030051842</v>
      </c>
      <c r="AE3032" s="19"/>
      <c r="AF3032" s="19" t="n">
        <v>0.21825680853492</v>
      </c>
      <c r="AG3032" s="19" t="n">
        <v>0.298370055857881</v>
      </c>
      <c r="AH3032" s="19" t="n">
        <v>0.19889469139165</v>
      </c>
      <c r="AI3032" s="19"/>
      <c r="AJ3032" s="19" t="n">
        <v>0.210457517592245</v>
      </c>
      <c r="AK3032" s="19" t="n">
        <v>0.259888475221623</v>
      </c>
      <c r="AL3032" s="19" t="n">
        <v>0.281461392502777</v>
      </c>
      <c r="AM3032" s="19" t="n">
        <v>0.39882992673387</v>
      </c>
      <c r="AN3032" s="19" t="n">
        <v>0.220799445758704</v>
      </c>
      <c r="AO3032" s="19"/>
      <c r="AP3032" s="19" t="n">
        <v>0.141217834134562</v>
      </c>
      <c r="AQ3032" s="19" t="n">
        <v>0.272528511463713</v>
      </c>
      <c r="AR3032" s="19" t="n">
        <v>0.315434766426086</v>
      </c>
      <c r="AS3032" s="19" t="n">
        <v>0.224000126054578</v>
      </c>
      <c r="AT3032" s="19" t="n">
        <v>0.484371742858873</v>
      </c>
      <c r="AU3032" s="19"/>
      <c r="AV3032" s="19" t="n">
        <v>0.289931622575133</v>
      </c>
      <c r="AW3032" s="19" t="n">
        <v>0.137603278771144</v>
      </c>
      <c r="AX3032" s="19" t="n">
        <v>0.375254193203122</v>
      </c>
      <c r="AY3032" s="19" t="n">
        <v>0.190864522793663</v>
      </c>
      <c r="AZ3032" s="19" t="n">
        <v>0.353009093432047</v>
      </c>
      <c r="BA3032" s="19" t="n">
        <v>0.23259143762896</v>
      </c>
      <c r="BB3032" s="19"/>
      <c r="BC3032" s="19" t="n">
        <v>0.209364102066823</v>
      </c>
      <c r="BD3032" s="19" t="n">
        <v>0.239527653810478</v>
      </c>
      <c r="BE3032" s="19" t="n">
        <v>0.306940116754714</v>
      </c>
      <c r="BF3032" s="19" t="n">
        <v>0.243393443216379</v>
      </c>
      <c r="BG3032" s="19" t="n">
        <v>0.524486878208026</v>
      </c>
    </row>
    <row r="3033">
      <c r="B3033" t="s">
        <v>141</v>
      </c>
      <c r="C3033" s="19" t="n">
        <v>0.281546751649846</v>
      </c>
      <c r="D3033" s="19" t="n">
        <v>0.247804940933788</v>
      </c>
      <c r="E3033" s="19" t="n">
        <v>0.310550135707693</v>
      </c>
      <c r="F3033" s="19"/>
      <c r="G3033" s="19" t="n">
        <v>0.249462693931928</v>
      </c>
      <c r="H3033" s="19" t="n">
        <v>0.350008629783682</v>
      </c>
      <c r="I3033" s="19" t="n">
        <v>0.21807896786903</v>
      </c>
      <c r="J3033" s="19" t="n">
        <v>0.277917938838691</v>
      </c>
      <c r="K3033" s="19" t="n">
        <v>0.255955069311023</v>
      </c>
      <c r="L3033" s="19" t="n">
        <v>0.312584391300242</v>
      </c>
      <c r="M3033" s="19"/>
      <c r="N3033" s="19" t="n">
        <v>0.140499532889917</v>
      </c>
      <c r="O3033" s="19" t="n">
        <v>0.281537946816842</v>
      </c>
      <c r="P3033" s="19" t="n">
        <v>0.369359929620711</v>
      </c>
      <c r="Q3033" s="19" t="n">
        <v>0.37011167357452</v>
      </c>
      <c r="R3033" s="19"/>
      <c r="S3033" s="19" t="n">
        <v>0.307736693620323</v>
      </c>
      <c r="T3033" s="19" t="n">
        <v>0.190949146670891</v>
      </c>
      <c r="U3033" s="19" t="n">
        <v>0.198328294004737</v>
      </c>
      <c r="V3033" s="19" t="n">
        <v>0.172209994659377</v>
      </c>
      <c r="W3033" s="19" t="n">
        <v>0.208860209654001</v>
      </c>
      <c r="X3033" s="19" t="n">
        <v>0.407878316839078</v>
      </c>
      <c r="Y3033" s="19" t="n">
        <v>0.293827141149363</v>
      </c>
      <c r="Z3033" s="19" t="n">
        <v>0.484862824382632</v>
      </c>
      <c r="AA3033" s="19" t="n">
        <v>0.264826016981505</v>
      </c>
      <c r="AB3033" s="19" t="n">
        <v>0.212640028992777</v>
      </c>
      <c r="AC3033" s="19" t="n">
        <v>0.477378130036534</v>
      </c>
      <c r="AD3033" s="19" t="n">
        <v>0.351491145345908</v>
      </c>
      <c r="AE3033" s="19"/>
      <c r="AF3033" s="19" t="n">
        <v>0.393467281063319</v>
      </c>
      <c r="AG3033" s="19" t="n">
        <v>0.187840487962701</v>
      </c>
      <c r="AH3033" s="19" t="n">
        <v>0.336402189908809</v>
      </c>
      <c r="AI3033" s="19"/>
      <c r="AJ3033" s="19" t="n">
        <v>0.411240032764818</v>
      </c>
      <c r="AK3033" s="19" t="n">
        <v>0.257545393863686</v>
      </c>
      <c r="AL3033" s="19" t="n">
        <v>0.257286428342796</v>
      </c>
      <c r="AM3033" s="19" t="n">
        <v>-0.0621246551142539</v>
      </c>
      <c r="AN3033" s="19" t="n">
        <v>0.316441673387258</v>
      </c>
      <c r="AO3033" s="19"/>
      <c r="AP3033" s="19" t="n">
        <v>0.517139990471234</v>
      </c>
      <c r="AQ3033" s="19" t="n">
        <v>0.228183169059863</v>
      </c>
      <c r="AR3033" s="19" t="n">
        <v>0.150964881428263</v>
      </c>
      <c r="AS3033" s="19" t="n">
        <v>0.378974521846277</v>
      </c>
      <c r="AT3033" s="19" t="n">
        <v>-0.0561606674956852</v>
      </c>
      <c r="AU3033" s="19"/>
      <c r="AV3033" s="19" t="n">
        <v>0.183206545548032</v>
      </c>
      <c r="AW3033" s="19" t="n">
        <v>0.534372570599622</v>
      </c>
      <c r="AX3033" s="19" t="n">
        <v>0.090031016003118</v>
      </c>
      <c r="AY3033" s="19" t="n">
        <v>0.43152305450414</v>
      </c>
      <c r="AZ3033" s="19" t="n">
        <v>0.0825903361315616</v>
      </c>
      <c r="BA3033" s="19" t="n">
        <v>0.277087480736258</v>
      </c>
      <c r="BB3033" s="19"/>
      <c r="BC3033" s="19" t="n">
        <v>0.345052485229739</v>
      </c>
      <c r="BD3033" s="19" t="n">
        <v>0.3146959248172</v>
      </c>
      <c r="BE3033" s="19" t="n">
        <v>0.225010077759429</v>
      </c>
      <c r="BF3033" s="19" t="n">
        <v>0.210976156713727</v>
      </c>
      <c r="BG3033" s="19" t="n">
        <v>-0.222353001987696</v>
      </c>
    </row>
    <row r="3034">
      <c r="C3034" s="19"/>
      <c r="D3034" s="19"/>
      <c r="E3034" s="19"/>
      <c r="F3034" s="19"/>
      <c r="G3034" s="19"/>
      <c r="H3034" s="19"/>
      <c r="I3034" s="19"/>
      <c r="J3034" s="19"/>
      <c r="K3034" s="19"/>
      <c r="L3034" s="19"/>
      <c r="M3034" s="19"/>
      <c r="N3034" s="19"/>
      <c r="O3034" s="19"/>
      <c r="P3034" s="19"/>
      <c r="Q3034" s="19"/>
      <c r="R3034" s="19"/>
      <c r="S3034" s="19"/>
      <c r="T3034" s="19"/>
      <c r="U3034" s="19"/>
      <c r="V3034" s="19"/>
      <c r="W3034" s="19"/>
      <c r="X3034" s="19"/>
      <c r="Y3034" s="19"/>
      <c r="Z3034" s="19"/>
      <c r="AA3034" s="19"/>
      <c r="AB3034" s="19"/>
      <c r="AC3034" s="19"/>
      <c r="AD3034" s="19"/>
      <c r="AE3034" s="19"/>
      <c r="AF3034" s="19"/>
      <c r="AG3034" s="19"/>
      <c r="AH3034" s="19"/>
      <c r="AI3034" s="19"/>
      <c r="AJ3034" s="19"/>
      <c r="AK3034" s="19"/>
      <c r="AL3034" s="19"/>
      <c r="AM3034" s="19"/>
      <c r="AN3034" s="19"/>
      <c r="AO3034" s="19"/>
      <c r="AP3034" s="19"/>
      <c r="AQ3034" s="19"/>
      <c r="AR3034" s="19"/>
      <c r="AS3034" s="19"/>
      <c r="AT3034" s="19"/>
      <c r="AU3034" s="19"/>
      <c r="AV3034" s="19"/>
      <c r="AW3034" s="19"/>
      <c r="AX3034" s="19"/>
      <c r="AY3034" s="19"/>
      <c r="AZ3034" s="19"/>
      <c r="BA3034" s="19"/>
      <c r="BB3034" s="19"/>
      <c r="BC3034" s="19"/>
      <c r="BD3034" s="19"/>
      <c r="BE3034" s="19"/>
      <c r="BF3034" s="19"/>
      <c r="BG3034" s="19"/>
    </row>
    <row r="3035">
      <c r="B3035" s="7" t="s">
        <v>818</v>
      </c>
      <c r="C3035" s="19"/>
      <c r="D3035" s="19"/>
      <c r="E3035" s="19"/>
      <c r="F3035" s="19"/>
      <c r="G3035" s="19"/>
      <c r="H3035" s="19"/>
      <c r="I3035" s="19"/>
      <c r="J3035" s="19"/>
      <c r="K3035" s="19"/>
      <c r="L3035" s="19"/>
      <c r="M3035" s="19"/>
      <c r="N3035" s="19"/>
      <c r="O3035" s="19"/>
      <c r="P3035" s="19"/>
      <c r="Q3035" s="19"/>
      <c r="R3035" s="19"/>
      <c r="S3035" s="19"/>
      <c r="T3035" s="19"/>
      <c r="U3035" s="19"/>
      <c r="V3035" s="19"/>
      <c r="W3035" s="19"/>
      <c r="X3035" s="19"/>
      <c r="Y3035" s="19"/>
      <c r="Z3035" s="19"/>
      <c r="AA3035" s="19"/>
      <c r="AB3035" s="19"/>
      <c r="AC3035" s="19"/>
      <c r="AD3035" s="19"/>
      <c r="AE3035" s="19"/>
      <c r="AF3035" s="19"/>
      <c r="AG3035" s="19"/>
      <c r="AH3035" s="19"/>
      <c r="AI3035" s="19"/>
      <c r="AJ3035" s="19"/>
      <c r="AK3035" s="19"/>
      <c r="AL3035" s="19"/>
      <c r="AM3035" s="19"/>
      <c r="AN3035" s="19"/>
      <c r="AO3035" s="19"/>
      <c r="AP3035" s="19"/>
      <c r="AQ3035" s="19"/>
      <c r="AR3035" s="19"/>
      <c r="AS3035" s="19"/>
      <c r="AT3035" s="19"/>
      <c r="AU3035" s="19"/>
      <c r="AV3035" s="19"/>
      <c r="AW3035" s="19"/>
      <c r="AX3035" s="19"/>
      <c r="AY3035" s="19"/>
      <c r="AZ3035" s="19"/>
      <c r="BA3035" s="19"/>
      <c r="BB3035" s="19"/>
      <c r="BC3035" s="19"/>
      <c r="BD3035" s="19"/>
      <c r="BE3035" s="19"/>
      <c r="BF3035" s="19"/>
      <c r="BG3035" s="19"/>
    </row>
    <row r="3036">
      <c r="B3036" s="26" t="s">
        <v>724</v>
      </c>
      <c r="C3036" s="19"/>
      <c r="D3036" s="19"/>
      <c r="E3036" s="19"/>
      <c r="F3036" s="19"/>
      <c r="G3036" s="19"/>
      <c r="H3036" s="19"/>
      <c r="I3036" s="19"/>
      <c r="J3036" s="19"/>
      <c r="K3036" s="19"/>
      <c r="L3036" s="19"/>
      <c r="M3036" s="19"/>
      <c r="N3036" s="19"/>
      <c r="O3036" s="19"/>
      <c r="P3036" s="19"/>
      <c r="Q3036" s="19"/>
      <c r="R3036" s="19"/>
      <c r="S3036" s="19"/>
      <c r="T3036" s="19"/>
      <c r="U3036" s="19"/>
      <c r="V3036" s="19"/>
      <c r="W3036" s="19"/>
      <c r="X3036" s="19"/>
      <c r="Y3036" s="19"/>
      <c r="Z3036" s="19"/>
      <c r="AA3036" s="19"/>
      <c r="AB3036" s="19"/>
      <c r="AC3036" s="19"/>
      <c r="AD3036" s="19"/>
      <c r="AE3036" s="19"/>
      <c r="AF3036" s="19"/>
      <c r="AG3036" s="19"/>
      <c r="AH3036" s="19"/>
      <c r="AI3036" s="19"/>
      <c r="AJ3036" s="19"/>
      <c r="AK3036" s="19"/>
      <c r="AL3036" s="19"/>
      <c r="AM3036" s="19"/>
      <c r="AN3036" s="19"/>
      <c r="AO3036" s="19"/>
      <c r="AP3036" s="19"/>
      <c r="AQ3036" s="19"/>
      <c r="AR3036" s="19"/>
      <c r="AS3036" s="19"/>
      <c r="AT3036" s="19"/>
      <c r="AU3036" s="19"/>
      <c r="AV3036" s="19"/>
      <c r="AW3036" s="19"/>
      <c r="AX3036" s="19"/>
      <c r="AY3036" s="19"/>
      <c r="AZ3036" s="19"/>
      <c r="BA3036" s="19"/>
      <c r="BB3036" s="19"/>
      <c r="BC3036" s="19"/>
      <c r="BD3036" s="19"/>
      <c r="BE3036" s="19"/>
      <c r="BF3036" s="19"/>
      <c r="BG3036" s="19"/>
    </row>
    <row r="3037">
      <c r="B3037" t="s">
        <v>323</v>
      </c>
      <c r="C3037" s="19" t="n">
        <v>0.216101672120933</v>
      </c>
      <c r="D3037" s="19" t="n">
        <v>0.215419223241049</v>
      </c>
      <c r="E3037" s="19" t="n">
        <v>0.217811058173232</v>
      </c>
      <c r="F3037" s="19"/>
      <c r="G3037" s="19" t="n">
        <v>0.261534499984469</v>
      </c>
      <c r="H3037" s="19" t="n">
        <v>0.312313771233468</v>
      </c>
      <c r="I3037" s="19" t="n">
        <v>0.223875156376326</v>
      </c>
      <c r="J3037" s="19" t="n">
        <v>0.200809215316627</v>
      </c>
      <c r="K3037" s="19" t="n">
        <v>0.163249690576854</v>
      </c>
      <c r="L3037" s="19" t="n">
        <v>0.141974499701527</v>
      </c>
      <c r="M3037" s="19"/>
      <c r="N3037" s="19" t="n">
        <v>0.304136461755883</v>
      </c>
      <c r="O3037" s="19" t="n">
        <v>0.228050491639264</v>
      </c>
      <c r="P3037" s="19" t="n">
        <v>0.153545134609637</v>
      </c>
      <c r="Q3037" s="19" t="n">
        <v>0.155396931827564</v>
      </c>
      <c r="R3037" s="19"/>
      <c r="S3037" s="19" t="n">
        <v>0.304219903263626</v>
      </c>
      <c r="T3037" s="19" t="n">
        <v>0.170532978093198</v>
      </c>
      <c r="U3037" s="19" t="n">
        <v>0.211100989297606</v>
      </c>
      <c r="V3037" s="19" t="n">
        <v>0.262406836687355</v>
      </c>
      <c r="W3037" s="19" t="n">
        <v>0.237456708185707</v>
      </c>
      <c r="X3037" s="19" t="n">
        <v>0.15379391028362</v>
      </c>
      <c r="Y3037" s="19" t="n">
        <v>0.239738496993907</v>
      </c>
      <c r="Z3037" s="19" t="n">
        <v>0.0998751401270648</v>
      </c>
      <c r="AA3037" s="19" t="n">
        <v>0.218395812566368</v>
      </c>
      <c r="AB3037" s="19" t="n">
        <v>0.225580743233412</v>
      </c>
      <c r="AC3037" s="19" t="n">
        <v>0.210699223287495</v>
      </c>
      <c r="AD3037" s="19" t="n">
        <v>0.127623930818857</v>
      </c>
      <c r="AE3037" s="19"/>
      <c r="AF3037" s="19" t="n">
        <v>0.156556908680997</v>
      </c>
      <c r="AG3037" s="19" t="n">
        <v>0.239475268796959</v>
      </c>
      <c r="AH3037" s="19" t="n">
        <v>0.22413203525676</v>
      </c>
      <c r="AI3037" s="19"/>
      <c r="AJ3037" s="19" t="n">
        <v>0.177539668521565</v>
      </c>
      <c r="AK3037" s="19" t="n">
        <v>0.286696576120113</v>
      </c>
      <c r="AL3037" s="19" t="n">
        <v>0.188267443560921</v>
      </c>
      <c r="AM3037" s="19" t="n">
        <v>0.258398527182455</v>
      </c>
      <c r="AN3037" s="19" t="n">
        <v>0.160572302407333</v>
      </c>
      <c r="AO3037" s="19"/>
      <c r="AP3037" s="19" t="n">
        <v>0.136812930634602</v>
      </c>
      <c r="AQ3037" s="19" t="n">
        <v>0.268610517948271</v>
      </c>
      <c r="AR3037" s="19" t="n">
        <v>0.187285784479775</v>
      </c>
      <c r="AS3037" s="19" t="n">
        <v>0.15197594669483</v>
      </c>
      <c r="AT3037" s="19" t="n">
        <v>0.379838718700606</v>
      </c>
      <c r="AU3037" s="19"/>
      <c r="AV3037" s="19" t="n">
        <v>0.273947520572221</v>
      </c>
      <c r="AW3037" s="19" t="n">
        <v>0.149740300713459</v>
      </c>
      <c r="AX3037" s="19" t="n">
        <v>0.247791576839473</v>
      </c>
      <c r="AY3037" s="19" t="n">
        <v>0.15368201793468</v>
      </c>
      <c r="AZ3037" s="19" t="n">
        <v>0.356891092870064</v>
      </c>
      <c r="BA3037" s="19" t="n">
        <v>0.163764481974546</v>
      </c>
      <c r="BB3037" s="19"/>
      <c r="BC3037" s="19" t="n">
        <v>0.164858925228082</v>
      </c>
      <c r="BD3037" s="19" t="n">
        <v>0.191453490084501</v>
      </c>
      <c r="BE3037" s="19" t="n">
        <v>0.267598166234469</v>
      </c>
      <c r="BF3037" s="19" t="n">
        <v>0.323530253383323</v>
      </c>
      <c r="BG3037" s="19" t="n">
        <v>0.290263451049314</v>
      </c>
    </row>
    <row r="3038">
      <c r="B3038" t="s">
        <v>324</v>
      </c>
      <c r="C3038" s="19" t="n">
        <v>0.411935383064247</v>
      </c>
      <c r="D3038" s="19" t="n">
        <v>0.425225460711385</v>
      </c>
      <c r="E3038" s="19" t="n">
        <v>0.401139435339535</v>
      </c>
      <c r="F3038" s="19"/>
      <c r="G3038" s="19" t="n">
        <v>0.443672126392698</v>
      </c>
      <c r="H3038" s="19" t="n">
        <v>0.404624843957401</v>
      </c>
      <c r="I3038" s="19" t="n">
        <v>0.426237401664076</v>
      </c>
      <c r="J3038" s="19" t="n">
        <v>0.315605287131698</v>
      </c>
      <c r="K3038" s="19" t="n">
        <v>0.41951144755554</v>
      </c>
      <c r="L3038" s="19" t="n">
        <v>0.459856187473126</v>
      </c>
      <c r="M3038" s="19"/>
      <c r="N3038" s="19" t="n">
        <v>0.385372565835431</v>
      </c>
      <c r="O3038" s="19" t="n">
        <v>0.408900353090589</v>
      </c>
      <c r="P3038" s="19" t="n">
        <v>0.44388730560067</v>
      </c>
      <c r="Q3038" s="19" t="n">
        <v>0.418586367499035</v>
      </c>
      <c r="R3038" s="19"/>
      <c r="S3038" s="19" t="n">
        <v>0.375630160947322</v>
      </c>
      <c r="T3038" s="19" t="n">
        <v>0.373477284361317</v>
      </c>
      <c r="U3038" s="19" t="n">
        <v>0.355235129219789</v>
      </c>
      <c r="V3038" s="19" t="n">
        <v>0.469586689994207</v>
      </c>
      <c r="W3038" s="19" t="n">
        <v>0.451094831074637</v>
      </c>
      <c r="X3038" s="19" t="n">
        <v>0.557859504352427</v>
      </c>
      <c r="Y3038" s="19" t="n">
        <v>0.357749054740385</v>
      </c>
      <c r="Z3038" s="19" t="n">
        <v>0.442954815239769</v>
      </c>
      <c r="AA3038" s="19" t="n">
        <v>0.43974029359558</v>
      </c>
      <c r="AB3038" s="19" t="n">
        <v>0.352132723834499</v>
      </c>
      <c r="AC3038" s="19" t="n">
        <v>0.34939172459999</v>
      </c>
      <c r="AD3038" s="19" t="n">
        <v>0.501719077615659</v>
      </c>
      <c r="AE3038" s="19"/>
      <c r="AF3038" s="19" t="n">
        <v>0.427399163688736</v>
      </c>
      <c r="AG3038" s="19" t="n">
        <v>0.403391856820805</v>
      </c>
      <c r="AH3038" s="19" t="n">
        <v>0.400830730606998</v>
      </c>
      <c r="AI3038" s="19"/>
      <c r="AJ3038" s="19" t="n">
        <v>0.418750980293752</v>
      </c>
      <c r="AK3038" s="19" t="n">
        <v>0.443826513019304</v>
      </c>
      <c r="AL3038" s="19" t="n">
        <v>0.418630713625556</v>
      </c>
      <c r="AM3038" s="19" t="n">
        <v>0.197810759067574</v>
      </c>
      <c r="AN3038" s="19" t="n">
        <v>0.392916900882613</v>
      </c>
      <c r="AO3038" s="19"/>
      <c r="AP3038" s="19" t="n">
        <v>0.452498283399465</v>
      </c>
      <c r="AQ3038" s="19" t="n">
        <v>0.43890186406205</v>
      </c>
      <c r="AR3038" s="19" t="n">
        <v>0.481960962108793</v>
      </c>
      <c r="AS3038" s="19" t="n">
        <v>0.309982110465025</v>
      </c>
      <c r="AT3038" s="19" t="n">
        <v>0.303170217929174</v>
      </c>
      <c r="AU3038" s="19"/>
      <c r="AV3038" s="19" t="n">
        <v>0.457845528289094</v>
      </c>
      <c r="AW3038" s="19" t="n">
        <v>0.433219332779509</v>
      </c>
      <c r="AX3038" s="19" t="n">
        <v>0.507992101588061</v>
      </c>
      <c r="AY3038" s="19" t="n">
        <v>0.345156935805615</v>
      </c>
      <c r="AZ3038" s="19" t="n">
        <v>0.380449225976254</v>
      </c>
      <c r="BA3038" s="19" t="n">
        <v>0.340184183825676</v>
      </c>
      <c r="BB3038" s="19"/>
      <c r="BC3038" s="19" t="n">
        <v>0.435700234179616</v>
      </c>
      <c r="BD3038" s="19" t="n">
        <v>0.386058645847864</v>
      </c>
      <c r="BE3038" s="19" t="n">
        <v>0.421485683667466</v>
      </c>
      <c r="BF3038" s="19" t="n">
        <v>0.333067491082263</v>
      </c>
      <c r="BG3038" s="19" t="n">
        <v>0.570008300882977</v>
      </c>
    </row>
    <row r="3039">
      <c r="B3039" t="s">
        <v>325</v>
      </c>
      <c r="C3039" s="19" t="n">
        <v>0.227120057971576</v>
      </c>
      <c r="D3039" s="19" t="n">
        <v>0.253949162870074</v>
      </c>
      <c r="E3039" s="19" t="n">
        <v>0.202383245291745</v>
      </c>
      <c r="F3039" s="19"/>
      <c r="G3039" s="19" t="n">
        <v>0.200891867201101</v>
      </c>
      <c r="H3039" s="19" t="n">
        <v>0.157770536956963</v>
      </c>
      <c r="I3039" s="19" t="n">
        <v>0.207604994749792</v>
      </c>
      <c r="J3039" s="19" t="n">
        <v>0.295489650927302</v>
      </c>
      <c r="K3039" s="19" t="n">
        <v>0.22621839909612</v>
      </c>
      <c r="L3039" s="19" t="n">
        <v>0.269767682363437</v>
      </c>
      <c r="M3039" s="19"/>
      <c r="N3039" s="19" t="n">
        <v>0.184225385069602</v>
      </c>
      <c r="O3039" s="19" t="n">
        <v>0.222516045926389</v>
      </c>
      <c r="P3039" s="19" t="n">
        <v>0.238079574421405</v>
      </c>
      <c r="Q3039" s="19" t="n">
        <v>0.272033585716408</v>
      </c>
      <c r="R3039" s="19"/>
      <c r="S3039" s="19" t="n">
        <v>0.2047243677263</v>
      </c>
      <c r="T3039" s="19" t="n">
        <v>0.271859119343532</v>
      </c>
      <c r="U3039" s="19" t="n">
        <v>0.194568874202976</v>
      </c>
      <c r="V3039" s="19" t="n">
        <v>0.193265987153601</v>
      </c>
      <c r="W3039" s="19" t="n">
        <v>0.2396586169514</v>
      </c>
      <c r="X3039" s="19" t="n">
        <v>0.169351525964676</v>
      </c>
      <c r="Y3039" s="19" t="n">
        <v>0.282255007022229</v>
      </c>
      <c r="Z3039" s="19" t="n">
        <v>0.239991872625711</v>
      </c>
      <c r="AA3039" s="19" t="n">
        <v>0.205520225434033</v>
      </c>
      <c r="AB3039" s="19" t="n">
        <v>0.195933552245288</v>
      </c>
      <c r="AC3039" s="19" t="n">
        <v>0.290797657868712</v>
      </c>
      <c r="AD3039" s="19" t="n">
        <v>0.299982670221576</v>
      </c>
      <c r="AE3039" s="19"/>
      <c r="AF3039" s="19" t="n">
        <v>0.205325575585463</v>
      </c>
      <c r="AG3039" s="19" t="n">
        <v>0.251836119528885</v>
      </c>
      <c r="AH3039" s="19" t="n">
        <v>0.19983151822397</v>
      </c>
      <c r="AI3039" s="19"/>
      <c r="AJ3039" s="19" t="n">
        <v>0.245195716340085</v>
      </c>
      <c r="AK3039" s="19" t="n">
        <v>0.176054241357505</v>
      </c>
      <c r="AL3039" s="19" t="n">
        <v>0.306328883356893</v>
      </c>
      <c r="AM3039" s="19" t="n">
        <v>0.360352502453604</v>
      </c>
      <c r="AN3039" s="19" t="n">
        <v>0.248598119279538</v>
      </c>
      <c r="AO3039" s="19"/>
      <c r="AP3039" s="19" t="n">
        <v>0.256492689458173</v>
      </c>
      <c r="AQ3039" s="19" t="n">
        <v>0.220960691652811</v>
      </c>
      <c r="AR3039" s="19" t="n">
        <v>0.209601442035719</v>
      </c>
      <c r="AS3039" s="19" t="n">
        <v>0.263362166488976</v>
      </c>
      <c r="AT3039" s="19" t="n">
        <v>0.219768835782065</v>
      </c>
      <c r="AU3039" s="19"/>
      <c r="AV3039" s="19" t="n">
        <v>0.197700259871883</v>
      </c>
      <c r="AW3039" s="19" t="n">
        <v>0.261201782477665</v>
      </c>
      <c r="AX3039" s="19" t="n">
        <v>0.161064881175265</v>
      </c>
      <c r="AY3039" s="19" t="n">
        <v>0.254916160720677</v>
      </c>
      <c r="AZ3039" s="19" t="n">
        <v>0.192737945297881</v>
      </c>
      <c r="BA3039" s="19" t="n">
        <v>0.346946873920609</v>
      </c>
      <c r="BB3039" s="19"/>
      <c r="BC3039" s="19" t="n">
        <v>0.230244251119643</v>
      </c>
      <c r="BD3039" s="19" t="n">
        <v>0.218558206943567</v>
      </c>
      <c r="BE3039" s="19" t="n">
        <v>0.215446263637599</v>
      </c>
      <c r="BF3039" s="19" t="n">
        <v>0.257830407438986</v>
      </c>
      <c r="BG3039" s="19" t="n">
        <v>0.0768679882772585</v>
      </c>
    </row>
    <row r="3040">
      <c r="B3040" t="s">
        <v>326</v>
      </c>
      <c r="C3040" s="19" t="n">
        <v>0.0728727089823279</v>
      </c>
      <c r="D3040" s="19" t="n">
        <v>0.049550511733081</v>
      </c>
      <c r="E3040" s="19" t="n">
        <v>0.0956920129001998</v>
      </c>
      <c r="F3040" s="19"/>
      <c r="G3040" s="19" t="n">
        <v>0.0338804206170904</v>
      </c>
      <c r="H3040" s="19" t="n">
        <v>0.0607228034670698</v>
      </c>
      <c r="I3040" s="19" t="n">
        <v>0.057165583880341</v>
      </c>
      <c r="J3040" s="19" t="n">
        <v>0.12025382454433</v>
      </c>
      <c r="K3040" s="19" t="n">
        <v>0.0992916858220296</v>
      </c>
      <c r="L3040" s="19" t="n">
        <v>0.064031924177769</v>
      </c>
      <c r="M3040" s="19"/>
      <c r="N3040" s="19" t="n">
        <v>0.0496458151687509</v>
      </c>
      <c r="O3040" s="19" t="n">
        <v>0.0812541917611386</v>
      </c>
      <c r="P3040" s="19" t="n">
        <v>0.0795748037197069</v>
      </c>
      <c r="Q3040" s="19" t="n">
        <v>0.0856163281576606</v>
      </c>
      <c r="R3040" s="19"/>
      <c r="S3040" s="19" t="n">
        <v>0.0547535600882285</v>
      </c>
      <c r="T3040" s="19" t="n">
        <v>0.0755458456332505</v>
      </c>
      <c r="U3040" s="19" t="n">
        <v>0.139174438456502</v>
      </c>
      <c r="V3040" s="19" t="n">
        <v>0.0386337567724642</v>
      </c>
      <c r="W3040" s="19" t="n">
        <v>0.0228353125639663</v>
      </c>
      <c r="X3040" s="19" t="n">
        <v>0.0722442251945583</v>
      </c>
      <c r="Y3040" s="19" t="n">
        <v>0.0870442091898564</v>
      </c>
      <c r="Z3040" s="19" t="n">
        <v>0.107487530631836</v>
      </c>
      <c r="AA3040" s="19" t="n">
        <v>0.067743066962933</v>
      </c>
      <c r="AB3040" s="19" t="n">
        <v>0.114283712312629</v>
      </c>
      <c r="AC3040" s="19" t="n">
        <v>0.0665394194234468</v>
      </c>
      <c r="AD3040" s="19" t="n">
        <v>0.0324442249907298</v>
      </c>
      <c r="AE3040" s="19"/>
      <c r="AF3040" s="19" t="n">
        <v>0.103033612312239</v>
      </c>
      <c r="AG3040" s="19" t="n">
        <v>0.0529465579417439</v>
      </c>
      <c r="AH3040" s="19" t="n">
        <v>0.10177172868709</v>
      </c>
      <c r="AI3040" s="19"/>
      <c r="AJ3040" s="19" t="n">
        <v>0.0963399548758589</v>
      </c>
      <c r="AK3040" s="19" t="n">
        <v>0.0521287499372825</v>
      </c>
      <c r="AL3040" s="19" t="n">
        <v>0.0195962285783645</v>
      </c>
      <c r="AM3040" s="19" t="n">
        <v>0</v>
      </c>
      <c r="AN3040" s="19" t="n">
        <v>0.090723763539928</v>
      </c>
      <c r="AO3040" s="19"/>
      <c r="AP3040" s="19" t="n">
        <v>0.0815756134837048</v>
      </c>
      <c r="AQ3040" s="19" t="n">
        <v>0.0316079854325829</v>
      </c>
      <c r="AR3040" s="19" t="n">
        <v>0.0416989007922313</v>
      </c>
      <c r="AS3040" s="19" t="n">
        <v>0.153616296466932</v>
      </c>
      <c r="AT3040" s="19" t="n">
        <v>0.0522112803702305</v>
      </c>
      <c r="AU3040" s="19"/>
      <c r="AV3040" s="19" t="n">
        <v>0.0247177453266091</v>
      </c>
      <c r="AW3040" s="19" t="n">
        <v>0.0767385510435107</v>
      </c>
      <c r="AX3040" s="19" t="n">
        <v>0.0455378531149283</v>
      </c>
      <c r="AY3040" s="19" t="n">
        <v>0.142146786946524</v>
      </c>
      <c r="AZ3040" s="19" t="n">
        <v>0.0375500895762772</v>
      </c>
      <c r="BA3040" s="19" t="n">
        <v>0.0643842469035799</v>
      </c>
      <c r="BB3040" s="19"/>
      <c r="BC3040" s="19" t="n">
        <v>0.0794306973165251</v>
      </c>
      <c r="BD3040" s="19" t="n">
        <v>0.0997711350476646</v>
      </c>
      <c r="BE3040" s="19" t="n">
        <v>0.0421590910710412</v>
      </c>
      <c r="BF3040" s="19" t="n">
        <v>0.0386568288702377</v>
      </c>
      <c r="BG3040" s="19" t="n">
        <v>0</v>
      </c>
    </row>
    <row r="3041">
      <c r="B3041" t="s">
        <v>327</v>
      </c>
      <c r="C3041" s="19" t="n">
        <v>0.0262394792205808</v>
      </c>
      <c r="D3041" s="19" t="n">
        <v>0.0284790964051875</v>
      </c>
      <c r="E3041" s="19" t="n">
        <v>0.0193417273094211</v>
      </c>
      <c r="F3041" s="19"/>
      <c r="G3041" s="19" t="n">
        <v>0.0367058150865423</v>
      </c>
      <c r="H3041" s="19" t="n">
        <v>0.0298299760676697</v>
      </c>
      <c r="I3041" s="19" t="n">
        <v>0.0239644425072539</v>
      </c>
      <c r="J3041" s="19" t="n">
        <v>0.0314876763346638</v>
      </c>
      <c r="K3041" s="19" t="n">
        <v>0.0365605105402673</v>
      </c>
      <c r="L3041" s="19" t="n">
        <v>0.00632189702293135</v>
      </c>
      <c r="M3041" s="19"/>
      <c r="N3041" s="19" t="n">
        <v>0.0314929887162533</v>
      </c>
      <c r="O3041" s="19" t="n">
        <v>0.0145393512775672</v>
      </c>
      <c r="P3041" s="19" t="n">
        <v>0.0439720627931459</v>
      </c>
      <c r="Q3041" s="19" t="n">
        <v>0.0168793695375781</v>
      </c>
      <c r="R3041" s="19"/>
      <c r="S3041" s="19" t="n">
        <v>0.0271428968248283</v>
      </c>
      <c r="T3041" s="19" t="n">
        <v>0.0519469940133622</v>
      </c>
      <c r="U3041" s="19" t="n">
        <v>0.0585975681336587</v>
      </c>
      <c r="V3041" s="19" t="n">
        <v>0.0184596639879602</v>
      </c>
      <c r="W3041" s="19" t="n">
        <v>0</v>
      </c>
      <c r="X3041" s="19" t="n">
        <v>0.0243332695497543</v>
      </c>
      <c r="Y3041" s="19" t="n">
        <v>0</v>
      </c>
      <c r="Z3041" s="19" t="n">
        <v>0.0244812249140072</v>
      </c>
      <c r="AA3041" s="19" t="n">
        <v>0.0381577893596689</v>
      </c>
      <c r="AB3041" s="19" t="n">
        <v>0.0133690105190378</v>
      </c>
      <c r="AC3041" s="19" t="n">
        <v>0.0197020010803143</v>
      </c>
      <c r="AD3041" s="19" t="n">
        <v>0</v>
      </c>
      <c r="AE3041" s="19"/>
      <c r="AF3041" s="19" t="n">
        <v>0.046060238224782</v>
      </c>
      <c r="AG3041" s="19" t="n">
        <v>0.0153385527285634</v>
      </c>
      <c r="AH3041" s="19" t="n">
        <v>0.0176126238035961</v>
      </c>
      <c r="AI3041" s="19"/>
      <c r="AJ3041" s="19" t="n">
        <v>0.0213023870533981</v>
      </c>
      <c r="AK3041" s="19" t="n">
        <v>0.0141530936381651</v>
      </c>
      <c r="AL3041" s="19" t="n">
        <v>0.0405229982032378</v>
      </c>
      <c r="AM3041" s="19" t="n">
        <v>0.183438211296367</v>
      </c>
      <c r="AN3041" s="19" t="n">
        <v>0.0281412634767049</v>
      </c>
      <c r="AO3041" s="19"/>
      <c r="AP3041" s="19" t="n">
        <v>0.0154906112347386</v>
      </c>
      <c r="AQ3041" s="19" t="n">
        <v>0.00669090196755278</v>
      </c>
      <c r="AR3041" s="19" t="n">
        <v>0.0430903565879336</v>
      </c>
      <c r="AS3041" s="19" t="n">
        <v>0.0542930914584907</v>
      </c>
      <c r="AT3041" s="19" t="n">
        <v>0.0450109472179246</v>
      </c>
      <c r="AU3041" s="19"/>
      <c r="AV3041" s="19" t="n">
        <v>0.00759125373772412</v>
      </c>
      <c r="AW3041" s="19" t="n">
        <v>0.0288263975727387</v>
      </c>
      <c r="AX3041" s="19" t="n">
        <v>0.0172569455341453</v>
      </c>
      <c r="AY3041" s="19" t="n">
        <v>0.0378138224803462</v>
      </c>
      <c r="AZ3041" s="19" t="n">
        <v>0.0323716462795239</v>
      </c>
      <c r="BA3041" s="19" t="n">
        <v>0.0286527160408833</v>
      </c>
      <c r="BB3041" s="19"/>
      <c r="BC3041" s="19" t="n">
        <v>0.0302117528594265</v>
      </c>
      <c r="BD3041" s="19" t="n">
        <v>0.0277558911707653</v>
      </c>
      <c r="BE3041" s="19" t="n">
        <v>0.029598790525854</v>
      </c>
      <c r="BF3041" s="19" t="n">
        <v>0</v>
      </c>
      <c r="BG3041" s="19" t="n">
        <v>0.0628602597904504</v>
      </c>
    </row>
    <row r="3042">
      <c r="B3042" t="s">
        <v>815</v>
      </c>
      <c r="C3042" s="19" t="n">
        <v>0.0457306986403346</v>
      </c>
      <c r="D3042" s="19" t="n">
        <v>0.0273765450392238</v>
      </c>
      <c r="E3042" s="19" t="n">
        <v>0.0636325209858667</v>
      </c>
      <c r="F3042" s="19"/>
      <c r="G3042" s="19" t="n">
        <v>0.0233152707180989</v>
      </c>
      <c r="H3042" s="19" t="n">
        <v>0.0347380683174292</v>
      </c>
      <c r="I3042" s="19" t="n">
        <v>0.0611524208222119</v>
      </c>
      <c r="J3042" s="19" t="n">
        <v>0.036354345745379</v>
      </c>
      <c r="K3042" s="19" t="n">
        <v>0.0551682664091886</v>
      </c>
      <c r="L3042" s="19" t="n">
        <v>0.058047809261209</v>
      </c>
      <c r="M3042" s="19"/>
      <c r="N3042" s="19" t="n">
        <v>0.0451267834540795</v>
      </c>
      <c r="O3042" s="19" t="n">
        <v>0.0447395663050529</v>
      </c>
      <c r="P3042" s="19" t="n">
        <v>0.0409411188554349</v>
      </c>
      <c r="Q3042" s="19" t="n">
        <v>0.0514874172617543</v>
      </c>
      <c r="R3042" s="19"/>
      <c r="S3042" s="19" t="n">
        <v>0.0335291111496955</v>
      </c>
      <c r="T3042" s="19" t="n">
        <v>0.05663777855534</v>
      </c>
      <c r="U3042" s="19" t="n">
        <v>0.0413230006894679</v>
      </c>
      <c r="V3042" s="19" t="n">
        <v>0.0176470654044126</v>
      </c>
      <c r="W3042" s="19" t="n">
        <v>0.0489545312242909</v>
      </c>
      <c r="X3042" s="19" t="n">
        <v>0.0224175646549638</v>
      </c>
      <c r="Y3042" s="19" t="n">
        <v>0.0332132320536232</v>
      </c>
      <c r="Z3042" s="19" t="n">
        <v>0.0852094164616122</v>
      </c>
      <c r="AA3042" s="19" t="n">
        <v>0.0304428120814161</v>
      </c>
      <c r="AB3042" s="19" t="n">
        <v>0.0987002578551339</v>
      </c>
      <c r="AC3042" s="19" t="n">
        <v>0.0628699737400419</v>
      </c>
      <c r="AD3042" s="19" t="n">
        <v>0.0382300963531777</v>
      </c>
      <c r="AE3042" s="19"/>
      <c r="AF3042" s="19" t="n">
        <v>0.0616245015077827</v>
      </c>
      <c r="AG3042" s="19" t="n">
        <v>0.0370116441830441</v>
      </c>
      <c r="AH3042" s="19" t="n">
        <v>0.0558213634215848</v>
      </c>
      <c r="AI3042" s="19"/>
      <c r="AJ3042" s="19" t="n">
        <v>0.0408712929153415</v>
      </c>
      <c r="AK3042" s="19" t="n">
        <v>0.0271408259276296</v>
      </c>
      <c r="AL3042" s="19" t="n">
        <v>0.0266537326750282</v>
      </c>
      <c r="AM3042" s="19" t="n">
        <v>0</v>
      </c>
      <c r="AN3042" s="19" t="n">
        <v>0.0790476504138826</v>
      </c>
      <c r="AO3042" s="19"/>
      <c r="AP3042" s="19" t="n">
        <v>0.0571298717893163</v>
      </c>
      <c r="AQ3042" s="19" t="n">
        <v>0.0332280389367327</v>
      </c>
      <c r="AR3042" s="19" t="n">
        <v>0.0363625539955479</v>
      </c>
      <c r="AS3042" s="19" t="n">
        <v>0.0667703884257465</v>
      </c>
      <c r="AT3042" s="19" t="n">
        <v>0</v>
      </c>
      <c r="AU3042" s="19"/>
      <c r="AV3042" s="19" t="n">
        <v>0.0381976922024683</v>
      </c>
      <c r="AW3042" s="19" t="n">
        <v>0.0502736354131178</v>
      </c>
      <c r="AX3042" s="19" t="n">
        <v>0.0203566417481273</v>
      </c>
      <c r="AY3042" s="19" t="n">
        <v>0.0662842761121572</v>
      </c>
      <c r="AZ3042" s="19" t="n">
        <v>0</v>
      </c>
      <c r="BA3042" s="19" t="n">
        <v>0.0560674973347052</v>
      </c>
      <c r="BB3042" s="19"/>
      <c r="BC3042" s="19" t="n">
        <v>0.0595541392967071</v>
      </c>
      <c r="BD3042" s="19" t="n">
        <v>0.0764026309056377</v>
      </c>
      <c r="BE3042" s="19" t="n">
        <v>0.023712004863571</v>
      </c>
      <c r="BF3042" s="19" t="n">
        <v>0.0469150192251903</v>
      </c>
      <c r="BG3042" s="19" t="n">
        <v>0</v>
      </c>
    </row>
    <row r="3043">
      <c r="B3043" t="s">
        <v>328</v>
      </c>
      <c r="C3043" s="19" t="n">
        <v>0.62803705518518</v>
      </c>
      <c r="D3043" s="19" t="n">
        <v>0.640644683952434</v>
      </c>
      <c r="E3043" s="19" t="n">
        <v>0.618950493512767</v>
      </c>
      <c r="F3043" s="19"/>
      <c r="G3043" s="19" t="n">
        <v>0.705206626377167</v>
      </c>
      <c r="H3043" s="19" t="n">
        <v>0.716938615190869</v>
      </c>
      <c r="I3043" s="19" t="n">
        <v>0.650112558040401</v>
      </c>
      <c r="J3043" s="19" t="n">
        <v>0.516414502448324</v>
      </c>
      <c r="K3043" s="19" t="n">
        <v>0.582761138132394</v>
      </c>
      <c r="L3043" s="19" t="n">
        <v>0.601830687174653</v>
      </c>
      <c r="M3043" s="19"/>
      <c r="N3043" s="19" t="n">
        <v>0.689509027591314</v>
      </c>
      <c r="O3043" s="19" t="n">
        <v>0.636950844729852</v>
      </c>
      <c r="P3043" s="19" t="n">
        <v>0.597432440210307</v>
      </c>
      <c r="Q3043" s="19" t="n">
        <v>0.573983299326599</v>
      </c>
      <c r="R3043" s="19"/>
      <c r="S3043" s="19" t="n">
        <v>0.679850064210948</v>
      </c>
      <c r="T3043" s="19" t="n">
        <v>0.544010262454515</v>
      </c>
      <c r="U3043" s="19" t="n">
        <v>0.566336118517395</v>
      </c>
      <c r="V3043" s="19" t="n">
        <v>0.731993526681562</v>
      </c>
      <c r="W3043" s="19" t="n">
        <v>0.688551539260343</v>
      </c>
      <c r="X3043" s="19" t="n">
        <v>0.711653414636047</v>
      </c>
      <c r="Y3043" s="19" t="n">
        <v>0.597487551734292</v>
      </c>
      <c r="Z3043" s="19" t="n">
        <v>0.542829955366834</v>
      </c>
      <c r="AA3043" s="19" t="n">
        <v>0.658136106161949</v>
      </c>
      <c r="AB3043" s="19" t="n">
        <v>0.577713467067912</v>
      </c>
      <c r="AC3043" s="19" t="n">
        <v>0.560090947887485</v>
      </c>
      <c r="AD3043" s="19" t="n">
        <v>0.629343008434517</v>
      </c>
      <c r="AE3043" s="19"/>
      <c r="AF3043" s="19" t="n">
        <v>0.583956072369733</v>
      </c>
      <c r="AG3043" s="19" t="n">
        <v>0.642867125617764</v>
      </c>
      <c r="AH3043" s="19" t="n">
        <v>0.624962765863759</v>
      </c>
      <c r="AI3043" s="19"/>
      <c r="AJ3043" s="19" t="n">
        <v>0.596290648815317</v>
      </c>
      <c r="AK3043" s="19" t="n">
        <v>0.730523089139417</v>
      </c>
      <c r="AL3043" s="19" t="n">
        <v>0.606898157186477</v>
      </c>
      <c r="AM3043" s="19" t="n">
        <v>0.45620928625003</v>
      </c>
      <c r="AN3043" s="19" t="n">
        <v>0.553489203289947</v>
      </c>
      <c r="AO3043" s="19"/>
      <c r="AP3043" s="19" t="n">
        <v>0.589311214034067</v>
      </c>
      <c r="AQ3043" s="19" t="n">
        <v>0.70751238201032</v>
      </c>
      <c r="AR3043" s="19" t="n">
        <v>0.669246746588568</v>
      </c>
      <c r="AS3043" s="19" t="n">
        <v>0.461958057159855</v>
      </c>
      <c r="AT3043" s="19" t="n">
        <v>0.68300893662978</v>
      </c>
      <c r="AU3043" s="19"/>
      <c r="AV3043" s="19" t="n">
        <v>0.731793048861315</v>
      </c>
      <c r="AW3043" s="19" t="n">
        <v>0.582959633492968</v>
      </c>
      <c r="AX3043" s="19" t="n">
        <v>0.755783678427534</v>
      </c>
      <c r="AY3043" s="19" t="n">
        <v>0.498838953740295</v>
      </c>
      <c r="AZ3043" s="19" t="n">
        <v>0.737340318846318</v>
      </c>
      <c r="BA3043" s="19" t="n">
        <v>0.503948665800222</v>
      </c>
      <c r="BB3043" s="19"/>
      <c r="BC3043" s="19" t="n">
        <v>0.600559159407698</v>
      </c>
      <c r="BD3043" s="19" t="n">
        <v>0.577512135932365</v>
      </c>
      <c r="BE3043" s="19" t="n">
        <v>0.689083849901935</v>
      </c>
      <c r="BF3043" s="19" t="n">
        <v>0.656597744465586</v>
      </c>
      <c r="BG3043" s="19" t="n">
        <v>0.860271751932291</v>
      </c>
    </row>
    <row r="3044">
      <c r="B3044" t="s">
        <v>329</v>
      </c>
      <c r="C3044" s="19" t="n">
        <v>0.0991121882029086</v>
      </c>
      <c r="D3044" s="19" t="n">
        <v>0.0780296081382685</v>
      </c>
      <c r="E3044" s="19" t="n">
        <v>0.115033740209621</v>
      </c>
      <c r="F3044" s="19"/>
      <c r="G3044" s="19" t="n">
        <v>0.0705862357036326</v>
      </c>
      <c r="H3044" s="19" t="n">
        <v>0.0905527795347395</v>
      </c>
      <c r="I3044" s="19" t="n">
        <v>0.0811300263875949</v>
      </c>
      <c r="J3044" s="19" t="n">
        <v>0.151741500878994</v>
      </c>
      <c r="K3044" s="19" t="n">
        <v>0.135852196362297</v>
      </c>
      <c r="L3044" s="19" t="n">
        <v>0.0703538212007003</v>
      </c>
      <c r="M3044" s="19"/>
      <c r="N3044" s="19" t="n">
        <v>0.0811388038850041</v>
      </c>
      <c r="O3044" s="19" t="n">
        <v>0.0957935430387057</v>
      </c>
      <c r="P3044" s="19" t="n">
        <v>0.123546866512853</v>
      </c>
      <c r="Q3044" s="19" t="n">
        <v>0.102495697695239</v>
      </c>
      <c r="R3044" s="19"/>
      <c r="S3044" s="19" t="n">
        <v>0.0818964569130568</v>
      </c>
      <c r="T3044" s="19" t="n">
        <v>0.127492839646613</v>
      </c>
      <c r="U3044" s="19" t="n">
        <v>0.197772006590161</v>
      </c>
      <c r="V3044" s="19" t="n">
        <v>0.0570934207604245</v>
      </c>
      <c r="W3044" s="19" t="n">
        <v>0.0228353125639663</v>
      </c>
      <c r="X3044" s="19" t="n">
        <v>0.0965774947443127</v>
      </c>
      <c r="Y3044" s="19" t="n">
        <v>0.0870442091898564</v>
      </c>
      <c r="Z3044" s="19" t="n">
        <v>0.131968755545843</v>
      </c>
      <c r="AA3044" s="19" t="n">
        <v>0.105900856322602</v>
      </c>
      <c r="AB3044" s="19" t="n">
        <v>0.127652722831666</v>
      </c>
      <c r="AC3044" s="19" t="n">
        <v>0.0862414205037611</v>
      </c>
      <c r="AD3044" s="19" t="n">
        <v>0.0324442249907298</v>
      </c>
      <c r="AE3044" s="19"/>
      <c r="AF3044" s="19" t="n">
        <v>0.149093850537021</v>
      </c>
      <c r="AG3044" s="19" t="n">
        <v>0.0682851106703073</v>
      </c>
      <c r="AH3044" s="19" t="n">
        <v>0.119384352490686</v>
      </c>
      <c r="AI3044" s="19"/>
      <c r="AJ3044" s="19" t="n">
        <v>0.117642341929257</v>
      </c>
      <c r="AK3044" s="19" t="n">
        <v>0.0662818435754476</v>
      </c>
      <c r="AL3044" s="19" t="n">
        <v>0.0601192267816023</v>
      </c>
      <c r="AM3044" s="19" t="n">
        <v>0.183438211296367</v>
      </c>
      <c r="AN3044" s="19" t="n">
        <v>0.118865027016633</v>
      </c>
      <c r="AO3044" s="19"/>
      <c r="AP3044" s="19" t="n">
        <v>0.0970662247184435</v>
      </c>
      <c r="AQ3044" s="19" t="n">
        <v>0.0382988874001357</v>
      </c>
      <c r="AR3044" s="19" t="n">
        <v>0.0847892573801649</v>
      </c>
      <c r="AS3044" s="19" t="n">
        <v>0.207909387925423</v>
      </c>
      <c r="AT3044" s="19" t="n">
        <v>0.0972222275881551</v>
      </c>
      <c r="AU3044" s="19"/>
      <c r="AV3044" s="19" t="n">
        <v>0.0323089990643332</v>
      </c>
      <c r="AW3044" s="19" t="n">
        <v>0.105564948616249</v>
      </c>
      <c r="AX3044" s="19" t="n">
        <v>0.0627947986490737</v>
      </c>
      <c r="AY3044" s="19" t="n">
        <v>0.179960609426871</v>
      </c>
      <c r="AZ3044" s="19" t="n">
        <v>0.0699217358558011</v>
      </c>
      <c r="BA3044" s="19" t="n">
        <v>0.0930369629444632</v>
      </c>
      <c r="BB3044" s="19"/>
      <c r="BC3044" s="19" t="n">
        <v>0.109642450175952</v>
      </c>
      <c r="BD3044" s="19" t="n">
        <v>0.12752702621843</v>
      </c>
      <c r="BE3044" s="19" t="n">
        <v>0.0717578815968952</v>
      </c>
      <c r="BF3044" s="19" t="n">
        <v>0.0386568288702377</v>
      </c>
      <c r="BG3044" s="19" t="n">
        <v>0.0628602597904504</v>
      </c>
    </row>
    <row r="3045">
      <c r="B3045" t="s">
        <v>141</v>
      </c>
      <c r="C3045" s="19" t="n">
        <v>0.528924866982272</v>
      </c>
      <c r="D3045" s="19" t="n">
        <v>0.562615075814165</v>
      </c>
      <c r="E3045" s="19" t="n">
        <v>0.503916753303146</v>
      </c>
      <c r="F3045" s="19"/>
      <c r="G3045" s="19" t="n">
        <v>0.634620390673534</v>
      </c>
      <c r="H3045" s="19" t="n">
        <v>0.626385835656129</v>
      </c>
      <c r="I3045" s="19" t="n">
        <v>0.568982531652807</v>
      </c>
      <c r="J3045" s="19" t="n">
        <v>0.36467300156933</v>
      </c>
      <c r="K3045" s="19" t="n">
        <v>0.446908941770097</v>
      </c>
      <c r="L3045" s="19" t="n">
        <v>0.531476865973953</v>
      </c>
      <c r="M3045" s="19"/>
      <c r="N3045" s="19" t="n">
        <v>0.60837022370631</v>
      </c>
      <c r="O3045" s="19" t="n">
        <v>0.541157301691147</v>
      </c>
      <c r="P3045" s="19" t="n">
        <v>0.473885573697454</v>
      </c>
      <c r="Q3045" s="19" t="n">
        <v>0.47148760163136</v>
      </c>
      <c r="R3045" s="19"/>
      <c r="S3045" s="19" t="n">
        <v>0.597953607297891</v>
      </c>
      <c r="T3045" s="19" t="n">
        <v>0.416517422807903</v>
      </c>
      <c r="U3045" s="19" t="n">
        <v>0.368564111927234</v>
      </c>
      <c r="V3045" s="19" t="n">
        <v>0.674900105921137</v>
      </c>
      <c r="W3045" s="19" t="n">
        <v>0.665716226696377</v>
      </c>
      <c r="X3045" s="19" t="n">
        <v>0.615075919891734</v>
      </c>
      <c r="Y3045" s="19" t="n">
        <v>0.510443342544435</v>
      </c>
      <c r="Z3045" s="19" t="n">
        <v>0.410861199820991</v>
      </c>
      <c r="AA3045" s="19" t="n">
        <v>0.552235249839347</v>
      </c>
      <c r="AB3045" s="19" t="n">
        <v>0.450060744236245</v>
      </c>
      <c r="AC3045" s="19" t="n">
        <v>0.473849527383724</v>
      </c>
      <c r="AD3045" s="19" t="n">
        <v>0.596898783443787</v>
      </c>
      <c r="AE3045" s="19"/>
      <c r="AF3045" s="19" t="n">
        <v>0.434862221832712</v>
      </c>
      <c r="AG3045" s="19" t="n">
        <v>0.574582014947457</v>
      </c>
      <c r="AH3045" s="19" t="n">
        <v>0.505578413373072</v>
      </c>
      <c r="AI3045" s="19"/>
      <c r="AJ3045" s="19" t="n">
        <v>0.47864830688606</v>
      </c>
      <c r="AK3045" s="19" t="n">
        <v>0.66424124556397</v>
      </c>
      <c r="AL3045" s="19" t="n">
        <v>0.546778930404875</v>
      </c>
      <c r="AM3045" s="19" t="n">
        <v>0.272771074953663</v>
      </c>
      <c r="AN3045" s="19" t="n">
        <v>0.434624176273314</v>
      </c>
      <c r="AO3045" s="19"/>
      <c r="AP3045" s="19" t="n">
        <v>0.492244989315624</v>
      </c>
      <c r="AQ3045" s="19" t="n">
        <v>0.669213494610185</v>
      </c>
      <c r="AR3045" s="19" t="n">
        <v>0.584457489208403</v>
      </c>
      <c r="AS3045" s="19" t="n">
        <v>0.254048669234432</v>
      </c>
      <c r="AT3045" s="19" t="n">
        <v>0.585786709041625</v>
      </c>
      <c r="AU3045" s="19"/>
      <c r="AV3045" s="19" t="n">
        <v>0.699484049796982</v>
      </c>
      <c r="AW3045" s="19" t="n">
        <v>0.477394684876719</v>
      </c>
      <c r="AX3045" s="19" t="n">
        <v>0.69298887977846</v>
      </c>
      <c r="AY3045" s="19" t="n">
        <v>0.318878344313424</v>
      </c>
      <c r="AZ3045" s="19" t="n">
        <v>0.667418582990517</v>
      </c>
      <c r="BA3045" s="19" t="n">
        <v>0.410911702855759</v>
      </c>
      <c r="BB3045" s="19"/>
      <c r="BC3045" s="19" t="n">
        <v>0.490916709231747</v>
      </c>
      <c r="BD3045" s="19" t="n">
        <v>0.449985109713935</v>
      </c>
      <c r="BE3045" s="19" t="n">
        <v>0.61732596830504</v>
      </c>
      <c r="BF3045" s="19" t="n">
        <v>0.617940915595348</v>
      </c>
      <c r="BG3045" s="19" t="n">
        <v>0.797411492141841</v>
      </c>
    </row>
    <row r="3046">
      <c r="C3046" s="19"/>
      <c r="D3046" s="19"/>
      <c r="E3046" s="19"/>
      <c r="F3046" s="19"/>
      <c r="G3046" s="19"/>
      <c r="H3046" s="19"/>
      <c r="I3046" s="19"/>
      <c r="J3046" s="19"/>
      <c r="K3046" s="19"/>
      <c r="L3046" s="19"/>
      <c r="M3046" s="19"/>
      <c r="N3046" s="19"/>
      <c r="O3046" s="19"/>
      <c r="P3046" s="19"/>
      <c r="Q3046" s="19"/>
      <c r="R3046" s="19"/>
      <c r="S3046" s="19"/>
      <c r="T3046" s="19"/>
      <c r="U3046" s="19"/>
      <c r="V3046" s="19"/>
      <c r="W3046" s="19"/>
      <c r="X3046" s="19"/>
      <c r="Y3046" s="19"/>
      <c r="Z3046" s="19"/>
      <c r="AA3046" s="19"/>
      <c r="AB3046" s="19"/>
      <c r="AC3046" s="19"/>
      <c r="AD3046" s="19"/>
      <c r="AE3046" s="19"/>
      <c r="AF3046" s="19"/>
      <c r="AG3046" s="19"/>
      <c r="AH3046" s="19"/>
      <c r="AI3046" s="19"/>
      <c r="AJ3046" s="19"/>
      <c r="AK3046" s="19"/>
      <c r="AL3046" s="19"/>
      <c r="AM3046" s="19"/>
      <c r="AN3046" s="19"/>
      <c r="AO3046" s="19"/>
      <c r="AP3046" s="19"/>
      <c r="AQ3046" s="19"/>
      <c r="AR3046" s="19"/>
      <c r="AS3046" s="19"/>
      <c r="AT3046" s="19"/>
      <c r="AU3046" s="19"/>
      <c r="AV3046" s="19"/>
      <c r="AW3046" s="19"/>
      <c r="AX3046" s="19"/>
      <c r="AY3046" s="19"/>
      <c r="AZ3046" s="19"/>
      <c r="BA3046" s="19"/>
      <c r="BB3046" s="19"/>
      <c r="BC3046" s="19"/>
      <c r="BD3046" s="19"/>
      <c r="BE3046" s="19"/>
      <c r="BF3046" s="19"/>
      <c r="BG3046" s="19"/>
    </row>
    <row r="3047">
      <c r="B3047" s="7" t="s">
        <v>819</v>
      </c>
      <c r="C3047" s="19"/>
      <c r="D3047" s="19"/>
      <c r="E3047" s="19"/>
      <c r="F3047" s="19"/>
      <c r="G3047" s="19"/>
      <c r="H3047" s="19"/>
      <c r="I3047" s="19"/>
      <c r="J3047" s="19"/>
      <c r="K3047" s="19"/>
      <c r="L3047" s="19"/>
      <c r="M3047" s="19"/>
      <c r="N3047" s="19"/>
      <c r="O3047" s="19"/>
      <c r="P3047" s="19"/>
      <c r="Q3047" s="19"/>
      <c r="R3047" s="19"/>
      <c r="S3047" s="19"/>
      <c r="T3047" s="19"/>
      <c r="U3047" s="19"/>
      <c r="V3047" s="19"/>
      <c r="W3047" s="19"/>
      <c r="X3047" s="19"/>
      <c r="Y3047" s="19"/>
      <c r="Z3047" s="19"/>
      <c r="AA3047" s="19"/>
      <c r="AB3047" s="19"/>
      <c r="AC3047" s="19"/>
      <c r="AD3047" s="19"/>
      <c r="AE3047" s="19"/>
      <c r="AF3047" s="19"/>
      <c r="AG3047" s="19"/>
      <c r="AH3047" s="19"/>
      <c r="AI3047" s="19"/>
      <c r="AJ3047" s="19"/>
      <c r="AK3047" s="19"/>
      <c r="AL3047" s="19"/>
      <c r="AM3047" s="19"/>
      <c r="AN3047" s="19"/>
      <c r="AO3047" s="19"/>
      <c r="AP3047" s="19"/>
      <c r="AQ3047" s="19"/>
      <c r="AR3047" s="19"/>
      <c r="AS3047" s="19"/>
      <c r="AT3047" s="19"/>
      <c r="AU3047" s="19"/>
      <c r="AV3047" s="19"/>
      <c r="AW3047" s="19"/>
      <c r="AX3047" s="19"/>
      <c r="AY3047" s="19"/>
      <c r="AZ3047" s="19"/>
      <c r="BA3047" s="19"/>
      <c r="BB3047" s="19"/>
      <c r="BC3047" s="19"/>
      <c r="BD3047" s="19"/>
      <c r="BE3047" s="19"/>
      <c r="BF3047" s="19"/>
      <c r="BG3047" s="19"/>
    </row>
    <row r="3048">
      <c r="B3048" s="26" t="s">
        <v>724</v>
      </c>
      <c r="C3048" s="19"/>
      <c r="D3048" s="19"/>
      <c r="E3048" s="19"/>
      <c r="F3048" s="19"/>
      <c r="G3048" s="19"/>
      <c r="H3048" s="19"/>
      <c r="I3048" s="19"/>
      <c r="J3048" s="19"/>
      <c r="K3048" s="19"/>
      <c r="L3048" s="19"/>
      <c r="M3048" s="19"/>
      <c r="N3048" s="19"/>
      <c r="O3048" s="19"/>
      <c r="P3048" s="19"/>
      <c r="Q3048" s="19"/>
      <c r="R3048" s="19"/>
      <c r="S3048" s="19"/>
      <c r="T3048" s="19"/>
      <c r="U3048" s="19"/>
      <c r="V3048" s="19"/>
      <c r="W3048" s="19"/>
      <c r="X3048" s="19"/>
      <c r="Y3048" s="19"/>
      <c r="Z3048" s="19"/>
      <c r="AA3048" s="19"/>
      <c r="AB3048" s="19"/>
      <c r="AC3048" s="19"/>
      <c r="AD3048" s="19"/>
      <c r="AE3048" s="19"/>
      <c r="AF3048" s="19"/>
      <c r="AG3048" s="19"/>
      <c r="AH3048" s="19"/>
      <c r="AI3048" s="19"/>
      <c r="AJ3048" s="19"/>
      <c r="AK3048" s="19"/>
      <c r="AL3048" s="19"/>
      <c r="AM3048" s="19"/>
      <c r="AN3048" s="19"/>
      <c r="AO3048" s="19"/>
      <c r="AP3048" s="19"/>
      <c r="AQ3048" s="19"/>
      <c r="AR3048" s="19"/>
      <c r="AS3048" s="19"/>
      <c r="AT3048" s="19"/>
      <c r="AU3048" s="19"/>
      <c r="AV3048" s="19"/>
      <c r="AW3048" s="19"/>
      <c r="AX3048" s="19"/>
      <c r="AY3048" s="19"/>
      <c r="AZ3048" s="19"/>
      <c r="BA3048" s="19"/>
      <c r="BB3048" s="19"/>
      <c r="BC3048" s="19"/>
      <c r="BD3048" s="19"/>
      <c r="BE3048" s="19"/>
      <c r="BF3048" s="19"/>
      <c r="BG3048" s="19"/>
    </row>
    <row r="3049">
      <c r="B3049" t="s">
        <v>323</v>
      </c>
      <c r="C3049" s="19" t="n">
        <v>0.388911704676668</v>
      </c>
      <c r="D3049" s="19" t="n">
        <v>0.377444872215328</v>
      </c>
      <c r="E3049" s="19" t="n">
        <v>0.401850167206474</v>
      </c>
      <c r="F3049" s="19"/>
      <c r="G3049" s="19" t="n">
        <v>0.340029143512834</v>
      </c>
      <c r="H3049" s="19" t="n">
        <v>0.424028803925398</v>
      </c>
      <c r="I3049" s="19" t="n">
        <v>0.414163041768545</v>
      </c>
      <c r="J3049" s="19" t="n">
        <v>0.356326620154725</v>
      </c>
      <c r="K3049" s="19" t="n">
        <v>0.411400070259609</v>
      </c>
      <c r="L3049" s="19" t="n">
        <v>0.376005291711909</v>
      </c>
      <c r="M3049" s="19"/>
      <c r="N3049" s="19" t="n">
        <v>0.454133893322182</v>
      </c>
      <c r="O3049" s="19" t="n">
        <v>0.397538629632792</v>
      </c>
      <c r="P3049" s="19" t="n">
        <v>0.294421630639078</v>
      </c>
      <c r="Q3049" s="19" t="n">
        <v>0.385003133137969</v>
      </c>
      <c r="R3049" s="19"/>
      <c r="S3049" s="19" t="n">
        <v>0.455653523022943</v>
      </c>
      <c r="T3049" s="19" t="n">
        <v>0.294764180550137</v>
      </c>
      <c r="U3049" s="19" t="n">
        <v>0.337848215503351</v>
      </c>
      <c r="V3049" s="19" t="n">
        <v>0.487499171852616</v>
      </c>
      <c r="W3049" s="19" t="n">
        <v>0.466791308409626</v>
      </c>
      <c r="X3049" s="19" t="n">
        <v>0.298262514177215</v>
      </c>
      <c r="Y3049" s="19" t="n">
        <v>0.302932767045574</v>
      </c>
      <c r="Z3049" s="19" t="n">
        <v>0.449303333755696</v>
      </c>
      <c r="AA3049" s="19" t="n">
        <v>0.414505798568171</v>
      </c>
      <c r="AB3049" s="19" t="n">
        <v>0.346188962348701</v>
      </c>
      <c r="AC3049" s="19" t="n">
        <v>0.426668726483366</v>
      </c>
      <c r="AD3049" s="19" t="n">
        <v>0.440788900092559</v>
      </c>
      <c r="AE3049" s="19"/>
      <c r="AF3049" s="19" t="n">
        <v>0.364015814289618</v>
      </c>
      <c r="AG3049" s="19" t="n">
        <v>0.392867206313673</v>
      </c>
      <c r="AH3049" s="19" t="n">
        <v>0.412647247354557</v>
      </c>
      <c r="AI3049" s="19"/>
      <c r="AJ3049" s="19" t="n">
        <v>0.351178834411443</v>
      </c>
      <c r="AK3049" s="19" t="n">
        <v>0.460856448763005</v>
      </c>
      <c r="AL3049" s="19" t="n">
        <v>0.361561685627272</v>
      </c>
      <c r="AM3049" s="19" t="n">
        <v>0.262201703187335</v>
      </c>
      <c r="AN3049" s="19" t="n">
        <v>0.367823469705367</v>
      </c>
      <c r="AO3049" s="19"/>
      <c r="AP3049" s="19" t="n">
        <v>0.365107279072554</v>
      </c>
      <c r="AQ3049" s="19" t="n">
        <v>0.43356402505495</v>
      </c>
      <c r="AR3049" s="19" t="n">
        <v>0.349765943470243</v>
      </c>
      <c r="AS3049" s="19" t="n">
        <v>0.246480674803053</v>
      </c>
      <c r="AT3049" s="19" t="n">
        <v>0.493829839409178</v>
      </c>
      <c r="AU3049" s="19"/>
      <c r="AV3049" s="19" t="n">
        <v>0.485967175391713</v>
      </c>
      <c r="AW3049" s="19" t="n">
        <v>0.351585940014933</v>
      </c>
      <c r="AX3049" s="19" t="n">
        <v>0.386376526754243</v>
      </c>
      <c r="AY3049" s="19" t="n">
        <v>0.26985641336276</v>
      </c>
      <c r="AZ3049" s="19" t="n">
        <v>0.473937558479699</v>
      </c>
      <c r="BA3049" s="19" t="n">
        <v>0.324381317608875</v>
      </c>
      <c r="BB3049" s="19"/>
      <c r="BC3049" s="19" t="n">
        <v>0.362574010779575</v>
      </c>
      <c r="BD3049" s="19" t="n">
        <v>0.336692214124863</v>
      </c>
      <c r="BE3049" s="19" t="n">
        <v>0.442852059201343</v>
      </c>
      <c r="BF3049" s="19" t="n">
        <v>0.426094035333784</v>
      </c>
      <c r="BG3049" s="19" t="n">
        <v>0.320048097921324</v>
      </c>
    </row>
    <row r="3050">
      <c r="B3050" t="s">
        <v>324</v>
      </c>
      <c r="C3050" s="19" t="n">
        <v>0.413913605779489</v>
      </c>
      <c r="D3050" s="19" t="n">
        <v>0.414887852155179</v>
      </c>
      <c r="E3050" s="19" t="n">
        <v>0.414990215126193</v>
      </c>
      <c r="F3050" s="19"/>
      <c r="G3050" s="19" t="n">
        <v>0.44263222324243</v>
      </c>
      <c r="H3050" s="19" t="n">
        <v>0.361639465107767</v>
      </c>
      <c r="I3050" s="19" t="n">
        <v>0.366365475856589</v>
      </c>
      <c r="J3050" s="19" t="n">
        <v>0.465372844734502</v>
      </c>
      <c r="K3050" s="19" t="n">
        <v>0.363098522623481</v>
      </c>
      <c r="L3050" s="19" t="n">
        <v>0.479607315551903</v>
      </c>
      <c r="M3050" s="19"/>
      <c r="N3050" s="19" t="n">
        <v>0.367035128457913</v>
      </c>
      <c r="O3050" s="19" t="n">
        <v>0.440236316270976</v>
      </c>
      <c r="P3050" s="19" t="n">
        <v>0.438575563255355</v>
      </c>
      <c r="Q3050" s="19" t="n">
        <v>0.420737763143784</v>
      </c>
      <c r="R3050" s="19"/>
      <c r="S3050" s="19" t="n">
        <v>0.353573343770183</v>
      </c>
      <c r="T3050" s="19" t="n">
        <v>0.494058934489139</v>
      </c>
      <c r="U3050" s="19" t="n">
        <v>0.450823334050488</v>
      </c>
      <c r="V3050" s="19" t="n">
        <v>0.357458987118758</v>
      </c>
      <c r="W3050" s="19" t="n">
        <v>0.376896853579758</v>
      </c>
      <c r="X3050" s="19" t="n">
        <v>0.546923205527625</v>
      </c>
      <c r="Y3050" s="19" t="n">
        <v>0.485879558023527</v>
      </c>
      <c r="Z3050" s="19" t="n">
        <v>0.338816214845433</v>
      </c>
      <c r="AA3050" s="19" t="n">
        <v>0.414704593446803</v>
      </c>
      <c r="AB3050" s="19" t="n">
        <v>0.342996438473818</v>
      </c>
      <c r="AC3050" s="19" t="n">
        <v>0.376262528816662</v>
      </c>
      <c r="AD3050" s="19" t="n">
        <v>0.385898494433485</v>
      </c>
      <c r="AE3050" s="19"/>
      <c r="AF3050" s="19" t="n">
        <v>0.43354278843469</v>
      </c>
      <c r="AG3050" s="19" t="n">
        <v>0.438478669632883</v>
      </c>
      <c r="AH3050" s="19" t="n">
        <v>0.339483105127848</v>
      </c>
      <c r="AI3050" s="19"/>
      <c r="AJ3050" s="19" t="n">
        <v>0.504233098226064</v>
      </c>
      <c r="AK3050" s="19" t="n">
        <v>0.335071611730852</v>
      </c>
      <c r="AL3050" s="19" t="n">
        <v>0.563840381485265</v>
      </c>
      <c r="AM3050" s="19" t="n">
        <v>0.156660066945406</v>
      </c>
      <c r="AN3050" s="19" t="n">
        <v>0.385487358992085</v>
      </c>
      <c r="AO3050" s="19"/>
      <c r="AP3050" s="19" t="n">
        <v>0.467901936806124</v>
      </c>
      <c r="AQ3050" s="19" t="n">
        <v>0.396849327339747</v>
      </c>
      <c r="AR3050" s="19" t="n">
        <v>0.541016268702282</v>
      </c>
      <c r="AS3050" s="19" t="n">
        <v>0.483967028271548</v>
      </c>
      <c r="AT3050" s="19" t="n">
        <v>0.404766776737862</v>
      </c>
      <c r="AU3050" s="19"/>
      <c r="AV3050" s="19" t="n">
        <v>0.356117624946123</v>
      </c>
      <c r="AW3050" s="19" t="n">
        <v>0.483567367090613</v>
      </c>
      <c r="AX3050" s="19" t="n">
        <v>0.478730245427037</v>
      </c>
      <c r="AY3050" s="19" t="n">
        <v>0.457013797069157</v>
      </c>
      <c r="AZ3050" s="19" t="n">
        <v>0.422375280860083</v>
      </c>
      <c r="BA3050" s="19" t="n">
        <v>0.452875535925893</v>
      </c>
      <c r="BB3050" s="19"/>
      <c r="BC3050" s="19" t="n">
        <v>0.468806647366237</v>
      </c>
      <c r="BD3050" s="19" t="n">
        <v>0.421613907292698</v>
      </c>
      <c r="BE3050" s="19" t="n">
        <v>0.339035460224731</v>
      </c>
      <c r="BF3050" s="19" t="n">
        <v>0.405970350241841</v>
      </c>
      <c r="BG3050" s="19" t="n">
        <v>0.679951902078676</v>
      </c>
    </row>
    <row r="3051">
      <c r="B3051" t="s">
        <v>325</v>
      </c>
      <c r="C3051" s="19" t="n">
        <v>0.14046909102062</v>
      </c>
      <c r="D3051" s="19" t="n">
        <v>0.150675232074598</v>
      </c>
      <c r="E3051" s="19" t="n">
        <v>0.131322108994419</v>
      </c>
      <c r="F3051" s="19"/>
      <c r="G3051" s="19" t="n">
        <v>0.17982198110314</v>
      </c>
      <c r="H3051" s="19" t="n">
        <v>0.174241209051741</v>
      </c>
      <c r="I3051" s="19" t="n">
        <v>0.140181098214682</v>
      </c>
      <c r="J3051" s="19" t="n">
        <v>0.106818320358673</v>
      </c>
      <c r="K3051" s="19" t="n">
        <v>0.132421178003117</v>
      </c>
      <c r="L3051" s="19" t="n">
        <v>0.117576213938475</v>
      </c>
      <c r="M3051" s="19"/>
      <c r="N3051" s="19" t="n">
        <v>0.117594017541428</v>
      </c>
      <c r="O3051" s="19" t="n">
        <v>0.0978793418978146</v>
      </c>
      <c r="P3051" s="19" t="n">
        <v>0.200901759487567</v>
      </c>
      <c r="Q3051" s="19" t="n">
        <v>0.158437252852406</v>
      </c>
      <c r="R3051" s="19"/>
      <c r="S3051" s="19" t="n">
        <v>0.141830266942883</v>
      </c>
      <c r="T3051" s="19" t="n">
        <v>0.131000608640817</v>
      </c>
      <c r="U3051" s="19" t="n">
        <v>0.169013998552174</v>
      </c>
      <c r="V3051" s="19" t="n">
        <v>0.101229967086943</v>
      </c>
      <c r="W3051" s="19" t="n">
        <v>0.110328585617865</v>
      </c>
      <c r="X3051" s="19" t="n">
        <v>0.0803346231831301</v>
      </c>
      <c r="Y3051" s="19" t="n">
        <v>0.177618002755499</v>
      </c>
      <c r="Z3051" s="19" t="n">
        <v>0.187399226484863</v>
      </c>
      <c r="AA3051" s="19" t="n">
        <v>0.141960622766434</v>
      </c>
      <c r="AB3051" s="19" t="n">
        <v>0.22555800384978</v>
      </c>
      <c r="AC3051" s="19" t="n">
        <v>0.0965657294647937</v>
      </c>
      <c r="AD3051" s="19" t="n">
        <v>0.135082509120779</v>
      </c>
      <c r="AE3051" s="19"/>
      <c r="AF3051" s="19" t="n">
        <v>0.138390830792019</v>
      </c>
      <c r="AG3051" s="19" t="n">
        <v>0.119622826145462</v>
      </c>
      <c r="AH3051" s="19" t="n">
        <v>0.187363761145732</v>
      </c>
      <c r="AI3051" s="19"/>
      <c r="AJ3051" s="19" t="n">
        <v>0.119092844792353</v>
      </c>
      <c r="AK3051" s="19" t="n">
        <v>0.135985998219529</v>
      </c>
      <c r="AL3051" s="19" t="n">
        <v>0.0551736069252261</v>
      </c>
      <c r="AM3051" s="19" t="n">
        <v>0.397700018570892</v>
      </c>
      <c r="AN3051" s="19" t="n">
        <v>0.143200539455999</v>
      </c>
      <c r="AO3051" s="19"/>
      <c r="AP3051" s="19" t="n">
        <v>0.137513020122003</v>
      </c>
      <c r="AQ3051" s="19" t="n">
        <v>0.112814444568325</v>
      </c>
      <c r="AR3051" s="19" t="n">
        <v>0.0779927692265604</v>
      </c>
      <c r="AS3051" s="19" t="n">
        <v>0.210597150778434</v>
      </c>
      <c r="AT3051" s="19" t="n">
        <v>0.0756274714593345</v>
      </c>
      <c r="AU3051" s="19"/>
      <c r="AV3051" s="19" t="n">
        <v>0.103766620910181</v>
      </c>
      <c r="AW3051" s="19" t="n">
        <v>0.132881263209939</v>
      </c>
      <c r="AX3051" s="19" t="n">
        <v>0.0822378864760737</v>
      </c>
      <c r="AY3051" s="19" t="n">
        <v>0.202064628725092</v>
      </c>
      <c r="AZ3051" s="19" t="n">
        <v>0.0851492544371261</v>
      </c>
      <c r="BA3051" s="19" t="n">
        <v>0.175910484639423</v>
      </c>
      <c r="BB3051" s="19"/>
      <c r="BC3051" s="19" t="n">
        <v>0.131250485043417</v>
      </c>
      <c r="BD3051" s="19" t="n">
        <v>0.162372270926064</v>
      </c>
      <c r="BE3051" s="19" t="n">
        <v>0.153860808720274</v>
      </c>
      <c r="BF3051" s="19" t="n">
        <v>0.109152019608305</v>
      </c>
      <c r="BG3051" s="19" t="n">
        <v>0</v>
      </c>
    </row>
    <row r="3052">
      <c r="B3052" t="s">
        <v>326</v>
      </c>
      <c r="C3052" s="19" t="n">
        <v>0.0264658479129654</v>
      </c>
      <c r="D3052" s="19" t="n">
        <v>0.0363934654991424</v>
      </c>
      <c r="E3052" s="19" t="n">
        <v>0.0170321523294602</v>
      </c>
      <c r="F3052" s="19"/>
      <c r="G3052" s="19" t="n">
        <v>0.0260386186569504</v>
      </c>
      <c r="H3052" s="19" t="n">
        <v>0.0400905219150942</v>
      </c>
      <c r="I3052" s="19" t="n">
        <v>0.0240131599477147</v>
      </c>
      <c r="J3052" s="19" t="n">
        <v>0.0359590613520049</v>
      </c>
      <c r="K3052" s="19" t="n">
        <v>0.0299046861521685</v>
      </c>
      <c r="L3052" s="19" t="n">
        <v>0.00576895673680123</v>
      </c>
      <c r="M3052" s="19"/>
      <c r="N3052" s="19" t="n">
        <v>0.0277421841430698</v>
      </c>
      <c r="O3052" s="19" t="n">
        <v>0.0460168033510723</v>
      </c>
      <c r="P3052" s="19" t="n">
        <v>0.0272671504933173</v>
      </c>
      <c r="Q3052" s="19" t="n">
        <v>0.00466848091751846</v>
      </c>
      <c r="R3052" s="19"/>
      <c r="S3052" s="19" t="n">
        <v>0.0286811558592644</v>
      </c>
      <c r="T3052" s="19" t="n">
        <v>0.0347494431935781</v>
      </c>
      <c r="U3052" s="19" t="n">
        <v>0.020561462393118</v>
      </c>
      <c r="V3052" s="19" t="n">
        <v>0.0177051445493106</v>
      </c>
      <c r="W3052" s="19" t="n">
        <v>0.0234363838119641</v>
      </c>
      <c r="X3052" s="19" t="n">
        <v>0.0520620924570662</v>
      </c>
      <c r="Y3052" s="19" t="n">
        <v>0.0201432451596069</v>
      </c>
      <c r="Z3052" s="19" t="n">
        <v>0</v>
      </c>
      <c r="AA3052" s="19" t="n">
        <v>0.0288289852185924</v>
      </c>
      <c r="AB3052" s="19" t="n">
        <v>0.0204163771956485</v>
      </c>
      <c r="AC3052" s="19" t="n">
        <v>0.0414481028644695</v>
      </c>
      <c r="AD3052" s="19" t="n">
        <v>0</v>
      </c>
      <c r="AE3052" s="19"/>
      <c r="AF3052" s="19" t="n">
        <v>0.0259138102115446</v>
      </c>
      <c r="AG3052" s="19" t="n">
        <v>0.0201326453978033</v>
      </c>
      <c r="AH3052" s="19" t="n">
        <v>0.031317284490455</v>
      </c>
      <c r="AI3052" s="19"/>
      <c r="AJ3052" s="19" t="n">
        <v>0.0186500814615632</v>
      </c>
      <c r="AK3052" s="19" t="n">
        <v>0.0456865148165545</v>
      </c>
      <c r="AL3052" s="19" t="n">
        <v>0.0194243259622367</v>
      </c>
      <c r="AM3052" s="19" t="n">
        <v>0</v>
      </c>
      <c r="AN3052" s="19" t="n">
        <v>0.0332767621250178</v>
      </c>
      <c r="AO3052" s="19"/>
      <c r="AP3052" s="19" t="n">
        <v>0.00670462297126877</v>
      </c>
      <c r="AQ3052" s="19" t="n">
        <v>0.0375839826655928</v>
      </c>
      <c r="AR3052" s="19" t="n">
        <v>0</v>
      </c>
      <c r="AS3052" s="19" t="n">
        <v>0.024686151534473</v>
      </c>
      <c r="AT3052" s="19" t="n">
        <v>0</v>
      </c>
      <c r="AU3052" s="19"/>
      <c r="AV3052" s="19" t="n">
        <v>0.0378084426432794</v>
      </c>
      <c r="AW3052" s="19" t="n">
        <v>0.00611323821053918</v>
      </c>
      <c r="AX3052" s="19" t="n">
        <v>0.0159689248567052</v>
      </c>
      <c r="AY3052" s="19" t="n">
        <v>0.0411049145839237</v>
      </c>
      <c r="AZ3052" s="19" t="n">
        <v>0</v>
      </c>
      <c r="BA3052" s="19" t="n">
        <v>0</v>
      </c>
      <c r="BB3052" s="19"/>
      <c r="BC3052" s="19" t="n">
        <v>0.0152115208097405</v>
      </c>
      <c r="BD3052" s="19" t="n">
        <v>0.0416109310796548</v>
      </c>
      <c r="BE3052" s="19" t="n">
        <v>0.0225916987030374</v>
      </c>
      <c r="BF3052" s="19" t="n">
        <v>0.0411414513687954</v>
      </c>
      <c r="BG3052" s="19" t="n">
        <v>0</v>
      </c>
    </row>
    <row r="3053">
      <c r="B3053" t="s">
        <v>327</v>
      </c>
      <c r="C3053" s="19" t="n">
        <v>0.00800133820900669</v>
      </c>
      <c r="D3053" s="19" t="n">
        <v>0.00785714955476409</v>
      </c>
      <c r="E3053" s="19" t="n">
        <v>0.0033109420685727</v>
      </c>
      <c r="F3053" s="19"/>
      <c r="G3053" s="19" t="n">
        <v>0</v>
      </c>
      <c r="H3053" s="19" t="n">
        <v>0</v>
      </c>
      <c r="I3053" s="19" t="n">
        <v>0.00995870433609896</v>
      </c>
      <c r="J3053" s="19" t="n">
        <v>0.00703241087191919</v>
      </c>
      <c r="K3053" s="19" t="n">
        <v>0.0262913061352151</v>
      </c>
      <c r="L3053" s="19" t="n">
        <v>0.00632189702293135</v>
      </c>
      <c r="M3053" s="19"/>
      <c r="N3053" s="19" t="n">
        <v>0.00889978354238551</v>
      </c>
      <c r="O3053" s="19" t="n">
        <v>0</v>
      </c>
      <c r="P3053" s="19" t="n">
        <v>0.0177355772582739</v>
      </c>
      <c r="Q3053" s="19" t="n">
        <v>0.00674421100975337</v>
      </c>
      <c r="R3053" s="19"/>
      <c r="S3053" s="19" t="n">
        <v>0</v>
      </c>
      <c r="T3053" s="19" t="n">
        <v>0.0105209107933631</v>
      </c>
      <c r="U3053" s="19" t="n">
        <v>0</v>
      </c>
      <c r="V3053" s="19" t="n">
        <v>0.0184596639879602</v>
      </c>
      <c r="W3053" s="19" t="n">
        <v>0</v>
      </c>
      <c r="X3053" s="19" t="n">
        <v>0</v>
      </c>
      <c r="Y3053" s="19" t="n">
        <v>0</v>
      </c>
      <c r="Z3053" s="19" t="n">
        <v>0.0244812249140072</v>
      </c>
      <c r="AA3053" s="19" t="n">
        <v>0</v>
      </c>
      <c r="AB3053" s="19" t="n">
        <v>0.0133690105190378</v>
      </c>
      <c r="AC3053" s="19" t="n">
        <v>0.039619398210604</v>
      </c>
      <c r="AD3053" s="19" t="n">
        <v>0</v>
      </c>
      <c r="AE3053" s="19"/>
      <c r="AF3053" s="19" t="n">
        <v>0.0165001973860701</v>
      </c>
      <c r="AG3053" s="19" t="n">
        <v>0.00628558102609451</v>
      </c>
      <c r="AH3053" s="19" t="n">
        <v>0</v>
      </c>
      <c r="AI3053" s="19"/>
      <c r="AJ3053" s="19" t="n">
        <v>0.00372839480168651</v>
      </c>
      <c r="AK3053" s="19" t="n">
        <v>0</v>
      </c>
      <c r="AL3053" s="19" t="n">
        <v>0</v>
      </c>
      <c r="AM3053" s="19" t="n">
        <v>0.183438211296367</v>
      </c>
      <c r="AN3053" s="19" t="n">
        <v>0.00942664302842421</v>
      </c>
      <c r="AO3053" s="19"/>
      <c r="AP3053" s="19" t="n">
        <v>0.00667499145317373</v>
      </c>
      <c r="AQ3053" s="19" t="n">
        <v>0</v>
      </c>
      <c r="AR3053" s="19" t="n">
        <v>0.0125844915085232</v>
      </c>
      <c r="AS3053" s="19" t="n">
        <v>0.0233055539028577</v>
      </c>
      <c r="AT3053" s="19" t="n">
        <v>0</v>
      </c>
      <c r="AU3053" s="19"/>
      <c r="AV3053" s="19" t="n">
        <v>0</v>
      </c>
      <c r="AW3053" s="19" t="n">
        <v>0.00608622035592884</v>
      </c>
      <c r="AX3053" s="19" t="n">
        <v>0</v>
      </c>
      <c r="AY3053" s="19" t="n">
        <v>0.0203752733930241</v>
      </c>
      <c r="AZ3053" s="19" t="n">
        <v>0</v>
      </c>
      <c r="BA3053" s="19" t="n">
        <v>0.0287590709906471</v>
      </c>
      <c r="BB3053" s="19"/>
      <c r="BC3053" s="19" t="n">
        <v>0</v>
      </c>
      <c r="BD3053" s="19" t="n">
        <v>0</v>
      </c>
      <c r="BE3053" s="19" t="n">
        <v>0.0221437722759094</v>
      </c>
      <c r="BF3053" s="19" t="n">
        <v>0</v>
      </c>
      <c r="BG3053" s="19" t="n">
        <v>0</v>
      </c>
    </row>
    <row r="3054">
      <c r="B3054" t="s">
        <v>815</v>
      </c>
      <c r="C3054" s="19" t="n">
        <v>0.0222384124012511</v>
      </c>
      <c r="D3054" s="19" t="n">
        <v>0.0127414285009886</v>
      </c>
      <c r="E3054" s="19" t="n">
        <v>0.0314944142748803</v>
      </c>
      <c r="F3054" s="19"/>
      <c r="G3054" s="19" t="n">
        <v>0.0114780334846454</v>
      </c>
      <c r="H3054" s="19" t="n">
        <v>0</v>
      </c>
      <c r="I3054" s="19" t="n">
        <v>0.0453185198763698</v>
      </c>
      <c r="J3054" s="19" t="n">
        <v>0.0284907425281761</v>
      </c>
      <c r="K3054" s="19" t="n">
        <v>0.0368842368264095</v>
      </c>
      <c r="L3054" s="19" t="n">
        <v>0.0147203250379808</v>
      </c>
      <c r="M3054" s="19"/>
      <c r="N3054" s="19" t="n">
        <v>0.0245949929930222</v>
      </c>
      <c r="O3054" s="19" t="n">
        <v>0.0183289088473449</v>
      </c>
      <c r="P3054" s="19" t="n">
        <v>0.0210983188664089</v>
      </c>
      <c r="Q3054" s="19" t="n">
        <v>0.0244091589385688</v>
      </c>
      <c r="R3054" s="19"/>
      <c r="S3054" s="19" t="n">
        <v>0.0202617104047254</v>
      </c>
      <c r="T3054" s="19" t="n">
        <v>0.034905922332966</v>
      </c>
      <c r="U3054" s="19" t="n">
        <v>0.0217529895008684</v>
      </c>
      <c r="V3054" s="19" t="n">
        <v>0.0176470654044126</v>
      </c>
      <c r="W3054" s="19" t="n">
        <v>0.0225468685807869</v>
      </c>
      <c r="X3054" s="19" t="n">
        <v>0.0224175646549638</v>
      </c>
      <c r="Y3054" s="19" t="n">
        <v>0.0134264270157934</v>
      </c>
      <c r="Z3054" s="19" t="n">
        <v>0</v>
      </c>
      <c r="AA3054" s="19" t="n">
        <v>0</v>
      </c>
      <c r="AB3054" s="19" t="n">
        <v>0.0514712076130145</v>
      </c>
      <c r="AC3054" s="19" t="n">
        <v>0.0194355141601054</v>
      </c>
      <c r="AD3054" s="19" t="n">
        <v>0.0382300963531777</v>
      </c>
      <c r="AE3054" s="19"/>
      <c r="AF3054" s="19" t="n">
        <v>0.021636558886058</v>
      </c>
      <c r="AG3054" s="19" t="n">
        <v>0.0226130714840839</v>
      </c>
      <c r="AH3054" s="19" t="n">
        <v>0.029188601881409</v>
      </c>
      <c r="AI3054" s="19"/>
      <c r="AJ3054" s="19" t="n">
        <v>0.00311674630688964</v>
      </c>
      <c r="AK3054" s="19" t="n">
        <v>0.0223994264700598</v>
      </c>
      <c r="AL3054" s="19" t="n">
        <v>0</v>
      </c>
      <c r="AM3054" s="19" t="n">
        <v>0</v>
      </c>
      <c r="AN3054" s="19" t="n">
        <v>0.0607852266931074</v>
      </c>
      <c r="AO3054" s="19"/>
      <c r="AP3054" s="19" t="n">
        <v>0.0160981495748768</v>
      </c>
      <c r="AQ3054" s="19" t="n">
        <v>0.0191882203713852</v>
      </c>
      <c r="AR3054" s="19" t="n">
        <v>0.0186405270923912</v>
      </c>
      <c r="AS3054" s="19" t="n">
        <v>0.0109634407096339</v>
      </c>
      <c r="AT3054" s="19" t="n">
        <v>0.0257759123936253</v>
      </c>
      <c r="AU3054" s="19"/>
      <c r="AV3054" s="19" t="n">
        <v>0.0163401361087036</v>
      </c>
      <c r="AW3054" s="19" t="n">
        <v>0.0197659711180469</v>
      </c>
      <c r="AX3054" s="19" t="n">
        <v>0.0366864164859414</v>
      </c>
      <c r="AY3054" s="19" t="n">
        <v>0.0095849728660433</v>
      </c>
      <c r="AZ3054" s="19" t="n">
        <v>0.0185379062230922</v>
      </c>
      <c r="BA3054" s="19" t="n">
        <v>0.0180735908351622</v>
      </c>
      <c r="BB3054" s="19"/>
      <c r="BC3054" s="19" t="n">
        <v>0.0221573360010305</v>
      </c>
      <c r="BD3054" s="19" t="n">
        <v>0.0377106765767191</v>
      </c>
      <c r="BE3054" s="19" t="n">
        <v>0.0195162008747056</v>
      </c>
      <c r="BF3054" s="19" t="n">
        <v>0.0176421434472742</v>
      </c>
      <c r="BG3054" s="19" t="n">
        <v>0</v>
      </c>
    </row>
    <row r="3055">
      <c r="B3055" t="s">
        <v>328</v>
      </c>
      <c r="C3055" s="19" t="n">
        <v>0.802825310456157</v>
      </c>
      <c r="D3055" s="19" t="n">
        <v>0.792332724370507</v>
      </c>
      <c r="E3055" s="19" t="n">
        <v>0.816840382332668</v>
      </c>
      <c r="F3055" s="19"/>
      <c r="G3055" s="19" t="n">
        <v>0.782661366755264</v>
      </c>
      <c r="H3055" s="19" t="n">
        <v>0.785668269033165</v>
      </c>
      <c r="I3055" s="19" t="n">
        <v>0.780528517625134</v>
      </c>
      <c r="J3055" s="19" t="n">
        <v>0.821699464889227</v>
      </c>
      <c r="K3055" s="19" t="n">
        <v>0.77449859288309</v>
      </c>
      <c r="L3055" s="19" t="n">
        <v>0.855612607263811</v>
      </c>
      <c r="M3055" s="19"/>
      <c r="N3055" s="19" t="n">
        <v>0.821169021780095</v>
      </c>
      <c r="O3055" s="19" t="n">
        <v>0.837774945903768</v>
      </c>
      <c r="P3055" s="19" t="n">
        <v>0.732997193894433</v>
      </c>
      <c r="Q3055" s="19" t="n">
        <v>0.805740896281754</v>
      </c>
      <c r="R3055" s="19"/>
      <c r="S3055" s="19" t="n">
        <v>0.809226866793127</v>
      </c>
      <c r="T3055" s="19" t="n">
        <v>0.788823115039275</v>
      </c>
      <c r="U3055" s="19" t="n">
        <v>0.78867154955384</v>
      </c>
      <c r="V3055" s="19" t="n">
        <v>0.844958158971374</v>
      </c>
      <c r="W3055" s="19" t="n">
        <v>0.843688161989384</v>
      </c>
      <c r="X3055" s="19" t="n">
        <v>0.84518571970484</v>
      </c>
      <c r="Y3055" s="19" t="n">
        <v>0.788812325069101</v>
      </c>
      <c r="Z3055" s="19" t="n">
        <v>0.78811954860113</v>
      </c>
      <c r="AA3055" s="19" t="n">
        <v>0.829210392014974</v>
      </c>
      <c r="AB3055" s="19" t="n">
        <v>0.689185400822519</v>
      </c>
      <c r="AC3055" s="19" t="n">
        <v>0.802931255300027</v>
      </c>
      <c r="AD3055" s="19" t="n">
        <v>0.826687394526044</v>
      </c>
      <c r="AE3055" s="19"/>
      <c r="AF3055" s="19" t="n">
        <v>0.797558602724308</v>
      </c>
      <c r="AG3055" s="19" t="n">
        <v>0.831345875946556</v>
      </c>
      <c r="AH3055" s="19" t="n">
        <v>0.752130352482404</v>
      </c>
      <c r="AI3055" s="19"/>
      <c r="AJ3055" s="19" t="n">
        <v>0.855411932637508</v>
      </c>
      <c r="AK3055" s="19" t="n">
        <v>0.795928060493857</v>
      </c>
      <c r="AL3055" s="19" t="n">
        <v>0.925402067112537</v>
      </c>
      <c r="AM3055" s="19" t="n">
        <v>0.418861770132741</v>
      </c>
      <c r="AN3055" s="19" t="n">
        <v>0.753310828697452</v>
      </c>
      <c r="AO3055" s="19"/>
      <c r="AP3055" s="19" t="n">
        <v>0.833009215878677</v>
      </c>
      <c r="AQ3055" s="19" t="n">
        <v>0.830413352394697</v>
      </c>
      <c r="AR3055" s="19" t="n">
        <v>0.890782212172525</v>
      </c>
      <c r="AS3055" s="19" t="n">
        <v>0.730447703074601</v>
      </c>
      <c r="AT3055" s="19" t="n">
        <v>0.89859661614704</v>
      </c>
      <c r="AU3055" s="19"/>
      <c r="AV3055" s="19" t="n">
        <v>0.842084800337836</v>
      </c>
      <c r="AW3055" s="19" t="n">
        <v>0.835153307105546</v>
      </c>
      <c r="AX3055" s="19" t="n">
        <v>0.86510677218128</v>
      </c>
      <c r="AY3055" s="19" t="n">
        <v>0.726870210431917</v>
      </c>
      <c r="AZ3055" s="19" t="n">
        <v>0.896312839339782</v>
      </c>
      <c r="BA3055" s="19" t="n">
        <v>0.777256853534768</v>
      </c>
      <c r="BB3055" s="19"/>
      <c r="BC3055" s="19" t="n">
        <v>0.831380658145812</v>
      </c>
      <c r="BD3055" s="19" t="n">
        <v>0.758306121417562</v>
      </c>
      <c r="BE3055" s="19" t="n">
        <v>0.781887519426074</v>
      </c>
      <c r="BF3055" s="19" t="n">
        <v>0.832064385575625</v>
      </c>
      <c r="BG3055" s="19" t="n">
        <v>1</v>
      </c>
    </row>
    <row r="3056">
      <c r="B3056" t="s">
        <v>329</v>
      </c>
      <c r="C3056" s="19" t="n">
        <v>0.0344671861219721</v>
      </c>
      <c r="D3056" s="19" t="n">
        <v>0.0442506150539065</v>
      </c>
      <c r="E3056" s="19" t="n">
        <v>0.0203430943980329</v>
      </c>
      <c r="F3056" s="19"/>
      <c r="G3056" s="19" t="n">
        <v>0.0260386186569504</v>
      </c>
      <c r="H3056" s="19" t="n">
        <v>0.0400905219150942</v>
      </c>
      <c r="I3056" s="19" t="n">
        <v>0.0339718642838137</v>
      </c>
      <c r="J3056" s="19" t="n">
        <v>0.042991472223924</v>
      </c>
      <c r="K3056" s="19" t="n">
        <v>0.0561959922873836</v>
      </c>
      <c r="L3056" s="19" t="n">
        <v>0.0120908537597326</v>
      </c>
      <c r="M3056" s="19"/>
      <c r="N3056" s="19" t="n">
        <v>0.0366419676854553</v>
      </c>
      <c r="O3056" s="19" t="n">
        <v>0.0460168033510723</v>
      </c>
      <c r="P3056" s="19" t="n">
        <v>0.0450027277515913</v>
      </c>
      <c r="Q3056" s="19" t="n">
        <v>0.0114126919272718</v>
      </c>
      <c r="R3056" s="19"/>
      <c r="S3056" s="19" t="n">
        <v>0.0286811558592644</v>
      </c>
      <c r="T3056" s="19" t="n">
        <v>0.0452703539869412</v>
      </c>
      <c r="U3056" s="19" t="n">
        <v>0.020561462393118</v>
      </c>
      <c r="V3056" s="19" t="n">
        <v>0.0361648085372708</v>
      </c>
      <c r="W3056" s="19" t="n">
        <v>0.0234363838119641</v>
      </c>
      <c r="X3056" s="19" t="n">
        <v>0.0520620924570662</v>
      </c>
      <c r="Y3056" s="19" t="n">
        <v>0.0201432451596069</v>
      </c>
      <c r="Z3056" s="19" t="n">
        <v>0.0244812249140072</v>
      </c>
      <c r="AA3056" s="19" t="n">
        <v>0.0288289852185924</v>
      </c>
      <c r="AB3056" s="19" t="n">
        <v>0.0337853877146863</v>
      </c>
      <c r="AC3056" s="19" t="n">
        <v>0.0810675010750735</v>
      </c>
      <c r="AD3056" s="19" t="n">
        <v>0</v>
      </c>
      <c r="AE3056" s="19"/>
      <c r="AF3056" s="19" t="n">
        <v>0.0424140075976146</v>
      </c>
      <c r="AG3056" s="19" t="n">
        <v>0.0264182264238978</v>
      </c>
      <c r="AH3056" s="19" t="n">
        <v>0.031317284490455</v>
      </c>
      <c r="AI3056" s="19"/>
      <c r="AJ3056" s="19" t="n">
        <v>0.0223784762632497</v>
      </c>
      <c r="AK3056" s="19" t="n">
        <v>0.0456865148165545</v>
      </c>
      <c r="AL3056" s="19" t="n">
        <v>0.0194243259622367</v>
      </c>
      <c r="AM3056" s="19" t="n">
        <v>0.183438211296367</v>
      </c>
      <c r="AN3056" s="19" t="n">
        <v>0.042703405153442</v>
      </c>
      <c r="AO3056" s="19"/>
      <c r="AP3056" s="19" t="n">
        <v>0.0133796144244425</v>
      </c>
      <c r="AQ3056" s="19" t="n">
        <v>0.0375839826655928</v>
      </c>
      <c r="AR3056" s="19" t="n">
        <v>0.0125844915085232</v>
      </c>
      <c r="AS3056" s="19" t="n">
        <v>0.0479917054373307</v>
      </c>
      <c r="AT3056" s="19" t="n">
        <v>0</v>
      </c>
      <c r="AU3056" s="19"/>
      <c r="AV3056" s="19" t="n">
        <v>0.0378084426432794</v>
      </c>
      <c r="AW3056" s="19" t="n">
        <v>0.012199458566468</v>
      </c>
      <c r="AX3056" s="19" t="n">
        <v>0.0159689248567052</v>
      </c>
      <c r="AY3056" s="19" t="n">
        <v>0.0614801879769478</v>
      </c>
      <c r="AZ3056" s="19" t="n">
        <v>0</v>
      </c>
      <c r="BA3056" s="19" t="n">
        <v>0.0287590709906471</v>
      </c>
      <c r="BB3056" s="19"/>
      <c r="BC3056" s="19" t="n">
        <v>0.0152115208097405</v>
      </c>
      <c r="BD3056" s="19" t="n">
        <v>0.0416109310796548</v>
      </c>
      <c r="BE3056" s="19" t="n">
        <v>0.0447354709789467</v>
      </c>
      <c r="BF3056" s="19" t="n">
        <v>0.0411414513687954</v>
      </c>
      <c r="BG3056" s="19" t="n">
        <v>0</v>
      </c>
    </row>
    <row r="3057">
      <c r="B3057" t="s">
        <v>141</v>
      </c>
      <c r="C3057" s="19" t="n">
        <v>0.768358124334185</v>
      </c>
      <c r="D3057" s="19" t="n">
        <v>0.748082109316601</v>
      </c>
      <c r="E3057" s="19" t="n">
        <v>0.796497287934635</v>
      </c>
      <c r="F3057" s="19"/>
      <c r="G3057" s="19" t="n">
        <v>0.756622748098314</v>
      </c>
      <c r="H3057" s="19" t="n">
        <v>0.745577747118071</v>
      </c>
      <c r="I3057" s="19" t="n">
        <v>0.74655665334132</v>
      </c>
      <c r="J3057" s="19" t="n">
        <v>0.778707992665303</v>
      </c>
      <c r="K3057" s="19" t="n">
        <v>0.718302600595706</v>
      </c>
      <c r="L3057" s="19" t="n">
        <v>0.843521753504079</v>
      </c>
      <c r="M3057" s="19"/>
      <c r="N3057" s="19" t="n">
        <v>0.78452705409464</v>
      </c>
      <c r="O3057" s="19" t="n">
        <v>0.791758142552696</v>
      </c>
      <c r="P3057" s="19" t="n">
        <v>0.687994466142841</v>
      </c>
      <c r="Q3057" s="19" t="n">
        <v>0.794328204354482</v>
      </c>
      <c r="R3057" s="19"/>
      <c r="S3057" s="19" t="n">
        <v>0.780545710933862</v>
      </c>
      <c r="T3057" s="19" t="n">
        <v>0.743552761052334</v>
      </c>
      <c r="U3057" s="19" t="n">
        <v>0.768110087160722</v>
      </c>
      <c r="V3057" s="19" t="n">
        <v>0.808793350434103</v>
      </c>
      <c r="W3057" s="19" t="n">
        <v>0.82025177817742</v>
      </c>
      <c r="X3057" s="19" t="n">
        <v>0.793123627247774</v>
      </c>
      <c r="Y3057" s="19" t="n">
        <v>0.768669079909494</v>
      </c>
      <c r="Z3057" s="19" t="n">
        <v>0.763638323687123</v>
      </c>
      <c r="AA3057" s="19" t="n">
        <v>0.800381406796382</v>
      </c>
      <c r="AB3057" s="19" t="n">
        <v>0.655400013107833</v>
      </c>
      <c r="AC3057" s="19" t="n">
        <v>0.721863754224954</v>
      </c>
      <c r="AD3057" s="19" t="n">
        <v>0.826687394526044</v>
      </c>
      <c r="AE3057" s="19"/>
      <c r="AF3057" s="19" t="n">
        <v>0.755144595126693</v>
      </c>
      <c r="AG3057" s="19" t="n">
        <v>0.804927649522658</v>
      </c>
      <c r="AH3057" s="19" t="n">
        <v>0.720813067991949</v>
      </c>
      <c r="AI3057" s="19"/>
      <c r="AJ3057" s="19" t="n">
        <v>0.833033456374258</v>
      </c>
      <c r="AK3057" s="19" t="n">
        <v>0.750241545677302</v>
      </c>
      <c r="AL3057" s="19" t="n">
        <v>0.9059777411503</v>
      </c>
      <c r="AM3057" s="19" t="n">
        <v>0.235423558836375</v>
      </c>
      <c r="AN3057" s="19" t="n">
        <v>0.71060742354401</v>
      </c>
      <c r="AO3057" s="19"/>
      <c r="AP3057" s="19" t="n">
        <v>0.819629601454235</v>
      </c>
      <c r="AQ3057" s="19" t="n">
        <v>0.792829369729104</v>
      </c>
      <c r="AR3057" s="19" t="n">
        <v>0.878197720664002</v>
      </c>
      <c r="AS3057" s="19" t="n">
        <v>0.68245599763727</v>
      </c>
      <c r="AT3057" s="19" t="n">
        <v>0.89859661614704</v>
      </c>
      <c r="AU3057" s="19"/>
      <c r="AV3057" s="19" t="n">
        <v>0.804276357694556</v>
      </c>
      <c r="AW3057" s="19" t="n">
        <v>0.822953848539078</v>
      </c>
      <c r="AX3057" s="19" t="n">
        <v>0.849137847324575</v>
      </c>
      <c r="AY3057" s="19" t="n">
        <v>0.665390022454969</v>
      </c>
      <c r="AZ3057" s="19" t="n">
        <v>0.896312839339782</v>
      </c>
      <c r="BA3057" s="19" t="n">
        <v>0.748497782544121</v>
      </c>
      <c r="BB3057" s="19"/>
      <c r="BC3057" s="19" t="n">
        <v>0.816169137336072</v>
      </c>
      <c r="BD3057" s="19" t="n">
        <v>0.716695190337907</v>
      </c>
      <c r="BE3057" s="19" t="n">
        <v>0.737152048447127</v>
      </c>
      <c r="BF3057" s="19" t="n">
        <v>0.79092293420683</v>
      </c>
      <c r="BG3057" s="19" t="n">
        <v>1</v>
      </c>
    </row>
    <row r="3058">
      <c r="C3058" s="19"/>
      <c r="D3058" s="19"/>
      <c r="E3058" s="19"/>
      <c r="F3058" s="19"/>
      <c r="G3058" s="19"/>
      <c r="H3058" s="19"/>
      <c r="I3058" s="19"/>
      <c r="J3058" s="19"/>
      <c r="K3058" s="19"/>
      <c r="L3058" s="19"/>
      <c r="M3058" s="19"/>
      <c r="N3058" s="19"/>
      <c r="O3058" s="19"/>
      <c r="P3058" s="19"/>
      <c r="Q3058" s="19"/>
      <c r="R3058" s="19"/>
      <c r="S3058" s="19"/>
      <c r="T3058" s="19"/>
      <c r="U3058" s="19"/>
      <c r="V3058" s="19"/>
      <c r="W3058" s="19"/>
      <c r="X3058" s="19"/>
      <c r="Y3058" s="19"/>
      <c r="Z3058" s="19"/>
      <c r="AA3058" s="19"/>
      <c r="AB3058" s="19"/>
      <c r="AC3058" s="19"/>
      <c r="AD3058" s="19"/>
      <c r="AE3058" s="19"/>
      <c r="AF3058" s="19"/>
      <c r="AG3058" s="19"/>
      <c r="AH3058" s="19"/>
      <c r="AI3058" s="19"/>
      <c r="AJ3058" s="19"/>
      <c r="AK3058" s="19"/>
      <c r="AL3058" s="19"/>
      <c r="AM3058" s="19"/>
      <c r="AN3058" s="19"/>
      <c r="AO3058" s="19"/>
      <c r="AP3058" s="19"/>
      <c r="AQ3058" s="19"/>
      <c r="AR3058" s="19"/>
      <c r="AS3058" s="19"/>
      <c r="AT3058" s="19"/>
      <c r="AU3058" s="19"/>
      <c r="AV3058" s="19"/>
      <c r="AW3058" s="19"/>
      <c r="AX3058" s="19"/>
      <c r="AY3058" s="19"/>
      <c r="AZ3058" s="19"/>
      <c r="BA3058" s="19"/>
      <c r="BB3058" s="19"/>
      <c r="BC3058" s="19"/>
      <c r="BD3058" s="19"/>
      <c r="BE3058" s="19"/>
      <c r="BF3058" s="19"/>
      <c r="BG3058" s="19"/>
    </row>
    <row r="3059">
      <c r="B3059" s="7" t="s">
        <v>832</v>
      </c>
      <c r="C3059" s="19"/>
      <c r="D3059" s="19"/>
      <c r="E3059" s="19"/>
      <c r="F3059" s="19"/>
      <c r="G3059" s="19"/>
      <c r="H3059" s="19"/>
      <c r="I3059" s="19"/>
      <c r="J3059" s="19"/>
      <c r="K3059" s="19"/>
      <c r="L3059" s="19"/>
      <c r="M3059" s="19"/>
      <c r="N3059" s="19"/>
      <c r="O3059" s="19"/>
      <c r="P3059" s="19"/>
      <c r="Q3059" s="19"/>
      <c r="R3059" s="19"/>
      <c r="S3059" s="19"/>
      <c r="T3059" s="19"/>
      <c r="U3059" s="19"/>
      <c r="V3059" s="19"/>
      <c r="W3059" s="19"/>
      <c r="X3059" s="19"/>
      <c r="Y3059" s="19"/>
      <c r="Z3059" s="19"/>
      <c r="AA3059" s="19"/>
      <c r="AB3059" s="19"/>
      <c r="AC3059" s="19"/>
      <c r="AD3059" s="19"/>
      <c r="AE3059" s="19"/>
      <c r="AF3059" s="19"/>
      <c r="AG3059" s="19"/>
      <c r="AH3059" s="19"/>
      <c r="AI3059" s="19"/>
      <c r="AJ3059" s="19"/>
      <c r="AK3059" s="19"/>
      <c r="AL3059" s="19"/>
      <c r="AM3059" s="19"/>
      <c r="AN3059" s="19"/>
      <c r="AO3059" s="19"/>
      <c r="AP3059" s="19"/>
      <c r="AQ3059" s="19"/>
      <c r="AR3059" s="19"/>
      <c r="AS3059" s="19"/>
      <c r="AT3059" s="19"/>
      <c r="AU3059" s="19"/>
      <c r="AV3059" s="19"/>
      <c r="AW3059" s="19"/>
      <c r="AX3059" s="19"/>
      <c r="AY3059" s="19"/>
      <c r="AZ3059" s="19"/>
      <c r="BA3059" s="19"/>
      <c r="BB3059" s="19"/>
      <c r="BC3059" s="19"/>
      <c r="BD3059" s="19"/>
      <c r="BE3059" s="19"/>
      <c r="BF3059" s="19"/>
      <c r="BG3059" s="19"/>
    </row>
    <row r="3060">
      <c r="B3060" s="26" t="s">
        <v>724</v>
      </c>
      <c r="C3060" s="19"/>
      <c r="D3060" s="19"/>
      <c r="E3060" s="19"/>
      <c r="F3060" s="19"/>
      <c r="G3060" s="19"/>
      <c r="H3060" s="19"/>
      <c r="I3060" s="19"/>
      <c r="J3060" s="19"/>
      <c r="K3060" s="19"/>
      <c r="L3060" s="19"/>
      <c r="M3060" s="19"/>
      <c r="N3060" s="19"/>
      <c r="O3060" s="19"/>
      <c r="P3060" s="19"/>
      <c r="Q3060" s="19"/>
      <c r="R3060" s="19"/>
      <c r="S3060" s="19"/>
      <c r="T3060" s="19"/>
      <c r="U3060" s="19"/>
      <c r="V3060" s="19"/>
      <c r="W3060" s="19"/>
      <c r="X3060" s="19"/>
      <c r="Y3060" s="19"/>
      <c r="Z3060" s="19"/>
      <c r="AA3060" s="19"/>
      <c r="AB3060" s="19"/>
      <c r="AC3060" s="19"/>
      <c r="AD3060" s="19"/>
      <c r="AE3060" s="19"/>
      <c r="AF3060" s="19"/>
      <c r="AG3060" s="19"/>
      <c r="AH3060" s="19"/>
      <c r="AI3060" s="19"/>
      <c r="AJ3060" s="19"/>
      <c r="AK3060" s="19"/>
      <c r="AL3060" s="19"/>
      <c r="AM3060" s="19"/>
      <c r="AN3060" s="19"/>
      <c r="AO3060" s="19"/>
      <c r="AP3060" s="19"/>
      <c r="AQ3060" s="19"/>
      <c r="AR3060" s="19"/>
      <c r="AS3060" s="19"/>
      <c r="AT3060" s="19"/>
      <c r="AU3060" s="19"/>
      <c r="AV3060" s="19"/>
      <c r="AW3060" s="19"/>
      <c r="AX3060" s="19"/>
      <c r="AY3060" s="19"/>
      <c r="AZ3060" s="19"/>
      <c r="BA3060" s="19"/>
      <c r="BB3060" s="19"/>
      <c r="BC3060" s="19"/>
      <c r="BD3060" s="19"/>
      <c r="BE3060" s="19"/>
      <c r="BF3060" s="19"/>
      <c r="BG3060" s="19"/>
    </row>
    <row r="3061">
      <c r="B3061" t="s">
        <v>802</v>
      </c>
      <c r="C3061" s="19" t="n">
        <v>0.0180444444241633</v>
      </c>
      <c r="D3061" s="19" t="n">
        <v>0.0165494384269814</v>
      </c>
      <c r="E3061" s="19" t="n">
        <v>0.0172156576419354</v>
      </c>
      <c r="F3061" s="19"/>
      <c r="G3061" s="19" t="n">
        <v>0</v>
      </c>
      <c r="H3061" s="19" t="n">
        <v>0.0171214139023391</v>
      </c>
      <c r="I3061" s="19" t="n">
        <v>0.0233459149009501</v>
      </c>
      <c r="J3061" s="19" t="n">
        <v>0.00762009547477609</v>
      </c>
      <c r="K3061" s="19" t="n">
        <v>0.0349598002405286</v>
      </c>
      <c r="L3061" s="19" t="n">
        <v>0.022025694333334</v>
      </c>
      <c r="M3061" s="19"/>
      <c r="N3061" s="19" t="n">
        <v>0.0186556930236586</v>
      </c>
      <c r="O3061" s="19" t="n">
        <v>0.00597208561380105</v>
      </c>
      <c r="P3061" s="19" t="n">
        <v>0.0267458552474009</v>
      </c>
      <c r="Q3061" s="19" t="n">
        <v>0.0220854530609743</v>
      </c>
      <c r="R3061" s="19"/>
      <c r="S3061" s="19" t="n">
        <v>0.0216316099032881</v>
      </c>
      <c r="T3061" s="19" t="n">
        <v>0.0178079795399689</v>
      </c>
      <c r="U3061" s="19" t="n">
        <v>0.0171552986031371</v>
      </c>
      <c r="V3061" s="19" t="n">
        <v>0.0374226675970926</v>
      </c>
      <c r="W3061" s="19" t="n">
        <v>0</v>
      </c>
      <c r="X3061" s="19" t="n">
        <v>0</v>
      </c>
      <c r="Y3061" s="19" t="n">
        <v>0.0165593832539037</v>
      </c>
      <c r="Z3061" s="19" t="n">
        <v>0.0244812249140072</v>
      </c>
      <c r="AA3061" s="19" t="n">
        <v>0.0282493701710473</v>
      </c>
      <c r="AB3061" s="19" t="n">
        <v>0.0308435484957338</v>
      </c>
      <c r="AC3061" s="19" t="n">
        <v>0</v>
      </c>
      <c r="AD3061" s="19" t="n">
        <v>0</v>
      </c>
      <c r="AE3061" s="19"/>
      <c r="AF3061" s="19" t="n">
        <v>0.0260201907738335</v>
      </c>
      <c r="AG3061" s="19" t="n">
        <v>0.0236243427649385</v>
      </c>
      <c r="AH3061" s="19" t="n">
        <v>0</v>
      </c>
      <c r="AI3061" s="19"/>
      <c r="AJ3061" s="19" t="n">
        <v>0.0182545857634507</v>
      </c>
      <c r="AK3061" s="19" t="n">
        <v>0.011542266696835</v>
      </c>
      <c r="AL3061" s="19" t="n">
        <v>0.0191984180258717</v>
      </c>
      <c r="AM3061" s="19" t="n">
        <v>0.104311122018126</v>
      </c>
      <c r="AN3061" s="19" t="n">
        <v>0.00942664302842421</v>
      </c>
      <c r="AO3061" s="19"/>
      <c r="AP3061" s="19" t="n">
        <v>0</v>
      </c>
      <c r="AQ3061" s="19" t="n">
        <v>0.014127659670421</v>
      </c>
      <c r="AR3061" s="19" t="n">
        <v>0.0713676148351905</v>
      </c>
      <c r="AS3061" s="19" t="n">
        <v>0.0336872055886525</v>
      </c>
      <c r="AT3061" s="19" t="n">
        <v>0.0169989775157522</v>
      </c>
      <c r="AU3061" s="19"/>
      <c r="AV3061" s="19" t="n">
        <v>0.0160287282340207</v>
      </c>
      <c r="AW3061" s="19" t="n">
        <v>0</v>
      </c>
      <c r="AX3061" s="19" t="n">
        <v>0.0641949112525577</v>
      </c>
      <c r="AY3061" s="19" t="n">
        <v>0.0202383801328792</v>
      </c>
      <c r="AZ3061" s="19" t="n">
        <v>0.0122255789150417</v>
      </c>
      <c r="BA3061" s="19" t="n">
        <v>0.0293099346202982</v>
      </c>
      <c r="BB3061" s="19"/>
      <c r="BC3061" s="19" t="n">
        <v>0.0117621415462663</v>
      </c>
      <c r="BD3061" s="19" t="n">
        <v>0.0140676353651224</v>
      </c>
      <c r="BE3061" s="19" t="n">
        <v>0.0186821076278646</v>
      </c>
      <c r="BF3061" s="19" t="n">
        <v>0.0417163079702233</v>
      </c>
      <c r="BG3061" s="19" t="n">
        <v>0.0628602597904504</v>
      </c>
    </row>
    <row r="3062">
      <c r="B3062" t="s">
        <v>598</v>
      </c>
      <c r="C3062" s="19" t="n">
        <v>0.0266969579860336</v>
      </c>
      <c r="D3062" s="19" t="n">
        <v>0.0411673919195909</v>
      </c>
      <c r="E3062" s="19" t="n">
        <v>0.0128886295201861</v>
      </c>
      <c r="F3062" s="19"/>
      <c r="G3062" s="19" t="n">
        <v>0.0203042200593462</v>
      </c>
      <c r="H3062" s="19" t="n">
        <v>0.0356075875233985</v>
      </c>
      <c r="I3062" s="19" t="n">
        <v>0.0329438450199404</v>
      </c>
      <c r="J3062" s="19" t="n">
        <v>0.0231889854376573</v>
      </c>
      <c r="K3062" s="19" t="n">
        <v>0.0318543292379151</v>
      </c>
      <c r="L3062" s="19" t="n">
        <v>0.0162667855024518</v>
      </c>
      <c r="M3062" s="19"/>
      <c r="N3062" s="19" t="n">
        <v>0.0157109943488435</v>
      </c>
      <c r="O3062" s="19" t="n">
        <v>0.0277266169094898</v>
      </c>
      <c r="P3062" s="19" t="n">
        <v>0.0282351876401668</v>
      </c>
      <c r="Q3062" s="19" t="n">
        <v>0.0370570216711603</v>
      </c>
      <c r="R3062" s="19"/>
      <c r="S3062" s="19" t="n">
        <v>0.0347027468978996</v>
      </c>
      <c r="T3062" s="19" t="n">
        <v>0.0244258048215323</v>
      </c>
      <c r="U3062" s="19" t="n">
        <v>0</v>
      </c>
      <c r="V3062" s="19" t="n">
        <v>0.0375413420589278</v>
      </c>
      <c r="W3062" s="19" t="n">
        <v>0.0507240745956011</v>
      </c>
      <c r="X3062" s="19" t="n">
        <v>0.0423691228320121</v>
      </c>
      <c r="Y3062" s="19" t="n">
        <v>0.0256147779279997</v>
      </c>
      <c r="Z3062" s="19" t="n">
        <v>0</v>
      </c>
      <c r="AA3062" s="19" t="n">
        <v>0.0395786330295461</v>
      </c>
      <c r="AB3062" s="19" t="n">
        <v>0.0133690105190378</v>
      </c>
      <c r="AC3062" s="19" t="n">
        <v>0.0199173971302897</v>
      </c>
      <c r="AD3062" s="19" t="n">
        <v>0</v>
      </c>
      <c r="AE3062" s="19"/>
      <c r="AF3062" s="19" t="n">
        <v>0.0559708805155731</v>
      </c>
      <c r="AG3062" s="19" t="n">
        <v>0.0124871443516397</v>
      </c>
      <c r="AH3062" s="19" t="n">
        <v>0.0193930955674032</v>
      </c>
      <c r="AI3062" s="19"/>
      <c r="AJ3062" s="19" t="n">
        <v>0.0426926407455897</v>
      </c>
      <c r="AK3062" s="19" t="n">
        <v>0.0160062070515706</v>
      </c>
      <c r="AL3062" s="19" t="n">
        <v>0.0251637095754391</v>
      </c>
      <c r="AM3062" s="19" t="n">
        <v>0</v>
      </c>
      <c r="AN3062" s="19" t="n">
        <v>0.0210509148862945</v>
      </c>
      <c r="AO3062" s="19"/>
      <c r="AP3062" s="19" t="n">
        <v>0.026576533579557</v>
      </c>
      <c r="AQ3062" s="19" t="n">
        <v>0.00955549653832553</v>
      </c>
      <c r="AR3062" s="19" t="n">
        <v>0</v>
      </c>
      <c r="AS3062" s="19" t="n">
        <v>0.0909291258641904</v>
      </c>
      <c r="AT3062" s="19" t="n">
        <v>0.0244540226810815</v>
      </c>
      <c r="AU3062" s="19"/>
      <c r="AV3062" s="19" t="n">
        <v>0.0150185025125228</v>
      </c>
      <c r="AW3062" s="19" t="n">
        <v>0.0343155809285992</v>
      </c>
      <c r="AX3062" s="19" t="n">
        <v>0</v>
      </c>
      <c r="AY3062" s="19" t="n">
        <v>0.0567746476384151</v>
      </c>
      <c r="AZ3062" s="19" t="n">
        <v>0.0175872098072218</v>
      </c>
      <c r="BA3062" s="19" t="n">
        <v>0.0149151996437757</v>
      </c>
      <c r="BB3062" s="19"/>
      <c r="BC3062" s="19" t="n">
        <v>0.0153502468412985</v>
      </c>
      <c r="BD3062" s="19" t="n">
        <v>0.053824880965285</v>
      </c>
      <c r="BE3062" s="19" t="n">
        <v>0.0146620056665362</v>
      </c>
      <c r="BF3062" s="19" t="n">
        <v>0.01428724293725</v>
      </c>
      <c r="BG3062" s="19" t="n">
        <v>0</v>
      </c>
    </row>
    <row r="3063">
      <c r="B3063" t="s">
        <v>692</v>
      </c>
      <c r="C3063" s="19" t="n">
        <v>0.0551482219734454</v>
      </c>
      <c r="D3063" s="19" t="n">
        <v>0.0612216195117867</v>
      </c>
      <c r="E3063" s="19" t="n">
        <v>0.0495666431688735</v>
      </c>
      <c r="F3063" s="19"/>
      <c r="G3063" s="19" t="n">
        <v>0.0458463730851033</v>
      </c>
      <c r="H3063" s="19" t="n">
        <v>0.0401520957584397</v>
      </c>
      <c r="I3063" s="19" t="n">
        <v>0.0966718272348608</v>
      </c>
      <c r="J3063" s="19" t="n">
        <v>0.0493721652033282</v>
      </c>
      <c r="K3063" s="19" t="n">
        <v>0.0660153696037828</v>
      </c>
      <c r="L3063" s="19" t="n">
        <v>0.0370839973242836</v>
      </c>
      <c r="M3063" s="19"/>
      <c r="N3063" s="19" t="n">
        <v>0.0456449972050841</v>
      </c>
      <c r="O3063" s="19" t="n">
        <v>0.0576817518599464</v>
      </c>
      <c r="P3063" s="19" t="n">
        <v>0.0705313127815397</v>
      </c>
      <c r="Q3063" s="19" t="n">
        <v>0.0505392272313263</v>
      </c>
      <c r="R3063" s="19"/>
      <c r="S3063" s="19" t="n">
        <v>0.0285598953832967</v>
      </c>
      <c r="T3063" s="19" t="n">
        <v>0.0348703060879868</v>
      </c>
      <c r="U3063" s="19" t="n">
        <v>0.0620701157126476</v>
      </c>
      <c r="V3063" s="19" t="n">
        <v>0.0814252536294683</v>
      </c>
      <c r="W3063" s="19" t="n">
        <v>0.0929639757747451</v>
      </c>
      <c r="X3063" s="19" t="n">
        <v>0.0214367804215324</v>
      </c>
      <c r="Y3063" s="19" t="n">
        <v>0.0366648637203184</v>
      </c>
      <c r="Z3063" s="19" t="n">
        <v>0.0755937336121459</v>
      </c>
      <c r="AA3063" s="19" t="n">
        <v>0.104014480344995</v>
      </c>
      <c r="AB3063" s="19" t="n">
        <v>0.0824248312635242</v>
      </c>
      <c r="AC3063" s="19" t="n">
        <v>0.0213543496239416</v>
      </c>
      <c r="AD3063" s="19" t="n">
        <v>0.0347849329507139</v>
      </c>
      <c r="AE3063" s="19"/>
      <c r="AF3063" s="19" t="n">
        <v>0.0794830422602026</v>
      </c>
      <c r="AG3063" s="19" t="n">
        <v>0.0249256143756369</v>
      </c>
      <c r="AH3063" s="19" t="n">
        <v>0.069566626291127</v>
      </c>
      <c r="AI3063" s="19"/>
      <c r="AJ3063" s="19" t="n">
        <v>0.066757782364814</v>
      </c>
      <c r="AK3063" s="19" t="n">
        <v>0.0468115600599381</v>
      </c>
      <c r="AL3063" s="19" t="n">
        <v>0</v>
      </c>
      <c r="AM3063" s="19" t="n">
        <v>0</v>
      </c>
      <c r="AN3063" s="19" t="n">
        <v>0.0621223794388613</v>
      </c>
      <c r="AO3063" s="19"/>
      <c r="AP3063" s="19" t="n">
        <v>0.0616631403817443</v>
      </c>
      <c r="AQ3063" s="19" t="n">
        <v>0.046493839624724</v>
      </c>
      <c r="AR3063" s="19" t="n">
        <v>0</v>
      </c>
      <c r="AS3063" s="19" t="n">
        <v>0.0706348845504513</v>
      </c>
      <c r="AT3063" s="19" t="n">
        <v>0.032645686137852</v>
      </c>
      <c r="AU3063" s="19"/>
      <c r="AV3063" s="19" t="n">
        <v>0.0493000925925147</v>
      </c>
      <c r="AW3063" s="19" t="n">
        <v>0.0412083892970323</v>
      </c>
      <c r="AX3063" s="19" t="n">
        <v>0.0147233731447835</v>
      </c>
      <c r="AY3063" s="19" t="n">
        <v>0.105519529273002</v>
      </c>
      <c r="AZ3063" s="19" t="n">
        <v>0.0690142156502225</v>
      </c>
      <c r="BA3063" s="19" t="n">
        <v>0.0172515169146746</v>
      </c>
      <c r="BB3063" s="19"/>
      <c r="BC3063" s="19" t="n">
        <v>0.0357549900127665</v>
      </c>
      <c r="BD3063" s="19" t="n">
        <v>0.0549308908654888</v>
      </c>
      <c r="BE3063" s="19" t="n">
        <v>0.0340819652863521</v>
      </c>
      <c r="BF3063" s="19" t="n">
        <v>0.0968155106169425</v>
      </c>
      <c r="BG3063" s="19" t="n">
        <v>0</v>
      </c>
    </row>
    <row r="3064">
      <c r="B3064" t="s">
        <v>691</v>
      </c>
      <c r="C3064" s="19" t="n">
        <v>0.137293618789843</v>
      </c>
      <c r="D3064" s="19" t="n">
        <v>0.132401663654235</v>
      </c>
      <c r="E3064" s="19" t="n">
        <v>0.140162478809842</v>
      </c>
      <c r="F3064" s="19"/>
      <c r="G3064" s="19" t="n">
        <v>0.155430654054996</v>
      </c>
      <c r="H3064" s="19" t="n">
        <v>0.114696418947095</v>
      </c>
      <c r="I3064" s="19" t="n">
        <v>0.141086599849525</v>
      </c>
      <c r="J3064" s="19" t="n">
        <v>0.163400487451258</v>
      </c>
      <c r="K3064" s="19" t="n">
        <v>0.142427640441632</v>
      </c>
      <c r="L3064" s="19" t="n">
        <v>0.118711084311844</v>
      </c>
      <c r="M3064" s="19"/>
      <c r="N3064" s="19" t="n">
        <v>0.109531533922589</v>
      </c>
      <c r="O3064" s="19" t="n">
        <v>0.119059292010135</v>
      </c>
      <c r="P3064" s="19" t="n">
        <v>0.156406231922445</v>
      </c>
      <c r="Q3064" s="19" t="n">
        <v>0.17149237769003</v>
      </c>
      <c r="R3064" s="19"/>
      <c r="S3064" s="19" t="n">
        <v>0.0893809679630398</v>
      </c>
      <c r="T3064" s="19" t="n">
        <v>0.0841862941783366</v>
      </c>
      <c r="U3064" s="19" t="n">
        <v>0.103790321969822</v>
      </c>
      <c r="V3064" s="19" t="n">
        <v>0.0923527112987131</v>
      </c>
      <c r="W3064" s="19" t="n">
        <v>0.148579803804765</v>
      </c>
      <c r="X3064" s="19" t="n">
        <v>0.162957414139622</v>
      </c>
      <c r="Y3064" s="19" t="n">
        <v>0.255931671372939</v>
      </c>
      <c r="Z3064" s="19" t="n">
        <v>0.217297027120291</v>
      </c>
      <c r="AA3064" s="19" t="n">
        <v>0.174303680321663</v>
      </c>
      <c r="AB3064" s="19" t="n">
        <v>0.15639391043012</v>
      </c>
      <c r="AC3064" s="19" t="n">
        <v>0.117029728550848</v>
      </c>
      <c r="AD3064" s="19" t="n">
        <v>0.165742789046676</v>
      </c>
      <c r="AE3064" s="19"/>
      <c r="AF3064" s="19" t="n">
        <v>0.127303100577614</v>
      </c>
      <c r="AG3064" s="19" t="n">
        <v>0.144919308663415</v>
      </c>
      <c r="AH3064" s="19" t="n">
        <v>0.120530314060047</v>
      </c>
      <c r="AI3064" s="19"/>
      <c r="AJ3064" s="19" t="n">
        <v>0.15096119528111</v>
      </c>
      <c r="AK3064" s="19" t="n">
        <v>0.0975347574252605</v>
      </c>
      <c r="AL3064" s="19" t="n">
        <v>0.0921819009649808</v>
      </c>
      <c r="AM3064" s="19" t="n">
        <v>0.274068042681443</v>
      </c>
      <c r="AN3064" s="19" t="n">
        <v>0.151043449553416</v>
      </c>
      <c r="AO3064" s="19"/>
      <c r="AP3064" s="19" t="n">
        <v>0.160654251073384</v>
      </c>
      <c r="AQ3064" s="19" t="n">
        <v>0.111076880347407</v>
      </c>
      <c r="AR3064" s="19" t="n">
        <v>0.13502250384119</v>
      </c>
      <c r="AS3064" s="19" t="n">
        <v>0.192368425856788</v>
      </c>
      <c r="AT3064" s="19" t="n">
        <v>0.10853755075855</v>
      </c>
      <c r="AU3064" s="19"/>
      <c r="AV3064" s="19" t="n">
        <v>0.096316114781552</v>
      </c>
      <c r="AW3064" s="19" t="n">
        <v>0.161274738868097</v>
      </c>
      <c r="AX3064" s="19" t="n">
        <v>0.072959465856298</v>
      </c>
      <c r="AY3064" s="19" t="n">
        <v>0.171854461505502</v>
      </c>
      <c r="AZ3064" s="19" t="n">
        <v>0.100975736332799</v>
      </c>
      <c r="BA3064" s="19" t="n">
        <v>0.291661412543872</v>
      </c>
      <c r="BB3064" s="19"/>
      <c r="BC3064" s="19" t="n">
        <v>0.118539149776392</v>
      </c>
      <c r="BD3064" s="19" t="n">
        <v>0.152894419326604</v>
      </c>
      <c r="BE3064" s="19" t="n">
        <v>0.136495856469072</v>
      </c>
      <c r="BF3064" s="19" t="n">
        <v>0.12769917690436</v>
      </c>
      <c r="BG3064" s="19" t="n">
        <v>0.0768679882772585</v>
      </c>
    </row>
    <row r="3065">
      <c r="B3065" t="s">
        <v>690</v>
      </c>
      <c r="C3065" s="19" t="n">
        <v>0.268799424473348</v>
      </c>
      <c r="D3065" s="19" t="n">
        <v>0.270754899568392</v>
      </c>
      <c r="E3065" s="19" t="n">
        <v>0.268224439084085</v>
      </c>
      <c r="F3065" s="19"/>
      <c r="G3065" s="19" t="n">
        <v>0.273683385536589</v>
      </c>
      <c r="H3065" s="19" t="n">
        <v>0.264981699540155</v>
      </c>
      <c r="I3065" s="19" t="n">
        <v>0.265777328716048</v>
      </c>
      <c r="J3065" s="19" t="n">
        <v>0.264686659725346</v>
      </c>
      <c r="K3065" s="19" t="n">
        <v>0.212288699856252</v>
      </c>
      <c r="L3065" s="19" t="n">
        <v>0.316521000003445</v>
      </c>
      <c r="M3065" s="19"/>
      <c r="N3065" s="19" t="n">
        <v>0.277009979903323</v>
      </c>
      <c r="O3065" s="19" t="n">
        <v>0.292910666912769</v>
      </c>
      <c r="P3065" s="19" t="n">
        <v>0.304857772248389</v>
      </c>
      <c r="Q3065" s="19" t="n">
        <v>0.204497299187023</v>
      </c>
      <c r="R3065" s="19"/>
      <c r="S3065" s="19" t="n">
        <v>0.273667733049473</v>
      </c>
      <c r="T3065" s="19" t="n">
        <v>0.252477442367486</v>
      </c>
      <c r="U3065" s="19" t="n">
        <v>0.403528851795104</v>
      </c>
      <c r="V3065" s="19" t="n">
        <v>0.264802983127089</v>
      </c>
      <c r="W3065" s="19" t="n">
        <v>0.356858506803055</v>
      </c>
      <c r="X3065" s="19" t="n">
        <v>0.277692994395245</v>
      </c>
      <c r="Y3065" s="19" t="n">
        <v>0.209552430845906</v>
      </c>
      <c r="Z3065" s="19" t="n">
        <v>0.292598659919021</v>
      </c>
      <c r="AA3065" s="19" t="n">
        <v>0.169646668825702</v>
      </c>
      <c r="AB3065" s="19" t="n">
        <v>0.222024971015468</v>
      </c>
      <c r="AC3065" s="19" t="n">
        <v>0.314367222441957</v>
      </c>
      <c r="AD3065" s="19" t="n">
        <v>0.26123599210618</v>
      </c>
      <c r="AE3065" s="19"/>
      <c r="AF3065" s="19" t="n">
        <v>0.357790925419204</v>
      </c>
      <c r="AG3065" s="19" t="n">
        <v>0.237226614684348</v>
      </c>
      <c r="AH3065" s="19" t="n">
        <v>0.220339520107605</v>
      </c>
      <c r="AI3065" s="19"/>
      <c r="AJ3065" s="19" t="n">
        <v>0.29590978753463</v>
      </c>
      <c r="AK3065" s="19" t="n">
        <v>0.250306329544488</v>
      </c>
      <c r="AL3065" s="19" t="n">
        <v>0.335462400058347</v>
      </c>
      <c r="AM3065" s="19" t="n">
        <v>0.189886892603964</v>
      </c>
      <c r="AN3065" s="19" t="n">
        <v>0.224160325961746</v>
      </c>
      <c r="AO3065" s="19"/>
      <c r="AP3065" s="19" t="n">
        <v>0.338205863213136</v>
      </c>
      <c r="AQ3065" s="19" t="n">
        <v>0.235478443874817</v>
      </c>
      <c r="AR3065" s="19" t="n">
        <v>0.232011107943128</v>
      </c>
      <c r="AS3065" s="19" t="n">
        <v>0.313148941519771</v>
      </c>
      <c r="AT3065" s="19" t="n">
        <v>0.292100551176303</v>
      </c>
      <c r="AU3065" s="19"/>
      <c r="AV3065" s="19" t="n">
        <v>0.231206920400598</v>
      </c>
      <c r="AW3065" s="19" t="n">
        <v>0.326816755240354</v>
      </c>
      <c r="AX3065" s="19" t="n">
        <v>0.247196196573479</v>
      </c>
      <c r="AY3065" s="19" t="n">
        <v>0.305416230452029</v>
      </c>
      <c r="AZ3065" s="19" t="n">
        <v>0.321941189112259</v>
      </c>
      <c r="BA3065" s="19" t="n">
        <v>0.15335159842458</v>
      </c>
      <c r="BB3065" s="19"/>
      <c r="BC3065" s="19" t="n">
        <v>0.306576181231765</v>
      </c>
      <c r="BD3065" s="19" t="n">
        <v>0.30023202442321</v>
      </c>
      <c r="BE3065" s="19" t="n">
        <v>0.254415009039776</v>
      </c>
      <c r="BF3065" s="19" t="n">
        <v>0.192524860370446</v>
      </c>
      <c r="BG3065" s="19" t="n">
        <v>0.314615648146548</v>
      </c>
    </row>
    <row r="3066">
      <c r="B3066" t="s">
        <v>689</v>
      </c>
      <c r="C3066" s="19" t="n">
        <v>0.231619479319516</v>
      </c>
      <c r="D3066" s="19" t="n">
        <v>0.245849487515451</v>
      </c>
      <c r="E3066" s="19" t="n">
        <v>0.219040346073801</v>
      </c>
      <c r="F3066" s="19"/>
      <c r="G3066" s="19" t="n">
        <v>0.262004772144436</v>
      </c>
      <c r="H3066" s="19" t="n">
        <v>0.240200023946178</v>
      </c>
      <c r="I3066" s="19" t="n">
        <v>0.175462661309837</v>
      </c>
      <c r="J3066" s="19" t="n">
        <v>0.269952836750587</v>
      </c>
      <c r="K3066" s="19" t="n">
        <v>0.258029784091969</v>
      </c>
      <c r="L3066" s="19" t="n">
        <v>0.200724907537619</v>
      </c>
      <c r="M3066" s="19"/>
      <c r="N3066" s="19" t="n">
        <v>0.200623933579613</v>
      </c>
      <c r="O3066" s="19" t="n">
        <v>0.272029121533269</v>
      </c>
      <c r="P3066" s="19" t="n">
        <v>0.190990958364958</v>
      </c>
      <c r="Q3066" s="19" t="n">
        <v>0.261314774665139</v>
      </c>
      <c r="R3066" s="19"/>
      <c r="S3066" s="19" t="n">
        <v>0.250229573168576</v>
      </c>
      <c r="T3066" s="19" t="n">
        <v>0.344750283511097</v>
      </c>
      <c r="U3066" s="19" t="n">
        <v>0.168914920635005</v>
      </c>
      <c r="V3066" s="19" t="n">
        <v>0.20768928270028</v>
      </c>
      <c r="W3066" s="19" t="n">
        <v>0.24170292845099</v>
      </c>
      <c r="X3066" s="19" t="n">
        <v>0.227675503271946</v>
      </c>
      <c r="Y3066" s="19" t="n">
        <v>0.251763188301569</v>
      </c>
      <c r="Z3066" s="19" t="n">
        <v>0.161559765512878</v>
      </c>
      <c r="AA3066" s="19" t="n">
        <v>0.186286716749235</v>
      </c>
      <c r="AB3066" s="19" t="n">
        <v>0.188912079098396</v>
      </c>
      <c r="AC3066" s="19" t="n">
        <v>0.17978924045312</v>
      </c>
      <c r="AD3066" s="19" t="n">
        <v>0.291522690010069</v>
      </c>
      <c r="AE3066" s="19"/>
      <c r="AF3066" s="19" t="n">
        <v>0.169315778565399</v>
      </c>
      <c r="AG3066" s="19" t="n">
        <v>0.274543230964705</v>
      </c>
      <c r="AH3066" s="19" t="n">
        <v>0.242587436387984</v>
      </c>
      <c r="AI3066" s="19"/>
      <c r="AJ3066" s="19" t="n">
        <v>0.214945317885712</v>
      </c>
      <c r="AK3066" s="19" t="n">
        <v>0.284920011934609</v>
      </c>
      <c r="AL3066" s="19" t="n">
        <v>0.220626725289129</v>
      </c>
      <c r="AM3066" s="19" t="n">
        <v>0.35447082601298</v>
      </c>
      <c r="AN3066" s="19" t="n">
        <v>0.246218998481434</v>
      </c>
      <c r="AO3066" s="19"/>
      <c r="AP3066" s="19" t="n">
        <v>0.175011536690203</v>
      </c>
      <c r="AQ3066" s="19" t="n">
        <v>0.287696908457078</v>
      </c>
      <c r="AR3066" s="19" t="n">
        <v>0.201000015692202</v>
      </c>
      <c r="AS3066" s="19" t="n">
        <v>0.186804303770448</v>
      </c>
      <c r="AT3066" s="19" t="n">
        <v>0.272657951909263</v>
      </c>
      <c r="AU3066" s="19"/>
      <c r="AV3066" s="19" t="n">
        <v>0.280125312981388</v>
      </c>
      <c r="AW3066" s="19" t="n">
        <v>0.217980625838227</v>
      </c>
      <c r="AX3066" s="19" t="n">
        <v>0.296415712518889</v>
      </c>
      <c r="AY3066" s="19" t="n">
        <v>0.166396554232444</v>
      </c>
      <c r="AZ3066" s="19" t="n">
        <v>0.20303983448714</v>
      </c>
      <c r="BA3066" s="19" t="n">
        <v>0.262330820874155</v>
      </c>
      <c r="BB3066" s="19"/>
      <c r="BC3066" s="19" t="n">
        <v>0.222406698290878</v>
      </c>
      <c r="BD3066" s="19" t="n">
        <v>0.253684216966017</v>
      </c>
      <c r="BE3066" s="19" t="n">
        <v>0.243737508282596</v>
      </c>
      <c r="BF3066" s="19" t="n">
        <v>0.208661757785308</v>
      </c>
      <c r="BG3066" s="19" t="n">
        <v>0.13443565512837</v>
      </c>
    </row>
    <row r="3067">
      <c r="B3067" t="s">
        <v>803</v>
      </c>
      <c r="C3067" s="19" t="n">
        <v>0.225122286956623</v>
      </c>
      <c r="D3067" s="19" t="n">
        <v>0.219016181062078</v>
      </c>
      <c r="E3067" s="19" t="n">
        <v>0.232099793930105</v>
      </c>
      <c r="F3067" s="19"/>
      <c r="G3067" s="19" t="n">
        <v>0.200097750360225</v>
      </c>
      <c r="H3067" s="19" t="n">
        <v>0.268962231004726</v>
      </c>
      <c r="I3067" s="19" t="n">
        <v>0.238741291120504</v>
      </c>
      <c r="J3067" s="19" t="n">
        <v>0.184249450002199</v>
      </c>
      <c r="K3067" s="19" t="n">
        <v>0.199661500184129</v>
      </c>
      <c r="L3067" s="19" t="n">
        <v>0.240545940135084</v>
      </c>
      <c r="M3067" s="19"/>
      <c r="N3067" s="19" t="n">
        <v>0.317204412361004</v>
      </c>
      <c r="O3067" s="19" t="n">
        <v>0.187245559482473</v>
      </c>
      <c r="P3067" s="19" t="n">
        <v>0.161651079724699</v>
      </c>
      <c r="Q3067" s="19" t="n">
        <v>0.210573073256506</v>
      </c>
      <c r="R3067" s="19"/>
      <c r="S3067" s="19" t="n">
        <v>0.272703056815424</v>
      </c>
      <c r="T3067" s="19" t="n">
        <v>0.220716975799931</v>
      </c>
      <c r="U3067" s="19" t="n">
        <v>0.205530430261761</v>
      </c>
      <c r="V3067" s="19" t="n">
        <v>0.242155690574884</v>
      </c>
      <c r="W3067" s="19" t="n">
        <v>0.0871327332164189</v>
      </c>
      <c r="X3067" s="19" t="n">
        <v>0.224895476697451</v>
      </c>
      <c r="Y3067" s="19" t="n">
        <v>0.19048725756157</v>
      </c>
      <c r="Z3067" s="19" t="n">
        <v>0.202477201949083</v>
      </c>
      <c r="AA3067" s="19" t="n">
        <v>0.268627996950466</v>
      </c>
      <c r="AB3067" s="19" t="n">
        <v>0.239288326825791</v>
      </c>
      <c r="AC3067" s="19" t="n">
        <v>0.261488544528916</v>
      </c>
      <c r="AD3067" s="19" t="n">
        <v>0.179427110013904</v>
      </c>
      <c r="AE3067" s="19"/>
      <c r="AF3067" s="19" t="n">
        <v>0.151833297545046</v>
      </c>
      <c r="AG3067" s="19" t="n">
        <v>0.251332522494423</v>
      </c>
      <c r="AH3067" s="19" t="n">
        <v>0.254401329687988</v>
      </c>
      <c r="AI3067" s="19"/>
      <c r="AJ3067" s="19" t="n">
        <v>0.187334257857793</v>
      </c>
      <c r="AK3067" s="19" t="n">
        <v>0.270245359766399</v>
      </c>
      <c r="AL3067" s="19" t="n">
        <v>0.307366846086232</v>
      </c>
      <c r="AM3067" s="19" t="n">
        <v>0.0772631166834866</v>
      </c>
      <c r="AN3067" s="19" t="n">
        <v>0.197690348619994</v>
      </c>
      <c r="AO3067" s="19"/>
      <c r="AP3067" s="19" t="n">
        <v>0.210531349016746</v>
      </c>
      <c r="AQ3067" s="19" t="n">
        <v>0.258731563092097</v>
      </c>
      <c r="AR3067" s="19" t="n">
        <v>0.315566316340343</v>
      </c>
      <c r="AS3067" s="19" t="n">
        <v>0.0809946022699691</v>
      </c>
      <c r="AT3067" s="19" t="n">
        <v>0.221545891733204</v>
      </c>
      <c r="AU3067" s="19"/>
      <c r="AV3067" s="19" t="n">
        <v>0.280425890718397</v>
      </c>
      <c r="AW3067" s="19" t="n">
        <v>0.188371883763269</v>
      </c>
      <c r="AX3067" s="19" t="n">
        <v>0.290548759525087</v>
      </c>
      <c r="AY3067" s="19" t="n">
        <v>0.137777171501195</v>
      </c>
      <c r="AZ3067" s="19" t="n">
        <v>0.252878494777709</v>
      </c>
      <c r="BA3067" s="19" t="n">
        <v>0.161551453925997</v>
      </c>
      <c r="BB3067" s="19"/>
      <c r="BC3067" s="19" t="n">
        <v>0.226803399657888</v>
      </c>
      <c r="BD3067" s="19" t="n">
        <v>0.13970163146597</v>
      </c>
      <c r="BE3067" s="19" t="n">
        <v>0.268081863845478</v>
      </c>
      <c r="BF3067" s="19" t="n">
        <v>0.28455568873164</v>
      </c>
      <c r="BG3067" s="19" t="n">
        <v>0.411220448657373</v>
      </c>
    </row>
    <row r="3068">
      <c r="B3068" t="s">
        <v>100</v>
      </c>
      <c r="C3068" s="19" t="n">
        <v>0.0372755660770273</v>
      </c>
      <c r="D3068" s="19" t="n">
        <v>0.013039318341485</v>
      </c>
      <c r="E3068" s="19" t="n">
        <v>0.0608020117711718</v>
      </c>
      <c r="F3068" s="19"/>
      <c r="G3068" s="19" t="n">
        <v>0.0426328447593039</v>
      </c>
      <c r="H3068" s="19" t="n">
        <v>0.0182785293776674</v>
      </c>
      <c r="I3068" s="19" t="n">
        <v>0.0259705318483353</v>
      </c>
      <c r="J3068" s="19" t="n">
        <v>0.0375293199548476</v>
      </c>
      <c r="K3068" s="19" t="n">
        <v>0.0547628763437908</v>
      </c>
      <c r="L3068" s="19" t="n">
        <v>0.0481205908519383</v>
      </c>
      <c r="M3068" s="19"/>
      <c r="N3068" s="19" t="n">
        <v>0.0156184556558853</v>
      </c>
      <c r="O3068" s="19" t="n">
        <v>0.0373749056781181</v>
      </c>
      <c r="P3068" s="19" t="n">
        <v>0.0605816020704021</v>
      </c>
      <c r="Q3068" s="19" t="n">
        <v>0.0424407732378416</v>
      </c>
      <c r="R3068" s="19"/>
      <c r="S3068" s="19" t="n">
        <v>0.0291244168190021</v>
      </c>
      <c r="T3068" s="19" t="n">
        <v>0.0207649136936626</v>
      </c>
      <c r="U3068" s="19" t="n">
        <v>0.0390100610225228</v>
      </c>
      <c r="V3068" s="19" t="n">
        <v>0.036610069013545</v>
      </c>
      <c r="W3068" s="19" t="n">
        <v>0.0220379773544246</v>
      </c>
      <c r="X3068" s="19" t="n">
        <v>0.0429727082421918</v>
      </c>
      <c r="Y3068" s="19" t="n">
        <v>0.0134264270157934</v>
      </c>
      <c r="Z3068" s="19" t="n">
        <v>0.0259923869725744</v>
      </c>
      <c r="AA3068" s="19" t="n">
        <v>0.0292924536073442</v>
      </c>
      <c r="AB3068" s="19" t="n">
        <v>0.066743322351928</v>
      </c>
      <c r="AC3068" s="19" t="n">
        <v>0.0860535172709263</v>
      </c>
      <c r="AD3068" s="19" t="n">
        <v>0.0672864858724567</v>
      </c>
      <c r="AE3068" s="19"/>
      <c r="AF3068" s="19" t="n">
        <v>0.0322827843431276</v>
      </c>
      <c r="AG3068" s="19" t="n">
        <v>0.0309412217008946</v>
      </c>
      <c r="AH3068" s="19" t="n">
        <v>0.0731816778978451</v>
      </c>
      <c r="AI3068" s="19"/>
      <c r="AJ3068" s="19" t="n">
        <v>0.0231444325669015</v>
      </c>
      <c r="AK3068" s="19" t="n">
        <v>0.0226335075208996</v>
      </c>
      <c r="AL3068" s="19" t="n">
        <v>0</v>
      </c>
      <c r="AM3068" s="19" t="n">
        <v>0</v>
      </c>
      <c r="AN3068" s="19" t="n">
        <v>0.0882869400298301</v>
      </c>
      <c r="AO3068" s="19"/>
      <c r="AP3068" s="19" t="n">
        <v>0.0273573260452296</v>
      </c>
      <c r="AQ3068" s="19" t="n">
        <v>0.0368392083951292</v>
      </c>
      <c r="AR3068" s="19" t="n">
        <v>0.0450324413479461</v>
      </c>
      <c r="AS3068" s="19" t="n">
        <v>0.0314325105797298</v>
      </c>
      <c r="AT3068" s="19" t="n">
        <v>0.0310593680879951</v>
      </c>
      <c r="AU3068" s="19"/>
      <c r="AV3068" s="19" t="n">
        <v>0.0315784377790063</v>
      </c>
      <c r="AW3068" s="19" t="n">
        <v>0.0300320260644205</v>
      </c>
      <c r="AX3068" s="19" t="n">
        <v>0.0139615811289054</v>
      </c>
      <c r="AY3068" s="19" t="n">
        <v>0.0360230252645339</v>
      </c>
      <c r="AZ3068" s="19" t="n">
        <v>0.0223377409176076</v>
      </c>
      <c r="BA3068" s="19" t="n">
        <v>0.0696280630526463</v>
      </c>
      <c r="BB3068" s="19"/>
      <c r="BC3068" s="19" t="n">
        <v>0.0628071926427458</v>
      </c>
      <c r="BD3068" s="19" t="n">
        <v>0.0306643006223031</v>
      </c>
      <c r="BE3068" s="19" t="n">
        <v>0.0298436837823258</v>
      </c>
      <c r="BF3068" s="19" t="n">
        <v>0.0337394546838301</v>
      </c>
      <c r="BG3068" s="19" t="n">
        <v>0</v>
      </c>
    </row>
    <row r="3069">
      <c r="C3069" s="19"/>
      <c r="D3069" s="19"/>
      <c r="E3069" s="19"/>
      <c r="F3069" s="19"/>
      <c r="G3069" s="19"/>
      <c r="H3069" s="19"/>
      <c r="I3069" s="19"/>
      <c r="J3069" s="19"/>
      <c r="K3069" s="19"/>
      <c r="L3069" s="19"/>
      <c r="M3069" s="19"/>
      <c r="N3069" s="19"/>
      <c r="O3069" s="19"/>
      <c r="P3069" s="19"/>
      <c r="Q3069" s="19"/>
      <c r="R3069" s="19"/>
      <c r="S3069" s="19"/>
      <c r="T3069" s="19"/>
      <c r="U3069" s="19"/>
      <c r="V3069" s="19"/>
      <c r="W3069" s="19"/>
      <c r="X3069" s="19"/>
      <c r="Y3069" s="19"/>
      <c r="Z3069" s="19"/>
      <c r="AA3069" s="19"/>
      <c r="AB3069" s="19"/>
      <c r="AC3069" s="19"/>
      <c r="AD3069" s="19"/>
      <c r="AE3069" s="19"/>
      <c r="AF3069" s="19"/>
      <c r="AG3069" s="19"/>
      <c r="AH3069" s="19"/>
      <c r="AI3069" s="19"/>
      <c r="AJ3069" s="19"/>
      <c r="AK3069" s="19"/>
      <c r="AL3069" s="19"/>
      <c r="AM3069" s="19"/>
      <c r="AN3069" s="19"/>
      <c r="AO3069" s="19"/>
      <c r="AP3069" s="19"/>
      <c r="AQ3069" s="19"/>
      <c r="AR3069" s="19"/>
      <c r="AS3069" s="19"/>
      <c r="AT3069" s="19"/>
      <c r="AU3069" s="19"/>
      <c r="AV3069" s="19"/>
      <c r="AW3069" s="19"/>
      <c r="AX3069" s="19"/>
      <c r="AY3069" s="19"/>
      <c r="AZ3069" s="19"/>
      <c r="BA3069" s="19"/>
      <c r="BB3069" s="19"/>
      <c r="BC3069" s="19"/>
      <c r="BD3069" s="19"/>
      <c r="BE3069" s="19"/>
      <c r="BF3069" s="19"/>
      <c r="BG3069" s="19"/>
    </row>
    <row r="3070">
      <c r="B3070" s="7" t="s">
        <v>833</v>
      </c>
      <c r="C3070" s="19"/>
      <c r="D3070" s="19"/>
      <c r="E3070" s="19"/>
      <c r="F3070" s="19"/>
      <c r="G3070" s="19"/>
      <c r="H3070" s="19"/>
      <c r="I3070" s="19"/>
      <c r="J3070" s="19"/>
      <c r="K3070" s="19"/>
      <c r="L3070" s="19"/>
      <c r="M3070" s="19"/>
      <c r="N3070" s="19"/>
      <c r="O3070" s="19"/>
      <c r="P3070" s="19"/>
      <c r="Q3070" s="19"/>
      <c r="R3070" s="19"/>
      <c r="S3070" s="19"/>
      <c r="T3070" s="19"/>
      <c r="U3070" s="19"/>
      <c r="V3070" s="19"/>
      <c r="W3070" s="19"/>
      <c r="X3070" s="19"/>
      <c r="Y3070" s="19"/>
      <c r="Z3070" s="19"/>
      <c r="AA3070" s="19"/>
      <c r="AB3070" s="19"/>
      <c r="AC3070" s="19"/>
      <c r="AD3070" s="19"/>
      <c r="AE3070" s="19"/>
      <c r="AF3070" s="19"/>
      <c r="AG3070" s="19"/>
      <c r="AH3070" s="19"/>
      <c r="AI3070" s="19"/>
      <c r="AJ3070" s="19"/>
      <c r="AK3070" s="19"/>
      <c r="AL3070" s="19"/>
      <c r="AM3070" s="19"/>
      <c r="AN3070" s="19"/>
      <c r="AO3070" s="19"/>
      <c r="AP3070" s="19"/>
      <c r="AQ3070" s="19"/>
      <c r="AR3070" s="19"/>
      <c r="AS3070" s="19"/>
      <c r="AT3070" s="19"/>
      <c r="AU3070" s="19"/>
      <c r="AV3070" s="19"/>
      <c r="AW3070" s="19"/>
      <c r="AX3070" s="19"/>
      <c r="AY3070" s="19"/>
      <c r="AZ3070" s="19"/>
      <c r="BA3070" s="19"/>
      <c r="BB3070" s="19"/>
      <c r="BC3070" s="19"/>
      <c r="BD3070" s="19"/>
      <c r="BE3070" s="19"/>
      <c r="BF3070" s="19"/>
      <c r="BG3070" s="19"/>
    </row>
    <row r="3071">
      <c r="B3071" s="26" t="s">
        <v>724</v>
      </c>
      <c r="C3071" s="19"/>
      <c r="D3071" s="19"/>
      <c r="E3071" s="19"/>
      <c r="F3071" s="19"/>
      <c r="G3071" s="19"/>
      <c r="H3071" s="19"/>
      <c r="I3071" s="19"/>
      <c r="J3071" s="19"/>
      <c r="K3071" s="19"/>
      <c r="L3071" s="19"/>
      <c r="M3071" s="19"/>
      <c r="N3071" s="19"/>
      <c r="O3071" s="19"/>
      <c r="P3071" s="19"/>
      <c r="Q3071" s="19"/>
      <c r="R3071" s="19"/>
      <c r="S3071" s="19"/>
      <c r="T3071" s="19"/>
      <c r="U3071" s="19"/>
      <c r="V3071" s="19"/>
      <c r="W3071" s="19"/>
      <c r="X3071" s="19"/>
      <c r="Y3071" s="19"/>
      <c r="Z3071" s="19"/>
      <c r="AA3071" s="19"/>
      <c r="AB3071" s="19"/>
      <c r="AC3071" s="19"/>
      <c r="AD3071" s="19"/>
      <c r="AE3071" s="19"/>
      <c r="AF3071" s="19"/>
      <c r="AG3071" s="19"/>
      <c r="AH3071" s="19"/>
      <c r="AI3071" s="19"/>
      <c r="AJ3071" s="19"/>
      <c r="AK3071" s="19"/>
      <c r="AL3071" s="19"/>
      <c r="AM3071" s="19"/>
      <c r="AN3071" s="19"/>
      <c r="AO3071" s="19"/>
      <c r="AP3071" s="19"/>
      <c r="AQ3071" s="19"/>
      <c r="AR3071" s="19"/>
      <c r="AS3071" s="19"/>
      <c r="AT3071" s="19"/>
      <c r="AU3071" s="19"/>
      <c r="AV3071" s="19"/>
      <c r="AW3071" s="19"/>
      <c r="AX3071" s="19"/>
      <c r="AY3071" s="19"/>
      <c r="AZ3071" s="19"/>
      <c r="BA3071" s="19"/>
      <c r="BB3071" s="19"/>
      <c r="BC3071" s="19"/>
      <c r="BD3071" s="19"/>
      <c r="BE3071" s="19"/>
      <c r="BF3071" s="19"/>
      <c r="BG3071" s="19"/>
    </row>
    <row r="3072">
      <c r="B3072" t="s">
        <v>802</v>
      </c>
      <c r="C3072" s="19" t="n">
        <v>0.0145204216333919</v>
      </c>
      <c r="D3072" s="19" t="n">
        <v>0.0143234847598746</v>
      </c>
      <c r="E3072" s="19" t="n">
        <v>0.0124241453908008</v>
      </c>
      <c r="F3072" s="19"/>
      <c r="G3072" s="19" t="n">
        <v>0.00941482507377257</v>
      </c>
      <c r="H3072" s="19" t="n">
        <v>0.0151337319915085</v>
      </c>
      <c r="I3072" s="19" t="n">
        <v>0.0302507028181458</v>
      </c>
      <c r="J3072" s="19" t="n">
        <v>0</v>
      </c>
      <c r="K3072" s="19" t="n">
        <v>0.0268673793556383</v>
      </c>
      <c r="L3072" s="19" t="n">
        <v>0.00683741210530516</v>
      </c>
      <c r="M3072" s="19"/>
      <c r="N3072" s="19" t="n">
        <v>0.0173535094981127</v>
      </c>
      <c r="O3072" s="19" t="n">
        <v>0.00597208561380105</v>
      </c>
      <c r="P3072" s="19" t="n">
        <v>0.0122563658357741</v>
      </c>
      <c r="Q3072" s="19" t="n">
        <v>0.0217542601841572</v>
      </c>
      <c r="R3072" s="19"/>
      <c r="S3072" s="19" t="n">
        <v>0.00955637653923565</v>
      </c>
      <c r="T3072" s="19" t="n">
        <v>0.0178079795399689</v>
      </c>
      <c r="U3072" s="19" t="n">
        <v>0</v>
      </c>
      <c r="V3072" s="19" t="n">
        <v>0.0184596639879602</v>
      </c>
      <c r="W3072" s="19" t="n">
        <v>0</v>
      </c>
      <c r="X3072" s="19" t="n">
        <v>0</v>
      </c>
      <c r="Y3072" s="19" t="n">
        <v>0.0161587443182731</v>
      </c>
      <c r="Z3072" s="19" t="n">
        <v>0.0244812249140072</v>
      </c>
      <c r="AA3072" s="19" t="n">
        <v>0.0404784443512541</v>
      </c>
      <c r="AB3072" s="19" t="n">
        <v>0.0308435484957338</v>
      </c>
      <c r="AC3072" s="19" t="n">
        <v>0</v>
      </c>
      <c r="AD3072" s="19" t="n">
        <v>0</v>
      </c>
      <c r="AE3072" s="19"/>
      <c r="AF3072" s="19" t="n">
        <v>0.0130859251706641</v>
      </c>
      <c r="AG3072" s="19" t="n">
        <v>0.0226024818364957</v>
      </c>
      <c r="AH3072" s="19" t="n">
        <v>0.00764250339980696</v>
      </c>
      <c r="AI3072" s="19"/>
      <c r="AJ3072" s="19" t="n">
        <v>0.00481303712610655</v>
      </c>
      <c r="AK3072" s="19" t="n">
        <v>0.0189221765102135</v>
      </c>
      <c r="AL3072" s="19" t="n">
        <v>0.0191984180258717</v>
      </c>
      <c r="AM3072" s="19" t="n">
        <v>0.104311122018126</v>
      </c>
      <c r="AN3072" s="19" t="n">
        <v>0.00942664302842421</v>
      </c>
      <c r="AO3072" s="19"/>
      <c r="AP3072" s="19" t="n">
        <v>0</v>
      </c>
      <c r="AQ3072" s="19" t="n">
        <v>0.0165491451448503</v>
      </c>
      <c r="AR3072" s="19" t="n">
        <v>0.0406427429046227</v>
      </c>
      <c r="AS3072" s="19" t="n">
        <v>0.0132525740394044</v>
      </c>
      <c r="AT3072" s="19" t="n">
        <v>0.0169989775157522</v>
      </c>
      <c r="AU3072" s="19"/>
      <c r="AV3072" s="19" t="n">
        <v>0.0229532415629633</v>
      </c>
      <c r="AW3072" s="19" t="n">
        <v>0</v>
      </c>
      <c r="AX3072" s="19" t="n">
        <v>0.0306413959711705</v>
      </c>
      <c r="AY3072" s="19" t="n">
        <v>0.0115862862706322</v>
      </c>
      <c r="AZ3072" s="19" t="n">
        <v>0.0122255789150417</v>
      </c>
      <c r="BA3072" s="19" t="n">
        <v>0.0138438713468714</v>
      </c>
      <c r="BB3072" s="19"/>
      <c r="BC3072" s="19" t="n">
        <v>0</v>
      </c>
      <c r="BD3072" s="19" t="n">
        <v>0.0169724385970331</v>
      </c>
      <c r="BE3072" s="19" t="n">
        <v>0.0230907496881782</v>
      </c>
      <c r="BF3072" s="19" t="n">
        <v>0.0123582784528635</v>
      </c>
      <c r="BG3072" s="19" t="n">
        <v>0.0628602597904504</v>
      </c>
    </row>
    <row r="3073">
      <c r="B3073" t="s">
        <v>598</v>
      </c>
      <c r="C3073" s="19" t="n">
        <v>0.0365006664935319</v>
      </c>
      <c r="D3073" s="19" t="n">
        <v>0.0320726360000117</v>
      </c>
      <c r="E3073" s="19" t="n">
        <v>0.0409435535899408</v>
      </c>
      <c r="F3073" s="19"/>
      <c r="G3073" s="19" t="n">
        <v>0.050945034442212</v>
      </c>
      <c r="H3073" s="19" t="n">
        <v>0.0516991952522635</v>
      </c>
      <c r="I3073" s="19" t="n">
        <v>0.0514153875001819</v>
      </c>
      <c r="J3073" s="19" t="n">
        <v>0.0154741140625292</v>
      </c>
      <c r="K3073" s="19" t="n">
        <v>0.0278707383623278</v>
      </c>
      <c r="L3073" s="19" t="n">
        <v>0.0241437335242639</v>
      </c>
      <c r="M3073" s="19"/>
      <c r="N3073" s="19" t="n">
        <v>0.0160621445786867</v>
      </c>
      <c r="O3073" s="19" t="n">
        <v>0.0341424389555374</v>
      </c>
      <c r="P3073" s="19" t="n">
        <v>0.0427499940943065</v>
      </c>
      <c r="Q3073" s="19" t="n">
        <v>0.0571949601734784</v>
      </c>
      <c r="R3073" s="19"/>
      <c r="S3073" s="19" t="n">
        <v>0.0310038095686221</v>
      </c>
      <c r="T3073" s="19" t="n">
        <v>0.0367682725966263</v>
      </c>
      <c r="U3073" s="19" t="n">
        <v>0</v>
      </c>
      <c r="V3073" s="19" t="n">
        <v>0.079431280649057</v>
      </c>
      <c r="W3073" s="19" t="n">
        <v>0.0319474479442836</v>
      </c>
      <c r="X3073" s="19" t="n">
        <v>0.0430004465730765</v>
      </c>
      <c r="Y3073" s="19" t="n">
        <v>0</v>
      </c>
      <c r="Z3073" s="19" t="n">
        <v>0.0289385702480504</v>
      </c>
      <c r="AA3073" s="19" t="n">
        <v>0.0744797699109757</v>
      </c>
      <c r="AB3073" s="19" t="n">
        <v>0.0303694606872632</v>
      </c>
      <c r="AC3073" s="19" t="n">
        <v>0.0430700959425178</v>
      </c>
      <c r="AD3073" s="19" t="n">
        <v>0</v>
      </c>
      <c r="AE3073" s="19"/>
      <c r="AF3073" s="19" t="n">
        <v>0.0419912038600056</v>
      </c>
      <c r="AG3073" s="19" t="n">
        <v>0.02279437778762</v>
      </c>
      <c r="AH3073" s="19" t="n">
        <v>0.0305341973149466</v>
      </c>
      <c r="AI3073" s="19"/>
      <c r="AJ3073" s="19" t="n">
        <v>0.0301732956977926</v>
      </c>
      <c r="AK3073" s="19" t="n">
        <v>0.0487031978439673</v>
      </c>
      <c r="AL3073" s="19" t="n">
        <v>0</v>
      </c>
      <c r="AM3073" s="19" t="n">
        <v>0</v>
      </c>
      <c r="AN3073" s="19" t="n">
        <v>0.0426426442694962</v>
      </c>
      <c r="AO3073" s="19"/>
      <c r="AP3073" s="19" t="n">
        <v>0.0152660159554424</v>
      </c>
      <c r="AQ3073" s="19" t="n">
        <v>0.0262031112069505</v>
      </c>
      <c r="AR3073" s="19" t="n">
        <v>0.0181624196819442</v>
      </c>
      <c r="AS3073" s="19" t="n">
        <v>0.0584858491151385</v>
      </c>
      <c r="AT3073" s="19" t="n">
        <v>0.032645686137852</v>
      </c>
      <c r="AU3073" s="19"/>
      <c r="AV3073" s="19" t="n">
        <v>0.0258955358872041</v>
      </c>
      <c r="AW3073" s="19" t="n">
        <v>0.030254668503309</v>
      </c>
      <c r="AX3073" s="19" t="n">
        <v>0.019834518032239</v>
      </c>
      <c r="AY3073" s="19" t="n">
        <v>0.0315906821536457</v>
      </c>
      <c r="AZ3073" s="19" t="n">
        <v>0.0683019961800463</v>
      </c>
      <c r="BA3073" s="19" t="n">
        <v>0.0803940993556185</v>
      </c>
      <c r="BB3073" s="19"/>
      <c r="BC3073" s="19" t="n">
        <v>0.0361405574081603</v>
      </c>
      <c r="BD3073" s="19" t="n">
        <v>0.0627884379208417</v>
      </c>
      <c r="BE3073" s="19" t="n">
        <v>0.021424056162197</v>
      </c>
      <c r="BF3073" s="19" t="n">
        <v>0.0417261326294907</v>
      </c>
      <c r="BG3073" s="19" t="n">
        <v>0</v>
      </c>
    </row>
    <row r="3074">
      <c r="B3074" t="s">
        <v>692</v>
      </c>
      <c r="C3074" s="19" t="n">
        <v>0.0616414159739371</v>
      </c>
      <c r="D3074" s="19" t="n">
        <v>0.0702677733455923</v>
      </c>
      <c r="E3074" s="19" t="n">
        <v>0.0536323707450126</v>
      </c>
      <c r="F3074" s="19"/>
      <c r="G3074" s="19" t="n">
        <v>0.118051253974553</v>
      </c>
      <c r="H3074" s="19" t="n">
        <v>0.0391150996636659</v>
      </c>
      <c r="I3074" s="19" t="n">
        <v>0.0890435097079446</v>
      </c>
      <c r="J3074" s="19" t="n">
        <v>0.044906048617554</v>
      </c>
      <c r="K3074" s="19" t="n">
        <v>0.040746644360386</v>
      </c>
      <c r="L3074" s="19" t="n">
        <v>0.0530533976730734</v>
      </c>
      <c r="M3074" s="19"/>
      <c r="N3074" s="19" t="n">
        <v>0.0514742311688806</v>
      </c>
      <c r="O3074" s="19" t="n">
        <v>0.0788898990343741</v>
      </c>
      <c r="P3074" s="19" t="n">
        <v>0.0734710285868302</v>
      </c>
      <c r="Q3074" s="19" t="n">
        <v>0.0460305764485272</v>
      </c>
      <c r="R3074" s="19"/>
      <c r="S3074" s="19" t="n">
        <v>0.0619029562583514</v>
      </c>
      <c r="T3074" s="19" t="n">
        <v>0.043930188584195</v>
      </c>
      <c r="U3074" s="19" t="n">
        <v>0.0822455872080099</v>
      </c>
      <c r="V3074" s="19" t="n">
        <v>0.0385348486526346</v>
      </c>
      <c r="W3074" s="19" t="n">
        <v>0.0228353125639663</v>
      </c>
      <c r="X3074" s="19" t="n">
        <v>0.161665498720758</v>
      </c>
      <c r="Y3074" s="19" t="n">
        <v>0.0193462183460609</v>
      </c>
      <c r="Z3074" s="19" t="n">
        <v>0.0744266939199298</v>
      </c>
      <c r="AA3074" s="19" t="n">
        <v>0.0984543537333154</v>
      </c>
      <c r="AB3074" s="19" t="n">
        <v>0.0279823155064885</v>
      </c>
      <c r="AC3074" s="19" t="n">
        <v>0.0388355661089864</v>
      </c>
      <c r="AD3074" s="19" t="n">
        <v>0.0693670936861257</v>
      </c>
      <c r="AE3074" s="19"/>
      <c r="AF3074" s="19" t="n">
        <v>0.0773703903228123</v>
      </c>
      <c r="AG3074" s="19" t="n">
        <v>0.050476378902423</v>
      </c>
      <c r="AH3074" s="19" t="n">
        <v>0.00815264000696771</v>
      </c>
      <c r="AI3074" s="19"/>
      <c r="AJ3074" s="19" t="n">
        <v>0.0638248935866451</v>
      </c>
      <c r="AK3074" s="19" t="n">
        <v>0.0541567429025435</v>
      </c>
      <c r="AL3074" s="19" t="n">
        <v>0.123244292338225</v>
      </c>
      <c r="AM3074" s="19" t="n">
        <v>0</v>
      </c>
      <c r="AN3074" s="19" t="n">
        <v>0.0300958241332961</v>
      </c>
      <c r="AO3074" s="19"/>
      <c r="AP3074" s="19" t="n">
        <v>0.0473289759007414</v>
      </c>
      <c r="AQ3074" s="19" t="n">
        <v>0.0621889855386574</v>
      </c>
      <c r="AR3074" s="19" t="n">
        <v>0.0472730856237307</v>
      </c>
      <c r="AS3074" s="19" t="n">
        <v>0.110011364081734</v>
      </c>
      <c r="AT3074" s="19" t="n">
        <v>0.0763038292184311</v>
      </c>
      <c r="AU3074" s="19"/>
      <c r="AV3074" s="19" t="n">
        <v>0.0662598832811753</v>
      </c>
      <c r="AW3074" s="19" t="n">
        <v>0.0431569256119186</v>
      </c>
      <c r="AX3074" s="19" t="n">
        <v>0.0687475727054504</v>
      </c>
      <c r="AY3074" s="19" t="n">
        <v>0.094161662957349</v>
      </c>
      <c r="AZ3074" s="19" t="n">
        <v>0.0742846787213495</v>
      </c>
      <c r="BA3074" s="19" t="n">
        <v>0.0136694789161307</v>
      </c>
      <c r="BB3074" s="19"/>
      <c r="BC3074" s="19" t="n">
        <v>0.0346989230696187</v>
      </c>
      <c r="BD3074" s="19" t="n">
        <v>0.0845085308504712</v>
      </c>
      <c r="BE3074" s="19" t="n">
        <v>0.0335465357668316</v>
      </c>
      <c r="BF3074" s="19" t="n">
        <v>0.101831911285673</v>
      </c>
      <c r="BG3074" s="19" t="n">
        <v>0</v>
      </c>
    </row>
    <row r="3075">
      <c r="B3075" t="s">
        <v>691</v>
      </c>
      <c r="C3075" s="19" t="n">
        <v>0.147961711212317</v>
      </c>
      <c r="D3075" s="19" t="n">
        <v>0.136683401872698</v>
      </c>
      <c r="E3075" s="19" t="n">
        <v>0.157034007246364</v>
      </c>
      <c r="F3075" s="19"/>
      <c r="G3075" s="19" t="n">
        <v>0.198872815285165</v>
      </c>
      <c r="H3075" s="19" t="n">
        <v>0.119003761661549</v>
      </c>
      <c r="I3075" s="19" t="n">
        <v>0.158478662874906</v>
      </c>
      <c r="J3075" s="19" t="n">
        <v>0.226777239857738</v>
      </c>
      <c r="K3075" s="19" t="n">
        <v>0.156074113707994</v>
      </c>
      <c r="L3075" s="19" t="n">
        <v>0.0637389383522142</v>
      </c>
      <c r="M3075" s="19"/>
      <c r="N3075" s="19" t="n">
        <v>0.102888153268334</v>
      </c>
      <c r="O3075" s="19" t="n">
        <v>0.169111507741875</v>
      </c>
      <c r="P3075" s="19" t="n">
        <v>0.169032959225504</v>
      </c>
      <c r="Q3075" s="19" t="n">
        <v>0.160942407737152</v>
      </c>
      <c r="R3075" s="19"/>
      <c r="S3075" s="19" t="n">
        <v>0.120819650282483</v>
      </c>
      <c r="T3075" s="19" t="n">
        <v>0.109260314596432</v>
      </c>
      <c r="U3075" s="19" t="n">
        <v>0.186963360159731</v>
      </c>
      <c r="V3075" s="19" t="n">
        <v>0.147797595169464</v>
      </c>
      <c r="W3075" s="19" t="n">
        <v>0.288678522704707</v>
      </c>
      <c r="X3075" s="19" t="n">
        <v>0.161518307145425</v>
      </c>
      <c r="Y3075" s="19" t="n">
        <v>0.193301250239078</v>
      </c>
      <c r="Z3075" s="19" t="n">
        <v>0.115021255653974</v>
      </c>
      <c r="AA3075" s="19" t="n">
        <v>0.120694638154242</v>
      </c>
      <c r="AB3075" s="19" t="n">
        <v>0.145462284144854</v>
      </c>
      <c r="AC3075" s="19" t="n">
        <v>0.0944134905855404</v>
      </c>
      <c r="AD3075" s="19" t="n">
        <v>0.1670890403671</v>
      </c>
      <c r="AE3075" s="19"/>
      <c r="AF3075" s="19" t="n">
        <v>0.174224484547157</v>
      </c>
      <c r="AG3075" s="19" t="n">
        <v>0.100845652572121</v>
      </c>
      <c r="AH3075" s="19" t="n">
        <v>0.204411762802199</v>
      </c>
      <c r="AI3075" s="19"/>
      <c r="AJ3075" s="19" t="n">
        <v>0.15240884593367</v>
      </c>
      <c r="AK3075" s="19" t="n">
        <v>0.114059081938862</v>
      </c>
      <c r="AL3075" s="19" t="n">
        <v>0.0199399546435516</v>
      </c>
      <c r="AM3075" s="19" t="n">
        <v>0.265875476744051</v>
      </c>
      <c r="AN3075" s="19" t="n">
        <v>0.187047437116671</v>
      </c>
      <c r="AO3075" s="19"/>
      <c r="AP3075" s="19" t="n">
        <v>0.139690738481338</v>
      </c>
      <c r="AQ3075" s="19" t="n">
        <v>0.121534456142364</v>
      </c>
      <c r="AR3075" s="19" t="n">
        <v>0.0737350071276451</v>
      </c>
      <c r="AS3075" s="19" t="n">
        <v>0.232829440139987</v>
      </c>
      <c r="AT3075" s="19" t="n">
        <v>0.0825958319465202</v>
      </c>
      <c r="AU3075" s="19"/>
      <c r="AV3075" s="19" t="n">
        <v>0.100187391442381</v>
      </c>
      <c r="AW3075" s="19" t="n">
        <v>0.155313078342024</v>
      </c>
      <c r="AX3075" s="19" t="n">
        <v>0.017828499617339</v>
      </c>
      <c r="AY3075" s="19" t="n">
        <v>0.239171066434452</v>
      </c>
      <c r="AZ3075" s="19" t="n">
        <v>0.0835965540336886</v>
      </c>
      <c r="BA3075" s="19" t="n">
        <v>0.226251551193536</v>
      </c>
      <c r="BB3075" s="19"/>
      <c r="BC3075" s="19" t="n">
        <v>0.14721012598976</v>
      </c>
      <c r="BD3075" s="19" t="n">
        <v>0.177459714563681</v>
      </c>
      <c r="BE3075" s="19" t="n">
        <v>0.128766019089402</v>
      </c>
      <c r="BF3075" s="19" t="n">
        <v>0.176018358110114</v>
      </c>
      <c r="BG3075" s="19" t="n">
        <v>0</v>
      </c>
    </row>
    <row r="3076">
      <c r="B3076" t="s">
        <v>690</v>
      </c>
      <c r="C3076" s="19" t="n">
        <v>0.259819413807638</v>
      </c>
      <c r="D3076" s="19" t="n">
        <v>0.311479768451269</v>
      </c>
      <c r="E3076" s="19" t="n">
        <v>0.211323688485506</v>
      </c>
      <c r="F3076" s="19"/>
      <c r="G3076" s="19" t="n">
        <v>0.162806400809054</v>
      </c>
      <c r="H3076" s="19" t="n">
        <v>0.221974758160802</v>
      </c>
      <c r="I3076" s="19" t="n">
        <v>0.290678636395532</v>
      </c>
      <c r="J3076" s="19" t="n">
        <v>0.237350753820666</v>
      </c>
      <c r="K3076" s="19" t="n">
        <v>0.261429626584147</v>
      </c>
      <c r="L3076" s="19" t="n">
        <v>0.347969654688048</v>
      </c>
      <c r="M3076" s="19"/>
      <c r="N3076" s="19" t="n">
        <v>0.255032250988249</v>
      </c>
      <c r="O3076" s="19" t="n">
        <v>0.249215153883626</v>
      </c>
      <c r="P3076" s="19" t="n">
        <v>0.276630069961209</v>
      </c>
      <c r="Q3076" s="19" t="n">
        <v>0.261747004410573</v>
      </c>
      <c r="R3076" s="19"/>
      <c r="S3076" s="19" t="n">
        <v>0.233501525574049</v>
      </c>
      <c r="T3076" s="19" t="n">
        <v>0.292224607630648</v>
      </c>
      <c r="U3076" s="19" t="n">
        <v>0.227157386156049</v>
      </c>
      <c r="V3076" s="19" t="n">
        <v>0.270090320853192</v>
      </c>
      <c r="W3076" s="19" t="n">
        <v>0.354906602452747</v>
      </c>
      <c r="X3076" s="19" t="n">
        <v>0.206557704738794</v>
      </c>
      <c r="Y3076" s="19" t="n">
        <v>0.312306907843965</v>
      </c>
      <c r="Z3076" s="19" t="n">
        <v>0.392723685147099</v>
      </c>
      <c r="AA3076" s="19" t="n">
        <v>0.135396810684298</v>
      </c>
      <c r="AB3076" s="19" t="n">
        <v>0.245749321768827</v>
      </c>
      <c r="AC3076" s="19" t="n">
        <v>0.278826349903435</v>
      </c>
      <c r="AD3076" s="19" t="n">
        <v>0.294957851676876</v>
      </c>
      <c r="AE3076" s="19"/>
      <c r="AF3076" s="19" t="n">
        <v>0.286960745533339</v>
      </c>
      <c r="AG3076" s="19" t="n">
        <v>0.260000861494987</v>
      </c>
      <c r="AH3076" s="19" t="n">
        <v>0.261024597852687</v>
      </c>
      <c r="AI3076" s="19"/>
      <c r="AJ3076" s="19" t="n">
        <v>0.323776821419818</v>
      </c>
      <c r="AK3076" s="19" t="n">
        <v>0.197870338379189</v>
      </c>
      <c r="AL3076" s="19" t="n">
        <v>0.349752390335205</v>
      </c>
      <c r="AM3076" s="19" t="n">
        <v>0.198079458541355</v>
      </c>
      <c r="AN3076" s="19" t="n">
        <v>0.235382842428062</v>
      </c>
      <c r="AO3076" s="19"/>
      <c r="AP3076" s="19" t="n">
        <v>0.363683141349594</v>
      </c>
      <c r="AQ3076" s="19" t="n">
        <v>0.229939011313717</v>
      </c>
      <c r="AR3076" s="19" t="n">
        <v>0.294558847310743</v>
      </c>
      <c r="AS3076" s="19" t="n">
        <v>0.223457590160262</v>
      </c>
      <c r="AT3076" s="19" t="n">
        <v>0.316478926318818</v>
      </c>
      <c r="AU3076" s="19"/>
      <c r="AV3076" s="19" t="n">
        <v>0.211654258169734</v>
      </c>
      <c r="AW3076" s="19" t="n">
        <v>0.319635165651538</v>
      </c>
      <c r="AX3076" s="19" t="n">
        <v>0.311668053370735</v>
      </c>
      <c r="AY3076" s="19" t="n">
        <v>0.259044334030961</v>
      </c>
      <c r="AZ3076" s="19" t="n">
        <v>0.295636703756569</v>
      </c>
      <c r="BA3076" s="19" t="n">
        <v>0.191237011808249</v>
      </c>
      <c r="BB3076" s="19"/>
      <c r="BC3076" s="19" t="n">
        <v>0.267139202666083</v>
      </c>
      <c r="BD3076" s="19" t="n">
        <v>0.314942457643867</v>
      </c>
      <c r="BE3076" s="19" t="n">
        <v>0.225301562181257</v>
      </c>
      <c r="BF3076" s="19" t="n">
        <v>0.168808783667178</v>
      </c>
      <c r="BG3076" s="19" t="n">
        <v>0.429408034257792</v>
      </c>
    </row>
    <row r="3077">
      <c r="B3077" t="s">
        <v>689</v>
      </c>
      <c r="C3077" s="19" t="n">
        <v>0.218290119897914</v>
      </c>
      <c r="D3077" s="19" t="n">
        <v>0.213943044919928</v>
      </c>
      <c r="E3077" s="19" t="n">
        <v>0.22354002228926</v>
      </c>
      <c r="F3077" s="19"/>
      <c r="G3077" s="19" t="n">
        <v>0.225867738865622</v>
      </c>
      <c r="H3077" s="19" t="n">
        <v>0.288807533654031</v>
      </c>
      <c r="I3077" s="19" t="n">
        <v>0.188099466138045</v>
      </c>
      <c r="J3077" s="19" t="n">
        <v>0.225180822961646</v>
      </c>
      <c r="K3077" s="19" t="n">
        <v>0.191136416202682</v>
      </c>
      <c r="L3077" s="19" t="n">
        <v>0.187010827613734</v>
      </c>
      <c r="M3077" s="19"/>
      <c r="N3077" s="19" t="n">
        <v>0.232473913074295</v>
      </c>
      <c r="O3077" s="19" t="n">
        <v>0.257464536451373</v>
      </c>
      <c r="P3077" s="19" t="n">
        <v>0.181087080352452</v>
      </c>
      <c r="Q3077" s="19" t="n">
        <v>0.194095047277276</v>
      </c>
      <c r="R3077" s="19"/>
      <c r="S3077" s="19" t="n">
        <v>0.230015563961429</v>
      </c>
      <c r="T3077" s="19" t="n">
        <v>0.273597957136075</v>
      </c>
      <c r="U3077" s="19" t="n">
        <v>0.189663380122857</v>
      </c>
      <c r="V3077" s="19" t="n">
        <v>0.21044190619691</v>
      </c>
      <c r="W3077" s="19" t="n">
        <v>0.192461403763453</v>
      </c>
      <c r="X3077" s="19" t="n">
        <v>0.229488626015948</v>
      </c>
      <c r="Y3077" s="19" t="n">
        <v>0.224186702097308</v>
      </c>
      <c r="Z3077" s="19" t="n">
        <v>0.164549814903195</v>
      </c>
      <c r="AA3077" s="19" t="n">
        <v>0.219952104822926</v>
      </c>
      <c r="AB3077" s="19" t="n">
        <v>0.191282655311616</v>
      </c>
      <c r="AC3077" s="19" t="n">
        <v>0.216872194370658</v>
      </c>
      <c r="AD3077" s="19" t="n">
        <v>0.192732462211229</v>
      </c>
      <c r="AE3077" s="19"/>
      <c r="AF3077" s="19" t="n">
        <v>0.169369017755046</v>
      </c>
      <c r="AG3077" s="19" t="n">
        <v>0.268628012625066</v>
      </c>
      <c r="AH3077" s="19" t="n">
        <v>0.21637655334567</v>
      </c>
      <c r="AI3077" s="19"/>
      <c r="AJ3077" s="19" t="n">
        <v>0.156541552430367</v>
      </c>
      <c r="AK3077" s="19" t="n">
        <v>0.295519197156982</v>
      </c>
      <c r="AL3077" s="19" t="n">
        <v>0.273842715262756</v>
      </c>
      <c r="AM3077" s="19" t="n">
        <v>0.156660066945406</v>
      </c>
      <c r="AN3077" s="19" t="n">
        <v>0.276639947570115</v>
      </c>
      <c r="AO3077" s="19"/>
      <c r="AP3077" s="19" t="n">
        <v>0.177381770655481</v>
      </c>
      <c r="AQ3077" s="19" t="n">
        <v>0.243920805195192</v>
      </c>
      <c r="AR3077" s="19" t="n">
        <v>0.261636946017261</v>
      </c>
      <c r="AS3077" s="19" t="n">
        <v>0.155339735158778</v>
      </c>
      <c r="AT3077" s="19" t="n">
        <v>0.222238738101363</v>
      </c>
      <c r="AU3077" s="19"/>
      <c r="AV3077" s="19" t="n">
        <v>0.280778110478301</v>
      </c>
      <c r="AW3077" s="19" t="n">
        <v>0.208185820583547</v>
      </c>
      <c r="AX3077" s="19" t="n">
        <v>0.295952317788</v>
      </c>
      <c r="AY3077" s="19" t="n">
        <v>0.135291934618088</v>
      </c>
      <c r="AZ3077" s="19" t="n">
        <v>0.214370797092867</v>
      </c>
      <c r="BA3077" s="19" t="n">
        <v>0.176623177525002</v>
      </c>
      <c r="BB3077" s="19"/>
      <c r="BC3077" s="19" t="n">
        <v>0.200704999648795</v>
      </c>
      <c r="BD3077" s="19" t="n">
        <v>0.171632198569767</v>
      </c>
      <c r="BE3077" s="19" t="n">
        <v>0.277055568172226</v>
      </c>
      <c r="BF3077" s="19" t="n">
        <v>0.205318707846184</v>
      </c>
      <c r="BG3077" s="19" t="n">
        <v>0.0965112572943846</v>
      </c>
    </row>
    <row r="3078">
      <c r="B3078" t="s">
        <v>803</v>
      </c>
      <c r="C3078" s="19" t="n">
        <v>0.216004086728603</v>
      </c>
      <c r="D3078" s="19" t="n">
        <v>0.20289222085741</v>
      </c>
      <c r="E3078" s="19" t="n">
        <v>0.229685333028748</v>
      </c>
      <c r="F3078" s="19"/>
      <c r="G3078" s="19" t="n">
        <v>0.190936600281798</v>
      </c>
      <c r="H3078" s="19" t="n">
        <v>0.238482073726734</v>
      </c>
      <c r="I3078" s="19" t="n">
        <v>0.16606310271691</v>
      </c>
      <c r="J3078" s="19" t="n">
        <v>0.194784000888283</v>
      </c>
      <c r="K3078" s="19" t="n">
        <v>0.222805553760433</v>
      </c>
      <c r="L3078" s="19" t="n">
        <v>0.26497793760174</v>
      </c>
      <c r="M3078" s="19"/>
      <c r="N3078" s="19" t="n">
        <v>0.304180408397891</v>
      </c>
      <c r="O3078" s="19" t="n">
        <v>0.167635708120965</v>
      </c>
      <c r="P3078" s="19" t="n">
        <v>0.174374210767445</v>
      </c>
      <c r="Q3078" s="19" t="n">
        <v>0.197983142228208</v>
      </c>
      <c r="R3078" s="19"/>
      <c r="S3078" s="19" t="n">
        <v>0.284075700996827</v>
      </c>
      <c r="T3078" s="19" t="n">
        <v>0.205645766222391</v>
      </c>
      <c r="U3078" s="19" t="n">
        <v>0.295095942496202</v>
      </c>
      <c r="V3078" s="19" t="n">
        <v>0.20204014254222</v>
      </c>
      <c r="W3078" s="19" t="n">
        <v>0.0871327332164189</v>
      </c>
      <c r="X3078" s="19" t="n">
        <v>0.133295057430943</v>
      </c>
      <c r="Y3078" s="19" t="n">
        <v>0.182992351662524</v>
      </c>
      <c r="Z3078" s="19" t="n">
        <v>0.146933575305745</v>
      </c>
      <c r="AA3078" s="19" t="n">
        <v>0.239292116476701</v>
      </c>
      <c r="AB3078" s="19" t="n">
        <v>0.247792540875746</v>
      </c>
      <c r="AC3078" s="19" t="n">
        <v>0.264875525103451</v>
      </c>
      <c r="AD3078" s="19" t="n">
        <v>0.208567066186213</v>
      </c>
      <c r="AE3078" s="19"/>
      <c r="AF3078" s="19" t="n">
        <v>0.193857748252571</v>
      </c>
      <c r="AG3078" s="19" t="n">
        <v>0.229095071020193</v>
      </c>
      <c r="AH3078" s="19" t="n">
        <v>0.208121774572636</v>
      </c>
      <c r="AI3078" s="19"/>
      <c r="AJ3078" s="19" t="n">
        <v>0.233928825512253</v>
      </c>
      <c r="AK3078" s="19" t="n">
        <v>0.238464930739246</v>
      </c>
      <c r="AL3078" s="19" t="n">
        <v>0.214022229394391</v>
      </c>
      <c r="AM3078" s="19" t="n">
        <v>0.275073875751061</v>
      </c>
      <c r="AN3078" s="19" t="n">
        <v>0.130477721424106</v>
      </c>
      <c r="AO3078" s="19"/>
      <c r="AP3078" s="19" t="n">
        <v>0.216487863702325</v>
      </c>
      <c r="AQ3078" s="19" t="n">
        <v>0.253785511564372</v>
      </c>
      <c r="AR3078" s="19" t="n">
        <v>0.218958509986107</v>
      </c>
      <c r="AS3078" s="19" t="n">
        <v>0.150849578647243</v>
      </c>
      <c r="AT3078" s="19" t="n">
        <v>0.221678642673269</v>
      </c>
      <c r="AU3078" s="19"/>
      <c r="AV3078" s="19" t="n">
        <v>0.250436952627758</v>
      </c>
      <c r="AW3078" s="19" t="n">
        <v>0.208444792786419</v>
      </c>
      <c r="AX3078" s="19" t="n">
        <v>0.241366061386161</v>
      </c>
      <c r="AY3078" s="19" t="n">
        <v>0.163063710390402</v>
      </c>
      <c r="AZ3078" s="19" t="n">
        <v>0.22924595038283</v>
      </c>
      <c r="BA3078" s="19" t="n">
        <v>0.214542188791302</v>
      </c>
      <c r="BB3078" s="19"/>
      <c r="BC3078" s="19" t="n">
        <v>0.218217201691719</v>
      </c>
      <c r="BD3078" s="19" t="n">
        <v>0.147978918314687</v>
      </c>
      <c r="BE3078" s="19" t="n">
        <v>0.251475320068607</v>
      </c>
      <c r="BF3078" s="19" t="n">
        <v>0.246664026266922</v>
      </c>
      <c r="BG3078" s="19" t="n">
        <v>0.411220448657373</v>
      </c>
    </row>
    <row r="3079">
      <c r="B3079" t="s">
        <v>100</v>
      </c>
      <c r="C3079" s="19" t="n">
        <v>0.0452621642526675</v>
      </c>
      <c r="D3079" s="19" t="n">
        <v>0.018337669793216</v>
      </c>
      <c r="E3079" s="19" t="n">
        <v>0.0714168792243675</v>
      </c>
      <c r="F3079" s="19"/>
      <c r="G3079" s="19" t="n">
        <v>0.0431053312678229</v>
      </c>
      <c r="H3079" s="19" t="n">
        <v>0.0257838458894458</v>
      </c>
      <c r="I3079" s="19" t="n">
        <v>0.0259705318483353</v>
      </c>
      <c r="J3079" s="19" t="n">
        <v>0.0555270197915831</v>
      </c>
      <c r="K3079" s="19" t="n">
        <v>0.0730695276663932</v>
      </c>
      <c r="L3079" s="19" t="n">
        <v>0.0522680984416213</v>
      </c>
      <c r="M3079" s="19"/>
      <c r="N3079" s="19" t="n">
        <v>0.0205353890255517</v>
      </c>
      <c r="O3079" s="19" t="n">
        <v>0.0375686701984477</v>
      </c>
      <c r="P3079" s="19" t="n">
        <v>0.0703982911764791</v>
      </c>
      <c r="Q3079" s="19" t="n">
        <v>0.0602526015406281</v>
      </c>
      <c r="R3079" s="19"/>
      <c r="S3079" s="19" t="n">
        <v>0.0291244168190021</v>
      </c>
      <c r="T3079" s="19" t="n">
        <v>0.0207649136936626</v>
      </c>
      <c r="U3079" s="19" t="n">
        <v>0.0188743438571515</v>
      </c>
      <c r="V3079" s="19" t="n">
        <v>0.0332042419485626</v>
      </c>
      <c r="W3079" s="19" t="n">
        <v>0.0220379773544246</v>
      </c>
      <c r="X3079" s="19" t="n">
        <v>0.0644743593750552</v>
      </c>
      <c r="Y3079" s="19" t="n">
        <v>0.0517078254927916</v>
      </c>
      <c r="Z3079" s="19" t="n">
        <v>0.0529251799079993</v>
      </c>
      <c r="AA3079" s="19" t="n">
        <v>0.0712517618662875</v>
      </c>
      <c r="AB3079" s="19" t="n">
        <v>0.0805178732094713</v>
      </c>
      <c r="AC3079" s="19" t="n">
        <v>0.0631067779854118</v>
      </c>
      <c r="AD3079" s="19" t="n">
        <v>0.0672864858724567</v>
      </c>
      <c r="AE3079" s="19"/>
      <c r="AF3079" s="19" t="n">
        <v>0.0431404845584048</v>
      </c>
      <c r="AG3079" s="19" t="n">
        <v>0.0455571637610939</v>
      </c>
      <c r="AH3079" s="19" t="n">
        <v>0.0637359707050864</v>
      </c>
      <c r="AI3079" s="19"/>
      <c r="AJ3079" s="19" t="n">
        <v>0.034532728293348</v>
      </c>
      <c r="AK3079" s="19" t="n">
        <v>0.0323043345289961</v>
      </c>
      <c r="AL3079" s="19" t="n">
        <v>0</v>
      </c>
      <c r="AM3079" s="19" t="n">
        <v>0</v>
      </c>
      <c r="AN3079" s="19" t="n">
        <v>0.0882869400298301</v>
      </c>
      <c r="AO3079" s="19"/>
      <c r="AP3079" s="19" t="n">
        <v>0.0401614939550785</v>
      </c>
      <c r="AQ3079" s="19" t="n">
        <v>0.0458789738938964</v>
      </c>
      <c r="AR3079" s="19" t="n">
        <v>0.0450324413479461</v>
      </c>
      <c r="AS3079" s="19" t="n">
        <v>0.0557738686574533</v>
      </c>
      <c r="AT3079" s="19" t="n">
        <v>0.0310593680879951</v>
      </c>
      <c r="AU3079" s="19"/>
      <c r="AV3079" s="19" t="n">
        <v>0.0418346265504829</v>
      </c>
      <c r="AW3079" s="19" t="n">
        <v>0.0350095485212445</v>
      </c>
      <c r="AX3079" s="19" t="n">
        <v>0.0139615811289054</v>
      </c>
      <c r="AY3079" s="19" t="n">
        <v>0.0660903231444706</v>
      </c>
      <c r="AZ3079" s="19" t="n">
        <v>0.0223377409176076</v>
      </c>
      <c r="BA3079" s="19" t="n">
        <v>0.0834386210632897</v>
      </c>
      <c r="BB3079" s="19"/>
      <c r="BC3079" s="19" t="n">
        <v>0.0958889895258639</v>
      </c>
      <c r="BD3079" s="19" t="n">
        <v>0.0237173035396514</v>
      </c>
      <c r="BE3079" s="19" t="n">
        <v>0.0393401888713012</v>
      </c>
      <c r="BF3079" s="19" t="n">
        <v>0.0472738017415752</v>
      </c>
      <c r="BG3079" s="19" t="n">
        <v>0</v>
      </c>
    </row>
    <row r="3080">
      <c r="C3080" s="19"/>
      <c r="D3080" s="19"/>
      <c r="E3080" s="19"/>
      <c r="F3080" s="19"/>
      <c r="G3080" s="19"/>
      <c r="H3080" s="19"/>
      <c r="I3080" s="19"/>
      <c r="J3080" s="19"/>
      <c r="K3080" s="19"/>
      <c r="L3080" s="19"/>
      <c r="M3080" s="19"/>
      <c r="N3080" s="19"/>
      <c r="O3080" s="19"/>
      <c r="P3080" s="19"/>
      <c r="Q3080" s="19"/>
      <c r="R3080" s="19"/>
      <c r="S3080" s="19"/>
      <c r="T3080" s="19"/>
      <c r="U3080" s="19"/>
      <c r="V3080" s="19"/>
      <c r="W3080" s="19"/>
      <c r="X3080" s="19"/>
      <c r="Y3080" s="19"/>
      <c r="Z3080" s="19"/>
      <c r="AA3080" s="19"/>
      <c r="AB3080" s="19"/>
      <c r="AC3080" s="19"/>
      <c r="AD3080" s="19"/>
      <c r="AE3080" s="19"/>
      <c r="AF3080" s="19"/>
      <c r="AG3080" s="19"/>
      <c r="AH3080" s="19"/>
      <c r="AI3080" s="19"/>
      <c r="AJ3080" s="19"/>
      <c r="AK3080" s="19"/>
      <c r="AL3080" s="19"/>
      <c r="AM3080" s="19"/>
      <c r="AN3080" s="19"/>
      <c r="AO3080" s="19"/>
      <c r="AP3080" s="19"/>
      <c r="AQ3080" s="19"/>
      <c r="AR3080" s="19"/>
      <c r="AS3080" s="19"/>
      <c r="AT3080" s="19"/>
      <c r="AU3080" s="19"/>
      <c r="AV3080" s="19"/>
      <c r="AW3080" s="19"/>
      <c r="AX3080" s="19"/>
      <c r="AY3080" s="19"/>
      <c r="AZ3080" s="19"/>
      <c r="BA3080" s="19"/>
      <c r="BB3080" s="19"/>
      <c r="BC3080" s="19"/>
      <c r="BD3080" s="19"/>
      <c r="BE3080" s="19"/>
      <c r="BF3080" s="19"/>
      <c r="BG3080" s="19"/>
    </row>
    <row r="3081">
      <c r="B3081" s="7" t="s">
        <v>834</v>
      </c>
      <c r="C3081" s="19"/>
      <c r="D3081" s="19"/>
      <c r="E3081" s="19"/>
      <c r="F3081" s="19"/>
      <c r="G3081" s="19"/>
      <c r="H3081" s="19"/>
      <c r="I3081" s="19"/>
      <c r="J3081" s="19"/>
      <c r="K3081" s="19"/>
      <c r="L3081" s="19"/>
      <c r="M3081" s="19"/>
      <c r="N3081" s="19"/>
      <c r="O3081" s="19"/>
      <c r="P3081" s="19"/>
      <c r="Q3081" s="19"/>
      <c r="R3081" s="19"/>
      <c r="S3081" s="19"/>
      <c r="T3081" s="19"/>
      <c r="U3081" s="19"/>
      <c r="V3081" s="19"/>
      <c r="W3081" s="19"/>
      <c r="X3081" s="19"/>
      <c r="Y3081" s="19"/>
      <c r="Z3081" s="19"/>
      <c r="AA3081" s="19"/>
      <c r="AB3081" s="19"/>
      <c r="AC3081" s="19"/>
      <c r="AD3081" s="19"/>
      <c r="AE3081" s="19"/>
      <c r="AF3081" s="19"/>
      <c r="AG3081" s="19"/>
      <c r="AH3081" s="19"/>
      <c r="AI3081" s="19"/>
      <c r="AJ3081" s="19"/>
      <c r="AK3081" s="19"/>
      <c r="AL3081" s="19"/>
      <c r="AM3081" s="19"/>
      <c r="AN3081" s="19"/>
      <c r="AO3081" s="19"/>
      <c r="AP3081" s="19"/>
      <c r="AQ3081" s="19"/>
      <c r="AR3081" s="19"/>
      <c r="AS3081" s="19"/>
      <c r="AT3081" s="19"/>
      <c r="AU3081" s="19"/>
      <c r="AV3081" s="19"/>
      <c r="AW3081" s="19"/>
      <c r="AX3081" s="19"/>
      <c r="AY3081" s="19"/>
      <c r="AZ3081" s="19"/>
      <c r="BA3081" s="19"/>
      <c r="BB3081" s="19"/>
      <c r="BC3081" s="19"/>
      <c r="BD3081" s="19"/>
      <c r="BE3081" s="19"/>
      <c r="BF3081" s="19"/>
      <c r="BG3081" s="19"/>
    </row>
    <row r="3082">
      <c r="B3082" s="26" t="s">
        <v>724</v>
      </c>
      <c r="C3082" s="19"/>
      <c r="D3082" s="19"/>
      <c r="E3082" s="19"/>
      <c r="F3082" s="19"/>
      <c r="G3082" s="19"/>
      <c r="H3082" s="19"/>
      <c r="I3082" s="19"/>
      <c r="J3082" s="19"/>
      <c r="K3082" s="19"/>
      <c r="L3082" s="19"/>
      <c r="M3082" s="19"/>
      <c r="N3082" s="19"/>
      <c r="O3082" s="19"/>
      <c r="P3082" s="19"/>
      <c r="Q3082" s="19"/>
      <c r="R3082" s="19"/>
      <c r="S3082" s="19"/>
      <c r="T3082" s="19"/>
      <c r="U3082" s="19"/>
      <c r="V3082" s="19"/>
      <c r="W3082" s="19"/>
      <c r="X3082" s="19"/>
      <c r="Y3082" s="19"/>
      <c r="Z3082" s="19"/>
      <c r="AA3082" s="19"/>
      <c r="AB3082" s="19"/>
      <c r="AC3082" s="19"/>
      <c r="AD3082" s="19"/>
      <c r="AE3082" s="19"/>
      <c r="AF3082" s="19"/>
      <c r="AG3082" s="19"/>
      <c r="AH3082" s="19"/>
      <c r="AI3082" s="19"/>
      <c r="AJ3082" s="19"/>
      <c r="AK3082" s="19"/>
      <c r="AL3082" s="19"/>
      <c r="AM3082" s="19"/>
      <c r="AN3082" s="19"/>
      <c r="AO3082" s="19"/>
      <c r="AP3082" s="19"/>
      <c r="AQ3082" s="19"/>
      <c r="AR3082" s="19"/>
      <c r="AS3082" s="19"/>
      <c r="AT3082" s="19"/>
      <c r="AU3082" s="19"/>
      <c r="AV3082" s="19"/>
      <c r="AW3082" s="19"/>
      <c r="AX3082" s="19"/>
      <c r="AY3082" s="19"/>
      <c r="AZ3082" s="19"/>
      <c r="BA3082" s="19"/>
      <c r="BB3082" s="19"/>
      <c r="BC3082" s="19"/>
      <c r="BD3082" s="19"/>
      <c r="BE3082" s="19"/>
      <c r="BF3082" s="19"/>
      <c r="BG3082" s="19"/>
    </row>
    <row r="3083">
      <c r="B3083" t="s">
        <v>805</v>
      </c>
      <c r="C3083" s="19" t="n">
        <v>0.00971727540866144</v>
      </c>
      <c r="D3083" s="19" t="n">
        <v>0.0139601630834925</v>
      </c>
      <c r="E3083" s="19" t="n">
        <v>0.00567772244639389</v>
      </c>
      <c r="F3083" s="19"/>
      <c r="G3083" s="19" t="n">
        <v>0.0203042200593462</v>
      </c>
      <c r="H3083" s="19" t="n">
        <v>0</v>
      </c>
      <c r="I3083" s="19" t="n">
        <v>0.00995870433609896</v>
      </c>
      <c r="J3083" s="19" t="n">
        <v>0</v>
      </c>
      <c r="K3083" s="19" t="n">
        <v>0.0274947218865637</v>
      </c>
      <c r="L3083" s="19" t="n">
        <v>0.00683741210530516</v>
      </c>
      <c r="M3083" s="19"/>
      <c r="N3083" s="19" t="n">
        <v>0.0140844290168374</v>
      </c>
      <c r="O3083" s="19" t="n">
        <v>0</v>
      </c>
      <c r="P3083" s="19" t="n">
        <v>0.00659732837707443</v>
      </c>
      <c r="Q3083" s="19" t="n">
        <v>0.0170782154779836</v>
      </c>
      <c r="R3083" s="19"/>
      <c r="S3083" s="19" t="n">
        <v>0.0192220980758861</v>
      </c>
      <c r="T3083" s="19" t="n">
        <v>0.0105209107933631</v>
      </c>
      <c r="U3083" s="19" t="n">
        <v>0</v>
      </c>
      <c r="V3083" s="19" t="n">
        <v>0.0184596639879602</v>
      </c>
      <c r="W3083" s="19" t="n">
        <v>0</v>
      </c>
      <c r="X3083" s="19" t="n">
        <v>0</v>
      </c>
      <c r="Y3083" s="19" t="n">
        <v>0</v>
      </c>
      <c r="Z3083" s="19" t="n">
        <v>0</v>
      </c>
      <c r="AA3083" s="19" t="n">
        <v>0.0119855686968321</v>
      </c>
      <c r="AB3083" s="19" t="n">
        <v>0.0159153936985532</v>
      </c>
      <c r="AC3083" s="19" t="n">
        <v>0.0199173971302897</v>
      </c>
      <c r="AD3083" s="19" t="n">
        <v>0</v>
      </c>
      <c r="AE3083" s="19"/>
      <c r="AF3083" s="19" t="n">
        <v>0.0133741986688833</v>
      </c>
      <c r="AG3083" s="19" t="n">
        <v>0.0102223046043122</v>
      </c>
      <c r="AH3083" s="19" t="n">
        <v>0.00764250339980696</v>
      </c>
      <c r="AI3083" s="19"/>
      <c r="AJ3083" s="19" t="n">
        <v>0</v>
      </c>
      <c r="AK3083" s="19" t="n">
        <v>0.0095613947730442</v>
      </c>
      <c r="AL3083" s="19" t="n">
        <v>0.0191984180258717</v>
      </c>
      <c r="AM3083" s="19" t="n">
        <v>0.104311122018126</v>
      </c>
      <c r="AN3083" s="19" t="n">
        <v>0.00942664302842421</v>
      </c>
      <c r="AO3083" s="19"/>
      <c r="AP3083" s="19" t="n">
        <v>0</v>
      </c>
      <c r="AQ3083" s="19" t="n">
        <v>0.0042255895306953</v>
      </c>
      <c r="AR3083" s="19" t="n">
        <v>0.0144526411174722</v>
      </c>
      <c r="AS3083" s="19" t="n">
        <v>0.0132525740394044</v>
      </c>
      <c r="AT3083" s="19" t="n">
        <v>0.0244540226810815</v>
      </c>
      <c r="AU3083" s="19"/>
      <c r="AV3083" s="19" t="n">
        <v>0.00897138409865163</v>
      </c>
      <c r="AW3083" s="19" t="n">
        <v>0</v>
      </c>
      <c r="AX3083" s="19" t="n">
        <v>0.0157832037733915</v>
      </c>
      <c r="AY3083" s="19" t="n">
        <v>0.0115862862706322</v>
      </c>
      <c r="AZ3083" s="19" t="n">
        <v>0.0175872098072218</v>
      </c>
      <c r="BA3083" s="19" t="n">
        <v>0.0149151996437757</v>
      </c>
      <c r="BB3083" s="19"/>
      <c r="BC3083" s="19" t="n">
        <v>0</v>
      </c>
      <c r="BD3083" s="19" t="n">
        <v>0.0116850554092518</v>
      </c>
      <c r="BE3083" s="19" t="n">
        <v>0.0186397984136217</v>
      </c>
      <c r="BF3083" s="19" t="n">
        <v>0</v>
      </c>
      <c r="BG3083" s="19" t="n">
        <v>0</v>
      </c>
    </row>
    <row r="3084">
      <c r="B3084" t="s">
        <v>598</v>
      </c>
      <c r="C3084" s="19" t="n">
        <v>0.017601031779412</v>
      </c>
      <c r="D3084" s="19" t="n">
        <v>0.0233407077689949</v>
      </c>
      <c r="E3084" s="19" t="n">
        <v>0.0121581136490422</v>
      </c>
      <c r="F3084" s="19"/>
      <c r="G3084" s="19" t="n">
        <v>0.069164565887374</v>
      </c>
      <c r="H3084" s="19" t="n">
        <v>0.0248953016639198</v>
      </c>
      <c r="I3084" s="19" t="n">
        <v>0</v>
      </c>
      <c r="J3084" s="19" t="n">
        <v>0.0165539400994025</v>
      </c>
      <c r="K3084" s="19" t="n">
        <v>0.00903472942309979</v>
      </c>
      <c r="L3084" s="19" t="n">
        <v>0</v>
      </c>
      <c r="M3084" s="19"/>
      <c r="N3084" s="19" t="n">
        <v>0</v>
      </c>
      <c r="O3084" s="19" t="n">
        <v>0.0123460248122336</v>
      </c>
      <c r="P3084" s="19" t="n">
        <v>0.0278233497306728</v>
      </c>
      <c r="Q3084" s="19" t="n">
        <v>0.0345554320142258</v>
      </c>
      <c r="R3084" s="19"/>
      <c r="S3084" s="19" t="n">
        <v>0</v>
      </c>
      <c r="T3084" s="19" t="n">
        <v>0.012342467775094</v>
      </c>
      <c r="U3084" s="19" t="n">
        <v>0.0185994769896735</v>
      </c>
      <c r="V3084" s="19" t="n">
        <v>0.0177051445493106</v>
      </c>
      <c r="W3084" s="19" t="n">
        <v>0.0225468685807869</v>
      </c>
      <c r="X3084" s="19" t="n">
        <v>0.0422909305397368</v>
      </c>
      <c r="Y3084" s="19" t="n">
        <v>0.017898737840916</v>
      </c>
      <c r="Z3084" s="19" t="n">
        <v>0.0297750910855084</v>
      </c>
      <c r="AA3084" s="19" t="n">
        <v>0.0527801758309827</v>
      </c>
      <c r="AB3084" s="19" t="n">
        <v>0</v>
      </c>
      <c r="AC3084" s="19" t="n">
        <v>0</v>
      </c>
      <c r="AD3084" s="19" t="n">
        <v>0</v>
      </c>
      <c r="AE3084" s="19"/>
      <c r="AF3084" s="19" t="n">
        <v>0.0178962997176287</v>
      </c>
      <c r="AG3084" s="19" t="n">
        <v>0</v>
      </c>
      <c r="AH3084" s="19" t="n">
        <v>0.0177364430712276</v>
      </c>
      <c r="AI3084" s="19"/>
      <c r="AJ3084" s="19" t="n">
        <v>0.00518891776165185</v>
      </c>
      <c r="AK3084" s="19" t="n">
        <v>0.0161450380541049</v>
      </c>
      <c r="AL3084" s="19" t="n">
        <v>0.0233713301162739</v>
      </c>
      <c r="AM3084" s="19" t="n">
        <v>0</v>
      </c>
      <c r="AN3084" s="19" t="n">
        <v>0.00901170505070615</v>
      </c>
      <c r="AO3084" s="19"/>
      <c r="AP3084" s="19" t="n">
        <v>0.007438617463322</v>
      </c>
      <c r="AQ3084" s="19" t="n">
        <v>0.0138869335851729</v>
      </c>
      <c r="AR3084" s="19" t="n">
        <v>0.0175940249948349</v>
      </c>
      <c r="AS3084" s="19" t="n">
        <v>0.0224606526641381</v>
      </c>
      <c r="AT3084" s="19" t="n">
        <v>0.0256045821720191</v>
      </c>
      <c r="AU3084" s="19"/>
      <c r="AV3084" s="19" t="n">
        <v>0.00946028005477785</v>
      </c>
      <c r="AW3084" s="19" t="n">
        <v>0.00678249033618048</v>
      </c>
      <c r="AX3084" s="19" t="n">
        <v>0.0192137948649341</v>
      </c>
      <c r="AY3084" s="19" t="n">
        <v>0.019636604241423</v>
      </c>
      <c r="AZ3084" s="19" t="n">
        <v>0.0413307634999469</v>
      </c>
      <c r="BA3084" s="19" t="n">
        <v>0.0154288300389315</v>
      </c>
      <c r="BB3084" s="19"/>
      <c r="BC3084" s="19" t="n">
        <v>0.00640268966350754</v>
      </c>
      <c r="BD3084" s="19" t="n">
        <v>0.0538018534540626</v>
      </c>
      <c r="BE3084" s="19" t="n">
        <v>0</v>
      </c>
      <c r="BF3084" s="19" t="n">
        <v>0.0298384801345148</v>
      </c>
      <c r="BG3084" s="19" t="n">
        <v>0</v>
      </c>
    </row>
    <row r="3085">
      <c r="B3085" t="s">
        <v>692</v>
      </c>
      <c r="C3085" s="19" t="n">
        <v>0.0507205725842765</v>
      </c>
      <c r="D3085" s="19" t="n">
        <v>0.0605806779830141</v>
      </c>
      <c r="E3085" s="19" t="n">
        <v>0.0414699841764845</v>
      </c>
      <c r="F3085" s="19"/>
      <c r="G3085" s="19" t="n">
        <v>0.0847960561353021</v>
      </c>
      <c r="H3085" s="19" t="n">
        <v>0.0325458991715315</v>
      </c>
      <c r="I3085" s="19" t="n">
        <v>0.0800822766160112</v>
      </c>
      <c r="J3085" s="19" t="n">
        <v>0.0491940063774169</v>
      </c>
      <c r="K3085" s="19" t="n">
        <v>0.0276679456867616</v>
      </c>
      <c r="L3085" s="19" t="n">
        <v>0.0397106211976643</v>
      </c>
      <c r="M3085" s="19"/>
      <c r="N3085" s="19" t="n">
        <v>0.0294864445873352</v>
      </c>
      <c r="O3085" s="19" t="n">
        <v>0.0420157162837828</v>
      </c>
      <c r="P3085" s="19" t="n">
        <v>0.0906785263246509</v>
      </c>
      <c r="Q3085" s="19" t="n">
        <v>0.0501168203293375</v>
      </c>
      <c r="R3085" s="19"/>
      <c r="S3085" s="19" t="n">
        <v>0.0299691256235136</v>
      </c>
      <c r="T3085" s="19" t="n">
        <v>0.0244258048215323</v>
      </c>
      <c r="U3085" s="19" t="n">
        <v>0.0415086533195297</v>
      </c>
      <c r="V3085" s="19" t="n">
        <v>0.0641700156981356</v>
      </c>
      <c r="W3085" s="19" t="n">
        <v>0.0714462901576767</v>
      </c>
      <c r="X3085" s="19" t="n">
        <v>0.0413231856742997</v>
      </c>
      <c r="Y3085" s="19" t="n">
        <v>0.0161587443182731</v>
      </c>
      <c r="Z3085" s="19" t="n">
        <v>0.0750027318690455</v>
      </c>
      <c r="AA3085" s="19" t="n">
        <v>0.111819340926276</v>
      </c>
      <c r="AB3085" s="19" t="n">
        <v>0.0531404270459332</v>
      </c>
      <c r="AC3085" s="19" t="n">
        <v>0.0653628923226894</v>
      </c>
      <c r="AD3085" s="19" t="n">
        <v>0.0347849329507139</v>
      </c>
      <c r="AE3085" s="19"/>
      <c r="AF3085" s="19" t="n">
        <v>0.0637047840243141</v>
      </c>
      <c r="AG3085" s="19" t="n">
        <v>0.0349735694213446</v>
      </c>
      <c r="AH3085" s="19" t="n">
        <v>0.041170057845209</v>
      </c>
      <c r="AI3085" s="19"/>
      <c r="AJ3085" s="19" t="n">
        <v>0.0460754846799931</v>
      </c>
      <c r="AK3085" s="19" t="n">
        <v>0.0396764033188982</v>
      </c>
      <c r="AL3085" s="19" t="n">
        <v>0.0595278223124381</v>
      </c>
      <c r="AM3085" s="19" t="n">
        <v>0</v>
      </c>
      <c r="AN3085" s="19" t="n">
        <v>0.0754178771235387</v>
      </c>
      <c r="AO3085" s="19"/>
      <c r="AP3085" s="19" t="n">
        <v>0.0494242542504062</v>
      </c>
      <c r="AQ3085" s="19" t="n">
        <v>0.055369491565601</v>
      </c>
      <c r="AR3085" s="19" t="n">
        <v>0.0149093755782001</v>
      </c>
      <c r="AS3085" s="19" t="n">
        <v>0.097733134690002</v>
      </c>
      <c r="AT3085" s="19" t="n">
        <v>0</v>
      </c>
      <c r="AU3085" s="19"/>
      <c r="AV3085" s="19" t="n">
        <v>0.0526970831961289</v>
      </c>
      <c r="AW3085" s="19" t="n">
        <v>0.0369506422826761</v>
      </c>
      <c r="AX3085" s="19" t="n">
        <v>0.0162819868681494</v>
      </c>
      <c r="AY3085" s="19" t="n">
        <v>0.0742139866567116</v>
      </c>
      <c r="AZ3085" s="19" t="n">
        <v>0.0519738291536357</v>
      </c>
      <c r="BA3085" s="19" t="n">
        <v>0.0612484292856344</v>
      </c>
      <c r="BB3085" s="19"/>
      <c r="BC3085" s="19" t="n">
        <v>0.0379853290233747</v>
      </c>
      <c r="BD3085" s="19" t="n">
        <v>0.0617580482795524</v>
      </c>
      <c r="BE3085" s="19" t="n">
        <v>0.0388803617839871</v>
      </c>
      <c r="BF3085" s="19" t="n">
        <v>0.0762442249902581</v>
      </c>
      <c r="BG3085" s="19" t="n">
        <v>0</v>
      </c>
    </row>
    <row r="3086">
      <c r="B3086" t="s">
        <v>691</v>
      </c>
      <c r="C3086" s="19" t="n">
        <v>0.130909233649787</v>
      </c>
      <c r="D3086" s="19" t="n">
        <v>0.142316941585149</v>
      </c>
      <c r="E3086" s="19" t="n">
        <v>0.12055833175448</v>
      </c>
      <c r="F3086" s="19"/>
      <c r="G3086" s="19" t="n">
        <v>0.119052170833211</v>
      </c>
      <c r="H3086" s="19" t="n">
        <v>0.120572359356624</v>
      </c>
      <c r="I3086" s="19" t="n">
        <v>0.176851123121794</v>
      </c>
      <c r="J3086" s="19" t="n">
        <v>0.167042446450661</v>
      </c>
      <c r="K3086" s="19" t="n">
        <v>0.159620435464734</v>
      </c>
      <c r="L3086" s="19" t="n">
        <v>0.059119111001013</v>
      </c>
      <c r="M3086" s="19"/>
      <c r="N3086" s="19" t="n">
        <v>0.101060757485093</v>
      </c>
      <c r="O3086" s="19" t="n">
        <v>0.169173631114166</v>
      </c>
      <c r="P3086" s="19" t="n">
        <v>0.133397731739259</v>
      </c>
      <c r="Q3086" s="19" t="n">
        <v>0.124858966649893</v>
      </c>
      <c r="R3086" s="19"/>
      <c r="S3086" s="19" t="n">
        <v>0.0984497063265268</v>
      </c>
      <c r="T3086" s="19" t="n">
        <v>0.0905666642300043</v>
      </c>
      <c r="U3086" s="19" t="n">
        <v>0.108242135575885</v>
      </c>
      <c r="V3086" s="19" t="n">
        <v>0.168627117341025</v>
      </c>
      <c r="W3086" s="19" t="n">
        <v>0.165446756521992</v>
      </c>
      <c r="X3086" s="19" t="n">
        <v>0.204026494353824</v>
      </c>
      <c r="Y3086" s="19" t="n">
        <v>0.1807231528138</v>
      </c>
      <c r="Z3086" s="19" t="n">
        <v>0.0313756219603351</v>
      </c>
      <c r="AA3086" s="19" t="n">
        <v>0.155825682632956</v>
      </c>
      <c r="AB3086" s="19" t="n">
        <v>0.137464084475235</v>
      </c>
      <c r="AC3086" s="19" t="n">
        <v>0.100173547490362</v>
      </c>
      <c r="AD3086" s="19" t="n">
        <v>0.135554034909831</v>
      </c>
      <c r="AE3086" s="19"/>
      <c r="AF3086" s="19" t="n">
        <v>0.153392947911551</v>
      </c>
      <c r="AG3086" s="19" t="n">
        <v>0.107224619052692</v>
      </c>
      <c r="AH3086" s="19" t="n">
        <v>0.133342918587566</v>
      </c>
      <c r="AI3086" s="19"/>
      <c r="AJ3086" s="19" t="n">
        <v>0.14887716425361</v>
      </c>
      <c r="AK3086" s="19" t="n">
        <v>0.104357399684563</v>
      </c>
      <c r="AL3086" s="19" t="n">
        <v>0.103431760973503</v>
      </c>
      <c r="AM3086" s="19" t="n">
        <v>0.282636088272901</v>
      </c>
      <c r="AN3086" s="19" t="n">
        <v>0.133912081401249</v>
      </c>
      <c r="AO3086" s="19"/>
      <c r="AP3086" s="19" t="n">
        <v>0.130542789530854</v>
      </c>
      <c r="AQ3086" s="19" t="n">
        <v>0.120416721103845</v>
      </c>
      <c r="AR3086" s="19" t="n">
        <v>0.162675435136049</v>
      </c>
      <c r="AS3086" s="19" t="n">
        <v>0.169534767618098</v>
      </c>
      <c r="AT3086" s="19" t="n">
        <v>0.0836630892221736</v>
      </c>
      <c r="AU3086" s="19"/>
      <c r="AV3086" s="19" t="n">
        <v>0.120544920831091</v>
      </c>
      <c r="AW3086" s="19" t="n">
        <v>0.132925360004064</v>
      </c>
      <c r="AX3086" s="19" t="n">
        <v>0.116728169437179</v>
      </c>
      <c r="AY3086" s="19" t="n">
        <v>0.15474140901369</v>
      </c>
      <c r="AZ3086" s="19" t="n">
        <v>0.0815116265300042</v>
      </c>
      <c r="BA3086" s="19" t="n">
        <v>0.140395429391437</v>
      </c>
      <c r="BB3086" s="19"/>
      <c r="BC3086" s="19" t="n">
        <v>0.141061666511866</v>
      </c>
      <c r="BD3086" s="19" t="n">
        <v>0.142557784979411</v>
      </c>
      <c r="BE3086" s="19" t="n">
        <v>0.13366512138531</v>
      </c>
      <c r="BF3086" s="19" t="n">
        <v>0.0999834406611256</v>
      </c>
      <c r="BG3086" s="19" t="n">
        <v>0</v>
      </c>
    </row>
    <row r="3087">
      <c r="B3087" t="s">
        <v>690</v>
      </c>
      <c r="C3087" s="19" t="n">
        <v>0.230399369043255</v>
      </c>
      <c r="D3087" s="19" t="n">
        <v>0.219038390619858</v>
      </c>
      <c r="E3087" s="19" t="n">
        <v>0.239952619944923</v>
      </c>
      <c r="F3087" s="19"/>
      <c r="G3087" s="19" t="n">
        <v>0.149711734379763</v>
      </c>
      <c r="H3087" s="19" t="n">
        <v>0.253473602697929</v>
      </c>
      <c r="I3087" s="19" t="n">
        <v>0.266291598355868</v>
      </c>
      <c r="J3087" s="19" t="n">
        <v>0.232478927760509</v>
      </c>
      <c r="K3087" s="19" t="n">
        <v>0.214784298573723</v>
      </c>
      <c r="L3087" s="19" t="n">
        <v>0.239554192015501</v>
      </c>
      <c r="M3087" s="19"/>
      <c r="N3087" s="19" t="n">
        <v>0.205709236171965</v>
      </c>
      <c r="O3087" s="19" t="n">
        <v>0.267015039623111</v>
      </c>
      <c r="P3087" s="19" t="n">
        <v>0.229276162336422</v>
      </c>
      <c r="Q3087" s="19" t="n">
        <v>0.223106374590259</v>
      </c>
      <c r="R3087" s="19"/>
      <c r="S3087" s="19" t="n">
        <v>0.155816604930712</v>
      </c>
      <c r="T3087" s="19" t="n">
        <v>0.268746187976076</v>
      </c>
      <c r="U3087" s="19" t="n">
        <v>0.294122568133285</v>
      </c>
      <c r="V3087" s="19" t="n">
        <v>0.169243887602645</v>
      </c>
      <c r="W3087" s="19" t="n">
        <v>0.22494666309523</v>
      </c>
      <c r="X3087" s="19" t="n">
        <v>0.332113483821745</v>
      </c>
      <c r="Y3087" s="19" t="n">
        <v>0.205878518846526</v>
      </c>
      <c r="Z3087" s="19" t="n">
        <v>0.47549538126265</v>
      </c>
      <c r="AA3087" s="19" t="n">
        <v>0.112450706118286</v>
      </c>
      <c r="AB3087" s="19" t="n">
        <v>0.206252208327379</v>
      </c>
      <c r="AC3087" s="19" t="n">
        <v>0.204766596384946</v>
      </c>
      <c r="AD3087" s="19" t="n">
        <v>0.329995189980271</v>
      </c>
      <c r="AE3087" s="19"/>
      <c r="AF3087" s="19" t="n">
        <v>0.25292739705506</v>
      </c>
      <c r="AG3087" s="19" t="n">
        <v>0.241436265465454</v>
      </c>
      <c r="AH3087" s="19" t="n">
        <v>0.21781317684771</v>
      </c>
      <c r="AI3087" s="19"/>
      <c r="AJ3087" s="19" t="n">
        <v>0.271927884135775</v>
      </c>
      <c r="AK3087" s="19" t="n">
        <v>0.166622522430734</v>
      </c>
      <c r="AL3087" s="19" t="n">
        <v>0.307755406271035</v>
      </c>
      <c r="AM3087" s="19" t="n">
        <v>0.181318847012506</v>
      </c>
      <c r="AN3087" s="19" t="n">
        <v>0.256856786035925</v>
      </c>
      <c r="AO3087" s="19"/>
      <c r="AP3087" s="19" t="n">
        <v>0.304826626872649</v>
      </c>
      <c r="AQ3087" s="19" t="n">
        <v>0.158435496243383</v>
      </c>
      <c r="AR3087" s="19" t="n">
        <v>0.247742191029584</v>
      </c>
      <c r="AS3087" s="19" t="n">
        <v>0.274383293131394</v>
      </c>
      <c r="AT3087" s="19" t="n">
        <v>0.300835136060462</v>
      </c>
      <c r="AU3087" s="19"/>
      <c r="AV3087" s="19" t="n">
        <v>0.160191602292596</v>
      </c>
      <c r="AW3087" s="19" t="n">
        <v>0.319453834491069</v>
      </c>
      <c r="AX3087" s="19" t="n">
        <v>0.241527466920717</v>
      </c>
      <c r="AY3087" s="19" t="n">
        <v>0.222242915018098</v>
      </c>
      <c r="AZ3087" s="19" t="n">
        <v>0.250144624654998</v>
      </c>
      <c r="BA3087" s="19" t="n">
        <v>0.214626111375877</v>
      </c>
      <c r="BB3087" s="19"/>
      <c r="BC3087" s="19" t="n">
        <v>0.221813069058264</v>
      </c>
      <c r="BD3087" s="19" t="n">
        <v>0.272253645721051</v>
      </c>
      <c r="BE3087" s="19" t="n">
        <v>0.187950731069278</v>
      </c>
      <c r="BF3087" s="19" t="n">
        <v>0.221424174328008</v>
      </c>
      <c r="BG3087" s="19" t="n">
        <v>0.391483636423807</v>
      </c>
    </row>
    <row r="3088">
      <c r="B3088" t="s">
        <v>689</v>
      </c>
      <c r="C3088" s="19" t="n">
        <v>0.245716688383281</v>
      </c>
      <c r="D3088" s="19" t="n">
        <v>0.267473350526363</v>
      </c>
      <c r="E3088" s="19" t="n">
        <v>0.225956316275351</v>
      </c>
      <c r="F3088" s="19"/>
      <c r="G3088" s="19" t="n">
        <v>0.290912906104517</v>
      </c>
      <c r="H3088" s="19" t="n">
        <v>0.256624385508175</v>
      </c>
      <c r="I3088" s="19" t="n">
        <v>0.178724496638267</v>
      </c>
      <c r="J3088" s="19" t="n">
        <v>0.278809212921287</v>
      </c>
      <c r="K3088" s="19" t="n">
        <v>0.200876835486029</v>
      </c>
      <c r="L3088" s="19" t="n">
        <v>0.268757071004882</v>
      </c>
      <c r="M3088" s="19"/>
      <c r="N3088" s="19" t="n">
        <v>0.291097641712028</v>
      </c>
      <c r="O3088" s="19" t="n">
        <v>0.214733584187011</v>
      </c>
      <c r="P3088" s="19" t="n">
        <v>0.263879436066584</v>
      </c>
      <c r="Q3088" s="19" t="n">
        <v>0.208978874664432</v>
      </c>
      <c r="R3088" s="19"/>
      <c r="S3088" s="19" t="n">
        <v>0.275094118237011</v>
      </c>
      <c r="T3088" s="19" t="n">
        <v>0.323141576711564</v>
      </c>
      <c r="U3088" s="19" t="n">
        <v>0.232721116823539</v>
      </c>
      <c r="V3088" s="19" t="n">
        <v>0.248023297679053</v>
      </c>
      <c r="W3088" s="19" t="n">
        <v>0.315114351556776</v>
      </c>
      <c r="X3088" s="19" t="n">
        <v>0.174770418563351</v>
      </c>
      <c r="Y3088" s="19" t="n">
        <v>0.224024848490284</v>
      </c>
      <c r="Z3088" s="19" t="n">
        <v>0.103976109693178</v>
      </c>
      <c r="AA3088" s="19" t="n">
        <v>0.244635945669606</v>
      </c>
      <c r="AB3088" s="19" t="n">
        <v>0.267364475838324</v>
      </c>
      <c r="AC3088" s="19" t="n">
        <v>0.174858426967252</v>
      </c>
      <c r="AD3088" s="19" t="n">
        <v>0.218157387515743</v>
      </c>
      <c r="AE3088" s="19"/>
      <c r="AF3088" s="19" t="n">
        <v>0.207290444234334</v>
      </c>
      <c r="AG3088" s="19" t="n">
        <v>0.289705218941974</v>
      </c>
      <c r="AH3088" s="19" t="n">
        <v>0.21058754897037</v>
      </c>
      <c r="AI3088" s="19"/>
      <c r="AJ3088" s="19" t="n">
        <v>0.214172196374504</v>
      </c>
      <c r="AK3088" s="19" t="n">
        <v>0.315493071896134</v>
      </c>
      <c r="AL3088" s="19" t="n">
        <v>0.187307443745139</v>
      </c>
      <c r="AM3088" s="19" t="n">
        <v>0.271723997243397</v>
      </c>
      <c r="AN3088" s="19" t="n">
        <v>0.232813326920634</v>
      </c>
      <c r="AO3088" s="19"/>
      <c r="AP3088" s="19" t="n">
        <v>0.205135354069823</v>
      </c>
      <c r="AQ3088" s="19" t="n">
        <v>0.307065296198695</v>
      </c>
      <c r="AR3088" s="19" t="n">
        <v>0.197711909795807</v>
      </c>
      <c r="AS3088" s="19" t="n">
        <v>0.209461113334343</v>
      </c>
      <c r="AT3088" s="19" t="n">
        <v>0.293734190008365</v>
      </c>
      <c r="AU3088" s="19"/>
      <c r="AV3088" s="19" t="n">
        <v>0.303713765670515</v>
      </c>
      <c r="AW3088" s="19" t="n">
        <v>0.209260827004636</v>
      </c>
      <c r="AX3088" s="19" t="n">
        <v>0.265560674630825</v>
      </c>
      <c r="AY3088" s="19" t="n">
        <v>0.249125981558451</v>
      </c>
      <c r="AZ3088" s="19" t="n">
        <v>0.268665054539646</v>
      </c>
      <c r="BA3088" s="19" t="n">
        <v>0.224203284910394</v>
      </c>
      <c r="BB3088" s="19"/>
      <c r="BC3088" s="19" t="n">
        <v>0.217538391325519</v>
      </c>
      <c r="BD3088" s="19" t="n">
        <v>0.245141264660411</v>
      </c>
      <c r="BE3088" s="19" t="n">
        <v>0.273326828939828</v>
      </c>
      <c r="BF3088" s="19" t="n">
        <v>0.212671139174435</v>
      </c>
      <c r="BG3088" s="19" t="n">
        <v>0.13443565512837</v>
      </c>
    </row>
    <row r="3089">
      <c r="B3089" t="s">
        <v>806</v>
      </c>
      <c r="C3089" s="19" t="n">
        <v>0.267843066005985</v>
      </c>
      <c r="D3089" s="19" t="n">
        <v>0.250511039950322</v>
      </c>
      <c r="E3089" s="19" t="n">
        <v>0.285841643862172</v>
      </c>
      <c r="F3089" s="19"/>
      <c r="G3089" s="19" t="n">
        <v>0.207415756108618</v>
      </c>
      <c r="H3089" s="19" t="n">
        <v>0.285703185324716</v>
      </c>
      <c r="I3089" s="19" t="n">
        <v>0.246290095388433</v>
      </c>
      <c r="J3089" s="19" t="n">
        <v>0.213804977785101</v>
      </c>
      <c r="K3089" s="19" t="n">
        <v>0.294909959909038</v>
      </c>
      <c r="L3089" s="19" t="n">
        <v>0.33173025228418</v>
      </c>
      <c r="M3089" s="19"/>
      <c r="N3089" s="19" t="n">
        <v>0.333189988621946</v>
      </c>
      <c r="O3089" s="19" t="n">
        <v>0.23795307154873</v>
      </c>
      <c r="P3089" s="19" t="n">
        <v>0.198808342748961</v>
      </c>
      <c r="Q3089" s="19" t="n">
        <v>0.280894083049869</v>
      </c>
      <c r="R3089" s="19"/>
      <c r="S3089" s="19" t="n">
        <v>0.392323929987348</v>
      </c>
      <c r="T3089" s="19" t="n">
        <v>0.249491473998704</v>
      </c>
      <c r="U3089" s="19" t="n">
        <v>0.248640689532427</v>
      </c>
      <c r="V3089" s="19" t="n">
        <v>0.255264755920806</v>
      </c>
      <c r="W3089" s="19" t="n">
        <v>0.17646431790442</v>
      </c>
      <c r="X3089" s="19" t="n">
        <v>0.18305792239208</v>
      </c>
      <c r="Y3089" s="19" t="n">
        <v>0.282916510524204</v>
      </c>
      <c r="Z3089" s="19" t="n">
        <v>0.178030089059227</v>
      </c>
      <c r="AA3089" s="19" t="n">
        <v>0.281210126517717</v>
      </c>
      <c r="AB3089" s="19" t="n">
        <v>0.253372859271142</v>
      </c>
      <c r="AC3089" s="19" t="n">
        <v>0.349397244372437</v>
      </c>
      <c r="AD3089" s="19" t="n">
        <v>0.214221968770985</v>
      </c>
      <c r="AE3089" s="19"/>
      <c r="AF3089" s="19" t="n">
        <v>0.245984453707996</v>
      </c>
      <c r="AG3089" s="19" t="n">
        <v>0.275876036324827</v>
      </c>
      <c r="AH3089" s="19" t="n">
        <v>0.318300265510093</v>
      </c>
      <c r="AI3089" s="19"/>
      <c r="AJ3089" s="19" t="n">
        <v>0.282242518897582</v>
      </c>
      <c r="AK3089" s="19" t="n">
        <v>0.315848502587757</v>
      </c>
      <c r="AL3089" s="19" t="n">
        <v>0.29940781855574</v>
      </c>
      <c r="AM3089" s="19" t="n">
        <v>0.160009945453069</v>
      </c>
      <c r="AN3089" s="19" t="n">
        <v>0.196748857780475</v>
      </c>
      <c r="AO3089" s="19"/>
      <c r="AP3089" s="19" t="n">
        <v>0.277872535200736</v>
      </c>
      <c r="AQ3089" s="19" t="n">
        <v>0.300127209397469</v>
      </c>
      <c r="AR3089" s="19" t="n">
        <v>0.279946768020093</v>
      </c>
      <c r="AS3089" s="19" t="n">
        <v>0.17192192413916</v>
      </c>
      <c r="AT3089" s="19" t="n">
        <v>0.240649611767904</v>
      </c>
      <c r="AU3089" s="19"/>
      <c r="AV3089" s="19" t="n">
        <v>0.31411523433151</v>
      </c>
      <c r="AW3089" s="19" t="n">
        <v>0.250042844805967</v>
      </c>
      <c r="AX3089" s="19" t="n">
        <v>0.285087167159062</v>
      </c>
      <c r="AY3089" s="19" t="n">
        <v>0.223844465370938</v>
      </c>
      <c r="AZ3089" s="19" t="n">
        <v>0.266449150896939</v>
      </c>
      <c r="BA3089" s="19" t="n">
        <v>0.231900222943789</v>
      </c>
      <c r="BB3089" s="19"/>
      <c r="BC3089" s="19" t="n">
        <v>0.291437853525481</v>
      </c>
      <c r="BD3089" s="19" t="n">
        <v>0.168468495347453</v>
      </c>
      <c r="BE3089" s="19" t="n">
        <v>0.298737633454752</v>
      </c>
      <c r="BF3089" s="19" t="n">
        <v>0.326099086027829</v>
      </c>
      <c r="BG3089" s="19" t="n">
        <v>0.474080708447824</v>
      </c>
    </row>
    <row r="3090">
      <c r="B3090" t="s">
        <v>100</v>
      </c>
      <c r="C3090" s="19" t="n">
        <v>0.0470927631453421</v>
      </c>
      <c r="D3090" s="19" t="n">
        <v>0.0227787284828056</v>
      </c>
      <c r="E3090" s="19" t="n">
        <v>0.0683852678911542</v>
      </c>
      <c r="F3090" s="19"/>
      <c r="G3090" s="19" t="n">
        <v>0.0586425904918688</v>
      </c>
      <c r="H3090" s="19" t="n">
        <v>0.0261852662771052</v>
      </c>
      <c r="I3090" s="19" t="n">
        <v>0.0418017055435272</v>
      </c>
      <c r="J3090" s="19" t="n">
        <v>0.0421164886056226</v>
      </c>
      <c r="K3090" s="19" t="n">
        <v>0.0656110735700517</v>
      </c>
      <c r="L3090" s="19" t="n">
        <v>0.0542913403914549</v>
      </c>
      <c r="M3090" s="19"/>
      <c r="N3090" s="19" t="n">
        <v>0.025371502404797</v>
      </c>
      <c r="O3090" s="19" t="n">
        <v>0.0567629324309659</v>
      </c>
      <c r="P3090" s="19" t="n">
        <v>0.0495391226763762</v>
      </c>
      <c r="Q3090" s="19" t="n">
        <v>0.0604112332240002</v>
      </c>
      <c r="R3090" s="19"/>
      <c r="S3090" s="19" t="n">
        <v>0.0291244168190021</v>
      </c>
      <c r="T3090" s="19" t="n">
        <v>0.0207649136936626</v>
      </c>
      <c r="U3090" s="19" t="n">
        <v>0.0561653596256599</v>
      </c>
      <c r="V3090" s="19" t="n">
        <v>0.0585061172210654</v>
      </c>
      <c r="W3090" s="19" t="n">
        <v>0.0240347521831186</v>
      </c>
      <c r="X3090" s="19" t="n">
        <v>0.0224175646549638</v>
      </c>
      <c r="Y3090" s="19" t="n">
        <v>0.0723994871659966</v>
      </c>
      <c r="Z3090" s="19" t="n">
        <v>0.106344975070057</v>
      </c>
      <c r="AA3090" s="19" t="n">
        <v>0.0292924536073442</v>
      </c>
      <c r="AB3090" s="19" t="n">
        <v>0.0664905513434337</v>
      </c>
      <c r="AC3090" s="19" t="n">
        <v>0.0855238953320243</v>
      </c>
      <c r="AD3090" s="19" t="n">
        <v>0.0672864858724567</v>
      </c>
      <c r="AE3090" s="19"/>
      <c r="AF3090" s="19" t="n">
        <v>0.0454294746802321</v>
      </c>
      <c r="AG3090" s="19" t="n">
        <v>0.0405619861893964</v>
      </c>
      <c r="AH3090" s="19" t="n">
        <v>0.0534070857680182</v>
      </c>
      <c r="AI3090" s="19"/>
      <c r="AJ3090" s="19" t="n">
        <v>0.0315158338968841</v>
      </c>
      <c r="AK3090" s="19" t="n">
        <v>0.0322956672547641</v>
      </c>
      <c r="AL3090" s="19" t="n">
        <v>0</v>
      </c>
      <c r="AM3090" s="19" t="n">
        <v>0</v>
      </c>
      <c r="AN3090" s="19" t="n">
        <v>0.0858127226590489</v>
      </c>
      <c r="AO3090" s="19"/>
      <c r="AP3090" s="19" t="n">
        <v>0.0247598226122092</v>
      </c>
      <c r="AQ3090" s="19" t="n">
        <v>0.0404732623751385</v>
      </c>
      <c r="AR3090" s="19" t="n">
        <v>0.0649676543279591</v>
      </c>
      <c r="AS3090" s="19" t="n">
        <v>0.0412525403834604</v>
      </c>
      <c r="AT3090" s="19" t="n">
        <v>0.0310593680879951</v>
      </c>
      <c r="AU3090" s="19"/>
      <c r="AV3090" s="19" t="n">
        <v>0.03030572952473</v>
      </c>
      <c r="AW3090" s="19" t="n">
        <v>0.0445840010754086</v>
      </c>
      <c r="AX3090" s="19" t="n">
        <v>0.0398175363457411</v>
      </c>
      <c r="AY3090" s="19" t="n">
        <v>0.044608351870057</v>
      </c>
      <c r="AZ3090" s="19" t="n">
        <v>0.0223377409176076</v>
      </c>
      <c r="BA3090" s="19" t="n">
        <v>0.0972824924101611</v>
      </c>
      <c r="BB3090" s="19"/>
      <c r="BC3090" s="19" t="n">
        <v>0.0837610008919883</v>
      </c>
      <c r="BD3090" s="19" t="n">
        <v>0.0443338521488077</v>
      </c>
      <c r="BE3090" s="19" t="n">
        <v>0.0487995249532234</v>
      </c>
      <c r="BF3090" s="19" t="n">
        <v>0.0337394546838301</v>
      </c>
      <c r="BG3090" s="19" t="n">
        <v>0</v>
      </c>
    </row>
    <row r="3091">
      <c r="C3091" s="19"/>
      <c r="D3091" s="19"/>
      <c r="E3091" s="19"/>
      <c r="F3091" s="19"/>
      <c r="G3091" s="19"/>
      <c r="H3091" s="19"/>
      <c r="I3091" s="19"/>
      <c r="J3091" s="19"/>
      <c r="K3091" s="19"/>
      <c r="L3091" s="19"/>
      <c r="M3091" s="19"/>
      <c r="N3091" s="19"/>
      <c r="O3091" s="19"/>
      <c r="P3091" s="19"/>
      <c r="Q3091" s="19"/>
      <c r="R3091" s="19"/>
      <c r="S3091" s="19"/>
      <c r="T3091" s="19"/>
      <c r="U3091" s="19"/>
      <c r="V3091" s="19"/>
      <c r="W3091" s="19"/>
      <c r="X3091" s="19"/>
      <c r="Y3091" s="19"/>
      <c r="Z3091" s="19"/>
      <c r="AA3091" s="19"/>
      <c r="AB3091" s="19"/>
      <c r="AC3091" s="19"/>
      <c r="AD3091" s="19"/>
      <c r="AE3091" s="19"/>
      <c r="AF3091" s="19"/>
      <c r="AG3091" s="19"/>
      <c r="AH3091" s="19"/>
      <c r="AI3091" s="19"/>
      <c r="AJ3091" s="19"/>
      <c r="AK3091" s="19"/>
      <c r="AL3091" s="19"/>
      <c r="AM3091" s="19"/>
      <c r="AN3091" s="19"/>
      <c r="AO3091" s="19"/>
      <c r="AP3091" s="19"/>
      <c r="AQ3091" s="19"/>
      <c r="AR3091" s="19"/>
      <c r="AS3091" s="19"/>
      <c r="AT3091" s="19"/>
      <c r="AU3091" s="19"/>
      <c r="AV3091" s="19"/>
      <c r="AW3091" s="19"/>
      <c r="AX3091" s="19"/>
      <c r="AY3091" s="19"/>
      <c r="AZ3091" s="19"/>
      <c r="BA3091" s="19"/>
      <c r="BB3091" s="19"/>
      <c r="BC3091" s="19"/>
      <c r="BD3091" s="19"/>
      <c r="BE3091" s="19"/>
      <c r="BF3091" s="19"/>
      <c r="BG3091" s="19"/>
    </row>
    <row r="3092">
      <c r="B3092" s="7" t="s">
        <v>835</v>
      </c>
      <c r="C3092" s="19"/>
      <c r="D3092" s="19"/>
      <c r="E3092" s="19"/>
      <c r="F3092" s="19"/>
      <c r="G3092" s="19"/>
      <c r="H3092" s="19"/>
      <c r="I3092" s="19"/>
      <c r="J3092" s="19"/>
      <c r="K3092" s="19"/>
      <c r="L3092" s="19"/>
      <c r="M3092" s="19"/>
      <c r="N3092" s="19"/>
      <c r="O3092" s="19"/>
      <c r="P3092" s="19"/>
      <c r="Q3092" s="19"/>
      <c r="R3092" s="19"/>
      <c r="S3092" s="19"/>
      <c r="T3092" s="19"/>
      <c r="U3092" s="19"/>
      <c r="V3092" s="19"/>
      <c r="W3092" s="19"/>
      <c r="X3092" s="19"/>
      <c r="Y3092" s="19"/>
      <c r="Z3092" s="19"/>
      <c r="AA3092" s="19"/>
      <c r="AB3092" s="19"/>
      <c r="AC3092" s="19"/>
      <c r="AD3092" s="19"/>
      <c r="AE3092" s="19"/>
      <c r="AF3092" s="19"/>
      <c r="AG3092" s="19"/>
      <c r="AH3092" s="19"/>
      <c r="AI3092" s="19"/>
      <c r="AJ3092" s="19"/>
      <c r="AK3092" s="19"/>
      <c r="AL3092" s="19"/>
      <c r="AM3092" s="19"/>
      <c r="AN3092" s="19"/>
      <c r="AO3092" s="19"/>
      <c r="AP3092" s="19"/>
      <c r="AQ3092" s="19"/>
      <c r="AR3092" s="19"/>
      <c r="AS3092" s="19"/>
      <c r="AT3092" s="19"/>
      <c r="AU3092" s="19"/>
      <c r="AV3092" s="19"/>
      <c r="AW3092" s="19"/>
      <c r="AX3092" s="19"/>
      <c r="AY3092" s="19"/>
      <c r="AZ3092" s="19"/>
      <c r="BA3092" s="19"/>
      <c r="BB3092" s="19"/>
      <c r="BC3092" s="19"/>
      <c r="BD3092" s="19"/>
      <c r="BE3092" s="19"/>
      <c r="BF3092" s="19"/>
      <c r="BG3092" s="19"/>
    </row>
    <row r="3093">
      <c r="B3093" s="26" t="s">
        <v>724</v>
      </c>
      <c r="C3093" s="19"/>
      <c r="D3093" s="19"/>
      <c r="E3093" s="19"/>
      <c r="F3093" s="19"/>
      <c r="G3093" s="19"/>
      <c r="H3093" s="19"/>
      <c r="I3093" s="19"/>
      <c r="J3093" s="19"/>
      <c r="K3093" s="19"/>
      <c r="L3093" s="19"/>
      <c r="M3093" s="19"/>
      <c r="N3093" s="19"/>
      <c r="O3093" s="19"/>
      <c r="P3093" s="19"/>
      <c r="Q3093" s="19"/>
      <c r="R3093" s="19"/>
      <c r="S3093" s="19"/>
      <c r="T3093" s="19"/>
      <c r="U3093" s="19"/>
      <c r="V3093" s="19"/>
      <c r="W3093" s="19"/>
      <c r="X3093" s="19"/>
      <c r="Y3093" s="19"/>
      <c r="Z3093" s="19"/>
      <c r="AA3093" s="19"/>
      <c r="AB3093" s="19"/>
      <c r="AC3093" s="19"/>
      <c r="AD3093" s="19"/>
      <c r="AE3093" s="19"/>
      <c r="AF3093" s="19"/>
      <c r="AG3093" s="19"/>
      <c r="AH3093" s="19"/>
      <c r="AI3093" s="19"/>
      <c r="AJ3093" s="19"/>
      <c r="AK3093" s="19"/>
      <c r="AL3093" s="19"/>
      <c r="AM3093" s="19"/>
      <c r="AN3093" s="19"/>
      <c r="AO3093" s="19"/>
      <c r="AP3093" s="19"/>
      <c r="AQ3093" s="19"/>
      <c r="AR3093" s="19"/>
      <c r="AS3093" s="19"/>
      <c r="AT3093" s="19"/>
      <c r="AU3093" s="19"/>
      <c r="AV3093" s="19"/>
      <c r="AW3093" s="19"/>
      <c r="AX3093" s="19"/>
      <c r="AY3093" s="19"/>
      <c r="AZ3093" s="19"/>
      <c r="BA3093" s="19"/>
      <c r="BB3093" s="19"/>
      <c r="BC3093" s="19"/>
      <c r="BD3093" s="19"/>
      <c r="BE3093" s="19"/>
      <c r="BF3093" s="19"/>
      <c r="BG3093" s="19"/>
    </row>
    <row r="3094">
      <c r="B3094" t="s">
        <v>805</v>
      </c>
      <c r="C3094" s="19" t="n">
        <v>0.0152085367476031</v>
      </c>
      <c r="D3094" s="19" t="n">
        <v>0.015216979123829</v>
      </c>
      <c r="E3094" s="19" t="n">
        <v>0.0129177838156341</v>
      </c>
      <c r="F3094" s="19"/>
      <c r="G3094" s="19" t="n">
        <v>0.0157050362110336</v>
      </c>
      <c r="H3094" s="19" t="n">
        <v>0.00919858763911206</v>
      </c>
      <c r="I3094" s="19" t="n">
        <v>0.0183377019503095</v>
      </c>
      <c r="J3094" s="19" t="n">
        <v>0</v>
      </c>
      <c r="K3094" s="19" t="n">
        <v>0.0356013399173272</v>
      </c>
      <c r="L3094" s="19" t="n">
        <v>0.0153986424101345</v>
      </c>
      <c r="M3094" s="19"/>
      <c r="N3094" s="19" t="n">
        <v>0.015286914913556</v>
      </c>
      <c r="O3094" s="19" t="n">
        <v>0.0136526567440604</v>
      </c>
      <c r="P3094" s="19" t="n">
        <v>0.0204237052353148</v>
      </c>
      <c r="Q3094" s="19" t="n">
        <v>0.0122572110776707</v>
      </c>
      <c r="R3094" s="19"/>
      <c r="S3094" s="19" t="n">
        <v>0.0216316099032881</v>
      </c>
      <c r="T3094" s="19" t="n">
        <v>0.0105209107933631</v>
      </c>
      <c r="U3094" s="19" t="n">
        <v>0</v>
      </c>
      <c r="V3094" s="19" t="n">
        <v>0.0374226675970926</v>
      </c>
      <c r="W3094" s="19" t="n">
        <v>0</v>
      </c>
      <c r="X3094" s="19" t="n">
        <v>0.0243332695497543</v>
      </c>
      <c r="Y3094" s="19" t="n">
        <v>0</v>
      </c>
      <c r="Z3094" s="19" t="n">
        <v>0.0534197951620576</v>
      </c>
      <c r="AA3094" s="19" t="n">
        <v>0</v>
      </c>
      <c r="AB3094" s="19" t="n">
        <v>0.0159153936985532</v>
      </c>
      <c r="AC3094" s="19" t="n">
        <v>0.0199173971302897</v>
      </c>
      <c r="AD3094" s="19" t="n">
        <v>0</v>
      </c>
      <c r="AE3094" s="19"/>
      <c r="AF3094" s="19" t="n">
        <v>0.0143834441330257</v>
      </c>
      <c r="AG3094" s="19" t="n">
        <v>0.0212154170929981</v>
      </c>
      <c r="AH3094" s="19" t="n">
        <v>0</v>
      </c>
      <c r="AI3094" s="19"/>
      <c r="AJ3094" s="19" t="n">
        <v>0.00555756356394878</v>
      </c>
      <c r="AK3094" s="19" t="n">
        <v>0.016782230214943</v>
      </c>
      <c r="AL3094" s="19" t="n">
        <v>0.0191984180258717</v>
      </c>
      <c r="AM3094" s="19" t="n">
        <v>0.104311122018126</v>
      </c>
      <c r="AN3094" s="19" t="n">
        <v>0.00942664302842421</v>
      </c>
      <c r="AO3094" s="19"/>
      <c r="AP3094" s="19" t="n">
        <v>0</v>
      </c>
      <c r="AQ3094" s="19" t="n">
        <v>0.00954553918604808</v>
      </c>
      <c r="AR3094" s="19" t="n">
        <v>0.0451995523079395</v>
      </c>
      <c r="AS3094" s="19" t="n">
        <v>0.0132525740394044</v>
      </c>
      <c r="AT3094" s="19" t="n">
        <v>0</v>
      </c>
      <c r="AU3094" s="19"/>
      <c r="AV3094" s="19" t="n">
        <v>0.0108300211804154</v>
      </c>
      <c r="AW3094" s="19" t="n">
        <v>0.00743046698429723</v>
      </c>
      <c r="AX3094" s="19" t="n">
        <v>0.0356177218056305</v>
      </c>
      <c r="AY3094" s="19" t="n">
        <v>0.0115862862706322</v>
      </c>
      <c r="AZ3094" s="19" t="n">
        <v>0</v>
      </c>
      <c r="BA3094" s="19" t="n">
        <v>0.0287590709906471</v>
      </c>
      <c r="BB3094" s="19"/>
      <c r="BC3094" s="19" t="n">
        <v>0.00962442461784986</v>
      </c>
      <c r="BD3094" s="19" t="n">
        <v>0.0140676353651224</v>
      </c>
      <c r="BE3094" s="19" t="n">
        <v>0.0225946302687818</v>
      </c>
      <c r="BF3094" s="19" t="n">
        <v>0.0165878250908469</v>
      </c>
      <c r="BG3094" s="19" t="n">
        <v>0</v>
      </c>
    </row>
    <row r="3095">
      <c r="B3095" t="s">
        <v>598</v>
      </c>
      <c r="C3095" s="19" t="n">
        <v>0.0183580917524295</v>
      </c>
      <c r="D3095" s="19" t="n">
        <v>0.0154148903061581</v>
      </c>
      <c r="E3095" s="19" t="n">
        <v>0.021282430865943</v>
      </c>
      <c r="F3095" s="19"/>
      <c r="G3095" s="19" t="n">
        <v>0.0208165650798207</v>
      </c>
      <c r="H3095" s="19" t="n">
        <v>0.0524423083316773</v>
      </c>
      <c r="I3095" s="19" t="n">
        <v>0.0185221185907007</v>
      </c>
      <c r="J3095" s="19" t="n">
        <v>0.0161565745657382</v>
      </c>
      <c r="K3095" s="19" t="n">
        <v>0</v>
      </c>
      <c r="L3095" s="19" t="n">
        <v>0</v>
      </c>
      <c r="M3095" s="19"/>
      <c r="N3095" s="19" t="n">
        <v>0.00643570193651036</v>
      </c>
      <c r="O3095" s="19" t="n">
        <v>0.0316465865238475</v>
      </c>
      <c r="P3095" s="19" t="n">
        <v>0.0145931171448092</v>
      </c>
      <c r="Q3095" s="19" t="n">
        <v>0.021983096965175</v>
      </c>
      <c r="R3095" s="19"/>
      <c r="S3095" s="19" t="n">
        <v>0</v>
      </c>
      <c r="T3095" s="19" t="n">
        <v>0.0104888804920919</v>
      </c>
      <c r="U3095" s="19" t="n">
        <v>0.02534135901623</v>
      </c>
      <c r="V3095" s="19" t="n">
        <v>0.0177051445493106</v>
      </c>
      <c r="W3095" s="19" t="n">
        <v>0</v>
      </c>
      <c r="X3095" s="19" t="n">
        <v>0</v>
      </c>
      <c r="Y3095" s="19" t="n">
        <v>0.0256147779279997</v>
      </c>
      <c r="Z3095" s="19" t="n">
        <v>0.0297750910855084</v>
      </c>
      <c r="AA3095" s="19" t="n">
        <v>0.0556983966281542</v>
      </c>
      <c r="AB3095" s="19" t="n">
        <v>0.0374168273638739</v>
      </c>
      <c r="AC3095" s="19" t="n">
        <v>0</v>
      </c>
      <c r="AD3095" s="19" t="n">
        <v>0.0347849329507139</v>
      </c>
      <c r="AE3095" s="19"/>
      <c r="AF3095" s="19" t="n">
        <v>0.0268965719027915</v>
      </c>
      <c r="AG3095" s="19" t="n">
        <v>0.00372533023737273</v>
      </c>
      <c r="AH3095" s="19" t="n">
        <v>0.0501791148187844</v>
      </c>
      <c r="AI3095" s="19"/>
      <c r="AJ3095" s="19" t="n">
        <v>0.0207045752477147</v>
      </c>
      <c r="AK3095" s="19" t="n">
        <v>0.00916041861838822</v>
      </c>
      <c r="AL3095" s="19" t="n">
        <v>0</v>
      </c>
      <c r="AM3095" s="19" t="n">
        <v>0.115063930297991</v>
      </c>
      <c r="AN3095" s="19" t="n">
        <v>0.0213539586987491</v>
      </c>
      <c r="AO3095" s="19"/>
      <c r="AP3095" s="19" t="n">
        <v>0.00931185754893608</v>
      </c>
      <c r="AQ3095" s="19" t="n">
        <v>0.00389397931084229</v>
      </c>
      <c r="AR3095" s="19" t="n">
        <v>0</v>
      </c>
      <c r="AS3095" s="19" t="n">
        <v>0.0646488342997134</v>
      </c>
      <c r="AT3095" s="19" t="n">
        <v>0.0256045821720191</v>
      </c>
      <c r="AU3095" s="19"/>
      <c r="AV3095" s="19" t="n">
        <v>0.00859515121807223</v>
      </c>
      <c r="AW3095" s="19" t="n">
        <v>0.00849050030452067</v>
      </c>
      <c r="AX3095" s="19" t="n">
        <v>0</v>
      </c>
      <c r="AY3095" s="19" t="n">
        <v>0.0555679135808314</v>
      </c>
      <c r="AZ3095" s="19" t="n">
        <v>0.0184146863916148</v>
      </c>
      <c r="BA3095" s="19" t="n">
        <v>0</v>
      </c>
      <c r="BB3095" s="19"/>
      <c r="BC3095" s="19" t="n">
        <v>0.0066771071183612</v>
      </c>
      <c r="BD3095" s="19" t="n">
        <v>0.0277488114973441</v>
      </c>
      <c r="BE3095" s="19" t="n">
        <v>0.015361227580134</v>
      </c>
      <c r="BF3095" s="19" t="n">
        <v>0.0320021511982182</v>
      </c>
      <c r="BG3095" s="19" t="n">
        <v>0</v>
      </c>
    </row>
    <row r="3096">
      <c r="B3096" t="s">
        <v>692</v>
      </c>
      <c r="C3096" s="19" t="n">
        <v>0.0479388800361253</v>
      </c>
      <c r="D3096" s="19" t="n">
        <v>0.056636988578531</v>
      </c>
      <c r="E3096" s="19" t="n">
        <v>0.0397940150653954</v>
      </c>
      <c r="F3096" s="19"/>
      <c r="G3096" s="19" t="n">
        <v>0.0910929596538349</v>
      </c>
      <c r="H3096" s="19" t="n">
        <v>0.0146177877662007</v>
      </c>
      <c r="I3096" s="19" t="n">
        <v>0.069860541239041</v>
      </c>
      <c r="J3096" s="19" t="n">
        <v>0.0482527831021956</v>
      </c>
      <c r="K3096" s="19" t="n">
        <v>0.0567091023402598</v>
      </c>
      <c r="L3096" s="19" t="n">
        <v>0.0267954832638981</v>
      </c>
      <c r="M3096" s="19"/>
      <c r="N3096" s="19" t="n">
        <v>0.0291599241825177</v>
      </c>
      <c r="O3096" s="19" t="n">
        <v>0.0300612946938393</v>
      </c>
      <c r="P3096" s="19" t="n">
        <v>0.0692504246744317</v>
      </c>
      <c r="Q3096" s="19" t="n">
        <v>0.0695297830803786</v>
      </c>
      <c r="R3096" s="19"/>
      <c r="S3096" s="19" t="n">
        <v>0.031102294171193</v>
      </c>
      <c r="T3096" s="19" t="n">
        <v>0.0203215248147823</v>
      </c>
      <c r="U3096" s="19" t="n">
        <v>0.0182726202672614</v>
      </c>
      <c r="V3096" s="19" t="n">
        <v>0.0853139352099581</v>
      </c>
      <c r="W3096" s="19" t="n">
        <v>0.0673320663187234</v>
      </c>
      <c r="X3096" s="19" t="n">
        <v>0.0219840957192568</v>
      </c>
      <c r="Y3096" s="19" t="n">
        <v>0.0757263538928664</v>
      </c>
      <c r="Z3096" s="19" t="n">
        <v>0.0490517692582231</v>
      </c>
      <c r="AA3096" s="19" t="n">
        <v>0.0828267697404345</v>
      </c>
      <c r="AB3096" s="19" t="n">
        <v>0.0630935105375479</v>
      </c>
      <c r="AC3096" s="19" t="n">
        <v>0.0384664996779625</v>
      </c>
      <c r="AD3096" s="19" t="n">
        <v>0.0345821607354118</v>
      </c>
      <c r="AE3096" s="19"/>
      <c r="AF3096" s="19" t="n">
        <v>0.0751487737588074</v>
      </c>
      <c r="AG3096" s="19" t="n">
        <v>0.0224950166815886</v>
      </c>
      <c r="AH3096" s="19" t="n">
        <v>0.0164684879238202</v>
      </c>
      <c r="AI3096" s="19"/>
      <c r="AJ3096" s="19" t="n">
        <v>0.0496889712675374</v>
      </c>
      <c r="AK3096" s="19" t="n">
        <v>0.0239399018821944</v>
      </c>
      <c r="AL3096" s="19" t="n">
        <v>0.0198051292167609</v>
      </c>
      <c r="AM3096" s="19" t="n">
        <v>0.0958877008070897</v>
      </c>
      <c r="AN3096" s="19" t="n">
        <v>0.0712836637300514</v>
      </c>
      <c r="AO3096" s="19"/>
      <c r="AP3096" s="19" t="n">
        <v>0.0463763147315353</v>
      </c>
      <c r="AQ3096" s="19" t="n">
        <v>0.036585682161961</v>
      </c>
      <c r="AR3096" s="19" t="n">
        <v>0.0332353866635672</v>
      </c>
      <c r="AS3096" s="19" t="n">
        <v>0.0884961246354045</v>
      </c>
      <c r="AT3096" s="19" t="n">
        <v>0</v>
      </c>
      <c r="AU3096" s="19"/>
      <c r="AV3096" s="19" t="n">
        <v>0.0309163415007822</v>
      </c>
      <c r="AW3096" s="19" t="n">
        <v>0.0261713395936002</v>
      </c>
      <c r="AX3096" s="19" t="n">
        <v>0.0532159326292561</v>
      </c>
      <c r="AY3096" s="19" t="n">
        <v>0.11491634067684</v>
      </c>
      <c r="AZ3096" s="19" t="n">
        <v>0.0229160771083321</v>
      </c>
      <c r="BA3096" s="19" t="n">
        <v>0.0321413341788219</v>
      </c>
      <c r="BB3096" s="19"/>
      <c r="BC3096" s="19" t="n">
        <v>0.0383149542787872</v>
      </c>
      <c r="BD3096" s="19" t="n">
        <v>0.0677576608114413</v>
      </c>
      <c r="BE3096" s="19" t="n">
        <v>0.0326592992315771</v>
      </c>
      <c r="BF3096" s="19" t="n">
        <v>0.0299190912810396</v>
      </c>
      <c r="BG3096" s="19" t="n">
        <v>0</v>
      </c>
    </row>
    <row r="3097">
      <c r="B3097" t="s">
        <v>691</v>
      </c>
      <c r="C3097" s="19" t="n">
        <v>0.148570547138457</v>
      </c>
      <c r="D3097" s="19" t="n">
        <v>0.147777908231071</v>
      </c>
      <c r="E3097" s="19" t="n">
        <v>0.147545738676585</v>
      </c>
      <c r="F3097" s="19"/>
      <c r="G3097" s="19" t="n">
        <v>0.170721513367771</v>
      </c>
      <c r="H3097" s="19" t="n">
        <v>0.115519590640571</v>
      </c>
      <c r="I3097" s="19" t="n">
        <v>0.209973722229597</v>
      </c>
      <c r="J3097" s="19" t="n">
        <v>0.156504482105043</v>
      </c>
      <c r="K3097" s="19" t="n">
        <v>0.147763033526773</v>
      </c>
      <c r="L3097" s="19" t="n">
        <v>0.108209300568672</v>
      </c>
      <c r="M3097" s="19"/>
      <c r="N3097" s="19" t="n">
        <v>0.14113498289659</v>
      </c>
      <c r="O3097" s="19" t="n">
        <v>0.128609566543225</v>
      </c>
      <c r="P3097" s="19" t="n">
        <v>0.173318685347701</v>
      </c>
      <c r="Q3097" s="19" t="n">
        <v>0.156226878779007</v>
      </c>
      <c r="R3097" s="19"/>
      <c r="S3097" s="19" t="n">
        <v>0.134837037151037</v>
      </c>
      <c r="T3097" s="19" t="n">
        <v>0.087816923989436</v>
      </c>
      <c r="U3097" s="19" t="n">
        <v>0.187455938255969</v>
      </c>
      <c r="V3097" s="19" t="n">
        <v>0.0913909551365972</v>
      </c>
      <c r="W3097" s="19" t="n">
        <v>0.215848177376467</v>
      </c>
      <c r="X3097" s="19" t="n">
        <v>0.191617808890899</v>
      </c>
      <c r="Y3097" s="19" t="n">
        <v>0.191233842626138</v>
      </c>
      <c r="Z3097" s="19" t="n">
        <v>0.104976168374648</v>
      </c>
      <c r="AA3097" s="19" t="n">
        <v>0.186378607417441</v>
      </c>
      <c r="AB3097" s="19" t="n">
        <v>0.221950158878902</v>
      </c>
      <c r="AC3097" s="19" t="n">
        <v>0.0947663042947763</v>
      </c>
      <c r="AD3097" s="19" t="n">
        <v>0.0687879938043625</v>
      </c>
      <c r="AE3097" s="19"/>
      <c r="AF3097" s="19" t="n">
        <v>0.143468395839281</v>
      </c>
      <c r="AG3097" s="19" t="n">
        <v>0.144185034979894</v>
      </c>
      <c r="AH3097" s="19" t="n">
        <v>0.163157073050337</v>
      </c>
      <c r="AI3097" s="19"/>
      <c r="AJ3097" s="19" t="n">
        <v>0.153016864803516</v>
      </c>
      <c r="AK3097" s="19" t="n">
        <v>0.130983923196649</v>
      </c>
      <c r="AL3097" s="19" t="n">
        <v>0.0779465886983722</v>
      </c>
      <c r="AM3097" s="19" t="n">
        <v>0.178180341874353</v>
      </c>
      <c r="AN3097" s="19" t="n">
        <v>0.127147020531818</v>
      </c>
      <c r="AO3097" s="19"/>
      <c r="AP3097" s="19" t="n">
        <v>0.1483599031067</v>
      </c>
      <c r="AQ3097" s="19" t="n">
        <v>0.135993230743757</v>
      </c>
      <c r="AR3097" s="19" t="n">
        <v>0.109433267915997</v>
      </c>
      <c r="AS3097" s="19" t="n">
        <v>0.189373145722743</v>
      </c>
      <c r="AT3097" s="19" t="n">
        <v>0.170879729562125</v>
      </c>
      <c r="AU3097" s="19"/>
      <c r="AV3097" s="19" t="n">
        <v>0.116263038249203</v>
      </c>
      <c r="AW3097" s="19" t="n">
        <v>0.148062104548572</v>
      </c>
      <c r="AX3097" s="19" t="n">
        <v>0.0960940497052979</v>
      </c>
      <c r="AY3097" s="19" t="n">
        <v>0.183422270050988</v>
      </c>
      <c r="AZ3097" s="19" t="n">
        <v>0.185552050195436</v>
      </c>
      <c r="BA3097" s="19" t="n">
        <v>0.257873057245881</v>
      </c>
      <c r="BB3097" s="19"/>
      <c r="BC3097" s="19" t="n">
        <v>0.11990658062288</v>
      </c>
      <c r="BD3097" s="19" t="n">
        <v>0.203303606831189</v>
      </c>
      <c r="BE3097" s="19" t="n">
        <v>0.134554912349866</v>
      </c>
      <c r="BF3097" s="19" t="n">
        <v>0.15867247051414</v>
      </c>
      <c r="BG3097" s="19" t="n">
        <v>0</v>
      </c>
    </row>
    <row r="3098">
      <c r="B3098" t="s">
        <v>690</v>
      </c>
      <c r="C3098" s="19" t="n">
        <v>0.240723269502984</v>
      </c>
      <c r="D3098" s="19" t="n">
        <v>0.252240367557428</v>
      </c>
      <c r="E3098" s="19" t="n">
        <v>0.23080160072831</v>
      </c>
      <c r="F3098" s="19"/>
      <c r="G3098" s="19" t="n">
        <v>0.268541577642465</v>
      </c>
      <c r="H3098" s="19" t="n">
        <v>0.235163225451771</v>
      </c>
      <c r="I3098" s="19" t="n">
        <v>0.214821771622094</v>
      </c>
      <c r="J3098" s="19" t="n">
        <v>0.262917778935392</v>
      </c>
      <c r="K3098" s="19" t="n">
        <v>0.226549477516993</v>
      </c>
      <c r="L3098" s="19" t="n">
        <v>0.242244632824817</v>
      </c>
      <c r="M3098" s="19"/>
      <c r="N3098" s="19" t="n">
        <v>0.198803077352583</v>
      </c>
      <c r="O3098" s="19" t="n">
        <v>0.291833320309772</v>
      </c>
      <c r="P3098" s="19" t="n">
        <v>0.262216695760481</v>
      </c>
      <c r="Q3098" s="19" t="n">
        <v>0.219600517083421</v>
      </c>
      <c r="R3098" s="19"/>
      <c r="S3098" s="19" t="n">
        <v>0.180730330309495</v>
      </c>
      <c r="T3098" s="19" t="n">
        <v>0.27274585993795</v>
      </c>
      <c r="U3098" s="19" t="n">
        <v>0.303324608531151</v>
      </c>
      <c r="V3098" s="19" t="n">
        <v>0.270228919687169</v>
      </c>
      <c r="W3098" s="19" t="n">
        <v>0.371992829182984</v>
      </c>
      <c r="X3098" s="19" t="n">
        <v>0.204555842358921</v>
      </c>
      <c r="Y3098" s="19" t="n">
        <v>0.148335348151557</v>
      </c>
      <c r="Z3098" s="19" t="n">
        <v>0.338420054341279</v>
      </c>
      <c r="AA3098" s="19" t="n">
        <v>0.161041089617281</v>
      </c>
      <c r="AB3098" s="19" t="n">
        <v>0.164962801292273</v>
      </c>
      <c r="AC3098" s="19" t="n">
        <v>0.317513492805183</v>
      </c>
      <c r="AD3098" s="19" t="n">
        <v>0.319853115457706</v>
      </c>
      <c r="AE3098" s="19"/>
      <c r="AF3098" s="19" t="n">
        <v>0.261094583859631</v>
      </c>
      <c r="AG3098" s="19" t="n">
        <v>0.238707714164288</v>
      </c>
      <c r="AH3098" s="19" t="n">
        <v>0.19532520132959</v>
      </c>
      <c r="AI3098" s="19"/>
      <c r="AJ3098" s="19" t="n">
        <v>0.257864694190967</v>
      </c>
      <c r="AK3098" s="19" t="n">
        <v>0.226431170139489</v>
      </c>
      <c r="AL3098" s="19" t="n">
        <v>0.326887499533805</v>
      </c>
      <c r="AM3098" s="19" t="n">
        <v>0.189886892603964</v>
      </c>
      <c r="AN3098" s="19" t="n">
        <v>0.221012440636853</v>
      </c>
      <c r="AO3098" s="19"/>
      <c r="AP3098" s="19" t="n">
        <v>0.281929584257009</v>
      </c>
      <c r="AQ3098" s="19" t="n">
        <v>0.226388633826035</v>
      </c>
      <c r="AR3098" s="19" t="n">
        <v>0.245300139197763</v>
      </c>
      <c r="AS3098" s="19" t="n">
        <v>0.281509364028655</v>
      </c>
      <c r="AT3098" s="19" t="n">
        <v>0.218452872125993</v>
      </c>
      <c r="AU3098" s="19"/>
      <c r="AV3098" s="19" t="n">
        <v>0.222554886747112</v>
      </c>
      <c r="AW3098" s="19" t="n">
        <v>0.27333595210187</v>
      </c>
      <c r="AX3098" s="19" t="n">
        <v>0.265090424387389</v>
      </c>
      <c r="AY3098" s="19" t="n">
        <v>0.248747583107498</v>
      </c>
      <c r="AZ3098" s="19" t="n">
        <v>0.227989353414721</v>
      </c>
      <c r="BA3098" s="19" t="n">
        <v>0.198406929750615</v>
      </c>
      <c r="BB3098" s="19"/>
      <c r="BC3098" s="19" t="n">
        <v>0.252433945502104</v>
      </c>
      <c r="BD3098" s="19" t="n">
        <v>0.250966116741778</v>
      </c>
      <c r="BE3098" s="19" t="n">
        <v>0.239687279057696</v>
      </c>
      <c r="BF3098" s="19" t="n">
        <v>0.219826549673236</v>
      </c>
      <c r="BG3098" s="19" t="n">
        <v>0.391483636423807</v>
      </c>
    </row>
    <row r="3099">
      <c r="B3099" t="s">
        <v>689</v>
      </c>
      <c r="C3099" s="19" t="n">
        <v>0.218318981168978</v>
      </c>
      <c r="D3099" s="19" t="n">
        <v>0.24011977141708</v>
      </c>
      <c r="E3099" s="19" t="n">
        <v>0.198382725260301</v>
      </c>
      <c r="F3099" s="19"/>
      <c r="G3099" s="19" t="n">
        <v>0.19502322260808</v>
      </c>
      <c r="H3099" s="19" t="n">
        <v>0.23036680509385</v>
      </c>
      <c r="I3099" s="19" t="n">
        <v>0.196361596556299</v>
      </c>
      <c r="J3099" s="19" t="n">
        <v>0.230917980523122</v>
      </c>
      <c r="K3099" s="19" t="n">
        <v>0.210126509749427</v>
      </c>
      <c r="L3099" s="19" t="n">
        <v>0.235865474539542</v>
      </c>
      <c r="M3099" s="19"/>
      <c r="N3099" s="19" t="n">
        <v>0.232533172975776</v>
      </c>
      <c r="O3099" s="19" t="n">
        <v>0.239876788907178</v>
      </c>
      <c r="P3099" s="19" t="n">
        <v>0.216188005348936</v>
      </c>
      <c r="Q3099" s="19" t="n">
        <v>0.182037075030619</v>
      </c>
      <c r="R3099" s="19"/>
      <c r="S3099" s="19" t="n">
        <v>0.238791257456664</v>
      </c>
      <c r="T3099" s="19" t="n">
        <v>0.315152334727404</v>
      </c>
      <c r="U3099" s="19" t="n">
        <v>0.138962117598372</v>
      </c>
      <c r="V3099" s="19" t="n">
        <v>0.131992748122346</v>
      </c>
      <c r="W3099" s="19" t="n">
        <v>0.190312494391376</v>
      </c>
      <c r="X3099" s="19" t="n">
        <v>0.288269395501973</v>
      </c>
      <c r="Y3099" s="19" t="n">
        <v>0.241122371298251</v>
      </c>
      <c r="Z3099" s="19" t="n">
        <v>0.225706608281194</v>
      </c>
      <c r="AA3099" s="19" t="n">
        <v>0.18882530766364</v>
      </c>
      <c r="AB3099" s="19" t="n">
        <v>0.216642162448205</v>
      </c>
      <c r="AC3099" s="19" t="n">
        <v>0.155243356895257</v>
      </c>
      <c r="AD3099" s="19" t="n">
        <v>0.19553661425003</v>
      </c>
      <c r="AE3099" s="19"/>
      <c r="AF3099" s="19" t="n">
        <v>0.198429528413712</v>
      </c>
      <c r="AG3099" s="19" t="n">
        <v>0.251986170694737</v>
      </c>
      <c r="AH3099" s="19" t="n">
        <v>0.211861742792522</v>
      </c>
      <c r="AI3099" s="19"/>
      <c r="AJ3099" s="19" t="n">
        <v>0.216969965887411</v>
      </c>
      <c r="AK3099" s="19" t="n">
        <v>0.281913899368754</v>
      </c>
      <c r="AL3099" s="19" t="n">
        <v>0.199561406092217</v>
      </c>
      <c r="AM3099" s="19" t="n">
        <v>0.0777164141807029</v>
      </c>
      <c r="AN3099" s="19" t="n">
        <v>0.224482734389987</v>
      </c>
      <c r="AO3099" s="19"/>
      <c r="AP3099" s="19" t="n">
        <v>0.216845642027492</v>
      </c>
      <c r="AQ3099" s="19" t="n">
        <v>0.283160516680507</v>
      </c>
      <c r="AR3099" s="19" t="n">
        <v>0.21043024076709</v>
      </c>
      <c r="AS3099" s="19" t="n">
        <v>0.137527789548868</v>
      </c>
      <c r="AT3099" s="19" t="n">
        <v>0.189029631029066</v>
      </c>
      <c r="AU3099" s="19"/>
      <c r="AV3099" s="19" t="n">
        <v>0.283898072872243</v>
      </c>
      <c r="AW3099" s="19" t="n">
        <v>0.259642356035018</v>
      </c>
      <c r="AX3099" s="19" t="n">
        <v>0.247722307085</v>
      </c>
      <c r="AY3099" s="19" t="n">
        <v>0.115331708087021</v>
      </c>
      <c r="AZ3099" s="19" t="n">
        <v>0.143706602319872</v>
      </c>
      <c r="BA3099" s="19" t="n">
        <v>0.248480418219782</v>
      </c>
      <c r="BB3099" s="19"/>
      <c r="BC3099" s="19" t="n">
        <v>0.212598946742579</v>
      </c>
      <c r="BD3099" s="19" t="n">
        <v>0.239587766555167</v>
      </c>
      <c r="BE3099" s="19" t="n">
        <v>0.217929617227995</v>
      </c>
      <c r="BF3099" s="19" t="n">
        <v>0.18708128873192</v>
      </c>
      <c r="BG3099" s="19" t="n">
        <v>0.13443565512837</v>
      </c>
    </row>
    <row r="3100">
      <c r="B3100" t="s">
        <v>806</v>
      </c>
      <c r="C3100" s="19" t="n">
        <v>0.277388183909115</v>
      </c>
      <c r="D3100" s="19" t="n">
        <v>0.256349894827628</v>
      </c>
      <c r="E3100" s="19" t="n">
        <v>0.299003197865288</v>
      </c>
      <c r="F3100" s="19"/>
      <c r="G3100" s="19" t="n">
        <v>0.194652810196272</v>
      </c>
      <c r="H3100" s="19" t="n">
        <v>0.32441316569915</v>
      </c>
      <c r="I3100" s="19" t="n">
        <v>0.246152015963623</v>
      </c>
      <c r="J3100" s="19" t="n">
        <v>0.247699970131593</v>
      </c>
      <c r="K3100" s="19" t="n">
        <v>0.29599873955945</v>
      </c>
      <c r="L3100" s="19" t="n">
        <v>0.322502748485107</v>
      </c>
      <c r="M3100" s="19"/>
      <c r="N3100" s="19" t="n">
        <v>0.361027770086582</v>
      </c>
      <c r="O3100" s="19" t="n">
        <v>0.226912623397245</v>
      </c>
      <c r="P3100" s="19" t="n">
        <v>0.209548844844926</v>
      </c>
      <c r="Q3100" s="19" t="n">
        <v>0.288961247551992</v>
      </c>
      <c r="R3100" s="19"/>
      <c r="S3100" s="19" t="n">
        <v>0.353163052302005</v>
      </c>
      <c r="T3100" s="19" t="n">
        <v>0.262188651551311</v>
      </c>
      <c r="U3100" s="19" t="n">
        <v>0.270477996705355</v>
      </c>
      <c r="V3100" s="19" t="n">
        <v>0.328462366783497</v>
      </c>
      <c r="W3100" s="19" t="n">
        <v>0.15451443273045</v>
      </c>
      <c r="X3100" s="19" t="n">
        <v>0.226266879737004</v>
      </c>
      <c r="Y3100" s="19" t="n">
        <v>0.286046285648227</v>
      </c>
      <c r="Z3100" s="19" t="n">
        <v>0.172658126524516</v>
      </c>
      <c r="AA3100" s="19" t="n">
        <v>0.308423406000151</v>
      </c>
      <c r="AB3100" s="19" t="n">
        <v>0.227303145294755</v>
      </c>
      <c r="AC3100" s="19" t="n">
        <v>0.351146209911017</v>
      </c>
      <c r="AD3100" s="19" t="n">
        <v>0.279168696929319</v>
      </c>
      <c r="AE3100" s="19"/>
      <c r="AF3100" s="19" t="n">
        <v>0.247914775825702</v>
      </c>
      <c r="AG3100" s="19" t="n">
        <v>0.293719523208093</v>
      </c>
      <c r="AH3100" s="19" t="n">
        <v>0.28916636586952</v>
      </c>
      <c r="AI3100" s="19"/>
      <c r="AJ3100" s="19" t="n">
        <v>0.263816747437106</v>
      </c>
      <c r="AK3100" s="19" t="n">
        <v>0.293782557095613</v>
      </c>
      <c r="AL3100" s="19" t="n">
        <v>0.356600958432973</v>
      </c>
      <c r="AM3100" s="19" t="n">
        <v>0.238953598217773</v>
      </c>
      <c r="AN3100" s="19" t="n">
        <v>0.246624820836156</v>
      </c>
      <c r="AO3100" s="19"/>
      <c r="AP3100" s="19" t="n">
        <v>0.263284203556778</v>
      </c>
      <c r="AQ3100" s="19" t="n">
        <v>0.280405469329385</v>
      </c>
      <c r="AR3100" s="19" t="n">
        <v>0.324153557514084</v>
      </c>
      <c r="AS3100" s="19" t="n">
        <v>0.194317152358265</v>
      </c>
      <c r="AT3100" s="19" t="n">
        <v>0.364973817022802</v>
      </c>
      <c r="AU3100" s="19"/>
      <c r="AV3100" s="19" t="n">
        <v>0.30031155042834</v>
      </c>
      <c r="AW3100" s="19" t="n">
        <v>0.231386626285482</v>
      </c>
      <c r="AX3100" s="19" t="n">
        <v>0.302259564387427</v>
      </c>
      <c r="AY3100" s="19" t="n">
        <v>0.243434895539468</v>
      </c>
      <c r="AZ3100" s="19" t="n">
        <v>0.379083489652416</v>
      </c>
      <c r="BA3100" s="19" t="n">
        <v>0.196770058551111</v>
      </c>
      <c r="BB3100" s="19"/>
      <c r="BC3100" s="19" t="n">
        <v>0.307989309001315</v>
      </c>
      <c r="BD3100" s="19" t="n">
        <v>0.165904101575655</v>
      </c>
      <c r="BE3100" s="19" t="n">
        <v>0.307033061266013</v>
      </c>
      <c r="BF3100" s="19" t="n">
        <v>0.322171168826769</v>
      </c>
      <c r="BG3100" s="19" t="n">
        <v>0.474080708447824</v>
      </c>
    </row>
    <row r="3101">
      <c r="B3101" t="s">
        <v>100</v>
      </c>
      <c r="C3101" s="19" t="n">
        <v>0.0334935097443069</v>
      </c>
      <c r="D3101" s="19" t="n">
        <v>0.016243199958274</v>
      </c>
      <c r="E3101" s="19" t="n">
        <v>0.050272507722544</v>
      </c>
      <c r="F3101" s="19"/>
      <c r="G3101" s="19" t="n">
        <v>0.0434463152407235</v>
      </c>
      <c r="H3101" s="19" t="n">
        <v>0.0182785293776674</v>
      </c>
      <c r="I3101" s="19" t="n">
        <v>0.0259705318483353</v>
      </c>
      <c r="J3101" s="19" t="n">
        <v>0.0375504306369176</v>
      </c>
      <c r="K3101" s="19" t="n">
        <v>0.0272517973897702</v>
      </c>
      <c r="L3101" s="19" t="n">
        <v>0.0489837179078291</v>
      </c>
      <c r="M3101" s="19"/>
      <c r="N3101" s="19" t="n">
        <v>0.0156184556558853</v>
      </c>
      <c r="O3101" s="19" t="n">
        <v>0.0374071628808332</v>
      </c>
      <c r="P3101" s="19" t="n">
        <v>0.0344605216434005</v>
      </c>
      <c r="Q3101" s="19" t="n">
        <v>0.049404190431737</v>
      </c>
      <c r="R3101" s="19"/>
      <c r="S3101" s="19" t="n">
        <v>0.0397444187063191</v>
      </c>
      <c r="T3101" s="19" t="n">
        <v>0.0207649136936626</v>
      </c>
      <c r="U3101" s="19" t="n">
        <v>0.0561653596256599</v>
      </c>
      <c r="V3101" s="19" t="n">
        <v>0.0374832629140298</v>
      </c>
      <c r="W3101" s="19" t="n">
        <v>0</v>
      </c>
      <c r="X3101" s="19" t="n">
        <v>0.0429727082421918</v>
      </c>
      <c r="Y3101" s="19" t="n">
        <v>0.0319210204549618</v>
      </c>
      <c r="Z3101" s="19" t="n">
        <v>0.0259923869725744</v>
      </c>
      <c r="AA3101" s="19" t="n">
        <v>0.0168064229328981</v>
      </c>
      <c r="AB3101" s="19" t="n">
        <v>0.0527160004858903</v>
      </c>
      <c r="AC3101" s="19" t="n">
        <v>0.0229467392855145</v>
      </c>
      <c r="AD3101" s="19" t="n">
        <v>0.0672864858724567</v>
      </c>
      <c r="AE3101" s="19"/>
      <c r="AF3101" s="19" t="n">
        <v>0.0326639262670507</v>
      </c>
      <c r="AG3101" s="19" t="n">
        <v>0.0239657929410277</v>
      </c>
      <c r="AH3101" s="19" t="n">
        <v>0.0738420142154269</v>
      </c>
      <c r="AI3101" s="19"/>
      <c r="AJ3101" s="19" t="n">
        <v>0.032380617601799</v>
      </c>
      <c r="AK3101" s="19" t="n">
        <v>0.0170058994839694</v>
      </c>
      <c r="AL3101" s="19" t="n">
        <v>0</v>
      </c>
      <c r="AM3101" s="19" t="n">
        <v>0</v>
      </c>
      <c r="AN3101" s="19" t="n">
        <v>0.0786687181479613</v>
      </c>
      <c r="AO3101" s="19"/>
      <c r="AP3101" s="19" t="n">
        <v>0.0338924947715504</v>
      </c>
      <c r="AQ3101" s="19" t="n">
        <v>0.0240269487614637</v>
      </c>
      <c r="AR3101" s="19" t="n">
        <v>0.0322478556335603</v>
      </c>
      <c r="AS3101" s="19" t="n">
        <v>0.0308750153669472</v>
      </c>
      <c r="AT3101" s="19" t="n">
        <v>0.0310593680879951</v>
      </c>
      <c r="AU3101" s="19"/>
      <c r="AV3101" s="19" t="n">
        <v>0.0266309378038324</v>
      </c>
      <c r="AW3101" s="19" t="n">
        <v>0.0454806541466403</v>
      </c>
      <c r="AX3101" s="19" t="n">
        <v>0</v>
      </c>
      <c r="AY3101" s="19" t="n">
        <v>0.0269930026867215</v>
      </c>
      <c r="AZ3101" s="19" t="n">
        <v>0.0223377409176076</v>
      </c>
      <c r="BA3101" s="19" t="n">
        <v>0.0375691310631429</v>
      </c>
      <c r="BB3101" s="19"/>
      <c r="BC3101" s="19" t="n">
        <v>0.052454732116123</v>
      </c>
      <c r="BD3101" s="19" t="n">
        <v>0.0306643006223031</v>
      </c>
      <c r="BE3101" s="19" t="n">
        <v>0.0301799730179374</v>
      </c>
      <c r="BF3101" s="19" t="n">
        <v>0.0337394546838301</v>
      </c>
      <c r="BG3101" s="19" t="n">
        <v>0</v>
      </c>
    </row>
    <row r="3102">
      <c r="C3102" s="19"/>
      <c r="D3102" s="19"/>
      <c r="E3102" s="19"/>
      <c r="F3102" s="19"/>
      <c r="G3102" s="19"/>
      <c r="H3102" s="19"/>
      <c r="I3102" s="19"/>
      <c r="J3102" s="19"/>
      <c r="K3102" s="19"/>
      <c r="L3102" s="19"/>
      <c r="M3102" s="19"/>
      <c r="N3102" s="19"/>
      <c r="O3102" s="19"/>
      <c r="P3102" s="19"/>
      <c r="Q3102" s="19"/>
      <c r="R3102" s="19"/>
      <c r="S3102" s="19"/>
      <c r="T3102" s="19"/>
      <c r="U3102" s="19"/>
      <c r="V3102" s="19"/>
      <c r="W3102" s="19"/>
      <c r="X3102" s="19"/>
      <c r="Y3102" s="19"/>
      <c r="Z3102" s="19"/>
      <c r="AA3102" s="19"/>
      <c r="AB3102" s="19"/>
      <c r="AC3102" s="19"/>
      <c r="AD3102" s="19"/>
      <c r="AE3102" s="19"/>
      <c r="AF3102" s="19"/>
      <c r="AG3102" s="19"/>
      <c r="AH3102" s="19"/>
      <c r="AI3102" s="19"/>
      <c r="AJ3102" s="19"/>
      <c r="AK3102" s="19"/>
      <c r="AL3102" s="19"/>
      <c r="AM3102" s="19"/>
      <c r="AN3102" s="19"/>
      <c r="AO3102" s="19"/>
      <c r="AP3102" s="19"/>
      <c r="AQ3102" s="19"/>
      <c r="AR3102" s="19"/>
      <c r="AS3102" s="19"/>
      <c r="AT3102" s="19"/>
      <c r="AU3102" s="19"/>
      <c r="AV3102" s="19"/>
      <c r="AW3102" s="19"/>
      <c r="AX3102" s="19"/>
      <c r="AY3102" s="19"/>
      <c r="AZ3102" s="19"/>
      <c r="BA3102" s="19"/>
      <c r="BB3102" s="19"/>
      <c r="BC3102" s="19"/>
      <c r="BD3102" s="19"/>
      <c r="BE3102" s="19"/>
      <c r="BF3102" s="19"/>
      <c r="BG3102" s="19"/>
    </row>
    <row r="3103">
      <c r="B3103" s="7" t="s">
        <v>837</v>
      </c>
      <c r="C3103" s="19"/>
      <c r="D3103" s="19"/>
      <c r="E3103" s="19"/>
      <c r="F3103" s="19"/>
      <c r="G3103" s="19"/>
      <c r="H3103" s="19"/>
      <c r="I3103" s="19"/>
      <c r="J3103" s="19"/>
      <c r="K3103" s="19"/>
      <c r="L3103" s="19"/>
      <c r="M3103" s="19"/>
      <c r="N3103" s="19"/>
      <c r="O3103" s="19"/>
      <c r="P3103" s="19"/>
      <c r="Q3103" s="19"/>
      <c r="R3103" s="19"/>
      <c r="S3103" s="19"/>
      <c r="T3103" s="19"/>
      <c r="U3103" s="19"/>
      <c r="V3103" s="19"/>
      <c r="W3103" s="19"/>
      <c r="X3103" s="19"/>
      <c r="Y3103" s="19"/>
      <c r="Z3103" s="19"/>
      <c r="AA3103" s="19"/>
      <c r="AB3103" s="19"/>
      <c r="AC3103" s="19"/>
      <c r="AD3103" s="19"/>
      <c r="AE3103" s="19"/>
      <c r="AF3103" s="19"/>
      <c r="AG3103" s="19"/>
      <c r="AH3103" s="19"/>
      <c r="AI3103" s="19"/>
      <c r="AJ3103" s="19"/>
      <c r="AK3103" s="19"/>
      <c r="AL3103" s="19"/>
      <c r="AM3103" s="19"/>
      <c r="AN3103" s="19"/>
      <c r="AO3103" s="19"/>
      <c r="AP3103" s="19"/>
      <c r="AQ3103" s="19"/>
      <c r="AR3103" s="19"/>
      <c r="AS3103" s="19"/>
      <c r="AT3103" s="19"/>
      <c r="AU3103" s="19"/>
      <c r="AV3103" s="19"/>
      <c r="AW3103" s="19"/>
      <c r="AX3103" s="19"/>
      <c r="AY3103" s="19"/>
      <c r="AZ3103" s="19"/>
      <c r="BA3103" s="19"/>
      <c r="BB3103" s="19"/>
      <c r="BC3103" s="19"/>
      <c r="BD3103" s="19"/>
      <c r="BE3103" s="19"/>
      <c r="BF3103" s="19"/>
      <c r="BG3103" s="19"/>
    </row>
    <row r="3104">
      <c r="B3104" s="26" t="s">
        <v>79</v>
      </c>
      <c r="C3104" s="19"/>
      <c r="D3104" s="19"/>
      <c r="E3104" s="19"/>
      <c r="F3104" s="19"/>
      <c r="G3104" s="19"/>
      <c r="H3104" s="19"/>
      <c r="I3104" s="19"/>
      <c r="J3104" s="19"/>
      <c r="K3104" s="19"/>
      <c r="L3104" s="19"/>
      <c r="M3104" s="19"/>
      <c r="N3104" s="19"/>
      <c r="O3104" s="19"/>
      <c r="P3104" s="19"/>
      <c r="Q3104" s="19"/>
      <c r="R3104" s="19"/>
      <c r="S3104" s="19"/>
      <c r="T3104" s="19"/>
      <c r="U3104" s="19"/>
      <c r="V3104" s="19"/>
      <c r="W3104" s="19"/>
      <c r="X3104" s="19"/>
      <c r="Y3104" s="19"/>
      <c r="Z3104" s="19"/>
      <c r="AA3104" s="19"/>
      <c r="AB3104" s="19"/>
      <c r="AC3104" s="19"/>
      <c r="AD3104" s="19"/>
      <c r="AE3104" s="19"/>
      <c r="AF3104" s="19"/>
      <c r="AG3104" s="19"/>
      <c r="AH3104" s="19"/>
      <c r="AI3104" s="19"/>
      <c r="AJ3104" s="19"/>
      <c r="AK3104" s="19"/>
      <c r="AL3104" s="19"/>
      <c r="AM3104" s="19"/>
      <c r="AN3104" s="19"/>
      <c r="AO3104" s="19"/>
      <c r="AP3104" s="19"/>
      <c r="AQ3104" s="19"/>
      <c r="AR3104" s="19"/>
      <c r="AS3104" s="19"/>
      <c r="AT3104" s="19"/>
      <c r="AU3104" s="19"/>
      <c r="AV3104" s="19"/>
      <c r="AW3104" s="19"/>
      <c r="AX3104" s="19"/>
      <c r="AY3104" s="19"/>
      <c r="AZ3104" s="19"/>
      <c r="BA3104" s="19"/>
      <c r="BB3104" s="19"/>
      <c r="BC3104" s="19"/>
      <c r="BD3104" s="19"/>
      <c r="BE3104" s="19"/>
      <c r="BF3104" s="19"/>
      <c r="BG3104" s="19"/>
    </row>
    <row r="3105">
      <c r="B3105" t="s">
        <v>152</v>
      </c>
      <c r="C3105" s="19" t="n">
        <v>0.615531575336231</v>
      </c>
      <c r="D3105" s="19" t="n">
        <v>0.555021243489757</v>
      </c>
      <c r="E3105" s="19" t="n">
        <v>0.675784256366982</v>
      </c>
      <c r="F3105" s="19"/>
      <c r="G3105" s="19" t="n">
        <v>0.494071236750863</v>
      </c>
      <c r="H3105" s="19" t="n">
        <v>0.560675877460388</v>
      </c>
      <c r="I3105" s="19" t="n">
        <v>0.594164170755803</v>
      </c>
      <c r="J3105" s="19" t="n">
        <v>0.664227469143833</v>
      </c>
      <c r="K3105" s="19" t="n">
        <v>0.699530348057639</v>
      </c>
      <c r="L3105" s="19" t="n">
        <v>0.662616132360709</v>
      </c>
      <c r="M3105" s="19"/>
      <c r="N3105" s="19" t="n">
        <v>0.601652424667434</v>
      </c>
      <c r="O3105" s="19" t="n">
        <v>0.62363376751812</v>
      </c>
      <c r="P3105" s="19" t="n">
        <v>0.578635173844949</v>
      </c>
      <c r="Q3105" s="19" t="n">
        <v>0.653720032962162</v>
      </c>
      <c r="R3105" s="19"/>
      <c r="S3105" s="19" t="n">
        <v>0.543339427829112</v>
      </c>
      <c r="T3105" s="19" t="n">
        <v>0.615767246724423</v>
      </c>
      <c r="U3105" s="19" t="n">
        <v>0.672420573031206</v>
      </c>
      <c r="V3105" s="19" t="n">
        <v>0.595193890403726</v>
      </c>
      <c r="W3105" s="19" t="n">
        <v>0.582783074902677</v>
      </c>
      <c r="X3105" s="19" t="n">
        <v>0.602755109351654</v>
      </c>
      <c r="Y3105" s="19" t="n">
        <v>0.553094963577568</v>
      </c>
      <c r="Z3105" s="19" t="n">
        <v>0.638229720899538</v>
      </c>
      <c r="AA3105" s="19" t="n">
        <v>0.664673307909962</v>
      </c>
      <c r="AB3105" s="19" t="n">
        <v>0.676733803180111</v>
      </c>
      <c r="AC3105" s="19" t="n">
        <v>0.643386223161358</v>
      </c>
      <c r="AD3105" s="19" t="n">
        <v>0.702844223349435</v>
      </c>
      <c r="AE3105" s="19"/>
      <c r="AF3105" s="19" t="n">
        <v>0.578665927573413</v>
      </c>
      <c r="AG3105" s="19" t="n">
        <v>0.67960785504095</v>
      </c>
      <c r="AH3105" s="19" t="n">
        <v>0.550957121692809</v>
      </c>
      <c r="AI3105" s="19"/>
      <c r="AJ3105" s="19" t="n">
        <v>0.588908480915617</v>
      </c>
      <c r="AK3105" s="19" t="n">
        <v>0.646835181293804</v>
      </c>
      <c r="AL3105" s="19" t="n">
        <v>0.711899241717593</v>
      </c>
      <c r="AM3105" s="19" t="n">
        <v>0.427883640597504</v>
      </c>
      <c r="AN3105" s="19" t="n">
        <v>0.603485573290078</v>
      </c>
      <c r="AO3105" s="19"/>
      <c r="AP3105" s="19" t="n">
        <v>0.554916347050353</v>
      </c>
      <c r="AQ3105" s="19" t="n">
        <v>0.65137814427331</v>
      </c>
      <c r="AR3105" s="19" t="n">
        <v>0.67746674716394</v>
      </c>
      <c r="AS3105" s="19" t="n">
        <v>0.517795973321774</v>
      </c>
      <c r="AT3105" s="19" t="n">
        <v>0.656626641472979</v>
      </c>
      <c r="AU3105" s="19"/>
      <c r="AV3105" s="19" t="n">
        <v>0.662363567904367</v>
      </c>
      <c r="AW3105" s="19" t="n">
        <v>0.564823251804194</v>
      </c>
      <c r="AX3105" s="19" t="n">
        <v>0.683489170688855</v>
      </c>
      <c r="AY3105" s="19" t="n">
        <v>0.500712461241172</v>
      </c>
      <c r="AZ3105" s="19" t="n">
        <v>0.626500618913341</v>
      </c>
      <c r="BA3105" s="19" t="n">
        <v>0.650482223978607</v>
      </c>
      <c r="BB3105" s="19"/>
      <c r="BC3105" s="19" t="n">
        <v>0.656468566247388</v>
      </c>
      <c r="BD3105" s="19" t="n">
        <v>0.592908011569923</v>
      </c>
      <c r="BE3105" s="19" t="n">
        <v>0.608851712598325</v>
      </c>
      <c r="BF3105" s="19" t="n">
        <v>0.541430143253585</v>
      </c>
      <c r="BG3105" s="19" t="n">
        <v>0.611795734809716</v>
      </c>
    </row>
    <row r="3106">
      <c r="B3106" t="s">
        <v>153</v>
      </c>
      <c r="C3106" s="19" t="n">
        <v>0.251638886347123</v>
      </c>
      <c r="D3106" s="19" t="n">
        <v>0.252898359104243</v>
      </c>
      <c r="E3106" s="19" t="n">
        <v>0.250739007452102</v>
      </c>
      <c r="F3106" s="19"/>
      <c r="G3106" s="19" t="n">
        <v>0.237480093327092</v>
      </c>
      <c r="H3106" s="19" t="n">
        <v>0.277702321584301</v>
      </c>
      <c r="I3106" s="19" t="n">
        <v>0.256125390090881</v>
      </c>
      <c r="J3106" s="19" t="n">
        <v>0.2910335982026</v>
      </c>
      <c r="K3106" s="19" t="n">
        <v>0.221736269794</v>
      </c>
      <c r="L3106" s="19" t="n">
        <v>0.224572270380237</v>
      </c>
      <c r="M3106" s="19"/>
      <c r="N3106" s="19" t="n">
        <v>0.291863944437561</v>
      </c>
      <c r="O3106" s="19" t="n">
        <v>0.25955176975044</v>
      </c>
      <c r="P3106" s="19" t="n">
        <v>0.240705157272353</v>
      </c>
      <c r="Q3106" s="19" t="n">
        <v>0.210175521799295</v>
      </c>
      <c r="R3106" s="19"/>
      <c r="S3106" s="19" t="n">
        <v>0.279818958568656</v>
      </c>
      <c r="T3106" s="19" t="n">
        <v>0.241407984769578</v>
      </c>
      <c r="U3106" s="19" t="n">
        <v>0.222024060225502</v>
      </c>
      <c r="V3106" s="19" t="n">
        <v>0.250766363022111</v>
      </c>
      <c r="W3106" s="19" t="n">
        <v>0.196023377449253</v>
      </c>
      <c r="X3106" s="19" t="n">
        <v>0.293921392551569</v>
      </c>
      <c r="Y3106" s="19" t="n">
        <v>0.274288398069825</v>
      </c>
      <c r="Z3106" s="19" t="n">
        <v>0.379157121314554</v>
      </c>
      <c r="AA3106" s="19" t="n">
        <v>0.21560182202419</v>
      </c>
      <c r="AB3106" s="19" t="n">
        <v>0.22337204082005</v>
      </c>
      <c r="AC3106" s="19" t="n">
        <v>0.241988092564176</v>
      </c>
      <c r="AD3106" s="19" t="n">
        <v>0.252369597886957</v>
      </c>
      <c r="AE3106" s="19"/>
      <c r="AF3106" s="19" t="n">
        <v>0.283870387625522</v>
      </c>
      <c r="AG3106" s="19" t="n">
        <v>0.200192028501523</v>
      </c>
      <c r="AH3106" s="19" t="n">
        <v>0.331250873580741</v>
      </c>
      <c r="AI3106" s="19"/>
      <c r="AJ3106" s="19" t="n">
        <v>0.306454406016748</v>
      </c>
      <c r="AK3106" s="19" t="n">
        <v>0.19302826764526</v>
      </c>
      <c r="AL3106" s="19" t="n">
        <v>0.216483569849872</v>
      </c>
      <c r="AM3106" s="19" t="n">
        <v>0.456374382997358</v>
      </c>
      <c r="AN3106" s="19" t="n">
        <v>0.276662875806297</v>
      </c>
      <c r="AO3106" s="19"/>
      <c r="AP3106" s="19" t="n">
        <v>0.359908802515701</v>
      </c>
      <c r="AQ3106" s="19" t="n">
        <v>0.191279593211738</v>
      </c>
      <c r="AR3106" s="19" t="n">
        <v>0.175761724060887</v>
      </c>
      <c r="AS3106" s="19" t="n">
        <v>0.351691925982474</v>
      </c>
      <c r="AT3106" s="19" t="n">
        <v>0.11909404726524</v>
      </c>
      <c r="AU3106" s="19"/>
      <c r="AV3106" s="19" t="n">
        <v>0.178355885136948</v>
      </c>
      <c r="AW3106" s="19" t="n">
        <v>0.367959006771435</v>
      </c>
      <c r="AX3106" s="19" t="n">
        <v>0.170844785685985</v>
      </c>
      <c r="AY3106" s="19" t="n">
        <v>0.350459497043937</v>
      </c>
      <c r="AZ3106" s="19" t="n">
        <v>0.128480172185328</v>
      </c>
      <c r="BA3106" s="19" t="n">
        <v>0.278183300681722</v>
      </c>
      <c r="BB3106" s="19"/>
      <c r="BC3106" s="19" t="n">
        <v>0.217728171971798</v>
      </c>
      <c r="BD3106" s="19" t="n">
        <v>0.253091664491978</v>
      </c>
      <c r="BE3106" s="19" t="n">
        <v>0.267857427256404</v>
      </c>
      <c r="BF3106" s="19" t="n">
        <v>0.2336430122468</v>
      </c>
      <c r="BG3106" s="19" t="n">
        <v>0.203492734355577</v>
      </c>
    </row>
    <row r="3107">
      <c r="B3107" t="s">
        <v>836</v>
      </c>
      <c r="C3107" s="19" t="n">
        <v>0.241909009840748</v>
      </c>
      <c r="D3107" s="19" t="n">
        <v>0.227216125272005</v>
      </c>
      <c r="E3107" s="19" t="n">
        <v>0.255235414529359</v>
      </c>
      <c r="F3107" s="19"/>
      <c r="G3107" s="19" t="n">
        <v>0.309760397098262</v>
      </c>
      <c r="H3107" s="19" t="n">
        <v>0.255029853817286</v>
      </c>
      <c r="I3107" s="19" t="n">
        <v>0.232877370877737</v>
      </c>
      <c r="J3107" s="19" t="n">
        <v>0.209705407752285</v>
      </c>
      <c r="K3107" s="19" t="n">
        <v>0.231860308230581</v>
      </c>
      <c r="L3107" s="19" t="n">
        <v>0.226074306707957</v>
      </c>
      <c r="M3107" s="19"/>
      <c r="N3107" s="19" t="n">
        <v>0.269522201548918</v>
      </c>
      <c r="O3107" s="19" t="n">
        <v>0.247127691319113</v>
      </c>
      <c r="P3107" s="19" t="n">
        <v>0.221440199002265</v>
      </c>
      <c r="Q3107" s="19" t="n">
        <v>0.225196093501657</v>
      </c>
      <c r="R3107" s="19"/>
      <c r="S3107" s="19" t="n">
        <v>0.311949316460356</v>
      </c>
      <c r="T3107" s="19" t="n">
        <v>0.258321389066089</v>
      </c>
      <c r="U3107" s="19" t="n">
        <v>0.245693130325769</v>
      </c>
      <c r="V3107" s="19" t="n">
        <v>0.260445050672722</v>
      </c>
      <c r="W3107" s="19" t="n">
        <v>0.215637146807637</v>
      </c>
      <c r="X3107" s="19" t="n">
        <v>0.24039364164201</v>
      </c>
      <c r="Y3107" s="19" t="n">
        <v>0.181114120276606</v>
      </c>
      <c r="Z3107" s="19" t="n">
        <v>0.110304954335534</v>
      </c>
      <c r="AA3107" s="19" t="n">
        <v>0.229894919014578</v>
      </c>
      <c r="AB3107" s="19" t="n">
        <v>0.251404471675067</v>
      </c>
      <c r="AC3107" s="19" t="n">
        <v>0.218445823359914</v>
      </c>
      <c r="AD3107" s="19" t="n">
        <v>0.235086241383091</v>
      </c>
      <c r="AE3107" s="19"/>
      <c r="AF3107" s="19" t="n">
        <v>0.228386912662484</v>
      </c>
      <c r="AG3107" s="19" t="n">
        <v>0.255042699446893</v>
      </c>
      <c r="AH3107" s="19" t="n">
        <v>0.218378691513678</v>
      </c>
      <c r="AI3107" s="19"/>
      <c r="AJ3107" s="19" t="n">
        <v>0.223159918703285</v>
      </c>
      <c r="AK3107" s="19" t="n">
        <v>0.287358192230366</v>
      </c>
      <c r="AL3107" s="19" t="n">
        <v>0.217242643839339</v>
      </c>
      <c r="AM3107" s="19" t="n">
        <v>0.171128605934996</v>
      </c>
      <c r="AN3107" s="19" t="n">
        <v>0.222573627318834</v>
      </c>
      <c r="AO3107" s="19"/>
      <c r="AP3107" s="19" t="n">
        <v>0.232456063333817</v>
      </c>
      <c r="AQ3107" s="19" t="n">
        <v>0.273158870420776</v>
      </c>
      <c r="AR3107" s="19" t="n">
        <v>0.22922709289934</v>
      </c>
      <c r="AS3107" s="19" t="n">
        <v>0.182917993834005</v>
      </c>
      <c r="AT3107" s="19" t="n">
        <v>0.313854627748898</v>
      </c>
      <c r="AU3107" s="19"/>
      <c r="AV3107" s="19" t="n">
        <v>0.311499821487982</v>
      </c>
      <c r="AW3107" s="19" t="n">
        <v>0.227490340846694</v>
      </c>
      <c r="AX3107" s="19" t="n">
        <v>0.222540799955842</v>
      </c>
      <c r="AY3107" s="19" t="n">
        <v>0.187326965857496</v>
      </c>
      <c r="AZ3107" s="19" t="n">
        <v>0.306769348782292</v>
      </c>
      <c r="BA3107" s="19" t="n">
        <v>0.211941539203344</v>
      </c>
      <c r="BB3107" s="19"/>
      <c r="BC3107" s="19" t="n">
        <v>0.249714187113611</v>
      </c>
      <c r="BD3107" s="19" t="n">
        <v>0.216527516702216</v>
      </c>
      <c r="BE3107" s="19" t="n">
        <v>0.235421037966643</v>
      </c>
      <c r="BF3107" s="19" t="n">
        <v>0.331867364915738</v>
      </c>
      <c r="BG3107" s="19" t="n">
        <v>0.314640512481501</v>
      </c>
    </row>
    <row r="3108">
      <c r="B3108" t="s">
        <v>157</v>
      </c>
      <c r="C3108" s="19" t="n">
        <v>0.226709073012623</v>
      </c>
      <c r="D3108" s="19" t="n">
        <v>0.248485353417117</v>
      </c>
      <c r="E3108" s="19" t="n">
        <v>0.205599626675968</v>
      </c>
      <c r="F3108" s="19"/>
      <c r="G3108" s="19" t="n">
        <v>0.167072736108835</v>
      </c>
      <c r="H3108" s="19" t="n">
        <v>0.158621448333469</v>
      </c>
      <c r="I3108" s="19" t="n">
        <v>0.180820093876591</v>
      </c>
      <c r="J3108" s="19" t="n">
        <v>0.219284614803862</v>
      </c>
      <c r="K3108" s="19" t="n">
        <v>0.269787867091396</v>
      </c>
      <c r="L3108" s="19" t="n">
        <v>0.336041425961192</v>
      </c>
      <c r="M3108" s="19"/>
      <c r="N3108" s="19" t="n">
        <v>0.204252229615475</v>
      </c>
      <c r="O3108" s="19" t="n">
        <v>0.195105475809774</v>
      </c>
      <c r="P3108" s="19" t="n">
        <v>0.269344162002991</v>
      </c>
      <c r="Q3108" s="19" t="n">
        <v>0.246753387520803</v>
      </c>
      <c r="R3108" s="19"/>
      <c r="S3108" s="19" t="n">
        <v>0.202435094756095</v>
      </c>
      <c r="T3108" s="19" t="n">
        <v>0.294946003341336</v>
      </c>
      <c r="U3108" s="19" t="n">
        <v>0.18320247150256</v>
      </c>
      <c r="V3108" s="19" t="n">
        <v>0.206482741725874</v>
      </c>
      <c r="W3108" s="19" t="n">
        <v>0.306538700333384</v>
      </c>
      <c r="X3108" s="19" t="n">
        <v>0.163289703228267</v>
      </c>
      <c r="Y3108" s="19" t="n">
        <v>0.231370982888553</v>
      </c>
      <c r="Z3108" s="19" t="n">
        <v>0.260495850247377</v>
      </c>
      <c r="AA3108" s="19" t="n">
        <v>0.179155305224577</v>
      </c>
      <c r="AB3108" s="19" t="n">
        <v>0.237694755978186</v>
      </c>
      <c r="AC3108" s="19" t="n">
        <v>0.28272549979345</v>
      </c>
      <c r="AD3108" s="19" t="n">
        <v>0.215713444553957</v>
      </c>
      <c r="AE3108" s="19"/>
      <c r="AF3108" s="19" t="n">
        <v>0.316447057864406</v>
      </c>
      <c r="AG3108" s="19" t="n">
        <v>0.179096444277229</v>
      </c>
      <c r="AH3108" s="19" t="n">
        <v>0.210351362050191</v>
      </c>
      <c r="AI3108" s="19"/>
      <c r="AJ3108" s="19" t="n">
        <v>0.343651309500195</v>
      </c>
      <c r="AK3108" s="19" t="n">
        <v>0.134842198149995</v>
      </c>
      <c r="AL3108" s="19" t="n">
        <v>0.182222472566439</v>
      </c>
      <c r="AM3108" s="19" t="n">
        <v>0.289434895498816</v>
      </c>
      <c r="AN3108" s="19" t="n">
        <v>0.196192961459389</v>
      </c>
      <c r="AO3108" s="19"/>
      <c r="AP3108" s="19" t="n">
        <v>0.343968040734163</v>
      </c>
      <c r="AQ3108" s="19" t="n">
        <v>0.157029571527523</v>
      </c>
      <c r="AR3108" s="19" t="n">
        <v>0.187783704563297</v>
      </c>
      <c r="AS3108" s="19" t="n">
        <v>0.38796510433128</v>
      </c>
      <c r="AT3108" s="19" t="n">
        <v>0.0942836272583188</v>
      </c>
      <c r="AU3108" s="19"/>
      <c r="AV3108" s="19" t="n">
        <v>0.136795863113248</v>
      </c>
      <c r="AW3108" s="19" t="n">
        <v>0.328717486184164</v>
      </c>
      <c r="AX3108" s="19" t="n">
        <v>0.209349878452333</v>
      </c>
      <c r="AY3108" s="19" t="n">
        <v>0.374335105574177</v>
      </c>
      <c r="AZ3108" s="19" t="n">
        <v>0.0830095816052084</v>
      </c>
      <c r="BA3108" s="19" t="n">
        <v>0.213635183981272</v>
      </c>
      <c r="BB3108" s="19"/>
      <c r="BC3108" s="19" t="n">
        <v>0.264913725880691</v>
      </c>
      <c r="BD3108" s="19" t="n">
        <v>0.232110671738042</v>
      </c>
      <c r="BE3108" s="19" t="n">
        <v>0.188443394329972</v>
      </c>
      <c r="BF3108" s="19" t="n">
        <v>0.203246653609137</v>
      </c>
      <c r="BG3108" s="19" t="n">
        <v>0.083120398780252</v>
      </c>
    </row>
    <row r="3109">
      <c r="B3109" t="s">
        <v>154</v>
      </c>
      <c r="C3109" s="19" t="n">
        <v>0.22479907827428</v>
      </c>
      <c r="D3109" s="19" t="n">
        <v>0.215971059575407</v>
      </c>
      <c r="E3109" s="19" t="n">
        <v>0.234299555037145</v>
      </c>
      <c r="F3109" s="19"/>
      <c r="G3109" s="19" t="n">
        <v>0.2328206088463</v>
      </c>
      <c r="H3109" s="19" t="n">
        <v>0.199859277922631</v>
      </c>
      <c r="I3109" s="19" t="n">
        <v>0.259834806212429</v>
      </c>
      <c r="J3109" s="19" t="n">
        <v>0.275490235429909</v>
      </c>
      <c r="K3109" s="19" t="n">
        <v>0.192785759490685</v>
      </c>
      <c r="L3109" s="19" t="n">
        <v>0.19167840876544</v>
      </c>
      <c r="M3109" s="19"/>
      <c r="N3109" s="19" t="n">
        <v>0.240397631653039</v>
      </c>
      <c r="O3109" s="19" t="n">
        <v>0.2055139919877</v>
      </c>
      <c r="P3109" s="19" t="n">
        <v>0.208085191793053</v>
      </c>
      <c r="Q3109" s="19" t="n">
        <v>0.243176853820146</v>
      </c>
      <c r="R3109" s="19"/>
      <c r="S3109" s="19" t="n">
        <v>0.204081143014657</v>
      </c>
      <c r="T3109" s="19" t="n">
        <v>0.21464396994789</v>
      </c>
      <c r="U3109" s="19" t="n">
        <v>0.260068341456307</v>
      </c>
      <c r="V3109" s="19" t="n">
        <v>0.236937123371062</v>
      </c>
      <c r="W3109" s="19" t="n">
        <v>0.251705576252767</v>
      </c>
      <c r="X3109" s="19" t="n">
        <v>0.283764295453611</v>
      </c>
      <c r="Y3109" s="19" t="n">
        <v>0.192384425308051</v>
      </c>
      <c r="Z3109" s="19" t="n">
        <v>0.256672825919794</v>
      </c>
      <c r="AA3109" s="19" t="n">
        <v>0.186210838641078</v>
      </c>
      <c r="AB3109" s="19" t="n">
        <v>0.238128004652281</v>
      </c>
      <c r="AC3109" s="19" t="n">
        <v>0.199902006611222</v>
      </c>
      <c r="AD3109" s="19" t="n">
        <v>0.182384439815401</v>
      </c>
      <c r="AE3109" s="19"/>
      <c r="AF3109" s="19" t="n">
        <v>0.218561179581079</v>
      </c>
      <c r="AG3109" s="19" t="n">
        <v>0.229198077837348</v>
      </c>
      <c r="AH3109" s="19" t="n">
        <v>0.181617304121482</v>
      </c>
      <c r="AI3109" s="19"/>
      <c r="AJ3109" s="19" t="n">
        <v>0.196474697871719</v>
      </c>
      <c r="AK3109" s="19" t="n">
        <v>0.247393338763597</v>
      </c>
      <c r="AL3109" s="19" t="n">
        <v>0.237253429782379</v>
      </c>
      <c r="AM3109" s="19" t="n">
        <v>0.213100611312659</v>
      </c>
      <c r="AN3109" s="19" t="n">
        <v>0.2114328642552</v>
      </c>
      <c r="AO3109" s="19"/>
      <c r="AP3109" s="19" t="n">
        <v>0.189630689812773</v>
      </c>
      <c r="AQ3109" s="19" t="n">
        <v>0.240645185725539</v>
      </c>
      <c r="AR3109" s="19" t="n">
        <v>0.25076924927422</v>
      </c>
      <c r="AS3109" s="19" t="n">
        <v>0.169082346274537</v>
      </c>
      <c r="AT3109" s="19" t="n">
        <v>0.227886517555382</v>
      </c>
      <c r="AU3109" s="19"/>
      <c r="AV3109" s="19" t="n">
        <v>0.245700714001693</v>
      </c>
      <c r="AW3109" s="19" t="n">
        <v>0.187113418156509</v>
      </c>
      <c r="AX3109" s="19" t="n">
        <v>0.23644418436343</v>
      </c>
      <c r="AY3109" s="19" t="n">
        <v>0.175266750056309</v>
      </c>
      <c r="AZ3109" s="19" t="n">
        <v>0.259462157311343</v>
      </c>
      <c r="BA3109" s="19" t="n">
        <v>0.243317909514448</v>
      </c>
      <c r="BB3109" s="19"/>
      <c r="BC3109" s="19" t="n">
        <v>0.215288965252162</v>
      </c>
      <c r="BD3109" s="19" t="n">
        <v>0.238827711210957</v>
      </c>
      <c r="BE3109" s="19" t="n">
        <v>0.204565394014872</v>
      </c>
      <c r="BF3109" s="19" t="n">
        <v>0.238924283450725</v>
      </c>
      <c r="BG3109" s="19" t="n">
        <v>0.243073512387205</v>
      </c>
    </row>
    <row r="3110">
      <c r="B3110" t="s">
        <v>155</v>
      </c>
      <c r="C3110" s="19" t="n">
        <v>0.221995402476689</v>
      </c>
      <c r="D3110" s="19" t="n">
        <v>0.269642198573366</v>
      </c>
      <c r="E3110" s="19" t="n">
        <v>0.175961792985319</v>
      </c>
      <c r="F3110" s="19"/>
      <c r="G3110" s="19" t="n">
        <v>0.226958161484282</v>
      </c>
      <c r="H3110" s="19" t="n">
        <v>0.255849190901918</v>
      </c>
      <c r="I3110" s="19" t="n">
        <v>0.174415774517632</v>
      </c>
      <c r="J3110" s="19" t="n">
        <v>0.212758452332138</v>
      </c>
      <c r="K3110" s="19" t="n">
        <v>0.251563984675994</v>
      </c>
      <c r="L3110" s="19" t="n">
        <v>0.217485747330737</v>
      </c>
      <c r="M3110" s="19"/>
      <c r="N3110" s="19" t="n">
        <v>0.268341883640011</v>
      </c>
      <c r="O3110" s="19" t="n">
        <v>0.205919287618874</v>
      </c>
      <c r="P3110" s="19" t="n">
        <v>0.180442079778568</v>
      </c>
      <c r="Q3110" s="19" t="n">
        <v>0.225726176463095</v>
      </c>
      <c r="R3110" s="19"/>
      <c r="S3110" s="19" t="n">
        <v>0.212734946607347</v>
      </c>
      <c r="T3110" s="19" t="n">
        <v>0.159603368272296</v>
      </c>
      <c r="U3110" s="19" t="n">
        <v>0.211672033336688</v>
      </c>
      <c r="V3110" s="19" t="n">
        <v>0.173880939700274</v>
      </c>
      <c r="W3110" s="19" t="n">
        <v>0.241081539038488</v>
      </c>
      <c r="X3110" s="19" t="n">
        <v>0.241182075701789</v>
      </c>
      <c r="Y3110" s="19" t="n">
        <v>0.244349486878689</v>
      </c>
      <c r="Z3110" s="19" t="n">
        <v>0.272927224531475</v>
      </c>
      <c r="AA3110" s="19" t="n">
        <v>0.290853286033372</v>
      </c>
      <c r="AB3110" s="19" t="n">
        <v>0.258660742886499</v>
      </c>
      <c r="AC3110" s="19" t="n">
        <v>0.18472243478663</v>
      </c>
      <c r="AD3110" s="19" t="n">
        <v>0.177630596647034</v>
      </c>
      <c r="AE3110" s="19"/>
      <c r="AF3110" s="19" t="n">
        <v>0.227073372467449</v>
      </c>
      <c r="AG3110" s="19" t="n">
        <v>0.236923000195655</v>
      </c>
      <c r="AH3110" s="19" t="n">
        <v>0.180255550268151</v>
      </c>
      <c r="AI3110" s="19"/>
      <c r="AJ3110" s="19" t="n">
        <v>0.219509022392281</v>
      </c>
      <c r="AK3110" s="19" t="n">
        <v>0.248415344010333</v>
      </c>
      <c r="AL3110" s="19" t="n">
        <v>0.247301607878575</v>
      </c>
      <c r="AM3110" s="19" t="n">
        <v>0.0937745680246819</v>
      </c>
      <c r="AN3110" s="19" t="n">
        <v>0.185587571861935</v>
      </c>
      <c r="AO3110" s="19"/>
      <c r="AP3110" s="19" t="n">
        <v>0.202621593879566</v>
      </c>
      <c r="AQ3110" s="19" t="n">
        <v>0.259511460434244</v>
      </c>
      <c r="AR3110" s="19" t="n">
        <v>0.239735893155853</v>
      </c>
      <c r="AS3110" s="19" t="n">
        <v>0.172523398398507</v>
      </c>
      <c r="AT3110" s="19" t="n">
        <v>0.211237796361771</v>
      </c>
      <c r="AU3110" s="19"/>
      <c r="AV3110" s="19" t="n">
        <v>0.247967803508301</v>
      </c>
      <c r="AW3110" s="19" t="n">
        <v>0.209826061296901</v>
      </c>
      <c r="AX3110" s="19" t="n">
        <v>0.237659205101069</v>
      </c>
      <c r="AY3110" s="19" t="n">
        <v>0.206910852736252</v>
      </c>
      <c r="AZ3110" s="19" t="n">
        <v>0.242782231264145</v>
      </c>
      <c r="BA3110" s="19" t="n">
        <v>0.193654186494223</v>
      </c>
      <c r="BB3110" s="19"/>
      <c r="BC3110" s="19" t="n">
        <v>0.197248236167423</v>
      </c>
      <c r="BD3110" s="19" t="n">
        <v>0.210785887611708</v>
      </c>
      <c r="BE3110" s="19" t="n">
        <v>0.239635958037646</v>
      </c>
      <c r="BF3110" s="19" t="n">
        <v>0.272508504736159</v>
      </c>
      <c r="BG3110" s="19" t="n">
        <v>0.251021298697283</v>
      </c>
    </row>
    <row r="3111">
      <c r="B3111" t="s">
        <v>156</v>
      </c>
      <c r="C3111" s="19" t="n">
        <v>0.214432396306501</v>
      </c>
      <c r="D3111" s="19" t="n">
        <v>0.226032308524696</v>
      </c>
      <c r="E3111" s="19" t="n">
        <v>0.201573280536126</v>
      </c>
      <c r="F3111" s="19"/>
      <c r="G3111" s="19" t="n">
        <v>0.176530854012844</v>
      </c>
      <c r="H3111" s="19" t="n">
        <v>0.194053388416016</v>
      </c>
      <c r="I3111" s="19" t="n">
        <v>0.205212912114214</v>
      </c>
      <c r="J3111" s="19" t="n">
        <v>0.201232048274768</v>
      </c>
      <c r="K3111" s="19" t="n">
        <v>0.228615077037559</v>
      </c>
      <c r="L3111" s="19" t="n">
        <v>0.264917963467644</v>
      </c>
      <c r="M3111" s="19"/>
      <c r="N3111" s="19" t="n">
        <v>0.198562296078738</v>
      </c>
      <c r="O3111" s="19" t="n">
        <v>0.221376249931397</v>
      </c>
      <c r="P3111" s="19" t="n">
        <v>0.206314397156684</v>
      </c>
      <c r="Q3111" s="19" t="n">
        <v>0.231872847396267</v>
      </c>
      <c r="R3111" s="19"/>
      <c r="S3111" s="19" t="n">
        <v>0.200797693755714</v>
      </c>
      <c r="T3111" s="19" t="n">
        <v>0.208456851956742</v>
      </c>
      <c r="U3111" s="19" t="n">
        <v>0.218373207971881</v>
      </c>
      <c r="V3111" s="19" t="n">
        <v>0.246447730999217</v>
      </c>
      <c r="W3111" s="19" t="n">
        <v>0.248046285917469</v>
      </c>
      <c r="X3111" s="19" t="n">
        <v>0.225371183973706</v>
      </c>
      <c r="Y3111" s="19" t="n">
        <v>0.197032745210809</v>
      </c>
      <c r="Z3111" s="19" t="n">
        <v>0.235832597446712</v>
      </c>
      <c r="AA3111" s="19" t="n">
        <v>0.189863970959584</v>
      </c>
      <c r="AB3111" s="19" t="n">
        <v>0.182493496425076</v>
      </c>
      <c r="AC3111" s="19" t="n">
        <v>0.273524940038257</v>
      </c>
      <c r="AD3111" s="19" t="n">
        <v>0.190960163225493</v>
      </c>
      <c r="AE3111" s="19"/>
      <c r="AF3111" s="19" t="n">
        <v>0.254107552961088</v>
      </c>
      <c r="AG3111" s="19" t="n">
        <v>0.185625020716731</v>
      </c>
      <c r="AH3111" s="19" t="n">
        <v>0.240504045708941</v>
      </c>
      <c r="AI3111" s="19"/>
      <c r="AJ3111" s="19" t="n">
        <v>0.292571039555015</v>
      </c>
      <c r="AK3111" s="19" t="n">
        <v>0.152042289437542</v>
      </c>
      <c r="AL3111" s="19" t="n">
        <v>0.197025785362266</v>
      </c>
      <c r="AM3111" s="19" t="n">
        <v>0.14695271646026</v>
      </c>
      <c r="AN3111" s="19" t="n">
        <v>0.228416946803608</v>
      </c>
      <c r="AO3111" s="19"/>
      <c r="AP3111" s="19" t="n">
        <v>0.310422976108067</v>
      </c>
      <c r="AQ3111" s="19" t="n">
        <v>0.170402887746762</v>
      </c>
      <c r="AR3111" s="19" t="n">
        <v>0.209621957488329</v>
      </c>
      <c r="AS3111" s="19" t="n">
        <v>0.227037526163237</v>
      </c>
      <c r="AT3111" s="19" t="n">
        <v>0.134844972403491</v>
      </c>
      <c r="AU3111" s="19"/>
      <c r="AV3111" s="19" t="n">
        <v>0.169921858393684</v>
      </c>
      <c r="AW3111" s="19" t="n">
        <v>0.273217385127697</v>
      </c>
      <c r="AX3111" s="19" t="n">
        <v>0.217933241071368</v>
      </c>
      <c r="AY3111" s="19" t="n">
        <v>0.267799651790555</v>
      </c>
      <c r="AZ3111" s="19" t="n">
        <v>0.146887078632275</v>
      </c>
      <c r="BA3111" s="19" t="n">
        <v>0.184637187809676</v>
      </c>
      <c r="BB3111" s="19"/>
      <c r="BC3111" s="19" t="n">
        <v>0.271534386194353</v>
      </c>
      <c r="BD3111" s="19" t="n">
        <v>0.188785050915042</v>
      </c>
      <c r="BE3111" s="19" t="n">
        <v>0.223901025174434</v>
      </c>
      <c r="BF3111" s="19" t="n">
        <v>0.155033546869423</v>
      </c>
      <c r="BG3111" s="19" t="n">
        <v>0.14090295154338</v>
      </c>
    </row>
    <row r="3112">
      <c r="B3112" t="s">
        <v>158</v>
      </c>
      <c r="C3112" s="19" t="n">
        <v>0.193069256593159</v>
      </c>
      <c r="D3112" s="19" t="n">
        <v>0.188268263271966</v>
      </c>
      <c r="E3112" s="19" t="n">
        <v>0.199275192437119</v>
      </c>
      <c r="F3112" s="19"/>
      <c r="G3112" s="19" t="n">
        <v>0.228039935901438</v>
      </c>
      <c r="H3112" s="19" t="n">
        <v>0.245700119245028</v>
      </c>
      <c r="I3112" s="19" t="n">
        <v>0.209838955833923</v>
      </c>
      <c r="J3112" s="19" t="n">
        <v>0.148283296456933</v>
      </c>
      <c r="K3112" s="19" t="n">
        <v>0.185571950246498</v>
      </c>
      <c r="L3112" s="19" t="n">
        <v>0.154733661768777</v>
      </c>
      <c r="M3112" s="19"/>
      <c r="N3112" s="19" t="n">
        <v>0.209301834477826</v>
      </c>
      <c r="O3112" s="19" t="n">
        <v>0.204113185204074</v>
      </c>
      <c r="P3112" s="19" t="n">
        <v>0.176404888405891</v>
      </c>
      <c r="Q3112" s="19" t="n">
        <v>0.177134242911981</v>
      </c>
      <c r="R3112" s="19"/>
      <c r="S3112" s="19" t="n">
        <v>0.205536709696337</v>
      </c>
      <c r="T3112" s="19" t="n">
        <v>0.163299477421221</v>
      </c>
      <c r="U3112" s="19" t="n">
        <v>0.202980518420845</v>
      </c>
      <c r="V3112" s="19" t="n">
        <v>0.221238361930506</v>
      </c>
      <c r="W3112" s="19" t="n">
        <v>0.202578703166853</v>
      </c>
      <c r="X3112" s="19" t="n">
        <v>0.156744601521459</v>
      </c>
      <c r="Y3112" s="19" t="n">
        <v>0.218672755333495</v>
      </c>
      <c r="Z3112" s="19" t="n">
        <v>0.163700879803177</v>
      </c>
      <c r="AA3112" s="19" t="n">
        <v>0.186282502021936</v>
      </c>
      <c r="AB3112" s="19" t="n">
        <v>0.177924001597054</v>
      </c>
      <c r="AC3112" s="19" t="n">
        <v>0.250480381693</v>
      </c>
      <c r="AD3112" s="19" t="n">
        <v>0.184094124895712</v>
      </c>
      <c r="AE3112" s="19"/>
      <c r="AF3112" s="19" t="n">
        <v>0.12458024505115</v>
      </c>
      <c r="AG3112" s="19" t="n">
        <v>0.25962989720564</v>
      </c>
      <c r="AH3112" s="19" t="n">
        <v>0.141370987458147</v>
      </c>
      <c r="AI3112" s="19"/>
      <c r="AJ3112" s="19" t="n">
        <v>0.124761239909091</v>
      </c>
      <c r="AK3112" s="19" t="n">
        <v>0.276937069497049</v>
      </c>
      <c r="AL3112" s="19" t="n">
        <v>0.223752426551585</v>
      </c>
      <c r="AM3112" s="19" t="n">
        <v>0.0497864298837268</v>
      </c>
      <c r="AN3112" s="19" t="n">
        <v>0.154349488240746</v>
      </c>
      <c r="AO3112" s="19"/>
      <c r="AP3112" s="19" t="n">
        <v>0.114274561785293</v>
      </c>
      <c r="AQ3112" s="19" t="n">
        <v>0.251786117391003</v>
      </c>
      <c r="AR3112" s="19" t="n">
        <v>0.239716132205994</v>
      </c>
      <c r="AS3112" s="19" t="n">
        <v>0.0788618110899128</v>
      </c>
      <c r="AT3112" s="19" t="n">
        <v>0.413083920891747</v>
      </c>
      <c r="AU3112" s="19"/>
      <c r="AV3112" s="19" t="n">
        <v>0.268607178417508</v>
      </c>
      <c r="AW3112" s="19" t="n">
        <v>0.110569597999918</v>
      </c>
      <c r="AX3112" s="19" t="n">
        <v>0.241503167357751</v>
      </c>
      <c r="AY3112" s="19" t="n">
        <v>0.0820947089872263</v>
      </c>
      <c r="AZ3112" s="19" t="n">
        <v>0.394178743173302</v>
      </c>
      <c r="BA3112" s="19" t="n">
        <v>0.168109809823849</v>
      </c>
      <c r="BB3112" s="19"/>
      <c r="BC3112" s="19" t="n">
        <v>0.148859511603827</v>
      </c>
      <c r="BD3112" s="19" t="n">
        <v>0.192211483207109</v>
      </c>
      <c r="BE3112" s="19" t="n">
        <v>0.200684333626981</v>
      </c>
      <c r="BF3112" s="19" t="n">
        <v>0.248700007792002</v>
      </c>
      <c r="BG3112" s="19" t="n">
        <v>0.32966117864537</v>
      </c>
    </row>
    <row r="3113">
      <c r="B3113" t="s">
        <v>160</v>
      </c>
      <c r="C3113" s="19" t="n">
        <v>0.162565001470818</v>
      </c>
      <c r="D3113" s="19" t="n">
        <v>0.167914092231181</v>
      </c>
      <c r="E3113" s="19" t="n">
        <v>0.157656852885231</v>
      </c>
      <c r="F3113" s="19"/>
      <c r="G3113" s="19" t="n">
        <v>0.172051900660007</v>
      </c>
      <c r="H3113" s="19" t="n">
        <v>0.164443628585014</v>
      </c>
      <c r="I3113" s="19" t="n">
        <v>0.161020022051107</v>
      </c>
      <c r="J3113" s="19" t="n">
        <v>0.13601084544952</v>
      </c>
      <c r="K3113" s="19" t="n">
        <v>0.15851115507152</v>
      </c>
      <c r="L3113" s="19" t="n">
        <v>0.180177922076876</v>
      </c>
      <c r="M3113" s="19"/>
      <c r="N3113" s="19" t="n">
        <v>0.176164486399457</v>
      </c>
      <c r="O3113" s="19" t="n">
        <v>0.16872019397782</v>
      </c>
      <c r="P3113" s="19" t="n">
        <v>0.141548093204478</v>
      </c>
      <c r="Q3113" s="19" t="n">
        <v>0.15831440891159</v>
      </c>
      <c r="R3113" s="19"/>
      <c r="S3113" s="19" t="n">
        <v>0.151372900067992</v>
      </c>
      <c r="T3113" s="19" t="n">
        <v>0.171178142919834</v>
      </c>
      <c r="U3113" s="19" t="n">
        <v>0.127587589100456</v>
      </c>
      <c r="V3113" s="19" t="n">
        <v>0.197463853868983</v>
      </c>
      <c r="W3113" s="19" t="n">
        <v>0.15126329544411</v>
      </c>
      <c r="X3113" s="19" t="n">
        <v>0.219740486092121</v>
      </c>
      <c r="Y3113" s="19" t="n">
        <v>0.146977418112546</v>
      </c>
      <c r="Z3113" s="19" t="n">
        <v>0.0660740377858615</v>
      </c>
      <c r="AA3113" s="19" t="n">
        <v>0.110600221182635</v>
      </c>
      <c r="AB3113" s="19" t="n">
        <v>0.193870144020974</v>
      </c>
      <c r="AC3113" s="19" t="n">
        <v>0.172716891459509</v>
      </c>
      <c r="AD3113" s="19" t="n">
        <v>0.270690144835323</v>
      </c>
      <c r="AE3113" s="19"/>
      <c r="AF3113" s="19" t="n">
        <v>0.150420253461653</v>
      </c>
      <c r="AG3113" s="19" t="n">
        <v>0.176661991662556</v>
      </c>
      <c r="AH3113" s="19" t="n">
        <v>0.161559715161181</v>
      </c>
      <c r="AI3113" s="19"/>
      <c r="AJ3113" s="19" t="n">
        <v>0.138344063780182</v>
      </c>
      <c r="AK3113" s="19" t="n">
        <v>0.176317663168507</v>
      </c>
      <c r="AL3113" s="19" t="n">
        <v>0.212274741662969</v>
      </c>
      <c r="AM3113" s="19" t="n">
        <v>0.167604916414184</v>
      </c>
      <c r="AN3113" s="19" t="n">
        <v>0.152441164930013</v>
      </c>
      <c r="AO3113" s="19"/>
      <c r="AP3113" s="19" t="n">
        <v>0.147467128994697</v>
      </c>
      <c r="AQ3113" s="19" t="n">
        <v>0.181625480805358</v>
      </c>
      <c r="AR3113" s="19" t="n">
        <v>0.227541349002572</v>
      </c>
      <c r="AS3113" s="19" t="n">
        <v>0.113960691273191</v>
      </c>
      <c r="AT3113" s="19" t="n">
        <v>0.156643196647117</v>
      </c>
      <c r="AU3113" s="19"/>
      <c r="AV3113" s="19" t="n">
        <v>0.179118259052529</v>
      </c>
      <c r="AW3113" s="19" t="n">
        <v>0.169308548717994</v>
      </c>
      <c r="AX3113" s="19" t="n">
        <v>0.224949262034055</v>
      </c>
      <c r="AY3113" s="19" t="n">
        <v>0.108966747157526</v>
      </c>
      <c r="AZ3113" s="19" t="n">
        <v>0.156051561395269</v>
      </c>
      <c r="BA3113" s="19" t="n">
        <v>0.161202190675778</v>
      </c>
      <c r="BB3113" s="19"/>
      <c r="BC3113" s="19" t="n">
        <v>0.143711929178044</v>
      </c>
      <c r="BD3113" s="19" t="n">
        <v>0.132619936122303</v>
      </c>
      <c r="BE3113" s="19" t="n">
        <v>0.197382462616005</v>
      </c>
      <c r="BF3113" s="19" t="n">
        <v>0.187237771849848</v>
      </c>
      <c r="BG3113" s="19" t="n">
        <v>0.225042032492393</v>
      </c>
    </row>
    <row r="3114">
      <c r="B3114" t="s">
        <v>161</v>
      </c>
      <c r="C3114" s="19" t="n">
        <v>0.0976941063311513</v>
      </c>
      <c r="D3114" s="19" t="n">
        <v>0.091977654887105</v>
      </c>
      <c r="E3114" s="19" t="n">
        <v>0.100008200794447</v>
      </c>
      <c r="F3114" s="19"/>
      <c r="G3114" s="19" t="n">
        <v>0.138014824254669</v>
      </c>
      <c r="H3114" s="19" t="n">
        <v>0.140428604842881</v>
      </c>
      <c r="I3114" s="19" t="n">
        <v>0.101927678070489</v>
      </c>
      <c r="J3114" s="19" t="n">
        <v>0.0927933701381684</v>
      </c>
      <c r="K3114" s="19" t="n">
        <v>0.103245653992186</v>
      </c>
      <c r="L3114" s="19" t="n">
        <v>0.0329122563584292</v>
      </c>
      <c r="M3114" s="19"/>
      <c r="N3114" s="19" t="n">
        <v>0.084983288474039</v>
      </c>
      <c r="O3114" s="19" t="n">
        <v>0.085339872819807</v>
      </c>
      <c r="P3114" s="19" t="n">
        <v>0.0877784891433279</v>
      </c>
      <c r="Q3114" s="19" t="n">
        <v>0.133143260025658</v>
      </c>
      <c r="R3114" s="19"/>
      <c r="S3114" s="19" t="n">
        <v>0.107653807979821</v>
      </c>
      <c r="T3114" s="19" t="n">
        <v>0.0755904652153814</v>
      </c>
      <c r="U3114" s="19" t="n">
        <v>0.14090986221574</v>
      </c>
      <c r="V3114" s="19" t="n">
        <v>0.0894311409591732</v>
      </c>
      <c r="W3114" s="19" t="n">
        <v>0.114110331944809</v>
      </c>
      <c r="X3114" s="19" t="n">
        <v>0.086527352941672</v>
      </c>
      <c r="Y3114" s="19" t="n">
        <v>0.0902090123477782</v>
      </c>
      <c r="Z3114" s="19" t="n">
        <v>0.0754899608989064</v>
      </c>
      <c r="AA3114" s="19" t="n">
        <v>0.0947908242801917</v>
      </c>
      <c r="AB3114" s="19" t="n">
        <v>0.121267364763883</v>
      </c>
      <c r="AC3114" s="19" t="n">
        <v>0.0556198618970189</v>
      </c>
      <c r="AD3114" s="19" t="n">
        <v>0.111150972759827</v>
      </c>
      <c r="AE3114" s="19"/>
      <c r="AF3114" s="19" t="n">
        <v>0.0685053283039816</v>
      </c>
      <c r="AG3114" s="19" t="n">
        <v>0.114628156301648</v>
      </c>
      <c r="AH3114" s="19" t="n">
        <v>0.105814192901143</v>
      </c>
      <c r="AI3114" s="19"/>
      <c r="AJ3114" s="19" t="n">
        <v>0.0437277926162642</v>
      </c>
      <c r="AK3114" s="19" t="n">
        <v>0.13529647128412</v>
      </c>
      <c r="AL3114" s="19" t="n">
        <v>0.0952912172876785</v>
      </c>
      <c r="AM3114" s="19" t="n">
        <v>0.0820681830648658</v>
      </c>
      <c r="AN3114" s="19" t="n">
        <v>0.101003718722643</v>
      </c>
      <c r="AO3114" s="19"/>
      <c r="AP3114" s="19" t="n">
        <v>0.0410252083651336</v>
      </c>
      <c r="AQ3114" s="19" t="n">
        <v>0.124911421318413</v>
      </c>
      <c r="AR3114" s="19" t="n">
        <v>0.091051521662046</v>
      </c>
      <c r="AS3114" s="19" t="n">
        <v>0.0870819929238492</v>
      </c>
      <c r="AT3114" s="19" t="n">
        <v>0.104732752595594</v>
      </c>
      <c r="AU3114" s="19"/>
      <c r="AV3114" s="19" t="n">
        <v>0.132890686253313</v>
      </c>
      <c r="AW3114" s="19" t="n">
        <v>0.0438469724549444</v>
      </c>
      <c r="AX3114" s="19" t="n">
        <v>0.129664872891296</v>
      </c>
      <c r="AY3114" s="19" t="n">
        <v>0.0793877746545957</v>
      </c>
      <c r="AZ3114" s="19" t="n">
        <v>0.135776887867127</v>
      </c>
      <c r="BA3114" s="19" t="n">
        <v>0.0426416875565488</v>
      </c>
      <c r="BB3114" s="19"/>
      <c r="BC3114" s="19" t="n">
        <v>0.108215596962195</v>
      </c>
      <c r="BD3114" s="19" t="n">
        <v>0.104494152805492</v>
      </c>
      <c r="BE3114" s="19" t="n">
        <v>0.0768095626420882</v>
      </c>
      <c r="BF3114" s="19" t="n">
        <v>0.0980508431488473</v>
      </c>
      <c r="BG3114" s="19" t="n">
        <v>0.236159936740501</v>
      </c>
    </row>
    <row r="3115">
      <c r="B3115" t="s">
        <v>163</v>
      </c>
      <c r="C3115" s="19" t="n">
        <v>0.0641000324157878</v>
      </c>
      <c r="D3115" s="19" t="n">
        <v>0.0734390162712601</v>
      </c>
      <c r="E3115" s="19" t="n">
        <v>0.055496001266621</v>
      </c>
      <c r="F3115" s="19"/>
      <c r="G3115" s="19" t="n">
        <v>0.111733367583702</v>
      </c>
      <c r="H3115" s="19" t="n">
        <v>0.0709094884826657</v>
      </c>
      <c r="I3115" s="19" t="n">
        <v>0.0682866979020046</v>
      </c>
      <c r="J3115" s="19" t="n">
        <v>0.0550114093765893</v>
      </c>
      <c r="K3115" s="19" t="n">
        <v>0.0303705433329238</v>
      </c>
      <c r="L3115" s="19" t="n">
        <v>0.0533772460885449</v>
      </c>
      <c r="M3115" s="19"/>
      <c r="N3115" s="19" t="n">
        <v>0.0679153816754449</v>
      </c>
      <c r="O3115" s="19" t="n">
        <v>0.0737465511994373</v>
      </c>
      <c r="P3115" s="19" t="n">
        <v>0.0762279311565077</v>
      </c>
      <c r="Q3115" s="19" t="n">
        <v>0.0394290983530338</v>
      </c>
      <c r="R3115" s="19"/>
      <c r="S3115" s="19" t="n">
        <v>0.107688205786265</v>
      </c>
      <c r="T3115" s="19" t="n">
        <v>0.0579620602002232</v>
      </c>
      <c r="U3115" s="19" t="n">
        <v>0.0513978085623652</v>
      </c>
      <c r="V3115" s="19" t="n">
        <v>0.0694918702168223</v>
      </c>
      <c r="W3115" s="19" t="n">
        <v>0.0482207228377885</v>
      </c>
      <c r="X3115" s="19" t="n">
        <v>0.0470908771062205</v>
      </c>
      <c r="Y3115" s="19" t="n">
        <v>0.0943462305458101</v>
      </c>
      <c r="Z3115" s="19" t="n">
        <v>0.0456662699833879</v>
      </c>
      <c r="AA3115" s="19" t="n">
        <v>0.0563940251888777</v>
      </c>
      <c r="AB3115" s="19" t="n">
        <v>0.0620557167277443</v>
      </c>
      <c r="AC3115" s="19" t="n">
        <v>0.0202736637156997</v>
      </c>
      <c r="AD3115" s="19" t="n">
        <v>0.0440271824972566</v>
      </c>
      <c r="AE3115" s="19"/>
      <c r="AF3115" s="19" t="n">
        <v>0.0609772225148389</v>
      </c>
      <c r="AG3115" s="19" t="n">
        <v>0.0631106370901812</v>
      </c>
      <c r="AH3115" s="19" t="n">
        <v>0.0525489313648249</v>
      </c>
      <c r="AI3115" s="19"/>
      <c r="AJ3115" s="19" t="n">
        <v>0.0781073479659337</v>
      </c>
      <c r="AK3115" s="19" t="n">
        <v>0.0661472315465071</v>
      </c>
      <c r="AL3115" s="19" t="n">
        <v>0.00800564804682213</v>
      </c>
      <c r="AM3115" s="19" t="n">
        <v>0.126007893457599</v>
      </c>
      <c r="AN3115" s="19" t="n">
        <v>0.0546693262422802</v>
      </c>
      <c r="AO3115" s="19"/>
      <c r="AP3115" s="19" t="n">
        <v>0.0809251110837299</v>
      </c>
      <c r="AQ3115" s="19" t="n">
        <v>0.0661141114364668</v>
      </c>
      <c r="AR3115" s="19" t="n">
        <v>0.018457897289665</v>
      </c>
      <c r="AS3115" s="19" t="n">
        <v>0.089557018065979</v>
      </c>
      <c r="AT3115" s="19" t="n">
        <v>0.0980314515476572</v>
      </c>
      <c r="AU3115" s="19"/>
      <c r="AV3115" s="19" t="n">
        <v>0.0674759795547661</v>
      </c>
      <c r="AW3115" s="19" t="n">
        <v>0.0860033080973697</v>
      </c>
      <c r="AX3115" s="19" t="n">
        <v>0.0243415634224466</v>
      </c>
      <c r="AY3115" s="19" t="n">
        <v>0.0853243043929819</v>
      </c>
      <c r="AZ3115" s="19" t="n">
        <v>0.0615801780977092</v>
      </c>
      <c r="BA3115" s="19" t="n">
        <v>0.0408676815122193</v>
      </c>
      <c r="BB3115" s="19"/>
      <c r="BC3115" s="19" t="n">
        <v>0.0500539279410257</v>
      </c>
      <c r="BD3115" s="19" t="n">
        <v>0.0583315369383483</v>
      </c>
      <c r="BE3115" s="19" t="n">
        <v>0.0826909186905357</v>
      </c>
      <c r="BF3115" s="19" t="n">
        <v>0.0807307864313056</v>
      </c>
      <c r="BG3115" s="19" t="n">
        <v>0.0678812739498372</v>
      </c>
    </row>
    <row r="3116">
      <c r="B3116" t="s">
        <v>162</v>
      </c>
      <c r="C3116" s="19" t="n">
        <v>0.0627972496509478</v>
      </c>
      <c r="D3116" s="19" t="n">
        <v>0.0736408177741659</v>
      </c>
      <c r="E3116" s="19" t="n">
        <v>0.0527153098012681</v>
      </c>
      <c r="F3116" s="19"/>
      <c r="G3116" s="19" t="n">
        <v>0.0615321509705367</v>
      </c>
      <c r="H3116" s="19" t="n">
        <v>0.0619340641344855</v>
      </c>
      <c r="I3116" s="19" t="n">
        <v>0.0512973443721019</v>
      </c>
      <c r="J3116" s="19" t="n">
        <v>0.0615695103725796</v>
      </c>
      <c r="K3116" s="19" t="n">
        <v>0.0588640825537657</v>
      </c>
      <c r="L3116" s="19" t="n">
        <v>0.0773212792331726</v>
      </c>
      <c r="M3116" s="19"/>
      <c r="N3116" s="19" t="n">
        <v>0.0597615735793292</v>
      </c>
      <c r="O3116" s="19" t="n">
        <v>0.0661952617656958</v>
      </c>
      <c r="P3116" s="19" t="n">
        <v>0.0661569390652643</v>
      </c>
      <c r="Q3116" s="19" t="n">
        <v>0.0597077677887753</v>
      </c>
      <c r="R3116" s="19"/>
      <c r="S3116" s="19" t="n">
        <v>0.0533291755564457</v>
      </c>
      <c r="T3116" s="19" t="n">
        <v>0.0559346686496221</v>
      </c>
      <c r="U3116" s="19" t="n">
        <v>0.0876031464285509</v>
      </c>
      <c r="V3116" s="19" t="n">
        <v>0.0606104842101256</v>
      </c>
      <c r="W3116" s="19" t="n">
        <v>0.0758424248082639</v>
      </c>
      <c r="X3116" s="19" t="n">
        <v>0.0563097094910676</v>
      </c>
      <c r="Y3116" s="19" t="n">
        <v>0.0574048046782254</v>
      </c>
      <c r="Z3116" s="19" t="n">
        <v>0.0822246433324902</v>
      </c>
      <c r="AA3116" s="19" t="n">
        <v>0.0558380959511241</v>
      </c>
      <c r="AB3116" s="19" t="n">
        <v>0.080624547718873</v>
      </c>
      <c r="AC3116" s="19" t="n">
        <v>0.0415250196579407</v>
      </c>
      <c r="AD3116" s="19" t="n">
        <v>0.0623448211980041</v>
      </c>
      <c r="AE3116" s="19"/>
      <c r="AF3116" s="19" t="n">
        <v>0.0783361755432396</v>
      </c>
      <c r="AG3116" s="19" t="n">
        <v>0.0585775921537417</v>
      </c>
      <c r="AH3116" s="19" t="n">
        <v>0.0481998178412232</v>
      </c>
      <c r="AI3116" s="19"/>
      <c r="AJ3116" s="19" t="n">
        <v>0.0873766041442092</v>
      </c>
      <c r="AK3116" s="19" t="n">
        <v>0.0557447998955464</v>
      </c>
      <c r="AL3116" s="19" t="n">
        <v>0.0228904705017198</v>
      </c>
      <c r="AM3116" s="19" t="n">
        <v>0.145339561501265</v>
      </c>
      <c r="AN3116" s="19" t="n">
        <v>0.0221029545614756</v>
      </c>
      <c r="AO3116" s="19"/>
      <c r="AP3116" s="19" t="n">
        <v>0.102631655990102</v>
      </c>
      <c r="AQ3116" s="19" t="n">
        <v>0.0510139355647479</v>
      </c>
      <c r="AR3116" s="19" t="n">
        <v>0.0417191237394564</v>
      </c>
      <c r="AS3116" s="19" t="n">
        <v>0.0806795496770979</v>
      </c>
      <c r="AT3116" s="19" t="n">
        <v>0.079086890719245</v>
      </c>
      <c r="AU3116" s="19"/>
      <c r="AV3116" s="19" t="n">
        <v>0.0471666617452306</v>
      </c>
      <c r="AW3116" s="19" t="n">
        <v>0.0938106261764819</v>
      </c>
      <c r="AX3116" s="19" t="n">
        <v>0.0600414999524541</v>
      </c>
      <c r="AY3116" s="19" t="n">
        <v>0.0851643588645924</v>
      </c>
      <c r="AZ3116" s="19" t="n">
        <v>0.0603142895010364</v>
      </c>
      <c r="BA3116" s="19" t="n">
        <v>0.0410554564206482</v>
      </c>
      <c r="BB3116" s="19"/>
      <c r="BC3116" s="19" t="n">
        <v>0.063597432341759</v>
      </c>
      <c r="BD3116" s="19" t="n">
        <v>0.0506058744796962</v>
      </c>
      <c r="BE3116" s="19" t="n">
        <v>0.063357745573925</v>
      </c>
      <c r="BF3116" s="19" t="n">
        <v>0.0744960690243087</v>
      </c>
      <c r="BG3116" s="19" t="n">
        <v>0.0519182778678199</v>
      </c>
    </row>
    <row r="3117">
      <c r="B3117" t="s">
        <v>164</v>
      </c>
      <c r="C3117" s="19" t="n">
        <v>0.0375784029390517</v>
      </c>
      <c r="D3117" s="19" t="n">
        <v>0.0337795733127244</v>
      </c>
      <c r="E3117" s="19" t="n">
        <v>0.0415803393779116</v>
      </c>
      <c r="F3117" s="19"/>
      <c r="G3117" s="19" t="n">
        <v>0.0728589251972617</v>
      </c>
      <c r="H3117" s="19" t="n">
        <v>0.0699772515849915</v>
      </c>
      <c r="I3117" s="19" t="n">
        <v>0.0465624061409945</v>
      </c>
      <c r="J3117" s="19" t="n">
        <v>0.0263979299287057</v>
      </c>
      <c r="K3117" s="19" t="n">
        <v>0.00416235248665626</v>
      </c>
      <c r="L3117" s="19" t="n">
        <v>0.0119746749550206</v>
      </c>
      <c r="M3117" s="19"/>
      <c r="N3117" s="19" t="n">
        <v>0.0404240197456974</v>
      </c>
      <c r="O3117" s="19" t="n">
        <v>0.0532792338860077</v>
      </c>
      <c r="P3117" s="19" t="n">
        <v>0.0324063776789081</v>
      </c>
      <c r="Q3117" s="19" t="n">
        <v>0.0228065434429533</v>
      </c>
      <c r="R3117" s="19"/>
      <c r="S3117" s="19" t="n">
        <v>0.0714197273298773</v>
      </c>
      <c r="T3117" s="19" t="n">
        <v>0.0233717962392603</v>
      </c>
      <c r="U3117" s="19" t="n">
        <v>0.0197074438428245</v>
      </c>
      <c r="V3117" s="19" t="n">
        <v>0.0190456806886113</v>
      </c>
      <c r="W3117" s="19" t="n">
        <v>0.0495911184157467</v>
      </c>
      <c r="X3117" s="19" t="n">
        <v>0.043604321107961</v>
      </c>
      <c r="Y3117" s="19" t="n">
        <v>0.0450002483419887</v>
      </c>
      <c r="Z3117" s="19" t="n">
        <v>0.0474360458814613</v>
      </c>
      <c r="AA3117" s="19" t="n">
        <v>0.0317276744409274</v>
      </c>
      <c r="AB3117" s="19" t="n">
        <v>0.0245879524739089</v>
      </c>
      <c r="AC3117" s="19" t="n">
        <v>0.0428513151703059</v>
      </c>
      <c r="AD3117" s="19" t="n">
        <v>0.0165097464451476</v>
      </c>
      <c r="AE3117" s="19"/>
      <c r="AF3117" s="19" t="n">
        <v>0.0227672151776192</v>
      </c>
      <c r="AG3117" s="19" t="n">
        <v>0.0456432066192548</v>
      </c>
      <c r="AH3117" s="19" t="n">
        <v>0.0397793829572301</v>
      </c>
      <c r="AI3117" s="19"/>
      <c r="AJ3117" s="19" t="n">
        <v>0.0310915759537591</v>
      </c>
      <c r="AK3117" s="19" t="n">
        <v>0.0468428515222739</v>
      </c>
      <c r="AL3117" s="19" t="n">
        <v>0.0343311329779595</v>
      </c>
      <c r="AM3117" s="19" t="n">
        <v>0.0563735586544565</v>
      </c>
      <c r="AN3117" s="19" t="n">
        <v>0.0223845791321332</v>
      </c>
      <c r="AO3117" s="19"/>
      <c r="AP3117" s="19" t="n">
        <v>0.0228086815188575</v>
      </c>
      <c r="AQ3117" s="19" t="n">
        <v>0.0445570857594253</v>
      </c>
      <c r="AR3117" s="19" t="n">
        <v>0.0283216872884412</v>
      </c>
      <c r="AS3117" s="19" t="n">
        <v>0.0371971718628832</v>
      </c>
      <c r="AT3117" s="19" t="n">
        <v>0.0770286024468772</v>
      </c>
      <c r="AU3117" s="19"/>
      <c r="AV3117" s="19" t="n">
        <v>0.0612003458342834</v>
      </c>
      <c r="AW3117" s="19" t="n">
        <v>0.034830187053435</v>
      </c>
      <c r="AX3117" s="19" t="n">
        <v>0.0331523591950028</v>
      </c>
      <c r="AY3117" s="19" t="n">
        <v>0.0221124023287866</v>
      </c>
      <c r="AZ3117" s="19" t="n">
        <v>0.0566007420382701</v>
      </c>
      <c r="BA3117" s="19" t="n">
        <v>0.0190522064600206</v>
      </c>
      <c r="BB3117" s="19"/>
      <c r="BC3117" s="19" t="n">
        <v>0.0270600561646611</v>
      </c>
      <c r="BD3117" s="19" t="n">
        <v>0.0340340837446576</v>
      </c>
      <c r="BE3117" s="19" t="n">
        <v>0.0429617496944648</v>
      </c>
      <c r="BF3117" s="19" t="n">
        <v>0.0649547887183645</v>
      </c>
      <c r="BG3117" s="19" t="n">
        <v>0.0802094967377332</v>
      </c>
    </row>
    <row r="3118">
      <c r="B3118" t="s">
        <v>122</v>
      </c>
      <c r="C3118" s="19" t="n">
        <v>0.00868830421116518</v>
      </c>
      <c r="D3118" s="19" t="n">
        <v>0.00997852569399283</v>
      </c>
      <c r="E3118" s="19" t="n">
        <v>0.00749829931163108</v>
      </c>
      <c r="F3118" s="19"/>
      <c r="G3118" s="19" t="n">
        <v>0.00225756525254561</v>
      </c>
      <c r="H3118" s="19" t="n">
        <v>0.00871444145267653</v>
      </c>
      <c r="I3118" s="19" t="n">
        <v>0.0212779796000905</v>
      </c>
      <c r="J3118" s="19" t="n">
        <v>0.0136623959137614</v>
      </c>
      <c r="K3118" s="19" t="n">
        <v>0.00357460728595514</v>
      </c>
      <c r="L3118" s="19" t="n">
        <v>0.00215549046113839</v>
      </c>
      <c r="M3118" s="19"/>
      <c r="N3118" s="19" t="n">
        <v>0.00304252668814122</v>
      </c>
      <c r="O3118" s="19" t="n">
        <v>0.0117436079526434</v>
      </c>
      <c r="P3118" s="19" t="n">
        <v>0.0104283804246696</v>
      </c>
      <c r="Q3118" s="19" t="n">
        <v>0.0100832588404457</v>
      </c>
      <c r="R3118" s="19"/>
      <c r="S3118" s="19" t="n">
        <v>0.0176655851102279</v>
      </c>
      <c r="T3118" s="19" t="n">
        <v>0.00708205509987873</v>
      </c>
      <c r="U3118" s="19" t="n">
        <v>0</v>
      </c>
      <c r="V3118" s="19" t="n">
        <v>0.0150687976701844</v>
      </c>
      <c r="W3118" s="19" t="n">
        <v>0.00867947568545039</v>
      </c>
      <c r="X3118" s="19" t="n">
        <v>0</v>
      </c>
      <c r="Y3118" s="19" t="n">
        <v>0.00551534840297621</v>
      </c>
      <c r="Z3118" s="19" t="n">
        <v>0</v>
      </c>
      <c r="AA3118" s="19" t="n">
        <v>0.0164280911306689</v>
      </c>
      <c r="AB3118" s="19" t="n">
        <v>0.0119922448137489</v>
      </c>
      <c r="AC3118" s="19" t="n">
        <v>0</v>
      </c>
      <c r="AD3118" s="19" t="n">
        <v>0</v>
      </c>
      <c r="AE3118" s="19"/>
      <c r="AF3118" s="19" t="n">
        <v>0.0137774357680822</v>
      </c>
      <c r="AG3118" s="19" t="n">
        <v>0.00374730963522493</v>
      </c>
      <c r="AH3118" s="19" t="n">
        <v>0.0170745630973193</v>
      </c>
      <c r="AI3118" s="19"/>
      <c r="AJ3118" s="19" t="n">
        <v>0.00630832213508675</v>
      </c>
      <c r="AK3118" s="19" t="n">
        <v>0.00275061233300847</v>
      </c>
      <c r="AL3118" s="19" t="n">
        <v>0.00942059319788111</v>
      </c>
      <c r="AM3118" s="19" t="n">
        <v>0</v>
      </c>
      <c r="AN3118" s="19" t="n">
        <v>0.0228285715008204</v>
      </c>
      <c r="AO3118" s="19"/>
      <c r="AP3118" s="19" t="n">
        <v>0.00530998556666487</v>
      </c>
      <c r="AQ3118" s="19" t="n">
        <v>0.00534859253242872</v>
      </c>
      <c r="AR3118" s="19" t="n">
        <v>0.00490609888930975</v>
      </c>
      <c r="AS3118" s="19" t="n">
        <v>0.0218857509940543</v>
      </c>
      <c r="AT3118" s="19" t="n">
        <v>0.00806946838930122</v>
      </c>
      <c r="AU3118" s="19"/>
      <c r="AV3118" s="19" t="n">
        <v>0.00271565270050997</v>
      </c>
      <c r="AW3118" s="19" t="n">
        <v>0.00568067196847519</v>
      </c>
      <c r="AX3118" s="19" t="n">
        <v>0.00470689432013408</v>
      </c>
      <c r="AY3118" s="19" t="n">
        <v>0.017885705248232</v>
      </c>
      <c r="AZ3118" s="19" t="n">
        <v>0.00580520104338894</v>
      </c>
      <c r="BA3118" s="19" t="n">
        <v>0.00530541634508624</v>
      </c>
      <c r="BB3118" s="19"/>
      <c r="BC3118" s="19" t="n">
        <v>0.00386133017389415</v>
      </c>
      <c r="BD3118" s="19" t="n">
        <v>0.0177465469916748</v>
      </c>
      <c r="BE3118" s="19" t="n">
        <v>0.0102167173805255</v>
      </c>
      <c r="BF3118" s="19" t="n">
        <v>0.00379164208573131</v>
      </c>
      <c r="BG3118" s="19" t="n">
        <v>0</v>
      </c>
    </row>
    <row r="3119">
      <c r="B3119" t="s">
        <v>123</v>
      </c>
      <c r="C3119" s="19" t="n">
        <v>0.0378075186130073</v>
      </c>
      <c r="D3119" s="19" t="n">
        <v>0.0343974067299625</v>
      </c>
      <c r="E3119" s="19" t="n">
        <v>0.0403062217960315</v>
      </c>
      <c r="F3119" s="19"/>
      <c r="G3119" s="19" t="n">
        <v>0.038731408717958</v>
      </c>
      <c r="H3119" s="19" t="n">
        <v>0.0393709668814963</v>
      </c>
      <c r="I3119" s="19" t="n">
        <v>0.0515925096057203</v>
      </c>
      <c r="J3119" s="19" t="n">
        <v>0.0324506692829126</v>
      </c>
      <c r="K3119" s="19" t="n">
        <v>0.0367047564351142</v>
      </c>
      <c r="L3119" s="19" t="n">
        <v>0.0298064222078947</v>
      </c>
      <c r="M3119" s="19"/>
      <c r="N3119" s="19" t="n">
        <v>0.024307633326409</v>
      </c>
      <c r="O3119" s="19" t="n">
        <v>0.034952155571002</v>
      </c>
      <c r="P3119" s="19" t="n">
        <v>0.0485480366248029</v>
      </c>
      <c r="Q3119" s="19" t="n">
        <v>0.0459601851213658</v>
      </c>
      <c r="R3119" s="19"/>
      <c r="S3119" s="19" t="n">
        <v>0.0363155909288836</v>
      </c>
      <c r="T3119" s="19" t="n">
        <v>0.049782010785561</v>
      </c>
      <c r="U3119" s="19" t="n">
        <v>0.0388356615941917</v>
      </c>
      <c r="V3119" s="19" t="n">
        <v>0.0468698845878371</v>
      </c>
      <c r="W3119" s="19" t="n">
        <v>0.0268066642055145</v>
      </c>
      <c r="X3119" s="19" t="n">
        <v>0.0355333724704283</v>
      </c>
      <c r="Y3119" s="19" t="n">
        <v>0.0515674661361757</v>
      </c>
      <c r="Z3119" s="19" t="n">
        <v>0.0201153145880282</v>
      </c>
      <c r="AA3119" s="19" t="n">
        <v>0.0518069787002479</v>
      </c>
      <c r="AB3119" s="19" t="n">
        <v>0.0110815108396361</v>
      </c>
      <c r="AC3119" s="19" t="n">
        <v>0.0254369225692401</v>
      </c>
      <c r="AD3119" s="19" t="n">
        <v>0.0319160086207345</v>
      </c>
      <c r="AE3119" s="19"/>
      <c r="AF3119" s="19" t="n">
        <v>0.0358717357568648</v>
      </c>
      <c r="AG3119" s="19" t="n">
        <v>0.0213794016432569</v>
      </c>
      <c r="AH3119" s="19" t="n">
        <v>0.079354391326598</v>
      </c>
      <c r="AI3119" s="19"/>
      <c r="AJ3119" s="19" t="n">
        <v>0.0284797038706764</v>
      </c>
      <c r="AK3119" s="19" t="n">
        <v>0.0165274121286637</v>
      </c>
      <c r="AL3119" s="19" t="n">
        <v>0.0285191354482501</v>
      </c>
      <c r="AM3119" s="19" t="n">
        <v>0.106203134936945</v>
      </c>
      <c r="AN3119" s="19" t="n">
        <v>0.0729483988901933</v>
      </c>
      <c r="AO3119" s="19"/>
      <c r="AP3119" s="19" t="n">
        <v>0.0179602145116943</v>
      </c>
      <c r="AQ3119" s="19" t="n">
        <v>0.0178313366054487</v>
      </c>
      <c r="AR3119" s="19" t="n">
        <v>0.0488138270368778</v>
      </c>
      <c r="AS3119" s="19" t="n">
        <v>0.0460419864751902</v>
      </c>
      <c r="AT3119" s="19" t="n">
        <v>0.0507792906713544</v>
      </c>
      <c r="AU3119" s="19"/>
      <c r="AV3119" s="19" t="n">
        <v>0.0150359240922948</v>
      </c>
      <c r="AW3119" s="19" t="n">
        <v>0.0190772771200408</v>
      </c>
      <c r="AX3119" s="19" t="n">
        <v>0.0232436449044183</v>
      </c>
      <c r="AY3119" s="19" t="n">
        <v>0.0392773269171816</v>
      </c>
      <c r="AZ3119" s="19" t="n">
        <v>0.0437762960681151</v>
      </c>
      <c r="BA3119" s="19" t="n">
        <v>0.0965058361921805</v>
      </c>
      <c r="BB3119" s="19"/>
      <c r="BC3119" s="19" t="n">
        <v>0.0402751271686643</v>
      </c>
      <c r="BD3119" s="19" t="n">
        <v>0.0518550008357356</v>
      </c>
      <c r="BE3119" s="19" t="n">
        <v>0.037952556935988</v>
      </c>
      <c r="BF3119" s="19" t="n">
        <v>0.0216576813595895</v>
      </c>
      <c r="BG3119" s="19" t="n">
        <v>0</v>
      </c>
    </row>
    <row r="3120">
      <c r="C3120" s="19"/>
      <c r="D3120" s="19"/>
      <c r="E3120" s="19"/>
      <c r="F3120" s="19"/>
      <c r="G3120" s="19"/>
      <c r="H3120" s="19"/>
      <c r="I3120" s="19"/>
      <c r="J3120" s="19"/>
      <c r="K3120" s="19"/>
      <c r="L3120" s="19"/>
      <c r="M3120" s="19"/>
      <c r="N3120" s="19"/>
      <c r="O3120" s="19"/>
      <c r="P3120" s="19"/>
      <c r="Q3120" s="19"/>
      <c r="R3120" s="19"/>
      <c r="S3120" s="19"/>
      <c r="T3120" s="19"/>
      <c r="U3120" s="19"/>
      <c r="V3120" s="19"/>
      <c r="W3120" s="19"/>
      <c r="X3120" s="19"/>
      <c r="Y3120" s="19"/>
      <c r="Z3120" s="19"/>
      <c r="AA3120" s="19"/>
      <c r="AB3120" s="19"/>
      <c r="AC3120" s="19"/>
      <c r="AD3120" s="19"/>
      <c r="AE3120" s="19"/>
      <c r="AF3120" s="19"/>
      <c r="AG3120" s="19"/>
      <c r="AH3120" s="19"/>
      <c r="AI3120" s="19"/>
      <c r="AJ3120" s="19"/>
      <c r="AK3120" s="19"/>
      <c r="AL3120" s="19"/>
      <c r="AM3120" s="19"/>
      <c r="AN3120" s="19"/>
      <c r="AO3120" s="19"/>
      <c r="AP3120" s="19"/>
      <c r="AQ3120" s="19"/>
      <c r="AR3120" s="19"/>
      <c r="AS3120" s="19"/>
      <c r="AT3120" s="19"/>
      <c r="AU3120" s="19"/>
      <c r="AV3120" s="19"/>
      <c r="AW3120" s="19"/>
      <c r="AX3120" s="19"/>
      <c r="AY3120" s="19"/>
      <c r="AZ3120" s="19"/>
      <c r="BA3120" s="19"/>
      <c r="BB3120" s="19"/>
      <c r="BC3120" s="19"/>
      <c r="BD3120" s="19"/>
      <c r="BE3120" s="19"/>
      <c r="BF3120" s="19"/>
      <c r="BG3120" s="19"/>
    </row>
    <row r="3121">
      <c r="B3121" s="7" t="s">
        <v>849</v>
      </c>
      <c r="C3121" s="19"/>
      <c r="D3121" s="19"/>
      <c r="E3121" s="19"/>
      <c r="F3121" s="19"/>
      <c r="G3121" s="19"/>
      <c r="H3121" s="19"/>
      <c r="I3121" s="19"/>
      <c r="J3121" s="19"/>
      <c r="K3121" s="19"/>
      <c r="L3121" s="19"/>
      <c r="M3121" s="19"/>
      <c r="N3121" s="19"/>
      <c r="O3121" s="19"/>
      <c r="P3121" s="19"/>
      <c r="Q3121" s="19"/>
      <c r="R3121" s="19"/>
      <c r="S3121" s="19"/>
      <c r="T3121" s="19"/>
      <c r="U3121" s="19"/>
      <c r="V3121" s="19"/>
      <c r="W3121" s="19"/>
      <c r="X3121" s="19"/>
      <c r="Y3121" s="19"/>
      <c r="Z3121" s="19"/>
      <c r="AA3121" s="19"/>
      <c r="AB3121" s="19"/>
      <c r="AC3121" s="19"/>
      <c r="AD3121" s="19"/>
      <c r="AE3121" s="19"/>
      <c r="AF3121" s="19"/>
      <c r="AG3121" s="19"/>
      <c r="AH3121" s="19"/>
      <c r="AI3121" s="19"/>
      <c r="AJ3121" s="19"/>
      <c r="AK3121" s="19"/>
      <c r="AL3121" s="19"/>
      <c r="AM3121" s="19"/>
      <c r="AN3121" s="19"/>
      <c r="AO3121" s="19"/>
      <c r="AP3121" s="19"/>
      <c r="AQ3121" s="19"/>
      <c r="AR3121" s="19"/>
      <c r="AS3121" s="19"/>
      <c r="AT3121" s="19"/>
      <c r="AU3121" s="19"/>
      <c r="AV3121" s="19"/>
      <c r="AW3121" s="19"/>
      <c r="AX3121" s="19"/>
      <c r="AY3121" s="19"/>
      <c r="AZ3121" s="19"/>
      <c r="BA3121" s="19"/>
      <c r="BB3121" s="19"/>
      <c r="BC3121" s="19"/>
      <c r="BD3121" s="19"/>
      <c r="BE3121" s="19"/>
      <c r="BF3121" s="19"/>
      <c r="BG3121" s="19"/>
    </row>
    <row r="3122">
      <c r="B3122" s="26" t="s">
        <v>79</v>
      </c>
      <c r="C3122" s="19"/>
      <c r="D3122" s="19"/>
      <c r="E3122" s="19"/>
      <c r="F3122" s="19"/>
      <c r="G3122" s="19"/>
      <c r="H3122" s="19"/>
      <c r="I3122" s="19"/>
      <c r="J3122" s="19"/>
      <c r="K3122" s="19"/>
      <c r="L3122" s="19"/>
      <c r="M3122" s="19"/>
      <c r="N3122" s="19"/>
      <c r="O3122" s="19"/>
      <c r="P3122" s="19"/>
      <c r="Q3122" s="19"/>
      <c r="R3122" s="19"/>
      <c r="S3122" s="19"/>
      <c r="T3122" s="19"/>
      <c r="U3122" s="19"/>
      <c r="V3122" s="19"/>
      <c r="W3122" s="19"/>
      <c r="X3122" s="19"/>
      <c r="Y3122" s="19"/>
      <c r="Z3122" s="19"/>
      <c r="AA3122" s="19"/>
      <c r="AB3122" s="19"/>
      <c r="AC3122" s="19"/>
      <c r="AD3122" s="19"/>
      <c r="AE3122" s="19"/>
      <c r="AF3122" s="19"/>
      <c r="AG3122" s="19"/>
      <c r="AH3122" s="19"/>
      <c r="AI3122" s="19"/>
      <c r="AJ3122" s="19"/>
      <c r="AK3122" s="19"/>
      <c r="AL3122" s="19"/>
      <c r="AM3122" s="19"/>
      <c r="AN3122" s="19"/>
      <c r="AO3122" s="19"/>
      <c r="AP3122" s="19"/>
      <c r="AQ3122" s="19"/>
      <c r="AR3122" s="19"/>
      <c r="AS3122" s="19"/>
      <c r="AT3122" s="19"/>
      <c r="AU3122" s="19"/>
      <c r="AV3122" s="19"/>
      <c r="AW3122" s="19"/>
      <c r="AX3122" s="19"/>
      <c r="AY3122" s="19"/>
      <c r="AZ3122" s="19"/>
      <c r="BA3122" s="19"/>
      <c r="BB3122" s="19"/>
      <c r="BC3122" s="19"/>
      <c r="BD3122" s="19"/>
      <c r="BE3122" s="19"/>
      <c r="BF3122" s="19"/>
      <c r="BG3122" s="19"/>
    </row>
    <row r="3123">
      <c r="B3123" t="s">
        <v>805</v>
      </c>
      <c r="C3123" s="19" t="n">
        <v>0.0376476825638113</v>
      </c>
      <c r="D3123" s="19" t="n">
        <v>0.0439477357635047</v>
      </c>
      <c r="E3123" s="19" t="n">
        <v>0.0317993030897252</v>
      </c>
      <c r="F3123" s="19"/>
      <c r="G3123" s="19" t="n">
        <v>0.0317425221772068</v>
      </c>
      <c r="H3123" s="19" t="n">
        <v>0.0309217185599454</v>
      </c>
      <c r="I3123" s="19" t="n">
        <v>0.035895456088756</v>
      </c>
      <c r="J3123" s="19" t="n">
        <v>0.0342885725775058</v>
      </c>
      <c r="K3123" s="19" t="n">
        <v>0.0277384671662253</v>
      </c>
      <c r="L3123" s="19" t="n">
        <v>0.0578519150257961</v>
      </c>
      <c r="M3123" s="19"/>
      <c r="N3123" s="19" t="n">
        <v>0.0327703911293027</v>
      </c>
      <c r="O3123" s="19" t="n">
        <v>0.0461337089724608</v>
      </c>
      <c r="P3123" s="19" t="n">
        <v>0.0369383398576754</v>
      </c>
      <c r="Q3123" s="19" t="n">
        <v>0.0347778561313182</v>
      </c>
      <c r="R3123" s="19"/>
      <c r="S3123" s="19" t="n">
        <v>0.0348592434088049</v>
      </c>
      <c r="T3123" s="19" t="n">
        <v>0.0386562631871196</v>
      </c>
      <c r="U3123" s="19" t="n">
        <v>0.0502657153769528</v>
      </c>
      <c r="V3123" s="19" t="n">
        <v>0.0402875444876567</v>
      </c>
      <c r="W3123" s="19" t="n">
        <v>0.0258343975277605</v>
      </c>
      <c r="X3123" s="19" t="n">
        <v>0</v>
      </c>
      <c r="Y3123" s="19" t="n">
        <v>0.0343832314485273</v>
      </c>
      <c r="Z3123" s="19" t="n">
        <v>0.0894104343037243</v>
      </c>
      <c r="AA3123" s="19" t="n">
        <v>0.0479264966605253</v>
      </c>
      <c r="AB3123" s="19" t="n">
        <v>0.0354745645064802</v>
      </c>
      <c r="AC3123" s="19" t="n">
        <v>0.0610671002829713</v>
      </c>
      <c r="AD3123" s="19" t="n">
        <v>0.014908251572933</v>
      </c>
      <c r="AE3123" s="19"/>
      <c r="AF3123" s="19" t="n">
        <v>0.0595952780793088</v>
      </c>
      <c r="AG3123" s="19" t="n">
        <v>0.0265986402100969</v>
      </c>
      <c r="AH3123" s="19" t="n">
        <v>0.0209126968315654</v>
      </c>
      <c r="AI3123" s="19"/>
      <c r="AJ3123" s="19" t="n">
        <v>0.0561481029257136</v>
      </c>
      <c r="AK3123" s="19" t="n">
        <v>0.0207729525448147</v>
      </c>
      <c r="AL3123" s="19" t="n">
        <v>0.0146187995997233</v>
      </c>
      <c r="AM3123" s="19" t="n">
        <v>0.0547740255130343</v>
      </c>
      <c r="AN3123" s="19" t="n">
        <v>0.0302555912811046</v>
      </c>
      <c r="AO3123" s="19"/>
      <c r="AP3123" s="19" t="n">
        <v>0.0789152227542633</v>
      </c>
      <c r="AQ3123" s="19" t="n">
        <v>0.0221212259883896</v>
      </c>
      <c r="AR3123" s="19" t="n">
        <v>0.0132756387851506</v>
      </c>
      <c r="AS3123" s="19" t="n">
        <v>0.0610614455095762</v>
      </c>
      <c r="AT3123" s="19" t="n">
        <v>0.0177411436948761</v>
      </c>
      <c r="AU3123" s="19"/>
      <c r="AV3123" s="19" t="n">
        <v>0.0206753402466849</v>
      </c>
      <c r="AW3123" s="19" t="n">
        <v>0.0756973762902403</v>
      </c>
      <c r="AX3123" s="19" t="n">
        <v>0.0169296515801671</v>
      </c>
      <c r="AY3123" s="19" t="n">
        <v>0.0630345741659656</v>
      </c>
      <c r="AZ3123" s="19" t="n">
        <v>0.0127630348022624</v>
      </c>
      <c r="BA3123" s="19" t="n">
        <v>0.0233652684610094</v>
      </c>
      <c r="BB3123" s="19"/>
      <c r="BC3123" s="19" t="n">
        <v>0.0518349697137721</v>
      </c>
      <c r="BD3123" s="19" t="n">
        <v>0.0253599970145466</v>
      </c>
      <c r="BE3123" s="19" t="n">
        <v>0.0359826958825858</v>
      </c>
      <c r="BF3123" s="19" t="n">
        <v>0.0230959739174666</v>
      </c>
      <c r="BG3123" s="19" t="n">
        <v>0.0994979052668458</v>
      </c>
    </row>
    <row r="3124">
      <c r="B3124" t="s">
        <v>598</v>
      </c>
      <c r="C3124" s="19" t="n">
        <v>0.054650614725423</v>
      </c>
      <c r="D3124" s="19" t="n">
        <v>0.0622490843189789</v>
      </c>
      <c r="E3124" s="19" t="n">
        <v>0.0476698190745225</v>
      </c>
      <c r="F3124" s="19"/>
      <c r="G3124" s="19" t="n">
        <v>0.0579817262856089</v>
      </c>
      <c r="H3124" s="19" t="n">
        <v>0.0552475188914227</v>
      </c>
      <c r="I3124" s="19" t="n">
        <v>0.0525070859559478</v>
      </c>
      <c r="J3124" s="19" t="n">
        <v>0.0544403961589575</v>
      </c>
      <c r="K3124" s="19" t="n">
        <v>0.0637860504724531</v>
      </c>
      <c r="L3124" s="19" t="n">
        <v>0.0477060698772386</v>
      </c>
      <c r="M3124" s="19"/>
      <c r="N3124" s="19" t="n">
        <v>0.0556425537201848</v>
      </c>
      <c r="O3124" s="19" t="n">
        <v>0.0574962711211567</v>
      </c>
      <c r="P3124" s="19" t="n">
        <v>0.0647345301511675</v>
      </c>
      <c r="Q3124" s="19" t="n">
        <v>0.0418705963683988</v>
      </c>
      <c r="R3124" s="19"/>
      <c r="S3124" s="19" t="n">
        <v>0.0519143289521667</v>
      </c>
      <c r="T3124" s="19" t="n">
        <v>0.0745318265405442</v>
      </c>
      <c r="U3124" s="19" t="n">
        <v>0.0423022266655163</v>
      </c>
      <c r="V3124" s="19" t="n">
        <v>0.0796632143080744</v>
      </c>
      <c r="W3124" s="19" t="n">
        <v>0.0578084173167242</v>
      </c>
      <c r="X3124" s="19" t="n">
        <v>0.0632382699163392</v>
      </c>
      <c r="Y3124" s="19" t="n">
        <v>0.0598145330303853</v>
      </c>
      <c r="Z3124" s="19" t="n">
        <v>0.0442076317712993</v>
      </c>
      <c r="AA3124" s="19" t="n">
        <v>0.0574811058947692</v>
      </c>
      <c r="AB3124" s="19" t="n">
        <v>0.0256394453503876</v>
      </c>
      <c r="AC3124" s="19" t="n">
        <v>0.0176422462805877</v>
      </c>
      <c r="AD3124" s="19" t="n">
        <v>0.0448735944071317</v>
      </c>
      <c r="AE3124" s="19"/>
      <c r="AF3124" s="19" t="n">
        <v>0.0734861938605859</v>
      </c>
      <c r="AG3124" s="19" t="n">
        <v>0.043212882236316</v>
      </c>
      <c r="AH3124" s="19" t="n">
        <v>0.0429003126187564</v>
      </c>
      <c r="AI3124" s="19"/>
      <c r="AJ3124" s="19" t="n">
        <v>0.0683479192930734</v>
      </c>
      <c r="AK3124" s="19" t="n">
        <v>0.0433551334480086</v>
      </c>
      <c r="AL3124" s="19" t="n">
        <v>0.0325148312611724</v>
      </c>
      <c r="AM3124" s="19" t="n">
        <v>0.124058823350859</v>
      </c>
      <c r="AN3124" s="19" t="n">
        <v>0.0579217449958242</v>
      </c>
      <c r="AO3124" s="19"/>
      <c r="AP3124" s="19" t="n">
        <v>0.084044522212053</v>
      </c>
      <c r="AQ3124" s="19" t="n">
        <v>0.0481888831926244</v>
      </c>
      <c r="AR3124" s="19" t="n">
        <v>0.0236527325730358</v>
      </c>
      <c r="AS3124" s="19" t="n">
        <v>0.0651872952532259</v>
      </c>
      <c r="AT3124" s="19" t="n">
        <v>0.0405743023244347</v>
      </c>
      <c r="AU3124" s="19"/>
      <c r="AV3124" s="19" t="n">
        <v>0.0459547693288284</v>
      </c>
      <c r="AW3124" s="19" t="n">
        <v>0.0823064745618402</v>
      </c>
      <c r="AX3124" s="19" t="n">
        <v>0.0352500961308869</v>
      </c>
      <c r="AY3124" s="19" t="n">
        <v>0.0670829285410432</v>
      </c>
      <c r="AZ3124" s="19" t="n">
        <v>0.0225351701824054</v>
      </c>
      <c r="BA3124" s="19" t="n">
        <v>0.0642291102285663</v>
      </c>
      <c r="BB3124" s="19"/>
      <c r="BC3124" s="19" t="n">
        <v>0.0662476215968451</v>
      </c>
      <c r="BD3124" s="19" t="n">
        <v>0.049208484077701</v>
      </c>
      <c r="BE3124" s="19" t="n">
        <v>0.0488456000762704</v>
      </c>
      <c r="BF3124" s="19" t="n">
        <v>0.0521677739045187</v>
      </c>
      <c r="BG3124" s="19" t="n">
        <v>0.0544332983533847</v>
      </c>
    </row>
    <row r="3125">
      <c r="B3125" t="s">
        <v>692</v>
      </c>
      <c r="C3125" s="19" t="n">
        <v>0.0709774853717896</v>
      </c>
      <c r="D3125" s="19" t="n">
        <v>0.0746829047097961</v>
      </c>
      <c r="E3125" s="19" t="n">
        <v>0.0679229094398541</v>
      </c>
      <c r="F3125" s="19"/>
      <c r="G3125" s="19" t="n">
        <v>0.0818469338948155</v>
      </c>
      <c r="H3125" s="19" t="n">
        <v>0.0840763061982142</v>
      </c>
      <c r="I3125" s="19" t="n">
        <v>0.0750582657951588</v>
      </c>
      <c r="J3125" s="19" t="n">
        <v>0.055538263705084</v>
      </c>
      <c r="K3125" s="19" t="n">
        <v>0.0649597057461264</v>
      </c>
      <c r="L3125" s="19" t="n">
        <v>0.066331471163972</v>
      </c>
      <c r="M3125" s="19"/>
      <c r="N3125" s="19" t="n">
        <v>0.0628759183668355</v>
      </c>
      <c r="O3125" s="19" t="n">
        <v>0.0748309393633494</v>
      </c>
      <c r="P3125" s="19" t="n">
        <v>0.0848881547551826</v>
      </c>
      <c r="Q3125" s="19" t="n">
        <v>0.0636179515686315</v>
      </c>
      <c r="R3125" s="19"/>
      <c r="S3125" s="19" t="n">
        <v>0.0837262716348466</v>
      </c>
      <c r="T3125" s="19" t="n">
        <v>0.0481894318365492</v>
      </c>
      <c r="U3125" s="19" t="n">
        <v>0.0991994956341827</v>
      </c>
      <c r="V3125" s="19" t="n">
        <v>0.0868645859653029</v>
      </c>
      <c r="W3125" s="19" t="n">
        <v>0.0749993584474341</v>
      </c>
      <c r="X3125" s="19" t="n">
        <v>0.0709133128225647</v>
      </c>
      <c r="Y3125" s="19" t="n">
        <v>0.0719255654425665</v>
      </c>
      <c r="Z3125" s="19" t="n">
        <v>0.0834163481408834</v>
      </c>
      <c r="AA3125" s="19" t="n">
        <v>0.0668272826093155</v>
      </c>
      <c r="AB3125" s="19" t="n">
        <v>0.060318338867324</v>
      </c>
      <c r="AC3125" s="19" t="n">
        <v>0.0465406454447599</v>
      </c>
      <c r="AD3125" s="19" t="n">
        <v>0.0467022390706161</v>
      </c>
      <c r="AE3125" s="19"/>
      <c r="AF3125" s="19" t="n">
        <v>0.0799537352033748</v>
      </c>
      <c r="AG3125" s="19" t="n">
        <v>0.0519471635047486</v>
      </c>
      <c r="AH3125" s="19" t="n">
        <v>0.0974200892747168</v>
      </c>
      <c r="AI3125" s="19"/>
      <c r="AJ3125" s="19" t="n">
        <v>0.0818097707621506</v>
      </c>
      <c r="AK3125" s="19" t="n">
        <v>0.0503928294171231</v>
      </c>
      <c r="AL3125" s="19" t="n">
        <v>0.0696343381446942</v>
      </c>
      <c r="AM3125" s="19" t="n">
        <v>0.0880549479258963</v>
      </c>
      <c r="AN3125" s="19" t="n">
        <v>0.109353748998543</v>
      </c>
      <c r="AO3125" s="19"/>
      <c r="AP3125" s="19" t="n">
        <v>0.0918938026778231</v>
      </c>
      <c r="AQ3125" s="19" t="n">
        <v>0.0602589896912426</v>
      </c>
      <c r="AR3125" s="19" t="n">
        <v>0.0602964558093504</v>
      </c>
      <c r="AS3125" s="19" t="n">
        <v>0.0830552244556688</v>
      </c>
      <c r="AT3125" s="19" t="n">
        <v>0.0255555307934217</v>
      </c>
      <c r="AU3125" s="19"/>
      <c r="AV3125" s="19" t="n">
        <v>0.0578900451589393</v>
      </c>
      <c r="AW3125" s="19" t="n">
        <v>0.093683493885673</v>
      </c>
      <c r="AX3125" s="19" t="n">
        <v>0.0484558203619518</v>
      </c>
      <c r="AY3125" s="19" t="n">
        <v>0.0921699770095041</v>
      </c>
      <c r="AZ3125" s="19" t="n">
        <v>0.0258824528062488</v>
      </c>
      <c r="BA3125" s="19" t="n">
        <v>0.056146040505187</v>
      </c>
      <c r="BB3125" s="19"/>
      <c r="BC3125" s="19" t="n">
        <v>0.0503685239665928</v>
      </c>
      <c r="BD3125" s="19" t="n">
        <v>0.0875097001241835</v>
      </c>
      <c r="BE3125" s="19" t="n">
        <v>0.0645356294875794</v>
      </c>
      <c r="BF3125" s="19" t="n">
        <v>0.0711926683732683</v>
      </c>
      <c r="BG3125" s="19" t="n">
        <v>0.0920060295876794</v>
      </c>
    </row>
    <row r="3126">
      <c r="B3126" t="s">
        <v>691</v>
      </c>
      <c r="C3126" s="19" t="n">
        <v>0.16430235971594</v>
      </c>
      <c r="D3126" s="19" t="n">
        <v>0.161615443550975</v>
      </c>
      <c r="E3126" s="19" t="n">
        <v>0.168219236965448</v>
      </c>
      <c r="F3126" s="19"/>
      <c r="G3126" s="19" t="n">
        <v>0.191697918071139</v>
      </c>
      <c r="H3126" s="19" t="n">
        <v>0.149530657520934</v>
      </c>
      <c r="I3126" s="19" t="n">
        <v>0.140583040616346</v>
      </c>
      <c r="J3126" s="19" t="n">
        <v>0.20198671025784</v>
      </c>
      <c r="K3126" s="19" t="n">
        <v>0.163745494918254</v>
      </c>
      <c r="L3126" s="19" t="n">
        <v>0.147079095789284</v>
      </c>
      <c r="M3126" s="19"/>
      <c r="N3126" s="19" t="n">
        <v>0.162654215571369</v>
      </c>
      <c r="O3126" s="19" t="n">
        <v>0.161915495680808</v>
      </c>
      <c r="P3126" s="19" t="n">
        <v>0.157304996566898</v>
      </c>
      <c r="Q3126" s="19" t="n">
        <v>0.175035482754357</v>
      </c>
      <c r="R3126" s="19"/>
      <c r="S3126" s="19" t="n">
        <v>0.135025193568923</v>
      </c>
      <c r="T3126" s="19" t="n">
        <v>0.192206975728388</v>
      </c>
      <c r="U3126" s="19" t="n">
        <v>0.129491113201753</v>
      </c>
      <c r="V3126" s="19" t="n">
        <v>0.16689422998402</v>
      </c>
      <c r="W3126" s="19" t="n">
        <v>0.222073056685802</v>
      </c>
      <c r="X3126" s="19" t="n">
        <v>0.191352330781068</v>
      </c>
      <c r="Y3126" s="19" t="n">
        <v>0.227805615818024</v>
      </c>
      <c r="Z3126" s="19" t="n">
        <v>0.11310990992496</v>
      </c>
      <c r="AA3126" s="19" t="n">
        <v>0.152699705986122</v>
      </c>
      <c r="AB3126" s="19" t="n">
        <v>0.0853286138312738</v>
      </c>
      <c r="AC3126" s="19" t="n">
        <v>0.206442168709776</v>
      </c>
      <c r="AD3126" s="19" t="n">
        <v>0.156784360964501</v>
      </c>
      <c r="AE3126" s="19"/>
      <c r="AF3126" s="19" t="n">
        <v>0.158879770519499</v>
      </c>
      <c r="AG3126" s="19" t="n">
        <v>0.149713629211466</v>
      </c>
      <c r="AH3126" s="19" t="n">
        <v>0.20702687593284</v>
      </c>
      <c r="AI3126" s="19"/>
      <c r="AJ3126" s="19" t="n">
        <v>0.166017022472292</v>
      </c>
      <c r="AK3126" s="19" t="n">
        <v>0.137844141436213</v>
      </c>
      <c r="AL3126" s="19" t="n">
        <v>0.157879148732139</v>
      </c>
      <c r="AM3126" s="19" t="n">
        <v>0.197366703014663</v>
      </c>
      <c r="AN3126" s="19" t="n">
        <v>0.188053582396619</v>
      </c>
      <c r="AO3126" s="19"/>
      <c r="AP3126" s="19" t="n">
        <v>0.179871611065712</v>
      </c>
      <c r="AQ3126" s="19" t="n">
        <v>0.125855099069673</v>
      </c>
      <c r="AR3126" s="19" t="n">
        <v>0.178923659077748</v>
      </c>
      <c r="AS3126" s="19" t="n">
        <v>0.203807518463668</v>
      </c>
      <c r="AT3126" s="19" t="n">
        <v>0.135657744791605</v>
      </c>
      <c r="AU3126" s="19"/>
      <c r="AV3126" s="19" t="n">
        <v>0.148983755024871</v>
      </c>
      <c r="AW3126" s="19" t="n">
        <v>0.186415251560058</v>
      </c>
      <c r="AX3126" s="19" t="n">
        <v>0.160803659671802</v>
      </c>
      <c r="AY3126" s="19" t="n">
        <v>0.19903514509992</v>
      </c>
      <c r="AZ3126" s="19" t="n">
        <v>0.118190704624132</v>
      </c>
      <c r="BA3126" s="19" t="n">
        <v>0.171336564986163</v>
      </c>
      <c r="BB3126" s="19"/>
      <c r="BC3126" s="19" t="n">
        <v>0.180155181779913</v>
      </c>
      <c r="BD3126" s="19" t="n">
        <v>0.13874044483984</v>
      </c>
      <c r="BE3126" s="19" t="n">
        <v>0.170175071550124</v>
      </c>
      <c r="BF3126" s="19" t="n">
        <v>0.155611018794042</v>
      </c>
      <c r="BG3126" s="19" t="n">
        <v>0.0812285990089321</v>
      </c>
    </row>
    <row r="3127">
      <c r="B3127" t="s">
        <v>690</v>
      </c>
      <c r="C3127" s="19" t="n">
        <v>0.191410917344419</v>
      </c>
      <c r="D3127" s="19" t="n">
        <v>0.18706513679618</v>
      </c>
      <c r="E3127" s="19" t="n">
        <v>0.197159739776606</v>
      </c>
      <c r="F3127" s="19"/>
      <c r="G3127" s="19" t="n">
        <v>0.236288932561438</v>
      </c>
      <c r="H3127" s="19" t="n">
        <v>0.244964343795056</v>
      </c>
      <c r="I3127" s="19" t="n">
        <v>0.198953446150427</v>
      </c>
      <c r="J3127" s="19" t="n">
        <v>0.177311780206107</v>
      </c>
      <c r="K3127" s="19" t="n">
        <v>0.133261170121078</v>
      </c>
      <c r="L3127" s="19" t="n">
        <v>0.162423850140727</v>
      </c>
      <c r="M3127" s="19"/>
      <c r="N3127" s="19" t="n">
        <v>0.22617468929908</v>
      </c>
      <c r="O3127" s="19" t="n">
        <v>0.175741386841454</v>
      </c>
      <c r="P3127" s="19" t="n">
        <v>0.15645340776121</v>
      </c>
      <c r="Q3127" s="19" t="n">
        <v>0.201342985349882</v>
      </c>
      <c r="R3127" s="19"/>
      <c r="S3127" s="19" t="n">
        <v>0.23713961558519</v>
      </c>
      <c r="T3127" s="19" t="n">
        <v>0.1360972602223</v>
      </c>
      <c r="U3127" s="19" t="n">
        <v>0.172963787991221</v>
      </c>
      <c r="V3127" s="19" t="n">
        <v>0.222584823286293</v>
      </c>
      <c r="W3127" s="19" t="n">
        <v>0.208403654715163</v>
      </c>
      <c r="X3127" s="19" t="n">
        <v>0.204359936104434</v>
      </c>
      <c r="Y3127" s="19" t="n">
        <v>0.193645109885273</v>
      </c>
      <c r="Z3127" s="19" t="n">
        <v>0.193668778729593</v>
      </c>
      <c r="AA3127" s="19" t="n">
        <v>0.205379455026531</v>
      </c>
      <c r="AB3127" s="19" t="n">
        <v>0.175204072550827</v>
      </c>
      <c r="AC3127" s="19" t="n">
        <v>0.118911852189139</v>
      </c>
      <c r="AD3127" s="19" t="n">
        <v>0.203897851203205</v>
      </c>
      <c r="AE3127" s="19"/>
      <c r="AF3127" s="19" t="n">
        <v>0.170962636453934</v>
      </c>
      <c r="AG3127" s="19" t="n">
        <v>0.199326484954459</v>
      </c>
      <c r="AH3127" s="19" t="n">
        <v>0.18671205526844</v>
      </c>
      <c r="AI3127" s="19"/>
      <c r="AJ3127" s="19" t="n">
        <v>0.197410348283064</v>
      </c>
      <c r="AK3127" s="19" t="n">
        <v>0.213467260417682</v>
      </c>
      <c r="AL3127" s="19" t="n">
        <v>0.245724920478052</v>
      </c>
      <c r="AM3127" s="19" t="n">
        <v>0.0673888892231767</v>
      </c>
      <c r="AN3127" s="19" t="n">
        <v>0.158236857657117</v>
      </c>
      <c r="AO3127" s="19"/>
      <c r="AP3127" s="19" t="n">
        <v>0.180122914048946</v>
      </c>
      <c r="AQ3127" s="19" t="n">
        <v>0.218453941615422</v>
      </c>
      <c r="AR3127" s="19" t="n">
        <v>0.218487965353187</v>
      </c>
      <c r="AS3127" s="19" t="n">
        <v>0.155576374191033</v>
      </c>
      <c r="AT3127" s="19" t="n">
        <v>0.182395863688007</v>
      </c>
      <c r="AU3127" s="19"/>
      <c r="AV3127" s="19" t="n">
        <v>0.235189483010695</v>
      </c>
      <c r="AW3127" s="19" t="n">
        <v>0.183895437474954</v>
      </c>
      <c r="AX3127" s="19" t="n">
        <v>0.229717963833434</v>
      </c>
      <c r="AY3127" s="19" t="n">
        <v>0.139982268553586</v>
      </c>
      <c r="AZ3127" s="19" t="n">
        <v>0.188116818930714</v>
      </c>
      <c r="BA3127" s="19" t="n">
        <v>0.181294687310574</v>
      </c>
      <c r="BB3127" s="19"/>
      <c r="BC3127" s="19" t="n">
        <v>0.140591691452306</v>
      </c>
      <c r="BD3127" s="19" t="n">
        <v>0.187903806967753</v>
      </c>
      <c r="BE3127" s="19" t="n">
        <v>0.235295024430474</v>
      </c>
      <c r="BF3127" s="19" t="n">
        <v>0.252965687544481</v>
      </c>
      <c r="BG3127" s="19" t="n">
        <v>0.156709114688468</v>
      </c>
    </row>
    <row r="3128">
      <c r="B3128" t="s">
        <v>689</v>
      </c>
      <c r="C3128" s="19" t="n">
        <v>0.185218451743414</v>
      </c>
      <c r="D3128" s="19" t="n">
        <v>0.196893333593979</v>
      </c>
      <c r="E3128" s="19" t="n">
        <v>0.173539348594696</v>
      </c>
      <c r="F3128" s="19"/>
      <c r="G3128" s="19" t="n">
        <v>0.213298324725327</v>
      </c>
      <c r="H3128" s="19" t="n">
        <v>0.189246943118212</v>
      </c>
      <c r="I3128" s="19" t="n">
        <v>0.193355583880542</v>
      </c>
      <c r="J3128" s="19" t="n">
        <v>0.167502744093783</v>
      </c>
      <c r="K3128" s="19" t="n">
        <v>0.142448876662316</v>
      </c>
      <c r="L3128" s="19" t="n">
        <v>0.199679535317515</v>
      </c>
      <c r="M3128" s="19"/>
      <c r="N3128" s="19" t="n">
        <v>0.175320172775791</v>
      </c>
      <c r="O3128" s="19" t="n">
        <v>0.196397842707092</v>
      </c>
      <c r="P3128" s="19" t="n">
        <v>0.19678630757904</v>
      </c>
      <c r="Q3128" s="19" t="n">
        <v>0.17446352510096</v>
      </c>
      <c r="R3128" s="19"/>
      <c r="S3128" s="19" t="n">
        <v>0.175330211615371</v>
      </c>
      <c r="T3128" s="19" t="n">
        <v>0.219993827808859</v>
      </c>
      <c r="U3128" s="19" t="n">
        <v>0.197594950240761</v>
      </c>
      <c r="V3128" s="19" t="n">
        <v>0.165365632694294</v>
      </c>
      <c r="W3128" s="19" t="n">
        <v>0.164985119139637</v>
      </c>
      <c r="X3128" s="19" t="n">
        <v>0.160358769790009</v>
      </c>
      <c r="Y3128" s="19" t="n">
        <v>0.159946063988105</v>
      </c>
      <c r="Z3128" s="19" t="n">
        <v>0.161962569017704</v>
      </c>
      <c r="AA3128" s="19" t="n">
        <v>0.190648147700433</v>
      </c>
      <c r="AB3128" s="19" t="n">
        <v>0.211843249115473</v>
      </c>
      <c r="AC3128" s="19" t="n">
        <v>0.204784020900777</v>
      </c>
      <c r="AD3128" s="19" t="n">
        <v>0.195221297579867</v>
      </c>
      <c r="AE3128" s="19"/>
      <c r="AF3128" s="19" t="n">
        <v>0.181323460701408</v>
      </c>
      <c r="AG3128" s="19" t="n">
        <v>0.185046373428457</v>
      </c>
      <c r="AH3128" s="19" t="n">
        <v>0.162618772861523</v>
      </c>
      <c r="AI3128" s="19"/>
      <c r="AJ3128" s="19" t="n">
        <v>0.180110795314305</v>
      </c>
      <c r="AK3128" s="19" t="n">
        <v>0.199379791991326</v>
      </c>
      <c r="AL3128" s="19" t="n">
        <v>0.194221230311576</v>
      </c>
      <c r="AM3128" s="19" t="n">
        <v>0.0721311097831072</v>
      </c>
      <c r="AN3128" s="19" t="n">
        <v>0.165047953803047</v>
      </c>
      <c r="AO3128" s="19"/>
      <c r="AP3128" s="19" t="n">
        <v>0.167472865945181</v>
      </c>
      <c r="AQ3128" s="19" t="n">
        <v>0.195871348619282</v>
      </c>
      <c r="AR3128" s="19" t="n">
        <v>0.21231495635746</v>
      </c>
      <c r="AS3128" s="19" t="n">
        <v>0.172938739177616</v>
      </c>
      <c r="AT3128" s="19" t="n">
        <v>0.246684686870247</v>
      </c>
      <c r="AU3128" s="19"/>
      <c r="AV3128" s="19" t="n">
        <v>0.189973981581678</v>
      </c>
      <c r="AW3128" s="19" t="n">
        <v>0.175628774761086</v>
      </c>
      <c r="AX3128" s="19" t="n">
        <v>0.19730955344484</v>
      </c>
      <c r="AY3128" s="19" t="n">
        <v>0.163219628974908</v>
      </c>
      <c r="AZ3128" s="19" t="n">
        <v>0.259771012072257</v>
      </c>
      <c r="BA3128" s="19" t="n">
        <v>0.17234173438983</v>
      </c>
      <c r="BB3128" s="19"/>
      <c r="BC3128" s="19" t="n">
        <v>0.200910261740492</v>
      </c>
      <c r="BD3128" s="19" t="n">
        <v>0.210999368597608</v>
      </c>
      <c r="BE3128" s="19" t="n">
        <v>0.165775385916688</v>
      </c>
      <c r="BF3128" s="19" t="n">
        <v>0.14752737815446</v>
      </c>
      <c r="BG3128" s="19" t="n">
        <v>0.220885573792126</v>
      </c>
    </row>
    <row r="3129">
      <c r="B3129" t="s">
        <v>806</v>
      </c>
      <c r="C3129" s="19" t="n">
        <v>0.250916250211154</v>
      </c>
      <c r="D3129" s="19" t="n">
        <v>0.232909435540848</v>
      </c>
      <c r="E3129" s="19" t="n">
        <v>0.265125971021172</v>
      </c>
      <c r="F3129" s="19"/>
      <c r="G3129" s="19" t="n">
        <v>0.153494307087453</v>
      </c>
      <c r="H3129" s="19" t="n">
        <v>0.209137534120323</v>
      </c>
      <c r="I3129" s="19" t="n">
        <v>0.244461043495202</v>
      </c>
      <c r="J3129" s="19" t="n">
        <v>0.277698254366337</v>
      </c>
      <c r="K3129" s="19" t="n">
        <v>0.342479807296376</v>
      </c>
      <c r="L3129" s="19" t="n">
        <v>0.271875836693734</v>
      </c>
      <c r="M3129" s="19"/>
      <c r="N3129" s="19" t="n">
        <v>0.261220045041748</v>
      </c>
      <c r="O3129" s="19" t="n">
        <v>0.250811864702067</v>
      </c>
      <c r="P3129" s="19" t="n">
        <v>0.234690562962006</v>
      </c>
      <c r="Q3129" s="19" t="n">
        <v>0.252690816488304</v>
      </c>
      <c r="R3129" s="19"/>
      <c r="S3129" s="19" t="n">
        <v>0.239681939798965</v>
      </c>
      <c r="T3129" s="19" t="n">
        <v>0.237389519842262</v>
      </c>
      <c r="U3129" s="19" t="n">
        <v>0.276999204050669</v>
      </c>
      <c r="V3129" s="19" t="n">
        <v>0.191356757994362</v>
      </c>
      <c r="W3129" s="19" t="n">
        <v>0.204370945736175</v>
      </c>
      <c r="X3129" s="19" t="n">
        <v>0.246051253589417</v>
      </c>
      <c r="Y3129" s="19" t="n">
        <v>0.227869169755151</v>
      </c>
      <c r="Z3129" s="19" t="n">
        <v>0.262144766566157</v>
      </c>
      <c r="AA3129" s="19" t="n">
        <v>0.226121696049817</v>
      </c>
      <c r="AB3129" s="19" t="n">
        <v>0.376134217346471</v>
      </c>
      <c r="AC3129" s="19" t="n">
        <v>0.298636844771798</v>
      </c>
      <c r="AD3129" s="19" t="n">
        <v>0.276372892788897</v>
      </c>
      <c r="AE3129" s="19"/>
      <c r="AF3129" s="19" t="n">
        <v>0.225436062101054</v>
      </c>
      <c r="AG3129" s="19" t="n">
        <v>0.315551386891374</v>
      </c>
      <c r="AH3129" s="19" t="n">
        <v>0.202568633407278</v>
      </c>
      <c r="AI3129" s="19"/>
      <c r="AJ3129" s="19" t="n">
        <v>0.210153707934189</v>
      </c>
      <c r="AK3129" s="19" t="n">
        <v>0.298533492925365</v>
      </c>
      <c r="AL3129" s="19" t="n">
        <v>0.264028907806928</v>
      </c>
      <c r="AM3129" s="19" t="n">
        <v>0.365607191618077</v>
      </c>
      <c r="AN3129" s="19" t="n">
        <v>0.219249311790509</v>
      </c>
      <c r="AO3129" s="19"/>
      <c r="AP3129" s="19" t="n">
        <v>0.180999242248838</v>
      </c>
      <c r="AQ3129" s="19" t="n">
        <v>0.294556348659873</v>
      </c>
      <c r="AR3129" s="19" t="n">
        <v>0.240246882683755</v>
      </c>
      <c r="AS3129" s="19" t="n">
        <v>0.210416393121334</v>
      </c>
      <c r="AT3129" s="19" t="n">
        <v>0.292946201768557</v>
      </c>
      <c r="AU3129" s="19"/>
      <c r="AV3129" s="19" t="n">
        <v>0.271337179339958</v>
      </c>
      <c r="AW3129" s="19" t="n">
        <v>0.171573091717583</v>
      </c>
      <c r="AX3129" s="19" t="n">
        <v>0.276958906765966</v>
      </c>
      <c r="AY3129" s="19" t="n">
        <v>0.228434410910976</v>
      </c>
      <c r="AZ3129" s="19" t="n">
        <v>0.305611012455885</v>
      </c>
      <c r="BA3129" s="19" t="n">
        <v>0.249489924659413</v>
      </c>
      <c r="BB3129" s="19"/>
      <c r="BC3129" s="19" t="n">
        <v>0.256064928179658</v>
      </c>
      <c r="BD3129" s="19" t="n">
        <v>0.259732039470879</v>
      </c>
      <c r="BE3129" s="19" t="n">
        <v>0.229750639683158</v>
      </c>
      <c r="BF3129" s="19" t="n">
        <v>0.279033775401906</v>
      </c>
      <c r="BG3129" s="19" t="n">
        <v>0.295239479302564</v>
      </c>
    </row>
    <row r="3130">
      <c r="B3130" t="s">
        <v>123</v>
      </c>
      <c r="C3130" s="19" t="n">
        <v>0.0448762383240483</v>
      </c>
      <c r="D3130" s="19" t="n">
        <v>0.0406369257257375</v>
      </c>
      <c r="E3130" s="19" t="n">
        <v>0.0485636720379772</v>
      </c>
      <c r="F3130" s="19"/>
      <c r="G3130" s="19" t="n">
        <v>0.0336493351970116</v>
      </c>
      <c r="H3130" s="19" t="n">
        <v>0.0368749777958925</v>
      </c>
      <c r="I3130" s="19" t="n">
        <v>0.0591860780176201</v>
      </c>
      <c r="J3130" s="19" t="n">
        <v>0.0312332786343857</v>
      </c>
      <c r="K3130" s="19" t="n">
        <v>0.0615804276171709</v>
      </c>
      <c r="L3130" s="19" t="n">
        <v>0.0470522259917331</v>
      </c>
      <c r="M3130" s="19"/>
      <c r="N3130" s="19" t="n">
        <v>0.0233420140956892</v>
      </c>
      <c r="O3130" s="19" t="n">
        <v>0.036672490611613</v>
      </c>
      <c r="P3130" s="19" t="n">
        <v>0.0682037003668215</v>
      </c>
      <c r="Q3130" s="19" t="n">
        <v>0.0562007862381489</v>
      </c>
      <c r="R3130" s="19"/>
      <c r="S3130" s="19" t="n">
        <v>0.0423231954357324</v>
      </c>
      <c r="T3130" s="19" t="n">
        <v>0.0529348948339781</v>
      </c>
      <c r="U3130" s="19" t="n">
        <v>0.031183506838945</v>
      </c>
      <c r="V3130" s="19" t="n">
        <v>0.0469832112799971</v>
      </c>
      <c r="W3130" s="19" t="n">
        <v>0.0415250504313033</v>
      </c>
      <c r="X3130" s="19" t="n">
        <v>0.0637261269961678</v>
      </c>
      <c r="Y3130" s="19" t="n">
        <v>0.024610710631968</v>
      </c>
      <c r="Z3130" s="19" t="n">
        <v>0.0520795615456792</v>
      </c>
      <c r="AA3130" s="19" t="n">
        <v>0.0529161100724872</v>
      </c>
      <c r="AB3130" s="19" t="n">
        <v>0.0300574984317638</v>
      </c>
      <c r="AC3130" s="19" t="n">
        <v>0.0459751214201919</v>
      </c>
      <c r="AD3130" s="19" t="n">
        <v>0.0612395124128481</v>
      </c>
      <c r="AE3130" s="19"/>
      <c r="AF3130" s="19" t="n">
        <v>0.0503628630808358</v>
      </c>
      <c r="AG3130" s="19" t="n">
        <v>0.0286034395630823</v>
      </c>
      <c r="AH3130" s="19" t="n">
        <v>0.0798405638048813</v>
      </c>
      <c r="AI3130" s="19"/>
      <c r="AJ3130" s="19" t="n">
        <v>0.0400023330152117</v>
      </c>
      <c r="AK3130" s="19" t="n">
        <v>0.0362543978194681</v>
      </c>
      <c r="AL3130" s="19" t="n">
        <v>0.0213778236657145</v>
      </c>
      <c r="AM3130" s="19" t="n">
        <v>0.0306183095711873</v>
      </c>
      <c r="AN3130" s="19" t="n">
        <v>0.0718812090772362</v>
      </c>
      <c r="AO3130" s="19"/>
      <c r="AP3130" s="19" t="n">
        <v>0.0366798190471844</v>
      </c>
      <c r="AQ3130" s="19" t="n">
        <v>0.034694163163493</v>
      </c>
      <c r="AR3130" s="19" t="n">
        <v>0.0528017093603136</v>
      </c>
      <c r="AS3130" s="19" t="n">
        <v>0.0479570098278788</v>
      </c>
      <c r="AT3130" s="19" t="n">
        <v>0.0584445260688502</v>
      </c>
      <c r="AU3130" s="19"/>
      <c r="AV3130" s="19" t="n">
        <v>0.0299954463083455</v>
      </c>
      <c r="AW3130" s="19" t="n">
        <v>0.0308000997485661</v>
      </c>
      <c r="AX3130" s="19" t="n">
        <v>0.0345743482109529</v>
      </c>
      <c r="AY3130" s="19" t="n">
        <v>0.0470410667440961</v>
      </c>
      <c r="AZ3130" s="19" t="n">
        <v>0.0671297941260954</v>
      </c>
      <c r="BA3130" s="19" t="n">
        <v>0.0817966694592575</v>
      </c>
      <c r="BB3130" s="19"/>
      <c r="BC3130" s="19" t="n">
        <v>0.0538268215704212</v>
      </c>
      <c r="BD3130" s="19" t="n">
        <v>0.0405461589074896</v>
      </c>
      <c r="BE3130" s="19" t="n">
        <v>0.0496399529731204</v>
      </c>
      <c r="BF3130" s="19" t="n">
        <v>0.0184057239098571</v>
      </c>
      <c r="BG3130" s="19" t="n">
        <v>0</v>
      </c>
    </row>
    <row r="3131">
      <c r="C3131" s="19"/>
      <c r="D3131" s="19"/>
      <c r="E3131" s="19"/>
      <c r="F3131" s="19"/>
      <c r="G3131" s="19"/>
      <c r="H3131" s="19"/>
      <c r="I3131" s="19"/>
      <c r="J3131" s="19"/>
      <c r="K3131" s="19"/>
      <c r="L3131" s="19"/>
      <c r="M3131" s="19"/>
      <c r="N3131" s="19"/>
      <c r="O3131" s="19"/>
      <c r="P3131" s="19"/>
      <c r="Q3131" s="19"/>
      <c r="R3131" s="19"/>
      <c r="S3131" s="19"/>
      <c r="T3131" s="19"/>
      <c r="U3131" s="19"/>
      <c r="V3131" s="19"/>
      <c r="W3131" s="19"/>
      <c r="X3131" s="19"/>
      <c r="Y3131" s="19"/>
      <c r="Z3131" s="19"/>
      <c r="AA3131" s="19"/>
      <c r="AB3131" s="19"/>
      <c r="AC3131" s="19"/>
      <c r="AD3131" s="19"/>
      <c r="AE3131" s="19"/>
      <c r="AF3131" s="19"/>
      <c r="AG3131" s="19"/>
      <c r="AH3131" s="19"/>
      <c r="AI3131" s="19"/>
      <c r="AJ3131" s="19"/>
      <c r="AK3131" s="19"/>
      <c r="AL3131" s="19"/>
      <c r="AM3131" s="19"/>
      <c r="AN3131" s="19"/>
      <c r="AO3131" s="19"/>
      <c r="AP3131" s="19"/>
      <c r="AQ3131" s="19"/>
      <c r="AR3131" s="19"/>
      <c r="AS3131" s="19"/>
      <c r="AT3131" s="19"/>
      <c r="AU3131" s="19"/>
      <c r="AV3131" s="19"/>
      <c r="AW3131" s="19"/>
      <c r="AX3131" s="19"/>
      <c r="AY3131" s="19"/>
      <c r="AZ3131" s="19"/>
      <c r="BA3131" s="19"/>
      <c r="BB3131" s="19"/>
      <c r="BC3131" s="19"/>
      <c r="BD3131" s="19"/>
      <c r="BE3131" s="19"/>
      <c r="BF3131" s="19"/>
      <c r="BG3131" s="19"/>
    </row>
    <row r="3132">
      <c r="B3132" s="7" t="s">
        <v>850</v>
      </c>
      <c r="C3132" s="19"/>
      <c r="D3132" s="19"/>
      <c r="E3132" s="19"/>
      <c r="F3132" s="19"/>
      <c r="G3132" s="19"/>
      <c r="H3132" s="19"/>
      <c r="I3132" s="19"/>
      <c r="J3132" s="19"/>
      <c r="K3132" s="19"/>
      <c r="L3132" s="19"/>
      <c r="M3132" s="19"/>
      <c r="N3132" s="19"/>
      <c r="O3132" s="19"/>
      <c r="P3132" s="19"/>
      <c r="Q3132" s="19"/>
      <c r="R3132" s="19"/>
      <c r="S3132" s="19"/>
      <c r="T3132" s="19"/>
      <c r="U3132" s="19"/>
      <c r="V3132" s="19"/>
      <c r="W3132" s="19"/>
      <c r="X3132" s="19"/>
      <c r="Y3132" s="19"/>
      <c r="Z3132" s="19"/>
      <c r="AA3132" s="19"/>
      <c r="AB3132" s="19"/>
      <c r="AC3132" s="19"/>
      <c r="AD3132" s="19"/>
      <c r="AE3132" s="19"/>
      <c r="AF3132" s="19"/>
      <c r="AG3132" s="19"/>
      <c r="AH3132" s="19"/>
      <c r="AI3132" s="19"/>
      <c r="AJ3132" s="19"/>
      <c r="AK3132" s="19"/>
      <c r="AL3132" s="19"/>
      <c r="AM3132" s="19"/>
      <c r="AN3132" s="19"/>
      <c r="AO3132" s="19"/>
      <c r="AP3132" s="19"/>
      <c r="AQ3132" s="19"/>
      <c r="AR3132" s="19"/>
      <c r="AS3132" s="19"/>
      <c r="AT3132" s="19"/>
      <c r="AU3132" s="19"/>
      <c r="AV3132" s="19"/>
      <c r="AW3132" s="19"/>
      <c r="AX3132" s="19"/>
      <c r="AY3132" s="19"/>
      <c r="AZ3132" s="19"/>
      <c r="BA3132" s="19"/>
      <c r="BB3132" s="19"/>
      <c r="BC3132" s="19"/>
      <c r="BD3132" s="19"/>
      <c r="BE3132" s="19"/>
      <c r="BF3132" s="19"/>
      <c r="BG3132" s="19"/>
    </row>
    <row r="3133">
      <c r="B3133" s="26" t="s">
        <v>79</v>
      </c>
      <c r="C3133" s="19"/>
      <c r="D3133" s="19"/>
      <c r="E3133" s="19"/>
      <c r="F3133" s="19"/>
      <c r="G3133" s="19"/>
      <c r="H3133" s="19"/>
      <c r="I3133" s="19"/>
      <c r="J3133" s="19"/>
      <c r="K3133" s="19"/>
      <c r="L3133" s="19"/>
      <c r="M3133" s="19"/>
      <c r="N3133" s="19"/>
      <c r="O3133" s="19"/>
      <c r="P3133" s="19"/>
      <c r="Q3133" s="19"/>
      <c r="R3133" s="19"/>
      <c r="S3133" s="19"/>
      <c r="T3133" s="19"/>
      <c r="U3133" s="19"/>
      <c r="V3133" s="19"/>
      <c r="W3133" s="19"/>
      <c r="X3133" s="19"/>
      <c r="Y3133" s="19"/>
      <c r="Z3133" s="19"/>
      <c r="AA3133" s="19"/>
      <c r="AB3133" s="19"/>
      <c r="AC3133" s="19"/>
      <c r="AD3133" s="19"/>
      <c r="AE3133" s="19"/>
      <c r="AF3133" s="19"/>
      <c r="AG3133" s="19"/>
      <c r="AH3133" s="19"/>
      <c r="AI3133" s="19"/>
      <c r="AJ3133" s="19"/>
      <c r="AK3133" s="19"/>
      <c r="AL3133" s="19"/>
      <c r="AM3133" s="19"/>
      <c r="AN3133" s="19"/>
      <c r="AO3133" s="19"/>
      <c r="AP3133" s="19"/>
      <c r="AQ3133" s="19"/>
      <c r="AR3133" s="19"/>
      <c r="AS3133" s="19"/>
      <c r="AT3133" s="19"/>
      <c r="AU3133" s="19"/>
      <c r="AV3133" s="19"/>
      <c r="AW3133" s="19"/>
      <c r="AX3133" s="19"/>
      <c r="AY3133" s="19"/>
      <c r="AZ3133" s="19"/>
      <c r="BA3133" s="19"/>
      <c r="BB3133" s="19"/>
      <c r="BC3133" s="19"/>
      <c r="BD3133" s="19"/>
      <c r="BE3133" s="19"/>
      <c r="BF3133" s="19"/>
      <c r="BG3133" s="19"/>
    </row>
    <row r="3134">
      <c r="B3134" t="s">
        <v>805</v>
      </c>
      <c r="C3134" s="19" t="n">
        <v>0.0156848573142794</v>
      </c>
      <c r="D3134" s="19" t="n">
        <v>0.0180995078916597</v>
      </c>
      <c r="E3134" s="19" t="n">
        <v>0.0134532243368613</v>
      </c>
      <c r="F3134" s="19"/>
      <c r="G3134" s="19" t="n">
        <v>0.0182030259160092</v>
      </c>
      <c r="H3134" s="19" t="n">
        <v>0.024654897458472</v>
      </c>
      <c r="I3134" s="19" t="n">
        <v>0.0313384121831069</v>
      </c>
      <c r="J3134" s="19" t="n">
        <v>0.00722553127788445</v>
      </c>
      <c r="K3134" s="19" t="n">
        <v>0.00690135182705826</v>
      </c>
      <c r="L3134" s="19" t="n">
        <v>0.00677855792772295</v>
      </c>
      <c r="M3134" s="19"/>
      <c r="N3134" s="19" t="n">
        <v>0.0190526342388302</v>
      </c>
      <c r="O3134" s="19" t="n">
        <v>0.0191513669386406</v>
      </c>
      <c r="P3134" s="19" t="n">
        <v>0.012176503866439</v>
      </c>
      <c r="Q3134" s="19" t="n">
        <v>0.011565687243926</v>
      </c>
      <c r="R3134" s="19"/>
      <c r="S3134" s="19" t="n">
        <v>0.0274810437560599</v>
      </c>
      <c r="T3134" s="19" t="n">
        <v>0.0175182410771487</v>
      </c>
      <c r="U3134" s="19" t="n">
        <v>0.00634980702321324</v>
      </c>
      <c r="V3134" s="19" t="n">
        <v>0.00718662711196632</v>
      </c>
      <c r="W3134" s="19" t="n">
        <v>0.00666591786905142</v>
      </c>
      <c r="X3134" s="19" t="n">
        <v>0.00610185420500301</v>
      </c>
      <c r="Y3134" s="19" t="n">
        <v>0.00568082345970847</v>
      </c>
      <c r="Z3134" s="19" t="n">
        <v>0.0462359130035193</v>
      </c>
      <c r="AA3134" s="19" t="n">
        <v>0.00977367654633543</v>
      </c>
      <c r="AB3134" s="19" t="n">
        <v>0.0250820839409503</v>
      </c>
      <c r="AC3134" s="19" t="n">
        <v>0.0252964334252489</v>
      </c>
      <c r="AD3134" s="19" t="n">
        <v>0.0163801180533503</v>
      </c>
      <c r="AE3134" s="19"/>
      <c r="AF3134" s="19" t="n">
        <v>0.0114680150102039</v>
      </c>
      <c r="AG3134" s="19" t="n">
        <v>0.0175656918978411</v>
      </c>
      <c r="AH3134" s="19" t="n">
        <v>0.0140160803382385</v>
      </c>
      <c r="AI3134" s="19"/>
      <c r="AJ3134" s="19" t="n">
        <v>0.00714426073491579</v>
      </c>
      <c r="AK3134" s="19" t="n">
        <v>0.0226811915350358</v>
      </c>
      <c r="AL3134" s="19" t="n">
        <v>0.00718735390433582</v>
      </c>
      <c r="AM3134" s="19" t="n">
        <v>0</v>
      </c>
      <c r="AN3134" s="19" t="n">
        <v>0.0232362261758308</v>
      </c>
      <c r="AO3134" s="19"/>
      <c r="AP3134" s="19" t="n">
        <v>0.01844683801516</v>
      </c>
      <c r="AQ3134" s="19" t="n">
        <v>0.0169654066159628</v>
      </c>
      <c r="AR3134" s="19" t="n">
        <v>0.00554880161047309</v>
      </c>
      <c r="AS3134" s="19" t="n">
        <v>0</v>
      </c>
      <c r="AT3134" s="19" t="n">
        <v>0</v>
      </c>
      <c r="AU3134" s="19"/>
      <c r="AV3134" s="19" t="n">
        <v>0.0157007532022463</v>
      </c>
      <c r="AW3134" s="19" t="n">
        <v>0.0202686494497073</v>
      </c>
      <c r="AX3134" s="19" t="n">
        <v>0.0168156971937091</v>
      </c>
      <c r="AY3134" s="19" t="n">
        <v>0.00531691452554466</v>
      </c>
      <c r="AZ3134" s="19" t="n">
        <v>0.00550282824882124</v>
      </c>
      <c r="BA3134" s="19" t="n">
        <v>0.0055669310521767</v>
      </c>
      <c r="BB3134" s="19"/>
      <c r="BC3134" s="19" t="n">
        <v>0.0102601452957156</v>
      </c>
      <c r="BD3134" s="19" t="n">
        <v>0.0219995248652948</v>
      </c>
      <c r="BE3134" s="19" t="n">
        <v>0.0206148403734194</v>
      </c>
      <c r="BF3134" s="19" t="n">
        <v>0.0148717130032868</v>
      </c>
      <c r="BG3134" s="19" t="n">
        <v>0.0306306821608926</v>
      </c>
    </row>
    <row r="3135">
      <c r="B3135" t="s">
        <v>598</v>
      </c>
      <c r="C3135" s="19" t="n">
        <v>0.0223101102317258</v>
      </c>
      <c r="D3135" s="19" t="n">
        <v>0.030474130810659</v>
      </c>
      <c r="E3135" s="19" t="n">
        <v>0.0145225644458194</v>
      </c>
      <c r="F3135" s="19"/>
      <c r="G3135" s="19" t="n">
        <v>0.0307822753038841</v>
      </c>
      <c r="H3135" s="19" t="n">
        <v>0.0246048066574288</v>
      </c>
      <c r="I3135" s="19" t="n">
        <v>0.0250243792250661</v>
      </c>
      <c r="J3135" s="19" t="n">
        <v>0.0198068948888638</v>
      </c>
      <c r="K3135" s="19" t="n">
        <v>0.019960300407653</v>
      </c>
      <c r="L3135" s="19" t="n">
        <v>0.0161888478326342</v>
      </c>
      <c r="M3135" s="19"/>
      <c r="N3135" s="19" t="n">
        <v>0.0179738011581896</v>
      </c>
      <c r="O3135" s="19" t="n">
        <v>0.0234625047299057</v>
      </c>
      <c r="P3135" s="19" t="n">
        <v>0.0220389119694366</v>
      </c>
      <c r="Q3135" s="19" t="n">
        <v>0.0260670822744138</v>
      </c>
      <c r="R3135" s="19"/>
      <c r="S3135" s="19" t="n">
        <v>0.0477957851539302</v>
      </c>
      <c r="T3135" s="19" t="n">
        <v>0.0189585452854463</v>
      </c>
      <c r="U3135" s="19" t="n">
        <v>0.0218498481728539</v>
      </c>
      <c r="V3135" s="19" t="n">
        <v>0.0338554306934264</v>
      </c>
      <c r="W3135" s="19" t="n">
        <v>0.0132238782423614</v>
      </c>
      <c r="X3135" s="19" t="n">
        <v>0.0182518054602474</v>
      </c>
      <c r="Y3135" s="19" t="n">
        <v>0.0130637481606989</v>
      </c>
      <c r="Z3135" s="19" t="n">
        <v>0.0128083900427885</v>
      </c>
      <c r="AA3135" s="19" t="n">
        <v>0.0133310974418192</v>
      </c>
      <c r="AB3135" s="19" t="n">
        <v>0.00662549576625668</v>
      </c>
      <c r="AC3135" s="19" t="n">
        <v>0.027612564949966</v>
      </c>
      <c r="AD3135" s="19" t="n">
        <v>0.0259938705954359</v>
      </c>
      <c r="AE3135" s="19"/>
      <c r="AF3135" s="19" t="n">
        <v>0.0238104379872798</v>
      </c>
      <c r="AG3135" s="19" t="n">
        <v>0.0195380759520194</v>
      </c>
      <c r="AH3135" s="19" t="n">
        <v>0.0262987110071782</v>
      </c>
      <c r="AI3135" s="19"/>
      <c r="AJ3135" s="19" t="n">
        <v>0.026766779069649</v>
      </c>
      <c r="AK3135" s="19" t="n">
        <v>0.017028354710611</v>
      </c>
      <c r="AL3135" s="19" t="n">
        <v>0.0153256545570835</v>
      </c>
      <c r="AM3135" s="19" t="n">
        <v>0.069223322422483</v>
      </c>
      <c r="AN3135" s="19" t="n">
        <v>0.0228778036416633</v>
      </c>
      <c r="AO3135" s="19"/>
      <c r="AP3135" s="19" t="n">
        <v>0.0306015090661441</v>
      </c>
      <c r="AQ3135" s="19" t="n">
        <v>0.0202679363234018</v>
      </c>
      <c r="AR3135" s="19" t="n">
        <v>0.0118317558617225</v>
      </c>
      <c r="AS3135" s="19" t="n">
        <v>0.0254080434642051</v>
      </c>
      <c r="AT3135" s="19" t="n">
        <v>0.0138746276374388</v>
      </c>
      <c r="AU3135" s="19"/>
      <c r="AV3135" s="19" t="n">
        <v>0.0246772245096926</v>
      </c>
      <c r="AW3135" s="19" t="n">
        <v>0.0275864702550778</v>
      </c>
      <c r="AX3135" s="19" t="n">
        <v>0.0113513456861017</v>
      </c>
      <c r="AY3135" s="19" t="n">
        <v>0.0238189445607825</v>
      </c>
      <c r="AZ3135" s="19" t="n">
        <v>0.00998145093972758</v>
      </c>
      <c r="BA3135" s="19" t="n">
        <v>0.00590043641319446</v>
      </c>
      <c r="BB3135" s="19"/>
      <c r="BC3135" s="19" t="n">
        <v>0.0282760385779388</v>
      </c>
      <c r="BD3135" s="19" t="n">
        <v>0.0357671685573939</v>
      </c>
      <c r="BE3135" s="19" t="n">
        <v>0.0110991958878366</v>
      </c>
      <c r="BF3135" s="19" t="n">
        <v>0.0247670603961136</v>
      </c>
      <c r="BG3135" s="19" t="n">
        <v>0.0307663512027854</v>
      </c>
    </row>
    <row r="3136">
      <c r="B3136" t="s">
        <v>692</v>
      </c>
      <c r="C3136" s="19" t="n">
        <v>0.042890017652573</v>
      </c>
      <c r="D3136" s="19" t="n">
        <v>0.0508866577027908</v>
      </c>
      <c r="E3136" s="19" t="n">
        <v>0.035428067528457</v>
      </c>
      <c r="F3136" s="19"/>
      <c r="G3136" s="19" t="n">
        <v>0.0774728296057326</v>
      </c>
      <c r="H3136" s="19" t="n">
        <v>0.0523695011482141</v>
      </c>
      <c r="I3136" s="19" t="n">
        <v>0.0467409592672274</v>
      </c>
      <c r="J3136" s="19" t="n">
        <v>0.0335228429572728</v>
      </c>
      <c r="K3136" s="19" t="n">
        <v>0.0242547290769869</v>
      </c>
      <c r="L3136" s="19" t="n">
        <v>0.0290767339291006</v>
      </c>
      <c r="M3136" s="19"/>
      <c r="N3136" s="19" t="n">
        <v>0.0460982448290143</v>
      </c>
      <c r="O3136" s="19" t="n">
        <v>0.0339514969546045</v>
      </c>
      <c r="P3136" s="19" t="n">
        <v>0.0430733056672417</v>
      </c>
      <c r="Q3136" s="19" t="n">
        <v>0.0486511785085876</v>
      </c>
      <c r="R3136" s="19"/>
      <c r="S3136" s="19" t="n">
        <v>0.0312769959724941</v>
      </c>
      <c r="T3136" s="19" t="n">
        <v>0.037171214646124</v>
      </c>
      <c r="U3136" s="19" t="n">
        <v>0.0257877860703809</v>
      </c>
      <c r="V3136" s="19" t="n">
        <v>0.0337515403031161</v>
      </c>
      <c r="W3136" s="19" t="n">
        <v>0.0455234905315104</v>
      </c>
      <c r="X3136" s="19" t="n">
        <v>0.0924080527256654</v>
      </c>
      <c r="Y3136" s="19" t="n">
        <v>0.0566704931986962</v>
      </c>
      <c r="Z3136" s="19" t="n">
        <v>0.0457581574394524</v>
      </c>
      <c r="AA3136" s="19" t="n">
        <v>0.0752688487276392</v>
      </c>
      <c r="AB3136" s="19" t="n">
        <v>0.0126028218114161</v>
      </c>
      <c r="AC3136" s="19" t="n">
        <v>0.00849015329942249</v>
      </c>
      <c r="AD3136" s="19" t="n">
        <v>0.0294896912744568</v>
      </c>
      <c r="AE3136" s="19"/>
      <c r="AF3136" s="19" t="n">
        <v>0.0465869659216417</v>
      </c>
      <c r="AG3136" s="19" t="n">
        <v>0.0292856796212504</v>
      </c>
      <c r="AH3136" s="19" t="n">
        <v>0.0438901273378826</v>
      </c>
      <c r="AI3136" s="19"/>
      <c r="AJ3136" s="19" t="n">
        <v>0.0396244330181885</v>
      </c>
      <c r="AK3136" s="19" t="n">
        <v>0.0404499273008195</v>
      </c>
      <c r="AL3136" s="19" t="n">
        <v>0.0140787827197546</v>
      </c>
      <c r="AM3136" s="19" t="n">
        <v>0.0530964237620369</v>
      </c>
      <c r="AN3136" s="19" t="n">
        <v>0.0552845246318186</v>
      </c>
      <c r="AO3136" s="19"/>
      <c r="AP3136" s="19" t="n">
        <v>0.0459406222991302</v>
      </c>
      <c r="AQ3136" s="19" t="n">
        <v>0.0363781660218628</v>
      </c>
      <c r="AR3136" s="19" t="n">
        <v>0.0312565046325797</v>
      </c>
      <c r="AS3136" s="19" t="n">
        <v>0.0592071024441118</v>
      </c>
      <c r="AT3136" s="19" t="n">
        <v>0.08098831055688</v>
      </c>
      <c r="AU3136" s="19"/>
      <c r="AV3136" s="19" t="n">
        <v>0.0370512872792978</v>
      </c>
      <c r="AW3136" s="19" t="n">
        <v>0.0428987958622638</v>
      </c>
      <c r="AX3136" s="19" t="n">
        <v>0.0331047240647655</v>
      </c>
      <c r="AY3136" s="19" t="n">
        <v>0.0425671717260046</v>
      </c>
      <c r="AZ3136" s="19" t="n">
        <v>0.0781242692528871</v>
      </c>
      <c r="BA3136" s="19" t="n">
        <v>0.0407949339956967</v>
      </c>
      <c r="BB3136" s="19"/>
      <c r="BC3136" s="19" t="n">
        <v>0.0400450825649868</v>
      </c>
      <c r="BD3136" s="19" t="n">
        <v>0.0407645718957155</v>
      </c>
      <c r="BE3136" s="19" t="n">
        <v>0.0428815905069272</v>
      </c>
      <c r="BF3136" s="19" t="n">
        <v>0.0469867820471188</v>
      </c>
      <c r="BG3136" s="19" t="n">
        <v>0.029664546797816</v>
      </c>
    </row>
    <row r="3137">
      <c r="B3137" t="s">
        <v>691</v>
      </c>
      <c r="C3137" s="19" t="n">
        <v>0.116690476196969</v>
      </c>
      <c r="D3137" s="19" t="n">
        <v>0.116361459009744</v>
      </c>
      <c r="E3137" s="19" t="n">
        <v>0.116805950298431</v>
      </c>
      <c r="F3137" s="19"/>
      <c r="G3137" s="19" t="n">
        <v>0.192149969799581</v>
      </c>
      <c r="H3137" s="19" t="n">
        <v>0.105686710337469</v>
      </c>
      <c r="I3137" s="19" t="n">
        <v>0.0827818487345841</v>
      </c>
      <c r="J3137" s="19" t="n">
        <v>0.1304626633282</v>
      </c>
      <c r="K3137" s="19" t="n">
        <v>0.110572192971335</v>
      </c>
      <c r="L3137" s="19" t="n">
        <v>0.0956495748265499</v>
      </c>
      <c r="M3137" s="19"/>
      <c r="N3137" s="19" t="n">
        <v>0.0930325084757521</v>
      </c>
      <c r="O3137" s="19" t="n">
        <v>0.124117941255654</v>
      </c>
      <c r="P3137" s="19" t="n">
        <v>0.122046571535631</v>
      </c>
      <c r="Q3137" s="19" t="n">
        <v>0.129985407838549</v>
      </c>
      <c r="R3137" s="19"/>
      <c r="S3137" s="19" t="n">
        <v>0.0989249278012269</v>
      </c>
      <c r="T3137" s="19" t="n">
        <v>0.112449087101856</v>
      </c>
      <c r="U3137" s="19" t="n">
        <v>0.122443364035027</v>
      </c>
      <c r="V3137" s="19" t="n">
        <v>0.114770281741148</v>
      </c>
      <c r="W3137" s="19" t="n">
        <v>0.112419612787163</v>
      </c>
      <c r="X3137" s="19" t="n">
        <v>0.128210468175874</v>
      </c>
      <c r="Y3137" s="19" t="n">
        <v>0.113986124301064</v>
      </c>
      <c r="Z3137" s="19" t="n">
        <v>0.119763801665181</v>
      </c>
      <c r="AA3137" s="19" t="n">
        <v>0.139651573038257</v>
      </c>
      <c r="AB3137" s="19" t="n">
        <v>0.102223034115689</v>
      </c>
      <c r="AC3137" s="19" t="n">
        <v>0.107619244341463</v>
      </c>
      <c r="AD3137" s="19" t="n">
        <v>0.161799404783597</v>
      </c>
      <c r="AE3137" s="19"/>
      <c r="AF3137" s="19" t="n">
        <v>0.125464026000049</v>
      </c>
      <c r="AG3137" s="19" t="n">
        <v>0.100328283837518</v>
      </c>
      <c r="AH3137" s="19" t="n">
        <v>0.124390154730388</v>
      </c>
      <c r="AI3137" s="19"/>
      <c r="AJ3137" s="19" t="n">
        <v>0.106839572106466</v>
      </c>
      <c r="AK3137" s="19" t="n">
        <v>0.115195539170966</v>
      </c>
      <c r="AL3137" s="19" t="n">
        <v>0.0987149152601751</v>
      </c>
      <c r="AM3137" s="19" t="n">
        <v>0.141321672802544</v>
      </c>
      <c r="AN3137" s="19" t="n">
        <v>0.112656955579528</v>
      </c>
      <c r="AO3137" s="19"/>
      <c r="AP3137" s="19" t="n">
        <v>0.105442528960022</v>
      </c>
      <c r="AQ3137" s="19" t="n">
        <v>0.110149741976248</v>
      </c>
      <c r="AR3137" s="19" t="n">
        <v>0.114284598611749</v>
      </c>
      <c r="AS3137" s="19" t="n">
        <v>0.149201618485551</v>
      </c>
      <c r="AT3137" s="19" t="n">
        <v>0.0649369655592069</v>
      </c>
      <c r="AU3137" s="19"/>
      <c r="AV3137" s="19" t="n">
        <v>0.104464994881224</v>
      </c>
      <c r="AW3137" s="19" t="n">
        <v>0.105658115423928</v>
      </c>
      <c r="AX3137" s="19" t="n">
        <v>0.12136738495174</v>
      </c>
      <c r="AY3137" s="19" t="n">
        <v>0.143607802163824</v>
      </c>
      <c r="AZ3137" s="19" t="n">
        <v>0.0848610853991235</v>
      </c>
      <c r="BA3137" s="19" t="n">
        <v>0.13559522084779</v>
      </c>
      <c r="BB3137" s="19"/>
      <c r="BC3137" s="19" t="n">
        <v>0.121847513963341</v>
      </c>
      <c r="BD3137" s="19" t="n">
        <v>0.138881507516239</v>
      </c>
      <c r="BE3137" s="19" t="n">
        <v>0.104558281288797</v>
      </c>
      <c r="BF3137" s="19" t="n">
        <v>0.0982164719092988</v>
      </c>
      <c r="BG3137" s="19" t="n">
        <v>0.0423193448532886</v>
      </c>
    </row>
    <row r="3138">
      <c r="B3138" t="s">
        <v>690</v>
      </c>
      <c r="C3138" s="19" t="n">
        <v>0.212226535028327</v>
      </c>
      <c r="D3138" s="19" t="n">
        <v>0.202876026775947</v>
      </c>
      <c r="E3138" s="19" t="n">
        <v>0.222166926182515</v>
      </c>
      <c r="F3138" s="19"/>
      <c r="G3138" s="19" t="n">
        <v>0.227564683945897</v>
      </c>
      <c r="H3138" s="19" t="n">
        <v>0.192357146293086</v>
      </c>
      <c r="I3138" s="19" t="n">
        <v>0.219957965192124</v>
      </c>
      <c r="J3138" s="19" t="n">
        <v>0.229536134888426</v>
      </c>
      <c r="K3138" s="19" t="n">
        <v>0.218453291078213</v>
      </c>
      <c r="L3138" s="19" t="n">
        <v>0.193584380197013</v>
      </c>
      <c r="M3138" s="19"/>
      <c r="N3138" s="19" t="n">
        <v>0.2143531511019</v>
      </c>
      <c r="O3138" s="19" t="n">
        <v>0.211557654098895</v>
      </c>
      <c r="P3138" s="19" t="n">
        <v>0.203130127062524</v>
      </c>
      <c r="Q3138" s="19" t="n">
        <v>0.217057623835741</v>
      </c>
      <c r="R3138" s="19"/>
      <c r="S3138" s="19" t="n">
        <v>0.219451445639986</v>
      </c>
      <c r="T3138" s="19" t="n">
        <v>0.2071164824071</v>
      </c>
      <c r="U3138" s="19" t="n">
        <v>0.206895248581093</v>
      </c>
      <c r="V3138" s="19" t="n">
        <v>0.214887186041192</v>
      </c>
      <c r="W3138" s="19" t="n">
        <v>0.244572304730485</v>
      </c>
      <c r="X3138" s="19" t="n">
        <v>0.19720133948352</v>
      </c>
      <c r="Y3138" s="19" t="n">
        <v>0.179286851837354</v>
      </c>
      <c r="Z3138" s="19" t="n">
        <v>0.187753773347863</v>
      </c>
      <c r="AA3138" s="19" t="n">
        <v>0.229860256257213</v>
      </c>
      <c r="AB3138" s="19" t="n">
        <v>0.220151998228489</v>
      </c>
      <c r="AC3138" s="19" t="n">
        <v>0.238453600176765</v>
      </c>
      <c r="AD3138" s="19" t="n">
        <v>0.164081485226329</v>
      </c>
      <c r="AE3138" s="19"/>
      <c r="AF3138" s="19" t="n">
        <v>0.205606708654151</v>
      </c>
      <c r="AG3138" s="19" t="n">
        <v>0.226547062926799</v>
      </c>
      <c r="AH3138" s="19" t="n">
        <v>0.163901274224645</v>
      </c>
      <c r="AI3138" s="19"/>
      <c r="AJ3138" s="19" t="n">
        <v>0.222378081432291</v>
      </c>
      <c r="AK3138" s="19" t="n">
        <v>0.226662107670454</v>
      </c>
      <c r="AL3138" s="19" t="n">
        <v>0.236445548011827</v>
      </c>
      <c r="AM3138" s="19" t="n">
        <v>0.187005857384599</v>
      </c>
      <c r="AN3138" s="19" t="n">
        <v>0.186963692385809</v>
      </c>
      <c r="AO3138" s="19"/>
      <c r="AP3138" s="19" t="n">
        <v>0.213988781137857</v>
      </c>
      <c r="AQ3138" s="19" t="n">
        <v>0.213025959920498</v>
      </c>
      <c r="AR3138" s="19" t="n">
        <v>0.229809365605653</v>
      </c>
      <c r="AS3138" s="19" t="n">
        <v>0.221753632464494</v>
      </c>
      <c r="AT3138" s="19" t="n">
        <v>0.175282480538536</v>
      </c>
      <c r="AU3138" s="19"/>
      <c r="AV3138" s="19" t="n">
        <v>0.221914978910853</v>
      </c>
      <c r="AW3138" s="19" t="n">
        <v>0.21191919487958</v>
      </c>
      <c r="AX3138" s="19" t="n">
        <v>0.204905688358754</v>
      </c>
      <c r="AY3138" s="19" t="n">
        <v>0.219130613904461</v>
      </c>
      <c r="AZ3138" s="19" t="n">
        <v>0.206447287332323</v>
      </c>
      <c r="BA3138" s="19" t="n">
        <v>0.184941669131176</v>
      </c>
      <c r="BB3138" s="19"/>
      <c r="BC3138" s="19" t="n">
        <v>0.208407289111865</v>
      </c>
      <c r="BD3138" s="19" t="n">
        <v>0.230051096925477</v>
      </c>
      <c r="BE3138" s="19" t="n">
        <v>0.212985081902226</v>
      </c>
      <c r="BF3138" s="19" t="n">
        <v>0.21974791137943</v>
      </c>
      <c r="BG3138" s="19" t="n">
        <v>0.190638053470624</v>
      </c>
    </row>
    <row r="3139">
      <c r="B3139" t="s">
        <v>689</v>
      </c>
      <c r="C3139" s="19" t="n">
        <v>0.241953528950801</v>
      </c>
      <c r="D3139" s="19" t="n">
        <v>0.255223465744852</v>
      </c>
      <c r="E3139" s="19" t="n">
        <v>0.229609932176373</v>
      </c>
      <c r="F3139" s="19"/>
      <c r="G3139" s="19" t="n">
        <v>0.195546634885083</v>
      </c>
      <c r="H3139" s="19" t="n">
        <v>0.223978555457548</v>
      </c>
      <c r="I3139" s="19" t="n">
        <v>0.258533369032475</v>
      </c>
      <c r="J3139" s="19" t="n">
        <v>0.224026405189685</v>
      </c>
      <c r="K3139" s="19" t="n">
        <v>0.216448294200358</v>
      </c>
      <c r="L3139" s="19" t="n">
        <v>0.305747816282681</v>
      </c>
      <c r="M3139" s="19"/>
      <c r="N3139" s="19" t="n">
        <v>0.255563298544355</v>
      </c>
      <c r="O3139" s="19" t="n">
        <v>0.242164800260786</v>
      </c>
      <c r="P3139" s="19" t="n">
        <v>0.252612515074911</v>
      </c>
      <c r="Q3139" s="19" t="n">
        <v>0.218183532225683</v>
      </c>
      <c r="R3139" s="19"/>
      <c r="S3139" s="19" t="n">
        <v>0.222470933580519</v>
      </c>
      <c r="T3139" s="19" t="n">
        <v>0.258334055539253</v>
      </c>
      <c r="U3139" s="19" t="n">
        <v>0.270223291015012</v>
      </c>
      <c r="V3139" s="19" t="n">
        <v>0.247459714497826</v>
      </c>
      <c r="W3139" s="19" t="n">
        <v>0.25584412355161</v>
      </c>
      <c r="X3139" s="19" t="n">
        <v>0.175491996838603</v>
      </c>
      <c r="Y3139" s="19" t="n">
        <v>0.259005466426303</v>
      </c>
      <c r="Z3139" s="19" t="n">
        <v>0.213506573468871</v>
      </c>
      <c r="AA3139" s="19" t="n">
        <v>0.195015650173014</v>
      </c>
      <c r="AB3139" s="19" t="n">
        <v>0.259405750342799</v>
      </c>
      <c r="AC3139" s="19" t="n">
        <v>0.348089971656145</v>
      </c>
      <c r="AD3139" s="19" t="n">
        <v>0.271442665123001</v>
      </c>
      <c r="AE3139" s="19"/>
      <c r="AF3139" s="19" t="n">
        <v>0.246953032221181</v>
      </c>
      <c r="AG3139" s="19" t="n">
        <v>0.262974016100613</v>
      </c>
      <c r="AH3139" s="19" t="n">
        <v>0.219720971302321</v>
      </c>
      <c r="AI3139" s="19"/>
      <c r="AJ3139" s="19" t="n">
        <v>0.273709654431283</v>
      </c>
      <c r="AK3139" s="19" t="n">
        <v>0.241069975261579</v>
      </c>
      <c r="AL3139" s="19" t="n">
        <v>0.26054843688014</v>
      </c>
      <c r="AM3139" s="19" t="n">
        <v>0.161315447794562</v>
      </c>
      <c r="AN3139" s="19" t="n">
        <v>0.215707808542548</v>
      </c>
      <c r="AO3139" s="19"/>
      <c r="AP3139" s="19" t="n">
        <v>0.260543791968293</v>
      </c>
      <c r="AQ3139" s="19" t="n">
        <v>0.239713894234707</v>
      </c>
      <c r="AR3139" s="19" t="n">
        <v>0.262446229085902</v>
      </c>
      <c r="AS3139" s="19" t="n">
        <v>0.272268552881537</v>
      </c>
      <c r="AT3139" s="19" t="n">
        <v>0.226121777494677</v>
      </c>
      <c r="AU3139" s="19"/>
      <c r="AV3139" s="19" t="n">
        <v>0.235730689597785</v>
      </c>
      <c r="AW3139" s="19" t="n">
        <v>0.277279097463237</v>
      </c>
      <c r="AX3139" s="19" t="n">
        <v>0.298326706842237</v>
      </c>
      <c r="AY3139" s="19" t="n">
        <v>0.256849803310346</v>
      </c>
      <c r="AZ3139" s="19" t="n">
        <v>0.209753858751106</v>
      </c>
      <c r="BA3139" s="19" t="n">
        <v>0.208553877661921</v>
      </c>
      <c r="BB3139" s="19"/>
      <c r="BC3139" s="19" t="n">
        <v>0.240072969938414</v>
      </c>
      <c r="BD3139" s="19" t="n">
        <v>0.235762700905188</v>
      </c>
      <c r="BE3139" s="19" t="n">
        <v>0.233760952026769</v>
      </c>
      <c r="BF3139" s="19" t="n">
        <v>0.230031105389083</v>
      </c>
      <c r="BG3139" s="19" t="n">
        <v>0.307437408672331</v>
      </c>
    </row>
    <row r="3140">
      <c r="B3140" t="s">
        <v>806</v>
      </c>
      <c r="C3140" s="19" t="n">
        <v>0.303323326093883</v>
      </c>
      <c r="D3140" s="19" t="n">
        <v>0.292518232430428</v>
      </c>
      <c r="E3140" s="19" t="n">
        <v>0.311656245952184</v>
      </c>
      <c r="F3140" s="19"/>
      <c r="G3140" s="19" t="n">
        <v>0.203972857064297</v>
      </c>
      <c r="H3140" s="19" t="n">
        <v>0.335868266992872</v>
      </c>
      <c r="I3140" s="19" t="n">
        <v>0.284722960559774</v>
      </c>
      <c r="J3140" s="19" t="n">
        <v>0.300333912117982</v>
      </c>
      <c r="K3140" s="19" t="n">
        <v>0.341841572615205</v>
      </c>
      <c r="L3140" s="19" t="n">
        <v>0.335013744506564</v>
      </c>
      <c r="M3140" s="19"/>
      <c r="N3140" s="19" t="n">
        <v>0.320374678680652</v>
      </c>
      <c r="O3140" s="19" t="n">
        <v>0.303227980822461</v>
      </c>
      <c r="P3140" s="19" t="n">
        <v>0.294869379004304</v>
      </c>
      <c r="Q3140" s="19" t="n">
        <v>0.293080782186553</v>
      </c>
      <c r="R3140" s="19"/>
      <c r="S3140" s="19" t="n">
        <v>0.317072369501805</v>
      </c>
      <c r="T3140" s="19" t="n">
        <v>0.305862237716805</v>
      </c>
      <c r="U3140" s="19" t="n">
        <v>0.307955685540757</v>
      </c>
      <c r="V3140" s="19" t="n">
        <v>0.319912622730006</v>
      </c>
      <c r="W3140" s="19" t="n">
        <v>0.264945085415721</v>
      </c>
      <c r="X3140" s="19" t="n">
        <v>0.289944026664261</v>
      </c>
      <c r="Y3140" s="19" t="n">
        <v>0.332971556432786</v>
      </c>
      <c r="Z3140" s="19" t="n">
        <v>0.294852907974871</v>
      </c>
      <c r="AA3140" s="19" t="n">
        <v>0.298655520033715</v>
      </c>
      <c r="AB3140" s="19" t="n">
        <v>0.333389862726259</v>
      </c>
      <c r="AC3140" s="19" t="n">
        <v>0.219632222119276</v>
      </c>
      <c r="AD3140" s="19" t="n">
        <v>0.294802620713159</v>
      </c>
      <c r="AE3140" s="19"/>
      <c r="AF3140" s="19" t="n">
        <v>0.298500738727033</v>
      </c>
      <c r="AG3140" s="19" t="n">
        <v>0.311570426458558</v>
      </c>
      <c r="AH3140" s="19" t="n">
        <v>0.327002383789667</v>
      </c>
      <c r="AI3140" s="19"/>
      <c r="AJ3140" s="19" t="n">
        <v>0.288885599307939</v>
      </c>
      <c r="AK3140" s="19" t="n">
        <v>0.303122292502102</v>
      </c>
      <c r="AL3140" s="19" t="n">
        <v>0.325464047760479</v>
      </c>
      <c r="AM3140" s="19" t="n">
        <v>0.357418966262587</v>
      </c>
      <c r="AN3140" s="19" t="n">
        <v>0.298644877917381</v>
      </c>
      <c r="AO3140" s="19"/>
      <c r="AP3140" s="19" t="n">
        <v>0.299639320971507</v>
      </c>
      <c r="AQ3140" s="19" t="n">
        <v>0.320014763717832</v>
      </c>
      <c r="AR3140" s="19" t="n">
        <v>0.298470927445206</v>
      </c>
      <c r="AS3140" s="19" t="n">
        <v>0.231883966214833</v>
      </c>
      <c r="AT3140" s="19" t="n">
        <v>0.368757249352657</v>
      </c>
      <c r="AU3140" s="19"/>
      <c r="AV3140" s="19" t="n">
        <v>0.329763818189318</v>
      </c>
      <c r="AW3140" s="19" t="n">
        <v>0.284384296677887</v>
      </c>
      <c r="AX3140" s="19" t="n">
        <v>0.28079825578326</v>
      </c>
      <c r="AY3140" s="19" t="n">
        <v>0.27171993198345</v>
      </c>
      <c r="AZ3140" s="19" t="n">
        <v>0.353556700010413</v>
      </c>
      <c r="BA3140" s="19" t="n">
        <v>0.299900443029755</v>
      </c>
      <c r="BB3140" s="19"/>
      <c r="BC3140" s="19" t="n">
        <v>0.294455080960126</v>
      </c>
      <c r="BD3140" s="19" t="n">
        <v>0.248176922644091</v>
      </c>
      <c r="BE3140" s="19" t="n">
        <v>0.339984109623604</v>
      </c>
      <c r="BF3140" s="19" t="n">
        <v>0.33445105618137</v>
      </c>
      <c r="BG3140" s="19" t="n">
        <v>0.368543612842262</v>
      </c>
    </row>
    <row r="3141">
      <c r="B3141" t="s">
        <v>123</v>
      </c>
      <c r="C3141" s="19" t="n">
        <v>0.0449211485314426</v>
      </c>
      <c r="D3141" s="19" t="n">
        <v>0.0335605196339203</v>
      </c>
      <c r="E3141" s="19" t="n">
        <v>0.0563570890793598</v>
      </c>
      <c r="F3141" s="19"/>
      <c r="G3141" s="19" t="n">
        <v>0.0543077234795162</v>
      </c>
      <c r="H3141" s="19" t="n">
        <v>0.0404801156549105</v>
      </c>
      <c r="I3141" s="19" t="n">
        <v>0.0509001058056428</v>
      </c>
      <c r="J3141" s="19" t="n">
        <v>0.0550856153516864</v>
      </c>
      <c r="K3141" s="19" t="n">
        <v>0.0615682678231916</v>
      </c>
      <c r="L3141" s="19" t="n">
        <v>0.017960344497734</v>
      </c>
      <c r="M3141" s="19"/>
      <c r="N3141" s="19" t="n">
        <v>0.0335516829713069</v>
      </c>
      <c r="O3141" s="19" t="n">
        <v>0.042366254939054</v>
      </c>
      <c r="P3141" s="19" t="n">
        <v>0.0500526858195127</v>
      </c>
      <c r="Q3141" s="19" t="n">
        <v>0.0554087058865467</v>
      </c>
      <c r="R3141" s="19"/>
      <c r="S3141" s="19" t="n">
        <v>0.0355264985939779</v>
      </c>
      <c r="T3141" s="19" t="n">
        <v>0.0425901362262669</v>
      </c>
      <c r="U3141" s="19" t="n">
        <v>0.0384949695616622</v>
      </c>
      <c r="V3141" s="19" t="n">
        <v>0.0281765968813195</v>
      </c>
      <c r="W3141" s="19" t="n">
        <v>0.0568055868720976</v>
      </c>
      <c r="X3141" s="19" t="n">
        <v>0.0923904564468252</v>
      </c>
      <c r="Y3141" s="19" t="n">
        <v>0.0393349361833891</v>
      </c>
      <c r="Z3141" s="19" t="n">
        <v>0.0793204830574537</v>
      </c>
      <c r="AA3141" s="19" t="n">
        <v>0.0384433777820074</v>
      </c>
      <c r="AB3141" s="19" t="n">
        <v>0.0405189530681411</v>
      </c>
      <c r="AC3141" s="19" t="n">
        <v>0.0248058100317139</v>
      </c>
      <c r="AD3141" s="19" t="n">
        <v>0.0360101442306715</v>
      </c>
      <c r="AE3141" s="19"/>
      <c r="AF3141" s="19" t="n">
        <v>0.0416100754784616</v>
      </c>
      <c r="AG3141" s="19" t="n">
        <v>0.0321907632054018</v>
      </c>
      <c r="AH3141" s="19" t="n">
        <v>0.0807802972696787</v>
      </c>
      <c r="AI3141" s="19"/>
      <c r="AJ3141" s="19" t="n">
        <v>0.0346516198992684</v>
      </c>
      <c r="AK3141" s="19" t="n">
        <v>0.0337906118484322</v>
      </c>
      <c r="AL3141" s="19" t="n">
        <v>0.0422352609062049</v>
      </c>
      <c r="AM3141" s="19" t="n">
        <v>0.0306183095711873</v>
      </c>
      <c r="AN3141" s="19" t="n">
        <v>0.0846281111254213</v>
      </c>
      <c r="AO3141" s="19"/>
      <c r="AP3141" s="19" t="n">
        <v>0.0253966075818876</v>
      </c>
      <c r="AQ3141" s="19" t="n">
        <v>0.0434841311894873</v>
      </c>
      <c r="AR3141" s="19" t="n">
        <v>0.0463518171467139</v>
      </c>
      <c r="AS3141" s="19" t="n">
        <v>0.0402770840452686</v>
      </c>
      <c r="AT3141" s="19" t="n">
        <v>0.0700385888606048</v>
      </c>
      <c r="AU3141" s="19"/>
      <c r="AV3141" s="19" t="n">
        <v>0.0306962534295839</v>
      </c>
      <c r="AW3141" s="19" t="n">
        <v>0.0300053799883187</v>
      </c>
      <c r="AX3141" s="19" t="n">
        <v>0.0333301971194328</v>
      </c>
      <c r="AY3141" s="19" t="n">
        <v>0.0369888178255867</v>
      </c>
      <c r="AZ3141" s="19" t="n">
        <v>0.0517725200655988</v>
      </c>
      <c r="BA3141" s="19" t="n">
        <v>0.118746487868291</v>
      </c>
      <c r="BB3141" s="19"/>
      <c r="BC3141" s="19" t="n">
        <v>0.0566358795876134</v>
      </c>
      <c r="BD3141" s="19" t="n">
        <v>0.0485965066906001</v>
      </c>
      <c r="BE3141" s="19" t="n">
        <v>0.0341159483904212</v>
      </c>
      <c r="BF3141" s="19" t="n">
        <v>0.0309278996942983</v>
      </c>
      <c r="BG3141" s="19" t="n">
        <v>0</v>
      </c>
    </row>
    <row r="3142">
      <c r="C3142" s="19"/>
      <c r="D3142" s="19"/>
      <c r="E3142" s="19"/>
      <c r="F3142" s="19"/>
      <c r="G3142" s="19"/>
      <c r="H3142" s="19"/>
      <c r="I3142" s="19"/>
      <c r="J3142" s="19"/>
      <c r="K3142" s="19"/>
      <c r="L3142" s="19"/>
      <c r="M3142" s="19"/>
      <c r="N3142" s="19"/>
      <c r="O3142" s="19"/>
      <c r="P3142" s="19"/>
      <c r="Q3142" s="19"/>
      <c r="R3142" s="19"/>
      <c r="S3142" s="19"/>
      <c r="T3142" s="19"/>
      <c r="U3142" s="19"/>
      <c r="V3142" s="19"/>
      <c r="W3142" s="19"/>
      <c r="X3142" s="19"/>
      <c r="Y3142" s="19"/>
      <c r="Z3142" s="19"/>
      <c r="AA3142" s="19"/>
      <c r="AB3142" s="19"/>
      <c r="AC3142" s="19"/>
      <c r="AD3142" s="19"/>
      <c r="AE3142" s="19"/>
      <c r="AF3142" s="19"/>
      <c r="AG3142" s="19"/>
      <c r="AH3142" s="19"/>
      <c r="AI3142" s="19"/>
      <c r="AJ3142" s="19"/>
      <c r="AK3142" s="19"/>
      <c r="AL3142" s="19"/>
      <c r="AM3142" s="19"/>
      <c r="AN3142" s="19"/>
      <c r="AO3142" s="19"/>
      <c r="AP3142" s="19"/>
      <c r="AQ3142" s="19"/>
      <c r="AR3142" s="19"/>
      <c r="AS3142" s="19"/>
      <c r="AT3142" s="19"/>
      <c r="AU3142" s="19"/>
      <c r="AV3142" s="19"/>
      <c r="AW3142" s="19"/>
      <c r="AX3142" s="19"/>
      <c r="AY3142" s="19"/>
      <c r="AZ3142" s="19"/>
      <c r="BA3142" s="19"/>
      <c r="BB3142" s="19"/>
      <c r="BC3142" s="19"/>
      <c r="BD3142" s="19"/>
      <c r="BE3142" s="19"/>
      <c r="BF3142" s="19"/>
      <c r="BG3142" s="19"/>
    </row>
    <row r="3143">
      <c r="B3143" s="7" t="s">
        <v>851</v>
      </c>
      <c r="C3143" s="19"/>
      <c r="D3143" s="19"/>
      <c r="E3143" s="19"/>
      <c r="F3143" s="19"/>
      <c r="G3143" s="19"/>
      <c r="H3143" s="19"/>
      <c r="I3143" s="19"/>
      <c r="J3143" s="19"/>
      <c r="K3143" s="19"/>
      <c r="L3143" s="19"/>
      <c r="M3143" s="19"/>
      <c r="N3143" s="19"/>
      <c r="O3143" s="19"/>
      <c r="P3143" s="19"/>
      <c r="Q3143" s="19"/>
      <c r="R3143" s="19"/>
      <c r="S3143" s="19"/>
      <c r="T3143" s="19"/>
      <c r="U3143" s="19"/>
      <c r="V3143" s="19"/>
      <c r="W3143" s="19"/>
      <c r="X3143" s="19"/>
      <c r="Y3143" s="19"/>
      <c r="Z3143" s="19"/>
      <c r="AA3143" s="19"/>
      <c r="AB3143" s="19"/>
      <c r="AC3143" s="19"/>
      <c r="AD3143" s="19"/>
      <c r="AE3143" s="19"/>
      <c r="AF3143" s="19"/>
      <c r="AG3143" s="19"/>
      <c r="AH3143" s="19"/>
      <c r="AI3143" s="19"/>
      <c r="AJ3143" s="19"/>
      <c r="AK3143" s="19"/>
      <c r="AL3143" s="19"/>
      <c r="AM3143" s="19"/>
      <c r="AN3143" s="19"/>
      <c r="AO3143" s="19"/>
      <c r="AP3143" s="19"/>
      <c r="AQ3143" s="19"/>
      <c r="AR3143" s="19"/>
      <c r="AS3143" s="19"/>
      <c r="AT3143" s="19"/>
      <c r="AU3143" s="19"/>
      <c r="AV3143" s="19"/>
      <c r="AW3143" s="19"/>
      <c r="AX3143" s="19"/>
      <c r="AY3143" s="19"/>
      <c r="AZ3143" s="19"/>
      <c r="BA3143" s="19"/>
      <c r="BB3143" s="19"/>
      <c r="BC3143" s="19"/>
      <c r="BD3143" s="19"/>
      <c r="BE3143" s="19"/>
      <c r="BF3143" s="19"/>
      <c r="BG3143" s="19"/>
    </row>
    <row r="3144">
      <c r="B3144" s="26" t="s">
        <v>79</v>
      </c>
      <c r="C3144" s="19"/>
      <c r="D3144" s="19"/>
      <c r="E3144" s="19"/>
      <c r="F3144" s="19"/>
      <c r="G3144" s="19"/>
      <c r="H3144" s="19"/>
      <c r="I3144" s="19"/>
      <c r="J3144" s="19"/>
      <c r="K3144" s="19"/>
      <c r="L3144" s="19"/>
      <c r="M3144" s="19"/>
      <c r="N3144" s="19"/>
      <c r="O3144" s="19"/>
      <c r="P3144" s="19"/>
      <c r="Q3144" s="19"/>
      <c r="R3144" s="19"/>
      <c r="S3144" s="19"/>
      <c r="T3144" s="19"/>
      <c r="U3144" s="19"/>
      <c r="V3144" s="19"/>
      <c r="W3144" s="19"/>
      <c r="X3144" s="19"/>
      <c r="Y3144" s="19"/>
      <c r="Z3144" s="19"/>
      <c r="AA3144" s="19"/>
      <c r="AB3144" s="19"/>
      <c r="AC3144" s="19"/>
      <c r="AD3144" s="19"/>
      <c r="AE3144" s="19"/>
      <c r="AF3144" s="19"/>
      <c r="AG3144" s="19"/>
      <c r="AH3144" s="19"/>
      <c r="AI3144" s="19"/>
      <c r="AJ3144" s="19"/>
      <c r="AK3144" s="19"/>
      <c r="AL3144" s="19"/>
      <c r="AM3144" s="19"/>
      <c r="AN3144" s="19"/>
      <c r="AO3144" s="19"/>
      <c r="AP3144" s="19"/>
      <c r="AQ3144" s="19"/>
      <c r="AR3144" s="19"/>
      <c r="AS3144" s="19"/>
      <c r="AT3144" s="19"/>
      <c r="AU3144" s="19"/>
      <c r="AV3144" s="19"/>
      <c r="AW3144" s="19"/>
      <c r="AX3144" s="19"/>
      <c r="AY3144" s="19"/>
      <c r="AZ3144" s="19"/>
      <c r="BA3144" s="19"/>
      <c r="BB3144" s="19"/>
      <c r="BC3144" s="19"/>
      <c r="BD3144" s="19"/>
      <c r="BE3144" s="19"/>
      <c r="BF3144" s="19"/>
      <c r="BG3144" s="19"/>
    </row>
    <row r="3145">
      <c r="B3145" t="s">
        <v>805</v>
      </c>
      <c r="C3145" s="19" t="n">
        <v>0.0477365247616848</v>
      </c>
      <c r="D3145" s="19" t="n">
        <v>0.0491712896087725</v>
      </c>
      <c r="E3145" s="19" t="n">
        <v>0.0447566451762506</v>
      </c>
      <c r="F3145" s="19"/>
      <c r="G3145" s="19" t="n">
        <v>0.0401044200910172</v>
      </c>
      <c r="H3145" s="19" t="n">
        <v>0.0605649913197351</v>
      </c>
      <c r="I3145" s="19" t="n">
        <v>0.0621531421199773</v>
      </c>
      <c r="J3145" s="19" t="n">
        <v>0.0637317836190656</v>
      </c>
      <c r="K3145" s="19" t="n">
        <v>0.0319962442203025</v>
      </c>
      <c r="L3145" s="19" t="n">
        <v>0.0283787263175432</v>
      </c>
      <c r="M3145" s="19"/>
      <c r="N3145" s="19" t="n">
        <v>0.0612417487393741</v>
      </c>
      <c r="O3145" s="19" t="n">
        <v>0.0604773875958684</v>
      </c>
      <c r="P3145" s="19" t="n">
        <v>0.0365512182080807</v>
      </c>
      <c r="Q3145" s="19" t="n">
        <v>0.0298604598775279</v>
      </c>
      <c r="R3145" s="19"/>
      <c r="S3145" s="19" t="n">
        <v>0.0806672862072047</v>
      </c>
      <c r="T3145" s="19" t="n">
        <v>0.031328595787465</v>
      </c>
      <c r="U3145" s="19" t="n">
        <v>0.0122520441072561</v>
      </c>
      <c r="V3145" s="19" t="n">
        <v>0.0742096379056219</v>
      </c>
      <c r="W3145" s="19" t="n">
        <v>0.0430919931404761</v>
      </c>
      <c r="X3145" s="19" t="n">
        <v>0.0127402241717983</v>
      </c>
      <c r="Y3145" s="19" t="n">
        <v>0.0247973034296828</v>
      </c>
      <c r="Z3145" s="19" t="n">
        <v>0.0177241695132958</v>
      </c>
      <c r="AA3145" s="19" t="n">
        <v>0.0727961726097466</v>
      </c>
      <c r="AB3145" s="19" t="n">
        <v>0.0407700605398722</v>
      </c>
      <c r="AC3145" s="19" t="n">
        <v>0.0653343104769224</v>
      </c>
      <c r="AD3145" s="19" t="n">
        <v>0.09670602087395</v>
      </c>
      <c r="AE3145" s="19"/>
      <c r="AF3145" s="19" t="n">
        <v>0.0356184608265419</v>
      </c>
      <c r="AG3145" s="19" t="n">
        <v>0.0586334123290849</v>
      </c>
      <c r="AH3145" s="19" t="n">
        <v>0.0484725775686986</v>
      </c>
      <c r="AI3145" s="19"/>
      <c r="AJ3145" s="19" t="n">
        <v>0.0301638284232875</v>
      </c>
      <c r="AK3145" s="19" t="n">
        <v>0.0687062592321153</v>
      </c>
      <c r="AL3145" s="19" t="n">
        <v>0.0150305151265808</v>
      </c>
      <c r="AM3145" s="19" t="n">
        <v>0.0496710225231105</v>
      </c>
      <c r="AN3145" s="19" t="n">
        <v>0.0460321986424681</v>
      </c>
      <c r="AO3145" s="19"/>
      <c r="AP3145" s="19" t="n">
        <v>0.0441151042994349</v>
      </c>
      <c r="AQ3145" s="19" t="n">
        <v>0.0573491006261524</v>
      </c>
      <c r="AR3145" s="19" t="n">
        <v>0.0377234363070402</v>
      </c>
      <c r="AS3145" s="19" t="n">
        <v>0.0181329131732466</v>
      </c>
      <c r="AT3145" s="19" t="n">
        <v>0.0488366093919537</v>
      </c>
      <c r="AU3145" s="19"/>
      <c r="AV3145" s="19" t="n">
        <v>0.0658958379916081</v>
      </c>
      <c r="AW3145" s="19" t="n">
        <v>0.0420111205239365</v>
      </c>
      <c r="AX3145" s="19" t="n">
        <v>0.0253294007199531</v>
      </c>
      <c r="AY3145" s="19" t="n">
        <v>0.0179870580514501</v>
      </c>
      <c r="AZ3145" s="19" t="n">
        <v>0.0548187055474055</v>
      </c>
      <c r="BA3145" s="19" t="n">
        <v>0.0363180027362763</v>
      </c>
      <c r="BB3145" s="19"/>
      <c r="BC3145" s="19" t="n">
        <v>0.0291962729809527</v>
      </c>
      <c r="BD3145" s="19" t="n">
        <v>0.037318534773323</v>
      </c>
      <c r="BE3145" s="19" t="n">
        <v>0.0620452612796198</v>
      </c>
      <c r="BF3145" s="19" t="n">
        <v>0.0734069321842704</v>
      </c>
      <c r="BG3145" s="19" t="n">
        <v>0.0532767072778796</v>
      </c>
    </row>
    <row r="3146">
      <c r="B3146" t="s">
        <v>598</v>
      </c>
      <c r="C3146" s="19" t="n">
        <v>0.0578574908916613</v>
      </c>
      <c r="D3146" s="19" t="n">
        <v>0.0690951808983522</v>
      </c>
      <c r="E3146" s="19" t="n">
        <v>0.047352145685886</v>
      </c>
      <c r="F3146" s="19"/>
      <c r="G3146" s="19" t="n">
        <v>0.0643035130386126</v>
      </c>
      <c r="H3146" s="19" t="n">
        <v>0.0876003735996478</v>
      </c>
      <c r="I3146" s="19" t="n">
        <v>0.0601597933475339</v>
      </c>
      <c r="J3146" s="19" t="n">
        <v>0.0499366240459622</v>
      </c>
      <c r="K3146" s="19" t="n">
        <v>0.0528083284636429</v>
      </c>
      <c r="L3146" s="19" t="n">
        <v>0.0373939036651547</v>
      </c>
      <c r="M3146" s="19"/>
      <c r="N3146" s="19" t="n">
        <v>0.0692270737598907</v>
      </c>
      <c r="O3146" s="19" t="n">
        <v>0.0747500861799988</v>
      </c>
      <c r="P3146" s="19" t="n">
        <v>0.0333919185308857</v>
      </c>
      <c r="Q3146" s="19" t="n">
        <v>0.0496557000844518</v>
      </c>
      <c r="R3146" s="19"/>
      <c r="S3146" s="19" t="n">
        <v>0.0579584887930705</v>
      </c>
      <c r="T3146" s="19" t="n">
        <v>0.0490684407919519</v>
      </c>
      <c r="U3146" s="19" t="n">
        <v>0.0725786300720641</v>
      </c>
      <c r="V3146" s="19" t="n">
        <v>0.0610502224602637</v>
      </c>
      <c r="W3146" s="19" t="n">
        <v>0.0701163114985771</v>
      </c>
      <c r="X3146" s="19" t="n">
        <v>0.0298865621435261</v>
      </c>
      <c r="Y3146" s="19" t="n">
        <v>0.0440740079170643</v>
      </c>
      <c r="Z3146" s="19" t="n">
        <v>0.0119438473001301</v>
      </c>
      <c r="AA3146" s="19" t="n">
        <v>0.0565832550560479</v>
      </c>
      <c r="AB3146" s="19" t="n">
        <v>0.0888333876036573</v>
      </c>
      <c r="AC3146" s="19" t="n">
        <v>0.0530961639214324</v>
      </c>
      <c r="AD3146" s="19" t="n">
        <v>0.119462779583515</v>
      </c>
      <c r="AE3146" s="19"/>
      <c r="AF3146" s="19" t="n">
        <v>0.0414244838351775</v>
      </c>
      <c r="AG3146" s="19" t="n">
        <v>0.0806024466231321</v>
      </c>
      <c r="AH3146" s="19" t="n">
        <v>0.0413317668251444</v>
      </c>
      <c r="AI3146" s="19"/>
      <c r="AJ3146" s="19" t="n">
        <v>0.0372472852031078</v>
      </c>
      <c r="AK3146" s="19" t="n">
        <v>0.070302517109477</v>
      </c>
      <c r="AL3146" s="19" t="n">
        <v>0.0913301588773837</v>
      </c>
      <c r="AM3146" s="19" t="n">
        <v>0.0530964237620369</v>
      </c>
      <c r="AN3146" s="19" t="n">
        <v>0.0488453120854083</v>
      </c>
      <c r="AO3146" s="19"/>
      <c r="AP3146" s="19" t="n">
        <v>0.0327635057006786</v>
      </c>
      <c r="AQ3146" s="19" t="n">
        <v>0.0647841261912394</v>
      </c>
      <c r="AR3146" s="19" t="n">
        <v>0.0697312665182806</v>
      </c>
      <c r="AS3146" s="19" t="n">
        <v>0.0516085382439392</v>
      </c>
      <c r="AT3146" s="19" t="n">
        <v>0.0862851393138727</v>
      </c>
      <c r="AU3146" s="19"/>
      <c r="AV3146" s="19" t="n">
        <v>0.0748404346973719</v>
      </c>
      <c r="AW3146" s="19" t="n">
        <v>0.0252170397071096</v>
      </c>
      <c r="AX3146" s="19" t="n">
        <v>0.0864539991480176</v>
      </c>
      <c r="AY3146" s="19" t="n">
        <v>0.0414689459055786</v>
      </c>
      <c r="AZ3146" s="19" t="n">
        <v>0.0993609060316797</v>
      </c>
      <c r="BA3146" s="19" t="n">
        <v>0.0217149571553411</v>
      </c>
      <c r="BB3146" s="19"/>
      <c r="BC3146" s="19" t="n">
        <v>0.034646039646568</v>
      </c>
      <c r="BD3146" s="19" t="n">
        <v>0.0655919343767817</v>
      </c>
      <c r="BE3146" s="19" t="n">
        <v>0.0815503304683024</v>
      </c>
      <c r="BF3146" s="19" t="n">
        <v>0.0664035718078664</v>
      </c>
      <c r="BG3146" s="19" t="n">
        <v>0.138029302319309</v>
      </c>
    </row>
    <row r="3147">
      <c r="B3147" t="s">
        <v>692</v>
      </c>
      <c r="C3147" s="19" t="n">
        <v>0.11883256103791</v>
      </c>
      <c r="D3147" s="19" t="n">
        <v>0.124046715124185</v>
      </c>
      <c r="E3147" s="19" t="n">
        <v>0.114683764872468</v>
      </c>
      <c r="F3147" s="19"/>
      <c r="G3147" s="19" t="n">
        <v>0.182996002455454</v>
      </c>
      <c r="H3147" s="19" t="n">
        <v>0.0988056076584531</v>
      </c>
      <c r="I3147" s="19" t="n">
        <v>0.133359799449651</v>
      </c>
      <c r="J3147" s="19" t="n">
        <v>0.11153490666441</v>
      </c>
      <c r="K3147" s="19" t="n">
        <v>0.123600321938279</v>
      </c>
      <c r="L3147" s="19" t="n">
        <v>0.083052502731745</v>
      </c>
      <c r="M3147" s="19"/>
      <c r="N3147" s="19" t="n">
        <v>0.130432830561431</v>
      </c>
      <c r="O3147" s="19" t="n">
        <v>0.127326545754625</v>
      </c>
      <c r="P3147" s="19" t="n">
        <v>0.0982053503655857</v>
      </c>
      <c r="Q3147" s="19" t="n">
        <v>0.113875025430784</v>
      </c>
      <c r="R3147" s="19"/>
      <c r="S3147" s="19" t="n">
        <v>0.0991167844986514</v>
      </c>
      <c r="T3147" s="19" t="n">
        <v>0.139079283096387</v>
      </c>
      <c r="U3147" s="19" t="n">
        <v>0.182105247113375</v>
      </c>
      <c r="V3147" s="19" t="n">
        <v>0.116017267844843</v>
      </c>
      <c r="W3147" s="19" t="n">
        <v>0.107958457266773</v>
      </c>
      <c r="X3147" s="19" t="n">
        <v>0.130959923197076</v>
      </c>
      <c r="Y3147" s="19" t="n">
        <v>0.136920526462683</v>
      </c>
      <c r="Z3147" s="19" t="n">
        <v>0.109850992856751</v>
      </c>
      <c r="AA3147" s="19" t="n">
        <v>0.0984954985400103</v>
      </c>
      <c r="AB3147" s="19" t="n">
        <v>0.0770624327276487</v>
      </c>
      <c r="AC3147" s="19" t="n">
        <v>0.111323718139232</v>
      </c>
      <c r="AD3147" s="19" t="n">
        <v>0.128193234053373</v>
      </c>
      <c r="AE3147" s="19"/>
      <c r="AF3147" s="19" t="n">
        <v>0.0939567530836963</v>
      </c>
      <c r="AG3147" s="19" t="n">
        <v>0.132335055207299</v>
      </c>
      <c r="AH3147" s="19" t="n">
        <v>0.0882536206429331</v>
      </c>
      <c r="AI3147" s="19"/>
      <c r="AJ3147" s="19" t="n">
        <v>0.0953717813403189</v>
      </c>
      <c r="AK3147" s="19" t="n">
        <v>0.129405049286351</v>
      </c>
      <c r="AL3147" s="19" t="n">
        <v>0.186478341517998</v>
      </c>
      <c r="AM3147" s="19" t="n">
        <v>0.0216326360174539</v>
      </c>
      <c r="AN3147" s="19" t="n">
        <v>0.102331241525717</v>
      </c>
      <c r="AO3147" s="19"/>
      <c r="AP3147" s="19" t="n">
        <v>0.0884734905430062</v>
      </c>
      <c r="AQ3147" s="19" t="n">
        <v>0.125753923134584</v>
      </c>
      <c r="AR3147" s="19" t="n">
        <v>0.17766203227235</v>
      </c>
      <c r="AS3147" s="19" t="n">
        <v>0.0958460402857959</v>
      </c>
      <c r="AT3147" s="19" t="n">
        <v>0.221810039287943</v>
      </c>
      <c r="AU3147" s="19"/>
      <c r="AV3147" s="19" t="n">
        <v>0.1331369489102</v>
      </c>
      <c r="AW3147" s="19" t="n">
        <v>0.0900753967883473</v>
      </c>
      <c r="AX3147" s="19" t="n">
        <v>0.170031246625553</v>
      </c>
      <c r="AY3147" s="19" t="n">
        <v>0.0716110035188856</v>
      </c>
      <c r="AZ3147" s="19" t="n">
        <v>0.192147003919537</v>
      </c>
      <c r="BA3147" s="19" t="n">
        <v>0.100648715705187</v>
      </c>
      <c r="BB3147" s="19"/>
      <c r="BC3147" s="19" t="n">
        <v>0.102670782605965</v>
      </c>
      <c r="BD3147" s="19" t="n">
        <v>0.127656263074527</v>
      </c>
      <c r="BE3147" s="19" t="n">
        <v>0.162876342580552</v>
      </c>
      <c r="BF3147" s="19" t="n">
        <v>0.0903036322319402</v>
      </c>
      <c r="BG3147" s="19" t="n">
        <v>0.184169838662663</v>
      </c>
    </row>
    <row r="3148">
      <c r="B3148" t="s">
        <v>691</v>
      </c>
      <c r="C3148" s="19" t="n">
        <v>0.254821550852947</v>
      </c>
      <c r="D3148" s="19" t="n">
        <v>0.247726227894353</v>
      </c>
      <c r="E3148" s="19" t="n">
        <v>0.261758658497615</v>
      </c>
      <c r="F3148" s="19"/>
      <c r="G3148" s="19" t="n">
        <v>0.288427730311925</v>
      </c>
      <c r="H3148" s="19" t="n">
        <v>0.189158774951675</v>
      </c>
      <c r="I3148" s="19" t="n">
        <v>0.252483374825878</v>
      </c>
      <c r="J3148" s="19" t="n">
        <v>0.250253778814851</v>
      </c>
      <c r="K3148" s="19" t="n">
        <v>0.300670757547464</v>
      </c>
      <c r="L3148" s="19" t="n">
        <v>0.260295014100968</v>
      </c>
      <c r="M3148" s="19"/>
      <c r="N3148" s="19" t="n">
        <v>0.262407787766749</v>
      </c>
      <c r="O3148" s="19" t="n">
        <v>0.245800856664959</v>
      </c>
      <c r="P3148" s="19" t="n">
        <v>0.270062233994089</v>
      </c>
      <c r="Q3148" s="19" t="n">
        <v>0.243140680585561</v>
      </c>
      <c r="R3148" s="19"/>
      <c r="S3148" s="19" t="n">
        <v>0.253340097859448</v>
      </c>
      <c r="T3148" s="19" t="n">
        <v>0.284435542348232</v>
      </c>
      <c r="U3148" s="19" t="n">
        <v>0.247706751050753</v>
      </c>
      <c r="V3148" s="19" t="n">
        <v>0.216611632599483</v>
      </c>
      <c r="W3148" s="19" t="n">
        <v>0.252501060274933</v>
      </c>
      <c r="X3148" s="19" t="n">
        <v>0.225007210973614</v>
      </c>
      <c r="Y3148" s="19" t="n">
        <v>0.249586642656891</v>
      </c>
      <c r="Z3148" s="19" t="n">
        <v>0.263562829135479</v>
      </c>
      <c r="AA3148" s="19" t="n">
        <v>0.269656521573365</v>
      </c>
      <c r="AB3148" s="19" t="n">
        <v>0.286538477593813</v>
      </c>
      <c r="AC3148" s="19" t="n">
        <v>0.241768814303604</v>
      </c>
      <c r="AD3148" s="19" t="n">
        <v>0.236757418491056</v>
      </c>
      <c r="AE3148" s="19"/>
      <c r="AF3148" s="19" t="n">
        <v>0.244755195679614</v>
      </c>
      <c r="AG3148" s="19" t="n">
        <v>0.23804159129922</v>
      </c>
      <c r="AH3148" s="19" t="n">
        <v>0.282296005730971</v>
      </c>
      <c r="AI3148" s="19"/>
      <c r="AJ3148" s="19" t="n">
        <v>0.247920133868248</v>
      </c>
      <c r="AK3148" s="19" t="n">
        <v>0.220045046070324</v>
      </c>
      <c r="AL3148" s="19" t="n">
        <v>0.270429674952946</v>
      </c>
      <c r="AM3148" s="19" t="n">
        <v>0.251456401695837</v>
      </c>
      <c r="AN3148" s="19" t="n">
        <v>0.289081584729566</v>
      </c>
      <c r="AO3148" s="19"/>
      <c r="AP3148" s="19" t="n">
        <v>0.234785457068118</v>
      </c>
      <c r="AQ3148" s="19" t="n">
        <v>0.239019074823859</v>
      </c>
      <c r="AR3148" s="19" t="n">
        <v>0.28914139759477</v>
      </c>
      <c r="AS3148" s="19" t="n">
        <v>0.248051151364102</v>
      </c>
      <c r="AT3148" s="19" t="n">
        <v>0.227358006885529</v>
      </c>
      <c r="AU3148" s="19"/>
      <c r="AV3148" s="19" t="n">
        <v>0.226709305228974</v>
      </c>
      <c r="AW3148" s="19" t="n">
        <v>0.251892583214561</v>
      </c>
      <c r="AX3148" s="19" t="n">
        <v>0.293391530929942</v>
      </c>
      <c r="AY3148" s="19" t="n">
        <v>0.26283872881114</v>
      </c>
      <c r="AZ3148" s="19" t="n">
        <v>0.233885219075761</v>
      </c>
      <c r="BA3148" s="19" t="n">
        <v>0.3183787202724</v>
      </c>
      <c r="BB3148" s="19"/>
      <c r="BC3148" s="19" t="n">
        <v>0.26607257403181</v>
      </c>
      <c r="BD3148" s="19" t="n">
        <v>0.237573214406316</v>
      </c>
      <c r="BE3148" s="19" t="n">
        <v>0.241058766124156</v>
      </c>
      <c r="BF3148" s="19" t="n">
        <v>0.260292658273124</v>
      </c>
      <c r="BG3148" s="19" t="n">
        <v>0.061653796979481</v>
      </c>
    </row>
    <row r="3149">
      <c r="B3149" t="s">
        <v>690</v>
      </c>
      <c r="C3149" s="19" t="n">
        <v>0.230163221287022</v>
      </c>
      <c r="D3149" s="19" t="n">
        <v>0.224140464291955</v>
      </c>
      <c r="E3149" s="19" t="n">
        <v>0.237853497240522</v>
      </c>
      <c r="F3149" s="19"/>
      <c r="G3149" s="19" t="n">
        <v>0.215814427005865</v>
      </c>
      <c r="H3149" s="19" t="n">
        <v>0.233765556830642</v>
      </c>
      <c r="I3149" s="19" t="n">
        <v>0.212974780162267</v>
      </c>
      <c r="J3149" s="19" t="n">
        <v>0.261794783173349</v>
      </c>
      <c r="K3149" s="19" t="n">
        <v>0.194864477855044</v>
      </c>
      <c r="L3149" s="19" t="n">
        <v>0.248934460402753</v>
      </c>
      <c r="M3149" s="19"/>
      <c r="N3149" s="19" t="n">
        <v>0.213205065780813</v>
      </c>
      <c r="O3149" s="19" t="n">
        <v>0.234662791701545</v>
      </c>
      <c r="P3149" s="19" t="n">
        <v>0.231890999499159</v>
      </c>
      <c r="Q3149" s="19" t="n">
        <v>0.242697078561557</v>
      </c>
      <c r="R3149" s="19"/>
      <c r="S3149" s="19" t="n">
        <v>0.233581469344648</v>
      </c>
      <c r="T3149" s="19" t="n">
        <v>0.157233032825461</v>
      </c>
      <c r="U3149" s="19" t="n">
        <v>0.222495253512267</v>
      </c>
      <c r="V3149" s="19" t="n">
        <v>0.300313367449158</v>
      </c>
      <c r="W3149" s="19" t="n">
        <v>0.233380365933317</v>
      </c>
      <c r="X3149" s="19" t="n">
        <v>0.238285851448215</v>
      </c>
      <c r="Y3149" s="19" t="n">
        <v>0.232654254946566</v>
      </c>
      <c r="Z3149" s="19" t="n">
        <v>0.246024914584311</v>
      </c>
      <c r="AA3149" s="19" t="n">
        <v>0.229526039185346</v>
      </c>
      <c r="AB3149" s="19" t="n">
        <v>0.241625984522872</v>
      </c>
      <c r="AC3149" s="19" t="n">
        <v>0.254136968591225</v>
      </c>
      <c r="AD3149" s="19" t="n">
        <v>0.207774212899836</v>
      </c>
      <c r="AE3149" s="19"/>
      <c r="AF3149" s="19" t="n">
        <v>0.2368076455123</v>
      </c>
      <c r="AG3149" s="19" t="n">
        <v>0.229174715371267</v>
      </c>
      <c r="AH3149" s="19" t="n">
        <v>0.223650978649461</v>
      </c>
      <c r="AI3149" s="19"/>
      <c r="AJ3149" s="19" t="n">
        <v>0.243550521087032</v>
      </c>
      <c r="AK3149" s="19" t="n">
        <v>0.233789697534432</v>
      </c>
      <c r="AL3149" s="19" t="n">
        <v>0.236858019783167</v>
      </c>
      <c r="AM3149" s="19" t="n">
        <v>0.170455064525422</v>
      </c>
      <c r="AN3149" s="19" t="n">
        <v>0.216599344826263</v>
      </c>
      <c r="AO3149" s="19"/>
      <c r="AP3149" s="19" t="n">
        <v>0.25900436602777</v>
      </c>
      <c r="AQ3149" s="19" t="n">
        <v>0.246096647900612</v>
      </c>
      <c r="AR3149" s="19" t="n">
        <v>0.185786981918902</v>
      </c>
      <c r="AS3149" s="19" t="n">
        <v>0.261626375322616</v>
      </c>
      <c r="AT3149" s="19" t="n">
        <v>0.153394340788127</v>
      </c>
      <c r="AU3149" s="19"/>
      <c r="AV3149" s="19" t="n">
        <v>0.232660196233272</v>
      </c>
      <c r="AW3149" s="19" t="n">
        <v>0.25146897021309</v>
      </c>
      <c r="AX3149" s="19" t="n">
        <v>0.204441473778072</v>
      </c>
      <c r="AY3149" s="19" t="n">
        <v>0.264899005876082</v>
      </c>
      <c r="AZ3149" s="19" t="n">
        <v>0.146732765956416</v>
      </c>
      <c r="BA3149" s="19" t="n">
        <v>0.239734277851739</v>
      </c>
      <c r="BB3149" s="19"/>
      <c r="BC3149" s="19" t="n">
        <v>0.241668278238813</v>
      </c>
      <c r="BD3149" s="19" t="n">
        <v>0.244221771440515</v>
      </c>
      <c r="BE3149" s="19" t="n">
        <v>0.212382556411133</v>
      </c>
      <c r="BF3149" s="19" t="n">
        <v>0.24511559756709</v>
      </c>
      <c r="BG3149" s="19" t="n">
        <v>0.180517872525657</v>
      </c>
    </row>
    <row r="3150">
      <c r="B3150" t="s">
        <v>689</v>
      </c>
      <c r="C3150" s="19" t="n">
        <v>0.144223632615359</v>
      </c>
      <c r="D3150" s="19" t="n">
        <v>0.151133181233691</v>
      </c>
      <c r="E3150" s="19" t="n">
        <v>0.136340691438506</v>
      </c>
      <c r="F3150" s="19"/>
      <c r="G3150" s="19" t="n">
        <v>0.108363967343659</v>
      </c>
      <c r="H3150" s="19" t="n">
        <v>0.20918600401336</v>
      </c>
      <c r="I3150" s="19" t="n">
        <v>0.15069603941043</v>
      </c>
      <c r="J3150" s="19" t="n">
        <v>0.112064499078024</v>
      </c>
      <c r="K3150" s="19" t="n">
        <v>0.127495045546707</v>
      </c>
      <c r="L3150" s="19" t="n">
        <v>0.147612194583485</v>
      </c>
      <c r="M3150" s="19"/>
      <c r="N3150" s="19" t="n">
        <v>0.160190370311746</v>
      </c>
      <c r="O3150" s="19" t="n">
        <v>0.144767150191164</v>
      </c>
      <c r="P3150" s="19" t="n">
        <v>0.149008834896269</v>
      </c>
      <c r="Q3150" s="19" t="n">
        <v>0.122535626056444</v>
      </c>
      <c r="R3150" s="19"/>
      <c r="S3150" s="19" t="n">
        <v>0.138727261591708</v>
      </c>
      <c r="T3150" s="19" t="n">
        <v>0.137824985403108</v>
      </c>
      <c r="U3150" s="19" t="n">
        <v>0.161818320651307</v>
      </c>
      <c r="V3150" s="19" t="n">
        <v>0.125944483166376</v>
      </c>
      <c r="W3150" s="19" t="n">
        <v>0.148740328868764</v>
      </c>
      <c r="X3150" s="19" t="n">
        <v>0.180186788827539</v>
      </c>
      <c r="Y3150" s="19" t="n">
        <v>0.161949567932491</v>
      </c>
      <c r="Z3150" s="19" t="n">
        <v>0.164600221032648</v>
      </c>
      <c r="AA3150" s="19" t="n">
        <v>0.114968927067069</v>
      </c>
      <c r="AB3150" s="19" t="n">
        <v>0.152845948911512</v>
      </c>
      <c r="AC3150" s="19" t="n">
        <v>0.14504960782306</v>
      </c>
      <c r="AD3150" s="19" t="n">
        <v>0.092389549429132</v>
      </c>
      <c r="AE3150" s="19"/>
      <c r="AF3150" s="19" t="n">
        <v>0.168302445365314</v>
      </c>
      <c r="AG3150" s="19" t="n">
        <v>0.137857168402955</v>
      </c>
      <c r="AH3150" s="19" t="n">
        <v>0.14246999760471</v>
      </c>
      <c r="AI3150" s="19"/>
      <c r="AJ3150" s="19" t="n">
        <v>0.178165786364084</v>
      </c>
      <c r="AK3150" s="19" t="n">
        <v>0.155139535884108</v>
      </c>
      <c r="AL3150" s="19" t="n">
        <v>0.103437519894786</v>
      </c>
      <c r="AM3150" s="19" t="n">
        <v>0.141419208458298</v>
      </c>
      <c r="AN3150" s="19" t="n">
        <v>0.132504736147663</v>
      </c>
      <c r="AO3150" s="19"/>
      <c r="AP3150" s="19" t="n">
        <v>0.179968068673837</v>
      </c>
      <c r="AQ3150" s="19" t="n">
        <v>0.144586369398546</v>
      </c>
      <c r="AR3150" s="19" t="n">
        <v>0.113267282084866</v>
      </c>
      <c r="AS3150" s="19" t="n">
        <v>0.155560530077408</v>
      </c>
      <c r="AT3150" s="19" t="n">
        <v>0.113412692213639</v>
      </c>
      <c r="AU3150" s="19"/>
      <c r="AV3150" s="19" t="n">
        <v>0.146458755812977</v>
      </c>
      <c r="AW3150" s="19" t="n">
        <v>0.182879312708816</v>
      </c>
      <c r="AX3150" s="19" t="n">
        <v>0.126111334951066</v>
      </c>
      <c r="AY3150" s="19" t="n">
        <v>0.159445410478043</v>
      </c>
      <c r="AZ3150" s="19" t="n">
        <v>0.137028791654753</v>
      </c>
      <c r="BA3150" s="19" t="n">
        <v>0.0985695575212808</v>
      </c>
      <c r="BB3150" s="19"/>
      <c r="BC3150" s="19" t="n">
        <v>0.136779284627882</v>
      </c>
      <c r="BD3150" s="19" t="n">
        <v>0.134108985147072</v>
      </c>
      <c r="BE3150" s="19" t="n">
        <v>0.13633396088148</v>
      </c>
      <c r="BF3150" s="19" t="n">
        <v>0.159843624568279</v>
      </c>
      <c r="BG3150" s="19" t="n">
        <v>0.174087619673428</v>
      </c>
    </row>
    <row r="3151">
      <c r="B3151" t="s">
        <v>806</v>
      </c>
      <c r="C3151" s="19" t="n">
        <v>0.100464355208254</v>
      </c>
      <c r="D3151" s="19" t="n">
        <v>0.100356510654188</v>
      </c>
      <c r="E3151" s="19" t="n">
        <v>0.0997058107415535</v>
      </c>
      <c r="F3151" s="19"/>
      <c r="G3151" s="19" t="n">
        <v>0.0793094395084446</v>
      </c>
      <c r="H3151" s="19" t="n">
        <v>0.0911358473930031</v>
      </c>
      <c r="I3151" s="19" t="n">
        <v>0.0850656884217087</v>
      </c>
      <c r="J3151" s="19" t="n">
        <v>0.0902062860316119</v>
      </c>
      <c r="K3151" s="19" t="n">
        <v>0.103489536368421</v>
      </c>
      <c r="L3151" s="19" t="n">
        <v>0.140941865877793</v>
      </c>
      <c r="M3151" s="19"/>
      <c r="N3151" s="19" t="n">
        <v>0.0819050294418693</v>
      </c>
      <c r="O3151" s="19" t="n">
        <v>0.0739720580893911</v>
      </c>
      <c r="P3151" s="19" t="n">
        <v>0.126265367737798</v>
      </c>
      <c r="Q3151" s="19" t="n">
        <v>0.125536010825941</v>
      </c>
      <c r="R3151" s="19"/>
      <c r="S3151" s="19" t="n">
        <v>0.116871271267214</v>
      </c>
      <c r="T3151" s="19" t="n">
        <v>0.144204211669658</v>
      </c>
      <c r="U3151" s="19" t="n">
        <v>0.0566998957758636</v>
      </c>
      <c r="V3151" s="19" t="n">
        <v>0.0653862804612627</v>
      </c>
      <c r="W3151" s="19" t="n">
        <v>0.0806644988342942</v>
      </c>
      <c r="X3151" s="19" t="n">
        <v>0.113376710901019</v>
      </c>
      <c r="Y3151" s="19" t="n">
        <v>0.117228947217629</v>
      </c>
      <c r="Z3151" s="19" t="n">
        <v>0.129476588401992</v>
      </c>
      <c r="AA3151" s="19" t="n">
        <v>0.106154703621613</v>
      </c>
      <c r="AB3151" s="19" t="n">
        <v>0.0662062602581175</v>
      </c>
      <c r="AC3151" s="19" t="n">
        <v>0.0932299704477743</v>
      </c>
      <c r="AD3151" s="19" t="n">
        <v>0.0748236926583245</v>
      </c>
      <c r="AE3151" s="19"/>
      <c r="AF3151" s="19" t="n">
        <v>0.130309198692749</v>
      </c>
      <c r="AG3151" s="19" t="n">
        <v>0.081051165755454</v>
      </c>
      <c r="AH3151" s="19" t="n">
        <v>0.109706627624175</v>
      </c>
      <c r="AI3151" s="19"/>
      <c r="AJ3151" s="19" t="n">
        <v>0.119563862119092</v>
      </c>
      <c r="AK3151" s="19" t="n">
        <v>0.0865312391103153</v>
      </c>
      <c r="AL3151" s="19" t="n">
        <v>0.054068815502847</v>
      </c>
      <c r="AM3151" s="19" t="n">
        <v>0.281650933446654</v>
      </c>
      <c r="AN3151" s="19" t="n">
        <v>0.0969818953316793</v>
      </c>
      <c r="AO3151" s="19"/>
      <c r="AP3151" s="19" t="n">
        <v>0.114454898961742</v>
      </c>
      <c r="AQ3151" s="19" t="n">
        <v>0.0890797812715746</v>
      </c>
      <c r="AR3151" s="19" t="n">
        <v>0.0656755341184966</v>
      </c>
      <c r="AS3151" s="19" t="n">
        <v>0.141911712925375</v>
      </c>
      <c r="AT3151" s="19" t="n">
        <v>0.0528874980568335</v>
      </c>
      <c r="AU3151" s="19"/>
      <c r="AV3151" s="19" t="n">
        <v>0.0865050729811904</v>
      </c>
      <c r="AW3151" s="19" t="n">
        <v>0.114849476515164</v>
      </c>
      <c r="AX3151" s="19" t="n">
        <v>0.064207748553612</v>
      </c>
      <c r="AY3151" s="19" t="n">
        <v>0.151594910833188</v>
      </c>
      <c r="AZ3151" s="19" t="n">
        <v>0.0597071146743576</v>
      </c>
      <c r="BA3151" s="19" t="n">
        <v>0.068122423362233</v>
      </c>
      <c r="BB3151" s="19"/>
      <c r="BC3151" s="19" t="n">
        <v>0.120559759387411</v>
      </c>
      <c r="BD3151" s="19" t="n">
        <v>0.107059702288854</v>
      </c>
      <c r="BE3151" s="19" t="n">
        <v>0.0661945020283026</v>
      </c>
      <c r="BF3151" s="19" t="n">
        <v>0.0780421880247733</v>
      </c>
      <c r="BG3151" s="19" t="n">
        <v>0.182464104025843</v>
      </c>
    </row>
    <row r="3152">
      <c r="B3152" t="s">
        <v>123</v>
      </c>
      <c r="C3152" s="19" t="n">
        <v>0.0459006633451615</v>
      </c>
      <c r="D3152" s="19" t="n">
        <v>0.034330430294502</v>
      </c>
      <c r="E3152" s="19" t="n">
        <v>0.0575487863471986</v>
      </c>
      <c r="F3152" s="19"/>
      <c r="G3152" s="19" t="n">
        <v>0.0206805002450222</v>
      </c>
      <c r="H3152" s="19" t="n">
        <v>0.0297828442334847</v>
      </c>
      <c r="I3152" s="19" t="n">
        <v>0.0431073822625536</v>
      </c>
      <c r="J3152" s="19" t="n">
        <v>0.0604773385727266</v>
      </c>
      <c r="K3152" s="19" t="n">
        <v>0.0650752880601393</v>
      </c>
      <c r="L3152" s="19" t="n">
        <v>0.0533913323205581</v>
      </c>
      <c r="M3152" s="19"/>
      <c r="N3152" s="19" t="n">
        <v>0.0213900936381272</v>
      </c>
      <c r="O3152" s="19" t="n">
        <v>0.038243123822448</v>
      </c>
      <c r="P3152" s="19" t="n">
        <v>0.0546240767681339</v>
      </c>
      <c r="Q3152" s="19" t="n">
        <v>0.0726994185777325</v>
      </c>
      <c r="R3152" s="19"/>
      <c r="S3152" s="19" t="n">
        <v>0.019737340438055</v>
      </c>
      <c r="T3152" s="19" t="n">
        <v>0.0568259080777373</v>
      </c>
      <c r="U3152" s="19" t="n">
        <v>0.0443438577171135</v>
      </c>
      <c r="V3152" s="19" t="n">
        <v>0.0404671081129908</v>
      </c>
      <c r="W3152" s="19" t="n">
        <v>0.063546984182865</v>
      </c>
      <c r="X3152" s="19" t="n">
        <v>0.0695567283372126</v>
      </c>
      <c r="Y3152" s="19" t="n">
        <v>0.0327887494369928</v>
      </c>
      <c r="Z3152" s="19" t="n">
        <v>0.0568164371753927</v>
      </c>
      <c r="AA3152" s="19" t="n">
        <v>0.0518188823468026</v>
      </c>
      <c r="AB3152" s="19" t="n">
        <v>0.0461174478425074</v>
      </c>
      <c r="AC3152" s="19" t="n">
        <v>0.0360604462967502</v>
      </c>
      <c r="AD3152" s="19" t="n">
        <v>0.0438930920108138</v>
      </c>
      <c r="AE3152" s="19"/>
      <c r="AF3152" s="19" t="n">
        <v>0.048825817004607</v>
      </c>
      <c r="AG3152" s="19" t="n">
        <v>0.0423044450115884</v>
      </c>
      <c r="AH3152" s="19" t="n">
        <v>0.0638184253539072</v>
      </c>
      <c r="AI3152" s="19"/>
      <c r="AJ3152" s="19" t="n">
        <v>0.0480168015948299</v>
      </c>
      <c r="AK3152" s="19" t="n">
        <v>0.0360806557728776</v>
      </c>
      <c r="AL3152" s="19" t="n">
        <v>0.0423669543442917</v>
      </c>
      <c r="AM3152" s="19" t="n">
        <v>0.0306183095711873</v>
      </c>
      <c r="AN3152" s="19" t="n">
        <v>0.0676236867112355</v>
      </c>
      <c r="AO3152" s="19"/>
      <c r="AP3152" s="19" t="n">
        <v>0.0464351087254136</v>
      </c>
      <c r="AQ3152" s="19" t="n">
        <v>0.0333309766534333</v>
      </c>
      <c r="AR3152" s="19" t="n">
        <v>0.0610120691852939</v>
      </c>
      <c r="AS3152" s="19" t="n">
        <v>0.027262738607517</v>
      </c>
      <c r="AT3152" s="19" t="n">
        <v>0.096015674062101</v>
      </c>
      <c r="AU3152" s="19"/>
      <c r="AV3152" s="19" t="n">
        <v>0.0337934481444069</v>
      </c>
      <c r="AW3152" s="19" t="n">
        <v>0.0416061003289748</v>
      </c>
      <c r="AX3152" s="19" t="n">
        <v>0.0300332652937836</v>
      </c>
      <c r="AY3152" s="19" t="n">
        <v>0.0301549365256323</v>
      </c>
      <c r="AZ3152" s="19" t="n">
        <v>0.0763194931400904</v>
      </c>
      <c r="BA3152" s="19" t="n">
        <v>0.116513345395543</v>
      </c>
      <c r="BB3152" s="19"/>
      <c r="BC3152" s="19" t="n">
        <v>0.0684070084805981</v>
      </c>
      <c r="BD3152" s="19" t="n">
        <v>0.0464695944926103</v>
      </c>
      <c r="BE3152" s="19" t="n">
        <v>0.0375582802264545</v>
      </c>
      <c r="BF3152" s="19" t="n">
        <v>0.026591795342657</v>
      </c>
      <c r="BG3152" s="19" t="n">
        <v>0.0258007585357401</v>
      </c>
    </row>
    <row r="3153">
      <c r="C3153" s="19"/>
      <c r="D3153" s="19"/>
      <c r="E3153" s="19"/>
      <c r="F3153" s="19"/>
      <c r="G3153" s="19"/>
      <c r="H3153" s="19"/>
      <c r="I3153" s="19"/>
      <c r="J3153" s="19"/>
      <c r="K3153" s="19"/>
      <c r="L3153" s="19"/>
      <c r="M3153" s="19"/>
      <c r="N3153" s="19"/>
      <c r="O3153" s="19"/>
      <c r="P3153" s="19"/>
      <c r="Q3153" s="19"/>
      <c r="R3153" s="19"/>
      <c r="S3153" s="19"/>
      <c r="T3153" s="19"/>
      <c r="U3153" s="19"/>
      <c r="V3153" s="19"/>
      <c r="W3153" s="19"/>
      <c r="X3153" s="19"/>
      <c r="Y3153" s="19"/>
      <c r="Z3153" s="19"/>
      <c r="AA3153" s="19"/>
      <c r="AB3153" s="19"/>
      <c r="AC3153" s="19"/>
      <c r="AD3153" s="19"/>
      <c r="AE3153" s="19"/>
      <c r="AF3153" s="19"/>
      <c r="AG3153" s="19"/>
      <c r="AH3153" s="19"/>
      <c r="AI3153" s="19"/>
      <c r="AJ3153" s="19"/>
      <c r="AK3153" s="19"/>
      <c r="AL3153" s="19"/>
      <c r="AM3153" s="19"/>
      <c r="AN3153" s="19"/>
      <c r="AO3153" s="19"/>
      <c r="AP3153" s="19"/>
      <c r="AQ3153" s="19"/>
      <c r="AR3153" s="19"/>
      <c r="AS3153" s="19"/>
      <c r="AT3153" s="19"/>
      <c r="AU3153" s="19"/>
      <c r="AV3153" s="19"/>
      <c r="AW3153" s="19"/>
      <c r="AX3153" s="19"/>
      <c r="AY3153" s="19"/>
      <c r="AZ3153" s="19"/>
      <c r="BA3153" s="19"/>
      <c r="BB3153" s="19"/>
      <c r="BC3153" s="19"/>
      <c r="BD3153" s="19"/>
      <c r="BE3153" s="19"/>
      <c r="BF3153" s="19"/>
      <c r="BG3153" s="19"/>
    </row>
    <row r="3154">
      <c r="B3154" s="7" t="s">
        <v>852</v>
      </c>
      <c r="C3154" s="19"/>
      <c r="D3154" s="19"/>
      <c r="E3154" s="19"/>
      <c r="F3154" s="19"/>
      <c r="G3154" s="19"/>
      <c r="H3154" s="19"/>
      <c r="I3154" s="19"/>
      <c r="J3154" s="19"/>
      <c r="K3154" s="19"/>
      <c r="L3154" s="19"/>
      <c r="M3154" s="19"/>
      <c r="N3154" s="19"/>
      <c r="O3154" s="19"/>
      <c r="P3154" s="19"/>
      <c r="Q3154" s="19"/>
      <c r="R3154" s="19"/>
      <c r="S3154" s="19"/>
      <c r="T3154" s="19"/>
      <c r="U3154" s="19"/>
      <c r="V3154" s="19"/>
      <c r="W3154" s="19"/>
      <c r="X3154" s="19"/>
      <c r="Y3154" s="19"/>
      <c r="Z3154" s="19"/>
      <c r="AA3154" s="19"/>
      <c r="AB3154" s="19"/>
      <c r="AC3154" s="19"/>
      <c r="AD3154" s="19"/>
      <c r="AE3154" s="19"/>
      <c r="AF3154" s="19"/>
      <c r="AG3154" s="19"/>
      <c r="AH3154" s="19"/>
      <c r="AI3154" s="19"/>
      <c r="AJ3154" s="19"/>
      <c r="AK3154" s="19"/>
      <c r="AL3154" s="19"/>
      <c r="AM3154" s="19"/>
      <c r="AN3154" s="19"/>
      <c r="AO3154" s="19"/>
      <c r="AP3154" s="19"/>
      <c r="AQ3154" s="19"/>
      <c r="AR3154" s="19"/>
      <c r="AS3154" s="19"/>
      <c r="AT3154" s="19"/>
      <c r="AU3154" s="19"/>
      <c r="AV3154" s="19"/>
      <c r="AW3154" s="19"/>
      <c r="AX3154" s="19"/>
      <c r="AY3154" s="19"/>
      <c r="AZ3154" s="19"/>
      <c r="BA3154" s="19"/>
      <c r="BB3154" s="19"/>
      <c r="BC3154" s="19"/>
      <c r="BD3154" s="19"/>
      <c r="BE3154" s="19"/>
      <c r="BF3154" s="19"/>
      <c r="BG3154" s="19"/>
    </row>
    <row r="3155">
      <c r="B3155" s="26" t="s">
        <v>79</v>
      </c>
      <c r="C3155" s="19"/>
      <c r="D3155" s="19"/>
      <c r="E3155" s="19"/>
      <c r="F3155" s="19"/>
      <c r="G3155" s="19"/>
      <c r="H3155" s="19"/>
      <c r="I3155" s="19"/>
      <c r="J3155" s="19"/>
      <c r="K3155" s="19"/>
      <c r="L3155" s="19"/>
      <c r="M3155" s="19"/>
      <c r="N3155" s="19"/>
      <c r="O3155" s="19"/>
      <c r="P3155" s="19"/>
      <c r="Q3155" s="19"/>
      <c r="R3155" s="19"/>
      <c r="S3155" s="19"/>
      <c r="T3155" s="19"/>
      <c r="U3155" s="19"/>
      <c r="V3155" s="19"/>
      <c r="W3155" s="19"/>
      <c r="X3155" s="19"/>
      <c r="Y3155" s="19"/>
      <c r="Z3155" s="19"/>
      <c r="AA3155" s="19"/>
      <c r="AB3155" s="19"/>
      <c r="AC3155" s="19"/>
      <c r="AD3155" s="19"/>
      <c r="AE3155" s="19"/>
      <c r="AF3155" s="19"/>
      <c r="AG3155" s="19"/>
      <c r="AH3155" s="19"/>
      <c r="AI3155" s="19"/>
      <c r="AJ3155" s="19"/>
      <c r="AK3155" s="19"/>
      <c r="AL3155" s="19"/>
      <c r="AM3155" s="19"/>
      <c r="AN3155" s="19"/>
      <c r="AO3155" s="19"/>
      <c r="AP3155" s="19"/>
      <c r="AQ3155" s="19"/>
      <c r="AR3155" s="19"/>
      <c r="AS3155" s="19"/>
      <c r="AT3155" s="19"/>
      <c r="AU3155" s="19"/>
      <c r="AV3155" s="19"/>
      <c r="AW3155" s="19"/>
      <c r="AX3155" s="19"/>
      <c r="AY3155" s="19"/>
      <c r="AZ3155" s="19"/>
      <c r="BA3155" s="19"/>
      <c r="BB3155" s="19"/>
      <c r="BC3155" s="19"/>
      <c r="BD3155" s="19"/>
      <c r="BE3155" s="19"/>
      <c r="BF3155" s="19"/>
      <c r="BG3155" s="19"/>
    </row>
    <row r="3156">
      <c r="B3156" t="s">
        <v>805</v>
      </c>
      <c r="C3156" s="19" t="n">
        <v>0.0447552384622722</v>
      </c>
      <c r="D3156" s="19" t="n">
        <v>0.0458235568753786</v>
      </c>
      <c r="E3156" s="19" t="n">
        <v>0.0440661680480836</v>
      </c>
      <c r="F3156" s="19"/>
      <c r="G3156" s="19" t="n">
        <v>0.0271894652270017</v>
      </c>
      <c r="H3156" s="19" t="n">
        <v>0.0242748086004328</v>
      </c>
      <c r="I3156" s="19" t="n">
        <v>0.0482811644894166</v>
      </c>
      <c r="J3156" s="19" t="n">
        <v>0.0535651909744132</v>
      </c>
      <c r="K3156" s="19" t="n">
        <v>0.0594849818974606</v>
      </c>
      <c r="L3156" s="19" t="n">
        <v>0.0531873917584132</v>
      </c>
      <c r="M3156" s="19"/>
      <c r="N3156" s="19" t="n">
        <v>0.0373624303869276</v>
      </c>
      <c r="O3156" s="19" t="n">
        <v>0.0290457822125535</v>
      </c>
      <c r="P3156" s="19" t="n">
        <v>0.0528716224412261</v>
      </c>
      <c r="Q3156" s="19" t="n">
        <v>0.0620122188105907</v>
      </c>
      <c r="R3156" s="19"/>
      <c r="S3156" s="19" t="n">
        <v>0.0569506592200625</v>
      </c>
      <c r="T3156" s="19" t="n">
        <v>0.0458151374296852</v>
      </c>
      <c r="U3156" s="19" t="n">
        <v>0.0611075498514678</v>
      </c>
      <c r="V3156" s="19" t="n">
        <v>0.0411445550310895</v>
      </c>
      <c r="W3156" s="19" t="n">
        <v>0.0183387710762632</v>
      </c>
      <c r="X3156" s="19" t="n">
        <v>0.0338794097554698</v>
      </c>
      <c r="Y3156" s="19" t="n">
        <v>0.0448257660627269</v>
      </c>
      <c r="Z3156" s="19" t="n">
        <v>0.0733821191868478</v>
      </c>
      <c r="AA3156" s="19" t="n">
        <v>0.0504308386304943</v>
      </c>
      <c r="AB3156" s="19" t="n">
        <v>0.0344864523262803</v>
      </c>
      <c r="AC3156" s="19" t="n">
        <v>0.0264912551159997</v>
      </c>
      <c r="AD3156" s="19" t="n">
        <v>0.0471624236921217</v>
      </c>
      <c r="AE3156" s="19"/>
      <c r="AF3156" s="19" t="n">
        <v>0.0546836309901741</v>
      </c>
      <c r="AG3156" s="19" t="n">
        <v>0.0413356001020335</v>
      </c>
      <c r="AH3156" s="19" t="n">
        <v>0.0421368060629398</v>
      </c>
      <c r="AI3156" s="19"/>
      <c r="AJ3156" s="19" t="n">
        <v>0.0501709913057305</v>
      </c>
      <c r="AK3156" s="19" t="n">
        <v>0.028676640691714</v>
      </c>
      <c r="AL3156" s="19" t="n">
        <v>0.0270564518672616</v>
      </c>
      <c r="AM3156" s="19" t="n">
        <v>0.113179538546226</v>
      </c>
      <c r="AN3156" s="19" t="n">
        <v>0.0669849633537202</v>
      </c>
      <c r="AO3156" s="19"/>
      <c r="AP3156" s="19" t="n">
        <v>0.0622938273526401</v>
      </c>
      <c r="AQ3156" s="19" t="n">
        <v>0.0350305121143709</v>
      </c>
      <c r="AR3156" s="19" t="n">
        <v>0.0332173224126236</v>
      </c>
      <c r="AS3156" s="19" t="n">
        <v>0.0547969297856335</v>
      </c>
      <c r="AT3156" s="19" t="n">
        <v>0.014200629050031</v>
      </c>
      <c r="AU3156" s="19"/>
      <c r="AV3156" s="19" t="n">
        <v>0.0273887516019528</v>
      </c>
      <c r="AW3156" s="19" t="n">
        <v>0.0524287217157675</v>
      </c>
      <c r="AX3156" s="19" t="n">
        <v>0.0242331162182626</v>
      </c>
      <c r="AY3156" s="19" t="n">
        <v>0.0637902778742127</v>
      </c>
      <c r="AZ3156" s="19" t="n">
        <v>0.0234585384352417</v>
      </c>
      <c r="BA3156" s="19" t="n">
        <v>0.0602194739328779</v>
      </c>
      <c r="BB3156" s="19"/>
      <c r="BC3156" s="19" t="n">
        <v>0.0395207545595246</v>
      </c>
      <c r="BD3156" s="19" t="n">
        <v>0.0407696108727876</v>
      </c>
      <c r="BE3156" s="19" t="n">
        <v>0.0436060015583837</v>
      </c>
      <c r="BF3156" s="19" t="n">
        <v>0.035825730853342</v>
      </c>
      <c r="BG3156" s="19" t="n">
        <v>0.0644538984932798</v>
      </c>
    </row>
    <row r="3157">
      <c r="B3157" t="s">
        <v>598</v>
      </c>
      <c r="C3157" s="19" t="n">
        <v>0.0734400399994677</v>
      </c>
      <c r="D3157" s="19" t="n">
        <v>0.071945237545655</v>
      </c>
      <c r="E3157" s="19" t="n">
        <v>0.0754773962026257</v>
      </c>
      <c r="F3157" s="19"/>
      <c r="G3157" s="19" t="n">
        <v>0.0613471306719553</v>
      </c>
      <c r="H3157" s="19" t="n">
        <v>0.0596585524987535</v>
      </c>
      <c r="I3157" s="19" t="n">
        <v>0.074287515861436</v>
      </c>
      <c r="J3157" s="19" t="n">
        <v>0.0835153385386375</v>
      </c>
      <c r="K3157" s="19" t="n">
        <v>0.0794857511963405</v>
      </c>
      <c r="L3157" s="19" t="n">
        <v>0.0797782945163876</v>
      </c>
      <c r="M3157" s="19"/>
      <c r="N3157" s="19" t="n">
        <v>0.0680971824082736</v>
      </c>
      <c r="O3157" s="19" t="n">
        <v>0.0736898581976571</v>
      </c>
      <c r="P3157" s="19" t="n">
        <v>0.0699920320481962</v>
      </c>
      <c r="Q3157" s="19" t="n">
        <v>0.0821132675367154</v>
      </c>
      <c r="R3157" s="19"/>
      <c r="S3157" s="19" t="n">
        <v>0.0651481955241769</v>
      </c>
      <c r="T3157" s="19" t="n">
        <v>0.0514542499417777</v>
      </c>
      <c r="U3157" s="19" t="n">
        <v>0.0561794446369012</v>
      </c>
      <c r="V3157" s="19" t="n">
        <v>0.0987713832925807</v>
      </c>
      <c r="W3157" s="19" t="n">
        <v>0.0888698654924174</v>
      </c>
      <c r="X3157" s="19" t="n">
        <v>0.0391162572033661</v>
      </c>
      <c r="Y3157" s="19" t="n">
        <v>0.101687742935836</v>
      </c>
      <c r="Z3157" s="19" t="n">
        <v>0.107678826791049</v>
      </c>
      <c r="AA3157" s="19" t="n">
        <v>0.0470852601490726</v>
      </c>
      <c r="AB3157" s="19" t="n">
        <v>0.109845651613267</v>
      </c>
      <c r="AC3157" s="19" t="n">
        <v>0.0893993394977575</v>
      </c>
      <c r="AD3157" s="19" t="n">
        <v>0.0841660231626107</v>
      </c>
      <c r="AE3157" s="19"/>
      <c r="AF3157" s="19" t="n">
        <v>0.0913191710161957</v>
      </c>
      <c r="AG3157" s="19" t="n">
        <v>0.0639031115550153</v>
      </c>
      <c r="AH3157" s="19" t="n">
        <v>0.0731176227478503</v>
      </c>
      <c r="AI3157" s="19"/>
      <c r="AJ3157" s="19" t="n">
        <v>0.0929998876210941</v>
      </c>
      <c r="AK3157" s="19" t="n">
        <v>0.055386704630433</v>
      </c>
      <c r="AL3157" s="19" t="n">
        <v>0.0438891559440648</v>
      </c>
      <c r="AM3157" s="19" t="n">
        <v>0.111895724843781</v>
      </c>
      <c r="AN3157" s="19" t="n">
        <v>0.0778950414586635</v>
      </c>
      <c r="AO3157" s="19"/>
      <c r="AP3157" s="19" t="n">
        <v>0.0885803315405195</v>
      </c>
      <c r="AQ3157" s="19" t="n">
        <v>0.0683529834708232</v>
      </c>
      <c r="AR3157" s="19" t="n">
        <v>0.0485630786882885</v>
      </c>
      <c r="AS3157" s="19" t="n">
        <v>0.0945332718263405</v>
      </c>
      <c r="AT3157" s="19" t="n">
        <v>0.0549166138938354</v>
      </c>
      <c r="AU3157" s="19"/>
      <c r="AV3157" s="19" t="n">
        <v>0.0638790342994832</v>
      </c>
      <c r="AW3157" s="19" t="n">
        <v>0.0899776655442713</v>
      </c>
      <c r="AX3157" s="19" t="n">
        <v>0.0588256555046668</v>
      </c>
      <c r="AY3157" s="19" t="n">
        <v>0.112933297954123</v>
      </c>
      <c r="AZ3157" s="19" t="n">
        <v>0.033776785712503</v>
      </c>
      <c r="BA3157" s="19" t="n">
        <v>0.0567403094939941</v>
      </c>
      <c r="BB3157" s="19"/>
      <c r="BC3157" s="19" t="n">
        <v>0.0623293049541254</v>
      </c>
      <c r="BD3157" s="19" t="n">
        <v>0.0827885520235813</v>
      </c>
      <c r="BE3157" s="19" t="n">
        <v>0.0697851035837568</v>
      </c>
      <c r="BF3157" s="19" t="n">
        <v>0.0638950989243235</v>
      </c>
      <c r="BG3157" s="19" t="n">
        <v>0.061239678384894</v>
      </c>
    </row>
    <row r="3158">
      <c r="B3158" t="s">
        <v>692</v>
      </c>
      <c r="C3158" s="19" t="n">
        <v>0.114481366824237</v>
      </c>
      <c r="D3158" s="19" t="n">
        <v>0.107860568252974</v>
      </c>
      <c r="E3158" s="19" t="n">
        <v>0.120534556799286</v>
      </c>
      <c r="F3158" s="19"/>
      <c r="G3158" s="19" t="n">
        <v>0.124116849765214</v>
      </c>
      <c r="H3158" s="19" t="n">
        <v>0.115708748668237</v>
      </c>
      <c r="I3158" s="19" t="n">
        <v>0.100012069454458</v>
      </c>
      <c r="J3158" s="19" t="n">
        <v>0.109979381547769</v>
      </c>
      <c r="K3158" s="19" t="n">
        <v>0.122586618184189</v>
      </c>
      <c r="L3158" s="19" t="n">
        <v>0.116988022627751</v>
      </c>
      <c r="M3158" s="19"/>
      <c r="N3158" s="19" t="n">
        <v>0.11189697539814</v>
      </c>
      <c r="O3158" s="19" t="n">
        <v>0.118125424297238</v>
      </c>
      <c r="P3158" s="19" t="n">
        <v>0.0947828883737371</v>
      </c>
      <c r="Q3158" s="19" t="n">
        <v>0.12902631103201</v>
      </c>
      <c r="R3158" s="19"/>
      <c r="S3158" s="19" t="n">
        <v>0.118333393471033</v>
      </c>
      <c r="T3158" s="19" t="n">
        <v>0.113957374655496</v>
      </c>
      <c r="U3158" s="19" t="n">
        <v>0.0892332022522271</v>
      </c>
      <c r="V3158" s="19" t="n">
        <v>0.181797846399127</v>
      </c>
      <c r="W3158" s="19" t="n">
        <v>0.133667880906429</v>
      </c>
      <c r="X3158" s="19" t="n">
        <v>0.10393480158144</v>
      </c>
      <c r="Y3158" s="19" t="n">
        <v>0.104438640395447</v>
      </c>
      <c r="Z3158" s="19" t="n">
        <v>0.0976182611395343</v>
      </c>
      <c r="AA3158" s="19" t="n">
        <v>0.121319910486713</v>
      </c>
      <c r="AB3158" s="19" t="n">
        <v>0.107296356263721</v>
      </c>
      <c r="AC3158" s="19" t="n">
        <v>0.0861158130217698</v>
      </c>
      <c r="AD3158" s="19" t="n">
        <v>0.0437448734555457</v>
      </c>
      <c r="AE3158" s="19"/>
      <c r="AF3158" s="19" t="n">
        <v>0.105126615714938</v>
      </c>
      <c r="AG3158" s="19" t="n">
        <v>0.117378045745383</v>
      </c>
      <c r="AH3158" s="19" t="n">
        <v>0.106218460743569</v>
      </c>
      <c r="AI3158" s="19"/>
      <c r="AJ3158" s="19" t="n">
        <v>0.108496398318665</v>
      </c>
      <c r="AK3158" s="19" t="n">
        <v>0.101666235295288</v>
      </c>
      <c r="AL3158" s="19" t="n">
        <v>0.17648558904607</v>
      </c>
      <c r="AM3158" s="19" t="n">
        <v>0.0603392207768146</v>
      </c>
      <c r="AN3158" s="19" t="n">
        <v>0.130761876076554</v>
      </c>
      <c r="AO3158" s="19"/>
      <c r="AP3158" s="19" t="n">
        <v>0.102210802235869</v>
      </c>
      <c r="AQ3158" s="19" t="n">
        <v>0.103380745279412</v>
      </c>
      <c r="AR3158" s="19" t="n">
        <v>0.13318839641345</v>
      </c>
      <c r="AS3158" s="19" t="n">
        <v>0.127137372173856</v>
      </c>
      <c r="AT3158" s="19" t="n">
        <v>0.118059904927558</v>
      </c>
      <c r="AU3158" s="19"/>
      <c r="AV3158" s="19" t="n">
        <v>0.110476555688178</v>
      </c>
      <c r="AW3158" s="19" t="n">
        <v>0.119252555820735</v>
      </c>
      <c r="AX3158" s="19" t="n">
        <v>0.160131114016997</v>
      </c>
      <c r="AY3158" s="19" t="n">
        <v>0.108957761489836</v>
      </c>
      <c r="AZ3158" s="19" t="n">
        <v>0.0944267561495647</v>
      </c>
      <c r="BA3158" s="19" t="n">
        <v>0.0979934852518854</v>
      </c>
      <c r="BB3158" s="19"/>
      <c r="BC3158" s="19" t="n">
        <v>0.121538114947951</v>
      </c>
      <c r="BD3158" s="19" t="n">
        <v>0.132432476439198</v>
      </c>
      <c r="BE3158" s="19" t="n">
        <v>0.109273362192153</v>
      </c>
      <c r="BF3158" s="19" t="n">
        <v>0.112412134192542</v>
      </c>
      <c r="BG3158" s="19" t="n">
        <v>0.0889611361888025</v>
      </c>
    </row>
    <row r="3159">
      <c r="B3159" t="s">
        <v>691</v>
      </c>
      <c r="C3159" s="19" t="n">
        <v>0.265888887335402</v>
      </c>
      <c r="D3159" s="19" t="n">
        <v>0.277609542099212</v>
      </c>
      <c r="E3159" s="19" t="n">
        <v>0.255580631660948</v>
      </c>
      <c r="F3159" s="19"/>
      <c r="G3159" s="19" t="n">
        <v>0.296005636772018</v>
      </c>
      <c r="H3159" s="19" t="n">
        <v>0.222309199202627</v>
      </c>
      <c r="I3159" s="19" t="n">
        <v>0.257428877298717</v>
      </c>
      <c r="J3159" s="19" t="n">
        <v>0.268723304092988</v>
      </c>
      <c r="K3159" s="19" t="n">
        <v>0.245436049685335</v>
      </c>
      <c r="L3159" s="19" t="n">
        <v>0.299383140113329</v>
      </c>
      <c r="M3159" s="19"/>
      <c r="N3159" s="19" t="n">
        <v>0.259664667686495</v>
      </c>
      <c r="O3159" s="19" t="n">
        <v>0.279634212267102</v>
      </c>
      <c r="P3159" s="19" t="n">
        <v>0.26386177101164</v>
      </c>
      <c r="Q3159" s="19" t="n">
        <v>0.260613731098557</v>
      </c>
      <c r="R3159" s="19"/>
      <c r="S3159" s="19" t="n">
        <v>0.264874495774511</v>
      </c>
      <c r="T3159" s="19" t="n">
        <v>0.258194656933189</v>
      </c>
      <c r="U3159" s="19" t="n">
        <v>0.273880166089223</v>
      </c>
      <c r="V3159" s="19" t="n">
        <v>0.234177540114936</v>
      </c>
      <c r="W3159" s="19" t="n">
        <v>0.270755885338803</v>
      </c>
      <c r="X3159" s="19" t="n">
        <v>0.265892119051818</v>
      </c>
      <c r="Y3159" s="19" t="n">
        <v>0.252916635464095</v>
      </c>
      <c r="Z3159" s="19" t="n">
        <v>0.288405799166897</v>
      </c>
      <c r="AA3159" s="19" t="n">
        <v>0.278903337094079</v>
      </c>
      <c r="AB3159" s="19" t="n">
        <v>0.25198219946092</v>
      </c>
      <c r="AC3159" s="19" t="n">
        <v>0.283850132006972</v>
      </c>
      <c r="AD3159" s="19" t="n">
        <v>0.335437691378583</v>
      </c>
      <c r="AE3159" s="19"/>
      <c r="AF3159" s="19" t="n">
        <v>0.257614346859577</v>
      </c>
      <c r="AG3159" s="19" t="n">
        <v>0.266062526623406</v>
      </c>
      <c r="AH3159" s="19" t="n">
        <v>0.268627038906246</v>
      </c>
      <c r="AI3159" s="19"/>
      <c r="AJ3159" s="19" t="n">
        <v>0.268154579102637</v>
      </c>
      <c r="AK3159" s="19" t="n">
        <v>0.232247913818622</v>
      </c>
      <c r="AL3159" s="19" t="n">
        <v>0.27515128178343</v>
      </c>
      <c r="AM3159" s="19" t="n">
        <v>0.241795392957482</v>
      </c>
      <c r="AN3159" s="19" t="n">
        <v>0.249199697163124</v>
      </c>
      <c r="AO3159" s="19"/>
      <c r="AP3159" s="19" t="n">
        <v>0.294582511133422</v>
      </c>
      <c r="AQ3159" s="19" t="n">
        <v>0.234052573947237</v>
      </c>
      <c r="AR3159" s="19" t="n">
        <v>0.310908152802529</v>
      </c>
      <c r="AS3159" s="19" t="n">
        <v>0.291794536792103</v>
      </c>
      <c r="AT3159" s="19" t="n">
        <v>0.177000041013226</v>
      </c>
      <c r="AU3159" s="19"/>
      <c r="AV3159" s="19" t="n">
        <v>0.222496548324217</v>
      </c>
      <c r="AW3159" s="19" t="n">
        <v>0.285117237558035</v>
      </c>
      <c r="AX3159" s="19" t="n">
        <v>0.307102610610716</v>
      </c>
      <c r="AY3159" s="19" t="n">
        <v>0.272092451231811</v>
      </c>
      <c r="AZ3159" s="19" t="n">
        <v>0.217820969780923</v>
      </c>
      <c r="BA3159" s="19" t="n">
        <v>0.325338329241539</v>
      </c>
      <c r="BB3159" s="19"/>
      <c r="BC3159" s="19" t="n">
        <v>0.264464911087267</v>
      </c>
      <c r="BD3159" s="19" t="n">
        <v>0.270652463241769</v>
      </c>
      <c r="BE3159" s="19" t="n">
        <v>0.266870500004786</v>
      </c>
      <c r="BF3159" s="19" t="n">
        <v>0.249355633024112</v>
      </c>
      <c r="BG3159" s="19" t="n">
        <v>0.182873348638555</v>
      </c>
    </row>
    <row r="3160">
      <c r="B3160" t="s">
        <v>690</v>
      </c>
      <c r="C3160" s="19" t="n">
        <v>0.214056226694532</v>
      </c>
      <c r="D3160" s="19" t="n">
        <v>0.215095477171544</v>
      </c>
      <c r="E3160" s="19" t="n">
        <v>0.212992599361432</v>
      </c>
      <c r="F3160" s="19"/>
      <c r="G3160" s="19" t="n">
        <v>0.219172859193393</v>
      </c>
      <c r="H3160" s="19" t="n">
        <v>0.264269342718401</v>
      </c>
      <c r="I3160" s="19" t="n">
        <v>0.234753894974969</v>
      </c>
      <c r="J3160" s="19" t="n">
        <v>0.212859687948876</v>
      </c>
      <c r="K3160" s="19" t="n">
        <v>0.191032817105348</v>
      </c>
      <c r="L3160" s="19" t="n">
        <v>0.169607047684255</v>
      </c>
      <c r="M3160" s="19"/>
      <c r="N3160" s="19" t="n">
        <v>0.236162870430798</v>
      </c>
      <c r="O3160" s="19" t="n">
        <v>0.213775535387497</v>
      </c>
      <c r="P3160" s="19" t="n">
        <v>0.21189628351802</v>
      </c>
      <c r="Q3160" s="19" t="n">
        <v>0.192850961802356</v>
      </c>
      <c r="R3160" s="19"/>
      <c r="S3160" s="19" t="n">
        <v>0.212737793494718</v>
      </c>
      <c r="T3160" s="19" t="n">
        <v>0.237428637276462</v>
      </c>
      <c r="U3160" s="19" t="n">
        <v>0.241836303564598</v>
      </c>
      <c r="V3160" s="19" t="n">
        <v>0.202165428724241</v>
      </c>
      <c r="W3160" s="19" t="n">
        <v>0.165973129335828</v>
      </c>
      <c r="X3160" s="19" t="n">
        <v>0.276233795874428</v>
      </c>
      <c r="Y3160" s="19" t="n">
        <v>0.20033174889236</v>
      </c>
      <c r="Z3160" s="19" t="n">
        <v>0.157011576491376</v>
      </c>
      <c r="AA3160" s="19" t="n">
        <v>0.179810912191776</v>
      </c>
      <c r="AB3160" s="19" t="n">
        <v>0.22294299137047</v>
      </c>
      <c r="AC3160" s="19" t="n">
        <v>0.204313675337022</v>
      </c>
      <c r="AD3160" s="19" t="n">
        <v>0.233965163204615</v>
      </c>
      <c r="AE3160" s="19"/>
      <c r="AF3160" s="19" t="n">
        <v>0.20433172088712</v>
      </c>
      <c r="AG3160" s="19" t="n">
        <v>0.215353751180709</v>
      </c>
      <c r="AH3160" s="19" t="n">
        <v>0.222296805917988</v>
      </c>
      <c r="AI3160" s="19"/>
      <c r="AJ3160" s="19" t="n">
        <v>0.215431304175818</v>
      </c>
      <c r="AK3160" s="19" t="n">
        <v>0.24166191288953</v>
      </c>
      <c r="AL3160" s="19" t="n">
        <v>0.19280307775944</v>
      </c>
      <c r="AM3160" s="19" t="n">
        <v>0.228036707935543</v>
      </c>
      <c r="AN3160" s="19" t="n">
        <v>0.204606444350811</v>
      </c>
      <c r="AO3160" s="19"/>
      <c r="AP3160" s="19" t="n">
        <v>0.208289043451544</v>
      </c>
      <c r="AQ3160" s="19" t="n">
        <v>0.235103506354778</v>
      </c>
      <c r="AR3160" s="19" t="n">
        <v>0.205605189404239</v>
      </c>
      <c r="AS3160" s="19" t="n">
        <v>0.188742941100286</v>
      </c>
      <c r="AT3160" s="19" t="n">
        <v>0.231121652734944</v>
      </c>
      <c r="AU3160" s="19"/>
      <c r="AV3160" s="19" t="n">
        <v>0.245492890857734</v>
      </c>
      <c r="AW3160" s="19" t="n">
        <v>0.21055693318771</v>
      </c>
      <c r="AX3160" s="19" t="n">
        <v>0.202928653884221</v>
      </c>
      <c r="AY3160" s="19" t="n">
        <v>0.194680941518109</v>
      </c>
      <c r="AZ3160" s="19" t="n">
        <v>0.220816604409773</v>
      </c>
      <c r="BA3160" s="19" t="n">
        <v>0.20192798115505</v>
      </c>
      <c r="BB3160" s="19"/>
      <c r="BC3160" s="19" t="n">
        <v>0.231701275792358</v>
      </c>
      <c r="BD3160" s="19" t="n">
        <v>0.205594655175381</v>
      </c>
      <c r="BE3160" s="19" t="n">
        <v>0.219806592099761</v>
      </c>
      <c r="BF3160" s="19" t="n">
        <v>0.239822438134926</v>
      </c>
      <c r="BG3160" s="19" t="n">
        <v>0.220319313552156</v>
      </c>
    </row>
    <row r="3161">
      <c r="B3161" t="s">
        <v>689</v>
      </c>
      <c r="C3161" s="19" t="n">
        <v>0.123943495176605</v>
      </c>
      <c r="D3161" s="19" t="n">
        <v>0.136912032453952</v>
      </c>
      <c r="E3161" s="19" t="n">
        <v>0.109204160733753</v>
      </c>
      <c r="F3161" s="19"/>
      <c r="G3161" s="19" t="n">
        <v>0.138083488217112</v>
      </c>
      <c r="H3161" s="19" t="n">
        <v>0.141819834000722</v>
      </c>
      <c r="I3161" s="19" t="n">
        <v>0.124236421144457</v>
      </c>
      <c r="J3161" s="19" t="n">
        <v>0.103201319301201</v>
      </c>
      <c r="K3161" s="19" t="n">
        <v>0.13346749065569</v>
      </c>
      <c r="L3161" s="19" t="n">
        <v>0.110156364480922</v>
      </c>
      <c r="M3161" s="19"/>
      <c r="N3161" s="19" t="n">
        <v>0.1200245567496</v>
      </c>
      <c r="O3161" s="19" t="n">
        <v>0.145971139882617</v>
      </c>
      <c r="P3161" s="19" t="n">
        <v>0.130151631323014</v>
      </c>
      <c r="Q3161" s="19" t="n">
        <v>0.100053940036754</v>
      </c>
      <c r="R3161" s="19"/>
      <c r="S3161" s="19" t="n">
        <v>0.152444642859499</v>
      </c>
      <c r="T3161" s="19" t="n">
        <v>0.135518398871277</v>
      </c>
      <c r="U3161" s="19" t="n">
        <v>0.117777923409913</v>
      </c>
      <c r="V3161" s="19" t="n">
        <v>0.0997639845305922</v>
      </c>
      <c r="W3161" s="19" t="n">
        <v>0.143518247629507</v>
      </c>
      <c r="X3161" s="19" t="n">
        <v>0.111329117431081</v>
      </c>
      <c r="Y3161" s="19" t="n">
        <v>0.128689613191328</v>
      </c>
      <c r="Z3161" s="19" t="n">
        <v>0.0907633885752838</v>
      </c>
      <c r="AA3161" s="19" t="n">
        <v>0.124643200273328</v>
      </c>
      <c r="AB3161" s="19" t="n">
        <v>0.10001065819219</v>
      </c>
      <c r="AC3161" s="19" t="n">
        <v>0.149475051975217</v>
      </c>
      <c r="AD3161" s="19" t="n">
        <v>0.07928620565295</v>
      </c>
      <c r="AE3161" s="19"/>
      <c r="AF3161" s="19" t="n">
        <v>0.12949504166365</v>
      </c>
      <c r="AG3161" s="19" t="n">
        <v>0.130030365737079</v>
      </c>
      <c r="AH3161" s="19" t="n">
        <v>0.0981691407240837</v>
      </c>
      <c r="AI3161" s="19"/>
      <c r="AJ3161" s="19" t="n">
        <v>0.119544325840028</v>
      </c>
      <c r="AK3161" s="19" t="n">
        <v>0.169210023715257</v>
      </c>
      <c r="AL3161" s="19" t="n">
        <v>0.120312810679516</v>
      </c>
      <c r="AM3161" s="19" t="n">
        <v>0.100736436589105</v>
      </c>
      <c r="AN3161" s="19" t="n">
        <v>0.0808457269630221</v>
      </c>
      <c r="AO3161" s="19"/>
      <c r="AP3161" s="19" t="n">
        <v>0.09810598231323</v>
      </c>
      <c r="AQ3161" s="19" t="n">
        <v>0.147584353211129</v>
      </c>
      <c r="AR3161" s="19" t="n">
        <v>0.123206426846349</v>
      </c>
      <c r="AS3161" s="19" t="n">
        <v>0.11943448137851</v>
      </c>
      <c r="AT3161" s="19" t="n">
        <v>0.196669430454755</v>
      </c>
      <c r="AU3161" s="19"/>
      <c r="AV3161" s="19" t="n">
        <v>0.15244735527261</v>
      </c>
      <c r="AW3161" s="19" t="n">
        <v>0.101834246126603</v>
      </c>
      <c r="AX3161" s="19" t="n">
        <v>0.125499739157648</v>
      </c>
      <c r="AY3161" s="19" t="n">
        <v>0.116348390812858</v>
      </c>
      <c r="AZ3161" s="19" t="n">
        <v>0.204681992678248</v>
      </c>
      <c r="BA3161" s="19" t="n">
        <v>0.0614720263926064</v>
      </c>
      <c r="BB3161" s="19"/>
      <c r="BC3161" s="19" t="n">
        <v>0.103430065669436</v>
      </c>
      <c r="BD3161" s="19" t="n">
        <v>0.10072159348823</v>
      </c>
      <c r="BE3161" s="19" t="n">
        <v>0.147243836036502</v>
      </c>
      <c r="BF3161" s="19" t="n">
        <v>0.142320918902641</v>
      </c>
      <c r="BG3161" s="19" t="n">
        <v>0.119277583204427</v>
      </c>
    </row>
    <row r="3162">
      <c r="B3162" t="s">
        <v>806</v>
      </c>
      <c r="C3162" s="19" t="n">
        <v>0.0810125611222231</v>
      </c>
      <c r="D3162" s="19" t="n">
        <v>0.0837251071702215</v>
      </c>
      <c r="E3162" s="19" t="n">
        <v>0.0790056268680475</v>
      </c>
      <c r="F3162" s="19"/>
      <c r="G3162" s="19" t="n">
        <v>0.0895753760990534</v>
      </c>
      <c r="H3162" s="19" t="n">
        <v>0.105850183343942</v>
      </c>
      <c r="I3162" s="19" t="n">
        <v>0.0755610571942749</v>
      </c>
      <c r="J3162" s="19" t="n">
        <v>0.0689203524372827</v>
      </c>
      <c r="K3162" s="19" t="n">
        <v>0.0776750318138123</v>
      </c>
      <c r="L3162" s="19" t="n">
        <v>0.0716295944469981</v>
      </c>
      <c r="M3162" s="19"/>
      <c r="N3162" s="19" t="n">
        <v>0.107795308781654</v>
      </c>
      <c r="O3162" s="19" t="n">
        <v>0.0591689523918262</v>
      </c>
      <c r="P3162" s="19" t="n">
        <v>0.0790231197063766</v>
      </c>
      <c r="Q3162" s="19" t="n">
        <v>0.0767745965129041</v>
      </c>
      <c r="R3162" s="19"/>
      <c r="S3162" s="19" t="n">
        <v>0.0756813206658821</v>
      </c>
      <c r="T3162" s="19" t="n">
        <v>0.0971697754879235</v>
      </c>
      <c r="U3162" s="19" t="n">
        <v>0.0815241705710671</v>
      </c>
      <c r="V3162" s="19" t="n">
        <v>0.0434770247740189</v>
      </c>
      <c r="W3162" s="19" t="n">
        <v>0.0716977055078555</v>
      </c>
      <c r="X3162" s="19" t="n">
        <v>0.0742200632308917</v>
      </c>
      <c r="Y3162" s="19" t="n">
        <v>0.0886384718249739</v>
      </c>
      <c r="Z3162" s="19" t="n">
        <v>0.066120972538912</v>
      </c>
      <c r="AA3162" s="19" t="n">
        <v>0.106703327719228</v>
      </c>
      <c r="AB3162" s="19" t="n">
        <v>0.0724164185277615</v>
      </c>
      <c r="AC3162" s="19" t="n">
        <v>0.0999142583647938</v>
      </c>
      <c r="AD3162" s="19" t="n">
        <v>0.0889138010306384</v>
      </c>
      <c r="AE3162" s="19"/>
      <c r="AF3162" s="19" t="n">
        <v>0.0762298136845434</v>
      </c>
      <c r="AG3162" s="19" t="n">
        <v>0.0913510712499941</v>
      </c>
      <c r="AH3162" s="19" t="n">
        <v>0.0611923991455652</v>
      </c>
      <c r="AI3162" s="19"/>
      <c r="AJ3162" s="19" t="n">
        <v>0.0714722782520108</v>
      </c>
      <c r="AK3162" s="19" t="n">
        <v>0.111200384068862</v>
      </c>
      <c r="AL3162" s="19" t="n">
        <v>0.0826442127096053</v>
      </c>
      <c r="AM3162" s="19" t="n">
        <v>0.0496219548625847</v>
      </c>
      <c r="AN3162" s="19" t="n">
        <v>0.0436763120472246</v>
      </c>
      <c r="AO3162" s="19"/>
      <c r="AP3162" s="19" t="n">
        <v>0.0780600032826501</v>
      </c>
      <c r="AQ3162" s="19" t="n">
        <v>0.117674382850585</v>
      </c>
      <c r="AR3162" s="19" t="n">
        <v>0.0532445947493704</v>
      </c>
      <c r="AS3162" s="19" t="n">
        <v>0.0462905964169378</v>
      </c>
      <c r="AT3162" s="19" t="n">
        <v>0.0914759331379835</v>
      </c>
      <c r="AU3162" s="19"/>
      <c r="AV3162" s="19" t="n">
        <v>0.12639984968297</v>
      </c>
      <c r="AW3162" s="19" t="n">
        <v>0.0715021183312149</v>
      </c>
      <c r="AX3162" s="19" t="n">
        <v>0.0536037859938346</v>
      </c>
      <c r="AY3162" s="19" t="n">
        <v>0.0557185204914658</v>
      </c>
      <c r="AZ3162" s="19" t="n">
        <v>0.10105044932056</v>
      </c>
      <c r="BA3162" s="19" t="n">
        <v>0.027249335717815</v>
      </c>
      <c r="BB3162" s="19"/>
      <c r="BC3162" s="19" t="n">
        <v>0.0702226945764423</v>
      </c>
      <c r="BD3162" s="19" t="n">
        <v>0.0793780797854716</v>
      </c>
      <c r="BE3162" s="19" t="n">
        <v>0.0743835999853807</v>
      </c>
      <c r="BF3162" s="19" t="n">
        <v>0.109056585529942</v>
      </c>
      <c r="BG3162" s="19" t="n">
        <v>0.234072036550925</v>
      </c>
    </row>
    <row r="3163">
      <c r="B3163" t="s">
        <v>123</v>
      </c>
      <c r="C3163" s="19" t="n">
        <v>0.0824221843852618</v>
      </c>
      <c r="D3163" s="19" t="n">
        <v>0.0610284784310631</v>
      </c>
      <c r="E3163" s="19" t="n">
        <v>0.103138860325824</v>
      </c>
      <c r="F3163" s="19"/>
      <c r="G3163" s="19" t="n">
        <v>0.044509194054253</v>
      </c>
      <c r="H3163" s="19" t="n">
        <v>0.0661093309668842</v>
      </c>
      <c r="I3163" s="19" t="n">
        <v>0.0854389995822714</v>
      </c>
      <c r="J3163" s="19" t="n">
        <v>0.0992354251588323</v>
      </c>
      <c r="K3163" s="19" t="n">
        <v>0.0908312594618259</v>
      </c>
      <c r="L3163" s="19" t="n">
        <v>0.0992701443719443</v>
      </c>
      <c r="M3163" s="19"/>
      <c r="N3163" s="19" t="n">
        <v>0.058996008158112</v>
      </c>
      <c r="O3163" s="19" t="n">
        <v>0.080589095363509</v>
      </c>
      <c r="P3163" s="19" t="n">
        <v>0.0974206515777891</v>
      </c>
      <c r="Q3163" s="19" t="n">
        <v>0.0965549731701128</v>
      </c>
      <c r="R3163" s="19"/>
      <c r="S3163" s="19" t="n">
        <v>0.0538294989901174</v>
      </c>
      <c r="T3163" s="19" t="n">
        <v>0.0604617694041901</v>
      </c>
      <c r="U3163" s="19" t="n">
        <v>0.0784612396246034</v>
      </c>
      <c r="V3163" s="19" t="n">
        <v>0.0987022371334142</v>
      </c>
      <c r="W3163" s="19" t="n">
        <v>0.107178514712897</v>
      </c>
      <c r="X3163" s="19" t="n">
        <v>0.0953944358715052</v>
      </c>
      <c r="Y3163" s="19" t="n">
        <v>0.0784713812332329</v>
      </c>
      <c r="Z3163" s="19" t="n">
        <v>0.1190190561101</v>
      </c>
      <c r="AA3163" s="19" t="n">
        <v>0.0911032134553092</v>
      </c>
      <c r="AB3163" s="19" t="n">
        <v>0.101019272245391</v>
      </c>
      <c r="AC3163" s="19" t="n">
        <v>0.0604404746804684</v>
      </c>
      <c r="AD3163" s="19" t="n">
        <v>0.0873238184229362</v>
      </c>
      <c r="AE3163" s="19"/>
      <c r="AF3163" s="19" t="n">
        <v>0.0811996591838016</v>
      </c>
      <c r="AG3163" s="19" t="n">
        <v>0.0745855278063802</v>
      </c>
      <c r="AH3163" s="19" t="n">
        <v>0.128241725751758</v>
      </c>
      <c r="AI3163" s="19"/>
      <c r="AJ3163" s="19" t="n">
        <v>0.0737302353840165</v>
      </c>
      <c r="AK3163" s="19" t="n">
        <v>0.0599501848902936</v>
      </c>
      <c r="AL3163" s="19" t="n">
        <v>0.0816574202106118</v>
      </c>
      <c r="AM3163" s="19" t="n">
        <v>0.0943950234884639</v>
      </c>
      <c r="AN3163" s="19" t="n">
        <v>0.146029938586881</v>
      </c>
      <c r="AO3163" s="19"/>
      <c r="AP3163" s="19" t="n">
        <v>0.0678774986901252</v>
      </c>
      <c r="AQ3163" s="19" t="n">
        <v>0.058820942771665</v>
      </c>
      <c r="AR3163" s="19" t="n">
        <v>0.0920668386831509</v>
      </c>
      <c r="AS3163" s="19" t="n">
        <v>0.0772698705263335</v>
      </c>
      <c r="AT3163" s="19" t="n">
        <v>0.116555794787666</v>
      </c>
      <c r="AU3163" s="19"/>
      <c r="AV3163" s="19" t="n">
        <v>0.0514190142728548</v>
      </c>
      <c r="AW3163" s="19" t="n">
        <v>0.069330521715664</v>
      </c>
      <c r="AX3163" s="19" t="n">
        <v>0.0676753246136546</v>
      </c>
      <c r="AY3163" s="19" t="n">
        <v>0.0754783586275842</v>
      </c>
      <c r="AZ3163" s="19" t="n">
        <v>0.103967903513187</v>
      </c>
      <c r="BA3163" s="19" t="n">
        <v>0.169059058814232</v>
      </c>
      <c r="BB3163" s="19"/>
      <c r="BC3163" s="19" t="n">
        <v>0.106792878412895</v>
      </c>
      <c r="BD3163" s="19" t="n">
        <v>0.0876625689735811</v>
      </c>
      <c r="BE3163" s="19" t="n">
        <v>0.0690310045392766</v>
      </c>
      <c r="BF3163" s="19" t="n">
        <v>0.0473114604381708</v>
      </c>
      <c r="BG3163" s="19" t="n">
        <v>0.0288030049869607</v>
      </c>
    </row>
    <row r="3164">
      <c r="C3164" s="19"/>
      <c r="D3164" s="19"/>
      <c r="E3164" s="19"/>
      <c r="F3164" s="19"/>
      <c r="G3164" s="19"/>
      <c r="H3164" s="19"/>
      <c r="I3164" s="19"/>
      <c r="J3164" s="19"/>
      <c r="K3164" s="19"/>
      <c r="L3164" s="19"/>
      <c r="M3164" s="19"/>
      <c r="N3164" s="19"/>
      <c r="O3164" s="19"/>
      <c r="P3164" s="19"/>
      <c r="Q3164" s="19"/>
      <c r="R3164" s="19"/>
      <c r="S3164" s="19"/>
      <c r="T3164" s="19"/>
      <c r="U3164" s="19"/>
      <c r="V3164" s="19"/>
      <c r="W3164" s="19"/>
      <c r="X3164" s="19"/>
      <c r="Y3164" s="19"/>
      <c r="Z3164" s="19"/>
      <c r="AA3164" s="19"/>
      <c r="AB3164" s="19"/>
      <c r="AC3164" s="19"/>
      <c r="AD3164" s="19"/>
      <c r="AE3164" s="19"/>
      <c r="AF3164" s="19"/>
      <c r="AG3164" s="19"/>
      <c r="AH3164" s="19"/>
      <c r="AI3164" s="19"/>
      <c r="AJ3164" s="19"/>
      <c r="AK3164" s="19"/>
      <c r="AL3164" s="19"/>
      <c r="AM3164" s="19"/>
      <c r="AN3164" s="19"/>
      <c r="AO3164" s="19"/>
      <c r="AP3164" s="19"/>
      <c r="AQ3164" s="19"/>
      <c r="AR3164" s="19"/>
      <c r="AS3164" s="19"/>
      <c r="AT3164" s="19"/>
      <c r="AU3164" s="19"/>
      <c r="AV3164" s="19"/>
      <c r="AW3164" s="19"/>
      <c r="AX3164" s="19"/>
      <c r="AY3164" s="19"/>
      <c r="AZ3164" s="19"/>
      <c r="BA3164" s="19"/>
      <c r="BB3164" s="19"/>
      <c r="BC3164" s="19"/>
      <c r="BD3164" s="19"/>
      <c r="BE3164" s="19"/>
      <c r="BF3164" s="19"/>
      <c r="BG3164" s="19"/>
    </row>
    <row r="3165">
      <c r="B3165" s="7" t="s">
        <v>853</v>
      </c>
      <c r="C3165" s="19"/>
      <c r="D3165" s="19"/>
      <c r="E3165" s="19"/>
      <c r="F3165" s="19"/>
      <c r="G3165" s="19"/>
      <c r="H3165" s="19"/>
      <c r="I3165" s="19"/>
      <c r="J3165" s="19"/>
      <c r="K3165" s="19"/>
      <c r="L3165" s="19"/>
      <c r="M3165" s="19"/>
      <c r="N3165" s="19"/>
      <c r="O3165" s="19"/>
      <c r="P3165" s="19"/>
      <c r="Q3165" s="19"/>
      <c r="R3165" s="19"/>
      <c r="S3165" s="19"/>
      <c r="T3165" s="19"/>
      <c r="U3165" s="19"/>
      <c r="V3165" s="19"/>
      <c r="W3165" s="19"/>
      <c r="X3165" s="19"/>
      <c r="Y3165" s="19"/>
      <c r="Z3165" s="19"/>
      <c r="AA3165" s="19"/>
      <c r="AB3165" s="19"/>
      <c r="AC3165" s="19"/>
      <c r="AD3165" s="19"/>
      <c r="AE3165" s="19"/>
      <c r="AF3165" s="19"/>
      <c r="AG3165" s="19"/>
      <c r="AH3165" s="19"/>
      <c r="AI3165" s="19"/>
      <c r="AJ3165" s="19"/>
      <c r="AK3165" s="19"/>
      <c r="AL3165" s="19"/>
      <c r="AM3165" s="19"/>
      <c r="AN3165" s="19"/>
      <c r="AO3165" s="19"/>
      <c r="AP3165" s="19"/>
      <c r="AQ3165" s="19"/>
      <c r="AR3165" s="19"/>
      <c r="AS3165" s="19"/>
      <c r="AT3165" s="19"/>
      <c r="AU3165" s="19"/>
      <c r="AV3165" s="19"/>
      <c r="AW3165" s="19"/>
      <c r="AX3165" s="19"/>
      <c r="AY3165" s="19"/>
      <c r="AZ3165" s="19"/>
      <c r="BA3165" s="19"/>
      <c r="BB3165" s="19"/>
      <c r="BC3165" s="19"/>
      <c r="BD3165" s="19"/>
      <c r="BE3165" s="19"/>
      <c r="BF3165" s="19"/>
      <c r="BG3165" s="19"/>
    </row>
    <row r="3166">
      <c r="B3166" s="26" t="s">
        <v>79</v>
      </c>
      <c r="C3166" s="19"/>
      <c r="D3166" s="19"/>
      <c r="E3166" s="19"/>
      <c r="F3166" s="19"/>
      <c r="G3166" s="19"/>
      <c r="H3166" s="19"/>
      <c r="I3166" s="19"/>
      <c r="J3166" s="19"/>
      <c r="K3166" s="19"/>
      <c r="L3166" s="19"/>
      <c r="M3166" s="19"/>
      <c r="N3166" s="19"/>
      <c r="O3166" s="19"/>
      <c r="P3166" s="19"/>
      <c r="Q3166" s="19"/>
      <c r="R3166" s="19"/>
      <c r="S3166" s="19"/>
      <c r="T3166" s="19"/>
      <c r="U3166" s="19"/>
      <c r="V3166" s="19"/>
      <c r="W3166" s="19"/>
      <c r="X3166" s="19"/>
      <c r="Y3166" s="19"/>
      <c r="Z3166" s="19"/>
      <c r="AA3166" s="19"/>
      <c r="AB3166" s="19"/>
      <c r="AC3166" s="19"/>
      <c r="AD3166" s="19"/>
      <c r="AE3166" s="19"/>
      <c r="AF3166" s="19"/>
      <c r="AG3166" s="19"/>
      <c r="AH3166" s="19"/>
      <c r="AI3166" s="19"/>
      <c r="AJ3166" s="19"/>
      <c r="AK3166" s="19"/>
      <c r="AL3166" s="19"/>
      <c r="AM3166" s="19"/>
      <c r="AN3166" s="19"/>
      <c r="AO3166" s="19"/>
      <c r="AP3166" s="19"/>
      <c r="AQ3166" s="19"/>
      <c r="AR3166" s="19"/>
      <c r="AS3166" s="19"/>
      <c r="AT3166" s="19"/>
      <c r="AU3166" s="19"/>
      <c r="AV3166" s="19"/>
      <c r="AW3166" s="19"/>
      <c r="AX3166" s="19"/>
      <c r="AY3166" s="19"/>
      <c r="AZ3166" s="19"/>
      <c r="BA3166" s="19"/>
      <c r="BB3166" s="19"/>
      <c r="BC3166" s="19"/>
      <c r="BD3166" s="19"/>
      <c r="BE3166" s="19"/>
      <c r="BF3166" s="19"/>
      <c r="BG3166" s="19"/>
    </row>
    <row r="3167">
      <c r="B3167" t="s">
        <v>805</v>
      </c>
      <c r="C3167" s="19" t="n">
        <v>0.0191507138058001</v>
      </c>
      <c r="D3167" s="19" t="n">
        <v>0.0226292658748347</v>
      </c>
      <c r="E3167" s="19" t="n">
        <v>0.015908645157979</v>
      </c>
      <c r="F3167" s="19"/>
      <c r="G3167" s="19" t="n">
        <v>0.0201617590165204</v>
      </c>
      <c r="H3167" s="19" t="n">
        <v>0.0146879730507022</v>
      </c>
      <c r="I3167" s="19" t="n">
        <v>0.0274180315973663</v>
      </c>
      <c r="J3167" s="19" t="n">
        <v>0.0245683444647123</v>
      </c>
      <c r="K3167" s="19" t="n">
        <v>0.0164123580707197</v>
      </c>
      <c r="L3167" s="19" t="n">
        <v>0.0128313251049905</v>
      </c>
      <c r="M3167" s="19"/>
      <c r="N3167" s="19" t="n">
        <v>0.0183991416762156</v>
      </c>
      <c r="O3167" s="19" t="n">
        <v>0.0207441503239607</v>
      </c>
      <c r="P3167" s="19" t="n">
        <v>0.0175686428433114</v>
      </c>
      <c r="Q3167" s="19" t="n">
        <v>0.0197320475522467</v>
      </c>
      <c r="R3167" s="19"/>
      <c r="S3167" s="19" t="n">
        <v>0.0252429095363905</v>
      </c>
      <c r="T3167" s="19" t="n">
        <v>0.0340268515541523</v>
      </c>
      <c r="U3167" s="19" t="n">
        <v>0.0130629196387134</v>
      </c>
      <c r="V3167" s="19" t="n">
        <v>0.0248553422061316</v>
      </c>
      <c r="W3167" s="19" t="n">
        <v>0.0133984127184313</v>
      </c>
      <c r="X3167" s="19" t="n">
        <v>0</v>
      </c>
      <c r="Y3167" s="19" t="n">
        <v>0.0115432858903985</v>
      </c>
      <c r="Z3167" s="19" t="n">
        <v>0</v>
      </c>
      <c r="AA3167" s="19" t="n">
        <v>0.0203798264114337</v>
      </c>
      <c r="AB3167" s="19" t="n">
        <v>0.0226977035087411</v>
      </c>
      <c r="AC3167" s="19" t="n">
        <v>0.0162824171739851</v>
      </c>
      <c r="AD3167" s="19" t="n">
        <v>0.031748554247789</v>
      </c>
      <c r="AE3167" s="19"/>
      <c r="AF3167" s="19" t="n">
        <v>0.019467083459052</v>
      </c>
      <c r="AG3167" s="19" t="n">
        <v>0.0189354570641921</v>
      </c>
      <c r="AH3167" s="19" t="n">
        <v>0.0199930544057127</v>
      </c>
      <c r="AI3167" s="19"/>
      <c r="AJ3167" s="19" t="n">
        <v>0.0135975294593723</v>
      </c>
      <c r="AK3167" s="19" t="n">
        <v>0.0265723465687851</v>
      </c>
      <c r="AL3167" s="19" t="n">
        <v>0.0131647115889234</v>
      </c>
      <c r="AM3167" s="19" t="n">
        <v>0.0285351056858225</v>
      </c>
      <c r="AN3167" s="19" t="n">
        <v>0.0275318127806252</v>
      </c>
      <c r="AO3167" s="19"/>
      <c r="AP3167" s="19" t="n">
        <v>0.0158900924441822</v>
      </c>
      <c r="AQ3167" s="19" t="n">
        <v>0.0186521030670737</v>
      </c>
      <c r="AR3167" s="19" t="n">
        <v>0.0101634584630604</v>
      </c>
      <c r="AS3167" s="19" t="n">
        <v>0.0186826650839651</v>
      </c>
      <c r="AT3167" s="19" t="n">
        <v>0.00904619516983677</v>
      </c>
      <c r="AU3167" s="19"/>
      <c r="AV3167" s="19" t="n">
        <v>0.0139327960772706</v>
      </c>
      <c r="AW3167" s="19" t="n">
        <v>0.0179988875594103</v>
      </c>
      <c r="AX3167" s="19" t="n">
        <v>0.020788195443117</v>
      </c>
      <c r="AY3167" s="19" t="n">
        <v>0.0229048950211187</v>
      </c>
      <c r="AZ3167" s="19" t="n">
        <v>0.0136251475539873</v>
      </c>
      <c r="BA3167" s="19" t="n">
        <v>0.010866820704625</v>
      </c>
      <c r="BB3167" s="19"/>
      <c r="BC3167" s="19" t="n">
        <v>0.0126321074971833</v>
      </c>
      <c r="BD3167" s="19" t="n">
        <v>0.0177088574237633</v>
      </c>
      <c r="BE3167" s="19" t="n">
        <v>0.0196012414859322</v>
      </c>
      <c r="BF3167" s="19" t="n">
        <v>0.0251067239779832</v>
      </c>
      <c r="BG3167" s="19" t="n">
        <v>0.025630293366424</v>
      </c>
    </row>
    <row r="3168">
      <c r="B3168" t="s">
        <v>598</v>
      </c>
      <c r="C3168" s="19" t="n">
        <v>0.0276242665224382</v>
      </c>
      <c r="D3168" s="19" t="n">
        <v>0.0242205135168969</v>
      </c>
      <c r="E3168" s="19" t="n">
        <v>0.0302942965439185</v>
      </c>
      <c r="F3168" s="19"/>
      <c r="G3168" s="19" t="n">
        <v>0.0379879092084871</v>
      </c>
      <c r="H3168" s="19" t="n">
        <v>0.0215854043063587</v>
      </c>
      <c r="I3168" s="19" t="n">
        <v>0.032078655143886</v>
      </c>
      <c r="J3168" s="19" t="n">
        <v>0.0230701686061688</v>
      </c>
      <c r="K3168" s="19" t="n">
        <v>0.0164497049759116</v>
      </c>
      <c r="L3168" s="19" t="n">
        <v>0.0331711731068845</v>
      </c>
      <c r="M3168" s="19"/>
      <c r="N3168" s="19" t="n">
        <v>0.0291456793458812</v>
      </c>
      <c r="O3168" s="19" t="n">
        <v>0.0306036049376197</v>
      </c>
      <c r="P3168" s="19" t="n">
        <v>0.0146356428224441</v>
      </c>
      <c r="Q3168" s="19" t="n">
        <v>0.0343554716923664</v>
      </c>
      <c r="R3168" s="19"/>
      <c r="S3168" s="19" t="n">
        <v>0.0268720760758337</v>
      </c>
      <c r="T3168" s="19" t="n">
        <v>0.0147930730197698</v>
      </c>
      <c r="U3168" s="19" t="n">
        <v>0.0136847426099045</v>
      </c>
      <c r="V3168" s="19" t="n">
        <v>0.0287638617591931</v>
      </c>
      <c r="W3168" s="19" t="n">
        <v>0.0282215240442162</v>
      </c>
      <c r="X3168" s="19" t="n">
        <v>0.0277736310213099</v>
      </c>
      <c r="Y3168" s="19" t="n">
        <v>0.0397000049347139</v>
      </c>
      <c r="Z3168" s="19" t="n">
        <v>0.0340695670844624</v>
      </c>
      <c r="AA3168" s="19" t="n">
        <v>0.0396945328564237</v>
      </c>
      <c r="AB3168" s="19" t="n">
        <v>0.0254779642863034</v>
      </c>
      <c r="AC3168" s="19" t="n">
        <v>0.0514524349552523</v>
      </c>
      <c r="AD3168" s="19" t="n">
        <v>0</v>
      </c>
      <c r="AE3168" s="19"/>
      <c r="AF3168" s="19" t="n">
        <v>0.0266758925693275</v>
      </c>
      <c r="AG3168" s="19" t="n">
        <v>0.0251473519809154</v>
      </c>
      <c r="AH3168" s="19" t="n">
        <v>0.0221297258636237</v>
      </c>
      <c r="AI3168" s="19"/>
      <c r="AJ3168" s="19" t="n">
        <v>0.0261396587752236</v>
      </c>
      <c r="AK3168" s="19" t="n">
        <v>0.0290817435738925</v>
      </c>
      <c r="AL3168" s="19" t="n">
        <v>0.00684913313676516</v>
      </c>
      <c r="AM3168" s="19" t="n">
        <v>0.0218310925165329</v>
      </c>
      <c r="AN3168" s="19" t="n">
        <v>0.0423946878751381</v>
      </c>
      <c r="AO3168" s="19"/>
      <c r="AP3168" s="19" t="n">
        <v>0.0275668812580446</v>
      </c>
      <c r="AQ3168" s="19" t="n">
        <v>0.0316151856092801</v>
      </c>
      <c r="AR3168" s="19" t="n">
        <v>0.0178696420531955</v>
      </c>
      <c r="AS3168" s="19" t="n">
        <v>0.00959501171066566</v>
      </c>
      <c r="AT3168" s="19" t="n">
        <v>0.0135598177345096</v>
      </c>
      <c r="AU3168" s="19"/>
      <c r="AV3168" s="19" t="n">
        <v>0.0340191706409846</v>
      </c>
      <c r="AW3168" s="19" t="n">
        <v>0.0271348604162981</v>
      </c>
      <c r="AX3168" s="19" t="n">
        <v>0.0189870042799384</v>
      </c>
      <c r="AY3168" s="19" t="n">
        <v>0.0140140998988171</v>
      </c>
      <c r="AZ3168" s="19" t="n">
        <v>0.0319194375951904</v>
      </c>
      <c r="BA3168" s="19" t="n">
        <v>0.0300928003500681</v>
      </c>
      <c r="BB3168" s="19"/>
      <c r="BC3168" s="19" t="n">
        <v>0.0280163533726552</v>
      </c>
      <c r="BD3168" s="19" t="n">
        <v>0.0395860483468443</v>
      </c>
      <c r="BE3168" s="19" t="n">
        <v>0.0250136040415328</v>
      </c>
      <c r="BF3168" s="19" t="n">
        <v>0.0202647592348032</v>
      </c>
      <c r="BG3168" s="19" t="n">
        <v>0</v>
      </c>
    </row>
    <row r="3169">
      <c r="B3169" t="s">
        <v>692</v>
      </c>
      <c r="C3169" s="19" t="n">
        <v>0.0660886542599908</v>
      </c>
      <c r="D3169" s="19" t="n">
        <v>0.0689493358634055</v>
      </c>
      <c r="E3169" s="19" t="n">
        <v>0.063819508887642</v>
      </c>
      <c r="F3169" s="19"/>
      <c r="G3169" s="19" t="n">
        <v>0.105644336408314</v>
      </c>
      <c r="H3169" s="19" t="n">
        <v>0.0744883659031837</v>
      </c>
      <c r="I3169" s="19" t="n">
        <v>0.0897586850894148</v>
      </c>
      <c r="J3169" s="19" t="n">
        <v>0.0446392088517764</v>
      </c>
      <c r="K3169" s="19" t="n">
        <v>0.0364926839680223</v>
      </c>
      <c r="L3169" s="19" t="n">
        <v>0.0508824532310877</v>
      </c>
      <c r="M3169" s="19"/>
      <c r="N3169" s="19" t="n">
        <v>0.0785793106134293</v>
      </c>
      <c r="O3169" s="19" t="n">
        <v>0.0622008494792684</v>
      </c>
      <c r="P3169" s="19" t="n">
        <v>0.0545515051694119</v>
      </c>
      <c r="Q3169" s="19" t="n">
        <v>0.0669413276378238</v>
      </c>
      <c r="R3169" s="19"/>
      <c r="S3169" s="19" t="n">
        <v>0.0973838378317327</v>
      </c>
      <c r="T3169" s="19" t="n">
        <v>0.0535817653325164</v>
      </c>
      <c r="U3169" s="19" t="n">
        <v>0.0595963403094135</v>
      </c>
      <c r="V3169" s="19" t="n">
        <v>0.0537895835872552</v>
      </c>
      <c r="W3169" s="19" t="n">
        <v>0.102603896590386</v>
      </c>
      <c r="X3169" s="19" t="n">
        <v>0.0785745976006434</v>
      </c>
      <c r="Y3169" s="19" t="n">
        <v>0.0403879949072431</v>
      </c>
      <c r="Z3169" s="19" t="n">
        <v>0.0499852835987361</v>
      </c>
      <c r="AA3169" s="19" t="n">
        <v>0.0854025082921097</v>
      </c>
      <c r="AB3169" s="19" t="n">
        <v>0.0397095920154189</v>
      </c>
      <c r="AC3169" s="19" t="n">
        <v>0.0430685161136573</v>
      </c>
      <c r="AD3169" s="19" t="n">
        <v>0.0420076770500721</v>
      </c>
      <c r="AE3169" s="19"/>
      <c r="AF3169" s="19" t="n">
        <v>0.0510347182026715</v>
      </c>
      <c r="AG3169" s="19" t="n">
        <v>0.0650976991382321</v>
      </c>
      <c r="AH3169" s="19" t="n">
        <v>0.0771335955732464</v>
      </c>
      <c r="AI3169" s="19"/>
      <c r="AJ3169" s="19" t="n">
        <v>0.0622388476686697</v>
      </c>
      <c r="AK3169" s="19" t="n">
        <v>0.0603735300157774</v>
      </c>
      <c r="AL3169" s="19" t="n">
        <v>0.0718568745898496</v>
      </c>
      <c r="AM3169" s="19" t="n">
        <v>0.0744665461322211</v>
      </c>
      <c r="AN3169" s="19" t="n">
        <v>0.0609395682628176</v>
      </c>
      <c r="AO3169" s="19"/>
      <c r="AP3169" s="19" t="n">
        <v>0.0687693865797619</v>
      </c>
      <c r="AQ3169" s="19" t="n">
        <v>0.0654652314339444</v>
      </c>
      <c r="AR3169" s="19" t="n">
        <v>0.0648769773970087</v>
      </c>
      <c r="AS3169" s="19" t="n">
        <v>0.0503150967985162</v>
      </c>
      <c r="AT3169" s="19" t="n">
        <v>0.100100005737676</v>
      </c>
      <c r="AU3169" s="19"/>
      <c r="AV3169" s="19" t="n">
        <v>0.0727159467643781</v>
      </c>
      <c r="AW3169" s="19" t="n">
        <v>0.0856545688832398</v>
      </c>
      <c r="AX3169" s="19" t="n">
        <v>0.0812328679821822</v>
      </c>
      <c r="AY3169" s="19" t="n">
        <v>0.0344265975517159</v>
      </c>
      <c r="AZ3169" s="19" t="n">
        <v>0.0936533085739019</v>
      </c>
      <c r="BA3169" s="19" t="n">
        <v>0.0551116942649443</v>
      </c>
      <c r="BB3169" s="19"/>
      <c r="BC3169" s="19" t="n">
        <v>0.0592962761569238</v>
      </c>
      <c r="BD3169" s="19" t="n">
        <v>0.0705120329923709</v>
      </c>
      <c r="BE3169" s="19" t="n">
        <v>0.0670076466552292</v>
      </c>
      <c r="BF3169" s="19" t="n">
        <v>0.093736377760699</v>
      </c>
      <c r="BG3169" s="19" t="n">
        <v>0.0862513151337865</v>
      </c>
    </row>
    <row r="3170">
      <c r="B3170" t="s">
        <v>691</v>
      </c>
      <c r="C3170" s="19" t="n">
        <v>0.166584241235471</v>
      </c>
      <c r="D3170" s="19" t="n">
        <v>0.151142407455621</v>
      </c>
      <c r="E3170" s="19" t="n">
        <v>0.182960784096566</v>
      </c>
      <c r="F3170" s="19"/>
      <c r="G3170" s="19" t="n">
        <v>0.219801364563462</v>
      </c>
      <c r="H3170" s="19" t="n">
        <v>0.183456305271274</v>
      </c>
      <c r="I3170" s="19" t="n">
        <v>0.148640046068271</v>
      </c>
      <c r="J3170" s="19" t="n">
        <v>0.170112505362342</v>
      </c>
      <c r="K3170" s="19" t="n">
        <v>0.160143270421531</v>
      </c>
      <c r="L3170" s="19" t="n">
        <v>0.133381524641674</v>
      </c>
      <c r="M3170" s="19"/>
      <c r="N3170" s="19" t="n">
        <v>0.19203350438019</v>
      </c>
      <c r="O3170" s="19" t="n">
        <v>0.146284470271935</v>
      </c>
      <c r="P3170" s="19" t="n">
        <v>0.145850333195337</v>
      </c>
      <c r="Q3170" s="19" t="n">
        <v>0.176831261482921</v>
      </c>
      <c r="R3170" s="19"/>
      <c r="S3170" s="19" t="n">
        <v>0.142945692510541</v>
      </c>
      <c r="T3170" s="19" t="n">
        <v>0.169620162983311</v>
      </c>
      <c r="U3170" s="19" t="n">
        <v>0.176025216571484</v>
      </c>
      <c r="V3170" s="19" t="n">
        <v>0.151950097161984</v>
      </c>
      <c r="W3170" s="19" t="n">
        <v>0.159341458175209</v>
      </c>
      <c r="X3170" s="19" t="n">
        <v>0.194926120376989</v>
      </c>
      <c r="Y3170" s="19" t="n">
        <v>0.186698710957445</v>
      </c>
      <c r="Z3170" s="19" t="n">
        <v>0.193292968907395</v>
      </c>
      <c r="AA3170" s="19" t="n">
        <v>0.16041465372546</v>
      </c>
      <c r="AB3170" s="19" t="n">
        <v>0.141229917150891</v>
      </c>
      <c r="AC3170" s="19" t="n">
        <v>0.21331533287528</v>
      </c>
      <c r="AD3170" s="19" t="n">
        <v>0.145869648725363</v>
      </c>
      <c r="AE3170" s="19"/>
      <c r="AF3170" s="19" t="n">
        <v>0.138378713656763</v>
      </c>
      <c r="AG3170" s="19" t="n">
        <v>0.182846637038813</v>
      </c>
      <c r="AH3170" s="19" t="n">
        <v>0.163951945544562</v>
      </c>
      <c r="AI3170" s="19"/>
      <c r="AJ3170" s="19" t="n">
        <v>0.141253569950226</v>
      </c>
      <c r="AK3170" s="19" t="n">
        <v>0.194499051027002</v>
      </c>
      <c r="AL3170" s="19" t="n">
        <v>0.194183811974033</v>
      </c>
      <c r="AM3170" s="19" t="n">
        <v>0.199928623972796</v>
      </c>
      <c r="AN3170" s="19" t="n">
        <v>0.187423375159655</v>
      </c>
      <c r="AO3170" s="19"/>
      <c r="AP3170" s="19" t="n">
        <v>0.15342285157567</v>
      </c>
      <c r="AQ3170" s="19" t="n">
        <v>0.191441933209341</v>
      </c>
      <c r="AR3170" s="19" t="n">
        <v>0.211138706095706</v>
      </c>
      <c r="AS3170" s="19" t="n">
        <v>0.132963735532176</v>
      </c>
      <c r="AT3170" s="19" t="n">
        <v>0.152489351420363</v>
      </c>
      <c r="AU3170" s="19"/>
      <c r="AV3170" s="19" t="n">
        <v>0.202174567415467</v>
      </c>
      <c r="AW3170" s="19" t="n">
        <v>0.168059346874868</v>
      </c>
      <c r="AX3170" s="19" t="n">
        <v>0.188006754735941</v>
      </c>
      <c r="AY3170" s="19" t="n">
        <v>0.128074651273734</v>
      </c>
      <c r="AZ3170" s="19" t="n">
        <v>0.163477821340494</v>
      </c>
      <c r="BA3170" s="19" t="n">
        <v>0.151324739124411</v>
      </c>
      <c r="BB3170" s="19"/>
      <c r="BC3170" s="19" t="n">
        <v>0.152182335761729</v>
      </c>
      <c r="BD3170" s="19" t="n">
        <v>0.162791319687628</v>
      </c>
      <c r="BE3170" s="19" t="n">
        <v>0.201720907112598</v>
      </c>
      <c r="BF3170" s="19" t="n">
        <v>0.149740586083934</v>
      </c>
      <c r="BG3170" s="19" t="n">
        <v>0.243472205082959</v>
      </c>
    </row>
    <row r="3171">
      <c r="B3171" t="s">
        <v>690</v>
      </c>
      <c r="C3171" s="19" t="n">
        <v>0.205881593412472</v>
      </c>
      <c r="D3171" s="19" t="n">
        <v>0.217606516343362</v>
      </c>
      <c r="E3171" s="19" t="n">
        <v>0.196068534710427</v>
      </c>
      <c r="F3171" s="19"/>
      <c r="G3171" s="19" t="n">
        <v>0.22899451097464</v>
      </c>
      <c r="H3171" s="19" t="n">
        <v>0.208612614450823</v>
      </c>
      <c r="I3171" s="19" t="n">
        <v>0.221917891196007</v>
      </c>
      <c r="J3171" s="19" t="n">
        <v>0.221060179188711</v>
      </c>
      <c r="K3171" s="19" t="n">
        <v>0.207286854481098</v>
      </c>
      <c r="L3171" s="19" t="n">
        <v>0.161957590615606</v>
      </c>
      <c r="M3171" s="19"/>
      <c r="N3171" s="19" t="n">
        <v>0.236125065489278</v>
      </c>
      <c r="O3171" s="19" t="n">
        <v>0.203811856207791</v>
      </c>
      <c r="P3171" s="19" t="n">
        <v>0.192491285506615</v>
      </c>
      <c r="Q3171" s="19" t="n">
        <v>0.187620973890047</v>
      </c>
      <c r="R3171" s="19"/>
      <c r="S3171" s="19" t="n">
        <v>0.216917815687272</v>
      </c>
      <c r="T3171" s="19" t="n">
        <v>0.177224508143793</v>
      </c>
      <c r="U3171" s="19" t="n">
        <v>0.172084255650476</v>
      </c>
      <c r="V3171" s="19" t="n">
        <v>0.251523790425763</v>
      </c>
      <c r="W3171" s="19" t="n">
        <v>0.242790915614958</v>
      </c>
      <c r="X3171" s="19" t="n">
        <v>0.214696714742822</v>
      </c>
      <c r="Y3171" s="19" t="n">
        <v>0.190290048184045</v>
      </c>
      <c r="Z3171" s="19" t="n">
        <v>0.139031961817538</v>
      </c>
      <c r="AA3171" s="19" t="n">
        <v>0.162375357731538</v>
      </c>
      <c r="AB3171" s="19" t="n">
        <v>0.264053222429602</v>
      </c>
      <c r="AC3171" s="19" t="n">
        <v>0.212590789316282</v>
      </c>
      <c r="AD3171" s="19" t="n">
        <v>0.222705950335235</v>
      </c>
      <c r="AE3171" s="19"/>
      <c r="AF3171" s="19" t="n">
        <v>0.176489160116352</v>
      </c>
      <c r="AG3171" s="19" t="n">
        <v>0.21508621335803</v>
      </c>
      <c r="AH3171" s="19" t="n">
        <v>0.212870269836922</v>
      </c>
      <c r="AI3171" s="19"/>
      <c r="AJ3171" s="19" t="n">
        <v>0.200036715426961</v>
      </c>
      <c r="AK3171" s="19" t="n">
        <v>0.223152174755276</v>
      </c>
      <c r="AL3171" s="19" t="n">
        <v>0.222068387454188</v>
      </c>
      <c r="AM3171" s="19" t="n">
        <v>0.0943450093152293</v>
      </c>
      <c r="AN3171" s="19" t="n">
        <v>0.154773254984161</v>
      </c>
      <c r="AO3171" s="19"/>
      <c r="AP3171" s="19" t="n">
        <v>0.19085741112409</v>
      </c>
      <c r="AQ3171" s="19" t="n">
        <v>0.242158453991913</v>
      </c>
      <c r="AR3171" s="19" t="n">
        <v>0.234366552647769</v>
      </c>
      <c r="AS3171" s="19" t="n">
        <v>0.17856450250104</v>
      </c>
      <c r="AT3171" s="19" t="n">
        <v>0.158238191197181</v>
      </c>
      <c r="AU3171" s="19"/>
      <c r="AV3171" s="19" t="n">
        <v>0.240790820601106</v>
      </c>
      <c r="AW3171" s="19" t="n">
        <v>0.196574850017508</v>
      </c>
      <c r="AX3171" s="19" t="n">
        <v>0.23917617875458</v>
      </c>
      <c r="AY3171" s="19" t="n">
        <v>0.18096381409968</v>
      </c>
      <c r="AZ3171" s="19" t="n">
        <v>0.168986309626642</v>
      </c>
      <c r="BA3171" s="19" t="n">
        <v>0.168475325280911</v>
      </c>
      <c r="BB3171" s="19"/>
      <c r="BC3171" s="19" t="n">
        <v>0.20975900840649</v>
      </c>
      <c r="BD3171" s="19" t="n">
        <v>0.227758518918243</v>
      </c>
      <c r="BE3171" s="19" t="n">
        <v>0.206509344313366</v>
      </c>
      <c r="BF3171" s="19" t="n">
        <v>0.227804684460929</v>
      </c>
      <c r="BG3171" s="19" t="n">
        <v>0.195141479400395</v>
      </c>
    </row>
    <row r="3172">
      <c r="B3172" t="s">
        <v>689</v>
      </c>
      <c r="C3172" s="19" t="n">
        <v>0.193669120934332</v>
      </c>
      <c r="D3172" s="19" t="n">
        <v>0.196771280375967</v>
      </c>
      <c r="E3172" s="19" t="n">
        <v>0.189736872178533</v>
      </c>
      <c r="F3172" s="19"/>
      <c r="G3172" s="19" t="n">
        <v>0.169689769983535</v>
      </c>
      <c r="H3172" s="19" t="n">
        <v>0.234867709172722</v>
      </c>
      <c r="I3172" s="19" t="n">
        <v>0.194246365163474</v>
      </c>
      <c r="J3172" s="19" t="n">
        <v>0.182250819270542</v>
      </c>
      <c r="K3172" s="19" t="n">
        <v>0.187407017002884</v>
      </c>
      <c r="L3172" s="19" t="n">
        <v>0.189319389897491</v>
      </c>
      <c r="M3172" s="19"/>
      <c r="N3172" s="19" t="n">
        <v>0.212128013884074</v>
      </c>
      <c r="O3172" s="19" t="n">
        <v>0.222137343393313</v>
      </c>
      <c r="P3172" s="19" t="n">
        <v>0.195994074351723</v>
      </c>
      <c r="Q3172" s="19" t="n">
        <v>0.142520889096636</v>
      </c>
      <c r="R3172" s="19"/>
      <c r="S3172" s="19" t="n">
        <v>0.226703161608089</v>
      </c>
      <c r="T3172" s="19" t="n">
        <v>0.169710118769201</v>
      </c>
      <c r="U3172" s="19" t="n">
        <v>0.191012684696157</v>
      </c>
      <c r="V3172" s="19" t="n">
        <v>0.220566395224662</v>
      </c>
      <c r="W3172" s="19" t="n">
        <v>0.15414924608455</v>
      </c>
      <c r="X3172" s="19" t="n">
        <v>0.195087882932464</v>
      </c>
      <c r="Y3172" s="19" t="n">
        <v>0.201313134258406</v>
      </c>
      <c r="Z3172" s="19" t="n">
        <v>0.199614660447589</v>
      </c>
      <c r="AA3172" s="19" t="n">
        <v>0.166189209947802</v>
      </c>
      <c r="AB3172" s="19" t="n">
        <v>0.177749824547919</v>
      </c>
      <c r="AC3172" s="19" t="n">
        <v>0.197888559284002</v>
      </c>
      <c r="AD3172" s="19" t="n">
        <v>0.270802115478558</v>
      </c>
      <c r="AE3172" s="19"/>
      <c r="AF3172" s="19" t="n">
        <v>0.200053020976418</v>
      </c>
      <c r="AG3172" s="19" t="n">
        <v>0.198935556839873</v>
      </c>
      <c r="AH3172" s="19" t="n">
        <v>0.185924274392961</v>
      </c>
      <c r="AI3172" s="19"/>
      <c r="AJ3172" s="19" t="n">
        <v>0.195037098610596</v>
      </c>
      <c r="AK3172" s="19" t="n">
        <v>0.213746264226341</v>
      </c>
      <c r="AL3172" s="19" t="n">
        <v>0.212551997909268</v>
      </c>
      <c r="AM3172" s="19" t="n">
        <v>0.10996952380727</v>
      </c>
      <c r="AN3172" s="19" t="n">
        <v>0.165769711970112</v>
      </c>
      <c r="AO3172" s="19"/>
      <c r="AP3172" s="19" t="n">
        <v>0.191988385754954</v>
      </c>
      <c r="AQ3172" s="19" t="n">
        <v>0.190923742387345</v>
      </c>
      <c r="AR3172" s="19" t="n">
        <v>0.194273197484789</v>
      </c>
      <c r="AS3172" s="19" t="n">
        <v>0.210740555854003</v>
      </c>
      <c r="AT3172" s="19" t="n">
        <v>0.201107061480296</v>
      </c>
      <c r="AU3172" s="19"/>
      <c r="AV3172" s="19" t="n">
        <v>0.208888895603168</v>
      </c>
      <c r="AW3172" s="19" t="n">
        <v>0.196245588706542</v>
      </c>
      <c r="AX3172" s="19" t="n">
        <v>0.1821478438978</v>
      </c>
      <c r="AY3172" s="19" t="n">
        <v>0.193746938920468</v>
      </c>
      <c r="AZ3172" s="19" t="n">
        <v>0.198091507497094</v>
      </c>
      <c r="BA3172" s="19" t="n">
        <v>0.165450269064744</v>
      </c>
      <c r="BB3172" s="19"/>
      <c r="BC3172" s="19" t="n">
        <v>0.167945240737284</v>
      </c>
      <c r="BD3172" s="19" t="n">
        <v>0.145605496787169</v>
      </c>
      <c r="BE3172" s="19" t="n">
        <v>0.218771879859433</v>
      </c>
      <c r="BF3172" s="19" t="n">
        <v>0.231887324583518</v>
      </c>
      <c r="BG3172" s="19" t="n">
        <v>0.18405486359873</v>
      </c>
    </row>
    <row r="3173">
      <c r="B3173" t="s">
        <v>806</v>
      </c>
      <c r="C3173" s="19" t="n">
        <v>0.264380828325715</v>
      </c>
      <c r="D3173" s="19" t="n">
        <v>0.279973592206969</v>
      </c>
      <c r="E3173" s="19" t="n">
        <v>0.246670624894592</v>
      </c>
      <c r="F3173" s="19"/>
      <c r="G3173" s="19" t="n">
        <v>0.164581561277723</v>
      </c>
      <c r="H3173" s="19" t="n">
        <v>0.214588846995017</v>
      </c>
      <c r="I3173" s="19" t="n">
        <v>0.219630662680094</v>
      </c>
      <c r="J3173" s="19" t="n">
        <v>0.276658782921152</v>
      </c>
      <c r="K3173" s="19" t="n">
        <v>0.320837152713296</v>
      </c>
      <c r="L3173" s="19" t="n">
        <v>0.359876920062213</v>
      </c>
      <c r="M3173" s="19"/>
      <c r="N3173" s="19" t="n">
        <v>0.206097393714731</v>
      </c>
      <c r="O3173" s="19" t="n">
        <v>0.256095026715451</v>
      </c>
      <c r="P3173" s="19" t="n">
        <v>0.30940054845158</v>
      </c>
      <c r="Q3173" s="19" t="n">
        <v>0.296764049665707</v>
      </c>
      <c r="R3173" s="19"/>
      <c r="S3173" s="19" t="n">
        <v>0.210652571257079</v>
      </c>
      <c r="T3173" s="19" t="n">
        <v>0.312025731595792</v>
      </c>
      <c r="U3173" s="19" t="n">
        <v>0.325320004139329</v>
      </c>
      <c r="V3173" s="19" t="n">
        <v>0.214789925309825</v>
      </c>
      <c r="W3173" s="19" t="n">
        <v>0.242334085574081</v>
      </c>
      <c r="X3173" s="19" t="n">
        <v>0.238581368902259</v>
      </c>
      <c r="Y3173" s="19" t="n">
        <v>0.286117770597583</v>
      </c>
      <c r="Z3173" s="19" t="n">
        <v>0.294246166910108</v>
      </c>
      <c r="AA3173" s="19" t="n">
        <v>0.29263031456595</v>
      </c>
      <c r="AB3173" s="19" t="n">
        <v>0.28038100882643</v>
      </c>
      <c r="AC3173" s="19" t="n">
        <v>0.248411889909642</v>
      </c>
      <c r="AD3173" s="19" t="n">
        <v>0.201952601490145</v>
      </c>
      <c r="AE3173" s="19"/>
      <c r="AF3173" s="19" t="n">
        <v>0.337703104116257</v>
      </c>
      <c r="AG3173" s="19" t="n">
        <v>0.249808596687092</v>
      </c>
      <c r="AH3173" s="19" t="n">
        <v>0.206404486390267</v>
      </c>
      <c r="AI3173" s="19"/>
      <c r="AJ3173" s="19" t="n">
        <v>0.307246092641537</v>
      </c>
      <c r="AK3173" s="19" t="n">
        <v>0.215147341435882</v>
      </c>
      <c r="AL3173" s="19" t="n">
        <v>0.231056223047362</v>
      </c>
      <c r="AM3173" s="19" t="n">
        <v>0.44030578899894</v>
      </c>
      <c r="AN3173" s="19" t="n">
        <v>0.26343930172467</v>
      </c>
      <c r="AO3173" s="19"/>
      <c r="AP3173" s="19" t="n">
        <v>0.290227851691379</v>
      </c>
      <c r="AQ3173" s="19" t="n">
        <v>0.2145860413638</v>
      </c>
      <c r="AR3173" s="19" t="n">
        <v>0.234942069653825</v>
      </c>
      <c r="AS3173" s="19" t="n">
        <v>0.356223439399894</v>
      </c>
      <c r="AT3173" s="19" t="n">
        <v>0.28976058390991</v>
      </c>
      <c r="AU3173" s="19"/>
      <c r="AV3173" s="19" t="n">
        <v>0.190020398471589</v>
      </c>
      <c r="AW3173" s="19" t="n">
        <v>0.257627668150704</v>
      </c>
      <c r="AX3173" s="19" t="n">
        <v>0.249285643513424</v>
      </c>
      <c r="AY3173" s="19" t="n">
        <v>0.380466049549419</v>
      </c>
      <c r="AZ3173" s="19" t="n">
        <v>0.256080365657709</v>
      </c>
      <c r="BA3173" s="19" t="n">
        <v>0.272654682757894</v>
      </c>
      <c r="BB3173" s="19"/>
      <c r="BC3173" s="19" t="n">
        <v>0.298181019074221</v>
      </c>
      <c r="BD3173" s="19" t="n">
        <v>0.282750885280144</v>
      </c>
      <c r="BE3173" s="19" t="n">
        <v>0.21395716268715</v>
      </c>
      <c r="BF3173" s="19" t="n">
        <v>0.21464183805384</v>
      </c>
      <c r="BG3173" s="19" t="n">
        <v>0.206921483181832</v>
      </c>
    </row>
    <row r="3174">
      <c r="B3174" t="s">
        <v>123</v>
      </c>
      <c r="C3174" s="19" t="n">
        <v>0.0566205815037806</v>
      </c>
      <c r="D3174" s="19" t="n">
        <v>0.0387070883629443</v>
      </c>
      <c r="E3174" s="19" t="n">
        <v>0.0745407335303426</v>
      </c>
      <c r="F3174" s="19"/>
      <c r="G3174" s="19" t="n">
        <v>0.0531387885673188</v>
      </c>
      <c r="H3174" s="19" t="n">
        <v>0.0477127808499191</v>
      </c>
      <c r="I3174" s="19" t="n">
        <v>0.0663096630614881</v>
      </c>
      <c r="J3174" s="19" t="n">
        <v>0.0576399913345946</v>
      </c>
      <c r="K3174" s="19" t="n">
        <v>0.0549709583665379</v>
      </c>
      <c r="L3174" s="19" t="n">
        <v>0.0585796233400531</v>
      </c>
      <c r="M3174" s="19"/>
      <c r="N3174" s="19" t="n">
        <v>0.027491890896201</v>
      </c>
      <c r="O3174" s="19" t="n">
        <v>0.0581226986706611</v>
      </c>
      <c r="P3174" s="19" t="n">
        <v>0.0695079676595777</v>
      </c>
      <c r="Q3174" s="19" t="n">
        <v>0.075233978982252</v>
      </c>
      <c r="R3174" s="19"/>
      <c r="S3174" s="19" t="n">
        <v>0.0532819354930624</v>
      </c>
      <c r="T3174" s="19" t="n">
        <v>0.0690177886014651</v>
      </c>
      <c r="U3174" s="19" t="n">
        <v>0.0492138363845231</v>
      </c>
      <c r="V3174" s="19" t="n">
        <v>0.0537610043251871</v>
      </c>
      <c r="W3174" s="19" t="n">
        <v>0.0571604611981682</v>
      </c>
      <c r="X3174" s="19" t="n">
        <v>0.0503596844235132</v>
      </c>
      <c r="Y3174" s="19" t="n">
        <v>0.0439490502701649</v>
      </c>
      <c r="Z3174" s="19" t="n">
        <v>0.0897593912341717</v>
      </c>
      <c r="AA3174" s="19" t="n">
        <v>0.0729135964692822</v>
      </c>
      <c r="AB3174" s="19" t="n">
        <v>0.0487007672346948</v>
      </c>
      <c r="AC3174" s="19" t="n">
        <v>0.0169900603718996</v>
      </c>
      <c r="AD3174" s="19" t="n">
        <v>0.0849134526728374</v>
      </c>
      <c r="AE3174" s="19"/>
      <c r="AF3174" s="19" t="n">
        <v>0.0501983069031595</v>
      </c>
      <c r="AG3174" s="19" t="n">
        <v>0.0441424878928527</v>
      </c>
      <c r="AH3174" s="19" t="n">
        <v>0.111592647992705</v>
      </c>
      <c r="AI3174" s="19"/>
      <c r="AJ3174" s="19" t="n">
        <v>0.0544504874674145</v>
      </c>
      <c r="AK3174" s="19" t="n">
        <v>0.0374275483970439</v>
      </c>
      <c r="AL3174" s="19" t="n">
        <v>0.0482688602996123</v>
      </c>
      <c r="AM3174" s="19" t="n">
        <v>0.0306183095711873</v>
      </c>
      <c r="AN3174" s="19" t="n">
        <v>0.0977282872428201</v>
      </c>
      <c r="AO3174" s="19"/>
      <c r="AP3174" s="19" t="n">
        <v>0.0612771395719186</v>
      </c>
      <c r="AQ3174" s="19" t="n">
        <v>0.0451573089373018</v>
      </c>
      <c r="AR3174" s="19" t="n">
        <v>0.0323693962046471</v>
      </c>
      <c r="AS3174" s="19" t="n">
        <v>0.042914993119739</v>
      </c>
      <c r="AT3174" s="19" t="n">
        <v>0.0756987933502276</v>
      </c>
      <c r="AU3174" s="19"/>
      <c r="AV3174" s="19" t="n">
        <v>0.0374574044260361</v>
      </c>
      <c r="AW3174" s="19" t="n">
        <v>0.0507042293914301</v>
      </c>
      <c r="AX3174" s="19" t="n">
        <v>0.0203755113930174</v>
      </c>
      <c r="AY3174" s="19" t="n">
        <v>0.0454029536850471</v>
      </c>
      <c r="AZ3174" s="19" t="n">
        <v>0.0741661021549811</v>
      </c>
      <c r="BA3174" s="19" t="n">
        <v>0.146023668452403</v>
      </c>
      <c r="BB3174" s="19"/>
      <c r="BC3174" s="19" t="n">
        <v>0.0719876589935142</v>
      </c>
      <c r="BD3174" s="19" t="n">
        <v>0.0532868405638368</v>
      </c>
      <c r="BE3174" s="19" t="n">
        <v>0.0474182138447584</v>
      </c>
      <c r="BF3174" s="19" t="n">
        <v>0.0368177058442945</v>
      </c>
      <c r="BG3174" s="19" t="n">
        <v>0.0585283602358743</v>
      </c>
    </row>
    <row r="3175">
      <c r="C3175" s="19"/>
      <c r="D3175" s="19"/>
      <c r="E3175" s="19"/>
      <c r="F3175" s="19"/>
      <c r="G3175" s="19"/>
      <c r="H3175" s="19"/>
      <c r="I3175" s="19"/>
      <c r="J3175" s="19"/>
      <c r="K3175" s="19"/>
      <c r="L3175" s="19"/>
      <c r="M3175" s="19"/>
      <c r="N3175" s="19"/>
      <c r="O3175" s="19"/>
      <c r="P3175" s="19"/>
      <c r="Q3175" s="19"/>
      <c r="R3175" s="19"/>
      <c r="S3175" s="19"/>
      <c r="T3175" s="19"/>
      <c r="U3175" s="19"/>
      <c r="V3175" s="19"/>
      <c r="W3175" s="19"/>
      <c r="X3175" s="19"/>
      <c r="Y3175" s="19"/>
      <c r="Z3175" s="19"/>
      <c r="AA3175" s="19"/>
      <c r="AB3175" s="19"/>
      <c r="AC3175" s="19"/>
      <c r="AD3175" s="19"/>
      <c r="AE3175" s="19"/>
      <c r="AF3175" s="19"/>
      <c r="AG3175" s="19"/>
      <c r="AH3175" s="19"/>
      <c r="AI3175" s="19"/>
      <c r="AJ3175" s="19"/>
      <c r="AK3175" s="19"/>
      <c r="AL3175" s="19"/>
      <c r="AM3175" s="19"/>
      <c r="AN3175" s="19"/>
      <c r="AO3175" s="19"/>
      <c r="AP3175" s="19"/>
      <c r="AQ3175" s="19"/>
      <c r="AR3175" s="19"/>
      <c r="AS3175" s="19"/>
      <c r="AT3175" s="19"/>
      <c r="AU3175" s="19"/>
      <c r="AV3175" s="19"/>
      <c r="AW3175" s="19"/>
      <c r="AX3175" s="19"/>
      <c r="AY3175" s="19"/>
      <c r="AZ3175" s="19"/>
      <c r="BA3175" s="19"/>
      <c r="BB3175" s="19"/>
      <c r="BC3175" s="19"/>
      <c r="BD3175" s="19"/>
      <c r="BE3175" s="19"/>
      <c r="BF3175" s="19"/>
      <c r="BG3175" s="19"/>
    </row>
    <row r="3176">
      <c r="B3176" s="7" t="s">
        <v>854</v>
      </c>
      <c r="C3176" s="19"/>
      <c r="D3176" s="19"/>
      <c r="E3176" s="19"/>
      <c r="F3176" s="19"/>
      <c r="G3176" s="19"/>
      <c r="H3176" s="19"/>
      <c r="I3176" s="19"/>
      <c r="J3176" s="19"/>
      <c r="K3176" s="19"/>
      <c r="L3176" s="19"/>
      <c r="M3176" s="19"/>
      <c r="N3176" s="19"/>
      <c r="O3176" s="19"/>
      <c r="P3176" s="19"/>
      <c r="Q3176" s="19"/>
      <c r="R3176" s="19"/>
      <c r="S3176" s="19"/>
      <c r="T3176" s="19"/>
      <c r="U3176" s="19"/>
      <c r="V3176" s="19"/>
      <c r="W3176" s="19"/>
      <c r="X3176" s="19"/>
      <c r="Y3176" s="19"/>
      <c r="Z3176" s="19"/>
      <c r="AA3176" s="19"/>
      <c r="AB3176" s="19"/>
      <c r="AC3176" s="19"/>
      <c r="AD3176" s="19"/>
      <c r="AE3176" s="19"/>
      <c r="AF3176" s="19"/>
      <c r="AG3176" s="19"/>
      <c r="AH3176" s="19"/>
      <c r="AI3176" s="19"/>
      <c r="AJ3176" s="19"/>
      <c r="AK3176" s="19"/>
      <c r="AL3176" s="19"/>
      <c r="AM3176" s="19"/>
      <c r="AN3176" s="19"/>
      <c r="AO3176" s="19"/>
      <c r="AP3176" s="19"/>
      <c r="AQ3176" s="19"/>
      <c r="AR3176" s="19"/>
      <c r="AS3176" s="19"/>
      <c r="AT3176" s="19"/>
      <c r="AU3176" s="19"/>
      <c r="AV3176" s="19"/>
      <c r="AW3176" s="19"/>
      <c r="AX3176" s="19"/>
      <c r="AY3176" s="19"/>
      <c r="AZ3176" s="19"/>
      <c r="BA3176" s="19"/>
      <c r="BB3176" s="19"/>
      <c r="BC3176" s="19"/>
      <c r="BD3176" s="19"/>
      <c r="BE3176" s="19"/>
      <c r="BF3176" s="19"/>
      <c r="BG3176" s="19"/>
    </row>
    <row r="3177">
      <c r="B3177" s="26" t="s">
        <v>79</v>
      </c>
      <c r="C3177" s="19"/>
      <c r="D3177" s="19"/>
      <c r="E3177" s="19"/>
      <c r="F3177" s="19"/>
      <c r="G3177" s="19"/>
      <c r="H3177" s="19"/>
      <c r="I3177" s="19"/>
      <c r="J3177" s="19"/>
      <c r="K3177" s="19"/>
      <c r="L3177" s="19"/>
      <c r="M3177" s="19"/>
      <c r="N3177" s="19"/>
      <c r="O3177" s="19"/>
      <c r="P3177" s="19"/>
      <c r="Q3177" s="19"/>
      <c r="R3177" s="19"/>
      <c r="S3177" s="19"/>
      <c r="T3177" s="19"/>
      <c r="U3177" s="19"/>
      <c r="V3177" s="19"/>
      <c r="W3177" s="19"/>
      <c r="X3177" s="19"/>
      <c r="Y3177" s="19"/>
      <c r="Z3177" s="19"/>
      <c r="AA3177" s="19"/>
      <c r="AB3177" s="19"/>
      <c r="AC3177" s="19"/>
      <c r="AD3177" s="19"/>
      <c r="AE3177" s="19"/>
      <c r="AF3177" s="19"/>
      <c r="AG3177" s="19"/>
      <c r="AH3177" s="19"/>
      <c r="AI3177" s="19"/>
      <c r="AJ3177" s="19"/>
      <c r="AK3177" s="19"/>
      <c r="AL3177" s="19"/>
      <c r="AM3177" s="19"/>
      <c r="AN3177" s="19"/>
      <c r="AO3177" s="19"/>
      <c r="AP3177" s="19"/>
      <c r="AQ3177" s="19"/>
      <c r="AR3177" s="19"/>
      <c r="AS3177" s="19"/>
      <c r="AT3177" s="19"/>
      <c r="AU3177" s="19"/>
      <c r="AV3177" s="19"/>
      <c r="AW3177" s="19"/>
      <c r="AX3177" s="19"/>
      <c r="AY3177" s="19"/>
      <c r="AZ3177" s="19"/>
      <c r="BA3177" s="19"/>
      <c r="BB3177" s="19"/>
      <c r="BC3177" s="19"/>
      <c r="BD3177" s="19"/>
      <c r="BE3177" s="19"/>
      <c r="BF3177" s="19"/>
      <c r="BG3177" s="19"/>
    </row>
    <row r="3178">
      <c r="B3178" t="s">
        <v>805</v>
      </c>
      <c r="C3178" s="19" t="n">
        <v>0.0676892544879524</v>
      </c>
      <c r="D3178" s="19" t="n">
        <v>0.0818527054996666</v>
      </c>
      <c r="E3178" s="19" t="n">
        <v>0.053553119604436</v>
      </c>
      <c r="F3178" s="19"/>
      <c r="G3178" s="19" t="n">
        <v>0.0285148163384717</v>
      </c>
      <c r="H3178" s="19" t="n">
        <v>0.0462977266300632</v>
      </c>
      <c r="I3178" s="19" t="n">
        <v>0.0697322455518144</v>
      </c>
      <c r="J3178" s="19" t="n">
        <v>0.0876660973496825</v>
      </c>
      <c r="K3178" s="19" t="n">
        <v>0.0820408648908193</v>
      </c>
      <c r="L3178" s="19" t="n">
        <v>0.0837272376805411</v>
      </c>
      <c r="M3178" s="19"/>
      <c r="N3178" s="19" t="n">
        <v>0.0547112606837652</v>
      </c>
      <c r="O3178" s="19" t="n">
        <v>0.0645366212985357</v>
      </c>
      <c r="P3178" s="19" t="n">
        <v>0.0768305145639797</v>
      </c>
      <c r="Q3178" s="19" t="n">
        <v>0.0770533739726805</v>
      </c>
      <c r="R3178" s="19"/>
      <c r="S3178" s="19" t="n">
        <v>0.0488531638209083</v>
      </c>
      <c r="T3178" s="19" t="n">
        <v>0.0745825359443965</v>
      </c>
      <c r="U3178" s="19" t="n">
        <v>0.0501055509123043</v>
      </c>
      <c r="V3178" s="19" t="n">
        <v>0.0589755710865928</v>
      </c>
      <c r="W3178" s="19" t="n">
        <v>0.049897184569283</v>
      </c>
      <c r="X3178" s="19" t="n">
        <v>0.0756323288507491</v>
      </c>
      <c r="Y3178" s="19" t="n">
        <v>0.114382253115754</v>
      </c>
      <c r="Z3178" s="19" t="n">
        <v>0.118599921502005</v>
      </c>
      <c r="AA3178" s="19" t="n">
        <v>0.0405144686825481</v>
      </c>
      <c r="AB3178" s="19" t="n">
        <v>0.0780232081400379</v>
      </c>
      <c r="AC3178" s="19" t="n">
        <v>0.095044828474725</v>
      </c>
      <c r="AD3178" s="19" t="n">
        <v>0.0473244109054552</v>
      </c>
      <c r="AE3178" s="19"/>
      <c r="AF3178" s="19" t="n">
        <v>0.107633442699273</v>
      </c>
      <c r="AG3178" s="19" t="n">
        <v>0.041622481085104</v>
      </c>
      <c r="AH3178" s="19" t="n">
        <v>0.0710883622006911</v>
      </c>
      <c r="AI3178" s="19"/>
      <c r="AJ3178" s="19" t="n">
        <v>0.0911072195792142</v>
      </c>
      <c r="AK3178" s="19" t="n">
        <v>0.0275120826752515</v>
      </c>
      <c r="AL3178" s="19" t="n">
        <v>0.039279538503506</v>
      </c>
      <c r="AM3178" s="19" t="n">
        <v>0.242961227333552</v>
      </c>
      <c r="AN3178" s="19" t="n">
        <v>0.0822455008337465</v>
      </c>
      <c r="AO3178" s="19"/>
      <c r="AP3178" s="19" t="n">
        <v>0.0827665148951424</v>
      </c>
      <c r="AQ3178" s="19" t="n">
        <v>0.0260133270515127</v>
      </c>
      <c r="AR3178" s="19" t="n">
        <v>0.0393109451245503</v>
      </c>
      <c r="AS3178" s="19" t="n">
        <v>0.174584519955707</v>
      </c>
      <c r="AT3178" s="19" t="n">
        <v>0.0233249590721251</v>
      </c>
      <c r="AU3178" s="19"/>
      <c r="AV3178" s="19" t="n">
        <v>0.0168528850749268</v>
      </c>
      <c r="AW3178" s="19" t="n">
        <v>0.079202572574613</v>
      </c>
      <c r="AX3178" s="19" t="n">
        <v>0.0263697297989985</v>
      </c>
      <c r="AY3178" s="19" t="n">
        <v>0.189104251941185</v>
      </c>
      <c r="AZ3178" s="19" t="n">
        <v>0.0135584802465691</v>
      </c>
      <c r="BA3178" s="19" t="n">
        <v>0.0452402532014061</v>
      </c>
      <c r="BB3178" s="19"/>
      <c r="BC3178" s="19" t="n">
        <v>0.058846108682627</v>
      </c>
      <c r="BD3178" s="19" t="n">
        <v>0.0864204961395193</v>
      </c>
      <c r="BE3178" s="19" t="n">
        <v>0.0576339855928289</v>
      </c>
      <c r="BF3178" s="19" t="n">
        <v>0.031514388365222</v>
      </c>
      <c r="BG3178" s="19" t="n">
        <v>0.0604196450618878</v>
      </c>
    </row>
    <row r="3179">
      <c r="B3179" t="s">
        <v>598</v>
      </c>
      <c r="C3179" s="19" t="n">
        <v>0.0508923226995674</v>
      </c>
      <c r="D3179" s="19" t="n">
        <v>0.0486347114602637</v>
      </c>
      <c r="E3179" s="19" t="n">
        <v>0.0534959065746895</v>
      </c>
      <c r="F3179" s="19"/>
      <c r="G3179" s="19" t="n">
        <v>0.0458002722215105</v>
      </c>
      <c r="H3179" s="19" t="n">
        <v>0.0422321415413515</v>
      </c>
      <c r="I3179" s="19" t="n">
        <v>0.0518240922640658</v>
      </c>
      <c r="J3179" s="19" t="n">
        <v>0.0618667985408975</v>
      </c>
      <c r="K3179" s="19" t="n">
        <v>0.0478166519420865</v>
      </c>
      <c r="L3179" s="19" t="n">
        <v>0.0537397102406558</v>
      </c>
      <c r="M3179" s="19"/>
      <c r="N3179" s="19" t="n">
        <v>0.0390421968632888</v>
      </c>
      <c r="O3179" s="19" t="n">
        <v>0.0730295833400732</v>
      </c>
      <c r="P3179" s="19" t="n">
        <v>0.060078939283878</v>
      </c>
      <c r="Q3179" s="19" t="n">
        <v>0.0326724194803087</v>
      </c>
      <c r="R3179" s="19"/>
      <c r="S3179" s="19" t="n">
        <v>0.0407070369125256</v>
      </c>
      <c r="T3179" s="19" t="n">
        <v>0.0476850159520555</v>
      </c>
      <c r="U3179" s="19" t="n">
        <v>0.0363318200731566</v>
      </c>
      <c r="V3179" s="19" t="n">
        <v>0.0912367550421442</v>
      </c>
      <c r="W3179" s="19" t="n">
        <v>0.0309812853838749</v>
      </c>
      <c r="X3179" s="19" t="n">
        <v>0.0431348218516862</v>
      </c>
      <c r="Y3179" s="19" t="n">
        <v>0.0527886746234177</v>
      </c>
      <c r="Z3179" s="19" t="n">
        <v>0.0590220017201656</v>
      </c>
      <c r="AA3179" s="19" t="n">
        <v>0.0567874626382923</v>
      </c>
      <c r="AB3179" s="19" t="n">
        <v>0.0506712672823226</v>
      </c>
      <c r="AC3179" s="19" t="n">
        <v>0.0624759568356009</v>
      </c>
      <c r="AD3179" s="19" t="n">
        <v>0.043819894610228</v>
      </c>
      <c r="AE3179" s="19"/>
      <c r="AF3179" s="19" t="n">
        <v>0.0667938886794807</v>
      </c>
      <c r="AG3179" s="19" t="n">
        <v>0.0325760543223393</v>
      </c>
      <c r="AH3179" s="19" t="n">
        <v>0.0523803593931269</v>
      </c>
      <c r="AI3179" s="19"/>
      <c r="AJ3179" s="19" t="n">
        <v>0.0721093908784474</v>
      </c>
      <c r="AK3179" s="19" t="n">
        <v>0.0334670721530861</v>
      </c>
      <c r="AL3179" s="19" t="n">
        <v>0.0203572093853345</v>
      </c>
      <c r="AM3179" s="19" t="n">
        <v>0.125886663973953</v>
      </c>
      <c r="AN3179" s="19" t="n">
        <v>0.0558277664756637</v>
      </c>
      <c r="AO3179" s="19"/>
      <c r="AP3179" s="19" t="n">
        <v>0.0647459396692631</v>
      </c>
      <c r="AQ3179" s="19" t="n">
        <v>0.0334877764007636</v>
      </c>
      <c r="AR3179" s="19" t="n">
        <v>0.0226893279411882</v>
      </c>
      <c r="AS3179" s="19" t="n">
        <v>0.0968707515984907</v>
      </c>
      <c r="AT3179" s="19" t="n">
        <v>0.0504845948242667</v>
      </c>
      <c r="AU3179" s="19"/>
      <c r="AV3179" s="19" t="n">
        <v>0.032983047837119</v>
      </c>
      <c r="AW3179" s="19" t="n">
        <v>0.0678951006334847</v>
      </c>
      <c r="AX3179" s="19" t="n">
        <v>0.0287320666758499</v>
      </c>
      <c r="AY3179" s="19" t="n">
        <v>0.0737251664681857</v>
      </c>
      <c r="AZ3179" s="19" t="n">
        <v>0.0521869649733876</v>
      </c>
      <c r="BA3179" s="19" t="n">
        <v>0.0478331190383064</v>
      </c>
      <c r="BB3179" s="19"/>
      <c r="BC3179" s="19" t="n">
        <v>0.0500587768895179</v>
      </c>
      <c r="BD3179" s="19" t="n">
        <v>0.0512429766422792</v>
      </c>
      <c r="BE3179" s="19" t="n">
        <v>0.0579261739609486</v>
      </c>
      <c r="BF3179" s="19" t="n">
        <v>0.0282858605477024</v>
      </c>
      <c r="BG3179" s="19" t="n">
        <v>0.0308874457766956</v>
      </c>
    </row>
    <row r="3180">
      <c r="B3180" t="s">
        <v>692</v>
      </c>
      <c r="C3180" s="19" t="n">
        <v>0.0831209466555048</v>
      </c>
      <c r="D3180" s="19" t="n">
        <v>0.0885075960424954</v>
      </c>
      <c r="E3180" s="19" t="n">
        <v>0.0785222129758523</v>
      </c>
      <c r="F3180" s="19"/>
      <c r="G3180" s="19" t="n">
        <v>0.0752989628666237</v>
      </c>
      <c r="H3180" s="19" t="n">
        <v>0.0679189293764227</v>
      </c>
      <c r="I3180" s="19" t="n">
        <v>0.0777401964060604</v>
      </c>
      <c r="J3180" s="19" t="n">
        <v>0.0819960740107295</v>
      </c>
      <c r="K3180" s="19" t="n">
        <v>0.105086444897057</v>
      </c>
      <c r="L3180" s="19" t="n">
        <v>0.0911713628259049</v>
      </c>
      <c r="M3180" s="19"/>
      <c r="N3180" s="19" t="n">
        <v>0.0794006922696491</v>
      </c>
      <c r="O3180" s="19" t="n">
        <v>0.0598731974705895</v>
      </c>
      <c r="P3180" s="19" t="n">
        <v>0.0999332029811324</v>
      </c>
      <c r="Q3180" s="19" t="n">
        <v>0.0966936193226472</v>
      </c>
      <c r="R3180" s="19"/>
      <c r="S3180" s="19" t="n">
        <v>0.0947374729135329</v>
      </c>
      <c r="T3180" s="19" t="n">
        <v>0.0952395580636798</v>
      </c>
      <c r="U3180" s="19" t="n">
        <v>0.0812882591359447</v>
      </c>
      <c r="V3180" s="19" t="n">
        <v>0.0721561800774718</v>
      </c>
      <c r="W3180" s="19" t="n">
        <v>0.0764870039867711</v>
      </c>
      <c r="X3180" s="19" t="n">
        <v>0.0776029335034598</v>
      </c>
      <c r="Y3180" s="19" t="n">
        <v>0.0752625932060226</v>
      </c>
      <c r="Z3180" s="19" t="n">
        <v>0.135667177421988</v>
      </c>
      <c r="AA3180" s="19" t="n">
        <v>0.0553866180071634</v>
      </c>
      <c r="AB3180" s="19" t="n">
        <v>0.0732504760299643</v>
      </c>
      <c r="AC3180" s="19" t="n">
        <v>0.0695718853047802</v>
      </c>
      <c r="AD3180" s="19" t="n">
        <v>0.151771289556684</v>
      </c>
      <c r="AE3180" s="19"/>
      <c r="AF3180" s="19" t="n">
        <v>0.112434708615702</v>
      </c>
      <c r="AG3180" s="19" t="n">
        <v>0.0594004005426713</v>
      </c>
      <c r="AH3180" s="19" t="n">
        <v>0.0832367019508568</v>
      </c>
      <c r="AI3180" s="19"/>
      <c r="AJ3180" s="19" t="n">
        <v>0.0997334106415345</v>
      </c>
      <c r="AK3180" s="19" t="n">
        <v>0.0695488106631496</v>
      </c>
      <c r="AL3180" s="19" t="n">
        <v>0.0860794512755998</v>
      </c>
      <c r="AM3180" s="19" t="n">
        <v>0.0930653163401576</v>
      </c>
      <c r="AN3180" s="19" t="n">
        <v>0.0805597116281396</v>
      </c>
      <c r="AO3180" s="19"/>
      <c r="AP3180" s="19" t="n">
        <v>0.103803292885745</v>
      </c>
      <c r="AQ3180" s="19" t="n">
        <v>0.0747834557594582</v>
      </c>
      <c r="AR3180" s="19" t="n">
        <v>0.0534332131510167</v>
      </c>
      <c r="AS3180" s="19" t="n">
        <v>0.119270948065603</v>
      </c>
      <c r="AT3180" s="19" t="n">
        <v>0.027621021840686</v>
      </c>
      <c r="AU3180" s="19"/>
      <c r="AV3180" s="19" t="n">
        <v>0.0627765848915195</v>
      </c>
      <c r="AW3180" s="19" t="n">
        <v>0.103122027578377</v>
      </c>
      <c r="AX3180" s="19" t="n">
        <v>0.0547575931473755</v>
      </c>
      <c r="AY3180" s="19" t="n">
        <v>0.125857013145485</v>
      </c>
      <c r="AZ3180" s="19" t="n">
        <v>0.0425159679870886</v>
      </c>
      <c r="BA3180" s="19" t="n">
        <v>0.0716100803030252</v>
      </c>
      <c r="BB3180" s="19"/>
      <c r="BC3180" s="19" t="n">
        <v>0.0807916783071874</v>
      </c>
      <c r="BD3180" s="19" t="n">
        <v>0.0901779359753647</v>
      </c>
      <c r="BE3180" s="19" t="n">
        <v>0.0810937663468877</v>
      </c>
      <c r="BF3180" s="19" t="n">
        <v>0.0869415044293705</v>
      </c>
      <c r="BG3180" s="19" t="n">
        <v>0.0554995383989837</v>
      </c>
    </row>
    <row r="3181">
      <c r="B3181" t="s">
        <v>691</v>
      </c>
      <c r="C3181" s="19" t="n">
        <v>0.168380779183134</v>
      </c>
      <c r="D3181" s="19" t="n">
        <v>0.165756021159773</v>
      </c>
      <c r="E3181" s="19" t="n">
        <v>0.171143324465274</v>
      </c>
      <c r="F3181" s="19"/>
      <c r="G3181" s="19" t="n">
        <v>0.173763778177893</v>
      </c>
      <c r="H3181" s="19" t="n">
        <v>0.129303260786944</v>
      </c>
      <c r="I3181" s="19" t="n">
        <v>0.188491488570474</v>
      </c>
      <c r="J3181" s="19" t="n">
        <v>0.18457375313909</v>
      </c>
      <c r="K3181" s="19" t="n">
        <v>0.162622472844343</v>
      </c>
      <c r="L3181" s="19" t="n">
        <v>0.170865796100225</v>
      </c>
      <c r="M3181" s="19"/>
      <c r="N3181" s="19" t="n">
        <v>0.157705713094028</v>
      </c>
      <c r="O3181" s="19" t="n">
        <v>0.161717622736398</v>
      </c>
      <c r="P3181" s="19" t="n">
        <v>0.180480280453751</v>
      </c>
      <c r="Q3181" s="19" t="n">
        <v>0.176514214291502</v>
      </c>
      <c r="R3181" s="19"/>
      <c r="S3181" s="19" t="n">
        <v>0.149466555978726</v>
      </c>
      <c r="T3181" s="19" t="n">
        <v>0.164487468331642</v>
      </c>
      <c r="U3181" s="19" t="n">
        <v>0.169181462803737</v>
      </c>
      <c r="V3181" s="19" t="n">
        <v>0.135145370744574</v>
      </c>
      <c r="W3181" s="19" t="n">
        <v>0.180033971257201</v>
      </c>
      <c r="X3181" s="19" t="n">
        <v>0.164192422495749</v>
      </c>
      <c r="Y3181" s="19" t="n">
        <v>0.186534631041511</v>
      </c>
      <c r="Z3181" s="19" t="n">
        <v>0.167743609259764</v>
      </c>
      <c r="AA3181" s="19" t="n">
        <v>0.205734203581148</v>
      </c>
      <c r="AB3181" s="19" t="n">
        <v>0.170448838720071</v>
      </c>
      <c r="AC3181" s="19" t="n">
        <v>0.174377279603365</v>
      </c>
      <c r="AD3181" s="19" t="n">
        <v>0.155829686152891</v>
      </c>
      <c r="AE3181" s="19"/>
      <c r="AF3181" s="19" t="n">
        <v>0.189801702281286</v>
      </c>
      <c r="AG3181" s="19" t="n">
        <v>0.153602582070276</v>
      </c>
      <c r="AH3181" s="19" t="n">
        <v>0.183034277053462</v>
      </c>
      <c r="AI3181" s="19"/>
      <c r="AJ3181" s="19" t="n">
        <v>0.169559169009506</v>
      </c>
      <c r="AK3181" s="19" t="n">
        <v>0.163260960690487</v>
      </c>
      <c r="AL3181" s="19" t="n">
        <v>0.129889732103627</v>
      </c>
      <c r="AM3181" s="19" t="n">
        <v>0.181896027106163</v>
      </c>
      <c r="AN3181" s="19" t="n">
        <v>0.183159122078982</v>
      </c>
      <c r="AO3181" s="19"/>
      <c r="AP3181" s="19" t="n">
        <v>0.189528079285272</v>
      </c>
      <c r="AQ3181" s="19" t="n">
        <v>0.153890820856154</v>
      </c>
      <c r="AR3181" s="19" t="n">
        <v>0.173961666192163</v>
      </c>
      <c r="AS3181" s="19" t="n">
        <v>0.172221838912923</v>
      </c>
      <c r="AT3181" s="19" t="n">
        <v>0.127763717416232</v>
      </c>
      <c r="AU3181" s="19"/>
      <c r="AV3181" s="19" t="n">
        <v>0.150429213731857</v>
      </c>
      <c r="AW3181" s="19" t="n">
        <v>0.170247767396266</v>
      </c>
      <c r="AX3181" s="19" t="n">
        <v>0.170061148019542</v>
      </c>
      <c r="AY3181" s="19" t="n">
        <v>0.169663894673631</v>
      </c>
      <c r="AZ3181" s="19" t="n">
        <v>0.130007254321898</v>
      </c>
      <c r="BA3181" s="19" t="n">
        <v>0.206448854873434</v>
      </c>
      <c r="BB3181" s="19"/>
      <c r="BC3181" s="19" t="n">
        <v>0.181723891696374</v>
      </c>
      <c r="BD3181" s="19" t="n">
        <v>0.181630475463835</v>
      </c>
      <c r="BE3181" s="19" t="n">
        <v>0.137798323858785</v>
      </c>
      <c r="BF3181" s="19" t="n">
        <v>0.13040022022126</v>
      </c>
      <c r="BG3181" s="19" t="n">
        <v>0.127244117634062</v>
      </c>
    </row>
    <row r="3182">
      <c r="B3182" t="s">
        <v>690</v>
      </c>
      <c r="C3182" s="19" t="n">
        <v>0.20603172520463</v>
      </c>
      <c r="D3182" s="19" t="n">
        <v>0.21114782673764</v>
      </c>
      <c r="E3182" s="19" t="n">
        <v>0.202666364724573</v>
      </c>
      <c r="F3182" s="19"/>
      <c r="G3182" s="19" t="n">
        <v>0.265298563952588</v>
      </c>
      <c r="H3182" s="19" t="n">
        <v>0.241929187209853</v>
      </c>
      <c r="I3182" s="19" t="n">
        <v>0.19418216556031</v>
      </c>
      <c r="J3182" s="19" t="n">
        <v>0.199808703154873</v>
      </c>
      <c r="K3182" s="19" t="n">
        <v>0.155756004256944</v>
      </c>
      <c r="L3182" s="19" t="n">
        <v>0.185801284220404</v>
      </c>
      <c r="M3182" s="19"/>
      <c r="N3182" s="19" t="n">
        <v>0.239686251067639</v>
      </c>
      <c r="O3182" s="19" t="n">
        <v>0.219737160154294</v>
      </c>
      <c r="P3182" s="19" t="n">
        <v>0.184719610952438</v>
      </c>
      <c r="Q3182" s="19" t="n">
        <v>0.174654569594785</v>
      </c>
      <c r="R3182" s="19"/>
      <c r="S3182" s="19" t="n">
        <v>0.237414513058549</v>
      </c>
      <c r="T3182" s="19" t="n">
        <v>0.213539628690753</v>
      </c>
      <c r="U3182" s="19" t="n">
        <v>0.182911384118869</v>
      </c>
      <c r="V3182" s="19" t="n">
        <v>0.213705321630373</v>
      </c>
      <c r="W3182" s="19" t="n">
        <v>0.245959619660791</v>
      </c>
      <c r="X3182" s="19" t="n">
        <v>0.247225566044413</v>
      </c>
      <c r="Y3182" s="19" t="n">
        <v>0.174944487750772</v>
      </c>
      <c r="Z3182" s="19" t="n">
        <v>0.182850066294778</v>
      </c>
      <c r="AA3182" s="19" t="n">
        <v>0.211990557119435</v>
      </c>
      <c r="AB3182" s="19" t="n">
        <v>0.176070375067434</v>
      </c>
      <c r="AC3182" s="19" t="n">
        <v>0.12705947016653</v>
      </c>
      <c r="AD3182" s="19" t="n">
        <v>0.162323521332536</v>
      </c>
      <c r="AE3182" s="19"/>
      <c r="AF3182" s="19" t="n">
        <v>0.175854362224258</v>
      </c>
      <c r="AG3182" s="19" t="n">
        <v>0.217723909285708</v>
      </c>
      <c r="AH3182" s="19" t="n">
        <v>0.215298765892009</v>
      </c>
      <c r="AI3182" s="19"/>
      <c r="AJ3182" s="19" t="n">
        <v>0.190049920386946</v>
      </c>
      <c r="AK3182" s="19" t="n">
        <v>0.236514962421439</v>
      </c>
      <c r="AL3182" s="19" t="n">
        <v>0.253767785277475</v>
      </c>
      <c r="AM3182" s="19" t="n">
        <v>0.177099902024352</v>
      </c>
      <c r="AN3182" s="19" t="n">
        <v>0.202146199050894</v>
      </c>
      <c r="AO3182" s="19"/>
      <c r="AP3182" s="19" t="n">
        <v>0.204728836426784</v>
      </c>
      <c r="AQ3182" s="19" t="n">
        <v>0.230477920324501</v>
      </c>
      <c r="AR3182" s="19" t="n">
        <v>0.255380892628978</v>
      </c>
      <c r="AS3182" s="19" t="n">
        <v>0.192315319768843</v>
      </c>
      <c r="AT3182" s="19" t="n">
        <v>0.129958680321065</v>
      </c>
      <c r="AU3182" s="19"/>
      <c r="AV3182" s="19" t="n">
        <v>0.233268251908767</v>
      </c>
      <c r="AW3182" s="19" t="n">
        <v>0.21954338816004</v>
      </c>
      <c r="AX3182" s="19" t="n">
        <v>0.244684430583093</v>
      </c>
      <c r="AY3182" s="19" t="n">
        <v>0.183092664617889</v>
      </c>
      <c r="AZ3182" s="19" t="n">
        <v>0.154430657752087</v>
      </c>
      <c r="BA3182" s="19" t="n">
        <v>0.217828642925444</v>
      </c>
      <c r="BB3182" s="19"/>
      <c r="BC3182" s="19" t="n">
        <v>0.19078646928803</v>
      </c>
      <c r="BD3182" s="19" t="n">
        <v>0.197649403013427</v>
      </c>
      <c r="BE3182" s="19" t="n">
        <v>0.234006589596826</v>
      </c>
      <c r="BF3182" s="19" t="n">
        <v>0.229093558490299</v>
      </c>
      <c r="BG3182" s="19" t="n">
        <v>0.187688027693382</v>
      </c>
    </row>
    <row r="3183">
      <c r="B3183" t="s">
        <v>689</v>
      </c>
      <c r="C3183" s="19" t="n">
        <v>0.18488579610137</v>
      </c>
      <c r="D3183" s="19" t="n">
        <v>0.167420557363566</v>
      </c>
      <c r="E3183" s="19" t="n">
        <v>0.202072416735944</v>
      </c>
      <c r="F3183" s="19"/>
      <c r="G3183" s="19" t="n">
        <v>0.173590699629701</v>
      </c>
      <c r="H3183" s="19" t="n">
        <v>0.224978271927893</v>
      </c>
      <c r="I3183" s="19" t="n">
        <v>0.182658899158308</v>
      </c>
      <c r="J3183" s="19" t="n">
        <v>0.139203651756084</v>
      </c>
      <c r="K3183" s="19" t="n">
        <v>0.198234523920795</v>
      </c>
      <c r="L3183" s="19" t="n">
        <v>0.189775453917502</v>
      </c>
      <c r="M3183" s="19"/>
      <c r="N3183" s="19" t="n">
        <v>0.205367114722173</v>
      </c>
      <c r="O3183" s="19" t="n">
        <v>0.185929141855016</v>
      </c>
      <c r="P3183" s="19" t="n">
        <v>0.163245563568924</v>
      </c>
      <c r="Q3183" s="19" t="n">
        <v>0.181115068574155</v>
      </c>
      <c r="R3183" s="19"/>
      <c r="S3183" s="19" t="n">
        <v>0.223714603007521</v>
      </c>
      <c r="T3183" s="19" t="n">
        <v>0.163000435151905</v>
      </c>
      <c r="U3183" s="19" t="n">
        <v>0.213880219051934</v>
      </c>
      <c r="V3183" s="19" t="n">
        <v>0.200629584252223</v>
      </c>
      <c r="W3183" s="19" t="n">
        <v>0.190413627723087</v>
      </c>
      <c r="X3183" s="19" t="n">
        <v>0.150748441350078</v>
      </c>
      <c r="Y3183" s="19" t="n">
        <v>0.22133690280019</v>
      </c>
      <c r="Z3183" s="19" t="n">
        <v>0.0716735739736207</v>
      </c>
      <c r="AA3183" s="19" t="n">
        <v>0.171887452128837</v>
      </c>
      <c r="AB3183" s="19" t="n">
        <v>0.192049190909733</v>
      </c>
      <c r="AC3183" s="19" t="n">
        <v>0.181707349949191</v>
      </c>
      <c r="AD3183" s="19" t="n">
        <v>0.146944117013601</v>
      </c>
      <c r="AE3183" s="19"/>
      <c r="AF3183" s="19" t="n">
        <v>0.1554072849714</v>
      </c>
      <c r="AG3183" s="19" t="n">
        <v>0.215768410719543</v>
      </c>
      <c r="AH3183" s="19" t="n">
        <v>0.169008528347671</v>
      </c>
      <c r="AI3183" s="19"/>
      <c r="AJ3183" s="19" t="n">
        <v>0.17525014762185</v>
      </c>
      <c r="AK3183" s="19" t="n">
        <v>0.216649551498058</v>
      </c>
      <c r="AL3183" s="19" t="n">
        <v>0.266219342158538</v>
      </c>
      <c r="AM3183" s="19" t="n">
        <v>0.0218310925165329</v>
      </c>
      <c r="AN3183" s="19" t="n">
        <v>0.15838748463929</v>
      </c>
      <c r="AO3183" s="19"/>
      <c r="AP3183" s="19" t="n">
        <v>0.159833198745589</v>
      </c>
      <c r="AQ3183" s="19" t="n">
        <v>0.222482411237904</v>
      </c>
      <c r="AR3183" s="19" t="n">
        <v>0.211187607130301</v>
      </c>
      <c r="AS3183" s="19" t="n">
        <v>0.124953074253794</v>
      </c>
      <c r="AT3183" s="19" t="n">
        <v>0.18426463628035</v>
      </c>
      <c r="AU3183" s="19"/>
      <c r="AV3183" s="19" t="n">
        <v>0.242719480746788</v>
      </c>
      <c r="AW3183" s="19" t="n">
        <v>0.176770989799667</v>
      </c>
      <c r="AX3183" s="19" t="n">
        <v>0.231461236473982</v>
      </c>
      <c r="AY3183" s="19" t="n">
        <v>0.116095412787688</v>
      </c>
      <c r="AZ3183" s="19" t="n">
        <v>0.174609812557739</v>
      </c>
      <c r="BA3183" s="19" t="n">
        <v>0.166969090098717</v>
      </c>
      <c r="BB3183" s="19"/>
      <c r="BC3183" s="19" t="n">
        <v>0.195919934236935</v>
      </c>
      <c r="BD3183" s="19" t="n">
        <v>0.166154233475401</v>
      </c>
      <c r="BE3183" s="19" t="n">
        <v>0.196529552701404</v>
      </c>
      <c r="BF3183" s="19" t="n">
        <v>0.223531184019164</v>
      </c>
      <c r="BG3183" s="19" t="n">
        <v>0.164652181545117</v>
      </c>
    </row>
    <row r="3184">
      <c r="B3184" t="s">
        <v>806</v>
      </c>
      <c r="C3184" s="19" t="n">
        <v>0.191780915402321</v>
      </c>
      <c r="D3184" s="19" t="n">
        <v>0.200529884288041</v>
      </c>
      <c r="E3184" s="19" t="n">
        <v>0.180961934162852</v>
      </c>
      <c r="F3184" s="19"/>
      <c r="G3184" s="19" t="n">
        <v>0.207639390510056</v>
      </c>
      <c r="H3184" s="19" t="n">
        <v>0.204218790063859</v>
      </c>
      <c r="I3184" s="19" t="n">
        <v>0.176995095590137</v>
      </c>
      <c r="J3184" s="19" t="n">
        <v>0.214667724402955</v>
      </c>
      <c r="K3184" s="19" t="n">
        <v>0.184381731382388</v>
      </c>
      <c r="L3184" s="19" t="n">
        <v>0.169558720076666</v>
      </c>
      <c r="M3184" s="19"/>
      <c r="N3184" s="19" t="n">
        <v>0.188985032878231</v>
      </c>
      <c r="O3184" s="19" t="n">
        <v>0.191197704763198</v>
      </c>
      <c r="P3184" s="19" t="n">
        <v>0.18613966849269</v>
      </c>
      <c r="Q3184" s="19" t="n">
        <v>0.198750298189152</v>
      </c>
      <c r="R3184" s="19"/>
      <c r="S3184" s="19" t="n">
        <v>0.17747449324154</v>
      </c>
      <c r="T3184" s="19" t="n">
        <v>0.192330848435665</v>
      </c>
      <c r="U3184" s="19" t="n">
        <v>0.237535098901302</v>
      </c>
      <c r="V3184" s="19" t="n">
        <v>0.181287148943982</v>
      </c>
      <c r="W3184" s="19" t="n">
        <v>0.178361045909696</v>
      </c>
      <c r="X3184" s="19" t="n">
        <v>0.183110842085086</v>
      </c>
      <c r="Y3184" s="19" t="n">
        <v>0.131488857012468</v>
      </c>
      <c r="Z3184" s="19" t="n">
        <v>0.17387930049122</v>
      </c>
      <c r="AA3184" s="19" t="n">
        <v>0.199410695421627</v>
      </c>
      <c r="AB3184" s="19" t="n">
        <v>0.223874080380436</v>
      </c>
      <c r="AC3184" s="19" t="n">
        <v>0.235475351281654</v>
      </c>
      <c r="AD3184" s="19" t="n">
        <v>0.210382871062485</v>
      </c>
      <c r="AE3184" s="19"/>
      <c r="AF3184" s="19" t="n">
        <v>0.142406285409302</v>
      </c>
      <c r="AG3184" s="19" t="n">
        <v>0.239357248346359</v>
      </c>
      <c r="AH3184" s="19" t="n">
        <v>0.159308309058717</v>
      </c>
      <c r="AI3184" s="19"/>
      <c r="AJ3184" s="19" t="n">
        <v>0.153670713225535</v>
      </c>
      <c r="AK3184" s="19" t="n">
        <v>0.218716446774277</v>
      </c>
      <c r="AL3184" s="19" t="n">
        <v>0.185251983092996</v>
      </c>
      <c r="AM3184" s="19" t="n">
        <v>0.095164842455715</v>
      </c>
      <c r="AN3184" s="19" t="n">
        <v>0.166229725486704</v>
      </c>
      <c r="AO3184" s="19"/>
      <c r="AP3184" s="19" t="n">
        <v>0.150553718292822</v>
      </c>
      <c r="AQ3184" s="19" t="n">
        <v>0.225636943013634</v>
      </c>
      <c r="AR3184" s="19" t="n">
        <v>0.211979127396872</v>
      </c>
      <c r="AS3184" s="19" t="n">
        <v>0.0746669157462392</v>
      </c>
      <c r="AT3184" s="19" t="n">
        <v>0.37333897883468</v>
      </c>
      <c r="AU3184" s="19"/>
      <c r="AV3184" s="19" t="n">
        <v>0.235770177856926</v>
      </c>
      <c r="AW3184" s="19" t="n">
        <v>0.1401156573744</v>
      </c>
      <c r="AX3184" s="19" t="n">
        <v>0.210439698626983</v>
      </c>
      <c r="AY3184" s="19" t="n">
        <v>0.0920543103768834</v>
      </c>
      <c r="AZ3184" s="19" t="n">
        <v>0.365559775108617</v>
      </c>
      <c r="BA3184" s="19" t="n">
        <v>0.170842290202075</v>
      </c>
      <c r="BB3184" s="19"/>
      <c r="BC3184" s="19" t="n">
        <v>0.182113961709973</v>
      </c>
      <c r="BD3184" s="19" t="n">
        <v>0.193392150684188</v>
      </c>
      <c r="BE3184" s="19" t="n">
        <v>0.190375972709879</v>
      </c>
      <c r="BF3184" s="19" t="n">
        <v>0.229119775359797</v>
      </c>
      <c r="BG3184" s="19" t="n">
        <v>0.291288324477897</v>
      </c>
    </row>
    <row r="3185">
      <c r="B3185" t="s">
        <v>123</v>
      </c>
      <c r="C3185" s="19" t="n">
        <v>0.0472182602655208</v>
      </c>
      <c r="D3185" s="19" t="n">
        <v>0.036150697448555</v>
      </c>
      <c r="E3185" s="19" t="n">
        <v>0.0575847207563789</v>
      </c>
      <c r="F3185" s="19"/>
      <c r="G3185" s="19" t="n">
        <v>0.0300935163031551</v>
      </c>
      <c r="H3185" s="19" t="n">
        <v>0.0431216924636141</v>
      </c>
      <c r="I3185" s="19" t="n">
        <v>0.058375816898829</v>
      </c>
      <c r="J3185" s="19" t="n">
        <v>0.0302171976456874</v>
      </c>
      <c r="K3185" s="19" t="n">
        <v>0.064061305865567</v>
      </c>
      <c r="L3185" s="19" t="n">
        <v>0.0553604349381016</v>
      </c>
      <c r="M3185" s="19"/>
      <c r="N3185" s="19" t="n">
        <v>0.0351017384212257</v>
      </c>
      <c r="O3185" s="19" t="n">
        <v>0.0439789683818967</v>
      </c>
      <c r="P3185" s="19" t="n">
        <v>0.0485722197032066</v>
      </c>
      <c r="Q3185" s="19" t="n">
        <v>0.0625464365747686</v>
      </c>
      <c r="R3185" s="19"/>
      <c r="S3185" s="19" t="n">
        <v>0.0276321610666973</v>
      </c>
      <c r="T3185" s="19" t="n">
        <v>0.0491345094299032</v>
      </c>
      <c r="U3185" s="19" t="n">
        <v>0.0287662050027522</v>
      </c>
      <c r="V3185" s="19" t="n">
        <v>0.0468640682226399</v>
      </c>
      <c r="W3185" s="19" t="n">
        <v>0.047866261509296</v>
      </c>
      <c r="X3185" s="19" t="n">
        <v>0.058352643818779</v>
      </c>
      <c r="Y3185" s="19" t="n">
        <v>0.0432616004498654</v>
      </c>
      <c r="Z3185" s="19" t="n">
        <v>0.0905643493364592</v>
      </c>
      <c r="AA3185" s="19" t="n">
        <v>0.0582885424209499</v>
      </c>
      <c r="AB3185" s="19" t="n">
        <v>0.0356125634700011</v>
      </c>
      <c r="AC3185" s="19" t="n">
        <v>0.0542878783841543</v>
      </c>
      <c r="AD3185" s="19" t="n">
        <v>0.0816042093661195</v>
      </c>
      <c r="AE3185" s="19"/>
      <c r="AF3185" s="19" t="n">
        <v>0.0496683251192988</v>
      </c>
      <c r="AG3185" s="19" t="n">
        <v>0.0399489136279994</v>
      </c>
      <c r="AH3185" s="19" t="n">
        <v>0.0666446961034665</v>
      </c>
      <c r="AI3185" s="19"/>
      <c r="AJ3185" s="19" t="n">
        <v>0.0485200286569663</v>
      </c>
      <c r="AK3185" s="19" t="n">
        <v>0.034330113124252</v>
      </c>
      <c r="AL3185" s="19" t="n">
        <v>0.0191549582029234</v>
      </c>
      <c r="AM3185" s="19" t="n">
        <v>0.0620949282495747</v>
      </c>
      <c r="AN3185" s="19" t="n">
        <v>0.07144448980658</v>
      </c>
      <c r="AO3185" s="19"/>
      <c r="AP3185" s="19" t="n">
        <v>0.0440404197993829</v>
      </c>
      <c r="AQ3185" s="19" t="n">
        <v>0.0332273453560733</v>
      </c>
      <c r="AR3185" s="19" t="n">
        <v>0.0320572204349316</v>
      </c>
      <c r="AS3185" s="19" t="n">
        <v>0.0451166316984002</v>
      </c>
      <c r="AT3185" s="19" t="n">
        <v>0.0832434114105944</v>
      </c>
      <c r="AU3185" s="19"/>
      <c r="AV3185" s="19" t="n">
        <v>0.0252003579520963</v>
      </c>
      <c r="AW3185" s="19" t="n">
        <v>0.0431024964831532</v>
      </c>
      <c r="AX3185" s="19" t="n">
        <v>0.0334940966741751</v>
      </c>
      <c r="AY3185" s="19" t="n">
        <v>0.050407285989053</v>
      </c>
      <c r="AZ3185" s="19" t="n">
        <v>0.0671310870526127</v>
      </c>
      <c r="BA3185" s="19" t="n">
        <v>0.0732276693575914</v>
      </c>
      <c r="BB3185" s="19"/>
      <c r="BC3185" s="19" t="n">
        <v>0.0597591791893561</v>
      </c>
      <c r="BD3185" s="19" t="n">
        <v>0.033332328605987</v>
      </c>
      <c r="BE3185" s="19" t="n">
        <v>0.0446356352324411</v>
      </c>
      <c r="BF3185" s="19" t="n">
        <v>0.0411135085671852</v>
      </c>
      <c r="BG3185" s="19" t="n">
        <v>0.0823207194119755</v>
      </c>
    </row>
    <row r="3186">
      <c r="C3186" s="19"/>
      <c r="D3186" s="19"/>
      <c r="E3186" s="19"/>
      <c r="F3186" s="19"/>
      <c r="G3186" s="19"/>
      <c r="H3186" s="19"/>
      <c r="I3186" s="19"/>
      <c r="J3186" s="19"/>
      <c r="K3186" s="19"/>
      <c r="L3186" s="19"/>
      <c r="M3186" s="19"/>
      <c r="N3186" s="19"/>
      <c r="O3186" s="19"/>
      <c r="P3186" s="19"/>
      <c r="Q3186" s="19"/>
      <c r="R3186" s="19"/>
      <c r="S3186" s="19"/>
      <c r="T3186" s="19"/>
      <c r="U3186" s="19"/>
      <c r="V3186" s="19"/>
      <c r="W3186" s="19"/>
      <c r="X3186" s="19"/>
      <c r="Y3186" s="19"/>
      <c r="Z3186" s="19"/>
      <c r="AA3186" s="19"/>
      <c r="AB3186" s="19"/>
      <c r="AC3186" s="19"/>
      <c r="AD3186" s="19"/>
      <c r="AE3186" s="19"/>
      <c r="AF3186" s="19"/>
      <c r="AG3186" s="19"/>
      <c r="AH3186" s="19"/>
      <c r="AI3186" s="19"/>
      <c r="AJ3186" s="19"/>
      <c r="AK3186" s="19"/>
      <c r="AL3186" s="19"/>
      <c r="AM3186" s="19"/>
      <c r="AN3186" s="19"/>
      <c r="AO3186" s="19"/>
      <c r="AP3186" s="19"/>
      <c r="AQ3186" s="19"/>
      <c r="AR3186" s="19"/>
      <c r="AS3186" s="19"/>
      <c r="AT3186" s="19"/>
      <c r="AU3186" s="19"/>
      <c r="AV3186" s="19"/>
      <c r="AW3186" s="19"/>
      <c r="AX3186" s="19"/>
      <c r="AY3186" s="19"/>
      <c r="AZ3186" s="19"/>
      <c r="BA3186" s="19"/>
      <c r="BB3186" s="19"/>
      <c r="BC3186" s="19"/>
      <c r="BD3186" s="19"/>
      <c r="BE3186" s="19"/>
      <c r="BF3186" s="19"/>
      <c r="BG3186" s="19"/>
    </row>
    <row r="3187">
      <c r="B3187" s="7" t="s">
        <v>855</v>
      </c>
      <c r="C3187" s="19"/>
      <c r="D3187" s="19"/>
      <c r="E3187" s="19"/>
      <c r="F3187" s="19"/>
      <c r="G3187" s="19"/>
      <c r="H3187" s="19"/>
      <c r="I3187" s="19"/>
      <c r="J3187" s="19"/>
      <c r="K3187" s="19"/>
      <c r="L3187" s="19"/>
      <c r="M3187" s="19"/>
      <c r="N3187" s="19"/>
      <c r="O3187" s="19"/>
      <c r="P3187" s="19"/>
      <c r="Q3187" s="19"/>
      <c r="R3187" s="19"/>
      <c r="S3187" s="19"/>
      <c r="T3187" s="19"/>
      <c r="U3187" s="19"/>
      <c r="V3187" s="19"/>
      <c r="W3187" s="19"/>
      <c r="X3187" s="19"/>
      <c r="Y3187" s="19"/>
      <c r="Z3187" s="19"/>
      <c r="AA3187" s="19"/>
      <c r="AB3187" s="19"/>
      <c r="AC3187" s="19"/>
      <c r="AD3187" s="19"/>
      <c r="AE3187" s="19"/>
      <c r="AF3187" s="19"/>
      <c r="AG3187" s="19"/>
      <c r="AH3187" s="19"/>
      <c r="AI3187" s="19"/>
      <c r="AJ3187" s="19"/>
      <c r="AK3187" s="19"/>
      <c r="AL3187" s="19"/>
      <c r="AM3187" s="19"/>
      <c r="AN3187" s="19"/>
      <c r="AO3187" s="19"/>
      <c r="AP3187" s="19"/>
      <c r="AQ3187" s="19"/>
      <c r="AR3187" s="19"/>
      <c r="AS3187" s="19"/>
      <c r="AT3187" s="19"/>
      <c r="AU3187" s="19"/>
      <c r="AV3187" s="19"/>
      <c r="AW3187" s="19"/>
      <c r="AX3187" s="19"/>
      <c r="AY3187" s="19"/>
      <c r="AZ3187" s="19"/>
      <c r="BA3187" s="19"/>
      <c r="BB3187" s="19"/>
      <c r="BC3187" s="19"/>
      <c r="BD3187" s="19"/>
      <c r="BE3187" s="19"/>
      <c r="BF3187" s="19"/>
      <c r="BG3187" s="19"/>
    </row>
    <row r="3188">
      <c r="B3188" s="26" t="s">
        <v>79</v>
      </c>
      <c r="C3188" s="19"/>
      <c r="D3188" s="19"/>
      <c r="E3188" s="19"/>
      <c r="F3188" s="19"/>
      <c r="G3188" s="19"/>
      <c r="H3188" s="19"/>
      <c r="I3188" s="19"/>
      <c r="J3188" s="19"/>
      <c r="K3188" s="19"/>
      <c r="L3188" s="19"/>
      <c r="M3188" s="19"/>
      <c r="N3188" s="19"/>
      <c r="O3188" s="19"/>
      <c r="P3188" s="19"/>
      <c r="Q3188" s="19"/>
      <c r="R3188" s="19"/>
      <c r="S3188" s="19"/>
      <c r="T3188" s="19"/>
      <c r="U3188" s="19"/>
      <c r="V3188" s="19"/>
      <c r="W3188" s="19"/>
      <c r="X3188" s="19"/>
      <c r="Y3188" s="19"/>
      <c r="Z3188" s="19"/>
      <c r="AA3188" s="19"/>
      <c r="AB3188" s="19"/>
      <c r="AC3188" s="19"/>
      <c r="AD3188" s="19"/>
      <c r="AE3188" s="19"/>
      <c r="AF3188" s="19"/>
      <c r="AG3188" s="19"/>
      <c r="AH3188" s="19"/>
      <c r="AI3188" s="19"/>
      <c r="AJ3188" s="19"/>
      <c r="AK3188" s="19"/>
      <c r="AL3188" s="19"/>
      <c r="AM3188" s="19"/>
      <c r="AN3188" s="19"/>
      <c r="AO3188" s="19"/>
      <c r="AP3188" s="19"/>
      <c r="AQ3188" s="19"/>
      <c r="AR3188" s="19"/>
      <c r="AS3188" s="19"/>
      <c r="AT3188" s="19"/>
      <c r="AU3188" s="19"/>
      <c r="AV3188" s="19"/>
      <c r="AW3188" s="19"/>
      <c r="AX3188" s="19"/>
      <c r="AY3188" s="19"/>
      <c r="AZ3188" s="19"/>
      <c r="BA3188" s="19"/>
      <c r="BB3188" s="19"/>
      <c r="BC3188" s="19"/>
      <c r="BD3188" s="19"/>
      <c r="BE3188" s="19"/>
      <c r="BF3188" s="19"/>
      <c r="BG3188" s="19"/>
    </row>
    <row r="3189">
      <c r="B3189" t="s">
        <v>805</v>
      </c>
      <c r="C3189" s="19" t="n">
        <v>0.0333987527235584</v>
      </c>
      <c r="D3189" s="19" t="n">
        <v>0.0368675695213809</v>
      </c>
      <c r="E3189" s="19" t="n">
        <v>0.029205541167625</v>
      </c>
      <c r="F3189" s="19"/>
      <c r="G3189" s="19" t="n">
        <v>0.0387950953068631</v>
      </c>
      <c r="H3189" s="19" t="n">
        <v>0.0253711483615218</v>
      </c>
      <c r="I3189" s="19" t="n">
        <v>0.0434588260391797</v>
      </c>
      <c r="J3189" s="19" t="n">
        <v>0.0462662791633351</v>
      </c>
      <c r="K3189" s="19" t="n">
        <v>0.0338726776263197</v>
      </c>
      <c r="L3189" s="19" t="n">
        <v>0.0173869112586438</v>
      </c>
      <c r="M3189" s="19"/>
      <c r="N3189" s="19" t="n">
        <v>0.0338769964712484</v>
      </c>
      <c r="O3189" s="19" t="n">
        <v>0.0336262331455259</v>
      </c>
      <c r="P3189" s="19" t="n">
        <v>0.0297668683073029</v>
      </c>
      <c r="Q3189" s="19" t="n">
        <v>0.035904739389108</v>
      </c>
      <c r="R3189" s="19"/>
      <c r="S3189" s="19" t="n">
        <v>0.0407003385470289</v>
      </c>
      <c r="T3189" s="19" t="n">
        <v>0.0429845425278827</v>
      </c>
      <c r="U3189" s="19" t="n">
        <v>0.0260100288520566</v>
      </c>
      <c r="V3189" s="19" t="n">
        <v>0.0239888484808071</v>
      </c>
      <c r="W3189" s="19" t="n">
        <v>0.0240852803800767</v>
      </c>
      <c r="X3189" s="19" t="n">
        <v>0.01456789036621</v>
      </c>
      <c r="Y3189" s="19" t="n">
        <v>0.0304895754172532</v>
      </c>
      <c r="Z3189" s="19" t="n">
        <v>0.0763875882921745</v>
      </c>
      <c r="AA3189" s="19" t="n">
        <v>0.0146405694251751</v>
      </c>
      <c r="AB3189" s="19" t="n">
        <v>0.0324823172744169</v>
      </c>
      <c r="AC3189" s="19" t="n">
        <v>0.0511403874698826</v>
      </c>
      <c r="AD3189" s="19" t="n">
        <v>0.076747317602422</v>
      </c>
      <c r="AE3189" s="19"/>
      <c r="AF3189" s="19" t="n">
        <v>0.0421618202204943</v>
      </c>
      <c r="AG3189" s="19" t="n">
        <v>0.0258782274326553</v>
      </c>
      <c r="AH3189" s="19" t="n">
        <v>0.0248303500499844</v>
      </c>
      <c r="AI3189" s="19"/>
      <c r="AJ3189" s="19" t="n">
        <v>0.0268707969973155</v>
      </c>
      <c r="AK3189" s="19" t="n">
        <v>0.0303481556654494</v>
      </c>
      <c r="AL3189" s="19" t="n">
        <v>0.0238797028527744</v>
      </c>
      <c r="AM3189" s="19" t="n">
        <v>0.0497415946396713</v>
      </c>
      <c r="AN3189" s="19" t="n">
        <v>0.042395754434914</v>
      </c>
      <c r="AO3189" s="19"/>
      <c r="AP3189" s="19" t="n">
        <v>0.0319679397427136</v>
      </c>
      <c r="AQ3189" s="19" t="n">
        <v>0.0243971577705664</v>
      </c>
      <c r="AR3189" s="19" t="n">
        <v>0.0205856274049955</v>
      </c>
      <c r="AS3189" s="19" t="n">
        <v>0.0511147854352327</v>
      </c>
      <c r="AT3189" s="19" t="n">
        <v>0.044387138294582</v>
      </c>
      <c r="AU3189" s="19"/>
      <c r="AV3189" s="19" t="n">
        <v>0.0216765517970104</v>
      </c>
      <c r="AW3189" s="19" t="n">
        <v>0.0337972404954708</v>
      </c>
      <c r="AX3189" s="19" t="n">
        <v>0.0254672466462006</v>
      </c>
      <c r="AY3189" s="19" t="n">
        <v>0.0412537382873865</v>
      </c>
      <c r="AZ3189" s="19" t="n">
        <v>0.0369994479128091</v>
      </c>
      <c r="BA3189" s="19" t="n">
        <v>0.0233385951407424</v>
      </c>
      <c r="BB3189" s="19"/>
      <c r="BC3189" s="19" t="n">
        <v>0.0286822448863744</v>
      </c>
      <c r="BD3189" s="19" t="n">
        <v>0.0451107916565458</v>
      </c>
      <c r="BE3189" s="19" t="n">
        <v>0.0367809931377633</v>
      </c>
      <c r="BF3189" s="19" t="n">
        <v>0.0139562615856835</v>
      </c>
      <c r="BG3189" s="19" t="n">
        <v>0.0604196450618878</v>
      </c>
    </row>
    <row r="3190">
      <c r="B3190" t="s">
        <v>598</v>
      </c>
      <c r="C3190" s="19" t="n">
        <v>0.0427810910026925</v>
      </c>
      <c r="D3190" s="19" t="n">
        <v>0.054357013342901</v>
      </c>
      <c r="E3190" s="19" t="n">
        <v>0.0318269037226544</v>
      </c>
      <c r="F3190" s="19"/>
      <c r="G3190" s="19" t="n">
        <v>0.0431969975610263</v>
      </c>
      <c r="H3190" s="19" t="n">
        <v>0.0300492559993248</v>
      </c>
      <c r="I3190" s="19" t="n">
        <v>0.0464289822833046</v>
      </c>
      <c r="J3190" s="19" t="n">
        <v>0.0372728827622689</v>
      </c>
      <c r="K3190" s="19" t="n">
        <v>0.0476072028444025</v>
      </c>
      <c r="L3190" s="19" t="n">
        <v>0.0510663451630821</v>
      </c>
      <c r="M3190" s="19"/>
      <c r="N3190" s="19" t="n">
        <v>0.0434910931557504</v>
      </c>
      <c r="O3190" s="19" t="n">
        <v>0.0514487364988813</v>
      </c>
      <c r="P3190" s="19" t="n">
        <v>0.0389508245581952</v>
      </c>
      <c r="Q3190" s="19" t="n">
        <v>0.0364545683347132</v>
      </c>
      <c r="R3190" s="19"/>
      <c r="S3190" s="19" t="n">
        <v>0.041674384044462</v>
      </c>
      <c r="T3190" s="19" t="n">
        <v>0.0513534349766032</v>
      </c>
      <c r="U3190" s="19" t="n">
        <v>0.0677248582398594</v>
      </c>
      <c r="V3190" s="19" t="n">
        <v>0.0607062525328448</v>
      </c>
      <c r="W3190" s="19" t="n">
        <v>0.0119687408368199</v>
      </c>
      <c r="X3190" s="19" t="n">
        <v>0.0364530292013379</v>
      </c>
      <c r="Y3190" s="19" t="n">
        <v>0.0309112068728564</v>
      </c>
      <c r="Z3190" s="19" t="n">
        <v>0</v>
      </c>
      <c r="AA3190" s="19" t="n">
        <v>0.0407154607591841</v>
      </c>
      <c r="AB3190" s="19" t="n">
        <v>0.0622559272156987</v>
      </c>
      <c r="AC3190" s="19" t="n">
        <v>0.0264428275084604</v>
      </c>
      <c r="AD3190" s="19" t="n">
        <v>0.0464276671554754</v>
      </c>
      <c r="AE3190" s="19"/>
      <c r="AF3190" s="19" t="n">
        <v>0.0401973814576162</v>
      </c>
      <c r="AG3190" s="19" t="n">
        <v>0.0477916769015977</v>
      </c>
      <c r="AH3190" s="19" t="n">
        <v>0.0277664006460107</v>
      </c>
      <c r="AI3190" s="19"/>
      <c r="AJ3190" s="19" t="n">
        <v>0.0434315652742362</v>
      </c>
      <c r="AK3190" s="19" t="n">
        <v>0.0367106111044114</v>
      </c>
      <c r="AL3190" s="19" t="n">
        <v>0.0782868865740085</v>
      </c>
      <c r="AM3190" s="19" t="n">
        <v>0.0406882167366606</v>
      </c>
      <c r="AN3190" s="19" t="n">
        <v>0.0333855839575362</v>
      </c>
      <c r="AO3190" s="19"/>
      <c r="AP3190" s="19" t="n">
        <v>0.0462028877063246</v>
      </c>
      <c r="AQ3190" s="19" t="n">
        <v>0.0250483879201906</v>
      </c>
      <c r="AR3190" s="19" t="n">
        <v>0.0598045522706473</v>
      </c>
      <c r="AS3190" s="19" t="n">
        <v>0.0641590780873011</v>
      </c>
      <c r="AT3190" s="19" t="n">
        <v>0.0472724084451425</v>
      </c>
      <c r="AU3190" s="19"/>
      <c r="AV3190" s="19" t="n">
        <v>0.0316202373354144</v>
      </c>
      <c r="AW3190" s="19" t="n">
        <v>0.0502133977453175</v>
      </c>
      <c r="AX3190" s="19" t="n">
        <v>0.056723040321652</v>
      </c>
      <c r="AY3190" s="19" t="n">
        <v>0.0524031873016743</v>
      </c>
      <c r="AZ3190" s="19" t="n">
        <v>0.0383100111564655</v>
      </c>
      <c r="BA3190" s="19" t="n">
        <v>0.0161594647102103</v>
      </c>
      <c r="BB3190" s="19"/>
      <c r="BC3190" s="19" t="n">
        <v>0.0392651067186482</v>
      </c>
      <c r="BD3190" s="19" t="n">
        <v>0.0525517950676634</v>
      </c>
      <c r="BE3190" s="19" t="n">
        <v>0.0381438443749489</v>
      </c>
      <c r="BF3190" s="19" t="n">
        <v>0.0327837634809107</v>
      </c>
      <c r="BG3190" s="19" t="n">
        <v>0.0618421929359997</v>
      </c>
    </row>
    <row r="3191">
      <c r="B3191" t="s">
        <v>692</v>
      </c>
      <c r="C3191" s="19" t="n">
        <v>0.0994192158951194</v>
      </c>
      <c r="D3191" s="19" t="n">
        <v>0.102782952581079</v>
      </c>
      <c r="E3191" s="19" t="n">
        <v>0.0969222678624129</v>
      </c>
      <c r="F3191" s="19"/>
      <c r="G3191" s="19" t="n">
        <v>0.107562529904225</v>
      </c>
      <c r="H3191" s="19" t="n">
        <v>0.110611086306118</v>
      </c>
      <c r="I3191" s="19" t="n">
        <v>0.104024229158692</v>
      </c>
      <c r="J3191" s="19" t="n">
        <v>0.0918596028317769</v>
      </c>
      <c r="K3191" s="19" t="n">
        <v>0.101470687530479</v>
      </c>
      <c r="L3191" s="19" t="n">
        <v>0.0859085871305552</v>
      </c>
      <c r="M3191" s="19"/>
      <c r="N3191" s="19" t="n">
        <v>0.112408240498582</v>
      </c>
      <c r="O3191" s="19" t="n">
        <v>0.0882758123869145</v>
      </c>
      <c r="P3191" s="19" t="n">
        <v>0.0853474048399616</v>
      </c>
      <c r="Q3191" s="19" t="n">
        <v>0.109572512916967</v>
      </c>
      <c r="R3191" s="19"/>
      <c r="S3191" s="19" t="n">
        <v>0.11214500911951</v>
      </c>
      <c r="T3191" s="19" t="n">
        <v>0.0853379643901622</v>
      </c>
      <c r="U3191" s="19" t="n">
        <v>0.119640173740457</v>
      </c>
      <c r="V3191" s="19" t="n">
        <v>0.079099526474336</v>
      </c>
      <c r="W3191" s="19" t="n">
        <v>0.129826211470339</v>
      </c>
      <c r="X3191" s="19" t="n">
        <v>0.127102383914574</v>
      </c>
      <c r="Y3191" s="19" t="n">
        <v>0.114366578679794</v>
      </c>
      <c r="Z3191" s="19" t="n">
        <v>0.106611528236102</v>
      </c>
      <c r="AA3191" s="19" t="n">
        <v>0.0824190694815333</v>
      </c>
      <c r="AB3191" s="19" t="n">
        <v>0.0757323091259808</v>
      </c>
      <c r="AC3191" s="19" t="n">
        <v>0.0625397465195632</v>
      </c>
      <c r="AD3191" s="19" t="n">
        <v>0.0993797360238873</v>
      </c>
      <c r="AE3191" s="19"/>
      <c r="AF3191" s="19" t="n">
        <v>0.0946673878325008</v>
      </c>
      <c r="AG3191" s="19" t="n">
        <v>0.100576588910366</v>
      </c>
      <c r="AH3191" s="19" t="n">
        <v>0.0875598441667083</v>
      </c>
      <c r="AI3191" s="19"/>
      <c r="AJ3191" s="19" t="n">
        <v>0.0865868282300241</v>
      </c>
      <c r="AK3191" s="19" t="n">
        <v>0.0941258043099829</v>
      </c>
      <c r="AL3191" s="19" t="n">
        <v>0.0965341993282774</v>
      </c>
      <c r="AM3191" s="19" t="n">
        <v>0.104964903020697</v>
      </c>
      <c r="AN3191" s="19" t="n">
        <v>0.101242866411573</v>
      </c>
      <c r="AO3191" s="19"/>
      <c r="AP3191" s="19" t="n">
        <v>0.0819822808987495</v>
      </c>
      <c r="AQ3191" s="19" t="n">
        <v>0.0944302122391728</v>
      </c>
      <c r="AR3191" s="19" t="n">
        <v>0.107630681806563</v>
      </c>
      <c r="AS3191" s="19" t="n">
        <v>0.0866641068025593</v>
      </c>
      <c r="AT3191" s="19" t="n">
        <v>0.148461199410949</v>
      </c>
      <c r="AU3191" s="19"/>
      <c r="AV3191" s="19" t="n">
        <v>0.102678157705023</v>
      </c>
      <c r="AW3191" s="19" t="n">
        <v>0.0861947966689107</v>
      </c>
      <c r="AX3191" s="19" t="n">
        <v>0.103625921958819</v>
      </c>
      <c r="AY3191" s="19" t="n">
        <v>0.0911621023613027</v>
      </c>
      <c r="AZ3191" s="19" t="n">
        <v>0.12311827893204</v>
      </c>
      <c r="BA3191" s="19" t="n">
        <v>0.0794323459879199</v>
      </c>
      <c r="BB3191" s="19"/>
      <c r="BC3191" s="19" t="n">
        <v>0.0851759244927531</v>
      </c>
      <c r="BD3191" s="19" t="n">
        <v>0.118266056066846</v>
      </c>
      <c r="BE3191" s="19" t="n">
        <v>0.103283132980894</v>
      </c>
      <c r="BF3191" s="19" t="n">
        <v>0.11010596468794</v>
      </c>
      <c r="BG3191" s="19" t="n">
        <v>0.123773178678672</v>
      </c>
    </row>
    <row r="3192">
      <c r="B3192" t="s">
        <v>691</v>
      </c>
      <c r="C3192" s="19" t="n">
        <v>0.23686822088182</v>
      </c>
      <c r="D3192" s="19" t="n">
        <v>0.256323173150532</v>
      </c>
      <c r="E3192" s="19" t="n">
        <v>0.216457509132406</v>
      </c>
      <c r="F3192" s="19"/>
      <c r="G3192" s="19" t="n">
        <v>0.261209169660095</v>
      </c>
      <c r="H3192" s="19" t="n">
        <v>0.21548502979298</v>
      </c>
      <c r="I3192" s="19" t="n">
        <v>0.206490248309413</v>
      </c>
      <c r="J3192" s="19" t="n">
        <v>0.262652824111187</v>
      </c>
      <c r="K3192" s="19" t="n">
        <v>0.191142713487871</v>
      </c>
      <c r="L3192" s="19" t="n">
        <v>0.272465063896441</v>
      </c>
      <c r="M3192" s="19"/>
      <c r="N3192" s="19" t="n">
        <v>0.196759827742484</v>
      </c>
      <c r="O3192" s="19" t="n">
        <v>0.255882949499547</v>
      </c>
      <c r="P3192" s="19" t="n">
        <v>0.253315895549334</v>
      </c>
      <c r="Q3192" s="19" t="n">
        <v>0.246333513192534</v>
      </c>
      <c r="R3192" s="19"/>
      <c r="S3192" s="19" t="n">
        <v>0.201440128340855</v>
      </c>
      <c r="T3192" s="19" t="n">
        <v>0.25058925585761</v>
      </c>
      <c r="U3192" s="19" t="n">
        <v>0.24161264897567</v>
      </c>
      <c r="V3192" s="19" t="n">
        <v>0.22338788014243</v>
      </c>
      <c r="W3192" s="19" t="n">
        <v>0.255588674467948</v>
      </c>
      <c r="X3192" s="19" t="n">
        <v>0.245045291827578</v>
      </c>
      <c r="Y3192" s="19" t="n">
        <v>0.24289594967585</v>
      </c>
      <c r="Z3192" s="19" t="n">
        <v>0.223437722007635</v>
      </c>
      <c r="AA3192" s="19" t="n">
        <v>0.248930666625405</v>
      </c>
      <c r="AB3192" s="19" t="n">
        <v>0.222727258025329</v>
      </c>
      <c r="AC3192" s="19" t="n">
        <v>0.253314814820914</v>
      </c>
      <c r="AD3192" s="19" t="n">
        <v>0.275324599931298</v>
      </c>
      <c r="AE3192" s="19"/>
      <c r="AF3192" s="19" t="n">
        <v>0.234826224017026</v>
      </c>
      <c r="AG3192" s="19" t="n">
        <v>0.242016633194573</v>
      </c>
      <c r="AH3192" s="19" t="n">
        <v>0.186141316971378</v>
      </c>
      <c r="AI3192" s="19"/>
      <c r="AJ3192" s="19" t="n">
        <v>0.230471311063632</v>
      </c>
      <c r="AK3192" s="19" t="n">
        <v>0.238328194236134</v>
      </c>
      <c r="AL3192" s="19" t="n">
        <v>0.255609643201229</v>
      </c>
      <c r="AM3192" s="19" t="n">
        <v>0.284138909555189</v>
      </c>
      <c r="AN3192" s="19" t="n">
        <v>0.230905172856573</v>
      </c>
      <c r="AO3192" s="19"/>
      <c r="AP3192" s="19" t="n">
        <v>0.229176379961419</v>
      </c>
      <c r="AQ3192" s="19" t="n">
        <v>0.242771632727888</v>
      </c>
      <c r="AR3192" s="19" t="n">
        <v>0.27248943777384</v>
      </c>
      <c r="AS3192" s="19" t="n">
        <v>0.226373586965801</v>
      </c>
      <c r="AT3192" s="19" t="n">
        <v>0.181092368079639</v>
      </c>
      <c r="AU3192" s="19"/>
      <c r="AV3192" s="19" t="n">
        <v>0.214947442906615</v>
      </c>
      <c r="AW3192" s="19" t="n">
        <v>0.209650554906349</v>
      </c>
      <c r="AX3192" s="19" t="n">
        <v>0.253287603510814</v>
      </c>
      <c r="AY3192" s="19" t="n">
        <v>0.254559086120058</v>
      </c>
      <c r="AZ3192" s="19" t="n">
        <v>0.229341719643815</v>
      </c>
      <c r="BA3192" s="19" t="n">
        <v>0.261516220801805</v>
      </c>
      <c r="BB3192" s="19"/>
      <c r="BC3192" s="19" t="n">
        <v>0.238039344550418</v>
      </c>
      <c r="BD3192" s="19" t="n">
        <v>0.247259444806176</v>
      </c>
      <c r="BE3192" s="19" t="n">
        <v>0.241229066643875</v>
      </c>
      <c r="BF3192" s="19" t="n">
        <v>0.167198789659769</v>
      </c>
      <c r="BG3192" s="19" t="n">
        <v>0.174340874198357</v>
      </c>
    </row>
    <row r="3193">
      <c r="B3193" t="s">
        <v>690</v>
      </c>
      <c r="C3193" s="19" t="n">
        <v>0.246495413365206</v>
      </c>
      <c r="D3193" s="19" t="n">
        <v>0.240974462517745</v>
      </c>
      <c r="E3193" s="19" t="n">
        <v>0.252941172999086</v>
      </c>
      <c r="F3193" s="19"/>
      <c r="G3193" s="19" t="n">
        <v>0.241906343654118</v>
      </c>
      <c r="H3193" s="19" t="n">
        <v>0.243421468516122</v>
      </c>
      <c r="I3193" s="19" t="n">
        <v>0.252879751822536</v>
      </c>
      <c r="J3193" s="19" t="n">
        <v>0.255751620981434</v>
      </c>
      <c r="K3193" s="19" t="n">
        <v>0.265462425842253</v>
      </c>
      <c r="L3193" s="19" t="n">
        <v>0.226618181899422</v>
      </c>
      <c r="M3193" s="19"/>
      <c r="N3193" s="19" t="n">
        <v>0.266718376526429</v>
      </c>
      <c r="O3193" s="19" t="n">
        <v>0.259161892537844</v>
      </c>
      <c r="P3193" s="19" t="n">
        <v>0.239002212650453</v>
      </c>
      <c r="Q3193" s="19" t="n">
        <v>0.218608883521496</v>
      </c>
      <c r="R3193" s="19"/>
      <c r="S3193" s="19" t="n">
        <v>0.229366243942413</v>
      </c>
      <c r="T3193" s="19" t="n">
        <v>0.237646083330698</v>
      </c>
      <c r="U3193" s="19" t="n">
        <v>0.248971448652778</v>
      </c>
      <c r="V3193" s="19" t="n">
        <v>0.255344941808971</v>
      </c>
      <c r="W3193" s="19" t="n">
        <v>0.251309046438976</v>
      </c>
      <c r="X3193" s="19" t="n">
        <v>0.259951605098824</v>
      </c>
      <c r="Y3193" s="19" t="n">
        <v>0.226908963794545</v>
      </c>
      <c r="Z3193" s="19" t="n">
        <v>0.327392156288748</v>
      </c>
      <c r="AA3193" s="19" t="n">
        <v>0.252553279778893</v>
      </c>
      <c r="AB3193" s="19" t="n">
        <v>0.236717604560403</v>
      </c>
      <c r="AC3193" s="19" t="n">
        <v>0.288844976036283</v>
      </c>
      <c r="AD3193" s="19" t="n">
        <v>0.160929626478193</v>
      </c>
      <c r="AE3193" s="19"/>
      <c r="AF3193" s="19" t="n">
        <v>0.221952023502835</v>
      </c>
      <c r="AG3193" s="19" t="n">
        <v>0.261574148978041</v>
      </c>
      <c r="AH3193" s="19" t="n">
        <v>0.285391445459163</v>
      </c>
      <c r="AI3193" s="19"/>
      <c r="AJ3193" s="19" t="n">
        <v>0.256640246019235</v>
      </c>
      <c r="AK3193" s="19" t="n">
        <v>0.255656245434126</v>
      </c>
      <c r="AL3193" s="19" t="n">
        <v>0.285575056456747</v>
      </c>
      <c r="AM3193" s="19" t="n">
        <v>0.175255178577002</v>
      </c>
      <c r="AN3193" s="19" t="n">
        <v>0.21979902573231</v>
      </c>
      <c r="AO3193" s="19"/>
      <c r="AP3193" s="19" t="n">
        <v>0.257474607990024</v>
      </c>
      <c r="AQ3193" s="19" t="n">
        <v>0.265273391202506</v>
      </c>
      <c r="AR3193" s="19" t="n">
        <v>0.266352672911357</v>
      </c>
      <c r="AS3193" s="19" t="n">
        <v>0.22716272142231</v>
      </c>
      <c r="AT3193" s="19" t="n">
        <v>0.205801857953718</v>
      </c>
      <c r="AU3193" s="19"/>
      <c r="AV3193" s="19" t="n">
        <v>0.279596194121665</v>
      </c>
      <c r="AW3193" s="19" t="n">
        <v>0.269057799278006</v>
      </c>
      <c r="AX3193" s="19" t="n">
        <v>0.270245153367764</v>
      </c>
      <c r="AY3193" s="19" t="n">
        <v>0.223308606967888</v>
      </c>
      <c r="AZ3193" s="19" t="n">
        <v>0.187841993925288</v>
      </c>
      <c r="BA3193" s="19" t="n">
        <v>0.281262636707332</v>
      </c>
      <c r="BB3193" s="19"/>
      <c r="BC3193" s="19" t="n">
        <v>0.222422336232269</v>
      </c>
      <c r="BD3193" s="19" t="n">
        <v>0.264251425519766</v>
      </c>
      <c r="BE3193" s="19" t="n">
        <v>0.225354989291303</v>
      </c>
      <c r="BF3193" s="19" t="n">
        <v>0.306854451287357</v>
      </c>
      <c r="BG3193" s="19" t="n">
        <v>0.222454795633819</v>
      </c>
    </row>
    <row r="3194">
      <c r="B3194" t="s">
        <v>689</v>
      </c>
      <c r="C3194" s="19" t="n">
        <v>0.150131261676259</v>
      </c>
      <c r="D3194" s="19" t="n">
        <v>0.142495558649726</v>
      </c>
      <c r="E3194" s="19" t="n">
        <v>0.156936506584023</v>
      </c>
      <c r="F3194" s="19"/>
      <c r="G3194" s="19" t="n">
        <v>0.161267039430037</v>
      </c>
      <c r="H3194" s="19" t="n">
        <v>0.189826596142252</v>
      </c>
      <c r="I3194" s="19" t="n">
        <v>0.152374366663461</v>
      </c>
      <c r="J3194" s="19" t="n">
        <v>0.155172481816054</v>
      </c>
      <c r="K3194" s="19" t="n">
        <v>0.1330262250291</v>
      </c>
      <c r="L3194" s="19" t="n">
        <v>0.116133713166125</v>
      </c>
      <c r="M3194" s="19"/>
      <c r="N3194" s="19" t="n">
        <v>0.175878880167635</v>
      </c>
      <c r="O3194" s="19" t="n">
        <v>0.155294927193635</v>
      </c>
      <c r="P3194" s="19" t="n">
        <v>0.119813322872677</v>
      </c>
      <c r="Q3194" s="19" t="n">
        <v>0.141969937471379</v>
      </c>
      <c r="R3194" s="19"/>
      <c r="S3194" s="19" t="n">
        <v>0.182384755256836</v>
      </c>
      <c r="T3194" s="19" t="n">
        <v>0.146982533969098</v>
      </c>
      <c r="U3194" s="19" t="n">
        <v>0.121955321402026</v>
      </c>
      <c r="V3194" s="19" t="n">
        <v>0.195593762803437</v>
      </c>
      <c r="W3194" s="19" t="n">
        <v>0.132163057255529</v>
      </c>
      <c r="X3194" s="19" t="n">
        <v>0.148212703793964</v>
      </c>
      <c r="Y3194" s="19" t="n">
        <v>0.165062488150859</v>
      </c>
      <c r="Z3194" s="19" t="n">
        <v>0.0625309562598583</v>
      </c>
      <c r="AA3194" s="19" t="n">
        <v>0.127436340533776</v>
      </c>
      <c r="AB3194" s="19" t="n">
        <v>0.159772842264613</v>
      </c>
      <c r="AC3194" s="19" t="n">
        <v>0.153168191239169</v>
      </c>
      <c r="AD3194" s="19" t="n">
        <v>0.124760016859593</v>
      </c>
      <c r="AE3194" s="19"/>
      <c r="AF3194" s="19" t="n">
        <v>0.154398117405713</v>
      </c>
      <c r="AG3194" s="19" t="n">
        <v>0.146028039774053</v>
      </c>
      <c r="AH3194" s="19" t="n">
        <v>0.167056610118043</v>
      </c>
      <c r="AI3194" s="19"/>
      <c r="AJ3194" s="19" t="n">
        <v>0.156359052073861</v>
      </c>
      <c r="AK3194" s="19" t="n">
        <v>0.167922244454216</v>
      </c>
      <c r="AL3194" s="19" t="n">
        <v>0.122845700121906</v>
      </c>
      <c r="AM3194" s="19" t="n">
        <v>0.106776742516907</v>
      </c>
      <c r="AN3194" s="19" t="n">
        <v>0.166566668561198</v>
      </c>
      <c r="AO3194" s="19"/>
      <c r="AP3194" s="19" t="n">
        <v>0.152827143191796</v>
      </c>
      <c r="AQ3194" s="19" t="n">
        <v>0.166076242730393</v>
      </c>
      <c r="AR3194" s="19" t="n">
        <v>0.110682820677399</v>
      </c>
      <c r="AS3194" s="19" t="n">
        <v>0.159821358887155</v>
      </c>
      <c r="AT3194" s="19" t="n">
        <v>0.149503536757483</v>
      </c>
      <c r="AU3194" s="19"/>
      <c r="AV3194" s="19" t="n">
        <v>0.16999641970254</v>
      </c>
      <c r="AW3194" s="19" t="n">
        <v>0.149480186550989</v>
      </c>
      <c r="AX3194" s="19" t="n">
        <v>0.129387786641683</v>
      </c>
      <c r="AY3194" s="19" t="n">
        <v>0.15571083288201</v>
      </c>
      <c r="AZ3194" s="19" t="n">
        <v>0.169639635573019</v>
      </c>
      <c r="BA3194" s="19" t="n">
        <v>0.105082052050252</v>
      </c>
      <c r="BB3194" s="19"/>
      <c r="BC3194" s="19" t="n">
        <v>0.155515412436271</v>
      </c>
      <c r="BD3194" s="19" t="n">
        <v>0.105502714190685</v>
      </c>
      <c r="BE3194" s="19" t="n">
        <v>0.173233801237807</v>
      </c>
      <c r="BF3194" s="19" t="n">
        <v>0.194510200265695</v>
      </c>
      <c r="BG3194" s="19" t="n">
        <v>0.136964113537938</v>
      </c>
    </row>
    <row r="3195">
      <c r="B3195" t="s">
        <v>806</v>
      </c>
      <c r="C3195" s="19" t="n">
        <v>0.10336830355665</v>
      </c>
      <c r="D3195" s="19" t="n">
        <v>0.0972868569084689</v>
      </c>
      <c r="E3195" s="19" t="n">
        <v>0.110115721512514</v>
      </c>
      <c r="F3195" s="19"/>
      <c r="G3195" s="19" t="n">
        <v>0.0944455682207305</v>
      </c>
      <c r="H3195" s="19" t="n">
        <v>0.132325273086372</v>
      </c>
      <c r="I3195" s="19" t="n">
        <v>0.106978260712149</v>
      </c>
      <c r="J3195" s="19" t="n">
        <v>0.0752070282742605</v>
      </c>
      <c r="K3195" s="19" t="n">
        <v>0.0805034584886323</v>
      </c>
      <c r="L3195" s="19" t="n">
        <v>0.121124820742083</v>
      </c>
      <c r="M3195" s="19"/>
      <c r="N3195" s="19" t="n">
        <v>0.102558486043342</v>
      </c>
      <c r="O3195" s="19" t="n">
        <v>0.0918758883633804</v>
      </c>
      <c r="P3195" s="19" t="n">
        <v>0.116683127123755</v>
      </c>
      <c r="Q3195" s="19" t="n">
        <v>0.104695680346291</v>
      </c>
      <c r="R3195" s="19"/>
      <c r="S3195" s="19" t="n">
        <v>0.145806033157168</v>
      </c>
      <c r="T3195" s="19" t="n">
        <v>0.105186516681851</v>
      </c>
      <c r="U3195" s="19" t="n">
        <v>0.0997937463277719</v>
      </c>
      <c r="V3195" s="19" t="n">
        <v>0.0696293412990763</v>
      </c>
      <c r="W3195" s="19" t="n">
        <v>0.111047517914496</v>
      </c>
      <c r="X3195" s="19" t="n">
        <v>0.074878769517654</v>
      </c>
      <c r="Y3195" s="19" t="n">
        <v>0.0984410962171717</v>
      </c>
      <c r="Z3195" s="19" t="n">
        <v>0.0436319928734282</v>
      </c>
      <c r="AA3195" s="19" t="n">
        <v>0.122208902190495</v>
      </c>
      <c r="AB3195" s="19" t="n">
        <v>0.089732329963935</v>
      </c>
      <c r="AC3195" s="19" t="n">
        <v>0.118302917371319</v>
      </c>
      <c r="AD3195" s="19" t="n">
        <v>0.114618444491518</v>
      </c>
      <c r="AE3195" s="19"/>
      <c r="AF3195" s="19" t="n">
        <v>0.11177308522497</v>
      </c>
      <c r="AG3195" s="19" t="n">
        <v>0.0995381540262109</v>
      </c>
      <c r="AH3195" s="19" t="n">
        <v>0.0989359080712487</v>
      </c>
      <c r="AI3195" s="19"/>
      <c r="AJ3195" s="19" t="n">
        <v>0.103448260566122</v>
      </c>
      <c r="AK3195" s="19" t="n">
        <v>0.115406424705895</v>
      </c>
      <c r="AL3195" s="19" t="n">
        <v>0.0668810767069157</v>
      </c>
      <c r="AM3195" s="19" t="n">
        <v>0.187863200971483</v>
      </c>
      <c r="AN3195" s="19" t="n">
        <v>0.085743475297361</v>
      </c>
      <c r="AO3195" s="19"/>
      <c r="AP3195" s="19" t="n">
        <v>0.114211727327958</v>
      </c>
      <c r="AQ3195" s="19" t="n">
        <v>0.112717924657852</v>
      </c>
      <c r="AR3195" s="19" t="n">
        <v>0.0718908965078791</v>
      </c>
      <c r="AS3195" s="19" t="n">
        <v>0.107995049691555</v>
      </c>
      <c r="AT3195" s="19" t="n">
        <v>0.0596265231259531</v>
      </c>
      <c r="AU3195" s="19"/>
      <c r="AV3195" s="19" t="n">
        <v>0.119885400080075</v>
      </c>
      <c r="AW3195" s="19" t="n">
        <v>0.123066836245381</v>
      </c>
      <c r="AX3195" s="19" t="n">
        <v>0.0901455907807455</v>
      </c>
      <c r="AY3195" s="19" t="n">
        <v>0.102535373301532</v>
      </c>
      <c r="AZ3195" s="19" t="n">
        <v>0.0888641392747994</v>
      </c>
      <c r="BA3195" s="19" t="n">
        <v>0.042675184863444</v>
      </c>
      <c r="BB3195" s="19"/>
      <c r="BC3195" s="19" t="n">
        <v>0.116117518736585</v>
      </c>
      <c r="BD3195" s="19" t="n">
        <v>0.0945789426486007</v>
      </c>
      <c r="BE3195" s="19" t="n">
        <v>0.0999385765321864</v>
      </c>
      <c r="BF3195" s="19" t="n">
        <v>0.113390150826139</v>
      </c>
      <c r="BG3195" s="19" t="n">
        <v>0.139502394856691</v>
      </c>
    </row>
    <row r="3196">
      <c r="B3196" t="s">
        <v>123</v>
      </c>
      <c r="C3196" s="19" t="n">
        <v>0.0875377408986953</v>
      </c>
      <c r="D3196" s="19" t="n">
        <v>0.0689124133281672</v>
      </c>
      <c r="E3196" s="19" t="n">
        <v>0.105594377019279</v>
      </c>
      <c r="F3196" s="19"/>
      <c r="G3196" s="19" t="n">
        <v>0.0516172562629045</v>
      </c>
      <c r="H3196" s="19" t="n">
        <v>0.0529101417953088</v>
      </c>
      <c r="I3196" s="19" t="n">
        <v>0.0873653350112641</v>
      </c>
      <c r="J3196" s="19" t="n">
        <v>0.0758172800596832</v>
      </c>
      <c r="K3196" s="19" t="n">
        <v>0.146914609150943</v>
      </c>
      <c r="L3196" s="19" t="n">
        <v>0.109296376743649</v>
      </c>
      <c r="M3196" s="19"/>
      <c r="N3196" s="19" t="n">
        <v>0.068308099394529</v>
      </c>
      <c r="O3196" s="19" t="n">
        <v>0.0644335603742724</v>
      </c>
      <c r="P3196" s="19" t="n">
        <v>0.117120344098323</v>
      </c>
      <c r="Q3196" s="19" t="n">
        <v>0.106460164827512</v>
      </c>
      <c r="R3196" s="19"/>
      <c r="S3196" s="19" t="n">
        <v>0.0464831075917262</v>
      </c>
      <c r="T3196" s="19" t="n">
        <v>0.0799196682660949</v>
      </c>
      <c r="U3196" s="19" t="n">
        <v>0.0742917738093808</v>
      </c>
      <c r="V3196" s="19" t="n">
        <v>0.0922494464580974</v>
      </c>
      <c r="W3196" s="19" t="n">
        <v>0.0840114712358159</v>
      </c>
      <c r="X3196" s="19" t="n">
        <v>0.0937883262798578</v>
      </c>
      <c r="Y3196" s="19" t="n">
        <v>0.0909241411916706</v>
      </c>
      <c r="Z3196" s="19" t="n">
        <v>0.160008056042055</v>
      </c>
      <c r="AA3196" s="19" t="n">
        <v>0.111095711205538</v>
      </c>
      <c r="AB3196" s="19" t="n">
        <v>0.120579411569623</v>
      </c>
      <c r="AC3196" s="19" t="n">
        <v>0.0462461390344085</v>
      </c>
      <c r="AD3196" s="19" t="n">
        <v>0.101812591457613</v>
      </c>
      <c r="AE3196" s="19"/>
      <c r="AF3196" s="19" t="n">
        <v>0.100023960338845</v>
      </c>
      <c r="AG3196" s="19" t="n">
        <v>0.0765965307825025</v>
      </c>
      <c r="AH3196" s="19" t="n">
        <v>0.122318124517464</v>
      </c>
      <c r="AI3196" s="19"/>
      <c r="AJ3196" s="19" t="n">
        <v>0.0961919397755748</v>
      </c>
      <c r="AK3196" s="19" t="n">
        <v>0.0615023200897862</v>
      </c>
      <c r="AL3196" s="19" t="n">
        <v>0.0703877347581426</v>
      </c>
      <c r="AM3196" s="19" t="n">
        <v>0.05057125398239</v>
      </c>
      <c r="AN3196" s="19" t="n">
        <v>0.119961452748535</v>
      </c>
      <c r="AO3196" s="19"/>
      <c r="AP3196" s="19" t="n">
        <v>0.0861570331810161</v>
      </c>
      <c r="AQ3196" s="19" t="n">
        <v>0.0692850507514311</v>
      </c>
      <c r="AR3196" s="19" t="n">
        <v>0.090563310647319</v>
      </c>
      <c r="AS3196" s="19" t="n">
        <v>0.0767093127080849</v>
      </c>
      <c r="AT3196" s="19" t="n">
        <v>0.163854967932533</v>
      </c>
      <c r="AU3196" s="19"/>
      <c r="AV3196" s="19" t="n">
        <v>0.0595995963516576</v>
      </c>
      <c r="AW3196" s="19" t="n">
        <v>0.0785391881095756</v>
      </c>
      <c r="AX3196" s="19" t="n">
        <v>0.071117656772322</v>
      </c>
      <c r="AY3196" s="19" t="n">
        <v>0.0790670727781484</v>
      </c>
      <c r="AZ3196" s="19" t="n">
        <v>0.125884773581764</v>
      </c>
      <c r="BA3196" s="19" t="n">
        <v>0.190533499738295</v>
      </c>
      <c r="BB3196" s="19"/>
      <c r="BC3196" s="19" t="n">
        <v>0.114782111946682</v>
      </c>
      <c r="BD3196" s="19" t="n">
        <v>0.0724788300437162</v>
      </c>
      <c r="BE3196" s="19" t="n">
        <v>0.082035595801223</v>
      </c>
      <c r="BF3196" s="19" t="n">
        <v>0.0612004182065062</v>
      </c>
      <c r="BG3196" s="19" t="n">
        <v>0.0807028050966364</v>
      </c>
    </row>
    <row r="3197">
      <c r="C3197" s="19"/>
      <c r="D3197" s="19"/>
      <c r="E3197" s="19"/>
      <c r="F3197" s="19"/>
      <c r="G3197" s="19"/>
      <c r="H3197" s="19"/>
      <c r="I3197" s="19"/>
      <c r="J3197" s="19"/>
      <c r="K3197" s="19"/>
      <c r="L3197" s="19"/>
      <c r="M3197" s="19"/>
      <c r="N3197" s="19"/>
      <c r="O3197" s="19"/>
      <c r="P3197" s="19"/>
      <c r="Q3197" s="19"/>
      <c r="R3197" s="19"/>
      <c r="S3197" s="19"/>
      <c r="T3197" s="19"/>
      <c r="U3197" s="19"/>
      <c r="V3197" s="19"/>
      <c r="W3197" s="19"/>
      <c r="X3197" s="19"/>
      <c r="Y3197" s="19"/>
      <c r="Z3197" s="19"/>
      <c r="AA3197" s="19"/>
      <c r="AB3197" s="19"/>
      <c r="AC3197" s="19"/>
      <c r="AD3197" s="19"/>
      <c r="AE3197" s="19"/>
      <c r="AF3197" s="19"/>
      <c r="AG3197" s="19"/>
      <c r="AH3197" s="19"/>
      <c r="AI3197" s="19"/>
      <c r="AJ3197" s="19"/>
      <c r="AK3197" s="19"/>
      <c r="AL3197" s="19"/>
      <c r="AM3197" s="19"/>
      <c r="AN3197" s="19"/>
      <c r="AO3197" s="19"/>
      <c r="AP3197" s="19"/>
      <c r="AQ3197" s="19"/>
      <c r="AR3197" s="19"/>
      <c r="AS3197" s="19"/>
      <c r="AT3197" s="19"/>
      <c r="AU3197" s="19"/>
      <c r="AV3197" s="19"/>
      <c r="AW3197" s="19"/>
      <c r="AX3197" s="19"/>
      <c r="AY3197" s="19"/>
      <c r="AZ3197" s="19"/>
      <c r="BA3197" s="19"/>
      <c r="BB3197" s="19"/>
      <c r="BC3197" s="19"/>
      <c r="BD3197" s="19"/>
      <c r="BE3197" s="19"/>
      <c r="BF3197" s="19"/>
      <c r="BG3197" s="19"/>
    </row>
    <row r="3198">
      <c r="B3198" s="7" t="s">
        <v>856</v>
      </c>
      <c r="C3198" s="19"/>
      <c r="D3198" s="19"/>
      <c r="E3198" s="19"/>
      <c r="F3198" s="19"/>
      <c r="G3198" s="19"/>
      <c r="H3198" s="19"/>
      <c r="I3198" s="19"/>
      <c r="J3198" s="19"/>
      <c r="K3198" s="19"/>
      <c r="L3198" s="19"/>
      <c r="M3198" s="19"/>
      <c r="N3198" s="19"/>
      <c r="O3198" s="19"/>
      <c r="P3198" s="19"/>
      <c r="Q3198" s="19"/>
      <c r="R3198" s="19"/>
      <c r="S3198" s="19"/>
      <c r="T3198" s="19"/>
      <c r="U3198" s="19"/>
      <c r="V3198" s="19"/>
      <c r="W3198" s="19"/>
      <c r="X3198" s="19"/>
      <c r="Y3198" s="19"/>
      <c r="Z3198" s="19"/>
      <c r="AA3198" s="19"/>
      <c r="AB3198" s="19"/>
      <c r="AC3198" s="19"/>
      <c r="AD3198" s="19"/>
      <c r="AE3198" s="19"/>
      <c r="AF3198" s="19"/>
      <c r="AG3198" s="19"/>
      <c r="AH3198" s="19"/>
      <c r="AI3198" s="19"/>
      <c r="AJ3198" s="19"/>
      <c r="AK3198" s="19"/>
      <c r="AL3198" s="19"/>
      <c r="AM3198" s="19"/>
      <c r="AN3198" s="19"/>
      <c r="AO3198" s="19"/>
      <c r="AP3198" s="19"/>
      <c r="AQ3198" s="19"/>
      <c r="AR3198" s="19"/>
      <c r="AS3198" s="19"/>
      <c r="AT3198" s="19"/>
      <c r="AU3198" s="19"/>
      <c r="AV3198" s="19"/>
      <c r="AW3198" s="19"/>
      <c r="AX3198" s="19"/>
      <c r="AY3198" s="19"/>
      <c r="AZ3198" s="19"/>
      <c r="BA3198" s="19"/>
      <c r="BB3198" s="19"/>
      <c r="BC3198" s="19"/>
      <c r="BD3198" s="19"/>
      <c r="BE3198" s="19"/>
      <c r="BF3198" s="19"/>
      <c r="BG3198" s="19"/>
    </row>
    <row r="3199">
      <c r="B3199" s="26" t="s">
        <v>79</v>
      </c>
      <c r="C3199" s="19"/>
      <c r="D3199" s="19"/>
      <c r="E3199" s="19"/>
      <c r="F3199" s="19"/>
      <c r="G3199" s="19"/>
      <c r="H3199" s="19"/>
      <c r="I3199" s="19"/>
      <c r="J3199" s="19"/>
      <c r="K3199" s="19"/>
      <c r="L3199" s="19"/>
      <c r="M3199" s="19"/>
      <c r="N3199" s="19"/>
      <c r="O3199" s="19"/>
      <c r="P3199" s="19"/>
      <c r="Q3199" s="19"/>
      <c r="R3199" s="19"/>
      <c r="S3199" s="19"/>
      <c r="T3199" s="19"/>
      <c r="U3199" s="19"/>
      <c r="V3199" s="19"/>
      <c r="W3199" s="19"/>
      <c r="X3199" s="19"/>
      <c r="Y3199" s="19"/>
      <c r="Z3199" s="19"/>
      <c r="AA3199" s="19"/>
      <c r="AB3199" s="19"/>
      <c r="AC3199" s="19"/>
      <c r="AD3199" s="19"/>
      <c r="AE3199" s="19"/>
      <c r="AF3199" s="19"/>
      <c r="AG3199" s="19"/>
      <c r="AH3199" s="19"/>
      <c r="AI3199" s="19"/>
      <c r="AJ3199" s="19"/>
      <c r="AK3199" s="19"/>
      <c r="AL3199" s="19"/>
      <c r="AM3199" s="19"/>
      <c r="AN3199" s="19"/>
      <c r="AO3199" s="19"/>
      <c r="AP3199" s="19"/>
      <c r="AQ3199" s="19"/>
      <c r="AR3199" s="19"/>
      <c r="AS3199" s="19"/>
      <c r="AT3199" s="19"/>
      <c r="AU3199" s="19"/>
      <c r="AV3199" s="19"/>
      <c r="AW3199" s="19"/>
      <c r="AX3199" s="19"/>
      <c r="AY3199" s="19"/>
      <c r="AZ3199" s="19"/>
      <c r="BA3199" s="19"/>
      <c r="BB3199" s="19"/>
      <c r="BC3199" s="19"/>
      <c r="BD3199" s="19"/>
      <c r="BE3199" s="19"/>
      <c r="BF3199" s="19"/>
      <c r="BG3199" s="19"/>
    </row>
    <row r="3200">
      <c r="B3200" t="s">
        <v>805</v>
      </c>
      <c r="C3200" s="19" t="n">
        <v>0.0567309575821535</v>
      </c>
      <c r="D3200" s="19" t="n">
        <v>0.0672457052336112</v>
      </c>
      <c r="E3200" s="19" t="n">
        <v>0.0449808740232827</v>
      </c>
      <c r="F3200" s="19"/>
      <c r="G3200" s="19" t="n">
        <v>0.0624477037115699</v>
      </c>
      <c r="H3200" s="19" t="n">
        <v>0.0624385433806664</v>
      </c>
      <c r="I3200" s="19" t="n">
        <v>0.0719421553468734</v>
      </c>
      <c r="J3200" s="19" t="n">
        <v>0.0625889691197867</v>
      </c>
      <c r="K3200" s="19" t="n">
        <v>0.0472344678514663</v>
      </c>
      <c r="L3200" s="19" t="n">
        <v>0.0375766454988351</v>
      </c>
      <c r="M3200" s="19"/>
      <c r="N3200" s="19" t="n">
        <v>0.0569058106101309</v>
      </c>
      <c r="O3200" s="19" t="n">
        <v>0.0560708094602842</v>
      </c>
      <c r="P3200" s="19" t="n">
        <v>0.0369621081286747</v>
      </c>
      <c r="Q3200" s="19" t="n">
        <v>0.0747131634322404</v>
      </c>
      <c r="R3200" s="19"/>
      <c r="S3200" s="19" t="n">
        <v>0.0503263235962491</v>
      </c>
      <c r="T3200" s="19" t="n">
        <v>0.0554265613758096</v>
      </c>
      <c r="U3200" s="19" t="n">
        <v>0.0705584013996721</v>
      </c>
      <c r="V3200" s="19" t="n">
        <v>0.0554123482458124</v>
      </c>
      <c r="W3200" s="19" t="n">
        <v>0.0734362379345908</v>
      </c>
      <c r="X3200" s="19" t="n">
        <v>0.0488485142511817</v>
      </c>
      <c r="Y3200" s="19" t="n">
        <v>0.0570035505059427</v>
      </c>
      <c r="Z3200" s="19" t="n">
        <v>0.0295574538642525</v>
      </c>
      <c r="AA3200" s="19" t="n">
        <v>0.0522948600738075</v>
      </c>
      <c r="AB3200" s="19" t="n">
        <v>0.0641514316280778</v>
      </c>
      <c r="AC3200" s="19" t="n">
        <v>0.042779408221494</v>
      </c>
      <c r="AD3200" s="19" t="n">
        <v>0.0968345644626577</v>
      </c>
      <c r="AE3200" s="19"/>
      <c r="AF3200" s="19" t="n">
        <v>0.0576152982012181</v>
      </c>
      <c r="AG3200" s="19" t="n">
        <v>0.0495480110024741</v>
      </c>
      <c r="AH3200" s="19" t="n">
        <v>0.0607004470839857</v>
      </c>
      <c r="AI3200" s="19"/>
      <c r="AJ3200" s="19" t="n">
        <v>0.0483653623948531</v>
      </c>
      <c r="AK3200" s="19" t="n">
        <v>0.0507177111943546</v>
      </c>
      <c r="AL3200" s="19" t="n">
        <v>0.0811719189250338</v>
      </c>
      <c r="AM3200" s="19" t="n">
        <v>0.0511711339292575</v>
      </c>
      <c r="AN3200" s="19" t="n">
        <v>0.0834589862246459</v>
      </c>
      <c r="AO3200" s="19"/>
      <c r="AP3200" s="19" t="n">
        <v>0.0523204726681795</v>
      </c>
      <c r="AQ3200" s="19" t="n">
        <v>0.0477010077156152</v>
      </c>
      <c r="AR3200" s="19" t="n">
        <v>0.0823307359080786</v>
      </c>
      <c r="AS3200" s="19" t="n">
        <v>0.0516706317557995</v>
      </c>
      <c r="AT3200" s="19" t="n">
        <v>0.0683293876616728</v>
      </c>
      <c r="AU3200" s="19"/>
      <c r="AV3200" s="19" t="n">
        <v>0.0513956899830461</v>
      </c>
      <c r="AW3200" s="19" t="n">
        <v>0.0556319510546917</v>
      </c>
      <c r="AX3200" s="19" t="n">
        <v>0.0819339342843169</v>
      </c>
      <c r="AY3200" s="19" t="n">
        <v>0.061062221326522</v>
      </c>
      <c r="AZ3200" s="19" t="n">
        <v>0.0484918058178243</v>
      </c>
      <c r="BA3200" s="19" t="n">
        <v>0.0120736419051676</v>
      </c>
      <c r="BB3200" s="19"/>
      <c r="BC3200" s="19" t="n">
        <v>0.0468029707275952</v>
      </c>
      <c r="BD3200" s="19" t="n">
        <v>0.0496386310165952</v>
      </c>
      <c r="BE3200" s="19" t="n">
        <v>0.0616493790352551</v>
      </c>
      <c r="BF3200" s="19" t="n">
        <v>0.0587305015095776</v>
      </c>
      <c r="BG3200" s="19" t="n">
        <v>0.129971044147381</v>
      </c>
    </row>
    <row r="3201">
      <c r="B3201" t="s">
        <v>598</v>
      </c>
      <c r="C3201" s="19" t="n">
        <v>0.0793877599890079</v>
      </c>
      <c r="D3201" s="19" t="n">
        <v>0.0815279755765351</v>
      </c>
      <c r="E3201" s="19" t="n">
        <v>0.0779262844535601</v>
      </c>
      <c r="F3201" s="19"/>
      <c r="G3201" s="19" t="n">
        <v>0.0778942072995496</v>
      </c>
      <c r="H3201" s="19" t="n">
        <v>0.0747398668906156</v>
      </c>
      <c r="I3201" s="19" t="n">
        <v>0.0607147142745391</v>
      </c>
      <c r="J3201" s="19" t="n">
        <v>0.0967129796096434</v>
      </c>
      <c r="K3201" s="19" t="n">
        <v>0.093089624589491</v>
      </c>
      <c r="L3201" s="19" t="n">
        <v>0.076074640399323</v>
      </c>
      <c r="M3201" s="19"/>
      <c r="N3201" s="19" t="n">
        <v>0.0874106566474998</v>
      </c>
      <c r="O3201" s="19" t="n">
        <v>0.0993486959163988</v>
      </c>
      <c r="P3201" s="19" t="n">
        <v>0.0548597561273643</v>
      </c>
      <c r="Q3201" s="19" t="n">
        <v>0.0716994617542314</v>
      </c>
      <c r="R3201" s="19"/>
      <c r="S3201" s="19" t="n">
        <v>0.059573004446062</v>
      </c>
      <c r="T3201" s="19" t="n">
        <v>0.0995898432741429</v>
      </c>
      <c r="U3201" s="19" t="n">
        <v>0.114795861646001</v>
      </c>
      <c r="V3201" s="19" t="n">
        <v>0.0969996578907516</v>
      </c>
      <c r="W3201" s="19" t="n">
        <v>0.078977533729648</v>
      </c>
      <c r="X3201" s="19" t="n">
        <v>0.0393864423488129</v>
      </c>
      <c r="Y3201" s="19" t="n">
        <v>0.0675225366778655</v>
      </c>
      <c r="Z3201" s="19" t="n">
        <v>0.0463522366543075</v>
      </c>
      <c r="AA3201" s="19" t="n">
        <v>0.0834702858844558</v>
      </c>
      <c r="AB3201" s="19" t="n">
        <v>0.087502347750793</v>
      </c>
      <c r="AC3201" s="19" t="n">
        <v>0.0858004312671508</v>
      </c>
      <c r="AD3201" s="19" t="n">
        <v>0.0837496932739496</v>
      </c>
      <c r="AE3201" s="19"/>
      <c r="AF3201" s="19" t="n">
        <v>0.069395864962711</v>
      </c>
      <c r="AG3201" s="19" t="n">
        <v>0.0824571197623978</v>
      </c>
      <c r="AH3201" s="19" t="n">
        <v>0.0886913157562489</v>
      </c>
      <c r="AI3201" s="19"/>
      <c r="AJ3201" s="19" t="n">
        <v>0.0808107375557983</v>
      </c>
      <c r="AK3201" s="19" t="n">
        <v>0.079959038325953</v>
      </c>
      <c r="AL3201" s="19" t="n">
        <v>0.0872057866463361</v>
      </c>
      <c r="AM3201" s="19" t="n">
        <v>0.0510075287325248</v>
      </c>
      <c r="AN3201" s="19" t="n">
        <v>0.0866455852706537</v>
      </c>
      <c r="AO3201" s="19"/>
      <c r="AP3201" s="19" t="n">
        <v>0.0733467664459631</v>
      </c>
      <c r="AQ3201" s="19" t="n">
        <v>0.0808428857337798</v>
      </c>
      <c r="AR3201" s="19" t="n">
        <v>0.062902757762713</v>
      </c>
      <c r="AS3201" s="19" t="n">
        <v>0.0725070294771996</v>
      </c>
      <c r="AT3201" s="19" t="n">
        <v>0.0417941254255073</v>
      </c>
      <c r="AU3201" s="19"/>
      <c r="AV3201" s="19" t="n">
        <v>0.0933207010918978</v>
      </c>
      <c r="AW3201" s="19" t="n">
        <v>0.082518147405823</v>
      </c>
      <c r="AX3201" s="19" t="n">
        <v>0.0936034383700479</v>
      </c>
      <c r="AY3201" s="19" t="n">
        <v>0.061604431946219</v>
      </c>
      <c r="AZ3201" s="19" t="n">
        <v>0.0744153602215553</v>
      </c>
      <c r="BA3201" s="19" t="n">
        <v>0.0195077694114954</v>
      </c>
      <c r="BB3201" s="19"/>
      <c r="BC3201" s="19" t="n">
        <v>0.073301414924763</v>
      </c>
      <c r="BD3201" s="19" t="n">
        <v>0.0913212768510513</v>
      </c>
      <c r="BE3201" s="19" t="n">
        <v>0.0801905577440853</v>
      </c>
      <c r="BF3201" s="19" t="n">
        <v>0.0694748938501957</v>
      </c>
      <c r="BG3201" s="19" t="n">
        <v>0.112291909446628</v>
      </c>
    </row>
    <row r="3202">
      <c r="B3202" t="s">
        <v>692</v>
      </c>
      <c r="C3202" s="19" t="n">
        <v>0.146903879242602</v>
      </c>
      <c r="D3202" s="19" t="n">
        <v>0.153895499387658</v>
      </c>
      <c r="E3202" s="19" t="n">
        <v>0.141242685198167</v>
      </c>
      <c r="F3202" s="19"/>
      <c r="G3202" s="19" t="n">
        <v>0.150333585102122</v>
      </c>
      <c r="H3202" s="19" t="n">
        <v>0.161580232668017</v>
      </c>
      <c r="I3202" s="19" t="n">
        <v>0.167226037296058</v>
      </c>
      <c r="J3202" s="19" t="n">
        <v>0.120790811517491</v>
      </c>
      <c r="K3202" s="19" t="n">
        <v>0.164591963846963</v>
      </c>
      <c r="L3202" s="19" t="n">
        <v>0.125460822297467</v>
      </c>
      <c r="M3202" s="19"/>
      <c r="N3202" s="19" t="n">
        <v>0.151702774392899</v>
      </c>
      <c r="O3202" s="19" t="n">
        <v>0.168795486750524</v>
      </c>
      <c r="P3202" s="19" t="n">
        <v>0.127949141327872</v>
      </c>
      <c r="Q3202" s="19" t="n">
        <v>0.135918961030772</v>
      </c>
      <c r="R3202" s="19"/>
      <c r="S3202" s="19" t="n">
        <v>0.196294105275997</v>
      </c>
      <c r="T3202" s="19" t="n">
        <v>0.117823388104987</v>
      </c>
      <c r="U3202" s="19" t="n">
        <v>0.145044809803473</v>
      </c>
      <c r="V3202" s="19" t="n">
        <v>0.112235873707153</v>
      </c>
      <c r="W3202" s="19" t="n">
        <v>0.173347650114881</v>
      </c>
      <c r="X3202" s="19" t="n">
        <v>0.16729191711483</v>
      </c>
      <c r="Y3202" s="19" t="n">
        <v>0.126645389705173</v>
      </c>
      <c r="Z3202" s="19" t="n">
        <v>0.121463176014002</v>
      </c>
      <c r="AA3202" s="19" t="n">
        <v>0.158867429868921</v>
      </c>
      <c r="AB3202" s="19" t="n">
        <v>0.120976510579742</v>
      </c>
      <c r="AC3202" s="19" t="n">
        <v>0.116839011122992</v>
      </c>
      <c r="AD3202" s="19" t="n">
        <v>0.200080937272427</v>
      </c>
      <c r="AE3202" s="19"/>
      <c r="AF3202" s="19" t="n">
        <v>0.126676035256664</v>
      </c>
      <c r="AG3202" s="19" t="n">
        <v>0.17127738431846</v>
      </c>
      <c r="AH3202" s="19" t="n">
        <v>0.104646760258421</v>
      </c>
      <c r="AI3202" s="19"/>
      <c r="AJ3202" s="19" t="n">
        <v>0.136387662135274</v>
      </c>
      <c r="AK3202" s="19" t="n">
        <v>0.154816717600323</v>
      </c>
      <c r="AL3202" s="19" t="n">
        <v>0.163114631224844</v>
      </c>
      <c r="AM3202" s="19" t="n">
        <v>0.137108211842672</v>
      </c>
      <c r="AN3202" s="19" t="n">
        <v>0.129254784977313</v>
      </c>
      <c r="AO3202" s="19"/>
      <c r="AP3202" s="19" t="n">
        <v>0.148234662893046</v>
      </c>
      <c r="AQ3202" s="19" t="n">
        <v>0.161204590870778</v>
      </c>
      <c r="AR3202" s="19" t="n">
        <v>0.151279784288832</v>
      </c>
      <c r="AS3202" s="19" t="n">
        <v>0.131128948432727</v>
      </c>
      <c r="AT3202" s="19" t="n">
        <v>0.138486639511491</v>
      </c>
      <c r="AU3202" s="19"/>
      <c r="AV3202" s="19" t="n">
        <v>0.161629651200321</v>
      </c>
      <c r="AW3202" s="19" t="n">
        <v>0.132351280085383</v>
      </c>
      <c r="AX3202" s="19" t="n">
        <v>0.165907432110434</v>
      </c>
      <c r="AY3202" s="19" t="n">
        <v>0.122846228466703</v>
      </c>
      <c r="AZ3202" s="19" t="n">
        <v>0.170485392747616</v>
      </c>
      <c r="BA3202" s="19" t="n">
        <v>0.147591169774948</v>
      </c>
      <c r="BB3202" s="19"/>
      <c r="BC3202" s="19" t="n">
        <v>0.0973691168207963</v>
      </c>
      <c r="BD3202" s="19" t="n">
        <v>0.165454827616129</v>
      </c>
      <c r="BE3202" s="19" t="n">
        <v>0.16213727537113</v>
      </c>
      <c r="BF3202" s="19" t="n">
        <v>0.158678256599778</v>
      </c>
      <c r="BG3202" s="19" t="n">
        <v>0.0923033647135583</v>
      </c>
    </row>
    <row r="3203">
      <c r="B3203" t="s">
        <v>691</v>
      </c>
      <c r="C3203" s="19" t="n">
        <v>0.217672354812048</v>
      </c>
      <c r="D3203" s="19" t="n">
        <v>0.231347197131909</v>
      </c>
      <c r="E3203" s="19" t="n">
        <v>0.204924396586043</v>
      </c>
      <c r="F3203" s="19"/>
      <c r="G3203" s="19" t="n">
        <v>0.243233815282345</v>
      </c>
      <c r="H3203" s="19" t="n">
        <v>0.191191550905874</v>
      </c>
      <c r="I3203" s="19" t="n">
        <v>0.199300989166677</v>
      </c>
      <c r="J3203" s="19" t="n">
        <v>0.208879610541078</v>
      </c>
      <c r="K3203" s="19" t="n">
        <v>0.205914845668073</v>
      </c>
      <c r="L3203" s="19" t="n">
        <v>0.251975974318089</v>
      </c>
      <c r="M3203" s="19"/>
      <c r="N3203" s="19" t="n">
        <v>0.218822680624032</v>
      </c>
      <c r="O3203" s="19" t="n">
        <v>0.213201461596524</v>
      </c>
      <c r="P3203" s="19" t="n">
        <v>0.218045976188734</v>
      </c>
      <c r="Q3203" s="19" t="n">
        <v>0.219197866279127</v>
      </c>
      <c r="R3203" s="19"/>
      <c r="S3203" s="19" t="n">
        <v>0.215322714416053</v>
      </c>
      <c r="T3203" s="19" t="n">
        <v>0.206293215479093</v>
      </c>
      <c r="U3203" s="19" t="n">
        <v>0.200979179125286</v>
      </c>
      <c r="V3203" s="19" t="n">
        <v>0.179937903912179</v>
      </c>
      <c r="W3203" s="19" t="n">
        <v>0.268193123419456</v>
      </c>
      <c r="X3203" s="19" t="n">
        <v>0.198112505063239</v>
      </c>
      <c r="Y3203" s="19" t="n">
        <v>0.257710181046989</v>
      </c>
      <c r="Z3203" s="19" t="n">
        <v>0.241561749314619</v>
      </c>
      <c r="AA3203" s="19" t="n">
        <v>0.200561900922878</v>
      </c>
      <c r="AB3203" s="19" t="n">
        <v>0.247556310591787</v>
      </c>
      <c r="AC3203" s="19" t="n">
        <v>0.214983172014327</v>
      </c>
      <c r="AD3203" s="19" t="n">
        <v>0.215234385923921</v>
      </c>
      <c r="AE3203" s="19"/>
      <c r="AF3203" s="19" t="n">
        <v>0.204145771739607</v>
      </c>
      <c r="AG3203" s="19" t="n">
        <v>0.226900576170288</v>
      </c>
      <c r="AH3203" s="19" t="n">
        <v>0.226904719420153</v>
      </c>
      <c r="AI3203" s="19"/>
      <c r="AJ3203" s="19" t="n">
        <v>0.206290940997198</v>
      </c>
      <c r="AK3203" s="19" t="n">
        <v>0.214904985704449</v>
      </c>
      <c r="AL3203" s="19" t="n">
        <v>0.266426227003837</v>
      </c>
      <c r="AM3203" s="19" t="n">
        <v>0.242729883757867</v>
      </c>
      <c r="AN3203" s="19" t="n">
        <v>0.215496713133608</v>
      </c>
      <c r="AO3203" s="19"/>
      <c r="AP3203" s="19" t="n">
        <v>0.20060207740619</v>
      </c>
      <c r="AQ3203" s="19" t="n">
        <v>0.222630323561543</v>
      </c>
      <c r="AR3203" s="19" t="n">
        <v>0.286683632516822</v>
      </c>
      <c r="AS3203" s="19" t="n">
        <v>0.186395985725734</v>
      </c>
      <c r="AT3203" s="19" t="n">
        <v>0.186758949878862</v>
      </c>
      <c r="AU3203" s="19"/>
      <c r="AV3203" s="19" t="n">
        <v>0.225319469375397</v>
      </c>
      <c r="AW3203" s="19" t="n">
        <v>0.196410098169559</v>
      </c>
      <c r="AX3203" s="19" t="n">
        <v>0.271630088063158</v>
      </c>
      <c r="AY3203" s="19" t="n">
        <v>0.197383624683079</v>
      </c>
      <c r="AZ3203" s="19" t="n">
        <v>0.163533078798147</v>
      </c>
      <c r="BA3203" s="19" t="n">
        <v>0.261684975142317</v>
      </c>
      <c r="BB3203" s="19"/>
      <c r="BC3203" s="19" t="n">
        <v>0.22216736774912</v>
      </c>
      <c r="BD3203" s="19" t="n">
        <v>0.215325617323203</v>
      </c>
      <c r="BE3203" s="19" t="n">
        <v>0.228929404694082</v>
      </c>
      <c r="BF3203" s="19" t="n">
        <v>0.174939378888228</v>
      </c>
      <c r="BG3203" s="19" t="n">
        <v>0.290916517006784</v>
      </c>
    </row>
    <row r="3204">
      <c r="B3204" t="s">
        <v>690</v>
      </c>
      <c r="C3204" s="19" t="n">
        <v>0.215675915325239</v>
      </c>
      <c r="D3204" s="19" t="n">
        <v>0.211300734441754</v>
      </c>
      <c r="E3204" s="19" t="n">
        <v>0.219364146028067</v>
      </c>
      <c r="F3204" s="19"/>
      <c r="G3204" s="19" t="n">
        <v>0.204461362809848</v>
      </c>
      <c r="H3204" s="19" t="n">
        <v>0.229299132319638</v>
      </c>
      <c r="I3204" s="19" t="n">
        <v>0.218253016009496</v>
      </c>
      <c r="J3204" s="19" t="n">
        <v>0.247721654973923</v>
      </c>
      <c r="K3204" s="19" t="n">
        <v>0.195256945458773</v>
      </c>
      <c r="L3204" s="19" t="n">
        <v>0.197838439188042</v>
      </c>
      <c r="M3204" s="19"/>
      <c r="N3204" s="19" t="n">
        <v>0.224285439655815</v>
      </c>
      <c r="O3204" s="19" t="n">
        <v>0.215847256504003</v>
      </c>
      <c r="P3204" s="19" t="n">
        <v>0.216596084433498</v>
      </c>
      <c r="Q3204" s="19" t="n">
        <v>0.205840900505773</v>
      </c>
      <c r="R3204" s="19"/>
      <c r="S3204" s="19" t="n">
        <v>0.221382336954106</v>
      </c>
      <c r="T3204" s="19" t="n">
        <v>0.239624854717709</v>
      </c>
      <c r="U3204" s="19" t="n">
        <v>0.185170906403328</v>
      </c>
      <c r="V3204" s="19" t="n">
        <v>0.280548370819562</v>
      </c>
      <c r="W3204" s="19" t="n">
        <v>0.177923140268224</v>
      </c>
      <c r="X3204" s="19" t="n">
        <v>0.274496235549737</v>
      </c>
      <c r="Y3204" s="19" t="n">
        <v>0.182845038066049</v>
      </c>
      <c r="Z3204" s="19" t="n">
        <v>0.266416001205882</v>
      </c>
      <c r="AA3204" s="19" t="n">
        <v>0.165891278955806</v>
      </c>
      <c r="AB3204" s="19" t="n">
        <v>0.188470532579728</v>
      </c>
      <c r="AC3204" s="19" t="n">
        <v>0.233977812049637</v>
      </c>
      <c r="AD3204" s="19" t="n">
        <v>0.13726210852813</v>
      </c>
      <c r="AE3204" s="19"/>
      <c r="AF3204" s="19" t="n">
        <v>0.229897245903725</v>
      </c>
      <c r="AG3204" s="19" t="n">
        <v>0.199888473352088</v>
      </c>
      <c r="AH3204" s="19" t="n">
        <v>0.222243060599089</v>
      </c>
      <c r="AI3204" s="19"/>
      <c r="AJ3204" s="19" t="n">
        <v>0.219763937189575</v>
      </c>
      <c r="AK3204" s="19" t="n">
        <v>0.222439225690543</v>
      </c>
      <c r="AL3204" s="19" t="n">
        <v>0.17967780178104</v>
      </c>
      <c r="AM3204" s="19" t="n">
        <v>0.219977107030921</v>
      </c>
      <c r="AN3204" s="19" t="n">
        <v>0.215920345872108</v>
      </c>
      <c r="AO3204" s="19"/>
      <c r="AP3204" s="19" t="n">
        <v>0.210580582104857</v>
      </c>
      <c r="AQ3204" s="19" t="n">
        <v>0.213246783640121</v>
      </c>
      <c r="AR3204" s="19" t="n">
        <v>0.225548338453011</v>
      </c>
      <c r="AS3204" s="19" t="n">
        <v>0.225023902781281</v>
      </c>
      <c r="AT3204" s="19" t="n">
        <v>0.169391455574059</v>
      </c>
      <c r="AU3204" s="19"/>
      <c r="AV3204" s="19" t="n">
        <v>0.217270294590622</v>
      </c>
      <c r="AW3204" s="19" t="n">
        <v>0.236387841038409</v>
      </c>
      <c r="AX3204" s="19" t="n">
        <v>0.161888731124963</v>
      </c>
      <c r="AY3204" s="19" t="n">
        <v>0.214590681688327</v>
      </c>
      <c r="AZ3204" s="19" t="n">
        <v>0.211953212801583</v>
      </c>
      <c r="BA3204" s="19" t="n">
        <v>0.234047021442424</v>
      </c>
      <c r="BB3204" s="19"/>
      <c r="BC3204" s="19" t="n">
        <v>0.208472469786902</v>
      </c>
      <c r="BD3204" s="19" t="n">
        <v>0.235329200276502</v>
      </c>
      <c r="BE3204" s="19" t="n">
        <v>0.191316423813043</v>
      </c>
      <c r="BF3204" s="19" t="n">
        <v>0.26071829500331</v>
      </c>
      <c r="BG3204" s="19" t="n">
        <v>0.085610201305828</v>
      </c>
    </row>
    <row r="3205">
      <c r="B3205" t="s">
        <v>689</v>
      </c>
      <c r="C3205" s="19" t="n">
        <v>0.120797329294041</v>
      </c>
      <c r="D3205" s="19" t="n">
        <v>0.111581039038412</v>
      </c>
      <c r="E3205" s="19" t="n">
        <v>0.130740074615115</v>
      </c>
      <c r="F3205" s="19"/>
      <c r="G3205" s="19" t="n">
        <v>0.121016361403814</v>
      </c>
      <c r="H3205" s="19" t="n">
        <v>0.167476026567492</v>
      </c>
      <c r="I3205" s="19" t="n">
        <v>0.118231103014206</v>
      </c>
      <c r="J3205" s="19" t="n">
        <v>0.106982590905809</v>
      </c>
      <c r="K3205" s="19" t="n">
        <v>0.0964481791325897</v>
      </c>
      <c r="L3205" s="19" t="n">
        <v>0.112486200773964</v>
      </c>
      <c r="M3205" s="19"/>
      <c r="N3205" s="19" t="n">
        <v>0.138589344364704</v>
      </c>
      <c r="O3205" s="19" t="n">
        <v>0.101456704046993</v>
      </c>
      <c r="P3205" s="19" t="n">
        <v>0.122712500522369</v>
      </c>
      <c r="Q3205" s="19" t="n">
        <v>0.120292690093802</v>
      </c>
      <c r="R3205" s="19"/>
      <c r="S3205" s="19" t="n">
        <v>0.108599033895733</v>
      </c>
      <c r="T3205" s="19" t="n">
        <v>0.103439042890572</v>
      </c>
      <c r="U3205" s="19" t="n">
        <v>0.126823811569606</v>
      </c>
      <c r="V3205" s="19" t="n">
        <v>0.0975274977074303</v>
      </c>
      <c r="W3205" s="19" t="n">
        <v>0.131643166520706</v>
      </c>
      <c r="X3205" s="19" t="n">
        <v>0.126596562070644</v>
      </c>
      <c r="Y3205" s="19" t="n">
        <v>0.151566759671985</v>
      </c>
      <c r="Z3205" s="19" t="n">
        <v>0.117888559673326</v>
      </c>
      <c r="AA3205" s="19" t="n">
        <v>0.116375999872482</v>
      </c>
      <c r="AB3205" s="19" t="n">
        <v>0.13442764087361</v>
      </c>
      <c r="AC3205" s="19" t="n">
        <v>0.14684068537084</v>
      </c>
      <c r="AD3205" s="19" t="n">
        <v>0.117344663142914</v>
      </c>
      <c r="AE3205" s="19"/>
      <c r="AF3205" s="19" t="n">
        <v>0.130515074138894</v>
      </c>
      <c r="AG3205" s="19" t="n">
        <v>0.115442357027546</v>
      </c>
      <c r="AH3205" s="19" t="n">
        <v>0.136520932640061</v>
      </c>
      <c r="AI3205" s="19"/>
      <c r="AJ3205" s="19" t="n">
        <v>0.126007640626774</v>
      </c>
      <c r="AK3205" s="19" t="n">
        <v>0.148517405512559</v>
      </c>
      <c r="AL3205" s="19" t="n">
        <v>0.0612479700216212</v>
      </c>
      <c r="AM3205" s="19" t="n">
        <v>0.139416543006987</v>
      </c>
      <c r="AN3205" s="19" t="n">
        <v>0.0969428926826407</v>
      </c>
      <c r="AO3205" s="19"/>
      <c r="AP3205" s="19" t="n">
        <v>0.125506040112162</v>
      </c>
      <c r="AQ3205" s="19" t="n">
        <v>0.135455370312747</v>
      </c>
      <c r="AR3205" s="19" t="n">
        <v>0.0664864891364303</v>
      </c>
      <c r="AS3205" s="19" t="n">
        <v>0.145746836104694</v>
      </c>
      <c r="AT3205" s="19" t="n">
        <v>0.133932207681599</v>
      </c>
      <c r="AU3205" s="19"/>
      <c r="AV3205" s="19" t="n">
        <v>0.132126343347263</v>
      </c>
      <c r="AW3205" s="19" t="n">
        <v>0.128858268733874</v>
      </c>
      <c r="AX3205" s="19" t="n">
        <v>0.0828394763654852</v>
      </c>
      <c r="AY3205" s="19" t="n">
        <v>0.157993753393998</v>
      </c>
      <c r="AZ3205" s="19" t="n">
        <v>0.12057326776208</v>
      </c>
      <c r="BA3205" s="19" t="n">
        <v>0.0918754623144833</v>
      </c>
      <c r="BB3205" s="19"/>
      <c r="BC3205" s="19" t="n">
        <v>0.132209747341801</v>
      </c>
      <c r="BD3205" s="19" t="n">
        <v>0.0761091612900256</v>
      </c>
      <c r="BE3205" s="19" t="n">
        <v>0.143806600484849</v>
      </c>
      <c r="BF3205" s="19" t="n">
        <v>0.155952210130872</v>
      </c>
      <c r="BG3205" s="19" t="n">
        <v>0.106125618676493</v>
      </c>
    </row>
    <row r="3206">
      <c r="B3206" t="s">
        <v>806</v>
      </c>
      <c r="C3206" s="19" t="n">
        <v>0.0882890320684706</v>
      </c>
      <c r="D3206" s="19" t="n">
        <v>0.0863252928010634</v>
      </c>
      <c r="E3206" s="19" t="n">
        <v>0.0891626434379703</v>
      </c>
      <c r="F3206" s="19"/>
      <c r="G3206" s="19" t="n">
        <v>0.0925005869854422</v>
      </c>
      <c r="H3206" s="19" t="n">
        <v>0.0723755285293662</v>
      </c>
      <c r="I3206" s="19" t="n">
        <v>0.086329186904735</v>
      </c>
      <c r="J3206" s="19" t="n">
        <v>0.0849338828447684</v>
      </c>
      <c r="K3206" s="19" t="n">
        <v>0.0799890869059208</v>
      </c>
      <c r="L3206" s="19" t="n">
        <v>0.108253367038351</v>
      </c>
      <c r="M3206" s="19"/>
      <c r="N3206" s="19" t="n">
        <v>0.0730186938789118</v>
      </c>
      <c r="O3206" s="19" t="n">
        <v>0.07911352993543</v>
      </c>
      <c r="P3206" s="19" t="n">
        <v>0.115349924376718</v>
      </c>
      <c r="Q3206" s="19" t="n">
        <v>0.0906800570111037</v>
      </c>
      <c r="R3206" s="19"/>
      <c r="S3206" s="19" t="n">
        <v>0.109172046635905</v>
      </c>
      <c r="T3206" s="19" t="n">
        <v>0.100122944926301</v>
      </c>
      <c r="U3206" s="19" t="n">
        <v>0.0990504847125894</v>
      </c>
      <c r="V3206" s="19" t="n">
        <v>0.0914386125231118</v>
      </c>
      <c r="W3206" s="19" t="n">
        <v>0.0415852772401949</v>
      </c>
      <c r="X3206" s="19" t="n">
        <v>0.0599719189575043</v>
      </c>
      <c r="Y3206" s="19" t="n">
        <v>0.0962994995732536</v>
      </c>
      <c r="Z3206" s="19" t="n">
        <v>0.033061972743595</v>
      </c>
      <c r="AA3206" s="19" t="n">
        <v>0.14933749033417</v>
      </c>
      <c r="AB3206" s="19" t="n">
        <v>0.048620779641422</v>
      </c>
      <c r="AC3206" s="19" t="n">
        <v>0.0887874552789731</v>
      </c>
      <c r="AD3206" s="19" t="n">
        <v>0.041528588344052</v>
      </c>
      <c r="AE3206" s="19"/>
      <c r="AF3206" s="19" t="n">
        <v>0.112490736395458</v>
      </c>
      <c r="AG3206" s="19" t="n">
        <v>0.0786918356241441</v>
      </c>
      <c r="AH3206" s="19" t="n">
        <v>0.0583336516447821</v>
      </c>
      <c r="AI3206" s="19"/>
      <c r="AJ3206" s="19" t="n">
        <v>0.097672444098943</v>
      </c>
      <c r="AK3206" s="19" t="n">
        <v>0.0893789801963359</v>
      </c>
      <c r="AL3206" s="19" t="n">
        <v>0.0865767203763488</v>
      </c>
      <c r="AM3206" s="19" t="n">
        <v>0.108018337717381</v>
      </c>
      <c r="AN3206" s="19" t="n">
        <v>0.071868737279534</v>
      </c>
      <c r="AO3206" s="19"/>
      <c r="AP3206" s="19" t="n">
        <v>0.103866396160549</v>
      </c>
      <c r="AQ3206" s="19" t="n">
        <v>0.0896036255864898</v>
      </c>
      <c r="AR3206" s="19" t="n">
        <v>0.0518244583855351</v>
      </c>
      <c r="AS3206" s="19" t="n">
        <v>0.129278845135889</v>
      </c>
      <c r="AT3206" s="19" t="n">
        <v>0.0902355694790212</v>
      </c>
      <c r="AU3206" s="19"/>
      <c r="AV3206" s="19" t="n">
        <v>0.0777640874741241</v>
      </c>
      <c r="AW3206" s="19" t="n">
        <v>0.0953896827588338</v>
      </c>
      <c r="AX3206" s="19" t="n">
        <v>0.0840468504455383</v>
      </c>
      <c r="AY3206" s="19" t="n">
        <v>0.124854937974653</v>
      </c>
      <c r="AZ3206" s="19" t="n">
        <v>0.0842613311788754</v>
      </c>
      <c r="BA3206" s="19" t="n">
        <v>0.0618914530812288</v>
      </c>
      <c r="BB3206" s="19"/>
      <c r="BC3206" s="19" t="n">
        <v>0.119149325595216</v>
      </c>
      <c r="BD3206" s="19" t="n">
        <v>0.0842368883793936</v>
      </c>
      <c r="BE3206" s="19" t="n">
        <v>0.0702864376908667</v>
      </c>
      <c r="BF3206" s="19" t="n">
        <v>0.073895793198523</v>
      </c>
      <c r="BG3206" s="19" t="n">
        <v>0.0995382750293994</v>
      </c>
    </row>
    <row r="3207">
      <c r="B3207" t="s">
        <v>123</v>
      </c>
      <c r="C3207" s="19" t="n">
        <v>0.0745427716864373</v>
      </c>
      <c r="D3207" s="19" t="n">
        <v>0.0567765563890578</v>
      </c>
      <c r="E3207" s="19" t="n">
        <v>0.0916588956577952</v>
      </c>
      <c r="F3207" s="19"/>
      <c r="G3207" s="19" t="n">
        <v>0.0481123774053099</v>
      </c>
      <c r="H3207" s="19" t="n">
        <v>0.0408991187383305</v>
      </c>
      <c r="I3207" s="19" t="n">
        <v>0.0780027979874156</v>
      </c>
      <c r="J3207" s="19" t="n">
        <v>0.0713895004875002</v>
      </c>
      <c r="K3207" s="19" t="n">
        <v>0.117474886546723</v>
      </c>
      <c r="L3207" s="19" t="n">
        <v>0.0903339104859273</v>
      </c>
      <c r="M3207" s="19"/>
      <c r="N3207" s="19" t="n">
        <v>0.0492645998260061</v>
      </c>
      <c r="O3207" s="19" t="n">
        <v>0.0661660557898427</v>
      </c>
      <c r="P3207" s="19" t="n">
        <v>0.107524508894771</v>
      </c>
      <c r="Q3207" s="19" t="n">
        <v>0.0816568998929496</v>
      </c>
      <c r="R3207" s="19"/>
      <c r="S3207" s="19" t="n">
        <v>0.0393304347798942</v>
      </c>
      <c r="T3207" s="19" t="n">
        <v>0.0776801492313853</v>
      </c>
      <c r="U3207" s="19" t="n">
        <v>0.0575765453400451</v>
      </c>
      <c r="V3207" s="19" t="n">
        <v>0.0858997351940003</v>
      </c>
      <c r="W3207" s="19" t="n">
        <v>0.0548938707722987</v>
      </c>
      <c r="X3207" s="19" t="n">
        <v>0.0852959046440519</v>
      </c>
      <c r="Y3207" s="19" t="n">
        <v>0.0604070447527427</v>
      </c>
      <c r="Z3207" s="19" t="n">
        <v>0.143698850530016</v>
      </c>
      <c r="AA3207" s="19" t="n">
        <v>0.0732007540874803</v>
      </c>
      <c r="AB3207" s="19" t="n">
        <v>0.10829444635484</v>
      </c>
      <c r="AC3207" s="19" t="n">
        <v>0.069992024674587</v>
      </c>
      <c r="AD3207" s="19" t="n">
        <v>0.107965059051949</v>
      </c>
      <c r="AE3207" s="19"/>
      <c r="AF3207" s="19" t="n">
        <v>0.0692639734017231</v>
      </c>
      <c r="AG3207" s="19" t="n">
        <v>0.0757942427426017</v>
      </c>
      <c r="AH3207" s="19" t="n">
        <v>0.101959112597259</v>
      </c>
      <c r="AI3207" s="19"/>
      <c r="AJ3207" s="19" t="n">
        <v>0.0847012750015849</v>
      </c>
      <c r="AK3207" s="19" t="n">
        <v>0.0392659357754832</v>
      </c>
      <c r="AL3207" s="19" t="n">
        <v>0.0745789440209388</v>
      </c>
      <c r="AM3207" s="19" t="n">
        <v>0.05057125398239</v>
      </c>
      <c r="AN3207" s="19" t="n">
        <v>0.100411954559497</v>
      </c>
      <c r="AO3207" s="19"/>
      <c r="AP3207" s="19" t="n">
        <v>0.0855430022090531</v>
      </c>
      <c r="AQ3207" s="19" t="n">
        <v>0.0493154125789262</v>
      </c>
      <c r="AR3207" s="19" t="n">
        <v>0.0729438035485771</v>
      </c>
      <c r="AS3207" s="19" t="n">
        <v>0.0582478205866754</v>
      </c>
      <c r="AT3207" s="19" t="n">
        <v>0.171071664787788</v>
      </c>
      <c r="AU3207" s="19"/>
      <c r="AV3207" s="19" t="n">
        <v>0.0411737629373296</v>
      </c>
      <c r="AW3207" s="19" t="n">
        <v>0.0724527307534264</v>
      </c>
      <c r="AX3207" s="19" t="n">
        <v>0.058150049236057</v>
      </c>
      <c r="AY3207" s="19" t="n">
        <v>0.0596641205204996</v>
      </c>
      <c r="AZ3207" s="19" t="n">
        <v>0.126286550672319</v>
      </c>
      <c r="BA3207" s="19" t="n">
        <v>0.171328506927936</v>
      </c>
      <c r="BB3207" s="19"/>
      <c r="BC3207" s="19" t="n">
        <v>0.100527587053807</v>
      </c>
      <c r="BD3207" s="19" t="n">
        <v>0.0825843972471005</v>
      </c>
      <c r="BE3207" s="19" t="n">
        <v>0.06168392116669</v>
      </c>
      <c r="BF3207" s="19" t="n">
        <v>0.0476106708195161</v>
      </c>
      <c r="BG3207" s="19" t="n">
        <v>0.0832430696739283</v>
      </c>
    </row>
    <row r="3208">
      <c r="C3208" s="19"/>
      <c r="D3208" s="19"/>
      <c r="E3208" s="19"/>
      <c r="F3208" s="19"/>
      <c r="G3208" s="19"/>
      <c r="H3208" s="19"/>
      <c r="I3208" s="19"/>
      <c r="J3208" s="19"/>
      <c r="K3208" s="19"/>
      <c r="L3208" s="19"/>
      <c r="M3208" s="19"/>
      <c r="N3208" s="19"/>
      <c r="O3208" s="19"/>
      <c r="P3208" s="19"/>
      <c r="Q3208" s="19"/>
      <c r="R3208" s="19"/>
      <c r="S3208" s="19"/>
      <c r="T3208" s="19"/>
      <c r="U3208" s="19"/>
      <c r="V3208" s="19"/>
      <c r="W3208" s="19"/>
      <c r="X3208" s="19"/>
      <c r="Y3208" s="19"/>
      <c r="Z3208" s="19"/>
      <c r="AA3208" s="19"/>
      <c r="AB3208" s="19"/>
      <c r="AC3208" s="19"/>
      <c r="AD3208" s="19"/>
      <c r="AE3208" s="19"/>
      <c r="AF3208" s="19"/>
      <c r="AG3208" s="19"/>
      <c r="AH3208" s="19"/>
      <c r="AI3208" s="19"/>
      <c r="AJ3208" s="19"/>
      <c r="AK3208" s="19"/>
      <c r="AL3208" s="19"/>
      <c r="AM3208" s="19"/>
      <c r="AN3208" s="19"/>
      <c r="AO3208" s="19"/>
      <c r="AP3208" s="19"/>
      <c r="AQ3208" s="19"/>
      <c r="AR3208" s="19"/>
      <c r="AS3208" s="19"/>
      <c r="AT3208" s="19"/>
      <c r="AU3208" s="19"/>
      <c r="AV3208" s="19"/>
      <c r="AW3208" s="19"/>
      <c r="AX3208" s="19"/>
      <c r="AY3208" s="19"/>
      <c r="AZ3208" s="19"/>
      <c r="BA3208" s="19"/>
      <c r="BB3208" s="19"/>
      <c r="BC3208" s="19"/>
      <c r="BD3208" s="19"/>
      <c r="BE3208" s="19"/>
      <c r="BF3208" s="19"/>
      <c r="BG3208" s="19"/>
    </row>
    <row r="3209">
      <c r="B3209" s="7" t="s">
        <v>857</v>
      </c>
      <c r="C3209" s="19"/>
      <c r="D3209" s="19"/>
      <c r="E3209" s="19"/>
      <c r="F3209" s="19"/>
      <c r="G3209" s="19"/>
      <c r="H3209" s="19"/>
      <c r="I3209" s="19"/>
      <c r="J3209" s="19"/>
      <c r="K3209" s="19"/>
      <c r="L3209" s="19"/>
      <c r="M3209" s="19"/>
      <c r="N3209" s="19"/>
      <c r="O3209" s="19"/>
      <c r="P3209" s="19"/>
      <c r="Q3209" s="19"/>
      <c r="R3209" s="19"/>
      <c r="S3209" s="19"/>
      <c r="T3209" s="19"/>
      <c r="U3209" s="19"/>
      <c r="V3209" s="19"/>
      <c r="W3209" s="19"/>
      <c r="X3209" s="19"/>
      <c r="Y3209" s="19"/>
      <c r="Z3209" s="19"/>
      <c r="AA3209" s="19"/>
      <c r="AB3209" s="19"/>
      <c r="AC3209" s="19"/>
      <c r="AD3209" s="19"/>
      <c r="AE3209" s="19"/>
      <c r="AF3209" s="19"/>
      <c r="AG3209" s="19"/>
      <c r="AH3209" s="19"/>
      <c r="AI3209" s="19"/>
      <c r="AJ3209" s="19"/>
      <c r="AK3209" s="19"/>
      <c r="AL3209" s="19"/>
      <c r="AM3209" s="19"/>
      <c r="AN3209" s="19"/>
      <c r="AO3209" s="19"/>
      <c r="AP3209" s="19"/>
      <c r="AQ3209" s="19"/>
      <c r="AR3209" s="19"/>
      <c r="AS3209" s="19"/>
      <c r="AT3209" s="19"/>
      <c r="AU3209" s="19"/>
      <c r="AV3209" s="19"/>
      <c r="AW3209" s="19"/>
      <c r="AX3209" s="19"/>
      <c r="AY3209" s="19"/>
      <c r="AZ3209" s="19"/>
      <c r="BA3209" s="19"/>
      <c r="BB3209" s="19"/>
      <c r="BC3209" s="19"/>
      <c r="BD3209" s="19"/>
      <c r="BE3209" s="19"/>
      <c r="BF3209" s="19"/>
      <c r="BG3209" s="19"/>
    </row>
    <row r="3210">
      <c r="B3210" s="26" t="s">
        <v>79</v>
      </c>
      <c r="C3210" s="19"/>
      <c r="D3210" s="19"/>
      <c r="E3210" s="19"/>
      <c r="F3210" s="19"/>
      <c r="G3210" s="19"/>
      <c r="H3210" s="19"/>
      <c r="I3210" s="19"/>
      <c r="J3210" s="19"/>
      <c r="K3210" s="19"/>
      <c r="L3210" s="19"/>
      <c r="M3210" s="19"/>
      <c r="N3210" s="19"/>
      <c r="O3210" s="19"/>
      <c r="P3210" s="19"/>
      <c r="Q3210" s="19"/>
      <c r="R3210" s="19"/>
      <c r="S3210" s="19"/>
      <c r="T3210" s="19"/>
      <c r="U3210" s="19"/>
      <c r="V3210" s="19"/>
      <c r="W3210" s="19"/>
      <c r="X3210" s="19"/>
      <c r="Y3210" s="19"/>
      <c r="Z3210" s="19"/>
      <c r="AA3210" s="19"/>
      <c r="AB3210" s="19"/>
      <c r="AC3210" s="19"/>
      <c r="AD3210" s="19"/>
      <c r="AE3210" s="19"/>
      <c r="AF3210" s="19"/>
      <c r="AG3210" s="19"/>
      <c r="AH3210" s="19"/>
      <c r="AI3210" s="19"/>
      <c r="AJ3210" s="19"/>
      <c r="AK3210" s="19"/>
      <c r="AL3210" s="19"/>
      <c r="AM3210" s="19"/>
      <c r="AN3210" s="19"/>
      <c r="AO3210" s="19"/>
      <c r="AP3210" s="19"/>
      <c r="AQ3210" s="19"/>
      <c r="AR3210" s="19"/>
      <c r="AS3210" s="19"/>
      <c r="AT3210" s="19"/>
      <c r="AU3210" s="19"/>
      <c r="AV3210" s="19"/>
      <c r="AW3210" s="19"/>
      <c r="AX3210" s="19"/>
      <c r="AY3210" s="19"/>
      <c r="AZ3210" s="19"/>
      <c r="BA3210" s="19"/>
      <c r="BB3210" s="19"/>
      <c r="BC3210" s="19"/>
      <c r="BD3210" s="19"/>
      <c r="BE3210" s="19"/>
      <c r="BF3210" s="19"/>
      <c r="BG3210" s="19"/>
    </row>
    <row r="3211">
      <c r="B3211" t="s">
        <v>805</v>
      </c>
      <c r="C3211" s="19" t="n">
        <v>0.0416455273453534</v>
      </c>
      <c r="D3211" s="19" t="n">
        <v>0.0478719078988495</v>
      </c>
      <c r="E3211" s="19" t="n">
        <v>0.0359005445354476</v>
      </c>
      <c r="F3211" s="19"/>
      <c r="G3211" s="19" t="n">
        <v>0.0310613070911817</v>
      </c>
      <c r="H3211" s="19" t="n">
        <v>0.0282796140988916</v>
      </c>
      <c r="I3211" s="19" t="n">
        <v>0.0576699143995007</v>
      </c>
      <c r="J3211" s="19" t="n">
        <v>0.0457904111539275</v>
      </c>
      <c r="K3211" s="19" t="n">
        <v>0.0403117620671044</v>
      </c>
      <c r="L3211" s="19" t="n">
        <v>0.0440771298166546</v>
      </c>
      <c r="M3211" s="19"/>
      <c r="N3211" s="19" t="n">
        <v>0.0391024159138201</v>
      </c>
      <c r="O3211" s="19" t="n">
        <v>0.0426799714407689</v>
      </c>
      <c r="P3211" s="19" t="n">
        <v>0.0353664418683754</v>
      </c>
      <c r="Q3211" s="19" t="n">
        <v>0.0489106435325468</v>
      </c>
      <c r="R3211" s="19"/>
      <c r="S3211" s="19" t="n">
        <v>0.0454763933332686</v>
      </c>
      <c r="T3211" s="19" t="n">
        <v>0.0348661437233371</v>
      </c>
      <c r="U3211" s="19" t="n">
        <v>0.039077584198666</v>
      </c>
      <c r="V3211" s="19" t="n">
        <v>0.0544572092493781</v>
      </c>
      <c r="W3211" s="19" t="n">
        <v>0.0209325997172144</v>
      </c>
      <c r="X3211" s="19" t="n">
        <v>0.0215570144532841</v>
      </c>
      <c r="Y3211" s="19" t="n">
        <v>0.0510851099193535</v>
      </c>
      <c r="Z3211" s="19" t="n">
        <v>0.069812160106525</v>
      </c>
      <c r="AA3211" s="19" t="n">
        <v>0.0245742003046094</v>
      </c>
      <c r="AB3211" s="19" t="n">
        <v>0.064886789617935</v>
      </c>
      <c r="AC3211" s="19" t="n">
        <v>0.0595532197509476</v>
      </c>
      <c r="AD3211" s="19" t="n">
        <v>0.0303745011613685</v>
      </c>
      <c r="AE3211" s="19"/>
      <c r="AF3211" s="19" t="n">
        <v>0.0491451776428748</v>
      </c>
      <c r="AG3211" s="19" t="n">
        <v>0.0338049596903053</v>
      </c>
      <c r="AH3211" s="19" t="n">
        <v>0.0398839758536351</v>
      </c>
      <c r="AI3211" s="19"/>
      <c r="AJ3211" s="19" t="n">
        <v>0.0452145329947633</v>
      </c>
      <c r="AK3211" s="19" t="n">
        <v>0.0180528465727523</v>
      </c>
      <c r="AL3211" s="19" t="n">
        <v>0.0226604848948226</v>
      </c>
      <c r="AM3211" s="19" t="n">
        <v>0.0971786597896769</v>
      </c>
      <c r="AN3211" s="19" t="n">
        <v>0.0479398046203086</v>
      </c>
      <c r="AO3211" s="19"/>
      <c r="AP3211" s="19" t="n">
        <v>0.0448471018757271</v>
      </c>
      <c r="AQ3211" s="19" t="n">
        <v>0.0253831001565837</v>
      </c>
      <c r="AR3211" s="19" t="n">
        <v>0.0297372304662054</v>
      </c>
      <c r="AS3211" s="19" t="n">
        <v>0.0610127167381256</v>
      </c>
      <c r="AT3211" s="19" t="n">
        <v>0.0295404035280816</v>
      </c>
      <c r="AU3211" s="19"/>
      <c r="AV3211" s="19" t="n">
        <v>0.0225911724687425</v>
      </c>
      <c r="AW3211" s="19" t="n">
        <v>0.0484427304413035</v>
      </c>
      <c r="AX3211" s="19" t="n">
        <v>0.0342472629974387</v>
      </c>
      <c r="AY3211" s="19" t="n">
        <v>0.064910306603578</v>
      </c>
      <c r="AZ3211" s="19" t="n">
        <v>0.0297449490743976</v>
      </c>
      <c r="BA3211" s="19" t="n">
        <v>0.0149910112130361</v>
      </c>
      <c r="BB3211" s="19"/>
      <c r="BC3211" s="19" t="n">
        <v>0.0433350565328581</v>
      </c>
      <c r="BD3211" s="19" t="n">
        <v>0.0473750072137918</v>
      </c>
      <c r="BE3211" s="19" t="n">
        <v>0.0438862437260687</v>
      </c>
      <c r="BF3211" s="19" t="n">
        <v>0.039421301166678</v>
      </c>
      <c r="BG3211" s="19" t="n">
        <v>0.0308874457766956</v>
      </c>
    </row>
    <row r="3212">
      <c r="B3212" t="s">
        <v>598</v>
      </c>
      <c r="C3212" s="19" t="n">
        <v>0.0509648962228869</v>
      </c>
      <c r="D3212" s="19" t="n">
        <v>0.0596851282302563</v>
      </c>
      <c r="E3212" s="19" t="n">
        <v>0.0428608163084155</v>
      </c>
      <c r="F3212" s="19"/>
      <c r="G3212" s="19" t="n">
        <v>0.0560480956427196</v>
      </c>
      <c r="H3212" s="19" t="n">
        <v>0.0426651775070387</v>
      </c>
      <c r="I3212" s="19" t="n">
        <v>0.0468813713170379</v>
      </c>
      <c r="J3212" s="19" t="n">
        <v>0.0656480256668408</v>
      </c>
      <c r="K3212" s="19" t="n">
        <v>0.0541864784989757</v>
      </c>
      <c r="L3212" s="19" t="n">
        <v>0.0435514442665303</v>
      </c>
      <c r="M3212" s="19"/>
      <c r="N3212" s="19" t="n">
        <v>0.0584296172494399</v>
      </c>
      <c r="O3212" s="19" t="n">
        <v>0.0553895096358883</v>
      </c>
      <c r="P3212" s="19" t="n">
        <v>0.0371149009144794</v>
      </c>
      <c r="Q3212" s="19" t="n">
        <v>0.0505925527062814</v>
      </c>
      <c r="R3212" s="19"/>
      <c r="S3212" s="19" t="n">
        <v>0.0422005387561782</v>
      </c>
      <c r="T3212" s="19" t="n">
        <v>0.0446710844439086</v>
      </c>
      <c r="U3212" s="19" t="n">
        <v>0.0685385339093874</v>
      </c>
      <c r="V3212" s="19" t="n">
        <v>0.0320306676550133</v>
      </c>
      <c r="W3212" s="19" t="n">
        <v>0.0482664433578975</v>
      </c>
      <c r="X3212" s="19" t="n">
        <v>0.0602182956259513</v>
      </c>
      <c r="Y3212" s="19" t="n">
        <v>0.0474887800612288</v>
      </c>
      <c r="Z3212" s="19" t="n">
        <v>0.0514690052687342</v>
      </c>
      <c r="AA3212" s="19" t="n">
        <v>0.0575908698117479</v>
      </c>
      <c r="AB3212" s="19" t="n">
        <v>0.0637088897437609</v>
      </c>
      <c r="AC3212" s="19" t="n">
        <v>0.036743387857058</v>
      </c>
      <c r="AD3212" s="19" t="n">
        <v>0.0776689377843245</v>
      </c>
      <c r="AE3212" s="19"/>
      <c r="AF3212" s="19" t="n">
        <v>0.0467286619897605</v>
      </c>
      <c r="AG3212" s="19" t="n">
        <v>0.0569443694782172</v>
      </c>
      <c r="AH3212" s="19" t="n">
        <v>0.0369342802472398</v>
      </c>
      <c r="AI3212" s="19"/>
      <c r="AJ3212" s="19" t="n">
        <v>0.0373393771304966</v>
      </c>
      <c r="AK3212" s="19" t="n">
        <v>0.0497261630690646</v>
      </c>
      <c r="AL3212" s="19" t="n">
        <v>0.075580003819661</v>
      </c>
      <c r="AM3212" s="19" t="n">
        <v>0.128013392752769</v>
      </c>
      <c r="AN3212" s="19" t="n">
        <v>0.0602374404776257</v>
      </c>
      <c r="AO3212" s="19"/>
      <c r="AP3212" s="19" t="n">
        <v>0.0251711571114938</v>
      </c>
      <c r="AQ3212" s="19" t="n">
        <v>0.0520366929897086</v>
      </c>
      <c r="AR3212" s="19" t="n">
        <v>0.0514106598350174</v>
      </c>
      <c r="AS3212" s="19" t="n">
        <v>0.0603389703312219</v>
      </c>
      <c r="AT3212" s="19" t="n">
        <v>0.0750384364902185</v>
      </c>
      <c r="AU3212" s="19"/>
      <c r="AV3212" s="19" t="n">
        <v>0.0535733886282387</v>
      </c>
      <c r="AW3212" s="19" t="n">
        <v>0.0379146507028997</v>
      </c>
      <c r="AX3212" s="19" t="n">
        <v>0.076295219858358</v>
      </c>
      <c r="AY3212" s="19" t="n">
        <v>0.0423694992998661</v>
      </c>
      <c r="AZ3212" s="19" t="n">
        <v>0.0738469897069743</v>
      </c>
      <c r="BA3212" s="19" t="n">
        <v>0.0401286211773661</v>
      </c>
      <c r="BB3212" s="19"/>
      <c r="BC3212" s="19" t="n">
        <v>0.0484641610240768</v>
      </c>
      <c r="BD3212" s="19" t="n">
        <v>0.0408541127068092</v>
      </c>
      <c r="BE3212" s="19" t="n">
        <v>0.0598544158764999</v>
      </c>
      <c r="BF3212" s="19" t="n">
        <v>0.0569290552755853</v>
      </c>
      <c r="BG3212" s="19" t="n">
        <v>0.058219411821059</v>
      </c>
    </row>
    <row r="3213">
      <c r="B3213" t="s">
        <v>692</v>
      </c>
      <c r="C3213" s="19" t="n">
        <v>0.0905507658007101</v>
      </c>
      <c r="D3213" s="19" t="n">
        <v>0.0972054832002764</v>
      </c>
      <c r="E3213" s="19" t="n">
        <v>0.0847737102065384</v>
      </c>
      <c r="F3213" s="19"/>
      <c r="G3213" s="19" t="n">
        <v>0.0709620704175476</v>
      </c>
      <c r="H3213" s="19" t="n">
        <v>0.0751881370478219</v>
      </c>
      <c r="I3213" s="19" t="n">
        <v>0.0931146870996245</v>
      </c>
      <c r="J3213" s="19" t="n">
        <v>0.0830102107378309</v>
      </c>
      <c r="K3213" s="19" t="n">
        <v>0.113688703855642</v>
      </c>
      <c r="L3213" s="19" t="n">
        <v>0.104552535796572</v>
      </c>
      <c r="M3213" s="19"/>
      <c r="N3213" s="19" t="n">
        <v>0.0822491648109079</v>
      </c>
      <c r="O3213" s="19" t="n">
        <v>0.0876779575642326</v>
      </c>
      <c r="P3213" s="19" t="n">
        <v>0.106760471504296</v>
      </c>
      <c r="Q3213" s="19" t="n">
        <v>0.0884191699537249</v>
      </c>
      <c r="R3213" s="19"/>
      <c r="S3213" s="19" t="n">
        <v>0.0718582156873073</v>
      </c>
      <c r="T3213" s="19" t="n">
        <v>0.0886971978369811</v>
      </c>
      <c r="U3213" s="19" t="n">
        <v>0.10491315592742</v>
      </c>
      <c r="V3213" s="19" t="n">
        <v>0.113999040280742</v>
      </c>
      <c r="W3213" s="19" t="n">
        <v>0.0949323579869176</v>
      </c>
      <c r="X3213" s="19" t="n">
        <v>0.104267571459769</v>
      </c>
      <c r="Y3213" s="19" t="n">
        <v>0.0913245088216867</v>
      </c>
      <c r="Z3213" s="19" t="n">
        <v>0.106643169928425</v>
      </c>
      <c r="AA3213" s="19" t="n">
        <v>0.115850538083347</v>
      </c>
      <c r="AB3213" s="19" t="n">
        <v>0.0630487906262799</v>
      </c>
      <c r="AC3213" s="19" t="n">
        <v>0.0614129245359889</v>
      </c>
      <c r="AD3213" s="19" t="n">
        <v>0.040888972672029</v>
      </c>
      <c r="AE3213" s="19"/>
      <c r="AF3213" s="19" t="n">
        <v>0.098278840951991</v>
      </c>
      <c r="AG3213" s="19" t="n">
        <v>0.0921498742693505</v>
      </c>
      <c r="AH3213" s="19" t="n">
        <v>0.0781494720797296</v>
      </c>
      <c r="AI3213" s="19"/>
      <c r="AJ3213" s="19" t="n">
        <v>0.096740605209633</v>
      </c>
      <c r="AK3213" s="19" t="n">
        <v>0.0807746722506355</v>
      </c>
      <c r="AL3213" s="19" t="n">
        <v>0.184936766321003</v>
      </c>
      <c r="AM3213" s="19" t="n">
        <v>0.0911839227135772</v>
      </c>
      <c r="AN3213" s="19" t="n">
        <v>0.086958508592665</v>
      </c>
      <c r="AO3213" s="19"/>
      <c r="AP3213" s="19" t="n">
        <v>0.111914974680633</v>
      </c>
      <c r="AQ3213" s="19" t="n">
        <v>0.0729880493538193</v>
      </c>
      <c r="AR3213" s="19" t="n">
        <v>0.122114263941086</v>
      </c>
      <c r="AS3213" s="19" t="n">
        <v>0.092322500671791</v>
      </c>
      <c r="AT3213" s="19" t="n">
        <v>0.0516631574837354</v>
      </c>
      <c r="AU3213" s="19"/>
      <c r="AV3213" s="19" t="n">
        <v>0.0759200869899161</v>
      </c>
      <c r="AW3213" s="19" t="n">
        <v>0.103351980963731</v>
      </c>
      <c r="AX3213" s="19" t="n">
        <v>0.135000191568811</v>
      </c>
      <c r="AY3213" s="19" t="n">
        <v>0.0847865552957207</v>
      </c>
      <c r="AZ3213" s="19" t="n">
        <v>0.0724425714539601</v>
      </c>
      <c r="BA3213" s="19" t="n">
        <v>0.0763538936611449</v>
      </c>
      <c r="BB3213" s="19"/>
      <c r="BC3213" s="19" t="n">
        <v>0.0872020716932951</v>
      </c>
      <c r="BD3213" s="19" t="n">
        <v>0.120523742551927</v>
      </c>
      <c r="BE3213" s="19" t="n">
        <v>0.0921337517499313</v>
      </c>
      <c r="BF3213" s="19" t="n">
        <v>0.0551911852179047</v>
      </c>
      <c r="BG3213" s="19" t="n">
        <v>0.029664546797816</v>
      </c>
    </row>
    <row r="3214">
      <c r="B3214" t="s">
        <v>691</v>
      </c>
      <c r="C3214" s="19" t="n">
        <v>0.246222840638793</v>
      </c>
      <c r="D3214" s="19" t="n">
        <v>0.229172093511366</v>
      </c>
      <c r="E3214" s="19" t="n">
        <v>0.263671070538694</v>
      </c>
      <c r="F3214" s="19"/>
      <c r="G3214" s="19" t="n">
        <v>0.270748515066437</v>
      </c>
      <c r="H3214" s="19" t="n">
        <v>0.227394838686589</v>
      </c>
      <c r="I3214" s="19" t="n">
        <v>0.225199005722468</v>
      </c>
      <c r="J3214" s="19" t="n">
        <v>0.234792651460668</v>
      </c>
      <c r="K3214" s="19" t="n">
        <v>0.263496088959242</v>
      </c>
      <c r="L3214" s="19" t="n">
        <v>0.259783090911666</v>
      </c>
      <c r="M3214" s="19"/>
      <c r="N3214" s="19" t="n">
        <v>0.247243171290093</v>
      </c>
      <c r="O3214" s="19" t="n">
        <v>0.247467895003353</v>
      </c>
      <c r="P3214" s="19" t="n">
        <v>0.230922971671424</v>
      </c>
      <c r="Q3214" s="19" t="n">
        <v>0.257762765645842</v>
      </c>
      <c r="R3214" s="19"/>
      <c r="S3214" s="19" t="n">
        <v>0.283440726407249</v>
      </c>
      <c r="T3214" s="19" t="n">
        <v>0.251090029017945</v>
      </c>
      <c r="U3214" s="19" t="n">
        <v>0.26639986636199</v>
      </c>
      <c r="V3214" s="19" t="n">
        <v>0.216105372280261</v>
      </c>
      <c r="W3214" s="19" t="n">
        <v>0.188877363357511</v>
      </c>
      <c r="X3214" s="19" t="n">
        <v>0.236899158365438</v>
      </c>
      <c r="Y3214" s="19" t="n">
        <v>0.246957681685547</v>
      </c>
      <c r="Z3214" s="19" t="n">
        <v>0.14781939464268</v>
      </c>
      <c r="AA3214" s="19" t="n">
        <v>0.226203557586141</v>
      </c>
      <c r="AB3214" s="19" t="n">
        <v>0.256159407353515</v>
      </c>
      <c r="AC3214" s="19" t="n">
        <v>0.307666793918176</v>
      </c>
      <c r="AD3214" s="19" t="n">
        <v>0.319156467713178</v>
      </c>
      <c r="AE3214" s="19"/>
      <c r="AF3214" s="19" t="n">
        <v>0.242877249787139</v>
      </c>
      <c r="AG3214" s="19" t="n">
        <v>0.238767622865796</v>
      </c>
      <c r="AH3214" s="19" t="n">
        <v>0.252608115875987</v>
      </c>
      <c r="AI3214" s="19"/>
      <c r="AJ3214" s="19" t="n">
        <v>0.237938040294273</v>
      </c>
      <c r="AK3214" s="19" t="n">
        <v>0.237045490557057</v>
      </c>
      <c r="AL3214" s="19" t="n">
        <v>0.229254596880217</v>
      </c>
      <c r="AM3214" s="19" t="n">
        <v>0.233329186733354</v>
      </c>
      <c r="AN3214" s="19" t="n">
        <v>0.249824283195078</v>
      </c>
      <c r="AO3214" s="19"/>
      <c r="AP3214" s="19" t="n">
        <v>0.255163028765913</v>
      </c>
      <c r="AQ3214" s="19" t="n">
        <v>0.234122516228151</v>
      </c>
      <c r="AR3214" s="19" t="n">
        <v>0.245678234211148</v>
      </c>
      <c r="AS3214" s="19" t="n">
        <v>0.228788549071657</v>
      </c>
      <c r="AT3214" s="19" t="n">
        <v>0.240323941673276</v>
      </c>
      <c r="AU3214" s="19"/>
      <c r="AV3214" s="19" t="n">
        <v>0.227504442253888</v>
      </c>
      <c r="AW3214" s="19" t="n">
        <v>0.257395903494496</v>
      </c>
      <c r="AX3214" s="19" t="n">
        <v>0.241452222073761</v>
      </c>
      <c r="AY3214" s="19" t="n">
        <v>0.226364454476075</v>
      </c>
      <c r="AZ3214" s="19" t="n">
        <v>0.216992603506064</v>
      </c>
      <c r="BA3214" s="19" t="n">
        <v>0.34845888239495</v>
      </c>
      <c r="BB3214" s="19"/>
      <c r="BC3214" s="19" t="n">
        <v>0.238804340298389</v>
      </c>
      <c r="BD3214" s="19" t="n">
        <v>0.232916828983681</v>
      </c>
      <c r="BE3214" s="19" t="n">
        <v>0.250408703032477</v>
      </c>
      <c r="BF3214" s="19" t="n">
        <v>0.255578889816487</v>
      </c>
      <c r="BG3214" s="19" t="n">
        <v>0.160041791824749</v>
      </c>
    </row>
    <row r="3215">
      <c r="B3215" t="s">
        <v>690</v>
      </c>
      <c r="C3215" s="19" t="n">
        <v>0.191698071326145</v>
      </c>
      <c r="D3215" s="19" t="n">
        <v>0.175255538310693</v>
      </c>
      <c r="E3215" s="19" t="n">
        <v>0.206524277235445</v>
      </c>
      <c r="F3215" s="19"/>
      <c r="G3215" s="19" t="n">
        <v>0.24749084727929</v>
      </c>
      <c r="H3215" s="19" t="n">
        <v>0.249308299355647</v>
      </c>
      <c r="I3215" s="19" t="n">
        <v>0.193493369234284</v>
      </c>
      <c r="J3215" s="19" t="n">
        <v>0.195214595437441</v>
      </c>
      <c r="K3215" s="19" t="n">
        <v>0.144192039449665</v>
      </c>
      <c r="L3215" s="19" t="n">
        <v>0.135374123425619</v>
      </c>
      <c r="M3215" s="19"/>
      <c r="N3215" s="19" t="n">
        <v>0.190031362179632</v>
      </c>
      <c r="O3215" s="19" t="n">
        <v>0.212949071637941</v>
      </c>
      <c r="P3215" s="19" t="n">
        <v>0.166195591051631</v>
      </c>
      <c r="Q3215" s="19" t="n">
        <v>0.194188881558756</v>
      </c>
      <c r="R3215" s="19"/>
      <c r="S3215" s="19" t="n">
        <v>0.174441471322298</v>
      </c>
      <c r="T3215" s="19" t="n">
        <v>0.165041911067884</v>
      </c>
      <c r="U3215" s="19" t="n">
        <v>0.208612169943882</v>
      </c>
      <c r="V3215" s="19" t="n">
        <v>0.222845855259317</v>
      </c>
      <c r="W3215" s="19" t="n">
        <v>0.252707828976959</v>
      </c>
      <c r="X3215" s="19" t="n">
        <v>0.232837335902913</v>
      </c>
      <c r="Y3215" s="19" t="n">
        <v>0.200922947813731</v>
      </c>
      <c r="Z3215" s="19" t="n">
        <v>0.199490185808465</v>
      </c>
      <c r="AA3215" s="19" t="n">
        <v>0.199436882081582</v>
      </c>
      <c r="AB3215" s="19" t="n">
        <v>0.130725990590264</v>
      </c>
      <c r="AC3215" s="19" t="n">
        <v>0.165379421996296</v>
      </c>
      <c r="AD3215" s="19" t="n">
        <v>0.146612758948511</v>
      </c>
      <c r="AE3215" s="19"/>
      <c r="AF3215" s="19" t="n">
        <v>0.166871700221414</v>
      </c>
      <c r="AG3215" s="19" t="n">
        <v>0.197800167811991</v>
      </c>
      <c r="AH3215" s="19" t="n">
        <v>0.179105699913187</v>
      </c>
      <c r="AI3215" s="19"/>
      <c r="AJ3215" s="19" t="n">
        <v>0.162539586653884</v>
      </c>
      <c r="AK3215" s="19" t="n">
        <v>0.262991537578644</v>
      </c>
      <c r="AL3215" s="19" t="n">
        <v>0.145157427242942</v>
      </c>
      <c r="AM3215" s="19" t="n">
        <v>0.129764869006152</v>
      </c>
      <c r="AN3215" s="19" t="n">
        <v>0.159251273558374</v>
      </c>
      <c r="AO3215" s="19"/>
      <c r="AP3215" s="19" t="n">
        <v>0.173144489405071</v>
      </c>
      <c r="AQ3215" s="19" t="n">
        <v>0.244111013355235</v>
      </c>
      <c r="AR3215" s="19" t="n">
        <v>0.198515910839865</v>
      </c>
      <c r="AS3215" s="19" t="n">
        <v>0.159663074976854</v>
      </c>
      <c r="AT3215" s="19" t="n">
        <v>0.233165979124349</v>
      </c>
      <c r="AU3215" s="19"/>
      <c r="AV3215" s="19" t="n">
        <v>0.246543937636853</v>
      </c>
      <c r="AW3215" s="19" t="n">
        <v>0.179962633631534</v>
      </c>
      <c r="AX3215" s="19" t="n">
        <v>0.202750408125781</v>
      </c>
      <c r="AY3215" s="19" t="n">
        <v>0.168415234990489</v>
      </c>
      <c r="AZ3215" s="19" t="n">
        <v>0.215309465116136</v>
      </c>
      <c r="BA3215" s="19" t="n">
        <v>0.141010882220271</v>
      </c>
      <c r="BB3215" s="19"/>
      <c r="BC3215" s="19" t="n">
        <v>0.180291661628509</v>
      </c>
      <c r="BD3215" s="19" t="n">
        <v>0.214966198061979</v>
      </c>
      <c r="BE3215" s="19" t="n">
        <v>0.211288610131038</v>
      </c>
      <c r="BF3215" s="19" t="n">
        <v>0.189589181467471</v>
      </c>
      <c r="BG3215" s="19" t="n">
        <v>0.272338573340226</v>
      </c>
    </row>
    <row r="3216">
      <c r="B3216" t="s">
        <v>689</v>
      </c>
      <c r="C3216" s="19" t="n">
        <v>0.130548971918068</v>
      </c>
      <c r="D3216" s="19" t="n">
        <v>0.153521423248704</v>
      </c>
      <c r="E3216" s="19" t="n">
        <v>0.10831599035564</v>
      </c>
      <c r="F3216" s="19"/>
      <c r="G3216" s="19" t="n">
        <v>0.143671835665918</v>
      </c>
      <c r="H3216" s="19" t="n">
        <v>0.168194980582191</v>
      </c>
      <c r="I3216" s="19" t="n">
        <v>0.164197273372705</v>
      </c>
      <c r="J3216" s="19" t="n">
        <v>0.128116318378418</v>
      </c>
      <c r="K3216" s="19" t="n">
        <v>0.089881411155348</v>
      </c>
      <c r="L3216" s="19" t="n">
        <v>0.0932763370182889</v>
      </c>
      <c r="M3216" s="19"/>
      <c r="N3216" s="19" t="n">
        <v>0.15607297968571</v>
      </c>
      <c r="O3216" s="19" t="n">
        <v>0.124616044768496</v>
      </c>
      <c r="P3216" s="19" t="n">
        <v>0.141739653222519</v>
      </c>
      <c r="Q3216" s="19" t="n">
        <v>0.0976527025831066</v>
      </c>
      <c r="R3216" s="19"/>
      <c r="S3216" s="19" t="n">
        <v>0.189480585201939</v>
      </c>
      <c r="T3216" s="19" t="n">
        <v>0.119345367883539</v>
      </c>
      <c r="U3216" s="19" t="n">
        <v>0.0932188631003848</v>
      </c>
      <c r="V3216" s="19" t="n">
        <v>0.131461046437585</v>
      </c>
      <c r="W3216" s="19" t="n">
        <v>0.176587969216654</v>
      </c>
      <c r="X3216" s="19" t="n">
        <v>0.106232758037457</v>
      </c>
      <c r="Y3216" s="19" t="n">
        <v>0.0975239866007213</v>
      </c>
      <c r="Z3216" s="19" t="n">
        <v>0.0904708275122312</v>
      </c>
      <c r="AA3216" s="19" t="n">
        <v>0.124091988581123</v>
      </c>
      <c r="AB3216" s="19" t="n">
        <v>0.117088728094337</v>
      </c>
      <c r="AC3216" s="19" t="n">
        <v>0.135335403250159</v>
      </c>
      <c r="AD3216" s="19" t="n">
        <v>0.16310338587823</v>
      </c>
      <c r="AE3216" s="19"/>
      <c r="AF3216" s="19" t="n">
        <v>0.132715442517403</v>
      </c>
      <c r="AG3216" s="19" t="n">
        <v>0.139127509442474</v>
      </c>
      <c r="AH3216" s="19" t="n">
        <v>0.121719970832011</v>
      </c>
      <c r="AI3216" s="19"/>
      <c r="AJ3216" s="19" t="n">
        <v>0.136874493386136</v>
      </c>
      <c r="AK3216" s="19" t="n">
        <v>0.156573766832751</v>
      </c>
      <c r="AL3216" s="19" t="n">
        <v>0.117739672206403</v>
      </c>
      <c r="AM3216" s="19" t="n">
        <v>0.136329637432317</v>
      </c>
      <c r="AN3216" s="19" t="n">
        <v>0.111528469471637</v>
      </c>
      <c r="AO3216" s="19"/>
      <c r="AP3216" s="19" t="n">
        <v>0.114450718752488</v>
      </c>
      <c r="AQ3216" s="19" t="n">
        <v>0.159425807196286</v>
      </c>
      <c r="AR3216" s="19" t="n">
        <v>0.105893367096021</v>
      </c>
      <c r="AS3216" s="19" t="n">
        <v>0.134342305105562</v>
      </c>
      <c r="AT3216" s="19" t="n">
        <v>0.109553403158659</v>
      </c>
      <c r="AU3216" s="19"/>
      <c r="AV3216" s="19" t="n">
        <v>0.163386070120753</v>
      </c>
      <c r="AW3216" s="19" t="n">
        <v>0.119937667260066</v>
      </c>
      <c r="AX3216" s="19" t="n">
        <v>0.10053376899973</v>
      </c>
      <c r="AY3216" s="19" t="n">
        <v>0.156048857854086</v>
      </c>
      <c r="AZ3216" s="19" t="n">
        <v>0.130390907983332</v>
      </c>
      <c r="BA3216" s="19" t="n">
        <v>0.0679019350389535</v>
      </c>
      <c r="BB3216" s="19"/>
      <c r="BC3216" s="19" t="n">
        <v>0.111078329821058</v>
      </c>
      <c r="BD3216" s="19" t="n">
        <v>0.115253298411691</v>
      </c>
      <c r="BE3216" s="19" t="n">
        <v>0.121582789589093</v>
      </c>
      <c r="BF3216" s="19" t="n">
        <v>0.197383727718128</v>
      </c>
      <c r="BG3216" s="19" t="n">
        <v>0.185891204581722</v>
      </c>
    </row>
    <row r="3217">
      <c r="B3217" t="s">
        <v>806</v>
      </c>
      <c r="C3217" s="19" t="n">
        <v>0.0935296592569082</v>
      </c>
      <c r="D3217" s="19" t="n">
        <v>0.108125811634025</v>
      </c>
      <c r="E3217" s="19" t="n">
        <v>0.0776486893401109</v>
      </c>
      <c r="F3217" s="19"/>
      <c r="G3217" s="19" t="n">
        <v>0.106099683216056</v>
      </c>
      <c r="H3217" s="19" t="n">
        <v>0.0891541517506276</v>
      </c>
      <c r="I3217" s="19" t="n">
        <v>0.0840291616283518</v>
      </c>
      <c r="J3217" s="19" t="n">
        <v>0.0806882537212804</v>
      </c>
      <c r="K3217" s="19" t="n">
        <v>0.0997901858852727</v>
      </c>
      <c r="L3217" s="19" t="n">
        <v>0.102569053150589</v>
      </c>
      <c r="M3217" s="19"/>
      <c r="N3217" s="19" t="n">
        <v>0.0882425325067199</v>
      </c>
      <c r="O3217" s="19" t="n">
        <v>0.0886324781747778</v>
      </c>
      <c r="P3217" s="19" t="n">
        <v>0.103609804016014</v>
      </c>
      <c r="Q3217" s="19" t="n">
        <v>0.0956468641878993</v>
      </c>
      <c r="R3217" s="19"/>
      <c r="S3217" s="19" t="n">
        <v>0.0756369774919234</v>
      </c>
      <c r="T3217" s="19" t="n">
        <v>0.0881410186426566</v>
      </c>
      <c r="U3217" s="19" t="n">
        <v>0.0842580940269747</v>
      </c>
      <c r="V3217" s="19" t="n">
        <v>0.116414084676633</v>
      </c>
      <c r="W3217" s="19" t="n">
        <v>0.0656177923596025</v>
      </c>
      <c r="X3217" s="19" t="n">
        <v>0.0940058565940873</v>
      </c>
      <c r="Y3217" s="19" t="n">
        <v>0.1263162629077</v>
      </c>
      <c r="Z3217" s="19" t="n">
        <v>0.0794807844381501</v>
      </c>
      <c r="AA3217" s="19" t="n">
        <v>0.111979013000012</v>
      </c>
      <c r="AB3217" s="19" t="n">
        <v>0.0862395572995995</v>
      </c>
      <c r="AC3217" s="19" t="n">
        <v>0.118323855613175</v>
      </c>
      <c r="AD3217" s="19" t="n">
        <v>0.0641698717286168</v>
      </c>
      <c r="AE3217" s="19"/>
      <c r="AF3217" s="19" t="n">
        <v>0.104317587541759</v>
      </c>
      <c r="AG3217" s="19" t="n">
        <v>0.0859757694194404</v>
      </c>
      <c r="AH3217" s="19" t="n">
        <v>0.0877867365289726</v>
      </c>
      <c r="AI3217" s="19"/>
      <c r="AJ3217" s="19" t="n">
        <v>0.101148302428489</v>
      </c>
      <c r="AK3217" s="19" t="n">
        <v>0.093023123238309</v>
      </c>
      <c r="AL3217" s="19" t="n">
        <v>0.065202426724823</v>
      </c>
      <c r="AM3217" s="19" t="n">
        <v>0.153582022000967</v>
      </c>
      <c r="AN3217" s="19" t="n">
        <v>0.0770998276705319</v>
      </c>
      <c r="AO3217" s="19"/>
      <c r="AP3217" s="19" t="n">
        <v>0.0977835059375814</v>
      </c>
      <c r="AQ3217" s="19" t="n">
        <v>0.10337122863743</v>
      </c>
      <c r="AR3217" s="19" t="n">
        <v>0.0800658835393043</v>
      </c>
      <c r="AS3217" s="19" t="n">
        <v>0.115544610274853</v>
      </c>
      <c r="AT3217" s="19" t="n">
        <v>0.0818122931094669</v>
      </c>
      <c r="AU3217" s="19"/>
      <c r="AV3217" s="19" t="n">
        <v>0.114143414734388</v>
      </c>
      <c r="AW3217" s="19" t="n">
        <v>0.0897508820002473</v>
      </c>
      <c r="AX3217" s="19" t="n">
        <v>0.0980626037217815</v>
      </c>
      <c r="AY3217" s="19" t="n">
        <v>0.112918181053782</v>
      </c>
      <c r="AZ3217" s="19" t="n">
        <v>0.0714046912793547</v>
      </c>
      <c r="BA3217" s="19" t="n">
        <v>0.0277703097359429</v>
      </c>
      <c r="BB3217" s="19"/>
      <c r="BC3217" s="19" t="n">
        <v>0.103742429065346</v>
      </c>
      <c r="BD3217" s="19" t="n">
        <v>0.0872952599016194</v>
      </c>
      <c r="BE3217" s="19" t="n">
        <v>0.0783764328540323</v>
      </c>
      <c r="BF3217" s="19" t="n">
        <v>0.0986163286919556</v>
      </c>
      <c r="BG3217" s="19" t="n">
        <v>0.123746776977798</v>
      </c>
    </row>
    <row r="3218">
      <c r="B3218" t="s">
        <v>123</v>
      </c>
      <c r="C3218" s="19" t="n">
        <v>0.154839267491136</v>
      </c>
      <c r="D3218" s="19" t="n">
        <v>0.129162613965829</v>
      </c>
      <c r="E3218" s="19" t="n">
        <v>0.180304901479709</v>
      </c>
      <c r="F3218" s="19"/>
      <c r="G3218" s="19" t="n">
        <v>0.0739176456208496</v>
      </c>
      <c r="H3218" s="19" t="n">
        <v>0.119814800971193</v>
      </c>
      <c r="I3218" s="19" t="n">
        <v>0.135415217226028</v>
      </c>
      <c r="J3218" s="19" t="n">
        <v>0.166739533443594</v>
      </c>
      <c r="K3218" s="19" t="n">
        <v>0.194453330128749</v>
      </c>
      <c r="L3218" s="19" t="n">
        <v>0.21681628561408</v>
      </c>
      <c r="M3218" s="19"/>
      <c r="N3218" s="19" t="n">
        <v>0.138628756363678</v>
      </c>
      <c r="O3218" s="19" t="n">
        <v>0.140587071774543</v>
      </c>
      <c r="P3218" s="19" t="n">
        <v>0.178290165751262</v>
      </c>
      <c r="Q3218" s="19" t="n">
        <v>0.166826419831843</v>
      </c>
      <c r="R3218" s="19"/>
      <c r="S3218" s="19" t="n">
        <v>0.117465091799837</v>
      </c>
      <c r="T3218" s="19" t="n">
        <v>0.208147247383748</v>
      </c>
      <c r="U3218" s="19" t="n">
        <v>0.134981732531295</v>
      </c>
      <c r="V3218" s="19" t="n">
        <v>0.112686724161072</v>
      </c>
      <c r="W3218" s="19" t="n">
        <v>0.152077645027244</v>
      </c>
      <c r="X3218" s="19" t="n">
        <v>0.143982009561101</v>
      </c>
      <c r="Y3218" s="19" t="n">
        <v>0.138380722190031</v>
      </c>
      <c r="Z3218" s="19" t="n">
        <v>0.25481447229479</v>
      </c>
      <c r="AA3218" s="19" t="n">
        <v>0.140272950551437</v>
      </c>
      <c r="AB3218" s="19" t="n">
        <v>0.218141846674308</v>
      </c>
      <c r="AC3218" s="19" t="n">
        <v>0.115584993078199</v>
      </c>
      <c r="AD3218" s="19" t="n">
        <v>0.158025104113741</v>
      </c>
      <c r="AE3218" s="19"/>
      <c r="AF3218" s="19" t="n">
        <v>0.159065339347659</v>
      </c>
      <c r="AG3218" s="19" t="n">
        <v>0.155429727022425</v>
      </c>
      <c r="AH3218" s="19" t="n">
        <v>0.203811748669237</v>
      </c>
      <c r="AI3218" s="19"/>
      <c r="AJ3218" s="19" t="n">
        <v>0.182205061902324</v>
      </c>
      <c r="AK3218" s="19" t="n">
        <v>0.101812399900786</v>
      </c>
      <c r="AL3218" s="19" t="n">
        <v>0.159468621910127</v>
      </c>
      <c r="AM3218" s="19" t="n">
        <v>0.0306183095711873</v>
      </c>
      <c r="AN3218" s="19" t="n">
        <v>0.207160392413781</v>
      </c>
      <c r="AO3218" s="19"/>
      <c r="AP3218" s="19" t="n">
        <v>0.177525023471093</v>
      </c>
      <c r="AQ3218" s="19" t="n">
        <v>0.108561592082786</v>
      </c>
      <c r="AR3218" s="19" t="n">
        <v>0.166584450071352</v>
      </c>
      <c r="AS3218" s="19" t="n">
        <v>0.147987272829935</v>
      </c>
      <c r="AT3218" s="19" t="n">
        <v>0.178902385432214</v>
      </c>
      <c r="AU3218" s="19"/>
      <c r="AV3218" s="19" t="n">
        <v>0.0963374871672204</v>
      </c>
      <c r="AW3218" s="19" t="n">
        <v>0.163243551505722</v>
      </c>
      <c r="AX3218" s="19" t="n">
        <v>0.11165832265434</v>
      </c>
      <c r="AY3218" s="19" t="n">
        <v>0.144186910426402</v>
      </c>
      <c r="AZ3218" s="19" t="n">
        <v>0.189867821879781</v>
      </c>
      <c r="BA3218" s="19" t="n">
        <v>0.283384464558336</v>
      </c>
      <c r="BB3218" s="19"/>
      <c r="BC3218" s="19" t="n">
        <v>0.187081949936468</v>
      </c>
      <c r="BD3218" s="19" t="n">
        <v>0.140815552168501</v>
      </c>
      <c r="BE3218" s="19" t="n">
        <v>0.14246905304086</v>
      </c>
      <c r="BF3218" s="19" t="n">
        <v>0.107290330645791</v>
      </c>
      <c r="BG3218" s="19" t="n">
        <v>0.139210248879935</v>
      </c>
    </row>
    <row r="3219">
      <c r="C3219" s="19"/>
      <c r="D3219" s="19"/>
      <c r="E3219" s="19"/>
      <c r="F3219" s="19"/>
      <c r="G3219" s="19"/>
      <c r="H3219" s="19"/>
      <c r="I3219" s="19"/>
      <c r="J3219" s="19"/>
      <c r="K3219" s="19"/>
      <c r="L3219" s="19"/>
      <c r="M3219" s="19"/>
      <c r="N3219" s="19"/>
      <c r="O3219" s="19"/>
      <c r="P3219" s="19"/>
      <c r="Q3219" s="19"/>
      <c r="R3219" s="19"/>
      <c r="S3219" s="19"/>
      <c r="T3219" s="19"/>
      <c r="U3219" s="19"/>
      <c r="V3219" s="19"/>
      <c r="W3219" s="19"/>
      <c r="X3219" s="19"/>
      <c r="Y3219" s="19"/>
      <c r="Z3219" s="19"/>
      <c r="AA3219" s="19"/>
      <c r="AB3219" s="19"/>
      <c r="AC3219" s="19"/>
      <c r="AD3219" s="19"/>
      <c r="AE3219" s="19"/>
      <c r="AF3219" s="19"/>
      <c r="AG3219" s="19"/>
      <c r="AH3219" s="19"/>
      <c r="AI3219" s="19"/>
      <c r="AJ3219" s="19"/>
      <c r="AK3219" s="19"/>
      <c r="AL3219" s="19"/>
      <c r="AM3219" s="19"/>
      <c r="AN3219" s="19"/>
      <c r="AO3219" s="19"/>
      <c r="AP3219" s="19"/>
      <c r="AQ3219" s="19"/>
      <c r="AR3219" s="19"/>
      <c r="AS3219" s="19"/>
      <c r="AT3219" s="19"/>
      <c r="AU3219" s="19"/>
      <c r="AV3219" s="19"/>
      <c r="AW3219" s="19"/>
      <c r="AX3219" s="19"/>
      <c r="AY3219" s="19"/>
      <c r="AZ3219" s="19"/>
      <c r="BA3219" s="19"/>
      <c r="BB3219" s="19"/>
      <c r="BC3219" s="19"/>
      <c r="BD3219" s="19"/>
      <c r="BE3219" s="19"/>
      <c r="BF3219" s="19"/>
      <c r="BG3219" s="19"/>
    </row>
    <row r="3220">
      <c r="B3220" s="7" t="s">
        <v>858</v>
      </c>
      <c r="C3220" s="19"/>
      <c r="D3220" s="19"/>
      <c r="E3220" s="19"/>
      <c r="F3220" s="19"/>
      <c r="G3220" s="19"/>
      <c r="H3220" s="19"/>
      <c r="I3220" s="19"/>
      <c r="J3220" s="19"/>
      <c r="K3220" s="19"/>
      <c r="L3220" s="19"/>
      <c r="M3220" s="19"/>
      <c r="N3220" s="19"/>
      <c r="O3220" s="19"/>
      <c r="P3220" s="19"/>
      <c r="Q3220" s="19"/>
      <c r="R3220" s="19"/>
      <c r="S3220" s="19"/>
      <c r="T3220" s="19"/>
      <c r="U3220" s="19"/>
      <c r="V3220" s="19"/>
      <c r="W3220" s="19"/>
      <c r="X3220" s="19"/>
      <c r="Y3220" s="19"/>
      <c r="Z3220" s="19"/>
      <c r="AA3220" s="19"/>
      <c r="AB3220" s="19"/>
      <c r="AC3220" s="19"/>
      <c r="AD3220" s="19"/>
      <c r="AE3220" s="19"/>
      <c r="AF3220" s="19"/>
      <c r="AG3220" s="19"/>
      <c r="AH3220" s="19"/>
      <c r="AI3220" s="19"/>
      <c r="AJ3220" s="19"/>
      <c r="AK3220" s="19"/>
      <c r="AL3220" s="19"/>
      <c r="AM3220" s="19"/>
      <c r="AN3220" s="19"/>
      <c r="AO3220" s="19"/>
      <c r="AP3220" s="19"/>
      <c r="AQ3220" s="19"/>
      <c r="AR3220" s="19"/>
      <c r="AS3220" s="19"/>
      <c r="AT3220" s="19"/>
      <c r="AU3220" s="19"/>
      <c r="AV3220" s="19"/>
      <c r="AW3220" s="19"/>
      <c r="AX3220" s="19"/>
      <c r="AY3220" s="19"/>
      <c r="AZ3220" s="19"/>
      <c r="BA3220" s="19"/>
      <c r="BB3220" s="19"/>
      <c r="BC3220" s="19"/>
      <c r="BD3220" s="19"/>
      <c r="BE3220" s="19"/>
      <c r="BF3220" s="19"/>
      <c r="BG3220" s="19"/>
    </row>
    <row r="3221">
      <c r="B3221" s="26" t="s">
        <v>79</v>
      </c>
      <c r="C3221" s="19"/>
      <c r="D3221" s="19"/>
      <c r="E3221" s="19"/>
      <c r="F3221" s="19"/>
      <c r="G3221" s="19"/>
      <c r="H3221" s="19"/>
      <c r="I3221" s="19"/>
      <c r="J3221" s="19"/>
      <c r="K3221" s="19"/>
      <c r="L3221" s="19"/>
      <c r="M3221" s="19"/>
      <c r="N3221" s="19"/>
      <c r="O3221" s="19"/>
      <c r="P3221" s="19"/>
      <c r="Q3221" s="19"/>
      <c r="R3221" s="19"/>
      <c r="S3221" s="19"/>
      <c r="T3221" s="19"/>
      <c r="U3221" s="19"/>
      <c r="V3221" s="19"/>
      <c r="W3221" s="19"/>
      <c r="X3221" s="19"/>
      <c r="Y3221" s="19"/>
      <c r="Z3221" s="19"/>
      <c r="AA3221" s="19"/>
      <c r="AB3221" s="19"/>
      <c r="AC3221" s="19"/>
      <c r="AD3221" s="19"/>
      <c r="AE3221" s="19"/>
      <c r="AF3221" s="19"/>
      <c r="AG3221" s="19"/>
      <c r="AH3221" s="19"/>
      <c r="AI3221" s="19"/>
      <c r="AJ3221" s="19"/>
      <c r="AK3221" s="19"/>
      <c r="AL3221" s="19"/>
      <c r="AM3221" s="19"/>
      <c r="AN3221" s="19"/>
      <c r="AO3221" s="19"/>
      <c r="AP3221" s="19"/>
      <c r="AQ3221" s="19"/>
      <c r="AR3221" s="19"/>
      <c r="AS3221" s="19"/>
      <c r="AT3221" s="19"/>
      <c r="AU3221" s="19"/>
      <c r="AV3221" s="19"/>
      <c r="AW3221" s="19"/>
      <c r="AX3221" s="19"/>
      <c r="AY3221" s="19"/>
      <c r="AZ3221" s="19"/>
      <c r="BA3221" s="19"/>
      <c r="BB3221" s="19"/>
      <c r="BC3221" s="19"/>
      <c r="BD3221" s="19"/>
      <c r="BE3221" s="19"/>
      <c r="BF3221" s="19"/>
      <c r="BG3221" s="19"/>
    </row>
    <row r="3222">
      <c r="B3222" t="s">
        <v>805</v>
      </c>
      <c r="C3222" s="19" t="n">
        <v>0.28622498221196</v>
      </c>
      <c r="D3222" s="19" t="n">
        <v>0.260699737354566</v>
      </c>
      <c r="E3222" s="19" t="n">
        <v>0.310569663265681</v>
      </c>
      <c r="F3222" s="19"/>
      <c r="G3222" s="19" t="n">
        <v>0.146636062326022</v>
      </c>
      <c r="H3222" s="19" t="n">
        <v>0.201639053700129</v>
      </c>
      <c r="I3222" s="19" t="n">
        <v>0.281387317098212</v>
      </c>
      <c r="J3222" s="19" t="n">
        <v>0.292435441229622</v>
      </c>
      <c r="K3222" s="19" t="n">
        <v>0.384161131526842</v>
      </c>
      <c r="L3222" s="19" t="n">
        <v>0.381108751798147</v>
      </c>
      <c r="M3222" s="19"/>
      <c r="N3222" s="19" t="n">
        <v>0.236359283221912</v>
      </c>
      <c r="O3222" s="19" t="n">
        <v>0.263738722836268</v>
      </c>
      <c r="P3222" s="19" t="n">
        <v>0.324230171007208</v>
      </c>
      <c r="Q3222" s="19" t="n">
        <v>0.330510179112172</v>
      </c>
      <c r="R3222" s="19"/>
      <c r="S3222" s="19" t="n">
        <v>0.248170582819087</v>
      </c>
      <c r="T3222" s="19" t="n">
        <v>0.275861260403261</v>
      </c>
      <c r="U3222" s="19" t="n">
        <v>0.318080558074772</v>
      </c>
      <c r="V3222" s="19" t="n">
        <v>0.302190647948875</v>
      </c>
      <c r="W3222" s="19" t="n">
        <v>0.227409328289712</v>
      </c>
      <c r="X3222" s="19" t="n">
        <v>0.241452611424445</v>
      </c>
      <c r="Y3222" s="19" t="n">
        <v>0.296720770623973</v>
      </c>
      <c r="Z3222" s="19" t="n">
        <v>0.307669412944202</v>
      </c>
      <c r="AA3222" s="19" t="n">
        <v>0.288936745004481</v>
      </c>
      <c r="AB3222" s="19" t="n">
        <v>0.354438716633119</v>
      </c>
      <c r="AC3222" s="19" t="n">
        <v>0.338334781797599</v>
      </c>
      <c r="AD3222" s="19" t="n">
        <v>0.289604813512434</v>
      </c>
      <c r="AE3222" s="19"/>
      <c r="AF3222" s="19" t="n">
        <v>0.366341682735604</v>
      </c>
      <c r="AG3222" s="19" t="n">
        <v>0.255424108281339</v>
      </c>
      <c r="AH3222" s="19" t="n">
        <v>0.281656844362828</v>
      </c>
      <c r="AI3222" s="19"/>
      <c r="AJ3222" s="19" t="n">
        <v>0.327796845902426</v>
      </c>
      <c r="AK3222" s="19" t="n">
        <v>0.232851959092708</v>
      </c>
      <c r="AL3222" s="19" t="n">
        <v>0.213774536942739</v>
      </c>
      <c r="AM3222" s="19" t="n">
        <v>0.527532809430247</v>
      </c>
      <c r="AN3222" s="19" t="n">
        <v>0.310212534544267</v>
      </c>
      <c r="AO3222" s="19"/>
      <c r="AP3222" s="19" t="n">
        <v>0.324635889487372</v>
      </c>
      <c r="AQ3222" s="19" t="n">
        <v>0.215375494030951</v>
      </c>
      <c r="AR3222" s="19" t="n">
        <v>0.25749991948622</v>
      </c>
      <c r="AS3222" s="19" t="n">
        <v>0.40146547149416</v>
      </c>
      <c r="AT3222" s="19" t="n">
        <v>0.287237291975854</v>
      </c>
      <c r="AU3222" s="19"/>
      <c r="AV3222" s="19" t="n">
        <v>0.182094107178777</v>
      </c>
      <c r="AW3222" s="19" t="n">
        <v>0.298758134601716</v>
      </c>
      <c r="AX3222" s="19" t="n">
        <v>0.287654664328284</v>
      </c>
      <c r="AY3222" s="19" t="n">
        <v>0.42743118262133</v>
      </c>
      <c r="AZ3222" s="19" t="n">
        <v>0.275382367298246</v>
      </c>
      <c r="BA3222" s="19" t="n">
        <v>0.239868403226333</v>
      </c>
      <c r="BB3222" s="19"/>
      <c r="BC3222" s="19" t="n">
        <v>0.385180464087004</v>
      </c>
      <c r="BD3222" s="19" t="n">
        <v>0.289883877345883</v>
      </c>
      <c r="BE3222" s="19" t="n">
        <v>0.223489884834856</v>
      </c>
      <c r="BF3222" s="19" t="n">
        <v>0.198068540701031</v>
      </c>
      <c r="BG3222" s="19" t="n">
        <v>0.108354334047347</v>
      </c>
    </row>
    <row r="3223">
      <c r="B3223" t="s">
        <v>598</v>
      </c>
      <c r="C3223" s="19" t="n">
        <v>0.186257314818953</v>
      </c>
      <c r="D3223" s="19" t="n">
        <v>0.191672692973767</v>
      </c>
      <c r="E3223" s="19" t="n">
        <v>0.18131818599734</v>
      </c>
      <c r="F3223" s="19"/>
      <c r="G3223" s="19" t="n">
        <v>0.158511918100768</v>
      </c>
      <c r="H3223" s="19" t="n">
        <v>0.11489853982445</v>
      </c>
      <c r="I3223" s="19" t="n">
        <v>0.165768324925303</v>
      </c>
      <c r="J3223" s="19" t="n">
        <v>0.197856841549258</v>
      </c>
      <c r="K3223" s="19" t="n">
        <v>0.219481968447425</v>
      </c>
      <c r="L3223" s="19" t="n">
        <v>0.247513354815565</v>
      </c>
      <c r="M3223" s="19"/>
      <c r="N3223" s="19" t="n">
        <v>0.17059165498553</v>
      </c>
      <c r="O3223" s="19" t="n">
        <v>0.181815178314558</v>
      </c>
      <c r="P3223" s="19" t="n">
        <v>0.190205141702379</v>
      </c>
      <c r="Q3223" s="19" t="n">
        <v>0.20465759882265</v>
      </c>
      <c r="R3223" s="19"/>
      <c r="S3223" s="19" t="n">
        <v>0.162661510783256</v>
      </c>
      <c r="T3223" s="19" t="n">
        <v>0.220777119326201</v>
      </c>
      <c r="U3223" s="19" t="n">
        <v>0.239989319374936</v>
      </c>
      <c r="V3223" s="19" t="n">
        <v>0.195713309117067</v>
      </c>
      <c r="W3223" s="19" t="n">
        <v>0.139230381484977</v>
      </c>
      <c r="X3223" s="19" t="n">
        <v>0.167103918066317</v>
      </c>
      <c r="Y3223" s="19" t="n">
        <v>0.173211581613783</v>
      </c>
      <c r="Z3223" s="19" t="n">
        <v>0.200529698022409</v>
      </c>
      <c r="AA3223" s="19" t="n">
        <v>0.172749058465969</v>
      </c>
      <c r="AB3223" s="19" t="n">
        <v>0.168951936636005</v>
      </c>
      <c r="AC3223" s="19" t="n">
        <v>0.186307293793777</v>
      </c>
      <c r="AD3223" s="19" t="n">
        <v>0.260493644429171</v>
      </c>
      <c r="AE3223" s="19"/>
      <c r="AF3223" s="19" t="n">
        <v>0.225191897029597</v>
      </c>
      <c r="AG3223" s="19" t="n">
        <v>0.169778351678269</v>
      </c>
      <c r="AH3223" s="19" t="n">
        <v>0.154325453687816</v>
      </c>
      <c r="AI3223" s="19"/>
      <c r="AJ3223" s="19" t="n">
        <v>0.225704280112921</v>
      </c>
      <c r="AK3223" s="19" t="n">
        <v>0.153505015329736</v>
      </c>
      <c r="AL3223" s="19" t="n">
        <v>0.167660606574671</v>
      </c>
      <c r="AM3223" s="19" t="n">
        <v>0.19548064842819</v>
      </c>
      <c r="AN3223" s="19" t="n">
        <v>0.171829738988873</v>
      </c>
      <c r="AO3223" s="19"/>
      <c r="AP3223" s="19" t="n">
        <v>0.198974015885832</v>
      </c>
      <c r="AQ3223" s="19" t="n">
        <v>0.155838737931241</v>
      </c>
      <c r="AR3223" s="19" t="n">
        <v>0.180016657751778</v>
      </c>
      <c r="AS3223" s="19" t="n">
        <v>0.252417862447848</v>
      </c>
      <c r="AT3223" s="19" t="n">
        <v>0.174184759208376</v>
      </c>
      <c r="AU3223" s="19"/>
      <c r="AV3223" s="19" t="n">
        <v>0.155568430056804</v>
      </c>
      <c r="AW3223" s="19" t="n">
        <v>0.191160406380555</v>
      </c>
      <c r="AX3223" s="19" t="n">
        <v>0.196162383508898</v>
      </c>
      <c r="AY3223" s="19" t="n">
        <v>0.248502069948106</v>
      </c>
      <c r="AZ3223" s="19" t="n">
        <v>0.162576881027505</v>
      </c>
      <c r="BA3223" s="19" t="n">
        <v>0.162431388853067</v>
      </c>
      <c r="BB3223" s="19"/>
      <c r="BC3223" s="19" t="n">
        <v>0.178857902027459</v>
      </c>
      <c r="BD3223" s="19" t="n">
        <v>0.219530036239552</v>
      </c>
      <c r="BE3223" s="19" t="n">
        <v>0.161339724348481</v>
      </c>
      <c r="BF3223" s="19" t="n">
        <v>0.182328222072931</v>
      </c>
      <c r="BG3223" s="19" t="n">
        <v>0.130270363506033</v>
      </c>
    </row>
    <row r="3224">
      <c r="B3224" t="s">
        <v>692</v>
      </c>
      <c r="C3224" s="19" t="n">
        <v>0.188928461354383</v>
      </c>
      <c r="D3224" s="19" t="n">
        <v>0.185766623001094</v>
      </c>
      <c r="E3224" s="19" t="n">
        <v>0.19253016444155</v>
      </c>
      <c r="F3224" s="19"/>
      <c r="G3224" s="19" t="n">
        <v>0.183633985444348</v>
      </c>
      <c r="H3224" s="19" t="n">
        <v>0.179070191748439</v>
      </c>
      <c r="I3224" s="19" t="n">
        <v>0.216023131191076</v>
      </c>
      <c r="J3224" s="19" t="n">
        <v>0.197903817757303</v>
      </c>
      <c r="K3224" s="19" t="n">
        <v>0.174774825854463</v>
      </c>
      <c r="L3224" s="19" t="n">
        <v>0.180703425544964</v>
      </c>
      <c r="M3224" s="19"/>
      <c r="N3224" s="19" t="n">
        <v>0.210680838567535</v>
      </c>
      <c r="O3224" s="19" t="n">
        <v>0.203181748569475</v>
      </c>
      <c r="P3224" s="19" t="n">
        <v>0.155492399290676</v>
      </c>
      <c r="Q3224" s="19" t="n">
        <v>0.180426294814605</v>
      </c>
      <c r="R3224" s="19"/>
      <c r="S3224" s="19" t="n">
        <v>0.172294115770237</v>
      </c>
      <c r="T3224" s="19" t="n">
        <v>0.169288712888449</v>
      </c>
      <c r="U3224" s="19" t="n">
        <v>0.219509530603451</v>
      </c>
      <c r="V3224" s="19" t="n">
        <v>0.160967987866284</v>
      </c>
      <c r="W3224" s="19" t="n">
        <v>0.232002594466019</v>
      </c>
      <c r="X3224" s="19" t="n">
        <v>0.220621940655163</v>
      </c>
      <c r="Y3224" s="19" t="n">
        <v>0.187839749610645</v>
      </c>
      <c r="Z3224" s="19" t="n">
        <v>0.192428975658211</v>
      </c>
      <c r="AA3224" s="19" t="n">
        <v>0.191684676246554</v>
      </c>
      <c r="AB3224" s="19" t="n">
        <v>0.186724182592511</v>
      </c>
      <c r="AC3224" s="19" t="n">
        <v>0.195183771177833</v>
      </c>
      <c r="AD3224" s="19" t="n">
        <v>0.142280473725285</v>
      </c>
      <c r="AE3224" s="19"/>
      <c r="AF3224" s="19" t="n">
        <v>0.145923797132513</v>
      </c>
      <c r="AG3224" s="19" t="n">
        <v>0.23261408578716</v>
      </c>
      <c r="AH3224" s="19" t="n">
        <v>0.15237043125479</v>
      </c>
      <c r="AI3224" s="19"/>
      <c r="AJ3224" s="19" t="n">
        <v>0.172815262797735</v>
      </c>
      <c r="AK3224" s="19" t="n">
        <v>0.204449898033996</v>
      </c>
      <c r="AL3224" s="19" t="n">
        <v>0.304243664505669</v>
      </c>
      <c r="AM3224" s="19" t="n">
        <v>0.0221829891532309</v>
      </c>
      <c r="AN3224" s="19" t="n">
        <v>0.164565817580039</v>
      </c>
      <c r="AO3224" s="19"/>
      <c r="AP3224" s="19" t="n">
        <v>0.176240795599212</v>
      </c>
      <c r="AQ3224" s="19" t="n">
        <v>0.219337541569871</v>
      </c>
      <c r="AR3224" s="19" t="n">
        <v>0.224965774264361</v>
      </c>
      <c r="AS3224" s="19" t="n">
        <v>0.0880538145599372</v>
      </c>
      <c r="AT3224" s="19" t="n">
        <v>0.238357193476689</v>
      </c>
      <c r="AU3224" s="19"/>
      <c r="AV3224" s="19" t="n">
        <v>0.221212099949148</v>
      </c>
      <c r="AW3224" s="19" t="n">
        <v>0.192587234723032</v>
      </c>
      <c r="AX3224" s="19" t="n">
        <v>0.242568957223024</v>
      </c>
      <c r="AY3224" s="19" t="n">
        <v>0.0828332878332238</v>
      </c>
      <c r="AZ3224" s="19" t="n">
        <v>0.249032302084056</v>
      </c>
      <c r="BA3224" s="19" t="n">
        <v>0.199060754703575</v>
      </c>
      <c r="BB3224" s="19"/>
      <c r="BC3224" s="19" t="n">
        <v>0.177599322490257</v>
      </c>
      <c r="BD3224" s="19" t="n">
        <v>0.179483261652584</v>
      </c>
      <c r="BE3224" s="19" t="n">
        <v>0.234115386544311</v>
      </c>
      <c r="BF3224" s="19" t="n">
        <v>0.178547856670881</v>
      </c>
      <c r="BG3224" s="19" t="n">
        <v>0.171456475522766</v>
      </c>
    </row>
    <row r="3225">
      <c r="B3225" t="s">
        <v>691</v>
      </c>
      <c r="C3225" s="19" t="n">
        <v>0.156656766567857</v>
      </c>
      <c r="D3225" s="19" t="n">
        <v>0.160007853713515</v>
      </c>
      <c r="E3225" s="19" t="n">
        <v>0.152447616170602</v>
      </c>
      <c r="F3225" s="19"/>
      <c r="G3225" s="19" t="n">
        <v>0.225471154874348</v>
      </c>
      <c r="H3225" s="19" t="n">
        <v>0.165886059551965</v>
      </c>
      <c r="I3225" s="19" t="n">
        <v>0.156304138759243</v>
      </c>
      <c r="J3225" s="19" t="n">
        <v>0.15852586015618</v>
      </c>
      <c r="K3225" s="19" t="n">
        <v>0.120728192056971</v>
      </c>
      <c r="L3225" s="19" t="n">
        <v>0.126105341566485</v>
      </c>
      <c r="M3225" s="19"/>
      <c r="N3225" s="19" t="n">
        <v>0.175499866446212</v>
      </c>
      <c r="O3225" s="19" t="n">
        <v>0.159333476088487</v>
      </c>
      <c r="P3225" s="19" t="n">
        <v>0.161891304749142</v>
      </c>
      <c r="Q3225" s="19" t="n">
        <v>0.12928124306305</v>
      </c>
      <c r="R3225" s="19"/>
      <c r="S3225" s="19" t="n">
        <v>0.177212701432435</v>
      </c>
      <c r="T3225" s="19" t="n">
        <v>0.162848286485506</v>
      </c>
      <c r="U3225" s="19" t="n">
        <v>0.101345799986637</v>
      </c>
      <c r="V3225" s="19" t="n">
        <v>0.174529754141326</v>
      </c>
      <c r="W3225" s="19" t="n">
        <v>0.239391441778759</v>
      </c>
      <c r="X3225" s="19" t="n">
        <v>0.153408047491359</v>
      </c>
      <c r="Y3225" s="19" t="n">
        <v>0.127252659207015</v>
      </c>
      <c r="Z3225" s="19" t="n">
        <v>0.130620571248845</v>
      </c>
      <c r="AA3225" s="19" t="n">
        <v>0.156314445071861</v>
      </c>
      <c r="AB3225" s="19" t="n">
        <v>0.138113555238203</v>
      </c>
      <c r="AC3225" s="19" t="n">
        <v>0.132762679063948</v>
      </c>
      <c r="AD3225" s="19" t="n">
        <v>0.153978565909302</v>
      </c>
      <c r="AE3225" s="19"/>
      <c r="AF3225" s="19" t="n">
        <v>0.128134018367995</v>
      </c>
      <c r="AG3225" s="19" t="n">
        <v>0.155508379217856</v>
      </c>
      <c r="AH3225" s="19" t="n">
        <v>0.180398866144408</v>
      </c>
      <c r="AI3225" s="19"/>
      <c r="AJ3225" s="19" t="n">
        <v>0.133315831362701</v>
      </c>
      <c r="AK3225" s="19" t="n">
        <v>0.16327026439358</v>
      </c>
      <c r="AL3225" s="19" t="n">
        <v>0.176009728799102</v>
      </c>
      <c r="AM3225" s="19" t="n">
        <v>0.0510864505135688</v>
      </c>
      <c r="AN3225" s="19" t="n">
        <v>0.162760872779698</v>
      </c>
      <c r="AO3225" s="19"/>
      <c r="AP3225" s="19" t="n">
        <v>0.140367653787785</v>
      </c>
      <c r="AQ3225" s="19" t="n">
        <v>0.169627899409689</v>
      </c>
      <c r="AR3225" s="19" t="n">
        <v>0.220046458405366</v>
      </c>
      <c r="AS3225" s="19" t="n">
        <v>0.128954335574381</v>
      </c>
      <c r="AT3225" s="19" t="n">
        <v>0.15537104873506</v>
      </c>
      <c r="AU3225" s="19"/>
      <c r="AV3225" s="19" t="n">
        <v>0.185698388612068</v>
      </c>
      <c r="AW3225" s="19" t="n">
        <v>0.150708277073093</v>
      </c>
      <c r="AX3225" s="19" t="n">
        <v>0.168876912732869</v>
      </c>
      <c r="AY3225" s="19" t="n">
        <v>0.112664065554208</v>
      </c>
      <c r="AZ3225" s="19" t="n">
        <v>0.152288930414668</v>
      </c>
      <c r="BA3225" s="19" t="n">
        <v>0.192936939157775</v>
      </c>
      <c r="BB3225" s="19"/>
      <c r="BC3225" s="19" t="n">
        <v>0.1200952410758</v>
      </c>
      <c r="BD3225" s="19" t="n">
        <v>0.152320927003198</v>
      </c>
      <c r="BE3225" s="19" t="n">
        <v>0.174922528945314</v>
      </c>
      <c r="BF3225" s="19" t="n">
        <v>0.183810182494099</v>
      </c>
      <c r="BG3225" s="19" t="n">
        <v>0.207158926302119</v>
      </c>
    </row>
    <row r="3226">
      <c r="B3226" t="s">
        <v>690</v>
      </c>
      <c r="C3226" s="19" t="n">
        <v>0.0789498455436888</v>
      </c>
      <c r="D3226" s="19" t="n">
        <v>0.0949004193372287</v>
      </c>
      <c r="E3226" s="19" t="n">
        <v>0.0640137290356761</v>
      </c>
      <c r="F3226" s="19"/>
      <c r="G3226" s="19" t="n">
        <v>0.132652577942678</v>
      </c>
      <c r="H3226" s="19" t="n">
        <v>0.131888428862986</v>
      </c>
      <c r="I3226" s="19" t="n">
        <v>0.0802296006466827</v>
      </c>
      <c r="J3226" s="19" t="n">
        <v>0.0816522544854083</v>
      </c>
      <c r="K3226" s="19" t="n">
        <v>0.0456012854992542</v>
      </c>
      <c r="L3226" s="19" t="n">
        <v>0.0193627945230204</v>
      </c>
      <c r="M3226" s="19"/>
      <c r="N3226" s="19" t="n">
        <v>0.0979781100886219</v>
      </c>
      <c r="O3226" s="19" t="n">
        <v>0.0791810095726066</v>
      </c>
      <c r="P3226" s="19" t="n">
        <v>0.0692800209573676</v>
      </c>
      <c r="Q3226" s="19" t="n">
        <v>0.0648719014924361</v>
      </c>
      <c r="R3226" s="19"/>
      <c r="S3226" s="19" t="n">
        <v>0.114619090568978</v>
      </c>
      <c r="T3226" s="19" t="n">
        <v>0.0870171127180909</v>
      </c>
      <c r="U3226" s="19" t="n">
        <v>0.0465167463173362</v>
      </c>
      <c r="V3226" s="19" t="n">
        <v>0.0604191412273171</v>
      </c>
      <c r="W3226" s="19" t="n">
        <v>0.0698125762669323</v>
      </c>
      <c r="X3226" s="19" t="n">
        <v>0.0658754897424481</v>
      </c>
      <c r="Y3226" s="19" t="n">
        <v>0.10405226150512</v>
      </c>
      <c r="Z3226" s="19" t="n">
        <v>0.0448035706251218</v>
      </c>
      <c r="AA3226" s="19" t="n">
        <v>0.0994134407494199</v>
      </c>
      <c r="AB3226" s="19" t="n">
        <v>0.0601524160147441</v>
      </c>
      <c r="AC3226" s="19" t="n">
        <v>0.0590924551680219</v>
      </c>
      <c r="AD3226" s="19" t="n">
        <v>0.0728989921821061</v>
      </c>
      <c r="AE3226" s="19"/>
      <c r="AF3226" s="19" t="n">
        <v>0.0483919610438808</v>
      </c>
      <c r="AG3226" s="19" t="n">
        <v>0.0858263974054337</v>
      </c>
      <c r="AH3226" s="19" t="n">
        <v>0.107804361348528</v>
      </c>
      <c r="AI3226" s="19"/>
      <c r="AJ3226" s="19" t="n">
        <v>0.0550458748435182</v>
      </c>
      <c r="AK3226" s="19" t="n">
        <v>0.103385177363071</v>
      </c>
      <c r="AL3226" s="19" t="n">
        <v>0.0842472156148165</v>
      </c>
      <c r="AM3226" s="19" t="n">
        <v>0.111160151382633</v>
      </c>
      <c r="AN3226" s="19" t="n">
        <v>0.0810264039912998</v>
      </c>
      <c r="AO3226" s="19"/>
      <c r="AP3226" s="19" t="n">
        <v>0.0691946445860042</v>
      </c>
      <c r="AQ3226" s="19" t="n">
        <v>0.112046444687638</v>
      </c>
      <c r="AR3226" s="19" t="n">
        <v>0.0347528019110423</v>
      </c>
      <c r="AS3226" s="19" t="n">
        <v>0.0628044283854329</v>
      </c>
      <c r="AT3226" s="19" t="n">
        <v>0.0510875547288544</v>
      </c>
      <c r="AU3226" s="19"/>
      <c r="AV3226" s="19" t="n">
        <v>0.123241055800789</v>
      </c>
      <c r="AW3226" s="19" t="n">
        <v>0.0852000566685448</v>
      </c>
      <c r="AX3226" s="19" t="n">
        <v>0.0359562490504669</v>
      </c>
      <c r="AY3226" s="19" t="n">
        <v>0.0590052329409557</v>
      </c>
      <c r="AZ3226" s="19" t="n">
        <v>0.0595350127395078</v>
      </c>
      <c r="BA3226" s="19" t="n">
        <v>0.0498327719131235</v>
      </c>
      <c r="BB3226" s="19"/>
      <c r="BC3226" s="19" t="n">
        <v>0.0535736231896781</v>
      </c>
      <c r="BD3226" s="19" t="n">
        <v>0.0799463254352041</v>
      </c>
      <c r="BE3226" s="19" t="n">
        <v>0.0902241987772606</v>
      </c>
      <c r="BF3226" s="19" t="n">
        <v>0.111782258078116</v>
      </c>
      <c r="BG3226" s="19" t="n">
        <v>0.0982542671947832</v>
      </c>
    </row>
    <row r="3227">
      <c r="B3227" t="s">
        <v>689</v>
      </c>
      <c r="C3227" s="19" t="n">
        <v>0.047262807000959</v>
      </c>
      <c r="D3227" s="19" t="n">
        <v>0.0565686030864626</v>
      </c>
      <c r="E3227" s="19" t="n">
        <v>0.0385583434319373</v>
      </c>
      <c r="F3227" s="19"/>
      <c r="G3227" s="19" t="n">
        <v>0.0670941508498247</v>
      </c>
      <c r="H3227" s="19" t="n">
        <v>0.127892251060494</v>
      </c>
      <c r="I3227" s="19" t="n">
        <v>0.0380966733023655</v>
      </c>
      <c r="J3227" s="19" t="n">
        <v>0.0241222390556681</v>
      </c>
      <c r="K3227" s="19" t="n">
        <v>0.0177197158686558</v>
      </c>
      <c r="L3227" s="19" t="n">
        <v>0.0147402028713118</v>
      </c>
      <c r="M3227" s="19"/>
      <c r="N3227" s="19" t="n">
        <v>0.0567424249888423</v>
      </c>
      <c r="O3227" s="19" t="n">
        <v>0.0545140352665211</v>
      </c>
      <c r="P3227" s="19" t="n">
        <v>0.0449769245949298</v>
      </c>
      <c r="Q3227" s="19" t="n">
        <v>0.0316112712119811</v>
      </c>
      <c r="R3227" s="19"/>
      <c r="S3227" s="19" t="n">
        <v>0.0589797038707947</v>
      </c>
      <c r="T3227" s="19" t="n">
        <v>0.0318918763158224</v>
      </c>
      <c r="U3227" s="19" t="n">
        <v>0.0345915270073799</v>
      </c>
      <c r="V3227" s="19" t="n">
        <v>0.0405344946346379</v>
      </c>
      <c r="W3227" s="19" t="n">
        <v>0.0336717307586718</v>
      </c>
      <c r="X3227" s="19" t="n">
        <v>0.0670297196391154</v>
      </c>
      <c r="Y3227" s="19" t="n">
        <v>0.0669784624027927</v>
      </c>
      <c r="Z3227" s="19" t="n">
        <v>0.0130256247069835</v>
      </c>
      <c r="AA3227" s="19" t="n">
        <v>0.0473036760317222</v>
      </c>
      <c r="AB3227" s="19" t="n">
        <v>0.0564434399616286</v>
      </c>
      <c r="AC3227" s="19" t="n">
        <v>0.0496801830136648</v>
      </c>
      <c r="AD3227" s="19" t="n">
        <v>0.0464518258811975</v>
      </c>
      <c r="AE3227" s="19"/>
      <c r="AF3227" s="19" t="n">
        <v>0.0462396367702841</v>
      </c>
      <c r="AG3227" s="19" t="n">
        <v>0.0494585354457866</v>
      </c>
      <c r="AH3227" s="19" t="n">
        <v>0.0365311661019305</v>
      </c>
      <c r="AI3227" s="19"/>
      <c r="AJ3227" s="19" t="n">
        <v>0.0462658338716821</v>
      </c>
      <c r="AK3227" s="19" t="n">
        <v>0.0789533995038583</v>
      </c>
      <c r="AL3227" s="19" t="n">
        <v>0.0212169727342633</v>
      </c>
      <c r="AM3227" s="19" t="n">
        <v>0.0411273880025408</v>
      </c>
      <c r="AN3227" s="19" t="n">
        <v>0.0294078565825641</v>
      </c>
      <c r="AO3227" s="19"/>
      <c r="AP3227" s="19" t="n">
        <v>0.0419069298944326</v>
      </c>
      <c r="AQ3227" s="19" t="n">
        <v>0.0711476104203174</v>
      </c>
      <c r="AR3227" s="19" t="n">
        <v>0.0269194842346552</v>
      </c>
      <c r="AS3227" s="19" t="n">
        <v>0.04104690951615</v>
      </c>
      <c r="AT3227" s="19" t="n">
        <v>0.0243830555548759</v>
      </c>
      <c r="AU3227" s="19"/>
      <c r="AV3227" s="19" t="n">
        <v>0.0651079308748184</v>
      </c>
      <c r="AW3227" s="19" t="n">
        <v>0.0380810920476379</v>
      </c>
      <c r="AX3227" s="19" t="n">
        <v>0.0278577702752767</v>
      </c>
      <c r="AY3227" s="19" t="n">
        <v>0.0438753489914506</v>
      </c>
      <c r="AZ3227" s="19" t="n">
        <v>0.0440274514441546</v>
      </c>
      <c r="BA3227" s="19" t="n">
        <v>0.0450731642433123</v>
      </c>
      <c r="BB3227" s="19"/>
      <c r="BC3227" s="19" t="n">
        <v>0.0313273762059971</v>
      </c>
      <c r="BD3227" s="19" t="n">
        <v>0.044040612920014</v>
      </c>
      <c r="BE3227" s="19" t="n">
        <v>0.0444158004452149</v>
      </c>
      <c r="BF3227" s="19" t="n">
        <v>0.090933664908486</v>
      </c>
      <c r="BG3227" s="19" t="n">
        <v>0.160758856449153</v>
      </c>
    </row>
    <row r="3228">
      <c r="B3228" t="s">
        <v>806</v>
      </c>
      <c r="C3228" s="19" t="n">
        <v>0.0235442906582602</v>
      </c>
      <c r="D3228" s="19" t="n">
        <v>0.0259814651469543</v>
      </c>
      <c r="E3228" s="19" t="n">
        <v>0.0213526789237756</v>
      </c>
      <c r="F3228" s="19"/>
      <c r="G3228" s="19" t="n">
        <v>0.0567767161524032</v>
      </c>
      <c r="H3228" s="19" t="n">
        <v>0.0485218944496539</v>
      </c>
      <c r="I3228" s="19" t="n">
        <v>0.0260264624701947</v>
      </c>
      <c r="J3228" s="19" t="n">
        <v>0.00586091400393471</v>
      </c>
      <c r="K3228" s="19" t="n">
        <v>0.00707648696855564</v>
      </c>
      <c r="L3228" s="19" t="n">
        <v>0.00446653293875042</v>
      </c>
      <c r="M3228" s="19"/>
      <c r="N3228" s="19" t="n">
        <v>0.0309774766363802</v>
      </c>
      <c r="O3228" s="19" t="n">
        <v>0.0265247251307993</v>
      </c>
      <c r="P3228" s="19" t="n">
        <v>0.0127414775778147</v>
      </c>
      <c r="Q3228" s="19" t="n">
        <v>0.0219753714593262</v>
      </c>
      <c r="R3228" s="19"/>
      <c r="S3228" s="19" t="n">
        <v>0.0434862114246296</v>
      </c>
      <c r="T3228" s="19" t="n">
        <v>0.0258286706539566</v>
      </c>
      <c r="U3228" s="19" t="n">
        <v>0.019026252098712</v>
      </c>
      <c r="V3228" s="19" t="n">
        <v>0.0247764391566461</v>
      </c>
      <c r="W3228" s="19" t="n">
        <v>0</v>
      </c>
      <c r="X3228" s="19" t="n">
        <v>0.0349984029374036</v>
      </c>
      <c r="Y3228" s="19" t="n">
        <v>0.0171823852538311</v>
      </c>
      <c r="Z3228" s="19" t="n">
        <v>0.0213968068762045</v>
      </c>
      <c r="AA3228" s="19" t="n">
        <v>0.0210900277739023</v>
      </c>
      <c r="AB3228" s="19" t="n">
        <v>0.0102945267937612</v>
      </c>
      <c r="AC3228" s="19" t="n">
        <v>0.0238787682912249</v>
      </c>
      <c r="AD3228" s="19" t="n">
        <v>0.0174059484357532</v>
      </c>
      <c r="AE3228" s="19"/>
      <c r="AF3228" s="19" t="n">
        <v>0.0139481298744745</v>
      </c>
      <c r="AG3228" s="19" t="n">
        <v>0.0246376273126974</v>
      </c>
      <c r="AH3228" s="19" t="n">
        <v>0.0277111886892348</v>
      </c>
      <c r="AI3228" s="19"/>
      <c r="AJ3228" s="19" t="n">
        <v>0.0117698314796724</v>
      </c>
      <c r="AK3228" s="19" t="n">
        <v>0.0372498764421277</v>
      </c>
      <c r="AL3228" s="19" t="n">
        <v>0.018588901543899</v>
      </c>
      <c r="AM3228" s="19" t="n">
        <v>0.0314766186783874</v>
      </c>
      <c r="AN3228" s="19" t="n">
        <v>0.0257793222017458</v>
      </c>
      <c r="AO3228" s="19"/>
      <c r="AP3228" s="19" t="n">
        <v>0.0217443768421662</v>
      </c>
      <c r="AQ3228" s="19" t="n">
        <v>0.0293313894512175</v>
      </c>
      <c r="AR3228" s="19" t="n">
        <v>0.0285122318809219</v>
      </c>
      <c r="AS3228" s="19" t="n">
        <v>0.00815535098593334</v>
      </c>
      <c r="AT3228" s="19" t="n">
        <v>0.0176284660311929</v>
      </c>
      <c r="AU3228" s="19"/>
      <c r="AV3228" s="19" t="n">
        <v>0.0415179758902029</v>
      </c>
      <c r="AW3228" s="19" t="n">
        <v>0.0167878868878407</v>
      </c>
      <c r="AX3228" s="19" t="n">
        <v>0.0199047509454276</v>
      </c>
      <c r="AY3228" s="19" t="n">
        <v>0.010154470168292</v>
      </c>
      <c r="AZ3228" s="19" t="n">
        <v>0.0126819741351622</v>
      </c>
      <c r="BA3228" s="19" t="n">
        <v>0.0290162017598949</v>
      </c>
      <c r="BB3228" s="19"/>
      <c r="BC3228" s="19" t="n">
        <v>0.0250257340000523</v>
      </c>
      <c r="BD3228" s="19" t="n">
        <v>0.00288313700709715</v>
      </c>
      <c r="BE3228" s="19" t="n">
        <v>0.0297066952794344</v>
      </c>
      <c r="BF3228" s="19" t="n">
        <v>0.034543429402537</v>
      </c>
      <c r="BG3228" s="19" t="n">
        <v>0.123746776977798</v>
      </c>
    </row>
    <row r="3229">
      <c r="B3229" t="s">
        <v>123</v>
      </c>
      <c r="C3229" s="19" t="n">
        <v>0.0321755318439381</v>
      </c>
      <c r="D3229" s="19" t="n">
        <v>0.024402605386413</v>
      </c>
      <c r="E3229" s="19" t="n">
        <v>0.0392096187334379</v>
      </c>
      <c r="F3229" s="19"/>
      <c r="G3229" s="19" t="n">
        <v>0.0292234343096087</v>
      </c>
      <c r="H3229" s="19" t="n">
        <v>0.0302035808018838</v>
      </c>
      <c r="I3229" s="19" t="n">
        <v>0.0361643516069231</v>
      </c>
      <c r="J3229" s="19" t="n">
        <v>0.0416426317626259</v>
      </c>
      <c r="K3229" s="19" t="n">
        <v>0.0304563937778337</v>
      </c>
      <c r="L3229" s="19" t="n">
        <v>0.0259995959417572</v>
      </c>
      <c r="M3229" s="19"/>
      <c r="N3229" s="19" t="n">
        <v>0.0211703450649672</v>
      </c>
      <c r="O3229" s="19" t="n">
        <v>0.0317111042212849</v>
      </c>
      <c r="P3229" s="19" t="n">
        <v>0.0411825601204836</v>
      </c>
      <c r="Q3229" s="19" t="n">
        <v>0.0366661400237804</v>
      </c>
      <c r="R3229" s="19"/>
      <c r="S3229" s="19" t="n">
        <v>0.0225760833305839</v>
      </c>
      <c r="T3229" s="19" t="n">
        <v>0.0264869612087133</v>
      </c>
      <c r="U3229" s="19" t="n">
        <v>0.020940266536776</v>
      </c>
      <c r="V3229" s="19" t="n">
        <v>0.0408682259078459</v>
      </c>
      <c r="W3229" s="19" t="n">
        <v>0.0584819469549292</v>
      </c>
      <c r="X3229" s="19" t="n">
        <v>0.0495098700437483</v>
      </c>
      <c r="Y3229" s="19" t="n">
        <v>0.0267621297828398</v>
      </c>
      <c r="Z3229" s="19" t="n">
        <v>0.0895253399180231</v>
      </c>
      <c r="AA3229" s="19" t="n">
        <v>0.0225079306560906</v>
      </c>
      <c r="AB3229" s="19" t="n">
        <v>0.0248812261300277</v>
      </c>
      <c r="AC3229" s="19" t="n">
        <v>0.0147600676939307</v>
      </c>
      <c r="AD3229" s="19" t="n">
        <v>0.0168857359247501</v>
      </c>
      <c r="AE3229" s="19"/>
      <c r="AF3229" s="19" t="n">
        <v>0.025828877045652</v>
      </c>
      <c r="AG3229" s="19" t="n">
        <v>0.0267525148714581</v>
      </c>
      <c r="AH3229" s="19" t="n">
        <v>0.0592016884104646</v>
      </c>
      <c r="AI3229" s="19"/>
      <c r="AJ3229" s="19" t="n">
        <v>0.0272862396293445</v>
      </c>
      <c r="AK3229" s="19" t="n">
        <v>0.0263344098409231</v>
      </c>
      <c r="AL3229" s="19" t="n">
        <v>0.0142583732848393</v>
      </c>
      <c r="AM3229" s="19" t="n">
        <v>0.0199529444112028</v>
      </c>
      <c r="AN3229" s="19" t="n">
        <v>0.054417453331513</v>
      </c>
      <c r="AO3229" s="19"/>
      <c r="AP3229" s="19" t="n">
        <v>0.0269356939171965</v>
      </c>
      <c r="AQ3229" s="19" t="n">
        <v>0.0272948824990758</v>
      </c>
      <c r="AR3229" s="19" t="n">
        <v>0.0272866720656548</v>
      </c>
      <c r="AS3229" s="19" t="n">
        <v>0.0171018270361568</v>
      </c>
      <c r="AT3229" s="19" t="n">
        <v>0.0517506302890981</v>
      </c>
      <c r="AU3229" s="19"/>
      <c r="AV3229" s="19" t="n">
        <v>0.0255600116373928</v>
      </c>
      <c r="AW3229" s="19" t="n">
        <v>0.0267169116175806</v>
      </c>
      <c r="AX3229" s="19" t="n">
        <v>0.0210183119357548</v>
      </c>
      <c r="AY3229" s="19" t="n">
        <v>0.0155343419424331</v>
      </c>
      <c r="AZ3229" s="19" t="n">
        <v>0.0444750808567001</v>
      </c>
      <c r="BA3229" s="19" t="n">
        <v>0.0817803761429201</v>
      </c>
      <c r="BB3229" s="19"/>
      <c r="BC3229" s="19" t="n">
        <v>0.0283403369237518</v>
      </c>
      <c r="BD3229" s="19" t="n">
        <v>0.0319118223964676</v>
      </c>
      <c r="BE3229" s="19" t="n">
        <v>0.0417857808251284</v>
      </c>
      <c r="BF3229" s="19" t="n">
        <v>0.0199858456719187</v>
      </c>
      <c r="BG3229" s="19" t="n">
        <v>0</v>
      </c>
    </row>
    <row r="3230">
      <c r="C3230" s="19"/>
      <c r="D3230" s="19"/>
      <c r="E3230" s="19"/>
      <c r="F3230" s="19"/>
      <c r="G3230" s="19"/>
      <c r="H3230" s="19"/>
      <c r="I3230" s="19"/>
      <c r="J3230" s="19"/>
      <c r="K3230" s="19"/>
      <c r="L3230" s="19"/>
      <c r="M3230" s="19"/>
      <c r="N3230" s="19"/>
      <c r="O3230" s="19"/>
      <c r="P3230" s="19"/>
      <c r="Q3230" s="19"/>
      <c r="R3230" s="19"/>
      <c r="S3230" s="19"/>
      <c r="T3230" s="19"/>
      <c r="U3230" s="19"/>
      <c r="V3230" s="19"/>
      <c r="W3230" s="19"/>
      <c r="X3230" s="19"/>
      <c r="Y3230" s="19"/>
      <c r="Z3230" s="19"/>
      <c r="AA3230" s="19"/>
      <c r="AB3230" s="19"/>
      <c r="AC3230" s="19"/>
      <c r="AD3230" s="19"/>
      <c r="AE3230" s="19"/>
      <c r="AF3230" s="19"/>
      <c r="AG3230" s="19"/>
      <c r="AH3230" s="19"/>
      <c r="AI3230" s="19"/>
      <c r="AJ3230" s="19"/>
      <c r="AK3230" s="19"/>
      <c r="AL3230" s="19"/>
      <c r="AM3230" s="19"/>
      <c r="AN3230" s="19"/>
      <c r="AO3230" s="19"/>
      <c r="AP3230" s="19"/>
      <c r="AQ3230" s="19"/>
      <c r="AR3230" s="19"/>
      <c r="AS3230" s="19"/>
      <c r="AT3230" s="19"/>
      <c r="AU3230" s="19"/>
      <c r="AV3230" s="19"/>
      <c r="AW3230" s="19"/>
      <c r="AX3230" s="19"/>
      <c r="AY3230" s="19"/>
      <c r="AZ3230" s="19"/>
      <c r="BA3230" s="19"/>
      <c r="BB3230" s="19"/>
      <c r="BC3230" s="19"/>
      <c r="BD3230" s="19"/>
      <c r="BE3230" s="19"/>
      <c r="BF3230" s="19"/>
      <c r="BG3230" s="19"/>
    </row>
    <row r="3231">
      <c r="C3231" s="19"/>
      <c r="D3231" s="19"/>
      <c r="E3231" s="19"/>
      <c r="F3231" s="19"/>
      <c r="G3231" s="19"/>
      <c r="H3231" s="19"/>
      <c r="I3231" s="19"/>
      <c r="J3231" s="19"/>
      <c r="K3231" s="19"/>
      <c r="L3231" s="19"/>
      <c r="M3231" s="19"/>
      <c r="N3231" s="19"/>
      <c r="O3231" s="19"/>
      <c r="P3231" s="19"/>
      <c r="Q3231" s="19"/>
      <c r="R3231" s="19"/>
      <c r="S3231" s="19"/>
      <c r="T3231" s="19"/>
      <c r="U3231" s="19"/>
      <c r="V3231" s="19"/>
      <c r="W3231" s="19"/>
      <c r="X3231" s="19"/>
      <c r="Y3231" s="19"/>
      <c r="Z3231" s="19"/>
      <c r="AA3231" s="19"/>
      <c r="AB3231" s="19"/>
      <c r="AC3231" s="19"/>
      <c r="AD3231" s="19"/>
      <c r="AE3231" s="19"/>
      <c r="AF3231" s="19"/>
      <c r="AG3231" s="19"/>
      <c r="AH3231" s="19"/>
      <c r="AI3231" s="19"/>
      <c r="AJ3231" s="19"/>
      <c r="AK3231" s="19"/>
      <c r="AL3231" s="19"/>
      <c r="AM3231" s="19"/>
      <c r="AN3231" s="19"/>
      <c r="AO3231" s="19"/>
      <c r="AP3231" s="19"/>
      <c r="AQ3231" s="19"/>
      <c r="AR3231" s="19"/>
      <c r="AS3231" s="19"/>
      <c r="AT3231" s="19"/>
      <c r="AU3231" s="19"/>
      <c r="AV3231" s="19"/>
      <c r="AW3231" s="19"/>
      <c r="AX3231" s="19"/>
      <c r="AY3231" s="19"/>
      <c r="AZ3231" s="19"/>
      <c r="BA3231" s="19"/>
      <c r="BB3231" s="19"/>
      <c r="BC3231" s="19"/>
      <c r="BD3231" s="19"/>
      <c r="BE3231" s="19"/>
      <c r="BF3231" s="19"/>
      <c r="BG3231" s="19"/>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71</v>
      </c>
      <c r="C9" s="19" t="n">
        <v>0.102871683962742</v>
      </c>
      <c r="D9" s="19" t="n">
        <v>0.0917066494131965</v>
      </c>
      <c r="E9" s="19" t="n">
        <v>0.114573923846122</v>
      </c>
      <c r="F9" s="19"/>
      <c r="G9" s="19" t="n">
        <v>0.0470251830059366</v>
      </c>
      <c r="H9" s="19" t="n">
        <v>0.0682666278179739</v>
      </c>
      <c r="I9" s="19" t="n">
        <v>0.0709489608281268</v>
      </c>
      <c r="J9" s="19" t="n">
        <v>0.126454858266162</v>
      </c>
      <c r="K9" s="19" t="n">
        <v>0.0955654395584774</v>
      </c>
      <c r="L9" s="19" t="n">
        <v>0.179993621119452</v>
      </c>
      <c r="M9" s="19"/>
      <c r="N9" s="19" t="n">
        <v>0.120189869848402</v>
      </c>
      <c r="O9" s="19" t="n">
        <v>0.0962733066213303</v>
      </c>
      <c r="P9" s="19" t="n">
        <v>0.106297021261652</v>
      </c>
      <c r="Q9" s="19" t="n">
        <v>0.0882660521483798</v>
      </c>
      <c r="R9" s="19"/>
      <c r="S9" s="19" t="n">
        <v>0.102341665158617</v>
      </c>
      <c r="T9" s="19" t="n">
        <v>0.0960816327509278</v>
      </c>
      <c r="U9" s="19" t="n">
        <v>0.0760017413831886</v>
      </c>
      <c r="V9" s="19" t="n">
        <v>0.144539332799776</v>
      </c>
      <c r="W9" s="19" t="n">
        <v>0.114720501107398</v>
      </c>
      <c r="X9" s="19" t="n">
        <v>0.0680750935759949</v>
      </c>
      <c r="Y9" s="19" t="n">
        <v>0.0755797339064972</v>
      </c>
      <c r="Z9" s="19" t="n">
        <v>0.108683534136507</v>
      </c>
      <c r="AA9" s="19" t="n">
        <v>0.101345464579101</v>
      </c>
      <c r="AB9" s="19" t="n">
        <v>0.118181271822352</v>
      </c>
      <c r="AC9" s="19" t="n">
        <v>0.103706438105233</v>
      </c>
      <c r="AD9" s="19" t="n">
        <v>0.181890394844381</v>
      </c>
      <c r="AE9" s="19"/>
      <c r="AF9" s="19" t="n">
        <v>0.122539456210912</v>
      </c>
      <c r="AG9" s="19" t="n">
        <v>0.124942900486412</v>
      </c>
      <c r="AH9" s="19" t="n">
        <v>0.0472838741155108</v>
      </c>
      <c r="AI9" s="19"/>
      <c r="AJ9" s="19" t="n">
        <v>0.119339878228954</v>
      </c>
      <c r="AK9" s="19" t="n">
        <v>0.122737876594285</v>
      </c>
      <c r="AL9" s="19" t="n">
        <v>0.0927936573901324</v>
      </c>
      <c r="AM9" s="19" t="n">
        <v>0.0956195602412736</v>
      </c>
      <c r="AN9" s="19" t="n">
        <v>0.0534845627711279</v>
      </c>
      <c r="AO9" s="19"/>
      <c r="AP9" s="19" t="n">
        <v>0.118095904683244</v>
      </c>
      <c r="AQ9" s="19" t="n">
        <v>0.120392759197621</v>
      </c>
      <c r="AR9" s="19" t="n">
        <v>0.095716884105262</v>
      </c>
      <c r="AS9" s="19" t="n">
        <v>0.0830689025999488</v>
      </c>
      <c r="AT9" s="19" t="n">
        <v>0.113470079606899</v>
      </c>
      <c r="AU9" s="19"/>
      <c r="AV9" s="19" t="n">
        <v>0.117159625596011</v>
      </c>
      <c r="AW9" s="19" t="n">
        <v>0.0881736055563653</v>
      </c>
      <c r="AX9" s="19" t="n">
        <v>0.114468576122908</v>
      </c>
      <c r="AY9" s="19" t="n">
        <v>0.101916844129846</v>
      </c>
      <c r="AZ9" s="19" t="n">
        <v>0.118260144072089</v>
      </c>
      <c r="BA9" s="19" t="n">
        <v>0.0742471817354503</v>
      </c>
      <c r="BB9" s="19"/>
      <c r="BC9" s="19" t="n">
        <v>0.0859856384751511</v>
      </c>
      <c r="BD9" s="19" t="n">
        <v>0.100448199242136</v>
      </c>
      <c r="BE9" s="19" t="n">
        <v>0.104406792683888</v>
      </c>
      <c r="BF9" s="19" t="n">
        <v>0.130763092504227</v>
      </c>
      <c r="BG9" s="19" t="n">
        <v>0.159108781830148</v>
      </c>
    </row>
    <row r="10">
      <c r="B10" s="20" t="s">
        <v>72</v>
      </c>
      <c r="C10" s="19" t="n">
        <v>0.115238238237605</v>
      </c>
      <c r="D10" s="19" t="n">
        <v>0.108534847771463</v>
      </c>
      <c r="E10" s="19" t="n">
        <v>0.121802094986172</v>
      </c>
      <c r="F10" s="19"/>
      <c r="G10" s="19" t="n">
        <v>0.098600058525511</v>
      </c>
      <c r="H10" s="19" t="n">
        <v>0.134986027566398</v>
      </c>
      <c r="I10" s="19" t="n">
        <v>0.10660714584939</v>
      </c>
      <c r="J10" s="19" t="n">
        <v>0.110209421725481</v>
      </c>
      <c r="K10" s="19" t="n">
        <v>0.113256440266816</v>
      </c>
      <c r="L10" s="19" t="n">
        <v>0.122781713107387</v>
      </c>
      <c r="M10" s="19"/>
      <c r="N10" s="19" t="n">
        <v>0.133045638651709</v>
      </c>
      <c r="O10" s="19" t="n">
        <v>0.116906557020001</v>
      </c>
      <c r="P10" s="19" t="n">
        <v>0.109838227530252</v>
      </c>
      <c r="Q10" s="19" t="n">
        <v>0.0973016601526134</v>
      </c>
      <c r="R10" s="19"/>
      <c r="S10" s="19" t="n">
        <v>0.113576027607463</v>
      </c>
      <c r="T10" s="19" t="n">
        <v>0.13244123435806</v>
      </c>
      <c r="U10" s="19" t="n">
        <v>0.104743462679157</v>
      </c>
      <c r="V10" s="19" t="n">
        <v>0.105155478939807</v>
      </c>
      <c r="W10" s="19" t="n">
        <v>0.13417069228549</v>
      </c>
      <c r="X10" s="19" t="n">
        <v>0.112061930165141</v>
      </c>
      <c r="Y10" s="19" t="n">
        <v>0.115458372718321</v>
      </c>
      <c r="Z10" s="19" t="n">
        <v>0.0936504661531069</v>
      </c>
      <c r="AA10" s="19" t="n">
        <v>0.108373086964159</v>
      </c>
      <c r="AB10" s="19" t="n">
        <v>0.111834381870331</v>
      </c>
      <c r="AC10" s="19" t="n">
        <v>0.138768199998901</v>
      </c>
      <c r="AD10" s="19" t="n">
        <v>0.0960467797709231</v>
      </c>
      <c r="AE10" s="19"/>
      <c r="AF10" s="19" t="n">
        <v>0.102590421546027</v>
      </c>
      <c r="AG10" s="19" t="n">
        <v>0.15436471833876</v>
      </c>
      <c r="AH10" s="19" t="n">
        <v>0.0817227377495943</v>
      </c>
      <c r="AI10" s="19"/>
      <c r="AJ10" s="19" t="n">
        <v>0.137870392028647</v>
      </c>
      <c r="AK10" s="19" t="n">
        <v>0.10990261863227</v>
      </c>
      <c r="AL10" s="19" t="n">
        <v>0.143626601053044</v>
      </c>
      <c r="AM10" s="19" t="n">
        <v>0.0787274854256948</v>
      </c>
      <c r="AN10" s="19" t="n">
        <v>0.0746737194145632</v>
      </c>
      <c r="AO10" s="19"/>
      <c r="AP10" s="19" t="n">
        <v>0.135988453300912</v>
      </c>
      <c r="AQ10" s="19" t="n">
        <v>0.129843748330663</v>
      </c>
      <c r="AR10" s="19" t="n">
        <v>0.132511393502126</v>
      </c>
      <c r="AS10" s="19" t="n">
        <v>0.0896351903323648</v>
      </c>
      <c r="AT10" s="19" t="n">
        <v>0.112133702696044</v>
      </c>
      <c r="AU10" s="19"/>
      <c r="AV10" s="19" t="n">
        <v>0.115579232298688</v>
      </c>
      <c r="AW10" s="19" t="n">
        <v>0.144198434680091</v>
      </c>
      <c r="AX10" s="19" t="n">
        <v>0.123668590170562</v>
      </c>
      <c r="AY10" s="19" t="n">
        <v>0.0869846876797432</v>
      </c>
      <c r="AZ10" s="19" t="n">
        <v>0.134607554428387</v>
      </c>
      <c r="BA10" s="19" t="n">
        <v>0.0933032766981035</v>
      </c>
      <c r="BB10" s="19"/>
      <c r="BC10" s="19" t="n">
        <v>0.0763251522928891</v>
      </c>
      <c r="BD10" s="19" t="n">
        <v>0.116814250850492</v>
      </c>
      <c r="BE10" s="19" t="n">
        <v>0.137958174470076</v>
      </c>
      <c r="BF10" s="19" t="n">
        <v>0.114618989930473</v>
      </c>
      <c r="BG10" s="19" t="n">
        <v>0.221868953646799</v>
      </c>
    </row>
    <row r="11">
      <c r="B11" s="20" t="s">
        <v>73</v>
      </c>
      <c r="C11" s="19" t="n">
        <v>0.443367308231368</v>
      </c>
      <c r="D11" s="19" t="n">
        <v>0.441485305303425</v>
      </c>
      <c r="E11" s="19" t="n">
        <v>0.446654495065368</v>
      </c>
      <c r="F11" s="19"/>
      <c r="G11" s="19" t="n">
        <v>0.447367163593365</v>
      </c>
      <c r="H11" s="19" t="n">
        <v>0.455567004426904</v>
      </c>
      <c r="I11" s="19" t="n">
        <v>0.410033089720196</v>
      </c>
      <c r="J11" s="19" t="n">
        <v>0.440553886667131</v>
      </c>
      <c r="K11" s="19" t="n">
        <v>0.508834547754268</v>
      </c>
      <c r="L11" s="19" t="n">
        <v>0.416126221298126</v>
      </c>
      <c r="M11" s="19"/>
      <c r="N11" s="19" t="n">
        <v>0.489636247067161</v>
      </c>
      <c r="O11" s="19" t="n">
        <v>0.445067531006226</v>
      </c>
      <c r="P11" s="19" t="n">
        <v>0.423748240891128</v>
      </c>
      <c r="Q11" s="19" t="n">
        <v>0.409864353385177</v>
      </c>
      <c r="R11" s="19"/>
      <c r="S11" s="19" t="n">
        <v>0.418418182026314</v>
      </c>
      <c r="T11" s="19" t="n">
        <v>0.428422311268469</v>
      </c>
      <c r="U11" s="19" t="n">
        <v>0.490344723741024</v>
      </c>
      <c r="V11" s="19" t="n">
        <v>0.424300199927063</v>
      </c>
      <c r="W11" s="19" t="n">
        <v>0.436139302348422</v>
      </c>
      <c r="X11" s="19" t="n">
        <v>0.482171066519073</v>
      </c>
      <c r="Y11" s="19" t="n">
        <v>0.452860748492467</v>
      </c>
      <c r="Z11" s="19" t="n">
        <v>0.422118466035709</v>
      </c>
      <c r="AA11" s="19" t="n">
        <v>0.433101115244678</v>
      </c>
      <c r="AB11" s="19" t="n">
        <v>0.440307125345613</v>
      </c>
      <c r="AC11" s="19" t="n">
        <v>0.459903767344041</v>
      </c>
      <c r="AD11" s="19" t="n">
        <v>0.479146296147317</v>
      </c>
      <c r="AE11" s="19"/>
      <c r="AF11" s="19" t="n">
        <v>0.449659773651282</v>
      </c>
      <c r="AG11" s="19" t="n">
        <v>0.463828651542</v>
      </c>
      <c r="AH11" s="19" t="n">
        <v>0.362615553858868</v>
      </c>
      <c r="AI11" s="19"/>
      <c r="AJ11" s="19" t="n">
        <v>0.468168777397109</v>
      </c>
      <c r="AK11" s="19" t="n">
        <v>0.473490349179757</v>
      </c>
      <c r="AL11" s="19" t="n">
        <v>0.454532144464328</v>
      </c>
      <c r="AM11" s="19" t="n">
        <v>0.504774642692793</v>
      </c>
      <c r="AN11" s="19" t="n">
        <v>0.367579251929274</v>
      </c>
      <c r="AO11" s="19"/>
      <c r="AP11" s="19" t="n">
        <v>0.457859662031101</v>
      </c>
      <c r="AQ11" s="19" t="n">
        <v>0.46278904464523</v>
      </c>
      <c r="AR11" s="19" t="n">
        <v>0.446115158188578</v>
      </c>
      <c r="AS11" s="19" t="n">
        <v>0.464648437341392</v>
      </c>
      <c r="AT11" s="19" t="n">
        <v>0.43299113443516</v>
      </c>
      <c r="AU11" s="19"/>
      <c r="AV11" s="19" t="n">
        <v>0.458414980064098</v>
      </c>
      <c r="AW11" s="19" t="n">
        <v>0.479310994754555</v>
      </c>
      <c r="AX11" s="19" t="n">
        <v>0.430641292188495</v>
      </c>
      <c r="AY11" s="19" t="n">
        <v>0.429397127709491</v>
      </c>
      <c r="AZ11" s="19" t="n">
        <v>0.408067470112518</v>
      </c>
      <c r="BA11" s="19" t="n">
        <v>0.513553150732283</v>
      </c>
      <c r="BB11" s="19"/>
      <c r="BC11" s="19" t="n">
        <v>0.453297095629156</v>
      </c>
      <c r="BD11" s="19" t="n">
        <v>0.410876512249291</v>
      </c>
      <c r="BE11" s="19" t="n">
        <v>0.445527998745809</v>
      </c>
      <c r="BF11" s="19" t="n">
        <v>0.456729143060022</v>
      </c>
      <c r="BG11" s="19" t="n">
        <v>0.409846168416047</v>
      </c>
    </row>
    <row r="12">
      <c r="B12" s="20" t="s">
        <v>74</v>
      </c>
      <c r="C12" s="19" t="n">
        <v>0.183800548018489</v>
      </c>
      <c r="D12" s="19" t="n">
        <v>0.185124197246197</v>
      </c>
      <c r="E12" s="19" t="n">
        <v>0.182289401315954</v>
      </c>
      <c r="F12" s="19"/>
      <c r="G12" s="19" t="n">
        <v>0.234710444691593</v>
      </c>
      <c r="H12" s="19" t="n">
        <v>0.196663569566881</v>
      </c>
      <c r="I12" s="19" t="n">
        <v>0.233131657825156</v>
      </c>
      <c r="J12" s="19" t="n">
        <v>0.140891654262254</v>
      </c>
      <c r="K12" s="19" t="n">
        <v>0.164093916558417</v>
      </c>
      <c r="L12" s="19" t="n">
        <v>0.147267225862281</v>
      </c>
      <c r="M12" s="19"/>
      <c r="N12" s="19" t="n">
        <v>0.17301688559992</v>
      </c>
      <c r="O12" s="19" t="n">
        <v>0.177170708948821</v>
      </c>
      <c r="P12" s="19" t="n">
        <v>0.181755867647897</v>
      </c>
      <c r="Q12" s="19" t="n">
        <v>0.204475896201631</v>
      </c>
      <c r="R12" s="19"/>
      <c r="S12" s="19" t="n">
        <v>0.219660607726758</v>
      </c>
      <c r="T12" s="19" t="n">
        <v>0.17323096726747</v>
      </c>
      <c r="U12" s="19" t="n">
        <v>0.189365057616206</v>
      </c>
      <c r="V12" s="19" t="n">
        <v>0.153661759495023</v>
      </c>
      <c r="W12" s="19" t="n">
        <v>0.141987505057705</v>
      </c>
      <c r="X12" s="19" t="n">
        <v>0.25094491687284</v>
      </c>
      <c r="Y12" s="19" t="n">
        <v>0.223440376272844</v>
      </c>
      <c r="Z12" s="19" t="n">
        <v>0.152943791552219</v>
      </c>
      <c r="AA12" s="19" t="n">
        <v>0.157485947115671</v>
      </c>
      <c r="AB12" s="19" t="n">
        <v>0.194488541677414</v>
      </c>
      <c r="AC12" s="19" t="n">
        <v>0.142619263294362</v>
      </c>
      <c r="AD12" s="19" t="n">
        <v>0.101668825060445</v>
      </c>
      <c r="AE12" s="19"/>
      <c r="AF12" s="19" t="n">
        <v>0.177017461597641</v>
      </c>
      <c r="AG12" s="19" t="n">
        <v>0.156725087683639</v>
      </c>
      <c r="AH12" s="19" t="n">
        <v>0.222911184161898</v>
      </c>
      <c r="AI12" s="19"/>
      <c r="AJ12" s="19" t="n">
        <v>0.154544940797959</v>
      </c>
      <c r="AK12" s="19" t="n">
        <v>0.180944767549753</v>
      </c>
      <c r="AL12" s="19" t="n">
        <v>0.17907626954051</v>
      </c>
      <c r="AM12" s="19" t="n">
        <v>0.122824512333377</v>
      </c>
      <c r="AN12" s="19" t="n">
        <v>0.215404800524156</v>
      </c>
      <c r="AO12" s="19"/>
      <c r="AP12" s="19" t="n">
        <v>0.182703837764502</v>
      </c>
      <c r="AQ12" s="19" t="n">
        <v>0.179327338058736</v>
      </c>
      <c r="AR12" s="19" t="n">
        <v>0.181121549185881</v>
      </c>
      <c r="AS12" s="19" t="n">
        <v>0.160820354191229</v>
      </c>
      <c r="AT12" s="19" t="n">
        <v>0.211595173579227</v>
      </c>
      <c r="AU12" s="19"/>
      <c r="AV12" s="19" t="n">
        <v>0.196782598416216</v>
      </c>
      <c r="AW12" s="19" t="n">
        <v>0.171876422340955</v>
      </c>
      <c r="AX12" s="19" t="n">
        <v>0.205870677645492</v>
      </c>
      <c r="AY12" s="19" t="n">
        <v>0.184425875925728</v>
      </c>
      <c r="AZ12" s="19" t="n">
        <v>0.200708181375403</v>
      </c>
      <c r="BA12" s="19" t="n">
        <v>0.133456999630119</v>
      </c>
      <c r="BB12" s="19"/>
      <c r="BC12" s="19" t="n">
        <v>0.188638093359672</v>
      </c>
      <c r="BD12" s="19" t="n">
        <v>0.205315066587504</v>
      </c>
      <c r="BE12" s="19" t="n">
        <v>0.173608644576274</v>
      </c>
      <c r="BF12" s="19" t="n">
        <v>0.194871090576868</v>
      </c>
      <c r="BG12" s="19" t="n">
        <v>0.0930829527908005</v>
      </c>
    </row>
    <row r="13">
      <c r="B13" s="20" t="s">
        <v>75</v>
      </c>
      <c r="C13" s="19" t="n">
        <v>0.0730286845132013</v>
      </c>
      <c r="D13" s="19" t="n">
        <v>0.0784560991824705</v>
      </c>
      <c r="E13" s="19" t="n">
        <v>0.0670025939556472</v>
      </c>
      <c r="F13" s="19"/>
      <c r="G13" s="19" t="n">
        <v>0.0965358106580624</v>
      </c>
      <c r="H13" s="19" t="n">
        <v>0.0770440137348891</v>
      </c>
      <c r="I13" s="19" t="n">
        <v>0.0891038930192792</v>
      </c>
      <c r="J13" s="19" t="n">
        <v>0.0820654525525457</v>
      </c>
      <c r="K13" s="19" t="n">
        <v>0.0263132862769635</v>
      </c>
      <c r="L13" s="19" t="n">
        <v>0.0651078771834856</v>
      </c>
      <c r="M13" s="19"/>
      <c r="N13" s="19" t="n">
        <v>0.0463289139507986</v>
      </c>
      <c r="O13" s="19" t="n">
        <v>0.0717100412636501</v>
      </c>
      <c r="P13" s="19" t="n">
        <v>0.0836969127026062</v>
      </c>
      <c r="Q13" s="19" t="n">
        <v>0.0939404099389146</v>
      </c>
      <c r="R13" s="19"/>
      <c r="S13" s="19" t="n">
        <v>0.0501761867485139</v>
      </c>
      <c r="T13" s="19" t="n">
        <v>0.100353719524762</v>
      </c>
      <c r="U13" s="19" t="n">
        <v>0.0661868450069988</v>
      </c>
      <c r="V13" s="19" t="n">
        <v>0.0985514244799624</v>
      </c>
      <c r="W13" s="19" t="n">
        <v>0.0874600900417804</v>
      </c>
      <c r="X13" s="19" t="n">
        <v>0.0472434792050661</v>
      </c>
      <c r="Y13" s="19" t="n">
        <v>0.0376380571132891</v>
      </c>
      <c r="Z13" s="19" t="n">
        <v>0.112620808228184</v>
      </c>
      <c r="AA13" s="19" t="n">
        <v>0.0913022660431986</v>
      </c>
      <c r="AB13" s="19" t="n">
        <v>0.0499827039873452</v>
      </c>
      <c r="AC13" s="19" t="n">
        <v>0.0882068131303762</v>
      </c>
      <c r="AD13" s="19" t="n">
        <v>0.0657243609653261</v>
      </c>
      <c r="AE13" s="19"/>
      <c r="AF13" s="19" t="n">
        <v>0.0639991235998362</v>
      </c>
      <c r="AG13" s="19" t="n">
        <v>0.0457454903671304</v>
      </c>
      <c r="AH13" s="19" t="n">
        <v>0.139469158266884</v>
      </c>
      <c r="AI13" s="19"/>
      <c r="AJ13" s="19" t="n">
        <v>0.0493620421427174</v>
      </c>
      <c r="AK13" s="19" t="n">
        <v>0.0564859606274037</v>
      </c>
      <c r="AL13" s="19" t="n">
        <v>0.0723470388608376</v>
      </c>
      <c r="AM13" s="19" t="n">
        <v>0.0838280768703654</v>
      </c>
      <c r="AN13" s="19" t="n">
        <v>0.135633734137837</v>
      </c>
      <c r="AO13" s="19"/>
      <c r="AP13" s="19" t="n">
        <v>0.0462705941017693</v>
      </c>
      <c r="AQ13" s="19" t="n">
        <v>0.0494328728640002</v>
      </c>
      <c r="AR13" s="19" t="n">
        <v>0.0759450721427013</v>
      </c>
      <c r="AS13" s="19" t="n">
        <v>0.091986349913775</v>
      </c>
      <c r="AT13" s="19" t="n">
        <v>0.0662051033745229</v>
      </c>
      <c r="AU13" s="19"/>
      <c r="AV13" s="19" t="n">
        <v>0.0515923971875636</v>
      </c>
      <c r="AW13" s="19" t="n">
        <v>0.0545331817243024</v>
      </c>
      <c r="AX13" s="19" t="n">
        <v>0.0707004247011708</v>
      </c>
      <c r="AY13" s="19" t="n">
        <v>0.0940451842433151</v>
      </c>
      <c r="AZ13" s="19" t="n">
        <v>0.0703900813110298</v>
      </c>
      <c r="BA13" s="19" t="n">
        <v>0.0977681455107766</v>
      </c>
      <c r="BB13" s="19"/>
      <c r="BC13" s="19" t="n">
        <v>0.0811998560419528</v>
      </c>
      <c r="BD13" s="19" t="n">
        <v>0.085659889057484</v>
      </c>
      <c r="BE13" s="19" t="n">
        <v>0.0677930665673699</v>
      </c>
      <c r="BF13" s="19" t="n">
        <v>0.0540113597073243</v>
      </c>
      <c r="BG13" s="19" t="n">
        <v>0.0968107142668426</v>
      </c>
    </row>
    <row r="14">
      <c r="B14" s="20" t="s">
        <v>76</v>
      </c>
      <c r="C14" s="19" t="n">
        <v>0.0708227766666844</v>
      </c>
      <c r="D14" s="19" t="n">
        <v>0.0831198503464261</v>
      </c>
      <c r="E14" s="19" t="n">
        <v>0.0585318983216163</v>
      </c>
      <c r="F14" s="19"/>
      <c r="G14" s="19" t="n">
        <v>0.0640638831364202</v>
      </c>
      <c r="H14" s="19" t="n">
        <v>0.058105826555749</v>
      </c>
      <c r="I14" s="19" t="n">
        <v>0.0830360495669244</v>
      </c>
      <c r="J14" s="19" t="n">
        <v>0.0866496242884839</v>
      </c>
      <c r="K14" s="19" t="n">
        <v>0.0741920577774029</v>
      </c>
      <c r="L14" s="19" t="n">
        <v>0.0606454571282021</v>
      </c>
      <c r="M14" s="19"/>
      <c r="N14" s="19" t="n">
        <v>0.0288144165847256</v>
      </c>
      <c r="O14" s="19" t="n">
        <v>0.0817156014731622</v>
      </c>
      <c r="P14" s="19" t="n">
        <v>0.0865371059981078</v>
      </c>
      <c r="Q14" s="19" t="n">
        <v>0.091094492378039</v>
      </c>
      <c r="R14" s="19"/>
      <c r="S14" s="19" t="n">
        <v>0.0822675727882424</v>
      </c>
      <c r="T14" s="19" t="n">
        <v>0.0617609735968236</v>
      </c>
      <c r="U14" s="19" t="n">
        <v>0.0733581695734257</v>
      </c>
      <c r="V14" s="19" t="n">
        <v>0.0737918043583682</v>
      </c>
      <c r="W14" s="19" t="n">
        <v>0.0621057221212545</v>
      </c>
      <c r="X14" s="19" t="n">
        <v>0.0322415534723095</v>
      </c>
      <c r="Y14" s="19" t="n">
        <v>0.0837744241018462</v>
      </c>
      <c r="Z14" s="19" t="n">
        <v>0.0993033575545645</v>
      </c>
      <c r="AA14" s="19" t="n">
        <v>0.0844778530428543</v>
      </c>
      <c r="AB14" s="19" t="n">
        <v>0.0661018930346543</v>
      </c>
      <c r="AC14" s="19" t="n">
        <v>0.0667955181270863</v>
      </c>
      <c r="AD14" s="19" t="n">
        <v>0.075523343211608</v>
      </c>
      <c r="AE14" s="19"/>
      <c r="AF14" s="19" t="n">
        <v>0.0796071808316036</v>
      </c>
      <c r="AG14" s="19" t="n">
        <v>0.0467906259287616</v>
      </c>
      <c r="AH14" s="19" t="n">
        <v>0.117666242946809</v>
      </c>
      <c r="AI14" s="19"/>
      <c r="AJ14" s="19" t="n">
        <v>0.0625528430294963</v>
      </c>
      <c r="AK14" s="19" t="n">
        <v>0.0519879287373564</v>
      </c>
      <c r="AL14" s="19" t="n">
        <v>0.0376509350322883</v>
      </c>
      <c r="AM14" s="19" t="n">
        <v>0.114225722436496</v>
      </c>
      <c r="AN14" s="19" t="n">
        <v>0.12971849434858</v>
      </c>
      <c r="AO14" s="19"/>
      <c r="AP14" s="19" t="n">
        <v>0.0546822672271148</v>
      </c>
      <c r="AQ14" s="19" t="n">
        <v>0.0527433310974676</v>
      </c>
      <c r="AR14" s="19" t="n">
        <v>0.0531700570003495</v>
      </c>
      <c r="AS14" s="19" t="n">
        <v>0.106081260587966</v>
      </c>
      <c r="AT14" s="19" t="n">
        <v>0.0350319635133558</v>
      </c>
      <c r="AU14" s="19"/>
      <c r="AV14" s="19" t="n">
        <v>0.0529812954085735</v>
      </c>
      <c r="AW14" s="19" t="n">
        <v>0.0551300743224239</v>
      </c>
      <c r="AX14" s="19" t="n">
        <v>0.0340629191969165</v>
      </c>
      <c r="AY14" s="19" t="n">
        <v>0.103230280311877</v>
      </c>
      <c r="AZ14" s="19" t="n">
        <v>0.0474111753583269</v>
      </c>
      <c r="BA14" s="19" t="n">
        <v>0.0703357587974215</v>
      </c>
      <c r="BB14" s="19"/>
      <c r="BC14" s="19" t="n">
        <v>0.0966892137582046</v>
      </c>
      <c r="BD14" s="19" t="n">
        <v>0.0693461629338281</v>
      </c>
      <c r="BE14" s="19" t="n">
        <v>0.063405635802206</v>
      </c>
      <c r="BF14" s="19" t="n">
        <v>0.0440702809148085</v>
      </c>
      <c r="BG14" s="19" t="n">
        <v>0.019282429049363</v>
      </c>
    </row>
    <row r="15">
      <c r="B15" s="20" t="s">
        <v>77</v>
      </c>
      <c r="C15" s="21" t="n">
        <v>0.010870760369911</v>
      </c>
      <c r="D15" s="21" t="n">
        <v>0.0115730507368211</v>
      </c>
      <c r="E15" s="21" t="n">
        <v>0.0091455925091207</v>
      </c>
      <c r="F15" s="21"/>
      <c r="G15" s="21" t="n">
        <v>0.0116974563891117</v>
      </c>
      <c r="H15" s="21" t="n">
        <v>0.00936693033120531</v>
      </c>
      <c r="I15" s="21" t="n">
        <v>0.00713920319092712</v>
      </c>
      <c r="J15" s="21" t="n">
        <v>0.0131751022379429</v>
      </c>
      <c r="K15" s="21" t="n">
        <v>0.0177443118076547</v>
      </c>
      <c r="L15" s="21" t="n">
        <v>0.00807788430106694</v>
      </c>
      <c r="M15" s="21"/>
      <c r="N15" s="21" t="n">
        <v>0.00896802829728344</v>
      </c>
      <c r="O15" s="21" t="n">
        <v>0.0111562536668089</v>
      </c>
      <c r="P15" s="21" t="n">
        <v>0.00812662396835702</v>
      </c>
      <c r="Q15" s="21" t="n">
        <v>0.0150571357952455</v>
      </c>
      <c r="R15" s="21"/>
      <c r="S15" s="21" t="n">
        <v>0.0135597579440905</v>
      </c>
      <c r="T15" s="21" t="n">
        <v>0.00770916123348779</v>
      </c>
      <c r="U15" s="21" t="n">
        <v>0</v>
      </c>
      <c r="V15" s="21" t="n">
        <v>0</v>
      </c>
      <c r="W15" s="21" t="n">
        <v>0.0234161870379508</v>
      </c>
      <c r="X15" s="21" t="n">
        <v>0.00726196018957593</v>
      </c>
      <c r="Y15" s="21" t="n">
        <v>0.011248287394735</v>
      </c>
      <c r="Z15" s="21" t="n">
        <v>0.0106795763397101</v>
      </c>
      <c r="AA15" s="21" t="n">
        <v>0.023914267010338</v>
      </c>
      <c r="AB15" s="21" t="n">
        <v>0.0191040822622907</v>
      </c>
      <c r="AC15" s="21" t="n">
        <v>0</v>
      </c>
      <c r="AD15" s="21" t="n">
        <v>0</v>
      </c>
      <c r="AE15" s="21"/>
      <c r="AF15" s="21" t="n">
        <v>0.00458658256269807</v>
      </c>
      <c r="AG15" s="21" t="n">
        <v>0.00760252565329614</v>
      </c>
      <c r="AH15" s="21" t="n">
        <v>0.0283312489004359</v>
      </c>
      <c r="AI15" s="21"/>
      <c r="AJ15" s="21" t="n">
        <v>0.0081611263751182</v>
      </c>
      <c r="AK15" s="21" t="n">
        <v>0.00445049867917566</v>
      </c>
      <c r="AL15" s="21" t="n">
        <v>0.01997335365886</v>
      </c>
      <c r="AM15" s="21" t="n">
        <v>0</v>
      </c>
      <c r="AN15" s="21" t="n">
        <v>0.0235054368744612</v>
      </c>
      <c r="AO15" s="21"/>
      <c r="AP15" s="21" t="n">
        <v>0.00439928089135611</v>
      </c>
      <c r="AQ15" s="21" t="n">
        <v>0.00547090580628312</v>
      </c>
      <c r="AR15" s="21" t="n">
        <v>0.0154198858751025</v>
      </c>
      <c r="AS15" s="21" t="n">
        <v>0.00375950503332462</v>
      </c>
      <c r="AT15" s="21" t="n">
        <v>0.0285728427947905</v>
      </c>
      <c r="AU15" s="21"/>
      <c r="AV15" s="21" t="n">
        <v>0.00748987102884988</v>
      </c>
      <c r="AW15" s="21" t="n">
        <v>0.00677728662130711</v>
      </c>
      <c r="AX15" s="21" t="n">
        <v>0.0205875199744558</v>
      </c>
      <c r="AY15" s="21" t="n">
        <v>0</v>
      </c>
      <c r="AZ15" s="21" t="n">
        <v>0.0205553933422459</v>
      </c>
      <c r="BA15" s="21" t="n">
        <v>0.0173354868958463</v>
      </c>
      <c r="BB15" s="21"/>
      <c r="BC15" s="21" t="n">
        <v>0.0178649504429744</v>
      </c>
      <c r="BD15" s="21" t="n">
        <v>0.0115399190792652</v>
      </c>
      <c r="BE15" s="21" t="n">
        <v>0.00729968715437791</v>
      </c>
      <c r="BF15" s="21" t="n">
        <v>0.00493604330627734</v>
      </c>
      <c r="BG15" s="21" t="n">
        <v>0</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96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1696</v>
      </c>
      <c r="D7" s="11" t="n">
        <v>826</v>
      </c>
      <c r="E7" s="11" t="n">
        <v>865</v>
      </c>
      <c r="F7" s="11"/>
      <c r="G7" s="11" t="n">
        <v>244</v>
      </c>
      <c r="H7" s="11" t="n">
        <v>278</v>
      </c>
      <c r="I7" s="11" t="n">
        <v>258</v>
      </c>
      <c r="J7" s="11" t="n">
        <v>289</v>
      </c>
      <c r="K7" s="11" t="n">
        <v>255</v>
      </c>
      <c r="L7" s="11" t="n">
        <v>372</v>
      </c>
      <c r="M7" s="11"/>
      <c r="N7" s="11" t="n">
        <v>514</v>
      </c>
      <c r="O7" s="11" t="n">
        <v>388</v>
      </c>
      <c r="P7" s="11" t="n">
        <v>378</v>
      </c>
      <c r="Q7" s="11" t="n">
        <v>415</v>
      </c>
      <c r="R7" s="11"/>
      <c r="S7" s="11" t="n">
        <v>252</v>
      </c>
      <c r="T7" s="11" t="n">
        <v>211</v>
      </c>
      <c r="U7" s="11" t="n">
        <v>134</v>
      </c>
      <c r="V7" s="11" t="n">
        <v>124</v>
      </c>
      <c r="W7" s="11" t="n">
        <v>111</v>
      </c>
      <c r="X7" s="11" t="n">
        <v>131</v>
      </c>
      <c r="Y7" s="11" t="n">
        <v>149</v>
      </c>
      <c r="Z7" s="11" t="n">
        <v>69</v>
      </c>
      <c r="AA7" s="11" t="n">
        <v>190</v>
      </c>
      <c r="AB7" s="11" t="n">
        <v>170</v>
      </c>
      <c r="AC7" s="11" t="n">
        <v>98</v>
      </c>
      <c r="AD7" s="11" t="n">
        <v>57</v>
      </c>
      <c r="AE7" s="11"/>
      <c r="AF7" s="11" t="n">
        <v>575</v>
      </c>
      <c r="AG7" s="11" t="n">
        <v>738</v>
      </c>
      <c r="AH7" s="11" t="n">
        <v>209</v>
      </c>
      <c r="AI7" s="11"/>
      <c r="AJ7" s="11" t="n">
        <v>586</v>
      </c>
      <c r="AK7" s="11" t="n">
        <v>488</v>
      </c>
      <c r="AL7" s="11" t="n">
        <v>113</v>
      </c>
      <c r="AM7" s="11" t="n">
        <v>31</v>
      </c>
      <c r="AN7" s="11" t="n">
        <v>186</v>
      </c>
      <c r="AO7" s="11"/>
      <c r="AP7" s="11" t="n">
        <v>342</v>
      </c>
      <c r="AQ7" s="11" t="n">
        <v>604</v>
      </c>
      <c r="AR7" s="11" t="n">
        <v>142</v>
      </c>
      <c r="AS7" s="11" t="n">
        <v>215</v>
      </c>
      <c r="AT7" s="11" t="n">
        <v>91</v>
      </c>
      <c r="AU7" s="11"/>
      <c r="AV7" s="11" t="n">
        <v>494</v>
      </c>
      <c r="AW7" s="11" t="n">
        <v>346</v>
      </c>
      <c r="AX7" s="11" t="n">
        <v>151</v>
      </c>
      <c r="AY7" s="11" t="n">
        <v>262</v>
      </c>
      <c r="AZ7" s="11" t="n">
        <v>127</v>
      </c>
      <c r="BA7" s="11" t="n">
        <v>139</v>
      </c>
      <c r="BB7" s="11"/>
      <c r="BC7" s="11" t="n">
        <v>354</v>
      </c>
      <c r="BD7" s="11" t="n">
        <v>371</v>
      </c>
      <c r="BE7" s="11" t="n">
        <v>480</v>
      </c>
      <c r="BF7" s="11" t="n">
        <v>214</v>
      </c>
      <c r="BG7" s="11" t="n">
        <v>30</v>
      </c>
    </row>
    <row r="8" ht="30" customHeight="1">
      <c r="B8" s="12" t="s">
        <v>20</v>
      </c>
      <c r="C8" s="12" t="n">
        <v>1700</v>
      </c>
      <c r="D8" s="12" t="n">
        <v>818</v>
      </c>
      <c r="E8" s="12" t="n">
        <v>877</v>
      </c>
      <c r="F8" s="12"/>
      <c r="G8" s="12" t="n">
        <v>233</v>
      </c>
      <c r="H8" s="12" t="n">
        <v>292</v>
      </c>
      <c r="I8" s="12" t="n">
        <v>281</v>
      </c>
      <c r="J8" s="12" t="n">
        <v>279</v>
      </c>
      <c r="K8" s="12" t="n">
        <v>250</v>
      </c>
      <c r="L8" s="12" t="n">
        <v>365</v>
      </c>
      <c r="M8" s="12"/>
      <c r="N8" s="12" t="n">
        <v>496</v>
      </c>
      <c r="O8" s="12" t="n">
        <v>437</v>
      </c>
      <c r="P8" s="12" t="n">
        <v>363</v>
      </c>
      <c r="Q8" s="12" t="n">
        <v>402</v>
      </c>
      <c r="R8" s="12"/>
      <c r="S8" s="12" t="n">
        <v>241</v>
      </c>
      <c r="T8" s="12" t="n">
        <v>217</v>
      </c>
      <c r="U8" s="12" t="n">
        <v>139</v>
      </c>
      <c r="V8" s="12" t="n">
        <v>150</v>
      </c>
      <c r="W8" s="12" t="n">
        <v>117</v>
      </c>
      <c r="X8" s="12" t="n">
        <v>165</v>
      </c>
      <c r="Y8" s="12" t="n">
        <v>140</v>
      </c>
      <c r="Z8" s="12" t="n">
        <v>62</v>
      </c>
      <c r="AA8" s="12" t="n">
        <v>177</v>
      </c>
      <c r="AB8" s="12" t="n">
        <v>157</v>
      </c>
      <c r="AC8" s="12" t="n">
        <v>85</v>
      </c>
      <c r="AD8" s="12" t="n">
        <v>52</v>
      </c>
      <c r="AE8" s="12"/>
      <c r="AF8" s="12" t="n">
        <v>578</v>
      </c>
      <c r="AG8" s="12" t="n">
        <v>736</v>
      </c>
      <c r="AH8" s="12" t="n">
        <v>211</v>
      </c>
      <c r="AI8" s="12"/>
      <c r="AJ8" s="12" t="n">
        <v>591</v>
      </c>
      <c r="AK8" s="12" t="n">
        <v>487</v>
      </c>
      <c r="AL8" s="12" t="n">
        <v>113</v>
      </c>
      <c r="AM8" s="12" t="n">
        <v>32</v>
      </c>
      <c r="AN8" s="12" t="n">
        <v>190</v>
      </c>
      <c r="AO8" s="12"/>
      <c r="AP8" s="12" t="n">
        <v>347</v>
      </c>
      <c r="AQ8" s="12" t="n">
        <v>601</v>
      </c>
      <c r="AR8" s="12" t="n">
        <v>144</v>
      </c>
      <c r="AS8" s="12" t="n">
        <v>216</v>
      </c>
      <c r="AT8" s="12" t="n">
        <v>96</v>
      </c>
      <c r="AU8" s="12"/>
      <c r="AV8" s="12" t="n">
        <v>494</v>
      </c>
      <c r="AW8" s="12" t="n">
        <v>353</v>
      </c>
      <c r="AX8" s="12" t="n">
        <v>153</v>
      </c>
      <c r="AY8" s="12" t="n">
        <v>260</v>
      </c>
      <c r="AZ8" s="12" t="n">
        <v>132</v>
      </c>
      <c r="BA8" s="12" t="n">
        <v>139</v>
      </c>
      <c r="BB8" s="12"/>
      <c r="BC8" s="12" t="n">
        <v>357</v>
      </c>
      <c r="BD8" s="12" t="n">
        <v>376</v>
      </c>
      <c r="BE8" s="12" t="n">
        <v>482</v>
      </c>
      <c r="BF8" s="12" t="n">
        <v>215</v>
      </c>
      <c r="BG8" s="12" t="n">
        <v>27</v>
      </c>
    </row>
    <row r="9">
      <c r="B9" s="20" t="s">
        <v>82</v>
      </c>
      <c r="C9" s="19" t="n">
        <v>0.536078245130181</v>
      </c>
      <c r="D9" s="19" t="n">
        <v>0.534445404571856</v>
      </c>
      <c r="E9" s="19" t="n">
        <v>0.536060879534876</v>
      </c>
      <c r="F9" s="19"/>
      <c r="G9" s="19" t="n">
        <v>0.387893180746561</v>
      </c>
      <c r="H9" s="19" t="n">
        <v>0.485670648539202</v>
      </c>
      <c r="I9" s="19" t="n">
        <v>0.514335132875653</v>
      </c>
      <c r="J9" s="19" t="n">
        <v>0.527612983660312</v>
      </c>
      <c r="K9" s="19" t="n">
        <v>0.623557832832272</v>
      </c>
      <c r="L9" s="19" t="n">
        <v>0.634399465324497</v>
      </c>
      <c r="M9" s="19"/>
      <c r="N9" s="19" t="n">
        <v>0.54187471162868</v>
      </c>
      <c r="O9" s="19" t="n">
        <v>0.567476936000528</v>
      </c>
      <c r="P9" s="19" t="n">
        <v>0.536460636905851</v>
      </c>
      <c r="Q9" s="19" t="n">
        <v>0.49581750596619</v>
      </c>
      <c r="R9" s="19"/>
      <c r="S9" s="19" t="n">
        <v>0.492888291185034</v>
      </c>
      <c r="T9" s="19" t="n">
        <v>0.583811362627564</v>
      </c>
      <c r="U9" s="19" t="n">
        <v>0.523216964198614</v>
      </c>
      <c r="V9" s="19" t="n">
        <v>0.537732718915928</v>
      </c>
      <c r="W9" s="19" t="n">
        <v>0.540713675216716</v>
      </c>
      <c r="X9" s="19" t="n">
        <v>0.439626018483253</v>
      </c>
      <c r="Y9" s="19" t="n">
        <v>0.54461303307583</v>
      </c>
      <c r="Z9" s="19" t="n">
        <v>0.407719927577167</v>
      </c>
      <c r="AA9" s="19" t="n">
        <v>0.517609363911377</v>
      </c>
      <c r="AB9" s="19" t="n">
        <v>0.617227875721657</v>
      </c>
      <c r="AC9" s="19" t="n">
        <v>0.635790437866847</v>
      </c>
      <c r="AD9" s="19" t="n">
        <v>0.649442945123527</v>
      </c>
      <c r="AE9" s="19"/>
      <c r="AF9" s="19" t="n">
        <v>0.570643578062085</v>
      </c>
      <c r="AG9" s="19" t="n">
        <v>0.547315262967133</v>
      </c>
      <c r="AH9" s="19" t="n">
        <v>0.509658895862171</v>
      </c>
      <c r="AI9" s="19"/>
      <c r="AJ9" s="19" t="n">
        <v>0.596733531070177</v>
      </c>
      <c r="AK9" s="19" t="n">
        <v>0.525184250318102</v>
      </c>
      <c r="AL9" s="19" t="n">
        <v>0.580523225464645</v>
      </c>
      <c r="AM9" s="19" t="n">
        <v>0.544631643704039</v>
      </c>
      <c r="AN9" s="19" t="n">
        <v>0.499565932322788</v>
      </c>
      <c r="AO9" s="19"/>
      <c r="AP9" s="19" t="n">
        <v>0.607700513957373</v>
      </c>
      <c r="AQ9" s="19" t="n">
        <v>0.559737865033884</v>
      </c>
      <c r="AR9" s="19" t="n">
        <v>0.544144597811795</v>
      </c>
      <c r="AS9" s="19" t="n">
        <v>0.489777517894867</v>
      </c>
      <c r="AT9" s="19" t="n">
        <v>0.34836562056119</v>
      </c>
      <c r="AU9" s="19"/>
      <c r="AV9" s="19" t="n">
        <v>0.545178182901453</v>
      </c>
      <c r="AW9" s="19" t="n">
        <v>0.573784688551535</v>
      </c>
      <c r="AX9" s="19" t="n">
        <v>0.559791888202075</v>
      </c>
      <c r="AY9" s="19" t="n">
        <v>0.510540888304741</v>
      </c>
      <c r="AZ9" s="19" t="n">
        <v>0.370344049508206</v>
      </c>
      <c r="BA9" s="19" t="n">
        <v>0.590135559182424</v>
      </c>
      <c r="BB9" s="19"/>
      <c r="BC9" s="19" t="n">
        <v>0.547961730436215</v>
      </c>
      <c r="BD9" s="19" t="n">
        <v>0.520623423543921</v>
      </c>
      <c r="BE9" s="19" t="n">
        <v>0.540843015115253</v>
      </c>
      <c r="BF9" s="19" t="n">
        <v>0.453908398317492</v>
      </c>
      <c r="BG9" s="19" t="n">
        <v>0.577766674164587</v>
      </c>
    </row>
    <row r="10">
      <c r="B10" s="20" t="s">
        <v>83</v>
      </c>
      <c r="C10" s="19" t="n">
        <v>0.393923250300215</v>
      </c>
      <c r="D10" s="19" t="n">
        <v>0.347184482870231</v>
      </c>
      <c r="E10" s="19" t="n">
        <v>0.436290503213603</v>
      </c>
      <c r="F10" s="19"/>
      <c r="G10" s="19" t="n">
        <v>0.348386593288958</v>
      </c>
      <c r="H10" s="19" t="n">
        <v>0.354338770452325</v>
      </c>
      <c r="I10" s="19" t="n">
        <v>0.421297612213628</v>
      </c>
      <c r="J10" s="19" t="n">
        <v>0.476707429702851</v>
      </c>
      <c r="K10" s="19" t="n">
        <v>0.442419689987792</v>
      </c>
      <c r="L10" s="19" t="n">
        <v>0.337117844669236</v>
      </c>
      <c r="M10" s="19"/>
      <c r="N10" s="19" t="n">
        <v>0.379153091127758</v>
      </c>
      <c r="O10" s="19" t="n">
        <v>0.388728161420773</v>
      </c>
      <c r="P10" s="19" t="n">
        <v>0.375175312192535</v>
      </c>
      <c r="Q10" s="19" t="n">
        <v>0.435688609226092</v>
      </c>
      <c r="R10" s="19"/>
      <c r="S10" s="19" t="n">
        <v>0.383640335888265</v>
      </c>
      <c r="T10" s="19" t="n">
        <v>0.428968140216903</v>
      </c>
      <c r="U10" s="19" t="n">
        <v>0.396052673103739</v>
      </c>
      <c r="V10" s="19" t="n">
        <v>0.398480969686912</v>
      </c>
      <c r="W10" s="19" t="n">
        <v>0.383129084939666</v>
      </c>
      <c r="X10" s="19" t="n">
        <v>0.46651682738941</v>
      </c>
      <c r="Y10" s="19" t="n">
        <v>0.385659750103367</v>
      </c>
      <c r="Z10" s="19" t="n">
        <v>0.482512965208115</v>
      </c>
      <c r="AA10" s="19" t="n">
        <v>0.333388953147679</v>
      </c>
      <c r="AB10" s="19" t="n">
        <v>0.331980946725353</v>
      </c>
      <c r="AC10" s="19" t="n">
        <v>0.470710544718051</v>
      </c>
      <c r="AD10" s="19" t="n">
        <v>0.251605169159852</v>
      </c>
      <c r="AE10" s="19"/>
      <c r="AF10" s="19" t="n">
        <v>0.427966729551645</v>
      </c>
      <c r="AG10" s="19" t="n">
        <v>0.370506708899854</v>
      </c>
      <c r="AH10" s="19" t="n">
        <v>0.402174473028791</v>
      </c>
      <c r="AI10" s="19"/>
      <c r="AJ10" s="19" t="n">
        <v>0.373701359037303</v>
      </c>
      <c r="AK10" s="19" t="n">
        <v>0.414937219099216</v>
      </c>
      <c r="AL10" s="19" t="n">
        <v>0.32504167938639</v>
      </c>
      <c r="AM10" s="19" t="n">
        <v>0.463740843072936</v>
      </c>
      <c r="AN10" s="19" t="n">
        <v>0.444772503201663</v>
      </c>
      <c r="AO10" s="19"/>
      <c r="AP10" s="19" t="n">
        <v>0.314257443745912</v>
      </c>
      <c r="AQ10" s="19" t="n">
        <v>0.413714478930382</v>
      </c>
      <c r="AR10" s="19" t="n">
        <v>0.416320886072223</v>
      </c>
      <c r="AS10" s="19" t="n">
        <v>0.467289892182464</v>
      </c>
      <c r="AT10" s="19" t="n">
        <v>0.423935585103161</v>
      </c>
      <c r="AU10" s="19"/>
      <c r="AV10" s="19" t="n">
        <v>0.403808571999673</v>
      </c>
      <c r="AW10" s="19" t="n">
        <v>0.346455209022763</v>
      </c>
      <c r="AX10" s="19" t="n">
        <v>0.386454203184925</v>
      </c>
      <c r="AY10" s="19" t="n">
        <v>0.446204207499999</v>
      </c>
      <c r="AZ10" s="19" t="n">
        <v>0.429238541139347</v>
      </c>
      <c r="BA10" s="19" t="n">
        <v>0.380573838107918</v>
      </c>
      <c r="BB10" s="19"/>
      <c r="BC10" s="19" t="n">
        <v>0.437457657494114</v>
      </c>
      <c r="BD10" s="19" t="n">
        <v>0.405203281463537</v>
      </c>
      <c r="BE10" s="19" t="n">
        <v>0.342311638724664</v>
      </c>
      <c r="BF10" s="19" t="n">
        <v>0.392505213659319</v>
      </c>
      <c r="BG10" s="19" t="n">
        <v>0.511054399592866</v>
      </c>
    </row>
    <row r="11">
      <c r="B11" s="20" t="s">
        <v>84</v>
      </c>
      <c r="C11" s="19" t="n">
        <v>0.325700751747429</v>
      </c>
      <c r="D11" s="19" t="n">
        <v>0.330944926634532</v>
      </c>
      <c r="E11" s="19" t="n">
        <v>0.319158414895044</v>
      </c>
      <c r="F11" s="19"/>
      <c r="G11" s="19" t="n">
        <v>0.405967335996624</v>
      </c>
      <c r="H11" s="19" t="n">
        <v>0.415245829091914</v>
      </c>
      <c r="I11" s="19" t="n">
        <v>0.374323373393854</v>
      </c>
      <c r="J11" s="19" t="n">
        <v>0.328673225712111</v>
      </c>
      <c r="K11" s="19" t="n">
        <v>0.293386253350982</v>
      </c>
      <c r="L11" s="19" t="n">
        <v>0.185211281710824</v>
      </c>
      <c r="M11" s="19"/>
      <c r="N11" s="19" t="n">
        <v>0.362257634073463</v>
      </c>
      <c r="O11" s="19" t="n">
        <v>0.334201635397388</v>
      </c>
      <c r="P11" s="19" t="n">
        <v>0.310735567540852</v>
      </c>
      <c r="Q11" s="19" t="n">
        <v>0.285683788354977</v>
      </c>
      <c r="R11" s="19"/>
      <c r="S11" s="19" t="n">
        <v>0.456608967179243</v>
      </c>
      <c r="T11" s="19" t="n">
        <v>0.286329666234167</v>
      </c>
      <c r="U11" s="19" t="n">
        <v>0.270351368126108</v>
      </c>
      <c r="V11" s="19" t="n">
        <v>0.267538974335684</v>
      </c>
      <c r="W11" s="19" t="n">
        <v>0.35216303539913</v>
      </c>
      <c r="X11" s="19" t="n">
        <v>0.321339245871915</v>
      </c>
      <c r="Y11" s="19" t="n">
        <v>0.380200248952545</v>
      </c>
      <c r="Z11" s="19" t="n">
        <v>0.278698053562316</v>
      </c>
      <c r="AA11" s="19" t="n">
        <v>0.348622615659588</v>
      </c>
      <c r="AB11" s="19" t="n">
        <v>0.28264801706966</v>
      </c>
      <c r="AC11" s="19" t="n">
        <v>0.226464857494123</v>
      </c>
      <c r="AD11" s="19" t="n">
        <v>0.276636036625784</v>
      </c>
      <c r="AE11" s="19"/>
      <c r="AF11" s="19" t="n">
        <v>0.260410161366348</v>
      </c>
      <c r="AG11" s="19" t="n">
        <v>0.354403553438504</v>
      </c>
      <c r="AH11" s="19" t="n">
        <v>0.364728665167322</v>
      </c>
      <c r="AI11" s="19"/>
      <c r="AJ11" s="19" t="n">
        <v>0.219679837119121</v>
      </c>
      <c r="AK11" s="19" t="n">
        <v>0.46596284277714</v>
      </c>
      <c r="AL11" s="19" t="n">
        <v>0.327384460462195</v>
      </c>
      <c r="AM11" s="19" t="n">
        <v>0.434659556223549</v>
      </c>
      <c r="AN11" s="19" t="n">
        <v>0.280053411120217</v>
      </c>
      <c r="AO11" s="19"/>
      <c r="AP11" s="19" t="n">
        <v>0.205125513492684</v>
      </c>
      <c r="AQ11" s="19" t="n">
        <v>0.43332558053354</v>
      </c>
      <c r="AR11" s="19" t="n">
        <v>0.262993397981465</v>
      </c>
      <c r="AS11" s="19" t="n">
        <v>0.270520844430185</v>
      </c>
      <c r="AT11" s="19" t="n">
        <v>0.42986072140994</v>
      </c>
      <c r="AU11" s="19"/>
      <c r="AV11" s="19" t="n">
        <v>0.472658349772263</v>
      </c>
      <c r="AW11" s="19" t="n">
        <v>0.22669775297462</v>
      </c>
      <c r="AX11" s="19" t="n">
        <v>0.281807992809606</v>
      </c>
      <c r="AY11" s="19" t="n">
        <v>0.233585024118577</v>
      </c>
      <c r="AZ11" s="19" t="n">
        <v>0.362500374558541</v>
      </c>
      <c r="BA11" s="19" t="n">
        <v>0.289619136033013</v>
      </c>
      <c r="BB11" s="19"/>
      <c r="BC11" s="19" t="n">
        <v>0.242091354600574</v>
      </c>
      <c r="BD11" s="19" t="n">
        <v>0.311263968118775</v>
      </c>
      <c r="BE11" s="19" t="n">
        <v>0.375430090440387</v>
      </c>
      <c r="BF11" s="19" t="n">
        <v>0.421277353901247</v>
      </c>
      <c r="BG11" s="19" t="n">
        <v>0.57016753344063</v>
      </c>
    </row>
    <row r="12">
      <c r="B12" s="20" t="s">
        <v>85</v>
      </c>
      <c r="C12" s="19" t="n">
        <v>0.252055235792295</v>
      </c>
      <c r="D12" s="19" t="n">
        <v>0.242163791404921</v>
      </c>
      <c r="E12" s="19" t="n">
        <v>0.258225896285565</v>
      </c>
      <c r="F12" s="19"/>
      <c r="G12" s="19" t="n">
        <v>0.145219777918362</v>
      </c>
      <c r="H12" s="19" t="n">
        <v>0.19008696159401</v>
      </c>
      <c r="I12" s="19" t="n">
        <v>0.23139210226399</v>
      </c>
      <c r="J12" s="19" t="n">
        <v>0.273870881381205</v>
      </c>
      <c r="K12" s="19" t="n">
        <v>0.319229922620271</v>
      </c>
      <c r="L12" s="19" t="n">
        <v>0.323121518161403</v>
      </c>
      <c r="M12" s="19"/>
      <c r="N12" s="19" t="n">
        <v>0.216285527435287</v>
      </c>
      <c r="O12" s="19" t="n">
        <v>0.251151075625708</v>
      </c>
      <c r="P12" s="19" t="n">
        <v>0.291732092590764</v>
      </c>
      <c r="Q12" s="19" t="n">
        <v>0.261982755311885</v>
      </c>
      <c r="R12" s="19"/>
      <c r="S12" s="19" t="n">
        <v>0.165604479472181</v>
      </c>
      <c r="T12" s="19" t="n">
        <v>0.281944923739921</v>
      </c>
      <c r="U12" s="19" t="n">
        <v>0.329652903392654</v>
      </c>
      <c r="V12" s="19" t="n">
        <v>0.30014508171955</v>
      </c>
      <c r="W12" s="19" t="n">
        <v>0.344562637754297</v>
      </c>
      <c r="X12" s="19" t="n">
        <v>0.254967175287914</v>
      </c>
      <c r="Y12" s="19" t="n">
        <v>0.196342973168021</v>
      </c>
      <c r="Z12" s="19" t="n">
        <v>0.266972855690714</v>
      </c>
      <c r="AA12" s="19" t="n">
        <v>0.2414133652559</v>
      </c>
      <c r="AB12" s="19" t="n">
        <v>0.196941293088905</v>
      </c>
      <c r="AC12" s="19" t="n">
        <v>0.247162481273143</v>
      </c>
      <c r="AD12" s="19" t="n">
        <v>0.30857096832464</v>
      </c>
      <c r="AE12" s="19"/>
      <c r="AF12" s="19" t="n">
        <v>0.287312743633084</v>
      </c>
      <c r="AG12" s="19" t="n">
        <v>0.258599123239062</v>
      </c>
      <c r="AH12" s="19" t="n">
        <v>0.197330981161169</v>
      </c>
      <c r="AI12" s="19"/>
      <c r="AJ12" s="19" t="n">
        <v>0.28274522144102</v>
      </c>
      <c r="AK12" s="19" t="n">
        <v>0.26829653183081</v>
      </c>
      <c r="AL12" s="19" t="n">
        <v>0.179237802839865</v>
      </c>
      <c r="AM12" s="19" t="n">
        <v>0.227069149205616</v>
      </c>
      <c r="AN12" s="19" t="n">
        <v>0.21624722684344</v>
      </c>
      <c r="AO12" s="19"/>
      <c r="AP12" s="19" t="n">
        <v>0.289607770132603</v>
      </c>
      <c r="AQ12" s="19" t="n">
        <v>0.253070262177071</v>
      </c>
      <c r="AR12" s="19" t="n">
        <v>0.252677221236481</v>
      </c>
      <c r="AS12" s="19" t="n">
        <v>0.233815199232666</v>
      </c>
      <c r="AT12" s="19" t="n">
        <v>0.191081562931942</v>
      </c>
      <c r="AU12" s="19"/>
      <c r="AV12" s="19" t="n">
        <v>0.252848872986067</v>
      </c>
      <c r="AW12" s="19" t="n">
        <v>0.270406263914489</v>
      </c>
      <c r="AX12" s="19" t="n">
        <v>0.226053787919045</v>
      </c>
      <c r="AY12" s="19" t="n">
        <v>0.238138971058402</v>
      </c>
      <c r="AZ12" s="19" t="n">
        <v>0.21423337719309</v>
      </c>
      <c r="BA12" s="19" t="n">
        <v>0.296983305471593</v>
      </c>
      <c r="BB12" s="19"/>
      <c r="BC12" s="19" t="n">
        <v>0.259838467018789</v>
      </c>
      <c r="BD12" s="19" t="n">
        <v>0.27260292037903</v>
      </c>
      <c r="BE12" s="19" t="n">
        <v>0.236078891646068</v>
      </c>
      <c r="BF12" s="19" t="n">
        <v>0.212131751390873</v>
      </c>
      <c r="BG12" s="19" t="n">
        <v>0.247355129161471</v>
      </c>
    </row>
    <row r="13">
      <c r="B13" s="20" t="s">
        <v>86</v>
      </c>
      <c r="C13" s="19" t="n">
        <v>0.22552780808109</v>
      </c>
      <c r="D13" s="19" t="n">
        <v>0.236048854070758</v>
      </c>
      <c r="E13" s="19" t="n">
        <v>0.216920102855772</v>
      </c>
      <c r="F13" s="19"/>
      <c r="G13" s="19" t="n">
        <v>0.119948113216997</v>
      </c>
      <c r="H13" s="19" t="n">
        <v>0.134348482992202</v>
      </c>
      <c r="I13" s="19" t="n">
        <v>0.185877674717808</v>
      </c>
      <c r="J13" s="19" t="n">
        <v>0.214869004602889</v>
      </c>
      <c r="K13" s="19" t="n">
        <v>0.332933960151935</v>
      </c>
      <c r="L13" s="19" t="n">
        <v>0.331055903017178</v>
      </c>
      <c r="M13" s="19"/>
      <c r="N13" s="19" t="n">
        <v>0.202621098860963</v>
      </c>
      <c r="O13" s="19" t="n">
        <v>0.179136417660539</v>
      </c>
      <c r="P13" s="19" t="n">
        <v>0.281731348397275</v>
      </c>
      <c r="Q13" s="19" t="n">
        <v>0.253997896232963</v>
      </c>
      <c r="R13" s="19"/>
      <c r="S13" s="19" t="n">
        <v>0.1448740019344</v>
      </c>
      <c r="T13" s="19" t="n">
        <v>0.216173160853192</v>
      </c>
      <c r="U13" s="19" t="n">
        <v>0.3127986217827</v>
      </c>
      <c r="V13" s="19" t="n">
        <v>0.282510940108513</v>
      </c>
      <c r="W13" s="19" t="n">
        <v>0.213540389964626</v>
      </c>
      <c r="X13" s="19" t="n">
        <v>0.251082458756511</v>
      </c>
      <c r="Y13" s="19" t="n">
        <v>0.229485290205838</v>
      </c>
      <c r="Z13" s="19" t="n">
        <v>0.218019672249771</v>
      </c>
      <c r="AA13" s="19" t="n">
        <v>0.190335233099808</v>
      </c>
      <c r="AB13" s="19" t="n">
        <v>0.269603788962054</v>
      </c>
      <c r="AC13" s="19" t="n">
        <v>0.19181767414968</v>
      </c>
      <c r="AD13" s="19" t="n">
        <v>0.227938051555723</v>
      </c>
      <c r="AE13" s="19"/>
      <c r="AF13" s="19" t="n">
        <v>0.337577998828224</v>
      </c>
      <c r="AG13" s="19" t="n">
        <v>0.184857262049661</v>
      </c>
      <c r="AH13" s="19" t="n">
        <v>0.135544895062277</v>
      </c>
      <c r="AI13" s="19"/>
      <c r="AJ13" s="19" t="n">
        <v>0.332911873530642</v>
      </c>
      <c r="AK13" s="19" t="n">
        <v>0.165558010788657</v>
      </c>
      <c r="AL13" s="19" t="n">
        <v>0.141939466729567</v>
      </c>
      <c r="AM13" s="19" t="n">
        <v>0.355183269981319</v>
      </c>
      <c r="AN13" s="19" t="n">
        <v>0.134052303995715</v>
      </c>
      <c r="AO13" s="19"/>
      <c r="AP13" s="19" t="n">
        <v>0.313424443903384</v>
      </c>
      <c r="AQ13" s="19" t="n">
        <v>0.186694316883015</v>
      </c>
      <c r="AR13" s="19" t="n">
        <v>0.184401748349311</v>
      </c>
      <c r="AS13" s="19" t="n">
        <v>0.349940383340148</v>
      </c>
      <c r="AT13" s="19" t="n">
        <v>0.134643695290275</v>
      </c>
      <c r="AU13" s="19"/>
      <c r="AV13" s="19" t="n">
        <v>0.17177188841166</v>
      </c>
      <c r="AW13" s="19" t="n">
        <v>0.288426487353615</v>
      </c>
      <c r="AX13" s="19" t="n">
        <v>0.177062995884552</v>
      </c>
      <c r="AY13" s="19" t="n">
        <v>0.368058382307073</v>
      </c>
      <c r="AZ13" s="19" t="n">
        <v>0.123883341969772</v>
      </c>
      <c r="BA13" s="19" t="n">
        <v>0.216868380910794</v>
      </c>
      <c r="BB13" s="19"/>
      <c r="BC13" s="19" t="n">
        <v>0.282671811189288</v>
      </c>
      <c r="BD13" s="19" t="n">
        <v>0.236708662301029</v>
      </c>
      <c r="BE13" s="19" t="n">
        <v>0.166234488556081</v>
      </c>
      <c r="BF13" s="19" t="n">
        <v>0.172134318317054</v>
      </c>
      <c r="BG13" s="19" t="n">
        <v>0.0609055238069918</v>
      </c>
    </row>
    <row r="14">
      <c r="B14" s="20" t="s">
        <v>87</v>
      </c>
      <c r="C14" s="19" t="n">
        <v>0.206114692881948</v>
      </c>
      <c r="D14" s="19" t="n">
        <v>0.226058316232268</v>
      </c>
      <c r="E14" s="19" t="n">
        <v>0.184232612663824</v>
      </c>
      <c r="F14" s="19"/>
      <c r="G14" s="19" t="n">
        <v>0.265746915640674</v>
      </c>
      <c r="H14" s="19" t="n">
        <v>0.244125587267183</v>
      </c>
      <c r="I14" s="19" t="n">
        <v>0.268651366129598</v>
      </c>
      <c r="J14" s="19" t="n">
        <v>0.212501365941793</v>
      </c>
      <c r="K14" s="19" t="n">
        <v>0.17684923897641</v>
      </c>
      <c r="L14" s="19" t="n">
        <v>0.10463287149616</v>
      </c>
      <c r="M14" s="19"/>
      <c r="N14" s="19" t="n">
        <v>0.239229811769132</v>
      </c>
      <c r="O14" s="19" t="n">
        <v>0.208951036111901</v>
      </c>
      <c r="P14" s="19" t="n">
        <v>0.185090042060976</v>
      </c>
      <c r="Q14" s="19" t="n">
        <v>0.181667365942942</v>
      </c>
      <c r="R14" s="19"/>
      <c r="S14" s="19" t="n">
        <v>0.271311634250848</v>
      </c>
      <c r="T14" s="19" t="n">
        <v>0.158627834078316</v>
      </c>
      <c r="U14" s="19" t="n">
        <v>0.209410664805581</v>
      </c>
      <c r="V14" s="19" t="n">
        <v>0.187672229379646</v>
      </c>
      <c r="W14" s="19" t="n">
        <v>0.236748816833914</v>
      </c>
      <c r="X14" s="19" t="n">
        <v>0.239568415975102</v>
      </c>
      <c r="Y14" s="19" t="n">
        <v>0.223866475748063</v>
      </c>
      <c r="Z14" s="19" t="n">
        <v>0.22536384983131</v>
      </c>
      <c r="AA14" s="19" t="n">
        <v>0.18636364888955</v>
      </c>
      <c r="AB14" s="19" t="n">
        <v>0.181936928755809</v>
      </c>
      <c r="AC14" s="19" t="n">
        <v>0.145870544662778</v>
      </c>
      <c r="AD14" s="19" t="n">
        <v>0.138758412015589</v>
      </c>
      <c r="AE14" s="19"/>
      <c r="AF14" s="19" t="n">
        <v>0.183828089954232</v>
      </c>
      <c r="AG14" s="19" t="n">
        <v>0.217262267965033</v>
      </c>
      <c r="AH14" s="19" t="n">
        <v>0.175065356045009</v>
      </c>
      <c r="AI14" s="19"/>
      <c r="AJ14" s="19" t="n">
        <v>0.15871061242422</v>
      </c>
      <c r="AK14" s="19" t="n">
        <v>0.276082507193717</v>
      </c>
      <c r="AL14" s="19" t="n">
        <v>0.173460097089713</v>
      </c>
      <c r="AM14" s="19" t="n">
        <v>0.243564296715225</v>
      </c>
      <c r="AN14" s="19" t="n">
        <v>0.15822436040233</v>
      </c>
      <c r="AO14" s="19"/>
      <c r="AP14" s="19" t="n">
        <v>0.138871796223503</v>
      </c>
      <c r="AQ14" s="19" t="n">
        <v>0.261827735736551</v>
      </c>
      <c r="AR14" s="19" t="n">
        <v>0.201318719341263</v>
      </c>
      <c r="AS14" s="19" t="n">
        <v>0.150334412100804</v>
      </c>
      <c r="AT14" s="19" t="n">
        <v>0.317945383229124</v>
      </c>
      <c r="AU14" s="19"/>
      <c r="AV14" s="19" t="n">
        <v>0.283605500498366</v>
      </c>
      <c r="AW14" s="19" t="n">
        <v>0.144871904724774</v>
      </c>
      <c r="AX14" s="19" t="n">
        <v>0.205454449840056</v>
      </c>
      <c r="AY14" s="19" t="n">
        <v>0.141376590542082</v>
      </c>
      <c r="AZ14" s="19" t="n">
        <v>0.270531482077387</v>
      </c>
      <c r="BA14" s="19" t="n">
        <v>0.190436588704642</v>
      </c>
      <c r="BB14" s="19"/>
      <c r="BC14" s="19" t="n">
        <v>0.141268787061833</v>
      </c>
      <c r="BD14" s="19" t="n">
        <v>0.198535861895237</v>
      </c>
      <c r="BE14" s="19" t="n">
        <v>0.254108641857766</v>
      </c>
      <c r="BF14" s="19" t="n">
        <v>0.218618088639353</v>
      </c>
      <c r="BG14" s="19" t="n">
        <v>0.25972394802746</v>
      </c>
    </row>
    <row r="15">
      <c r="B15" s="20" t="s">
        <v>88</v>
      </c>
      <c r="C15" s="19" t="n">
        <v>0.142255383947209</v>
      </c>
      <c r="D15" s="19" t="n">
        <v>0.156908934926075</v>
      </c>
      <c r="E15" s="19" t="n">
        <v>0.124964633543889</v>
      </c>
      <c r="F15" s="19"/>
      <c r="G15" s="19" t="n">
        <v>0.176213689575674</v>
      </c>
      <c r="H15" s="19" t="n">
        <v>0.17342597889202</v>
      </c>
      <c r="I15" s="19" t="n">
        <v>0.180121917049444</v>
      </c>
      <c r="J15" s="19" t="n">
        <v>0.157684040192021</v>
      </c>
      <c r="K15" s="19" t="n">
        <v>0.117092207126517</v>
      </c>
      <c r="L15" s="19" t="n">
        <v>0.071912718052328</v>
      </c>
      <c r="M15" s="19"/>
      <c r="N15" s="19" t="n">
        <v>0.17485577585535</v>
      </c>
      <c r="O15" s="19" t="n">
        <v>0.151642186580934</v>
      </c>
      <c r="P15" s="19" t="n">
        <v>0.107415820863501</v>
      </c>
      <c r="Q15" s="19" t="n">
        <v>0.121155095744044</v>
      </c>
      <c r="R15" s="19"/>
      <c r="S15" s="19" t="n">
        <v>0.1958711506906</v>
      </c>
      <c r="T15" s="19" t="n">
        <v>0.143397443523763</v>
      </c>
      <c r="U15" s="19" t="n">
        <v>0.126607239792533</v>
      </c>
      <c r="V15" s="19" t="n">
        <v>0.084148766014682</v>
      </c>
      <c r="W15" s="19" t="n">
        <v>0.183536571921112</v>
      </c>
      <c r="X15" s="19" t="n">
        <v>0.162288100628808</v>
      </c>
      <c r="Y15" s="19" t="n">
        <v>0.110722460149459</v>
      </c>
      <c r="Z15" s="19" t="n">
        <v>0.1229777535182</v>
      </c>
      <c r="AA15" s="19" t="n">
        <v>0.16618388444921</v>
      </c>
      <c r="AB15" s="19" t="n">
        <v>0.101818885294293</v>
      </c>
      <c r="AC15" s="19" t="n">
        <v>0.132026130264459</v>
      </c>
      <c r="AD15" s="19" t="n">
        <v>0.106448647415288</v>
      </c>
      <c r="AE15" s="19"/>
      <c r="AF15" s="19" t="n">
        <v>0.100937881485704</v>
      </c>
      <c r="AG15" s="19" t="n">
        <v>0.168755280139399</v>
      </c>
      <c r="AH15" s="19" t="n">
        <v>0.154784413958935</v>
      </c>
      <c r="AI15" s="19"/>
      <c r="AJ15" s="19" t="n">
        <v>0.0912768232278977</v>
      </c>
      <c r="AK15" s="19" t="n">
        <v>0.184580045296576</v>
      </c>
      <c r="AL15" s="19" t="n">
        <v>0.128580230107558</v>
      </c>
      <c r="AM15" s="19" t="n">
        <v>0.125977824230796</v>
      </c>
      <c r="AN15" s="19" t="n">
        <v>0.130317617863349</v>
      </c>
      <c r="AO15" s="19"/>
      <c r="AP15" s="19" t="n">
        <v>0.0875783448116295</v>
      </c>
      <c r="AQ15" s="19" t="n">
        <v>0.18023132492967</v>
      </c>
      <c r="AR15" s="19" t="n">
        <v>0.154437913313965</v>
      </c>
      <c r="AS15" s="19" t="n">
        <v>0.0480054595023528</v>
      </c>
      <c r="AT15" s="19" t="n">
        <v>0.324626349612605</v>
      </c>
      <c r="AU15" s="19"/>
      <c r="AV15" s="19" t="n">
        <v>0.209867997065888</v>
      </c>
      <c r="AW15" s="19" t="n">
        <v>0.0980963075390034</v>
      </c>
      <c r="AX15" s="19" t="n">
        <v>0.144382488859654</v>
      </c>
      <c r="AY15" s="19" t="n">
        <v>0.049975631945612</v>
      </c>
      <c r="AZ15" s="19" t="n">
        <v>0.285788179794353</v>
      </c>
      <c r="BA15" s="19" t="n">
        <v>0.0738852577221903</v>
      </c>
      <c r="BB15" s="19"/>
      <c r="BC15" s="19" t="n">
        <v>0.0800593879234341</v>
      </c>
      <c r="BD15" s="19" t="n">
        <v>0.135054902560261</v>
      </c>
      <c r="BE15" s="19" t="n">
        <v>0.164664645338636</v>
      </c>
      <c r="BF15" s="19" t="n">
        <v>0.216085593274798</v>
      </c>
      <c r="BG15" s="19" t="n">
        <v>0.343664219058187</v>
      </c>
    </row>
    <row r="16">
      <c r="B16" s="20" t="s">
        <v>89</v>
      </c>
      <c r="C16" s="19" t="n">
        <v>0.128842506162013</v>
      </c>
      <c r="D16" s="19" t="n">
        <v>0.124811062422494</v>
      </c>
      <c r="E16" s="19" t="n">
        <v>0.132160873791408</v>
      </c>
      <c r="F16" s="19"/>
      <c r="G16" s="19" t="n">
        <v>0.131229786925141</v>
      </c>
      <c r="H16" s="19" t="n">
        <v>0.11284749985316</v>
      </c>
      <c r="I16" s="19" t="n">
        <v>0.123253289559962</v>
      </c>
      <c r="J16" s="19" t="n">
        <v>0.162784144654035</v>
      </c>
      <c r="K16" s="19" t="n">
        <v>0.143962734674607</v>
      </c>
      <c r="L16" s="19" t="n">
        <v>0.108108415917351</v>
      </c>
      <c r="M16" s="19"/>
      <c r="N16" s="19" t="n">
        <v>0.158729851392574</v>
      </c>
      <c r="O16" s="19" t="n">
        <v>0.131383561510796</v>
      </c>
      <c r="P16" s="19" t="n">
        <v>0.0853524384100885</v>
      </c>
      <c r="Q16" s="19" t="n">
        <v>0.128783408902107</v>
      </c>
      <c r="R16" s="19"/>
      <c r="S16" s="19" t="n">
        <v>0.143236012713241</v>
      </c>
      <c r="T16" s="19" t="n">
        <v>0.0738775799144061</v>
      </c>
      <c r="U16" s="19" t="n">
        <v>0.175910853666978</v>
      </c>
      <c r="V16" s="19" t="n">
        <v>0.12518474822245</v>
      </c>
      <c r="W16" s="19" t="n">
        <v>0.152881101674412</v>
      </c>
      <c r="X16" s="19" t="n">
        <v>0.181583431700751</v>
      </c>
      <c r="Y16" s="19" t="n">
        <v>0.0781410881469666</v>
      </c>
      <c r="Z16" s="19" t="n">
        <v>0.127741076827169</v>
      </c>
      <c r="AA16" s="19" t="n">
        <v>0.144647638228751</v>
      </c>
      <c r="AB16" s="19" t="n">
        <v>0.116494843204254</v>
      </c>
      <c r="AC16" s="19" t="n">
        <v>0.0922031069766276</v>
      </c>
      <c r="AD16" s="19" t="n">
        <v>0.135817721071706</v>
      </c>
      <c r="AE16" s="19"/>
      <c r="AF16" s="19" t="n">
        <v>0.081499184132074</v>
      </c>
      <c r="AG16" s="19" t="n">
        <v>0.17716400825442</v>
      </c>
      <c r="AH16" s="19" t="n">
        <v>0.074512583608709</v>
      </c>
      <c r="AI16" s="19"/>
      <c r="AJ16" s="19" t="n">
        <v>0.0874949903722024</v>
      </c>
      <c r="AK16" s="19" t="n">
        <v>0.167603462414605</v>
      </c>
      <c r="AL16" s="19" t="n">
        <v>0.204826504218382</v>
      </c>
      <c r="AM16" s="19" t="n">
        <v>0.0625770986719728</v>
      </c>
      <c r="AN16" s="19" t="n">
        <v>0.0721897442119081</v>
      </c>
      <c r="AO16" s="19"/>
      <c r="AP16" s="19" t="n">
        <v>0.0894141113800172</v>
      </c>
      <c r="AQ16" s="19" t="n">
        <v>0.165713842789422</v>
      </c>
      <c r="AR16" s="19" t="n">
        <v>0.149930926061449</v>
      </c>
      <c r="AS16" s="19" t="n">
        <v>0.0528237989305742</v>
      </c>
      <c r="AT16" s="19" t="n">
        <v>0.202816306247814</v>
      </c>
      <c r="AU16" s="19"/>
      <c r="AV16" s="19" t="n">
        <v>0.180233319078709</v>
      </c>
      <c r="AW16" s="19" t="n">
        <v>0.0940783090265627</v>
      </c>
      <c r="AX16" s="19" t="n">
        <v>0.134385667680075</v>
      </c>
      <c r="AY16" s="19" t="n">
        <v>0.0653635620095434</v>
      </c>
      <c r="AZ16" s="19" t="n">
        <v>0.215249949981083</v>
      </c>
      <c r="BA16" s="19" t="n">
        <v>0.121636054175195</v>
      </c>
      <c r="BB16" s="19"/>
      <c r="BC16" s="19" t="n">
        <v>0.0932844590200714</v>
      </c>
      <c r="BD16" s="19" t="n">
        <v>0.158488773990519</v>
      </c>
      <c r="BE16" s="19" t="n">
        <v>0.144859047310536</v>
      </c>
      <c r="BF16" s="19" t="n">
        <v>0.125523848305153</v>
      </c>
      <c r="BG16" s="19" t="n">
        <v>0.185228718450451</v>
      </c>
    </row>
    <row r="17">
      <c r="B17" s="20" t="s">
        <v>90</v>
      </c>
      <c r="C17" s="19" t="n">
        <v>0.124950676443548</v>
      </c>
      <c r="D17" s="19" t="n">
        <v>0.125304012384404</v>
      </c>
      <c r="E17" s="19" t="n">
        <v>0.125285471122882</v>
      </c>
      <c r="F17" s="19"/>
      <c r="G17" s="19" t="n">
        <v>0.153795883420474</v>
      </c>
      <c r="H17" s="19" t="n">
        <v>0.178468848216239</v>
      </c>
      <c r="I17" s="19" t="n">
        <v>0.132351866799152</v>
      </c>
      <c r="J17" s="19" t="n">
        <v>0.0937718299743401</v>
      </c>
      <c r="K17" s="19" t="n">
        <v>0.083315481648195</v>
      </c>
      <c r="L17" s="19" t="n">
        <v>0.110356832609007</v>
      </c>
      <c r="M17" s="19"/>
      <c r="N17" s="19" t="n">
        <v>0.18615543650761</v>
      </c>
      <c r="O17" s="19" t="n">
        <v>0.117114752227661</v>
      </c>
      <c r="P17" s="19" t="n">
        <v>0.0825583504528389</v>
      </c>
      <c r="Q17" s="19" t="n">
        <v>0.0965211826198936</v>
      </c>
      <c r="R17" s="19"/>
      <c r="S17" s="19" t="n">
        <v>0.19157050286652</v>
      </c>
      <c r="T17" s="19" t="n">
        <v>0.0627094079878323</v>
      </c>
      <c r="U17" s="19" t="n">
        <v>0.0690574883259923</v>
      </c>
      <c r="V17" s="19" t="n">
        <v>0.0934728003609211</v>
      </c>
      <c r="W17" s="19" t="n">
        <v>0.145535184264039</v>
      </c>
      <c r="X17" s="19" t="n">
        <v>0.122196705709587</v>
      </c>
      <c r="Y17" s="19" t="n">
        <v>0.128214289408625</v>
      </c>
      <c r="Z17" s="19" t="n">
        <v>0.196025782101867</v>
      </c>
      <c r="AA17" s="19" t="n">
        <v>0.109591258831186</v>
      </c>
      <c r="AB17" s="19" t="n">
        <v>0.0891905351682865</v>
      </c>
      <c r="AC17" s="19" t="n">
        <v>0.134297765007576</v>
      </c>
      <c r="AD17" s="19" t="n">
        <v>0.330349147891219</v>
      </c>
      <c r="AE17" s="19"/>
      <c r="AF17" s="19" t="n">
        <v>0.100387709298801</v>
      </c>
      <c r="AG17" s="19" t="n">
        <v>0.133743235400224</v>
      </c>
      <c r="AH17" s="19" t="n">
        <v>0.129026679242377</v>
      </c>
      <c r="AI17" s="19"/>
      <c r="AJ17" s="19" t="n">
        <v>0.122843175834495</v>
      </c>
      <c r="AK17" s="19" t="n">
        <v>0.138292977272195</v>
      </c>
      <c r="AL17" s="19" t="n">
        <v>0.0961831325470069</v>
      </c>
      <c r="AM17" s="19" t="n">
        <v>0.160308827709725</v>
      </c>
      <c r="AN17" s="19" t="n">
        <v>0.117754639024674</v>
      </c>
      <c r="AO17" s="19"/>
      <c r="AP17" s="19" t="n">
        <v>0.127913160851342</v>
      </c>
      <c r="AQ17" s="19" t="n">
        <v>0.146685595521893</v>
      </c>
      <c r="AR17" s="19" t="n">
        <v>0.0890297453117819</v>
      </c>
      <c r="AS17" s="19" t="n">
        <v>0.0787161151710082</v>
      </c>
      <c r="AT17" s="19" t="n">
        <v>0.131579648594169</v>
      </c>
      <c r="AU17" s="19"/>
      <c r="AV17" s="19" t="n">
        <v>0.154290127489025</v>
      </c>
      <c r="AW17" s="19" t="n">
        <v>0.138929628751572</v>
      </c>
      <c r="AX17" s="19" t="n">
        <v>0.0654288230594227</v>
      </c>
      <c r="AY17" s="19" t="n">
        <v>0.0818147973320505</v>
      </c>
      <c r="AZ17" s="19" t="n">
        <v>0.124568029092427</v>
      </c>
      <c r="BA17" s="19" t="n">
        <v>0.129606502616057</v>
      </c>
      <c r="BB17" s="19"/>
      <c r="BC17" s="19" t="n">
        <v>0.0836645763596359</v>
      </c>
      <c r="BD17" s="19" t="n">
        <v>0.089214532106063</v>
      </c>
      <c r="BE17" s="19" t="n">
        <v>0.162239477187003</v>
      </c>
      <c r="BF17" s="19" t="n">
        <v>0.248861847773</v>
      </c>
      <c r="BG17" s="19" t="n">
        <v>0.12933818344434</v>
      </c>
    </row>
    <row r="18">
      <c r="B18" s="20" t="s">
        <v>70</v>
      </c>
      <c r="C18" s="19" t="n">
        <v>0.115165168073765</v>
      </c>
      <c r="D18" s="19" t="n">
        <v>0.111523814803833</v>
      </c>
      <c r="E18" s="19" t="n">
        <v>0.119171306593812</v>
      </c>
      <c r="F18" s="19"/>
      <c r="G18" s="19" t="n">
        <v>0.272827503808157</v>
      </c>
      <c r="H18" s="19" t="n">
        <v>0.225265699807603</v>
      </c>
      <c r="I18" s="19" t="n">
        <v>0.138617071485871</v>
      </c>
      <c r="J18" s="19" t="n">
        <v>0.0619022313455452</v>
      </c>
      <c r="K18" s="19" t="n">
        <v>0.0292705152945582</v>
      </c>
      <c r="L18" s="19" t="n">
        <v>0.00783214671472757</v>
      </c>
      <c r="M18" s="19"/>
      <c r="N18" s="19" t="n">
        <v>0.189639314404529</v>
      </c>
      <c r="O18" s="19" t="n">
        <v>0.118784658135802</v>
      </c>
      <c r="P18" s="19" t="n">
        <v>0.074263454247041</v>
      </c>
      <c r="Q18" s="19" t="n">
        <v>0.0565549094187035</v>
      </c>
      <c r="R18" s="19"/>
      <c r="S18" s="19" t="n">
        <v>0.214580655514466</v>
      </c>
      <c r="T18" s="19" t="n">
        <v>0.0838918234800989</v>
      </c>
      <c r="U18" s="19" t="n">
        <v>0.061534450697954</v>
      </c>
      <c r="V18" s="19" t="n">
        <v>0.141662008800177</v>
      </c>
      <c r="W18" s="19" t="n">
        <v>0.0946870225063257</v>
      </c>
      <c r="X18" s="19" t="n">
        <v>0.133312418933703</v>
      </c>
      <c r="Y18" s="19" t="n">
        <v>0.119000188746922</v>
      </c>
      <c r="Z18" s="19" t="n">
        <v>0.063714329513158</v>
      </c>
      <c r="AA18" s="19" t="n">
        <v>0.123761674943307</v>
      </c>
      <c r="AB18" s="19" t="n">
        <v>0.0649509948355177</v>
      </c>
      <c r="AC18" s="19" t="n">
        <v>0.0200429867456262</v>
      </c>
      <c r="AD18" s="19" t="n">
        <v>0.169336908672745</v>
      </c>
      <c r="AE18" s="19"/>
      <c r="AF18" s="19" t="n">
        <v>0.0719113188496106</v>
      </c>
      <c r="AG18" s="19" t="n">
        <v>0.11457555258003</v>
      </c>
      <c r="AH18" s="19" t="n">
        <v>0.127491057605099</v>
      </c>
      <c r="AI18" s="19"/>
      <c r="AJ18" s="19" t="n">
        <v>0.0688599028122561</v>
      </c>
      <c r="AK18" s="19" t="n">
        <v>0.175142247543812</v>
      </c>
      <c r="AL18" s="19" t="n">
        <v>0.0934930379022695</v>
      </c>
      <c r="AM18" s="19" t="n">
        <v>0.133568549477417</v>
      </c>
      <c r="AN18" s="19" t="n">
        <v>0.0901989598322271</v>
      </c>
      <c r="AO18" s="19"/>
      <c r="AP18" s="19" t="n">
        <v>0.0806536854748968</v>
      </c>
      <c r="AQ18" s="19" t="n">
        <v>0.161107291512803</v>
      </c>
      <c r="AR18" s="19" t="n">
        <v>0.0878776435243995</v>
      </c>
      <c r="AS18" s="19" t="n">
        <v>0.0757679985967138</v>
      </c>
      <c r="AT18" s="19" t="n">
        <v>0.139845549812174</v>
      </c>
      <c r="AU18" s="19"/>
      <c r="AV18" s="19" t="n">
        <v>0.196966285960892</v>
      </c>
      <c r="AW18" s="19" t="n">
        <v>0.0789927487055011</v>
      </c>
      <c r="AX18" s="19" t="n">
        <v>0.0801758074366262</v>
      </c>
      <c r="AY18" s="19" t="n">
        <v>0.0582681742090794</v>
      </c>
      <c r="AZ18" s="19" t="n">
        <v>0.128762395305163</v>
      </c>
      <c r="BA18" s="19" t="n">
        <v>0.0837729548934079</v>
      </c>
      <c r="BB18" s="19"/>
      <c r="BC18" s="19" t="n">
        <v>0.0290177158478137</v>
      </c>
      <c r="BD18" s="19" t="n">
        <v>0.0734412486064934</v>
      </c>
      <c r="BE18" s="19" t="n">
        <v>0.180982594913968</v>
      </c>
      <c r="BF18" s="19" t="n">
        <v>0.233151572983341</v>
      </c>
      <c r="BG18" s="19" t="n">
        <v>0.259586717465751</v>
      </c>
    </row>
    <row r="19">
      <c r="B19" s="20" t="s">
        <v>91</v>
      </c>
      <c r="C19" s="19" t="n">
        <v>0.0562499945435521</v>
      </c>
      <c r="D19" s="19" t="n">
        <v>0.058780937964085</v>
      </c>
      <c r="E19" s="19" t="n">
        <v>0.0520444561036135</v>
      </c>
      <c r="F19" s="19"/>
      <c r="G19" s="19" t="n">
        <v>0.0830210975267529</v>
      </c>
      <c r="H19" s="19" t="n">
        <v>0.0828852179430762</v>
      </c>
      <c r="I19" s="19" t="n">
        <v>0.066207401586399</v>
      </c>
      <c r="J19" s="19" t="n">
        <v>0.0601639431348823</v>
      </c>
      <c r="K19" s="19" t="n">
        <v>0.0357112269173957</v>
      </c>
      <c r="L19" s="19" t="n">
        <v>0.0212430470888925</v>
      </c>
      <c r="M19" s="19"/>
      <c r="N19" s="19" t="n">
        <v>0.0809079111266944</v>
      </c>
      <c r="O19" s="19" t="n">
        <v>0.0627030175497938</v>
      </c>
      <c r="P19" s="19" t="n">
        <v>0.0448875561382752</v>
      </c>
      <c r="Q19" s="19" t="n">
        <v>0.0292158951878793</v>
      </c>
      <c r="R19" s="19"/>
      <c r="S19" s="19" t="n">
        <v>0.0890461576873798</v>
      </c>
      <c r="T19" s="19" t="n">
        <v>0.0525301065274314</v>
      </c>
      <c r="U19" s="19" t="n">
        <v>0.0369011409133498</v>
      </c>
      <c r="V19" s="19" t="n">
        <v>0.0459735084211729</v>
      </c>
      <c r="W19" s="19" t="n">
        <v>0.0527053354803342</v>
      </c>
      <c r="X19" s="19" t="n">
        <v>0.102685556130437</v>
      </c>
      <c r="Y19" s="19" t="n">
        <v>0.0639430979243643</v>
      </c>
      <c r="Z19" s="19" t="n">
        <v>0.0583568986940444</v>
      </c>
      <c r="AA19" s="19" t="n">
        <v>0.0354537299941909</v>
      </c>
      <c r="AB19" s="19" t="n">
        <v>0.0195647364046797</v>
      </c>
      <c r="AC19" s="19" t="n">
        <v>0.0325712793400944</v>
      </c>
      <c r="AD19" s="19" t="n">
        <v>0.0581705679774071</v>
      </c>
      <c r="AE19" s="19"/>
      <c r="AF19" s="19" t="n">
        <v>0.0345643400641927</v>
      </c>
      <c r="AG19" s="19" t="n">
        <v>0.0689186344578662</v>
      </c>
      <c r="AH19" s="19" t="n">
        <v>0.0460695356691823</v>
      </c>
      <c r="AI19" s="19"/>
      <c r="AJ19" s="19" t="n">
        <v>0.0408402315665766</v>
      </c>
      <c r="AK19" s="19" t="n">
        <v>0.0625570148027479</v>
      </c>
      <c r="AL19" s="19" t="n">
        <v>0.0766449941656115</v>
      </c>
      <c r="AM19" s="19" t="n">
        <v>0.0676042555963162</v>
      </c>
      <c r="AN19" s="19" t="n">
        <v>0.0455523662114538</v>
      </c>
      <c r="AO19" s="19"/>
      <c r="AP19" s="19" t="n">
        <v>0.0387325898616502</v>
      </c>
      <c r="AQ19" s="19" t="n">
        <v>0.0590268268704155</v>
      </c>
      <c r="AR19" s="19" t="n">
        <v>0.0937913363542179</v>
      </c>
      <c r="AS19" s="19" t="n">
        <v>0.0245383895746602</v>
      </c>
      <c r="AT19" s="19" t="n">
        <v>0.149028800553323</v>
      </c>
      <c r="AU19" s="19"/>
      <c r="AV19" s="19" t="n">
        <v>0.070780501954843</v>
      </c>
      <c r="AW19" s="19" t="n">
        <v>0.0468445993449173</v>
      </c>
      <c r="AX19" s="19" t="n">
        <v>0.105218870492872</v>
      </c>
      <c r="AY19" s="19" t="n">
        <v>0.0154373684897043</v>
      </c>
      <c r="AZ19" s="19" t="n">
        <v>0.107079984254102</v>
      </c>
      <c r="BA19" s="19" t="n">
        <v>0.0133013773659073</v>
      </c>
      <c r="BB19" s="19"/>
      <c r="BC19" s="19" t="n">
        <v>0.0232982034142525</v>
      </c>
      <c r="BD19" s="19" t="n">
        <v>0.0424692284831109</v>
      </c>
      <c r="BE19" s="19" t="n">
        <v>0.0752094783278301</v>
      </c>
      <c r="BF19" s="19" t="n">
        <v>0.124981188321464</v>
      </c>
      <c r="BG19" s="19" t="n">
        <v>0.0662689447703208</v>
      </c>
    </row>
    <row r="20">
      <c r="B20" s="20" t="s">
        <v>92</v>
      </c>
      <c r="C20" s="19" t="n">
        <v>0.0450561803335692</v>
      </c>
      <c r="D20" s="19" t="n">
        <v>0.0678989001970159</v>
      </c>
      <c r="E20" s="19" t="n">
        <v>0.0240045021154465</v>
      </c>
      <c r="F20" s="19"/>
      <c r="G20" s="19" t="n">
        <v>0.108381599924772</v>
      </c>
      <c r="H20" s="19" t="n">
        <v>0.053689840969345</v>
      </c>
      <c r="I20" s="19" t="n">
        <v>0.0474215285547041</v>
      </c>
      <c r="J20" s="19" t="n">
        <v>0.0269156136660748</v>
      </c>
      <c r="K20" s="19" t="n">
        <v>0.0470351553931292</v>
      </c>
      <c r="L20" s="19" t="n">
        <v>0.00838073598663757</v>
      </c>
      <c r="M20" s="19"/>
      <c r="N20" s="19" t="n">
        <v>0.0772100246963982</v>
      </c>
      <c r="O20" s="19" t="n">
        <v>0.0428619467787123</v>
      </c>
      <c r="P20" s="19" t="n">
        <v>0.0334934409462992</v>
      </c>
      <c r="Q20" s="19" t="n">
        <v>0.0183170295198581</v>
      </c>
      <c r="R20" s="19"/>
      <c r="S20" s="19" t="n">
        <v>0.0708154472037372</v>
      </c>
      <c r="T20" s="19" t="n">
        <v>0.0243084426471001</v>
      </c>
      <c r="U20" s="19" t="n">
        <v>0.0358259598562676</v>
      </c>
      <c r="V20" s="19" t="n">
        <v>0.0419849167195522</v>
      </c>
      <c r="W20" s="19" t="n">
        <v>0.0669085835517467</v>
      </c>
      <c r="X20" s="19" t="n">
        <v>0.0336474070415869</v>
      </c>
      <c r="Y20" s="19" t="n">
        <v>0.0440087594970467</v>
      </c>
      <c r="Z20" s="19" t="n">
        <v>0.0635494981277478</v>
      </c>
      <c r="AA20" s="19" t="n">
        <v>0.05621569413441</v>
      </c>
      <c r="AB20" s="19" t="n">
        <v>0.0230971134517677</v>
      </c>
      <c r="AC20" s="19" t="n">
        <v>0.0188420518322642</v>
      </c>
      <c r="AD20" s="19" t="n">
        <v>0.0850594573783243</v>
      </c>
      <c r="AE20" s="19"/>
      <c r="AF20" s="19" t="n">
        <v>0.044681877615089</v>
      </c>
      <c r="AG20" s="19" t="n">
        <v>0.034146554847846</v>
      </c>
      <c r="AH20" s="19" t="n">
        <v>0.0338475569412706</v>
      </c>
      <c r="AI20" s="19"/>
      <c r="AJ20" s="19" t="n">
        <v>0.0341827561342732</v>
      </c>
      <c r="AK20" s="19" t="n">
        <v>0.062172216154967</v>
      </c>
      <c r="AL20" s="19" t="n">
        <v>0.0519898074613457</v>
      </c>
      <c r="AM20" s="19" t="n">
        <v>0.0337742326500602</v>
      </c>
      <c r="AN20" s="19" t="n">
        <v>0.0329762623225304</v>
      </c>
      <c r="AO20" s="19"/>
      <c r="AP20" s="19" t="n">
        <v>0.0365057961663486</v>
      </c>
      <c r="AQ20" s="19" t="n">
        <v>0.0553392199770981</v>
      </c>
      <c r="AR20" s="19" t="n">
        <v>0.0367575005060718</v>
      </c>
      <c r="AS20" s="19" t="n">
        <v>0.0462653527869666</v>
      </c>
      <c r="AT20" s="19" t="n">
        <v>0.0281847115378631</v>
      </c>
      <c r="AU20" s="19"/>
      <c r="AV20" s="19" t="n">
        <v>0.063044017539726</v>
      </c>
      <c r="AW20" s="19" t="n">
        <v>0.0365768155832221</v>
      </c>
      <c r="AX20" s="19" t="n">
        <v>0.0519334513791165</v>
      </c>
      <c r="AY20" s="19" t="n">
        <v>0.0347774894950704</v>
      </c>
      <c r="AZ20" s="19" t="n">
        <v>0.0283843751988768</v>
      </c>
      <c r="BA20" s="19" t="n">
        <v>0.033574557911903</v>
      </c>
      <c r="BB20" s="19"/>
      <c r="BC20" s="19" t="n">
        <v>0.0236603190651778</v>
      </c>
      <c r="BD20" s="19" t="n">
        <v>0.0281689347465803</v>
      </c>
      <c r="BE20" s="19" t="n">
        <v>0.071619557449928</v>
      </c>
      <c r="BF20" s="19" t="n">
        <v>0.0549938012840598</v>
      </c>
      <c r="BG20" s="19" t="n">
        <v>0.0990192695820429</v>
      </c>
    </row>
    <row r="21">
      <c r="B21" s="20" t="s">
        <v>93</v>
      </c>
      <c r="C21" s="19" t="n">
        <v>0.0409685331296522</v>
      </c>
      <c r="D21" s="19" t="n">
        <v>0.0566664859263209</v>
      </c>
      <c r="E21" s="19" t="n">
        <v>0.0255331758791032</v>
      </c>
      <c r="F21" s="19"/>
      <c r="G21" s="19" t="n">
        <v>0.0858421388621913</v>
      </c>
      <c r="H21" s="19" t="n">
        <v>0.0655102155488058</v>
      </c>
      <c r="I21" s="19" t="n">
        <v>0.0469433207445174</v>
      </c>
      <c r="J21" s="19" t="n">
        <v>0.0179037076705303</v>
      </c>
      <c r="K21" s="19" t="n">
        <v>0.0256652031237862</v>
      </c>
      <c r="L21" s="19" t="n">
        <v>0.0161780129210465</v>
      </c>
      <c r="M21" s="19"/>
      <c r="N21" s="19" t="n">
        <v>0.061305059051368</v>
      </c>
      <c r="O21" s="19" t="n">
        <v>0.0417518829690688</v>
      </c>
      <c r="P21" s="19" t="n">
        <v>0.0270525012455662</v>
      </c>
      <c r="Q21" s="19" t="n">
        <v>0.027689734779081</v>
      </c>
      <c r="R21" s="19"/>
      <c r="S21" s="19" t="n">
        <v>0.0708937413572163</v>
      </c>
      <c r="T21" s="19" t="n">
        <v>0.0420989409307576</v>
      </c>
      <c r="U21" s="19" t="n">
        <v>0.00698281281578507</v>
      </c>
      <c r="V21" s="19" t="n">
        <v>0.0630894716168762</v>
      </c>
      <c r="W21" s="19" t="n">
        <v>0.0395342489427548</v>
      </c>
      <c r="X21" s="19" t="n">
        <v>0.0504104381503639</v>
      </c>
      <c r="Y21" s="19" t="n">
        <v>0.0299201029567041</v>
      </c>
      <c r="Z21" s="19" t="n">
        <v>0.0443373730459886</v>
      </c>
      <c r="AA21" s="19" t="n">
        <v>0.0498995789314851</v>
      </c>
      <c r="AB21" s="19" t="n">
        <v>0.00363256678485822</v>
      </c>
      <c r="AC21" s="19" t="n">
        <v>0.0212811416845956</v>
      </c>
      <c r="AD21" s="19" t="n">
        <v>0.0375593431028617</v>
      </c>
      <c r="AE21" s="19"/>
      <c r="AF21" s="19" t="n">
        <v>0.0364858154557487</v>
      </c>
      <c r="AG21" s="19" t="n">
        <v>0.0474950436891802</v>
      </c>
      <c r="AH21" s="19" t="n">
        <v>0.0248059022278147</v>
      </c>
      <c r="AI21" s="19"/>
      <c r="AJ21" s="19" t="n">
        <v>0.0389634344382253</v>
      </c>
      <c r="AK21" s="19" t="n">
        <v>0.0607652178246155</v>
      </c>
      <c r="AL21" s="19" t="n">
        <v>0.0272879286316167</v>
      </c>
      <c r="AM21" s="19" t="n">
        <v>0.0403816158510766</v>
      </c>
      <c r="AN21" s="19" t="n">
        <v>0.0111246406466133</v>
      </c>
      <c r="AO21" s="19"/>
      <c r="AP21" s="19" t="n">
        <v>0.0482633027538554</v>
      </c>
      <c r="AQ21" s="19" t="n">
        <v>0.0570783459238464</v>
      </c>
      <c r="AR21" s="19" t="n">
        <v>0.0192401493210271</v>
      </c>
      <c r="AS21" s="19" t="n">
        <v>0.0381141128988519</v>
      </c>
      <c r="AT21" s="19" t="n">
        <v>0.0268936057445137</v>
      </c>
      <c r="AU21" s="19"/>
      <c r="AV21" s="19" t="n">
        <v>0.066408934409216</v>
      </c>
      <c r="AW21" s="19" t="n">
        <v>0.041808553888528</v>
      </c>
      <c r="AX21" s="19" t="n">
        <v>0.0207564366161554</v>
      </c>
      <c r="AY21" s="19" t="n">
        <v>0.0358135320293198</v>
      </c>
      <c r="AZ21" s="19" t="n">
        <v>0.0253653332878191</v>
      </c>
      <c r="BA21" s="19" t="n">
        <v>0.0194286753008668</v>
      </c>
      <c r="BB21" s="19"/>
      <c r="BC21" s="19" t="n">
        <v>0.0252459543179212</v>
      </c>
      <c r="BD21" s="19" t="n">
        <v>0.0323064235796535</v>
      </c>
      <c r="BE21" s="19" t="n">
        <v>0.0378071277369179</v>
      </c>
      <c r="BF21" s="19" t="n">
        <v>0.0809992346152518</v>
      </c>
      <c r="BG21" s="19" t="n">
        <v>0.213276765047867</v>
      </c>
    </row>
    <row r="22">
      <c r="B22" s="20" t="s">
        <v>94</v>
      </c>
      <c r="C22" s="19" t="n">
        <v>0.0222530639675305</v>
      </c>
      <c r="D22" s="19" t="n">
        <v>0.0276190371934531</v>
      </c>
      <c r="E22" s="19" t="n">
        <v>0.0173698456120602</v>
      </c>
      <c r="F22" s="19"/>
      <c r="G22" s="19" t="n">
        <v>0.0680043590941237</v>
      </c>
      <c r="H22" s="19" t="n">
        <v>0.0442961044708478</v>
      </c>
      <c r="I22" s="19" t="n">
        <v>0.0214527670962673</v>
      </c>
      <c r="J22" s="19" t="n">
        <v>0</v>
      </c>
      <c r="K22" s="19" t="n">
        <v>0.00472055669082328</v>
      </c>
      <c r="L22" s="19" t="n">
        <v>0.00501988797002228</v>
      </c>
      <c r="M22" s="19"/>
      <c r="N22" s="19" t="n">
        <v>0.0310614453384729</v>
      </c>
      <c r="O22" s="19" t="n">
        <v>0.0197545152974584</v>
      </c>
      <c r="P22" s="19" t="n">
        <v>0.015558936479212</v>
      </c>
      <c r="Q22" s="19" t="n">
        <v>0.0201962049288042</v>
      </c>
      <c r="R22" s="19"/>
      <c r="S22" s="19" t="n">
        <v>0.0404340783223167</v>
      </c>
      <c r="T22" s="19" t="n">
        <v>0.0328443520661783</v>
      </c>
      <c r="U22" s="19" t="n">
        <v>0.0160779294675413</v>
      </c>
      <c r="V22" s="19" t="n">
        <v>0.0151960620485794</v>
      </c>
      <c r="W22" s="19" t="n">
        <v>0.0353934774953937</v>
      </c>
      <c r="X22" s="19" t="n">
        <v>0.0365682565722373</v>
      </c>
      <c r="Y22" s="19" t="n">
        <v>0.0137536205027287</v>
      </c>
      <c r="Z22" s="19" t="n">
        <v>0</v>
      </c>
      <c r="AA22" s="19" t="n">
        <v>0.0118616643076178</v>
      </c>
      <c r="AB22" s="19" t="n">
        <v>0.00363256678485822</v>
      </c>
      <c r="AC22" s="19" t="n">
        <v>0.0200250723036443</v>
      </c>
      <c r="AD22" s="19" t="n">
        <v>0</v>
      </c>
      <c r="AE22" s="19"/>
      <c r="AF22" s="19" t="n">
        <v>0.0137434816834611</v>
      </c>
      <c r="AG22" s="19" t="n">
        <v>0.0287775802723581</v>
      </c>
      <c r="AH22" s="19" t="n">
        <v>0.0131359308891585</v>
      </c>
      <c r="AI22" s="19"/>
      <c r="AJ22" s="19" t="n">
        <v>0.0129797099253167</v>
      </c>
      <c r="AK22" s="19" t="n">
        <v>0.0417047125849424</v>
      </c>
      <c r="AL22" s="19" t="n">
        <v>0.0182473638257624</v>
      </c>
      <c r="AM22" s="19" t="n">
        <v>0.0403816158510766</v>
      </c>
      <c r="AN22" s="19" t="n">
        <v>0.0185819399809386</v>
      </c>
      <c r="AO22" s="19"/>
      <c r="AP22" s="19" t="n">
        <v>0.020674539864785</v>
      </c>
      <c r="AQ22" s="19" t="n">
        <v>0.030890845903021</v>
      </c>
      <c r="AR22" s="19" t="n">
        <v>0.024066181919427</v>
      </c>
      <c r="AS22" s="19" t="n">
        <v>0.0284441118075795</v>
      </c>
      <c r="AT22" s="19" t="n">
        <v>0</v>
      </c>
      <c r="AU22" s="19"/>
      <c r="AV22" s="19" t="n">
        <v>0.0393481529016569</v>
      </c>
      <c r="AW22" s="19" t="n">
        <v>0.019440224118543</v>
      </c>
      <c r="AX22" s="19" t="n">
        <v>0.0332660149769566</v>
      </c>
      <c r="AY22" s="19" t="n">
        <v>0.0208861066907459</v>
      </c>
      <c r="AZ22" s="19" t="n">
        <v>0</v>
      </c>
      <c r="BA22" s="19" t="n">
        <v>0</v>
      </c>
      <c r="BB22" s="19"/>
      <c r="BC22" s="19" t="n">
        <v>0.00783328058798944</v>
      </c>
      <c r="BD22" s="19" t="n">
        <v>0.024739361007499</v>
      </c>
      <c r="BE22" s="19" t="n">
        <v>0.0284613699179359</v>
      </c>
      <c r="BF22" s="19" t="n">
        <v>0.0244183413604265</v>
      </c>
      <c r="BG22" s="19" t="n">
        <v>0.0911882358919898</v>
      </c>
    </row>
    <row r="23">
      <c r="B23" s="20" t="s">
        <v>95</v>
      </c>
      <c r="C23" s="19" t="n">
        <v>0.0722993381838967</v>
      </c>
      <c r="D23" s="19" t="n">
        <v>0.0699694551750022</v>
      </c>
      <c r="E23" s="19" t="n">
        <v>0.0748552483033505</v>
      </c>
      <c r="F23" s="19"/>
      <c r="G23" s="19" t="n">
        <v>0.0170988364276429</v>
      </c>
      <c r="H23" s="19" t="n">
        <v>0.0704781764802133</v>
      </c>
      <c r="I23" s="19" t="n">
        <v>0.0460245626347934</v>
      </c>
      <c r="J23" s="19" t="n">
        <v>0.044681241733267</v>
      </c>
      <c r="K23" s="19" t="n">
        <v>0.119455191281604</v>
      </c>
      <c r="L23" s="19" t="n">
        <v>0.118077167631715</v>
      </c>
      <c r="M23" s="19"/>
      <c r="N23" s="19" t="n">
        <v>0.0664586776876917</v>
      </c>
      <c r="O23" s="19" t="n">
        <v>0.0520964915464786</v>
      </c>
      <c r="P23" s="19" t="n">
        <v>0.0730019108527268</v>
      </c>
      <c r="Q23" s="19" t="n">
        <v>0.100989576193055</v>
      </c>
      <c r="R23" s="19"/>
      <c r="S23" s="19" t="n">
        <v>0.0480317185705891</v>
      </c>
      <c r="T23" s="19" t="n">
        <v>0.0833593440850725</v>
      </c>
      <c r="U23" s="19" t="n">
        <v>0.0762491459465858</v>
      </c>
      <c r="V23" s="19" t="n">
        <v>0.088459827557624</v>
      </c>
      <c r="W23" s="19" t="n">
        <v>0.0644079819215738</v>
      </c>
      <c r="X23" s="19" t="n">
        <v>0.0605717890117839</v>
      </c>
      <c r="Y23" s="19" t="n">
        <v>0.0674051084170209</v>
      </c>
      <c r="Z23" s="19" t="n">
        <v>0.0565476219607685</v>
      </c>
      <c r="AA23" s="19" t="n">
        <v>0.0719550808507968</v>
      </c>
      <c r="AB23" s="19" t="n">
        <v>0.111364794208084</v>
      </c>
      <c r="AC23" s="19" t="n">
        <v>0.0701825688720394</v>
      </c>
      <c r="AD23" s="19" t="n">
        <v>0.0554246504693304</v>
      </c>
      <c r="AE23" s="19"/>
      <c r="AF23" s="19" t="n">
        <v>0.0734835711180952</v>
      </c>
      <c r="AG23" s="19" t="n">
        <v>0.0839001375199774</v>
      </c>
      <c r="AH23" s="19" t="n">
        <v>0.0685167355086457</v>
      </c>
      <c r="AI23" s="19"/>
      <c r="AJ23" s="19" t="n">
        <v>0.0852594728657241</v>
      </c>
      <c r="AK23" s="19" t="n">
        <v>0.0539785183917414</v>
      </c>
      <c r="AL23" s="19" t="n">
        <v>0.0846087439213532</v>
      </c>
      <c r="AM23" s="19" t="n">
        <v>0.0507368408273435</v>
      </c>
      <c r="AN23" s="19" t="n">
        <v>0.0796585663329434</v>
      </c>
      <c r="AO23" s="19"/>
      <c r="AP23" s="19" t="n">
        <v>0.0875511576800392</v>
      </c>
      <c r="AQ23" s="19" t="n">
        <v>0.0777855869447156</v>
      </c>
      <c r="AR23" s="19" t="n">
        <v>0.0613454317759078</v>
      </c>
      <c r="AS23" s="19" t="n">
        <v>0.0440568910222713</v>
      </c>
      <c r="AT23" s="19" t="n">
        <v>0.0277047604122494</v>
      </c>
      <c r="AU23" s="19"/>
      <c r="AV23" s="19" t="n">
        <v>0.0525387248288632</v>
      </c>
      <c r="AW23" s="19" t="n">
        <v>0.0754854115744758</v>
      </c>
      <c r="AX23" s="19" t="n">
        <v>0.0710709430965518</v>
      </c>
      <c r="AY23" s="19" t="n">
        <v>0.0726135451142119</v>
      </c>
      <c r="AZ23" s="19" t="n">
        <v>0.0437896105323154</v>
      </c>
      <c r="BA23" s="19" t="n">
        <v>0.136632067641087</v>
      </c>
      <c r="BB23" s="19"/>
      <c r="BC23" s="19" t="n">
        <v>0.0962034093068117</v>
      </c>
      <c r="BD23" s="19" t="n">
        <v>0.0793978448760729</v>
      </c>
      <c r="BE23" s="19" t="n">
        <v>0.0539211505660233</v>
      </c>
      <c r="BF23" s="19" t="n">
        <v>0.0604931310272012</v>
      </c>
      <c r="BG23" s="19" t="n">
        <v>0.0605467804897457</v>
      </c>
    </row>
    <row r="24">
      <c r="B24" s="20" t="s">
        <v>77</v>
      </c>
      <c r="C24" s="21" t="n">
        <v>0.0100147819831813</v>
      </c>
      <c r="D24" s="21" t="n">
        <v>0.00997380013254938</v>
      </c>
      <c r="E24" s="21" t="n">
        <v>0.010106210196433</v>
      </c>
      <c r="F24" s="21"/>
      <c r="G24" s="21" t="n">
        <v>0.012207919229966</v>
      </c>
      <c r="H24" s="21" t="n">
        <v>0.010226439273788</v>
      </c>
      <c r="I24" s="21" t="n">
        <v>0.0147990720735038</v>
      </c>
      <c r="J24" s="21" t="n">
        <v>0.00558996301863742</v>
      </c>
      <c r="K24" s="21" t="n">
        <v>0.00773535724107966</v>
      </c>
      <c r="L24" s="21" t="n">
        <v>0.00970656483294726</v>
      </c>
      <c r="M24" s="21"/>
      <c r="N24" s="21" t="n">
        <v>0.00487390345599631</v>
      </c>
      <c r="O24" s="21" t="n">
        <v>0.0108577027195945</v>
      </c>
      <c r="P24" s="21" t="n">
        <v>0.0128427717874864</v>
      </c>
      <c r="Q24" s="21" t="n">
        <v>0.0129144419888299</v>
      </c>
      <c r="R24" s="21"/>
      <c r="S24" s="21" t="n">
        <v>0.012015549610603</v>
      </c>
      <c r="T24" s="21" t="n">
        <v>0</v>
      </c>
      <c r="U24" s="21" t="n">
        <v>0.00715862159207359</v>
      </c>
      <c r="V24" s="21" t="n">
        <v>0.0108716664840331</v>
      </c>
      <c r="W24" s="21" t="n">
        <v>0</v>
      </c>
      <c r="X24" s="21" t="n">
        <v>0.00693943666045565</v>
      </c>
      <c r="Y24" s="21" t="n">
        <v>0.00744779460037739</v>
      </c>
      <c r="Z24" s="21" t="n">
        <v>0</v>
      </c>
      <c r="AA24" s="21" t="n">
        <v>0.0230492775770449</v>
      </c>
      <c r="AB24" s="21" t="n">
        <v>0.00486354862162149</v>
      </c>
      <c r="AC24" s="21" t="n">
        <v>0.0324397156751966</v>
      </c>
      <c r="AD24" s="21" t="n">
        <v>0.0332784504105363</v>
      </c>
      <c r="AE24" s="21"/>
      <c r="AF24" s="21" t="n">
        <v>0.00811126668200778</v>
      </c>
      <c r="AG24" s="21" t="n">
        <v>0.010353172289343</v>
      </c>
      <c r="AH24" s="21" t="n">
        <v>0.0129242576288456</v>
      </c>
      <c r="AI24" s="21"/>
      <c r="AJ24" s="21" t="n">
        <v>0.0036191563758766</v>
      </c>
      <c r="AK24" s="21" t="n">
        <v>0.0124690194856453</v>
      </c>
      <c r="AL24" s="21" t="n">
        <v>0</v>
      </c>
      <c r="AM24" s="21" t="n">
        <v>0</v>
      </c>
      <c r="AN24" s="21" t="n">
        <v>0.024580485208157</v>
      </c>
      <c r="AO24" s="21"/>
      <c r="AP24" s="21" t="n">
        <v>0</v>
      </c>
      <c r="AQ24" s="21" t="n">
        <v>0.0106865203342855</v>
      </c>
      <c r="AR24" s="21" t="n">
        <v>0.00796858064919318</v>
      </c>
      <c r="AS24" s="21" t="n">
        <v>0.00938079264383845</v>
      </c>
      <c r="AT24" s="21" t="n">
        <v>0.0185160587816997</v>
      </c>
      <c r="AU24" s="21"/>
      <c r="AV24" s="21" t="n">
        <v>0.00572694762897684</v>
      </c>
      <c r="AW24" s="21" t="n">
        <v>0</v>
      </c>
      <c r="AX24" s="21" t="n">
        <v>0.00747734619960618</v>
      </c>
      <c r="AY24" s="21" t="n">
        <v>0.0102408327511358</v>
      </c>
      <c r="AZ24" s="21" t="n">
        <v>0.0334203518266752</v>
      </c>
      <c r="BA24" s="21" t="n">
        <v>0.0129725230903027</v>
      </c>
      <c r="BB24" s="21"/>
      <c r="BC24" s="21" t="n">
        <v>0.00978776062461689</v>
      </c>
      <c r="BD24" s="21" t="n">
        <v>0.0120964828205747</v>
      </c>
      <c r="BE24" s="21" t="n">
        <v>0.0129647702411536</v>
      </c>
      <c r="BF24" s="21" t="n">
        <v>0.00430431175666152</v>
      </c>
      <c r="BG24" s="21" t="n">
        <v>0</v>
      </c>
    </row>
    <row r="25">
      <c r="B25" s="18" t="s">
        <v>97</v>
      </c>
    </row>
    <row r="26">
      <c r="B26" t="s">
        <v>80</v>
      </c>
    </row>
    <row r="27">
      <c r="B27" t="s">
        <v>81</v>
      </c>
    </row>
    <row r="29">
      <c r="B2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98</v>
      </c>
      <c r="C9" s="19" t="n">
        <v>0.273048877028016</v>
      </c>
      <c r="D9" s="19" t="n">
        <v>0.317121620303917</v>
      </c>
      <c r="E9" s="19" t="n">
        <v>0.230036214925068</v>
      </c>
      <c r="F9" s="19"/>
      <c r="G9" s="19" t="n">
        <v>0.379122187176966</v>
      </c>
      <c r="H9" s="19" t="n">
        <v>0.426247255232598</v>
      </c>
      <c r="I9" s="19" t="n">
        <v>0.307737507308191</v>
      </c>
      <c r="J9" s="19" t="n">
        <v>0.228939314070846</v>
      </c>
      <c r="K9" s="19" t="n">
        <v>0.174243676231229</v>
      </c>
      <c r="L9" s="19" t="n">
        <v>0.152022568680699</v>
      </c>
      <c r="M9" s="19"/>
      <c r="N9" s="19" t="n">
        <v>0.405117380142138</v>
      </c>
      <c r="O9" s="19" t="n">
        <v>0.28256054864633</v>
      </c>
      <c r="P9" s="19" t="n">
        <v>0.22388901304142</v>
      </c>
      <c r="Q9" s="19" t="n">
        <v>0.162603500914438</v>
      </c>
      <c r="R9" s="19"/>
      <c r="S9" s="19" t="n">
        <v>0.393307715690815</v>
      </c>
      <c r="T9" s="19" t="n">
        <v>0.224819107409122</v>
      </c>
      <c r="U9" s="19" t="n">
        <v>0.219708271576771</v>
      </c>
      <c r="V9" s="19" t="n">
        <v>0.266512667561625</v>
      </c>
      <c r="W9" s="19" t="n">
        <v>0.291664253104596</v>
      </c>
      <c r="X9" s="19" t="n">
        <v>0.284078988064721</v>
      </c>
      <c r="Y9" s="19" t="n">
        <v>0.260205654064135</v>
      </c>
      <c r="Z9" s="19" t="n">
        <v>0.144129841520824</v>
      </c>
      <c r="AA9" s="19" t="n">
        <v>0.315571980880132</v>
      </c>
      <c r="AB9" s="19" t="n">
        <v>0.192729613011933</v>
      </c>
      <c r="AC9" s="19" t="n">
        <v>0.280344031078617</v>
      </c>
      <c r="AD9" s="19" t="n">
        <v>0.282884623169732</v>
      </c>
      <c r="AE9" s="19"/>
      <c r="AF9" s="19" t="n">
        <v>0.169064258873087</v>
      </c>
      <c r="AG9" s="19" t="n">
        <v>0.348238712172851</v>
      </c>
      <c r="AH9" s="19" t="n">
        <v>0.243225340796073</v>
      </c>
      <c r="AI9" s="19"/>
      <c r="AJ9" s="19" t="n">
        <v>0.201090823624842</v>
      </c>
      <c r="AK9" s="19" t="n">
        <v>0.446516831461059</v>
      </c>
      <c r="AL9" s="19" t="n">
        <v>0.31080066754488</v>
      </c>
      <c r="AM9" s="19" t="n">
        <v>0.152929551070017</v>
      </c>
      <c r="AN9" s="19" t="n">
        <v>0.180333124337831</v>
      </c>
      <c r="AO9" s="19"/>
      <c r="AP9" s="19" t="n">
        <v>0.206510443423058</v>
      </c>
      <c r="AQ9" s="19" t="n">
        <v>0.457647817086761</v>
      </c>
      <c r="AR9" s="19" t="n">
        <v>0.27428794636069</v>
      </c>
      <c r="AS9" s="19" t="n">
        <v>0.080100133743745</v>
      </c>
      <c r="AT9" s="19" t="n">
        <v>0.224239626508165</v>
      </c>
      <c r="AU9" s="19"/>
      <c r="AV9" s="19" t="n">
        <v>0.561359340746409</v>
      </c>
      <c r="AW9" s="19" t="n">
        <v>0.201815739762108</v>
      </c>
      <c r="AX9" s="19" t="n">
        <v>0.264387661536807</v>
      </c>
      <c r="AY9" s="19" t="n">
        <v>0.0712713528033899</v>
      </c>
      <c r="AZ9" s="19" t="n">
        <v>0.201790378807089</v>
      </c>
      <c r="BA9" s="19" t="n">
        <v>0.168170600037355</v>
      </c>
      <c r="BB9" s="19"/>
      <c r="BC9" s="19" t="n">
        <v>0.152854873085297</v>
      </c>
      <c r="BD9" s="19" t="n">
        <v>0.244283587918901</v>
      </c>
      <c r="BE9" s="19" t="n">
        <v>0.377483120507057</v>
      </c>
      <c r="BF9" s="19" t="n">
        <v>0.426938405273901</v>
      </c>
      <c r="BG9" s="19" t="n">
        <v>0.404448448747634</v>
      </c>
    </row>
    <row r="10">
      <c r="B10" s="20" t="s">
        <v>99</v>
      </c>
      <c r="C10" s="19" t="n">
        <v>0.576762272134435</v>
      </c>
      <c r="D10" s="19" t="n">
        <v>0.571830183545588</v>
      </c>
      <c r="E10" s="19" t="n">
        <v>0.583411535789035</v>
      </c>
      <c r="F10" s="19"/>
      <c r="G10" s="19" t="n">
        <v>0.473247603038931</v>
      </c>
      <c r="H10" s="19" t="n">
        <v>0.437400003314121</v>
      </c>
      <c r="I10" s="19" t="n">
        <v>0.549623729267554</v>
      </c>
      <c r="J10" s="19" t="n">
        <v>0.618183420827973</v>
      </c>
      <c r="K10" s="19" t="n">
        <v>0.680241590803074</v>
      </c>
      <c r="L10" s="19" t="n">
        <v>0.677771160724806</v>
      </c>
      <c r="M10" s="19"/>
      <c r="N10" s="19" t="n">
        <v>0.479131350479922</v>
      </c>
      <c r="O10" s="19" t="n">
        <v>0.566298539304592</v>
      </c>
      <c r="P10" s="19" t="n">
        <v>0.630934818628745</v>
      </c>
      <c r="Q10" s="19" t="n">
        <v>0.646386503801242</v>
      </c>
      <c r="R10" s="19"/>
      <c r="S10" s="19" t="n">
        <v>0.450147694672562</v>
      </c>
      <c r="T10" s="19" t="n">
        <v>0.594717072644047</v>
      </c>
      <c r="U10" s="19" t="n">
        <v>0.617925830239597</v>
      </c>
      <c r="V10" s="19" t="n">
        <v>0.572869702067597</v>
      </c>
      <c r="W10" s="19" t="n">
        <v>0.5711557485169</v>
      </c>
      <c r="X10" s="19" t="n">
        <v>0.572753019338895</v>
      </c>
      <c r="Y10" s="19" t="n">
        <v>0.593748198474164</v>
      </c>
      <c r="Z10" s="19" t="n">
        <v>0.696589778995059</v>
      </c>
      <c r="AA10" s="19" t="n">
        <v>0.539692390204593</v>
      </c>
      <c r="AB10" s="19" t="n">
        <v>0.686845391344714</v>
      </c>
      <c r="AC10" s="19" t="n">
        <v>0.614413950908814</v>
      </c>
      <c r="AD10" s="19" t="n">
        <v>0.556334973579523</v>
      </c>
      <c r="AE10" s="19"/>
      <c r="AF10" s="19" t="n">
        <v>0.720435699399919</v>
      </c>
      <c r="AG10" s="19" t="n">
        <v>0.504654148186643</v>
      </c>
      <c r="AH10" s="19" t="n">
        <v>0.507382819670922</v>
      </c>
      <c r="AI10" s="19"/>
      <c r="AJ10" s="19" t="n">
        <v>0.690192540414195</v>
      </c>
      <c r="AK10" s="19" t="n">
        <v>0.400866459196454</v>
      </c>
      <c r="AL10" s="19" t="n">
        <v>0.555242297728224</v>
      </c>
      <c r="AM10" s="19" t="n">
        <v>0.798341037643796</v>
      </c>
      <c r="AN10" s="19" t="n">
        <v>0.595410005526792</v>
      </c>
      <c r="AO10" s="19"/>
      <c r="AP10" s="19" t="n">
        <v>0.680870875611785</v>
      </c>
      <c r="AQ10" s="19" t="n">
        <v>0.383062342945582</v>
      </c>
      <c r="AR10" s="19" t="n">
        <v>0.539953594510911</v>
      </c>
      <c r="AS10" s="19" t="n">
        <v>0.856129440623482</v>
      </c>
      <c r="AT10" s="19" t="n">
        <v>0.596401694152417</v>
      </c>
      <c r="AU10" s="19"/>
      <c r="AV10" s="19" t="n">
        <v>0.277464129151024</v>
      </c>
      <c r="AW10" s="19" t="n">
        <v>0.692747257686764</v>
      </c>
      <c r="AX10" s="19" t="n">
        <v>0.602526665693313</v>
      </c>
      <c r="AY10" s="19" t="n">
        <v>0.882669471642905</v>
      </c>
      <c r="AZ10" s="19" t="n">
        <v>0.622728407142863</v>
      </c>
      <c r="BA10" s="19" t="n">
        <v>0.476804997543421</v>
      </c>
      <c r="BB10" s="19"/>
      <c r="BC10" s="19" t="n">
        <v>0.669202314855781</v>
      </c>
      <c r="BD10" s="19" t="n">
        <v>0.610272129800591</v>
      </c>
      <c r="BE10" s="19" t="n">
        <v>0.475178859696957</v>
      </c>
      <c r="BF10" s="19" t="n">
        <v>0.454196123699211</v>
      </c>
      <c r="BG10" s="19" t="n">
        <v>0.497442342447635</v>
      </c>
    </row>
    <row r="11">
      <c r="B11" s="20" t="s">
        <v>100</v>
      </c>
      <c r="C11" s="21" t="n">
        <v>0.150188850837549</v>
      </c>
      <c r="D11" s="21" t="n">
        <v>0.111048196150495</v>
      </c>
      <c r="E11" s="21" t="n">
        <v>0.186552249285897</v>
      </c>
      <c r="F11" s="21"/>
      <c r="G11" s="21" t="n">
        <v>0.147630209784102</v>
      </c>
      <c r="H11" s="21" t="n">
        <v>0.136352741453281</v>
      </c>
      <c r="I11" s="21" t="n">
        <v>0.142638763424255</v>
      </c>
      <c r="J11" s="21" t="n">
        <v>0.152877265101181</v>
      </c>
      <c r="K11" s="21" t="n">
        <v>0.145514732965697</v>
      </c>
      <c r="L11" s="21" t="n">
        <v>0.170206270594495</v>
      </c>
      <c r="M11" s="21"/>
      <c r="N11" s="21" t="n">
        <v>0.11575126937794</v>
      </c>
      <c r="O11" s="21" t="n">
        <v>0.151140912049078</v>
      </c>
      <c r="P11" s="21" t="n">
        <v>0.145176168329834</v>
      </c>
      <c r="Q11" s="21" t="n">
        <v>0.19100999528432</v>
      </c>
      <c r="R11" s="21"/>
      <c r="S11" s="21" t="n">
        <v>0.156544589636623</v>
      </c>
      <c r="T11" s="21" t="n">
        <v>0.180463819946831</v>
      </c>
      <c r="U11" s="21" t="n">
        <v>0.162365898183632</v>
      </c>
      <c r="V11" s="21" t="n">
        <v>0.160617630370778</v>
      </c>
      <c r="W11" s="21" t="n">
        <v>0.137179998378503</v>
      </c>
      <c r="X11" s="21" t="n">
        <v>0.143167992596384</v>
      </c>
      <c r="Y11" s="21" t="n">
        <v>0.146046147461701</v>
      </c>
      <c r="Z11" s="21" t="n">
        <v>0.159280379484118</v>
      </c>
      <c r="AA11" s="21" t="n">
        <v>0.144735628915275</v>
      </c>
      <c r="AB11" s="21" t="n">
        <v>0.120424995643353</v>
      </c>
      <c r="AC11" s="21" t="n">
        <v>0.105242018012568</v>
      </c>
      <c r="AD11" s="21" t="n">
        <v>0.160780403250745</v>
      </c>
      <c r="AE11" s="21"/>
      <c r="AF11" s="21" t="n">
        <v>0.110500041726994</v>
      </c>
      <c r="AG11" s="21" t="n">
        <v>0.147107139640506</v>
      </c>
      <c r="AH11" s="21" t="n">
        <v>0.249391839533006</v>
      </c>
      <c r="AI11" s="21"/>
      <c r="AJ11" s="21" t="n">
        <v>0.108716635960963</v>
      </c>
      <c r="AK11" s="21" t="n">
        <v>0.152616709342487</v>
      </c>
      <c r="AL11" s="21" t="n">
        <v>0.133957034726896</v>
      </c>
      <c r="AM11" s="21" t="n">
        <v>0.0487294112861869</v>
      </c>
      <c r="AN11" s="21" t="n">
        <v>0.224256870135376</v>
      </c>
      <c r="AO11" s="21"/>
      <c r="AP11" s="21" t="n">
        <v>0.112618680965157</v>
      </c>
      <c r="AQ11" s="21" t="n">
        <v>0.159289839967656</v>
      </c>
      <c r="AR11" s="21" t="n">
        <v>0.185758459128399</v>
      </c>
      <c r="AS11" s="21" t="n">
        <v>0.0637704256327729</v>
      </c>
      <c r="AT11" s="21" t="n">
        <v>0.179358679339418</v>
      </c>
      <c r="AU11" s="21"/>
      <c r="AV11" s="21" t="n">
        <v>0.161176530102568</v>
      </c>
      <c r="AW11" s="21" t="n">
        <v>0.105437002551128</v>
      </c>
      <c r="AX11" s="21" t="n">
        <v>0.13308567276988</v>
      </c>
      <c r="AY11" s="21" t="n">
        <v>0.0460591755537046</v>
      </c>
      <c r="AZ11" s="21" t="n">
        <v>0.175481214050048</v>
      </c>
      <c r="BA11" s="21" t="n">
        <v>0.355024402419224</v>
      </c>
      <c r="BB11" s="21"/>
      <c r="BC11" s="21" t="n">
        <v>0.177942812058923</v>
      </c>
      <c r="BD11" s="21" t="n">
        <v>0.145444282280508</v>
      </c>
      <c r="BE11" s="21" t="n">
        <v>0.147338019795986</v>
      </c>
      <c r="BF11" s="21" t="n">
        <v>0.118865471026888</v>
      </c>
      <c r="BG11" s="21" t="n">
        <v>0.0981092088047308</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124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102</v>
      </c>
      <c r="C9" s="19" t="n">
        <v>0.586967025317782</v>
      </c>
      <c r="D9" s="19" t="n">
        <v>0.536569948604643</v>
      </c>
      <c r="E9" s="19" t="n">
        <v>0.634978274882256</v>
      </c>
      <c r="F9" s="19"/>
      <c r="G9" s="19" t="n">
        <v>0.616246477356203</v>
      </c>
      <c r="H9" s="19" t="n">
        <v>0.634760546752441</v>
      </c>
      <c r="I9" s="19" t="n">
        <v>0.700700171001263</v>
      </c>
      <c r="J9" s="19" t="n">
        <v>0.614762857273836</v>
      </c>
      <c r="K9" s="19" t="n">
        <v>0.541880481153833</v>
      </c>
      <c r="L9" s="19" t="n">
        <v>0.444132270515641</v>
      </c>
      <c r="M9" s="19"/>
      <c r="N9" s="19" t="n">
        <v>0.547253122042436</v>
      </c>
      <c r="O9" s="19" t="n">
        <v>0.614373002272879</v>
      </c>
      <c r="P9" s="19" t="n">
        <v>0.55576107672347</v>
      </c>
      <c r="Q9" s="19" t="n">
        <v>0.627864850231747</v>
      </c>
      <c r="R9" s="19"/>
      <c r="S9" s="19" t="n">
        <v>0.658808792603406</v>
      </c>
      <c r="T9" s="19" t="n">
        <v>0.554874165318434</v>
      </c>
      <c r="U9" s="19" t="n">
        <v>0.578451235463691</v>
      </c>
      <c r="V9" s="19" t="n">
        <v>0.514731144324542</v>
      </c>
      <c r="W9" s="19" t="n">
        <v>0.595111597751443</v>
      </c>
      <c r="X9" s="19" t="n">
        <v>0.641378093948756</v>
      </c>
      <c r="Y9" s="19" t="n">
        <v>0.653473208272695</v>
      </c>
      <c r="Z9" s="19" t="n">
        <v>0.557380685261012</v>
      </c>
      <c r="AA9" s="19" t="n">
        <v>0.612309467101133</v>
      </c>
      <c r="AB9" s="19" t="n">
        <v>0.513313684834286</v>
      </c>
      <c r="AC9" s="19" t="n">
        <v>0.560060691764511</v>
      </c>
      <c r="AD9" s="19" t="n">
        <v>0.481419667233072</v>
      </c>
      <c r="AE9" s="19"/>
      <c r="AF9" s="19" t="n">
        <v>0.540749157292745</v>
      </c>
      <c r="AG9" s="19" t="n">
        <v>0.55428642029539</v>
      </c>
      <c r="AH9" s="19" t="n">
        <v>0.735446322631846</v>
      </c>
      <c r="AI9" s="19"/>
      <c r="AJ9" s="19" t="n">
        <v>0.493123474219969</v>
      </c>
      <c r="AK9" s="19" t="n">
        <v>0.652097766746944</v>
      </c>
      <c r="AL9" s="19" t="n">
        <v>0.529251964396292</v>
      </c>
      <c r="AM9" s="19" t="n">
        <v>0.609517615518661</v>
      </c>
      <c r="AN9" s="19" t="n">
        <v>0.690687289876377</v>
      </c>
      <c r="AO9" s="19"/>
      <c r="AP9" s="19" t="n">
        <v>0.468509989393794</v>
      </c>
      <c r="AQ9" s="19" t="n">
        <v>0.62017219649218</v>
      </c>
      <c r="AR9" s="19" t="n">
        <v>0.546380461095365</v>
      </c>
      <c r="AS9" s="19" t="n">
        <v>0.532030140365796</v>
      </c>
      <c r="AT9" s="19" t="n">
        <v>0.645226956199198</v>
      </c>
      <c r="AU9" s="19"/>
      <c r="AV9" s="19" t="n">
        <v>0.608363904046346</v>
      </c>
      <c r="AW9" s="19" t="n">
        <v>0.488971819343094</v>
      </c>
      <c r="AX9" s="19" t="n">
        <v>0.587060797230852</v>
      </c>
      <c r="AY9" s="19" t="n">
        <v>0.556124365565737</v>
      </c>
      <c r="AZ9" s="19" t="n">
        <v>0.665085105704354</v>
      </c>
      <c r="BA9" s="19" t="n">
        <v>0.660244933828412</v>
      </c>
      <c r="BB9" s="19"/>
      <c r="BC9" s="19" t="n">
        <v>0.606576630068584</v>
      </c>
      <c r="BD9" s="19" t="n">
        <v>0.591438619187458</v>
      </c>
      <c r="BE9" s="19" t="n">
        <v>0.581123486106595</v>
      </c>
      <c r="BF9" s="19" t="n">
        <v>0.605107592535838</v>
      </c>
      <c r="BG9" s="19" t="n">
        <v>0.600463546891323</v>
      </c>
    </row>
    <row r="10">
      <c r="B10" s="20" t="s">
        <v>103</v>
      </c>
      <c r="C10" s="19" t="n">
        <v>0.458100036643344</v>
      </c>
      <c r="D10" s="19" t="n">
        <v>0.414719401078079</v>
      </c>
      <c r="E10" s="19" t="n">
        <v>0.5012036877421</v>
      </c>
      <c r="F10" s="19"/>
      <c r="G10" s="19" t="n">
        <v>0.373482403377767</v>
      </c>
      <c r="H10" s="19" t="n">
        <v>0.390788195414242</v>
      </c>
      <c r="I10" s="19" t="n">
        <v>0.414405654233402</v>
      </c>
      <c r="J10" s="19" t="n">
        <v>0.467652715314084</v>
      </c>
      <c r="K10" s="19" t="n">
        <v>0.509724396542311</v>
      </c>
      <c r="L10" s="19" t="n">
        <v>0.562234512032693</v>
      </c>
      <c r="M10" s="19"/>
      <c r="N10" s="19" t="n">
        <v>0.445458619664697</v>
      </c>
      <c r="O10" s="19" t="n">
        <v>0.454610741539965</v>
      </c>
      <c r="P10" s="19" t="n">
        <v>0.4494153185455</v>
      </c>
      <c r="Q10" s="19" t="n">
        <v>0.483891875166972</v>
      </c>
      <c r="R10" s="19"/>
      <c r="S10" s="19" t="n">
        <v>0.330072003140314</v>
      </c>
      <c r="T10" s="19" t="n">
        <v>0.462486490937002</v>
      </c>
      <c r="U10" s="19" t="n">
        <v>0.4910873194387</v>
      </c>
      <c r="V10" s="19" t="n">
        <v>0.482843108744552</v>
      </c>
      <c r="W10" s="19" t="n">
        <v>0.518809603262349</v>
      </c>
      <c r="X10" s="19" t="n">
        <v>0.440826605435063</v>
      </c>
      <c r="Y10" s="19" t="n">
        <v>0.422761585606768</v>
      </c>
      <c r="Z10" s="19" t="n">
        <v>0.467295311897105</v>
      </c>
      <c r="AA10" s="19" t="n">
        <v>0.459772678540201</v>
      </c>
      <c r="AB10" s="19" t="n">
        <v>0.555400903668297</v>
      </c>
      <c r="AC10" s="19" t="n">
        <v>0.478525172810694</v>
      </c>
      <c r="AD10" s="19" t="n">
        <v>0.535756564751241</v>
      </c>
      <c r="AE10" s="19"/>
      <c r="AF10" s="19" t="n">
        <v>0.434404988365862</v>
      </c>
      <c r="AG10" s="19" t="n">
        <v>0.50791439691646</v>
      </c>
      <c r="AH10" s="19" t="n">
        <v>0.424594704026747</v>
      </c>
      <c r="AI10" s="19"/>
      <c r="AJ10" s="19" t="n">
        <v>0.431742898596798</v>
      </c>
      <c r="AK10" s="19" t="n">
        <v>0.49557147666956</v>
      </c>
      <c r="AL10" s="19" t="n">
        <v>0.540157850097461</v>
      </c>
      <c r="AM10" s="19" t="n">
        <v>0.357953721502145</v>
      </c>
      <c r="AN10" s="19" t="n">
        <v>0.441811591336968</v>
      </c>
      <c r="AO10" s="19"/>
      <c r="AP10" s="19" t="n">
        <v>0.420202043832853</v>
      </c>
      <c r="AQ10" s="19" t="n">
        <v>0.498616684808212</v>
      </c>
      <c r="AR10" s="19" t="n">
        <v>0.524002454715753</v>
      </c>
      <c r="AS10" s="19" t="n">
        <v>0.369506928375481</v>
      </c>
      <c r="AT10" s="19" t="n">
        <v>0.57586749341884</v>
      </c>
      <c r="AU10" s="19"/>
      <c r="AV10" s="19" t="n">
        <v>0.509374621871145</v>
      </c>
      <c r="AW10" s="19" t="n">
        <v>0.390975871459505</v>
      </c>
      <c r="AX10" s="19" t="n">
        <v>0.491781480496176</v>
      </c>
      <c r="AY10" s="19" t="n">
        <v>0.360667554925751</v>
      </c>
      <c r="AZ10" s="19" t="n">
        <v>0.514244967568166</v>
      </c>
      <c r="BA10" s="19" t="n">
        <v>0.505332443213336</v>
      </c>
      <c r="BB10" s="19"/>
      <c r="BC10" s="19" t="n">
        <v>0.533303910241973</v>
      </c>
      <c r="BD10" s="19" t="n">
        <v>0.461907039297732</v>
      </c>
      <c r="BE10" s="19" t="n">
        <v>0.427144618018851</v>
      </c>
      <c r="BF10" s="19" t="n">
        <v>0.38092737777714</v>
      </c>
      <c r="BG10" s="19" t="n">
        <v>0.329361905867348</v>
      </c>
    </row>
    <row r="11">
      <c r="B11" s="20" t="s">
        <v>104</v>
      </c>
      <c r="C11" s="19" t="n">
        <v>0.352484252205763</v>
      </c>
      <c r="D11" s="19" t="n">
        <v>0.381835421909768</v>
      </c>
      <c r="E11" s="19" t="n">
        <v>0.325779742896384</v>
      </c>
      <c r="F11" s="19"/>
      <c r="G11" s="19" t="n">
        <v>0.19427600726866</v>
      </c>
      <c r="H11" s="19" t="n">
        <v>0.231605762522322</v>
      </c>
      <c r="I11" s="19" t="n">
        <v>0.288750758241938</v>
      </c>
      <c r="J11" s="19" t="n">
        <v>0.366126094828582</v>
      </c>
      <c r="K11" s="19" t="n">
        <v>0.441732635140638</v>
      </c>
      <c r="L11" s="19" t="n">
        <v>0.536874454886033</v>
      </c>
      <c r="M11" s="19"/>
      <c r="N11" s="19" t="n">
        <v>0.237765533805903</v>
      </c>
      <c r="O11" s="19" t="n">
        <v>0.316930223036584</v>
      </c>
      <c r="P11" s="19" t="n">
        <v>0.468292549858858</v>
      </c>
      <c r="Q11" s="19" t="n">
        <v>0.412002183254954</v>
      </c>
      <c r="R11" s="19"/>
      <c r="S11" s="19" t="n">
        <v>0.248194130904991</v>
      </c>
      <c r="T11" s="19" t="n">
        <v>0.362914332798053</v>
      </c>
      <c r="U11" s="19" t="n">
        <v>0.371937664563315</v>
      </c>
      <c r="V11" s="19" t="n">
        <v>0.421164560982979</v>
      </c>
      <c r="W11" s="19" t="n">
        <v>0.428052845633416</v>
      </c>
      <c r="X11" s="19" t="n">
        <v>0.291379616925688</v>
      </c>
      <c r="Y11" s="19" t="n">
        <v>0.441365657572252</v>
      </c>
      <c r="Z11" s="19" t="n">
        <v>0.454685508751174</v>
      </c>
      <c r="AA11" s="19" t="n">
        <v>0.322938110252694</v>
      </c>
      <c r="AB11" s="19" t="n">
        <v>0.33511432339886</v>
      </c>
      <c r="AC11" s="19" t="n">
        <v>0.360123825095906</v>
      </c>
      <c r="AD11" s="19" t="n">
        <v>0.31855985155462</v>
      </c>
      <c r="AE11" s="19"/>
      <c r="AF11" s="19" t="n">
        <v>0.578337921058223</v>
      </c>
      <c r="AG11" s="19" t="n">
        <v>0.228095051693892</v>
      </c>
      <c r="AH11" s="19" t="n">
        <v>0.267971584543684</v>
      </c>
      <c r="AI11" s="19"/>
      <c r="AJ11" s="19" t="n">
        <v>0.562071277862855</v>
      </c>
      <c r="AK11" s="19" t="n">
        <v>0.177784056190102</v>
      </c>
      <c r="AL11" s="19" t="n">
        <v>0.188196138378907</v>
      </c>
      <c r="AM11" s="19" t="n">
        <v>0.640200337277715</v>
      </c>
      <c r="AN11" s="19" t="n">
        <v>0.306676683280376</v>
      </c>
      <c r="AO11" s="19"/>
      <c r="AP11" s="19" t="n">
        <v>0.521511526740224</v>
      </c>
      <c r="AQ11" s="19" t="n">
        <v>0.236283426729764</v>
      </c>
      <c r="AR11" s="19" t="n">
        <v>0.171414395935518</v>
      </c>
      <c r="AS11" s="19" t="n">
        <v>0.762411527583041</v>
      </c>
      <c r="AT11" s="19" t="n">
        <v>0.0872722998893581</v>
      </c>
      <c r="AU11" s="19"/>
      <c r="AV11" s="19" t="n">
        <v>0.193096934069346</v>
      </c>
      <c r="AW11" s="19" t="n">
        <v>0.507678106758632</v>
      </c>
      <c r="AX11" s="19" t="n">
        <v>0.171189477035115</v>
      </c>
      <c r="AY11" s="19" t="n">
        <v>0.756810002054461</v>
      </c>
      <c r="AZ11" s="19" t="n">
        <v>0.109816164167484</v>
      </c>
      <c r="BA11" s="19" t="n">
        <v>0.237494254500168</v>
      </c>
      <c r="BB11" s="19"/>
      <c r="BC11" s="19" t="n">
        <v>0.493949229180261</v>
      </c>
      <c r="BD11" s="19" t="n">
        <v>0.351343858549877</v>
      </c>
      <c r="BE11" s="19" t="n">
        <v>0.236147910812722</v>
      </c>
      <c r="BF11" s="19" t="n">
        <v>0.213430254490232</v>
      </c>
      <c r="BG11" s="19" t="n">
        <v>0.104520979826618</v>
      </c>
    </row>
    <row r="12">
      <c r="B12" s="20" t="s">
        <v>105</v>
      </c>
      <c r="C12" s="19" t="n">
        <v>0.324233348850151</v>
      </c>
      <c r="D12" s="19" t="n">
        <v>0.339904566054864</v>
      </c>
      <c r="E12" s="19" t="n">
        <v>0.30939470452249</v>
      </c>
      <c r="F12" s="19"/>
      <c r="G12" s="19" t="n">
        <v>0.286726752829803</v>
      </c>
      <c r="H12" s="19" t="n">
        <v>0.32607377215753</v>
      </c>
      <c r="I12" s="19" t="n">
        <v>0.305927865054</v>
      </c>
      <c r="J12" s="19" t="n">
        <v>0.324929090293326</v>
      </c>
      <c r="K12" s="19" t="n">
        <v>0.356051487125326</v>
      </c>
      <c r="L12" s="19" t="n">
        <v>0.340724559924437</v>
      </c>
      <c r="M12" s="19"/>
      <c r="N12" s="19" t="n">
        <v>0.352088017201419</v>
      </c>
      <c r="O12" s="19" t="n">
        <v>0.340882765594441</v>
      </c>
      <c r="P12" s="19" t="n">
        <v>0.28113047552999</v>
      </c>
      <c r="Q12" s="19" t="n">
        <v>0.315427838219356</v>
      </c>
      <c r="R12" s="19"/>
      <c r="S12" s="19" t="n">
        <v>0.310763322972122</v>
      </c>
      <c r="T12" s="19" t="n">
        <v>0.30704890750591</v>
      </c>
      <c r="U12" s="19" t="n">
        <v>0.243319508654963</v>
      </c>
      <c r="V12" s="19" t="n">
        <v>0.326495193733699</v>
      </c>
      <c r="W12" s="19" t="n">
        <v>0.268828203049078</v>
      </c>
      <c r="X12" s="19" t="n">
        <v>0.398399067145131</v>
      </c>
      <c r="Y12" s="19" t="n">
        <v>0.31491472581337</v>
      </c>
      <c r="Z12" s="19" t="n">
        <v>0.344109604950785</v>
      </c>
      <c r="AA12" s="19" t="n">
        <v>0.362238310771439</v>
      </c>
      <c r="AB12" s="19" t="n">
        <v>0.355393085444518</v>
      </c>
      <c r="AC12" s="19" t="n">
        <v>0.315317410353701</v>
      </c>
      <c r="AD12" s="19" t="n">
        <v>0.358562092427025</v>
      </c>
      <c r="AE12" s="19"/>
      <c r="AF12" s="19" t="n">
        <v>0.305136923029381</v>
      </c>
      <c r="AG12" s="19" t="n">
        <v>0.338224802266282</v>
      </c>
      <c r="AH12" s="19" t="n">
        <v>0.334392441234262</v>
      </c>
      <c r="AI12" s="19"/>
      <c r="AJ12" s="19" t="n">
        <v>0.36849386834151</v>
      </c>
      <c r="AK12" s="19" t="n">
        <v>0.311881749161412</v>
      </c>
      <c r="AL12" s="19" t="n">
        <v>0.367381923555274</v>
      </c>
      <c r="AM12" s="19" t="n">
        <v>0.125684389283249</v>
      </c>
      <c r="AN12" s="19" t="n">
        <v>0.305619917169241</v>
      </c>
      <c r="AO12" s="19"/>
      <c r="AP12" s="19" t="n">
        <v>0.371812380335362</v>
      </c>
      <c r="AQ12" s="19" t="n">
        <v>0.338024620453969</v>
      </c>
      <c r="AR12" s="19" t="n">
        <v>0.418009233376845</v>
      </c>
      <c r="AS12" s="19" t="n">
        <v>0.242380869957001</v>
      </c>
      <c r="AT12" s="19" t="n">
        <v>0.267228875162679</v>
      </c>
      <c r="AU12" s="19"/>
      <c r="AV12" s="19" t="n">
        <v>0.331115091408654</v>
      </c>
      <c r="AW12" s="19" t="n">
        <v>0.368814179323306</v>
      </c>
      <c r="AX12" s="19" t="n">
        <v>0.369913514204813</v>
      </c>
      <c r="AY12" s="19" t="n">
        <v>0.248620416361938</v>
      </c>
      <c r="AZ12" s="19" t="n">
        <v>0.24909433671522</v>
      </c>
      <c r="BA12" s="19" t="n">
        <v>0.393181403978729</v>
      </c>
      <c r="BB12" s="19"/>
      <c r="BC12" s="19" t="n">
        <v>0.294590486808324</v>
      </c>
      <c r="BD12" s="19" t="n">
        <v>0.306706708148317</v>
      </c>
      <c r="BE12" s="19" t="n">
        <v>0.368044405017922</v>
      </c>
      <c r="BF12" s="19" t="n">
        <v>0.343067531226728</v>
      </c>
      <c r="BG12" s="19" t="n">
        <v>0.303786490914851</v>
      </c>
    </row>
    <row r="13">
      <c r="B13" s="20" t="s">
        <v>106</v>
      </c>
      <c r="C13" s="19" t="n">
        <v>0.192666817579187</v>
      </c>
      <c r="D13" s="19" t="n">
        <v>0.196095895774551</v>
      </c>
      <c r="E13" s="19" t="n">
        <v>0.18678621155287</v>
      </c>
      <c r="F13" s="19"/>
      <c r="G13" s="19" t="n">
        <v>0.232418833337341</v>
      </c>
      <c r="H13" s="19" t="n">
        <v>0.195256319423485</v>
      </c>
      <c r="I13" s="19" t="n">
        <v>0.192846524943791</v>
      </c>
      <c r="J13" s="19" t="n">
        <v>0.184758188344533</v>
      </c>
      <c r="K13" s="19" t="n">
        <v>0.201795375114664</v>
      </c>
      <c r="L13" s="19" t="n">
        <v>0.164104363942834</v>
      </c>
      <c r="M13" s="19"/>
      <c r="N13" s="19" t="n">
        <v>0.229459271027792</v>
      </c>
      <c r="O13" s="19" t="n">
        <v>0.195134220466413</v>
      </c>
      <c r="P13" s="19" t="n">
        <v>0.156331387868898</v>
      </c>
      <c r="Q13" s="19" t="n">
        <v>0.180780068613708</v>
      </c>
      <c r="R13" s="19"/>
      <c r="S13" s="19" t="n">
        <v>0.177808726163685</v>
      </c>
      <c r="T13" s="19" t="n">
        <v>0.193772996671426</v>
      </c>
      <c r="U13" s="19" t="n">
        <v>0.247619851176716</v>
      </c>
      <c r="V13" s="19" t="n">
        <v>0.190076938664962</v>
      </c>
      <c r="W13" s="19" t="n">
        <v>0.154242142455595</v>
      </c>
      <c r="X13" s="19" t="n">
        <v>0.16098411663975</v>
      </c>
      <c r="Y13" s="19" t="n">
        <v>0.184149924891369</v>
      </c>
      <c r="Z13" s="19" t="n">
        <v>0.154510848920913</v>
      </c>
      <c r="AA13" s="19" t="n">
        <v>0.180107233775056</v>
      </c>
      <c r="AB13" s="19" t="n">
        <v>0.233943857472336</v>
      </c>
      <c r="AC13" s="19" t="n">
        <v>0.243490164444848</v>
      </c>
      <c r="AD13" s="19" t="n">
        <v>0.213836992814193</v>
      </c>
      <c r="AE13" s="19"/>
      <c r="AF13" s="19" t="n">
        <v>0.132468215630017</v>
      </c>
      <c r="AG13" s="19" t="n">
        <v>0.253121957668121</v>
      </c>
      <c r="AH13" s="19" t="n">
        <v>0.122756116713703</v>
      </c>
      <c r="AI13" s="19"/>
      <c r="AJ13" s="19" t="n">
        <v>0.136862441181674</v>
      </c>
      <c r="AK13" s="19" t="n">
        <v>0.217261730519367</v>
      </c>
      <c r="AL13" s="19" t="n">
        <v>0.25327239870496</v>
      </c>
      <c r="AM13" s="19" t="n">
        <v>0.0279553373671939</v>
      </c>
      <c r="AN13" s="19" t="n">
        <v>0.147189764800912</v>
      </c>
      <c r="AO13" s="19"/>
      <c r="AP13" s="19" t="n">
        <v>0.124037664741767</v>
      </c>
      <c r="AQ13" s="19" t="n">
        <v>0.216808879522013</v>
      </c>
      <c r="AR13" s="19" t="n">
        <v>0.270537676124231</v>
      </c>
      <c r="AS13" s="19" t="n">
        <v>0.0535659162578257</v>
      </c>
      <c r="AT13" s="19" t="n">
        <v>0.490087322306661</v>
      </c>
      <c r="AU13" s="19"/>
      <c r="AV13" s="19" t="n">
        <v>0.218663832534214</v>
      </c>
      <c r="AW13" s="19" t="n">
        <v>0.139681613811909</v>
      </c>
      <c r="AX13" s="19" t="n">
        <v>0.263505213254907</v>
      </c>
      <c r="AY13" s="19" t="n">
        <v>0.079824323971713</v>
      </c>
      <c r="AZ13" s="19" t="n">
        <v>0.431259534161727</v>
      </c>
      <c r="BA13" s="19" t="n">
        <v>0.163947150724098</v>
      </c>
      <c r="BB13" s="19"/>
      <c r="BC13" s="19" t="n">
        <v>0.158845824620161</v>
      </c>
      <c r="BD13" s="19" t="n">
        <v>0.220917207245557</v>
      </c>
      <c r="BE13" s="19" t="n">
        <v>0.196143628886098</v>
      </c>
      <c r="BF13" s="19" t="n">
        <v>0.233995283108455</v>
      </c>
      <c r="BG13" s="19" t="n">
        <v>0.238575959970444</v>
      </c>
    </row>
    <row r="14">
      <c r="B14" s="20" t="s">
        <v>107</v>
      </c>
      <c r="C14" s="19" t="n">
        <v>0.166550113856527</v>
      </c>
      <c r="D14" s="19" t="n">
        <v>0.162196686332586</v>
      </c>
      <c r="E14" s="19" t="n">
        <v>0.169146152456112</v>
      </c>
      <c r="F14" s="19"/>
      <c r="G14" s="19" t="n">
        <v>0.1920627876429</v>
      </c>
      <c r="H14" s="19" t="n">
        <v>0.179261772213311</v>
      </c>
      <c r="I14" s="19" t="n">
        <v>0.170870174593976</v>
      </c>
      <c r="J14" s="19" t="n">
        <v>0.146598905169056</v>
      </c>
      <c r="K14" s="19" t="n">
        <v>0.173290783828629</v>
      </c>
      <c r="L14" s="19" t="n">
        <v>0.147302903396855</v>
      </c>
      <c r="M14" s="19"/>
      <c r="N14" s="19" t="n">
        <v>0.166009253354108</v>
      </c>
      <c r="O14" s="19" t="n">
        <v>0.153362688088016</v>
      </c>
      <c r="P14" s="19" t="n">
        <v>0.192990918967642</v>
      </c>
      <c r="Q14" s="19" t="n">
        <v>0.157941533983735</v>
      </c>
      <c r="R14" s="19"/>
      <c r="S14" s="19" t="n">
        <v>0.22974221424303</v>
      </c>
      <c r="T14" s="19" t="n">
        <v>0.168290098099803</v>
      </c>
      <c r="U14" s="19" t="n">
        <v>0.163314899289619</v>
      </c>
      <c r="V14" s="19" t="n">
        <v>0.162196435610458</v>
      </c>
      <c r="W14" s="19" t="n">
        <v>0.187669255505157</v>
      </c>
      <c r="X14" s="19" t="n">
        <v>0.187279424170348</v>
      </c>
      <c r="Y14" s="19" t="n">
        <v>0.199955698399007</v>
      </c>
      <c r="Z14" s="19" t="n">
        <v>0.237836068682177</v>
      </c>
      <c r="AA14" s="19" t="n">
        <v>0.132427331548572</v>
      </c>
      <c r="AB14" s="19" t="n">
        <v>0.0918759889985141</v>
      </c>
      <c r="AC14" s="19" t="n">
        <v>0.110450292024682</v>
      </c>
      <c r="AD14" s="19" t="n">
        <v>0.0323121604246647</v>
      </c>
      <c r="AE14" s="19"/>
      <c r="AF14" s="19" t="n">
        <v>0.200685103450635</v>
      </c>
      <c r="AG14" s="19" t="n">
        <v>0.12003180085086</v>
      </c>
      <c r="AH14" s="19" t="n">
        <v>0.224473224096915</v>
      </c>
      <c r="AI14" s="19"/>
      <c r="AJ14" s="19" t="n">
        <v>0.179490968926702</v>
      </c>
      <c r="AK14" s="19" t="n">
        <v>0.130292647518002</v>
      </c>
      <c r="AL14" s="19" t="n">
        <v>0.0837029680099591</v>
      </c>
      <c r="AM14" s="19" t="n">
        <v>0.37565707714469</v>
      </c>
      <c r="AN14" s="19" t="n">
        <v>0.254549480798783</v>
      </c>
      <c r="AO14" s="19"/>
      <c r="AP14" s="19" t="n">
        <v>0.178605822398577</v>
      </c>
      <c r="AQ14" s="19" t="n">
        <v>0.143514685644445</v>
      </c>
      <c r="AR14" s="19" t="n">
        <v>0.101250599067371</v>
      </c>
      <c r="AS14" s="19" t="n">
        <v>0.258213769545338</v>
      </c>
      <c r="AT14" s="19" t="n">
        <v>0.12191602452097</v>
      </c>
      <c r="AU14" s="19"/>
      <c r="AV14" s="19" t="n">
        <v>0.146344465343323</v>
      </c>
      <c r="AW14" s="19" t="n">
        <v>0.162306264817822</v>
      </c>
      <c r="AX14" s="19" t="n">
        <v>0.0849096329101086</v>
      </c>
      <c r="AY14" s="19" t="n">
        <v>0.250122628415869</v>
      </c>
      <c r="AZ14" s="19" t="n">
        <v>0.141426326968552</v>
      </c>
      <c r="BA14" s="19" t="n">
        <v>0.186969307627224</v>
      </c>
      <c r="BB14" s="19"/>
      <c r="BC14" s="19" t="n">
        <v>0.175484814550595</v>
      </c>
      <c r="BD14" s="19" t="n">
        <v>0.173053226670486</v>
      </c>
      <c r="BE14" s="19" t="n">
        <v>0.154106717091656</v>
      </c>
      <c r="BF14" s="19" t="n">
        <v>0.172169446520628</v>
      </c>
      <c r="BG14" s="19" t="n">
        <v>0.141989201861064</v>
      </c>
    </row>
    <row r="15">
      <c r="B15" s="20" t="s">
        <v>108</v>
      </c>
      <c r="C15" s="19" t="n">
        <v>0.146862131752444</v>
      </c>
      <c r="D15" s="19" t="n">
        <v>0.154236860141362</v>
      </c>
      <c r="E15" s="19" t="n">
        <v>0.139518919872414</v>
      </c>
      <c r="F15" s="19"/>
      <c r="G15" s="19" t="n">
        <v>0.213331458372454</v>
      </c>
      <c r="H15" s="19" t="n">
        <v>0.183034033503135</v>
      </c>
      <c r="I15" s="19" t="n">
        <v>0.150842695783753</v>
      </c>
      <c r="J15" s="19" t="n">
        <v>0.17461340006087</v>
      </c>
      <c r="K15" s="19" t="n">
        <v>0.0788408165555815</v>
      </c>
      <c r="L15" s="19" t="n">
        <v>0.0931690286777741</v>
      </c>
      <c r="M15" s="19"/>
      <c r="N15" s="19" t="n">
        <v>0.147041938933405</v>
      </c>
      <c r="O15" s="19" t="n">
        <v>0.181474079384241</v>
      </c>
      <c r="P15" s="19" t="n">
        <v>0.13084158241425</v>
      </c>
      <c r="Q15" s="19" t="n">
        <v>0.125049886893047</v>
      </c>
      <c r="R15" s="19"/>
      <c r="S15" s="19" t="n">
        <v>0.248504164238832</v>
      </c>
      <c r="T15" s="19" t="n">
        <v>0.142494781756306</v>
      </c>
      <c r="U15" s="19" t="n">
        <v>0.128133368350691</v>
      </c>
      <c r="V15" s="19" t="n">
        <v>0.117157043245487</v>
      </c>
      <c r="W15" s="19" t="n">
        <v>0.147287945249566</v>
      </c>
      <c r="X15" s="19" t="n">
        <v>0.188319869549288</v>
      </c>
      <c r="Y15" s="19" t="n">
        <v>0.0777460593885183</v>
      </c>
      <c r="Z15" s="19" t="n">
        <v>0.0765541837209952</v>
      </c>
      <c r="AA15" s="19" t="n">
        <v>0.12225517337772</v>
      </c>
      <c r="AB15" s="19" t="n">
        <v>0.125716232769656</v>
      </c>
      <c r="AC15" s="19" t="n">
        <v>0.127682781137657</v>
      </c>
      <c r="AD15" s="19" t="n">
        <v>0.167606724788855</v>
      </c>
      <c r="AE15" s="19"/>
      <c r="AF15" s="19" t="n">
        <v>0.094380046035016</v>
      </c>
      <c r="AG15" s="19" t="n">
        <v>0.171223477684532</v>
      </c>
      <c r="AH15" s="19" t="n">
        <v>0.142496894461359</v>
      </c>
      <c r="AI15" s="19"/>
      <c r="AJ15" s="19" t="n">
        <v>0.0911050536330297</v>
      </c>
      <c r="AK15" s="19" t="n">
        <v>0.192854571075175</v>
      </c>
      <c r="AL15" s="19" t="n">
        <v>0.187308311855202</v>
      </c>
      <c r="AM15" s="19" t="n">
        <v>0.0883121171223004</v>
      </c>
      <c r="AN15" s="19" t="n">
        <v>0.146233533802975</v>
      </c>
      <c r="AO15" s="19"/>
      <c r="AP15" s="19" t="n">
        <v>0.0768164429989147</v>
      </c>
      <c r="AQ15" s="19" t="n">
        <v>0.174121088492911</v>
      </c>
      <c r="AR15" s="19" t="n">
        <v>0.16728778749966</v>
      </c>
      <c r="AS15" s="19" t="n">
        <v>0.0997524301400389</v>
      </c>
      <c r="AT15" s="19" t="n">
        <v>0.148520947089537</v>
      </c>
      <c r="AU15" s="19"/>
      <c r="AV15" s="19" t="n">
        <v>0.188675901338509</v>
      </c>
      <c r="AW15" s="19" t="n">
        <v>0.0891185700363465</v>
      </c>
      <c r="AX15" s="19" t="n">
        <v>0.151901822708778</v>
      </c>
      <c r="AY15" s="19" t="n">
        <v>0.104730032940585</v>
      </c>
      <c r="AZ15" s="19" t="n">
        <v>0.214112313235962</v>
      </c>
      <c r="BA15" s="19" t="n">
        <v>0.112445318372043</v>
      </c>
      <c r="BB15" s="19"/>
      <c r="BC15" s="19" t="n">
        <v>0.114602939137751</v>
      </c>
      <c r="BD15" s="19" t="n">
        <v>0.143813455080896</v>
      </c>
      <c r="BE15" s="19" t="n">
        <v>0.18435902682227</v>
      </c>
      <c r="BF15" s="19" t="n">
        <v>0.198696163043725</v>
      </c>
      <c r="BG15" s="19" t="n">
        <v>0.229818983500109</v>
      </c>
    </row>
    <row r="16">
      <c r="B16" s="20" t="s">
        <v>109</v>
      </c>
      <c r="C16" s="19" t="n">
        <v>0.143210679993937</v>
      </c>
      <c r="D16" s="19" t="n">
        <v>0.161621095390846</v>
      </c>
      <c r="E16" s="19" t="n">
        <v>0.126381996712055</v>
      </c>
      <c r="F16" s="19"/>
      <c r="G16" s="19" t="n">
        <v>0.195081516745087</v>
      </c>
      <c r="H16" s="19" t="n">
        <v>0.181629925576326</v>
      </c>
      <c r="I16" s="19" t="n">
        <v>0.147618175946047</v>
      </c>
      <c r="J16" s="19" t="n">
        <v>0.125665689533327</v>
      </c>
      <c r="K16" s="19" t="n">
        <v>0.104451618409348</v>
      </c>
      <c r="L16" s="19" t="n">
        <v>0.114099670966106</v>
      </c>
      <c r="M16" s="19"/>
      <c r="N16" s="19" t="n">
        <v>0.185327946555275</v>
      </c>
      <c r="O16" s="19" t="n">
        <v>0.130331820108539</v>
      </c>
      <c r="P16" s="19" t="n">
        <v>0.156250833675511</v>
      </c>
      <c r="Q16" s="19" t="n">
        <v>0.0980566998678046</v>
      </c>
      <c r="R16" s="19"/>
      <c r="S16" s="19" t="n">
        <v>0.175000199550363</v>
      </c>
      <c r="T16" s="19" t="n">
        <v>0.15861390704532</v>
      </c>
      <c r="U16" s="19" t="n">
        <v>0.135659823583119</v>
      </c>
      <c r="V16" s="19" t="n">
        <v>0.0803584255317573</v>
      </c>
      <c r="W16" s="19" t="n">
        <v>0.164039993167542</v>
      </c>
      <c r="X16" s="19" t="n">
        <v>0.142160829095404</v>
      </c>
      <c r="Y16" s="19" t="n">
        <v>0.120870193480433</v>
      </c>
      <c r="Z16" s="19" t="n">
        <v>0.170698962493902</v>
      </c>
      <c r="AA16" s="19" t="n">
        <v>0.16467196015286</v>
      </c>
      <c r="AB16" s="19" t="n">
        <v>0.126044183142616</v>
      </c>
      <c r="AC16" s="19" t="n">
        <v>0.135052907136815</v>
      </c>
      <c r="AD16" s="19" t="n">
        <v>0.100596665781404</v>
      </c>
      <c r="AE16" s="19"/>
      <c r="AF16" s="19" t="n">
        <v>0.148849356404107</v>
      </c>
      <c r="AG16" s="19" t="n">
        <v>0.115817798490504</v>
      </c>
      <c r="AH16" s="19" t="n">
        <v>0.181943101503322</v>
      </c>
      <c r="AI16" s="19"/>
      <c r="AJ16" s="19" t="n">
        <v>0.16491728253133</v>
      </c>
      <c r="AK16" s="19" t="n">
        <v>0.140540858363701</v>
      </c>
      <c r="AL16" s="19" t="n">
        <v>0.076174749818117</v>
      </c>
      <c r="AM16" s="19" t="n">
        <v>0.163973251948158</v>
      </c>
      <c r="AN16" s="19" t="n">
        <v>0.147745328748741</v>
      </c>
      <c r="AO16" s="19"/>
      <c r="AP16" s="19" t="n">
        <v>0.204033397992534</v>
      </c>
      <c r="AQ16" s="19" t="n">
        <v>0.126171509774152</v>
      </c>
      <c r="AR16" s="19" t="n">
        <v>0.0944912434421711</v>
      </c>
      <c r="AS16" s="19" t="n">
        <v>0.136473695403236</v>
      </c>
      <c r="AT16" s="19" t="n">
        <v>0.105720175338425</v>
      </c>
      <c r="AU16" s="19"/>
      <c r="AV16" s="19" t="n">
        <v>0.128478399426153</v>
      </c>
      <c r="AW16" s="19" t="n">
        <v>0.217590148640191</v>
      </c>
      <c r="AX16" s="19" t="n">
        <v>0.0611626919992062</v>
      </c>
      <c r="AY16" s="19" t="n">
        <v>0.148340774498228</v>
      </c>
      <c r="AZ16" s="19" t="n">
        <v>0.110725414825401</v>
      </c>
      <c r="BA16" s="19" t="n">
        <v>0.163738485358608</v>
      </c>
      <c r="BB16" s="19"/>
      <c r="BC16" s="19" t="n">
        <v>0.0971145208343954</v>
      </c>
      <c r="BD16" s="19" t="n">
        <v>0.127325589023429</v>
      </c>
      <c r="BE16" s="19" t="n">
        <v>0.169483792662544</v>
      </c>
      <c r="BF16" s="19" t="n">
        <v>0.177779690584885</v>
      </c>
      <c r="BG16" s="19" t="n">
        <v>0.257345366970135</v>
      </c>
    </row>
    <row r="17">
      <c r="B17" s="20" t="s">
        <v>110</v>
      </c>
      <c r="C17" s="19" t="n">
        <v>0.0917002846260657</v>
      </c>
      <c r="D17" s="19" t="n">
        <v>0.102886794961821</v>
      </c>
      <c r="E17" s="19" t="n">
        <v>0.0815118002289153</v>
      </c>
      <c r="F17" s="19"/>
      <c r="G17" s="19" t="n">
        <v>0.0952648594106915</v>
      </c>
      <c r="H17" s="19" t="n">
        <v>0.0787686773301627</v>
      </c>
      <c r="I17" s="19" t="n">
        <v>0.114699161814677</v>
      </c>
      <c r="J17" s="19" t="n">
        <v>0.120069081276451</v>
      </c>
      <c r="K17" s="19" t="n">
        <v>0.0777925135069137</v>
      </c>
      <c r="L17" s="19" t="n">
        <v>0.0675017834588179</v>
      </c>
      <c r="M17" s="19"/>
      <c r="N17" s="19" t="n">
        <v>0.093774832102434</v>
      </c>
      <c r="O17" s="19" t="n">
        <v>0.122062849697781</v>
      </c>
      <c r="P17" s="19" t="n">
        <v>0.0728052725566597</v>
      </c>
      <c r="Q17" s="19" t="n">
        <v>0.0746809394065927</v>
      </c>
      <c r="R17" s="19"/>
      <c r="S17" s="19" t="n">
        <v>0.103916045653461</v>
      </c>
      <c r="T17" s="19" t="n">
        <v>0.072786074817047</v>
      </c>
      <c r="U17" s="19" t="n">
        <v>0.0841896501657221</v>
      </c>
      <c r="V17" s="19" t="n">
        <v>0.139959880617173</v>
      </c>
      <c r="W17" s="19" t="n">
        <v>0.0611127128003637</v>
      </c>
      <c r="X17" s="19" t="n">
        <v>0.0592562594941893</v>
      </c>
      <c r="Y17" s="19" t="n">
        <v>0.0690532544274657</v>
      </c>
      <c r="Z17" s="19" t="n">
        <v>0.055214697124641</v>
      </c>
      <c r="AA17" s="19" t="n">
        <v>0.0809726353358224</v>
      </c>
      <c r="AB17" s="19" t="n">
        <v>0.127786972251319</v>
      </c>
      <c r="AC17" s="19" t="n">
        <v>0.0955854389692995</v>
      </c>
      <c r="AD17" s="19" t="n">
        <v>0.19430033606532</v>
      </c>
      <c r="AE17" s="19"/>
      <c r="AF17" s="19" t="n">
        <v>0.0248753685999351</v>
      </c>
      <c r="AG17" s="19" t="n">
        <v>0.153646734841023</v>
      </c>
      <c r="AH17" s="19" t="n">
        <v>0.0761179192567599</v>
      </c>
      <c r="AI17" s="19"/>
      <c r="AJ17" s="19" t="n">
        <v>0.0357675582001644</v>
      </c>
      <c r="AK17" s="19" t="n">
        <v>0.1317569027556</v>
      </c>
      <c r="AL17" s="19" t="n">
        <v>0.169718997668828</v>
      </c>
      <c r="AM17" s="19" t="n">
        <v>0.0654568256419736</v>
      </c>
      <c r="AN17" s="19" t="n">
        <v>0.0784509862855689</v>
      </c>
      <c r="AO17" s="19"/>
      <c r="AP17" s="19" t="n">
        <v>0.0400551084362148</v>
      </c>
      <c r="AQ17" s="19" t="n">
        <v>0.115826086578256</v>
      </c>
      <c r="AR17" s="19" t="n">
        <v>0.164835958750601</v>
      </c>
      <c r="AS17" s="19" t="n">
        <v>0.0265400723917522</v>
      </c>
      <c r="AT17" s="19" t="n">
        <v>0.0788067608730395</v>
      </c>
      <c r="AU17" s="19"/>
      <c r="AV17" s="19" t="n">
        <v>0.116636762450977</v>
      </c>
      <c r="AW17" s="19" t="n">
        <v>0.0461741541037249</v>
      </c>
      <c r="AX17" s="19" t="n">
        <v>0.170303951178464</v>
      </c>
      <c r="AY17" s="19" t="n">
        <v>0.032171638691377</v>
      </c>
      <c r="AZ17" s="19" t="n">
        <v>0.113404775439171</v>
      </c>
      <c r="BA17" s="19" t="n">
        <v>0.0664116199366888</v>
      </c>
      <c r="BB17" s="19"/>
      <c r="BC17" s="19" t="n">
        <v>0.0641262714479557</v>
      </c>
      <c r="BD17" s="19" t="n">
        <v>0.0958764711468686</v>
      </c>
      <c r="BE17" s="19" t="n">
        <v>0.116413327509891</v>
      </c>
      <c r="BF17" s="19" t="n">
        <v>0.0916205153628057</v>
      </c>
      <c r="BG17" s="19" t="n">
        <v>0.0329452813012623</v>
      </c>
    </row>
    <row r="18">
      <c r="B18" s="20" t="s">
        <v>111</v>
      </c>
      <c r="C18" s="19" t="n">
        <v>0.0823686610040078</v>
      </c>
      <c r="D18" s="19" t="n">
        <v>0.0810453962240083</v>
      </c>
      <c r="E18" s="19" t="n">
        <v>0.0843091176596299</v>
      </c>
      <c r="F18" s="19"/>
      <c r="G18" s="19" t="n">
        <v>0.0337092316399661</v>
      </c>
      <c r="H18" s="19" t="n">
        <v>0.052797397264789</v>
      </c>
      <c r="I18" s="19" t="n">
        <v>0.0719174950219042</v>
      </c>
      <c r="J18" s="19" t="n">
        <v>0.084892760102677</v>
      </c>
      <c r="K18" s="19" t="n">
        <v>0.105532564817337</v>
      </c>
      <c r="L18" s="19" t="n">
        <v>0.129723289464832</v>
      </c>
      <c r="M18" s="19"/>
      <c r="N18" s="19" t="n">
        <v>0.0838606699910659</v>
      </c>
      <c r="O18" s="19" t="n">
        <v>0.0764220203314251</v>
      </c>
      <c r="P18" s="19" t="n">
        <v>0.101354222052822</v>
      </c>
      <c r="Q18" s="19" t="n">
        <v>0.0704246746783687</v>
      </c>
      <c r="R18" s="19"/>
      <c r="S18" s="19" t="n">
        <v>0.0407885349664203</v>
      </c>
      <c r="T18" s="19" t="n">
        <v>0.130366903580977</v>
      </c>
      <c r="U18" s="19" t="n">
        <v>0.0868730930979244</v>
      </c>
      <c r="V18" s="19" t="n">
        <v>0.0910262266896885</v>
      </c>
      <c r="W18" s="19" t="n">
        <v>0.0758888954253731</v>
      </c>
      <c r="X18" s="19" t="n">
        <v>0.0550423550080754</v>
      </c>
      <c r="Y18" s="19" t="n">
        <v>0.100514942085952</v>
      </c>
      <c r="Z18" s="19" t="n">
        <v>0.0717723583627013</v>
      </c>
      <c r="AA18" s="19" t="n">
        <v>0.0563721625181758</v>
      </c>
      <c r="AB18" s="19" t="n">
        <v>0.111823647228101</v>
      </c>
      <c r="AC18" s="19" t="n">
        <v>0.0810181774477888</v>
      </c>
      <c r="AD18" s="19" t="n">
        <v>0.103177191477017</v>
      </c>
      <c r="AE18" s="19"/>
      <c r="AF18" s="19" t="n">
        <v>0.117731043390039</v>
      </c>
      <c r="AG18" s="19" t="n">
        <v>0.0682157042017703</v>
      </c>
      <c r="AH18" s="19" t="n">
        <v>0.0645359379172394</v>
      </c>
      <c r="AI18" s="19"/>
      <c r="AJ18" s="19" t="n">
        <v>0.139041662480887</v>
      </c>
      <c r="AK18" s="19" t="n">
        <v>0.0377935107742258</v>
      </c>
      <c r="AL18" s="19" t="n">
        <v>0.0871080402366207</v>
      </c>
      <c r="AM18" s="19" t="n">
        <v>0.0904284475864267</v>
      </c>
      <c r="AN18" s="19" t="n">
        <v>0.070451922231142</v>
      </c>
      <c r="AO18" s="19"/>
      <c r="AP18" s="19" t="n">
        <v>0.147964967081608</v>
      </c>
      <c r="AQ18" s="19" t="n">
        <v>0.0544023371998303</v>
      </c>
      <c r="AR18" s="19" t="n">
        <v>0.0649484208520969</v>
      </c>
      <c r="AS18" s="19" t="n">
        <v>0.109932633297777</v>
      </c>
      <c r="AT18" s="19" t="n">
        <v>0.0274171605847914</v>
      </c>
      <c r="AU18" s="19"/>
      <c r="AV18" s="19" t="n">
        <v>0.0481604505177941</v>
      </c>
      <c r="AW18" s="19" t="n">
        <v>0.149530136218985</v>
      </c>
      <c r="AX18" s="19" t="n">
        <v>0.0688727403359067</v>
      </c>
      <c r="AY18" s="19" t="n">
        <v>0.112726221532152</v>
      </c>
      <c r="AZ18" s="19" t="n">
        <v>0.0304430168698937</v>
      </c>
      <c r="BA18" s="19" t="n">
        <v>0.0679704761043113</v>
      </c>
      <c r="BB18" s="19"/>
      <c r="BC18" s="19" t="n">
        <v>0.0794744225964531</v>
      </c>
      <c r="BD18" s="19" t="n">
        <v>0.0843133383086978</v>
      </c>
      <c r="BE18" s="19" t="n">
        <v>0.0727056283365478</v>
      </c>
      <c r="BF18" s="19" t="n">
        <v>0.0750693025281882</v>
      </c>
      <c r="BG18" s="19" t="n">
        <v>0.019282429049363</v>
      </c>
    </row>
    <row r="19">
      <c r="B19" s="20" t="s">
        <v>112</v>
      </c>
      <c r="C19" s="19" t="n">
        <v>0.081543915933286</v>
      </c>
      <c r="D19" s="19" t="n">
        <v>0.0806843026790983</v>
      </c>
      <c r="E19" s="19" t="n">
        <v>0.0818997334430567</v>
      </c>
      <c r="F19" s="19"/>
      <c r="G19" s="19" t="n">
        <v>0.0365263202072536</v>
      </c>
      <c r="H19" s="19" t="n">
        <v>0.0935383498439416</v>
      </c>
      <c r="I19" s="19" t="n">
        <v>0.0635739821474695</v>
      </c>
      <c r="J19" s="19" t="n">
        <v>0.0863369777954675</v>
      </c>
      <c r="K19" s="19" t="n">
        <v>0.102484728133309</v>
      </c>
      <c r="L19" s="19" t="n">
        <v>0.0985595046887145</v>
      </c>
      <c r="M19" s="19"/>
      <c r="N19" s="19" t="n">
        <v>0.0904471908002553</v>
      </c>
      <c r="O19" s="19" t="n">
        <v>0.0794653826791</v>
      </c>
      <c r="P19" s="19" t="n">
        <v>0.0686384771786905</v>
      </c>
      <c r="Q19" s="19" t="n">
        <v>0.0856139870257443</v>
      </c>
      <c r="R19" s="19"/>
      <c r="S19" s="19" t="n">
        <v>0.0487982884262458</v>
      </c>
      <c r="T19" s="19" t="n">
        <v>0.0926525412523495</v>
      </c>
      <c r="U19" s="19" t="n">
        <v>0.133543583825917</v>
      </c>
      <c r="V19" s="19" t="n">
        <v>0.0915748279722236</v>
      </c>
      <c r="W19" s="19" t="n">
        <v>0.0848789838113401</v>
      </c>
      <c r="X19" s="19" t="n">
        <v>0.0336923013292162</v>
      </c>
      <c r="Y19" s="19" t="n">
        <v>0.062943477859035</v>
      </c>
      <c r="Z19" s="19" t="n">
        <v>0.0359137424159534</v>
      </c>
      <c r="AA19" s="19" t="n">
        <v>0.0953617310749797</v>
      </c>
      <c r="AB19" s="19" t="n">
        <v>0.111108522155471</v>
      </c>
      <c r="AC19" s="19" t="n">
        <v>0.077300788012564</v>
      </c>
      <c r="AD19" s="19" t="n">
        <v>0.131692650283284</v>
      </c>
      <c r="AE19" s="19"/>
      <c r="AF19" s="19" t="n">
        <v>0.0732748274076866</v>
      </c>
      <c r="AG19" s="19" t="n">
        <v>0.102268092993589</v>
      </c>
      <c r="AH19" s="19" t="n">
        <v>0.0705860464896012</v>
      </c>
      <c r="AI19" s="19"/>
      <c r="AJ19" s="19" t="n">
        <v>0.071900483922243</v>
      </c>
      <c r="AK19" s="19" t="n">
        <v>0.0953326623694599</v>
      </c>
      <c r="AL19" s="19" t="n">
        <v>0.0760103238695925</v>
      </c>
      <c r="AM19" s="19" t="n">
        <v>0.0467966411062783</v>
      </c>
      <c r="AN19" s="19" t="n">
        <v>0.0867309449311298</v>
      </c>
      <c r="AO19" s="19"/>
      <c r="AP19" s="19" t="n">
        <v>0.0942720038840425</v>
      </c>
      <c r="AQ19" s="19" t="n">
        <v>0.0912894388247197</v>
      </c>
      <c r="AR19" s="19" t="n">
        <v>0.0942618265655256</v>
      </c>
      <c r="AS19" s="19" t="n">
        <v>0.0267785706335974</v>
      </c>
      <c r="AT19" s="19" t="n">
        <v>0.0632962468644671</v>
      </c>
      <c r="AU19" s="19"/>
      <c r="AV19" s="19" t="n">
        <v>0.0861263316115693</v>
      </c>
      <c r="AW19" s="19" t="n">
        <v>0.0895790368610402</v>
      </c>
      <c r="AX19" s="19" t="n">
        <v>0.118458867249282</v>
      </c>
      <c r="AY19" s="19" t="n">
        <v>0.0268483548900453</v>
      </c>
      <c r="AZ19" s="19" t="n">
        <v>0.0502537923874913</v>
      </c>
      <c r="BA19" s="19" t="n">
        <v>0.122772135758837</v>
      </c>
      <c r="BB19" s="19"/>
      <c r="BC19" s="19" t="n">
        <v>0.0653895524276147</v>
      </c>
      <c r="BD19" s="19" t="n">
        <v>0.067332719272208</v>
      </c>
      <c r="BE19" s="19" t="n">
        <v>0.0971553776943584</v>
      </c>
      <c r="BF19" s="19" t="n">
        <v>0.118789224405229</v>
      </c>
      <c r="BG19" s="19" t="n">
        <v>0.0677346329967261</v>
      </c>
    </row>
    <row r="20">
      <c r="B20" s="20" t="s">
        <v>113</v>
      </c>
      <c r="C20" s="19" t="n">
        <v>0.0443586155788219</v>
      </c>
      <c r="D20" s="19" t="n">
        <v>0.0507268780018585</v>
      </c>
      <c r="E20" s="19" t="n">
        <v>0.0384966351309675</v>
      </c>
      <c r="F20" s="19"/>
      <c r="G20" s="19" t="n">
        <v>0.029992852717421</v>
      </c>
      <c r="H20" s="19" t="n">
        <v>0.0413385906394272</v>
      </c>
      <c r="I20" s="19" t="n">
        <v>0.0406453541882186</v>
      </c>
      <c r="J20" s="19" t="n">
        <v>0.0473755717129237</v>
      </c>
      <c r="K20" s="19" t="n">
        <v>0.045168571744088</v>
      </c>
      <c r="L20" s="19" t="n">
        <v>0.0564394829689907</v>
      </c>
      <c r="M20" s="19"/>
      <c r="N20" s="19" t="n">
        <v>0.0602810206543321</v>
      </c>
      <c r="O20" s="19" t="n">
        <v>0.0257319395235778</v>
      </c>
      <c r="P20" s="19" t="n">
        <v>0.0425486846918398</v>
      </c>
      <c r="Q20" s="19" t="n">
        <v>0.0482475938961004</v>
      </c>
      <c r="R20" s="19"/>
      <c r="S20" s="19" t="n">
        <v>0.0505962789390004</v>
      </c>
      <c r="T20" s="19" t="n">
        <v>0.0451630063022701</v>
      </c>
      <c r="U20" s="19" t="n">
        <v>0.0260669960138707</v>
      </c>
      <c r="V20" s="19" t="n">
        <v>0.0687356077030367</v>
      </c>
      <c r="W20" s="19" t="n">
        <v>0.0483314414427818</v>
      </c>
      <c r="X20" s="19" t="n">
        <v>0.0275276909163538</v>
      </c>
      <c r="Y20" s="19" t="n">
        <v>0.0357360358096623</v>
      </c>
      <c r="Z20" s="19" t="n">
        <v>0.0440350542675837</v>
      </c>
      <c r="AA20" s="19" t="n">
        <v>0.0456722739779345</v>
      </c>
      <c r="AB20" s="19" t="n">
        <v>0.0346205117064207</v>
      </c>
      <c r="AC20" s="19" t="n">
        <v>0.0641327688889624</v>
      </c>
      <c r="AD20" s="19" t="n">
        <v>0.0433300906522804</v>
      </c>
      <c r="AE20" s="19"/>
      <c r="AF20" s="19" t="n">
        <v>0.0601552369242768</v>
      </c>
      <c r="AG20" s="19" t="n">
        <v>0.0402633781452464</v>
      </c>
      <c r="AH20" s="19" t="n">
        <v>0.0404941076992159</v>
      </c>
      <c r="AI20" s="19"/>
      <c r="AJ20" s="19" t="n">
        <v>0.0528974360621226</v>
      </c>
      <c r="AK20" s="19" t="n">
        <v>0.0461707098427316</v>
      </c>
      <c r="AL20" s="19" t="n">
        <v>0.0424152637336744</v>
      </c>
      <c r="AM20" s="19" t="n">
        <v>0.0735794892666114</v>
      </c>
      <c r="AN20" s="19" t="n">
        <v>0.0178374882289474</v>
      </c>
      <c r="AO20" s="19"/>
      <c r="AP20" s="19" t="n">
        <v>0.0451976690411829</v>
      </c>
      <c r="AQ20" s="19" t="n">
        <v>0.0406937321114599</v>
      </c>
      <c r="AR20" s="19" t="n">
        <v>0.0387638842025981</v>
      </c>
      <c r="AS20" s="19" t="n">
        <v>0.0759596157774301</v>
      </c>
      <c r="AT20" s="19" t="n">
        <v>0.0259659327177652</v>
      </c>
      <c r="AU20" s="19"/>
      <c r="AV20" s="19" t="n">
        <v>0.0487205588386389</v>
      </c>
      <c r="AW20" s="19" t="n">
        <v>0.0401217556622829</v>
      </c>
      <c r="AX20" s="19" t="n">
        <v>0.0478862459876917</v>
      </c>
      <c r="AY20" s="19" t="n">
        <v>0.0673952266321917</v>
      </c>
      <c r="AZ20" s="19" t="n">
        <v>0.0181400480561837</v>
      </c>
      <c r="BA20" s="19" t="n">
        <v>0.0432839626144044</v>
      </c>
      <c r="BB20" s="19"/>
      <c r="BC20" s="19" t="n">
        <v>0.0519119704813725</v>
      </c>
      <c r="BD20" s="19" t="n">
        <v>0.0327355437657994</v>
      </c>
      <c r="BE20" s="19" t="n">
        <v>0.0410149601802742</v>
      </c>
      <c r="BF20" s="19" t="n">
        <v>0.0481923583576215</v>
      </c>
      <c r="BG20" s="19" t="n">
        <v>0.0310941256941502</v>
      </c>
    </row>
    <row r="21">
      <c r="B21" s="20" t="s">
        <v>114</v>
      </c>
      <c r="C21" s="19" t="n">
        <v>0.0440685483020927</v>
      </c>
      <c r="D21" s="19" t="n">
        <v>0.0571311995771323</v>
      </c>
      <c r="E21" s="19" t="n">
        <v>0.0308725697733508</v>
      </c>
      <c r="F21" s="19"/>
      <c r="G21" s="19" t="n">
        <v>0.0924957995459147</v>
      </c>
      <c r="H21" s="19" t="n">
        <v>0.0564765580843069</v>
      </c>
      <c r="I21" s="19" t="n">
        <v>0.0532168350615563</v>
      </c>
      <c r="J21" s="19" t="n">
        <v>0.0326098336918857</v>
      </c>
      <c r="K21" s="19" t="n">
        <v>0.0264820815038955</v>
      </c>
      <c r="L21" s="19" t="n">
        <v>0.015311211396652</v>
      </c>
      <c r="M21" s="19"/>
      <c r="N21" s="19" t="n">
        <v>0.0416638034190713</v>
      </c>
      <c r="O21" s="19" t="n">
        <v>0.0565140304645934</v>
      </c>
      <c r="P21" s="19" t="n">
        <v>0.0256708229689535</v>
      </c>
      <c r="Q21" s="19" t="n">
        <v>0.0499736133143379</v>
      </c>
      <c r="R21" s="19"/>
      <c r="S21" s="19" t="n">
        <v>0.0509912106262018</v>
      </c>
      <c r="T21" s="19" t="n">
        <v>0.0369728835982582</v>
      </c>
      <c r="U21" s="19" t="n">
        <v>0.0515689093297254</v>
      </c>
      <c r="V21" s="19" t="n">
        <v>0.0336348560186424</v>
      </c>
      <c r="W21" s="19" t="n">
        <v>0.00611249423330977</v>
      </c>
      <c r="X21" s="19" t="n">
        <v>0.0702854489259783</v>
      </c>
      <c r="Y21" s="19" t="n">
        <v>0.0644102225979525</v>
      </c>
      <c r="Z21" s="19" t="n">
        <v>0.0551584050167817</v>
      </c>
      <c r="AA21" s="19" t="n">
        <v>0.0505948005775394</v>
      </c>
      <c r="AB21" s="19" t="n">
        <v>0.0307598179716135</v>
      </c>
      <c r="AC21" s="19" t="n">
        <v>0.0343433029160971</v>
      </c>
      <c r="AD21" s="19" t="n">
        <v>0.0269649008227719</v>
      </c>
      <c r="AE21" s="19"/>
      <c r="AF21" s="19" t="n">
        <v>0.0264571387450045</v>
      </c>
      <c r="AG21" s="19" t="n">
        <v>0.0456859297801314</v>
      </c>
      <c r="AH21" s="19" t="n">
        <v>0.0451095916000787</v>
      </c>
      <c r="AI21" s="19"/>
      <c r="AJ21" s="19" t="n">
        <v>0.017061626916732</v>
      </c>
      <c r="AK21" s="19" t="n">
        <v>0.0748134897888629</v>
      </c>
      <c r="AL21" s="19" t="n">
        <v>0.0463902084965882</v>
      </c>
      <c r="AM21" s="19" t="n">
        <v>0.0547659200377701</v>
      </c>
      <c r="AN21" s="19" t="n">
        <v>0.0374989832729868</v>
      </c>
      <c r="AO21" s="19"/>
      <c r="AP21" s="19" t="n">
        <v>0.0131612277039253</v>
      </c>
      <c r="AQ21" s="19" t="n">
        <v>0.0665290002818296</v>
      </c>
      <c r="AR21" s="19" t="n">
        <v>0.0559974256231981</v>
      </c>
      <c r="AS21" s="19" t="n">
        <v>0.0264108892524499</v>
      </c>
      <c r="AT21" s="19" t="n">
        <v>0.0707318088753592</v>
      </c>
      <c r="AU21" s="19"/>
      <c r="AV21" s="19" t="n">
        <v>0.0797151456955754</v>
      </c>
      <c r="AW21" s="19" t="n">
        <v>0.0127717628933228</v>
      </c>
      <c r="AX21" s="19" t="n">
        <v>0.063762589945718</v>
      </c>
      <c r="AY21" s="19" t="n">
        <v>0.0322503643156126</v>
      </c>
      <c r="AZ21" s="19" t="n">
        <v>0.045024490637298</v>
      </c>
      <c r="BA21" s="19" t="n">
        <v>0.0267179435329767</v>
      </c>
      <c r="BB21" s="19"/>
      <c r="BC21" s="19" t="n">
        <v>0.0317305224343455</v>
      </c>
      <c r="BD21" s="19" t="n">
        <v>0.0504068026843116</v>
      </c>
      <c r="BE21" s="19" t="n">
        <v>0.0440439890805694</v>
      </c>
      <c r="BF21" s="19" t="n">
        <v>0.063047157853259</v>
      </c>
      <c r="BG21" s="19" t="n">
        <v>0.101991395629471</v>
      </c>
    </row>
    <row r="22">
      <c r="B22" s="20" t="s">
        <v>115</v>
      </c>
      <c r="C22" s="19" t="n">
        <v>0.0390095223346614</v>
      </c>
      <c r="D22" s="19" t="n">
        <v>0.0366061354513543</v>
      </c>
      <c r="E22" s="19" t="n">
        <v>0.0416615750677752</v>
      </c>
      <c r="F22" s="19"/>
      <c r="G22" s="19" t="n">
        <v>0.0519739564391526</v>
      </c>
      <c r="H22" s="19" t="n">
        <v>0.0277883483829316</v>
      </c>
      <c r="I22" s="19" t="n">
        <v>0.0348483239838676</v>
      </c>
      <c r="J22" s="19" t="n">
        <v>0.0438718391057623</v>
      </c>
      <c r="K22" s="19" t="n">
        <v>0.0266019983522764</v>
      </c>
      <c r="L22" s="19" t="n">
        <v>0.0472183004011862</v>
      </c>
      <c r="M22" s="19"/>
      <c r="N22" s="19" t="n">
        <v>0.0392394988967145</v>
      </c>
      <c r="O22" s="19" t="n">
        <v>0.0241493191628758</v>
      </c>
      <c r="P22" s="19" t="n">
        <v>0.0389330940734518</v>
      </c>
      <c r="Q22" s="19" t="n">
        <v>0.0543574940563321</v>
      </c>
      <c r="R22" s="19"/>
      <c r="S22" s="19" t="n">
        <v>0.0296460831543741</v>
      </c>
      <c r="T22" s="19" t="n">
        <v>0.0397607996883795</v>
      </c>
      <c r="U22" s="19" t="n">
        <v>0.0483423113605427</v>
      </c>
      <c r="V22" s="19" t="n">
        <v>0.0487440569494336</v>
      </c>
      <c r="W22" s="19" t="n">
        <v>0.0445935161336659</v>
      </c>
      <c r="X22" s="19" t="n">
        <v>0.0137374851745145</v>
      </c>
      <c r="Y22" s="19" t="n">
        <v>0.0336902248938622</v>
      </c>
      <c r="Z22" s="19" t="n">
        <v>0.0358167117101755</v>
      </c>
      <c r="AA22" s="19" t="n">
        <v>0.0294604792604271</v>
      </c>
      <c r="AB22" s="19" t="n">
        <v>0.0594859818496196</v>
      </c>
      <c r="AC22" s="19" t="n">
        <v>0.0685197800308854</v>
      </c>
      <c r="AD22" s="19" t="n">
        <v>0.0307281041899373</v>
      </c>
      <c r="AE22" s="19"/>
      <c r="AF22" s="19" t="n">
        <v>0.0419688503758053</v>
      </c>
      <c r="AG22" s="19" t="n">
        <v>0.0421223726028734</v>
      </c>
      <c r="AH22" s="19" t="n">
        <v>0.0252877204138553</v>
      </c>
      <c r="AI22" s="19"/>
      <c r="AJ22" s="19" t="n">
        <v>0.0366504925585358</v>
      </c>
      <c r="AK22" s="19" t="n">
        <v>0.0377443449378384</v>
      </c>
      <c r="AL22" s="19" t="n">
        <v>0.0522355033232208</v>
      </c>
      <c r="AM22" s="19" t="n">
        <v>0.027041641632643</v>
      </c>
      <c r="AN22" s="19" t="n">
        <v>0.0361233934231519</v>
      </c>
      <c r="AO22" s="19"/>
      <c r="AP22" s="19" t="n">
        <v>0.049027591247201</v>
      </c>
      <c r="AQ22" s="19" t="n">
        <v>0.0335711469933523</v>
      </c>
      <c r="AR22" s="19" t="n">
        <v>0.0337365144102485</v>
      </c>
      <c r="AS22" s="19" t="n">
        <v>0.0475357395373905</v>
      </c>
      <c r="AT22" s="19" t="n">
        <v>0.0289148027545125</v>
      </c>
      <c r="AU22" s="19"/>
      <c r="AV22" s="19" t="n">
        <v>0.0383369084257808</v>
      </c>
      <c r="AW22" s="19" t="n">
        <v>0.040069567151599</v>
      </c>
      <c r="AX22" s="19" t="n">
        <v>0.0474594054545857</v>
      </c>
      <c r="AY22" s="19" t="n">
        <v>0.0351931428040403</v>
      </c>
      <c r="AZ22" s="19" t="n">
        <v>0.0358027512760865</v>
      </c>
      <c r="BA22" s="19" t="n">
        <v>0.0473825778576594</v>
      </c>
      <c r="BB22" s="19"/>
      <c r="BC22" s="19" t="n">
        <v>0.0498260107729525</v>
      </c>
      <c r="BD22" s="19" t="n">
        <v>0.0386023209122381</v>
      </c>
      <c r="BE22" s="19" t="n">
        <v>0.0222545877296972</v>
      </c>
      <c r="BF22" s="19" t="n">
        <v>0.021826323810342</v>
      </c>
      <c r="BG22" s="19" t="n">
        <v>0.151489346620095</v>
      </c>
    </row>
    <row r="23">
      <c r="B23" s="20" t="s">
        <v>116</v>
      </c>
      <c r="C23" s="19" t="n">
        <v>0.0347248802442017</v>
      </c>
      <c r="D23" s="19" t="n">
        <v>0.0333779696193284</v>
      </c>
      <c r="E23" s="19" t="n">
        <v>0.0363126074300126</v>
      </c>
      <c r="F23" s="19"/>
      <c r="G23" s="19" t="n">
        <v>0.0167560075266848</v>
      </c>
      <c r="H23" s="19" t="n">
        <v>0.0261743273896936</v>
      </c>
      <c r="I23" s="19" t="n">
        <v>0.0517455994056633</v>
      </c>
      <c r="J23" s="19" t="n">
        <v>0.0303824602073582</v>
      </c>
      <c r="K23" s="19" t="n">
        <v>0.0341883378439782</v>
      </c>
      <c r="L23" s="19" t="n">
        <v>0.0437195115139716</v>
      </c>
      <c r="M23" s="19"/>
      <c r="N23" s="19" t="n">
        <v>0.0380473675138129</v>
      </c>
      <c r="O23" s="19" t="n">
        <v>0.0324767962168458</v>
      </c>
      <c r="P23" s="19" t="n">
        <v>0.036591927525864</v>
      </c>
      <c r="Q23" s="19" t="n">
        <v>0.0319106651903795</v>
      </c>
      <c r="R23" s="19"/>
      <c r="S23" s="19" t="n">
        <v>0.0372291663810022</v>
      </c>
      <c r="T23" s="19" t="n">
        <v>0.0194976829195938</v>
      </c>
      <c r="U23" s="19" t="n">
        <v>0.0318561829561365</v>
      </c>
      <c r="V23" s="19" t="n">
        <v>0.0206890497572185</v>
      </c>
      <c r="W23" s="19" t="n">
        <v>0.0238181499459942</v>
      </c>
      <c r="X23" s="19" t="n">
        <v>0.0430003444637754</v>
      </c>
      <c r="Y23" s="19" t="n">
        <v>0.0348479507576579</v>
      </c>
      <c r="Z23" s="19" t="n">
        <v>0.0724710051138168</v>
      </c>
      <c r="AA23" s="19" t="n">
        <v>0.0439993368899584</v>
      </c>
      <c r="AB23" s="19" t="n">
        <v>0.0301733894904436</v>
      </c>
      <c r="AC23" s="19" t="n">
        <v>0.0670880241176436</v>
      </c>
      <c r="AD23" s="19" t="n">
        <v>0.014330191857628</v>
      </c>
      <c r="AE23" s="19"/>
      <c r="AF23" s="19" t="n">
        <v>0.0288225887842144</v>
      </c>
      <c r="AG23" s="19" t="n">
        <v>0.0501805701035166</v>
      </c>
      <c r="AH23" s="19" t="n">
        <v>0.0242029052368229</v>
      </c>
      <c r="AI23" s="19"/>
      <c r="AJ23" s="19" t="n">
        <v>0.0311474953704271</v>
      </c>
      <c r="AK23" s="19" t="n">
        <v>0.0485650307705473</v>
      </c>
      <c r="AL23" s="19" t="n">
        <v>0.0502962014037503</v>
      </c>
      <c r="AM23" s="19" t="n">
        <v>0</v>
      </c>
      <c r="AN23" s="19" t="n">
        <v>0.0207529642513916</v>
      </c>
      <c r="AO23" s="19"/>
      <c r="AP23" s="19" t="n">
        <v>0.0158745650809555</v>
      </c>
      <c r="AQ23" s="19" t="n">
        <v>0.0471332728949232</v>
      </c>
      <c r="AR23" s="19" t="n">
        <v>0.0417855079160506</v>
      </c>
      <c r="AS23" s="19" t="n">
        <v>0.0195271895113602</v>
      </c>
      <c r="AT23" s="19" t="n">
        <v>0.0405567094935292</v>
      </c>
      <c r="AU23" s="19"/>
      <c r="AV23" s="19" t="n">
        <v>0.0391640142838263</v>
      </c>
      <c r="AW23" s="19" t="n">
        <v>0.0285011904947047</v>
      </c>
      <c r="AX23" s="19" t="n">
        <v>0.0588216406698446</v>
      </c>
      <c r="AY23" s="19" t="n">
        <v>0.022406332024909</v>
      </c>
      <c r="AZ23" s="19" t="n">
        <v>0.0346893768262103</v>
      </c>
      <c r="BA23" s="19" t="n">
        <v>0.0342815745385524</v>
      </c>
      <c r="BB23" s="19"/>
      <c r="BC23" s="19" t="n">
        <v>0.0180859960450127</v>
      </c>
      <c r="BD23" s="19" t="n">
        <v>0.0304684644475319</v>
      </c>
      <c r="BE23" s="19" t="n">
        <v>0.0450137637134253</v>
      </c>
      <c r="BF23" s="19" t="n">
        <v>0.0372215766439161</v>
      </c>
      <c r="BG23" s="19" t="n">
        <v>0.0308874457766956</v>
      </c>
    </row>
    <row r="24">
      <c r="B24" s="20" t="s">
        <v>117</v>
      </c>
      <c r="C24" s="19" t="n">
        <v>0.0327022830150593</v>
      </c>
      <c r="D24" s="19" t="n">
        <v>0.0312013880523255</v>
      </c>
      <c r="E24" s="19" t="n">
        <v>0.0344242593899166</v>
      </c>
      <c r="F24" s="19"/>
      <c r="G24" s="19" t="n">
        <v>0.0195559039446783</v>
      </c>
      <c r="H24" s="19" t="n">
        <v>0.026127837269548</v>
      </c>
      <c r="I24" s="19" t="n">
        <v>0.0244128584284931</v>
      </c>
      <c r="J24" s="19" t="n">
        <v>0.0224299172206658</v>
      </c>
      <c r="K24" s="19" t="n">
        <v>0.0415919078221398</v>
      </c>
      <c r="L24" s="19" t="n">
        <v>0.0558872293171338</v>
      </c>
      <c r="M24" s="19"/>
      <c r="N24" s="19" t="n">
        <v>0.0380085147732296</v>
      </c>
      <c r="O24" s="19" t="n">
        <v>0.0202252222877536</v>
      </c>
      <c r="P24" s="19" t="n">
        <v>0.0434024424279689</v>
      </c>
      <c r="Q24" s="19" t="n">
        <v>0.0306202889195554</v>
      </c>
      <c r="R24" s="19"/>
      <c r="S24" s="19" t="n">
        <v>0.0307731211063312</v>
      </c>
      <c r="T24" s="19" t="n">
        <v>0.0403961644094121</v>
      </c>
      <c r="U24" s="19" t="n">
        <v>0.0128720273181855</v>
      </c>
      <c r="V24" s="19" t="n">
        <v>0.0392823198361539</v>
      </c>
      <c r="W24" s="19" t="n">
        <v>0.014281180913973</v>
      </c>
      <c r="X24" s="19" t="n">
        <v>0.0383156620208246</v>
      </c>
      <c r="Y24" s="19" t="n">
        <v>0.0164883109873296</v>
      </c>
      <c r="Z24" s="19" t="n">
        <v>0.0257278518400761</v>
      </c>
      <c r="AA24" s="19" t="n">
        <v>0.0288182067199924</v>
      </c>
      <c r="AB24" s="19" t="n">
        <v>0.0526608103358081</v>
      </c>
      <c r="AC24" s="19" t="n">
        <v>0.0421788634005229</v>
      </c>
      <c r="AD24" s="19" t="n">
        <v>0.0589525412244465</v>
      </c>
      <c r="AE24" s="19"/>
      <c r="AF24" s="19" t="n">
        <v>0.0456234356400887</v>
      </c>
      <c r="AG24" s="19" t="n">
        <v>0.0317625174067924</v>
      </c>
      <c r="AH24" s="19" t="n">
        <v>0.0142392526740468</v>
      </c>
      <c r="AI24" s="19"/>
      <c r="AJ24" s="19" t="n">
        <v>0.0610411137843213</v>
      </c>
      <c r="AK24" s="19" t="n">
        <v>0.0192542371518595</v>
      </c>
      <c r="AL24" s="19" t="n">
        <v>0.0213991359532125</v>
      </c>
      <c r="AM24" s="19" t="n">
        <v>0.0212599198365841</v>
      </c>
      <c r="AN24" s="19" t="n">
        <v>0.00726825934920327</v>
      </c>
      <c r="AO24" s="19"/>
      <c r="AP24" s="19" t="n">
        <v>0.0774058360026463</v>
      </c>
      <c r="AQ24" s="19" t="n">
        <v>0.018587482890848</v>
      </c>
      <c r="AR24" s="19" t="n">
        <v>0.0234532724082361</v>
      </c>
      <c r="AS24" s="19" t="n">
        <v>0.0357984482439234</v>
      </c>
      <c r="AT24" s="19" t="n">
        <v>0.0125365805606049</v>
      </c>
      <c r="AU24" s="19"/>
      <c r="AV24" s="19" t="n">
        <v>0.0144678909350505</v>
      </c>
      <c r="AW24" s="19" t="n">
        <v>0.0763479761372873</v>
      </c>
      <c r="AX24" s="19" t="n">
        <v>0.0379700669842101</v>
      </c>
      <c r="AY24" s="19" t="n">
        <v>0.0340466996482103</v>
      </c>
      <c r="AZ24" s="19" t="n">
        <v>0.00574483780301552</v>
      </c>
      <c r="BA24" s="19" t="n">
        <v>0.0170069398699245</v>
      </c>
      <c r="BB24" s="19"/>
      <c r="BC24" s="19" t="n">
        <v>0.0290210901247352</v>
      </c>
      <c r="BD24" s="19" t="n">
        <v>0.0351313758360877</v>
      </c>
      <c r="BE24" s="19" t="n">
        <v>0.0298627381749568</v>
      </c>
      <c r="BF24" s="19" t="n">
        <v>0.0332297907713743</v>
      </c>
      <c r="BG24" s="19" t="n">
        <v>0.0963904634792586</v>
      </c>
    </row>
    <row r="25">
      <c r="B25" s="20" t="s">
        <v>118</v>
      </c>
      <c r="C25" s="19" t="n">
        <v>0.0317268564105208</v>
      </c>
      <c r="D25" s="19" t="n">
        <v>0.0293770203573113</v>
      </c>
      <c r="E25" s="19" t="n">
        <v>0.0342692307986612</v>
      </c>
      <c r="F25" s="19"/>
      <c r="G25" s="19" t="n">
        <v>0.0690197807806441</v>
      </c>
      <c r="H25" s="19" t="n">
        <v>0.0383784370587872</v>
      </c>
      <c r="I25" s="19" t="n">
        <v>0.0292939974702051</v>
      </c>
      <c r="J25" s="19" t="n">
        <v>0.0310135176290029</v>
      </c>
      <c r="K25" s="19" t="n">
        <v>0.0145894567204572</v>
      </c>
      <c r="L25" s="19" t="n">
        <v>0.0154820694193958</v>
      </c>
      <c r="M25" s="19"/>
      <c r="N25" s="19" t="n">
        <v>0.0412976639668196</v>
      </c>
      <c r="O25" s="19" t="n">
        <v>0.0278647283453761</v>
      </c>
      <c r="P25" s="19" t="n">
        <v>0.0254519229121861</v>
      </c>
      <c r="Q25" s="19" t="n">
        <v>0.0310067028225112</v>
      </c>
      <c r="R25" s="19"/>
      <c r="S25" s="19" t="n">
        <v>0.021720931316604</v>
      </c>
      <c r="T25" s="19" t="n">
        <v>0.0473928825466663</v>
      </c>
      <c r="U25" s="19" t="n">
        <v>0.0409384881459419</v>
      </c>
      <c r="V25" s="19" t="n">
        <v>0.037710398036763</v>
      </c>
      <c r="W25" s="19" t="n">
        <v>0.0506341900064696</v>
      </c>
      <c r="X25" s="19" t="n">
        <v>0.0381416355984111</v>
      </c>
      <c r="Y25" s="19" t="n">
        <v>0.0428336398386752</v>
      </c>
      <c r="Z25" s="19" t="n">
        <v>0.0110035344215543</v>
      </c>
      <c r="AA25" s="19" t="n">
        <v>0.02118805542081</v>
      </c>
      <c r="AB25" s="19" t="n">
        <v>0.00988436476680098</v>
      </c>
      <c r="AC25" s="19" t="n">
        <v>0.0356816386576435</v>
      </c>
      <c r="AD25" s="19" t="n">
        <v>0</v>
      </c>
      <c r="AE25" s="19"/>
      <c r="AF25" s="19" t="n">
        <v>0.0182706872844715</v>
      </c>
      <c r="AG25" s="19" t="n">
        <v>0.0425889982205652</v>
      </c>
      <c r="AH25" s="19" t="n">
        <v>0.0170182074246</v>
      </c>
      <c r="AI25" s="19"/>
      <c r="AJ25" s="19" t="n">
        <v>0.0254446163061518</v>
      </c>
      <c r="AK25" s="19" t="n">
        <v>0.0474775868511556</v>
      </c>
      <c r="AL25" s="19" t="n">
        <v>0.0372923426895304</v>
      </c>
      <c r="AM25" s="19" t="n">
        <v>0.0323838834096207</v>
      </c>
      <c r="AN25" s="19" t="n">
        <v>0.018392297188374</v>
      </c>
      <c r="AO25" s="19"/>
      <c r="AP25" s="19" t="n">
        <v>0.0221818853839054</v>
      </c>
      <c r="AQ25" s="19" t="n">
        <v>0.0497771506807893</v>
      </c>
      <c r="AR25" s="19" t="n">
        <v>0.0355920881668693</v>
      </c>
      <c r="AS25" s="19" t="n">
        <v>0.035473294456328</v>
      </c>
      <c r="AT25" s="19" t="n">
        <v>0.0154805919174829</v>
      </c>
      <c r="AU25" s="19"/>
      <c r="AV25" s="19" t="n">
        <v>0.0574947470508208</v>
      </c>
      <c r="AW25" s="19" t="n">
        <v>0.0164554096936005</v>
      </c>
      <c r="AX25" s="19" t="n">
        <v>0.0440662731698668</v>
      </c>
      <c r="AY25" s="19" t="n">
        <v>0.0217674755973461</v>
      </c>
      <c r="AZ25" s="19" t="n">
        <v>0.0218428029893767</v>
      </c>
      <c r="BA25" s="19" t="n">
        <v>0.0252025395306778</v>
      </c>
      <c r="BB25" s="19"/>
      <c r="BC25" s="19" t="n">
        <v>0.0105205729160714</v>
      </c>
      <c r="BD25" s="19" t="n">
        <v>0.039119359620764</v>
      </c>
      <c r="BE25" s="19" t="n">
        <v>0.0522464688347603</v>
      </c>
      <c r="BF25" s="19" t="n">
        <v>0.0280574566669686</v>
      </c>
      <c r="BG25" s="19" t="n">
        <v>0</v>
      </c>
    </row>
    <row r="26">
      <c r="B26" s="20" t="s">
        <v>119</v>
      </c>
      <c r="C26" s="19" t="n">
        <v>0.0136130187716896</v>
      </c>
      <c r="D26" s="19" t="n">
        <v>0.0145795211481996</v>
      </c>
      <c r="E26" s="19" t="n">
        <v>0.0109369351792975</v>
      </c>
      <c r="F26" s="19"/>
      <c r="G26" s="19" t="n">
        <v>0.0382218644920238</v>
      </c>
      <c r="H26" s="19" t="n">
        <v>0.0130612050552004</v>
      </c>
      <c r="I26" s="19" t="n">
        <v>0.0117984790229604</v>
      </c>
      <c r="J26" s="19" t="n">
        <v>0.0060635599098295</v>
      </c>
      <c r="K26" s="19" t="n">
        <v>0.0137149153039362</v>
      </c>
      <c r="L26" s="19" t="n">
        <v>0.00512129365632711</v>
      </c>
      <c r="M26" s="19"/>
      <c r="N26" s="19" t="n">
        <v>0.0147355125124664</v>
      </c>
      <c r="O26" s="19" t="n">
        <v>0.0131411690829149</v>
      </c>
      <c r="P26" s="19" t="n">
        <v>0.0152746189901989</v>
      </c>
      <c r="Q26" s="19" t="n">
        <v>0.0114610734474721</v>
      </c>
      <c r="R26" s="19"/>
      <c r="S26" s="19" t="n">
        <v>0.0174443725865279</v>
      </c>
      <c r="T26" s="19" t="n">
        <v>0.0118481924364754</v>
      </c>
      <c r="U26" s="19" t="n">
        <v>0.0102274227303693</v>
      </c>
      <c r="V26" s="19" t="n">
        <v>0.026487208059131</v>
      </c>
      <c r="W26" s="19" t="n">
        <v>0</v>
      </c>
      <c r="X26" s="19" t="n">
        <v>0.0219328556235003</v>
      </c>
      <c r="Y26" s="19" t="n">
        <v>0.00624168155836667</v>
      </c>
      <c r="Z26" s="19" t="n">
        <v>0.0104876057581829</v>
      </c>
      <c r="AA26" s="19" t="n">
        <v>0.0258163392997346</v>
      </c>
      <c r="AB26" s="19" t="n">
        <v>0.00459356236388058</v>
      </c>
      <c r="AC26" s="19" t="n">
        <v>0.00566673286062066</v>
      </c>
      <c r="AD26" s="19" t="n">
        <v>0</v>
      </c>
      <c r="AE26" s="19"/>
      <c r="AF26" s="19" t="n">
        <v>0.0103653004473084</v>
      </c>
      <c r="AG26" s="19" t="n">
        <v>0.00964192374605878</v>
      </c>
      <c r="AH26" s="19" t="n">
        <v>0.0298925250389917</v>
      </c>
      <c r="AI26" s="19"/>
      <c r="AJ26" s="19" t="n">
        <v>0.0130225480149673</v>
      </c>
      <c r="AK26" s="19" t="n">
        <v>0.0156955750003307</v>
      </c>
      <c r="AL26" s="19" t="n">
        <v>0.00908178694179309</v>
      </c>
      <c r="AM26" s="19" t="n">
        <v>0</v>
      </c>
      <c r="AN26" s="19" t="n">
        <v>0.0137709406099859</v>
      </c>
      <c r="AO26" s="19"/>
      <c r="AP26" s="19" t="n">
        <v>0.0132061858805259</v>
      </c>
      <c r="AQ26" s="19" t="n">
        <v>0.0167745805598347</v>
      </c>
      <c r="AR26" s="19" t="n">
        <v>0.0190740438356034</v>
      </c>
      <c r="AS26" s="19" t="n">
        <v>0.00822339262821013</v>
      </c>
      <c r="AT26" s="19" t="n">
        <v>0.0109042675895886</v>
      </c>
      <c r="AU26" s="19"/>
      <c r="AV26" s="19" t="n">
        <v>0.025243920030669</v>
      </c>
      <c r="AW26" s="19" t="n">
        <v>0.0110097164033868</v>
      </c>
      <c r="AX26" s="19" t="n">
        <v>0.0186653390952026</v>
      </c>
      <c r="AY26" s="19" t="n">
        <v>0.00949500655706112</v>
      </c>
      <c r="AZ26" s="19" t="n">
        <v>0.00644853033588724</v>
      </c>
      <c r="BA26" s="19" t="n">
        <v>0.0094305294949402</v>
      </c>
      <c r="BB26" s="19"/>
      <c r="BC26" s="19" t="n">
        <v>0.0119716876027819</v>
      </c>
      <c r="BD26" s="19" t="n">
        <v>0.0134037396434265</v>
      </c>
      <c r="BE26" s="19" t="n">
        <v>0.0187494704818826</v>
      </c>
      <c r="BF26" s="19" t="n">
        <v>0.014338745415732</v>
      </c>
      <c r="BG26" s="19" t="n">
        <v>0</v>
      </c>
    </row>
    <row r="27">
      <c r="B27" s="20" t="s">
        <v>120</v>
      </c>
      <c r="C27" s="19" t="n">
        <v>0.0132841688145411</v>
      </c>
      <c r="D27" s="19" t="n">
        <v>0.00943478244627982</v>
      </c>
      <c r="E27" s="19" t="n">
        <v>0.0171437974128185</v>
      </c>
      <c r="F27" s="19"/>
      <c r="G27" s="19" t="n">
        <v>0.0245134161599771</v>
      </c>
      <c r="H27" s="19" t="n">
        <v>0.0100780749722771</v>
      </c>
      <c r="I27" s="19" t="n">
        <v>0.0169494908338507</v>
      </c>
      <c r="J27" s="19" t="n">
        <v>0.00798827996848753</v>
      </c>
      <c r="K27" s="19" t="n">
        <v>0.014250787313058</v>
      </c>
      <c r="L27" s="19" t="n">
        <v>0.00903272935001658</v>
      </c>
      <c r="M27" s="19"/>
      <c r="N27" s="19" t="n">
        <v>0.0178658075555333</v>
      </c>
      <c r="O27" s="19" t="n">
        <v>0.0183577766384483</v>
      </c>
      <c r="P27" s="19" t="n">
        <v>0.00814734959852389</v>
      </c>
      <c r="Q27" s="19" t="n">
        <v>0.00761222681210168</v>
      </c>
      <c r="R27" s="19"/>
      <c r="S27" s="19" t="n">
        <v>0.0310461296292252</v>
      </c>
      <c r="T27" s="19" t="n">
        <v>0.0103978992690729</v>
      </c>
      <c r="U27" s="19" t="n">
        <v>0.0055587904934276</v>
      </c>
      <c r="V27" s="19" t="n">
        <v>0</v>
      </c>
      <c r="W27" s="19" t="n">
        <v>0.0169702890112099</v>
      </c>
      <c r="X27" s="19" t="n">
        <v>0.0070881400512488</v>
      </c>
      <c r="Y27" s="19" t="n">
        <v>0</v>
      </c>
      <c r="Z27" s="19" t="n">
        <v>0.0350312943228122</v>
      </c>
      <c r="AA27" s="19" t="n">
        <v>0.0198936689261209</v>
      </c>
      <c r="AB27" s="19" t="n">
        <v>0.00485518584436273</v>
      </c>
      <c r="AC27" s="19" t="n">
        <v>0.0168314637902054</v>
      </c>
      <c r="AD27" s="19" t="n">
        <v>0.014908251572933</v>
      </c>
      <c r="AE27" s="19"/>
      <c r="AF27" s="19" t="n">
        <v>0.0109028395515618</v>
      </c>
      <c r="AG27" s="19" t="n">
        <v>0.0160115540240899</v>
      </c>
      <c r="AH27" s="19" t="n">
        <v>0.0134633845361902</v>
      </c>
      <c r="AI27" s="19"/>
      <c r="AJ27" s="19" t="n">
        <v>0.00746749285738739</v>
      </c>
      <c r="AK27" s="19" t="n">
        <v>0.0207054283310225</v>
      </c>
      <c r="AL27" s="19" t="n">
        <v>0.00718735390433582</v>
      </c>
      <c r="AM27" s="19" t="n">
        <v>0.0218310925165329</v>
      </c>
      <c r="AN27" s="19" t="n">
        <v>0.0102172655422995</v>
      </c>
      <c r="AO27" s="19"/>
      <c r="AP27" s="19" t="n">
        <v>0.012947348776963</v>
      </c>
      <c r="AQ27" s="19" t="n">
        <v>0.0117953604529995</v>
      </c>
      <c r="AR27" s="19" t="n">
        <v>0.0107724027233693</v>
      </c>
      <c r="AS27" s="19" t="n">
        <v>0.00704940877050788</v>
      </c>
      <c r="AT27" s="19" t="n">
        <v>0.0565203653526965</v>
      </c>
      <c r="AU27" s="19"/>
      <c r="AV27" s="19" t="n">
        <v>0.0124932791632566</v>
      </c>
      <c r="AW27" s="19" t="n">
        <v>0.0173203567539582</v>
      </c>
      <c r="AX27" s="19" t="n">
        <v>0.0161462733551389</v>
      </c>
      <c r="AY27" s="19" t="n">
        <v>0.00291765258785078</v>
      </c>
      <c r="AZ27" s="19" t="n">
        <v>0.0406609293312581</v>
      </c>
      <c r="BA27" s="19" t="n">
        <v>0.006087221398701</v>
      </c>
      <c r="BB27" s="19"/>
      <c r="BC27" s="19" t="n">
        <v>0.00953850541529516</v>
      </c>
      <c r="BD27" s="19" t="n">
        <v>0.0197296262636126</v>
      </c>
      <c r="BE27" s="19" t="n">
        <v>0.0152143214988823</v>
      </c>
      <c r="BF27" s="19" t="n">
        <v>0.00761170853924317</v>
      </c>
      <c r="BG27" s="19" t="n">
        <v>0.0415434379398372</v>
      </c>
    </row>
    <row r="28">
      <c r="B28" s="20" t="s">
        <v>121</v>
      </c>
      <c r="C28" s="19" t="n">
        <v>0.0116634172728632</v>
      </c>
      <c r="D28" s="19" t="n">
        <v>0.0130169010624957</v>
      </c>
      <c r="E28" s="19" t="n">
        <v>0.0104351702090224</v>
      </c>
      <c r="F28" s="19"/>
      <c r="G28" s="19" t="n">
        <v>0.0318661235110416</v>
      </c>
      <c r="H28" s="19" t="n">
        <v>0.0217770856749461</v>
      </c>
      <c r="I28" s="19" t="n">
        <v>0.0150289381241961</v>
      </c>
      <c r="J28" s="19" t="n">
        <v>0.00281500665690343</v>
      </c>
      <c r="K28" s="19" t="n">
        <v>0</v>
      </c>
      <c r="L28" s="19" t="n">
        <v>0.00223704142057195</v>
      </c>
      <c r="M28" s="19"/>
      <c r="N28" s="19" t="n">
        <v>0.0191214165060006</v>
      </c>
      <c r="O28" s="19" t="n">
        <v>0.0110152614098976</v>
      </c>
      <c r="P28" s="19" t="n">
        <v>0.00951124860718634</v>
      </c>
      <c r="Q28" s="19" t="n">
        <v>0.00621544888215254</v>
      </c>
      <c r="R28" s="19"/>
      <c r="S28" s="19" t="n">
        <v>0.0207295005695202</v>
      </c>
      <c r="T28" s="19" t="n">
        <v>0</v>
      </c>
      <c r="U28" s="19" t="n">
        <v>0.0150817925334178</v>
      </c>
      <c r="V28" s="19" t="n">
        <v>0</v>
      </c>
      <c r="W28" s="19" t="n">
        <v>0.0254105268994403</v>
      </c>
      <c r="X28" s="19" t="n">
        <v>0.0194453657930338</v>
      </c>
      <c r="Y28" s="19" t="n">
        <v>0.0192375509931379</v>
      </c>
      <c r="Z28" s="19" t="n">
        <v>0</v>
      </c>
      <c r="AA28" s="19" t="n">
        <v>0.0126639580458957</v>
      </c>
      <c r="AB28" s="19" t="n">
        <v>0.00314148487880125</v>
      </c>
      <c r="AC28" s="19" t="n">
        <v>0.00684035937802263</v>
      </c>
      <c r="AD28" s="19" t="n">
        <v>0.0153640520949686</v>
      </c>
      <c r="AE28" s="19"/>
      <c r="AF28" s="19" t="n">
        <v>0.00417589838545445</v>
      </c>
      <c r="AG28" s="19" t="n">
        <v>0.0199757392569237</v>
      </c>
      <c r="AH28" s="19" t="n">
        <v>0.00207782059456492</v>
      </c>
      <c r="AI28" s="19"/>
      <c r="AJ28" s="19" t="n">
        <v>0.00694419221985831</v>
      </c>
      <c r="AK28" s="19" t="n">
        <v>0.019935069954659</v>
      </c>
      <c r="AL28" s="19" t="n">
        <v>0.0252696305095336</v>
      </c>
      <c r="AM28" s="19" t="n">
        <v>0.0510747927998777</v>
      </c>
      <c r="AN28" s="19" t="n">
        <v>0</v>
      </c>
      <c r="AO28" s="19"/>
      <c r="AP28" s="19" t="n">
        <v>0.00377036802447845</v>
      </c>
      <c r="AQ28" s="19" t="n">
        <v>0.0177028073457311</v>
      </c>
      <c r="AR28" s="19" t="n">
        <v>0.012235819319582</v>
      </c>
      <c r="AS28" s="19" t="n">
        <v>0.0186747573251428</v>
      </c>
      <c r="AT28" s="19" t="n">
        <v>0</v>
      </c>
      <c r="AU28" s="19"/>
      <c r="AV28" s="19" t="n">
        <v>0.0208864611996729</v>
      </c>
      <c r="AW28" s="19" t="n">
        <v>0.00672474360280654</v>
      </c>
      <c r="AX28" s="19" t="n">
        <v>0.0238500643703919</v>
      </c>
      <c r="AY28" s="19" t="n">
        <v>0.00963843422840063</v>
      </c>
      <c r="AZ28" s="19" t="n">
        <v>0</v>
      </c>
      <c r="BA28" s="19" t="n">
        <v>0.00550614179525027</v>
      </c>
      <c r="BB28" s="19"/>
      <c r="BC28" s="19" t="n">
        <v>0.00428815322638735</v>
      </c>
      <c r="BD28" s="19" t="n">
        <v>0.0128396732640333</v>
      </c>
      <c r="BE28" s="19" t="n">
        <v>0.0179289174594439</v>
      </c>
      <c r="BF28" s="19" t="n">
        <v>0.0207278195744839</v>
      </c>
      <c r="BG28" s="19" t="n">
        <v>0.0247331871961983</v>
      </c>
    </row>
    <row r="29">
      <c r="B29" s="20" t="s">
        <v>122</v>
      </c>
      <c r="C29" s="19" t="n">
        <v>0.000597707184514134</v>
      </c>
      <c r="D29" s="19" t="n">
        <v>0.00121529633224474</v>
      </c>
      <c r="E29" s="19" t="n">
        <v>0</v>
      </c>
      <c r="F29" s="19"/>
      <c r="G29" s="19" t="n">
        <v>0</v>
      </c>
      <c r="H29" s="19" t="n">
        <v>0</v>
      </c>
      <c r="I29" s="19" t="n">
        <v>0.00351277572639975</v>
      </c>
      <c r="J29" s="19" t="n">
        <v>0</v>
      </c>
      <c r="K29" s="19" t="n">
        <v>0</v>
      </c>
      <c r="L29" s="19" t="n">
        <v>0</v>
      </c>
      <c r="M29" s="19"/>
      <c r="N29" s="19" t="n">
        <v>0</v>
      </c>
      <c r="O29" s="19" t="n">
        <v>0.00229825840928857</v>
      </c>
      <c r="P29" s="19" t="n">
        <v>0</v>
      </c>
      <c r="Q29" s="19" t="n">
        <v>0</v>
      </c>
      <c r="R29" s="19"/>
      <c r="S29" s="19" t="n">
        <v>0</v>
      </c>
      <c r="T29" s="19" t="n">
        <v>0</v>
      </c>
      <c r="U29" s="19" t="n">
        <v>0</v>
      </c>
      <c r="V29" s="19" t="n">
        <v>0</v>
      </c>
      <c r="W29" s="19" t="n">
        <v>0</v>
      </c>
      <c r="X29" s="19" t="n">
        <v>0</v>
      </c>
      <c r="Y29" s="19" t="n">
        <v>0</v>
      </c>
      <c r="Z29" s="19" t="n">
        <v>0</v>
      </c>
      <c r="AA29" s="19" t="n">
        <v>0</v>
      </c>
      <c r="AB29" s="19" t="n">
        <v>0.00664015793647877</v>
      </c>
      <c r="AC29" s="19" t="n">
        <v>0</v>
      </c>
      <c r="AD29" s="19" t="n">
        <v>0</v>
      </c>
      <c r="AE29" s="19"/>
      <c r="AF29" s="19" t="n">
        <v>0</v>
      </c>
      <c r="AG29" s="19" t="n">
        <v>0</v>
      </c>
      <c r="AH29" s="19" t="n">
        <v>0.00406389257216893</v>
      </c>
      <c r="AI29" s="19"/>
      <c r="AJ29" s="19" t="n">
        <v>0</v>
      </c>
      <c r="AK29" s="19" t="n">
        <v>0</v>
      </c>
      <c r="AL29" s="19" t="n">
        <v>0</v>
      </c>
      <c r="AM29" s="19" t="n">
        <v>0</v>
      </c>
      <c r="AN29" s="19" t="n">
        <v>0.00450290451650191</v>
      </c>
      <c r="AO29" s="19"/>
      <c r="AP29" s="19" t="n">
        <v>0</v>
      </c>
      <c r="AQ29" s="19" t="n">
        <v>0</v>
      </c>
      <c r="AR29" s="19" t="n">
        <v>0</v>
      </c>
      <c r="AS29" s="19" t="n">
        <v>0</v>
      </c>
      <c r="AT29" s="19" t="n">
        <v>0</v>
      </c>
      <c r="AU29" s="19"/>
      <c r="AV29" s="19" t="n">
        <v>0</v>
      </c>
      <c r="AW29" s="19" t="n">
        <v>0</v>
      </c>
      <c r="AX29" s="19" t="n">
        <v>0</v>
      </c>
      <c r="AY29" s="19" t="n">
        <v>0</v>
      </c>
      <c r="AZ29" s="19" t="n">
        <v>0</v>
      </c>
      <c r="BA29" s="19" t="n">
        <v>0</v>
      </c>
      <c r="BB29" s="19"/>
      <c r="BC29" s="19" t="n">
        <v>0</v>
      </c>
      <c r="BD29" s="19" t="n">
        <v>0</v>
      </c>
      <c r="BE29" s="19" t="n">
        <v>0.00214947294002778</v>
      </c>
      <c r="BF29" s="19" t="n">
        <v>0</v>
      </c>
      <c r="BG29" s="19" t="n">
        <v>0</v>
      </c>
    </row>
    <row r="30">
      <c r="B30" s="20" t="s">
        <v>123</v>
      </c>
      <c r="C30" s="21" t="n">
        <v>0.00326048330526067</v>
      </c>
      <c r="D30" s="21" t="n">
        <v>0.00545790492186561</v>
      </c>
      <c r="E30" s="21" t="n">
        <v>0.00114274595577903</v>
      </c>
      <c r="F30" s="21"/>
      <c r="G30" s="21" t="n">
        <v>0.00411269022105877</v>
      </c>
      <c r="H30" s="21" t="n">
        <v>0.00878351714470797</v>
      </c>
      <c r="I30" s="21" t="n">
        <v>0</v>
      </c>
      <c r="J30" s="21" t="n">
        <v>0.00226747808780086</v>
      </c>
      <c r="K30" s="21" t="n">
        <v>0</v>
      </c>
      <c r="L30" s="21" t="n">
        <v>0.00386181675888785</v>
      </c>
      <c r="M30" s="21"/>
      <c r="N30" s="21" t="n">
        <v>0.00170273084268848</v>
      </c>
      <c r="O30" s="21" t="n">
        <v>0.00221546781791757</v>
      </c>
      <c r="P30" s="21" t="n">
        <v>0.00655030336673411</v>
      </c>
      <c r="Q30" s="21" t="n">
        <v>0.0031412088534288</v>
      </c>
      <c r="R30" s="21"/>
      <c r="S30" s="21" t="n">
        <v>0</v>
      </c>
      <c r="T30" s="21" t="n">
        <v>0.0035555728045733</v>
      </c>
      <c r="U30" s="21" t="n">
        <v>0</v>
      </c>
      <c r="V30" s="21" t="n">
        <v>0</v>
      </c>
      <c r="W30" s="21" t="n">
        <v>0.00821853137704275</v>
      </c>
      <c r="X30" s="21" t="n">
        <v>0.00633746139797044</v>
      </c>
      <c r="Y30" s="21" t="n">
        <v>0.0105373585531746</v>
      </c>
      <c r="Z30" s="21" t="n">
        <v>0</v>
      </c>
      <c r="AA30" s="21" t="n">
        <v>0</v>
      </c>
      <c r="AB30" s="21" t="n">
        <v>0.00445601507337943</v>
      </c>
      <c r="AC30" s="21" t="n">
        <v>0</v>
      </c>
      <c r="AD30" s="21" t="n">
        <v>0.0136696941185491</v>
      </c>
      <c r="AE30" s="21"/>
      <c r="AF30" s="21" t="n">
        <v>0.00168901095367438</v>
      </c>
      <c r="AG30" s="21" t="n">
        <v>0.00198848687208728</v>
      </c>
      <c r="AH30" s="21" t="n">
        <v>0.0088720241549244</v>
      </c>
      <c r="AI30" s="21"/>
      <c r="AJ30" s="21" t="n">
        <v>0</v>
      </c>
      <c r="AK30" s="21" t="n">
        <v>0</v>
      </c>
      <c r="AL30" s="21" t="n">
        <v>0.00620984315596887</v>
      </c>
      <c r="AM30" s="21" t="n">
        <v>0</v>
      </c>
      <c r="AN30" s="21" t="n">
        <v>0.00983044628475542</v>
      </c>
      <c r="AO30" s="21"/>
      <c r="AP30" s="21" t="n">
        <v>0</v>
      </c>
      <c r="AQ30" s="21" t="n">
        <v>0</v>
      </c>
      <c r="AR30" s="21" t="n">
        <v>0.00479414095413318</v>
      </c>
      <c r="AS30" s="21" t="n">
        <v>0</v>
      </c>
      <c r="AT30" s="21" t="n">
        <v>0.0104242592642093</v>
      </c>
      <c r="AU30" s="21"/>
      <c r="AV30" s="21" t="n">
        <v>0.00208411071762439</v>
      </c>
      <c r="AW30" s="21" t="n">
        <v>0.00232466264105516</v>
      </c>
      <c r="AX30" s="21" t="n">
        <v>0.00459948226402474</v>
      </c>
      <c r="AY30" s="21" t="n">
        <v>0</v>
      </c>
      <c r="AZ30" s="21" t="n">
        <v>0.00749924503544467</v>
      </c>
      <c r="BA30" s="21" t="n">
        <v>0</v>
      </c>
      <c r="BB30" s="21"/>
      <c r="BC30" s="21" t="n">
        <v>0.00261136921234783</v>
      </c>
      <c r="BD30" s="21" t="n">
        <v>0.00377101728590393</v>
      </c>
      <c r="BE30" s="21" t="n">
        <v>0.00370138547873487</v>
      </c>
      <c r="BF30" s="21" t="n">
        <v>0</v>
      </c>
      <c r="BG30" s="21" t="n">
        <v>0</v>
      </c>
    </row>
    <row r="31">
      <c r="B31" s="18"/>
    </row>
    <row r="32">
      <c r="B32" t="s">
        <v>80</v>
      </c>
    </row>
    <row r="33">
      <c r="B33" t="s">
        <v>81</v>
      </c>
    </row>
    <row r="35">
      <c r="B35"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s>
  <sheetData>
    <row r="2" ht="40" customHeight="1">
      <c r="D2" s="16" t="s">
        <v>142</v>
      </c>
    </row>
    <row r="6" ht="50" customHeight="1">
      <c r="B6" s="22" t="s">
        <v>15</v>
      </c>
      <c r="C6" s="22" t="s">
        <v>125</v>
      </c>
      <c r="D6" s="22" t="s">
        <v>126</v>
      </c>
      <c r="E6" s="22" t="s">
        <v>127</v>
      </c>
      <c r="F6" s="22" t="s">
        <v>128</v>
      </c>
      <c r="G6" s="22" t="s">
        <v>129</v>
      </c>
      <c r="H6" s="22" t="s">
        <v>130</v>
      </c>
      <c r="I6" s="22" t="s">
        <v>131</v>
      </c>
      <c r="J6" s="22" t="s">
        <v>132</v>
      </c>
      <c r="K6" s="22" t="s">
        <v>133</v>
      </c>
    </row>
    <row r="7">
      <c r="B7" s="20" t="s">
        <v>134</v>
      </c>
      <c r="C7" s="19" t="n">
        <v>0.6848054522432</v>
      </c>
      <c r="D7" s="19" t="n">
        <v>0.529456575916741</v>
      </c>
      <c r="E7" s="19" t="n">
        <v>0.397099383934342</v>
      </c>
      <c r="F7" s="19" t="n">
        <v>0.311768513491533</v>
      </c>
      <c r="G7" s="19" t="n">
        <v>0.295101108231958</v>
      </c>
      <c r="H7" s="19" t="n">
        <v>0.442939526575111</v>
      </c>
      <c r="I7" s="19" t="n">
        <v>0.289244154434057</v>
      </c>
      <c r="J7" s="19" t="n">
        <v>0.314723350019017</v>
      </c>
      <c r="K7" s="19" t="n">
        <v>0.347331941076682</v>
      </c>
    </row>
    <row r="8">
      <c r="B8" s="20" t="s">
        <v>135</v>
      </c>
      <c r="C8" s="19" t="n">
        <v>0.25197104218309</v>
      </c>
      <c r="D8" s="19" t="n">
        <v>0.367774800271255</v>
      </c>
      <c r="E8" s="19" t="n">
        <v>0.437561031430232</v>
      </c>
      <c r="F8" s="19" t="n">
        <v>0.452934253626113</v>
      </c>
      <c r="G8" s="19" t="n">
        <v>0.441582925559081</v>
      </c>
      <c r="H8" s="19" t="n">
        <v>0.367805836826023</v>
      </c>
      <c r="I8" s="19" t="n">
        <v>0.453762807976084</v>
      </c>
      <c r="J8" s="19" t="n">
        <v>0.41448606803547</v>
      </c>
      <c r="K8" s="19" t="n">
        <v>0.410118866520006</v>
      </c>
    </row>
    <row r="9">
      <c r="B9" s="20" t="s">
        <v>136</v>
      </c>
      <c r="C9" s="19" t="n">
        <v>0.0408102006167356</v>
      </c>
      <c r="D9" s="19" t="n">
        <v>0.0759807782912292</v>
      </c>
      <c r="E9" s="19" t="n">
        <v>0.114791755891178</v>
      </c>
      <c r="F9" s="19" t="n">
        <v>0.160487567070244</v>
      </c>
      <c r="G9" s="19" t="n">
        <v>0.179169584531558</v>
      </c>
      <c r="H9" s="19" t="n">
        <v>0.12337523016019</v>
      </c>
      <c r="I9" s="19" t="n">
        <v>0.174804260790957</v>
      </c>
      <c r="J9" s="19" t="n">
        <v>0.181410008326883</v>
      </c>
      <c r="K9" s="19" t="n">
        <v>0.163360510958846</v>
      </c>
    </row>
    <row r="10">
      <c r="B10" s="20" t="s">
        <v>137</v>
      </c>
      <c r="C10" s="19" t="n">
        <v>0.0127841338345187</v>
      </c>
      <c r="D10" s="19" t="n">
        <v>0.0151791960180083</v>
      </c>
      <c r="E10" s="19" t="n">
        <v>0.0266927794325129</v>
      </c>
      <c r="F10" s="19" t="n">
        <v>0.0334491905480331</v>
      </c>
      <c r="G10" s="19" t="n">
        <v>0.0359018244833489</v>
      </c>
      <c r="H10" s="19" t="n">
        <v>0.0321068533212949</v>
      </c>
      <c r="I10" s="19" t="n">
        <v>0.0521372557621118</v>
      </c>
      <c r="J10" s="19" t="n">
        <v>0.0549175715359897</v>
      </c>
      <c r="K10" s="19" t="n">
        <v>0.0471448607180808</v>
      </c>
    </row>
    <row r="11">
      <c r="B11" s="20" t="s">
        <v>138</v>
      </c>
      <c r="C11" s="19" t="n">
        <v>0.00589215198821343</v>
      </c>
      <c r="D11" s="19" t="n">
        <v>0.00570264267684511</v>
      </c>
      <c r="E11" s="19" t="n">
        <v>0.0121875768163487</v>
      </c>
      <c r="F11" s="19" t="n">
        <v>0.0102966460956794</v>
      </c>
      <c r="G11" s="19" t="n">
        <v>0.0083864138364171</v>
      </c>
      <c r="H11" s="19" t="n">
        <v>0.0128713827246931</v>
      </c>
      <c r="I11" s="19" t="n">
        <v>0.0085866441572195</v>
      </c>
      <c r="J11" s="19" t="n">
        <v>0.0110537449999173</v>
      </c>
      <c r="K11" s="19" t="n">
        <v>0.0214927432693813</v>
      </c>
    </row>
    <row r="12">
      <c r="B12" s="20" t="s">
        <v>123</v>
      </c>
      <c r="C12" s="19" t="n">
        <v>0.00373701913424191</v>
      </c>
      <c r="D12" s="19" t="n">
        <v>0.00590600682592133</v>
      </c>
      <c r="E12" s="19" t="n">
        <v>0.0116674724953863</v>
      </c>
      <c r="F12" s="19" t="n">
        <v>0.0310638291683973</v>
      </c>
      <c r="G12" s="19" t="n">
        <v>0.039858143357637</v>
      </c>
      <c r="H12" s="19" t="n">
        <v>0.0209011703926883</v>
      </c>
      <c r="I12" s="19" t="n">
        <v>0.0214648768795709</v>
      </c>
      <c r="J12" s="19" t="n">
        <v>0.0234092570827241</v>
      </c>
      <c r="K12" s="19" t="n">
        <v>0.0105510774570043</v>
      </c>
    </row>
    <row r="13">
      <c r="B13" s="25" t="s">
        <v>139</v>
      </c>
      <c r="C13" s="23" t="n">
        <v>0.93677649442629</v>
      </c>
      <c r="D13" s="23" t="n">
        <v>0.897231376187996</v>
      </c>
      <c r="E13" s="23" t="n">
        <v>0.834660415364574</v>
      </c>
      <c r="F13" s="23" t="n">
        <v>0.764702767117647</v>
      </c>
      <c r="G13" s="23" t="n">
        <v>0.736684033791039</v>
      </c>
      <c r="H13" s="23" t="n">
        <v>0.810745363401134</v>
      </c>
      <c r="I13" s="23" t="n">
        <v>0.743006962410141</v>
      </c>
      <c r="J13" s="23" t="n">
        <v>0.729209418054486</v>
      </c>
      <c r="K13" s="23" t="n">
        <v>0.757450807596687</v>
      </c>
    </row>
    <row r="14">
      <c r="B14" s="25" t="s">
        <v>140</v>
      </c>
      <c r="C14" s="23" t="n">
        <v>0.0186762858227321</v>
      </c>
      <c r="D14" s="23" t="n">
        <v>0.0208818386948534</v>
      </c>
      <c r="E14" s="23" t="n">
        <v>0.0388803562488616</v>
      </c>
      <c r="F14" s="23" t="n">
        <v>0.0437458366437126</v>
      </c>
      <c r="G14" s="23" t="n">
        <v>0.044288238319766</v>
      </c>
      <c r="H14" s="23" t="n">
        <v>0.044978236045988</v>
      </c>
      <c r="I14" s="23" t="n">
        <v>0.0607238999193313</v>
      </c>
      <c r="J14" s="23" t="n">
        <v>0.0659713165359069</v>
      </c>
      <c r="K14" s="23" t="n">
        <v>0.0686376039874621</v>
      </c>
    </row>
    <row r="15">
      <c r="B15" s="25" t="s">
        <v>141</v>
      </c>
      <c r="C15" s="24" t="n">
        <v>0.918100208603558</v>
      </c>
      <c r="D15" s="24" t="n">
        <v>0.876349537493143</v>
      </c>
      <c r="E15" s="24" t="n">
        <v>0.795780059115713</v>
      </c>
      <c r="F15" s="24" t="n">
        <v>0.720956930473934</v>
      </c>
      <c r="G15" s="24" t="n">
        <v>0.692395795471273</v>
      </c>
      <c r="H15" s="24" t="n">
        <v>0.765767127355146</v>
      </c>
      <c r="I15" s="24" t="n">
        <v>0.68228306249081</v>
      </c>
      <c r="J15" s="24" t="n">
        <v>0.663238101518579</v>
      </c>
      <c r="K15" s="24" t="n">
        <v>0.688813203609225</v>
      </c>
    </row>
    <row r="16">
      <c r="B16" s="18"/>
      <c r="C16" s="18"/>
      <c r="D16" s="18"/>
      <c r="E16" s="18"/>
      <c r="F16" s="18"/>
      <c r="G16" s="18"/>
      <c r="H16" s="18"/>
      <c r="I16" s="18"/>
      <c r="J16" s="18"/>
      <c r="K16" s="18"/>
    </row>
    <row r="17">
      <c r="B17" t="s">
        <v>80</v>
      </c>
    </row>
    <row r="18">
      <c r="B18" t="s">
        <v>81</v>
      </c>
    </row>
    <row r="22">
      <c r="B22" s="9" t="str">
        <f>=HYPERLINK("#'Contents'!A1", "Return to Contents")</f>
      </c>
    </row>
  </sheetData>
  <mergeCells count="1">
    <mergeCell ref="D2:L2"/>
  </mergeCells>
  <pageMargins left="0.7" right="0.7" top="0.75" bottom="0.75" header="0.3" footer="0.3"/>
  <pageSetup paperSize="9" orientation="portrait" horizontalDpi="300" verticalDpi="300" r:id="rId2"/>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0.397099383934342</v>
      </c>
      <c r="D9" s="19" t="n">
        <v>0.385508163217016</v>
      </c>
      <c r="E9" s="19" t="n">
        <v>0.410412221275072</v>
      </c>
      <c r="F9" s="19"/>
      <c r="G9" s="19" t="n">
        <v>0.406634226862713</v>
      </c>
      <c r="H9" s="19" t="n">
        <v>0.442336597754422</v>
      </c>
      <c r="I9" s="19" t="n">
        <v>0.373607110986795</v>
      </c>
      <c r="J9" s="19" t="n">
        <v>0.370191691423962</v>
      </c>
      <c r="K9" s="19" t="n">
        <v>0.37821265753239</v>
      </c>
      <c r="L9" s="19" t="n">
        <v>0.407646648341038</v>
      </c>
      <c r="M9" s="19"/>
      <c r="N9" s="19" t="n">
        <v>0.433623582252452</v>
      </c>
      <c r="O9" s="19" t="n">
        <v>0.408557066195146</v>
      </c>
      <c r="P9" s="19" t="n">
        <v>0.389054931987654</v>
      </c>
      <c r="Q9" s="19" t="n">
        <v>0.353688377639222</v>
      </c>
      <c r="R9" s="19"/>
      <c r="S9" s="19" t="n">
        <v>0.503858610277846</v>
      </c>
      <c r="T9" s="19" t="n">
        <v>0.337262759272579</v>
      </c>
      <c r="U9" s="19" t="n">
        <v>0.306468538886534</v>
      </c>
      <c r="V9" s="19" t="n">
        <v>0.419707097693536</v>
      </c>
      <c r="W9" s="19" t="n">
        <v>0.374321610920731</v>
      </c>
      <c r="X9" s="19" t="n">
        <v>0.357220375251873</v>
      </c>
      <c r="Y9" s="19" t="n">
        <v>0.371072042103566</v>
      </c>
      <c r="Z9" s="19" t="n">
        <v>0.357625978344802</v>
      </c>
      <c r="AA9" s="19" t="n">
        <v>0.420271593464806</v>
      </c>
      <c r="AB9" s="19" t="n">
        <v>0.426458812521586</v>
      </c>
      <c r="AC9" s="19" t="n">
        <v>0.415724970525878</v>
      </c>
      <c r="AD9" s="19" t="n">
        <v>0.42128923413458</v>
      </c>
      <c r="AE9" s="19"/>
      <c r="AF9" s="19" t="n">
        <v>0.380405553056436</v>
      </c>
      <c r="AG9" s="19" t="n">
        <v>0.41431742614582</v>
      </c>
      <c r="AH9" s="19" t="n">
        <v>0.37127908115176</v>
      </c>
      <c r="AI9" s="19"/>
      <c r="AJ9" s="19" t="n">
        <v>0.434302789067346</v>
      </c>
      <c r="AK9" s="19" t="n">
        <v>0.440896432661589</v>
      </c>
      <c r="AL9" s="19" t="n">
        <v>0.282056553621687</v>
      </c>
      <c r="AM9" s="19" t="n">
        <v>0.306740435850259</v>
      </c>
      <c r="AN9" s="19" t="n">
        <v>0.329653981364949</v>
      </c>
      <c r="AO9" s="19"/>
      <c r="AP9" s="19" t="n">
        <v>0.480437441122247</v>
      </c>
      <c r="AQ9" s="19" t="n">
        <v>0.439687400390727</v>
      </c>
      <c r="AR9" s="19" t="n">
        <v>0.280549953423621</v>
      </c>
      <c r="AS9" s="19" t="n">
        <v>0.295183664512229</v>
      </c>
      <c r="AT9" s="19" t="n">
        <v>0.345293581467261</v>
      </c>
      <c r="AU9" s="19"/>
      <c r="AV9" s="19" t="n">
        <v>0.467318866524685</v>
      </c>
      <c r="AW9" s="19" t="n">
        <v>0.455893458334817</v>
      </c>
      <c r="AX9" s="19" t="n">
        <v>0.341045521430952</v>
      </c>
      <c r="AY9" s="19" t="n">
        <v>0.322790369097676</v>
      </c>
      <c r="AZ9" s="19" t="n">
        <v>0.357590709917381</v>
      </c>
      <c r="BA9" s="19" t="n">
        <v>0.297140889563781</v>
      </c>
      <c r="BB9" s="19"/>
      <c r="BC9" s="19" t="n">
        <v>0.383922913457197</v>
      </c>
      <c r="BD9" s="19" t="n">
        <v>0.37856215800412</v>
      </c>
      <c r="BE9" s="19" t="n">
        <v>0.403479975508928</v>
      </c>
      <c r="BF9" s="19" t="n">
        <v>0.449653769133222</v>
      </c>
      <c r="BG9" s="19" t="n">
        <v>0.590789754104573</v>
      </c>
    </row>
    <row r="10">
      <c r="B10" s="20" t="s">
        <v>135</v>
      </c>
      <c r="C10" s="19" t="n">
        <v>0.437561031430232</v>
      </c>
      <c r="D10" s="19" t="n">
        <v>0.43493178752387</v>
      </c>
      <c r="E10" s="19" t="n">
        <v>0.438123273846037</v>
      </c>
      <c r="F10" s="19"/>
      <c r="G10" s="19" t="n">
        <v>0.420488974383313</v>
      </c>
      <c r="H10" s="19" t="n">
        <v>0.426017623107809</v>
      </c>
      <c r="I10" s="19" t="n">
        <v>0.443459885539228</v>
      </c>
      <c r="J10" s="19" t="n">
        <v>0.43693456231301</v>
      </c>
      <c r="K10" s="19" t="n">
        <v>0.429955038079154</v>
      </c>
      <c r="L10" s="19" t="n">
        <v>0.459159425559836</v>
      </c>
      <c r="M10" s="19"/>
      <c r="N10" s="19" t="n">
        <v>0.407652545751759</v>
      </c>
      <c r="O10" s="19" t="n">
        <v>0.433793271795659</v>
      </c>
      <c r="P10" s="19" t="n">
        <v>0.445574711486688</v>
      </c>
      <c r="Q10" s="19" t="n">
        <v>0.465546025412522</v>
      </c>
      <c r="R10" s="19"/>
      <c r="S10" s="19" t="n">
        <v>0.358007682027735</v>
      </c>
      <c r="T10" s="19" t="n">
        <v>0.491821970710099</v>
      </c>
      <c r="U10" s="19" t="n">
        <v>0.516056359031817</v>
      </c>
      <c r="V10" s="19" t="n">
        <v>0.400578035084573</v>
      </c>
      <c r="W10" s="19" t="n">
        <v>0.4564871804893</v>
      </c>
      <c r="X10" s="19" t="n">
        <v>0.451800452983372</v>
      </c>
      <c r="Y10" s="19" t="n">
        <v>0.433121815378448</v>
      </c>
      <c r="Z10" s="19" t="n">
        <v>0.43960022849181</v>
      </c>
      <c r="AA10" s="19" t="n">
        <v>0.456903199637798</v>
      </c>
      <c r="AB10" s="19" t="n">
        <v>0.420292168745864</v>
      </c>
      <c r="AC10" s="19" t="n">
        <v>0.45094721599783</v>
      </c>
      <c r="AD10" s="19" t="n">
        <v>0.356711356652377</v>
      </c>
      <c r="AE10" s="19"/>
      <c r="AF10" s="19" t="n">
        <v>0.446627945953179</v>
      </c>
      <c r="AG10" s="19" t="n">
        <v>0.437606379142292</v>
      </c>
      <c r="AH10" s="19" t="n">
        <v>0.41775280267615</v>
      </c>
      <c r="AI10" s="19"/>
      <c r="AJ10" s="19" t="n">
        <v>0.422557239384522</v>
      </c>
      <c r="AK10" s="19" t="n">
        <v>0.419492535930759</v>
      </c>
      <c r="AL10" s="19" t="n">
        <v>0.529419978899802</v>
      </c>
      <c r="AM10" s="19" t="n">
        <v>0.426869960558977</v>
      </c>
      <c r="AN10" s="19" t="n">
        <v>0.459839407306161</v>
      </c>
      <c r="AO10" s="19"/>
      <c r="AP10" s="19" t="n">
        <v>0.370517628473628</v>
      </c>
      <c r="AQ10" s="19" t="n">
        <v>0.42895619690972</v>
      </c>
      <c r="AR10" s="19" t="n">
        <v>0.524284608203661</v>
      </c>
      <c r="AS10" s="19" t="n">
        <v>0.465727647361073</v>
      </c>
      <c r="AT10" s="19" t="n">
        <v>0.51937199224235</v>
      </c>
      <c r="AU10" s="19"/>
      <c r="AV10" s="19" t="n">
        <v>0.421095905223941</v>
      </c>
      <c r="AW10" s="19" t="n">
        <v>0.380485562614159</v>
      </c>
      <c r="AX10" s="19" t="n">
        <v>0.506918457196441</v>
      </c>
      <c r="AY10" s="19" t="n">
        <v>0.461208581790307</v>
      </c>
      <c r="AZ10" s="19" t="n">
        <v>0.459950908866408</v>
      </c>
      <c r="BA10" s="19" t="n">
        <v>0.478760064931931</v>
      </c>
      <c r="BB10" s="19"/>
      <c r="BC10" s="19" t="n">
        <v>0.469374062449614</v>
      </c>
      <c r="BD10" s="19" t="n">
        <v>0.45392811362851</v>
      </c>
      <c r="BE10" s="19" t="n">
        <v>0.420261061013217</v>
      </c>
      <c r="BF10" s="19" t="n">
        <v>0.44446825772172</v>
      </c>
      <c r="BG10" s="19" t="n">
        <v>0.320497690668159</v>
      </c>
    </row>
    <row r="11">
      <c r="B11" s="20" t="s">
        <v>136</v>
      </c>
      <c r="C11" s="19" t="n">
        <v>0.114791755891178</v>
      </c>
      <c r="D11" s="19" t="n">
        <v>0.117325393066567</v>
      </c>
      <c r="E11" s="19" t="n">
        <v>0.11191778394208</v>
      </c>
      <c r="F11" s="19"/>
      <c r="G11" s="19" t="n">
        <v>0.114879763310206</v>
      </c>
      <c r="H11" s="19" t="n">
        <v>0.082184601676668</v>
      </c>
      <c r="I11" s="19" t="n">
        <v>0.114802255045464</v>
      </c>
      <c r="J11" s="19" t="n">
        <v>0.136351822220614</v>
      </c>
      <c r="K11" s="19" t="n">
        <v>0.139276143115885</v>
      </c>
      <c r="L11" s="19" t="n">
        <v>0.107213921854326</v>
      </c>
      <c r="M11" s="19"/>
      <c r="N11" s="19" t="n">
        <v>0.108756812359824</v>
      </c>
      <c r="O11" s="19" t="n">
        <v>0.110039766408878</v>
      </c>
      <c r="P11" s="19" t="n">
        <v>0.111578308088532</v>
      </c>
      <c r="Q11" s="19" t="n">
        <v>0.129287512507275</v>
      </c>
      <c r="R11" s="19"/>
      <c r="S11" s="19" t="n">
        <v>0.103592446712544</v>
      </c>
      <c r="T11" s="19" t="n">
        <v>0.117676986521788</v>
      </c>
      <c r="U11" s="19" t="n">
        <v>0.124507195061941</v>
      </c>
      <c r="V11" s="19" t="n">
        <v>0.12395992193593</v>
      </c>
      <c r="W11" s="19" t="n">
        <v>0.0779812066147876</v>
      </c>
      <c r="X11" s="19" t="n">
        <v>0.139186768944609</v>
      </c>
      <c r="Y11" s="19" t="n">
        <v>0.140365079857083</v>
      </c>
      <c r="Z11" s="19" t="n">
        <v>0.101532257544944</v>
      </c>
      <c r="AA11" s="19" t="n">
        <v>0.0818315430882405</v>
      </c>
      <c r="AB11" s="19" t="n">
        <v>0.111722721534579</v>
      </c>
      <c r="AC11" s="19" t="n">
        <v>0.114255578569543</v>
      </c>
      <c r="AD11" s="19" t="n">
        <v>0.194697465219731</v>
      </c>
      <c r="AE11" s="19"/>
      <c r="AF11" s="19" t="n">
        <v>0.122077866302928</v>
      </c>
      <c r="AG11" s="19" t="n">
        <v>0.108931994114068</v>
      </c>
      <c r="AH11" s="19" t="n">
        <v>0.123832945476761</v>
      </c>
      <c r="AI11" s="19"/>
      <c r="AJ11" s="19" t="n">
        <v>0.103196433390057</v>
      </c>
      <c r="AK11" s="19" t="n">
        <v>0.0996306013210915</v>
      </c>
      <c r="AL11" s="19" t="n">
        <v>0.156327011594826</v>
      </c>
      <c r="AM11" s="19" t="n">
        <v>0.146988481619085</v>
      </c>
      <c r="AN11" s="19" t="n">
        <v>0.121789004138479</v>
      </c>
      <c r="AO11" s="19"/>
      <c r="AP11" s="19" t="n">
        <v>0.112693636547559</v>
      </c>
      <c r="AQ11" s="19" t="n">
        <v>0.103398333402636</v>
      </c>
      <c r="AR11" s="19" t="n">
        <v>0.165374817902349</v>
      </c>
      <c r="AS11" s="19" t="n">
        <v>0.148011003924393</v>
      </c>
      <c r="AT11" s="19" t="n">
        <v>0.0761849801056433</v>
      </c>
      <c r="AU11" s="19"/>
      <c r="AV11" s="19" t="n">
        <v>0.0814010317190164</v>
      </c>
      <c r="AW11" s="19" t="n">
        <v>0.112641281294012</v>
      </c>
      <c r="AX11" s="19" t="n">
        <v>0.118060292725919</v>
      </c>
      <c r="AY11" s="19" t="n">
        <v>0.14672109949115</v>
      </c>
      <c r="AZ11" s="19" t="n">
        <v>0.119491829650698</v>
      </c>
      <c r="BA11" s="19" t="n">
        <v>0.161881588860689</v>
      </c>
      <c r="BB11" s="19"/>
      <c r="BC11" s="19" t="n">
        <v>0.117462135176061</v>
      </c>
      <c r="BD11" s="19" t="n">
        <v>0.107133899249568</v>
      </c>
      <c r="BE11" s="19" t="n">
        <v>0.120492078359932</v>
      </c>
      <c r="BF11" s="19" t="n">
        <v>0.0773068244990505</v>
      </c>
      <c r="BG11" s="19" t="n">
        <v>0.0578251094505716</v>
      </c>
    </row>
    <row r="12">
      <c r="B12" s="20" t="s">
        <v>137</v>
      </c>
      <c r="C12" s="19" t="n">
        <v>0.0266927794325129</v>
      </c>
      <c r="D12" s="19" t="n">
        <v>0.0373501118292121</v>
      </c>
      <c r="E12" s="19" t="n">
        <v>0.0165077242638749</v>
      </c>
      <c r="F12" s="19"/>
      <c r="G12" s="19" t="n">
        <v>0.0407796274017812</v>
      </c>
      <c r="H12" s="19" t="n">
        <v>0.0212368304016457</v>
      </c>
      <c r="I12" s="19" t="n">
        <v>0.0374215499922352</v>
      </c>
      <c r="J12" s="19" t="n">
        <v>0.0303034414442938</v>
      </c>
      <c r="K12" s="19" t="n">
        <v>0.0227452666519678</v>
      </c>
      <c r="L12" s="19" t="n">
        <v>0.0127114426516723</v>
      </c>
      <c r="M12" s="19"/>
      <c r="N12" s="19" t="n">
        <v>0.0288687864260828</v>
      </c>
      <c r="O12" s="19" t="n">
        <v>0.0272034802105863</v>
      </c>
      <c r="P12" s="19" t="n">
        <v>0.0240273457396729</v>
      </c>
      <c r="Q12" s="19" t="n">
        <v>0.0262123066178418</v>
      </c>
      <c r="R12" s="19"/>
      <c r="S12" s="19" t="n">
        <v>0.0179713342870322</v>
      </c>
      <c r="T12" s="19" t="n">
        <v>0.0194895831484301</v>
      </c>
      <c r="U12" s="19" t="n">
        <v>0.033535257740188</v>
      </c>
      <c r="V12" s="19" t="n">
        <v>0.0338465521521776</v>
      </c>
      <c r="W12" s="19" t="n">
        <v>0.0442352410606211</v>
      </c>
      <c r="X12" s="19" t="n">
        <v>0.0357405115559916</v>
      </c>
      <c r="Y12" s="19" t="n">
        <v>0.0380607815005099</v>
      </c>
      <c r="Z12" s="19" t="n">
        <v>0.0546456230530801</v>
      </c>
      <c r="AA12" s="19" t="n">
        <v>0.0183062010015088</v>
      </c>
      <c r="AB12" s="19" t="n">
        <v>0.0156039634268458</v>
      </c>
      <c r="AC12" s="19" t="n">
        <v>0.0190722349067495</v>
      </c>
      <c r="AD12" s="19" t="n">
        <v>0</v>
      </c>
      <c r="AE12" s="19"/>
      <c r="AF12" s="19" t="n">
        <v>0.0257821639726578</v>
      </c>
      <c r="AG12" s="19" t="n">
        <v>0.0227278493995598</v>
      </c>
      <c r="AH12" s="19" t="n">
        <v>0.0408691713095378</v>
      </c>
      <c r="AI12" s="19"/>
      <c r="AJ12" s="19" t="n">
        <v>0.0270675777579786</v>
      </c>
      <c r="AK12" s="19" t="n">
        <v>0.0165378947341561</v>
      </c>
      <c r="AL12" s="19" t="n">
        <v>0.0245022238713257</v>
      </c>
      <c r="AM12" s="19" t="n">
        <v>0.0787129052350182</v>
      </c>
      <c r="AN12" s="19" t="n">
        <v>0.0376424159280277</v>
      </c>
      <c r="AO12" s="19"/>
      <c r="AP12" s="19" t="n">
        <v>0.0281808415733007</v>
      </c>
      <c r="AQ12" s="19" t="n">
        <v>0.0149614469057089</v>
      </c>
      <c r="AR12" s="19" t="n">
        <v>0.0238504973666802</v>
      </c>
      <c r="AS12" s="19" t="n">
        <v>0.0450334913079892</v>
      </c>
      <c r="AT12" s="19" t="n">
        <v>0.0375812845930275</v>
      </c>
      <c r="AU12" s="19"/>
      <c r="AV12" s="19" t="n">
        <v>0.0151779021525604</v>
      </c>
      <c r="AW12" s="19" t="n">
        <v>0.0430510241073687</v>
      </c>
      <c r="AX12" s="19" t="n">
        <v>0.0170012721896598</v>
      </c>
      <c r="AY12" s="19" t="n">
        <v>0.0337580414630648</v>
      </c>
      <c r="AZ12" s="19" t="n">
        <v>0.0392262170146712</v>
      </c>
      <c r="BA12" s="19" t="n">
        <v>0.0109082644935927</v>
      </c>
      <c r="BB12" s="19"/>
      <c r="BC12" s="19" t="n">
        <v>0.0110580685988994</v>
      </c>
      <c r="BD12" s="19" t="n">
        <v>0.0394890418322568</v>
      </c>
      <c r="BE12" s="19" t="n">
        <v>0.0309771342136584</v>
      </c>
      <c r="BF12" s="19" t="n">
        <v>0.0243290778223422</v>
      </c>
      <c r="BG12" s="19" t="n">
        <v>0.0308874457766956</v>
      </c>
    </row>
    <row r="13">
      <c r="B13" s="20" t="s">
        <v>138</v>
      </c>
      <c r="C13" s="19" t="n">
        <v>0.0121875768163487</v>
      </c>
      <c r="D13" s="19" t="n">
        <v>0.0158834638738891</v>
      </c>
      <c r="E13" s="19" t="n">
        <v>0.00867858838585264</v>
      </c>
      <c r="F13" s="19"/>
      <c r="G13" s="19" t="n">
        <v>0.013104717820928</v>
      </c>
      <c r="H13" s="19" t="n">
        <v>0.00992044213325927</v>
      </c>
      <c r="I13" s="19" t="n">
        <v>0.0181330419170655</v>
      </c>
      <c r="J13" s="19" t="n">
        <v>0.0107376846291015</v>
      </c>
      <c r="K13" s="19" t="n">
        <v>0.0164609902915503</v>
      </c>
      <c r="L13" s="19" t="n">
        <v>0.0068815824586678</v>
      </c>
      <c r="M13" s="19"/>
      <c r="N13" s="19" t="n">
        <v>0.00969198007215773</v>
      </c>
      <c r="O13" s="19" t="n">
        <v>0.0137729665370617</v>
      </c>
      <c r="P13" s="19" t="n">
        <v>0.0167893489857873</v>
      </c>
      <c r="Q13" s="19" t="n">
        <v>0.00920876745122563</v>
      </c>
      <c r="R13" s="19"/>
      <c r="S13" s="19" t="n">
        <v>0.0103657334987276</v>
      </c>
      <c r="T13" s="19" t="n">
        <v>0.0190894737490854</v>
      </c>
      <c r="U13" s="19" t="n">
        <v>0.0125094866170828</v>
      </c>
      <c r="V13" s="19" t="n">
        <v>0.00899800837932136</v>
      </c>
      <c r="W13" s="19" t="n">
        <v>0.0230548186749689</v>
      </c>
      <c r="X13" s="19" t="n">
        <v>0</v>
      </c>
      <c r="Y13" s="19" t="n">
        <v>0.00613199376565936</v>
      </c>
      <c r="Z13" s="19" t="n">
        <v>0</v>
      </c>
      <c r="AA13" s="19" t="n">
        <v>0.0226874628076471</v>
      </c>
      <c r="AB13" s="19" t="n">
        <v>0.0161062900894148</v>
      </c>
      <c r="AC13" s="19" t="n">
        <v>0</v>
      </c>
      <c r="AD13" s="19" t="n">
        <v>0.0132299808326776</v>
      </c>
      <c r="AE13" s="19"/>
      <c r="AF13" s="19" t="n">
        <v>0.0122249083029438</v>
      </c>
      <c r="AG13" s="19" t="n">
        <v>0.0117331708834703</v>
      </c>
      <c r="AH13" s="19" t="n">
        <v>0.0162410807878421</v>
      </c>
      <c r="AI13" s="19"/>
      <c r="AJ13" s="19" t="n">
        <v>0.00749277260288167</v>
      </c>
      <c r="AK13" s="19" t="n">
        <v>0.0150803545177123</v>
      </c>
      <c r="AL13" s="19" t="n">
        <v>0.0076942320123594</v>
      </c>
      <c r="AM13" s="19" t="n">
        <v>0.0406882167366606</v>
      </c>
      <c r="AN13" s="19" t="n">
        <v>0.0142790864717671</v>
      </c>
      <c r="AO13" s="19"/>
      <c r="AP13" s="19" t="n">
        <v>0.00521195478503772</v>
      </c>
      <c r="AQ13" s="19" t="n">
        <v>0.00923237207660762</v>
      </c>
      <c r="AR13" s="19" t="n">
        <v>0.00594012310368885</v>
      </c>
      <c r="AS13" s="19" t="n">
        <v>0.030971175558556</v>
      </c>
      <c r="AT13" s="19" t="n">
        <v>0</v>
      </c>
      <c r="AU13" s="19"/>
      <c r="AV13" s="19" t="n">
        <v>0.0109175699986622</v>
      </c>
      <c r="AW13" s="19" t="n">
        <v>0.00505772350594378</v>
      </c>
      <c r="AX13" s="19" t="n">
        <v>0.0114666029907111</v>
      </c>
      <c r="AY13" s="19" t="n">
        <v>0.0258631151239776</v>
      </c>
      <c r="AZ13" s="19" t="n">
        <v>0.00822413098751555</v>
      </c>
      <c r="BA13" s="19" t="n">
        <v>0.00562627591264605</v>
      </c>
      <c r="BB13" s="19"/>
      <c r="BC13" s="19" t="n">
        <v>0.00460862235489286</v>
      </c>
      <c r="BD13" s="19" t="n">
        <v>0.010526206876134</v>
      </c>
      <c r="BE13" s="19" t="n">
        <v>0.0154022179777051</v>
      </c>
      <c r="BF13" s="19" t="n">
        <v>0.00424207082366475</v>
      </c>
      <c r="BG13" s="19" t="n">
        <v>0</v>
      </c>
    </row>
    <row r="14">
      <c r="B14" s="20" t="s">
        <v>123</v>
      </c>
      <c r="C14" s="19" t="n">
        <v>0.0116674724953863</v>
      </c>
      <c r="D14" s="19" t="n">
        <v>0.0090010804894462</v>
      </c>
      <c r="E14" s="19" t="n">
        <v>0.0143604082870839</v>
      </c>
      <c r="F14" s="19"/>
      <c r="G14" s="19" t="n">
        <v>0.00411269022105877</v>
      </c>
      <c r="H14" s="19" t="n">
        <v>0.0183039049261961</v>
      </c>
      <c r="I14" s="19" t="n">
        <v>0.012576156519213</v>
      </c>
      <c r="J14" s="19" t="n">
        <v>0.0154807979690188</v>
      </c>
      <c r="K14" s="19" t="n">
        <v>0.0133499043290529</v>
      </c>
      <c r="L14" s="19" t="n">
        <v>0.00638697913446061</v>
      </c>
      <c r="M14" s="19"/>
      <c r="N14" s="19" t="n">
        <v>0.0114062931377251</v>
      </c>
      <c r="O14" s="19" t="n">
        <v>0.00663344885266912</v>
      </c>
      <c r="P14" s="19" t="n">
        <v>0.0129753537116653</v>
      </c>
      <c r="Q14" s="19" t="n">
        <v>0.0160570103719143</v>
      </c>
      <c r="R14" s="19"/>
      <c r="S14" s="19" t="n">
        <v>0.00620419319611479</v>
      </c>
      <c r="T14" s="19" t="n">
        <v>0.0146592265980175</v>
      </c>
      <c r="U14" s="19" t="n">
        <v>0.00692316266243729</v>
      </c>
      <c r="V14" s="19" t="n">
        <v>0.0129103847544621</v>
      </c>
      <c r="W14" s="19" t="n">
        <v>0.0239199422395911</v>
      </c>
      <c r="X14" s="19" t="n">
        <v>0.0160518912641548</v>
      </c>
      <c r="Y14" s="19" t="n">
        <v>0.011248287394735</v>
      </c>
      <c r="Z14" s="19" t="n">
        <v>0.0465959125653645</v>
      </c>
      <c r="AA14" s="19" t="n">
        <v>0</v>
      </c>
      <c r="AB14" s="19" t="n">
        <v>0.00981604368171051</v>
      </c>
      <c r="AC14" s="19" t="n">
        <v>0</v>
      </c>
      <c r="AD14" s="19" t="n">
        <v>0.014071963160635</v>
      </c>
      <c r="AE14" s="19"/>
      <c r="AF14" s="19" t="n">
        <v>0.0128815624118555</v>
      </c>
      <c r="AG14" s="19" t="n">
        <v>0.00468318031479025</v>
      </c>
      <c r="AH14" s="19" t="n">
        <v>0.0300249185979493</v>
      </c>
      <c r="AI14" s="19"/>
      <c r="AJ14" s="19" t="n">
        <v>0.00538318779721492</v>
      </c>
      <c r="AK14" s="19" t="n">
        <v>0.0083621808346923</v>
      </c>
      <c r="AL14" s="19" t="n">
        <v>0</v>
      </c>
      <c r="AM14" s="19" t="n">
        <v>0</v>
      </c>
      <c r="AN14" s="19" t="n">
        <v>0.0367961047906166</v>
      </c>
      <c r="AO14" s="19"/>
      <c r="AP14" s="19" t="n">
        <v>0.00295849749822737</v>
      </c>
      <c r="AQ14" s="19" t="n">
        <v>0.00376425031460044</v>
      </c>
      <c r="AR14" s="19" t="n">
        <v>0</v>
      </c>
      <c r="AS14" s="19" t="n">
        <v>0.0150730173357595</v>
      </c>
      <c r="AT14" s="19" t="n">
        <v>0.0215681615917178</v>
      </c>
      <c r="AU14" s="19"/>
      <c r="AV14" s="19" t="n">
        <v>0.00408872438113478</v>
      </c>
      <c r="AW14" s="19" t="n">
        <v>0.00287095014369971</v>
      </c>
      <c r="AX14" s="19" t="n">
        <v>0.0055078534663178</v>
      </c>
      <c r="AY14" s="19" t="n">
        <v>0.00965879303382506</v>
      </c>
      <c r="AZ14" s="19" t="n">
        <v>0.0155162035633259</v>
      </c>
      <c r="BA14" s="19" t="n">
        <v>0.0456829162373603</v>
      </c>
      <c r="BB14" s="19"/>
      <c r="BC14" s="19" t="n">
        <v>0.0135741979633365</v>
      </c>
      <c r="BD14" s="19" t="n">
        <v>0.0103605804094107</v>
      </c>
      <c r="BE14" s="19" t="n">
        <v>0.00938753292655961</v>
      </c>
      <c r="BF14" s="19" t="n">
        <v>0</v>
      </c>
      <c r="BG14" s="19" t="n">
        <v>0</v>
      </c>
    </row>
    <row r="15">
      <c r="B15" s="20" t="s">
        <v>139</v>
      </c>
      <c r="C15" s="23" t="n">
        <v>0.834660415364574</v>
      </c>
      <c r="D15" s="23" t="n">
        <v>0.820439950740886</v>
      </c>
      <c r="E15" s="23" t="n">
        <v>0.848535495121108</v>
      </c>
      <c r="F15" s="23"/>
      <c r="G15" s="23" t="n">
        <v>0.827123201246026</v>
      </c>
      <c r="H15" s="23" t="n">
        <v>0.868354220862231</v>
      </c>
      <c r="I15" s="23" t="n">
        <v>0.817066996526023</v>
      </c>
      <c r="J15" s="23" t="n">
        <v>0.807126253736972</v>
      </c>
      <c r="K15" s="23" t="n">
        <v>0.808167695611544</v>
      </c>
      <c r="L15" s="23" t="n">
        <v>0.866806073900874</v>
      </c>
      <c r="M15" s="23"/>
      <c r="N15" s="23" t="n">
        <v>0.841276128004211</v>
      </c>
      <c r="O15" s="23" t="n">
        <v>0.842350337990805</v>
      </c>
      <c r="P15" s="23" t="n">
        <v>0.834629643474342</v>
      </c>
      <c r="Q15" s="23" t="n">
        <v>0.819234403051743</v>
      </c>
      <c r="R15" s="23"/>
      <c r="S15" s="23" t="n">
        <v>0.861866292305581</v>
      </c>
      <c r="T15" s="23" t="n">
        <v>0.829084729982679</v>
      </c>
      <c r="U15" s="23" t="n">
        <v>0.822524897918351</v>
      </c>
      <c r="V15" s="23" t="n">
        <v>0.820285132778109</v>
      </c>
      <c r="W15" s="23" t="n">
        <v>0.830808791410031</v>
      </c>
      <c r="X15" s="23" t="n">
        <v>0.809020828235245</v>
      </c>
      <c r="Y15" s="23" t="n">
        <v>0.804193857482013</v>
      </c>
      <c r="Z15" s="23" t="n">
        <v>0.797226206836611</v>
      </c>
      <c r="AA15" s="23" t="n">
        <v>0.877174793102604</v>
      </c>
      <c r="AB15" s="23" t="n">
        <v>0.84675098126745</v>
      </c>
      <c r="AC15" s="23" t="n">
        <v>0.866672186523708</v>
      </c>
      <c r="AD15" s="23" t="n">
        <v>0.778000590786957</v>
      </c>
      <c r="AE15" s="23"/>
      <c r="AF15" s="23" t="n">
        <v>0.827033499009615</v>
      </c>
      <c r="AG15" s="23" t="n">
        <v>0.851923805288112</v>
      </c>
      <c r="AH15" s="23" t="n">
        <v>0.78903188382791</v>
      </c>
      <c r="AI15" s="23"/>
      <c r="AJ15" s="23" t="n">
        <v>0.856860028451868</v>
      </c>
      <c r="AK15" s="23" t="n">
        <v>0.860388968592348</v>
      </c>
      <c r="AL15" s="23" t="n">
        <v>0.811476532521488</v>
      </c>
      <c r="AM15" s="23" t="n">
        <v>0.733610396409237</v>
      </c>
      <c r="AN15" s="23" t="n">
        <v>0.78949338867111</v>
      </c>
      <c r="AO15" s="23"/>
      <c r="AP15" s="23" t="n">
        <v>0.850955069595875</v>
      </c>
      <c r="AQ15" s="23" t="n">
        <v>0.868643597300447</v>
      </c>
      <c r="AR15" s="23" t="n">
        <v>0.804834561627282</v>
      </c>
      <c r="AS15" s="23" t="n">
        <v>0.760911311873302</v>
      </c>
      <c r="AT15" s="23" t="n">
        <v>0.864665573709611</v>
      </c>
      <c r="AU15" s="23"/>
      <c r="AV15" s="23" t="n">
        <v>0.888414771748626</v>
      </c>
      <c r="AW15" s="23" t="n">
        <v>0.836379020948976</v>
      </c>
      <c r="AX15" s="23" t="n">
        <v>0.847963978627393</v>
      </c>
      <c r="AY15" s="23" t="n">
        <v>0.783998950887983</v>
      </c>
      <c r="AZ15" s="23" t="n">
        <v>0.817541618783789</v>
      </c>
      <c r="BA15" s="23" t="n">
        <v>0.775900954495712</v>
      </c>
      <c r="BB15" s="23"/>
      <c r="BC15" s="23" t="n">
        <v>0.85329697590681</v>
      </c>
      <c r="BD15" s="23" t="n">
        <v>0.83249027163263</v>
      </c>
      <c r="BE15" s="23" t="n">
        <v>0.823741036522145</v>
      </c>
      <c r="BF15" s="23" t="n">
        <v>0.894122026854943</v>
      </c>
      <c r="BG15" s="23" t="n">
        <v>0.911287444772733</v>
      </c>
    </row>
    <row r="16">
      <c r="B16" s="20" t="s">
        <v>140</v>
      </c>
      <c r="C16" s="23" t="n">
        <v>0.0388803562488616</v>
      </c>
      <c r="D16" s="23" t="n">
        <v>0.0532335757031012</v>
      </c>
      <c r="E16" s="23" t="n">
        <v>0.0251863126497276</v>
      </c>
      <c r="F16" s="23"/>
      <c r="G16" s="23" t="n">
        <v>0.0538843452227092</v>
      </c>
      <c r="H16" s="23" t="n">
        <v>0.031157272534905</v>
      </c>
      <c r="I16" s="23" t="n">
        <v>0.0555545919093007</v>
      </c>
      <c r="J16" s="23" t="n">
        <v>0.0410411260733952</v>
      </c>
      <c r="K16" s="23" t="n">
        <v>0.0392062569435181</v>
      </c>
      <c r="L16" s="23" t="n">
        <v>0.0195930251103401</v>
      </c>
      <c r="M16" s="23"/>
      <c r="N16" s="23" t="n">
        <v>0.0385607664982405</v>
      </c>
      <c r="O16" s="23" t="n">
        <v>0.040976446747648</v>
      </c>
      <c r="P16" s="23" t="n">
        <v>0.0408166947254602</v>
      </c>
      <c r="Q16" s="23" t="n">
        <v>0.0354210740690675</v>
      </c>
      <c r="R16" s="23"/>
      <c r="S16" s="23" t="n">
        <v>0.0283370677857598</v>
      </c>
      <c r="T16" s="23" t="n">
        <v>0.0385790568975155</v>
      </c>
      <c r="U16" s="23" t="n">
        <v>0.0460447443572708</v>
      </c>
      <c r="V16" s="23" t="n">
        <v>0.0428445605314989</v>
      </c>
      <c r="W16" s="23" t="n">
        <v>0.0672900597355899</v>
      </c>
      <c r="X16" s="23" t="n">
        <v>0.0357405115559916</v>
      </c>
      <c r="Y16" s="23" t="n">
        <v>0.0441927752661693</v>
      </c>
      <c r="Z16" s="23" t="n">
        <v>0.0546456230530801</v>
      </c>
      <c r="AA16" s="23" t="n">
        <v>0.0409936638091559</v>
      </c>
      <c r="AB16" s="23" t="n">
        <v>0.0317102535162606</v>
      </c>
      <c r="AC16" s="23" t="n">
        <v>0.0190722349067495</v>
      </c>
      <c r="AD16" s="23" t="n">
        <v>0.0132299808326776</v>
      </c>
      <c r="AE16" s="23"/>
      <c r="AF16" s="23" t="n">
        <v>0.0380070722756016</v>
      </c>
      <c r="AG16" s="23" t="n">
        <v>0.0344610202830301</v>
      </c>
      <c r="AH16" s="23" t="n">
        <v>0.0571102520973799</v>
      </c>
      <c r="AI16" s="23"/>
      <c r="AJ16" s="23" t="n">
        <v>0.0345603503608603</v>
      </c>
      <c r="AK16" s="23" t="n">
        <v>0.0316182492518684</v>
      </c>
      <c r="AL16" s="23" t="n">
        <v>0.0321964558836851</v>
      </c>
      <c r="AM16" s="23" t="n">
        <v>0.119401121971679</v>
      </c>
      <c r="AN16" s="23" t="n">
        <v>0.0519215023997948</v>
      </c>
      <c r="AO16" s="23"/>
      <c r="AP16" s="23" t="n">
        <v>0.0333927963583384</v>
      </c>
      <c r="AQ16" s="23" t="n">
        <v>0.0241938189823166</v>
      </c>
      <c r="AR16" s="23" t="n">
        <v>0.029790620470369</v>
      </c>
      <c r="AS16" s="23" t="n">
        <v>0.0760046668665452</v>
      </c>
      <c r="AT16" s="23" t="n">
        <v>0.0375812845930275</v>
      </c>
      <c r="AU16" s="23"/>
      <c r="AV16" s="23" t="n">
        <v>0.0260954721512226</v>
      </c>
      <c r="AW16" s="23" t="n">
        <v>0.0481087476133125</v>
      </c>
      <c r="AX16" s="23" t="n">
        <v>0.0284678751803709</v>
      </c>
      <c r="AY16" s="23" t="n">
        <v>0.0596211565870424</v>
      </c>
      <c r="AZ16" s="23" t="n">
        <v>0.0474503480021868</v>
      </c>
      <c r="BA16" s="23" t="n">
        <v>0.0165345404062387</v>
      </c>
      <c r="BB16" s="23"/>
      <c r="BC16" s="23" t="n">
        <v>0.0156666909537923</v>
      </c>
      <c r="BD16" s="23" t="n">
        <v>0.0500152487083908</v>
      </c>
      <c r="BE16" s="23" t="n">
        <v>0.0463793521913635</v>
      </c>
      <c r="BF16" s="23" t="n">
        <v>0.0285711486460069</v>
      </c>
      <c r="BG16" s="23" t="n">
        <v>0.0308874457766956</v>
      </c>
    </row>
    <row r="17">
      <c r="B17" s="20" t="s">
        <v>141</v>
      </c>
      <c r="C17" s="24" t="n">
        <v>0.795780059115713</v>
      </c>
      <c r="D17" s="24" t="n">
        <v>0.767206375037785</v>
      </c>
      <c r="E17" s="24" t="n">
        <v>0.823349182471381</v>
      </c>
      <c r="F17" s="24"/>
      <c r="G17" s="24" t="n">
        <v>0.773238856023317</v>
      </c>
      <c r="H17" s="24" t="n">
        <v>0.837196948327326</v>
      </c>
      <c r="I17" s="24" t="n">
        <v>0.761512404616722</v>
      </c>
      <c r="J17" s="24" t="n">
        <v>0.766085127663577</v>
      </c>
      <c r="K17" s="24" t="n">
        <v>0.768961438668026</v>
      </c>
      <c r="L17" s="24" t="n">
        <v>0.847213048790533</v>
      </c>
      <c r="M17" s="24"/>
      <c r="N17" s="24" t="n">
        <v>0.80271536150597</v>
      </c>
      <c r="O17" s="24" t="n">
        <v>0.801373891243157</v>
      </c>
      <c r="P17" s="24" t="n">
        <v>0.793812948748882</v>
      </c>
      <c r="Q17" s="24" t="n">
        <v>0.783813328982676</v>
      </c>
      <c r="R17" s="24"/>
      <c r="S17" s="24" t="n">
        <v>0.833529224519821</v>
      </c>
      <c r="T17" s="24" t="n">
        <v>0.790505673085163</v>
      </c>
      <c r="U17" s="24" t="n">
        <v>0.77648015356108</v>
      </c>
      <c r="V17" s="24" t="n">
        <v>0.77744057224661</v>
      </c>
      <c r="W17" s="24" t="n">
        <v>0.763518731674441</v>
      </c>
      <c r="X17" s="24" t="n">
        <v>0.773280316679253</v>
      </c>
      <c r="Y17" s="24" t="n">
        <v>0.760001082215844</v>
      </c>
      <c r="Z17" s="24" t="n">
        <v>0.742580583783531</v>
      </c>
      <c r="AA17" s="24" t="n">
        <v>0.836181129293448</v>
      </c>
      <c r="AB17" s="24" t="n">
        <v>0.815040727751189</v>
      </c>
      <c r="AC17" s="24" t="n">
        <v>0.847599951616958</v>
      </c>
      <c r="AD17" s="24" t="n">
        <v>0.764770609954279</v>
      </c>
      <c r="AE17" s="24"/>
      <c r="AF17" s="24" t="n">
        <v>0.789026426734013</v>
      </c>
      <c r="AG17" s="24" t="n">
        <v>0.817462785005082</v>
      </c>
      <c r="AH17" s="24" t="n">
        <v>0.73192163173053</v>
      </c>
      <c r="AI17" s="24"/>
      <c r="AJ17" s="24" t="n">
        <v>0.822299678091008</v>
      </c>
      <c r="AK17" s="24" t="n">
        <v>0.828770719340479</v>
      </c>
      <c r="AL17" s="24" t="n">
        <v>0.779280076637803</v>
      </c>
      <c r="AM17" s="24" t="n">
        <v>0.614209274437558</v>
      </c>
      <c r="AN17" s="24" t="n">
        <v>0.737571886271315</v>
      </c>
      <c r="AO17" s="24"/>
      <c r="AP17" s="24" t="n">
        <v>0.817562273237537</v>
      </c>
      <c r="AQ17" s="24" t="n">
        <v>0.844449778318131</v>
      </c>
      <c r="AR17" s="24" t="n">
        <v>0.775043941156913</v>
      </c>
      <c r="AS17" s="24" t="n">
        <v>0.684906645006757</v>
      </c>
      <c r="AT17" s="24" t="n">
        <v>0.827084289116584</v>
      </c>
      <c r="AU17" s="24"/>
      <c r="AV17" s="24" t="n">
        <v>0.862319299597403</v>
      </c>
      <c r="AW17" s="24" t="n">
        <v>0.788270273335664</v>
      </c>
      <c r="AX17" s="24" t="n">
        <v>0.819496103447022</v>
      </c>
      <c r="AY17" s="24" t="n">
        <v>0.724377794300941</v>
      </c>
      <c r="AZ17" s="24" t="n">
        <v>0.770091270781602</v>
      </c>
      <c r="BA17" s="24" t="n">
        <v>0.759366414089473</v>
      </c>
      <c r="BB17" s="24"/>
      <c r="BC17" s="24" t="n">
        <v>0.837630284953018</v>
      </c>
      <c r="BD17" s="24" t="n">
        <v>0.782475022924239</v>
      </c>
      <c r="BE17" s="24" t="n">
        <v>0.777361684330782</v>
      </c>
      <c r="BF17" s="24" t="n">
        <v>0.865550878208936</v>
      </c>
      <c r="BG17" s="24" t="n">
        <v>0.880399998996037</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0.442939526575111</v>
      </c>
      <c r="D9" s="19" t="n">
        <v>0.448400953786423</v>
      </c>
      <c r="E9" s="19" t="n">
        <v>0.436815565459601</v>
      </c>
      <c r="F9" s="19"/>
      <c r="G9" s="19" t="n">
        <v>0.394801615357228</v>
      </c>
      <c r="H9" s="19" t="n">
        <v>0.448696125062231</v>
      </c>
      <c r="I9" s="19" t="n">
        <v>0.369559892000397</v>
      </c>
      <c r="J9" s="19" t="n">
        <v>0.490451712319363</v>
      </c>
      <c r="K9" s="19" t="n">
        <v>0.511710668404692</v>
      </c>
      <c r="L9" s="19" t="n">
        <v>0.445339876857021</v>
      </c>
      <c r="M9" s="19"/>
      <c r="N9" s="19" t="n">
        <v>0.445364455140237</v>
      </c>
      <c r="O9" s="19" t="n">
        <v>0.425648920172154</v>
      </c>
      <c r="P9" s="19" t="n">
        <v>0.440794784616375</v>
      </c>
      <c r="Q9" s="19" t="n">
        <v>0.461069926851024</v>
      </c>
      <c r="R9" s="19"/>
      <c r="S9" s="19" t="n">
        <v>0.426273987287012</v>
      </c>
      <c r="T9" s="19" t="n">
        <v>0.333304417812318</v>
      </c>
      <c r="U9" s="19" t="n">
        <v>0.445424561518735</v>
      </c>
      <c r="V9" s="19" t="n">
        <v>0.340924040630455</v>
      </c>
      <c r="W9" s="19" t="n">
        <v>0.425177180648334</v>
      </c>
      <c r="X9" s="19" t="n">
        <v>0.388147327807126</v>
      </c>
      <c r="Y9" s="19" t="n">
        <v>0.494848941651499</v>
      </c>
      <c r="Z9" s="19" t="n">
        <v>0.593474326358552</v>
      </c>
      <c r="AA9" s="19" t="n">
        <v>0.549893355033112</v>
      </c>
      <c r="AB9" s="19" t="n">
        <v>0.471947125862742</v>
      </c>
      <c r="AC9" s="19" t="n">
        <v>0.554928302541712</v>
      </c>
      <c r="AD9" s="19" t="n">
        <v>0.496238779308167</v>
      </c>
      <c r="AE9" s="19"/>
      <c r="AF9" s="19" t="n">
        <v>0.432647658415442</v>
      </c>
      <c r="AG9" s="19" t="n">
        <v>0.488240036073209</v>
      </c>
      <c r="AH9" s="19" t="n">
        <v>0.351744111099216</v>
      </c>
      <c r="AI9" s="19"/>
      <c r="AJ9" s="19" t="n">
        <v>0.439743449694603</v>
      </c>
      <c r="AK9" s="19" t="n">
        <v>0.494963654387716</v>
      </c>
      <c r="AL9" s="19" t="n">
        <v>0.448964480598429</v>
      </c>
      <c r="AM9" s="19" t="n">
        <v>0.434753041368687</v>
      </c>
      <c r="AN9" s="19" t="n">
        <v>0.376232898445035</v>
      </c>
      <c r="AO9" s="19"/>
      <c r="AP9" s="19" t="n">
        <v>0.385319537737204</v>
      </c>
      <c r="AQ9" s="19" t="n">
        <v>0.502834560679129</v>
      </c>
      <c r="AR9" s="19" t="n">
        <v>0.468557581037597</v>
      </c>
      <c r="AS9" s="19" t="n">
        <v>0.412009416913343</v>
      </c>
      <c r="AT9" s="19" t="n">
        <v>0.421645839838064</v>
      </c>
      <c r="AU9" s="19"/>
      <c r="AV9" s="19" t="n">
        <v>0.493451083672093</v>
      </c>
      <c r="AW9" s="19" t="n">
        <v>0.386672834413105</v>
      </c>
      <c r="AX9" s="19" t="n">
        <v>0.496731521311284</v>
      </c>
      <c r="AY9" s="19" t="n">
        <v>0.423525023484956</v>
      </c>
      <c r="AZ9" s="19" t="n">
        <v>0.416277687131799</v>
      </c>
      <c r="BA9" s="19" t="n">
        <v>0.397387909437247</v>
      </c>
      <c r="BB9" s="19"/>
      <c r="BC9" s="19" t="n">
        <v>0.444478543573867</v>
      </c>
      <c r="BD9" s="19" t="n">
        <v>0.420994150205789</v>
      </c>
      <c r="BE9" s="19" t="n">
        <v>0.450838542482545</v>
      </c>
      <c r="BF9" s="19" t="n">
        <v>0.477384460610217</v>
      </c>
      <c r="BG9" s="19" t="n">
        <v>0.419976621728387</v>
      </c>
    </row>
    <row r="10">
      <c r="B10" s="20" t="s">
        <v>135</v>
      </c>
      <c r="C10" s="19" t="n">
        <v>0.367805836826023</v>
      </c>
      <c r="D10" s="19" t="n">
        <v>0.373871054328939</v>
      </c>
      <c r="E10" s="19" t="n">
        <v>0.363922659292309</v>
      </c>
      <c r="F10" s="19"/>
      <c r="G10" s="19" t="n">
        <v>0.410680628132936</v>
      </c>
      <c r="H10" s="19" t="n">
        <v>0.368757780220658</v>
      </c>
      <c r="I10" s="19" t="n">
        <v>0.410859631655276</v>
      </c>
      <c r="J10" s="19" t="n">
        <v>0.318628963959224</v>
      </c>
      <c r="K10" s="19" t="n">
        <v>0.310936960485448</v>
      </c>
      <c r="L10" s="19" t="n">
        <v>0.381461584745332</v>
      </c>
      <c r="M10" s="19"/>
      <c r="N10" s="19" t="n">
        <v>0.37752895205203</v>
      </c>
      <c r="O10" s="19" t="n">
        <v>0.397224814750313</v>
      </c>
      <c r="P10" s="19" t="n">
        <v>0.329933547459711</v>
      </c>
      <c r="Q10" s="19" t="n">
        <v>0.358762703286931</v>
      </c>
      <c r="R10" s="19"/>
      <c r="S10" s="19" t="n">
        <v>0.410988356479093</v>
      </c>
      <c r="T10" s="19" t="n">
        <v>0.434384330862604</v>
      </c>
      <c r="U10" s="19" t="n">
        <v>0.343060025937969</v>
      </c>
      <c r="V10" s="19" t="n">
        <v>0.455767810740953</v>
      </c>
      <c r="W10" s="19" t="n">
        <v>0.389990699623633</v>
      </c>
      <c r="X10" s="19" t="n">
        <v>0.378699359749605</v>
      </c>
      <c r="Y10" s="19" t="n">
        <v>0.313562465553286</v>
      </c>
      <c r="Z10" s="19" t="n">
        <v>0.30548085523826</v>
      </c>
      <c r="AA10" s="19" t="n">
        <v>0.279437768404507</v>
      </c>
      <c r="AB10" s="19" t="n">
        <v>0.325893615955086</v>
      </c>
      <c r="AC10" s="19" t="n">
        <v>0.341711604588619</v>
      </c>
      <c r="AD10" s="19" t="n">
        <v>0.315782667678584</v>
      </c>
      <c r="AE10" s="19"/>
      <c r="AF10" s="19" t="n">
        <v>0.376640959713641</v>
      </c>
      <c r="AG10" s="19" t="n">
        <v>0.348448152300436</v>
      </c>
      <c r="AH10" s="19" t="n">
        <v>0.39368233695609</v>
      </c>
      <c r="AI10" s="19"/>
      <c r="AJ10" s="19" t="n">
        <v>0.374233981881273</v>
      </c>
      <c r="AK10" s="19" t="n">
        <v>0.355382147080692</v>
      </c>
      <c r="AL10" s="19" t="n">
        <v>0.381515102915942</v>
      </c>
      <c r="AM10" s="19" t="n">
        <v>0.327370660262849</v>
      </c>
      <c r="AN10" s="19" t="n">
        <v>0.355675823027993</v>
      </c>
      <c r="AO10" s="19"/>
      <c r="AP10" s="19" t="n">
        <v>0.412974671540548</v>
      </c>
      <c r="AQ10" s="19" t="n">
        <v>0.360783133056189</v>
      </c>
      <c r="AR10" s="19" t="n">
        <v>0.358275942409111</v>
      </c>
      <c r="AS10" s="19" t="n">
        <v>0.34291088562255</v>
      </c>
      <c r="AT10" s="19" t="n">
        <v>0.362245987842355</v>
      </c>
      <c r="AU10" s="19"/>
      <c r="AV10" s="19" t="n">
        <v>0.37276778779701</v>
      </c>
      <c r="AW10" s="19" t="n">
        <v>0.425634353356166</v>
      </c>
      <c r="AX10" s="19" t="n">
        <v>0.358472140674765</v>
      </c>
      <c r="AY10" s="19" t="n">
        <v>0.342328077740955</v>
      </c>
      <c r="AZ10" s="19" t="n">
        <v>0.369852840048075</v>
      </c>
      <c r="BA10" s="19" t="n">
        <v>0.367866700463505</v>
      </c>
      <c r="BB10" s="19"/>
      <c r="BC10" s="19" t="n">
        <v>0.376542485545488</v>
      </c>
      <c r="BD10" s="19" t="n">
        <v>0.379191510038708</v>
      </c>
      <c r="BE10" s="19" t="n">
        <v>0.377996265690014</v>
      </c>
      <c r="BF10" s="19" t="n">
        <v>0.345615505856077</v>
      </c>
      <c r="BG10" s="19" t="n">
        <v>0.418380627374736</v>
      </c>
    </row>
    <row r="11">
      <c r="B11" s="20" t="s">
        <v>136</v>
      </c>
      <c r="C11" s="19" t="n">
        <v>0.12337523016019</v>
      </c>
      <c r="D11" s="19" t="n">
        <v>0.11862271876454</v>
      </c>
      <c r="E11" s="19" t="n">
        <v>0.128182426755563</v>
      </c>
      <c r="F11" s="19"/>
      <c r="G11" s="19" t="n">
        <v>0.138631362480987</v>
      </c>
      <c r="H11" s="19" t="n">
        <v>0.123942607658537</v>
      </c>
      <c r="I11" s="19" t="n">
        <v>0.123024332035898</v>
      </c>
      <c r="J11" s="19" t="n">
        <v>0.127631076384971</v>
      </c>
      <c r="K11" s="19" t="n">
        <v>0.111320908383876</v>
      </c>
      <c r="L11" s="19" t="n">
        <v>0.117661702881307</v>
      </c>
      <c r="M11" s="19"/>
      <c r="N11" s="19" t="n">
        <v>0.115525370002087</v>
      </c>
      <c r="O11" s="19" t="n">
        <v>0.106324165511334</v>
      </c>
      <c r="P11" s="19" t="n">
        <v>0.162194970793047</v>
      </c>
      <c r="Q11" s="19" t="n">
        <v>0.115696066914624</v>
      </c>
      <c r="R11" s="19"/>
      <c r="S11" s="19" t="n">
        <v>0.1166764990259</v>
      </c>
      <c r="T11" s="19" t="n">
        <v>0.16834892193635</v>
      </c>
      <c r="U11" s="19" t="n">
        <v>0.133171624254161</v>
      </c>
      <c r="V11" s="19" t="n">
        <v>0.142773102139933</v>
      </c>
      <c r="W11" s="19" t="n">
        <v>0.0928951808360275</v>
      </c>
      <c r="X11" s="19" t="n">
        <v>0.146707403904441</v>
      </c>
      <c r="Y11" s="19" t="n">
        <v>0.125814718374867</v>
      </c>
      <c r="Z11" s="19" t="n">
        <v>0.0341925671559625</v>
      </c>
      <c r="AA11" s="19" t="n">
        <v>0.124505885985213</v>
      </c>
      <c r="AB11" s="19" t="n">
        <v>0.111612026188306</v>
      </c>
      <c r="AC11" s="19" t="n">
        <v>0.0689538198262866</v>
      </c>
      <c r="AD11" s="19" t="n">
        <v>0.110999384570418</v>
      </c>
      <c r="AE11" s="19"/>
      <c r="AF11" s="19" t="n">
        <v>0.125630720862554</v>
      </c>
      <c r="AG11" s="19" t="n">
        <v>0.109327487047428</v>
      </c>
      <c r="AH11" s="19" t="n">
        <v>0.152421453690964</v>
      </c>
      <c r="AI11" s="19"/>
      <c r="AJ11" s="19" t="n">
        <v>0.118973849879728</v>
      </c>
      <c r="AK11" s="19" t="n">
        <v>0.109227850184242</v>
      </c>
      <c r="AL11" s="19" t="n">
        <v>0.111719529998737</v>
      </c>
      <c r="AM11" s="19" t="n">
        <v>0.163013128122199</v>
      </c>
      <c r="AN11" s="19" t="n">
        <v>0.132991210203703</v>
      </c>
      <c r="AO11" s="19"/>
      <c r="AP11" s="19" t="n">
        <v>0.136056277276925</v>
      </c>
      <c r="AQ11" s="19" t="n">
        <v>0.0890945919098546</v>
      </c>
      <c r="AR11" s="19" t="n">
        <v>0.126464334470295</v>
      </c>
      <c r="AS11" s="19" t="n">
        <v>0.158904645018056</v>
      </c>
      <c r="AT11" s="19" t="n">
        <v>0.150495383976266</v>
      </c>
      <c r="AU11" s="19"/>
      <c r="AV11" s="19" t="n">
        <v>0.0907693488077703</v>
      </c>
      <c r="AW11" s="19" t="n">
        <v>0.122005797076327</v>
      </c>
      <c r="AX11" s="19" t="n">
        <v>0.100729252824191</v>
      </c>
      <c r="AY11" s="19" t="n">
        <v>0.163626802042325</v>
      </c>
      <c r="AZ11" s="19" t="n">
        <v>0.143683973674033</v>
      </c>
      <c r="BA11" s="19" t="n">
        <v>0.143638723643739</v>
      </c>
      <c r="BB11" s="19"/>
      <c r="BC11" s="19" t="n">
        <v>0.132794716632835</v>
      </c>
      <c r="BD11" s="19" t="n">
        <v>0.114472528534666</v>
      </c>
      <c r="BE11" s="19" t="n">
        <v>0.101819429283489</v>
      </c>
      <c r="BF11" s="19" t="n">
        <v>0.12954169058029</v>
      </c>
      <c r="BG11" s="19" t="n">
        <v>0.129465104758694</v>
      </c>
    </row>
    <row r="12">
      <c r="B12" s="20" t="s">
        <v>137</v>
      </c>
      <c r="C12" s="19" t="n">
        <v>0.0321068533212949</v>
      </c>
      <c r="D12" s="19" t="n">
        <v>0.0309718955744656</v>
      </c>
      <c r="E12" s="19" t="n">
        <v>0.0326127511662094</v>
      </c>
      <c r="F12" s="19"/>
      <c r="G12" s="19" t="n">
        <v>0.0377341922014931</v>
      </c>
      <c r="H12" s="19" t="n">
        <v>0.0351716036135862</v>
      </c>
      <c r="I12" s="19" t="n">
        <v>0.0279562168376832</v>
      </c>
      <c r="J12" s="19" t="n">
        <v>0.0319493970235023</v>
      </c>
      <c r="K12" s="19" t="n">
        <v>0.0314599813560687</v>
      </c>
      <c r="L12" s="19" t="n">
        <v>0.0297949275041087</v>
      </c>
      <c r="M12" s="19"/>
      <c r="N12" s="19" t="n">
        <v>0.0334594589621392</v>
      </c>
      <c r="O12" s="19" t="n">
        <v>0.028594772032892</v>
      </c>
      <c r="P12" s="19" t="n">
        <v>0.0411922180699333</v>
      </c>
      <c r="Q12" s="19" t="n">
        <v>0.026381370003045</v>
      </c>
      <c r="R12" s="19"/>
      <c r="S12" s="19" t="n">
        <v>0.0264819853953047</v>
      </c>
      <c r="T12" s="19" t="n">
        <v>0.0307184302836836</v>
      </c>
      <c r="U12" s="19" t="n">
        <v>0.0389680036273745</v>
      </c>
      <c r="V12" s="19" t="n">
        <v>0.0539558350710007</v>
      </c>
      <c r="W12" s="19" t="n">
        <v>0.0698195672272868</v>
      </c>
      <c r="X12" s="19" t="n">
        <v>0.0373329353022352</v>
      </c>
      <c r="Y12" s="19" t="n">
        <v>0.0208812365657252</v>
      </c>
      <c r="Z12" s="19" t="n">
        <v>0.0200711927795606</v>
      </c>
      <c r="AA12" s="19" t="n">
        <v>0.00791910034032666</v>
      </c>
      <c r="AB12" s="19" t="n">
        <v>0.0347700433418637</v>
      </c>
      <c r="AC12" s="19" t="n">
        <v>0.0251085016218136</v>
      </c>
      <c r="AD12" s="19" t="n">
        <v>0.014908251572933</v>
      </c>
      <c r="AE12" s="19"/>
      <c r="AF12" s="19" t="n">
        <v>0.0326466125429048</v>
      </c>
      <c r="AG12" s="19" t="n">
        <v>0.0287983653512294</v>
      </c>
      <c r="AH12" s="19" t="n">
        <v>0.0387479760551249</v>
      </c>
      <c r="AI12" s="19"/>
      <c r="AJ12" s="19" t="n">
        <v>0.0402128204381391</v>
      </c>
      <c r="AK12" s="19" t="n">
        <v>0.0154456660334889</v>
      </c>
      <c r="AL12" s="19" t="n">
        <v>0.0200012170172834</v>
      </c>
      <c r="AM12" s="19" t="n">
        <v>0.0748631702462649</v>
      </c>
      <c r="AN12" s="19" t="n">
        <v>0.0537585377740483</v>
      </c>
      <c r="AO12" s="19"/>
      <c r="AP12" s="19" t="n">
        <v>0.0420914142702664</v>
      </c>
      <c r="AQ12" s="19" t="n">
        <v>0.0234519345933152</v>
      </c>
      <c r="AR12" s="19" t="n">
        <v>0.0333892962014587</v>
      </c>
      <c r="AS12" s="19" t="n">
        <v>0.052118248625031</v>
      </c>
      <c r="AT12" s="19" t="n">
        <v>0.0138746276374388</v>
      </c>
      <c r="AU12" s="19"/>
      <c r="AV12" s="19" t="n">
        <v>0.0212137517122076</v>
      </c>
      <c r="AW12" s="19" t="n">
        <v>0.0454566052187681</v>
      </c>
      <c r="AX12" s="19" t="n">
        <v>0.0273043346079266</v>
      </c>
      <c r="AY12" s="19" t="n">
        <v>0.0439930718083448</v>
      </c>
      <c r="AZ12" s="19" t="n">
        <v>0.0167807006972823</v>
      </c>
      <c r="BA12" s="19" t="n">
        <v>0.0371461698858951</v>
      </c>
      <c r="BB12" s="19"/>
      <c r="BC12" s="19" t="n">
        <v>0.0342974390223449</v>
      </c>
      <c r="BD12" s="19" t="n">
        <v>0.0388470930133209</v>
      </c>
      <c r="BE12" s="19" t="n">
        <v>0.0293048556843092</v>
      </c>
      <c r="BF12" s="19" t="n">
        <v>0.0254361183094535</v>
      </c>
      <c r="BG12" s="19" t="n">
        <v>0</v>
      </c>
    </row>
    <row r="13">
      <c r="B13" s="20" t="s">
        <v>138</v>
      </c>
      <c r="C13" s="19" t="n">
        <v>0.0128713827246931</v>
      </c>
      <c r="D13" s="19" t="n">
        <v>0.013405739866025</v>
      </c>
      <c r="E13" s="19" t="n">
        <v>0.0124516731513231</v>
      </c>
      <c r="F13" s="19"/>
      <c r="G13" s="19" t="n">
        <v>0.00404694915569951</v>
      </c>
      <c r="H13" s="19" t="n">
        <v>0.00535963301783954</v>
      </c>
      <c r="I13" s="19" t="n">
        <v>0.0298689895536212</v>
      </c>
      <c r="J13" s="19" t="n">
        <v>0.0117595755092794</v>
      </c>
      <c r="K13" s="19" t="n">
        <v>0.0214979095415852</v>
      </c>
      <c r="L13" s="19" t="n">
        <v>0.00615008376353211</v>
      </c>
      <c r="M13" s="19"/>
      <c r="N13" s="19" t="n">
        <v>0.0149206678572976</v>
      </c>
      <c r="O13" s="19" t="n">
        <v>0.0233405731818287</v>
      </c>
      <c r="P13" s="19" t="n">
        <v>0.00627233717105185</v>
      </c>
      <c r="Q13" s="19" t="n">
        <v>0.00560209915904824</v>
      </c>
      <c r="R13" s="19"/>
      <c r="S13" s="19" t="n">
        <v>0.00879504205254498</v>
      </c>
      <c r="T13" s="19" t="n">
        <v>0.010916181064183</v>
      </c>
      <c r="U13" s="19" t="n">
        <v>0.0128441053299153</v>
      </c>
      <c r="V13" s="19" t="n">
        <v>0</v>
      </c>
      <c r="W13" s="19" t="n">
        <v>0.0150168717621432</v>
      </c>
      <c r="X13" s="19" t="n">
        <v>0.0136174865969524</v>
      </c>
      <c r="Y13" s="19" t="n">
        <v>0.0210422966385158</v>
      </c>
      <c r="Z13" s="19" t="n">
        <v>0</v>
      </c>
      <c r="AA13" s="19" t="n">
        <v>0.0176050192462828</v>
      </c>
      <c r="AB13" s="19" t="n">
        <v>0.0259167526976435</v>
      </c>
      <c r="AC13" s="19" t="n">
        <v>0</v>
      </c>
      <c r="AD13" s="19" t="n">
        <v>0.0322497880197187</v>
      </c>
      <c r="AE13" s="19"/>
      <c r="AF13" s="19" t="n">
        <v>0.0139699000117868</v>
      </c>
      <c r="AG13" s="19" t="n">
        <v>0.0116811309985449</v>
      </c>
      <c r="AH13" s="19" t="n">
        <v>0.014482863590632</v>
      </c>
      <c r="AI13" s="19"/>
      <c r="AJ13" s="19" t="n">
        <v>0.0112755597911883</v>
      </c>
      <c r="AK13" s="19" t="n">
        <v>0.00862925251513072</v>
      </c>
      <c r="AL13" s="19" t="n">
        <v>0.0226316889598623</v>
      </c>
      <c r="AM13" s="19" t="n">
        <v>0</v>
      </c>
      <c r="AN13" s="19" t="n">
        <v>0.0268684053130335</v>
      </c>
      <c r="AO13" s="19"/>
      <c r="AP13" s="19" t="n">
        <v>0.0079031419715712</v>
      </c>
      <c r="AQ13" s="19" t="n">
        <v>0.0114402577001265</v>
      </c>
      <c r="AR13" s="19" t="n">
        <v>0.0133128458815378</v>
      </c>
      <c r="AS13" s="19" t="n">
        <v>0.0134945522713346</v>
      </c>
      <c r="AT13" s="19" t="n">
        <v>0.0109245749948615</v>
      </c>
      <c r="AU13" s="19"/>
      <c r="AV13" s="19" t="n">
        <v>0.012595186363468</v>
      </c>
      <c r="AW13" s="19" t="n">
        <v>0.00765811902958048</v>
      </c>
      <c r="AX13" s="19" t="n">
        <v>0.0167627505818333</v>
      </c>
      <c r="AY13" s="19" t="n">
        <v>0.0132346166248358</v>
      </c>
      <c r="AZ13" s="19" t="n">
        <v>0.0163526632370951</v>
      </c>
      <c r="BA13" s="19" t="n">
        <v>0.0117336754774111</v>
      </c>
      <c r="BB13" s="19"/>
      <c r="BC13" s="19" t="n">
        <v>0.00177387198877118</v>
      </c>
      <c r="BD13" s="19" t="n">
        <v>0.012274788626687</v>
      </c>
      <c r="BE13" s="19" t="n">
        <v>0.0211319174683467</v>
      </c>
      <c r="BF13" s="19" t="n">
        <v>0.0167840396202118</v>
      </c>
      <c r="BG13" s="19" t="n">
        <v>0</v>
      </c>
    </row>
    <row r="14">
      <c r="B14" s="20" t="s">
        <v>123</v>
      </c>
      <c r="C14" s="19" t="n">
        <v>0.0209011703926883</v>
      </c>
      <c r="D14" s="19" t="n">
        <v>0.014727637679608</v>
      </c>
      <c r="E14" s="19" t="n">
        <v>0.0260149241749938</v>
      </c>
      <c r="F14" s="19"/>
      <c r="G14" s="19" t="n">
        <v>0.0141052526716556</v>
      </c>
      <c r="H14" s="19" t="n">
        <v>0.0180722504271483</v>
      </c>
      <c r="I14" s="19" t="n">
        <v>0.0387309379171239</v>
      </c>
      <c r="J14" s="19" t="n">
        <v>0.0195792748036599</v>
      </c>
      <c r="K14" s="19" t="n">
        <v>0.0130735718283297</v>
      </c>
      <c r="L14" s="19" t="n">
        <v>0.0195918242486993</v>
      </c>
      <c r="M14" s="19"/>
      <c r="N14" s="19" t="n">
        <v>0.0132010959862082</v>
      </c>
      <c r="O14" s="19" t="n">
        <v>0.0188667543514787</v>
      </c>
      <c r="P14" s="19" t="n">
        <v>0.0196121418898824</v>
      </c>
      <c r="Q14" s="19" t="n">
        <v>0.0324878337853278</v>
      </c>
      <c r="R14" s="19"/>
      <c r="S14" s="19" t="n">
        <v>0.0107841297601457</v>
      </c>
      <c r="T14" s="19" t="n">
        <v>0.0223277180408613</v>
      </c>
      <c r="U14" s="19" t="n">
        <v>0.0265316793318463</v>
      </c>
      <c r="V14" s="19" t="n">
        <v>0.00657921141765872</v>
      </c>
      <c r="W14" s="19" t="n">
        <v>0.00710049990257493</v>
      </c>
      <c r="X14" s="19" t="n">
        <v>0.0354954866396403</v>
      </c>
      <c r="Y14" s="19" t="n">
        <v>0.0238503412161068</v>
      </c>
      <c r="Z14" s="19" t="n">
        <v>0.046781058467665</v>
      </c>
      <c r="AA14" s="19" t="n">
        <v>0.0206388709905581</v>
      </c>
      <c r="AB14" s="19" t="n">
        <v>0.0298604359543584</v>
      </c>
      <c r="AC14" s="19" t="n">
        <v>0.00929777142156919</v>
      </c>
      <c r="AD14" s="19" t="n">
        <v>0.0298211288501788</v>
      </c>
      <c r="AE14" s="19"/>
      <c r="AF14" s="19" t="n">
        <v>0.0184641484536719</v>
      </c>
      <c r="AG14" s="19" t="n">
        <v>0.0135048282291534</v>
      </c>
      <c r="AH14" s="19" t="n">
        <v>0.0489212586079726</v>
      </c>
      <c r="AI14" s="19"/>
      <c r="AJ14" s="19" t="n">
        <v>0.0155603383150685</v>
      </c>
      <c r="AK14" s="19" t="n">
        <v>0.0163514297987297</v>
      </c>
      <c r="AL14" s="19" t="n">
        <v>0.0151679805097457</v>
      </c>
      <c r="AM14" s="19" t="n">
        <v>0</v>
      </c>
      <c r="AN14" s="19" t="n">
        <v>0.0544731252361869</v>
      </c>
      <c r="AO14" s="19"/>
      <c r="AP14" s="19" t="n">
        <v>0.0156549572034848</v>
      </c>
      <c r="AQ14" s="19" t="n">
        <v>0.0123955220613859</v>
      </c>
      <c r="AR14" s="19" t="n">
        <v>0</v>
      </c>
      <c r="AS14" s="19" t="n">
        <v>0.020562251549685</v>
      </c>
      <c r="AT14" s="19" t="n">
        <v>0.0408135857110146</v>
      </c>
      <c r="AU14" s="19"/>
      <c r="AV14" s="19" t="n">
        <v>0.00920284164745064</v>
      </c>
      <c r="AW14" s="19" t="n">
        <v>0.0125722909060525</v>
      </c>
      <c r="AX14" s="19" t="n">
        <v>0</v>
      </c>
      <c r="AY14" s="19" t="n">
        <v>0.0132924082985835</v>
      </c>
      <c r="AZ14" s="19" t="n">
        <v>0.0370521352117154</v>
      </c>
      <c r="BA14" s="19" t="n">
        <v>0.0422268210922026</v>
      </c>
      <c r="BB14" s="19"/>
      <c r="BC14" s="19" t="n">
        <v>0.0101129432366931</v>
      </c>
      <c r="BD14" s="19" t="n">
        <v>0.0342199295808293</v>
      </c>
      <c r="BE14" s="19" t="n">
        <v>0.0189089893912959</v>
      </c>
      <c r="BF14" s="19" t="n">
        <v>0.00523818502375065</v>
      </c>
      <c r="BG14" s="19" t="n">
        <v>0.0321776461381837</v>
      </c>
    </row>
    <row r="15">
      <c r="B15" s="20" t="s">
        <v>139</v>
      </c>
      <c r="C15" s="23" t="n">
        <v>0.810745363401134</v>
      </c>
      <c r="D15" s="23" t="n">
        <v>0.822272008115362</v>
      </c>
      <c r="E15" s="23" t="n">
        <v>0.800738224751911</v>
      </c>
      <c r="F15" s="23"/>
      <c r="G15" s="23" t="n">
        <v>0.805482243490165</v>
      </c>
      <c r="H15" s="23" t="n">
        <v>0.817453905282889</v>
      </c>
      <c r="I15" s="23" t="n">
        <v>0.780419523655673</v>
      </c>
      <c r="J15" s="23" t="n">
        <v>0.809080676278587</v>
      </c>
      <c r="K15" s="23" t="n">
        <v>0.82264762889014</v>
      </c>
      <c r="L15" s="23" t="n">
        <v>0.826801461602353</v>
      </c>
      <c r="M15" s="23"/>
      <c r="N15" s="23" t="n">
        <v>0.822893407192268</v>
      </c>
      <c r="O15" s="23" t="n">
        <v>0.822873734922467</v>
      </c>
      <c r="P15" s="23" t="n">
        <v>0.770728332076086</v>
      </c>
      <c r="Q15" s="23" t="n">
        <v>0.819832630137955</v>
      </c>
      <c r="R15" s="23"/>
      <c r="S15" s="23" t="n">
        <v>0.837262343766105</v>
      </c>
      <c r="T15" s="23" t="n">
        <v>0.767688748674922</v>
      </c>
      <c r="U15" s="23" t="n">
        <v>0.788484587456703</v>
      </c>
      <c r="V15" s="23" t="n">
        <v>0.796691851371407</v>
      </c>
      <c r="W15" s="23" t="n">
        <v>0.815167880271968</v>
      </c>
      <c r="X15" s="23" t="n">
        <v>0.766846687556731</v>
      </c>
      <c r="Y15" s="23" t="n">
        <v>0.808411407204786</v>
      </c>
      <c r="Z15" s="23" t="n">
        <v>0.898955181596812</v>
      </c>
      <c r="AA15" s="23" t="n">
        <v>0.829331123437619</v>
      </c>
      <c r="AB15" s="23" t="n">
        <v>0.797840741817828</v>
      </c>
      <c r="AC15" s="23" t="n">
        <v>0.896639907130331</v>
      </c>
      <c r="AD15" s="23" t="n">
        <v>0.812021446986751</v>
      </c>
      <c r="AE15" s="23"/>
      <c r="AF15" s="23" t="n">
        <v>0.809288618129083</v>
      </c>
      <c r="AG15" s="23" t="n">
        <v>0.836688188373644</v>
      </c>
      <c r="AH15" s="23" t="n">
        <v>0.745426448055307</v>
      </c>
      <c r="AI15" s="23"/>
      <c r="AJ15" s="23" t="n">
        <v>0.813977431575876</v>
      </c>
      <c r="AK15" s="23" t="n">
        <v>0.850345801468408</v>
      </c>
      <c r="AL15" s="23" t="n">
        <v>0.830479583514371</v>
      </c>
      <c r="AM15" s="23" t="n">
        <v>0.762123701631536</v>
      </c>
      <c r="AN15" s="23" t="n">
        <v>0.731908721473028</v>
      </c>
      <c r="AO15" s="23"/>
      <c r="AP15" s="23" t="n">
        <v>0.798294209277753</v>
      </c>
      <c r="AQ15" s="23" t="n">
        <v>0.863617693735318</v>
      </c>
      <c r="AR15" s="23" t="n">
        <v>0.826833523446709</v>
      </c>
      <c r="AS15" s="23" t="n">
        <v>0.754920302535893</v>
      </c>
      <c r="AT15" s="23" t="n">
        <v>0.783891827680419</v>
      </c>
      <c r="AU15" s="23"/>
      <c r="AV15" s="23" t="n">
        <v>0.866218871469103</v>
      </c>
      <c r="AW15" s="23" t="n">
        <v>0.812307187769271</v>
      </c>
      <c r="AX15" s="23" t="n">
        <v>0.855203661986049</v>
      </c>
      <c r="AY15" s="23" t="n">
        <v>0.765853101225911</v>
      </c>
      <c r="AZ15" s="23" t="n">
        <v>0.786130527179874</v>
      </c>
      <c r="BA15" s="23" t="n">
        <v>0.765254609900752</v>
      </c>
      <c r="BB15" s="23"/>
      <c r="BC15" s="23" t="n">
        <v>0.821021029119355</v>
      </c>
      <c r="BD15" s="23" t="n">
        <v>0.800185660244497</v>
      </c>
      <c r="BE15" s="23" t="n">
        <v>0.828834808172559</v>
      </c>
      <c r="BF15" s="23" t="n">
        <v>0.822999966466294</v>
      </c>
      <c r="BG15" s="23" t="n">
        <v>0.838357249103122</v>
      </c>
    </row>
    <row r="16">
      <c r="B16" s="20" t="s">
        <v>140</v>
      </c>
      <c r="C16" s="23" t="n">
        <v>0.044978236045988</v>
      </c>
      <c r="D16" s="23" t="n">
        <v>0.0443776354404906</v>
      </c>
      <c r="E16" s="23" t="n">
        <v>0.0450644243175325</v>
      </c>
      <c r="F16" s="23"/>
      <c r="G16" s="23" t="n">
        <v>0.0417811413571926</v>
      </c>
      <c r="H16" s="23" t="n">
        <v>0.0405312366314258</v>
      </c>
      <c r="I16" s="23" t="n">
        <v>0.0578252063913045</v>
      </c>
      <c r="J16" s="23" t="n">
        <v>0.0437089725327817</v>
      </c>
      <c r="K16" s="23" t="n">
        <v>0.0529578908976539</v>
      </c>
      <c r="L16" s="23" t="n">
        <v>0.0359450112676408</v>
      </c>
      <c r="M16" s="23"/>
      <c r="N16" s="23" t="n">
        <v>0.0483801268194368</v>
      </c>
      <c r="O16" s="23" t="n">
        <v>0.0519353452147207</v>
      </c>
      <c r="P16" s="23" t="n">
        <v>0.0474645552409851</v>
      </c>
      <c r="Q16" s="23" t="n">
        <v>0.0319834691620933</v>
      </c>
      <c r="R16" s="23"/>
      <c r="S16" s="23" t="n">
        <v>0.0352770274478497</v>
      </c>
      <c r="T16" s="23" t="n">
        <v>0.0416346113478666</v>
      </c>
      <c r="U16" s="23" t="n">
        <v>0.0518121089572898</v>
      </c>
      <c r="V16" s="23" t="n">
        <v>0.0539558350710007</v>
      </c>
      <c r="W16" s="23" t="n">
        <v>0.08483643898943</v>
      </c>
      <c r="X16" s="23" t="n">
        <v>0.0509504218991876</v>
      </c>
      <c r="Y16" s="23" t="n">
        <v>0.0419235332042409</v>
      </c>
      <c r="Z16" s="23" t="n">
        <v>0.0200711927795606</v>
      </c>
      <c r="AA16" s="23" t="n">
        <v>0.0255241195866095</v>
      </c>
      <c r="AB16" s="23" t="n">
        <v>0.0606867960395072</v>
      </c>
      <c r="AC16" s="23" t="n">
        <v>0.0251085016218136</v>
      </c>
      <c r="AD16" s="23" t="n">
        <v>0.0471580395926517</v>
      </c>
      <c r="AE16" s="23"/>
      <c r="AF16" s="23" t="n">
        <v>0.0466165125546916</v>
      </c>
      <c r="AG16" s="23" t="n">
        <v>0.0404794963497743</v>
      </c>
      <c r="AH16" s="23" t="n">
        <v>0.0532308396457569</v>
      </c>
      <c r="AI16" s="23"/>
      <c r="AJ16" s="23" t="n">
        <v>0.0514883802293274</v>
      </c>
      <c r="AK16" s="23" t="n">
        <v>0.0240749185486197</v>
      </c>
      <c r="AL16" s="23" t="n">
        <v>0.0426329059771456</v>
      </c>
      <c r="AM16" s="23" t="n">
        <v>0.0748631702462649</v>
      </c>
      <c r="AN16" s="23" t="n">
        <v>0.0806269430870818</v>
      </c>
      <c r="AO16" s="23"/>
      <c r="AP16" s="23" t="n">
        <v>0.0499945562418376</v>
      </c>
      <c r="AQ16" s="23" t="n">
        <v>0.0348921922934418</v>
      </c>
      <c r="AR16" s="23" t="n">
        <v>0.0467021420829965</v>
      </c>
      <c r="AS16" s="23" t="n">
        <v>0.0656128008963656</v>
      </c>
      <c r="AT16" s="23" t="n">
        <v>0.0247992026323003</v>
      </c>
      <c r="AU16" s="23"/>
      <c r="AV16" s="23" t="n">
        <v>0.0338089380756756</v>
      </c>
      <c r="AW16" s="23" t="n">
        <v>0.0531147242483485</v>
      </c>
      <c r="AX16" s="23" t="n">
        <v>0.04406708518976</v>
      </c>
      <c r="AY16" s="23" t="n">
        <v>0.0572276884331806</v>
      </c>
      <c r="AZ16" s="23" t="n">
        <v>0.0331333639343773</v>
      </c>
      <c r="BA16" s="23" t="n">
        <v>0.0488798453633062</v>
      </c>
      <c r="BB16" s="23"/>
      <c r="BC16" s="23" t="n">
        <v>0.0360713110111161</v>
      </c>
      <c r="BD16" s="23" t="n">
        <v>0.051121881640008</v>
      </c>
      <c r="BE16" s="23" t="n">
        <v>0.0504367731526559</v>
      </c>
      <c r="BF16" s="23" t="n">
        <v>0.0422201579296653</v>
      </c>
      <c r="BG16" s="23" t="n">
        <v>0</v>
      </c>
    </row>
    <row r="17">
      <c r="B17" s="20" t="s">
        <v>141</v>
      </c>
      <c r="C17" s="24" t="n">
        <v>0.765767127355146</v>
      </c>
      <c r="D17" s="24" t="n">
        <v>0.777894372674871</v>
      </c>
      <c r="E17" s="24" t="n">
        <v>0.755673800434378</v>
      </c>
      <c r="F17" s="24"/>
      <c r="G17" s="24" t="n">
        <v>0.763701102132972</v>
      </c>
      <c r="H17" s="24" t="n">
        <v>0.776922668651463</v>
      </c>
      <c r="I17" s="24" t="n">
        <v>0.722594317264369</v>
      </c>
      <c r="J17" s="24" t="n">
        <v>0.765371703745806</v>
      </c>
      <c r="K17" s="24" t="n">
        <v>0.769689737992486</v>
      </c>
      <c r="L17" s="24" t="n">
        <v>0.790856450334712</v>
      </c>
      <c r="M17" s="24"/>
      <c r="N17" s="24" t="n">
        <v>0.774513280372831</v>
      </c>
      <c r="O17" s="24" t="n">
        <v>0.770938389707746</v>
      </c>
      <c r="P17" s="24" t="n">
        <v>0.7232637768351</v>
      </c>
      <c r="Q17" s="24" t="n">
        <v>0.787849160975862</v>
      </c>
      <c r="R17" s="24"/>
      <c r="S17" s="24" t="n">
        <v>0.801985316318255</v>
      </c>
      <c r="T17" s="24" t="n">
        <v>0.726054137327055</v>
      </c>
      <c r="U17" s="24" t="n">
        <v>0.736672478499414</v>
      </c>
      <c r="V17" s="24" t="n">
        <v>0.742736016300407</v>
      </c>
      <c r="W17" s="24" t="n">
        <v>0.730331441282538</v>
      </c>
      <c r="X17" s="24" t="n">
        <v>0.715896265657543</v>
      </c>
      <c r="Y17" s="24" t="n">
        <v>0.766487874000545</v>
      </c>
      <c r="Z17" s="24" t="n">
        <v>0.878883988817251</v>
      </c>
      <c r="AA17" s="24" t="n">
        <v>0.80380700385101</v>
      </c>
      <c r="AB17" s="24" t="n">
        <v>0.737153945778321</v>
      </c>
      <c r="AC17" s="24" t="n">
        <v>0.871531405508517</v>
      </c>
      <c r="AD17" s="24" t="n">
        <v>0.764863407394099</v>
      </c>
      <c r="AE17" s="24"/>
      <c r="AF17" s="24" t="n">
        <v>0.762672105574391</v>
      </c>
      <c r="AG17" s="24" t="n">
        <v>0.79620869202387</v>
      </c>
      <c r="AH17" s="24" t="n">
        <v>0.69219560840955</v>
      </c>
      <c r="AI17" s="24"/>
      <c r="AJ17" s="24" t="n">
        <v>0.762489051346548</v>
      </c>
      <c r="AK17" s="24" t="n">
        <v>0.826270882919789</v>
      </c>
      <c r="AL17" s="24" t="n">
        <v>0.787846677537226</v>
      </c>
      <c r="AM17" s="24" t="n">
        <v>0.687260531385271</v>
      </c>
      <c r="AN17" s="24" t="n">
        <v>0.651281778385947</v>
      </c>
      <c r="AO17" s="24"/>
      <c r="AP17" s="24" t="n">
        <v>0.748299653035915</v>
      </c>
      <c r="AQ17" s="24" t="n">
        <v>0.828725501441876</v>
      </c>
      <c r="AR17" s="24" t="n">
        <v>0.780131381363712</v>
      </c>
      <c r="AS17" s="24" t="n">
        <v>0.689307501639527</v>
      </c>
      <c r="AT17" s="24" t="n">
        <v>0.759092625048118</v>
      </c>
      <c r="AU17" s="24"/>
      <c r="AV17" s="24" t="n">
        <v>0.832409933393428</v>
      </c>
      <c r="AW17" s="24" t="n">
        <v>0.759192463520923</v>
      </c>
      <c r="AX17" s="24" t="n">
        <v>0.811136576796289</v>
      </c>
      <c r="AY17" s="24" t="n">
        <v>0.70862541279273</v>
      </c>
      <c r="AZ17" s="24" t="n">
        <v>0.752997163245497</v>
      </c>
      <c r="BA17" s="24" t="n">
        <v>0.716374764537446</v>
      </c>
      <c r="BB17" s="24"/>
      <c r="BC17" s="24" t="n">
        <v>0.784949718108239</v>
      </c>
      <c r="BD17" s="24" t="n">
        <v>0.749063778604489</v>
      </c>
      <c r="BE17" s="24" t="n">
        <v>0.778398035019903</v>
      </c>
      <c r="BF17" s="24" t="n">
        <v>0.780779808536629</v>
      </c>
      <c r="BG17" s="24" t="n">
        <v>0.838357249103122</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0.289244154434057</v>
      </c>
      <c r="D9" s="19" t="n">
        <v>0.329317850683658</v>
      </c>
      <c r="E9" s="19" t="n">
        <v>0.251363053452766</v>
      </c>
      <c r="F9" s="19"/>
      <c r="G9" s="19" t="n">
        <v>0.325681312060896</v>
      </c>
      <c r="H9" s="19" t="n">
        <v>0.38739201735616</v>
      </c>
      <c r="I9" s="19" t="n">
        <v>0.282896856877267</v>
      </c>
      <c r="J9" s="19" t="n">
        <v>0.268306654195103</v>
      </c>
      <c r="K9" s="19" t="n">
        <v>0.232051859002812</v>
      </c>
      <c r="L9" s="19" t="n">
        <v>0.245951948949066</v>
      </c>
      <c r="M9" s="19"/>
      <c r="N9" s="19" t="n">
        <v>0.379399753162894</v>
      </c>
      <c r="O9" s="19" t="n">
        <v>0.285846818328238</v>
      </c>
      <c r="P9" s="19" t="n">
        <v>0.261647765083342</v>
      </c>
      <c r="Q9" s="19" t="n">
        <v>0.218467455666193</v>
      </c>
      <c r="R9" s="19"/>
      <c r="S9" s="19" t="n">
        <v>0.364550973957332</v>
      </c>
      <c r="T9" s="19" t="n">
        <v>0.240849411340812</v>
      </c>
      <c r="U9" s="19" t="n">
        <v>0.227680792700654</v>
      </c>
      <c r="V9" s="19" t="n">
        <v>0.273814530399478</v>
      </c>
      <c r="W9" s="19" t="n">
        <v>0.271440441849755</v>
      </c>
      <c r="X9" s="19" t="n">
        <v>0.265267485001136</v>
      </c>
      <c r="Y9" s="19" t="n">
        <v>0.254427879058744</v>
      </c>
      <c r="Z9" s="19" t="n">
        <v>0.207637636455818</v>
      </c>
      <c r="AA9" s="19" t="n">
        <v>0.348453800180488</v>
      </c>
      <c r="AB9" s="19" t="n">
        <v>0.272083512396558</v>
      </c>
      <c r="AC9" s="19" t="n">
        <v>0.339446259161368</v>
      </c>
      <c r="AD9" s="19" t="n">
        <v>0.422822511013569</v>
      </c>
      <c r="AE9" s="19"/>
      <c r="AF9" s="19" t="n">
        <v>0.258545628274004</v>
      </c>
      <c r="AG9" s="19" t="n">
        <v>0.322959397291764</v>
      </c>
      <c r="AH9" s="19" t="n">
        <v>0.245950365148304</v>
      </c>
      <c r="AI9" s="19"/>
      <c r="AJ9" s="19" t="n">
        <v>0.290238965869555</v>
      </c>
      <c r="AK9" s="19" t="n">
        <v>0.352443814705546</v>
      </c>
      <c r="AL9" s="19" t="n">
        <v>0.237355448848094</v>
      </c>
      <c r="AM9" s="19" t="n">
        <v>0.207937558011513</v>
      </c>
      <c r="AN9" s="19" t="n">
        <v>0.202578237148074</v>
      </c>
      <c r="AO9" s="19"/>
      <c r="AP9" s="19" t="n">
        <v>0.283049469834494</v>
      </c>
      <c r="AQ9" s="19" t="n">
        <v>0.352228956090383</v>
      </c>
      <c r="AR9" s="19" t="n">
        <v>0.246554907932239</v>
      </c>
      <c r="AS9" s="19" t="n">
        <v>0.210582303359992</v>
      </c>
      <c r="AT9" s="19" t="n">
        <v>0.271532591604372</v>
      </c>
      <c r="AU9" s="19"/>
      <c r="AV9" s="19" t="n">
        <v>0.379064901821066</v>
      </c>
      <c r="AW9" s="19" t="n">
        <v>0.281883599725853</v>
      </c>
      <c r="AX9" s="19" t="n">
        <v>0.250612572834309</v>
      </c>
      <c r="AY9" s="19" t="n">
        <v>0.223681152399184</v>
      </c>
      <c r="AZ9" s="19" t="n">
        <v>0.258559737294276</v>
      </c>
      <c r="BA9" s="19" t="n">
        <v>0.250530510519408</v>
      </c>
      <c r="BB9" s="19"/>
      <c r="BC9" s="19" t="n">
        <v>0.208898999387834</v>
      </c>
      <c r="BD9" s="19" t="n">
        <v>0.246102746450168</v>
      </c>
      <c r="BE9" s="19" t="n">
        <v>0.36184293555701</v>
      </c>
      <c r="BF9" s="19" t="n">
        <v>0.388400006792283</v>
      </c>
      <c r="BG9" s="19" t="n">
        <v>0.562244316131871</v>
      </c>
    </row>
    <row r="10">
      <c r="B10" s="20" t="s">
        <v>135</v>
      </c>
      <c r="C10" s="19" t="n">
        <v>0.453762807976084</v>
      </c>
      <c r="D10" s="19" t="n">
        <v>0.455079247235457</v>
      </c>
      <c r="E10" s="19" t="n">
        <v>0.451170825761831</v>
      </c>
      <c r="F10" s="19"/>
      <c r="G10" s="19" t="n">
        <v>0.396144933372783</v>
      </c>
      <c r="H10" s="19" t="n">
        <v>0.415270791144608</v>
      </c>
      <c r="I10" s="19" t="n">
        <v>0.421243171939093</v>
      </c>
      <c r="J10" s="19" t="n">
        <v>0.465748459224028</v>
      </c>
      <c r="K10" s="19" t="n">
        <v>0.48781137096934</v>
      </c>
      <c r="L10" s="19" t="n">
        <v>0.517275470018263</v>
      </c>
      <c r="M10" s="19"/>
      <c r="N10" s="19" t="n">
        <v>0.438929691475421</v>
      </c>
      <c r="O10" s="19" t="n">
        <v>0.461970437182193</v>
      </c>
      <c r="P10" s="19" t="n">
        <v>0.443631763939576</v>
      </c>
      <c r="Q10" s="19" t="n">
        <v>0.471016572072857</v>
      </c>
      <c r="R10" s="19"/>
      <c r="S10" s="19" t="n">
        <v>0.426248522443962</v>
      </c>
      <c r="T10" s="19" t="n">
        <v>0.465212980588014</v>
      </c>
      <c r="U10" s="19" t="n">
        <v>0.493048254786708</v>
      </c>
      <c r="V10" s="19" t="n">
        <v>0.504103480397213</v>
      </c>
      <c r="W10" s="19" t="n">
        <v>0.520352416996525</v>
      </c>
      <c r="X10" s="19" t="n">
        <v>0.43725202611682</v>
      </c>
      <c r="Y10" s="19" t="n">
        <v>0.439787215132414</v>
      </c>
      <c r="Z10" s="19" t="n">
        <v>0.428164644763335</v>
      </c>
      <c r="AA10" s="19" t="n">
        <v>0.406297452753279</v>
      </c>
      <c r="AB10" s="19" t="n">
        <v>0.486300293777331</v>
      </c>
      <c r="AC10" s="19" t="n">
        <v>0.460313064836556</v>
      </c>
      <c r="AD10" s="19" t="n">
        <v>0.306737844502816</v>
      </c>
      <c r="AE10" s="19"/>
      <c r="AF10" s="19" t="n">
        <v>0.458748307319531</v>
      </c>
      <c r="AG10" s="19" t="n">
        <v>0.46630401208424</v>
      </c>
      <c r="AH10" s="19" t="n">
        <v>0.421872999915345</v>
      </c>
      <c r="AI10" s="19"/>
      <c r="AJ10" s="19" t="n">
        <v>0.471546400680877</v>
      </c>
      <c r="AK10" s="19" t="n">
        <v>0.436731499374807</v>
      </c>
      <c r="AL10" s="19" t="n">
        <v>0.518647174219281</v>
      </c>
      <c r="AM10" s="19" t="n">
        <v>0.379471477643375</v>
      </c>
      <c r="AN10" s="19" t="n">
        <v>0.469456290980675</v>
      </c>
      <c r="AO10" s="19"/>
      <c r="AP10" s="19" t="n">
        <v>0.493212451286873</v>
      </c>
      <c r="AQ10" s="19" t="n">
        <v>0.451526450318424</v>
      </c>
      <c r="AR10" s="19" t="n">
        <v>0.512882351328387</v>
      </c>
      <c r="AS10" s="19" t="n">
        <v>0.441089379046104</v>
      </c>
      <c r="AT10" s="19" t="n">
        <v>0.385389722534571</v>
      </c>
      <c r="AU10" s="19"/>
      <c r="AV10" s="19" t="n">
        <v>0.453527842186788</v>
      </c>
      <c r="AW10" s="19" t="n">
        <v>0.492867412408743</v>
      </c>
      <c r="AX10" s="19" t="n">
        <v>0.509901435535546</v>
      </c>
      <c r="AY10" s="19" t="n">
        <v>0.444520999331536</v>
      </c>
      <c r="AZ10" s="19" t="n">
        <v>0.418500723698917</v>
      </c>
      <c r="BA10" s="19" t="n">
        <v>0.432565101101354</v>
      </c>
      <c r="BB10" s="19"/>
      <c r="BC10" s="19" t="n">
        <v>0.497748366390622</v>
      </c>
      <c r="BD10" s="19" t="n">
        <v>0.434146542106125</v>
      </c>
      <c r="BE10" s="19" t="n">
        <v>0.423568767806779</v>
      </c>
      <c r="BF10" s="19" t="n">
        <v>0.489401816259707</v>
      </c>
      <c r="BG10" s="19" t="n">
        <v>0.310832318496091</v>
      </c>
    </row>
    <row r="11">
      <c r="B11" s="20" t="s">
        <v>136</v>
      </c>
      <c r="C11" s="19" t="n">
        <v>0.174804260790957</v>
      </c>
      <c r="D11" s="19" t="n">
        <v>0.157376995608604</v>
      </c>
      <c r="E11" s="19" t="n">
        <v>0.191254711194376</v>
      </c>
      <c r="F11" s="19"/>
      <c r="G11" s="19" t="n">
        <v>0.174385258335576</v>
      </c>
      <c r="H11" s="19" t="n">
        <v>0.123466857700226</v>
      </c>
      <c r="I11" s="19" t="n">
        <v>0.190166035333678</v>
      </c>
      <c r="J11" s="19" t="n">
        <v>0.164288584154518</v>
      </c>
      <c r="K11" s="19" t="n">
        <v>0.203264506581864</v>
      </c>
      <c r="L11" s="19" t="n">
        <v>0.193562501843623</v>
      </c>
      <c r="M11" s="19"/>
      <c r="N11" s="19" t="n">
        <v>0.115238949455367</v>
      </c>
      <c r="O11" s="19" t="n">
        <v>0.167869891138778</v>
      </c>
      <c r="P11" s="19" t="n">
        <v>0.204759235204849</v>
      </c>
      <c r="Q11" s="19" t="n">
        <v>0.220223305804534</v>
      </c>
      <c r="R11" s="19"/>
      <c r="S11" s="19" t="n">
        <v>0.140388148636075</v>
      </c>
      <c r="T11" s="19" t="n">
        <v>0.194982841552576</v>
      </c>
      <c r="U11" s="19" t="n">
        <v>0.221978752049876</v>
      </c>
      <c r="V11" s="19" t="n">
        <v>0.14776696497016</v>
      </c>
      <c r="W11" s="19" t="n">
        <v>0.0968335896938279</v>
      </c>
      <c r="X11" s="19" t="n">
        <v>0.220135440978162</v>
      </c>
      <c r="Y11" s="19" t="n">
        <v>0.21618917314133</v>
      </c>
      <c r="Z11" s="19" t="n">
        <v>0.243129921184983</v>
      </c>
      <c r="AA11" s="19" t="n">
        <v>0.157252262911176</v>
      </c>
      <c r="AB11" s="19" t="n">
        <v>0.138573539551329</v>
      </c>
      <c r="AC11" s="19" t="n">
        <v>0.17340186961827</v>
      </c>
      <c r="AD11" s="19" t="n">
        <v>0.224520162345347</v>
      </c>
      <c r="AE11" s="19"/>
      <c r="AF11" s="19" t="n">
        <v>0.186025961394134</v>
      </c>
      <c r="AG11" s="19" t="n">
        <v>0.158167746207459</v>
      </c>
      <c r="AH11" s="19" t="n">
        <v>0.199585101011242</v>
      </c>
      <c r="AI11" s="19"/>
      <c r="AJ11" s="19" t="n">
        <v>0.164759606606232</v>
      </c>
      <c r="AK11" s="19" t="n">
        <v>0.151097537475968</v>
      </c>
      <c r="AL11" s="19" t="n">
        <v>0.18681293219478</v>
      </c>
      <c r="AM11" s="19" t="n">
        <v>0.192168666165741</v>
      </c>
      <c r="AN11" s="19" t="n">
        <v>0.209757190093407</v>
      </c>
      <c r="AO11" s="19"/>
      <c r="AP11" s="19" t="n">
        <v>0.149865493000996</v>
      </c>
      <c r="AQ11" s="19" t="n">
        <v>0.141167945429111</v>
      </c>
      <c r="AR11" s="19" t="n">
        <v>0.207409213437426</v>
      </c>
      <c r="AS11" s="19" t="n">
        <v>0.237242001745591</v>
      </c>
      <c r="AT11" s="19" t="n">
        <v>0.229688048270697</v>
      </c>
      <c r="AU11" s="19"/>
      <c r="AV11" s="19" t="n">
        <v>0.114620754272711</v>
      </c>
      <c r="AW11" s="19" t="n">
        <v>0.153655252594344</v>
      </c>
      <c r="AX11" s="19" t="n">
        <v>0.196507126868489</v>
      </c>
      <c r="AY11" s="19" t="n">
        <v>0.225708364595626</v>
      </c>
      <c r="AZ11" s="19" t="n">
        <v>0.226525145643247</v>
      </c>
      <c r="BA11" s="19" t="n">
        <v>0.212051380014475</v>
      </c>
      <c r="BB11" s="19"/>
      <c r="BC11" s="19" t="n">
        <v>0.2130468177239</v>
      </c>
      <c r="BD11" s="19" t="n">
        <v>0.192451559899956</v>
      </c>
      <c r="BE11" s="19" t="n">
        <v>0.151167385627982</v>
      </c>
      <c r="BF11" s="19" t="n">
        <v>0.0995449427255537</v>
      </c>
      <c r="BG11" s="19" t="n">
        <v>0.0947457192338543</v>
      </c>
    </row>
    <row r="12">
      <c r="B12" s="20" t="s">
        <v>137</v>
      </c>
      <c r="C12" s="19" t="n">
        <v>0.0521372557621118</v>
      </c>
      <c r="D12" s="19" t="n">
        <v>0.0388973506461204</v>
      </c>
      <c r="E12" s="19" t="n">
        <v>0.0654632367042394</v>
      </c>
      <c r="F12" s="19"/>
      <c r="G12" s="19" t="n">
        <v>0.0705362685615983</v>
      </c>
      <c r="H12" s="19" t="n">
        <v>0.0507437477187315</v>
      </c>
      <c r="I12" s="19" t="n">
        <v>0.0525055819700949</v>
      </c>
      <c r="J12" s="19" t="n">
        <v>0.0766423123702336</v>
      </c>
      <c r="K12" s="19" t="n">
        <v>0.0497616638141608</v>
      </c>
      <c r="L12" s="19" t="n">
        <v>0.0224235643829996</v>
      </c>
      <c r="M12" s="19"/>
      <c r="N12" s="19" t="n">
        <v>0.0470328768413878</v>
      </c>
      <c r="O12" s="19" t="n">
        <v>0.0532876497572124</v>
      </c>
      <c r="P12" s="19" t="n">
        <v>0.061363713627393</v>
      </c>
      <c r="Q12" s="19" t="n">
        <v>0.0484373754338864</v>
      </c>
      <c r="R12" s="19"/>
      <c r="S12" s="19" t="n">
        <v>0.0440165955561303</v>
      </c>
      <c r="T12" s="19" t="n">
        <v>0.0839016814462409</v>
      </c>
      <c r="U12" s="19" t="n">
        <v>0.0445914533152647</v>
      </c>
      <c r="V12" s="19" t="n">
        <v>0.0508594841718618</v>
      </c>
      <c r="W12" s="19" t="n">
        <v>0.0437322049193459</v>
      </c>
      <c r="X12" s="19" t="n">
        <v>0.0572443764463122</v>
      </c>
      <c r="Y12" s="19" t="n">
        <v>0.0530079150613672</v>
      </c>
      <c r="Z12" s="19" t="n">
        <v>0.0522849148433631</v>
      </c>
      <c r="AA12" s="19" t="n">
        <v>0.0539857557433627</v>
      </c>
      <c r="AB12" s="19" t="n">
        <v>0.0567127498890267</v>
      </c>
      <c r="AC12" s="19" t="n">
        <v>0.0168477019716231</v>
      </c>
      <c r="AD12" s="19" t="n">
        <v>0.0168857359247501</v>
      </c>
      <c r="AE12" s="19"/>
      <c r="AF12" s="19" t="n">
        <v>0.0649943378329482</v>
      </c>
      <c r="AG12" s="19" t="n">
        <v>0.0324217144047337</v>
      </c>
      <c r="AH12" s="19" t="n">
        <v>0.0766210406764759</v>
      </c>
      <c r="AI12" s="19"/>
      <c r="AJ12" s="19" t="n">
        <v>0.0434639820730395</v>
      </c>
      <c r="AK12" s="19" t="n">
        <v>0.0378542941664287</v>
      </c>
      <c r="AL12" s="19" t="n">
        <v>0.0206965711435044</v>
      </c>
      <c r="AM12" s="19" t="n">
        <v>0.157902988926177</v>
      </c>
      <c r="AN12" s="19" t="n">
        <v>0.0701190836822206</v>
      </c>
      <c r="AO12" s="19"/>
      <c r="AP12" s="19" t="n">
        <v>0.0465507357202884</v>
      </c>
      <c r="AQ12" s="19" t="n">
        <v>0.0359683678022404</v>
      </c>
      <c r="AR12" s="19" t="n">
        <v>0.0160372432823862</v>
      </c>
      <c r="AS12" s="19" t="n">
        <v>0.076445490004055</v>
      </c>
      <c r="AT12" s="19" t="n">
        <v>0.0740490649370008</v>
      </c>
      <c r="AU12" s="19"/>
      <c r="AV12" s="19" t="n">
        <v>0.036886273545641</v>
      </c>
      <c r="AW12" s="19" t="n">
        <v>0.052327154552957</v>
      </c>
      <c r="AX12" s="19" t="n">
        <v>0.0266343053271801</v>
      </c>
      <c r="AY12" s="19" t="n">
        <v>0.0633129089041893</v>
      </c>
      <c r="AZ12" s="19" t="n">
        <v>0.0681126611555755</v>
      </c>
      <c r="BA12" s="19" t="n">
        <v>0.0530027836326944</v>
      </c>
      <c r="BB12" s="19"/>
      <c r="BC12" s="19" t="n">
        <v>0.04696462511766</v>
      </c>
      <c r="BD12" s="19" t="n">
        <v>0.0823562794818217</v>
      </c>
      <c r="BE12" s="19" t="n">
        <v>0.0439554056966007</v>
      </c>
      <c r="BF12" s="19" t="n">
        <v>0.0195099166848764</v>
      </c>
      <c r="BG12" s="19" t="n">
        <v>0</v>
      </c>
    </row>
    <row r="13">
      <c r="B13" s="20" t="s">
        <v>138</v>
      </c>
      <c r="C13" s="19" t="n">
        <v>0.0085866441572195</v>
      </c>
      <c r="D13" s="19" t="n">
        <v>0.0084958220528667</v>
      </c>
      <c r="E13" s="19" t="n">
        <v>0.00874296366904708</v>
      </c>
      <c r="F13" s="19"/>
      <c r="G13" s="19" t="n">
        <v>0.0133954783249573</v>
      </c>
      <c r="H13" s="19" t="n">
        <v>0.00256026990201088</v>
      </c>
      <c r="I13" s="19" t="n">
        <v>0.0209351739303801</v>
      </c>
      <c r="J13" s="19" t="n">
        <v>0.00501306666108971</v>
      </c>
      <c r="K13" s="19" t="n">
        <v>0.00697306903095572</v>
      </c>
      <c r="L13" s="19" t="n">
        <v>0.00420209838723482</v>
      </c>
      <c r="M13" s="19"/>
      <c r="N13" s="19" t="n">
        <v>0.00512237690998504</v>
      </c>
      <c r="O13" s="19" t="n">
        <v>0.00967680864799208</v>
      </c>
      <c r="P13" s="19" t="n">
        <v>0.0118658381296355</v>
      </c>
      <c r="Q13" s="19" t="n">
        <v>0.00832155415259997</v>
      </c>
      <c r="R13" s="19"/>
      <c r="S13" s="19" t="n">
        <v>0.00934229059300123</v>
      </c>
      <c r="T13" s="19" t="n">
        <v>0</v>
      </c>
      <c r="U13" s="19" t="n">
        <v>0</v>
      </c>
      <c r="V13" s="19" t="n">
        <v>0.0162267742203044</v>
      </c>
      <c r="W13" s="19" t="n">
        <v>0.0155106679215848</v>
      </c>
      <c r="X13" s="19" t="n">
        <v>0.00610185420500301</v>
      </c>
      <c r="Y13" s="19" t="n">
        <v>0.00563909936343258</v>
      </c>
      <c r="Z13" s="19" t="n">
        <v>0</v>
      </c>
      <c r="AA13" s="19" t="n">
        <v>0.0126171237065973</v>
      </c>
      <c r="AB13" s="19" t="n">
        <v>0.0163812496017288</v>
      </c>
      <c r="AC13" s="19" t="n">
        <v>0</v>
      </c>
      <c r="AD13" s="19" t="n">
        <v>0.0290337462135177</v>
      </c>
      <c r="AE13" s="19"/>
      <c r="AF13" s="19" t="n">
        <v>0.0109974226259229</v>
      </c>
      <c r="AG13" s="19" t="n">
        <v>0.00582765811676485</v>
      </c>
      <c r="AH13" s="19" t="n">
        <v>0.0137544503391924</v>
      </c>
      <c r="AI13" s="19"/>
      <c r="AJ13" s="19" t="n">
        <v>0.00546282003181506</v>
      </c>
      <c r="AK13" s="19" t="n">
        <v>0.00491941335662704</v>
      </c>
      <c r="AL13" s="19" t="n">
        <v>0.00942059319788111</v>
      </c>
      <c r="AM13" s="19" t="n">
        <v>0.0625193092531935</v>
      </c>
      <c r="AN13" s="19" t="n">
        <v>0.0201903685562367</v>
      </c>
      <c r="AO13" s="19"/>
      <c r="AP13" s="19" t="n">
        <v>0.00719483045999693</v>
      </c>
      <c r="AQ13" s="19" t="n">
        <v>0.00272469115768232</v>
      </c>
      <c r="AR13" s="19" t="n">
        <v>0</v>
      </c>
      <c r="AS13" s="19" t="n">
        <v>0.0184484199903335</v>
      </c>
      <c r="AT13" s="19" t="n">
        <v>0.00794145954583469</v>
      </c>
      <c r="AU13" s="19"/>
      <c r="AV13" s="19" t="n">
        <v>0.00326606936604994</v>
      </c>
      <c r="AW13" s="19" t="n">
        <v>0.00534039584397064</v>
      </c>
      <c r="AX13" s="19" t="n">
        <v>0</v>
      </c>
      <c r="AY13" s="19" t="n">
        <v>0.0203369575186411</v>
      </c>
      <c r="AZ13" s="19" t="n">
        <v>0.00571311107713538</v>
      </c>
      <c r="BA13" s="19" t="n">
        <v>0.00562627591264605</v>
      </c>
      <c r="BB13" s="19"/>
      <c r="BC13" s="19" t="n">
        <v>0.00674901386083415</v>
      </c>
      <c r="BD13" s="19" t="n">
        <v>0.0105711318841914</v>
      </c>
      <c r="BE13" s="19" t="n">
        <v>0.00723343937214927</v>
      </c>
      <c r="BF13" s="19" t="n">
        <v>0</v>
      </c>
      <c r="BG13" s="19" t="n">
        <v>0</v>
      </c>
    </row>
    <row r="14">
      <c r="B14" s="20" t="s">
        <v>123</v>
      </c>
      <c r="C14" s="19" t="n">
        <v>0.0214648768795709</v>
      </c>
      <c r="D14" s="19" t="n">
        <v>0.0108327337732943</v>
      </c>
      <c r="E14" s="19" t="n">
        <v>0.0320052092177405</v>
      </c>
      <c r="F14" s="19"/>
      <c r="G14" s="19" t="n">
        <v>0.0198567493441895</v>
      </c>
      <c r="H14" s="19" t="n">
        <v>0.0205663161782627</v>
      </c>
      <c r="I14" s="19" t="n">
        <v>0.0322531799494872</v>
      </c>
      <c r="J14" s="19" t="n">
        <v>0.020000923395028</v>
      </c>
      <c r="K14" s="19" t="n">
        <v>0.0201375306008671</v>
      </c>
      <c r="L14" s="19" t="n">
        <v>0.0165844164188132</v>
      </c>
      <c r="M14" s="19"/>
      <c r="N14" s="19" t="n">
        <v>0.0142763521549455</v>
      </c>
      <c r="O14" s="19" t="n">
        <v>0.021348394945587</v>
      </c>
      <c r="P14" s="19" t="n">
        <v>0.0167316840152041</v>
      </c>
      <c r="Q14" s="19" t="n">
        <v>0.0335337368699294</v>
      </c>
      <c r="R14" s="19"/>
      <c r="S14" s="19" t="n">
        <v>0.0154534688134993</v>
      </c>
      <c r="T14" s="19" t="n">
        <v>0.0150530850723568</v>
      </c>
      <c r="U14" s="19" t="n">
        <v>0.0127007471474967</v>
      </c>
      <c r="V14" s="19" t="n">
        <v>0.00722876584098307</v>
      </c>
      <c r="W14" s="19" t="n">
        <v>0.0521306786189611</v>
      </c>
      <c r="X14" s="19" t="n">
        <v>0.0139988172525664</v>
      </c>
      <c r="Y14" s="19" t="n">
        <v>0.030948718242712</v>
      </c>
      <c r="Z14" s="19" t="n">
        <v>0.0687828827525007</v>
      </c>
      <c r="AA14" s="19" t="n">
        <v>0.0213936047050968</v>
      </c>
      <c r="AB14" s="19" t="n">
        <v>0.0299486547840265</v>
      </c>
      <c r="AC14" s="19" t="n">
        <v>0.00999110441218276</v>
      </c>
      <c r="AD14" s="19" t="n">
        <v>0</v>
      </c>
      <c r="AE14" s="19"/>
      <c r="AF14" s="19" t="n">
        <v>0.02068834255346</v>
      </c>
      <c r="AG14" s="19" t="n">
        <v>0.0143194718950392</v>
      </c>
      <c r="AH14" s="19" t="n">
        <v>0.0422160429094409</v>
      </c>
      <c r="AI14" s="19"/>
      <c r="AJ14" s="19" t="n">
        <v>0.0245282247384807</v>
      </c>
      <c r="AK14" s="19" t="n">
        <v>0.0169534409206228</v>
      </c>
      <c r="AL14" s="19" t="n">
        <v>0.0270672803964592</v>
      </c>
      <c r="AM14" s="19" t="n">
        <v>0</v>
      </c>
      <c r="AN14" s="19" t="n">
        <v>0.0278988295393863</v>
      </c>
      <c r="AO14" s="19"/>
      <c r="AP14" s="19" t="n">
        <v>0.0201270196973517</v>
      </c>
      <c r="AQ14" s="19" t="n">
        <v>0.0163835892021594</v>
      </c>
      <c r="AR14" s="19" t="n">
        <v>0.0171162840195615</v>
      </c>
      <c r="AS14" s="19" t="n">
        <v>0.0161924058539245</v>
      </c>
      <c r="AT14" s="19" t="n">
        <v>0.0313991131075242</v>
      </c>
      <c r="AU14" s="19"/>
      <c r="AV14" s="19" t="n">
        <v>0.012634158807744</v>
      </c>
      <c r="AW14" s="19" t="n">
        <v>0.013926184874132</v>
      </c>
      <c r="AX14" s="19" t="n">
        <v>0.0163445594344769</v>
      </c>
      <c r="AY14" s="19" t="n">
        <v>0.0224396172508236</v>
      </c>
      <c r="AZ14" s="19" t="n">
        <v>0.0225886211308489</v>
      </c>
      <c r="BA14" s="19" t="n">
        <v>0.0462239488194226</v>
      </c>
      <c r="BB14" s="19"/>
      <c r="BC14" s="19" t="n">
        <v>0.0265921775191497</v>
      </c>
      <c r="BD14" s="19" t="n">
        <v>0.034371740177738</v>
      </c>
      <c r="BE14" s="19" t="n">
        <v>0.012232065939479</v>
      </c>
      <c r="BF14" s="19" t="n">
        <v>0.00314331753758007</v>
      </c>
      <c r="BG14" s="19" t="n">
        <v>0.0321776461381837</v>
      </c>
    </row>
    <row r="15">
      <c r="B15" s="20" t="s">
        <v>139</v>
      </c>
      <c r="C15" s="23" t="n">
        <v>0.743006962410141</v>
      </c>
      <c r="D15" s="23" t="n">
        <v>0.784397097919115</v>
      </c>
      <c r="E15" s="23" t="n">
        <v>0.702533879214597</v>
      </c>
      <c r="F15" s="23"/>
      <c r="G15" s="23" t="n">
        <v>0.721826245433679</v>
      </c>
      <c r="H15" s="23" t="n">
        <v>0.802662808500769</v>
      </c>
      <c r="I15" s="23" t="n">
        <v>0.70414002881636</v>
      </c>
      <c r="J15" s="23" t="n">
        <v>0.734055113419131</v>
      </c>
      <c r="K15" s="23" t="n">
        <v>0.719863229972152</v>
      </c>
      <c r="L15" s="23" t="n">
        <v>0.763227418967329</v>
      </c>
      <c r="M15" s="23"/>
      <c r="N15" s="23" t="n">
        <v>0.818329444638315</v>
      </c>
      <c r="O15" s="23" t="n">
        <v>0.74781725551043</v>
      </c>
      <c r="P15" s="23" t="n">
        <v>0.705279529022918</v>
      </c>
      <c r="Q15" s="23" t="n">
        <v>0.68948402773905</v>
      </c>
      <c r="R15" s="23"/>
      <c r="S15" s="23" t="n">
        <v>0.790799496401294</v>
      </c>
      <c r="T15" s="23" t="n">
        <v>0.706062391928827</v>
      </c>
      <c r="U15" s="23" t="n">
        <v>0.720729047487363</v>
      </c>
      <c r="V15" s="23" t="n">
        <v>0.777918010796691</v>
      </c>
      <c r="W15" s="23" t="n">
        <v>0.79179285884628</v>
      </c>
      <c r="X15" s="23" t="n">
        <v>0.702519511117956</v>
      </c>
      <c r="Y15" s="23" t="n">
        <v>0.694215094191158</v>
      </c>
      <c r="Z15" s="23" t="n">
        <v>0.635802281219153</v>
      </c>
      <c r="AA15" s="23" t="n">
        <v>0.754751252933767</v>
      </c>
      <c r="AB15" s="23" t="n">
        <v>0.758383806173889</v>
      </c>
      <c r="AC15" s="23" t="n">
        <v>0.799759323997924</v>
      </c>
      <c r="AD15" s="23" t="n">
        <v>0.729560355516385</v>
      </c>
      <c r="AE15" s="23"/>
      <c r="AF15" s="23" t="n">
        <v>0.717293935593535</v>
      </c>
      <c r="AG15" s="23" t="n">
        <v>0.789263409376004</v>
      </c>
      <c r="AH15" s="23" t="n">
        <v>0.667823365063649</v>
      </c>
      <c r="AI15" s="23"/>
      <c r="AJ15" s="23" t="n">
        <v>0.761785366550432</v>
      </c>
      <c r="AK15" s="23" t="n">
        <v>0.789175314080353</v>
      </c>
      <c r="AL15" s="23" t="n">
        <v>0.756002623067375</v>
      </c>
      <c r="AM15" s="23" t="n">
        <v>0.587409035654889</v>
      </c>
      <c r="AN15" s="23" t="n">
        <v>0.672034528128749</v>
      </c>
      <c r="AO15" s="23"/>
      <c r="AP15" s="23" t="n">
        <v>0.776261921121367</v>
      </c>
      <c r="AQ15" s="23" t="n">
        <v>0.803755406408807</v>
      </c>
      <c r="AR15" s="23" t="n">
        <v>0.759437259260626</v>
      </c>
      <c r="AS15" s="23" t="n">
        <v>0.651671682406096</v>
      </c>
      <c r="AT15" s="23" t="n">
        <v>0.656922314138943</v>
      </c>
      <c r="AU15" s="23"/>
      <c r="AV15" s="23" t="n">
        <v>0.832592744007854</v>
      </c>
      <c r="AW15" s="23" t="n">
        <v>0.774751012134596</v>
      </c>
      <c r="AX15" s="23" t="n">
        <v>0.760514008369854</v>
      </c>
      <c r="AY15" s="23" t="n">
        <v>0.66820215173072</v>
      </c>
      <c r="AZ15" s="23" t="n">
        <v>0.677060460993193</v>
      </c>
      <c r="BA15" s="23" t="n">
        <v>0.683095611620762</v>
      </c>
      <c r="BB15" s="23"/>
      <c r="BC15" s="23" t="n">
        <v>0.706647365778456</v>
      </c>
      <c r="BD15" s="23" t="n">
        <v>0.680249288556293</v>
      </c>
      <c r="BE15" s="23" t="n">
        <v>0.785411703363789</v>
      </c>
      <c r="BF15" s="23" t="n">
        <v>0.87780182305199</v>
      </c>
      <c r="BG15" s="23" t="n">
        <v>0.873076634627962</v>
      </c>
    </row>
    <row r="16">
      <c r="B16" s="20" t="s">
        <v>140</v>
      </c>
      <c r="C16" s="23" t="n">
        <v>0.0607238999193313</v>
      </c>
      <c r="D16" s="23" t="n">
        <v>0.0473931726989871</v>
      </c>
      <c r="E16" s="23" t="n">
        <v>0.0742062003732865</v>
      </c>
      <c r="F16" s="23"/>
      <c r="G16" s="23" t="n">
        <v>0.0839317468865556</v>
      </c>
      <c r="H16" s="23" t="n">
        <v>0.0533040176207424</v>
      </c>
      <c r="I16" s="23" t="n">
        <v>0.073440755900475</v>
      </c>
      <c r="J16" s="23" t="n">
        <v>0.0816553790313233</v>
      </c>
      <c r="K16" s="23" t="n">
        <v>0.0567347328451165</v>
      </c>
      <c r="L16" s="23" t="n">
        <v>0.0266256627702345</v>
      </c>
      <c r="M16" s="23"/>
      <c r="N16" s="23" t="n">
        <v>0.0521552537513728</v>
      </c>
      <c r="O16" s="23" t="n">
        <v>0.0629644584052044</v>
      </c>
      <c r="P16" s="23" t="n">
        <v>0.0732295517570284</v>
      </c>
      <c r="Q16" s="23" t="n">
        <v>0.0567589295864864</v>
      </c>
      <c r="R16" s="23"/>
      <c r="S16" s="23" t="n">
        <v>0.0533588861491316</v>
      </c>
      <c r="T16" s="23" t="n">
        <v>0.0839016814462409</v>
      </c>
      <c r="U16" s="23" t="n">
        <v>0.0445914533152647</v>
      </c>
      <c r="V16" s="23" t="n">
        <v>0.0670862583921662</v>
      </c>
      <c r="W16" s="23" t="n">
        <v>0.0592428728409306</v>
      </c>
      <c r="X16" s="23" t="n">
        <v>0.0633462306513152</v>
      </c>
      <c r="Y16" s="23" t="n">
        <v>0.0586470144247998</v>
      </c>
      <c r="Z16" s="23" t="n">
        <v>0.0522849148433631</v>
      </c>
      <c r="AA16" s="23" t="n">
        <v>0.06660287944996</v>
      </c>
      <c r="AB16" s="23" t="n">
        <v>0.0730939994907555</v>
      </c>
      <c r="AC16" s="23" t="n">
        <v>0.0168477019716231</v>
      </c>
      <c r="AD16" s="23" t="n">
        <v>0.0459194821382678</v>
      </c>
      <c r="AE16" s="23"/>
      <c r="AF16" s="23" t="n">
        <v>0.0759917604588711</v>
      </c>
      <c r="AG16" s="23" t="n">
        <v>0.0382493725214985</v>
      </c>
      <c r="AH16" s="23" t="n">
        <v>0.0903754910156683</v>
      </c>
      <c r="AI16" s="23"/>
      <c r="AJ16" s="23" t="n">
        <v>0.0489268021048546</v>
      </c>
      <c r="AK16" s="23" t="n">
        <v>0.0427737075230557</v>
      </c>
      <c r="AL16" s="23" t="n">
        <v>0.0301171643413855</v>
      </c>
      <c r="AM16" s="23" t="n">
        <v>0.220422298179371</v>
      </c>
      <c r="AN16" s="23" t="n">
        <v>0.0903094522384573</v>
      </c>
      <c r="AO16" s="23"/>
      <c r="AP16" s="23" t="n">
        <v>0.0537455661802854</v>
      </c>
      <c r="AQ16" s="23" t="n">
        <v>0.0386930589599227</v>
      </c>
      <c r="AR16" s="23" t="n">
        <v>0.0160372432823862</v>
      </c>
      <c r="AS16" s="23" t="n">
        <v>0.0948939099943885</v>
      </c>
      <c r="AT16" s="23" t="n">
        <v>0.0819905244828355</v>
      </c>
      <c r="AU16" s="23"/>
      <c r="AV16" s="23" t="n">
        <v>0.0401523429116909</v>
      </c>
      <c r="AW16" s="23" t="n">
        <v>0.0576675503969277</v>
      </c>
      <c r="AX16" s="23" t="n">
        <v>0.0266343053271801</v>
      </c>
      <c r="AY16" s="23" t="n">
        <v>0.0836498664228305</v>
      </c>
      <c r="AZ16" s="23" t="n">
        <v>0.0738257722327109</v>
      </c>
      <c r="BA16" s="23" t="n">
        <v>0.0586290595453404</v>
      </c>
      <c r="BB16" s="23"/>
      <c r="BC16" s="23" t="n">
        <v>0.0537136389784941</v>
      </c>
      <c r="BD16" s="23" t="n">
        <v>0.0929274113660131</v>
      </c>
      <c r="BE16" s="23" t="n">
        <v>0.05118884506875</v>
      </c>
      <c r="BF16" s="23" t="n">
        <v>0.0195099166848764</v>
      </c>
      <c r="BG16" s="23" t="n">
        <v>0</v>
      </c>
    </row>
    <row r="17">
      <c r="B17" s="20" t="s">
        <v>141</v>
      </c>
      <c r="C17" s="24" t="n">
        <v>0.68228306249081</v>
      </c>
      <c r="D17" s="24" t="n">
        <v>0.737003925220128</v>
      </c>
      <c r="E17" s="24" t="n">
        <v>0.62832767884131</v>
      </c>
      <c r="F17" s="24"/>
      <c r="G17" s="24" t="n">
        <v>0.637894498547124</v>
      </c>
      <c r="H17" s="24" t="n">
        <v>0.749358790880026</v>
      </c>
      <c r="I17" s="24" t="n">
        <v>0.630699272915884</v>
      </c>
      <c r="J17" s="24" t="n">
        <v>0.652399734387808</v>
      </c>
      <c r="K17" s="24" t="n">
        <v>0.663128497127035</v>
      </c>
      <c r="L17" s="24" t="n">
        <v>0.736601756197094</v>
      </c>
      <c r="M17" s="24"/>
      <c r="N17" s="24" t="n">
        <v>0.766174190886942</v>
      </c>
      <c r="O17" s="24" t="n">
        <v>0.684852797105226</v>
      </c>
      <c r="P17" s="24" t="n">
        <v>0.63204997726589</v>
      </c>
      <c r="Q17" s="24" t="n">
        <v>0.632725098152564</v>
      </c>
      <c r="R17" s="24"/>
      <c r="S17" s="24" t="n">
        <v>0.737440610252163</v>
      </c>
      <c r="T17" s="24" t="n">
        <v>0.622160710482586</v>
      </c>
      <c r="U17" s="24" t="n">
        <v>0.676137594172098</v>
      </c>
      <c r="V17" s="24" t="n">
        <v>0.710831752404524</v>
      </c>
      <c r="W17" s="24" t="n">
        <v>0.73254998600535</v>
      </c>
      <c r="X17" s="24" t="n">
        <v>0.639173280466641</v>
      </c>
      <c r="Y17" s="24" t="n">
        <v>0.635568079766358</v>
      </c>
      <c r="Z17" s="24" t="n">
        <v>0.58351736637579</v>
      </c>
      <c r="AA17" s="24" t="n">
        <v>0.688148373483807</v>
      </c>
      <c r="AB17" s="24" t="n">
        <v>0.685289806683134</v>
      </c>
      <c r="AC17" s="24" t="n">
        <v>0.782911622026301</v>
      </c>
      <c r="AD17" s="24" t="n">
        <v>0.683640873378117</v>
      </c>
      <c r="AE17" s="24"/>
      <c r="AF17" s="24" t="n">
        <v>0.641302175134664</v>
      </c>
      <c r="AG17" s="24" t="n">
        <v>0.751014036854505</v>
      </c>
      <c r="AH17" s="24" t="n">
        <v>0.577447874047981</v>
      </c>
      <c r="AI17" s="24"/>
      <c r="AJ17" s="24" t="n">
        <v>0.712858564445578</v>
      </c>
      <c r="AK17" s="24" t="n">
        <v>0.746401606557298</v>
      </c>
      <c r="AL17" s="24" t="n">
        <v>0.72588545872599</v>
      </c>
      <c r="AM17" s="24" t="n">
        <v>0.366986737475518</v>
      </c>
      <c r="AN17" s="24" t="n">
        <v>0.581725075890292</v>
      </c>
      <c r="AO17" s="24"/>
      <c r="AP17" s="24" t="n">
        <v>0.722516354941081</v>
      </c>
      <c r="AQ17" s="24" t="n">
        <v>0.765062347448884</v>
      </c>
      <c r="AR17" s="24" t="n">
        <v>0.74340001597824</v>
      </c>
      <c r="AS17" s="24" t="n">
        <v>0.556777772411707</v>
      </c>
      <c r="AT17" s="24" t="n">
        <v>0.574931789656108</v>
      </c>
      <c r="AU17" s="24"/>
      <c r="AV17" s="24" t="n">
        <v>0.792440401096163</v>
      </c>
      <c r="AW17" s="24" t="n">
        <v>0.717083461737669</v>
      </c>
      <c r="AX17" s="24" t="n">
        <v>0.733879703042674</v>
      </c>
      <c r="AY17" s="24" t="n">
        <v>0.584552285307889</v>
      </c>
      <c r="AZ17" s="24" t="n">
        <v>0.603234688760482</v>
      </c>
      <c r="BA17" s="24" t="n">
        <v>0.624466552075422</v>
      </c>
      <c r="BB17" s="24"/>
      <c r="BC17" s="24" t="n">
        <v>0.652933726799962</v>
      </c>
      <c r="BD17" s="24" t="n">
        <v>0.58732187719028</v>
      </c>
      <c r="BE17" s="24" t="n">
        <v>0.734222858295039</v>
      </c>
      <c r="BF17" s="24" t="n">
        <v>0.858291906367113</v>
      </c>
      <c r="BG17" s="24" t="n">
        <v>0.873076634627962</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0.311768513491533</v>
      </c>
      <c r="D9" s="19" t="n">
        <v>0.361787915404321</v>
      </c>
      <c r="E9" s="19" t="n">
        <v>0.264582218143372</v>
      </c>
      <c r="F9" s="19"/>
      <c r="G9" s="19" t="n">
        <v>0.271717196775108</v>
      </c>
      <c r="H9" s="19" t="n">
        <v>0.286700113770056</v>
      </c>
      <c r="I9" s="19" t="n">
        <v>0.265427839231351</v>
      </c>
      <c r="J9" s="19" t="n">
        <v>0.331489511277687</v>
      </c>
      <c r="K9" s="19" t="n">
        <v>0.35134049753505</v>
      </c>
      <c r="L9" s="19" t="n">
        <v>0.353908789166017</v>
      </c>
      <c r="M9" s="19"/>
      <c r="N9" s="19" t="n">
        <v>0.332018813912288</v>
      </c>
      <c r="O9" s="19" t="n">
        <v>0.309291049025144</v>
      </c>
      <c r="P9" s="19" t="n">
        <v>0.322265309090936</v>
      </c>
      <c r="Q9" s="19" t="n">
        <v>0.281932004438706</v>
      </c>
      <c r="R9" s="19"/>
      <c r="S9" s="19" t="n">
        <v>0.317986373108566</v>
      </c>
      <c r="T9" s="19" t="n">
        <v>0.27537308700024</v>
      </c>
      <c r="U9" s="19" t="n">
        <v>0.254267438822536</v>
      </c>
      <c r="V9" s="19" t="n">
        <v>0.305000871618206</v>
      </c>
      <c r="W9" s="19" t="n">
        <v>0.313004869053207</v>
      </c>
      <c r="X9" s="19" t="n">
        <v>0.318817813718253</v>
      </c>
      <c r="Y9" s="19" t="n">
        <v>0.300114030499199</v>
      </c>
      <c r="Z9" s="19" t="n">
        <v>0.323381751410855</v>
      </c>
      <c r="AA9" s="19" t="n">
        <v>0.331629057667673</v>
      </c>
      <c r="AB9" s="19" t="n">
        <v>0.331241899577547</v>
      </c>
      <c r="AC9" s="19" t="n">
        <v>0.371888799694009</v>
      </c>
      <c r="AD9" s="19" t="n">
        <v>0.374005090974716</v>
      </c>
      <c r="AE9" s="19"/>
      <c r="AF9" s="19" t="n">
        <v>0.338902001389518</v>
      </c>
      <c r="AG9" s="19" t="n">
        <v>0.337022188664418</v>
      </c>
      <c r="AH9" s="19" t="n">
        <v>0.212577700592394</v>
      </c>
      <c r="AI9" s="19"/>
      <c r="AJ9" s="19" t="n">
        <v>0.364430427666401</v>
      </c>
      <c r="AK9" s="19" t="n">
        <v>0.318852005664289</v>
      </c>
      <c r="AL9" s="19" t="n">
        <v>0.220554780484416</v>
      </c>
      <c r="AM9" s="19" t="n">
        <v>0.418771206072083</v>
      </c>
      <c r="AN9" s="19" t="n">
        <v>0.198311149613799</v>
      </c>
      <c r="AO9" s="19"/>
      <c r="AP9" s="19" t="n">
        <v>0.36205316249965</v>
      </c>
      <c r="AQ9" s="19" t="n">
        <v>0.325085277741057</v>
      </c>
      <c r="AR9" s="19" t="n">
        <v>0.327311251366876</v>
      </c>
      <c r="AS9" s="19" t="n">
        <v>0.331634642103762</v>
      </c>
      <c r="AT9" s="19" t="n">
        <v>0.213068025004515</v>
      </c>
      <c r="AU9" s="19"/>
      <c r="AV9" s="19" t="n">
        <v>0.328872786742387</v>
      </c>
      <c r="AW9" s="19" t="n">
        <v>0.328834704797051</v>
      </c>
      <c r="AX9" s="19" t="n">
        <v>0.336918019317585</v>
      </c>
      <c r="AY9" s="19" t="n">
        <v>0.363930722299427</v>
      </c>
      <c r="AZ9" s="19" t="n">
        <v>0.244167997732815</v>
      </c>
      <c r="BA9" s="19" t="n">
        <v>0.231738441653001</v>
      </c>
      <c r="BB9" s="19"/>
      <c r="BC9" s="19" t="n">
        <v>0.322834442829688</v>
      </c>
      <c r="BD9" s="19" t="n">
        <v>0.295143539907302</v>
      </c>
      <c r="BE9" s="19" t="n">
        <v>0.315349824924201</v>
      </c>
      <c r="BF9" s="19" t="n">
        <v>0.310783724617445</v>
      </c>
      <c r="BG9" s="19" t="n">
        <v>0.345009084921131</v>
      </c>
    </row>
    <row r="10">
      <c r="B10" s="20" t="s">
        <v>135</v>
      </c>
      <c r="C10" s="19" t="n">
        <v>0.452934253626113</v>
      </c>
      <c r="D10" s="19" t="n">
        <v>0.451180732538647</v>
      </c>
      <c r="E10" s="19" t="n">
        <v>0.453383002512074</v>
      </c>
      <c r="F10" s="19"/>
      <c r="G10" s="19" t="n">
        <v>0.408974389097968</v>
      </c>
      <c r="H10" s="19" t="n">
        <v>0.487501537597023</v>
      </c>
      <c r="I10" s="19" t="n">
        <v>0.486378404439756</v>
      </c>
      <c r="J10" s="19" t="n">
        <v>0.427175513560376</v>
      </c>
      <c r="K10" s="19" t="n">
        <v>0.440619818103948</v>
      </c>
      <c r="L10" s="19" t="n">
        <v>0.456304342878756</v>
      </c>
      <c r="M10" s="19"/>
      <c r="N10" s="19" t="n">
        <v>0.494073243404157</v>
      </c>
      <c r="O10" s="19" t="n">
        <v>0.434906436408148</v>
      </c>
      <c r="P10" s="19" t="n">
        <v>0.416937217258574</v>
      </c>
      <c r="Q10" s="19" t="n">
        <v>0.459882246217317</v>
      </c>
      <c r="R10" s="19"/>
      <c r="S10" s="19" t="n">
        <v>0.487808249415674</v>
      </c>
      <c r="T10" s="19" t="n">
        <v>0.487243977755091</v>
      </c>
      <c r="U10" s="19" t="n">
        <v>0.475059807674845</v>
      </c>
      <c r="V10" s="19" t="n">
        <v>0.488288163823251</v>
      </c>
      <c r="W10" s="19" t="n">
        <v>0.418485549276863</v>
      </c>
      <c r="X10" s="19" t="n">
        <v>0.372330041426834</v>
      </c>
      <c r="Y10" s="19" t="n">
        <v>0.45087295908295</v>
      </c>
      <c r="Z10" s="19" t="n">
        <v>0.431553664136771</v>
      </c>
      <c r="AA10" s="19" t="n">
        <v>0.420242909654016</v>
      </c>
      <c r="AB10" s="19" t="n">
        <v>0.457446874418585</v>
      </c>
      <c r="AC10" s="19" t="n">
        <v>0.476846838222591</v>
      </c>
      <c r="AD10" s="19" t="n">
        <v>0.398409394839322</v>
      </c>
      <c r="AE10" s="19"/>
      <c r="AF10" s="19" t="n">
        <v>0.465638848220354</v>
      </c>
      <c r="AG10" s="19" t="n">
        <v>0.455362597841731</v>
      </c>
      <c r="AH10" s="19" t="n">
        <v>0.461152042983362</v>
      </c>
      <c r="AI10" s="19"/>
      <c r="AJ10" s="19" t="n">
        <v>0.463958352794231</v>
      </c>
      <c r="AK10" s="19" t="n">
        <v>0.468234665917929</v>
      </c>
      <c r="AL10" s="19" t="n">
        <v>0.520217567027216</v>
      </c>
      <c r="AM10" s="19" t="n">
        <v>0.376045435321542</v>
      </c>
      <c r="AN10" s="19" t="n">
        <v>0.463861768382953</v>
      </c>
      <c r="AO10" s="19"/>
      <c r="AP10" s="19" t="n">
        <v>0.455415878259135</v>
      </c>
      <c r="AQ10" s="19" t="n">
        <v>0.482776266209133</v>
      </c>
      <c r="AR10" s="19" t="n">
        <v>0.480533462492451</v>
      </c>
      <c r="AS10" s="19" t="n">
        <v>0.424374758360925</v>
      </c>
      <c r="AT10" s="19" t="n">
        <v>0.373515228494416</v>
      </c>
      <c r="AU10" s="19"/>
      <c r="AV10" s="19" t="n">
        <v>0.480381125567806</v>
      </c>
      <c r="AW10" s="19" t="n">
        <v>0.481723122051858</v>
      </c>
      <c r="AX10" s="19" t="n">
        <v>0.444944516878419</v>
      </c>
      <c r="AY10" s="19" t="n">
        <v>0.42766747818329</v>
      </c>
      <c r="AZ10" s="19" t="n">
        <v>0.38029258746188</v>
      </c>
      <c r="BA10" s="19" t="n">
        <v>0.472769929653256</v>
      </c>
      <c r="BB10" s="19"/>
      <c r="BC10" s="19" t="n">
        <v>0.451414731165317</v>
      </c>
      <c r="BD10" s="19" t="n">
        <v>0.420396268991812</v>
      </c>
      <c r="BE10" s="19" t="n">
        <v>0.471948884089975</v>
      </c>
      <c r="BF10" s="19" t="n">
        <v>0.480396782310522</v>
      </c>
      <c r="BG10" s="19" t="n">
        <v>0.508721659284992</v>
      </c>
    </row>
    <row r="11">
      <c r="B11" s="20" t="s">
        <v>136</v>
      </c>
      <c r="C11" s="19" t="n">
        <v>0.160487567070244</v>
      </c>
      <c r="D11" s="19" t="n">
        <v>0.129202781352969</v>
      </c>
      <c r="E11" s="19" t="n">
        <v>0.191144014330748</v>
      </c>
      <c r="F11" s="19"/>
      <c r="G11" s="19" t="n">
        <v>0.218153820580784</v>
      </c>
      <c r="H11" s="19" t="n">
        <v>0.158868835669705</v>
      </c>
      <c r="I11" s="19" t="n">
        <v>0.154198800807116</v>
      </c>
      <c r="J11" s="19" t="n">
        <v>0.166461927345097</v>
      </c>
      <c r="K11" s="19" t="n">
        <v>0.12860005776876</v>
      </c>
      <c r="L11" s="19" t="n">
        <v>0.144957123925872</v>
      </c>
      <c r="M11" s="19"/>
      <c r="N11" s="19" t="n">
        <v>0.124097864542873</v>
      </c>
      <c r="O11" s="19" t="n">
        <v>0.179714478474659</v>
      </c>
      <c r="P11" s="19" t="n">
        <v>0.179755036834405</v>
      </c>
      <c r="Q11" s="19" t="n">
        <v>0.163095539310078</v>
      </c>
      <c r="R11" s="19"/>
      <c r="S11" s="19" t="n">
        <v>0.139056824244876</v>
      </c>
      <c r="T11" s="19" t="n">
        <v>0.164774042894572</v>
      </c>
      <c r="U11" s="19" t="n">
        <v>0.187353906656223</v>
      </c>
      <c r="V11" s="19" t="n">
        <v>0.129592213276572</v>
      </c>
      <c r="W11" s="19" t="n">
        <v>0.175448845520132</v>
      </c>
      <c r="X11" s="19" t="n">
        <v>0.193502058510251</v>
      </c>
      <c r="Y11" s="19" t="n">
        <v>0.183016298532551</v>
      </c>
      <c r="Z11" s="19" t="n">
        <v>0.133282120557628</v>
      </c>
      <c r="AA11" s="19" t="n">
        <v>0.162144614568455</v>
      </c>
      <c r="AB11" s="19" t="n">
        <v>0.150284694648641</v>
      </c>
      <c r="AC11" s="19" t="n">
        <v>0.13969095840694</v>
      </c>
      <c r="AD11" s="19" t="n">
        <v>0.164492299114243</v>
      </c>
      <c r="AE11" s="19"/>
      <c r="AF11" s="19" t="n">
        <v>0.122068320980355</v>
      </c>
      <c r="AG11" s="19" t="n">
        <v>0.14921588231006</v>
      </c>
      <c r="AH11" s="19" t="n">
        <v>0.219876577808797</v>
      </c>
      <c r="AI11" s="19"/>
      <c r="AJ11" s="19" t="n">
        <v>0.1233300801846</v>
      </c>
      <c r="AK11" s="19" t="n">
        <v>0.132644876069222</v>
      </c>
      <c r="AL11" s="19" t="n">
        <v>0.184197921960325</v>
      </c>
      <c r="AM11" s="19" t="n">
        <v>0.151966009165045</v>
      </c>
      <c r="AN11" s="19" t="n">
        <v>0.210170393041508</v>
      </c>
      <c r="AO11" s="19"/>
      <c r="AP11" s="19" t="n">
        <v>0.139592926119528</v>
      </c>
      <c r="AQ11" s="19" t="n">
        <v>0.128737617658146</v>
      </c>
      <c r="AR11" s="19" t="n">
        <v>0.118633794757104</v>
      </c>
      <c r="AS11" s="19" t="n">
        <v>0.15660949929516</v>
      </c>
      <c r="AT11" s="19" t="n">
        <v>0.345447818907194</v>
      </c>
      <c r="AU11" s="19"/>
      <c r="AV11" s="19" t="n">
        <v>0.127529328785789</v>
      </c>
      <c r="AW11" s="19" t="n">
        <v>0.145537157546251</v>
      </c>
      <c r="AX11" s="19" t="n">
        <v>0.165300261085816</v>
      </c>
      <c r="AY11" s="19" t="n">
        <v>0.132267418848634</v>
      </c>
      <c r="AZ11" s="19" t="n">
        <v>0.261006569119058</v>
      </c>
      <c r="BA11" s="19" t="n">
        <v>0.212786513943587</v>
      </c>
      <c r="BB11" s="19"/>
      <c r="BC11" s="19" t="n">
        <v>0.146487582505629</v>
      </c>
      <c r="BD11" s="19" t="n">
        <v>0.189572842063528</v>
      </c>
      <c r="BE11" s="19" t="n">
        <v>0.149766767802131</v>
      </c>
      <c r="BF11" s="19" t="n">
        <v>0.1529117043398</v>
      </c>
      <c r="BG11" s="19" t="n">
        <v>0.114091609655694</v>
      </c>
    </row>
    <row r="12">
      <c r="B12" s="20" t="s">
        <v>137</v>
      </c>
      <c r="C12" s="19" t="n">
        <v>0.0334491905480331</v>
      </c>
      <c r="D12" s="19" t="n">
        <v>0.0287990788370068</v>
      </c>
      <c r="E12" s="19" t="n">
        <v>0.0382489327333514</v>
      </c>
      <c r="F12" s="19"/>
      <c r="G12" s="19" t="n">
        <v>0.0548333674986334</v>
      </c>
      <c r="H12" s="19" t="n">
        <v>0.0363117447146527</v>
      </c>
      <c r="I12" s="19" t="n">
        <v>0.0279525960530654</v>
      </c>
      <c r="J12" s="19" t="n">
        <v>0.0410565254928949</v>
      </c>
      <c r="K12" s="19" t="n">
        <v>0.0282571054075655</v>
      </c>
      <c r="L12" s="19" t="n">
        <v>0.0186290149765878</v>
      </c>
      <c r="M12" s="19"/>
      <c r="N12" s="19" t="n">
        <v>0.0278479026923211</v>
      </c>
      <c r="O12" s="19" t="n">
        <v>0.0363091386865103</v>
      </c>
      <c r="P12" s="19" t="n">
        <v>0.035525042607445</v>
      </c>
      <c r="Q12" s="19" t="n">
        <v>0.034753500133839</v>
      </c>
      <c r="R12" s="19"/>
      <c r="S12" s="19" t="n">
        <v>0.0277516946510008</v>
      </c>
      <c r="T12" s="19" t="n">
        <v>0.0311948993600656</v>
      </c>
      <c r="U12" s="19" t="n">
        <v>0.058745683671034</v>
      </c>
      <c r="V12" s="19" t="n">
        <v>0.0448800078883264</v>
      </c>
      <c r="W12" s="19" t="n">
        <v>0.0234251995820395</v>
      </c>
      <c r="X12" s="19" t="n">
        <v>0.0530636429174558</v>
      </c>
      <c r="Y12" s="19" t="n">
        <v>0.0132463565479495</v>
      </c>
      <c r="Z12" s="19" t="n">
        <v>0.0210480927929661</v>
      </c>
      <c r="AA12" s="19" t="n">
        <v>0.0598907050919437</v>
      </c>
      <c r="AB12" s="19" t="n">
        <v>0.0149953047885354</v>
      </c>
      <c r="AC12" s="19" t="n">
        <v>0</v>
      </c>
      <c r="AD12" s="19" t="n">
        <v>0.0174059484357532</v>
      </c>
      <c r="AE12" s="19"/>
      <c r="AF12" s="19" t="n">
        <v>0.0295528800849369</v>
      </c>
      <c r="AG12" s="19" t="n">
        <v>0.0359821548315784</v>
      </c>
      <c r="AH12" s="19" t="n">
        <v>0.0386535979033704</v>
      </c>
      <c r="AI12" s="19"/>
      <c r="AJ12" s="19" t="n">
        <v>0.0270348989366745</v>
      </c>
      <c r="AK12" s="19" t="n">
        <v>0.0414525307726034</v>
      </c>
      <c r="AL12" s="19" t="n">
        <v>0.0337076437589594</v>
      </c>
      <c r="AM12" s="19" t="n">
        <v>0.0239896752448358</v>
      </c>
      <c r="AN12" s="19" t="n">
        <v>0.0402270517588249</v>
      </c>
      <c r="AO12" s="19"/>
      <c r="AP12" s="19" t="n">
        <v>0.0249053056429444</v>
      </c>
      <c r="AQ12" s="19" t="n">
        <v>0.031080248509429</v>
      </c>
      <c r="AR12" s="19" t="n">
        <v>0.0384828057313804</v>
      </c>
      <c r="AS12" s="19" t="n">
        <v>0.0475740301848506</v>
      </c>
      <c r="AT12" s="19" t="n">
        <v>0.0266813244607013</v>
      </c>
      <c r="AU12" s="19"/>
      <c r="AV12" s="19" t="n">
        <v>0.0297210654437985</v>
      </c>
      <c r="AW12" s="19" t="n">
        <v>0.0233399618617512</v>
      </c>
      <c r="AX12" s="19" t="n">
        <v>0.0300779501413907</v>
      </c>
      <c r="AY12" s="19" t="n">
        <v>0.0427186972472947</v>
      </c>
      <c r="AZ12" s="19" t="n">
        <v>0.0706750966520527</v>
      </c>
      <c r="BA12" s="19" t="n">
        <v>0.0126219386064257</v>
      </c>
      <c r="BB12" s="19"/>
      <c r="BC12" s="19" t="n">
        <v>0.0398827422339155</v>
      </c>
      <c r="BD12" s="19" t="n">
        <v>0.0268149620780895</v>
      </c>
      <c r="BE12" s="19" t="n">
        <v>0.038181815580002</v>
      </c>
      <c r="BF12" s="19" t="n">
        <v>0.033444416662088</v>
      </c>
      <c r="BG12" s="19" t="n">
        <v>0</v>
      </c>
    </row>
    <row r="13">
      <c r="B13" s="20" t="s">
        <v>138</v>
      </c>
      <c r="C13" s="19" t="n">
        <v>0.0102966460956794</v>
      </c>
      <c r="D13" s="19" t="n">
        <v>0.0104895350619902</v>
      </c>
      <c r="E13" s="19" t="n">
        <v>0.0101897100468086</v>
      </c>
      <c r="F13" s="19"/>
      <c r="G13" s="19" t="n">
        <v>0.00716284415099529</v>
      </c>
      <c r="H13" s="19" t="n">
        <v>0.00282030939861628</v>
      </c>
      <c r="I13" s="19" t="n">
        <v>0.0213906214976141</v>
      </c>
      <c r="J13" s="19" t="n">
        <v>0.00588192770850273</v>
      </c>
      <c r="K13" s="19" t="n">
        <v>0.0169423402851181</v>
      </c>
      <c r="L13" s="19" t="n">
        <v>0.00854219662522304</v>
      </c>
      <c r="M13" s="19"/>
      <c r="N13" s="19" t="n">
        <v>0.00581835224826529</v>
      </c>
      <c r="O13" s="19" t="n">
        <v>0.0129237607104909</v>
      </c>
      <c r="P13" s="19" t="n">
        <v>0.0132695625566132</v>
      </c>
      <c r="Q13" s="19" t="n">
        <v>0.00979867769034158</v>
      </c>
      <c r="R13" s="19"/>
      <c r="S13" s="19" t="n">
        <v>0.0102673330198123</v>
      </c>
      <c r="T13" s="19" t="n">
        <v>0.0111584580039341</v>
      </c>
      <c r="U13" s="19" t="n">
        <v>0</v>
      </c>
      <c r="V13" s="19" t="n">
        <v>0.0125469602738112</v>
      </c>
      <c r="W13" s="19" t="n">
        <v>0.0238080711244302</v>
      </c>
      <c r="X13" s="19" t="n">
        <v>0.00688900121957697</v>
      </c>
      <c r="Y13" s="19" t="n">
        <v>0.00613199376565936</v>
      </c>
      <c r="Z13" s="19" t="n">
        <v>0</v>
      </c>
      <c r="AA13" s="19" t="n">
        <v>0.0132082947792159</v>
      </c>
      <c r="AB13" s="19" t="n">
        <v>0.0117581953980718</v>
      </c>
      <c r="AC13" s="19" t="n">
        <v>0.0115734036764589</v>
      </c>
      <c r="AD13" s="19" t="n">
        <v>0.0136696941185491</v>
      </c>
      <c r="AE13" s="19"/>
      <c r="AF13" s="19" t="n">
        <v>0.0144350137265543</v>
      </c>
      <c r="AG13" s="19" t="n">
        <v>0.00722877121066174</v>
      </c>
      <c r="AH13" s="19" t="n">
        <v>0.0101668134789224</v>
      </c>
      <c r="AI13" s="19"/>
      <c r="AJ13" s="19" t="n">
        <v>0.00450112097209444</v>
      </c>
      <c r="AK13" s="19" t="n">
        <v>0.0106180518391177</v>
      </c>
      <c r="AL13" s="19" t="n">
        <v>0.0184189871348145</v>
      </c>
      <c r="AM13" s="19" t="n">
        <v>0.0292276741964938</v>
      </c>
      <c r="AN13" s="19" t="n">
        <v>0.0175453945781472</v>
      </c>
      <c r="AO13" s="19"/>
      <c r="AP13" s="19" t="n">
        <v>0</v>
      </c>
      <c r="AQ13" s="19" t="n">
        <v>0.0106112233488156</v>
      </c>
      <c r="AR13" s="19" t="n">
        <v>0.0060407499237842</v>
      </c>
      <c r="AS13" s="19" t="n">
        <v>0.0286957856598293</v>
      </c>
      <c r="AT13" s="19" t="n">
        <v>0</v>
      </c>
      <c r="AU13" s="19"/>
      <c r="AV13" s="19" t="n">
        <v>0.0128499809846786</v>
      </c>
      <c r="AW13" s="19" t="n">
        <v>0.00306594766731466</v>
      </c>
      <c r="AX13" s="19" t="n">
        <v>0.00579547460153429</v>
      </c>
      <c r="AY13" s="19" t="n">
        <v>0.0172538077179082</v>
      </c>
      <c r="AZ13" s="19" t="n">
        <v>0</v>
      </c>
      <c r="BA13" s="19" t="n">
        <v>0.00562627591264605</v>
      </c>
      <c r="BB13" s="19"/>
      <c r="BC13" s="19" t="n">
        <v>0.00508440719115809</v>
      </c>
      <c r="BD13" s="19" t="n">
        <v>0.00707731628049927</v>
      </c>
      <c r="BE13" s="19" t="n">
        <v>0.00816976398494822</v>
      </c>
      <c r="BF13" s="19" t="n">
        <v>0.0128408179555815</v>
      </c>
      <c r="BG13" s="19" t="n">
        <v>0</v>
      </c>
    </row>
    <row r="14">
      <c r="B14" s="20" t="s">
        <v>123</v>
      </c>
      <c r="C14" s="19" t="n">
        <v>0.0310638291683973</v>
      </c>
      <c r="D14" s="19" t="n">
        <v>0.0185399568050662</v>
      </c>
      <c r="E14" s="19" t="n">
        <v>0.0424521222336463</v>
      </c>
      <c r="F14" s="19"/>
      <c r="G14" s="19" t="n">
        <v>0.0391583818965117</v>
      </c>
      <c r="H14" s="19" t="n">
        <v>0.0277974588499471</v>
      </c>
      <c r="I14" s="19" t="n">
        <v>0.0446517379710974</v>
      </c>
      <c r="J14" s="19" t="n">
        <v>0.0279345946154425</v>
      </c>
      <c r="K14" s="19" t="n">
        <v>0.0342401808995582</v>
      </c>
      <c r="L14" s="19" t="n">
        <v>0.0176585324275432</v>
      </c>
      <c r="M14" s="19"/>
      <c r="N14" s="19" t="n">
        <v>0.0161438232000962</v>
      </c>
      <c r="O14" s="19" t="n">
        <v>0.0268551366950484</v>
      </c>
      <c r="P14" s="19" t="n">
        <v>0.0322478316520276</v>
      </c>
      <c r="Q14" s="19" t="n">
        <v>0.0505380322097184</v>
      </c>
      <c r="R14" s="19"/>
      <c r="S14" s="19" t="n">
        <v>0.0171295255600711</v>
      </c>
      <c r="T14" s="19" t="n">
        <v>0.0302555349860968</v>
      </c>
      <c r="U14" s="19" t="n">
        <v>0.0245731631753625</v>
      </c>
      <c r="V14" s="19" t="n">
        <v>0.0196917831198331</v>
      </c>
      <c r="W14" s="19" t="n">
        <v>0.0458274654433278</v>
      </c>
      <c r="X14" s="19" t="n">
        <v>0.0553974422076299</v>
      </c>
      <c r="Y14" s="19" t="n">
        <v>0.0466183615716906</v>
      </c>
      <c r="Z14" s="19" t="n">
        <v>0.0907343711017808</v>
      </c>
      <c r="AA14" s="19" t="n">
        <v>0.012884418238696</v>
      </c>
      <c r="AB14" s="19" t="n">
        <v>0.0342730311686199</v>
      </c>
      <c r="AC14" s="19" t="n">
        <v>0</v>
      </c>
      <c r="AD14" s="19" t="n">
        <v>0.0320175725174158</v>
      </c>
      <c r="AE14" s="19"/>
      <c r="AF14" s="19" t="n">
        <v>0.0294029355982821</v>
      </c>
      <c r="AG14" s="19" t="n">
        <v>0.0151884051415505</v>
      </c>
      <c r="AH14" s="19" t="n">
        <v>0.0575732672331542</v>
      </c>
      <c r="AI14" s="19"/>
      <c r="AJ14" s="19" t="n">
        <v>0.0167451194459992</v>
      </c>
      <c r="AK14" s="19" t="n">
        <v>0.0281978697368388</v>
      </c>
      <c r="AL14" s="19" t="n">
        <v>0.0229030996342689</v>
      </c>
      <c r="AM14" s="19" t="n">
        <v>0</v>
      </c>
      <c r="AN14" s="19" t="n">
        <v>0.0698842426247673</v>
      </c>
      <c r="AO14" s="19"/>
      <c r="AP14" s="19" t="n">
        <v>0.0180327274787423</v>
      </c>
      <c r="AQ14" s="19" t="n">
        <v>0.0217093665334199</v>
      </c>
      <c r="AR14" s="19" t="n">
        <v>0.0289979357284037</v>
      </c>
      <c r="AS14" s="19" t="n">
        <v>0.0111112843954732</v>
      </c>
      <c r="AT14" s="19" t="n">
        <v>0.0412876031331736</v>
      </c>
      <c r="AU14" s="19"/>
      <c r="AV14" s="19" t="n">
        <v>0.0206457124755407</v>
      </c>
      <c r="AW14" s="19" t="n">
        <v>0.0174991060757741</v>
      </c>
      <c r="AX14" s="19" t="n">
        <v>0.0169637779752548</v>
      </c>
      <c r="AY14" s="19" t="n">
        <v>0.0161618757034463</v>
      </c>
      <c r="AZ14" s="19" t="n">
        <v>0.0438577490341943</v>
      </c>
      <c r="BA14" s="19" t="n">
        <v>0.0644569002310856</v>
      </c>
      <c r="BB14" s="19"/>
      <c r="BC14" s="19" t="n">
        <v>0.0342960940742924</v>
      </c>
      <c r="BD14" s="19" t="n">
        <v>0.0609950706787682</v>
      </c>
      <c r="BE14" s="19" t="n">
        <v>0.0165829436187429</v>
      </c>
      <c r="BF14" s="19" t="n">
        <v>0.00962255411456271</v>
      </c>
      <c r="BG14" s="19" t="n">
        <v>0.0321776461381837</v>
      </c>
    </row>
    <row r="15">
      <c r="B15" s="20" t="s">
        <v>139</v>
      </c>
      <c r="C15" s="23" t="n">
        <v>0.764702767117647</v>
      </c>
      <c r="D15" s="23" t="n">
        <v>0.812968647942968</v>
      </c>
      <c r="E15" s="23" t="n">
        <v>0.717965220655446</v>
      </c>
      <c r="F15" s="23"/>
      <c r="G15" s="23" t="n">
        <v>0.680691585873076</v>
      </c>
      <c r="H15" s="23" t="n">
        <v>0.774201651367079</v>
      </c>
      <c r="I15" s="23" t="n">
        <v>0.751806243671107</v>
      </c>
      <c r="J15" s="23" t="n">
        <v>0.758665024838063</v>
      </c>
      <c r="K15" s="23" t="n">
        <v>0.791960315638999</v>
      </c>
      <c r="L15" s="23" t="n">
        <v>0.810213132044774</v>
      </c>
      <c r="M15" s="23"/>
      <c r="N15" s="23" t="n">
        <v>0.826092057316445</v>
      </c>
      <c r="O15" s="23" t="n">
        <v>0.744197485433292</v>
      </c>
      <c r="P15" s="23" t="n">
        <v>0.73920252634951</v>
      </c>
      <c r="Q15" s="23" t="n">
        <v>0.741814250656023</v>
      </c>
      <c r="R15" s="23"/>
      <c r="S15" s="23" t="n">
        <v>0.805794622524239</v>
      </c>
      <c r="T15" s="23" t="n">
        <v>0.762617064755331</v>
      </c>
      <c r="U15" s="23" t="n">
        <v>0.729327246497381</v>
      </c>
      <c r="V15" s="23" t="n">
        <v>0.793289035441457</v>
      </c>
      <c r="W15" s="23" t="n">
        <v>0.73149041833007</v>
      </c>
      <c r="X15" s="23" t="n">
        <v>0.691147855145087</v>
      </c>
      <c r="Y15" s="23" t="n">
        <v>0.75098698958215</v>
      </c>
      <c r="Z15" s="23" t="n">
        <v>0.754935415547626</v>
      </c>
      <c r="AA15" s="23" t="n">
        <v>0.75187196732169</v>
      </c>
      <c r="AB15" s="23" t="n">
        <v>0.788688773996131</v>
      </c>
      <c r="AC15" s="23" t="n">
        <v>0.848735637916601</v>
      </c>
      <c r="AD15" s="23" t="n">
        <v>0.772414485814039</v>
      </c>
      <c r="AE15" s="23"/>
      <c r="AF15" s="23" t="n">
        <v>0.804540849609872</v>
      </c>
      <c r="AG15" s="23" t="n">
        <v>0.792384786506149</v>
      </c>
      <c r="AH15" s="23" t="n">
        <v>0.673729743575756</v>
      </c>
      <c r="AI15" s="23"/>
      <c r="AJ15" s="23" t="n">
        <v>0.828388780460632</v>
      </c>
      <c r="AK15" s="23" t="n">
        <v>0.787086671582218</v>
      </c>
      <c r="AL15" s="23" t="n">
        <v>0.740772347511633</v>
      </c>
      <c r="AM15" s="23" t="n">
        <v>0.794816641393626</v>
      </c>
      <c r="AN15" s="23" t="n">
        <v>0.662172917996752</v>
      </c>
      <c r="AO15" s="23"/>
      <c r="AP15" s="23" t="n">
        <v>0.817469040758785</v>
      </c>
      <c r="AQ15" s="23" t="n">
        <v>0.80786154395019</v>
      </c>
      <c r="AR15" s="23" t="n">
        <v>0.807844713859327</v>
      </c>
      <c r="AS15" s="23" t="n">
        <v>0.756009400464687</v>
      </c>
      <c r="AT15" s="23" t="n">
        <v>0.586583253498931</v>
      </c>
      <c r="AU15" s="23"/>
      <c r="AV15" s="23" t="n">
        <v>0.809253912310193</v>
      </c>
      <c r="AW15" s="23" t="n">
        <v>0.810557826848909</v>
      </c>
      <c r="AX15" s="23" t="n">
        <v>0.781862536196004</v>
      </c>
      <c r="AY15" s="23" t="n">
        <v>0.791598200482716</v>
      </c>
      <c r="AZ15" s="23" t="n">
        <v>0.624460585194695</v>
      </c>
      <c r="BA15" s="23" t="n">
        <v>0.704508371306256</v>
      </c>
      <c r="BB15" s="23"/>
      <c r="BC15" s="23" t="n">
        <v>0.774249173995005</v>
      </c>
      <c r="BD15" s="23" t="n">
        <v>0.715539808899115</v>
      </c>
      <c r="BE15" s="23" t="n">
        <v>0.787298709014176</v>
      </c>
      <c r="BF15" s="23" t="n">
        <v>0.791180506927968</v>
      </c>
      <c r="BG15" s="23" t="n">
        <v>0.853730744206123</v>
      </c>
    </row>
    <row r="16">
      <c r="B16" s="20" t="s">
        <v>140</v>
      </c>
      <c r="C16" s="23" t="n">
        <v>0.0437458366437126</v>
      </c>
      <c r="D16" s="23" t="n">
        <v>0.0392886138989971</v>
      </c>
      <c r="E16" s="23" t="n">
        <v>0.04843864278016</v>
      </c>
      <c r="F16" s="23"/>
      <c r="G16" s="23" t="n">
        <v>0.0619962116496287</v>
      </c>
      <c r="H16" s="23" t="n">
        <v>0.0391320541132689</v>
      </c>
      <c r="I16" s="23" t="n">
        <v>0.0493432175506795</v>
      </c>
      <c r="J16" s="23" t="n">
        <v>0.0469384532013976</v>
      </c>
      <c r="K16" s="23" t="n">
        <v>0.0451994456926836</v>
      </c>
      <c r="L16" s="23" t="n">
        <v>0.0271712116018109</v>
      </c>
      <c r="M16" s="23"/>
      <c r="N16" s="23" t="n">
        <v>0.0336662549405864</v>
      </c>
      <c r="O16" s="23" t="n">
        <v>0.0492328993970012</v>
      </c>
      <c r="P16" s="23" t="n">
        <v>0.0487946051640582</v>
      </c>
      <c r="Q16" s="23" t="n">
        <v>0.0445521778241806</v>
      </c>
      <c r="R16" s="23"/>
      <c r="S16" s="23" t="n">
        <v>0.0380190276708131</v>
      </c>
      <c r="T16" s="23" t="n">
        <v>0.0423533573639997</v>
      </c>
      <c r="U16" s="23" t="n">
        <v>0.058745683671034</v>
      </c>
      <c r="V16" s="23" t="n">
        <v>0.0574269681621376</v>
      </c>
      <c r="W16" s="23" t="n">
        <v>0.0472332707064697</v>
      </c>
      <c r="X16" s="23" t="n">
        <v>0.0599526441370327</v>
      </c>
      <c r="Y16" s="23" t="n">
        <v>0.0193783503136089</v>
      </c>
      <c r="Z16" s="23" t="n">
        <v>0.0210480927929661</v>
      </c>
      <c r="AA16" s="23" t="n">
        <v>0.0730989998711595</v>
      </c>
      <c r="AB16" s="23" t="n">
        <v>0.0267535001866071</v>
      </c>
      <c r="AC16" s="23" t="n">
        <v>0.0115734036764589</v>
      </c>
      <c r="AD16" s="23" t="n">
        <v>0.0310756425543023</v>
      </c>
      <c r="AE16" s="23"/>
      <c r="AF16" s="23" t="n">
        <v>0.0439878938114913</v>
      </c>
      <c r="AG16" s="23" t="n">
        <v>0.0432109260422401</v>
      </c>
      <c r="AH16" s="23" t="n">
        <v>0.0488204113822928</v>
      </c>
      <c r="AI16" s="23"/>
      <c r="AJ16" s="23" t="n">
        <v>0.0315360199087689</v>
      </c>
      <c r="AK16" s="23" t="n">
        <v>0.0520705826117211</v>
      </c>
      <c r="AL16" s="23" t="n">
        <v>0.0521266308937739</v>
      </c>
      <c r="AM16" s="23" t="n">
        <v>0.0532173494413296</v>
      </c>
      <c r="AN16" s="23" t="n">
        <v>0.0577724463369721</v>
      </c>
      <c r="AO16" s="23"/>
      <c r="AP16" s="23" t="n">
        <v>0.0249053056429444</v>
      </c>
      <c r="AQ16" s="23" t="n">
        <v>0.0416914718582445</v>
      </c>
      <c r="AR16" s="23" t="n">
        <v>0.0445235556551646</v>
      </c>
      <c r="AS16" s="23" t="n">
        <v>0.0762698158446798</v>
      </c>
      <c r="AT16" s="23" t="n">
        <v>0.0266813244607013</v>
      </c>
      <c r="AU16" s="23"/>
      <c r="AV16" s="23" t="n">
        <v>0.0425710464284771</v>
      </c>
      <c r="AW16" s="23" t="n">
        <v>0.0264059095290659</v>
      </c>
      <c r="AX16" s="23" t="n">
        <v>0.035873424742925</v>
      </c>
      <c r="AY16" s="23" t="n">
        <v>0.059972504965203</v>
      </c>
      <c r="AZ16" s="23" t="n">
        <v>0.0706750966520527</v>
      </c>
      <c r="BA16" s="23" t="n">
        <v>0.0182482145190718</v>
      </c>
      <c r="BB16" s="23"/>
      <c r="BC16" s="23" t="n">
        <v>0.0449671494250735</v>
      </c>
      <c r="BD16" s="23" t="n">
        <v>0.0338922783585888</v>
      </c>
      <c r="BE16" s="23" t="n">
        <v>0.0463515795649502</v>
      </c>
      <c r="BF16" s="23" t="n">
        <v>0.0462852346176696</v>
      </c>
      <c r="BG16" s="23" t="n">
        <v>0</v>
      </c>
    </row>
    <row r="17">
      <c r="B17" s="20" t="s">
        <v>141</v>
      </c>
      <c r="C17" s="24" t="n">
        <v>0.720956930473934</v>
      </c>
      <c r="D17" s="24" t="n">
        <v>0.773680034043971</v>
      </c>
      <c r="E17" s="24" t="n">
        <v>0.669526577875286</v>
      </c>
      <c r="F17" s="24"/>
      <c r="G17" s="24" t="n">
        <v>0.618695374223447</v>
      </c>
      <c r="H17" s="24" t="n">
        <v>0.73506959725381</v>
      </c>
      <c r="I17" s="24" t="n">
        <v>0.702463026120428</v>
      </c>
      <c r="J17" s="24" t="n">
        <v>0.711726571636665</v>
      </c>
      <c r="K17" s="24" t="n">
        <v>0.746760869946315</v>
      </c>
      <c r="L17" s="24" t="n">
        <v>0.783041920442963</v>
      </c>
      <c r="M17" s="24"/>
      <c r="N17" s="24" t="n">
        <v>0.792425802375858</v>
      </c>
      <c r="O17" s="24" t="n">
        <v>0.694964586036291</v>
      </c>
      <c r="P17" s="24" t="n">
        <v>0.690407921185451</v>
      </c>
      <c r="Q17" s="24" t="n">
        <v>0.697262072831842</v>
      </c>
      <c r="R17" s="24"/>
      <c r="S17" s="24" t="n">
        <v>0.767775594853426</v>
      </c>
      <c r="T17" s="24" t="n">
        <v>0.720263707391331</v>
      </c>
      <c r="U17" s="24" t="n">
        <v>0.670581562826347</v>
      </c>
      <c r="V17" s="24" t="n">
        <v>0.73586206727932</v>
      </c>
      <c r="W17" s="24" t="n">
        <v>0.6842571476236</v>
      </c>
      <c r="X17" s="24" t="n">
        <v>0.631195211008054</v>
      </c>
      <c r="Y17" s="24" t="n">
        <v>0.731608639268541</v>
      </c>
      <c r="Z17" s="24" t="n">
        <v>0.73388732275466</v>
      </c>
      <c r="AA17" s="24" t="n">
        <v>0.67877296745053</v>
      </c>
      <c r="AB17" s="24" t="n">
        <v>0.761935273809524</v>
      </c>
      <c r="AC17" s="24" t="n">
        <v>0.837162234240142</v>
      </c>
      <c r="AD17" s="24" t="n">
        <v>0.741338843259736</v>
      </c>
      <c r="AE17" s="24"/>
      <c r="AF17" s="24" t="n">
        <v>0.760552955798381</v>
      </c>
      <c r="AG17" s="24" t="n">
        <v>0.749173860463909</v>
      </c>
      <c r="AH17" s="24" t="n">
        <v>0.624909332193463</v>
      </c>
      <c r="AI17" s="24"/>
      <c r="AJ17" s="24" t="n">
        <v>0.796852760551863</v>
      </c>
      <c r="AK17" s="24" t="n">
        <v>0.735016088970497</v>
      </c>
      <c r="AL17" s="24" t="n">
        <v>0.688645716617859</v>
      </c>
      <c r="AM17" s="24" t="n">
        <v>0.741599291952296</v>
      </c>
      <c r="AN17" s="24" t="n">
        <v>0.60440047165978</v>
      </c>
      <c r="AO17" s="24"/>
      <c r="AP17" s="24" t="n">
        <v>0.792563735115841</v>
      </c>
      <c r="AQ17" s="24" t="n">
        <v>0.766170072091945</v>
      </c>
      <c r="AR17" s="24" t="n">
        <v>0.763321158204163</v>
      </c>
      <c r="AS17" s="24" t="n">
        <v>0.679739584620007</v>
      </c>
      <c r="AT17" s="24" t="n">
        <v>0.55990192903823</v>
      </c>
      <c r="AU17" s="24"/>
      <c r="AV17" s="24" t="n">
        <v>0.766682865881716</v>
      </c>
      <c r="AW17" s="24" t="n">
        <v>0.784151917319843</v>
      </c>
      <c r="AX17" s="24" t="n">
        <v>0.745989111453079</v>
      </c>
      <c r="AY17" s="24" t="n">
        <v>0.731625695517513</v>
      </c>
      <c r="AZ17" s="24" t="n">
        <v>0.553785488542642</v>
      </c>
      <c r="BA17" s="24" t="n">
        <v>0.686260156787184</v>
      </c>
      <c r="BB17" s="24"/>
      <c r="BC17" s="24" t="n">
        <v>0.729282024569932</v>
      </c>
      <c r="BD17" s="24" t="n">
        <v>0.681647530540526</v>
      </c>
      <c r="BE17" s="24" t="n">
        <v>0.740947129449226</v>
      </c>
      <c r="BF17" s="24" t="n">
        <v>0.744895272310298</v>
      </c>
      <c r="BG17" s="24" t="n">
        <v>0.853730744206123</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0.6848054522432</v>
      </c>
      <c r="D9" s="19" t="n">
        <v>0.642439181493264</v>
      </c>
      <c r="E9" s="19" t="n">
        <v>0.726387886417346</v>
      </c>
      <c r="F9" s="19"/>
      <c r="G9" s="19" t="n">
        <v>0.644484310982506</v>
      </c>
      <c r="H9" s="19" t="n">
        <v>0.676714382768454</v>
      </c>
      <c r="I9" s="19" t="n">
        <v>0.701622029913926</v>
      </c>
      <c r="J9" s="19" t="n">
        <v>0.701638934124932</v>
      </c>
      <c r="K9" s="19" t="n">
        <v>0.723348395455123</v>
      </c>
      <c r="L9" s="19" t="n">
        <v>0.665111903316873</v>
      </c>
      <c r="M9" s="19"/>
      <c r="N9" s="19" t="n">
        <v>0.669508302724951</v>
      </c>
      <c r="O9" s="19" t="n">
        <v>0.676693680702564</v>
      </c>
      <c r="P9" s="19" t="n">
        <v>0.679658049577462</v>
      </c>
      <c r="Q9" s="19" t="n">
        <v>0.713619505891598</v>
      </c>
      <c r="R9" s="19"/>
      <c r="S9" s="19" t="n">
        <v>0.708323986410759</v>
      </c>
      <c r="T9" s="19" t="n">
        <v>0.667203208758268</v>
      </c>
      <c r="U9" s="19" t="n">
        <v>0.65204444048627</v>
      </c>
      <c r="V9" s="19" t="n">
        <v>0.669448607845732</v>
      </c>
      <c r="W9" s="19" t="n">
        <v>0.660922763145786</v>
      </c>
      <c r="X9" s="19" t="n">
        <v>0.683063293502818</v>
      </c>
      <c r="Y9" s="19" t="n">
        <v>0.689305871214411</v>
      </c>
      <c r="Z9" s="19" t="n">
        <v>0.690561912976326</v>
      </c>
      <c r="AA9" s="19" t="n">
        <v>0.686236144952498</v>
      </c>
      <c r="AB9" s="19" t="n">
        <v>0.697083991066525</v>
      </c>
      <c r="AC9" s="19" t="n">
        <v>0.717156407256795</v>
      </c>
      <c r="AD9" s="19" t="n">
        <v>0.729836151278385</v>
      </c>
      <c r="AE9" s="19"/>
      <c r="AF9" s="19" t="n">
        <v>0.687295923301562</v>
      </c>
      <c r="AG9" s="19" t="n">
        <v>0.659619472972117</v>
      </c>
      <c r="AH9" s="19" t="n">
        <v>0.706601614927958</v>
      </c>
      <c r="AI9" s="19"/>
      <c r="AJ9" s="19" t="n">
        <v>0.665448297444736</v>
      </c>
      <c r="AK9" s="19" t="n">
        <v>0.717940468845588</v>
      </c>
      <c r="AL9" s="19" t="n">
        <v>0.585180503558058</v>
      </c>
      <c r="AM9" s="19" t="n">
        <v>0.703040285537389</v>
      </c>
      <c r="AN9" s="19" t="n">
        <v>0.700319901600573</v>
      </c>
      <c r="AO9" s="19"/>
      <c r="AP9" s="19" t="n">
        <v>0.640407596933363</v>
      </c>
      <c r="AQ9" s="19" t="n">
        <v>0.717697368596796</v>
      </c>
      <c r="AR9" s="19" t="n">
        <v>0.599785473934908</v>
      </c>
      <c r="AS9" s="19" t="n">
        <v>0.681977132771735</v>
      </c>
      <c r="AT9" s="19" t="n">
        <v>0.637227226978423</v>
      </c>
      <c r="AU9" s="19"/>
      <c r="AV9" s="19" t="n">
        <v>0.710674961217769</v>
      </c>
      <c r="AW9" s="19" t="n">
        <v>0.654555119320423</v>
      </c>
      <c r="AX9" s="19" t="n">
        <v>0.636945328239159</v>
      </c>
      <c r="AY9" s="19" t="n">
        <v>0.688004773724625</v>
      </c>
      <c r="AZ9" s="19" t="n">
        <v>0.6838858568906</v>
      </c>
      <c r="BA9" s="19" t="n">
        <v>0.649754292733555</v>
      </c>
      <c r="BB9" s="19"/>
      <c r="BC9" s="19" t="n">
        <v>0.743859805591019</v>
      </c>
      <c r="BD9" s="19" t="n">
        <v>0.65495030238158</v>
      </c>
      <c r="BE9" s="19" t="n">
        <v>0.673281220558233</v>
      </c>
      <c r="BF9" s="19" t="n">
        <v>0.636776512834726</v>
      </c>
      <c r="BG9" s="19" t="n">
        <v>0.71974083844712</v>
      </c>
    </row>
    <row r="10">
      <c r="B10" s="20" t="s">
        <v>135</v>
      </c>
      <c r="C10" s="19" t="n">
        <v>0.25197104218309</v>
      </c>
      <c r="D10" s="19" t="n">
        <v>0.281978923308803</v>
      </c>
      <c r="E10" s="19" t="n">
        <v>0.221944804426512</v>
      </c>
      <c r="F10" s="19"/>
      <c r="G10" s="19" t="n">
        <v>0.218192200288867</v>
      </c>
      <c r="H10" s="19" t="n">
        <v>0.263258738162765</v>
      </c>
      <c r="I10" s="19" t="n">
        <v>0.242103455997697</v>
      </c>
      <c r="J10" s="19" t="n">
        <v>0.243360159125647</v>
      </c>
      <c r="K10" s="19" t="n">
        <v>0.236787204001</v>
      </c>
      <c r="L10" s="19" t="n">
        <v>0.290612826666564</v>
      </c>
      <c r="M10" s="19"/>
      <c r="N10" s="19" t="n">
        <v>0.265777032748766</v>
      </c>
      <c r="O10" s="19" t="n">
        <v>0.254939763783257</v>
      </c>
      <c r="P10" s="19" t="n">
        <v>0.261581004072194</v>
      </c>
      <c r="Q10" s="19" t="n">
        <v>0.226064242190477</v>
      </c>
      <c r="R10" s="19"/>
      <c r="S10" s="19" t="n">
        <v>0.243155585976492</v>
      </c>
      <c r="T10" s="19" t="n">
        <v>0.257047518656497</v>
      </c>
      <c r="U10" s="19" t="n">
        <v>0.295971726320798</v>
      </c>
      <c r="V10" s="19" t="n">
        <v>0.292754562396554</v>
      </c>
      <c r="W10" s="19" t="n">
        <v>0.228581213418631</v>
      </c>
      <c r="X10" s="19" t="n">
        <v>0.231957227268028</v>
      </c>
      <c r="Y10" s="19" t="n">
        <v>0.236893927691687</v>
      </c>
      <c r="Z10" s="19" t="n">
        <v>0.24800996910131</v>
      </c>
      <c r="AA10" s="19" t="n">
        <v>0.237636857772294</v>
      </c>
      <c r="AB10" s="19" t="n">
        <v>0.250725824215819</v>
      </c>
      <c r="AC10" s="19" t="n">
        <v>0.255951495540524</v>
      </c>
      <c r="AD10" s="19" t="n">
        <v>0.241188880409569</v>
      </c>
      <c r="AE10" s="19"/>
      <c r="AF10" s="19" t="n">
        <v>0.248884247581698</v>
      </c>
      <c r="AG10" s="19" t="n">
        <v>0.290992381691286</v>
      </c>
      <c r="AH10" s="19" t="n">
        <v>0.220970634188253</v>
      </c>
      <c r="AI10" s="19"/>
      <c r="AJ10" s="19" t="n">
        <v>0.271752667443079</v>
      </c>
      <c r="AK10" s="19" t="n">
        <v>0.241301806126425</v>
      </c>
      <c r="AL10" s="19" t="n">
        <v>0.318689497864686</v>
      </c>
      <c r="AM10" s="19" t="n">
        <v>0.214396645270655</v>
      </c>
      <c r="AN10" s="19" t="n">
        <v>0.228088608661692</v>
      </c>
      <c r="AO10" s="19"/>
      <c r="AP10" s="19" t="n">
        <v>0.292625778913162</v>
      </c>
      <c r="AQ10" s="19" t="n">
        <v>0.236246574768906</v>
      </c>
      <c r="AR10" s="19" t="n">
        <v>0.302739295509004</v>
      </c>
      <c r="AS10" s="19" t="n">
        <v>0.243627188676873</v>
      </c>
      <c r="AT10" s="19" t="n">
        <v>0.321104247979239</v>
      </c>
      <c r="AU10" s="19"/>
      <c r="AV10" s="19" t="n">
        <v>0.235405006027707</v>
      </c>
      <c r="AW10" s="19" t="n">
        <v>0.276973183482369</v>
      </c>
      <c r="AX10" s="19" t="n">
        <v>0.284525256097619</v>
      </c>
      <c r="AY10" s="19" t="n">
        <v>0.24987584460119</v>
      </c>
      <c r="AZ10" s="19" t="n">
        <v>0.272079075103957</v>
      </c>
      <c r="BA10" s="19" t="n">
        <v>0.247660656910102</v>
      </c>
      <c r="BB10" s="19"/>
      <c r="BC10" s="19" t="n">
        <v>0.219966944324968</v>
      </c>
      <c r="BD10" s="19" t="n">
        <v>0.285165965034798</v>
      </c>
      <c r="BE10" s="19" t="n">
        <v>0.249949049815871</v>
      </c>
      <c r="BF10" s="19" t="n">
        <v>0.292445985790666</v>
      </c>
      <c r="BG10" s="19" t="n">
        <v>0.185192796931421</v>
      </c>
    </row>
    <row r="11">
      <c r="B11" s="20" t="s">
        <v>136</v>
      </c>
      <c r="C11" s="19" t="n">
        <v>0.0408102006167356</v>
      </c>
      <c r="D11" s="19" t="n">
        <v>0.0486711004225704</v>
      </c>
      <c r="E11" s="19" t="n">
        <v>0.0334642523221397</v>
      </c>
      <c r="F11" s="19"/>
      <c r="G11" s="19" t="n">
        <v>0.0908017263539247</v>
      </c>
      <c r="H11" s="19" t="n">
        <v>0.0317427761941877</v>
      </c>
      <c r="I11" s="19" t="n">
        <v>0.0272544445496017</v>
      </c>
      <c r="J11" s="19" t="n">
        <v>0.0413311706790691</v>
      </c>
      <c r="K11" s="19" t="n">
        <v>0.0259288341137566</v>
      </c>
      <c r="L11" s="19" t="n">
        <v>0.0353232217638437</v>
      </c>
      <c r="M11" s="19"/>
      <c r="N11" s="19" t="n">
        <v>0.0436076904206154</v>
      </c>
      <c r="O11" s="19" t="n">
        <v>0.0405823637190178</v>
      </c>
      <c r="P11" s="19" t="n">
        <v>0.0443146552825644</v>
      </c>
      <c r="Q11" s="19" t="n">
        <v>0.0350343764857694</v>
      </c>
      <c r="R11" s="19"/>
      <c r="S11" s="19" t="n">
        <v>0.0297787824679573</v>
      </c>
      <c r="T11" s="19" t="n">
        <v>0.0497791538603828</v>
      </c>
      <c r="U11" s="19" t="n">
        <v>0.0450606705304948</v>
      </c>
      <c r="V11" s="19" t="n">
        <v>0.0200220360968286</v>
      </c>
      <c r="W11" s="19" t="n">
        <v>0.0765986378134864</v>
      </c>
      <c r="X11" s="19" t="n">
        <v>0.0412407199317171</v>
      </c>
      <c r="Y11" s="19" t="n">
        <v>0.0508474466850581</v>
      </c>
      <c r="Z11" s="19" t="n">
        <v>0.0212780559310295</v>
      </c>
      <c r="AA11" s="19" t="n">
        <v>0.0640920693406831</v>
      </c>
      <c r="AB11" s="19" t="n">
        <v>0.0211298381590136</v>
      </c>
      <c r="AC11" s="19" t="n">
        <v>0.0268920972026809</v>
      </c>
      <c r="AD11" s="19" t="n">
        <v>0.0157449874793686</v>
      </c>
      <c r="AE11" s="19"/>
      <c r="AF11" s="19" t="n">
        <v>0.0420526706475883</v>
      </c>
      <c r="AG11" s="19" t="n">
        <v>0.0340884275270926</v>
      </c>
      <c r="AH11" s="19" t="n">
        <v>0.0409750145257977</v>
      </c>
      <c r="AI11" s="19"/>
      <c r="AJ11" s="19" t="n">
        <v>0.0453372009982351</v>
      </c>
      <c r="AK11" s="19" t="n">
        <v>0.0220417048891492</v>
      </c>
      <c r="AL11" s="19" t="n">
        <v>0.0800441392982503</v>
      </c>
      <c r="AM11" s="19" t="n">
        <v>0.0585733939471204</v>
      </c>
      <c r="AN11" s="19" t="n">
        <v>0.0439532941916106</v>
      </c>
      <c r="AO11" s="19"/>
      <c r="AP11" s="19" t="n">
        <v>0.0472407044525514</v>
      </c>
      <c r="AQ11" s="19" t="n">
        <v>0.0265836933304759</v>
      </c>
      <c r="AR11" s="19" t="n">
        <v>0.0772504919631134</v>
      </c>
      <c r="AS11" s="19" t="n">
        <v>0.0391349826156246</v>
      </c>
      <c r="AT11" s="19" t="n">
        <v>0.0281698318399212</v>
      </c>
      <c r="AU11" s="19"/>
      <c r="AV11" s="19" t="n">
        <v>0.0302545777185409</v>
      </c>
      <c r="AW11" s="19" t="n">
        <v>0.0493295035553648</v>
      </c>
      <c r="AX11" s="19" t="n">
        <v>0.064632153609267</v>
      </c>
      <c r="AY11" s="19" t="n">
        <v>0.0326742146150877</v>
      </c>
      <c r="AZ11" s="19" t="n">
        <v>0.0343240654855057</v>
      </c>
      <c r="BA11" s="19" t="n">
        <v>0.0694952867678251</v>
      </c>
      <c r="BB11" s="19"/>
      <c r="BC11" s="19" t="n">
        <v>0.023113700429818</v>
      </c>
      <c r="BD11" s="19" t="n">
        <v>0.041292027637616</v>
      </c>
      <c r="BE11" s="19" t="n">
        <v>0.0473900418960905</v>
      </c>
      <c r="BF11" s="19" t="n">
        <v>0.0577036659705403</v>
      </c>
      <c r="BG11" s="19" t="n">
        <v>0.0678812739498372</v>
      </c>
    </row>
    <row r="12">
      <c r="B12" s="20" t="s">
        <v>137</v>
      </c>
      <c r="C12" s="19" t="n">
        <v>0.0127841338345187</v>
      </c>
      <c r="D12" s="19" t="n">
        <v>0.0173897404807494</v>
      </c>
      <c r="E12" s="19" t="n">
        <v>0.00839247319587665</v>
      </c>
      <c r="F12" s="19"/>
      <c r="G12" s="19" t="n">
        <v>0.0416879224072767</v>
      </c>
      <c r="H12" s="19" t="n">
        <v>0.0135688349301281</v>
      </c>
      <c r="I12" s="19" t="n">
        <v>0.00748715520541617</v>
      </c>
      <c r="J12" s="19" t="n">
        <v>0.00788769638306689</v>
      </c>
      <c r="K12" s="19" t="n">
        <v>0.00773502843048403</v>
      </c>
      <c r="L12" s="19" t="n">
        <v>0.00448296014388403</v>
      </c>
      <c r="M12" s="19"/>
      <c r="N12" s="19" t="n">
        <v>0.0127028965675661</v>
      </c>
      <c r="O12" s="19" t="n">
        <v>0.0127348481120085</v>
      </c>
      <c r="P12" s="19" t="n">
        <v>0.0122673416194113</v>
      </c>
      <c r="Q12" s="19" t="n">
        <v>0.0134024505829742</v>
      </c>
      <c r="R12" s="19"/>
      <c r="S12" s="19" t="n">
        <v>0.0116648569810603</v>
      </c>
      <c r="T12" s="19" t="n">
        <v>0.0117885363329657</v>
      </c>
      <c r="U12" s="19" t="n">
        <v>0</v>
      </c>
      <c r="V12" s="19" t="n">
        <v>0.0177747936608852</v>
      </c>
      <c r="W12" s="19" t="n">
        <v>0.0270661933859619</v>
      </c>
      <c r="X12" s="19" t="n">
        <v>0.0280071682739298</v>
      </c>
      <c r="Y12" s="19" t="n">
        <v>0.0110878216514261</v>
      </c>
      <c r="Z12" s="19" t="n">
        <v>0.0251957814347489</v>
      </c>
      <c r="AA12" s="19" t="n">
        <v>0.00773644721891866</v>
      </c>
      <c r="AB12" s="19" t="n">
        <v>0.0095583286390581</v>
      </c>
      <c r="AC12" s="19" t="n">
        <v>0</v>
      </c>
      <c r="AD12" s="19" t="n">
        <v>0</v>
      </c>
      <c r="AE12" s="19"/>
      <c r="AF12" s="19" t="n">
        <v>0.0135920465672646</v>
      </c>
      <c r="AG12" s="19" t="n">
        <v>0.00950494396842724</v>
      </c>
      <c r="AH12" s="19" t="n">
        <v>0.0118655994348339</v>
      </c>
      <c r="AI12" s="19"/>
      <c r="AJ12" s="19" t="n">
        <v>0.012821352447636</v>
      </c>
      <c r="AK12" s="19" t="n">
        <v>0.0101664546926682</v>
      </c>
      <c r="AL12" s="19" t="n">
        <v>0.00874957616478378</v>
      </c>
      <c r="AM12" s="19" t="n">
        <v>0.0239896752448358</v>
      </c>
      <c r="AN12" s="19" t="n">
        <v>0.0126952802053142</v>
      </c>
      <c r="AO12" s="19"/>
      <c r="AP12" s="19" t="n">
        <v>0.0173170650507378</v>
      </c>
      <c r="AQ12" s="19" t="n">
        <v>0.0110866516954404</v>
      </c>
      <c r="AR12" s="19" t="n">
        <v>0.0144854201709409</v>
      </c>
      <c r="AS12" s="19" t="n">
        <v>0.0235377273292305</v>
      </c>
      <c r="AT12" s="19" t="n">
        <v>0</v>
      </c>
      <c r="AU12" s="19"/>
      <c r="AV12" s="19" t="n">
        <v>0.0116334513496508</v>
      </c>
      <c r="AW12" s="19" t="n">
        <v>0.0168046214085566</v>
      </c>
      <c r="AX12" s="19" t="n">
        <v>0.0138972620539555</v>
      </c>
      <c r="AY12" s="19" t="n">
        <v>0.0196556617788604</v>
      </c>
      <c r="AZ12" s="19" t="n">
        <v>0</v>
      </c>
      <c r="BA12" s="19" t="n">
        <v>0.0218223082596137</v>
      </c>
      <c r="BB12" s="19"/>
      <c r="BC12" s="19" t="n">
        <v>0.00999028350725319</v>
      </c>
      <c r="BD12" s="19" t="n">
        <v>0.010542359259888</v>
      </c>
      <c r="BE12" s="19" t="n">
        <v>0.0165598348578672</v>
      </c>
      <c r="BF12" s="19" t="n">
        <v>0.0096701267713347</v>
      </c>
      <c r="BG12" s="19" t="n">
        <v>0</v>
      </c>
    </row>
    <row r="13">
      <c r="B13" s="20" t="s">
        <v>138</v>
      </c>
      <c r="C13" s="19" t="n">
        <v>0.00589215198821343</v>
      </c>
      <c r="D13" s="19" t="n">
        <v>0.00552752926578377</v>
      </c>
      <c r="E13" s="19" t="n">
        <v>0.00629429474597437</v>
      </c>
      <c r="F13" s="19"/>
      <c r="G13" s="19" t="n">
        <v>0.0048338399674258</v>
      </c>
      <c r="H13" s="19" t="n">
        <v>0.00518105993648871</v>
      </c>
      <c r="I13" s="19" t="n">
        <v>0.0119581734753479</v>
      </c>
      <c r="J13" s="19" t="n">
        <v>0.0028940356520542</v>
      </c>
      <c r="K13" s="19" t="n">
        <v>0.00620053799963697</v>
      </c>
      <c r="L13" s="19" t="n">
        <v>0.00446908810883538</v>
      </c>
      <c r="M13" s="19"/>
      <c r="N13" s="19" t="n">
        <v>0.00488388901955004</v>
      </c>
      <c r="O13" s="19" t="n">
        <v>0.00878500163355821</v>
      </c>
      <c r="P13" s="19" t="n">
        <v>0.0021789494483677</v>
      </c>
      <c r="Q13" s="19" t="n">
        <v>0.00724532463055987</v>
      </c>
      <c r="R13" s="19"/>
      <c r="S13" s="19" t="n">
        <v>0.00707678816373189</v>
      </c>
      <c r="T13" s="19" t="n">
        <v>0.0104066292803093</v>
      </c>
      <c r="U13" s="19" t="n">
        <v>0</v>
      </c>
      <c r="V13" s="19" t="n">
        <v>0</v>
      </c>
      <c r="W13" s="19" t="n">
        <v>0.00683119223613436</v>
      </c>
      <c r="X13" s="19" t="n">
        <v>0.00752501778649318</v>
      </c>
      <c r="Y13" s="19" t="n">
        <v>0.00613199376565936</v>
      </c>
      <c r="Z13" s="19" t="n">
        <v>0</v>
      </c>
      <c r="AA13" s="19" t="n">
        <v>0.00429848071560632</v>
      </c>
      <c r="AB13" s="19" t="n">
        <v>0.0114953437808415</v>
      </c>
      <c r="AC13" s="19" t="n">
        <v>0</v>
      </c>
      <c r="AD13" s="19" t="n">
        <v>0.0132299808326776</v>
      </c>
      <c r="AE13" s="19"/>
      <c r="AF13" s="19" t="n">
        <v>0.00422653919643203</v>
      </c>
      <c r="AG13" s="19" t="n">
        <v>0.0032526209841417</v>
      </c>
      <c r="AH13" s="19" t="n">
        <v>0.0102770026979949</v>
      </c>
      <c r="AI13" s="19"/>
      <c r="AJ13" s="19" t="n">
        <v>0.00285929408822765</v>
      </c>
      <c r="AK13" s="19" t="n">
        <v>0.00497834244170137</v>
      </c>
      <c r="AL13" s="19" t="n">
        <v>0.00733628311422135</v>
      </c>
      <c r="AM13" s="19" t="n">
        <v>0</v>
      </c>
      <c r="AN13" s="19" t="n">
        <v>0.00779536208696606</v>
      </c>
      <c r="AO13" s="19"/>
      <c r="AP13" s="19" t="n">
        <v>0.00240885465018594</v>
      </c>
      <c r="AQ13" s="19" t="n">
        <v>0.00547415804959238</v>
      </c>
      <c r="AR13" s="19" t="n">
        <v>0</v>
      </c>
      <c r="AS13" s="19" t="n">
        <v>0.0036524299514359</v>
      </c>
      <c r="AT13" s="19" t="n">
        <v>0</v>
      </c>
      <c r="AU13" s="19"/>
      <c r="AV13" s="19" t="n">
        <v>0.00850617008200058</v>
      </c>
      <c r="AW13" s="19" t="n">
        <v>0.00233757223328622</v>
      </c>
      <c r="AX13" s="19" t="n">
        <v>0</v>
      </c>
      <c r="AY13" s="19" t="n">
        <v>0.00305003651339139</v>
      </c>
      <c r="AZ13" s="19" t="n">
        <v>0</v>
      </c>
      <c r="BA13" s="19" t="n">
        <v>0.00562627591264605</v>
      </c>
      <c r="BB13" s="19"/>
      <c r="BC13" s="19" t="n">
        <v>0.00306926614694129</v>
      </c>
      <c r="BD13" s="19" t="n">
        <v>0.00210579561585336</v>
      </c>
      <c r="BE13" s="19" t="n">
        <v>0.00744966432528546</v>
      </c>
      <c r="BF13" s="19" t="n">
        <v>0.00340370863273278</v>
      </c>
      <c r="BG13" s="19" t="n">
        <v>0</v>
      </c>
    </row>
    <row r="14">
      <c r="B14" s="20" t="s">
        <v>123</v>
      </c>
      <c r="C14" s="19" t="n">
        <v>0.00373701913424191</v>
      </c>
      <c r="D14" s="19" t="n">
        <v>0.0039935250288295</v>
      </c>
      <c r="E14" s="19" t="n">
        <v>0.00351628889215175</v>
      </c>
      <c r="F14" s="19"/>
      <c r="G14" s="19" t="n">
        <v>0</v>
      </c>
      <c r="H14" s="19" t="n">
        <v>0.00953420800797714</v>
      </c>
      <c r="I14" s="19" t="n">
        <v>0.0095747408580116</v>
      </c>
      <c r="J14" s="19" t="n">
        <v>0.00288800403523096</v>
      </c>
      <c r="K14" s="19" t="n">
        <v>0</v>
      </c>
      <c r="L14" s="19" t="n">
        <v>0</v>
      </c>
      <c r="M14" s="19"/>
      <c r="N14" s="19" t="n">
        <v>0.00352018851855204</v>
      </c>
      <c r="O14" s="19" t="n">
        <v>0.00626434204959542</v>
      </c>
      <c r="P14" s="19" t="n">
        <v>0</v>
      </c>
      <c r="Q14" s="19" t="n">
        <v>0.00463410021862201</v>
      </c>
      <c r="R14" s="19"/>
      <c r="S14" s="19" t="n">
        <v>0</v>
      </c>
      <c r="T14" s="19" t="n">
        <v>0.00377495311157662</v>
      </c>
      <c r="U14" s="19" t="n">
        <v>0.00692316266243729</v>
      </c>
      <c r="V14" s="19" t="n">
        <v>0</v>
      </c>
      <c r="W14" s="19" t="n">
        <v>0</v>
      </c>
      <c r="X14" s="19" t="n">
        <v>0.00820657323701452</v>
      </c>
      <c r="Y14" s="19" t="n">
        <v>0.00573293899175876</v>
      </c>
      <c r="Z14" s="19" t="n">
        <v>0.0149542805565851</v>
      </c>
      <c r="AA14" s="19" t="n">
        <v>0</v>
      </c>
      <c r="AB14" s="19" t="n">
        <v>0.010006674138743</v>
      </c>
      <c r="AC14" s="19" t="n">
        <v>0</v>
      </c>
      <c r="AD14" s="19" t="n">
        <v>0</v>
      </c>
      <c r="AE14" s="19"/>
      <c r="AF14" s="19" t="n">
        <v>0.00394857270545546</v>
      </c>
      <c r="AG14" s="19" t="n">
        <v>0.00254215285693511</v>
      </c>
      <c r="AH14" s="19" t="n">
        <v>0.0093101342251621</v>
      </c>
      <c r="AI14" s="19"/>
      <c r="AJ14" s="19" t="n">
        <v>0.0017811875780865</v>
      </c>
      <c r="AK14" s="19" t="n">
        <v>0.00357122300446888</v>
      </c>
      <c r="AL14" s="19" t="n">
        <v>0</v>
      </c>
      <c r="AM14" s="19" t="n">
        <v>0</v>
      </c>
      <c r="AN14" s="19" t="n">
        <v>0.00714755325384383</v>
      </c>
      <c r="AO14" s="19"/>
      <c r="AP14" s="19" t="n">
        <v>0</v>
      </c>
      <c r="AQ14" s="19" t="n">
        <v>0.00291155355878949</v>
      </c>
      <c r="AR14" s="19" t="n">
        <v>0.00573931842203402</v>
      </c>
      <c r="AS14" s="19" t="n">
        <v>0.00807053865510076</v>
      </c>
      <c r="AT14" s="19" t="n">
        <v>0.0134986932024166</v>
      </c>
      <c r="AU14" s="19"/>
      <c r="AV14" s="19" t="n">
        <v>0.00352583360433125</v>
      </c>
      <c r="AW14" s="19" t="n">
        <v>0</v>
      </c>
      <c r="AX14" s="19" t="n">
        <v>0</v>
      </c>
      <c r="AY14" s="19" t="n">
        <v>0.00673946876684568</v>
      </c>
      <c r="AZ14" s="19" t="n">
        <v>0.00971100251993697</v>
      </c>
      <c r="BA14" s="19" t="n">
        <v>0.00564117941625745</v>
      </c>
      <c r="BB14" s="19"/>
      <c r="BC14" s="19" t="n">
        <v>0</v>
      </c>
      <c r="BD14" s="19" t="n">
        <v>0.0059435500702652</v>
      </c>
      <c r="BE14" s="19" t="n">
        <v>0.00537018854665288</v>
      </c>
      <c r="BF14" s="19" t="n">
        <v>0</v>
      </c>
      <c r="BG14" s="19" t="n">
        <v>0.0271850906716216</v>
      </c>
    </row>
    <row r="15">
      <c r="B15" s="20" t="s">
        <v>139</v>
      </c>
      <c r="C15" s="23" t="n">
        <v>0.93677649442629</v>
      </c>
      <c r="D15" s="23" t="n">
        <v>0.924418104802067</v>
      </c>
      <c r="E15" s="23" t="n">
        <v>0.948332690843858</v>
      </c>
      <c r="F15" s="23"/>
      <c r="G15" s="23" t="n">
        <v>0.862676511271373</v>
      </c>
      <c r="H15" s="23" t="n">
        <v>0.939973120931218</v>
      </c>
      <c r="I15" s="23" t="n">
        <v>0.943725485911623</v>
      </c>
      <c r="J15" s="23" t="n">
        <v>0.944999093250579</v>
      </c>
      <c r="K15" s="23" t="n">
        <v>0.960135599456122</v>
      </c>
      <c r="L15" s="23" t="n">
        <v>0.955724729983437</v>
      </c>
      <c r="M15" s="23"/>
      <c r="N15" s="23" t="n">
        <v>0.935285335473716</v>
      </c>
      <c r="O15" s="23" t="n">
        <v>0.93163344448582</v>
      </c>
      <c r="P15" s="23" t="n">
        <v>0.941239053649657</v>
      </c>
      <c r="Q15" s="23" t="n">
        <v>0.939683748082074</v>
      </c>
      <c r="R15" s="23"/>
      <c r="S15" s="23" t="n">
        <v>0.95147957238725</v>
      </c>
      <c r="T15" s="23" t="n">
        <v>0.924250727414766</v>
      </c>
      <c r="U15" s="23" t="n">
        <v>0.948016166807068</v>
      </c>
      <c r="V15" s="23" t="n">
        <v>0.962203170242286</v>
      </c>
      <c r="W15" s="23" t="n">
        <v>0.889503976564417</v>
      </c>
      <c r="X15" s="23" t="n">
        <v>0.915020520770845</v>
      </c>
      <c r="Y15" s="23" t="n">
        <v>0.926199798906098</v>
      </c>
      <c r="Z15" s="23" t="n">
        <v>0.938571882077637</v>
      </c>
      <c r="AA15" s="23" t="n">
        <v>0.923873002724792</v>
      </c>
      <c r="AB15" s="23" t="n">
        <v>0.947809815282344</v>
      </c>
      <c r="AC15" s="23" t="n">
        <v>0.973107902797319</v>
      </c>
      <c r="AD15" s="23" t="n">
        <v>0.971025031687954</v>
      </c>
      <c r="AE15" s="23"/>
      <c r="AF15" s="23" t="n">
        <v>0.93618017088326</v>
      </c>
      <c r="AG15" s="23" t="n">
        <v>0.950611854663403</v>
      </c>
      <c r="AH15" s="23" t="n">
        <v>0.927572249116211</v>
      </c>
      <c r="AI15" s="23"/>
      <c r="AJ15" s="23" t="n">
        <v>0.937200964887815</v>
      </c>
      <c r="AK15" s="23" t="n">
        <v>0.959242274972012</v>
      </c>
      <c r="AL15" s="23" t="n">
        <v>0.903870001422745</v>
      </c>
      <c r="AM15" s="23" t="n">
        <v>0.917436930808044</v>
      </c>
      <c r="AN15" s="23" t="n">
        <v>0.928408510262265</v>
      </c>
      <c r="AO15" s="23"/>
      <c r="AP15" s="23" t="n">
        <v>0.933033375846525</v>
      </c>
      <c r="AQ15" s="23" t="n">
        <v>0.953943943365702</v>
      </c>
      <c r="AR15" s="23" t="n">
        <v>0.902524769443912</v>
      </c>
      <c r="AS15" s="23" t="n">
        <v>0.925604321448608</v>
      </c>
      <c r="AT15" s="23" t="n">
        <v>0.958331474957662</v>
      </c>
      <c r="AU15" s="23"/>
      <c r="AV15" s="23" t="n">
        <v>0.946079967245476</v>
      </c>
      <c r="AW15" s="23" t="n">
        <v>0.931528302802792</v>
      </c>
      <c r="AX15" s="23" t="n">
        <v>0.921470584336778</v>
      </c>
      <c r="AY15" s="23" t="n">
        <v>0.937880618325815</v>
      </c>
      <c r="AZ15" s="23" t="n">
        <v>0.955964931994557</v>
      </c>
      <c r="BA15" s="23" t="n">
        <v>0.897414949643658</v>
      </c>
      <c r="BB15" s="23"/>
      <c r="BC15" s="23" t="n">
        <v>0.963826749915987</v>
      </c>
      <c r="BD15" s="23" t="n">
        <v>0.940116267416377</v>
      </c>
      <c r="BE15" s="23" t="n">
        <v>0.923230270374104</v>
      </c>
      <c r="BF15" s="23" t="n">
        <v>0.929222498625392</v>
      </c>
      <c r="BG15" s="23" t="n">
        <v>0.904933635378541</v>
      </c>
    </row>
    <row r="16">
      <c r="B16" s="20" t="s">
        <v>140</v>
      </c>
      <c r="C16" s="23" t="n">
        <v>0.0186762858227321</v>
      </c>
      <c r="D16" s="23" t="n">
        <v>0.0229172697465332</v>
      </c>
      <c r="E16" s="23" t="n">
        <v>0.014686767941851</v>
      </c>
      <c r="F16" s="23"/>
      <c r="G16" s="23" t="n">
        <v>0.0465217623747025</v>
      </c>
      <c r="H16" s="23" t="n">
        <v>0.0187498948666168</v>
      </c>
      <c r="I16" s="23" t="n">
        <v>0.0194453286807641</v>
      </c>
      <c r="J16" s="23" t="n">
        <v>0.0107817320351211</v>
      </c>
      <c r="K16" s="23" t="n">
        <v>0.013935566430121</v>
      </c>
      <c r="L16" s="23" t="n">
        <v>0.00895204825271941</v>
      </c>
      <c r="M16" s="23"/>
      <c r="N16" s="23" t="n">
        <v>0.0175867855871162</v>
      </c>
      <c r="O16" s="23" t="n">
        <v>0.0215198497455667</v>
      </c>
      <c r="P16" s="23" t="n">
        <v>0.014446291067779</v>
      </c>
      <c r="Q16" s="23" t="n">
        <v>0.0206477752135341</v>
      </c>
      <c r="R16" s="23"/>
      <c r="S16" s="23" t="n">
        <v>0.0187416451447922</v>
      </c>
      <c r="T16" s="23" t="n">
        <v>0.0221951656132749</v>
      </c>
      <c r="U16" s="23" t="n">
        <v>0</v>
      </c>
      <c r="V16" s="23" t="n">
        <v>0.0177747936608852</v>
      </c>
      <c r="W16" s="23" t="n">
        <v>0.0338973856220962</v>
      </c>
      <c r="X16" s="23" t="n">
        <v>0.035532186060423</v>
      </c>
      <c r="Y16" s="23" t="n">
        <v>0.0172198154170855</v>
      </c>
      <c r="Z16" s="23" t="n">
        <v>0.0251957814347489</v>
      </c>
      <c r="AA16" s="23" t="n">
        <v>0.012034927934525</v>
      </c>
      <c r="AB16" s="23" t="n">
        <v>0.0210536724198996</v>
      </c>
      <c r="AC16" s="23" t="n">
        <v>0</v>
      </c>
      <c r="AD16" s="23" t="n">
        <v>0.0132299808326776</v>
      </c>
      <c r="AE16" s="23"/>
      <c r="AF16" s="23" t="n">
        <v>0.0178185857636966</v>
      </c>
      <c r="AG16" s="23" t="n">
        <v>0.0127575649525689</v>
      </c>
      <c r="AH16" s="23" t="n">
        <v>0.0221426021328288</v>
      </c>
      <c r="AI16" s="23"/>
      <c r="AJ16" s="23" t="n">
        <v>0.0156806465358636</v>
      </c>
      <c r="AK16" s="23" t="n">
        <v>0.0151447971343696</v>
      </c>
      <c r="AL16" s="23" t="n">
        <v>0.0160858592790051</v>
      </c>
      <c r="AM16" s="23" t="n">
        <v>0.0239896752448358</v>
      </c>
      <c r="AN16" s="23" t="n">
        <v>0.0204906422922802</v>
      </c>
      <c r="AO16" s="23"/>
      <c r="AP16" s="23" t="n">
        <v>0.0197259197009237</v>
      </c>
      <c r="AQ16" s="23" t="n">
        <v>0.0165608097450327</v>
      </c>
      <c r="AR16" s="23" t="n">
        <v>0.0144854201709409</v>
      </c>
      <c r="AS16" s="23" t="n">
        <v>0.0271901572806664</v>
      </c>
      <c r="AT16" s="23" t="n">
        <v>0</v>
      </c>
      <c r="AU16" s="23"/>
      <c r="AV16" s="23" t="n">
        <v>0.0201396214316514</v>
      </c>
      <c r="AW16" s="23" t="n">
        <v>0.0191421936418428</v>
      </c>
      <c r="AX16" s="23" t="n">
        <v>0.0138972620539555</v>
      </c>
      <c r="AY16" s="23" t="n">
        <v>0.0227056982922518</v>
      </c>
      <c r="AZ16" s="23" t="n">
        <v>0</v>
      </c>
      <c r="BA16" s="23" t="n">
        <v>0.0274485841722597</v>
      </c>
      <c r="BB16" s="23"/>
      <c r="BC16" s="23" t="n">
        <v>0.0130595496541945</v>
      </c>
      <c r="BD16" s="23" t="n">
        <v>0.0126481548757414</v>
      </c>
      <c r="BE16" s="23" t="n">
        <v>0.0240094991831526</v>
      </c>
      <c r="BF16" s="23" t="n">
        <v>0.0130738354040675</v>
      </c>
      <c r="BG16" s="23" t="n">
        <v>0</v>
      </c>
    </row>
    <row r="17">
      <c r="B17" s="20" t="s">
        <v>141</v>
      </c>
      <c r="C17" s="24" t="n">
        <v>0.918100208603558</v>
      </c>
      <c r="D17" s="24" t="n">
        <v>0.901500835055534</v>
      </c>
      <c r="E17" s="24" t="n">
        <v>0.933645922902007</v>
      </c>
      <c r="F17" s="24"/>
      <c r="G17" s="24" t="n">
        <v>0.81615474889667</v>
      </c>
      <c r="H17" s="24" t="n">
        <v>0.921223226064601</v>
      </c>
      <c r="I17" s="24" t="n">
        <v>0.924280157230859</v>
      </c>
      <c r="J17" s="24" t="n">
        <v>0.934217361215458</v>
      </c>
      <c r="K17" s="24" t="n">
        <v>0.946200033026002</v>
      </c>
      <c r="L17" s="24" t="n">
        <v>0.946772681730717</v>
      </c>
      <c r="M17" s="24"/>
      <c r="N17" s="24" t="n">
        <v>0.9176985498866</v>
      </c>
      <c r="O17" s="24" t="n">
        <v>0.910113594740254</v>
      </c>
      <c r="P17" s="24" t="n">
        <v>0.926792762581878</v>
      </c>
      <c r="Q17" s="24" t="n">
        <v>0.91903597286854</v>
      </c>
      <c r="R17" s="24"/>
      <c r="S17" s="24" t="n">
        <v>0.932737927242458</v>
      </c>
      <c r="T17" s="24" t="n">
        <v>0.902055561801491</v>
      </c>
      <c r="U17" s="24" t="n">
        <v>0.948016166807068</v>
      </c>
      <c r="V17" s="24" t="n">
        <v>0.944428376581401</v>
      </c>
      <c r="W17" s="24" t="n">
        <v>0.855606590942321</v>
      </c>
      <c r="X17" s="24" t="n">
        <v>0.879488334710422</v>
      </c>
      <c r="Y17" s="24" t="n">
        <v>0.908979983489012</v>
      </c>
      <c r="Z17" s="24" t="n">
        <v>0.913376100642888</v>
      </c>
      <c r="AA17" s="24" t="n">
        <v>0.911838074790267</v>
      </c>
      <c r="AB17" s="24" t="n">
        <v>0.926756142862444</v>
      </c>
      <c r="AC17" s="24" t="n">
        <v>0.973107902797319</v>
      </c>
      <c r="AD17" s="24" t="n">
        <v>0.957795050855276</v>
      </c>
      <c r="AE17" s="24"/>
      <c r="AF17" s="24" t="n">
        <v>0.918361585119563</v>
      </c>
      <c r="AG17" s="24" t="n">
        <v>0.937854289710835</v>
      </c>
      <c r="AH17" s="24" t="n">
        <v>0.905429646983382</v>
      </c>
      <c r="AI17" s="24"/>
      <c r="AJ17" s="24" t="n">
        <v>0.921520318351951</v>
      </c>
      <c r="AK17" s="24" t="n">
        <v>0.944097477837643</v>
      </c>
      <c r="AL17" s="24" t="n">
        <v>0.887784142143739</v>
      </c>
      <c r="AM17" s="24" t="n">
        <v>0.893447255563208</v>
      </c>
      <c r="AN17" s="24" t="n">
        <v>0.907917867969985</v>
      </c>
      <c r="AO17" s="24"/>
      <c r="AP17" s="24" t="n">
        <v>0.913307456145601</v>
      </c>
      <c r="AQ17" s="24" t="n">
        <v>0.937383133620669</v>
      </c>
      <c r="AR17" s="24" t="n">
        <v>0.888039349272971</v>
      </c>
      <c r="AS17" s="24" t="n">
        <v>0.898414164167942</v>
      </c>
      <c r="AT17" s="24" t="n">
        <v>0.958331474957662</v>
      </c>
      <c r="AU17" s="24"/>
      <c r="AV17" s="24" t="n">
        <v>0.925940345813825</v>
      </c>
      <c r="AW17" s="24" t="n">
        <v>0.91238610916095</v>
      </c>
      <c r="AX17" s="24" t="n">
        <v>0.907573322282822</v>
      </c>
      <c r="AY17" s="24" t="n">
        <v>0.915174920033563</v>
      </c>
      <c r="AZ17" s="24" t="n">
        <v>0.955964931994557</v>
      </c>
      <c r="BA17" s="24" t="n">
        <v>0.869966365471398</v>
      </c>
      <c r="BB17" s="24"/>
      <c r="BC17" s="24" t="n">
        <v>0.950767200261793</v>
      </c>
      <c r="BD17" s="24" t="n">
        <v>0.927468112540636</v>
      </c>
      <c r="BE17" s="24" t="n">
        <v>0.899220771190951</v>
      </c>
      <c r="BF17" s="24" t="n">
        <v>0.916148663221325</v>
      </c>
      <c r="BG17" s="24" t="n">
        <v>0.904933635378541</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0.529456575916741</v>
      </c>
      <c r="D9" s="19" t="n">
        <v>0.503143204489396</v>
      </c>
      <c r="E9" s="19" t="n">
        <v>0.555787157210448</v>
      </c>
      <c r="F9" s="19"/>
      <c r="G9" s="19" t="n">
        <v>0.440695165520756</v>
      </c>
      <c r="H9" s="19" t="n">
        <v>0.537663574891276</v>
      </c>
      <c r="I9" s="19" t="n">
        <v>0.491520048174927</v>
      </c>
      <c r="J9" s="19" t="n">
        <v>0.526542611823961</v>
      </c>
      <c r="K9" s="19" t="n">
        <v>0.580456699309707</v>
      </c>
      <c r="L9" s="19" t="n">
        <v>0.581027216101222</v>
      </c>
      <c r="M9" s="19"/>
      <c r="N9" s="19" t="n">
        <v>0.53875907616769</v>
      </c>
      <c r="O9" s="19" t="n">
        <v>0.477264167338962</v>
      </c>
      <c r="P9" s="19" t="n">
        <v>0.561824390472373</v>
      </c>
      <c r="Q9" s="19" t="n">
        <v>0.546310566160262</v>
      </c>
      <c r="R9" s="19"/>
      <c r="S9" s="19" t="n">
        <v>0.592948016375333</v>
      </c>
      <c r="T9" s="19" t="n">
        <v>0.53467893481747</v>
      </c>
      <c r="U9" s="19" t="n">
        <v>0.521347268687898</v>
      </c>
      <c r="V9" s="19" t="n">
        <v>0.5368847523604</v>
      </c>
      <c r="W9" s="19" t="n">
        <v>0.502518193929166</v>
      </c>
      <c r="X9" s="19" t="n">
        <v>0.481455162315088</v>
      </c>
      <c r="Y9" s="19" t="n">
        <v>0.529930764236958</v>
      </c>
      <c r="Z9" s="19" t="n">
        <v>0.56980833124343</v>
      </c>
      <c r="AA9" s="19" t="n">
        <v>0.521411121386596</v>
      </c>
      <c r="AB9" s="19" t="n">
        <v>0.52270437391028</v>
      </c>
      <c r="AC9" s="19" t="n">
        <v>0.482665383456632</v>
      </c>
      <c r="AD9" s="19" t="n">
        <v>0.489356644132766</v>
      </c>
      <c r="AE9" s="19"/>
      <c r="AF9" s="19" t="n">
        <v>0.583025188497765</v>
      </c>
      <c r="AG9" s="19" t="n">
        <v>0.494616348804254</v>
      </c>
      <c r="AH9" s="19" t="n">
        <v>0.565987120606048</v>
      </c>
      <c r="AI9" s="19"/>
      <c r="AJ9" s="19" t="n">
        <v>0.596633114553486</v>
      </c>
      <c r="AK9" s="19" t="n">
        <v>0.50834479050453</v>
      </c>
      <c r="AL9" s="19" t="n">
        <v>0.382178495734404</v>
      </c>
      <c r="AM9" s="19" t="n">
        <v>0.630094303927522</v>
      </c>
      <c r="AN9" s="19" t="n">
        <v>0.559883481684996</v>
      </c>
      <c r="AO9" s="19"/>
      <c r="AP9" s="19" t="n">
        <v>0.567554658662114</v>
      </c>
      <c r="AQ9" s="19" t="n">
        <v>0.520281181941311</v>
      </c>
      <c r="AR9" s="19" t="n">
        <v>0.504988406615354</v>
      </c>
      <c r="AS9" s="19" t="n">
        <v>0.590907268160664</v>
      </c>
      <c r="AT9" s="19" t="n">
        <v>0.346851595897212</v>
      </c>
      <c r="AU9" s="19"/>
      <c r="AV9" s="19" t="n">
        <v>0.505188694480636</v>
      </c>
      <c r="AW9" s="19" t="n">
        <v>0.574546311027222</v>
      </c>
      <c r="AX9" s="19" t="n">
        <v>0.469735160873602</v>
      </c>
      <c r="AY9" s="19" t="n">
        <v>0.592762462678939</v>
      </c>
      <c r="AZ9" s="19" t="n">
        <v>0.39691495486909</v>
      </c>
      <c r="BA9" s="19" t="n">
        <v>0.560402408678074</v>
      </c>
      <c r="BB9" s="19"/>
      <c r="BC9" s="19" t="n">
        <v>0.565214621597503</v>
      </c>
      <c r="BD9" s="19" t="n">
        <v>0.493412895111558</v>
      </c>
      <c r="BE9" s="19" t="n">
        <v>0.479671478447399</v>
      </c>
      <c r="BF9" s="19" t="n">
        <v>0.578129795221198</v>
      </c>
      <c r="BG9" s="19" t="n">
        <v>0.511744551046928</v>
      </c>
    </row>
    <row r="10">
      <c r="B10" s="20" t="s">
        <v>135</v>
      </c>
      <c r="C10" s="19" t="n">
        <v>0.367774800271255</v>
      </c>
      <c r="D10" s="19" t="n">
        <v>0.374720824941373</v>
      </c>
      <c r="E10" s="19" t="n">
        <v>0.360598344269488</v>
      </c>
      <c r="F10" s="19"/>
      <c r="G10" s="19" t="n">
        <v>0.4142413222187</v>
      </c>
      <c r="H10" s="19" t="n">
        <v>0.341517550868892</v>
      </c>
      <c r="I10" s="19" t="n">
        <v>0.390260351602922</v>
      </c>
      <c r="J10" s="19" t="n">
        <v>0.360763537368818</v>
      </c>
      <c r="K10" s="19" t="n">
        <v>0.354084541456678</v>
      </c>
      <c r="L10" s="19" t="n">
        <v>0.354594959891387</v>
      </c>
      <c r="M10" s="19"/>
      <c r="N10" s="19" t="n">
        <v>0.357423635968052</v>
      </c>
      <c r="O10" s="19" t="n">
        <v>0.411639573543302</v>
      </c>
      <c r="P10" s="19" t="n">
        <v>0.320720555819236</v>
      </c>
      <c r="Q10" s="19" t="n">
        <v>0.373410596452407</v>
      </c>
      <c r="R10" s="19"/>
      <c r="S10" s="19" t="n">
        <v>0.302185973060506</v>
      </c>
      <c r="T10" s="19" t="n">
        <v>0.394895064828325</v>
      </c>
      <c r="U10" s="19" t="n">
        <v>0.364000070159699</v>
      </c>
      <c r="V10" s="19" t="n">
        <v>0.366861588553495</v>
      </c>
      <c r="W10" s="19" t="n">
        <v>0.379175390329391</v>
      </c>
      <c r="X10" s="19" t="n">
        <v>0.373675880301273</v>
      </c>
      <c r="Y10" s="19" t="n">
        <v>0.383021908488262</v>
      </c>
      <c r="Z10" s="19" t="n">
        <v>0.358156591574655</v>
      </c>
      <c r="AA10" s="19" t="n">
        <v>0.366859460219808</v>
      </c>
      <c r="AB10" s="19" t="n">
        <v>0.342321614549061</v>
      </c>
      <c r="AC10" s="19" t="n">
        <v>0.45072689984051</v>
      </c>
      <c r="AD10" s="19" t="n">
        <v>0.438946404613836</v>
      </c>
      <c r="AE10" s="19"/>
      <c r="AF10" s="19" t="n">
        <v>0.332127661773885</v>
      </c>
      <c r="AG10" s="19" t="n">
        <v>0.404756306352013</v>
      </c>
      <c r="AH10" s="19" t="n">
        <v>0.311218482973809</v>
      </c>
      <c r="AI10" s="19"/>
      <c r="AJ10" s="19" t="n">
        <v>0.332791903579562</v>
      </c>
      <c r="AK10" s="19" t="n">
        <v>0.376930752222076</v>
      </c>
      <c r="AL10" s="19" t="n">
        <v>0.50920274200418</v>
      </c>
      <c r="AM10" s="19" t="n">
        <v>0.295474016298791</v>
      </c>
      <c r="AN10" s="19" t="n">
        <v>0.331336384759897</v>
      </c>
      <c r="AO10" s="19"/>
      <c r="AP10" s="19" t="n">
        <v>0.361994319149496</v>
      </c>
      <c r="AQ10" s="19" t="n">
        <v>0.378530868229213</v>
      </c>
      <c r="AR10" s="19" t="n">
        <v>0.366193188458884</v>
      </c>
      <c r="AS10" s="19" t="n">
        <v>0.318416886224369</v>
      </c>
      <c r="AT10" s="19" t="n">
        <v>0.512796401036186</v>
      </c>
      <c r="AU10" s="19"/>
      <c r="AV10" s="19" t="n">
        <v>0.390449137474097</v>
      </c>
      <c r="AW10" s="19" t="n">
        <v>0.340222620406168</v>
      </c>
      <c r="AX10" s="19" t="n">
        <v>0.42608616902401</v>
      </c>
      <c r="AY10" s="19" t="n">
        <v>0.335670323944342</v>
      </c>
      <c r="AZ10" s="19" t="n">
        <v>0.445977140368488</v>
      </c>
      <c r="BA10" s="19" t="n">
        <v>0.332231157811942</v>
      </c>
      <c r="BB10" s="19"/>
      <c r="BC10" s="19" t="n">
        <v>0.361096855543774</v>
      </c>
      <c r="BD10" s="19" t="n">
        <v>0.387890652956684</v>
      </c>
      <c r="BE10" s="19" t="n">
        <v>0.394645845602352</v>
      </c>
      <c r="BF10" s="19" t="n">
        <v>0.324112042263153</v>
      </c>
      <c r="BG10" s="19" t="n">
        <v>0.392098434783819</v>
      </c>
    </row>
    <row r="11">
      <c r="B11" s="20" t="s">
        <v>136</v>
      </c>
      <c r="C11" s="19" t="n">
        <v>0.0759807782912292</v>
      </c>
      <c r="D11" s="19" t="n">
        <v>0.0929299785496643</v>
      </c>
      <c r="E11" s="19" t="n">
        <v>0.0589741202263028</v>
      </c>
      <c r="F11" s="19"/>
      <c r="G11" s="19" t="n">
        <v>0.109589370083392</v>
      </c>
      <c r="H11" s="19" t="n">
        <v>0.0797703237859099</v>
      </c>
      <c r="I11" s="19" t="n">
        <v>0.0769034403343419</v>
      </c>
      <c r="J11" s="19" t="n">
        <v>0.0795547601238345</v>
      </c>
      <c r="K11" s="19" t="n">
        <v>0.0562681476422</v>
      </c>
      <c r="L11" s="19" t="n">
        <v>0.0600540991890893</v>
      </c>
      <c r="M11" s="19"/>
      <c r="N11" s="19" t="n">
        <v>0.0792033567648847</v>
      </c>
      <c r="O11" s="19" t="n">
        <v>0.0842822315905762</v>
      </c>
      <c r="P11" s="19" t="n">
        <v>0.0840787935100535</v>
      </c>
      <c r="Q11" s="19" t="n">
        <v>0.0569119123733187</v>
      </c>
      <c r="R11" s="19"/>
      <c r="S11" s="19" t="n">
        <v>0.0717896380131487</v>
      </c>
      <c r="T11" s="19" t="n">
        <v>0.0550716138685467</v>
      </c>
      <c r="U11" s="19" t="n">
        <v>0.0931665690515412</v>
      </c>
      <c r="V11" s="19" t="n">
        <v>0.0795947032463222</v>
      </c>
      <c r="W11" s="19" t="n">
        <v>0.0680214451808199</v>
      </c>
      <c r="X11" s="19" t="n">
        <v>0.10519603418888</v>
      </c>
      <c r="Y11" s="19" t="n">
        <v>0.0638103561621706</v>
      </c>
      <c r="Z11" s="19" t="n">
        <v>0.0340965800341298</v>
      </c>
      <c r="AA11" s="19" t="n">
        <v>0.0863361712191218</v>
      </c>
      <c r="AB11" s="19" t="n">
        <v>0.0988062110175762</v>
      </c>
      <c r="AC11" s="19" t="n">
        <v>0.058145414113285</v>
      </c>
      <c r="AD11" s="19" t="n">
        <v>0.0716969512533976</v>
      </c>
      <c r="AE11" s="19"/>
      <c r="AF11" s="19" t="n">
        <v>0.0692725211424267</v>
      </c>
      <c r="AG11" s="19" t="n">
        <v>0.0775297666503867</v>
      </c>
      <c r="AH11" s="19" t="n">
        <v>0.0646646746539155</v>
      </c>
      <c r="AI11" s="19"/>
      <c r="AJ11" s="19" t="n">
        <v>0.0611375766202434</v>
      </c>
      <c r="AK11" s="19" t="n">
        <v>0.0813963476835694</v>
      </c>
      <c r="AL11" s="19" t="n">
        <v>0.08030294882325</v>
      </c>
      <c r="AM11" s="19" t="n">
        <v>0.0526005872571543</v>
      </c>
      <c r="AN11" s="19" t="n">
        <v>0.063103054123371</v>
      </c>
      <c r="AO11" s="19"/>
      <c r="AP11" s="19" t="n">
        <v>0.0579480686796844</v>
      </c>
      <c r="AQ11" s="19" t="n">
        <v>0.0729437085624794</v>
      </c>
      <c r="AR11" s="19" t="n">
        <v>0.114822003956461</v>
      </c>
      <c r="AS11" s="19" t="n">
        <v>0.0615945709281821</v>
      </c>
      <c r="AT11" s="19" t="n">
        <v>0.101773227180403</v>
      </c>
      <c r="AU11" s="19"/>
      <c r="AV11" s="19" t="n">
        <v>0.072820598794065</v>
      </c>
      <c r="AW11" s="19" t="n">
        <v>0.0722014976717153</v>
      </c>
      <c r="AX11" s="19" t="n">
        <v>0.0907505713805563</v>
      </c>
      <c r="AY11" s="19" t="n">
        <v>0.0482945251975033</v>
      </c>
      <c r="AZ11" s="19" t="n">
        <v>0.109582316567329</v>
      </c>
      <c r="BA11" s="19" t="n">
        <v>0.0711717518474057</v>
      </c>
      <c r="BB11" s="19"/>
      <c r="BC11" s="19" t="n">
        <v>0.0488487504600266</v>
      </c>
      <c r="BD11" s="19" t="n">
        <v>0.0879747888234019</v>
      </c>
      <c r="BE11" s="19" t="n">
        <v>0.097134704015288</v>
      </c>
      <c r="BF11" s="19" t="n">
        <v>0.0882702173303013</v>
      </c>
      <c r="BG11" s="19" t="n">
        <v>0.0330919222543733</v>
      </c>
    </row>
    <row r="12">
      <c r="B12" s="20" t="s">
        <v>137</v>
      </c>
      <c r="C12" s="19" t="n">
        <v>0.0151791960180083</v>
      </c>
      <c r="D12" s="19" t="n">
        <v>0.0155457631971062</v>
      </c>
      <c r="E12" s="19" t="n">
        <v>0.0149413587041833</v>
      </c>
      <c r="F12" s="19"/>
      <c r="G12" s="19" t="n">
        <v>0.0260890790839917</v>
      </c>
      <c r="H12" s="19" t="n">
        <v>0.026474676396598</v>
      </c>
      <c r="I12" s="19" t="n">
        <v>0.0219747127664448</v>
      </c>
      <c r="J12" s="19" t="n">
        <v>0.0143136600268953</v>
      </c>
      <c r="K12" s="19" t="n">
        <v>0.00613440472829854</v>
      </c>
      <c r="L12" s="19" t="n">
        <v>0</v>
      </c>
      <c r="M12" s="19"/>
      <c r="N12" s="19" t="n">
        <v>0.0180732635533658</v>
      </c>
      <c r="O12" s="19" t="n">
        <v>0.0122255516388877</v>
      </c>
      <c r="P12" s="19" t="n">
        <v>0.020043361650606</v>
      </c>
      <c r="Q12" s="19" t="n">
        <v>0.0108877236373443</v>
      </c>
      <c r="R12" s="19"/>
      <c r="S12" s="19" t="n">
        <v>0.0202270161034343</v>
      </c>
      <c r="T12" s="19" t="n">
        <v>0.0115794333740819</v>
      </c>
      <c r="U12" s="19" t="n">
        <v>0.0145629294384244</v>
      </c>
      <c r="V12" s="19" t="n">
        <v>0.00425699321211551</v>
      </c>
      <c r="W12" s="19" t="n">
        <v>0.0365574105017676</v>
      </c>
      <c r="X12" s="19" t="n">
        <v>0.0236210319306042</v>
      </c>
      <c r="Y12" s="19" t="n">
        <v>0.0113720383551913</v>
      </c>
      <c r="Z12" s="19" t="n">
        <v>0.0229842165912003</v>
      </c>
      <c r="AA12" s="19" t="n">
        <v>0.00908690316322402</v>
      </c>
      <c r="AB12" s="19" t="n">
        <v>0.0150348780012322</v>
      </c>
      <c r="AC12" s="19" t="n">
        <v>0.00846230258957315</v>
      </c>
      <c r="AD12" s="19" t="n">
        <v>0</v>
      </c>
      <c r="AE12" s="19"/>
      <c r="AF12" s="19" t="n">
        <v>0.00434571696110685</v>
      </c>
      <c r="AG12" s="19" t="n">
        <v>0.0139623242768384</v>
      </c>
      <c r="AH12" s="19" t="n">
        <v>0.030254017192648</v>
      </c>
      <c r="AI12" s="19"/>
      <c r="AJ12" s="19" t="n">
        <v>0.00447991242138653</v>
      </c>
      <c r="AK12" s="19" t="n">
        <v>0.0179345992348454</v>
      </c>
      <c r="AL12" s="19" t="n">
        <v>0.0283158134381663</v>
      </c>
      <c r="AM12" s="19" t="n">
        <v>0.0218310925165329</v>
      </c>
      <c r="AN12" s="19" t="n">
        <v>0.0157509377879306</v>
      </c>
      <c r="AO12" s="19"/>
      <c r="AP12" s="19" t="n">
        <v>0.00670763351742238</v>
      </c>
      <c r="AQ12" s="19" t="n">
        <v>0.0140481849134617</v>
      </c>
      <c r="AR12" s="19" t="n">
        <v>0.0139964009693013</v>
      </c>
      <c r="AS12" s="19" t="n">
        <v>0.0144460245715241</v>
      </c>
      <c r="AT12" s="19" t="n">
        <v>0.025080082683783</v>
      </c>
      <c r="AU12" s="19"/>
      <c r="AV12" s="19" t="n">
        <v>0.0164211163453615</v>
      </c>
      <c r="AW12" s="19" t="n">
        <v>0.00740574502661783</v>
      </c>
      <c r="AX12" s="19" t="n">
        <v>0.0134280987218324</v>
      </c>
      <c r="AY12" s="19" t="n">
        <v>0.011051222517263</v>
      </c>
      <c r="AZ12" s="19" t="n">
        <v>0.0327473852301472</v>
      </c>
      <c r="BA12" s="19" t="n">
        <v>0.0279002233439567</v>
      </c>
      <c r="BB12" s="19"/>
      <c r="BC12" s="19" t="n">
        <v>0.0211139403370784</v>
      </c>
      <c r="BD12" s="19" t="n">
        <v>0.0130385133108323</v>
      </c>
      <c r="BE12" s="19" t="n">
        <v>0.0166791042991047</v>
      </c>
      <c r="BF12" s="19" t="n">
        <v>0.00525978985643368</v>
      </c>
      <c r="BG12" s="19" t="n">
        <v>0.0308874457766956</v>
      </c>
    </row>
    <row r="13">
      <c r="B13" s="20" t="s">
        <v>138</v>
      </c>
      <c r="C13" s="19" t="n">
        <v>0.00570264267684511</v>
      </c>
      <c r="D13" s="19" t="n">
        <v>0.00746975576085794</v>
      </c>
      <c r="E13" s="19" t="n">
        <v>0.00402390857843034</v>
      </c>
      <c r="F13" s="19"/>
      <c r="G13" s="19" t="n">
        <v>0.00712749784061471</v>
      </c>
      <c r="H13" s="19" t="n">
        <v>0</v>
      </c>
      <c r="I13" s="19" t="n">
        <v>0.0125887788940464</v>
      </c>
      <c r="J13" s="19" t="n">
        <v>0.00978127259669746</v>
      </c>
      <c r="K13" s="19" t="n">
        <v>0.00305620686311558</v>
      </c>
      <c r="L13" s="19" t="n">
        <v>0.00225474483887383</v>
      </c>
      <c r="M13" s="19"/>
      <c r="N13" s="19" t="n">
        <v>0</v>
      </c>
      <c r="O13" s="19" t="n">
        <v>0.0101704948535199</v>
      </c>
      <c r="P13" s="19" t="n">
        <v>0.00763481390807271</v>
      </c>
      <c r="Q13" s="19" t="n">
        <v>0.00551542319557945</v>
      </c>
      <c r="R13" s="19"/>
      <c r="S13" s="19" t="n">
        <v>0.00750502029663265</v>
      </c>
      <c r="T13" s="19" t="n">
        <v>0</v>
      </c>
      <c r="U13" s="19" t="n">
        <v>0</v>
      </c>
      <c r="V13" s="19" t="n">
        <v>0</v>
      </c>
      <c r="W13" s="19" t="n">
        <v>0.00662706015628123</v>
      </c>
      <c r="X13" s="19" t="n">
        <v>0</v>
      </c>
      <c r="Y13" s="19" t="n">
        <v>0.00613199376565936</v>
      </c>
      <c r="Z13" s="19" t="n">
        <v>0</v>
      </c>
      <c r="AA13" s="19" t="n">
        <v>0.0163063440112503</v>
      </c>
      <c r="AB13" s="19" t="n">
        <v>0.0211329225218506</v>
      </c>
      <c r="AC13" s="19" t="n">
        <v>0</v>
      </c>
      <c r="AD13" s="19" t="n">
        <v>0</v>
      </c>
      <c r="AE13" s="19"/>
      <c r="AF13" s="19" t="n">
        <v>0.00559293681446901</v>
      </c>
      <c r="AG13" s="19" t="n">
        <v>0.00442975626054379</v>
      </c>
      <c r="AH13" s="19" t="n">
        <v>0.0136773279608776</v>
      </c>
      <c r="AI13" s="19"/>
      <c r="AJ13" s="19" t="n">
        <v>0.00146996680550597</v>
      </c>
      <c r="AK13" s="19" t="n">
        <v>0.00837887548200977</v>
      </c>
      <c r="AL13" s="19" t="n">
        <v>0</v>
      </c>
      <c r="AM13" s="19" t="n">
        <v>0</v>
      </c>
      <c r="AN13" s="19" t="n">
        <v>0.0141939506370403</v>
      </c>
      <c r="AO13" s="19"/>
      <c r="AP13" s="19" t="n">
        <v>0</v>
      </c>
      <c r="AQ13" s="19" t="n">
        <v>0.00800020828126029</v>
      </c>
      <c r="AR13" s="19" t="n">
        <v>0</v>
      </c>
      <c r="AS13" s="19" t="n">
        <v>0.00656471146015981</v>
      </c>
      <c r="AT13" s="19" t="n">
        <v>0</v>
      </c>
      <c r="AU13" s="19"/>
      <c r="AV13" s="19" t="n">
        <v>0.0101712225924514</v>
      </c>
      <c r="AW13" s="19" t="n">
        <v>0</v>
      </c>
      <c r="AX13" s="19" t="n">
        <v>0</v>
      </c>
      <c r="AY13" s="19" t="n">
        <v>0.0054819968951067</v>
      </c>
      <c r="AZ13" s="19" t="n">
        <v>0.00506720044500895</v>
      </c>
      <c r="BA13" s="19" t="n">
        <v>0</v>
      </c>
      <c r="BB13" s="19"/>
      <c r="BC13" s="19" t="n">
        <v>0.0037258320616184</v>
      </c>
      <c r="BD13" s="19" t="n">
        <v>0.00789424730806624</v>
      </c>
      <c r="BE13" s="19" t="n">
        <v>0.00568647955325852</v>
      </c>
      <c r="BF13" s="19" t="n">
        <v>0.00422815532891411</v>
      </c>
      <c r="BG13" s="19" t="n">
        <v>0</v>
      </c>
    </row>
    <row r="14">
      <c r="B14" s="20" t="s">
        <v>123</v>
      </c>
      <c r="C14" s="19" t="n">
        <v>0.00590600682592133</v>
      </c>
      <c r="D14" s="19" t="n">
        <v>0.00619047306160202</v>
      </c>
      <c r="E14" s="19" t="n">
        <v>0.00567511101114736</v>
      </c>
      <c r="F14" s="19"/>
      <c r="G14" s="19" t="n">
        <v>0.00225756525254561</v>
      </c>
      <c r="H14" s="19" t="n">
        <v>0.0145738740573243</v>
      </c>
      <c r="I14" s="19" t="n">
        <v>0.00675266822731816</v>
      </c>
      <c r="J14" s="19" t="n">
        <v>0.0090441580597939</v>
      </c>
      <c r="K14" s="19" t="n">
        <v>0</v>
      </c>
      <c r="L14" s="19" t="n">
        <v>0.00206897997942837</v>
      </c>
      <c r="M14" s="19"/>
      <c r="N14" s="19" t="n">
        <v>0.00654066754600659</v>
      </c>
      <c r="O14" s="19" t="n">
        <v>0.00441798103475156</v>
      </c>
      <c r="P14" s="19" t="n">
        <v>0.00569808463965907</v>
      </c>
      <c r="Q14" s="19" t="n">
        <v>0.00696377818108916</v>
      </c>
      <c r="R14" s="19"/>
      <c r="S14" s="19" t="n">
        <v>0.00534433615094485</v>
      </c>
      <c r="T14" s="19" t="n">
        <v>0.00377495311157662</v>
      </c>
      <c r="U14" s="19" t="n">
        <v>0.00692316266243729</v>
      </c>
      <c r="V14" s="19" t="n">
        <v>0.0124019626276664</v>
      </c>
      <c r="W14" s="19" t="n">
        <v>0.00710049990257493</v>
      </c>
      <c r="X14" s="19" t="n">
        <v>0.0160518912641548</v>
      </c>
      <c r="Y14" s="19" t="n">
        <v>0.00573293899175876</v>
      </c>
      <c r="Z14" s="19" t="n">
        <v>0.0149542805565851</v>
      </c>
      <c r="AA14" s="19" t="n">
        <v>0</v>
      </c>
      <c r="AB14" s="19" t="n">
        <v>0</v>
      </c>
      <c r="AC14" s="19" t="n">
        <v>0</v>
      </c>
      <c r="AD14" s="19" t="n">
        <v>0</v>
      </c>
      <c r="AE14" s="19"/>
      <c r="AF14" s="19" t="n">
        <v>0.00563597481034724</v>
      </c>
      <c r="AG14" s="19" t="n">
        <v>0.00470549765596411</v>
      </c>
      <c r="AH14" s="19" t="n">
        <v>0.0141983766127024</v>
      </c>
      <c r="AI14" s="19"/>
      <c r="AJ14" s="19" t="n">
        <v>0.003487526019816</v>
      </c>
      <c r="AK14" s="19" t="n">
        <v>0.00701463487296901</v>
      </c>
      <c r="AL14" s="19" t="n">
        <v>0</v>
      </c>
      <c r="AM14" s="19" t="n">
        <v>0</v>
      </c>
      <c r="AN14" s="19" t="n">
        <v>0.0157321910067644</v>
      </c>
      <c r="AO14" s="19"/>
      <c r="AP14" s="19" t="n">
        <v>0.00579531999128396</v>
      </c>
      <c r="AQ14" s="19" t="n">
        <v>0.0061958480722747</v>
      </c>
      <c r="AR14" s="19" t="n">
        <v>0</v>
      </c>
      <c r="AS14" s="19" t="n">
        <v>0.00807053865510076</v>
      </c>
      <c r="AT14" s="19" t="n">
        <v>0.0134986932024166</v>
      </c>
      <c r="AU14" s="19"/>
      <c r="AV14" s="19" t="n">
        <v>0.00494923031338885</v>
      </c>
      <c r="AW14" s="19" t="n">
        <v>0.00562382586827653</v>
      </c>
      <c r="AX14" s="19" t="n">
        <v>0</v>
      </c>
      <c r="AY14" s="19" t="n">
        <v>0.00673946876684568</v>
      </c>
      <c r="AZ14" s="19" t="n">
        <v>0.00971100251993697</v>
      </c>
      <c r="BA14" s="19" t="n">
        <v>0.0082944583186214</v>
      </c>
      <c r="BB14" s="19"/>
      <c r="BC14" s="19" t="n">
        <v>0</v>
      </c>
      <c r="BD14" s="19" t="n">
        <v>0.00978890248945666</v>
      </c>
      <c r="BE14" s="19" t="n">
        <v>0.00618238808259765</v>
      </c>
      <c r="BF14" s="19" t="n">
        <v>0</v>
      </c>
      <c r="BG14" s="19" t="n">
        <v>0.0321776461381837</v>
      </c>
    </row>
    <row r="15">
      <c r="B15" s="20" t="s">
        <v>139</v>
      </c>
      <c r="C15" s="23" t="n">
        <v>0.897231376187996</v>
      </c>
      <c r="D15" s="23" t="n">
        <v>0.87786402943077</v>
      </c>
      <c r="E15" s="23" t="n">
        <v>0.916385501479936</v>
      </c>
      <c r="F15" s="23"/>
      <c r="G15" s="23" t="n">
        <v>0.854936487739456</v>
      </c>
      <c r="H15" s="23" t="n">
        <v>0.879181125760168</v>
      </c>
      <c r="I15" s="23" t="n">
        <v>0.881780399777849</v>
      </c>
      <c r="J15" s="23" t="n">
        <v>0.887306149192779</v>
      </c>
      <c r="K15" s="23" t="n">
        <v>0.934541240766386</v>
      </c>
      <c r="L15" s="23" t="n">
        <v>0.935622175992609</v>
      </c>
      <c r="M15" s="23"/>
      <c r="N15" s="23" t="n">
        <v>0.896182712135743</v>
      </c>
      <c r="O15" s="23" t="n">
        <v>0.888903740882265</v>
      </c>
      <c r="P15" s="23" t="n">
        <v>0.882544946291609</v>
      </c>
      <c r="Q15" s="23" t="n">
        <v>0.919721162612668</v>
      </c>
      <c r="R15" s="23"/>
      <c r="S15" s="23" t="n">
        <v>0.895133989435839</v>
      </c>
      <c r="T15" s="23" t="n">
        <v>0.929573999645795</v>
      </c>
      <c r="U15" s="23" t="n">
        <v>0.885347338847597</v>
      </c>
      <c r="V15" s="23" t="n">
        <v>0.903746340913896</v>
      </c>
      <c r="W15" s="23" t="n">
        <v>0.881693584258556</v>
      </c>
      <c r="X15" s="23" t="n">
        <v>0.855131042616361</v>
      </c>
      <c r="Y15" s="23" t="n">
        <v>0.91295267272522</v>
      </c>
      <c r="Z15" s="23" t="n">
        <v>0.927964922818085</v>
      </c>
      <c r="AA15" s="23" t="n">
        <v>0.888270581606404</v>
      </c>
      <c r="AB15" s="23" t="n">
        <v>0.865025988459341</v>
      </c>
      <c r="AC15" s="23" t="n">
        <v>0.933392283297142</v>
      </c>
      <c r="AD15" s="23" t="n">
        <v>0.928303048746603</v>
      </c>
      <c r="AE15" s="23"/>
      <c r="AF15" s="23" t="n">
        <v>0.91515285027165</v>
      </c>
      <c r="AG15" s="23" t="n">
        <v>0.899372655156267</v>
      </c>
      <c r="AH15" s="23" t="n">
        <v>0.877205603579857</v>
      </c>
      <c r="AI15" s="23"/>
      <c r="AJ15" s="23" t="n">
        <v>0.929425018133048</v>
      </c>
      <c r="AK15" s="23" t="n">
        <v>0.885275542726607</v>
      </c>
      <c r="AL15" s="23" t="n">
        <v>0.891381237738584</v>
      </c>
      <c r="AM15" s="23" t="n">
        <v>0.925568320226313</v>
      </c>
      <c r="AN15" s="23" t="n">
        <v>0.891219866444894</v>
      </c>
      <c r="AO15" s="23"/>
      <c r="AP15" s="23" t="n">
        <v>0.929548977811609</v>
      </c>
      <c r="AQ15" s="23" t="n">
        <v>0.898812050170524</v>
      </c>
      <c r="AR15" s="23" t="n">
        <v>0.871181595074238</v>
      </c>
      <c r="AS15" s="23" t="n">
        <v>0.909324154385033</v>
      </c>
      <c r="AT15" s="23" t="n">
        <v>0.859647996933398</v>
      </c>
      <c r="AU15" s="23"/>
      <c r="AV15" s="23" t="n">
        <v>0.895637831954733</v>
      </c>
      <c r="AW15" s="23" t="n">
        <v>0.91476893143339</v>
      </c>
      <c r="AX15" s="23" t="n">
        <v>0.895821329897611</v>
      </c>
      <c r="AY15" s="23" t="n">
        <v>0.928432786623281</v>
      </c>
      <c r="AZ15" s="23" t="n">
        <v>0.842892095237578</v>
      </c>
      <c r="BA15" s="23" t="n">
        <v>0.892633566490016</v>
      </c>
      <c r="BB15" s="23"/>
      <c r="BC15" s="23" t="n">
        <v>0.926311477141277</v>
      </c>
      <c r="BD15" s="23" t="n">
        <v>0.881303548068243</v>
      </c>
      <c r="BE15" s="23" t="n">
        <v>0.874317324049751</v>
      </c>
      <c r="BF15" s="23" t="n">
        <v>0.902241837484351</v>
      </c>
      <c r="BG15" s="23" t="n">
        <v>0.903842985830747</v>
      </c>
    </row>
    <row r="16">
      <c r="B16" s="20" t="s">
        <v>140</v>
      </c>
      <c r="C16" s="23" t="n">
        <v>0.0208818386948534</v>
      </c>
      <c r="D16" s="23" t="n">
        <v>0.0230155189579641</v>
      </c>
      <c r="E16" s="23" t="n">
        <v>0.0189652672826137</v>
      </c>
      <c r="F16" s="23"/>
      <c r="G16" s="23" t="n">
        <v>0.0332165769246065</v>
      </c>
      <c r="H16" s="23" t="n">
        <v>0.026474676396598</v>
      </c>
      <c r="I16" s="23" t="n">
        <v>0.0345634916604911</v>
      </c>
      <c r="J16" s="23" t="n">
        <v>0.0240949326235927</v>
      </c>
      <c r="K16" s="23" t="n">
        <v>0.00919061159141412</v>
      </c>
      <c r="L16" s="23" t="n">
        <v>0.00225474483887383</v>
      </c>
      <c r="M16" s="23"/>
      <c r="N16" s="23" t="n">
        <v>0.0180732635533658</v>
      </c>
      <c r="O16" s="23" t="n">
        <v>0.0223960464924076</v>
      </c>
      <c r="P16" s="23" t="n">
        <v>0.0276781755586787</v>
      </c>
      <c r="Q16" s="23" t="n">
        <v>0.0164031468329237</v>
      </c>
      <c r="R16" s="23"/>
      <c r="S16" s="23" t="n">
        <v>0.0277320364000669</v>
      </c>
      <c r="T16" s="23" t="n">
        <v>0.0115794333740819</v>
      </c>
      <c r="U16" s="23" t="n">
        <v>0.0145629294384244</v>
      </c>
      <c r="V16" s="23" t="n">
        <v>0.00425699321211551</v>
      </c>
      <c r="W16" s="23" t="n">
        <v>0.0431844706580488</v>
      </c>
      <c r="X16" s="23" t="n">
        <v>0.0236210319306042</v>
      </c>
      <c r="Y16" s="23" t="n">
        <v>0.0175040321208507</v>
      </c>
      <c r="Z16" s="23" t="n">
        <v>0.0229842165912003</v>
      </c>
      <c r="AA16" s="23" t="n">
        <v>0.0253932471744743</v>
      </c>
      <c r="AB16" s="23" t="n">
        <v>0.0361678005230828</v>
      </c>
      <c r="AC16" s="23" t="n">
        <v>0.00846230258957315</v>
      </c>
      <c r="AD16" s="23" t="n">
        <v>0</v>
      </c>
      <c r="AE16" s="23"/>
      <c r="AF16" s="23" t="n">
        <v>0.00993865377557586</v>
      </c>
      <c r="AG16" s="23" t="n">
        <v>0.0183920805373822</v>
      </c>
      <c r="AH16" s="23" t="n">
        <v>0.0439313451535256</v>
      </c>
      <c r="AI16" s="23"/>
      <c r="AJ16" s="23" t="n">
        <v>0.00594987922689249</v>
      </c>
      <c r="AK16" s="23" t="n">
        <v>0.0263134747168552</v>
      </c>
      <c r="AL16" s="23" t="n">
        <v>0.0283158134381663</v>
      </c>
      <c r="AM16" s="23" t="n">
        <v>0.0218310925165329</v>
      </c>
      <c r="AN16" s="23" t="n">
        <v>0.0299448884249709</v>
      </c>
      <c r="AO16" s="23"/>
      <c r="AP16" s="23" t="n">
        <v>0.00670763351742238</v>
      </c>
      <c r="AQ16" s="23" t="n">
        <v>0.022048393194722</v>
      </c>
      <c r="AR16" s="23" t="n">
        <v>0.0139964009693013</v>
      </c>
      <c r="AS16" s="23" t="n">
        <v>0.0210107360316839</v>
      </c>
      <c r="AT16" s="23" t="n">
        <v>0.025080082683783</v>
      </c>
      <c r="AU16" s="23"/>
      <c r="AV16" s="23" t="n">
        <v>0.0265923389378129</v>
      </c>
      <c r="AW16" s="23" t="n">
        <v>0.00740574502661783</v>
      </c>
      <c r="AX16" s="23" t="n">
        <v>0.0134280987218324</v>
      </c>
      <c r="AY16" s="23" t="n">
        <v>0.0165332194123697</v>
      </c>
      <c r="AZ16" s="23" t="n">
        <v>0.0378145856751561</v>
      </c>
      <c r="BA16" s="23" t="n">
        <v>0.0279002233439567</v>
      </c>
      <c r="BB16" s="23"/>
      <c r="BC16" s="23" t="n">
        <v>0.0248397723986968</v>
      </c>
      <c r="BD16" s="23" t="n">
        <v>0.0209327606188986</v>
      </c>
      <c r="BE16" s="23" t="n">
        <v>0.0223655838523632</v>
      </c>
      <c r="BF16" s="23" t="n">
        <v>0.00948794518534779</v>
      </c>
      <c r="BG16" s="23" t="n">
        <v>0.0308874457766956</v>
      </c>
    </row>
    <row r="17">
      <c r="B17" s="20" t="s">
        <v>141</v>
      </c>
      <c r="C17" s="24" t="n">
        <v>0.876349537493143</v>
      </c>
      <c r="D17" s="24" t="n">
        <v>0.854848510472805</v>
      </c>
      <c r="E17" s="24" t="n">
        <v>0.897420234197323</v>
      </c>
      <c r="F17" s="24"/>
      <c r="G17" s="24" t="n">
        <v>0.821719910814849</v>
      </c>
      <c r="H17" s="24" t="n">
        <v>0.85270644936357</v>
      </c>
      <c r="I17" s="24" t="n">
        <v>0.847216908117358</v>
      </c>
      <c r="J17" s="24" t="n">
        <v>0.863211216569186</v>
      </c>
      <c r="K17" s="24" t="n">
        <v>0.925350629174972</v>
      </c>
      <c r="L17" s="24" t="n">
        <v>0.933367431153735</v>
      </c>
      <c r="M17" s="24"/>
      <c r="N17" s="24" t="n">
        <v>0.878109448582377</v>
      </c>
      <c r="O17" s="24" t="n">
        <v>0.866507694389857</v>
      </c>
      <c r="P17" s="24" t="n">
        <v>0.85486677073293</v>
      </c>
      <c r="Q17" s="24" t="n">
        <v>0.903318015779745</v>
      </c>
      <c r="R17" s="24"/>
      <c r="S17" s="24" t="n">
        <v>0.867401953035772</v>
      </c>
      <c r="T17" s="24" t="n">
        <v>0.917994566271713</v>
      </c>
      <c r="U17" s="24" t="n">
        <v>0.870784409409173</v>
      </c>
      <c r="V17" s="24" t="n">
        <v>0.89948934770178</v>
      </c>
      <c r="W17" s="24" t="n">
        <v>0.838509113600508</v>
      </c>
      <c r="X17" s="24" t="n">
        <v>0.831510010685757</v>
      </c>
      <c r="Y17" s="24" t="n">
        <v>0.895448640604369</v>
      </c>
      <c r="Z17" s="24" t="n">
        <v>0.904980706226885</v>
      </c>
      <c r="AA17" s="24" t="n">
        <v>0.86287733443193</v>
      </c>
      <c r="AB17" s="24" t="n">
        <v>0.828858187936258</v>
      </c>
      <c r="AC17" s="24" t="n">
        <v>0.924929980707569</v>
      </c>
      <c r="AD17" s="24" t="n">
        <v>0.928303048746603</v>
      </c>
      <c r="AE17" s="24"/>
      <c r="AF17" s="24" t="n">
        <v>0.905214196496074</v>
      </c>
      <c r="AG17" s="24" t="n">
        <v>0.880980574618885</v>
      </c>
      <c r="AH17" s="24" t="n">
        <v>0.833274258426331</v>
      </c>
      <c r="AI17" s="24"/>
      <c r="AJ17" s="24" t="n">
        <v>0.923475138906156</v>
      </c>
      <c r="AK17" s="24" t="n">
        <v>0.858962068009751</v>
      </c>
      <c r="AL17" s="24" t="n">
        <v>0.863065424300417</v>
      </c>
      <c r="AM17" s="24" t="n">
        <v>0.90373722770978</v>
      </c>
      <c r="AN17" s="24" t="n">
        <v>0.861274978019923</v>
      </c>
      <c r="AO17" s="24"/>
      <c r="AP17" s="24" t="n">
        <v>0.922841344294187</v>
      </c>
      <c r="AQ17" s="24" t="n">
        <v>0.876763656975802</v>
      </c>
      <c r="AR17" s="24" t="n">
        <v>0.857185194104937</v>
      </c>
      <c r="AS17" s="24" t="n">
        <v>0.888313418353349</v>
      </c>
      <c r="AT17" s="24" t="n">
        <v>0.834567914249615</v>
      </c>
      <c r="AU17" s="24"/>
      <c r="AV17" s="24" t="n">
        <v>0.86904549301692</v>
      </c>
      <c r="AW17" s="24" t="n">
        <v>0.907363186406772</v>
      </c>
      <c r="AX17" s="24" t="n">
        <v>0.882393231175779</v>
      </c>
      <c r="AY17" s="24" t="n">
        <v>0.911899567210911</v>
      </c>
      <c r="AZ17" s="24" t="n">
        <v>0.805077509562422</v>
      </c>
      <c r="BA17" s="24" t="n">
        <v>0.864733343146059</v>
      </c>
      <c r="BB17" s="24"/>
      <c r="BC17" s="24" t="n">
        <v>0.90147170474258</v>
      </c>
      <c r="BD17" s="24" t="n">
        <v>0.860370787449344</v>
      </c>
      <c r="BE17" s="24" t="n">
        <v>0.851951740197388</v>
      </c>
      <c r="BF17" s="24" t="n">
        <v>0.892753892299003</v>
      </c>
      <c r="BG17" s="24" t="n">
        <v>0.872955540054052</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0.347331941076682</v>
      </c>
      <c r="D9" s="19" t="n">
        <v>0.33074834653504</v>
      </c>
      <c r="E9" s="19" t="n">
        <v>0.363281306732083</v>
      </c>
      <c r="F9" s="19"/>
      <c r="G9" s="19" t="n">
        <v>0.338840545139507</v>
      </c>
      <c r="H9" s="19" t="n">
        <v>0.408392466475263</v>
      </c>
      <c r="I9" s="19" t="n">
        <v>0.319435628897086</v>
      </c>
      <c r="J9" s="19" t="n">
        <v>0.303741924677006</v>
      </c>
      <c r="K9" s="19" t="n">
        <v>0.349407595703543</v>
      </c>
      <c r="L9" s="19" t="n">
        <v>0.360098316758182</v>
      </c>
      <c r="M9" s="19"/>
      <c r="N9" s="19" t="n">
        <v>0.377218412774107</v>
      </c>
      <c r="O9" s="19" t="n">
        <v>0.306183717806352</v>
      </c>
      <c r="P9" s="19" t="n">
        <v>0.322330128462692</v>
      </c>
      <c r="Q9" s="19" t="n">
        <v>0.378584796398426</v>
      </c>
      <c r="R9" s="19"/>
      <c r="S9" s="19" t="n">
        <v>0.446080407147717</v>
      </c>
      <c r="T9" s="19" t="n">
        <v>0.285812239383946</v>
      </c>
      <c r="U9" s="19" t="n">
        <v>0.379241581095071</v>
      </c>
      <c r="V9" s="19" t="n">
        <v>0.322673587406138</v>
      </c>
      <c r="W9" s="19" t="n">
        <v>0.344005632418746</v>
      </c>
      <c r="X9" s="19" t="n">
        <v>0.265783120555852</v>
      </c>
      <c r="Y9" s="19" t="n">
        <v>0.296130899356421</v>
      </c>
      <c r="Z9" s="19" t="n">
        <v>0.344040689381708</v>
      </c>
      <c r="AA9" s="19" t="n">
        <v>0.36924575374528</v>
      </c>
      <c r="AB9" s="19" t="n">
        <v>0.34627134764309</v>
      </c>
      <c r="AC9" s="19" t="n">
        <v>0.379730613865854</v>
      </c>
      <c r="AD9" s="19" t="n">
        <v>0.402812923964539</v>
      </c>
      <c r="AE9" s="19"/>
      <c r="AF9" s="19" t="n">
        <v>0.335447952410266</v>
      </c>
      <c r="AG9" s="19" t="n">
        <v>0.352408825514636</v>
      </c>
      <c r="AH9" s="19" t="n">
        <v>0.40184791654818</v>
      </c>
      <c r="AI9" s="19"/>
      <c r="AJ9" s="19" t="n">
        <v>0.331945997264502</v>
      </c>
      <c r="AK9" s="19" t="n">
        <v>0.419568262176585</v>
      </c>
      <c r="AL9" s="19" t="n">
        <v>0.303955026613794</v>
      </c>
      <c r="AM9" s="19" t="n">
        <v>0.193364617513673</v>
      </c>
      <c r="AN9" s="19" t="n">
        <v>0.337170033486354</v>
      </c>
      <c r="AO9" s="19"/>
      <c r="AP9" s="19" t="n">
        <v>0.347194244037853</v>
      </c>
      <c r="AQ9" s="19" t="n">
        <v>0.407081126053135</v>
      </c>
      <c r="AR9" s="19" t="n">
        <v>0.289117794285048</v>
      </c>
      <c r="AS9" s="19" t="n">
        <v>0.254604131245322</v>
      </c>
      <c r="AT9" s="19" t="n">
        <v>0.293157569380055</v>
      </c>
      <c r="AU9" s="19"/>
      <c r="AV9" s="19" t="n">
        <v>0.430655034609025</v>
      </c>
      <c r="AW9" s="19" t="n">
        <v>0.324612043754831</v>
      </c>
      <c r="AX9" s="19" t="n">
        <v>0.29706427402955</v>
      </c>
      <c r="AY9" s="19" t="n">
        <v>0.2830424708599</v>
      </c>
      <c r="AZ9" s="19" t="n">
        <v>0.319773902644706</v>
      </c>
      <c r="BA9" s="19" t="n">
        <v>0.311686044446322</v>
      </c>
      <c r="BB9" s="19"/>
      <c r="BC9" s="19" t="n">
        <v>0.400272142032517</v>
      </c>
      <c r="BD9" s="19" t="n">
        <v>0.307206630031913</v>
      </c>
      <c r="BE9" s="19" t="n">
        <v>0.322181660907908</v>
      </c>
      <c r="BF9" s="19" t="n">
        <v>0.394725196410099</v>
      </c>
      <c r="BG9" s="19" t="n">
        <v>0.499986863718522</v>
      </c>
    </row>
    <row r="10">
      <c r="B10" s="20" t="s">
        <v>135</v>
      </c>
      <c r="C10" s="19" t="n">
        <v>0.410118866520006</v>
      </c>
      <c r="D10" s="19" t="n">
        <v>0.40626051584716</v>
      </c>
      <c r="E10" s="19" t="n">
        <v>0.41299800991832</v>
      </c>
      <c r="F10" s="19"/>
      <c r="G10" s="19" t="n">
        <v>0.413773007738218</v>
      </c>
      <c r="H10" s="19" t="n">
        <v>0.376130020531052</v>
      </c>
      <c r="I10" s="19" t="n">
        <v>0.405292348888726</v>
      </c>
      <c r="J10" s="19" t="n">
        <v>0.413216041639137</v>
      </c>
      <c r="K10" s="19" t="n">
        <v>0.394245283309032</v>
      </c>
      <c r="L10" s="19" t="n">
        <v>0.44729585887956</v>
      </c>
      <c r="M10" s="19"/>
      <c r="N10" s="19" t="n">
        <v>0.389985726247048</v>
      </c>
      <c r="O10" s="19" t="n">
        <v>0.448194970437763</v>
      </c>
      <c r="P10" s="19" t="n">
        <v>0.394874623361457</v>
      </c>
      <c r="Q10" s="19" t="n">
        <v>0.40643384469407</v>
      </c>
      <c r="R10" s="19"/>
      <c r="S10" s="19" t="n">
        <v>0.354671568924552</v>
      </c>
      <c r="T10" s="19" t="n">
        <v>0.428359780369666</v>
      </c>
      <c r="U10" s="19" t="n">
        <v>0.34729470865894</v>
      </c>
      <c r="V10" s="19" t="n">
        <v>0.419059589630621</v>
      </c>
      <c r="W10" s="19" t="n">
        <v>0.399267103507125</v>
      </c>
      <c r="X10" s="19" t="n">
        <v>0.462268935324418</v>
      </c>
      <c r="Y10" s="19" t="n">
        <v>0.448180262632105</v>
      </c>
      <c r="Z10" s="19" t="n">
        <v>0.352057219221613</v>
      </c>
      <c r="AA10" s="19" t="n">
        <v>0.403219033892162</v>
      </c>
      <c r="AB10" s="19" t="n">
        <v>0.442509876365868</v>
      </c>
      <c r="AC10" s="19" t="n">
        <v>0.466339049544367</v>
      </c>
      <c r="AD10" s="19" t="n">
        <v>0.40963417404998</v>
      </c>
      <c r="AE10" s="19"/>
      <c r="AF10" s="19" t="n">
        <v>0.412205101759057</v>
      </c>
      <c r="AG10" s="19" t="n">
        <v>0.432240996712221</v>
      </c>
      <c r="AH10" s="19" t="n">
        <v>0.328283070611937</v>
      </c>
      <c r="AI10" s="19"/>
      <c r="AJ10" s="19" t="n">
        <v>0.427608372399667</v>
      </c>
      <c r="AK10" s="19" t="n">
        <v>0.402548437277177</v>
      </c>
      <c r="AL10" s="19" t="n">
        <v>0.4619469529357</v>
      </c>
      <c r="AM10" s="19" t="n">
        <v>0.447820427251134</v>
      </c>
      <c r="AN10" s="19" t="n">
        <v>0.358577852153284</v>
      </c>
      <c r="AO10" s="19"/>
      <c r="AP10" s="19" t="n">
        <v>0.414701421246811</v>
      </c>
      <c r="AQ10" s="19" t="n">
        <v>0.403727135881897</v>
      </c>
      <c r="AR10" s="19" t="n">
        <v>0.491874544510429</v>
      </c>
      <c r="AS10" s="19" t="n">
        <v>0.412392798020653</v>
      </c>
      <c r="AT10" s="19" t="n">
        <v>0.436410597314332</v>
      </c>
      <c r="AU10" s="19"/>
      <c r="AV10" s="19" t="n">
        <v>0.395196324739779</v>
      </c>
      <c r="AW10" s="19" t="n">
        <v>0.422691327570887</v>
      </c>
      <c r="AX10" s="19" t="n">
        <v>0.482152627220304</v>
      </c>
      <c r="AY10" s="19" t="n">
        <v>0.39330699599786</v>
      </c>
      <c r="AZ10" s="19" t="n">
        <v>0.438318039314252</v>
      </c>
      <c r="BA10" s="19" t="n">
        <v>0.418584013912136</v>
      </c>
      <c r="BB10" s="19"/>
      <c r="BC10" s="19" t="n">
        <v>0.416448606726888</v>
      </c>
      <c r="BD10" s="19" t="n">
        <v>0.437620812560462</v>
      </c>
      <c r="BE10" s="19" t="n">
        <v>0.433926131947726</v>
      </c>
      <c r="BF10" s="19" t="n">
        <v>0.364261126280716</v>
      </c>
      <c r="BG10" s="19" t="n">
        <v>0.29655170076783</v>
      </c>
    </row>
    <row r="11">
      <c r="B11" s="20" t="s">
        <v>136</v>
      </c>
      <c r="C11" s="19" t="n">
        <v>0.163360510958846</v>
      </c>
      <c r="D11" s="19" t="n">
        <v>0.174159963938203</v>
      </c>
      <c r="E11" s="19" t="n">
        <v>0.154114804558877</v>
      </c>
      <c r="F11" s="19"/>
      <c r="G11" s="19" t="n">
        <v>0.163698825090663</v>
      </c>
      <c r="H11" s="19" t="n">
        <v>0.149950761216967</v>
      </c>
      <c r="I11" s="19" t="n">
        <v>0.161814044072149</v>
      </c>
      <c r="J11" s="19" t="n">
        <v>0.196954537604643</v>
      </c>
      <c r="K11" s="19" t="n">
        <v>0.172013119505812</v>
      </c>
      <c r="L11" s="19" t="n">
        <v>0.142236295100806</v>
      </c>
      <c r="M11" s="19"/>
      <c r="N11" s="19" t="n">
        <v>0.156468703379186</v>
      </c>
      <c r="O11" s="19" t="n">
        <v>0.163864408742695</v>
      </c>
      <c r="P11" s="19" t="n">
        <v>0.193814823369465</v>
      </c>
      <c r="Q11" s="19" t="n">
        <v>0.143826466411507</v>
      </c>
      <c r="R11" s="19"/>
      <c r="S11" s="19" t="n">
        <v>0.124187860847039</v>
      </c>
      <c r="T11" s="19" t="n">
        <v>0.193232130212261</v>
      </c>
      <c r="U11" s="19" t="n">
        <v>0.19055361456474</v>
      </c>
      <c r="V11" s="19" t="n">
        <v>0.163486586138833</v>
      </c>
      <c r="W11" s="19" t="n">
        <v>0.150178799419359</v>
      </c>
      <c r="X11" s="19" t="n">
        <v>0.208492582960988</v>
      </c>
      <c r="Y11" s="19" t="n">
        <v>0.18388074974062</v>
      </c>
      <c r="Z11" s="19" t="n">
        <v>0.17439687866911</v>
      </c>
      <c r="AA11" s="19" t="n">
        <v>0.143719255968232</v>
      </c>
      <c r="AB11" s="19" t="n">
        <v>0.154576546230565</v>
      </c>
      <c r="AC11" s="19" t="n">
        <v>0.130280634996839</v>
      </c>
      <c r="AD11" s="19" t="n">
        <v>0.123914764190604</v>
      </c>
      <c r="AE11" s="19"/>
      <c r="AF11" s="19" t="n">
        <v>0.158749165472483</v>
      </c>
      <c r="AG11" s="19" t="n">
        <v>0.157141410010728</v>
      </c>
      <c r="AH11" s="19" t="n">
        <v>0.168945610427151</v>
      </c>
      <c r="AI11" s="19"/>
      <c r="AJ11" s="19" t="n">
        <v>0.1629433981088</v>
      </c>
      <c r="AK11" s="19" t="n">
        <v>0.133234827239691</v>
      </c>
      <c r="AL11" s="19" t="n">
        <v>0.169155759342521</v>
      </c>
      <c r="AM11" s="19" t="n">
        <v>0.225755824739248</v>
      </c>
      <c r="AN11" s="19" t="n">
        <v>0.1759918026757</v>
      </c>
      <c r="AO11" s="19"/>
      <c r="AP11" s="19" t="n">
        <v>0.182834054994501</v>
      </c>
      <c r="AQ11" s="19" t="n">
        <v>0.140585124523098</v>
      </c>
      <c r="AR11" s="19" t="n">
        <v>0.166228899891778</v>
      </c>
      <c r="AS11" s="19" t="n">
        <v>0.169410557894413</v>
      </c>
      <c r="AT11" s="19" t="n">
        <v>0.182107316529082</v>
      </c>
      <c r="AU11" s="19"/>
      <c r="AV11" s="19" t="n">
        <v>0.137296755692104</v>
      </c>
      <c r="AW11" s="19" t="n">
        <v>0.179087862713604</v>
      </c>
      <c r="AX11" s="19" t="n">
        <v>0.154937742373348</v>
      </c>
      <c r="AY11" s="19" t="n">
        <v>0.182906868966213</v>
      </c>
      <c r="AZ11" s="19" t="n">
        <v>0.152134507819022</v>
      </c>
      <c r="BA11" s="19" t="n">
        <v>0.16304249607579</v>
      </c>
      <c r="BB11" s="19"/>
      <c r="BC11" s="19" t="n">
        <v>0.126772061869255</v>
      </c>
      <c r="BD11" s="19" t="n">
        <v>0.171686902023756</v>
      </c>
      <c r="BE11" s="19" t="n">
        <v>0.156123126866901</v>
      </c>
      <c r="BF11" s="19" t="n">
        <v>0.166762914658349</v>
      </c>
      <c r="BG11" s="19" t="n">
        <v>0.137784638041489</v>
      </c>
    </row>
    <row r="12">
      <c r="B12" s="20" t="s">
        <v>137</v>
      </c>
      <c r="C12" s="19" t="n">
        <v>0.0471448607180808</v>
      </c>
      <c r="D12" s="19" t="n">
        <v>0.0528692486458263</v>
      </c>
      <c r="E12" s="19" t="n">
        <v>0.0411311883633942</v>
      </c>
      <c r="F12" s="19"/>
      <c r="G12" s="19" t="n">
        <v>0.0663040543691865</v>
      </c>
      <c r="H12" s="19" t="n">
        <v>0.0378762659564101</v>
      </c>
      <c r="I12" s="19" t="n">
        <v>0.0630306452032103</v>
      </c>
      <c r="J12" s="19" t="n">
        <v>0.0427536903887245</v>
      </c>
      <c r="K12" s="19" t="n">
        <v>0.0494411364082924</v>
      </c>
      <c r="L12" s="19" t="n">
        <v>0.0309500521459684</v>
      </c>
      <c r="M12" s="19"/>
      <c r="N12" s="19" t="n">
        <v>0.0493830550784071</v>
      </c>
      <c r="O12" s="19" t="n">
        <v>0.0382046835161554</v>
      </c>
      <c r="P12" s="19" t="n">
        <v>0.0572970098204886</v>
      </c>
      <c r="Q12" s="19" t="n">
        <v>0.0452015332643314</v>
      </c>
      <c r="R12" s="19"/>
      <c r="S12" s="19" t="n">
        <v>0.0572916870763763</v>
      </c>
      <c r="T12" s="19" t="n">
        <v>0.0588790668834701</v>
      </c>
      <c r="U12" s="19" t="n">
        <v>0.0439811513848184</v>
      </c>
      <c r="V12" s="19" t="n">
        <v>0.0638738353113028</v>
      </c>
      <c r="W12" s="19" t="n">
        <v>0.0451657060307499</v>
      </c>
      <c r="X12" s="19" t="n">
        <v>0.0272455257118358</v>
      </c>
      <c r="Y12" s="19" t="n">
        <v>0.0501684746408065</v>
      </c>
      <c r="Z12" s="19" t="n">
        <v>0.0464373462182349</v>
      </c>
      <c r="AA12" s="19" t="n">
        <v>0.0538005507998759</v>
      </c>
      <c r="AB12" s="19" t="n">
        <v>0.0291141537782361</v>
      </c>
      <c r="AC12" s="19" t="n">
        <v>0.0236497015929407</v>
      </c>
      <c r="AD12" s="19" t="n">
        <v>0.0333658341269748</v>
      </c>
      <c r="AE12" s="19"/>
      <c r="AF12" s="19" t="n">
        <v>0.0510509573488903</v>
      </c>
      <c r="AG12" s="19" t="n">
        <v>0.034873987795503</v>
      </c>
      <c r="AH12" s="19" t="n">
        <v>0.0587551102389895</v>
      </c>
      <c r="AI12" s="19"/>
      <c r="AJ12" s="19" t="n">
        <v>0.0552149558833821</v>
      </c>
      <c r="AK12" s="19" t="n">
        <v>0.0241558820412443</v>
      </c>
      <c r="AL12" s="19" t="n">
        <v>0.0389615795429811</v>
      </c>
      <c r="AM12" s="19" t="n">
        <v>0.0619464920350264</v>
      </c>
      <c r="AN12" s="19" t="n">
        <v>0.0711378915084938</v>
      </c>
      <c r="AO12" s="19"/>
      <c r="AP12" s="19" t="n">
        <v>0.0422792058886146</v>
      </c>
      <c r="AQ12" s="19" t="n">
        <v>0.0330370990488</v>
      </c>
      <c r="AR12" s="19" t="n">
        <v>0.0466598863754838</v>
      </c>
      <c r="AS12" s="19" t="n">
        <v>0.079502884152049</v>
      </c>
      <c r="AT12" s="19" t="n">
        <v>0.0600247398921306</v>
      </c>
      <c r="AU12" s="19"/>
      <c r="AV12" s="19" t="n">
        <v>0.023492140947139</v>
      </c>
      <c r="AW12" s="19" t="n">
        <v>0.0528567601885876</v>
      </c>
      <c r="AX12" s="19" t="n">
        <v>0.0477381469010477</v>
      </c>
      <c r="AY12" s="19" t="n">
        <v>0.0786715179978438</v>
      </c>
      <c r="AZ12" s="19" t="n">
        <v>0.0609211118730992</v>
      </c>
      <c r="BA12" s="19" t="n">
        <v>0.0571302698839661</v>
      </c>
      <c r="BB12" s="19"/>
      <c r="BC12" s="19" t="n">
        <v>0.0372688307296194</v>
      </c>
      <c r="BD12" s="19" t="n">
        <v>0.0468592951021377</v>
      </c>
      <c r="BE12" s="19" t="n">
        <v>0.0528376138710145</v>
      </c>
      <c r="BF12" s="19" t="n">
        <v>0.0441013941682128</v>
      </c>
      <c r="BG12" s="19" t="n">
        <v>0.0308874457766956</v>
      </c>
    </row>
    <row r="13">
      <c r="B13" s="20" t="s">
        <v>138</v>
      </c>
      <c r="C13" s="19" t="n">
        <v>0.0214927432693813</v>
      </c>
      <c r="D13" s="19" t="n">
        <v>0.0270994925380909</v>
      </c>
      <c r="E13" s="19" t="n">
        <v>0.0161932172058308</v>
      </c>
      <c r="F13" s="19"/>
      <c r="G13" s="19" t="n">
        <v>0.0101000911635681</v>
      </c>
      <c r="H13" s="19" t="n">
        <v>0.012704086508393</v>
      </c>
      <c r="I13" s="19" t="n">
        <v>0.033571406443153</v>
      </c>
      <c r="J13" s="19" t="n">
        <v>0.0348558269869491</v>
      </c>
      <c r="K13" s="19" t="n">
        <v>0.0253047044535425</v>
      </c>
      <c r="L13" s="19" t="n">
        <v>0.0130380980600845</v>
      </c>
      <c r="M13" s="19"/>
      <c r="N13" s="19" t="n">
        <v>0.0188782973887389</v>
      </c>
      <c r="O13" s="19" t="n">
        <v>0.0322681702535659</v>
      </c>
      <c r="P13" s="19" t="n">
        <v>0.0223236076447954</v>
      </c>
      <c r="Q13" s="19" t="n">
        <v>0.0124186519053971</v>
      </c>
      <c r="R13" s="19"/>
      <c r="S13" s="19" t="n">
        <v>0.006959893738857</v>
      </c>
      <c r="T13" s="19" t="n">
        <v>0.015547792450569</v>
      </c>
      <c r="U13" s="19" t="n">
        <v>0.0261769918868794</v>
      </c>
      <c r="V13" s="19" t="n">
        <v>0.0243271900954461</v>
      </c>
      <c r="W13" s="19" t="n">
        <v>0.0360968360601851</v>
      </c>
      <c r="X13" s="19" t="n">
        <v>0.0201579441827506</v>
      </c>
      <c r="Y13" s="19" t="n">
        <v>0.0111022550768726</v>
      </c>
      <c r="Z13" s="19" t="n">
        <v>0.0578390644432749</v>
      </c>
      <c r="AA13" s="19" t="n">
        <v>0.0300154055944497</v>
      </c>
      <c r="AB13" s="19" t="n">
        <v>0.0275280759822412</v>
      </c>
      <c r="AC13" s="19" t="n">
        <v>0</v>
      </c>
      <c r="AD13" s="19" t="n">
        <v>0.0302723036679016</v>
      </c>
      <c r="AE13" s="19"/>
      <c r="AF13" s="19" t="n">
        <v>0.0282470056244508</v>
      </c>
      <c r="AG13" s="19" t="n">
        <v>0.0219727510268588</v>
      </c>
      <c r="AH13" s="19" t="n">
        <v>0.0139667001776228</v>
      </c>
      <c r="AI13" s="19"/>
      <c r="AJ13" s="19" t="n">
        <v>0.0145488083398055</v>
      </c>
      <c r="AK13" s="19" t="n">
        <v>0.0184621714458855</v>
      </c>
      <c r="AL13" s="19" t="n">
        <v>0.0259806815650028</v>
      </c>
      <c r="AM13" s="19" t="n">
        <v>0.0711126384609189</v>
      </c>
      <c r="AN13" s="19" t="n">
        <v>0.0228898178891103</v>
      </c>
      <c r="AO13" s="19"/>
      <c r="AP13" s="19" t="n">
        <v>0.0080707611737439</v>
      </c>
      <c r="AQ13" s="19" t="n">
        <v>0.01180526417847</v>
      </c>
      <c r="AR13" s="19" t="n">
        <v>0.00611887493726162</v>
      </c>
      <c r="AS13" s="19" t="n">
        <v>0.0646653436975542</v>
      </c>
      <c r="AT13" s="19" t="n">
        <v>0.0148010836819843</v>
      </c>
      <c r="AU13" s="19"/>
      <c r="AV13" s="19" t="n">
        <v>0.00927101963081845</v>
      </c>
      <c r="AW13" s="19" t="n">
        <v>0.0183282757020128</v>
      </c>
      <c r="AX13" s="19" t="n">
        <v>0.0116451567206897</v>
      </c>
      <c r="AY13" s="19" t="n">
        <v>0.0498941864196694</v>
      </c>
      <c r="AZ13" s="19" t="n">
        <v>0.0106479463440073</v>
      </c>
      <c r="BA13" s="19" t="n">
        <v>0.033826114293301</v>
      </c>
      <c r="BB13" s="19"/>
      <c r="BC13" s="19" t="n">
        <v>0.0116221740154101</v>
      </c>
      <c r="BD13" s="19" t="n">
        <v>0.0157908905930634</v>
      </c>
      <c r="BE13" s="19" t="n">
        <v>0.0270543401615503</v>
      </c>
      <c r="BF13" s="19" t="n">
        <v>0.0247259979634352</v>
      </c>
      <c r="BG13" s="19" t="n">
        <v>0.0347893516954638</v>
      </c>
    </row>
    <row r="14">
      <c r="B14" s="20" t="s">
        <v>123</v>
      </c>
      <c r="C14" s="19" t="n">
        <v>0.0105510774570043</v>
      </c>
      <c r="D14" s="19" t="n">
        <v>0.00886243249567961</v>
      </c>
      <c r="E14" s="19" t="n">
        <v>0.0122814732214954</v>
      </c>
      <c r="F14" s="19"/>
      <c r="G14" s="19" t="n">
        <v>0.00728347649885717</v>
      </c>
      <c r="H14" s="19" t="n">
        <v>0.0149463993119157</v>
      </c>
      <c r="I14" s="19" t="n">
        <v>0.0168559264956751</v>
      </c>
      <c r="J14" s="19" t="n">
        <v>0.0084779787035414</v>
      </c>
      <c r="K14" s="19" t="n">
        <v>0.00958816061977859</v>
      </c>
      <c r="L14" s="19" t="n">
        <v>0.00638137905539848</v>
      </c>
      <c r="M14" s="19"/>
      <c r="N14" s="19" t="n">
        <v>0.00806580513251258</v>
      </c>
      <c r="O14" s="19" t="n">
        <v>0.0112840492434682</v>
      </c>
      <c r="P14" s="19" t="n">
        <v>0.00935980734110209</v>
      </c>
      <c r="Q14" s="19" t="n">
        <v>0.0135347073262679</v>
      </c>
      <c r="R14" s="19"/>
      <c r="S14" s="19" t="n">
        <v>0.0108085822654592</v>
      </c>
      <c r="T14" s="19" t="n">
        <v>0.0181689907000877</v>
      </c>
      <c r="U14" s="19" t="n">
        <v>0.0127519524095516</v>
      </c>
      <c r="V14" s="19" t="n">
        <v>0.00657921141765872</v>
      </c>
      <c r="W14" s="19" t="n">
        <v>0.0252859225638352</v>
      </c>
      <c r="X14" s="19" t="n">
        <v>0.0160518912641548</v>
      </c>
      <c r="Y14" s="19" t="n">
        <v>0.0105373585531746</v>
      </c>
      <c r="Z14" s="19" t="n">
        <v>0.0252288020660603</v>
      </c>
      <c r="AA14" s="19" t="n">
        <v>0</v>
      </c>
      <c r="AB14" s="19" t="n">
        <v>0</v>
      </c>
      <c r="AC14" s="19" t="n">
        <v>0</v>
      </c>
      <c r="AD14" s="19" t="n">
        <v>0</v>
      </c>
      <c r="AE14" s="19"/>
      <c r="AF14" s="19" t="n">
        <v>0.0142998173848528</v>
      </c>
      <c r="AG14" s="19" t="n">
        <v>0.0013620289400532</v>
      </c>
      <c r="AH14" s="19" t="n">
        <v>0.0282015919961196</v>
      </c>
      <c r="AI14" s="19"/>
      <c r="AJ14" s="19" t="n">
        <v>0.00773846800384253</v>
      </c>
      <c r="AK14" s="19" t="n">
        <v>0.00203041981941709</v>
      </c>
      <c r="AL14" s="19" t="n">
        <v>0</v>
      </c>
      <c r="AM14" s="19" t="n">
        <v>0</v>
      </c>
      <c r="AN14" s="19" t="n">
        <v>0.0342326022870575</v>
      </c>
      <c r="AO14" s="19"/>
      <c r="AP14" s="19" t="n">
        <v>0.00492031265847654</v>
      </c>
      <c r="AQ14" s="19" t="n">
        <v>0.00376425031460044</v>
      </c>
      <c r="AR14" s="19" t="n">
        <v>0</v>
      </c>
      <c r="AS14" s="19" t="n">
        <v>0.0194242849900086</v>
      </c>
      <c r="AT14" s="19" t="n">
        <v>0.0134986932024166</v>
      </c>
      <c r="AU14" s="19"/>
      <c r="AV14" s="19" t="n">
        <v>0.00408872438113478</v>
      </c>
      <c r="AW14" s="19" t="n">
        <v>0.00242373007007804</v>
      </c>
      <c r="AX14" s="19" t="n">
        <v>0.00646205275505948</v>
      </c>
      <c r="AY14" s="19" t="n">
        <v>0.0121779597585139</v>
      </c>
      <c r="AZ14" s="19" t="n">
        <v>0.018204492004913</v>
      </c>
      <c r="BA14" s="19" t="n">
        <v>0.0157310613884854</v>
      </c>
      <c r="BB14" s="19"/>
      <c r="BC14" s="19" t="n">
        <v>0.00761618462631067</v>
      </c>
      <c r="BD14" s="19" t="n">
        <v>0.0208354696886682</v>
      </c>
      <c r="BE14" s="19" t="n">
        <v>0.00787712624490008</v>
      </c>
      <c r="BF14" s="19" t="n">
        <v>0.0054233705191873</v>
      </c>
      <c r="BG14" s="19" t="n">
        <v>0</v>
      </c>
    </row>
    <row r="15">
      <c r="B15" s="20" t="s">
        <v>139</v>
      </c>
      <c r="C15" s="23" t="n">
        <v>0.757450807596687</v>
      </c>
      <c r="D15" s="23" t="n">
        <v>0.7370088623822</v>
      </c>
      <c r="E15" s="23" t="n">
        <v>0.776279316650403</v>
      </c>
      <c r="F15" s="23"/>
      <c r="G15" s="23" t="n">
        <v>0.752613552877725</v>
      </c>
      <c r="H15" s="23" t="n">
        <v>0.784522487006314</v>
      </c>
      <c r="I15" s="23" t="n">
        <v>0.724727977785812</v>
      </c>
      <c r="J15" s="23" t="n">
        <v>0.716957966316143</v>
      </c>
      <c r="K15" s="23" t="n">
        <v>0.743652879012574</v>
      </c>
      <c r="L15" s="23" t="n">
        <v>0.807394175637743</v>
      </c>
      <c r="M15" s="23"/>
      <c r="N15" s="23" t="n">
        <v>0.767204139021156</v>
      </c>
      <c r="O15" s="23" t="n">
        <v>0.754378688244116</v>
      </c>
      <c r="P15" s="23" t="n">
        <v>0.717204751824149</v>
      </c>
      <c r="Q15" s="23" t="n">
        <v>0.785018641092496</v>
      </c>
      <c r="R15" s="23"/>
      <c r="S15" s="23" t="n">
        <v>0.800751976072269</v>
      </c>
      <c r="T15" s="23" t="n">
        <v>0.714172019753612</v>
      </c>
      <c r="U15" s="23" t="n">
        <v>0.726536289754011</v>
      </c>
      <c r="V15" s="23" t="n">
        <v>0.741733177036759</v>
      </c>
      <c r="W15" s="23" t="n">
        <v>0.743272735925871</v>
      </c>
      <c r="X15" s="23" t="n">
        <v>0.72805205588027</v>
      </c>
      <c r="Y15" s="23" t="n">
        <v>0.744311161988526</v>
      </c>
      <c r="Z15" s="23" t="n">
        <v>0.69609790860332</v>
      </c>
      <c r="AA15" s="23" t="n">
        <v>0.772464787637442</v>
      </c>
      <c r="AB15" s="23" t="n">
        <v>0.788781224008958</v>
      </c>
      <c r="AC15" s="23" t="n">
        <v>0.846069663410221</v>
      </c>
      <c r="AD15" s="23" t="n">
        <v>0.81244709801452</v>
      </c>
      <c r="AE15" s="23"/>
      <c r="AF15" s="23" t="n">
        <v>0.747653054169324</v>
      </c>
      <c r="AG15" s="23" t="n">
        <v>0.784649822226857</v>
      </c>
      <c r="AH15" s="23" t="n">
        <v>0.730130987160117</v>
      </c>
      <c r="AI15" s="23"/>
      <c r="AJ15" s="23" t="n">
        <v>0.759554369664169</v>
      </c>
      <c r="AK15" s="23" t="n">
        <v>0.822116699453762</v>
      </c>
      <c r="AL15" s="23" t="n">
        <v>0.765901979549495</v>
      </c>
      <c r="AM15" s="23" t="n">
        <v>0.641185044764806</v>
      </c>
      <c r="AN15" s="23" t="n">
        <v>0.695747885639638</v>
      </c>
      <c r="AO15" s="23"/>
      <c r="AP15" s="23" t="n">
        <v>0.761895665284664</v>
      </c>
      <c r="AQ15" s="23" t="n">
        <v>0.810808261935032</v>
      </c>
      <c r="AR15" s="23" t="n">
        <v>0.780992338795477</v>
      </c>
      <c r="AS15" s="23" t="n">
        <v>0.666996929265975</v>
      </c>
      <c r="AT15" s="23" t="n">
        <v>0.729568166694387</v>
      </c>
      <c r="AU15" s="23"/>
      <c r="AV15" s="23" t="n">
        <v>0.825851359348804</v>
      </c>
      <c r="AW15" s="23" t="n">
        <v>0.747303371325718</v>
      </c>
      <c r="AX15" s="23" t="n">
        <v>0.779216901249855</v>
      </c>
      <c r="AY15" s="23" t="n">
        <v>0.67634946685776</v>
      </c>
      <c r="AZ15" s="23" t="n">
        <v>0.758091941958959</v>
      </c>
      <c r="BA15" s="23" t="n">
        <v>0.730270058358458</v>
      </c>
      <c r="BB15" s="23"/>
      <c r="BC15" s="23" t="n">
        <v>0.816720748759405</v>
      </c>
      <c r="BD15" s="23" t="n">
        <v>0.744827442592375</v>
      </c>
      <c r="BE15" s="23" t="n">
        <v>0.756107792855634</v>
      </c>
      <c r="BF15" s="23" t="n">
        <v>0.758986322690815</v>
      </c>
      <c r="BG15" s="23" t="n">
        <v>0.796538564486352</v>
      </c>
    </row>
    <row r="16">
      <c r="B16" s="20" t="s">
        <v>140</v>
      </c>
      <c r="C16" s="23" t="n">
        <v>0.0686376039874621</v>
      </c>
      <c r="D16" s="23" t="n">
        <v>0.0799687411839172</v>
      </c>
      <c r="E16" s="23" t="n">
        <v>0.0573244055692249</v>
      </c>
      <c r="F16" s="23"/>
      <c r="G16" s="23" t="n">
        <v>0.0764041455327545</v>
      </c>
      <c r="H16" s="23" t="n">
        <v>0.050580352464803</v>
      </c>
      <c r="I16" s="23" t="n">
        <v>0.0966020516463633</v>
      </c>
      <c r="J16" s="23" t="n">
        <v>0.0776095173756736</v>
      </c>
      <c r="K16" s="23" t="n">
        <v>0.0747458408618349</v>
      </c>
      <c r="L16" s="23" t="n">
        <v>0.0439881502060529</v>
      </c>
      <c r="M16" s="23"/>
      <c r="N16" s="23" t="n">
        <v>0.068261352467146</v>
      </c>
      <c r="O16" s="23" t="n">
        <v>0.0704728537697213</v>
      </c>
      <c r="P16" s="23" t="n">
        <v>0.0796206174652841</v>
      </c>
      <c r="Q16" s="23" t="n">
        <v>0.0576201851697285</v>
      </c>
      <c r="R16" s="23"/>
      <c r="S16" s="23" t="n">
        <v>0.0642515808152333</v>
      </c>
      <c r="T16" s="23" t="n">
        <v>0.0744268593340391</v>
      </c>
      <c r="U16" s="23" t="n">
        <v>0.0701581432716979</v>
      </c>
      <c r="V16" s="23" t="n">
        <v>0.0882010254067488</v>
      </c>
      <c r="W16" s="23" t="n">
        <v>0.081262542090935</v>
      </c>
      <c r="X16" s="23" t="n">
        <v>0.0474034698945864</v>
      </c>
      <c r="Y16" s="23" t="n">
        <v>0.0612707297176792</v>
      </c>
      <c r="Z16" s="23" t="n">
        <v>0.10427641066151</v>
      </c>
      <c r="AA16" s="23" t="n">
        <v>0.0838159563943256</v>
      </c>
      <c r="AB16" s="23" t="n">
        <v>0.0566422297604773</v>
      </c>
      <c r="AC16" s="23" t="n">
        <v>0.0236497015929407</v>
      </c>
      <c r="AD16" s="23" t="n">
        <v>0.0636381377948764</v>
      </c>
      <c r="AE16" s="23"/>
      <c r="AF16" s="23" t="n">
        <v>0.0792979629733411</v>
      </c>
      <c r="AG16" s="23" t="n">
        <v>0.0568467388223618</v>
      </c>
      <c r="AH16" s="23" t="n">
        <v>0.0727218104166123</v>
      </c>
      <c r="AI16" s="23"/>
      <c r="AJ16" s="23" t="n">
        <v>0.0697637642231876</v>
      </c>
      <c r="AK16" s="23" t="n">
        <v>0.0426180534871297</v>
      </c>
      <c r="AL16" s="23" t="n">
        <v>0.0649422611079839</v>
      </c>
      <c r="AM16" s="23" t="n">
        <v>0.133059130495945</v>
      </c>
      <c r="AN16" s="23" t="n">
        <v>0.0940277093976041</v>
      </c>
      <c r="AO16" s="23"/>
      <c r="AP16" s="23" t="n">
        <v>0.0503499670623585</v>
      </c>
      <c r="AQ16" s="23" t="n">
        <v>0.04484236322727</v>
      </c>
      <c r="AR16" s="23" t="n">
        <v>0.0527787613127455</v>
      </c>
      <c r="AS16" s="23" t="n">
        <v>0.144168227849603</v>
      </c>
      <c r="AT16" s="23" t="n">
        <v>0.0748258235741149</v>
      </c>
      <c r="AU16" s="23"/>
      <c r="AV16" s="23" t="n">
        <v>0.0327631605779574</v>
      </c>
      <c r="AW16" s="23" t="n">
        <v>0.0711850358906004</v>
      </c>
      <c r="AX16" s="23" t="n">
        <v>0.0593833036217374</v>
      </c>
      <c r="AY16" s="23" t="n">
        <v>0.128565704417513</v>
      </c>
      <c r="AZ16" s="23" t="n">
        <v>0.0715690582171064</v>
      </c>
      <c r="BA16" s="23" t="n">
        <v>0.0909563841772671</v>
      </c>
      <c r="BB16" s="23"/>
      <c r="BC16" s="23" t="n">
        <v>0.0488910047450295</v>
      </c>
      <c r="BD16" s="23" t="n">
        <v>0.0626501856952011</v>
      </c>
      <c r="BE16" s="23" t="n">
        <v>0.0798919540325648</v>
      </c>
      <c r="BF16" s="23" t="n">
        <v>0.068827392131648</v>
      </c>
      <c r="BG16" s="23" t="n">
        <v>0.0656767974721595</v>
      </c>
    </row>
    <row r="17">
      <c r="B17" s="20" t="s">
        <v>141</v>
      </c>
      <c r="C17" s="24" t="n">
        <v>0.688813203609225</v>
      </c>
      <c r="D17" s="24" t="n">
        <v>0.657040121198283</v>
      </c>
      <c r="E17" s="24" t="n">
        <v>0.718954911081178</v>
      </c>
      <c r="F17" s="24"/>
      <c r="G17" s="24" t="n">
        <v>0.67620940734497</v>
      </c>
      <c r="H17" s="24" t="n">
        <v>0.733942134541511</v>
      </c>
      <c r="I17" s="24" t="n">
        <v>0.628125926139449</v>
      </c>
      <c r="J17" s="24" t="n">
        <v>0.639348448940469</v>
      </c>
      <c r="K17" s="24" t="n">
        <v>0.668907038150739</v>
      </c>
      <c r="L17" s="24" t="n">
        <v>0.76340602543169</v>
      </c>
      <c r="M17" s="24"/>
      <c r="N17" s="24" t="n">
        <v>0.69894278655401</v>
      </c>
      <c r="O17" s="24" t="n">
        <v>0.683905834474395</v>
      </c>
      <c r="P17" s="24" t="n">
        <v>0.637584134358865</v>
      </c>
      <c r="Q17" s="24" t="n">
        <v>0.727398455922768</v>
      </c>
      <c r="R17" s="24"/>
      <c r="S17" s="24" t="n">
        <v>0.736500395257036</v>
      </c>
      <c r="T17" s="24" t="n">
        <v>0.639745160419573</v>
      </c>
      <c r="U17" s="24" t="n">
        <v>0.656378146482313</v>
      </c>
      <c r="V17" s="24" t="n">
        <v>0.65353215163001</v>
      </c>
      <c r="W17" s="24" t="n">
        <v>0.662010193834936</v>
      </c>
      <c r="X17" s="24" t="n">
        <v>0.680648585985684</v>
      </c>
      <c r="Y17" s="24" t="n">
        <v>0.683040432270847</v>
      </c>
      <c r="Z17" s="24" t="n">
        <v>0.591821497941811</v>
      </c>
      <c r="AA17" s="24" t="n">
        <v>0.688648831243117</v>
      </c>
      <c r="AB17" s="24" t="n">
        <v>0.732138994248481</v>
      </c>
      <c r="AC17" s="24" t="n">
        <v>0.82241996181728</v>
      </c>
      <c r="AD17" s="24" t="n">
        <v>0.748808960219643</v>
      </c>
      <c r="AE17" s="24"/>
      <c r="AF17" s="24" t="n">
        <v>0.668355091195983</v>
      </c>
      <c r="AG17" s="24" t="n">
        <v>0.727803083404496</v>
      </c>
      <c r="AH17" s="24" t="n">
        <v>0.657409176743505</v>
      </c>
      <c r="AI17" s="24"/>
      <c r="AJ17" s="24" t="n">
        <v>0.689790605440982</v>
      </c>
      <c r="AK17" s="24" t="n">
        <v>0.779498645966633</v>
      </c>
      <c r="AL17" s="24" t="n">
        <v>0.700959718441511</v>
      </c>
      <c r="AM17" s="24" t="n">
        <v>0.508125914268861</v>
      </c>
      <c r="AN17" s="24" t="n">
        <v>0.601720176242034</v>
      </c>
      <c r="AO17" s="24"/>
      <c r="AP17" s="24" t="n">
        <v>0.711545698222305</v>
      </c>
      <c r="AQ17" s="24" t="n">
        <v>0.765965898707762</v>
      </c>
      <c r="AR17" s="24" t="n">
        <v>0.728213577482731</v>
      </c>
      <c r="AS17" s="24" t="n">
        <v>0.522828701416372</v>
      </c>
      <c r="AT17" s="24" t="n">
        <v>0.654742343120272</v>
      </c>
      <c r="AU17" s="24"/>
      <c r="AV17" s="24" t="n">
        <v>0.793088198770846</v>
      </c>
      <c r="AW17" s="24" t="n">
        <v>0.676118335435118</v>
      </c>
      <c r="AX17" s="24" t="n">
        <v>0.719833597628117</v>
      </c>
      <c r="AY17" s="24" t="n">
        <v>0.547783762440247</v>
      </c>
      <c r="AZ17" s="24" t="n">
        <v>0.686522883741852</v>
      </c>
      <c r="BA17" s="24" t="n">
        <v>0.639313674181191</v>
      </c>
      <c r="BB17" s="24"/>
      <c r="BC17" s="24" t="n">
        <v>0.767829744014375</v>
      </c>
      <c r="BD17" s="24" t="n">
        <v>0.682177256897174</v>
      </c>
      <c r="BE17" s="24" t="n">
        <v>0.67621583882307</v>
      </c>
      <c r="BF17" s="24" t="n">
        <v>0.690158930559167</v>
      </c>
      <c r="BG17" s="24" t="n">
        <v>0.730861767014192</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0.314723350019017</v>
      </c>
      <c r="D9" s="19" t="n">
        <v>0.288915196259872</v>
      </c>
      <c r="E9" s="19" t="n">
        <v>0.339215566733383</v>
      </c>
      <c r="F9" s="19"/>
      <c r="G9" s="19" t="n">
        <v>0.263312207618336</v>
      </c>
      <c r="H9" s="19" t="n">
        <v>0.311332166539952</v>
      </c>
      <c r="I9" s="19" t="n">
        <v>0.26455856927302</v>
      </c>
      <c r="J9" s="19" t="n">
        <v>0.316536820518876</v>
      </c>
      <c r="K9" s="19" t="n">
        <v>0.36370575638051</v>
      </c>
      <c r="L9" s="19" t="n">
        <v>0.358174203294747</v>
      </c>
      <c r="M9" s="19"/>
      <c r="N9" s="19" t="n">
        <v>0.315625794916195</v>
      </c>
      <c r="O9" s="19" t="n">
        <v>0.30050325272858</v>
      </c>
      <c r="P9" s="19" t="n">
        <v>0.350649278742979</v>
      </c>
      <c r="Q9" s="19" t="n">
        <v>0.297593029149544</v>
      </c>
      <c r="R9" s="19"/>
      <c r="S9" s="19" t="n">
        <v>0.364883015775959</v>
      </c>
      <c r="T9" s="19" t="n">
        <v>0.332466287767534</v>
      </c>
      <c r="U9" s="19" t="n">
        <v>0.264229085187318</v>
      </c>
      <c r="V9" s="19" t="n">
        <v>0.336617194148154</v>
      </c>
      <c r="W9" s="19" t="n">
        <v>0.265611652597644</v>
      </c>
      <c r="X9" s="19" t="n">
        <v>0.239672578130163</v>
      </c>
      <c r="Y9" s="19" t="n">
        <v>0.271573251169037</v>
      </c>
      <c r="Z9" s="19" t="n">
        <v>0.347421161887514</v>
      </c>
      <c r="AA9" s="19" t="n">
        <v>0.29928352455925</v>
      </c>
      <c r="AB9" s="19" t="n">
        <v>0.348249822734676</v>
      </c>
      <c r="AC9" s="19" t="n">
        <v>0.391723377111403</v>
      </c>
      <c r="AD9" s="19" t="n">
        <v>0.311214100751287</v>
      </c>
      <c r="AE9" s="19"/>
      <c r="AF9" s="19" t="n">
        <v>0.335853995722367</v>
      </c>
      <c r="AG9" s="19" t="n">
        <v>0.31726206663998</v>
      </c>
      <c r="AH9" s="19" t="n">
        <v>0.292362263356092</v>
      </c>
      <c r="AI9" s="19"/>
      <c r="AJ9" s="19" t="n">
        <v>0.335974445082285</v>
      </c>
      <c r="AK9" s="19" t="n">
        <v>0.340316691598923</v>
      </c>
      <c r="AL9" s="19" t="n">
        <v>0.216703517409542</v>
      </c>
      <c r="AM9" s="19" t="n">
        <v>0.333917330173507</v>
      </c>
      <c r="AN9" s="19" t="n">
        <v>0.273451578055432</v>
      </c>
      <c r="AO9" s="19"/>
      <c r="AP9" s="19" t="n">
        <v>0.32763701125693</v>
      </c>
      <c r="AQ9" s="19" t="n">
        <v>0.332108368677373</v>
      </c>
      <c r="AR9" s="19" t="n">
        <v>0.296379960818194</v>
      </c>
      <c r="AS9" s="19" t="n">
        <v>0.296848267477483</v>
      </c>
      <c r="AT9" s="19" t="n">
        <v>0.288635257091695</v>
      </c>
      <c r="AU9" s="19"/>
      <c r="AV9" s="19" t="n">
        <v>0.328719702936578</v>
      </c>
      <c r="AW9" s="19" t="n">
        <v>0.304251712056055</v>
      </c>
      <c r="AX9" s="19" t="n">
        <v>0.353961095275311</v>
      </c>
      <c r="AY9" s="19" t="n">
        <v>0.303621172907183</v>
      </c>
      <c r="AZ9" s="19" t="n">
        <v>0.308894324058934</v>
      </c>
      <c r="BA9" s="19" t="n">
        <v>0.295675008200865</v>
      </c>
      <c r="BB9" s="19"/>
      <c r="BC9" s="19" t="n">
        <v>0.353383547472517</v>
      </c>
      <c r="BD9" s="19" t="n">
        <v>0.290813267636987</v>
      </c>
      <c r="BE9" s="19" t="n">
        <v>0.280567739220521</v>
      </c>
      <c r="BF9" s="19" t="n">
        <v>0.361470238102479</v>
      </c>
      <c r="BG9" s="19" t="n">
        <v>0.354146096750123</v>
      </c>
    </row>
    <row r="10">
      <c r="B10" s="20" t="s">
        <v>135</v>
      </c>
      <c r="C10" s="19" t="n">
        <v>0.41448606803547</v>
      </c>
      <c r="D10" s="19" t="n">
        <v>0.406649974470775</v>
      </c>
      <c r="E10" s="19" t="n">
        <v>0.425399009443647</v>
      </c>
      <c r="F10" s="19"/>
      <c r="G10" s="19" t="n">
        <v>0.463337926293017</v>
      </c>
      <c r="H10" s="19" t="n">
        <v>0.416145008186392</v>
      </c>
      <c r="I10" s="19" t="n">
        <v>0.418855681753239</v>
      </c>
      <c r="J10" s="19" t="n">
        <v>0.435786372180034</v>
      </c>
      <c r="K10" s="19" t="n">
        <v>0.37848475415886</v>
      </c>
      <c r="L10" s="19" t="n">
        <v>0.383898536125404</v>
      </c>
      <c r="M10" s="19"/>
      <c r="N10" s="19" t="n">
        <v>0.449721350271052</v>
      </c>
      <c r="O10" s="19" t="n">
        <v>0.394484330470763</v>
      </c>
      <c r="P10" s="19" t="n">
        <v>0.384293559695578</v>
      </c>
      <c r="Q10" s="19" t="n">
        <v>0.424670880220208</v>
      </c>
      <c r="R10" s="19"/>
      <c r="S10" s="19" t="n">
        <v>0.376802590256879</v>
      </c>
      <c r="T10" s="19" t="n">
        <v>0.368368665912836</v>
      </c>
      <c r="U10" s="19" t="n">
        <v>0.409280147140708</v>
      </c>
      <c r="V10" s="19" t="n">
        <v>0.431095987632416</v>
      </c>
      <c r="W10" s="19" t="n">
        <v>0.476508235782925</v>
      </c>
      <c r="X10" s="19" t="n">
        <v>0.444370345421331</v>
      </c>
      <c r="Y10" s="19" t="n">
        <v>0.494469261604232</v>
      </c>
      <c r="Z10" s="19" t="n">
        <v>0.279367152739771</v>
      </c>
      <c r="AA10" s="19" t="n">
        <v>0.412250749936126</v>
      </c>
      <c r="AB10" s="19" t="n">
        <v>0.400060751344792</v>
      </c>
      <c r="AC10" s="19" t="n">
        <v>0.443174790666997</v>
      </c>
      <c r="AD10" s="19" t="n">
        <v>0.4892025686043</v>
      </c>
      <c r="AE10" s="19"/>
      <c r="AF10" s="19" t="n">
        <v>0.397178429191469</v>
      </c>
      <c r="AG10" s="19" t="n">
        <v>0.436418130182513</v>
      </c>
      <c r="AH10" s="19" t="n">
        <v>0.387961021756585</v>
      </c>
      <c r="AI10" s="19"/>
      <c r="AJ10" s="19" t="n">
        <v>0.396645538551322</v>
      </c>
      <c r="AK10" s="19" t="n">
        <v>0.445709886350381</v>
      </c>
      <c r="AL10" s="19" t="n">
        <v>0.473680750942003</v>
      </c>
      <c r="AM10" s="19" t="n">
        <v>0.326331321429038</v>
      </c>
      <c r="AN10" s="19" t="n">
        <v>0.379990512722796</v>
      </c>
      <c r="AO10" s="19"/>
      <c r="AP10" s="19" t="n">
        <v>0.411056826931941</v>
      </c>
      <c r="AQ10" s="19" t="n">
        <v>0.438173933921021</v>
      </c>
      <c r="AR10" s="19" t="n">
        <v>0.423987775501005</v>
      </c>
      <c r="AS10" s="19" t="n">
        <v>0.400011757345965</v>
      </c>
      <c r="AT10" s="19" t="n">
        <v>0.410557564811479</v>
      </c>
      <c r="AU10" s="19"/>
      <c r="AV10" s="19" t="n">
        <v>0.447843718233494</v>
      </c>
      <c r="AW10" s="19" t="n">
        <v>0.406848820375962</v>
      </c>
      <c r="AX10" s="19" t="n">
        <v>0.390606350428522</v>
      </c>
      <c r="AY10" s="19" t="n">
        <v>0.412274545002097</v>
      </c>
      <c r="AZ10" s="19" t="n">
        <v>0.379867722835155</v>
      </c>
      <c r="BA10" s="19" t="n">
        <v>0.403806201457218</v>
      </c>
      <c r="BB10" s="19"/>
      <c r="BC10" s="19" t="n">
        <v>0.408315968151361</v>
      </c>
      <c r="BD10" s="19" t="n">
        <v>0.44819765740603</v>
      </c>
      <c r="BE10" s="19" t="n">
        <v>0.423896422965727</v>
      </c>
      <c r="BF10" s="19" t="n">
        <v>0.415649311878195</v>
      </c>
      <c r="BG10" s="19" t="n">
        <v>0.337588458099193</v>
      </c>
    </row>
    <row r="11">
      <c r="B11" s="20" t="s">
        <v>136</v>
      </c>
      <c r="C11" s="19" t="n">
        <v>0.181410008326883</v>
      </c>
      <c r="D11" s="19" t="n">
        <v>0.202836163342598</v>
      </c>
      <c r="E11" s="19" t="n">
        <v>0.159158918867723</v>
      </c>
      <c r="F11" s="19"/>
      <c r="G11" s="19" t="n">
        <v>0.16477438649781</v>
      </c>
      <c r="H11" s="19" t="n">
        <v>0.166430589909609</v>
      </c>
      <c r="I11" s="19" t="n">
        <v>0.215702422659492</v>
      </c>
      <c r="J11" s="19" t="n">
        <v>0.169957558663604</v>
      </c>
      <c r="K11" s="19" t="n">
        <v>0.190379941941772</v>
      </c>
      <c r="L11" s="19" t="n">
        <v>0.180055342969555</v>
      </c>
      <c r="M11" s="19"/>
      <c r="N11" s="19" t="n">
        <v>0.153745683282617</v>
      </c>
      <c r="O11" s="19" t="n">
        <v>0.198523493799461</v>
      </c>
      <c r="P11" s="19" t="n">
        <v>0.191159746376508</v>
      </c>
      <c r="Q11" s="19" t="n">
        <v>0.183230559146417</v>
      </c>
      <c r="R11" s="19"/>
      <c r="S11" s="19" t="n">
        <v>0.197783350111983</v>
      </c>
      <c r="T11" s="19" t="n">
        <v>0.202790592354959</v>
      </c>
      <c r="U11" s="19" t="n">
        <v>0.214454336169502</v>
      </c>
      <c r="V11" s="19" t="n">
        <v>0.146789117125929</v>
      </c>
      <c r="W11" s="19" t="n">
        <v>0.177468395602943</v>
      </c>
      <c r="X11" s="19" t="n">
        <v>0.207266964702668</v>
      </c>
      <c r="Y11" s="19" t="n">
        <v>0.155039039873287</v>
      </c>
      <c r="Z11" s="19" t="n">
        <v>0.238352280771578</v>
      </c>
      <c r="AA11" s="19" t="n">
        <v>0.165034078764345</v>
      </c>
      <c r="AB11" s="19" t="n">
        <v>0.151340668683565</v>
      </c>
      <c r="AC11" s="19" t="n">
        <v>0.150907341578653</v>
      </c>
      <c r="AD11" s="19" t="n">
        <v>0.155711984186752</v>
      </c>
      <c r="AE11" s="19"/>
      <c r="AF11" s="19" t="n">
        <v>0.174925124572708</v>
      </c>
      <c r="AG11" s="19" t="n">
        <v>0.177923873581979</v>
      </c>
      <c r="AH11" s="19" t="n">
        <v>0.196889714283251</v>
      </c>
      <c r="AI11" s="19"/>
      <c r="AJ11" s="19" t="n">
        <v>0.182947040696145</v>
      </c>
      <c r="AK11" s="19" t="n">
        <v>0.139828912632874</v>
      </c>
      <c r="AL11" s="19" t="n">
        <v>0.231814155121193</v>
      </c>
      <c r="AM11" s="19" t="n">
        <v>0.242812452383137</v>
      </c>
      <c r="AN11" s="19" t="n">
        <v>0.227892466929983</v>
      </c>
      <c r="AO11" s="19"/>
      <c r="AP11" s="19" t="n">
        <v>0.183079644168038</v>
      </c>
      <c r="AQ11" s="19" t="n">
        <v>0.158322981843149</v>
      </c>
      <c r="AR11" s="19" t="n">
        <v>0.216522706898213</v>
      </c>
      <c r="AS11" s="19" t="n">
        <v>0.204243679954985</v>
      </c>
      <c r="AT11" s="19" t="n">
        <v>0.180338086126183</v>
      </c>
      <c r="AU11" s="19"/>
      <c r="AV11" s="19" t="n">
        <v>0.147431823869795</v>
      </c>
      <c r="AW11" s="19" t="n">
        <v>0.19934424142596</v>
      </c>
      <c r="AX11" s="19" t="n">
        <v>0.195548844669396</v>
      </c>
      <c r="AY11" s="19" t="n">
        <v>0.19519298070869</v>
      </c>
      <c r="AZ11" s="19" t="n">
        <v>0.199031927211236</v>
      </c>
      <c r="BA11" s="19" t="n">
        <v>0.183782349072498</v>
      </c>
      <c r="BB11" s="19"/>
      <c r="BC11" s="19" t="n">
        <v>0.179077543380867</v>
      </c>
      <c r="BD11" s="19" t="n">
        <v>0.14839781055998</v>
      </c>
      <c r="BE11" s="19" t="n">
        <v>0.20364117580408</v>
      </c>
      <c r="BF11" s="19" t="n">
        <v>0.133809159049149</v>
      </c>
      <c r="BG11" s="19" t="n">
        <v>0.244286077119614</v>
      </c>
    </row>
    <row r="12">
      <c r="B12" s="20" t="s">
        <v>137</v>
      </c>
      <c r="C12" s="19" t="n">
        <v>0.0549175715359897</v>
      </c>
      <c r="D12" s="19" t="n">
        <v>0.0659902009103413</v>
      </c>
      <c r="E12" s="19" t="n">
        <v>0.0436820259100493</v>
      </c>
      <c r="F12" s="19"/>
      <c r="G12" s="19" t="n">
        <v>0.0881470592375077</v>
      </c>
      <c r="H12" s="19" t="n">
        <v>0.0674926165151738</v>
      </c>
      <c r="I12" s="19" t="n">
        <v>0.0556177243004479</v>
      </c>
      <c r="J12" s="19" t="n">
        <v>0.0499771298077027</v>
      </c>
      <c r="K12" s="19" t="n">
        <v>0.0315893652478281</v>
      </c>
      <c r="L12" s="19" t="n">
        <v>0.0416335238124293</v>
      </c>
      <c r="M12" s="19"/>
      <c r="N12" s="19" t="n">
        <v>0.0628804592520495</v>
      </c>
      <c r="O12" s="19" t="n">
        <v>0.0680560600529108</v>
      </c>
      <c r="P12" s="19" t="n">
        <v>0.0382236530906623</v>
      </c>
      <c r="Q12" s="19" t="n">
        <v>0.0474549768797601</v>
      </c>
      <c r="R12" s="19"/>
      <c r="S12" s="19" t="n">
        <v>0.0541320011211152</v>
      </c>
      <c r="T12" s="19" t="n">
        <v>0.058195228779839</v>
      </c>
      <c r="U12" s="19" t="n">
        <v>0.0750305158083791</v>
      </c>
      <c r="V12" s="19" t="n">
        <v>0.0596761693554042</v>
      </c>
      <c r="W12" s="19" t="n">
        <v>0.051873336544796</v>
      </c>
      <c r="X12" s="19" t="n">
        <v>0.065058661267023</v>
      </c>
      <c r="Y12" s="19" t="n">
        <v>0.0297809835361628</v>
      </c>
      <c r="Z12" s="19" t="n">
        <v>0.055268911496893</v>
      </c>
      <c r="AA12" s="19" t="n">
        <v>0.0635999623323826</v>
      </c>
      <c r="AB12" s="19" t="n">
        <v>0.0679337379432458</v>
      </c>
      <c r="AC12" s="19" t="n">
        <v>0.0141944906429471</v>
      </c>
      <c r="AD12" s="19" t="n">
        <v>0.0168857359247501</v>
      </c>
      <c r="AE12" s="19"/>
      <c r="AF12" s="19" t="n">
        <v>0.0568632479837232</v>
      </c>
      <c r="AG12" s="19" t="n">
        <v>0.0415247922423824</v>
      </c>
      <c r="AH12" s="19" t="n">
        <v>0.0646524097155271</v>
      </c>
      <c r="AI12" s="19"/>
      <c r="AJ12" s="19" t="n">
        <v>0.042638353926148</v>
      </c>
      <c r="AK12" s="19" t="n">
        <v>0.0490324817317601</v>
      </c>
      <c r="AL12" s="19" t="n">
        <v>0.0701866737820152</v>
      </c>
      <c r="AM12" s="19" t="n">
        <v>0.072949220769482</v>
      </c>
      <c r="AN12" s="19" t="n">
        <v>0.0591714608961173</v>
      </c>
      <c r="AO12" s="19"/>
      <c r="AP12" s="19" t="n">
        <v>0.0410722879294474</v>
      </c>
      <c r="AQ12" s="19" t="n">
        <v>0.0502016898169626</v>
      </c>
      <c r="AR12" s="19" t="n">
        <v>0.0518371255841637</v>
      </c>
      <c r="AS12" s="19" t="n">
        <v>0.0588641971061099</v>
      </c>
      <c r="AT12" s="19" t="n">
        <v>0.0605046013906969</v>
      </c>
      <c r="AU12" s="19"/>
      <c r="AV12" s="19" t="n">
        <v>0.0597904280420426</v>
      </c>
      <c r="AW12" s="19" t="n">
        <v>0.0451220516548023</v>
      </c>
      <c r="AX12" s="19" t="n">
        <v>0.0535286856470681</v>
      </c>
      <c r="AY12" s="19" t="n">
        <v>0.0593601985361668</v>
      </c>
      <c r="AZ12" s="19" t="n">
        <v>0.0690673819980681</v>
      </c>
      <c r="BA12" s="19" t="n">
        <v>0.039018035348015</v>
      </c>
      <c r="BB12" s="19"/>
      <c r="BC12" s="19" t="n">
        <v>0.0299448428361735</v>
      </c>
      <c r="BD12" s="19" t="n">
        <v>0.0666675464090809</v>
      </c>
      <c r="BE12" s="19" t="n">
        <v>0.0604120571041185</v>
      </c>
      <c r="BF12" s="19" t="n">
        <v>0.0727557661735207</v>
      </c>
      <c r="BG12" s="19" t="n">
        <v>0.0639793680310689</v>
      </c>
    </row>
    <row r="13">
      <c r="B13" s="20" t="s">
        <v>138</v>
      </c>
      <c r="C13" s="19" t="n">
        <v>0.0110537449999173</v>
      </c>
      <c r="D13" s="19" t="n">
        <v>0.0162861181231915</v>
      </c>
      <c r="E13" s="19" t="n">
        <v>0.00603706216924727</v>
      </c>
      <c r="F13" s="19"/>
      <c r="G13" s="19" t="n">
        <v>0.0096676799348516</v>
      </c>
      <c r="H13" s="19" t="n">
        <v>0.0177691076325296</v>
      </c>
      <c r="I13" s="19" t="n">
        <v>0.0117105087355921</v>
      </c>
      <c r="J13" s="19" t="n">
        <v>0.00587586001489669</v>
      </c>
      <c r="K13" s="19" t="n">
        <v>0.0125608759097203</v>
      </c>
      <c r="L13" s="19" t="n">
        <v>0.00918575335294779</v>
      </c>
      <c r="M13" s="19"/>
      <c r="N13" s="19" t="n">
        <v>0.00352244452474507</v>
      </c>
      <c r="O13" s="19" t="n">
        <v>0.0155086049576822</v>
      </c>
      <c r="P13" s="19" t="n">
        <v>0.0142953420312024</v>
      </c>
      <c r="Q13" s="19" t="n">
        <v>0.0117104864647366</v>
      </c>
      <c r="R13" s="19"/>
      <c r="S13" s="19" t="n">
        <v>0</v>
      </c>
      <c r="T13" s="19" t="n">
        <v>0.0155779552391622</v>
      </c>
      <c r="U13" s="19" t="n">
        <v>0.00630106879057816</v>
      </c>
      <c r="V13" s="19" t="n">
        <v>0.00568238114265232</v>
      </c>
      <c r="W13" s="19" t="n">
        <v>0.0146212315131216</v>
      </c>
      <c r="X13" s="19" t="n">
        <v>0.0150500355729864</v>
      </c>
      <c r="Y13" s="19" t="n">
        <v>0.0256169479647117</v>
      </c>
      <c r="Z13" s="19" t="n">
        <v>0</v>
      </c>
      <c r="AA13" s="19" t="n">
        <v>0.0205578256257613</v>
      </c>
      <c r="AB13" s="19" t="n">
        <v>0.00579657520268572</v>
      </c>
      <c r="AC13" s="19" t="n">
        <v>0</v>
      </c>
      <c r="AD13" s="19" t="n">
        <v>0.0269856105329107</v>
      </c>
      <c r="AE13" s="19"/>
      <c r="AF13" s="19" t="n">
        <v>0.0115498432937681</v>
      </c>
      <c r="AG13" s="19" t="n">
        <v>0.0101210658848351</v>
      </c>
      <c r="AH13" s="19" t="n">
        <v>0.0127781294101903</v>
      </c>
      <c r="AI13" s="19"/>
      <c r="AJ13" s="19" t="n">
        <v>0.0109228394767329</v>
      </c>
      <c r="AK13" s="19" t="n">
        <v>0.00718702463018898</v>
      </c>
      <c r="AL13" s="19" t="n">
        <v>0</v>
      </c>
      <c r="AM13" s="19" t="n">
        <v>0</v>
      </c>
      <c r="AN13" s="19" t="n">
        <v>0.0212187745710338</v>
      </c>
      <c r="AO13" s="19"/>
      <c r="AP13" s="19" t="n">
        <v>0.00606182780121256</v>
      </c>
      <c r="AQ13" s="19" t="n">
        <v>0.00420811141479714</v>
      </c>
      <c r="AR13" s="19" t="n">
        <v>0</v>
      </c>
      <c r="AS13" s="19" t="n">
        <v>0.0222124675590042</v>
      </c>
      <c r="AT13" s="19" t="n">
        <v>0.010104709699094</v>
      </c>
      <c r="AU13" s="19"/>
      <c r="AV13" s="19" t="n">
        <v>0.00707139024429305</v>
      </c>
      <c r="AW13" s="19" t="n">
        <v>0.0103246495892225</v>
      </c>
      <c r="AX13" s="19" t="n">
        <v>0</v>
      </c>
      <c r="AY13" s="19" t="n">
        <v>0.0146704550100414</v>
      </c>
      <c r="AZ13" s="19" t="n">
        <v>0.0072693600691337</v>
      </c>
      <c r="BA13" s="19" t="n">
        <v>0.0171940733742093</v>
      </c>
      <c r="BB13" s="19"/>
      <c r="BC13" s="19" t="n">
        <v>0.00724324142445975</v>
      </c>
      <c r="BD13" s="19" t="n">
        <v>0.0205410103374529</v>
      </c>
      <c r="BE13" s="19" t="n">
        <v>0.00712052115244398</v>
      </c>
      <c r="BF13" s="19" t="n">
        <v>0.00797795972157746</v>
      </c>
      <c r="BG13" s="19" t="n">
        <v>0</v>
      </c>
    </row>
    <row r="14">
      <c r="B14" s="20" t="s">
        <v>123</v>
      </c>
      <c r="C14" s="19" t="n">
        <v>0.0234092570827241</v>
      </c>
      <c r="D14" s="19" t="n">
        <v>0.0193223468932226</v>
      </c>
      <c r="E14" s="19" t="n">
        <v>0.0265074168759501</v>
      </c>
      <c r="F14" s="19"/>
      <c r="G14" s="19" t="n">
        <v>0.0107607404184775</v>
      </c>
      <c r="H14" s="19" t="n">
        <v>0.0208305112163435</v>
      </c>
      <c r="I14" s="19" t="n">
        <v>0.0335550932782091</v>
      </c>
      <c r="J14" s="19" t="n">
        <v>0.021866258814887</v>
      </c>
      <c r="K14" s="19" t="n">
        <v>0.0232793063613097</v>
      </c>
      <c r="L14" s="19" t="n">
        <v>0.0270526404449159</v>
      </c>
      <c r="M14" s="19"/>
      <c r="N14" s="19" t="n">
        <v>0.0145042677533404</v>
      </c>
      <c r="O14" s="19" t="n">
        <v>0.0229242579906035</v>
      </c>
      <c r="P14" s="19" t="n">
        <v>0.0213784200630704</v>
      </c>
      <c r="Q14" s="19" t="n">
        <v>0.0353400681393337</v>
      </c>
      <c r="R14" s="19"/>
      <c r="S14" s="19" t="n">
        <v>0.00639904273406407</v>
      </c>
      <c r="T14" s="19" t="n">
        <v>0.0226012699456693</v>
      </c>
      <c r="U14" s="19" t="n">
        <v>0.0307048469035155</v>
      </c>
      <c r="V14" s="19" t="n">
        <v>0.0201391505954451</v>
      </c>
      <c r="W14" s="19" t="n">
        <v>0.0139171479585699</v>
      </c>
      <c r="X14" s="19" t="n">
        <v>0.0285814149058289</v>
      </c>
      <c r="Y14" s="19" t="n">
        <v>0.0235205158525697</v>
      </c>
      <c r="Z14" s="19" t="n">
        <v>0.0795904931042436</v>
      </c>
      <c r="AA14" s="19" t="n">
        <v>0.0392738587821357</v>
      </c>
      <c r="AB14" s="19" t="n">
        <v>0.0266184440910362</v>
      </c>
      <c r="AC14" s="19" t="n">
        <v>0</v>
      </c>
      <c r="AD14" s="19" t="n">
        <v>0</v>
      </c>
      <c r="AE14" s="19"/>
      <c r="AF14" s="19" t="n">
        <v>0.023629359235965</v>
      </c>
      <c r="AG14" s="19" t="n">
        <v>0.0167500714683099</v>
      </c>
      <c r="AH14" s="19" t="n">
        <v>0.0453564614783542</v>
      </c>
      <c r="AI14" s="19"/>
      <c r="AJ14" s="19" t="n">
        <v>0.0308717822673673</v>
      </c>
      <c r="AK14" s="19" t="n">
        <v>0.017925003055872</v>
      </c>
      <c r="AL14" s="19" t="n">
        <v>0.00761490274524657</v>
      </c>
      <c r="AM14" s="19" t="n">
        <v>0.0239896752448358</v>
      </c>
      <c r="AN14" s="19" t="n">
        <v>0.0382752068246378</v>
      </c>
      <c r="AO14" s="19"/>
      <c r="AP14" s="19" t="n">
        <v>0.0310924019124313</v>
      </c>
      <c r="AQ14" s="19" t="n">
        <v>0.0169849143266972</v>
      </c>
      <c r="AR14" s="19" t="n">
        <v>0.0112724311984248</v>
      </c>
      <c r="AS14" s="19" t="n">
        <v>0.0178196305564537</v>
      </c>
      <c r="AT14" s="19" t="n">
        <v>0.0498597808808514</v>
      </c>
      <c r="AU14" s="19"/>
      <c r="AV14" s="19" t="n">
        <v>0.00914293667379802</v>
      </c>
      <c r="AW14" s="19" t="n">
        <v>0.0341085248979981</v>
      </c>
      <c r="AX14" s="19" t="n">
        <v>0.0063550239797023</v>
      </c>
      <c r="AY14" s="19" t="n">
        <v>0.0148806478358227</v>
      </c>
      <c r="AZ14" s="19" t="n">
        <v>0.0358692838274725</v>
      </c>
      <c r="BA14" s="19" t="n">
        <v>0.0605243325471945</v>
      </c>
      <c r="BB14" s="19"/>
      <c r="BC14" s="19" t="n">
        <v>0.0220348567346209</v>
      </c>
      <c r="BD14" s="19" t="n">
        <v>0.0253827076504684</v>
      </c>
      <c r="BE14" s="19" t="n">
        <v>0.0243620837531098</v>
      </c>
      <c r="BF14" s="19" t="n">
        <v>0.00833756507507895</v>
      </c>
      <c r="BG14" s="19" t="n">
        <v>0</v>
      </c>
    </row>
    <row r="15">
      <c r="B15" s="20" t="s">
        <v>139</v>
      </c>
      <c r="C15" s="23" t="n">
        <v>0.729209418054486</v>
      </c>
      <c r="D15" s="23" t="n">
        <v>0.695565170730646</v>
      </c>
      <c r="E15" s="23" t="n">
        <v>0.76461457617703</v>
      </c>
      <c r="F15" s="23"/>
      <c r="G15" s="23" t="n">
        <v>0.726650133911353</v>
      </c>
      <c r="H15" s="23" t="n">
        <v>0.727477174726344</v>
      </c>
      <c r="I15" s="23" t="n">
        <v>0.683414251026259</v>
      </c>
      <c r="J15" s="23" t="n">
        <v>0.75232319269891</v>
      </c>
      <c r="K15" s="23" t="n">
        <v>0.74219051053937</v>
      </c>
      <c r="L15" s="23" t="n">
        <v>0.742072739420152</v>
      </c>
      <c r="M15" s="23"/>
      <c r="N15" s="23" t="n">
        <v>0.765347145187248</v>
      </c>
      <c r="O15" s="23" t="n">
        <v>0.694987583199342</v>
      </c>
      <c r="P15" s="23" t="n">
        <v>0.734942838438557</v>
      </c>
      <c r="Q15" s="23" t="n">
        <v>0.722263909369752</v>
      </c>
      <c r="R15" s="23"/>
      <c r="S15" s="23" t="n">
        <v>0.741685606032838</v>
      </c>
      <c r="T15" s="23" t="n">
        <v>0.70083495368037</v>
      </c>
      <c r="U15" s="23" t="n">
        <v>0.673509232328025</v>
      </c>
      <c r="V15" s="23" t="n">
        <v>0.76771318178057</v>
      </c>
      <c r="W15" s="23" t="n">
        <v>0.742119888380569</v>
      </c>
      <c r="X15" s="23" t="n">
        <v>0.684042923551494</v>
      </c>
      <c r="Y15" s="23" t="n">
        <v>0.766042512773269</v>
      </c>
      <c r="Z15" s="23" t="n">
        <v>0.626788314627286</v>
      </c>
      <c r="AA15" s="23" t="n">
        <v>0.711534274495376</v>
      </c>
      <c r="AB15" s="23" t="n">
        <v>0.748310574079468</v>
      </c>
      <c r="AC15" s="23" t="n">
        <v>0.8348981677784</v>
      </c>
      <c r="AD15" s="23" t="n">
        <v>0.800416669355587</v>
      </c>
      <c r="AE15" s="23"/>
      <c r="AF15" s="23" t="n">
        <v>0.733032424913836</v>
      </c>
      <c r="AG15" s="23" t="n">
        <v>0.753680196822494</v>
      </c>
      <c r="AH15" s="23" t="n">
        <v>0.680323285112677</v>
      </c>
      <c r="AI15" s="23"/>
      <c r="AJ15" s="23" t="n">
        <v>0.732619983633607</v>
      </c>
      <c r="AK15" s="23" t="n">
        <v>0.786026577949305</v>
      </c>
      <c r="AL15" s="23" t="n">
        <v>0.690384268351546</v>
      </c>
      <c r="AM15" s="23" t="n">
        <v>0.660248651602545</v>
      </c>
      <c r="AN15" s="23" t="n">
        <v>0.653442090778228</v>
      </c>
      <c r="AO15" s="23"/>
      <c r="AP15" s="23" t="n">
        <v>0.738693838188871</v>
      </c>
      <c r="AQ15" s="23" t="n">
        <v>0.770282302598394</v>
      </c>
      <c r="AR15" s="23" t="n">
        <v>0.720367736319199</v>
      </c>
      <c r="AS15" s="23" t="n">
        <v>0.696860024823448</v>
      </c>
      <c r="AT15" s="23" t="n">
        <v>0.699192821903174</v>
      </c>
      <c r="AU15" s="23"/>
      <c r="AV15" s="23" t="n">
        <v>0.776563421170071</v>
      </c>
      <c r="AW15" s="23" t="n">
        <v>0.711100532432017</v>
      </c>
      <c r="AX15" s="23" t="n">
        <v>0.744567445703833</v>
      </c>
      <c r="AY15" s="23" t="n">
        <v>0.715895717909279</v>
      </c>
      <c r="AZ15" s="23" t="n">
        <v>0.688762046894089</v>
      </c>
      <c r="BA15" s="23" t="n">
        <v>0.699481209658083</v>
      </c>
      <c r="BB15" s="23"/>
      <c r="BC15" s="23" t="n">
        <v>0.761699515623879</v>
      </c>
      <c r="BD15" s="23" t="n">
        <v>0.739010925043018</v>
      </c>
      <c r="BE15" s="23" t="n">
        <v>0.704464162186248</v>
      </c>
      <c r="BF15" s="23" t="n">
        <v>0.777119549980674</v>
      </c>
      <c r="BG15" s="23" t="n">
        <v>0.691734554849317</v>
      </c>
    </row>
    <row r="16">
      <c r="B16" s="20" t="s">
        <v>140</v>
      </c>
      <c r="C16" s="23" t="n">
        <v>0.0659713165359069</v>
      </c>
      <c r="D16" s="23" t="n">
        <v>0.0822763190335329</v>
      </c>
      <c r="E16" s="23" t="n">
        <v>0.0497190880792966</v>
      </c>
      <c r="F16" s="23"/>
      <c r="G16" s="23" t="n">
        <v>0.0978147391723593</v>
      </c>
      <c r="H16" s="23" t="n">
        <v>0.0852617241477034</v>
      </c>
      <c r="I16" s="23" t="n">
        <v>0.06732823303604</v>
      </c>
      <c r="J16" s="23" t="n">
        <v>0.0558529898225994</v>
      </c>
      <c r="K16" s="23" t="n">
        <v>0.0441502411575484</v>
      </c>
      <c r="L16" s="23" t="n">
        <v>0.0508192771653771</v>
      </c>
      <c r="M16" s="23"/>
      <c r="N16" s="23" t="n">
        <v>0.0664029037767946</v>
      </c>
      <c r="O16" s="23" t="n">
        <v>0.083564665010593</v>
      </c>
      <c r="P16" s="23" t="n">
        <v>0.0525189951218647</v>
      </c>
      <c r="Q16" s="23" t="n">
        <v>0.0591654633444967</v>
      </c>
      <c r="R16" s="23"/>
      <c r="S16" s="23" t="n">
        <v>0.0541320011211152</v>
      </c>
      <c r="T16" s="23" t="n">
        <v>0.0737731840190012</v>
      </c>
      <c r="U16" s="23" t="n">
        <v>0.0813315845989573</v>
      </c>
      <c r="V16" s="23" t="n">
        <v>0.0653585504980565</v>
      </c>
      <c r="W16" s="23" t="n">
        <v>0.0664945680579176</v>
      </c>
      <c r="X16" s="23" t="n">
        <v>0.0801086968400094</v>
      </c>
      <c r="Y16" s="23" t="n">
        <v>0.0553979315008745</v>
      </c>
      <c r="Z16" s="23" t="n">
        <v>0.055268911496893</v>
      </c>
      <c r="AA16" s="23" t="n">
        <v>0.0841577879581439</v>
      </c>
      <c r="AB16" s="23" t="n">
        <v>0.0737303131459315</v>
      </c>
      <c r="AC16" s="23" t="n">
        <v>0.0141944906429471</v>
      </c>
      <c r="AD16" s="23" t="n">
        <v>0.0438713464576608</v>
      </c>
      <c r="AE16" s="23"/>
      <c r="AF16" s="23" t="n">
        <v>0.0684130912774913</v>
      </c>
      <c r="AG16" s="23" t="n">
        <v>0.0516458581272175</v>
      </c>
      <c r="AH16" s="23" t="n">
        <v>0.0774305391257174</v>
      </c>
      <c r="AI16" s="23"/>
      <c r="AJ16" s="23" t="n">
        <v>0.0535611934028809</v>
      </c>
      <c r="AK16" s="23" t="n">
        <v>0.0562195063619491</v>
      </c>
      <c r="AL16" s="23" t="n">
        <v>0.0701866737820152</v>
      </c>
      <c r="AM16" s="23" t="n">
        <v>0.072949220769482</v>
      </c>
      <c r="AN16" s="23" t="n">
        <v>0.0803902354671511</v>
      </c>
      <c r="AO16" s="23"/>
      <c r="AP16" s="23" t="n">
        <v>0.0471341157306599</v>
      </c>
      <c r="AQ16" s="23" t="n">
        <v>0.0544098012317598</v>
      </c>
      <c r="AR16" s="23" t="n">
        <v>0.0518371255841637</v>
      </c>
      <c r="AS16" s="23" t="n">
        <v>0.0810766646651142</v>
      </c>
      <c r="AT16" s="23" t="n">
        <v>0.0706093110897909</v>
      </c>
      <c r="AU16" s="23"/>
      <c r="AV16" s="23" t="n">
        <v>0.0668618182863357</v>
      </c>
      <c r="AW16" s="23" t="n">
        <v>0.0554467012440248</v>
      </c>
      <c r="AX16" s="23" t="n">
        <v>0.0535286856470681</v>
      </c>
      <c r="AY16" s="23" t="n">
        <v>0.0740306535462082</v>
      </c>
      <c r="AZ16" s="23" t="n">
        <v>0.0763367420672018</v>
      </c>
      <c r="BA16" s="23" t="n">
        <v>0.0562121087222242</v>
      </c>
      <c r="BB16" s="23"/>
      <c r="BC16" s="23" t="n">
        <v>0.0371880842606332</v>
      </c>
      <c r="BD16" s="23" t="n">
        <v>0.0872085567465338</v>
      </c>
      <c r="BE16" s="23" t="n">
        <v>0.0675325782565625</v>
      </c>
      <c r="BF16" s="23" t="n">
        <v>0.0807337258950982</v>
      </c>
      <c r="BG16" s="23" t="n">
        <v>0.0639793680310689</v>
      </c>
    </row>
    <row r="17">
      <c r="B17" s="20" t="s">
        <v>141</v>
      </c>
      <c r="C17" s="24" t="n">
        <v>0.663238101518579</v>
      </c>
      <c r="D17" s="24" t="n">
        <v>0.613288851697114</v>
      </c>
      <c r="E17" s="24" t="n">
        <v>0.714895488097734</v>
      </c>
      <c r="F17" s="24"/>
      <c r="G17" s="24" t="n">
        <v>0.628835394738994</v>
      </c>
      <c r="H17" s="24" t="n">
        <v>0.642215450578641</v>
      </c>
      <c r="I17" s="24" t="n">
        <v>0.616086017990219</v>
      </c>
      <c r="J17" s="24" t="n">
        <v>0.696470202876311</v>
      </c>
      <c r="K17" s="24" t="n">
        <v>0.698040269381821</v>
      </c>
      <c r="L17" s="24" t="n">
        <v>0.691253462254775</v>
      </c>
      <c r="M17" s="24"/>
      <c r="N17" s="24" t="n">
        <v>0.698944241410453</v>
      </c>
      <c r="O17" s="24" t="n">
        <v>0.611422918188749</v>
      </c>
      <c r="P17" s="24" t="n">
        <v>0.682423843316693</v>
      </c>
      <c r="Q17" s="24" t="n">
        <v>0.663098446025255</v>
      </c>
      <c r="R17" s="24"/>
      <c r="S17" s="24" t="n">
        <v>0.687553604911723</v>
      </c>
      <c r="T17" s="24" t="n">
        <v>0.627061769661369</v>
      </c>
      <c r="U17" s="24" t="n">
        <v>0.592177647729068</v>
      </c>
      <c r="V17" s="24" t="n">
        <v>0.702354631282513</v>
      </c>
      <c r="W17" s="24" t="n">
        <v>0.675625320322652</v>
      </c>
      <c r="X17" s="24" t="n">
        <v>0.603934226711485</v>
      </c>
      <c r="Y17" s="24" t="n">
        <v>0.710644581272394</v>
      </c>
      <c r="Z17" s="24" t="n">
        <v>0.571519403130393</v>
      </c>
      <c r="AA17" s="24" t="n">
        <v>0.627376486537232</v>
      </c>
      <c r="AB17" s="24" t="n">
        <v>0.674580260933536</v>
      </c>
      <c r="AC17" s="24" t="n">
        <v>0.820703677135453</v>
      </c>
      <c r="AD17" s="24" t="n">
        <v>0.756545322897926</v>
      </c>
      <c r="AE17" s="24"/>
      <c r="AF17" s="24" t="n">
        <v>0.664619333636345</v>
      </c>
      <c r="AG17" s="24" t="n">
        <v>0.702034338695276</v>
      </c>
      <c r="AH17" s="24" t="n">
        <v>0.60289274598696</v>
      </c>
      <c r="AI17" s="24"/>
      <c r="AJ17" s="24" t="n">
        <v>0.679058790230726</v>
      </c>
      <c r="AK17" s="24" t="n">
        <v>0.729807071587355</v>
      </c>
      <c r="AL17" s="24" t="n">
        <v>0.62019759456953</v>
      </c>
      <c r="AM17" s="24" t="n">
        <v>0.587299430833063</v>
      </c>
      <c r="AN17" s="24" t="n">
        <v>0.573051855311077</v>
      </c>
      <c r="AO17" s="24"/>
      <c r="AP17" s="24" t="n">
        <v>0.691559722458211</v>
      </c>
      <c r="AQ17" s="24" t="n">
        <v>0.715872501366635</v>
      </c>
      <c r="AR17" s="24" t="n">
        <v>0.668530610735035</v>
      </c>
      <c r="AS17" s="24" t="n">
        <v>0.615783360158333</v>
      </c>
      <c r="AT17" s="24" t="n">
        <v>0.628583510813384</v>
      </c>
      <c r="AU17" s="24"/>
      <c r="AV17" s="24" t="n">
        <v>0.709701602883736</v>
      </c>
      <c r="AW17" s="24" t="n">
        <v>0.655653831187992</v>
      </c>
      <c r="AX17" s="24" t="n">
        <v>0.691038760056765</v>
      </c>
      <c r="AY17" s="24" t="n">
        <v>0.641865064363071</v>
      </c>
      <c r="AZ17" s="24" t="n">
        <v>0.612425304826888</v>
      </c>
      <c r="BA17" s="24" t="n">
        <v>0.643269100935859</v>
      </c>
      <c r="BB17" s="24"/>
      <c r="BC17" s="24" t="n">
        <v>0.724511431363245</v>
      </c>
      <c r="BD17" s="24" t="n">
        <v>0.651802368296484</v>
      </c>
      <c r="BE17" s="24" t="n">
        <v>0.636931583929686</v>
      </c>
      <c r="BF17" s="24" t="n">
        <v>0.696385824085576</v>
      </c>
      <c r="BG17" s="24" t="n">
        <v>0.627755186818248</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151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134</v>
      </c>
      <c r="C9" s="19" t="n">
        <v>0.295101108231958</v>
      </c>
      <c r="D9" s="19" t="n">
        <v>0.28384168252853</v>
      </c>
      <c r="E9" s="19" t="n">
        <v>0.303266828581246</v>
      </c>
      <c r="F9" s="19"/>
      <c r="G9" s="19" t="n">
        <v>0.321535631394198</v>
      </c>
      <c r="H9" s="19" t="n">
        <v>0.366284145680143</v>
      </c>
      <c r="I9" s="19" t="n">
        <v>0.278918532831804</v>
      </c>
      <c r="J9" s="19" t="n">
        <v>0.252647347440931</v>
      </c>
      <c r="K9" s="19" t="n">
        <v>0.257426427342406</v>
      </c>
      <c r="L9" s="19" t="n">
        <v>0.292617456657173</v>
      </c>
      <c r="M9" s="19"/>
      <c r="N9" s="19" t="n">
        <v>0.339120188151384</v>
      </c>
      <c r="O9" s="19" t="n">
        <v>0.3041350029571</v>
      </c>
      <c r="P9" s="19" t="n">
        <v>0.263694018123967</v>
      </c>
      <c r="Q9" s="19" t="n">
        <v>0.264472811369901</v>
      </c>
      <c r="R9" s="19"/>
      <c r="S9" s="19" t="n">
        <v>0.345630278374777</v>
      </c>
      <c r="T9" s="19" t="n">
        <v>0.28233912971672</v>
      </c>
      <c r="U9" s="19" t="n">
        <v>0.284071574580649</v>
      </c>
      <c r="V9" s="19" t="n">
        <v>0.287780366709427</v>
      </c>
      <c r="W9" s="19" t="n">
        <v>0.271596658205751</v>
      </c>
      <c r="X9" s="19" t="n">
        <v>0.267094509131211</v>
      </c>
      <c r="Y9" s="19" t="n">
        <v>0.21707154431226</v>
      </c>
      <c r="Z9" s="19" t="n">
        <v>0.297922417467951</v>
      </c>
      <c r="AA9" s="19" t="n">
        <v>0.312081597187883</v>
      </c>
      <c r="AB9" s="19" t="n">
        <v>0.277654370721495</v>
      </c>
      <c r="AC9" s="19" t="n">
        <v>0.392347902998078</v>
      </c>
      <c r="AD9" s="19" t="n">
        <v>0.336372269673569</v>
      </c>
      <c r="AE9" s="19"/>
      <c r="AF9" s="19" t="n">
        <v>0.277617842492197</v>
      </c>
      <c r="AG9" s="19" t="n">
        <v>0.3002292547376</v>
      </c>
      <c r="AH9" s="19" t="n">
        <v>0.306246181611722</v>
      </c>
      <c r="AI9" s="19"/>
      <c r="AJ9" s="19" t="n">
        <v>0.289819267057707</v>
      </c>
      <c r="AK9" s="19" t="n">
        <v>0.350165199772275</v>
      </c>
      <c r="AL9" s="19" t="n">
        <v>0.220640073270343</v>
      </c>
      <c r="AM9" s="19" t="n">
        <v>0.326102811113088</v>
      </c>
      <c r="AN9" s="19" t="n">
        <v>0.257330062038555</v>
      </c>
      <c r="AO9" s="19"/>
      <c r="AP9" s="19" t="n">
        <v>0.305768936445829</v>
      </c>
      <c r="AQ9" s="19" t="n">
        <v>0.344688161693668</v>
      </c>
      <c r="AR9" s="19" t="n">
        <v>0.219560388240252</v>
      </c>
      <c r="AS9" s="19" t="n">
        <v>0.218498382672795</v>
      </c>
      <c r="AT9" s="19" t="n">
        <v>0.277886803740884</v>
      </c>
      <c r="AU9" s="19"/>
      <c r="AV9" s="19" t="n">
        <v>0.370744589423213</v>
      </c>
      <c r="AW9" s="19" t="n">
        <v>0.306420142410345</v>
      </c>
      <c r="AX9" s="19" t="n">
        <v>0.254913318516121</v>
      </c>
      <c r="AY9" s="19" t="n">
        <v>0.226609742434502</v>
      </c>
      <c r="AZ9" s="19" t="n">
        <v>0.271173339471309</v>
      </c>
      <c r="BA9" s="19" t="n">
        <v>0.21542980228551</v>
      </c>
      <c r="BB9" s="19"/>
      <c r="BC9" s="19" t="n">
        <v>0.288874537223723</v>
      </c>
      <c r="BD9" s="19" t="n">
        <v>0.249595152855492</v>
      </c>
      <c r="BE9" s="19" t="n">
        <v>0.31550250342187</v>
      </c>
      <c r="BF9" s="19" t="n">
        <v>0.350889801521917</v>
      </c>
      <c r="BG9" s="19" t="n">
        <v>0.416310537005998</v>
      </c>
    </row>
    <row r="10">
      <c r="B10" s="20" t="s">
        <v>135</v>
      </c>
      <c r="C10" s="19" t="n">
        <v>0.441582925559081</v>
      </c>
      <c r="D10" s="19" t="n">
        <v>0.462101111267665</v>
      </c>
      <c r="E10" s="19" t="n">
        <v>0.423110634756806</v>
      </c>
      <c r="F10" s="19"/>
      <c r="G10" s="19" t="n">
        <v>0.420097806161316</v>
      </c>
      <c r="H10" s="19" t="n">
        <v>0.430487412243077</v>
      </c>
      <c r="I10" s="19" t="n">
        <v>0.452407660737901</v>
      </c>
      <c r="J10" s="19" t="n">
        <v>0.471812392352658</v>
      </c>
      <c r="K10" s="19" t="n">
        <v>0.448691420240651</v>
      </c>
      <c r="L10" s="19" t="n">
        <v>0.426892373773966</v>
      </c>
      <c r="M10" s="19"/>
      <c r="N10" s="19" t="n">
        <v>0.435236720472058</v>
      </c>
      <c r="O10" s="19" t="n">
        <v>0.435655332741565</v>
      </c>
      <c r="P10" s="19" t="n">
        <v>0.448090512838743</v>
      </c>
      <c r="Q10" s="19" t="n">
        <v>0.449743966411319</v>
      </c>
      <c r="R10" s="19"/>
      <c r="S10" s="19" t="n">
        <v>0.453456124918132</v>
      </c>
      <c r="T10" s="19" t="n">
        <v>0.431454016212762</v>
      </c>
      <c r="U10" s="19" t="n">
        <v>0.387271928246233</v>
      </c>
      <c r="V10" s="19" t="n">
        <v>0.458603075618463</v>
      </c>
      <c r="W10" s="19" t="n">
        <v>0.411036189704317</v>
      </c>
      <c r="X10" s="19" t="n">
        <v>0.505630365905012</v>
      </c>
      <c r="Y10" s="19" t="n">
        <v>0.459793866440969</v>
      </c>
      <c r="Z10" s="19" t="n">
        <v>0.438577696623326</v>
      </c>
      <c r="AA10" s="19" t="n">
        <v>0.40507126147841</v>
      </c>
      <c r="AB10" s="19" t="n">
        <v>0.461852875463338</v>
      </c>
      <c r="AC10" s="19" t="n">
        <v>0.435321276957184</v>
      </c>
      <c r="AD10" s="19" t="n">
        <v>0.44179479490972</v>
      </c>
      <c r="AE10" s="19"/>
      <c r="AF10" s="19" t="n">
        <v>0.418198772408629</v>
      </c>
      <c r="AG10" s="19" t="n">
        <v>0.478070605312488</v>
      </c>
      <c r="AH10" s="19" t="n">
        <v>0.399521384964061</v>
      </c>
      <c r="AI10" s="19"/>
      <c r="AJ10" s="19" t="n">
        <v>0.443722230380994</v>
      </c>
      <c r="AK10" s="19" t="n">
        <v>0.463448705856826</v>
      </c>
      <c r="AL10" s="19" t="n">
        <v>0.484559425354156</v>
      </c>
      <c r="AM10" s="19" t="n">
        <v>0.305490885664656</v>
      </c>
      <c r="AN10" s="19" t="n">
        <v>0.397992664988507</v>
      </c>
      <c r="AO10" s="19"/>
      <c r="AP10" s="19" t="n">
        <v>0.446833613221537</v>
      </c>
      <c r="AQ10" s="19" t="n">
        <v>0.447974345231313</v>
      </c>
      <c r="AR10" s="19" t="n">
        <v>0.516709969795905</v>
      </c>
      <c r="AS10" s="19" t="n">
        <v>0.43059287029016</v>
      </c>
      <c r="AT10" s="19" t="n">
        <v>0.464822591195507</v>
      </c>
      <c r="AU10" s="19"/>
      <c r="AV10" s="19" t="n">
        <v>0.442381911445648</v>
      </c>
      <c r="AW10" s="19" t="n">
        <v>0.448098305950063</v>
      </c>
      <c r="AX10" s="19" t="n">
        <v>0.475508669991491</v>
      </c>
      <c r="AY10" s="19" t="n">
        <v>0.426658706943358</v>
      </c>
      <c r="AZ10" s="19" t="n">
        <v>0.489973164631934</v>
      </c>
      <c r="BA10" s="19" t="n">
        <v>0.440379836202254</v>
      </c>
      <c r="BB10" s="19"/>
      <c r="BC10" s="19" t="n">
        <v>0.463903001464898</v>
      </c>
      <c r="BD10" s="19" t="n">
        <v>0.455857397648486</v>
      </c>
      <c r="BE10" s="19" t="n">
        <v>0.437129330852685</v>
      </c>
      <c r="BF10" s="19" t="n">
        <v>0.427491547282068</v>
      </c>
      <c r="BG10" s="19" t="n">
        <v>0.394301443700127</v>
      </c>
    </row>
    <row r="11">
      <c r="B11" s="20" t="s">
        <v>136</v>
      </c>
      <c r="C11" s="19" t="n">
        <v>0.179169584531558</v>
      </c>
      <c r="D11" s="19" t="n">
        <v>0.179856866656418</v>
      </c>
      <c r="E11" s="19" t="n">
        <v>0.179912397663922</v>
      </c>
      <c r="F11" s="19"/>
      <c r="G11" s="19" t="n">
        <v>0.184816063188956</v>
      </c>
      <c r="H11" s="19" t="n">
        <v>0.117663007710244</v>
      </c>
      <c r="I11" s="19" t="n">
        <v>0.180782859347967</v>
      </c>
      <c r="J11" s="19" t="n">
        <v>0.189718341030813</v>
      </c>
      <c r="K11" s="19" t="n">
        <v>0.199320653332829</v>
      </c>
      <c r="L11" s="19" t="n">
        <v>0.201810828698645</v>
      </c>
      <c r="M11" s="19"/>
      <c r="N11" s="19" t="n">
        <v>0.155390124690751</v>
      </c>
      <c r="O11" s="19" t="n">
        <v>0.174720533204244</v>
      </c>
      <c r="P11" s="19" t="n">
        <v>0.196654253647163</v>
      </c>
      <c r="Q11" s="19" t="n">
        <v>0.194410671834413</v>
      </c>
      <c r="R11" s="19"/>
      <c r="S11" s="19" t="n">
        <v>0.156272425563642</v>
      </c>
      <c r="T11" s="19" t="n">
        <v>0.20681831432113</v>
      </c>
      <c r="U11" s="19" t="n">
        <v>0.220282312774098</v>
      </c>
      <c r="V11" s="19" t="n">
        <v>0.161322777209524</v>
      </c>
      <c r="W11" s="19" t="n">
        <v>0.195655022827592</v>
      </c>
      <c r="X11" s="19" t="n">
        <v>0.15456532218742</v>
      </c>
      <c r="Y11" s="19" t="n">
        <v>0.225508961571797</v>
      </c>
      <c r="Z11" s="19" t="n">
        <v>0.140993720763406</v>
      </c>
      <c r="AA11" s="19" t="n">
        <v>0.197403931516606</v>
      </c>
      <c r="AB11" s="19" t="n">
        <v>0.156253295347552</v>
      </c>
      <c r="AC11" s="19" t="n">
        <v>0.131002428639147</v>
      </c>
      <c r="AD11" s="19" t="n">
        <v>0.155211780847673</v>
      </c>
      <c r="AE11" s="19"/>
      <c r="AF11" s="19" t="n">
        <v>0.203017316383298</v>
      </c>
      <c r="AG11" s="19" t="n">
        <v>0.162460519725663</v>
      </c>
      <c r="AH11" s="19" t="n">
        <v>0.17507065643631</v>
      </c>
      <c r="AI11" s="19"/>
      <c r="AJ11" s="19" t="n">
        <v>0.178378972342136</v>
      </c>
      <c r="AK11" s="19" t="n">
        <v>0.136379622774422</v>
      </c>
      <c r="AL11" s="19" t="n">
        <v>0.2114319498238</v>
      </c>
      <c r="AM11" s="19" t="n">
        <v>0.275233990979066</v>
      </c>
      <c r="AN11" s="19" t="n">
        <v>0.214407877940887</v>
      </c>
      <c r="AO11" s="19"/>
      <c r="AP11" s="19" t="n">
        <v>0.164976942935984</v>
      </c>
      <c r="AQ11" s="19" t="n">
        <v>0.153412479966658</v>
      </c>
      <c r="AR11" s="19" t="n">
        <v>0.212496451364142</v>
      </c>
      <c r="AS11" s="19" t="n">
        <v>0.225602867303562</v>
      </c>
      <c r="AT11" s="19" t="n">
        <v>0.187813861010587</v>
      </c>
      <c r="AU11" s="19"/>
      <c r="AV11" s="19" t="n">
        <v>0.129618589397001</v>
      </c>
      <c r="AW11" s="19" t="n">
        <v>0.165068791795813</v>
      </c>
      <c r="AX11" s="19" t="n">
        <v>0.205911831883366</v>
      </c>
      <c r="AY11" s="19" t="n">
        <v>0.237214170740727</v>
      </c>
      <c r="AZ11" s="19" t="n">
        <v>0.182058621307565</v>
      </c>
      <c r="BA11" s="19" t="n">
        <v>0.225839660808062</v>
      </c>
      <c r="BB11" s="19"/>
      <c r="BC11" s="19" t="n">
        <v>0.168230549853863</v>
      </c>
      <c r="BD11" s="19" t="n">
        <v>0.198034147721063</v>
      </c>
      <c r="BE11" s="19" t="n">
        <v>0.160754220080916</v>
      </c>
      <c r="BF11" s="19" t="n">
        <v>0.178261147787163</v>
      </c>
      <c r="BG11" s="19" t="n">
        <v>0.0596037439569406</v>
      </c>
    </row>
    <row r="12">
      <c r="B12" s="20" t="s">
        <v>137</v>
      </c>
      <c r="C12" s="19" t="n">
        <v>0.0359018244833489</v>
      </c>
      <c r="D12" s="19" t="n">
        <v>0.0399311697128482</v>
      </c>
      <c r="E12" s="19" t="n">
        <v>0.0322546156004951</v>
      </c>
      <c r="F12" s="19"/>
      <c r="G12" s="19" t="n">
        <v>0.0369924336265789</v>
      </c>
      <c r="H12" s="19" t="n">
        <v>0.0458815247504228</v>
      </c>
      <c r="I12" s="19" t="n">
        <v>0.0306433465671872</v>
      </c>
      <c r="J12" s="19" t="n">
        <v>0.0464487335777072</v>
      </c>
      <c r="K12" s="19" t="n">
        <v>0.0218246072972968</v>
      </c>
      <c r="L12" s="19" t="n">
        <v>0.0322897841207514</v>
      </c>
      <c r="M12" s="19"/>
      <c r="N12" s="19" t="n">
        <v>0.0369306864384558</v>
      </c>
      <c r="O12" s="19" t="n">
        <v>0.0324045621398811</v>
      </c>
      <c r="P12" s="19" t="n">
        <v>0.0451218649267847</v>
      </c>
      <c r="Q12" s="19" t="n">
        <v>0.030398979502137</v>
      </c>
      <c r="R12" s="19"/>
      <c r="S12" s="19" t="n">
        <v>0.0207133487105046</v>
      </c>
      <c r="T12" s="19" t="n">
        <v>0.0343607248153745</v>
      </c>
      <c r="U12" s="19" t="n">
        <v>0.0504765729224731</v>
      </c>
      <c r="V12" s="19" t="n">
        <v>0.039097106295002</v>
      </c>
      <c r="W12" s="19" t="n">
        <v>0.0671678304697873</v>
      </c>
      <c r="X12" s="19" t="n">
        <v>0.0212933782669523</v>
      </c>
      <c r="Y12" s="19" t="n">
        <v>0.0467448889545004</v>
      </c>
      <c r="Z12" s="19" t="n">
        <v>0.036024064601731</v>
      </c>
      <c r="AA12" s="19" t="n">
        <v>0.0335755479230165</v>
      </c>
      <c r="AB12" s="19" t="n">
        <v>0.0461227656615555</v>
      </c>
      <c r="AC12" s="19" t="n">
        <v>0.0177532469060367</v>
      </c>
      <c r="AD12" s="19" t="n">
        <v>0.014908251572933</v>
      </c>
      <c r="AE12" s="19"/>
      <c r="AF12" s="19" t="n">
        <v>0.0447815331964771</v>
      </c>
      <c r="AG12" s="19" t="n">
        <v>0.0228930713881518</v>
      </c>
      <c r="AH12" s="19" t="n">
        <v>0.0474151614943297</v>
      </c>
      <c r="AI12" s="19"/>
      <c r="AJ12" s="19" t="n">
        <v>0.0433091492896546</v>
      </c>
      <c r="AK12" s="19" t="n">
        <v>0.024279525401627</v>
      </c>
      <c r="AL12" s="19" t="n">
        <v>0.0227704761396734</v>
      </c>
      <c r="AM12" s="19" t="n">
        <v>0.07157667190031</v>
      </c>
      <c r="AN12" s="19" t="n">
        <v>0.0349623834411403</v>
      </c>
      <c r="AO12" s="19"/>
      <c r="AP12" s="19" t="n">
        <v>0.0293902800126589</v>
      </c>
      <c r="AQ12" s="19" t="n">
        <v>0.0247974678378708</v>
      </c>
      <c r="AR12" s="19" t="n">
        <v>0.0188886467072195</v>
      </c>
      <c r="AS12" s="19" t="n">
        <v>0.0732634791678029</v>
      </c>
      <c r="AT12" s="19" t="n">
        <v>0.00825626944876392</v>
      </c>
      <c r="AU12" s="19"/>
      <c r="AV12" s="19" t="n">
        <v>0.0274665970439602</v>
      </c>
      <c r="AW12" s="19" t="n">
        <v>0.0417164651366229</v>
      </c>
      <c r="AX12" s="19" t="n">
        <v>0.0236628242633994</v>
      </c>
      <c r="AY12" s="19" t="n">
        <v>0.0631597399965158</v>
      </c>
      <c r="AZ12" s="19" t="n">
        <v>0.00593958631550138</v>
      </c>
      <c r="BA12" s="19" t="n">
        <v>0.030299683137174</v>
      </c>
      <c r="BB12" s="19"/>
      <c r="BC12" s="19" t="n">
        <v>0.0266264357234454</v>
      </c>
      <c r="BD12" s="19" t="n">
        <v>0.0383833968623269</v>
      </c>
      <c r="BE12" s="19" t="n">
        <v>0.0414683201578026</v>
      </c>
      <c r="BF12" s="19" t="n">
        <v>0.0317208907951452</v>
      </c>
      <c r="BG12" s="19" t="n">
        <v>0.0330919222543733</v>
      </c>
    </row>
    <row r="13">
      <c r="B13" s="20" t="s">
        <v>138</v>
      </c>
      <c r="C13" s="19" t="n">
        <v>0.0083864138364171</v>
      </c>
      <c r="D13" s="19" t="n">
        <v>0.00758280756171878</v>
      </c>
      <c r="E13" s="19" t="n">
        <v>0.00923643277634977</v>
      </c>
      <c r="F13" s="19"/>
      <c r="G13" s="19" t="n">
        <v>0.0121225497226282</v>
      </c>
      <c r="H13" s="19" t="n">
        <v>0.00270417451641593</v>
      </c>
      <c r="I13" s="19" t="n">
        <v>0.00733624100382958</v>
      </c>
      <c r="J13" s="19" t="n">
        <v>0.00944309744146934</v>
      </c>
      <c r="K13" s="19" t="n">
        <v>0.00760480677850392</v>
      </c>
      <c r="L13" s="19" t="n">
        <v>0.0110139450922747</v>
      </c>
      <c r="M13" s="19"/>
      <c r="N13" s="19" t="n">
        <v>0.00357176005000156</v>
      </c>
      <c r="O13" s="19" t="n">
        <v>0.0177384295576129</v>
      </c>
      <c r="P13" s="19" t="n">
        <v>0.00653355883663613</v>
      </c>
      <c r="Q13" s="19" t="n">
        <v>0.00549533322765257</v>
      </c>
      <c r="R13" s="19"/>
      <c r="S13" s="19" t="n">
        <v>0</v>
      </c>
      <c r="T13" s="19" t="n">
        <v>0.0117341032251372</v>
      </c>
      <c r="U13" s="19" t="n">
        <v>0.0140617823875587</v>
      </c>
      <c r="V13" s="19" t="n">
        <v>0.00722876584098307</v>
      </c>
      <c r="W13" s="19" t="n">
        <v>0.00717442802390984</v>
      </c>
      <c r="X13" s="19" t="n">
        <v>0.00752501778649318</v>
      </c>
      <c r="Y13" s="19" t="n">
        <v>0.0120509428457413</v>
      </c>
      <c r="Z13" s="19" t="n">
        <v>0.0100353787077277</v>
      </c>
      <c r="AA13" s="19" t="n">
        <v>0.017706189052421</v>
      </c>
      <c r="AB13" s="19" t="n">
        <v>0.00664015793647877</v>
      </c>
      <c r="AC13" s="19" t="n">
        <v>0</v>
      </c>
      <c r="AD13" s="19" t="n">
        <v>0</v>
      </c>
      <c r="AE13" s="19"/>
      <c r="AF13" s="19" t="n">
        <v>0.0150174151431139</v>
      </c>
      <c r="AG13" s="19" t="n">
        <v>0.00427794936119312</v>
      </c>
      <c r="AH13" s="19" t="n">
        <v>0.00718412511126485</v>
      </c>
      <c r="AI13" s="19"/>
      <c r="AJ13" s="19" t="n">
        <v>0.00799080529633288</v>
      </c>
      <c r="AK13" s="19" t="n">
        <v>0.00523818236519389</v>
      </c>
      <c r="AL13" s="19" t="n">
        <v>0.016656258073138</v>
      </c>
      <c r="AM13" s="19" t="n">
        <v>0</v>
      </c>
      <c r="AN13" s="19" t="n">
        <v>0.013458653214093</v>
      </c>
      <c r="AO13" s="19"/>
      <c r="AP13" s="19" t="n">
        <v>0.0112430980582461</v>
      </c>
      <c r="AQ13" s="19" t="n">
        <v>0.00564135693730684</v>
      </c>
      <c r="AR13" s="19" t="n">
        <v>0</v>
      </c>
      <c r="AS13" s="19" t="n">
        <v>0.0158922529826046</v>
      </c>
      <c r="AT13" s="19" t="n">
        <v>0</v>
      </c>
      <c r="AU13" s="19"/>
      <c r="AV13" s="19" t="n">
        <v>0.00519806238460159</v>
      </c>
      <c r="AW13" s="19" t="n">
        <v>0.00590199634913967</v>
      </c>
      <c r="AX13" s="19" t="n">
        <v>0.00576766941263477</v>
      </c>
      <c r="AY13" s="19" t="n">
        <v>0.0130979048503018</v>
      </c>
      <c r="AZ13" s="19" t="n">
        <v>0.00681308550348052</v>
      </c>
      <c r="BA13" s="19" t="n">
        <v>0.0181800682370404</v>
      </c>
      <c r="BB13" s="19"/>
      <c r="BC13" s="19" t="n">
        <v>0.00552258612887144</v>
      </c>
      <c r="BD13" s="19" t="n">
        <v>0.0118225322717932</v>
      </c>
      <c r="BE13" s="19" t="n">
        <v>0.00943302193395262</v>
      </c>
      <c r="BF13" s="19" t="n">
        <v>0.00379164208573131</v>
      </c>
      <c r="BG13" s="19" t="n">
        <v>0.0347893516954638</v>
      </c>
    </row>
    <row r="14">
      <c r="B14" s="20" t="s">
        <v>123</v>
      </c>
      <c r="C14" s="19" t="n">
        <v>0.039858143357637</v>
      </c>
      <c r="D14" s="19" t="n">
        <v>0.0266863622728209</v>
      </c>
      <c r="E14" s="19" t="n">
        <v>0.052219090621181</v>
      </c>
      <c r="F14" s="19"/>
      <c r="G14" s="19" t="n">
        <v>0.0244355159063232</v>
      </c>
      <c r="H14" s="19" t="n">
        <v>0.0369797350996969</v>
      </c>
      <c r="I14" s="19" t="n">
        <v>0.0499113595113106</v>
      </c>
      <c r="J14" s="19" t="n">
        <v>0.0299300881564225</v>
      </c>
      <c r="K14" s="19" t="n">
        <v>0.0651320850083137</v>
      </c>
      <c r="L14" s="19" t="n">
        <v>0.0353756116571898</v>
      </c>
      <c r="M14" s="19"/>
      <c r="N14" s="19" t="n">
        <v>0.0297505201973488</v>
      </c>
      <c r="O14" s="19" t="n">
        <v>0.0353461393995962</v>
      </c>
      <c r="P14" s="19" t="n">
        <v>0.0399057916267057</v>
      </c>
      <c r="Q14" s="19" t="n">
        <v>0.055478237654577</v>
      </c>
      <c r="R14" s="19"/>
      <c r="S14" s="19" t="n">
        <v>0.0239278224329443</v>
      </c>
      <c r="T14" s="19" t="n">
        <v>0.0332937117088768</v>
      </c>
      <c r="U14" s="19" t="n">
        <v>0.0438358290889883</v>
      </c>
      <c r="V14" s="19" t="n">
        <v>0.0459679083266009</v>
      </c>
      <c r="W14" s="19" t="n">
        <v>0.0473698707686427</v>
      </c>
      <c r="X14" s="19" t="n">
        <v>0.043891406722911</v>
      </c>
      <c r="Y14" s="19" t="n">
        <v>0.0388297958747325</v>
      </c>
      <c r="Z14" s="19" t="n">
        <v>0.0764467218358589</v>
      </c>
      <c r="AA14" s="19" t="n">
        <v>0.0341614728416626</v>
      </c>
      <c r="AB14" s="19" t="n">
        <v>0.0514765348695806</v>
      </c>
      <c r="AC14" s="19" t="n">
        <v>0.0235751444995542</v>
      </c>
      <c r="AD14" s="19" t="n">
        <v>0.0517129029961058</v>
      </c>
      <c r="AE14" s="19"/>
      <c r="AF14" s="19" t="n">
        <v>0.0413671203762864</v>
      </c>
      <c r="AG14" s="19" t="n">
        <v>0.0320685994749039</v>
      </c>
      <c r="AH14" s="19" t="n">
        <v>0.0645624903823129</v>
      </c>
      <c r="AI14" s="19"/>
      <c r="AJ14" s="19" t="n">
        <v>0.036779575633176</v>
      </c>
      <c r="AK14" s="19" t="n">
        <v>0.0204887638296554</v>
      </c>
      <c r="AL14" s="19" t="n">
        <v>0.0439418173388903</v>
      </c>
      <c r="AM14" s="19" t="n">
        <v>0.0215956403428795</v>
      </c>
      <c r="AN14" s="19" t="n">
        <v>0.0818483583768184</v>
      </c>
      <c r="AO14" s="19"/>
      <c r="AP14" s="19" t="n">
        <v>0.0417871293257451</v>
      </c>
      <c r="AQ14" s="19" t="n">
        <v>0.0234861883331839</v>
      </c>
      <c r="AR14" s="19" t="n">
        <v>0.0323445438924809</v>
      </c>
      <c r="AS14" s="19" t="n">
        <v>0.0361501475830762</v>
      </c>
      <c r="AT14" s="19" t="n">
        <v>0.0612204746042582</v>
      </c>
      <c r="AU14" s="19"/>
      <c r="AV14" s="19" t="n">
        <v>0.0245902503055763</v>
      </c>
      <c r="AW14" s="19" t="n">
        <v>0.0327942983580163</v>
      </c>
      <c r="AX14" s="19" t="n">
        <v>0.0342356859329871</v>
      </c>
      <c r="AY14" s="19" t="n">
        <v>0.033259735034595</v>
      </c>
      <c r="AZ14" s="19" t="n">
        <v>0.0440422027702102</v>
      </c>
      <c r="BA14" s="19" t="n">
        <v>0.0698709493299588</v>
      </c>
      <c r="BB14" s="19"/>
      <c r="BC14" s="19" t="n">
        <v>0.0468428896052</v>
      </c>
      <c r="BD14" s="19" t="n">
        <v>0.0463073726408395</v>
      </c>
      <c r="BE14" s="19" t="n">
        <v>0.0357126035527734</v>
      </c>
      <c r="BF14" s="19" t="n">
        <v>0.00784497052797568</v>
      </c>
      <c r="BG14" s="19" t="n">
        <v>0.0619030013870972</v>
      </c>
    </row>
    <row r="15">
      <c r="B15" s="20" t="s">
        <v>139</v>
      </c>
      <c r="C15" s="23" t="n">
        <v>0.736684033791039</v>
      </c>
      <c r="D15" s="23" t="n">
        <v>0.745942793796194</v>
      </c>
      <c r="E15" s="23" t="n">
        <v>0.726377463338052</v>
      </c>
      <c r="F15" s="23"/>
      <c r="G15" s="23" t="n">
        <v>0.741633437555514</v>
      </c>
      <c r="H15" s="23" t="n">
        <v>0.79677155792322</v>
      </c>
      <c r="I15" s="23" t="n">
        <v>0.731326193569706</v>
      </c>
      <c r="J15" s="23" t="n">
        <v>0.724459739793589</v>
      </c>
      <c r="K15" s="23" t="n">
        <v>0.706117847583057</v>
      </c>
      <c r="L15" s="23" t="n">
        <v>0.719509830431139</v>
      </c>
      <c r="M15" s="23"/>
      <c r="N15" s="23" t="n">
        <v>0.774356908623443</v>
      </c>
      <c r="O15" s="23" t="n">
        <v>0.739790335698665</v>
      </c>
      <c r="P15" s="23" t="n">
        <v>0.711784530962711</v>
      </c>
      <c r="Q15" s="23" t="n">
        <v>0.71421677778122</v>
      </c>
      <c r="R15" s="23"/>
      <c r="S15" s="23" t="n">
        <v>0.799086403292909</v>
      </c>
      <c r="T15" s="23" t="n">
        <v>0.713793145929482</v>
      </c>
      <c r="U15" s="23" t="n">
        <v>0.671343502826882</v>
      </c>
      <c r="V15" s="23" t="n">
        <v>0.74638344232789</v>
      </c>
      <c r="W15" s="23" t="n">
        <v>0.682632847910068</v>
      </c>
      <c r="X15" s="23" t="n">
        <v>0.772724875036223</v>
      </c>
      <c r="Y15" s="23" t="n">
        <v>0.676865410753229</v>
      </c>
      <c r="Z15" s="23" t="n">
        <v>0.736500114091277</v>
      </c>
      <c r="AA15" s="23" t="n">
        <v>0.717152858666293</v>
      </c>
      <c r="AB15" s="23" t="n">
        <v>0.739507246184833</v>
      </c>
      <c r="AC15" s="23" t="n">
        <v>0.827669179955262</v>
      </c>
      <c r="AD15" s="23" t="n">
        <v>0.778167064583289</v>
      </c>
      <c r="AE15" s="23"/>
      <c r="AF15" s="23" t="n">
        <v>0.695816614900825</v>
      </c>
      <c r="AG15" s="23" t="n">
        <v>0.778299860050089</v>
      </c>
      <c r="AH15" s="23" t="n">
        <v>0.705767566575783</v>
      </c>
      <c r="AI15" s="23"/>
      <c r="AJ15" s="23" t="n">
        <v>0.733541497438701</v>
      </c>
      <c r="AK15" s="23" t="n">
        <v>0.813613905629101</v>
      </c>
      <c r="AL15" s="23" t="n">
        <v>0.705199498624499</v>
      </c>
      <c r="AM15" s="23" t="n">
        <v>0.631593696777744</v>
      </c>
      <c r="AN15" s="23" t="n">
        <v>0.655322727027062</v>
      </c>
      <c r="AO15" s="23"/>
      <c r="AP15" s="23" t="n">
        <v>0.752602549667366</v>
      </c>
      <c r="AQ15" s="23" t="n">
        <v>0.792662506924981</v>
      </c>
      <c r="AR15" s="23" t="n">
        <v>0.736270358036157</v>
      </c>
      <c r="AS15" s="23" t="n">
        <v>0.649091252962955</v>
      </c>
      <c r="AT15" s="23" t="n">
        <v>0.742709394936391</v>
      </c>
      <c r="AU15" s="23"/>
      <c r="AV15" s="23" t="n">
        <v>0.813126500868861</v>
      </c>
      <c r="AW15" s="23" t="n">
        <v>0.754518448360408</v>
      </c>
      <c r="AX15" s="23" t="n">
        <v>0.730421988507612</v>
      </c>
      <c r="AY15" s="23" t="n">
        <v>0.65326844937786</v>
      </c>
      <c r="AZ15" s="23" t="n">
        <v>0.761146504103243</v>
      </c>
      <c r="BA15" s="23" t="n">
        <v>0.655809638487765</v>
      </c>
      <c r="BB15" s="23"/>
      <c r="BC15" s="23" t="n">
        <v>0.75277753868862</v>
      </c>
      <c r="BD15" s="23" t="n">
        <v>0.705452550503978</v>
      </c>
      <c r="BE15" s="23" t="n">
        <v>0.752631834274555</v>
      </c>
      <c r="BF15" s="23" t="n">
        <v>0.778381348803984</v>
      </c>
      <c r="BG15" s="23" t="n">
        <v>0.810611980706125</v>
      </c>
    </row>
    <row r="16">
      <c r="B16" s="20" t="s">
        <v>140</v>
      </c>
      <c r="C16" s="23" t="n">
        <v>0.044288238319766</v>
      </c>
      <c r="D16" s="23" t="n">
        <v>0.047513977274567</v>
      </c>
      <c r="E16" s="23" t="n">
        <v>0.0414910483768449</v>
      </c>
      <c r="F16" s="23"/>
      <c r="G16" s="23" t="n">
        <v>0.0491149833492071</v>
      </c>
      <c r="H16" s="23" t="n">
        <v>0.0485856992668387</v>
      </c>
      <c r="I16" s="23" t="n">
        <v>0.0379795875710168</v>
      </c>
      <c r="J16" s="23" t="n">
        <v>0.0558918310191765</v>
      </c>
      <c r="K16" s="23" t="n">
        <v>0.0294294140758007</v>
      </c>
      <c r="L16" s="23" t="n">
        <v>0.0433037292130261</v>
      </c>
      <c r="M16" s="23"/>
      <c r="N16" s="23" t="n">
        <v>0.0405024464884574</v>
      </c>
      <c r="O16" s="23" t="n">
        <v>0.050142991697494</v>
      </c>
      <c r="P16" s="23" t="n">
        <v>0.0516554237634209</v>
      </c>
      <c r="Q16" s="23" t="n">
        <v>0.0358943127297896</v>
      </c>
      <c r="R16" s="23"/>
      <c r="S16" s="23" t="n">
        <v>0.0207133487105046</v>
      </c>
      <c r="T16" s="23" t="n">
        <v>0.0460948280405117</v>
      </c>
      <c r="U16" s="23" t="n">
        <v>0.0645383553100318</v>
      </c>
      <c r="V16" s="23" t="n">
        <v>0.0463258721359851</v>
      </c>
      <c r="W16" s="23" t="n">
        <v>0.0743422584936972</v>
      </c>
      <c r="X16" s="23" t="n">
        <v>0.0288183960534455</v>
      </c>
      <c r="Y16" s="23" t="n">
        <v>0.0587958318002417</v>
      </c>
      <c r="Z16" s="23" t="n">
        <v>0.0460594433094588</v>
      </c>
      <c r="AA16" s="23" t="n">
        <v>0.0512817369754375</v>
      </c>
      <c r="AB16" s="23" t="n">
        <v>0.0527629235980343</v>
      </c>
      <c r="AC16" s="23" t="n">
        <v>0.0177532469060367</v>
      </c>
      <c r="AD16" s="23" t="n">
        <v>0.014908251572933</v>
      </c>
      <c r="AE16" s="23"/>
      <c r="AF16" s="23" t="n">
        <v>0.059798948339591</v>
      </c>
      <c r="AG16" s="23" t="n">
        <v>0.0271710207493449</v>
      </c>
      <c r="AH16" s="23" t="n">
        <v>0.0545992866055946</v>
      </c>
      <c r="AI16" s="23"/>
      <c r="AJ16" s="23" t="n">
        <v>0.0512999545859874</v>
      </c>
      <c r="AK16" s="23" t="n">
        <v>0.0295177077668209</v>
      </c>
      <c r="AL16" s="23" t="n">
        <v>0.0394267342128114</v>
      </c>
      <c r="AM16" s="23" t="n">
        <v>0.07157667190031</v>
      </c>
      <c r="AN16" s="23" t="n">
        <v>0.0484210366552333</v>
      </c>
      <c r="AO16" s="23"/>
      <c r="AP16" s="23" t="n">
        <v>0.040633378070905</v>
      </c>
      <c r="AQ16" s="23" t="n">
        <v>0.0304388247751776</v>
      </c>
      <c r="AR16" s="23" t="n">
        <v>0.0188886467072195</v>
      </c>
      <c r="AS16" s="23" t="n">
        <v>0.0891557321504075</v>
      </c>
      <c r="AT16" s="23" t="n">
        <v>0.00825626944876392</v>
      </c>
      <c r="AU16" s="23"/>
      <c r="AV16" s="23" t="n">
        <v>0.0326646594285618</v>
      </c>
      <c r="AW16" s="23" t="n">
        <v>0.0476184614857626</v>
      </c>
      <c r="AX16" s="23" t="n">
        <v>0.0294304936760342</v>
      </c>
      <c r="AY16" s="23" t="n">
        <v>0.0762576448468176</v>
      </c>
      <c r="AZ16" s="23" t="n">
        <v>0.0127526718189819</v>
      </c>
      <c r="BA16" s="23" t="n">
        <v>0.0484797513742144</v>
      </c>
      <c r="BB16" s="23"/>
      <c r="BC16" s="23" t="n">
        <v>0.0321490218523168</v>
      </c>
      <c r="BD16" s="23" t="n">
        <v>0.0502059291341201</v>
      </c>
      <c r="BE16" s="23" t="n">
        <v>0.0509013420917553</v>
      </c>
      <c r="BF16" s="23" t="n">
        <v>0.0355125328808766</v>
      </c>
      <c r="BG16" s="23" t="n">
        <v>0.0678812739498372</v>
      </c>
    </row>
    <row r="17">
      <c r="B17" s="20" t="s">
        <v>141</v>
      </c>
      <c r="C17" s="24" t="n">
        <v>0.692395795471273</v>
      </c>
      <c r="D17" s="24" t="n">
        <v>0.698428816521627</v>
      </c>
      <c r="E17" s="24" t="n">
        <v>0.684886414961207</v>
      </c>
      <c r="F17" s="24"/>
      <c r="G17" s="24" t="n">
        <v>0.692518454206307</v>
      </c>
      <c r="H17" s="24" t="n">
        <v>0.748185858656381</v>
      </c>
      <c r="I17" s="24" t="n">
        <v>0.693346605998689</v>
      </c>
      <c r="J17" s="24" t="n">
        <v>0.668567908774412</v>
      </c>
      <c r="K17" s="24" t="n">
        <v>0.676688433507256</v>
      </c>
      <c r="L17" s="24" t="n">
        <v>0.676206101218113</v>
      </c>
      <c r="M17" s="24"/>
      <c r="N17" s="24" t="n">
        <v>0.733854462134985</v>
      </c>
      <c r="O17" s="24" t="n">
        <v>0.689647344001171</v>
      </c>
      <c r="P17" s="24" t="n">
        <v>0.66012910719929</v>
      </c>
      <c r="Q17" s="24" t="n">
        <v>0.678322465051431</v>
      </c>
      <c r="R17" s="24"/>
      <c r="S17" s="24" t="n">
        <v>0.778373054582405</v>
      </c>
      <c r="T17" s="24" t="n">
        <v>0.66769831788897</v>
      </c>
      <c r="U17" s="24" t="n">
        <v>0.60680514751685</v>
      </c>
      <c r="V17" s="24" t="n">
        <v>0.700057570191905</v>
      </c>
      <c r="W17" s="24" t="n">
        <v>0.608290589416371</v>
      </c>
      <c r="X17" s="24" t="n">
        <v>0.743906478982778</v>
      </c>
      <c r="Y17" s="24" t="n">
        <v>0.618069578952988</v>
      </c>
      <c r="Z17" s="24" t="n">
        <v>0.690440670781818</v>
      </c>
      <c r="AA17" s="24" t="n">
        <v>0.665871121690856</v>
      </c>
      <c r="AB17" s="24" t="n">
        <v>0.686744322586799</v>
      </c>
      <c r="AC17" s="24" t="n">
        <v>0.809915933049225</v>
      </c>
      <c r="AD17" s="24" t="n">
        <v>0.763258813010356</v>
      </c>
      <c r="AE17" s="24"/>
      <c r="AF17" s="24" t="n">
        <v>0.636017666561234</v>
      </c>
      <c r="AG17" s="24" t="n">
        <v>0.751128839300744</v>
      </c>
      <c r="AH17" s="24" t="n">
        <v>0.651168279970188</v>
      </c>
      <c r="AI17" s="24"/>
      <c r="AJ17" s="24" t="n">
        <v>0.682241542852714</v>
      </c>
      <c r="AK17" s="24" t="n">
        <v>0.78409619786228</v>
      </c>
      <c r="AL17" s="24" t="n">
        <v>0.665772764411687</v>
      </c>
      <c r="AM17" s="24" t="n">
        <v>0.560017024877434</v>
      </c>
      <c r="AN17" s="24" t="n">
        <v>0.606901690371828</v>
      </c>
      <c r="AO17" s="24"/>
      <c r="AP17" s="24" t="n">
        <v>0.711969171596461</v>
      </c>
      <c r="AQ17" s="24" t="n">
        <v>0.762223682149803</v>
      </c>
      <c r="AR17" s="24" t="n">
        <v>0.717381711328938</v>
      </c>
      <c r="AS17" s="24" t="n">
        <v>0.559935520812547</v>
      </c>
      <c r="AT17" s="24" t="n">
        <v>0.734453125487627</v>
      </c>
      <c r="AU17" s="24"/>
      <c r="AV17" s="24" t="n">
        <v>0.780461841440299</v>
      </c>
      <c r="AW17" s="24" t="n">
        <v>0.706899986874646</v>
      </c>
      <c r="AX17" s="24" t="n">
        <v>0.700991494831578</v>
      </c>
      <c r="AY17" s="24" t="n">
        <v>0.577010804531042</v>
      </c>
      <c r="AZ17" s="24" t="n">
        <v>0.748393832284261</v>
      </c>
      <c r="BA17" s="24" t="n">
        <v>0.60732988711355</v>
      </c>
      <c r="BB17" s="24"/>
      <c r="BC17" s="24" t="n">
        <v>0.720628516836303</v>
      </c>
      <c r="BD17" s="24" t="n">
        <v>0.655246621369858</v>
      </c>
      <c r="BE17" s="24" t="n">
        <v>0.7017304921828</v>
      </c>
      <c r="BF17" s="24" t="n">
        <v>0.742868815923108</v>
      </c>
      <c r="BG17" s="24" t="n">
        <v>0.742730706756288</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165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152</v>
      </c>
      <c r="C9" s="19" t="n">
        <v>0.646598128764436</v>
      </c>
      <c r="D9" s="19" t="n">
        <v>0.594315197023902</v>
      </c>
      <c r="E9" s="19" t="n">
        <v>0.699070508263303</v>
      </c>
      <c r="F9" s="19"/>
      <c r="G9" s="19" t="n">
        <v>0.578673582267155</v>
      </c>
      <c r="H9" s="19" t="n">
        <v>0.588479809401291</v>
      </c>
      <c r="I9" s="19" t="n">
        <v>0.62358004662769</v>
      </c>
      <c r="J9" s="19" t="n">
        <v>0.689880703818869</v>
      </c>
      <c r="K9" s="19" t="n">
        <v>0.726456319655709</v>
      </c>
      <c r="L9" s="19" t="n">
        <v>0.669034971686422</v>
      </c>
      <c r="M9" s="19"/>
      <c r="N9" s="19" t="n">
        <v>0.599720330116045</v>
      </c>
      <c r="O9" s="19" t="n">
        <v>0.651972216059088</v>
      </c>
      <c r="P9" s="19" t="n">
        <v>0.625109180766627</v>
      </c>
      <c r="Q9" s="19" t="n">
        <v>0.709703163269647</v>
      </c>
      <c r="R9" s="19"/>
      <c r="S9" s="19" t="n">
        <v>0.568546481696995</v>
      </c>
      <c r="T9" s="19" t="n">
        <v>0.667528519399841</v>
      </c>
      <c r="U9" s="19" t="n">
        <v>0.651777499380434</v>
      </c>
      <c r="V9" s="19" t="n">
        <v>0.644806595123169</v>
      </c>
      <c r="W9" s="19" t="n">
        <v>0.628128073097685</v>
      </c>
      <c r="X9" s="19" t="n">
        <v>0.594366435333065</v>
      </c>
      <c r="Y9" s="19" t="n">
        <v>0.610621349486991</v>
      </c>
      <c r="Z9" s="19" t="n">
        <v>0.73974326358832</v>
      </c>
      <c r="AA9" s="19" t="n">
        <v>0.688773899444368</v>
      </c>
      <c r="AB9" s="19" t="n">
        <v>0.726378244640484</v>
      </c>
      <c r="AC9" s="19" t="n">
        <v>0.67722372821223</v>
      </c>
      <c r="AD9" s="19" t="n">
        <v>0.639788130027038</v>
      </c>
      <c r="AE9" s="19"/>
      <c r="AF9" s="19" t="n">
        <v>0.581098043004171</v>
      </c>
      <c r="AG9" s="19" t="n">
        <v>0.708338697951437</v>
      </c>
      <c r="AH9" s="19" t="n">
        <v>0.619063489753768</v>
      </c>
      <c r="AI9" s="19"/>
      <c r="AJ9" s="19" t="n">
        <v>0.59092185700053</v>
      </c>
      <c r="AK9" s="19" t="n">
        <v>0.689801900465784</v>
      </c>
      <c r="AL9" s="19" t="n">
        <v>0.726849017132447</v>
      </c>
      <c r="AM9" s="19" t="n">
        <v>0.605077562773352</v>
      </c>
      <c r="AN9" s="19" t="n">
        <v>0.624548437063625</v>
      </c>
      <c r="AO9" s="19"/>
      <c r="AP9" s="19" t="n">
        <v>0.57460856776333</v>
      </c>
      <c r="AQ9" s="19" t="n">
        <v>0.6842210244296</v>
      </c>
      <c r="AR9" s="19" t="n">
        <v>0.680911773093228</v>
      </c>
      <c r="AS9" s="19" t="n">
        <v>0.534495739536394</v>
      </c>
      <c r="AT9" s="19" t="n">
        <v>0.79600176371035</v>
      </c>
      <c r="AU9" s="19"/>
      <c r="AV9" s="19" t="n">
        <v>0.693324521792949</v>
      </c>
      <c r="AW9" s="19" t="n">
        <v>0.582080537877625</v>
      </c>
      <c r="AX9" s="19" t="n">
        <v>0.672196592253462</v>
      </c>
      <c r="AY9" s="19" t="n">
        <v>0.537684507585346</v>
      </c>
      <c r="AZ9" s="19" t="n">
        <v>0.776191668905068</v>
      </c>
      <c r="BA9" s="19" t="n">
        <v>0.63647203809</v>
      </c>
      <c r="BB9" s="19"/>
      <c r="BC9" s="19" t="n">
        <v>0.704124313806544</v>
      </c>
      <c r="BD9" s="19" t="n">
        <v>0.649554838112605</v>
      </c>
      <c r="BE9" s="19" t="n">
        <v>0.633825921706214</v>
      </c>
      <c r="BF9" s="19" t="n">
        <v>0.51547259348971</v>
      </c>
      <c r="BG9" s="19" t="n">
        <v>0.689484393984176</v>
      </c>
    </row>
    <row r="10">
      <c r="B10" s="20" t="s">
        <v>153</v>
      </c>
      <c r="C10" s="19" t="n">
        <v>0.316938534419297</v>
      </c>
      <c r="D10" s="19" t="n">
        <v>0.312022214837769</v>
      </c>
      <c r="E10" s="19" t="n">
        <v>0.321098899939797</v>
      </c>
      <c r="F10" s="19"/>
      <c r="G10" s="19" t="n">
        <v>0.341599214180226</v>
      </c>
      <c r="H10" s="19" t="n">
        <v>0.334979809424912</v>
      </c>
      <c r="I10" s="19" t="n">
        <v>0.385103832570827</v>
      </c>
      <c r="J10" s="19" t="n">
        <v>0.342203074974116</v>
      </c>
      <c r="K10" s="19" t="n">
        <v>0.251493344825233</v>
      </c>
      <c r="L10" s="19" t="n">
        <v>0.254041751550377</v>
      </c>
      <c r="M10" s="19"/>
      <c r="N10" s="19" t="n">
        <v>0.341433799902519</v>
      </c>
      <c r="O10" s="19" t="n">
        <v>0.316872132717925</v>
      </c>
      <c r="P10" s="19" t="n">
        <v>0.321065586629593</v>
      </c>
      <c r="Q10" s="19" t="n">
        <v>0.285628545662596</v>
      </c>
      <c r="R10" s="19"/>
      <c r="S10" s="19" t="n">
        <v>0.347562174515505</v>
      </c>
      <c r="T10" s="19" t="n">
        <v>0.331654875539444</v>
      </c>
      <c r="U10" s="19" t="n">
        <v>0.242448048282393</v>
      </c>
      <c r="V10" s="19" t="n">
        <v>0.277996354788919</v>
      </c>
      <c r="W10" s="19" t="n">
        <v>0.299483387718257</v>
      </c>
      <c r="X10" s="19" t="n">
        <v>0.320686407376644</v>
      </c>
      <c r="Y10" s="19" t="n">
        <v>0.357710328148565</v>
      </c>
      <c r="Z10" s="19" t="n">
        <v>0.488052491061816</v>
      </c>
      <c r="AA10" s="19" t="n">
        <v>0.298006044935289</v>
      </c>
      <c r="AB10" s="19" t="n">
        <v>0.27521559051249</v>
      </c>
      <c r="AC10" s="19" t="n">
        <v>0.309322053421472</v>
      </c>
      <c r="AD10" s="19" t="n">
        <v>0.32690891908561</v>
      </c>
      <c r="AE10" s="19"/>
      <c r="AF10" s="19" t="n">
        <v>0.342530516050694</v>
      </c>
      <c r="AG10" s="19" t="n">
        <v>0.269451067296416</v>
      </c>
      <c r="AH10" s="19" t="n">
        <v>0.369012268757627</v>
      </c>
      <c r="AI10" s="19"/>
      <c r="AJ10" s="19" t="n">
        <v>0.359799479542249</v>
      </c>
      <c r="AK10" s="19" t="n">
        <v>0.290015367329566</v>
      </c>
      <c r="AL10" s="19" t="n">
        <v>0.192163984541613</v>
      </c>
      <c r="AM10" s="19" t="n">
        <v>0.495595128913125</v>
      </c>
      <c r="AN10" s="19" t="n">
        <v>0.339370431915974</v>
      </c>
      <c r="AO10" s="19"/>
      <c r="AP10" s="19" t="n">
        <v>0.396435704588915</v>
      </c>
      <c r="AQ10" s="19" t="n">
        <v>0.259323075046086</v>
      </c>
      <c r="AR10" s="19" t="n">
        <v>0.21376172822169</v>
      </c>
      <c r="AS10" s="19" t="n">
        <v>0.433709751700258</v>
      </c>
      <c r="AT10" s="19" t="n">
        <v>0.255213053189136</v>
      </c>
      <c r="AU10" s="19"/>
      <c r="AV10" s="19" t="n">
        <v>0.241393769662782</v>
      </c>
      <c r="AW10" s="19" t="n">
        <v>0.42673313590188</v>
      </c>
      <c r="AX10" s="19" t="n">
        <v>0.24463836609845</v>
      </c>
      <c r="AY10" s="19" t="n">
        <v>0.433341559263307</v>
      </c>
      <c r="AZ10" s="19" t="n">
        <v>0.266466882874402</v>
      </c>
      <c r="BA10" s="19" t="n">
        <v>0.297786872112641</v>
      </c>
      <c r="BB10" s="19"/>
      <c r="BC10" s="19" t="n">
        <v>0.268321706332363</v>
      </c>
      <c r="BD10" s="19" t="n">
        <v>0.331781103838514</v>
      </c>
      <c r="BE10" s="19" t="n">
        <v>0.330179308516733</v>
      </c>
      <c r="BF10" s="19" t="n">
        <v>0.342160573886422</v>
      </c>
      <c r="BG10" s="19" t="n">
        <v>0.390747390114836</v>
      </c>
    </row>
    <row r="11">
      <c r="B11" s="20" t="s">
        <v>154</v>
      </c>
      <c r="C11" s="19" t="n">
        <v>0.264544548612941</v>
      </c>
      <c r="D11" s="19" t="n">
        <v>0.238245832180235</v>
      </c>
      <c r="E11" s="19" t="n">
        <v>0.291400152743421</v>
      </c>
      <c r="F11" s="19"/>
      <c r="G11" s="19" t="n">
        <v>0.330594135996392</v>
      </c>
      <c r="H11" s="19" t="n">
        <v>0.26728845431127</v>
      </c>
      <c r="I11" s="19" t="n">
        <v>0.288778648261168</v>
      </c>
      <c r="J11" s="19" t="n">
        <v>0.290434992306555</v>
      </c>
      <c r="K11" s="19" t="n">
        <v>0.197285917967968</v>
      </c>
      <c r="L11" s="19" t="n">
        <v>0.222753860664999</v>
      </c>
      <c r="M11" s="19"/>
      <c r="N11" s="19" t="n">
        <v>0.311914704965734</v>
      </c>
      <c r="O11" s="19" t="n">
        <v>0.247389576425638</v>
      </c>
      <c r="P11" s="19" t="n">
        <v>0.22578146512728</v>
      </c>
      <c r="Q11" s="19" t="n">
        <v>0.265926761654733</v>
      </c>
      <c r="R11" s="19"/>
      <c r="S11" s="19" t="n">
        <v>0.282222103010089</v>
      </c>
      <c r="T11" s="19" t="n">
        <v>0.271982298713937</v>
      </c>
      <c r="U11" s="19" t="n">
        <v>0.286893512183911</v>
      </c>
      <c r="V11" s="19" t="n">
        <v>0.290452511229078</v>
      </c>
      <c r="W11" s="19" t="n">
        <v>0.290441622530925</v>
      </c>
      <c r="X11" s="19" t="n">
        <v>0.289031431691014</v>
      </c>
      <c r="Y11" s="19" t="n">
        <v>0.215632033802821</v>
      </c>
      <c r="Z11" s="19" t="n">
        <v>0.213105424887207</v>
      </c>
      <c r="AA11" s="19" t="n">
        <v>0.231951599374173</v>
      </c>
      <c r="AB11" s="19" t="n">
        <v>0.280277653076889</v>
      </c>
      <c r="AC11" s="19" t="n">
        <v>0.203426319135644</v>
      </c>
      <c r="AD11" s="19" t="n">
        <v>0.251524368934461</v>
      </c>
      <c r="AE11" s="19"/>
      <c r="AF11" s="19" t="n">
        <v>0.237318199087978</v>
      </c>
      <c r="AG11" s="19" t="n">
        <v>0.26856280705483</v>
      </c>
      <c r="AH11" s="19" t="n">
        <v>0.252093776054792</v>
      </c>
      <c r="AI11" s="19"/>
      <c r="AJ11" s="19" t="n">
        <v>0.224677723314532</v>
      </c>
      <c r="AK11" s="19" t="n">
        <v>0.312264454949575</v>
      </c>
      <c r="AL11" s="19" t="n">
        <v>0.30737324489613</v>
      </c>
      <c r="AM11" s="19" t="n">
        <v>0.301040032291452</v>
      </c>
      <c r="AN11" s="19" t="n">
        <v>0.22679635251915</v>
      </c>
      <c r="AO11" s="19"/>
      <c r="AP11" s="19" t="n">
        <v>0.193935326175157</v>
      </c>
      <c r="AQ11" s="19" t="n">
        <v>0.304899886951518</v>
      </c>
      <c r="AR11" s="19" t="n">
        <v>0.36234437063691</v>
      </c>
      <c r="AS11" s="19" t="n">
        <v>0.217455989117614</v>
      </c>
      <c r="AT11" s="19" t="n">
        <v>0.251389517693765</v>
      </c>
      <c r="AU11" s="19"/>
      <c r="AV11" s="19" t="n">
        <v>0.330983678313708</v>
      </c>
      <c r="AW11" s="19" t="n">
        <v>0.20920246467744</v>
      </c>
      <c r="AX11" s="19" t="n">
        <v>0.299674450296967</v>
      </c>
      <c r="AY11" s="19" t="n">
        <v>0.216363751370971</v>
      </c>
      <c r="AZ11" s="19" t="n">
        <v>0.258838365978177</v>
      </c>
      <c r="BA11" s="19" t="n">
        <v>0.237209657897121</v>
      </c>
      <c r="BB11" s="19"/>
      <c r="BC11" s="19" t="n">
        <v>0.219593406644064</v>
      </c>
      <c r="BD11" s="19" t="n">
        <v>0.241415228168697</v>
      </c>
      <c r="BE11" s="19" t="n">
        <v>0.30225610822354</v>
      </c>
      <c r="BF11" s="19" t="n">
        <v>0.323169258815374</v>
      </c>
      <c r="BG11" s="19" t="n">
        <v>0.255893250299352</v>
      </c>
    </row>
    <row r="12">
      <c r="B12" s="20" t="s">
        <v>155</v>
      </c>
      <c r="C12" s="19" t="n">
        <v>0.252856927041233</v>
      </c>
      <c r="D12" s="19" t="n">
        <v>0.297131486372669</v>
      </c>
      <c r="E12" s="19" t="n">
        <v>0.210796128643552</v>
      </c>
      <c r="F12" s="19"/>
      <c r="G12" s="19" t="n">
        <v>0.212410011245411</v>
      </c>
      <c r="H12" s="19" t="n">
        <v>0.272461254134436</v>
      </c>
      <c r="I12" s="19" t="n">
        <v>0.218028034054325</v>
      </c>
      <c r="J12" s="19" t="n">
        <v>0.29211669140617</v>
      </c>
      <c r="K12" s="19" t="n">
        <v>0.254248225367557</v>
      </c>
      <c r="L12" s="19" t="n">
        <v>0.259590589788837</v>
      </c>
      <c r="M12" s="19"/>
      <c r="N12" s="19" t="n">
        <v>0.273556675642245</v>
      </c>
      <c r="O12" s="19" t="n">
        <v>0.264940656238789</v>
      </c>
      <c r="P12" s="19" t="n">
        <v>0.217081466850273</v>
      </c>
      <c r="Q12" s="19" t="n">
        <v>0.24992761535013</v>
      </c>
      <c r="R12" s="19"/>
      <c r="S12" s="19" t="n">
        <v>0.223866222383568</v>
      </c>
      <c r="T12" s="19" t="n">
        <v>0.173986563374316</v>
      </c>
      <c r="U12" s="19" t="n">
        <v>0.283543883468802</v>
      </c>
      <c r="V12" s="19" t="n">
        <v>0.180547845259144</v>
      </c>
      <c r="W12" s="19" t="n">
        <v>0.286632858520644</v>
      </c>
      <c r="X12" s="19" t="n">
        <v>0.277162376315746</v>
      </c>
      <c r="Y12" s="19" t="n">
        <v>0.282749411011369</v>
      </c>
      <c r="Z12" s="19" t="n">
        <v>0.327243591154938</v>
      </c>
      <c r="AA12" s="19" t="n">
        <v>0.318310140506627</v>
      </c>
      <c r="AB12" s="19" t="n">
        <v>0.273390953833547</v>
      </c>
      <c r="AC12" s="19" t="n">
        <v>0.244798415598455</v>
      </c>
      <c r="AD12" s="19" t="n">
        <v>0.246451985715359</v>
      </c>
      <c r="AE12" s="19"/>
      <c r="AF12" s="19" t="n">
        <v>0.252759011138145</v>
      </c>
      <c r="AG12" s="19" t="n">
        <v>0.283751132189412</v>
      </c>
      <c r="AH12" s="19" t="n">
        <v>0.198505617280056</v>
      </c>
      <c r="AI12" s="19"/>
      <c r="AJ12" s="19" t="n">
        <v>0.231281507077728</v>
      </c>
      <c r="AK12" s="19" t="n">
        <v>0.284372176885141</v>
      </c>
      <c r="AL12" s="19" t="n">
        <v>0.338184971296912</v>
      </c>
      <c r="AM12" s="19" t="n">
        <v>0.273724212030453</v>
      </c>
      <c r="AN12" s="19" t="n">
        <v>0.209535958823332</v>
      </c>
      <c r="AO12" s="19"/>
      <c r="AP12" s="19" t="n">
        <v>0.208882425587085</v>
      </c>
      <c r="AQ12" s="19" t="n">
        <v>0.289665383991784</v>
      </c>
      <c r="AR12" s="19" t="n">
        <v>0.310192403610215</v>
      </c>
      <c r="AS12" s="19" t="n">
        <v>0.203698863594763</v>
      </c>
      <c r="AT12" s="19" t="n">
        <v>0.30171726657079</v>
      </c>
      <c r="AU12" s="19"/>
      <c r="AV12" s="19" t="n">
        <v>0.301511830104616</v>
      </c>
      <c r="AW12" s="19" t="n">
        <v>0.216658624078678</v>
      </c>
      <c r="AX12" s="19" t="n">
        <v>0.309714778463715</v>
      </c>
      <c r="AY12" s="19" t="n">
        <v>0.208545779744383</v>
      </c>
      <c r="AZ12" s="19" t="n">
        <v>0.278607439467383</v>
      </c>
      <c r="BA12" s="19" t="n">
        <v>0.231997474078441</v>
      </c>
      <c r="BB12" s="19"/>
      <c r="BC12" s="19" t="n">
        <v>0.216203366732752</v>
      </c>
      <c r="BD12" s="19" t="n">
        <v>0.253689082528011</v>
      </c>
      <c r="BE12" s="19" t="n">
        <v>0.283951351389516</v>
      </c>
      <c r="BF12" s="19" t="n">
        <v>0.295306298672755</v>
      </c>
      <c r="BG12" s="19" t="n">
        <v>0.216596744051489</v>
      </c>
    </row>
    <row r="13">
      <c r="B13" s="20" t="s">
        <v>156</v>
      </c>
      <c r="C13" s="19" t="n">
        <v>0.241538771379886</v>
      </c>
      <c r="D13" s="19" t="n">
        <v>0.252691006464171</v>
      </c>
      <c r="E13" s="19" t="n">
        <v>0.230184574048837</v>
      </c>
      <c r="F13" s="19"/>
      <c r="G13" s="19" t="n">
        <v>0.214398124535772</v>
      </c>
      <c r="H13" s="19" t="n">
        <v>0.22486266429799</v>
      </c>
      <c r="I13" s="19" t="n">
        <v>0.237826140125485</v>
      </c>
      <c r="J13" s="19" t="n">
        <v>0.20716151331725</v>
      </c>
      <c r="K13" s="19" t="n">
        <v>0.281254305690965</v>
      </c>
      <c r="L13" s="19" t="n">
        <v>0.277327092168449</v>
      </c>
      <c r="M13" s="19"/>
      <c r="N13" s="19" t="n">
        <v>0.260186055665165</v>
      </c>
      <c r="O13" s="19" t="n">
        <v>0.234480685615571</v>
      </c>
      <c r="P13" s="19" t="n">
        <v>0.259672790329266</v>
      </c>
      <c r="Q13" s="19" t="n">
        <v>0.213329731952192</v>
      </c>
      <c r="R13" s="19"/>
      <c r="S13" s="19" t="n">
        <v>0.265895423978375</v>
      </c>
      <c r="T13" s="19" t="n">
        <v>0.259679666510125</v>
      </c>
      <c r="U13" s="19" t="n">
        <v>0.259783737865484</v>
      </c>
      <c r="V13" s="19" t="n">
        <v>0.212441447242949</v>
      </c>
      <c r="W13" s="19" t="n">
        <v>0.232205347560693</v>
      </c>
      <c r="X13" s="19" t="n">
        <v>0.235479176684654</v>
      </c>
      <c r="Y13" s="19" t="n">
        <v>0.208288607121995</v>
      </c>
      <c r="Z13" s="19" t="n">
        <v>0.247444143552267</v>
      </c>
      <c r="AA13" s="19" t="n">
        <v>0.213436273310434</v>
      </c>
      <c r="AB13" s="19" t="n">
        <v>0.247036373230747</v>
      </c>
      <c r="AC13" s="19" t="n">
        <v>0.298077650186428</v>
      </c>
      <c r="AD13" s="19" t="n">
        <v>0.200255365285168</v>
      </c>
      <c r="AE13" s="19"/>
      <c r="AF13" s="19" t="n">
        <v>0.282221706516394</v>
      </c>
      <c r="AG13" s="19" t="n">
        <v>0.229649077111303</v>
      </c>
      <c r="AH13" s="19" t="n">
        <v>0.214120898935116</v>
      </c>
      <c r="AI13" s="19"/>
      <c r="AJ13" s="19" t="n">
        <v>0.317568567863226</v>
      </c>
      <c r="AK13" s="19" t="n">
        <v>0.183455810126995</v>
      </c>
      <c r="AL13" s="19" t="n">
        <v>0.228148063714762</v>
      </c>
      <c r="AM13" s="19" t="n">
        <v>0.224351356251883</v>
      </c>
      <c r="AN13" s="19" t="n">
        <v>0.235359857352845</v>
      </c>
      <c r="AO13" s="19"/>
      <c r="AP13" s="19" t="n">
        <v>0.343779427450342</v>
      </c>
      <c r="AQ13" s="19" t="n">
        <v>0.199576647312694</v>
      </c>
      <c r="AR13" s="19" t="n">
        <v>0.260878347921491</v>
      </c>
      <c r="AS13" s="19" t="n">
        <v>0.245696819822698</v>
      </c>
      <c r="AT13" s="19" t="n">
        <v>0.172249103302827</v>
      </c>
      <c r="AU13" s="19"/>
      <c r="AV13" s="19" t="n">
        <v>0.191518113538103</v>
      </c>
      <c r="AW13" s="19" t="n">
        <v>0.324085959259522</v>
      </c>
      <c r="AX13" s="19" t="n">
        <v>0.281994408391211</v>
      </c>
      <c r="AY13" s="19" t="n">
        <v>0.260179911081274</v>
      </c>
      <c r="AZ13" s="19" t="n">
        <v>0.144817699100825</v>
      </c>
      <c r="BA13" s="19" t="n">
        <v>0.283837178886542</v>
      </c>
      <c r="BB13" s="19"/>
      <c r="BC13" s="19" t="n">
        <v>0.27922718935688</v>
      </c>
      <c r="BD13" s="19" t="n">
        <v>0.211549382268538</v>
      </c>
      <c r="BE13" s="19" t="n">
        <v>0.233315426332708</v>
      </c>
      <c r="BF13" s="19" t="n">
        <v>0.244502070271893</v>
      </c>
      <c r="BG13" s="19" t="n">
        <v>0.151521427437519</v>
      </c>
    </row>
    <row r="14">
      <c r="B14" s="20" t="s">
        <v>157</v>
      </c>
      <c r="C14" s="19" t="n">
        <v>0.190275915212588</v>
      </c>
      <c r="D14" s="19" t="n">
        <v>0.205033905325227</v>
      </c>
      <c r="E14" s="19" t="n">
        <v>0.175725025788107</v>
      </c>
      <c r="F14" s="19"/>
      <c r="G14" s="19" t="n">
        <v>0.0989324372271161</v>
      </c>
      <c r="H14" s="19" t="n">
        <v>0.14507187333537</v>
      </c>
      <c r="I14" s="19" t="n">
        <v>0.142807650394569</v>
      </c>
      <c r="J14" s="19" t="n">
        <v>0.160803697469395</v>
      </c>
      <c r="K14" s="19" t="n">
        <v>0.218304120630816</v>
      </c>
      <c r="L14" s="19" t="n">
        <v>0.331528980037567</v>
      </c>
      <c r="M14" s="19"/>
      <c r="N14" s="19" t="n">
        <v>0.176678861094752</v>
      </c>
      <c r="O14" s="19" t="n">
        <v>0.161870205037118</v>
      </c>
      <c r="P14" s="19" t="n">
        <v>0.247799691719801</v>
      </c>
      <c r="Q14" s="19" t="n">
        <v>0.184292926052872</v>
      </c>
      <c r="R14" s="19"/>
      <c r="S14" s="19" t="n">
        <v>0.160033406217549</v>
      </c>
      <c r="T14" s="19" t="n">
        <v>0.223010291992641</v>
      </c>
      <c r="U14" s="19" t="n">
        <v>0.201867264657447</v>
      </c>
      <c r="V14" s="19" t="n">
        <v>0.152513695157345</v>
      </c>
      <c r="W14" s="19" t="n">
        <v>0.275327688418872</v>
      </c>
      <c r="X14" s="19" t="n">
        <v>0.163512555745264</v>
      </c>
      <c r="Y14" s="19" t="n">
        <v>0.17827585351455</v>
      </c>
      <c r="Z14" s="19" t="n">
        <v>0.239593171468892</v>
      </c>
      <c r="AA14" s="19" t="n">
        <v>0.133398104194306</v>
      </c>
      <c r="AB14" s="19" t="n">
        <v>0.216738752579925</v>
      </c>
      <c r="AC14" s="19" t="n">
        <v>0.233495346472064</v>
      </c>
      <c r="AD14" s="19" t="n">
        <v>0.177172215172039</v>
      </c>
      <c r="AE14" s="19"/>
      <c r="AF14" s="19" t="n">
        <v>0.292478898702194</v>
      </c>
      <c r="AG14" s="19" t="n">
        <v>0.145178888777327</v>
      </c>
      <c r="AH14" s="19" t="n">
        <v>0.166994447079916</v>
      </c>
      <c r="AI14" s="19"/>
      <c r="AJ14" s="19" t="n">
        <v>0.320303326360673</v>
      </c>
      <c r="AK14" s="19" t="n">
        <v>0.0996769992325644</v>
      </c>
      <c r="AL14" s="19" t="n">
        <v>0.146976468232979</v>
      </c>
      <c r="AM14" s="19" t="n">
        <v>0.316131424903415</v>
      </c>
      <c r="AN14" s="19" t="n">
        <v>0.137033609916232</v>
      </c>
      <c r="AO14" s="19"/>
      <c r="AP14" s="19" t="n">
        <v>0.301078555385562</v>
      </c>
      <c r="AQ14" s="19" t="n">
        <v>0.133135819446276</v>
      </c>
      <c r="AR14" s="19" t="n">
        <v>0.117807295041965</v>
      </c>
      <c r="AS14" s="19" t="n">
        <v>0.362626393138383</v>
      </c>
      <c r="AT14" s="19" t="n">
        <v>0.0742103247520301</v>
      </c>
      <c r="AU14" s="19"/>
      <c r="AV14" s="19" t="n">
        <v>0.126599996773097</v>
      </c>
      <c r="AW14" s="19" t="n">
        <v>0.285113779337679</v>
      </c>
      <c r="AX14" s="19" t="n">
        <v>0.113955628482115</v>
      </c>
      <c r="AY14" s="19" t="n">
        <v>0.348404166462206</v>
      </c>
      <c r="AZ14" s="19" t="n">
        <v>0.0501131241457008</v>
      </c>
      <c r="BA14" s="19" t="n">
        <v>0.159494904784358</v>
      </c>
      <c r="BB14" s="19"/>
      <c r="BC14" s="19" t="n">
        <v>0.2625759012036</v>
      </c>
      <c r="BD14" s="19" t="n">
        <v>0.185244687414898</v>
      </c>
      <c r="BE14" s="19" t="n">
        <v>0.135315183784528</v>
      </c>
      <c r="BF14" s="19" t="n">
        <v>0.161929884222671</v>
      </c>
      <c r="BG14" s="19" t="n">
        <v>0.0380024786432749</v>
      </c>
    </row>
    <row r="15">
      <c r="B15" s="20" t="s">
        <v>158</v>
      </c>
      <c r="C15" s="19" t="n">
        <v>0.167537264599405</v>
      </c>
      <c r="D15" s="19" t="n">
        <v>0.160734806206736</v>
      </c>
      <c r="E15" s="19" t="n">
        <v>0.173537247731286</v>
      </c>
      <c r="F15" s="19"/>
      <c r="G15" s="19" t="n">
        <v>0.232912425502974</v>
      </c>
      <c r="H15" s="19" t="n">
        <v>0.205736473956067</v>
      </c>
      <c r="I15" s="19" t="n">
        <v>0.187398680987357</v>
      </c>
      <c r="J15" s="19" t="n">
        <v>0.144503054715676</v>
      </c>
      <c r="K15" s="19" t="n">
        <v>0.144534236697957</v>
      </c>
      <c r="L15" s="19" t="n">
        <v>0.110869807601833</v>
      </c>
      <c r="M15" s="19"/>
      <c r="N15" s="19" t="n">
        <v>0.197385525438151</v>
      </c>
      <c r="O15" s="19" t="n">
        <v>0.171600435571659</v>
      </c>
      <c r="P15" s="19" t="n">
        <v>0.142376589813108</v>
      </c>
      <c r="Q15" s="19" t="n">
        <v>0.151604381352993</v>
      </c>
      <c r="R15" s="19"/>
      <c r="S15" s="19" t="n">
        <v>0.160112645167223</v>
      </c>
      <c r="T15" s="19" t="n">
        <v>0.140718881476742</v>
      </c>
      <c r="U15" s="19" t="n">
        <v>0.222179534329386</v>
      </c>
      <c r="V15" s="19" t="n">
        <v>0.202510081241286</v>
      </c>
      <c r="W15" s="19" t="n">
        <v>0.153888959237155</v>
      </c>
      <c r="X15" s="19" t="n">
        <v>0.170780888469192</v>
      </c>
      <c r="Y15" s="19" t="n">
        <v>0.164606505032912</v>
      </c>
      <c r="Z15" s="19" t="n">
        <v>0.136021344557903</v>
      </c>
      <c r="AA15" s="19" t="n">
        <v>0.194191680454677</v>
      </c>
      <c r="AB15" s="19" t="n">
        <v>0.112960281145855</v>
      </c>
      <c r="AC15" s="19" t="n">
        <v>0.19709142806614</v>
      </c>
      <c r="AD15" s="19" t="n">
        <v>0.155884209724709</v>
      </c>
      <c r="AE15" s="19"/>
      <c r="AF15" s="19" t="n">
        <v>0.101456832799463</v>
      </c>
      <c r="AG15" s="19" t="n">
        <v>0.22315739688017</v>
      </c>
      <c r="AH15" s="19" t="n">
        <v>0.13255730201373</v>
      </c>
      <c r="AI15" s="19"/>
      <c r="AJ15" s="19" t="n">
        <v>0.0992138352357683</v>
      </c>
      <c r="AK15" s="19" t="n">
        <v>0.224553548365435</v>
      </c>
      <c r="AL15" s="19" t="n">
        <v>0.232393976069968</v>
      </c>
      <c r="AM15" s="19" t="n">
        <v>0.0826110868930467</v>
      </c>
      <c r="AN15" s="19" t="n">
        <v>0.134457398983072</v>
      </c>
      <c r="AO15" s="19"/>
      <c r="AP15" s="19" t="n">
        <v>0.103978835511516</v>
      </c>
      <c r="AQ15" s="19" t="n">
        <v>0.20725946503913</v>
      </c>
      <c r="AR15" s="19" t="n">
        <v>0.220441599672485</v>
      </c>
      <c r="AS15" s="19" t="n">
        <v>0.0719436795973614</v>
      </c>
      <c r="AT15" s="19" t="n">
        <v>0.37483892672384</v>
      </c>
      <c r="AU15" s="19"/>
      <c r="AV15" s="19" t="n">
        <v>0.223873214955601</v>
      </c>
      <c r="AW15" s="19" t="n">
        <v>0.0930798184219651</v>
      </c>
      <c r="AX15" s="19" t="n">
        <v>0.232219261054418</v>
      </c>
      <c r="AY15" s="19" t="n">
        <v>0.0644094141020342</v>
      </c>
      <c r="AZ15" s="19" t="n">
        <v>0.390519716884473</v>
      </c>
      <c r="BA15" s="19" t="n">
        <v>0.157873429597184</v>
      </c>
      <c r="BB15" s="19"/>
      <c r="BC15" s="19" t="n">
        <v>0.117628595495626</v>
      </c>
      <c r="BD15" s="19" t="n">
        <v>0.18952918254439</v>
      </c>
      <c r="BE15" s="19" t="n">
        <v>0.187312142462767</v>
      </c>
      <c r="BF15" s="19" t="n">
        <v>0.208477439383576</v>
      </c>
      <c r="BG15" s="19" t="n">
        <v>0.182516310589114</v>
      </c>
    </row>
    <row r="16">
      <c r="B16" s="20" t="s">
        <v>159</v>
      </c>
      <c r="C16" s="19" t="n">
        <v>0.136892945844498</v>
      </c>
      <c r="D16" s="19" t="n">
        <v>0.146308827615101</v>
      </c>
      <c r="E16" s="19" t="n">
        <v>0.127815392734603</v>
      </c>
      <c r="F16" s="19"/>
      <c r="G16" s="19" t="n">
        <v>0.167834082385675</v>
      </c>
      <c r="H16" s="19" t="n">
        <v>0.179088411041439</v>
      </c>
      <c r="I16" s="19" t="n">
        <v>0.132156461237474</v>
      </c>
      <c r="J16" s="19" t="n">
        <v>0.0895505860012849</v>
      </c>
      <c r="K16" s="19" t="n">
        <v>0.160768908693964</v>
      </c>
      <c r="L16" s="19" t="n">
        <v>0.108137973294489</v>
      </c>
      <c r="M16" s="19"/>
      <c r="N16" s="19" t="n">
        <v>0.158176356842813</v>
      </c>
      <c r="O16" s="19" t="n">
        <v>0.126960381405333</v>
      </c>
      <c r="P16" s="19" t="n">
        <v>0.105429440263472</v>
      </c>
      <c r="Q16" s="19" t="n">
        <v>0.15220683223268</v>
      </c>
      <c r="R16" s="19"/>
      <c r="S16" s="19" t="n">
        <v>0.186747880865934</v>
      </c>
      <c r="T16" s="19" t="n">
        <v>0.0915393216257003</v>
      </c>
      <c r="U16" s="19" t="n">
        <v>0.142332246187797</v>
      </c>
      <c r="V16" s="19" t="n">
        <v>0.180154435108595</v>
      </c>
      <c r="W16" s="19" t="n">
        <v>0.12001060543342</v>
      </c>
      <c r="X16" s="19" t="n">
        <v>0.190920955677194</v>
      </c>
      <c r="Y16" s="19" t="n">
        <v>0.0932813670507899</v>
      </c>
      <c r="Z16" s="19" t="n">
        <v>0.0558795380305108</v>
      </c>
      <c r="AA16" s="19" t="n">
        <v>0.123609283714073</v>
      </c>
      <c r="AB16" s="19" t="n">
        <v>0.128595345118973</v>
      </c>
      <c r="AC16" s="19" t="n">
        <v>0.127282842356039</v>
      </c>
      <c r="AD16" s="19" t="n">
        <v>0.146478486607167</v>
      </c>
      <c r="AE16" s="19"/>
      <c r="AF16" s="19" t="n">
        <v>0.113455556852273</v>
      </c>
      <c r="AG16" s="19" t="n">
        <v>0.146253450781674</v>
      </c>
      <c r="AH16" s="19" t="n">
        <v>0.149473640654831</v>
      </c>
      <c r="AI16" s="19"/>
      <c r="AJ16" s="19" t="n">
        <v>0.114821362567658</v>
      </c>
      <c r="AK16" s="19" t="n">
        <v>0.183915797165204</v>
      </c>
      <c r="AL16" s="19" t="n">
        <v>0.104440466964513</v>
      </c>
      <c r="AM16" s="19" t="n">
        <v>0.0503661982023554</v>
      </c>
      <c r="AN16" s="19" t="n">
        <v>0.127960936206126</v>
      </c>
      <c r="AO16" s="19"/>
      <c r="AP16" s="19" t="n">
        <v>0.121352967156369</v>
      </c>
      <c r="AQ16" s="19" t="n">
        <v>0.183565036110296</v>
      </c>
      <c r="AR16" s="19" t="n">
        <v>0.139379743766905</v>
      </c>
      <c r="AS16" s="19" t="n">
        <v>0.0654332680679797</v>
      </c>
      <c r="AT16" s="19" t="n">
        <v>0.157161594464385</v>
      </c>
      <c r="AU16" s="19"/>
      <c r="AV16" s="19" t="n">
        <v>0.191852568756794</v>
      </c>
      <c r="AW16" s="19" t="n">
        <v>0.115257076575285</v>
      </c>
      <c r="AX16" s="19" t="n">
        <v>0.138964796416681</v>
      </c>
      <c r="AY16" s="19" t="n">
        <v>0.0835439759593608</v>
      </c>
      <c r="AZ16" s="19" t="n">
        <v>0.144552731102959</v>
      </c>
      <c r="BA16" s="19" t="n">
        <v>0.120629635599475</v>
      </c>
      <c r="BB16" s="19"/>
      <c r="BC16" s="19" t="n">
        <v>0.142407925078184</v>
      </c>
      <c r="BD16" s="19" t="n">
        <v>0.122974084355507</v>
      </c>
      <c r="BE16" s="19" t="n">
        <v>0.137637679391224</v>
      </c>
      <c r="BF16" s="19" t="n">
        <v>0.163814160774442</v>
      </c>
      <c r="BG16" s="19" t="n">
        <v>0.277877685894923</v>
      </c>
    </row>
    <row r="17">
      <c r="B17" s="20" t="s">
        <v>160</v>
      </c>
      <c r="C17" s="19" t="n">
        <v>0.123252087019154</v>
      </c>
      <c r="D17" s="19" t="n">
        <v>0.131369497346173</v>
      </c>
      <c r="E17" s="19" t="n">
        <v>0.116306195665451</v>
      </c>
      <c r="F17" s="19"/>
      <c r="G17" s="19" t="n">
        <v>0.130183609443263</v>
      </c>
      <c r="H17" s="19" t="n">
        <v>0.160453143860956</v>
      </c>
      <c r="I17" s="19" t="n">
        <v>0.108381607250822</v>
      </c>
      <c r="J17" s="19" t="n">
        <v>0.110712864221911</v>
      </c>
      <c r="K17" s="19" t="n">
        <v>0.10384676733124</v>
      </c>
      <c r="L17" s="19" t="n">
        <v>0.123764234183699</v>
      </c>
      <c r="M17" s="19"/>
      <c r="N17" s="19" t="n">
        <v>0.154082821000561</v>
      </c>
      <c r="O17" s="19" t="n">
        <v>0.135199454005965</v>
      </c>
      <c r="P17" s="19" t="n">
        <v>0.0915966754850039</v>
      </c>
      <c r="Q17" s="19" t="n">
        <v>0.105670005971615</v>
      </c>
      <c r="R17" s="19"/>
      <c r="S17" s="19" t="n">
        <v>0.128072264219278</v>
      </c>
      <c r="T17" s="19" t="n">
        <v>0.125738045630493</v>
      </c>
      <c r="U17" s="19" t="n">
        <v>0.07570066750855</v>
      </c>
      <c r="V17" s="19" t="n">
        <v>0.140176648061441</v>
      </c>
      <c r="W17" s="19" t="n">
        <v>0.130541756908047</v>
      </c>
      <c r="X17" s="19" t="n">
        <v>0.12823553470834</v>
      </c>
      <c r="Y17" s="19" t="n">
        <v>0.121530801651228</v>
      </c>
      <c r="Z17" s="19" t="n">
        <v>0.0249236325719624</v>
      </c>
      <c r="AA17" s="19" t="n">
        <v>0.128093587844112</v>
      </c>
      <c r="AB17" s="19" t="n">
        <v>0.135198521171096</v>
      </c>
      <c r="AC17" s="19" t="n">
        <v>0.132968458308409</v>
      </c>
      <c r="AD17" s="19" t="n">
        <v>0.19958407727652</v>
      </c>
      <c r="AE17" s="19"/>
      <c r="AF17" s="19" t="n">
        <v>0.110797943308898</v>
      </c>
      <c r="AG17" s="19" t="n">
        <v>0.132760166774594</v>
      </c>
      <c r="AH17" s="19" t="n">
        <v>0.125220755447136</v>
      </c>
      <c r="AI17" s="19"/>
      <c r="AJ17" s="19" t="n">
        <v>0.107171515701889</v>
      </c>
      <c r="AK17" s="19" t="n">
        <v>0.144979473708073</v>
      </c>
      <c r="AL17" s="19" t="n">
        <v>0.145551821313253</v>
      </c>
      <c r="AM17" s="19" t="n">
        <v>0.0255038119884213</v>
      </c>
      <c r="AN17" s="19" t="n">
        <v>0.110686698572922</v>
      </c>
      <c r="AO17" s="19"/>
      <c r="AP17" s="19" t="n">
        <v>0.125004142205624</v>
      </c>
      <c r="AQ17" s="19" t="n">
        <v>0.139838822471837</v>
      </c>
      <c r="AR17" s="19" t="n">
        <v>0.100573633848181</v>
      </c>
      <c r="AS17" s="19" t="n">
        <v>0.0680214218851896</v>
      </c>
      <c r="AT17" s="19" t="n">
        <v>0.128331561050426</v>
      </c>
      <c r="AU17" s="19"/>
      <c r="AV17" s="19" t="n">
        <v>0.14599175408914</v>
      </c>
      <c r="AW17" s="19" t="n">
        <v>0.129349571096954</v>
      </c>
      <c r="AX17" s="19" t="n">
        <v>0.134610176119978</v>
      </c>
      <c r="AY17" s="19" t="n">
        <v>0.0616074847225488</v>
      </c>
      <c r="AZ17" s="19" t="n">
        <v>0.117377238437829</v>
      </c>
      <c r="BA17" s="19" t="n">
        <v>0.108298528191197</v>
      </c>
      <c r="BB17" s="19"/>
      <c r="BC17" s="19" t="n">
        <v>0.0953023851327652</v>
      </c>
      <c r="BD17" s="19" t="n">
        <v>0.0959748930174923</v>
      </c>
      <c r="BE17" s="19" t="n">
        <v>0.155950566621451</v>
      </c>
      <c r="BF17" s="19" t="n">
        <v>0.156028792188188</v>
      </c>
      <c r="BG17" s="19" t="n">
        <v>0.181068799036383</v>
      </c>
    </row>
    <row r="18">
      <c r="B18" s="20" t="s">
        <v>161</v>
      </c>
      <c r="C18" s="19" t="n">
        <v>0.104695981432446</v>
      </c>
      <c r="D18" s="19" t="n">
        <v>0.0955737265435857</v>
      </c>
      <c r="E18" s="19" t="n">
        <v>0.111271319214317</v>
      </c>
      <c r="F18" s="19"/>
      <c r="G18" s="19" t="n">
        <v>0.137688389559639</v>
      </c>
      <c r="H18" s="19" t="n">
        <v>0.142368061524407</v>
      </c>
      <c r="I18" s="19" t="n">
        <v>0.127137625171219</v>
      </c>
      <c r="J18" s="19" t="n">
        <v>0.127228393246381</v>
      </c>
      <c r="K18" s="19" t="n">
        <v>0.0870757453320721</v>
      </c>
      <c r="L18" s="19" t="n">
        <v>0.02750473547741</v>
      </c>
      <c r="M18" s="19"/>
      <c r="N18" s="19" t="n">
        <v>0.0748878044185406</v>
      </c>
      <c r="O18" s="19" t="n">
        <v>0.107715180168904</v>
      </c>
      <c r="P18" s="19" t="n">
        <v>0.0985823965050702</v>
      </c>
      <c r="Q18" s="19" t="n">
        <v>0.139256401952728</v>
      </c>
      <c r="R18" s="19"/>
      <c r="S18" s="19" t="n">
        <v>0.0966531997752862</v>
      </c>
      <c r="T18" s="19" t="n">
        <v>0.107973106875602</v>
      </c>
      <c r="U18" s="19" t="n">
        <v>0.115592401136672</v>
      </c>
      <c r="V18" s="19" t="n">
        <v>0.131502244965658</v>
      </c>
      <c r="W18" s="19" t="n">
        <v>0.121074588104664</v>
      </c>
      <c r="X18" s="19" t="n">
        <v>0.133729755998237</v>
      </c>
      <c r="Y18" s="19" t="n">
        <v>0.110983790772252</v>
      </c>
      <c r="Z18" s="19" t="n">
        <v>0.0468398690970119</v>
      </c>
      <c r="AA18" s="19" t="n">
        <v>0.083970484079311</v>
      </c>
      <c r="AB18" s="19" t="n">
        <v>0.105256678517503</v>
      </c>
      <c r="AC18" s="19" t="n">
        <v>0.0548839487792095</v>
      </c>
      <c r="AD18" s="19" t="n">
        <v>0.110854928781394</v>
      </c>
      <c r="AE18" s="19"/>
      <c r="AF18" s="19" t="n">
        <v>0.0794559912853399</v>
      </c>
      <c r="AG18" s="19" t="n">
        <v>0.118142781048535</v>
      </c>
      <c r="AH18" s="19" t="n">
        <v>0.115949606677651</v>
      </c>
      <c r="AI18" s="19"/>
      <c r="AJ18" s="19" t="n">
        <v>0.035522800533602</v>
      </c>
      <c r="AK18" s="19" t="n">
        <v>0.140151768613466</v>
      </c>
      <c r="AL18" s="19" t="n">
        <v>0.132665914800609</v>
      </c>
      <c r="AM18" s="19" t="n">
        <v>0.110815377802677</v>
      </c>
      <c r="AN18" s="19" t="n">
        <v>0.123811894691837</v>
      </c>
      <c r="AO18" s="19"/>
      <c r="AP18" s="19" t="n">
        <v>0.029245073562357</v>
      </c>
      <c r="AQ18" s="19" t="n">
        <v>0.130444092584996</v>
      </c>
      <c r="AR18" s="19" t="n">
        <v>0.108645654484667</v>
      </c>
      <c r="AS18" s="19" t="n">
        <v>0.103903811424128</v>
      </c>
      <c r="AT18" s="19" t="n">
        <v>0.137611301292762</v>
      </c>
      <c r="AU18" s="19"/>
      <c r="AV18" s="19" t="n">
        <v>0.132172057999435</v>
      </c>
      <c r="AW18" s="19" t="n">
        <v>0.0405359949698335</v>
      </c>
      <c r="AX18" s="19" t="n">
        <v>0.130054598789029</v>
      </c>
      <c r="AY18" s="19" t="n">
        <v>0.0905993694582977</v>
      </c>
      <c r="AZ18" s="19" t="n">
        <v>0.167234314346129</v>
      </c>
      <c r="BA18" s="19" t="n">
        <v>0.0690956062528819</v>
      </c>
      <c r="BB18" s="19"/>
      <c r="BC18" s="19" t="n">
        <v>0.104290028852593</v>
      </c>
      <c r="BD18" s="19" t="n">
        <v>0.115679853982751</v>
      </c>
      <c r="BE18" s="19" t="n">
        <v>0.10071557690592</v>
      </c>
      <c r="BF18" s="19" t="n">
        <v>0.104505934462012</v>
      </c>
      <c r="BG18" s="19" t="n">
        <v>0.200114538613496</v>
      </c>
    </row>
    <row r="19">
      <c r="B19" s="20" t="s">
        <v>162</v>
      </c>
      <c r="C19" s="19" t="n">
        <v>0.0875338503258601</v>
      </c>
      <c r="D19" s="19" t="n">
        <v>0.0955695397735618</v>
      </c>
      <c r="E19" s="19" t="n">
        <v>0.0795842119392348</v>
      </c>
      <c r="F19" s="19"/>
      <c r="G19" s="19" t="n">
        <v>0.0654692994343979</v>
      </c>
      <c r="H19" s="19" t="n">
        <v>0.0740571594696147</v>
      </c>
      <c r="I19" s="19" t="n">
        <v>0.0855006743889448</v>
      </c>
      <c r="J19" s="19" t="n">
        <v>0.0960871527112542</v>
      </c>
      <c r="K19" s="19" t="n">
        <v>0.0860411081255333</v>
      </c>
      <c r="L19" s="19" t="n">
        <v>0.108935144456453</v>
      </c>
      <c r="M19" s="19"/>
      <c r="N19" s="19" t="n">
        <v>0.0764755234333365</v>
      </c>
      <c r="O19" s="19" t="n">
        <v>0.0953650738558774</v>
      </c>
      <c r="P19" s="19" t="n">
        <v>0.101638027957212</v>
      </c>
      <c r="Q19" s="19" t="n">
        <v>0.0790872710153572</v>
      </c>
      <c r="R19" s="19"/>
      <c r="S19" s="19" t="n">
        <v>0.0932758067111806</v>
      </c>
      <c r="T19" s="19" t="n">
        <v>0.100067436928767</v>
      </c>
      <c r="U19" s="19" t="n">
        <v>0.114740924760458</v>
      </c>
      <c r="V19" s="19" t="n">
        <v>0.109753470511932</v>
      </c>
      <c r="W19" s="19" t="n">
        <v>0.0622894588323934</v>
      </c>
      <c r="X19" s="19" t="n">
        <v>0.0696358401263878</v>
      </c>
      <c r="Y19" s="19" t="n">
        <v>0.0998768785918121</v>
      </c>
      <c r="Z19" s="19" t="n">
        <v>0.0966909357096747</v>
      </c>
      <c r="AA19" s="19" t="n">
        <v>0.0673516380385001</v>
      </c>
      <c r="AB19" s="19" t="n">
        <v>0.0863380163481237</v>
      </c>
      <c r="AC19" s="19" t="n">
        <v>0.0482082990226728</v>
      </c>
      <c r="AD19" s="19" t="n">
        <v>0.0781297723817926</v>
      </c>
      <c r="AE19" s="19"/>
      <c r="AF19" s="19" t="n">
        <v>0.12627842781299</v>
      </c>
      <c r="AG19" s="19" t="n">
        <v>0.0807823802258665</v>
      </c>
      <c r="AH19" s="19" t="n">
        <v>0.0289569317998342</v>
      </c>
      <c r="AI19" s="19"/>
      <c r="AJ19" s="19" t="n">
        <v>0.14151070755684</v>
      </c>
      <c r="AK19" s="19" t="n">
        <v>0.0587240392864769</v>
      </c>
      <c r="AL19" s="19" t="n">
        <v>0.0397753456949487</v>
      </c>
      <c r="AM19" s="19" t="n">
        <v>0.0959535303942884</v>
      </c>
      <c r="AN19" s="19" t="n">
        <v>0.050400765972518</v>
      </c>
      <c r="AO19" s="19"/>
      <c r="AP19" s="19" t="n">
        <v>0.145777600081016</v>
      </c>
      <c r="AQ19" s="19" t="n">
        <v>0.0588656581584706</v>
      </c>
      <c r="AR19" s="19" t="n">
        <v>0.0708558224192969</v>
      </c>
      <c r="AS19" s="19" t="n">
        <v>0.153421166618377</v>
      </c>
      <c r="AT19" s="19" t="n">
        <v>0.0696037957003049</v>
      </c>
      <c r="AU19" s="19"/>
      <c r="AV19" s="19" t="n">
        <v>0.0503498747217136</v>
      </c>
      <c r="AW19" s="19" t="n">
        <v>0.139553652775232</v>
      </c>
      <c r="AX19" s="19" t="n">
        <v>0.0704060346454161</v>
      </c>
      <c r="AY19" s="19" t="n">
        <v>0.140594408472222</v>
      </c>
      <c r="AZ19" s="19" t="n">
        <v>0.0616440141516939</v>
      </c>
      <c r="BA19" s="19" t="n">
        <v>0.0748233221940054</v>
      </c>
      <c r="BB19" s="19"/>
      <c r="BC19" s="19" t="n">
        <v>0.0928669402404802</v>
      </c>
      <c r="BD19" s="19" t="n">
        <v>0.0809667306105401</v>
      </c>
      <c r="BE19" s="19" t="n">
        <v>0.0852738085669998</v>
      </c>
      <c r="BF19" s="19" t="n">
        <v>0.107196360405386</v>
      </c>
      <c r="BG19" s="19" t="n">
        <v>0.0193458904218393</v>
      </c>
    </row>
    <row r="20">
      <c r="B20" s="20" t="s">
        <v>163</v>
      </c>
      <c r="C20" s="19" t="n">
        <v>0.0545147410581119</v>
      </c>
      <c r="D20" s="19" t="n">
        <v>0.0713171489072706</v>
      </c>
      <c r="E20" s="19" t="n">
        <v>0.0385549767787158</v>
      </c>
      <c r="F20" s="19"/>
      <c r="G20" s="19" t="n">
        <v>0.085616254428503</v>
      </c>
      <c r="H20" s="19" t="n">
        <v>0.0771654795572629</v>
      </c>
      <c r="I20" s="19" t="n">
        <v>0.0499403545447098</v>
      </c>
      <c r="J20" s="19" t="n">
        <v>0.0384560893057834</v>
      </c>
      <c r="K20" s="19" t="n">
        <v>0.0302021527467252</v>
      </c>
      <c r="L20" s="19" t="n">
        <v>0.0484387493622956</v>
      </c>
      <c r="M20" s="19"/>
      <c r="N20" s="19" t="n">
        <v>0.0672202842124256</v>
      </c>
      <c r="O20" s="19" t="n">
        <v>0.0522967233055187</v>
      </c>
      <c r="P20" s="19" t="n">
        <v>0.0591173201232938</v>
      </c>
      <c r="Q20" s="19" t="n">
        <v>0.0391942513746446</v>
      </c>
      <c r="R20" s="19"/>
      <c r="S20" s="19" t="n">
        <v>0.114138010382956</v>
      </c>
      <c r="T20" s="19" t="n">
        <v>0.0281354013899987</v>
      </c>
      <c r="U20" s="19" t="n">
        <v>0.03071244326323</v>
      </c>
      <c r="V20" s="19" t="n">
        <v>0.0436636188587283</v>
      </c>
      <c r="W20" s="19" t="n">
        <v>0.0484461839224931</v>
      </c>
      <c r="X20" s="19" t="n">
        <v>0.0460515728742797</v>
      </c>
      <c r="Y20" s="19" t="n">
        <v>0.0559531189234333</v>
      </c>
      <c r="Z20" s="19" t="n">
        <v>0.0592858811077675</v>
      </c>
      <c r="AA20" s="19" t="n">
        <v>0.0426695775276155</v>
      </c>
      <c r="AB20" s="19" t="n">
        <v>0.066438601298683</v>
      </c>
      <c r="AC20" s="19" t="n">
        <v>0.0232330987622588</v>
      </c>
      <c r="AD20" s="19" t="n">
        <v>0.0753544981017712</v>
      </c>
      <c r="AE20" s="19"/>
      <c r="AF20" s="19" t="n">
        <v>0.0526166097350426</v>
      </c>
      <c r="AG20" s="19" t="n">
        <v>0.0460688366287832</v>
      </c>
      <c r="AH20" s="19" t="n">
        <v>0.0602210649525499</v>
      </c>
      <c r="AI20" s="19"/>
      <c r="AJ20" s="19" t="n">
        <v>0.0774064458934564</v>
      </c>
      <c r="AK20" s="19" t="n">
        <v>0.0505877846927512</v>
      </c>
      <c r="AL20" s="19" t="n">
        <v>0.0241766876408434</v>
      </c>
      <c r="AM20" s="19" t="n">
        <v>0.0239896752448358</v>
      </c>
      <c r="AN20" s="19" t="n">
        <v>0.0472472192120844</v>
      </c>
      <c r="AO20" s="19"/>
      <c r="AP20" s="19" t="n">
        <v>0.0830469680695035</v>
      </c>
      <c r="AQ20" s="19" t="n">
        <v>0.0455580353982001</v>
      </c>
      <c r="AR20" s="19" t="n">
        <v>0.0226677281362975</v>
      </c>
      <c r="AS20" s="19" t="n">
        <v>0.0700963745704092</v>
      </c>
      <c r="AT20" s="19" t="n">
        <v>0.0253373634800856</v>
      </c>
      <c r="AU20" s="19"/>
      <c r="AV20" s="19" t="n">
        <v>0.0485602627174242</v>
      </c>
      <c r="AW20" s="19" t="n">
        <v>0.0900407914305327</v>
      </c>
      <c r="AX20" s="19" t="n">
        <v>0.0218534103252684</v>
      </c>
      <c r="AY20" s="19" t="n">
        <v>0.0752999684983621</v>
      </c>
      <c r="AZ20" s="19" t="n">
        <v>0.032714362283935</v>
      </c>
      <c r="BA20" s="19" t="n">
        <v>0.0435327916445666</v>
      </c>
      <c r="BB20" s="19"/>
      <c r="BC20" s="19" t="n">
        <v>0.0494911098688742</v>
      </c>
      <c r="BD20" s="19" t="n">
        <v>0.0336445810708933</v>
      </c>
      <c r="BE20" s="19" t="n">
        <v>0.0640790701788466</v>
      </c>
      <c r="BF20" s="19" t="n">
        <v>0.0711131508211253</v>
      </c>
      <c r="BG20" s="19" t="n">
        <v>0.106464662859728</v>
      </c>
    </row>
    <row r="21">
      <c r="B21" s="20" t="s">
        <v>100</v>
      </c>
      <c r="C21" s="19" t="n">
        <v>0.0295418879754639</v>
      </c>
      <c r="D21" s="19" t="n">
        <v>0.0201033036463887</v>
      </c>
      <c r="E21" s="19" t="n">
        <v>0.0378558132529159</v>
      </c>
      <c r="F21" s="19"/>
      <c r="G21" s="19" t="n">
        <v>0.0233389569585933</v>
      </c>
      <c r="H21" s="19" t="n">
        <v>0.0280090552278978</v>
      </c>
      <c r="I21" s="19" t="n">
        <v>0.0321807234208073</v>
      </c>
      <c r="J21" s="19" t="n">
        <v>0.0291003161417003</v>
      </c>
      <c r="K21" s="19" t="n">
        <v>0.0431208741500011</v>
      </c>
      <c r="L21" s="19" t="n">
        <v>0.0240122596609719</v>
      </c>
      <c r="M21" s="19"/>
      <c r="N21" s="19" t="n">
        <v>0.0203923080783348</v>
      </c>
      <c r="O21" s="19" t="n">
        <v>0.0171623008608967</v>
      </c>
      <c r="P21" s="19" t="n">
        <v>0.040629549374783</v>
      </c>
      <c r="Q21" s="19" t="n">
        <v>0.042588392775939</v>
      </c>
      <c r="R21" s="19"/>
      <c r="S21" s="19" t="n">
        <v>0.0222348916181134</v>
      </c>
      <c r="T21" s="19" t="n">
        <v>0.0451054201505484</v>
      </c>
      <c r="U21" s="19" t="n">
        <v>0.0200207698757053</v>
      </c>
      <c r="V21" s="19" t="n">
        <v>0.038028035977534</v>
      </c>
      <c r="W21" s="19" t="n">
        <v>0.0220913420511107</v>
      </c>
      <c r="X21" s="19" t="n">
        <v>0.0353558172075838</v>
      </c>
      <c r="Y21" s="19" t="n">
        <v>0.0405679706766126</v>
      </c>
      <c r="Z21" s="19" t="n">
        <v>0.0100893756071747</v>
      </c>
      <c r="AA21" s="19" t="n">
        <v>0.0245704091815938</v>
      </c>
      <c r="AB21" s="19" t="n">
        <v>0.0162142104714512</v>
      </c>
      <c r="AC21" s="19" t="n">
        <v>0.0408792706559384</v>
      </c>
      <c r="AD21" s="19" t="n">
        <v>0.0319160086207345</v>
      </c>
      <c r="AE21" s="19"/>
      <c r="AF21" s="19" t="n">
        <v>0.0291180747023641</v>
      </c>
      <c r="AG21" s="19" t="n">
        <v>0.0151909340073992</v>
      </c>
      <c r="AH21" s="19" t="n">
        <v>0.0732407871368534</v>
      </c>
      <c r="AI21" s="19"/>
      <c r="AJ21" s="19" t="n">
        <v>0.0207605285246118</v>
      </c>
      <c r="AK21" s="19" t="n">
        <v>0.0107717179851047</v>
      </c>
      <c r="AL21" s="19" t="n">
        <v>0.0137033593446997</v>
      </c>
      <c r="AM21" s="19" t="n">
        <v>0.0470497196799357</v>
      </c>
      <c r="AN21" s="19" t="n">
        <v>0.0859715496352776</v>
      </c>
      <c r="AO21" s="19"/>
      <c r="AP21" s="19" t="n">
        <v>0.0236798900767771</v>
      </c>
      <c r="AQ21" s="19" t="n">
        <v>0.0185042760937278</v>
      </c>
      <c r="AR21" s="19" t="n">
        <v>0.0293806085703243</v>
      </c>
      <c r="AS21" s="19" t="n">
        <v>0.0149783773054707</v>
      </c>
      <c r="AT21" s="19" t="n">
        <v>0.0319924208559271</v>
      </c>
      <c r="AU21" s="19"/>
      <c r="AV21" s="19" t="n">
        <v>0.0113368839308541</v>
      </c>
      <c r="AW21" s="19" t="n">
        <v>0.0190872649290166</v>
      </c>
      <c r="AX21" s="19" t="n">
        <v>0.00459948226402474</v>
      </c>
      <c r="AY21" s="19" t="n">
        <v>0.021812776282306</v>
      </c>
      <c r="AZ21" s="19" t="n">
        <v>0.0302609625922286</v>
      </c>
      <c r="BA21" s="19" t="n">
        <v>0.0756398093826531</v>
      </c>
      <c r="BB21" s="19"/>
      <c r="BC21" s="19" t="n">
        <v>0.0328525663949033</v>
      </c>
      <c r="BD21" s="19" t="n">
        <v>0.0354254656904088</v>
      </c>
      <c r="BE21" s="19" t="n">
        <v>0.0282641262548903</v>
      </c>
      <c r="BF21" s="19" t="n">
        <v>0.0082570165395063</v>
      </c>
      <c r="BG21" s="19" t="n">
        <v>0</v>
      </c>
    </row>
    <row r="22">
      <c r="B22" s="20" t="s">
        <v>164</v>
      </c>
      <c r="C22" s="19" t="n">
        <v>0.0295085819488931</v>
      </c>
      <c r="D22" s="19" t="n">
        <v>0.0384895148678393</v>
      </c>
      <c r="E22" s="19" t="n">
        <v>0.0209809651259204</v>
      </c>
      <c r="F22" s="19"/>
      <c r="G22" s="19" t="n">
        <v>0.0679077686376314</v>
      </c>
      <c r="H22" s="19" t="n">
        <v>0.0373392868372419</v>
      </c>
      <c r="I22" s="19" t="n">
        <v>0.0526532928568652</v>
      </c>
      <c r="J22" s="19" t="n">
        <v>0.0102449934625733</v>
      </c>
      <c r="K22" s="19" t="n">
        <v>0.00865999475128033</v>
      </c>
      <c r="L22" s="19" t="n">
        <v>0.00831007272409932</v>
      </c>
      <c r="M22" s="19"/>
      <c r="N22" s="19" t="n">
        <v>0.0405152317773951</v>
      </c>
      <c r="O22" s="19" t="n">
        <v>0.0293405061665398</v>
      </c>
      <c r="P22" s="19" t="n">
        <v>0.0240692312209499</v>
      </c>
      <c r="Q22" s="19" t="n">
        <v>0.0226616655091764</v>
      </c>
      <c r="R22" s="19"/>
      <c r="S22" s="19" t="n">
        <v>0.0461172132070261</v>
      </c>
      <c r="T22" s="19" t="n">
        <v>0.0161966302657493</v>
      </c>
      <c r="U22" s="19" t="n">
        <v>0.0197074438428245</v>
      </c>
      <c r="V22" s="19" t="n">
        <v>0.011859053576645</v>
      </c>
      <c r="W22" s="19" t="n">
        <v>0.0514096332242739</v>
      </c>
      <c r="X22" s="19" t="n">
        <v>0.0528125597018535</v>
      </c>
      <c r="Y22" s="19" t="n">
        <v>0.0322211632136133</v>
      </c>
      <c r="Z22" s="19" t="n">
        <v>0.0276232891015879</v>
      </c>
      <c r="AA22" s="19" t="n">
        <v>0.0274979862117077</v>
      </c>
      <c r="AB22" s="19" t="n">
        <v>0.0205515841816615</v>
      </c>
      <c r="AC22" s="19" t="n">
        <v>0.0177749071105794</v>
      </c>
      <c r="AD22" s="19" t="n">
        <v>0.0165097464451476</v>
      </c>
      <c r="AE22" s="19"/>
      <c r="AF22" s="19" t="n">
        <v>0.0210965410000892</v>
      </c>
      <c r="AG22" s="19" t="n">
        <v>0.0400359539680323</v>
      </c>
      <c r="AH22" s="19" t="n">
        <v>0.0196343813305852</v>
      </c>
      <c r="AI22" s="19"/>
      <c r="AJ22" s="19" t="n">
        <v>0.0243368650352286</v>
      </c>
      <c r="AK22" s="19" t="n">
        <v>0.0439613452060457</v>
      </c>
      <c r="AL22" s="19" t="n">
        <v>0.0326892643298242</v>
      </c>
      <c r="AM22" s="19" t="n">
        <v>0</v>
      </c>
      <c r="AN22" s="19" t="n">
        <v>0.0108925155156574</v>
      </c>
      <c r="AO22" s="19"/>
      <c r="AP22" s="19" t="n">
        <v>0.0207930584842401</v>
      </c>
      <c r="AQ22" s="19" t="n">
        <v>0.0445803721025867</v>
      </c>
      <c r="AR22" s="19" t="n">
        <v>0.0225116316869263</v>
      </c>
      <c r="AS22" s="19" t="n">
        <v>0.0253350083960868</v>
      </c>
      <c r="AT22" s="19" t="n">
        <v>0.0196936374521541</v>
      </c>
      <c r="AU22" s="19"/>
      <c r="AV22" s="19" t="n">
        <v>0.0526842145833138</v>
      </c>
      <c r="AW22" s="19" t="n">
        <v>0.0334791272842837</v>
      </c>
      <c r="AX22" s="19" t="n">
        <v>0.0104929996677529</v>
      </c>
      <c r="AY22" s="19" t="n">
        <v>0.022077753676192</v>
      </c>
      <c r="AZ22" s="19" t="n">
        <v>0.0249341801987304</v>
      </c>
      <c r="BA22" s="19" t="n">
        <v>0.0117042719438091</v>
      </c>
      <c r="BB22" s="19"/>
      <c r="BC22" s="19" t="n">
        <v>0.0175192532871801</v>
      </c>
      <c r="BD22" s="19" t="n">
        <v>0.0200602460076226</v>
      </c>
      <c r="BE22" s="19" t="n">
        <v>0.0363799021497554</v>
      </c>
      <c r="BF22" s="19" t="n">
        <v>0.0598836560844254</v>
      </c>
      <c r="BG22" s="19" t="n">
        <v>0.092240934080729</v>
      </c>
    </row>
    <row r="23">
      <c r="B23" s="20" t="s">
        <v>95</v>
      </c>
      <c r="C23" s="21" t="n">
        <v>0.0367298382844559</v>
      </c>
      <c r="D23" s="21" t="n">
        <v>0.0350418796981995</v>
      </c>
      <c r="E23" s="21" t="n">
        <v>0.0378116199199546</v>
      </c>
      <c r="F23" s="21"/>
      <c r="G23" s="21" t="n">
        <v>0.0146537154259005</v>
      </c>
      <c r="H23" s="21" t="n">
        <v>0.0207496232570756</v>
      </c>
      <c r="I23" s="21" t="n">
        <v>0.0253444280120387</v>
      </c>
      <c r="J23" s="21" t="n">
        <v>0.0390723419724498</v>
      </c>
      <c r="K23" s="21" t="n">
        <v>0.0363283344792377</v>
      </c>
      <c r="L23" s="21" t="n">
        <v>0.0720559968535821</v>
      </c>
      <c r="M23" s="21"/>
      <c r="N23" s="21" t="n">
        <v>0.0268581212150477</v>
      </c>
      <c r="O23" s="21" t="n">
        <v>0.0345165781923812</v>
      </c>
      <c r="P23" s="21" t="n">
        <v>0.0447648992242068</v>
      </c>
      <c r="Q23" s="21" t="n">
        <v>0.0426806108146524</v>
      </c>
      <c r="R23" s="21"/>
      <c r="S23" s="21" t="n">
        <v>0.0454133198264609</v>
      </c>
      <c r="T23" s="21" t="n">
        <v>0.0458512306549092</v>
      </c>
      <c r="U23" s="21" t="n">
        <v>0.0303166116310005</v>
      </c>
      <c r="V23" s="21" t="n">
        <v>0.0556285517708988</v>
      </c>
      <c r="W23" s="21" t="n">
        <v>0.00798991384835543</v>
      </c>
      <c r="X23" s="21" t="n">
        <v>0.0294041647766015</v>
      </c>
      <c r="Y23" s="21" t="n">
        <v>0.0188913953619567</v>
      </c>
      <c r="Z23" s="21" t="n">
        <v>0.0529760506590728</v>
      </c>
      <c r="AA23" s="21" t="n">
        <v>0.0245488673891756</v>
      </c>
      <c r="AB23" s="21" t="n">
        <v>0.0398744765371531</v>
      </c>
      <c r="AC23" s="21" t="n">
        <v>0.061572694678043</v>
      </c>
      <c r="AD23" s="21" t="n">
        <v>0.025829221048069</v>
      </c>
      <c r="AE23" s="21"/>
      <c r="AF23" s="21" t="n">
        <v>0.054972851346111</v>
      </c>
      <c r="AG23" s="21" t="n">
        <v>0.0349570649767151</v>
      </c>
      <c r="AH23" s="21" t="n">
        <v>0.0126016500087783</v>
      </c>
      <c r="AI23" s="21"/>
      <c r="AJ23" s="21" t="n">
        <v>0.0351483786910473</v>
      </c>
      <c r="AK23" s="21" t="n">
        <v>0.0415712648716561</v>
      </c>
      <c r="AL23" s="21" t="n">
        <v>0.0291068643025792</v>
      </c>
      <c r="AM23" s="21" t="n">
        <v>0.0623340375415959</v>
      </c>
      <c r="AN23" s="21" t="n">
        <v>0.0210365934700256</v>
      </c>
      <c r="AO23" s="21"/>
      <c r="AP23" s="21" t="n">
        <v>0.0453016524887164</v>
      </c>
      <c r="AQ23" s="21" t="n">
        <v>0.0298944978984158</v>
      </c>
      <c r="AR23" s="21" t="n">
        <v>0.0294636131216357</v>
      </c>
      <c r="AS23" s="21" t="n">
        <v>0.0526884773533395</v>
      </c>
      <c r="AT23" s="21" t="n">
        <v>0.0214899747358779</v>
      </c>
      <c r="AU23" s="21"/>
      <c r="AV23" s="21" t="n">
        <v>0.0179949294196905</v>
      </c>
      <c r="AW23" s="21" t="n">
        <v>0.0380761835914406</v>
      </c>
      <c r="AX23" s="21" t="n">
        <v>0.0464327102129</v>
      </c>
      <c r="AY23" s="21" t="n">
        <v>0.0571354498161307</v>
      </c>
      <c r="AZ23" s="21" t="n">
        <v>0.0266004432157023</v>
      </c>
      <c r="BA23" s="21" t="n">
        <v>0.0274913103707849</v>
      </c>
      <c r="BB23" s="21"/>
      <c r="BC23" s="21" t="n">
        <v>0.0428376747869636</v>
      </c>
      <c r="BD23" s="21" t="n">
        <v>0.0427120859025928</v>
      </c>
      <c r="BE23" s="21" t="n">
        <v>0.024969940859135</v>
      </c>
      <c r="BF23" s="21" t="n">
        <v>0.0271331116079365</v>
      </c>
      <c r="BG23" s="21" t="n">
        <v>0.0692224795998936</v>
      </c>
    </row>
    <row r="24">
      <c r="B24" s="18"/>
    </row>
    <row r="25">
      <c r="B25" t="s">
        <v>80</v>
      </c>
    </row>
    <row r="26">
      <c r="B26" t="s">
        <v>81</v>
      </c>
    </row>
    <row r="28">
      <c r="B2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183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166</v>
      </c>
      <c r="C9" s="19" t="n">
        <v>0.553965904949473</v>
      </c>
      <c r="D9" s="19" t="n">
        <v>0.595333971072537</v>
      </c>
      <c r="E9" s="19" t="n">
        <v>0.514923397779811</v>
      </c>
      <c r="F9" s="19"/>
      <c r="G9" s="19" t="n">
        <v>0.567450417938676</v>
      </c>
      <c r="H9" s="19" t="n">
        <v>0.605703677387615</v>
      </c>
      <c r="I9" s="19" t="n">
        <v>0.575690392629059</v>
      </c>
      <c r="J9" s="19" t="n">
        <v>0.530708453620248</v>
      </c>
      <c r="K9" s="19" t="n">
        <v>0.535955374553926</v>
      </c>
      <c r="L9" s="19" t="n">
        <v>0.516340078098131</v>
      </c>
      <c r="M9" s="19"/>
      <c r="N9" s="19" t="n">
        <v>0.652938555620171</v>
      </c>
      <c r="O9" s="19" t="n">
        <v>0.56387740394533</v>
      </c>
      <c r="P9" s="19" t="n">
        <v>0.535589558305184</v>
      </c>
      <c r="Q9" s="19" t="n">
        <v>0.454262963564529</v>
      </c>
      <c r="R9" s="19"/>
      <c r="S9" s="19" t="n">
        <v>0.645669154168113</v>
      </c>
      <c r="T9" s="19" t="n">
        <v>0.506125718220798</v>
      </c>
      <c r="U9" s="19" t="n">
        <v>0.46892636979249</v>
      </c>
      <c r="V9" s="19" t="n">
        <v>0.567730769859112</v>
      </c>
      <c r="W9" s="19" t="n">
        <v>0.559228810504995</v>
      </c>
      <c r="X9" s="19" t="n">
        <v>0.511914620267909</v>
      </c>
      <c r="Y9" s="19" t="n">
        <v>0.566101171499465</v>
      </c>
      <c r="Z9" s="19" t="n">
        <v>0.501365025534683</v>
      </c>
      <c r="AA9" s="19" t="n">
        <v>0.541681916138819</v>
      </c>
      <c r="AB9" s="19" t="n">
        <v>0.544729135314824</v>
      </c>
      <c r="AC9" s="19" t="n">
        <v>0.629818775768945</v>
      </c>
      <c r="AD9" s="19" t="n">
        <v>0.614926974496605</v>
      </c>
      <c r="AE9" s="19"/>
      <c r="AF9" s="19" t="n">
        <v>0.500309888135942</v>
      </c>
      <c r="AG9" s="19" t="n">
        <v>0.616316622294055</v>
      </c>
      <c r="AH9" s="19" t="n">
        <v>0.487387297034976</v>
      </c>
      <c r="AI9" s="19"/>
      <c r="AJ9" s="19" t="n">
        <v>0.549585232769599</v>
      </c>
      <c r="AK9" s="19" t="n">
        <v>0.622601092445209</v>
      </c>
      <c r="AL9" s="19" t="n">
        <v>0.610877121544102</v>
      </c>
      <c r="AM9" s="19" t="n">
        <v>0.328260479957839</v>
      </c>
      <c r="AN9" s="19" t="n">
        <v>0.454698388923095</v>
      </c>
      <c r="AO9" s="19"/>
      <c r="AP9" s="19" t="n">
        <v>0.563228023799162</v>
      </c>
      <c r="AQ9" s="19" t="n">
        <v>0.631983312518229</v>
      </c>
      <c r="AR9" s="19" t="n">
        <v>0.631555444567437</v>
      </c>
      <c r="AS9" s="19" t="n">
        <v>0.391759972114705</v>
      </c>
      <c r="AT9" s="19" t="n">
        <v>0.602239476734347</v>
      </c>
      <c r="AU9" s="19"/>
      <c r="AV9" s="19" t="n">
        <v>0.657144388237199</v>
      </c>
      <c r="AW9" s="19" t="n">
        <v>0.582400362353576</v>
      </c>
      <c r="AX9" s="19" t="n">
        <v>0.616001673909997</v>
      </c>
      <c r="AY9" s="19" t="n">
        <v>0.431716549623572</v>
      </c>
      <c r="AZ9" s="19" t="n">
        <v>0.509833178883479</v>
      </c>
      <c r="BA9" s="19" t="n">
        <v>0.529374519390031</v>
      </c>
      <c r="BB9" s="19"/>
      <c r="BC9" s="19" t="n">
        <v>0.482987374570007</v>
      </c>
      <c r="BD9" s="19" t="n">
        <v>0.541394645574635</v>
      </c>
      <c r="BE9" s="19" t="n">
        <v>0.629151245239127</v>
      </c>
      <c r="BF9" s="19" t="n">
        <v>0.618521581933611</v>
      </c>
      <c r="BG9" s="19" t="n">
        <v>0.6119686359117</v>
      </c>
    </row>
    <row r="10">
      <c r="B10" s="20" t="s">
        <v>167</v>
      </c>
      <c r="C10" s="19" t="n">
        <v>0.260652277873633</v>
      </c>
      <c r="D10" s="19" t="n">
        <v>0.249387760252833</v>
      </c>
      <c r="E10" s="19" t="n">
        <v>0.271504221288683</v>
      </c>
      <c r="F10" s="19"/>
      <c r="G10" s="19" t="n">
        <v>0.313410427277672</v>
      </c>
      <c r="H10" s="19" t="n">
        <v>0.281615037016238</v>
      </c>
      <c r="I10" s="19" t="n">
        <v>0.249780535327198</v>
      </c>
      <c r="J10" s="19" t="n">
        <v>0.232712314365264</v>
      </c>
      <c r="K10" s="19" t="n">
        <v>0.213598367450671</v>
      </c>
      <c r="L10" s="19" t="n">
        <v>0.271491105511397</v>
      </c>
      <c r="M10" s="19"/>
      <c r="N10" s="19" t="n">
        <v>0.29154374967347</v>
      </c>
      <c r="O10" s="19" t="n">
        <v>0.274918138404724</v>
      </c>
      <c r="P10" s="19" t="n">
        <v>0.265448452253837</v>
      </c>
      <c r="Q10" s="19" t="n">
        <v>0.206848143536756</v>
      </c>
      <c r="R10" s="19"/>
      <c r="S10" s="19" t="n">
        <v>0.305654631019002</v>
      </c>
      <c r="T10" s="19" t="n">
        <v>0.299473434925008</v>
      </c>
      <c r="U10" s="19" t="n">
        <v>0.191726969844486</v>
      </c>
      <c r="V10" s="19" t="n">
        <v>0.21902023087178</v>
      </c>
      <c r="W10" s="19" t="n">
        <v>0.275854902284445</v>
      </c>
      <c r="X10" s="19" t="n">
        <v>0.316045813487586</v>
      </c>
      <c r="Y10" s="19" t="n">
        <v>0.235327827354679</v>
      </c>
      <c r="Z10" s="19" t="n">
        <v>0.259614916628273</v>
      </c>
      <c r="AA10" s="19" t="n">
        <v>0.25368435056991</v>
      </c>
      <c r="AB10" s="19" t="n">
        <v>0.215173631822251</v>
      </c>
      <c r="AC10" s="19" t="n">
        <v>0.241624540883328</v>
      </c>
      <c r="AD10" s="19" t="n">
        <v>0.252144621320512</v>
      </c>
      <c r="AE10" s="19"/>
      <c r="AF10" s="19" t="n">
        <v>0.312931606405055</v>
      </c>
      <c r="AG10" s="19" t="n">
        <v>0.210013135480506</v>
      </c>
      <c r="AH10" s="19" t="n">
        <v>0.246623724300944</v>
      </c>
      <c r="AI10" s="19"/>
      <c r="AJ10" s="19" t="n">
        <v>0.319413366332191</v>
      </c>
      <c r="AK10" s="19" t="n">
        <v>0.246256900600823</v>
      </c>
      <c r="AL10" s="19" t="n">
        <v>0.244821459369327</v>
      </c>
      <c r="AM10" s="19" t="n">
        <v>0.292661061535283</v>
      </c>
      <c r="AN10" s="19" t="n">
        <v>0.221042968132251</v>
      </c>
      <c r="AO10" s="19"/>
      <c r="AP10" s="19" t="n">
        <v>0.36478658729209</v>
      </c>
      <c r="AQ10" s="19" t="n">
        <v>0.256382183863419</v>
      </c>
      <c r="AR10" s="19" t="n">
        <v>0.176038861542137</v>
      </c>
      <c r="AS10" s="19" t="n">
        <v>0.294590603491215</v>
      </c>
      <c r="AT10" s="19" t="n">
        <v>0.221713056841993</v>
      </c>
      <c r="AU10" s="19"/>
      <c r="AV10" s="19" t="n">
        <v>0.258407853280627</v>
      </c>
      <c r="AW10" s="19" t="n">
        <v>0.352136731369396</v>
      </c>
      <c r="AX10" s="19" t="n">
        <v>0.222923915858832</v>
      </c>
      <c r="AY10" s="19" t="n">
        <v>0.296815538492556</v>
      </c>
      <c r="AZ10" s="19" t="n">
        <v>0.212147340682743</v>
      </c>
      <c r="BA10" s="19" t="n">
        <v>0.218802240617031</v>
      </c>
      <c r="BB10" s="19"/>
      <c r="BC10" s="19" t="n">
        <v>0.222569930635219</v>
      </c>
      <c r="BD10" s="19" t="n">
        <v>0.234674561907473</v>
      </c>
      <c r="BE10" s="19" t="n">
        <v>0.267883248857437</v>
      </c>
      <c r="BF10" s="19" t="n">
        <v>0.307507236502187</v>
      </c>
      <c r="BG10" s="19" t="n">
        <v>0.338680584981366</v>
      </c>
    </row>
    <row r="11">
      <c r="B11" s="20" t="s">
        <v>168</v>
      </c>
      <c r="C11" s="19" t="n">
        <v>0.224944086732816</v>
      </c>
      <c r="D11" s="19" t="n">
        <v>0.244070033012796</v>
      </c>
      <c r="E11" s="19" t="n">
        <v>0.20587028011148</v>
      </c>
      <c r="F11" s="19"/>
      <c r="G11" s="19" t="n">
        <v>0.326232903481176</v>
      </c>
      <c r="H11" s="19" t="n">
        <v>0.398368567868146</v>
      </c>
      <c r="I11" s="19" t="n">
        <v>0.251043490535381</v>
      </c>
      <c r="J11" s="19" t="n">
        <v>0.192642792694575</v>
      </c>
      <c r="K11" s="19" t="n">
        <v>0.142576810903343</v>
      </c>
      <c r="L11" s="19" t="n">
        <v>0.0770936538561663</v>
      </c>
      <c r="M11" s="19"/>
      <c r="N11" s="19" t="n">
        <v>0.366022169589424</v>
      </c>
      <c r="O11" s="19" t="n">
        <v>0.250653052884127</v>
      </c>
      <c r="P11" s="19" t="n">
        <v>0.139400308931917</v>
      </c>
      <c r="Q11" s="19" t="n">
        <v>0.121813239156898</v>
      </c>
      <c r="R11" s="19"/>
      <c r="S11" s="19" t="n">
        <v>0.389344353743008</v>
      </c>
      <c r="T11" s="19" t="n">
        <v>0.171948558920117</v>
      </c>
      <c r="U11" s="19" t="n">
        <v>0.167120982190455</v>
      </c>
      <c r="V11" s="19" t="n">
        <v>0.215242422140821</v>
      </c>
      <c r="W11" s="19" t="n">
        <v>0.165538767058965</v>
      </c>
      <c r="X11" s="19" t="n">
        <v>0.240906489662594</v>
      </c>
      <c r="Y11" s="19" t="n">
        <v>0.233912785908303</v>
      </c>
      <c r="Z11" s="19" t="n">
        <v>0.231471943246138</v>
      </c>
      <c r="AA11" s="19" t="n">
        <v>0.229827858965989</v>
      </c>
      <c r="AB11" s="19" t="n">
        <v>0.195468304887409</v>
      </c>
      <c r="AC11" s="19" t="n">
        <v>0.144523652670692</v>
      </c>
      <c r="AD11" s="19" t="n">
        <v>0.131827147242849</v>
      </c>
      <c r="AE11" s="19"/>
      <c r="AF11" s="19" t="n">
        <v>0.115750089140137</v>
      </c>
      <c r="AG11" s="19" t="n">
        <v>0.292731365108346</v>
      </c>
      <c r="AH11" s="19" t="n">
        <v>0.247954160204384</v>
      </c>
      <c r="AI11" s="19"/>
      <c r="AJ11" s="19" t="n">
        <v>0.130439791360864</v>
      </c>
      <c r="AK11" s="19" t="n">
        <v>0.357497205530747</v>
      </c>
      <c r="AL11" s="19" t="n">
        <v>0.256684784351212</v>
      </c>
      <c r="AM11" s="19" t="n">
        <v>0.159164643742065</v>
      </c>
      <c r="AN11" s="19" t="n">
        <v>0.168182955051728</v>
      </c>
      <c r="AO11" s="19"/>
      <c r="AP11" s="19" t="n">
        <v>0.141160616790741</v>
      </c>
      <c r="AQ11" s="19" t="n">
        <v>0.337451937268132</v>
      </c>
      <c r="AR11" s="19" t="n">
        <v>0.253344316658892</v>
      </c>
      <c r="AS11" s="19" t="n">
        <v>0.0724231018368278</v>
      </c>
      <c r="AT11" s="19" t="n">
        <v>0.333100865576443</v>
      </c>
      <c r="AU11" s="19"/>
      <c r="AV11" s="19" t="n">
        <v>0.357075394408355</v>
      </c>
      <c r="AW11" s="19" t="n">
        <v>0.150444302464525</v>
      </c>
      <c r="AX11" s="19" t="n">
        <v>0.316810520034252</v>
      </c>
      <c r="AY11" s="19" t="n">
        <v>0.0958499198110508</v>
      </c>
      <c r="AZ11" s="19" t="n">
        <v>0.324401827400034</v>
      </c>
      <c r="BA11" s="19" t="n">
        <v>0.149872545202293</v>
      </c>
      <c r="BB11" s="19"/>
      <c r="BC11" s="19" t="n">
        <v>0.0716156644964407</v>
      </c>
      <c r="BD11" s="19" t="n">
        <v>0.168218343803487</v>
      </c>
      <c r="BE11" s="19" t="n">
        <v>0.33509268691965</v>
      </c>
      <c r="BF11" s="19" t="n">
        <v>0.424464148927753</v>
      </c>
      <c r="BG11" s="19" t="n">
        <v>0.594711329997607</v>
      </c>
    </row>
    <row r="12">
      <c r="B12" s="20" t="s">
        <v>169</v>
      </c>
      <c r="C12" s="19" t="n">
        <v>0.162496329050661</v>
      </c>
      <c r="D12" s="19" t="n">
        <v>0.175770661162629</v>
      </c>
      <c r="E12" s="19" t="n">
        <v>0.148637863359079</v>
      </c>
      <c r="F12" s="19"/>
      <c r="G12" s="19" t="n">
        <v>0.239808871243392</v>
      </c>
      <c r="H12" s="19" t="n">
        <v>0.277910046183763</v>
      </c>
      <c r="I12" s="19" t="n">
        <v>0.16111219124357</v>
      </c>
      <c r="J12" s="19" t="n">
        <v>0.123291372184684</v>
      </c>
      <c r="K12" s="19" t="n">
        <v>0.0994223376995339</v>
      </c>
      <c r="L12" s="19" t="n">
        <v>0.0925998220148826</v>
      </c>
      <c r="M12" s="19"/>
      <c r="N12" s="19" t="n">
        <v>0.190002484244112</v>
      </c>
      <c r="O12" s="19" t="n">
        <v>0.146574737005703</v>
      </c>
      <c r="P12" s="19" t="n">
        <v>0.180316605920808</v>
      </c>
      <c r="Q12" s="19" t="n">
        <v>0.134076031788452</v>
      </c>
      <c r="R12" s="19"/>
      <c r="S12" s="19" t="n">
        <v>0.254419747705846</v>
      </c>
      <c r="T12" s="19" t="n">
        <v>0.144152072273135</v>
      </c>
      <c r="U12" s="19" t="n">
        <v>0.133185673979732</v>
      </c>
      <c r="V12" s="19" t="n">
        <v>0.114965043942043</v>
      </c>
      <c r="W12" s="19" t="n">
        <v>0.162652250264282</v>
      </c>
      <c r="X12" s="19" t="n">
        <v>0.1889809991843</v>
      </c>
      <c r="Y12" s="19" t="n">
        <v>0.161645416016266</v>
      </c>
      <c r="Z12" s="19" t="n">
        <v>0.117147231409084</v>
      </c>
      <c r="AA12" s="19" t="n">
        <v>0.169174371087528</v>
      </c>
      <c r="AB12" s="19" t="n">
        <v>0.117135994025541</v>
      </c>
      <c r="AC12" s="19" t="n">
        <v>0.111949286191565</v>
      </c>
      <c r="AD12" s="19" t="n">
        <v>0.211865980131955</v>
      </c>
      <c r="AE12" s="19"/>
      <c r="AF12" s="19" t="n">
        <v>0.159253480816065</v>
      </c>
      <c r="AG12" s="19" t="n">
        <v>0.144986755135479</v>
      </c>
      <c r="AH12" s="19" t="n">
        <v>0.205532224275821</v>
      </c>
      <c r="AI12" s="19"/>
      <c r="AJ12" s="19" t="n">
        <v>0.166240238009701</v>
      </c>
      <c r="AK12" s="19" t="n">
        <v>0.192783402184409</v>
      </c>
      <c r="AL12" s="19" t="n">
        <v>0.123509803231088</v>
      </c>
      <c r="AM12" s="19" t="n">
        <v>0.236920457392079</v>
      </c>
      <c r="AN12" s="19" t="n">
        <v>0.149519211402082</v>
      </c>
      <c r="AO12" s="19"/>
      <c r="AP12" s="19" t="n">
        <v>0.191589608142453</v>
      </c>
      <c r="AQ12" s="19" t="n">
        <v>0.198978291211149</v>
      </c>
      <c r="AR12" s="19" t="n">
        <v>0.0990453416064569</v>
      </c>
      <c r="AS12" s="19" t="n">
        <v>0.159984726947084</v>
      </c>
      <c r="AT12" s="19" t="n">
        <v>0.117040485491382</v>
      </c>
      <c r="AU12" s="19"/>
      <c r="AV12" s="19" t="n">
        <v>0.227024604222852</v>
      </c>
      <c r="AW12" s="19" t="n">
        <v>0.185341817936581</v>
      </c>
      <c r="AX12" s="19" t="n">
        <v>0.107106008454871</v>
      </c>
      <c r="AY12" s="19" t="n">
        <v>0.165866975719355</v>
      </c>
      <c r="AZ12" s="19" t="n">
        <v>0.110972973085273</v>
      </c>
      <c r="BA12" s="19" t="n">
        <v>0.101016211067603</v>
      </c>
      <c r="BB12" s="19"/>
      <c r="BC12" s="19" t="n">
        <v>0.153039469386037</v>
      </c>
      <c r="BD12" s="19" t="n">
        <v>0.122582653959119</v>
      </c>
      <c r="BE12" s="19" t="n">
        <v>0.152217852248778</v>
      </c>
      <c r="BF12" s="19" t="n">
        <v>0.254491191674661</v>
      </c>
      <c r="BG12" s="19" t="n">
        <v>0.343860480517323</v>
      </c>
    </row>
    <row r="13">
      <c r="B13" s="20" t="s">
        <v>170</v>
      </c>
      <c r="C13" s="19" t="n">
        <v>0.1263472324435</v>
      </c>
      <c r="D13" s="19" t="n">
        <v>0.142363270047074</v>
      </c>
      <c r="E13" s="19" t="n">
        <v>0.110413121866258</v>
      </c>
      <c r="F13" s="19"/>
      <c r="G13" s="19" t="n">
        <v>0.188405012915285</v>
      </c>
      <c r="H13" s="19" t="n">
        <v>0.224135388182748</v>
      </c>
      <c r="I13" s="19" t="n">
        <v>0.132044879338112</v>
      </c>
      <c r="J13" s="19" t="n">
        <v>0.0892865981541943</v>
      </c>
      <c r="K13" s="19" t="n">
        <v>0.0545622967071179</v>
      </c>
      <c r="L13" s="19" t="n">
        <v>0.079299923160039</v>
      </c>
      <c r="M13" s="19"/>
      <c r="N13" s="19" t="n">
        <v>0.207024009731788</v>
      </c>
      <c r="O13" s="19" t="n">
        <v>0.124804287607042</v>
      </c>
      <c r="P13" s="19" t="n">
        <v>0.0807584702109676</v>
      </c>
      <c r="Q13" s="19" t="n">
        <v>0.0813307851242919</v>
      </c>
      <c r="R13" s="19"/>
      <c r="S13" s="19" t="n">
        <v>0.239383070818443</v>
      </c>
      <c r="T13" s="19" t="n">
        <v>0.0743238285852547</v>
      </c>
      <c r="U13" s="19" t="n">
        <v>0.102357766886113</v>
      </c>
      <c r="V13" s="19" t="n">
        <v>0.115245325441595</v>
      </c>
      <c r="W13" s="19" t="n">
        <v>0.163806080461109</v>
      </c>
      <c r="X13" s="19" t="n">
        <v>0.114046456518815</v>
      </c>
      <c r="Y13" s="19" t="n">
        <v>0.119071315489745</v>
      </c>
      <c r="Z13" s="19" t="n">
        <v>0.148739490011625</v>
      </c>
      <c r="AA13" s="19" t="n">
        <v>0.116801980151248</v>
      </c>
      <c r="AB13" s="19" t="n">
        <v>0.0625130366003647</v>
      </c>
      <c r="AC13" s="19" t="n">
        <v>0.114309812634234</v>
      </c>
      <c r="AD13" s="19" t="n">
        <v>0.105724070806248</v>
      </c>
      <c r="AE13" s="19"/>
      <c r="AF13" s="19" t="n">
        <v>0.118286384045626</v>
      </c>
      <c r="AG13" s="19" t="n">
        <v>0.118693934066171</v>
      </c>
      <c r="AH13" s="19" t="n">
        <v>0.14186190148442</v>
      </c>
      <c r="AI13" s="19"/>
      <c r="AJ13" s="19" t="n">
        <v>0.129260500794214</v>
      </c>
      <c r="AK13" s="19" t="n">
        <v>0.170352168700895</v>
      </c>
      <c r="AL13" s="19" t="n">
        <v>0.0863647206441814</v>
      </c>
      <c r="AM13" s="19" t="n">
        <v>0.109868533654718</v>
      </c>
      <c r="AN13" s="19" t="n">
        <v>0.0967677425955891</v>
      </c>
      <c r="AO13" s="19"/>
      <c r="AP13" s="19" t="n">
        <v>0.151032360035183</v>
      </c>
      <c r="AQ13" s="19" t="n">
        <v>0.154396448839344</v>
      </c>
      <c r="AR13" s="19" t="n">
        <v>0.100771718223138</v>
      </c>
      <c r="AS13" s="19" t="n">
        <v>0.108129053855725</v>
      </c>
      <c r="AT13" s="19" t="n">
        <v>0.0770515860845231</v>
      </c>
      <c r="AU13" s="19"/>
      <c r="AV13" s="19" t="n">
        <v>0.166601345481012</v>
      </c>
      <c r="AW13" s="19" t="n">
        <v>0.152055274004719</v>
      </c>
      <c r="AX13" s="19" t="n">
        <v>0.093331931701318</v>
      </c>
      <c r="AY13" s="19" t="n">
        <v>0.12462636348731</v>
      </c>
      <c r="AZ13" s="19" t="n">
        <v>0.0863858901467908</v>
      </c>
      <c r="BA13" s="19" t="n">
        <v>0.100663172907791</v>
      </c>
      <c r="BB13" s="19"/>
      <c r="BC13" s="19" t="n">
        <v>0.0646999601683257</v>
      </c>
      <c r="BD13" s="19" t="n">
        <v>0.0773474699496787</v>
      </c>
      <c r="BE13" s="19" t="n">
        <v>0.159606964835985</v>
      </c>
      <c r="BF13" s="19" t="n">
        <v>0.267993367498406</v>
      </c>
      <c r="BG13" s="19" t="n">
        <v>0.43627058921164</v>
      </c>
    </row>
    <row r="14">
      <c r="B14" s="20" t="s">
        <v>171</v>
      </c>
      <c r="C14" s="19" t="n">
        <v>0.109503463754272</v>
      </c>
      <c r="D14" s="19" t="n">
        <v>0.149252356810743</v>
      </c>
      <c r="E14" s="19" t="n">
        <v>0.0715944900229123</v>
      </c>
      <c r="F14" s="19"/>
      <c r="G14" s="19" t="n">
        <v>0.159174601311166</v>
      </c>
      <c r="H14" s="19" t="n">
        <v>0.257966185255437</v>
      </c>
      <c r="I14" s="19" t="n">
        <v>0.135290793065012</v>
      </c>
      <c r="J14" s="19" t="n">
        <v>0.0589530388168335</v>
      </c>
      <c r="K14" s="19" t="n">
        <v>0.045970727976239</v>
      </c>
      <c r="L14" s="19" t="n">
        <v>0.0187467106641917</v>
      </c>
      <c r="M14" s="19"/>
      <c r="N14" s="19" t="n">
        <v>0.210961078243293</v>
      </c>
      <c r="O14" s="19" t="n">
        <v>0.115209472572214</v>
      </c>
      <c r="P14" s="19" t="n">
        <v>0.0516599891696709</v>
      </c>
      <c r="Q14" s="19" t="n">
        <v>0.0452928267071853</v>
      </c>
      <c r="R14" s="19"/>
      <c r="S14" s="19" t="n">
        <v>0.226814528554396</v>
      </c>
      <c r="T14" s="19" t="n">
        <v>0.0946598107941376</v>
      </c>
      <c r="U14" s="19" t="n">
        <v>0.0611840648001907</v>
      </c>
      <c r="V14" s="19" t="n">
        <v>0.073222970306118</v>
      </c>
      <c r="W14" s="19" t="n">
        <v>0.121988833410655</v>
      </c>
      <c r="X14" s="19" t="n">
        <v>0.124349731486942</v>
      </c>
      <c r="Y14" s="19" t="n">
        <v>0.118061892404929</v>
      </c>
      <c r="Z14" s="19" t="n">
        <v>0.0428547492749588</v>
      </c>
      <c r="AA14" s="19" t="n">
        <v>0.119629635504496</v>
      </c>
      <c r="AB14" s="19" t="n">
        <v>0.0550318322661259</v>
      </c>
      <c r="AC14" s="19" t="n">
        <v>0.033060337856835</v>
      </c>
      <c r="AD14" s="19" t="n">
        <v>0.109015302558195</v>
      </c>
      <c r="AE14" s="19"/>
      <c r="AF14" s="19" t="n">
        <v>0.0794171547171748</v>
      </c>
      <c r="AG14" s="19" t="n">
        <v>0.12462170009231</v>
      </c>
      <c r="AH14" s="19" t="n">
        <v>0.125443407508299</v>
      </c>
      <c r="AI14" s="19"/>
      <c r="AJ14" s="19" t="n">
        <v>0.100499812526568</v>
      </c>
      <c r="AK14" s="19" t="n">
        <v>0.164532890223785</v>
      </c>
      <c r="AL14" s="19" t="n">
        <v>0.0777010883310829</v>
      </c>
      <c r="AM14" s="19" t="n">
        <v>0.0540165194270746</v>
      </c>
      <c r="AN14" s="19" t="n">
        <v>0.0782418335229112</v>
      </c>
      <c r="AO14" s="19"/>
      <c r="AP14" s="19" t="n">
        <v>0.120936641141219</v>
      </c>
      <c r="AQ14" s="19" t="n">
        <v>0.150865434451996</v>
      </c>
      <c r="AR14" s="19" t="n">
        <v>0.106646494227988</v>
      </c>
      <c r="AS14" s="19" t="n">
        <v>0.068813876168447</v>
      </c>
      <c r="AT14" s="19" t="n">
        <v>0.0761658132591868</v>
      </c>
      <c r="AU14" s="19"/>
      <c r="AV14" s="19" t="n">
        <v>0.172005319855627</v>
      </c>
      <c r="AW14" s="19" t="n">
        <v>0.116104091481625</v>
      </c>
      <c r="AX14" s="19" t="n">
        <v>0.0958057075100711</v>
      </c>
      <c r="AY14" s="19" t="n">
        <v>0.0705113903504762</v>
      </c>
      <c r="AZ14" s="19" t="n">
        <v>0.105458989971233</v>
      </c>
      <c r="BA14" s="19" t="n">
        <v>0.0649187883851075</v>
      </c>
      <c r="BB14" s="19"/>
      <c r="BC14" s="19" t="n">
        <v>0.0118260579936443</v>
      </c>
      <c r="BD14" s="19" t="n">
        <v>0.0484068695192006</v>
      </c>
      <c r="BE14" s="19" t="n">
        <v>0.183486816846844</v>
      </c>
      <c r="BF14" s="19" t="n">
        <v>0.245823568257412</v>
      </c>
      <c r="BG14" s="19" t="n">
        <v>0.279254639239213</v>
      </c>
    </row>
    <row r="15">
      <c r="B15" s="20" t="s">
        <v>172</v>
      </c>
      <c r="C15" s="19" t="n">
        <v>0.0791128704503437</v>
      </c>
      <c r="D15" s="19" t="n">
        <v>0.10362668022248</v>
      </c>
      <c r="E15" s="19" t="n">
        <v>0.055825110046</v>
      </c>
      <c r="F15" s="19"/>
      <c r="G15" s="19" t="n">
        <v>0.11310352063875</v>
      </c>
      <c r="H15" s="19" t="n">
        <v>0.150952965148014</v>
      </c>
      <c r="I15" s="19" t="n">
        <v>0.144909565416132</v>
      </c>
      <c r="J15" s="19" t="n">
        <v>0.0408935681234164</v>
      </c>
      <c r="K15" s="19" t="n">
        <v>0.0373326502480375</v>
      </c>
      <c r="L15" s="19" t="n">
        <v>0.00379953025671571</v>
      </c>
      <c r="M15" s="19"/>
      <c r="N15" s="19" t="n">
        <v>0.139033285085249</v>
      </c>
      <c r="O15" s="19" t="n">
        <v>0.0839061197888339</v>
      </c>
      <c r="P15" s="19" t="n">
        <v>0.0413398607958668</v>
      </c>
      <c r="Q15" s="19" t="n">
        <v>0.042912172640364</v>
      </c>
      <c r="R15" s="19"/>
      <c r="S15" s="19" t="n">
        <v>0.180529430120501</v>
      </c>
      <c r="T15" s="19" t="n">
        <v>0.0672659194960572</v>
      </c>
      <c r="U15" s="19" t="n">
        <v>0.0202812592109248</v>
      </c>
      <c r="V15" s="19" t="n">
        <v>0.0657343037883248</v>
      </c>
      <c r="W15" s="19" t="n">
        <v>0.0733260730365197</v>
      </c>
      <c r="X15" s="19" t="n">
        <v>0.100463754837483</v>
      </c>
      <c r="Y15" s="19" t="n">
        <v>0.0891072245813882</v>
      </c>
      <c r="Z15" s="19" t="n">
        <v>0.0352634404030048</v>
      </c>
      <c r="AA15" s="19" t="n">
        <v>0.0771612245436306</v>
      </c>
      <c r="AB15" s="19" t="n">
        <v>0.034808811982012</v>
      </c>
      <c r="AC15" s="19" t="n">
        <v>0.0151206253824413</v>
      </c>
      <c r="AD15" s="19" t="n">
        <v>0.081374252509576</v>
      </c>
      <c r="AE15" s="19"/>
      <c r="AF15" s="19" t="n">
        <v>0.0468012901692587</v>
      </c>
      <c r="AG15" s="19" t="n">
        <v>0.0997606290105718</v>
      </c>
      <c r="AH15" s="19" t="n">
        <v>0.0861224082763314</v>
      </c>
      <c r="AI15" s="19"/>
      <c r="AJ15" s="19" t="n">
        <v>0.0564047144912225</v>
      </c>
      <c r="AK15" s="19" t="n">
        <v>0.127028773724704</v>
      </c>
      <c r="AL15" s="19" t="n">
        <v>0.0743024615216291</v>
      </c>
      <c r="AM15" s="19" t="n">
        <v>0.0323838834096207</v>
      </c>
      <c r="AN15" s="19" t="n">
        <v>0.063162485204825</v>
      </c>
      <c r="AO15" s="19"/>
      <c r="AP15" s="19" t="n">
        <v>0.0636615706100464</v>
      </c>
      <c r="AQ15" s="19" t="n">
        <v>0.122330941053237</v>
      </c>
      <c r="AR15" s="19" t="n">
        <v>0.0841811851491086</v>
      </c>
      <c r="AS15" s="19" t="n">
        <v>0.0381636897765125</v>
      </c>
      <c r="AT15" s="19" t="n">
        <v>0.0680037124175274</v>
      </c>
      <c r="AU15" s="19"/>
      <c r="AV15" s="19" t="n">
        <v>0.137851650115009</v>
      </c>
      <c r="AW15" s="19" t="n">
        <v>0.058487348967099</v>
      </c>
      <c r="AX15" s="19" t="n">
        <v>0.0858886720740565</v>
      </c>
      <c r="AY15" s="19" t="n">
        <v>0.0549833143665783</v>
      </c>
      <c r="AZ15" s="19" t="n">
        <v>0.0702739937280443</v>
      </c>
      <c r="BA15" s="19" t="n">
        <v>0.0466067676797765</v>
      </c>
      <c r="BB15" s="19"/>
      <c r="BC15" s="19" t="n">
        <v>0.0144555844091236</v>
      </c>
      <c r="BD15" s="19" t="n">
        <v>0.0359931217540372</v>
      </c>
      <c r="BE15" s="19" t="n">
        <v>0.107244257537686</v>
      </c>
      <c r="BF15" s="19" t="n">
        <v>0.220771753779967</v>
      </c>
      <c r="BG15" s="19" t="n">
        <v>0.236389334202505</v>
      </c>
    </row>
    <row r="16">
      <c r="B16" s="20" t="s">
        <v>173</v>
      </c>
      <c r="C16" s="19" t="n">
        <v>0.0427458469204368</v>
      </c>
      <c r="D16" s="19" t="n">
        <v>0.0516123435499368</v>
      </c>
      <c r="E16" s="19" t="n">
        <v>0.0344342660375064</v>
      </c>
      <c r="F16" s="19"/>
      <c r="G16" s="19" t="n">
        <v>0.0594625130819719</v>
      </c>
      <c r="H16" s="19" t="n">
        <v>0.0836750086872441</v>
      </c>
      <c r="I16" s="19" t="n">
        <v>0.0499371840889945</v>
      </c>
      <c r="J16" s="19" t="n">
        <v>0.0333772121074258</v>
      </c>
      <c r="K16" s="19" t="n">
        <v>0.0306676174953777</v>
      </c>
      <c r="L16" s="19" t="n">
        <v>0.00828283003241714</v>
      </c>
      <c r="M16" s="19"/>
      <c r="N16" s="19" t="n">
        <v>0.0680185057450927</v>
      </c>
      <c r="O16" s="19" t="n">
        <v>0.0369750693191084</v>
      </c>
      <c r="P16" s="19" t="n">
        <v>0.0364422789973599</v>
      </c>
      <c r="Q16" s="19" t="n">
        <v>0.0271380108795855</v>
      </c>
      <c r="R16" s="19"/>
      <c r="S16" s="19" t="n">
        <v>0.0590547784611747</v>
      </c>
      <c r="T16" s="19" t="n">
        <v>0.023839937998836</v>
      </c>
      <c r="U16" s="19" t="n">
        <v>0.0257733370436104</v>
      </c>
      <c r="V16" s="19" t="n">
        <v>0.0330258470941853</v>
      </c>
      <c r="W16" s="19" t="n">
        <v>0.0366650110586448</v>
      </c>
      <c r="X16" s="19" t="n">
        <v>0.0787754631406337</v>
      </c>
      <c r="Y16" s="19" t="n">
        <v>0.0311515097789501</v>
      </c>
      <c r="Z16" s="19" t="n">
        <v>0.0334106868268334</v>
      </c>
      <c r="AA16" s="19" t="n">
        <v>0.056135314012015</v>
      </c>
      <c r="AB16" s="19" t="n">
        <v>0.0415026394780527</v>
      </c>
      <c r="AC16" s="19" t="n">
        <v>0.0152332729003143</v>
      </c>
      <c r="AD16" s="19" t="n">
        <v>0.0730357988100492</v>
      </c>
      <c r="AE16" s="19"/>
      <c r="AF16" s="19" t="n">
        <v>0.0294852504998697</v>
      </c>
      <c r="AG16" s="19" t="n">
        <v>0.0609429013130995</v>
      </c>
      <c r="AH16" s="19" t="n">
        <v>0.0269984677424271</v>
      </c>
      <c r="AI16" s="19"/>
      <c r="AJ16" s="19" t="n">
        <v>0.0252756882046615</v>
      </c>
      <c r="AK16" s="19" t="n">
        <v>0.0736359211888243</v>
      </c>
      <c r="AL16" s="19" t="n">
        <v>0.0398959788865113</v>
      </c>
      <c r="AM16" s="19" t="n">
        <v>0</v>
      </c>
      <c r="AN16" s="19" t="n">
        <v>0.0270876753569671</v>
      </c>
      <c r="AO16" s="19"/>
      <c r="AP16" s="19" t="n">
        <v>0.0155806612112965</v>
      </c>
      <c r="AQ16" s="19" t="n">
        <v>0.0710237231928466</v>
      </c>
      <c r="AR16" s="19" t="n">
        <v>0.0493616202270634</v>
      </c>
      <c r="AS16" s="19" t="n">
        <v>0.0168163987409543</v>
      </c>
      <c r="AT16" s="19" t="n">
        <v>0.0446989366870328</v>
      </c>
      <c r="AU16" s="19"/>
      <c r="AV16" s="19" t="n">
        <v>0.0824412778432001</v>
      </c>
      <c r="AW16" s="19" t="n">
        <v>0.0196211444019214</v>
      </c>
      <c r="AX16" s="19" t="n">
        <v>0.0760222212613973</v>
      </c>
      <c r="AY16" s="19" t="n">
        <v>0.00822223001912009</v>
      </c>
      <c r="AZ16" s="19" t="n">
        <v>0.0321565562160173</v>
      </c>
      <c r="BA16" s="19" t="n">
        <v>0.023981438454002</v>
      </c>
      <c r="BB16" s="19"/>
      <c r="BC16" s="19" t="n">
        <v>0.0232242975949882</v>
      </c>
      <c r="BD16" s="19" t="n">
        <v>0.0259677677654263</v>
      </c>
      <c r="BE16" s="19" t="n">
        <v>0.0739875882610694</v>
      </c>
      <c r="BF16" s="19" t="n">
        <v>0.0646101050522434</v>
      </c>
      <c r="BG16" s="19" t="n">
        <v>0.0662069953797691</v>
      </c>
    </row>
    <row r="17">
      <c r="B17" s="20" t="s">
        <v>174</v>
      </c>
      <c r="C17" s="19" t="n">
        <v>0.0341401355320997</v>
      </c>
      <c r="D17" s="19" t="n">
        <v>0.0419224212187438</v>
      </c>
      <c r="E17" s="19" t="n">
        <v>0.0259502415024103</v>
      </c>
      <c r="F17" s="19"/>
      <c r="G17" s="19" t="n">
        <v>0.0322847552425032</v>
      </c>
      <c r="H17" s="19" t="n">
        <v>0.061484705590991</v>
      </c>
      <c r="I17" s="19" t="n">
        <v>0.0350586301819191</v>
      </c>
      <c r="J17" s="19" t="n">
        <v>0.0298420170802976</v>
      </c>
      <c r="K17" s="19" t="n">
        <v>0.0283474738974048</v>
      </c>
      <c r="L17" s="19" t="n">
        <v>0.019861321547903</v>
      </c>
      <c r="M17" s="19"/>
      <c r="N17" s="19" t="n">
        <v>0.0438809585773999</v>
      </c>
      <c r="O17" s="19" t="n">
        <v>0.0424308167987071</v>
      </c>
      <c r="P17" s="19" t="n">
        <v>0.0221594998811071</v>
      </c>
      <c r="Q17" s="19" t="n">
        <v>0.0256193178388243</v>
      </c>
      <c r="R17" s="19"/>
      <c r="S17" s="19" t="n">
        <v>0.0581837378089065</v>
      </c>
      <c r="T17" s="19" t="n">
        <v>0.0369183989735353</v>
      </c>
      <c r="U17" s="19" t="n">
        <v>0.02743283708099</v>
      </c>
      <c r="V17" s="19" t="n">
        <v>0.0236124974102942</v>
      </c>
      <c r="W17" s="19" t="n">
        <v>0.0165540526435892</v>
      </c>
      <c r="X17" s="19" t="n">
        <v>0.0294995341343656</v>
      </c>
      <c r="Y17" s="19" t="n">
        <v>0.0347678534135025</v>
      </c>
      <c r="Z17" s="19" t="n">
        <v>0</v>
      </c>
      <c r="AA17" s="19" t="n">
        <v>0.0222839366757144</v>
      </c>
      <c r="AB17" s="19" t="n">
        <v>0.0493282137137899</v>
      </c>
      <c r="AC17" s="19" t="n">
        <v>0.0512187049363052</v>
      </c>
      <c r="AD17" s="19" t="n">
        <v>0.0270073560860637</v>
      </c>
      <c r="AE17" s="19"/>
      <c r="AF17" s="19" t="n">
        <v>0.0352153761955322</v>
      </c>
      <c r="AG17" s="19" t="n">
        <v>0.0459528433272275</v>
      </c>
      <c r="AH17" s="19" t="n">
        <v>0.00634864135267349</v>
      </c>
      <c r="AI17" s="19"/>
      <c r="AJ17" s="19" t="n">
        <v>0.0312941012368516</v>
      </c>
      <c r="AK17" s="19" t="n">
        <v>0.0580287650656643</v>
      </c>
      <c r="AL17" s="19" t="n">
        <v>0.0417818275705693</v>
      </c>
      <c r="AM17" s="19" t="n">
        <v>0.0323838834096207</v>
      </c>
      <c r="AN17" s="19" t="n">
        <v>0.00424543827143471</v>
      </c>
      <c r="AO17" s="19"/>
      <c r="AP17" s="19" t="n">
        <v>0.0322116780325973</v>
      </c>
      <c r="AQ17" s="19" t="n">
        <v>0.0531303304210011</v>
      </c>
      <c r="AR17" s="19" t="n">
        <v>0.0385106898526317</v>
      </c>
      <c r="AS17" s="19" t="n">
        <v>0.0193535605250195</v>
      </c>
      <c r="AT17" s="19" t="n">
        <v>0.0215967741212313</v>
      </c>
      <c r="AU17" s="19"/>
      <c r="AV17" s="19" t="n">
        <v>0.057144513779068</v>
      </c>
      <c r="AW17" s="19" t="n">
        <v>0.034048491467247</v>
      </c>
      <c r="AX17" s="19" t="n">
        <v>0.0190969186909586</v>
      </c>
      <c r="AY17" s="19" t="n">
        <v>0.0163839050320509</v>
      </c>
      <c r="AZ17" s="19" t="n">
        <v>0.0233826304279076</v>
      </c>
      <c r="BA17" s="19" t="n">
        <v>0.0382233673184463</v>
      </c>
      <c r="BB17" s="19"/>
      <c r="BC17" s="19" t="n">
        <v>0.0224411595062385</v>
      </c>
      <c r="BD17" s="19" t="n">
        <v>0.0254675525586572</v>
      </c>
      <c r="BE17" s="19" t="n">
        <v>0.0406256632460074</v>
      </c>
      <c r="BF17" s="19" t="n">
        <v>0.0742981406881467</v>
      </c>
      <c r="BG17" s="19" t="n">
        <v>0.0879437631635878</v>
      </c>
    </row>
    <row r="18">
      <c r="B18" s="20" t="s">
        <v>175</v>
      </c>
      <c r="C18" s="19" t="n">
        <v>0.0328922930802473</v>
      </c>
      <c r="D18" s="19" t="n">
        <v>0.0335891848188467</v>
      </c>
      <c r="E18" s="19" t="n">
        <v>0.032471957354154</v>
      </c>
      <c r="F18" s="19"/>
      <c r="G18" s="19" t="n">
        <v>0.0452345357829291</v>
      </c>
      <c r="H18" s="19" t="n">
        <v>0.110943180633994</v>
      </c>
      <c r="I18" s="19" t="n">
        <v>0.0371376254163837</v>
      </c>
      <c r="J18" s="19" t="n">
        <v>0.00263398660628313</v>
      </c>
      <c r="K18" s="19" t="n">
        <v>0.0068228303848763</v>
      </c>
      <c r="L18" s="19" t="n">
        <v>0</v>
      </c>
      <c r="M18" s="19"/>
      <c r="N18" s="19" t="n">
        <v>0.0734687765881088</v>
      </c>
      <c r="O18" s="19" t="n">
        <v>0.0256142976672589</v>
      </c>
      <c r="P18" s="19" t="n">
        <v>0.0109501263399915</v>
      </c>
      <c r="Q18" s="19" t="n">
        <v>0.0160836798237967</v>
      </c>
      <c r="R18" s="19"/>
      <c r="S18" s="19" t="n">
        <v>0.0734238568744994</v>
      </c>
      <c r="T18" s="19" t="n">
        <v>0.0143389514113142</v>
      </c>
      <c r="U18" s="19" t="n">
        <v>0.0141477450211013</v>
      </c>
      <c r="V18" s="19" t="n">
        <v>0.0194478519734292</v>
      </c>
      <c r="W18" s="19" t="n">
        <v>0.0146896518536823</v>
      </c>
      <c r="X18" s="19" t="n">
        <v>0.0426895338502958</v>
      </c>
      <c r="Y18" s="19" t="n">
        <v>0.0417871760676011</v>
      </c>
      <c r="Z18" s="19" t="n">
        <v>0</v>
      </c>
      <c r="AA18" s="19" t="n">
        <v>0.0365027955632009</v>
      </c>
      <c r="AB18" s="19" t="n">
        <v>0.0282707560374771</v>
      </c>
      <c r="AC18" s="19" t="n">
        <v>0.0520737572139521</v>
      </c>
      <c r="AD18" s="19" t="n">
        <v>0.0154146174998898</v>
      </c>
      <c r="AE18" s="19"/>
      <c r="AF18" s="19" t="n">
        <v>0.0152894732295672</v>
      </c>
      <c r="AG18" s="19" t="n">
        <v>0.0438453683089709</v>
      </c>
      <c r="AH18" s="19" t="n">
        <v>0.0396087604111112</v>
      </c>
      <c r="AI18" s="19"/>
      <c r="AJ18" s="19" t="n">
        <v>0.0235146854988995</v>
      </c>
      <c r="AK18" s="19" t="n">
        <v>0.065960453721477</v>
      </c>
      <c r="AL18" s="19" t="n">
        <v>0.0120194114587561</v>
      </c>
      <c r="AM18" s="19" t="n">
        <v>0.0323838834096207</v>
      </c>
      <c r="AN18" s="19" t="n">
        <v>0.0224358349820971</v>
      </c>
      <c r="AO18" s="19"/>
      <c r="AP18" s="19" t="n">
        <v>0.03390555943854</v>
      </c>
      <c r="AQ18" s="19" t="n">
        <v>0.0530805251880519</v>
      </c>
      <c r="AR18" s="19" t="n">
        <v>0.0162906078128763</v>
      </c>
      <c r="AS18" s="19" t="n">
        <v>0.0159864808992652</v>
      </c>
      <c r="AT18" s="19" t="n">
        <v>0.00542043663220529</v>
      </c>
      <c r="AU18" s="19"/>
      <c r="AV18" s="19" t="n">
        <v>0.0589105000641724</v>
      </c>
      <c r="AW18" s="19" t="n">
        <v>0.0356660174743278</v>
      </c>
      <c r="AX18" s="19" t="n">
        <v>0.0112052991998751</v>
      </c>
      <c r="AY18" s="19" t="n">
        <v>0.0220370762743322</v>
      </c>
      <c r="AZ18" s="19" t="n">
        <v>0.0105535902786304</v>
      </c>
      <c r="BA18" s="19" t="n">
        <v>0.0197399647574135</v>
      </c>
      <c r="BB18" s="19"/>
      <c r="BC18" s="19" t="n">
        <v>0.00564175172580152</v>
      </c>
      <c r="BD18" s="19" t="n">
        <v>0.00569691753600145</v>
      </c>
      <c r="BE18" s="19" t="n">
        <v>0.0528730655563993</v>
      </c>
      <c r="BF18" s="19" t="n">
        <v>0.106509598753356</v>
      </c>
      <c r="BG18" s="19" t="n">
        <v>0.0896192103526202</v>
      </c>
    </row>
    <row r="19">
      <c r="B19" s="20" t="s">
        <v>176</v>
      </c>
      <c r="C19" s="19" t="n">
        <v>0.0277217906635599</v>
      </c>
      <c r="D19" s="19" t="n">
        <v>0.0298100544520411</v>
      </c>
      <c r="E19" s="19" t="n">
        <v>0.0259034710680628</v>
      </c>
      <c r="F19" s="19"/>
      <c r="G19" s="19" t="n">
        <v>0.0282017927103253</v>
      </c>
      <c r="H19" s="19" t="n">
        <v>0.0644769876059569</v>
      </c>
      <c r="I19" s="19" t="n">
        <v>0.0335981922630695</v>
      </c>
      <c r="J19" s="19" t="n">
        <v>0.0189139873189486</v>
      </c>
      <c r="K19" s="19" t="n">
        <v>0.0131354266117762</v>
      </c>
      <c r="L19" s="19" t="n">
        <v>0.00979776138464532</v>
      </c>
      <c r="M19" s="19"/>
      <c r="N19" s="19" t="n">
        <v>0.0406199580542439</v>
      </c>
      <c r="O19" s="19" t="n">
        <v>0.0241972477325206</v>
      </c>
      <c r="P19" s="19" t="n">
        <v>0.0224921116460682</v>
      </c>
      <c r="Q19" s="19" t="n">
        <v>0.0221388267342908</v>
      </c>
      <c r="R19" s="19"/>
      <c r="S19" s="19" t="n">
        <v>0.0514716962623275</v>
      </c>
      <c r="T19" s="19" t="n">
        <v>0.0136651392794526</v>
      </c>
      <c r="U19" s="19" t="n">
        <v>0.030173392545833</v>
      </c>
      <c r="V19" s="19" t="n">
        <v>0.0179681951413499</v>
      </c>
      <c r="W19" s="19" t="n">
        <v>0.00683119223613436</v>
      </c>
      <c r="X19" s="19" t="n">
        <v>0.0448223814070234</v>
      </c>
      <c r="Y19" s="19" t="n">
        <v>0.0318639994301389</v>
      </c>
      <c r="Z19" s="19" t="n">
        <v>0.0106795763397101</v>
      </c>
      <c r="AA19" s="19" t="n">
        <v>0.0339465358469659</v>
      </c>
      <c r="AB19" s="19" t="n">
        <v>0.0196798372021369</v>
      </c>
      <c r="AC19" s="19" t="n">
        <v>0.0255860777612783</v>
      </c>
      <c r="AD19" s="19" t="n">
        <v>0.014071963160635</v>
      </c>
      <c r="AE19" s="19"/>
      <c r="AF19" s="19" t="n">
        <v>0.0149564422793882</v>
      </c>
      <c r="AG19" s="19" t="n">
        <v>0.0453499207456527</v>
      </c>
      <c r="AH19" s="19" t="n">
        <v>0.0135613914196335</v>
      </c>
      <c r="AI19" s="19"/>
      <c r="AJ19" s="19" t="n">
        <v>0.0161752414625722</v>
      </c>
      <c r="AK19" s="19" t="n">
        <v>0.0594616091684593</v>
      </c>
      <c r="AL19" s="19" t="n">
        <v>0.0292252875837789</v>
      </c>
      <c r="AM19" s="19" t="n">
        <v>0.077716286948708</v>
      </c>
      <c r="AN19" s="19" t="n">
        <v>0.00699552282897458</v>
      </c>
      <c r="AO19" s="19"/>
      <c r="AP19" s="19" t="n">
        <v>0.016321830400807</v>
      </c>
      <c r="AQ19" s="19" t="n">
        <v>0.0490297919157841</v>
      </c>
      <c r="AR19" s="19" t="n">
        <v>0.0497098689379178</v>
      </c>
      <c r="AS19" s="19" t="n">
        <v>0.0125060427304182</v>
      </c>
      <c r="AT19" s="19" t="n">
        <v>0.0174623288420477</v>
      </c>
      <c r="AU19" s="19"/>
      <c r="AV19" s="19" t="n">
        <v>0.0567743037420863</v>
      </c>
      <c r="AW19" s="19" t="n">
        <v>0.0222295557768812</v>
      </c>
      <c r="AX19" s="19" t="n">
        <v>0.034209022546758</v>
      </c>
      <c r="AY19" s="19" t="n">
        <v>0.013071671849139</v>
      </c>
      <c r="AZ19" s="19" t="n">
        <v>0.0181476277464217</v>
      </c>
      <c r="BA19" s="19" t="n">
        <v>0.00371563504375417</v>
      </c>
      <c r="BB19" s="19"/>
      <c r="BC19" s="19" t="n">
        <v>0.00456028195897654</v>
      </c>
      <c r="BD19" s="19" t="n">
        <v>0.0291255863956647</v>
      </c>
      <c r="BE19" s="19" t="n">
        <v>0.0350141459378397</v>
      </c>
      <c r="BF19" s="19" t="n">
        <v>0.069127858299583</v>
      </c>
      <c r="BG19" s="19" t="n">
        <v>0</v>
      </c>
    </row>
    <row r="20">
      <c r="B20" s="20" t="s">
        <v>177</v>
      </c>
      <c r="C20" s="19" t="n">
        <v>0.0255498405616431</v>
      </c>
      <c r="D20" s="19" t="n">
        <v>0.0339940315156879</v>
      </c>
      <c r="E20" s="19" t="n">
        <v>0.0166307030660764</v>
      </c>
      <c r="F20" s="19"/>
      <c r="G20" s="19" t="n">
        <v>0.026023781093591</v>
      </c>
      <c r="H20" s="19" t="n">
        <v>0.0435535252463795</v>
      </c>
      <c r="I20" s="19" t="n">
        <v>0.0336926828034532</v>
      </c>
      <c r="J20" s="19" t="n">
        <v>0.0292254860542696</v>
      </c>
      <c r="K20" s="19" t="n">
        <v>0.0111462493350982</v>
      </c>
      <c r="L20" s="19" t="n">
        <v>0.0107491460112001</v>
      </c>
      <c r="M20" s="19"/>
      <c r="N20" s="19" t="n">
        <v>0.0456064754801206</v>
      </c>
      <c r="O20" s="19" t="n">
        <v>0.0313287355019725</v>
      </c>
      <c r="P20" s="19" t="n">
        <v>0.00996281812484754</v>
      </c>
      <c r="Q20" s="19" t="n">
        <v>0.0116769888280806</v>
      </c>
      <c r="R20" s="19"/>
      <c r="S20" s="19" t="n">
        <v>0.0370715903152332</v>
      </c>
      <c r="T20" s="19" t="n">
        <v>0.0257871249784026</v>
      </c>
      <c r="U20" s="19" t="n">
        <v>0.0122437451645523</v>
      </c>
      <c r="V20" s="19" t="n">
        <v>0.0430431820692148</v>
      </c>
      <c r="W20" s="19" t="n">
        <v>0.0230596205111423</v>
      </c>
      <c r="X20" s="19" t="n">
        <v>0.00651778484725126</v>
      </c>
      <c r="Y20" s="19" t="n">
        <v>0.0089698169368392</v>
      </c>
      <c r="Z20" s="19" t="n">
        <v>0.0207385121928177</v>
      </c>
      <c r="AA20" s="19" t="n">
        <v>0.0234082433976218</v>
      </c>
      <c r="AB20" s="19" t="n">
        <v>0.0343848157798026</v>
      </c>
      <c r="AC20" s="19" t="n">
        <v>0.018148501771174</v>
      </c>
      <c r="AD20" s="19" t="n">
        <v>0.0611094440487914</v>
      </c>
      <c r="AE20" s="19"/>
      <c r="AF20" s="19" t="n">
        <v>0.0297179682876926</v>
      </c>
      <c r="AG20" s="19" t="n">
        <v>0.0259437740976794</v>
      </c>
      <c r="AH20" s="19" t="n">
        <v>0.0197208807627481</v>
      </c>
      <c r="AI20" s="19"/>
      <c r="AJ20" s="19" t="n">
        <v>0.0264400590662362</v>
      </c>
      <c r="AK20" s="19" t="n">
        <v>0.023859150791859</v>
      </c>
      <c r="AL20" s="19" t="n">
        <v>0.0158876362216108</v>
      </c>
      <c r="AM20" s="19" t="n">
        <v>0.0798292921906814</v>
      </c>
      <c r="AN20" s="19" t="n">
        <v>0.0227031521079091</v>
      </c>
      <c r="AO20" s="19"/>
      <c r="AP20" s="19" t="n">
        <v>0.0239817079129777</v>
      </c>
      <c r="AQ20" s="19" t="n">
        <v>0.0286779734573924</v>
      </c>
      <c r="AR20" s="19" t="n">
        <v>0.0117039695066297</v>
      </c>
      <c r="AS20" s="19" t="n">
        <v>0.0314371192996775</v>
      </c>
      <c r="AT20" s="19" t="n">
        <v>0.0229463040897162</v>
      </c>
      <c r="AU20" s="19"/>
      <c r="AV20" s="19" t="n">
        <v>0.0262378487305281</v>
      </c>
      <c r="AW20" s="19" t="n">
        <v>0.0280498110413128</v>
      </c>
      <c r="AX20" s="19" t="n">
        <v>0.0148555312036694</v>
      </c>
      <c r="AY20" s="19" t="n">
        <v>0.0373172732657945</v>
      </c>
      <c r="AZ20" s="19" t="n">
        <v>0.0243188890766042</v>
      </c>
      <c r="BA20" s="19" t="n">
        <v>0.0117250556254228</v>
      </c>
      <c r="BB20" s="19"/>
      <c r="BC20" s="19" t="n">
        <v>0.00450840493323234</v>
      </c>
      <c r="BD20" s="19" t="n">
        <v>0.0143630216535393</v>
      </c>
      <c r="BE20" s="19" t="n">
        <v>0.0210246386957913</v>
      </c>
      <c r="BF20" s="19" t="n">
        <v>0.0872370196076592</v>
      </c>
      <c r="BG20" s="19" t="n">
        <v>0.0811055383940054</v>
      </c>
    </row>
    <row r="21">
      <c r="B21" s="20" t="s">
        <v>178</v>
      </c>
      <c r="C21" s="19" t="n">
        <v>0.0215068315449191</v>
      </c>
      <c r="D21" s="19" t="n">
        <v>0.0263004654439754</v>
      </c>
      <c r="E21" s="19" t="n">
        <v>0.0170005625121239</v>
      </c>
      <c r="F21" s="19"/>
      <c r="G21" s="19" t="n">
        <v>0.0463297382404421</v>
      </c>
      <c r="H21" s="19" t="n">
        <v>0.0493974261899476</v>
      </c>
      <c r="I21" s="19" t="n">
        <v>0.0355360515347992</v>
      </c>
      <c r="J21" s="19" t="n">
        <v>0</v>
      </c>
      <c r="K21" s="19" t="n">
        <v>0.00416235248665626</v>
      </c>
      <c r="L21" s="19" t="n">
        <v>0</v>
      </c>
      <c r="M21" s="19"/>
      <c r="N21" s="19" t="n">
        <v>0.0423346692108287</v>
      </c>
      <c r="O21" s="19" t="n">
        <v>0.0125253354874023</v>
      </c>
      <c r="P21" s="19" t="n">
        <v>0.0146905399943831</v>
      </c>
      <c r="Q21" s="19" t="n">
        <v>0.0144351458988758</v>
      </c>
      <c r="R21" s="19"/>
      <c r="S21" s="19" t="n">
        <v>0.0539981193079101</v>
      </c>
      <c r="T21" s="19" t="n">
        <v>0.0167717145901466</v>
      </c>
      <c r="U21" s="19" t="n">
        <v>0.00600839609959397</v>
      </c>
      <c r="V21" s="19" t="n">
        <v>0.0219372306252382</v>
      </c>
      <c r="W21" s="19" t="n">
        <v>0.0135592781148752</v>
      </c>
      <c r="X21" s="19" t="n">
        <v>0.0189363113322487</v>
      </c>
      <c r="Y21" s="19" t="n">
        <v>0.0319016737604489</v>
      </c>
      <c r="Z21" s="19" t="n">
        <v>0</v>
      </c>
      <c r="AA21" s="19" t="n">
        <v>0.0246138218235366</v>
      </c>
      <c r="AB21" s="19" t="n">
        <v>0.00977795935629567</v>
      </c>
      <c r="AC21" s="19" t="n">
        <v>0.0100807800349575</v>
      </c>
      <c r="AD21" s="19" t="n">
        <v>0</v>
      </c>
      <c r="AE21" s="19"/>
      <c r="AF21" s="19" t="n">
        <v>0.00812846742023213</v>
      </c>
      <c r="AG21" s="19" t="n">
        <v>0.0314356054322422</v>
      </c>
      <c r="AH21" s="19" t="n">
        <v>0.0069514723942669</v>
      </c>
      <c r="AI21" s="19"/>
      <c r="AJ21" s="19" t="n">
        <v>0.0112153380741998</v>
      </c>
      <c r="AK21" s="19" t="n">
        <v>0.0489168599472463</v>
      </c>
      <c r="AL21" s="19" t="n">
        <v>0</v>
      </c>
      <c r="AM21" s="19" t="n">
        <v>0</v>
      </c>
      <c r="AN21" s="19" t="n">
        <v>0.00416497144862778</v>
      </c>
      <c r="AO21" s="19"/>
      <c r="AP21" s="19" t="n">
        <v>0.0191232850986493</v>
      </c>
      <c r="AQ21" s="19" t="n">
        <v>0.0380086280754492</v>
      </c>
      <c r="AR21" s="19" t="n">
        <v>0.00773054724269657</v>
      </c>
      <c r="AS21" s="19" t="n">
        <v>0.011517538814377</v>
      </c>
      <c r="AT21" s="19" t="n">
        <v>0.0167768106484459</v>
      </c>
      <c r="AU21" s="19"/>
      <c r="AV21" s="19" t="n">
        <v>0.0499721411503</v>
      </c>
      <c r="AW21" s="19" t="n">
        <v>0.016005780328456</v>
      </c>
      <c r="AX21" s="19" t="n">
        <v>0.00741666030977538</v>
      </c>
      <c r="AY21" s="19" t="n">
        <v>0.0063578606218501</v>
      </c>
      <c r="AZ21" s="19" t="n">
        <v>0.00621031462070421</v>
      </c>
      <c r="BA21" s="19" t="n">
        <v>0.00540231291857445</v>
      </c>
      <c r="BB21" s="19"/>
      <c r="BC21" s="19" t="n">
        <v>0.00645992500126015</v>
      </c>
      <c r="BD21" s="19" t="n">
        <v>0.00801535478255238</v>
      </c>
      <c r="BE21" s="19" t="n">
        <v>0.0356958991268182</v>
      </c>
      <c r="BF21" s="19" t="n">
        <v>0.0409564548155549</v>
      </c>
      <c r="BG21" s="19" t="n">
        <v>0.11164593710873</v>
      </c>
    </row>
    <row r="22">
      <c r="B22" s="20" t="s">
        <v>179</v>
      </c>
      <c r="C22" s="19" t="n">
        <v>0.01973996886479</v>
      </c>
      <c r="D22" s="19" t="n">
        <v>0.0267232735541674</v>
      </c>
      <c r="E22" s="19" t="n">
        <v>0.0130838693125904</v>
      </c>
      <c r="F22" s="19"/>
      <c r="G22" s="19" t="n">
        <v>0.025662301525137</v>
      </c>
      <c r="H22" s="19" t="n">
        <v>0.041019622064707</v>
      </c>
      <c r="I22" s="19" t="n">
        <v>0.0297358763737396</v>
      </c>
      <c r="J22" s="19" t="n">
        <v>0.00854412361160369</v>
      </c>
      <c r="K22" s="19" t="n">
        <v>0.013402189761513</v>
      </c>
      <c r="L22" s="19" t="n">
        <v>0.00375159236208646</v>
      </c>
      <c r="M22" s="19"/>
      <c r="N22" s="19" t="n">
        <v>0.0353989543319414</v>
      </c>
      <c r="O22" s="19" t="n">
        <v>0.0187591788733813</v>
      </c>
      <c r="P22" s="19" t="n">
        <v>0.014267982457506</v>
      </c>
      <c r="Q22" s="19" t="n">
        <v>0.00873428497452179</v>
      </c>
      <c r="R22" s="19"/>
      <c r="S22" s="19" t="n">
        <v>0.0481866511933725</v>
      </c>
      <c r="T22" s="19" t="n">
        <v>0.0154243425281687</v>
      </c>
      <c r="U22" s="19" t="n">
        <v>0</v>
      </c>
      <c r="V22" s="19" t="n">
        <v>0.0267709637201799</v>
      </c>
      <c r="W22" s="19" t="n">
        <v>0.00794107218238635</v>
      </c>
      <c r="X22" s="19" t="n">
        <v>0.0226178889019253</v>
      </c>
      <c r="Y22" s="19" t="n">
        <v>0.0117158859299055</v>
      </c>
      <c r="Z22" s="19" t="n">
        <v>0</v>
      </c>
      <c r="AA22" s="19" t="n">
        <v>0.00931222132245965</v>
      </c>
      <c r="AB22" s="19" t="n">
        <v>0.0202079662779635</v>
      </c>
      <c r="AC22" s="19" t="n">
        <v>0.0348219592593541</v>
      </c>
      <c r="AD22" s="19" t="n">
        <v>0.0150060649669298</v>
      </c>
      <c r="AE22" s="19"/>
      <c r="AF22" s="19" t="n">
        <v>0.0115172207088439</v>
      </c>
      <c r="AG22" s="19" t="n">
        <v>0.0273497534367151</v>
      </c>
      <c r="AH22" s="19" t="n">
        <v>0.0104684646829536</v>
      </c>
      <c r="AI22" s="19"/>
      <c r="AJ22" s="19" t="n">
        <v>0.0151837636162973</v>
      </c>
      <c r="AK22" s="19" t="n">
        <v>0.0318260834527775</v>
      </c>
      <c r="AL22" s="19" t="n">
        <v>0.029238084785865</v>
      </c>
      <c r="AM22" s="19" t="n">
        <v>0</v>
      </c>
      <c r="AN22" s="19" t="n">
        <v>0.00794593184015747</v>
      </c>
      <c r="AO22" s="19"/>
      <c r="AP22" s="19" t="n">
        <v>0.01628093264388</v>
      </c>
      <c r="AQ22" s="19" t="n">
        <v>0.0276934306070597</v>
      </c>
      <c r="AR22" s="19" t="n">
        <v>0.011889882892731</v>
      </c>
      <c r="AS22" s="19" t="n">
        <v>0.0175215620645272</v>
      </c>
      <c r="AT22" s="19" t="n">
        <v>0.0280048320029551</v>
      </c>
      <c r="AU22" s="19"/>
      <c r="AV22" s="19" t="n">
        <v>0.0317280700578661</v>
      </c>
      <c r="AW22" s="19" t="n">
        <v>0.0204323518047307</v>
      </c>
      <c r="AX22" s="19" t="n">
        <v>0.0114071125587786</v>
      </c>
      <c r="AY22" s="19" t="n">
        <v>0.0125045544033939</v>
      </c>
      <c r="AZ22" s="19" t="n">
        <v>0.0269598500882495</v>
      </c>
      <c r="BA22" s="19" t="n">
        <v>0</v>
      </c>
      <c r="BB22" s="19"/>
      <c r="BC22" s="19" t="n">
        <v>0.00587630482277321</v>
      </c>
      <c r="BD22" s="19" t="n">
        <v>0.00971088066671854</v>
      </c>
      <c r="BE22" s="19" t="n">
        <v>0.0168742506251141</v>
      </c>
      <c r="BF22" s="19" t="n">
        <v>0.0669949861092267</v>
      </c>
      <c r="BG22" s="19" t="n">
        <v>0.0247331871961983</v>
      </c>
    </row>
    <row r="23">
      <c r="B23" s="20" t="s">
        <v>180</v>
      </c>
      <c r="C23" s="19" t="n">
        <v>0.0178922092243793</v>
      </c>
      <c r="D23" s="19" t="n">
        <v>0.0198710746135925</v>
      </c>
      <c r="E23" s="19" t="n">
        <v>0.0161030695864325</v>
      </c>
      <c r="F23" s="19"/>
      <c r="G23" s="19" t="n">
        <v>0.0240648697110791</v>
      </c>
      <c r="H23" s="19" t="n">
        <v>0.0325706454917818</v>
      </c>
      <c r="I23" s="19" t="n">
        <v>0.0310792571545223</v>
      </c>
      <c r="J23" s="19" t="n">
        <v>0.0100455004298945</v>
      </c>
      <c r="K23" s="19" t="n">
        <v>0.00791392292389882</v>
      </c>
      <c r="L23" s="19" t="n">
        <v>0.00422919480799861</v>
      </c>
      <c r="M23" s="19"/>
      <c r="N23" s="19" t="n">
        <v>0.0327133705062022</v>
      </c>
      <c r="O23" s="19" t="n">
        <v>0.0131305973548781</v>
      </c>
      <c r="P23" s="19" t="n">
        <v>0.00909294887042946</v>
      </c>
      <c r="Q23" s="19" t="n">
        <v>0.0146405568956939</v>
      </c>
      <c r="R23" s="19"/>
      <c r="S23" s="19" t="n">
        <v>0.0363733208031466</v>
      </c>
      <c r="T23" s="19" t="n">
        <v>0.0129390454394212</v>
      </c>
      <c r="U23" s="19" t="n">
        <v>0.0147491011284135</v>
      </c>
      <c r="V23" s="19" t="n">
        <v>0.0215963263495493</v>
      </c>
      <c r="W23" s="19" t="n">
        <v>0</v>
      </c>
      <c r="X23" s="19" t="n">
        <v>0.0319729066987184</v>
      </c>
      <c r="Y23" s="19" t="n">
        <v>0.0164781943186344</v>
      </c>
      <c r="Z23" s="19" t="n">
        <v>0</v>
      </c>
      <c r="AA23" s="19" t="n">
        <v>0.0227657744377544</v>
      </c>
      <c r="AB23" s="19" t="n">
        <v>0</v>
      </c>
      <c r="AC23" s="19" t="n">
        <v>0.0256429482369754</v>
      </c>
      <c r="AD23" s="19" t="n">
        <v>0</v>
      </c>
      <c r="AE23" s="19"/>
      <c r="AF23" s="19" t="n">
        <v>0.0095728031761994</v>
      </c>
      <c r="AG23" s="19" t="n">
        <v>0.025767494180936</v>
      </c>
      <c r="AH23" s="19" t="n">
        <v>0.010990581765862</v>
      </c>
      <c r="AI23" s="19"/>
      <c r="AJ23" s="19" t="n">
        <v>0.0127405113613774</v>
      </c>
      <c r="AK23" s="19" t="n">
        <v>0.0373750384923095</v>
      </c>
      <c r="AL23" s="19" t="n">
        <v>0.00874957616478378</v>
      </c>
      <c r="AM23" s="19" t="n">
        <v>0</v>
      </c>
      <c r="AN23" s="19" t="n">
        <v>0.0113932614400688</v>
      </c>
      <c r="AO23" s="19"/>
      <c r="AP23" s="19" t="n">
        <v>0.0127932977026331</v>
      </c>
      <c r="AQ23" s="19" t="n">
        <v>0.030497566464504</v>
      </c>
      <c r="AR23" s="19" t="n">
        <v>0.00675487292824433</v>
      </c>
      <c r="AS23" s="19" t="n">
        <v>0.00945434482827805</v>
      </c>
      <c r="AT23" s="19" t="n">
        <v>0.0244639094104155</v>
      </c>
      <c r="AU23" s="19"/>
      <c r="AV23" s="19" t="n">
        <v>0.0330041773162827</v>
      </c>
      <c r="AW23" s="19" t="n">
        <v>0.0141456099691511</v>
      </c>
      <c r="AX23" s="19" t="n">
        <v>0.023837927080575</v>
      </c>
      <c r="AY23" s="19" t="n">
        <v>0.00278406812247115</v>
      </c>
      <c r="AZ23" s="19" t="n">
        <v>0.0312696350795566</v>
      </c>
      <c r="BA23" s="19" t="n">
        <v>0</v>
      </c>
      <c r="BB23" s="19"/>
      <c r="BC23" s="19" t="n">
        <v>0.00672598366135801</v>
      </c>
      <c r="BD23" s="19" t="n">
        <v>0.00247043872195684</v>
      </c>
      <c r="BE23" s="19" t="n">
        <v>0.0321572055704855</v>
      </c>
      <c r="BF23" s="19" t="n">
        <v>0.0249437303949961</v>
      </c>
      <c r="BG23" s="19" t="n">
        <v>0.0627356658394732</v>
      </c>
    </row>
    <row r="24">
      <c r="B24" s="20" t="s">
        <v>181</v>
      </c>
      <c r="C24" s="19" t="n">
        <v>0.0124120697491597</v>
      </c>
      <c r="D24" s="19" t="n">
        <v>0.014349699422059</v>
      </c>
      <c r="E24" s="19" t="n">
        <v>0.0106199280200319</v>
      </c>
      <c r="F24" s="19"/>
      <c r="G24" s="19" t="n">
        <v>0.0384443207473286</v>
      </c>
      <c r="H24" s="19" t="n">
        <v>0.0179258200992123</v>
      </c>
      <c r="I24" s="19" t="n">
        <v>0.0143606144079623</v>
      </c>
      <c r="J24" s="19" t="n">
        <v>0.00562434293809569</v>
      </c>
      <c r="K24" s="19" t="n">
        <v>0.00416235248665626</v>
      </c>
      <c r="L24" s="19" t="n">
        <v>0</v>
      </c>
      <c r="M24" s="19"/>
      <c r="N24" s="19" t="n">
        <v>0.0205025639647036</v>
      </c>
      <c r="O24" s="19" t="n">
        <v>0.00956662076938612</v>
      </c>
      <c r="P24" s="19" t="n">
        <v>0.00637547806486536</v>
      </c>
      <c r="Q24" s="19" t="n">
        <v>0.0119820648700424</v>
      </c>
      <c r="R24" s="19"/>
      <c r="S24" s="19" t="n">
        <v>0.0242895479111218</v>
      </c>
      <c r="T24" s="19" t="n">
        <v>0.00791203372594929</v>
      </c>
      <c r="U24" s="19" t="n">
        <v>0.00615425195437044</v>
      </c>
      <c r="V24" s="19" t="n">
        <v>0.013765838529625</v>
      </c>
      <c r="W24" s="19" t="n">
        <v>0.0171170385037178</v>
      </c>
      <c r="X24" s="19" t="n">
        <v>0.0221810111666809</v>
      </c>
      <c r="Y24" s="19" t="n">
        <v>0.0119746205501254</v>
      </c>
      <c r="Z24" s="19" t="n">
        <v>0.0104264702356331</v>
      </c>
      <c r="AA24" s="19" t="n">
        <v>0.0121323907503248</v>
      </c>
      <c r="AB24" s="19" t="n">
        <v>0</v>
      </c>
      <c r="AC24" s="19" t="n">
        <v>0.00684035937802263</v>
      </c>
      <c r="AD24" s="19" t="n">
        <v>0</v>
      </c>
      <c r="AE24" s="19"/>
      <c r="AF24" s="19" t="n">
        <v>0.00762775601766919</v>
      </c>
      <c r="AG24" s="19" t="n">
        <v>0.0157683984768618</v>
      </c>
      <c r="AH24" s="19" t="n">
        <v>0.00636168349552642</v>
      </c>
      <c r="AI24" s="19"/>
      <c r="AJ24" s="19" t="n">
        <v>0.00217459163088359</v>
      </c>
      <c r="AK24" s="19" t="n">
        <v>0.0326046285535391</v>
      </c>
      <c r="AL24" s="19" t="n">
        <v>0.00773537583420047</v>
      </c>
      <c r="AM24" s="19" t="n">
        <v>0.0323838834096207</v>
      </c>
      <c r="AN24" s="19" t="n">
        <v>0</v>
      </c>
      <c r="AO24" s="19"/>
      <c r="AP24" s="19" t="n">
        <v>0.00377036802447845</v>
      </c>
      <c r="AQ24" s="19" t="n">
        <v>0.0254580594277021</v>
      </c>
      <c r="AR24" s="19" t="n">
        <v>0.0118601850670352</v>
      </c>
      <c r="AS24" s="19" t="n">
        <v>0.0114043312404095</v>
      </c>
      <c r="AT24" s="19" t="n">
        <v>0.0116590232200714</v>
      </c>
      <c r="AU24" s="19"/>
      <c r="AV24" s="19" t="n">
        <v>0.0257121381886377</v>
      </c>
      <c r="AW24" s="19" t="n">
        <v>0.00831961692171646</v>
      </c>
      <c r="AX24" s="19" t="n">
        <v>0.0113786205674344</v>
      </c>
      <c r="AY24" s="19" t="n">
        <v>0.00667187282766883</v>
      </c>
      <c r="AZ24" s="19" t="n">
        <v>0.0142465140672939</v>
      </c>
      <c r="BA24" s="19" t="n">
        <v>0.00590897023281234</v>
      </c>
      <c r="BB24" s="19"/>
      <c r="BC24" s="19" t="n">
        <v>0</v>
      </c>
      <c r="BD24" s="19" t="n">
        <v>0.0141870826787297</v>
      </c>
      <c r="BE24" s="19" t="n">
        <v>0.0182442184718477</v>
      </c>
      <c r="BF24" s="19" t="n">
        <v>0.0217424640727164</v>
      </c>
      <c r="BG24" s="19" t="n">
        <v>0.0247331871961983</v>
      </c>
    </row>
    <row r="25">
      <c r="B25" s="20" t="s">
        <v>182</v>
      </c>
      <c r="C25" s="19" t="n">
        <v>0.00945696813021392</v>
      </c>
      <c r="D25" s="19" t="n">
        <v>0.0106345496620009</v>
      </c>
      <c r="E25" s="19" t="n">
        <v>0.00838289974041714</v>
      </c>
      <c r="F25" s="19"/>
      <c r="G25" s="19" t="n">
        <v>0.0100632958538482</v>
      </c>
      <c r="H25" s="19" t="n">
        <v>0.0226781010188939</v>
      </c>
      <c r="I25" s="19" t="n">
        <v>0.0124030139527951</v>
      </c>
      <c r="J25" s="19" t="n">
        <v>0.00317313179243114</v>
      </c>
      <c r="K25" s="19" t="n">
        <v>0.0109984384827235</v>
      </c>
      <c r="L25" s="19" t="n">
        <v>0</v>
      </c>
      <c r="M25" s="19"/>
      <c r="N25" s="19" t="n">
        <v>0.0179212680609791</v>
      </c>
      <c r="O25" s="19" t="n">
        <v>0.00608735579702036</v>
      </c>
      <c r="P25" s="19" t="n">
        <v>0.00846134822482547</v>
      </c>
      <c r="Q25" s="19" t="n">
        <v>0.00473366326758447</v>
      </c>
      <c r="R25" s="19"/>
      <c r="S25" s="19" t="n">
        <v>0.0168198591838883</v>
      </c>
      <c r="T25" s="19" t="n">
        <v>0.0205092249270221</v>
      </c>
      <c r="U25" s="19" t="n">
        <v>0</v>
      </c>
      <c r="V25" s="19" t="n">
        <v>0</v>
      </c>
      <c r="W25" s="19" t="n">
        <v>0.016323033715356</v>
      </c>
      <c r="X25" s="19" t="n">
        <v>0.0136059248985001</v>
      </c>
      <c r="Y25" s="19" t="n">
        <v>0.00650735695766951</v>
      </c>
      <c r="Z25" s="19" t="n">
        <v>0</v>
      </c>
      <c r="AA25" s="19" t="n">
        <v>0.00959283098855539</v>
      </c>
      <c r="AB25" s="19" t="n">
        <v>0.00546679415637224</v>
      </c>
      <c r="AC25" s="19" t="n">
        <v>0</v>
      </c>
      <c r="AD25" s="19" t="n">
        <v>0</v>
      </c>
      <c r="AE25" s="19"/>
      <c r="AF25" s="19" t="n">
        <v>0.0125793425065564</v>
      </c>
      <c r="AG25" s="19" t="n">
        <v>0.01018714556349</v>
      </c>
      <c r="AH25" s="19" t="n">
        <v>0.00723562421841148</v>
      </c>
      <c r="AI25" s="19"/>
      <c r="AJ25" s="19" t="n">
        <v>0.00906094675748745</v>
      </c>
      <c r="AK25" s="19" t="n">
        <v>0.0163223930560474</v>
      </c>
      <c r="AL25" s="19" t="n">
        <v>0</v>
      </c>
      <c r="AM25" s="19" t="n">
        <v>0.0218310925165329</v>
      </c>
      <c r="AN25" s="19" t="n">
        <v>0.0116140897114001</v>
      </c>
      <c r="AO25" s="19"/>
      <c r="AP25" s="19" t="n">
        <v>0.00969335079493637</v>
      </c>
      <c r="AQ25" s="19" t="n">
        <v>0.0116560121529693</v>
      </c>
      <c r="AR25" s="19" t="n">
        <v>0</v>
      </c>
      <c r="AS25" s="19" t="n">
        <v>0.00474646612117651</v>
      </c>
      <c r="AT25" s="19" t="n">
        <v>0.0174623288420477</v>
      </c>
      <c r="AU25" s="19"/>
      <c r="AV25" s="19" t="n">
        <v>0.012283792108347</v>
      </c>
      <c r="AW25" s="19" t="n">
        <v>0.00940650680770509</v>
      </c>
      <c r="AX25" s="19" t="n">
        <v>0.00731473039068673</v>
      </c>
      <c r="AY25" s="19" t="n">
        <v>0.00988804686006732</v>
      </c>
      <c r="AZ25" s="19" t="n">
        <v>0.0125624545166146</v>
      </c>
      <c r="BA25" s="19" t="n">
        <v>0.0118590829927826</v>
      </c>
      <c r="BB25" s="19"/>
      <c r="BC25" s="19" t="n">
        <v>0.00196277486420285</v>
      </c>
      <c r="BD25" s="19" t="n">
        <v>0.00425887811099145</v>
      </c>
      <c r="BE25" s="19" t="n">
        <v>0.00811190079146798</v>
      </c>
      <c r="BF25" s="19" t="n">
        <v>0.031689195346659</v>
      </c>
      <c r="BG25" s="19" t="n">
        <v>0.0552337284956052</v>
      </c>
    </row>
    <row r="26">
      <c r="B26" s="20" t="s">
        <v>95</v>
      </c>
      <c r="C26" s="19" t="n">
        <v>0.031873864203068</v>
      </c>
      <c r="D26" s="19" t="n">
        <v>0.0253392166521369</v>
      </c>
      <c r="E26" s="19" t="n">
        <v>0.0366723288511915</v>
      </c>
      <c r="F26" s="19"/>
      <c r="G26" s="19" t="n">
        <v>0.013436348117686</v>
      </c>
      <c r="H26" s="19" t="n">
        <v>0.00683139772775299</v>
      </c>
      <c r="I26" s="19" t="n">
        <v>0.0331784048678521</v>
      </c>
      <c r="J26" s="19" t="n">
        <v>0.0377608648019887</v>
      </c>
      <c r="K26" s="19" t="n">
        <v>0.0470053644738204</v>
      </c>
      <c r="L26" s="19" t="n">
        <v>0.0484843339469449</v>
      </c>
      <c r="M26" s="19"/>
      <c r="N26" s="19" t="n">
        <v>0.0339579497114385</v>
      </c>
      <c r="O26" s="19" t="n">
        <v>0.0341729874587416</v>
      </c>
      <c r="P26" s="19" t="n">
        <v>0.0312802866752288</v>
      </c>
      <c r="Q26" s="19" t="n">
        <v>0.0278226103725588</v>
      </c>
      <c r="R26" s="19"/>
      <c r="S26" s="19" t="n">
        <v>0.0274857726847366</v>
      </c>
      <c r="T26" s="19" t="n">
        <v>0.0385731771405834</v>
      </c>
      <c r="U26" s="19" t="n">
        <v>0.044399072501265</v>
      </c>
      <c r="V26" s="19" t="n">
        <v>0.026655412031709</v>
      </c>
      <c r="W26" s="19" t="n">
        <v>0.0229673023496621</v>
      </c>
      <c r="X26" s="19" t="n">
        <v>0.0368010032399583</v>
      </c>
      <c r="Y26" s="19" t="n">
        <v>0.0291858139162259</v>
      </c>
      <c r="Z26" s="19" t="n">
        <v>0.036067222662427</v>
      </c>
      <c r="AA26" s="19" t="n">
        <v>0.0222282399082299</v>
      </c>
      <c r="AB26" s="19" t="n">
        <v>0.0360434029616747</v>
      </c>
      <c r="AC26" s="19" t="n">
        <v>0.044494043312285</v>
      </c>
      <c r="AD26" s="19" t="n">
        <v>0.014908251572933</v>
      </c>
      <c r="AE26" s="19"/>
      <c r="AF26" s="19" t="n">
        <v>0.0363455399836815</v>
      </c>
      <c r="AG26" s="19" t="n">
        <v>0.0378384825769367</v>
      </c>
      <c r="AH26" s="19" t="n">
        <v>0.0162544894304723</v>
      </c>
      <c r="AI26" s="19"/>
      <c r="AJ26" s="19" t="n">
        <v>0.0323272255213406</v>
      </c>
      <c r="AK26" s="19" t="n">
        <v>0.0266997053353739</v>
      </c>
      <c r="AL26" s="19" t="n">
        <v>0.0442315504259288</v>
      </c>
      <c r="AM26" s="19" t="n">
        <v>0.0427817376422234</v>
      </c>
      <c r="AN26" s="19" t="n">
        <v>0.0411323444044776</v>
      </c>
      <c r="AO26" s="19"/>
      <c r="AP26" s="19" t="n">
        <v>0.0317028622139568</v>
      </c>
      <c r="AQ26" s="19" t="n">
        <v>0.0251793398275851</v>
      </c>
      <c r="AR26" s="19" t="n">
        <v>0.0360981144579806</v>
      </c>
      <c r="AS26" s="19" t="n">
        <v>0.0472271325556085</v>
      </c>
      <c r="AT26" s="19" t="n">
        <v>0.0211896677978551</v>
      </c>
      <c r="AU26" s="19"/>
      <c r="AV26" s="19" t="n">
        <v>0.0190769853807149</v>
      </c>
      <c r="AW26" s="19" t="n">
        <v>0.0410733325111626</v>
      </c>
      <c r="AX26" s="19" t="n">
        <v>0.0383535867502254</v>
      </c>
      <c r="AY26" s="19" t="n">
        <v>0.0346318452172686</v>
      </c>
      <c r="AZ26" s="19" t="n">
        <v>0.0372221951712914</v>
      </c>
      <c r="BA26" s="19" t="n">
        <v>0.0335574015535406</v>
      </c>
      <c r="BB26" s="19"/>
      <c r="BC26" s="19" t="n">
        <v>0.0228513176329937</v>
      </c>
      <c r="BD26" s="19" t="n">
        <v>0.0407793049208143</v>
      </c>
      <c r="BE26" s="19" t="n">
        <v>0.0298381007492107</v>
      </c>
      <c r="BF26" s="19" t="n">
        <v>0.0264629520862239</v>
      </c>
      <c r="BG26" s="19" t="n">
        <v>0.0747379981386076</v>
      </c>
    </row>
    <row r="27">
      <c r="B27" s="20" t="s">
        <v>122</v>
      </c>
      <c r="C27" s="19" t="n">
        <v>0.225671904895379</v>
      </c>
      <c r="D27" s="19" t="n">
        <v>0.19430158992818</v>
      </c>
      <c r="E27" s="19" t="n">
        <v>0.255051176291733</v>
      </c>
      <c r="F27" s="19"/>
      <c r="G27" s="19" t="n">
        <v>0.193096392995209</v>
      </c>
      <c r="H27" s="19" t="n">
        <v>0.155392532269649</v>
      </c>
      <c r="I27" s="19" t="n">
        <v>0.216519424702224</v>
      </c>
      <c r="J27" s="19" t="n">
        <v>0.265646553268965</v>
      </c>
      <c r="K27" s="19" t="n">
        <v>0.268291990978597</v>
      </c>
      <c r="L27" s="19" t="n">
        <v>0.250786062543369</v>
      </c>
      <c r="M27" s="19"/>
      <c r="N27" s="19" t="n">
        <v>0.125754347998298</v>
      </c>
      <c r="O27" s="19" t="n">
        <v>0.202186144686018</v>
      </c>
      <c r="P27" s="19" t="n">
        <v>0.247345139969069</v>
      </c>
      <c r="Q27" s="19" t="n">
        <v>0.339159917678757</v>
      </c>
      <c r="R27" s="19"/>
      <c r="S27" s="19" t="n">
        <v>0.106659228468216</v>
      </c>
      <c r="T27" s="19" t="n">
        <v>0.235004972171915</v>
      </c>
      <c r="U27" s="19" t="n">
        <v>0.292604878462463</v>
      </c>
      <c r="V27" s="19" t="n">
        <v>0.229554790304742</v>
      </c>
      <c r="W27" s="19" t="n">
        <v>0.258162003802199</v>
      </c>
      <c r="X27" s="19" t="n">
        <v>0.271566796878859</v>
      </c>
      <c r="Y27" s="19" t="n">
        <v>0.236614430223009</v>
      </c>
      <c r="Z27" s="19" t="n">
        <v>0.226210335414207</v>
      </c>
      <c r="AA27" s="19" t="n">
        <v>0.278954213193978</v>
      </c>
      <c r="AB27" s="19" t="n">
        <v>0.23371689908136</v>
      </c>
      <c r="AC27" s="19" t="n">
        <v>0.141140033906225</v>
      </c>
      <c r="AD27" s="19" t="n">
        <v>0.230288131414024</v>
      </c>
      <c r="AE27" s="19"/>
      <c r="AF27" s="19" t="n">
        <v>0.241873260711354</v>
      </c>
      <c r="AG27" s="19" t="n">
        <v>0.196349662539488</v>
      </c>
      <c r="AH27" s="19" t="n">
        <v>0.259144496956137</v>
      </c>
      <c r="AI27" s="19"/>
      <c r="AJ27" s="19" t="n">
        <v>0.217243214884342</v>
      </c>
      <c r="AK27" s="19" t="n">
        <v>0.168589099630499</v>
      </c>
      <c r="AL27" s="19" t="n">
        <v>0.1964976041372</v>
      </c>
      <c r="AM27" s="19" t="n">
        <v>0.340820429383565</v>
      </c>
      <c r="AN27" s="19" t="n">
        <v>0.307057127166049</v>
      </c>
      <c r="AO27" s="19"/>
      <c r="AP27" s="19" t="n">
        <v>0.180014075143613</v>
      </c>
      <c r="AQ27" s="19" t="n">
        <v>0.176676171223561</v>
      </c>
      <c r="AR27" s="19" t="n">
        <v>0.227168076048796</v>
      </c>
      <c r="AS27" s="19" t="n">
        <v>0.279942014943148</v>
      </c>
      <c r="AT27" s="19" t="n">
        <v>0.159645496873895</v>
      </c>
      <c r="AU27" s="19"/>
      <c r="AV27" s="19" t="n">
        <v>0.169633347361212</v>
      </c>
      <c r="AW27" s="19" t="n">
        <v>0.170408744188292</v>
      </c>
      <c r="AX27" s="19" t="n">
        <v>0.199641510294491</v>
      </c>
      <c r="AY27" s="19" t="n">
        <v>0.266457264635942</v>
      </c>
      <c r="AZ27" s="19" t="n">
        <v>0.196170324385055</v>
      </c>
      <c r="BA27" s="19" t="n">
        <v>0.340870477447652</v>
      </c>
      <c r="BB27" s="19"/>
      <c r="BC27" s="19" t="n">
        <v>0.299544754362513</v>
      </c>
      <c r="BD27" s="19" t="n">
        <v>0.246293861262858</v>
      </c>
      <c r="BE27" s="19" t="n">
        <v>0.176318940397795</v>
      </c>
      <c r="BF27" s="19" t="n">
        <v>0.135821620115113</v>
      </c>
      <c r="BG27" s="19" t="n">
        <v>0.0297253552489135</v>
      </c>
    </row>
    <row r="28">
      <c r="B28" s="20" t="s">
        <v>123</v>
      </c>
      <c r="C28" s="21" t="n">
        <v>0.021653453102719</v>
      </c>
      <c r="D28" s="21" t="n">
        <v>0.013000408643558</v>
      </c>
      <c r="E28" s="21" t="n">
        <v>0.030264779281354</v>
      </c>
      <c r="F28" s="21"/>
      <c r="G28" s="21" t="n">
        <v>0.00368253931328736</v>
      </c>
      <c r="H28" s="21" t="n">
        <v>0.0196368131374196</v>
      </c>
      <c r="I28" s="21" t="n">
        <v>0.0288016804030243</v>
      </c>
      <c r="J28" s="21" t="n">
        <v>0.0249817010784551</v>
      </c>
      <c r="K28" s="21" t="n">
        <v>0.0402811541910748</v>
      </c>
      <c r="L28" s="21" t="n">
        <v>0.0142748179714841</v>
      </c>
      <c r="M28" s="21"/>
      <c r="N28" s="21" t="n">
        <v>0.0101321917293488</v>
      </c>
      <c r="O28" s="21" t="n">
        <v>0.0284935181657708</v>
      </c>
      <c r="P28" s="21" t="n">
        <v>0.0182419195297142</v>
      </c>
      <c r="Q28" s="21" t="n">
        <v>0.0299968346708331</v>
      </c>
      <c r="R28" s="21"/>
      <c r="S28" s="21" t="n">
        <v>0.0146271843833411</v>
      </c>
      <c r="T28" s="21" t="n">
        <v>0.0251004961559412</v>
      </c>
      <c r="U28" s="21" t="n">
        <v>0.0370428492221187</v>
      </c>
      <c r="V28" s="21" t="n">
        <v>0.0191454264309552</v>
      </c>
      <c r="W28" s="21" t="n">
        <v>0.00777283804728632</v>
      </c>
      <c r="X28" s="21" t="n">
        <v>0.0272102318196612</v>
      </c>
      <c r="Y28" s="21" t="n">
        <v>0.00480441956141584</v>
      </c>
      <c r="Z28" s="21" t="n">
        <v>0.0363078348204537</v>
      </c>
      <c r="AA28" s="21" t="n">
        <v>0.0209046572274744</v>
      </c>
      <c r="AB28" s="21" t="n">
        <v>0.0356286028777517</v>
      </c>
      <c r="AC28" s="21" t="n">
        <v>0.0175495401339707</v>
      </c>
      <c r="AD28" s="21" t="n">
        <v>0.0150060649669298</v>
      </c>
      <c r="AE28" s="21"/>
      <c r="AF28" s="21" t="n">
        <v>0.0134601902984541</v>
      </c>
      <c r="AG28" s="21" t="n">
        <v>0.0193586973444175</v>
      </c>
      <c r="AH28" s="21" t="n">
        <v>0.0518735278424765</v>
      </c>
      <c r="AI28" s="21"/>
      <c r="AJ28" s="21" t="n">
        <v>0.0135472912532639</v>
      </c>
      <c r="AK28" s="21" t="n">
        <v>0.0101100807770496</v>
      </c>
      <c r="AL28" s="21" t="n">
        <v>0</v>
      </c>
      <c r="AM28" s="21" t="n">
        <v>0.027096775268733</v>
      </c>
      <c r="AN28" s="21" t="n">
        <v>0.0684747514085916</v>
      </c>
      <c r="AO28" s="21"/>
      <c r="AP28" s="21" t="n">
        <v>0.0133331340104686</v>
      </c>
      <c r="AQ28" s="21" t="n">
        <v>0.0174733296103725</v>
      </c>
      <c r="AR28" s="21" t="n">
        <v>0.0109426124090156</v>
      </c>
      <c r="AS28" s="21" t="n">
        <v>0.0313083718965873</v>
      </c>
      <c r="AT28" s="21" t="n">
        <v>0</v>
      </c>
      <c r="AU28" s="21"/>
      <c r="AV28" s="21" t="n">
        <v>0.00773821616237122</v>
      </c>
      <c r="AW28" s="21" t="n">
        <v>0.0118996493864723</v>
      </c>
      <c r="AX28" s="21" t="n">
        <v>0.00431417434747404</v>
      </c>
      <c r="AY28" s="21" t="n">
        <v>0.0287544901220716</v>
      </c>
      <c r="AZ28" s="21" t="n">
        <v>0.00941336819408067</v>
      </c>
      <c r="BA28" s="21" t="n">
        <v>0.0473177161748969</v>
      </c>
      <c r="BB28" s="21"/>
      <c r="BC28" s="21" t="n">
        <v>0.0293395241797894</v>
      </c>
      <c r="BD28" s="21" t="n">
        <v>0.0274895962445073</v>
      </c>
      <c r="BE28" s="21" t="n">
        <v>0.0124517787938522</v>
      </c>
      <c r="BF28" s="21" t="n">
        <v>0.0156340540102876</v>
      </c>
      <c r="BG28" s="21" t="n">
        <v>0</v>
      </c>
    </row>
    <row r="29">
      <c r="B29" s="18"/>
    </row>
    <row r="30">
      <c r="B30" t="s">
        <v>80</v>
      </c>
    </row>
    <row r="31">
      <c r="B31" t="s">
        <v>81</v>
      </c>
    </row>
    <row r="33">
      <c r="B33"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184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166</v>
      </c>
      <c r="C9" s="19" t="n">
        <v>0.543746883367001</v>
      </c>
      <c r="D9" s="19" t="n">
        <v>0.581489532691303</v>
      </c>
      <c r="E9" s="19" t="n">
        <v>0.508160152217979</v>
      </c>
      <c r="F9" s="19"/>
      <c r="G9" s="19" t="n">
        <v>0.492682007621895</v>
      </c>
      <c r="H9" s="19" t="n">
        <v>0.532471701552541</v>
      </c>
      <c r="I9" s="19" t="n">
        <v>0.536096131770063</v>
      </c>
      <c r="J9" s="19" t="n">
        <v>0.557096054298584</v>
      </c>
      <c r="K9" s="19" t="n">
        <v>0.589590627625376</v>
      </c>
      <c r="L9" s="19" t="n">
        <v>0.551597518373665</v>
      </c>
      <c r="M9" s="19"/>
      <c r="N9" s="19" t="n">
        <v>0.628604722516385</v>
      </c>
      <c r="O9" s="19" t="n">
        <v>0.539102674371738</v>
      </c>
      <c r="P9" s="19" t="n">
        <v>0.544360064480658</v>
      </c>
      <c r="Q9" s="19" t="n">
        <v>0.455692595726221</v>
      </c>
      <c r="R9" s="19"/>
      <c r="S9" s="19" t="n">
        <v>0.573764764106277</v>
      </c>
      <c r="T9" s="19" t="n">
        <v>0.568999203768434</v>
      </c>
      <c r="U9" s="19" t="n">
        <v>0.499957427354387</v>
      </c>
      <c r="V9" s="19" t="n">
        <v>0.525237910208651</v>
      </c>
      <c r="W9" s="19" t="n">
        <v>0.554106145579199</v>
      </c>
      <c r="X9" s="19" t="n">
        <v>0.458765010836936</v>
      </c>
      <c r="Y9" s="19" t="n">
        <v>0.546543145420505</v>
      </c>
      <c r="Z9" s="19" t="n">
        <v>0.57587357277952</v>
      </c>
      <c r="AA9" s="19" t="n">
        <v>0.472316525955913</v>
      </c>
      <c r="AB9" s="19" t="n">
        <v>0.635683862520471</v>
      </c>
      <c r="AC9" s="19" t="n">
        <v>0.537504469550074</v>
      </c>
      <c r="AD9" s="19" t="n">
        <v>0.64396320990964</v>
      </c>
      <c r="AE9" s="19"/>
      <c r="AF9" s="19" t="n">
        <v>0.515702597097807</v>
      </c>
      <c r="AG9" s="19" t="n">
        <v>0.613497960486989</v>
      </c>
      <c r="AH9" s="19" t="n">
        <v>0.452492586145889</v>
      </c>
      <c r="AI9" s="19"/>
      <c r="AJ9" s="19" t="n">
        <v>0.53972166672383</v>
      </c>
      <c r="AK9" s="19" t="n">
        <v>0.592419377241284</v>
      </c>
      <c r="AL9" s="19" t="n">
        <v>0.699579307374282</v>
      </c>
      <c r="AM9" s="19" t="n">
        <v>0.284256966352516</v>
      </c>
      <c r="AN9" s="19" t="n">
        <v>0.430393849922979</v>
      </c>
      <c r="AO9" s="19"/>
      <c r="AP9" s="19" t="n">
        <v>0.557716531802133</v>
      </c>
      <c r="AQ9" s="19" t="n">
        <v>0.602801745666484</v>
      </c>
      <c r="AR9" s="19" t="n">
        <v>0.664406066627672</v>
      </c>
      <c r="AS9" s="19" t="n">
        <v>0.396590672081752</v>
      </c>
      <c r="AT9" s="19" t="n">
        <v>0.620919169510268</v>
      </c>
      <c r="AU9" s="19"/>
      <c r="AV9" s="19" t="n">
        <v>0.629487306547697</v>
      </c>
      <c r="AW9" s="19" t="n">
        <v>0.57475472486176</v>
      </c>
      <c r="AX9" s="19" t="n">
        <v>0.632904734548364</v>
      </c>
      <c r="AY9" s="19" t="n">
        <v>0.419744261863073</v>
      </c>
      <c r="AZ9" s="19" t="n">
        <v>0.515099018328181</v>
      </c>
      <c r="BA9" s="19" t="n">
        <v>0.501317179298362</v>
      </c>
      <c r="BB9" s="19"/>
      <c r="BC9" s="19" t="n">
        <v>0.494175648597694</v>
      </c>
      <c r="BD9" s="19" t="n">
        <v>0.530409558965669</v>
      </c>
      <c r="BE9" s="19" t="n">
        <v>0.597154683800591</v>
      </c>
      <c r="BF9" s="19" t="n">
        <v>0.587808804616187</v>
      </c>
      <c r="BG9" s="19" t="n">
        <v>0.705516685311219</v>
      </c>
    </row>
    <row r="10">
      <c r="B10" s="20" t="s">
        <v>167</v>
      </c>
      <c r="C10" s="19" t="n">
        <v>0.23103393788072</v>
      </c>
      <c r="D10" s="19" t="n">
        <v>0.232724444662587</v>
      </c>
      <c r="E10" s="19" t="n">
        <v>0.229015404591899</v>
      </c>
      <c r="F10" s="19"/>
      <c r="G10" s="19" t="n">
        <v>0.255786212468209</v>
      </c>
      <c r="H10" s="19" t="n">
        <v>0.21218798531974</v>
      </c>
      <c r="I10" s="19" t="n">
        <v>0.213395577823298</v>
      </c>
      <c r="J10" s="19" t="n">
        <v>0.234762103931612</v>
      </c>
      <c r="K10" s="19" t="n">
        <v>0.221325944733885</v>
      </c>
      <c r="L10" s="19" t="n">
        <v>0.24758421942962</v>
      </c>
      <c r="M10" s="19"/>
      <c r="N10" s="19" t="n">
        <v>0.26268960785034</v>
      </c>
      <c r="O10" s="19" t="n">
        <v>0.234840900316092</v>
      </c>
      <c r="P10" s="19" t="n">
        <v>0.245158476665562</v>
      </c>
      <c r="Q10" s="19" t="n">
        <v>0.181013208890156</v>
      </c>
      <c r="R10" s="19"/>
      <c r="S10" s="19" t="n">
        <v>0.249445779282465</v>
      </c>
      <c r="T10" s="19" t="n">
        <v>0.27791857538874</v>
      </c>
      <c r="U10" s="19" t="n">
        <v>0.143589738864492</v>
      </c>
      <c r="V10" s="19" t="n">
        <v>0.267809632851505</v>
      </c>
      <c r="W10" s="19" t="n">
        <v>0.235566594256366</v>
      </c>
      <c r="X10" s="19" t="n">
        <v>0.249951261759954</v>
      </c>
      <c r="Y10" s="19" t="n">
        <v>0.234675257066978</v>
      </c>
      <c r="Z10" s="19" t="n">
        <v>0.207306844179824</v>
      </c>
      <c r="AA10" s="19" t="n">
        <v>0.222073495956133</v>
      </c>
      <c r="AB10" s="19" t="n">
        <v>0.197740042345761</v>
      </c>
      <c r="AC10" s="19" t="n">
        <v>0.196533219071868</v>
      </c>
      <c r="AD10" s="19" t="n">
        <v>0.209917464016744</v>
      </c>
      <c r="AE10" s="19"/>
      <c r="AF10" s="19" t="n">
        <v>0.295716472336525</v>
      </c>
      <c r="AG10" s="19" t="n">
        <v>0.18729781932598</v>
      </c>
      <c r="AH10" s="19" t="n">
        <v>0.191724495980355</v>
      </c>
      <c r="AI10" s="19"/>
      <c r="AJ10" s="19" t="n">
        <v>0.307813160711041</v>
      </c>
      <c r="AK10" s="19" t="n">
        <v>0.178056732131392</v>
      </c>
      <c r="AL10" s="19" t="n">
        <v>0.199247841412025</v>
      </c>
      <c r="AM10" s="19" t="n">
        <v>0.377867999424948</v>
      </c>
      <c r="AN10" s="19" t="n">
        <v>0.186963952576993</v>
      </c>
      <c r="AO10" s="19"/>
      <c r="AP10" s="19" t="n">
        <v>0.349403917183853</v>
      </c>
      <c r="AQ10" s="19" t="n">
        <v>0.192396569724057</v>
      </c>
      <c r="AR10" s="19" t="n">
        <v>0.198774483835138</v>
      </c>
      <c r="AS10" s="19" t="n">
        <v>0.282944397154278</v>
      </c>
      <c r="AT10" s="19" t="n">
        <v>0.201801442449329</v>
      </c>
      <c r="AU10" s="19"/>
      <c r="AV10" s="19" t="n">
        <v>0.192259416827367</v>
      </c>
      <c r="AW10" s="19" t="n">
        <v>0.345511430291011</v>
      </c>
      <c r="AX10" s="19" t="n">
        <v>0.20495308920644</v>
      </c>
      <c r="AY10" s="19" t="n">
        <v>0.292559406224237</v>
      </c>
      <c r="AZ10" s="19" t="n">
        <v>0.17520640312883</v>
      </c>
      <c r="BA10" s="19" t="n">
        <v>0.174539790005324</v>
      </c>
      <c r="BB10" s="19"/>
      <c r="BC10" s="19" t="n">
        <v>0.209435961783597</v>
      </c>
      <c r="BD10" s="19" t="n">
        <v>0.217274923850833</v>
      </c>
      <c r="BE10" s="19" t="n">
        <v>0.218319844028675</v>
      </c>
      <c r="BF10" s="19" t="n">
        <v>0.255212290761917</v>
      </c>
      <c r="BG10" s="19" t="n">
        <v>0.259786348970967</v>
      </c>
    </row>
    <row r="11">
      <c r="B11" s="20" t="s">
        <v>168</v>
      </c>
      <c r="C11" s="19" t="n">
        <v>0.19219815248165</v>
      </c>
      <c r="D11" s="19" t="n">
        <v>0.212130768960004</v>
      </c>
      <c r="E11" s="19" t="n">
        <v>0.172079200343269</v>
      </c>
      <c r="F11" s="19"/>
      <c r="G11" s="19" t="n">
        <v>0.248969626352526</v>
      </c>
      <c r="H11" s="19" t="n">
        <v>0.31848101286596</v>
      </c>
      <c r="I11" s="19" t="n">
        <v>0.212293122686007</v>
      </c>
      <c r="J11" s="19" t="n">
        <v>0.187477933537455</v>
      </c>
      <c r="K11" s="19" t="n">
        <v>0.142750527880274</v>
      </c>
      <c r="L11" s="19" t="n">
        <v>0.0727066420028823</v>
      </c>
      <c r="M11" s="19"/>
      <c r="N11" s="19" t="n">
        <v>0.302056628006237</v>
      </c>
      <c r="O11" s="19" t="n">
        <v>0.204448030286503</v>
      </c>
      <c r="P11" s="19" t="n">
        <v>0.133268920841269</v>
      </c>
      <c r="Q11" s="19" t="n">
        <v>0.113249720496092</v>
      </c>
      <c r="R11" s="19"/>
      <c r="S11" s="19" t="n">
        <v>0.33618159796856</v>
      </c>
      <c r="T11" s="19" t="n">
        <v>0.162333206156137</v>
      </c>
      <c r="U11" s="19" t="n">
        <v>0.148538510387801</v>
      </c>
      <c r="V11" s="19" t="n">
        <v>0.205139348537148</v>
      </c>
      <c r="W11" s="19" t="n">
        <v>0.170758085615359</v>
      </c>
      <c r="X11" s="19" t="n">
        <v>0.174213827848705</v>
      </c>
      <c r="Y11" s="19" t="n">
        <v>0.153952535296687</v>
      </c>
      <c r="Z11" s="19" t="n">
        <v>0.184908747930413</v>
      </c>
      <c r="AA11" s="19" t="n">
        <v>0.207405093849063</v>
      </c>
      <c r="AB11" s="19" t="n">
        <v>0.167938550104356</v>
      </c>
      <c r="AC11" s="19" t="n">
        <v>0.106203430529397</v>
      </c>
      <c r="AD11" s="19" t="n">
        <v>0.102082337885331</v>
      </c>
      <c r="AE11" s="19"/>
      <c r="AF11" s="19" t="n">
        <v>0.0984861800856662</v>
      </c>
      <c r="AG11" s="19" t="n">
        <v>0.258342931352291</v>
      </c>
      <c r="AH11" s="19" t="n">
        <v>0.203192382154241</v>
      </c>
      <c r="AI11" s="19"/>
      <c r="AJ11" s="19" t="n">
        <v>0.101600682520378</v>
      </c>
      <c r="AK11" s="19" t="n">
        <v>0.311573945662948</v>
      </c>
      <c r="AL11" s="19" t="n">
        <v>0.267538093166657</v>
      </c>
      <c r="AM11" s="19" t="n">
        <v>0.157437872008946</v>
      </c>
      <c r="AN11" s="19" t="n">
        <v>0.134453981528432</v>
      </c>
      <c r="AO11" s="19"/>
      <c r="AP11" s="19" t="n">
        <v>0.127063947654443</v>
      </c>
      <c r="AQ11" s="19" t="n">
        <v>0.298630812964634</v>
      </c>
      <c r="AR11" s="19" t="n">
        <v>0.233681954282609</v>
      </c>
      <c r="AS11" s="19" t="n">
        <v>0.0580204847756789</v>
      </c>
      <c r="AT11" s="19" t="n">
        <v>0.247238763820239</v>
      </c>
      <c r="AU11" s="19"/>
      <c r="AV11" s="19" t="n">
        <v>0.333103657501448</v>
      </c>
      <c r="AW11" s="19" t="n">
        <v>0.121717973160764</v>
      </c>
      <c r="AX11" s="19" t="n">
        <v>0.257052364342137</v>
      </c>
      <c r="AY11" s="19" t="n">
        <v>0.0722299031050366</v>
      </c>
      <c r="AZ11" s="19" t="n">
        <v>0.239183516575007</v>
      </c>
      <c r="BA11" s="19" t="n">
        <v>0.13679169974784</v>
      </c>
      <c r="BB11" s="19"/>
      <c r="BC11" s="19" t="n">
        <v>0.0657193608400158</v>
      </c>
      <c r="BD11" s="19" t="n">
        <v>0.156839861251891</v>
      </c>
      <c r="BE11" s="19" t="n">
        <v>0.27496980528767</v>
      </c>
      <c r="BF11" s="19" t="n">
        <v>0.38781589361112</v>
      </c>
      <c r="BG11" s="19" t="n">
        <v>0.527765561488334</v>
      </c>
    </row>
    <row r="12">
      <c r="B12" s="20" t="s">
        <v>169</v>
      </c>
      <c r="C12" s="19" t="n">
        <v>0.141262151772772</v>
      </c>
      <c r="D12" s="19" t="n">
        <v>0.154056782153763</v>
      </c>
      <c r="E12" s="19" t="n">
        <v>0.129012109381461</v>
      </c>
      <c r="F12" s="19"/>
      <c r="G12" s="19" t="n">
        <v>0.181669194469185</v>
      </c>
      <c r="H12" s="19" t="n">
        <v>0.210410949655746</v>
      </c>
      <c r="I12" s="19" t="n">
        <v>0.177049634978404</v>
      </c>
      <c r="J12" s="19" t="n">
        <v>0.100476068288132</v>
      </c>
      <c r="K12" s="19" t="n">
        <v>0.103164213849876</v>
      </c>
      <c r="L12" s="19" t="n">
        <v>0.087810984414402</v>
      </c>
      <c r="M12" s="19"/>
      <c r="N12" s="19" t="n">
        <v>0.158011242265872</v>
      </c>
      <c r="O12" s="19" t="n">
        <v>0.125445270084355</v>
      </c>
      <c r="P12" s="19" t="n">
        <v>0.152784168438552</v>
      </c>
      <c r="Q12" s="19" t="n">
        <v>0.129816332411502</v>
      </c>
      <c r="R12" s="19"/>
      <c r="S12" s="19" t="n">
        <v>0.197936750934245</v>
      </c>
      <c r="T12" s="19" t="n">
        <v>0.133629666709194</v>
      </c>
      <c r="U12" s="19" t="n">
        <v>0.0836125766525406</v>
      </c>
      <c r="V12" s="19" t="n">
        <v>0.125033032353012</v>
      </c>
      <c r="W12" s="19" t="n">
        <v>0.132816628111486</v>
      </c>
      <c r="X12" s="19" t="n">
        <v>0.153224269237797</v>
      </c>
      <c r="Y12" s="19" t="n">
        <v>0.166282578409686</v>
      </c>
      <c r="Z12" s="19" t="n">
        <v>0.0902625256433741</v>
      </c>
      <c r="AA12" s="19" t="n">
        <v>0.151648668099482</v>
      </c>
      <c r="AB12" s="19" t="n">
        <v>0.115715924757859</v>
      </c>
      <c r="AC12" s="19" t="n">
        <v>0.113728378286813</v>
      </c>
      <c r="AD12" s="19" t="n">
        <v>0.181363985042129</v>
      </c>
      <c r="AE12" s="19"/>
      <c r="AF12" s="19" t="n">
        <v>0.139730090075512</v>
      </c>
      <c r="AG12" s="19" t="n">
        <v>0.136917398135212</v>
      </c>
      <c r="AH12" s="19" t="n">
        <v>0.153907836752932</v>
      </c>
      <c r="AI12" s="19"/>
      <c r="AJ12" s="19" t="n">
        <v>0.151014578573496</v>
      </c>
      <c r="AK12" s="19" t="n">
        <v>0.158975775344541</v>
      </c>
      <c r="AL12" s="19" t="n">
        <v>0.0692135396703688</v>
      </c>
      <c r="AM12" s="19" t="n">
        <v>0.276680460214953</v>
      </c>
      <c r="AN12" s="19" t="n">
        <v>0.114669793663268</v>
      </c>
      <c r="AO12" s="19"/>
      <c r="AP12" s="19" t="n">
        <v>0.172542650047496</v>
      </c>
      <c r="AQ12" s="19" t="n">
        <v>0.165725336728173</v>
      </c>
      <c r="AR12" s="19" t="n">
        <v>0.0774511101644354</v>
      </c>
      <c r="AS12" s="19" t="n">
        <v>0.145850725520974</v>
      </c>
      <c r="AT12" s="19" t="n">
        <v>0.141308918577162</v>
      </c>
      <c r="AU12" s="19"/>
      <c r="AV12" s="19" t="n">
        <v>0.184539266801584</v>
      </c>
      <c r="AW12" s="19" t="n">
        <v>0.173812952607279</v>
      </c>
      <c r="AX12" s="19" t="n">
        <v>0.0996467413966655</v>
      </c>
      <c r="AY12" s="19" t="n">
        <v>0.14217515184022</v>
      </c>
      <c r="AZ12" s="19" t="n">
        <v>0.114698419927185</v>
      </c>
      <c r="BA12" s="19" t="n">
        <v>0.0744734624301693</v>
      </c>
      <c r="BB12" s="19"/>
      <c r="BC12" s="19" t="n">
        <v>0.130620972935477</v>
      </c>
      <c r="BD12" s="19" t="n">
        <v>0.120339379877716</v>
      </c>
      <c r="BE12" s="19" t="n">
        <v>0.128327621770489</v>
      </c>
      <c r="BF12" s="19" t="n">
        <v>0.199884161756523</v>
      </c>
      <c r="BG12" s="19" t="n">
        <v>0.316517505591684</v>
      </c>
    </row>
    <row r="13">
      <c r="B13" s="20" t="s">
        <v>170</v>
      </c>
      <c r="C13" s="19" t="n">
        <v>0.100781152194236</v>
      </c>
      <c r="D13" s="19" t="n">
        <v>0.125262727164378</v>
      </c>
      <c r="E13" s="19" t="n">
        <v>0.0768118896879849</v>
      </c>
      <c r="F13" s="19"/>
      <c r="G13" s="19" t="n">
        <v>0.117537524817897</v>
      </c>
      <c r="H13" s="19" t="n">
        <v>0.161633576303036</v>
      </c>
      <c r="I13" s="19" t="n">
        <v>0.0894406541354474</v>
      </c>
      <c r="J13" s="19" t="n">
        <v>0.0907174414654091</v>
      </c>
      <c r="K13" s="19" t="n">
        <v>0.0682459710188601</v>
      </c>
      <c r="L13" s="19" t="n">
        <v>0.0795262689792074</v>
      </c>
      <c r="M13" s="19"/>
      <c r="N13" s="19" t="n">
        <v>0.159403227444493</v>
      </c>
      <c r="O13" s="19" t="n">
        <v>0.0887263644108914</v>
      </c>
      <c r="P13" s="19" t="n">
        <v>0.07135855606233</v>
      </c>
      <c r="Q13" s="19" t="n">
        <v>0.0762027384120223</v>
      </c>
      <c r="R13" s="19"/>
      <c r="S13" s="19" t="n">
        <v>0.169122594713157</v>
      </c>
      <c r="T13" s="19" t="n">
        <v>0.0849771095155226</v>
      </c>
      <c r="U13" s="19" t="n">
        <v>0.0858667549576786</v>
      </c>
      <c r="V13" s="19" t="n">
        <v>0.0856960318385433</v>
      </c>
      <c r="W13" s="19" t="n">
        <v>0.0881221679809609</v>
      </c>
      <c r="X13" s="19" t="n">
        <v>0.0981492510148121</v>
      </c>
      <c r="Y13" s="19" t="n">
        <v>0.0888694904419838</v>
      </c>
      <c r="Z13" s="19" t="n">
        <v>0.0896889098576095</v>
      </c>
      <c r="AA13" s="19" t="n">
        <v>0.119228364097569</v>
      </c>
      <c r="AB13" s="19" t="n">
        <v>0.0572325161935099</v>
      </c>
      <c r="AC13" s="19" t="n">
        <v>0.113828206230353</v>
      </c>
      <c r="AD13" s="19" t="n">
        <v>0.059607959303064</v>
      </c>
      <c r="AE13" s="19"/>
      <c r="AF13" s="19" t="n">
        <v>0.0852770274284854</v>
      </c>
      <c r="AG13" s="19" t="n">
        <v>0.116798285966728</v>
      </c>
      <c r="AH13" s="19" t="n">
        <v>0.0978646736871453</v>
      </c>
      <c r="AI13" s="19"/>
      <c r="AJ13" s="19" t="n">
        <v>0.111355938543979</v>
      </c>
      <c r="AK13" s="19" t="n">
        <v>0.125471016127511</v>
      </c>
      <c r="AL13" s="19" t="n">
        <v>0.105637496237697</v>
      </c>
      <c r="AM13" s="19" t="n">
        <v>0.0512457304178852</v>
      </c>
      <c r="AN13" s="19" t="n">
        <v>0.0700595313029021</v>
      </c>
      <c r="AO13" s="19"/>
      <c r="AP13" s="19" t="n">
        <v>0.133989229284357</v>
      </c>
      <c r="AQ13" s="19" t="n">
        <v>0.125978074710117</v>
      </c>
      <c r="AR13" s="19" t="n">
        <v>0.0605497518325429</v>
      </c>
      <c r="AS13" s="19" t="n">
        <v>0.0821237471082217</v>
      </c>
      <c r="AT13" s="19" t="n">
        <v>0.077222375710142</v>
      </c>
      <c r="AU13" s="19"/>
      <c r="AV13" s="19" t="n">
        <v>0.136725543056255</v>
      </c>
      <c r="AW13" s="19" t="n">
        <v>0.131613746972308</v>
      </c>
      <c r="AX13" s="19" t="n">
        <v>0.0690538569503562</v>
      </c>
      <c r="AY13" s="19" t="n">
        <v>0.0837439869661812</v>
      </c>
      <c r="AZ13" s="19" t="n">
        <v>0.0719726668572472</v>
      </c>
      <c r="BA13" s="19" t="n">
        <v>0.0715159373262935</v>
      </c>
      <c r="BB13" s="19"/>
      <c r="BC13" s="19" t="n">
        <v>0.0520412676484451</v>
      </c>
      <c r="BD13" s="19" t="n">
        <v>0.0611282802630025</v>
      </c>
      <c r="BE13" s="19" t="n">
        <v>0.127195254849779</v>
      </c>
      <c r="BF13" s="19" t="n">
        <v>0.204687113372103</v>
      </c>
      <c r="BG13" s="19" t="n">
        <v>0.260553281104591</v>
      </c>
    </row>
    <row r="14">
      <c r="B14" s="20" t="s">
        <v>171</v>
      </c>
      <c r="C14" s="19" t="n">
        <v>0.0901842272483299</v>
      </c>
      <c r="D14" s="19" t="n">
        <v>0.126532630836748</v>
      </c>
      <c r="E14" s="19" t="n">
        <v>0.0554398474807855</v>
      </c>
      <c r="F14" s="19"/>
      <c r="G14" s="19" t="n">
        <v>0.126214483306835</v>
      </c>
      <c r="H14" s="19" t="n">
        <v>0.21223734709024</v>
      </c>
      <c r="I14" s="19" t="n">
        <v>0.118602300833201</v>
      </c>
      <c r="J14" s="19" t="n">
        <v>0.053422489413999</v>
      </c>
      <c r="K14" s="19" t="n">
        <v>0.0339872959882396</v>
      </c>
      <c r="L14" s="19" t="n">
        <v>0.0117075260530875</v>
      </c>
      <c r="M14" s="19"/>
      <c r="N14" s="19" t="n">
        <v>0.167356461729906</v>
      </c>
      <c r="O14" s="19" t="n">
        <v>0.0910505219873406</v>
      </c>
      <c r="P14" s="19" t="n">
        <v>0.0602080570509741</v>
      </c>
      <c r="Q14" s="19" t="n">
        <v>0.0326479016359299</v>
      </c>
      <c r="R14" s="19"/>
      <c r="S14" s="19" t="n">
        <v>0.187181382795916</v>
      </c>
      <c r="T14" s="19" t="n">
        <v>0.0977986876784144</v>
      </c>
      <c r="U14" s="19" t="n">
        <v>0.0405787919806461</v>
      </c>
      <c r="V14" s="19" t="n">
        <v>0.084220547974509</v>
      </c>
      <c r="W14" s="19" t="n">
        <v>0.047651667902657</v>
      </c>
      <c r="X14" s="19" t="n">
        <v>0.119883244954032</v>
      </c>
      <c r="Y14" s="19" t="n">
        <v>0.0908937976579069</v>
      </c>
      <c r="Z14" s="19" t="n">
        <v>0.0414631190127663</v>
      </c>
      <c r="AA14" s="19" t="n">
        <v>0.0931886230572834</v>
      </c>
      <c r="AB14" s="19" t="n">
        <v>0.0287511115397155</v>
      </c>
      <c r="AC14" s="19" t="n">
        <v>0.042733823990298</v>
      </c>
      <c r="AD14" s="19" t="n">
        <v>0.0796173584664133</v>
      </c>
      <c r="AE14" s="19"/>
      <c r="AF14" s="19" t="n">
        <v>0.0675351778984478</v>
      </c>
      <c r="AG14" s="19" t="n">
        <v>0.106857202575137</v>
      </c>
      <c r="AH14" s="19" t="n">
        <v>0.085282597898715</v>
      </c>
      <c r="AI14" s="19"/>
      <c r="AJ14" s="19" t="n">
        <v>0.087307746721644</v>
      </c>
      <c r="AK14" s="19" t="n">
        <v>0.129705886331193</v>
      </c>
      <c r="AL14" s="19" t="n">
        <v>0.0538016466272628</v>
      </c>
      <c r="AM14" s="19" t="n">
        <v>0.0540165194270746</v>
      </c>
      <c r="AN14" s="19" t="n">
        <v>0.0585255974589679</v>
      </c>
      <c r="AO14" s="19"/>
      <c r="AP14" s="19" t="n">
        <v>0.092365012475625</v>
      </c>
      <c r="AQ14" s="19" t="n">
        <v>0.135793083338682</v>
      </c>
      <c r="AR14" s="19" t="n">
        <v>0.0647298410168228</v>
      </c>
      <c r="AS14" s="19" t="n">
        <v>0.0583295127532114</v>
      </c>
      <c r="AT14" s="19" t="n">
        <v>0.0447169828731617</v>
      </c>
      <c r="AU14" s="19"/>
      <c r="AV14" s="19" t="n">
        <v>0.141600945301983</v>
      </c>
      <c r="AW14" s="19" t="n">
        <v>0.0905604827360943</v>
      </c>
      <c r="AX14" s="19" t="n">
        <v>0.0657428861761969</v>
      </c>
      <c r="AY14" s="19" t="n">
        <v>0.0729760723710619</v>
      </c>
      <c r="AZ14" s="19" t="n">
        <v>0.0574702367269831</v>
      </c>
      <c r="BA14" s="19" t="n">
        <v>0.0814916749193471</v>
      </c>
      <c r="BB14" s="19"/>
      <c r="BC14" s="19" t="n">
        <v>0.0143429351009238</v>
      </c>
      <c r="BD14" s="19" t="n">
        <v>0.0400796572695177</v>
      </c>
      <c r="BE14" s="19" t="n">
        <v>0.144265735456349</v>
      </c>
      <c r="BF14" s="19" t="n">
        <v>0.213133114410389</v>
      </c>
      <c r="BG14" s="19" t="n">
        <v>0.20899037020087</v>
      </c>
    </row>
    <row r="15">
      <c r="B15" s="20" t="s">
        <v>172</v>
      </c>
      <c r="C15" s="19" t="n">
        <v>0.0548474834162917</v>
      </c>
      <c r="D15" s="19" t="n">
        <v>0.0682682095228714</v>
      </c>
      <c r="E15" s="19" t="n">
        <v>0.0421889740228556</v>
      </c>
      <c r="F15" s="19"/>
      <c r="G15" s="19" t="n">
        <v>0.0846613019955974</v>
      </c>
      <c r="H15" s="19" t="n">
        <v>0.110484513624627</v>
      </c>
      <c r="I15" s="19" t="n">
        <v>0.0900801768237672</v>
      </c>
      <c r="J15" s="19" t="n">
        <v>0.0313952764801977</v>
      </c>
      <c r="K15" s="19" t="n">
        <v>0.020797254869318</v>
      </c>
      <c r="L15" s="19" t="n">
        <v>0.00311980848277655</v>
      </c>
      <c r="M15" s="19"/>
      <c r="N15" s="19" t="n">
        <v>0.102198347428291</v>
      </c>
      <c r="O15" s="19" t="n">
        <v>0.0561047579883459</v>
      </c>
      <c r="P15" s="19" t="n">
        <v>0.0304020394346224</v>
      </c>
      <c r="Q15" s="19" t="n">
        <v>0.0241079423181331</v>
      </c>
      <c r="R15" s="19"/>
      <c r="S15" s="19" t="n">
        <v>0.12010841871195</v>
      </c>
      <c r="T15" s="19" t="n">
        <v>0.0572456299717265</v>
      </c>
      <c r="U15" s="19" t="n">
        <v>0.039573844161299</v>
      </c>
      <c r="V15" s="19" t="n">
        <v>0.0138349872418467</v>
      </c>
      <c r="W15" s="19" t="n">
        <v>0.0727162137811231</v>
      </c>
      <c r="X15" s="19" t="n">
        <v>0.0475858670791372</v>
      </c>
      <c r="Y15" s="19" t="n">
        <v>0.0534074366705755</v>
      </c>
      <c r="Z15" s="19" t="n">
        <v>0.0214300046571875</v>
      </c>
      <c r="AA15" s="19" t="n">
        <v>0.0629754040937433</v>
      </c>
      <c r="AB15" s="19" t="n">
        <v>0.0286770205772928</v>
      </c>
      <c r="AC15" s="19" t="n">
        <v>0.0221805783721063</v>
      </c>
      <c r="AD15" s="19" t="n">
        <v>0.0345856726054915</v>
      </c>
      <c r="AE15" s="19"/>
      <c r="AF15" s="19" t="n">
        <v>0.0275960130187645</v>
      </c>
      <c r="AG15" s="19" t="n">
        <v>0.0761406815076938</v>
      </c>
      <c r="AH15" s="19" t="n">
        <v>0.0574955383727712</v>
      </c>
      <c r="AI15" s="19"/>
      <c r="AJ15" s="19" t="n">
        <v>0.0385223196026479</v>
      </c>
      <c r="AK15" s="19" t="n">
        <v>0.0903096000508573</v>
      </c>
      <c r="AL15" s="19" t="n">
        <v>0.0780664593452215</v>
      </c>
      <c r="AM15" s="19" t="n">
        <v>0.0323838834096207</v>
      </c>
      <c r="AN15" s="19" t="n">
        <v>0.0415847169312531</v>
      </c>
      <c r="AO15" s="19"/>
      <c r="AP15" s="19" t="n">
        <v>0.0426260293839557</v>
      </c>
      <c r="AQ15" s="19" t="n">
        <v>0.0857669794509787</v>
      </c>
      <c r="AR15" s="19" t="n">
        <v>0.0742023251774517</v>
      </c>
      <c r="AS15" s="19" t="n">
        <v>0.0206444579032014</v>
      </c>
      <c r="AT15" s="19" t="n">
        <v>0.0237421064154052</v>
      </c>
      <c r="AU15" s="19"/>
      <c r="AV15" s="19" t="n">
        <v>0.0916955675534634</v>
      </c>
      <c r="AW15" s="19" t="n">
        <v>0.0556644392895762</v>
      </c>
      <c r="AX15" s="19" t="n">
        <v>0.0584822546507406</v>
      </c>
      <c r="AY15" s="19" t="n">
        <v>0.0244012095961535</v>
      </c>
      <c r="AZ15" s="19" t="n">
        <v>0.0369076580170455</v>
      </c>
      <c r="BA15" s="19" t="n">
        <v>0.0380917078465525</v>
      </c>
      <c r="BB15" s="19"/>
      <c r="BC15" s="19" t="n">
        <v>0.00885108056352232</v>
      </c>
      <c r="BD15" s="19" t="n">
        <v>0.0265306430336663</v>
      </c>
      <c r="BE15" s="19" t="n">
        <v>0.0836702144734775</v>
      </c>
      <c r="BF15" s="19" t="n">
        <v>0.163990660513548</v>
      </c>
      <c r="BG15" s="19" t="n">
        <v>0.0758082461572323</v>
      </c>
    </row>
    <row r="16">
      <c r="B16" s="20" t="s">
        <v>173</v>
      </c>
      <c r="C16" s="19" t="n">
        <v>0.0313832815906191</v>
      </c>
      <c r="D16" s="19" t="n">
        <v>0.0358416602040603</v>
      </c>
      <c r="E16" s="19" t="n">
        <v>0.0272819356275631</v>
      </c>
      <c r="F16" s="19"/>
      <c r="G16" s="19" t="n">
        <v>0.0504283064586895</v>
      </c>
      <c r="H16" s="19" t="n">
        <v>0.0410417696870835</v>
      </c>
      <c r="I16" s="19" t="n">
        <v>0.0515476868798572</v>
      </c>
      <c r="J16" s="19" t="n">
        <v>0.0224001069945635</v>
      </c>
      <c r="K16" s="19" t="n">
        <v>0.0273270107607838</v>
      </c>
      <c r="L16" s="19" t="n">
        <v>0.00444919152512198</v>
      </c>
      <c r="M16" s="19"/>
      <c r="N16" s="19" t="n">
        <v>0.0532186436003907</v>
      </c>
      <c r="O16" s="19" t="n">
        <v>0.0261646773666116</v>
      </c>
      <c r="P16" s="19" t="n">
        <v>0.0274905748748296</v>
      </c>
      <c r="Q16" s="19" t="n">
        <v>0.0167640439163235</v>
      </c>
      <c r="R16" s="19"/>
      <c r="S16" s="19" t="n">
        <v>0.0621946588204309</v>
      </c>
      <c r="T16" s="19" t="n">
        <v>0.0251935251628546</v>
      </c>
      <c r="U16" s="19" t="n">
        <v>0.0183581286789637</v>
      </c>
      <c r="V16" s="19" t="n">
        <v>0.0423789799555398</v>
      </c>
      <c r="W16" s="19" t="n">
        <v>0.00683119223613436</v>
      </c>
      <c r="X16" s="19" t="n">
        <v>0.0360864838686104</v>
      </c>
      <c r="Y16" s="19" t="n">
        <v>0.0146287106155659</v>
      </c>
      <c r="Z16" s="19" t="n">
        <v>0.0104264702356331</v>
      </c>
      <c r="AA16" s="19" t="n">
        <v>0.0477855504275843</v>
      </c>
      <c r="AB16" s="19" t="n">
        <v>0.0201185671809425</v>
      </c>
      <c r="AC16" s="19" t="n">
        <v>0.0182883488636888</v>
      </c>
      <c r="AD16" s="19" t="n">
        <v>0.027211621986191</v>
      </c>
      <c r="AE16" s="19"/>
      <c r="AF16" s="19" t="n">
        <v>0.0197163226927009</v>
      </c>
      <c r="AG16" s="19" t="n">
        <v>0.0443728468459056</v>
      </c>
      <c r="AH16" s="19" t="n">
        <v>0.015646282890402</v>
      </c>
      <c r="AI16" s="19"/>
      <c r="AJ16" s="19" t="n">
        <v>0.0173911530424947</v>
      </c>
      <c r="AK16" s="19" t="n">
        <v>0.0547417436099798</v>
      </c>
      <c r="AL16" s="19" t="n">
        <v>0.0146864172592644</v>
      </c>
      <c r="AM16" s="19" t="n">
        <v>0.0323838834096207</v>
      </c>
      <c r="AN16" s="19" t="n">
        <v>0.00960763341130267</v>
      </c>
      <c r="AO16" s="19"/>
      <c r="AP16" s="19" t="n">
        <v>0.0128301075019592</v>
      </c>
      <c r="AQ16" s="19" t="n">
        <v>0.0547668988334171</v>
      </c>
      <c r="AR16" s="19" t="n">
        <v>0.036107660748703</v>
      </c>
      <c r="AS16" s="19" t="n">
        <v>0.00902567473747969</v>
      </c>
      <c r="AT16" s="19" t="n">
        <v>0.0431273140701674</v>
      </c>
      <c r="AU16" s="19"/>
      <c r="AV16" s="19" t="n">
        <v>0.0598790312585126</v>
      </c>
      <c r="AW16" s="19" t="n">
        <v>0.0171191252259203</v>
      </c>
      <c r="AX16" s="19" t="n">
        <v>0.0582465661351945</v>
      </c>
      <c r="AY16" s="19" t="n">
        <v>0.0103058055599914</v>
      </c>
      <c r="AZ16" s="19" t="n">
        <v>0.0310259259421151</v>
      </c>
      <c r="BA16" s="19" t="n">
        <v>0</v>
      </c>
      <c r="BB16" s="19"/>
      <c r="BC16" s="19" t="n">
        <v>0.0134094445963906</v>
      </c>
      <c r="BD16" s="19" t="n">
        <v>0.0169500013513871</v>
      </c>
      <c r="BE16" s="19" t="n">
        <v>0.0516151074923578</v>
      </c>
      <c r="BF16" s="19" t="n">
        <v>0.0573851680014995</v>
      </c>
      <c r="BG16" s="19" t="n">
        <v>0</v>
      </c>
    </row>
    <row r="17">
      <c r="B17" s="20" t="s">
        <v>174</v>
      </c>
      <c r="C17" s="19" t="n">
        <v>0.0277438292114897</v>
      </c>
      <c r="D17" s="19" t="n">
        <v>0.0260321873266431</v>
      </c>
      <c r="E17" s="19" t="n">
        <v>0.0287642480659087</v>
      </c>
      <c r="F17" s="19"/>
      <c r="G17" s="19" t="n">
        <v>0.0190601047334963</v>
      </c>
      <c r="H17" s="19" t="n">
        <v>0.0620402277567024</v>
      </c>
      <c r="I17" s="19" t="n">
        <v>0.025216517071768</v>
      </c>
      <c r="J17" s="19" t="n">
        <v>0.0165456837050363</v>
      </c>
      <c r="K17" s="19" t="n">
        <v>0.0308258418545937</v>
      </c>
      <c r="L17" s="19" t="n">
        <v>0.0148151342098862</v>
      </c>
      <c r="M17" s="19"/>
      <c r="N17" s="19" t="n">
        <v>0.038680351033003</v>
      </c>
      <c r="O17" s="19" t="n">
        <v>0.0304027727287852</v>
      </c>
      <c r="P17" s="19" t="n">
        <v>0.0119414277055588</v>
      </c>
      <c r="Q17" s="19" t="n">
        <v>0.0271358431439494</v>
      </c>
      <c r="R17" s="19"/>
      <c r="S17" s="19" t="n">
        <v>0.0347072940243429</v>
      </c>
      <c r="T17" s="19" t="n">
        <v>0.0236969435133316</v>
      </c>
      <c r="U17" s="19" t="n">
        <v>0.0219529457225306</v>
      </c>
      <c r="V17" s="19" t="n">
        <v>0.0175797869931392</v>
      </c>
      <c r="W17" s="19" t="n">
        <v>0.0197590465692806</v>
      </c>
      <c r="X17" s="19" t="n">
        <v>0.0186101676430776</v>
      </c>
      <c r="Y17" s="19" t="n">
        <v>0.0276184130653472</v>
      </c>
      <c r="Z17" s="19" t="n">
        <v>0.0259247943468282</v>
      </c>
      <c r="AA17" s="19" t="n">
        <v>0.0166992061680467</v>
      </c>
      <c r="AB17" s="19" t="n">
        <v>0.0570861177611038</v>
      </c>
      <c r="AC17" s="19" t="n">
        <v>0.0557250207677865</v>
      </c>
      <c r="AD17" s="19" t="n">
        <v>0.0129353929254287</v>
      </c>
      <c r="AE17" s="19"/>
      <c r="AF17" s="19" t="n">
        <v>0.0247561812468069</v>
      </c>
      <c r="AG17" s="19" t="n">
        <v>0.0393864684587434</v>
      </c>
      <c r="AH17" s="19" t="n">
        <v>0.00348920766336083</v>
      </c>
      <c r="AI17" s="19"/>
      <c r="AJ17" s="19" t="n">
        <v>0.0272965241690337</v>
      </c>
      <c r="AK17" s="19" t="n">
        <v>0.0408365555951406</v>
      </c>
      <c r="AL17" s="19" t="n">
        <v>0.0222058806216398</v>
      </c>
      <c r="AM17" s="19" t="n">
        <v>0.0323838834096207</v>
      </c>
      <c r="AN17" s="19" t="n">
        <v>0.00896499399566976</v>
      </c>
      <c r="AO17" s="19"/>
      <c r="AP17" s="19" t="n">
        <v>0.0240466870466973</v>
      </c>
      <c r="AQ17" s="19" t="n">
        <v>0.0449374967685233</v>
      </c>
      <c r="AR17" s="19" t="n">
        <v>0.0168450501378874</v>
      </c>
      <c r="AS17" s="19" t="n">
        <v>0.0150537415894194</v>
      </c>
      <c r="AT17" s="19" t="n">
        <v>0.0266498262715259</v>
      </c>
      <c r="AU17" s="19"/>
      <c r="AV17" s="19" t="n">
        <v>0.0442532772845747</v>
      </c>
      <c r="AW17" s="19" t="n">
        <v>0.0223294378957263</v>
      </c>
      <c r="AX17" s="19" t="n">
        <v>0.0176044898882641</v>
      </c>
      <c r="AY17" s="19" t="n">
        <v>0.0204585680848889</v>
      </c>
      <c r="AZ17" s="19" t="n">
        <v>0.0191719691823458</v>
      </c>
      <c r="BA17" s="19" t="n">
        <v>0.0177264183661576</v>
      </c>
      <c r="BB17" s="19"/>
      <c r="BC17" s="19" t="n">
        <v>0.0129288226640061</v>
      </c>
      <c r="BD17" s="19" t="n">
        <v>0.0229856781413328</v>
      </c>
      <c r="BE17" s="19" t="n">
        <v>0.0378258811200289</v>
      </c>
      <c r="BF17" s="19" t="n">
        <v>0.0540766210991896</v>
      </c>
      <c r="BG17" s="19" t="n">
        <v>0.0820754884395859</v>
      </c>
    </row>
    <row r="18">
      <c r="B18" s="20" t="s">
        <v>175</v>
      </c>
      <c r="C18" s="19" t="n">
        <v>0.0262697393580168</v>
      </c>
      <c r="D18" s="19" t="n">
        <v>0.025844894402236</v>
      </c>
      <c r="E18" s="19" t="n">
        <v>0.0268913553864674</v>
      </c>
      <c r="F18" s="19"/>
      <c r="G18" s="19" t="n">
        <v>0.0456616738212689</v>
      </c>
      <c r="H18" s="19" t="n">
        <v>0.0739725769747091</v>
      </c>
      <c r="I18" s="19" t="n">
        <v>0.029367153002799</v>
      </c>
      <c r="J18" s="19" t="n">
        <v>0.00802233214090972</v>
      </c>
      <c r="K18" s="19" t="n">
        <v>0.0068228303848763</v>
      </c>
      <c r="L18" s="19" t="n">
        <v>0</v>
      </c>
      <c r="M18" s="19"/>
      <c r="N18" s="19" t="n">
        <v>0.0591836824890472</v>
      </c>
      <c r="O18" s="19" t="n">
        <v>0.0229128662784073</v>
      </c>
      <c r="P18" s="19" t="n">
        <v>0.00866820090148232</v>
      </c>
      <c r="Q18" s="19" t="n">
        <v>0.0098133520434314</v>
      </c>
      <c r="R18" s="19"/>
      <c r="S18" s="19" t="n">
        <v>0.0382356213373607</v>
      </c>
      <c r="T18" s="19" t="n">
        <v>0.0100978220376071</v>
      </c>
      <c r="U18" s="19" t="n">
        <v>0.012330202654719</v>
      </c>
      <c r="V18" s="19" t="n">
        <v>0.0348058711810087</v>
      </c>
      <c r="W18" s="19" t="n">
        <v>0.00902921682882351</v>
      </c>
      <c r="X18" s="19" t="n">
        <v>0.0451086055479671</v>
      </c>
      <c r="Y18" s="19" t="n">
        <v>0.0665971998592325</v>
      </c>
      <c r="Z18" s="19" t="n">
        <v>0</v>
      </c>
      <c r="AA18" s="19" t="n">
        <v>0.0279259398915588</v>
      </c>
      <c r="AB18" s="19" t="n">
        <v>0.012154668401856</v>
      </c>
      <c r="AC18" s="19" t="n">
        <v>0.0143057860779763</v>
      </c>
      <c r="AD18" s="19" t="n">
        <v>0.0191244083059214</v>
      </c>
      <c r="AE18" s="19"/>
      <c r="AF18" s="19" t="n">
        <v>0.0128699985798</v>
      </c>
      <c r="AG18" s="19" t="n">
        <v>0.0394436452369654</v>
      </c>
      <c r="AH18" s="19" t="n">
        <v>0.0251389330695491</v>
      </c>
      <c r="AI18" s="19"/>
      <c r="AJ18" s="19" t="n">
        <v>0.0206279062637922</v>
      </c>
      <c r="AK18" s="19" t="n">
        <v>0.0557693640899249</v>
      </c>
      <c r="AL18" s="19" t="n">
        <v>0.00775861758482895</v>
      </c>
      <c r="AM18" s="19" t="n">
        <v>0</v>
      </c>
      <c r="AN18" s="19" t="n">
        <v>0.00855513994911838</v>
      </c>
      <c r="AO18" s="19"/>
      <c r="AP18" s="19" t="n">
        <v>0.0238370544459106</v>
      </c>
      <c r="AQ18" s="19" t="n">
        <v>0.0493375561444577</v>
      </c>
      <c r="AR18" s="19" t="n">
        <v>0.0137203774810229</v>
      </c>
      <c r="AS18" s="19" t="n">
        <v>0.00764460333044983</v>
      </c>
      <c r="AT18" s="19" t="n">
        <v>0.0202916161561004</v>
      </c>
      <c r="AU18" s="19"/>
      <c r="AV18" s="19" t="n">
        <v>0.0479096646309243</v>
      </c>
      <c r="AW18" s="19" t="n">
        <v>0.0309745177611279</v>
      </c>
      <c r="AX18" s="19" t="n">
        <v>0.0248000662529358</v>
      </c>
      <c r="AY18" s="19" t="n">
        <v>0.00718527858986762</v>
      </c>
      <c r="AZ18" s="19" t="n">
        <v>0.0277193509850201</v>
      </c>
      <c r="BA18" s="19" t="n">
        <v>0.00562288149053843</v>
      </c>
      <c r="BB18" s="19"/>
      <c r="BC18" s="19" t="n">
        <v>0.00225571087007312</v>
      </c>
      <c r="BD18" s="19" t="n">
        <v>0.00891180040815321</v>
      </c>
      <c r="BE18" s="19" t="n">
        <v>0.0444328545432167</v>
      </c>
      <c r="BF18" s="19" t="n">
        <v>0.0662177379612173</v>
      </c>
      <c r="BG18" s="19" t="n">
        <v>0.0948281461312757</v>
      </c>
    </row>
    <row r="19">
      <c r="B19" s="20" t="s">
        <v>176</v>
      </c>
      <c r="C19" s="19" t="n">
        <v>0.0252020449057793</v>
      </c>
      <c r="D19" s="19" t="n">
        <v>0.030226900876491</v>
      </c>
      <c r="E19" s="19" t="n">
        <v>0.0204993787566251</v>
      </c>
      <c r="F19" s="19"/>
      <c r="G19" s="19" t="n">
        <v>0.0405756717867141</v>
      </c>
      <c r="H19" s="19" t="n">
        <v>0.062589166055134</v>
      </c>
      <c r="I19" s="19" t="n">
        <v>0.0230213578232132</v>
      </c>
      <c r="J19" s="19" t="n">
        <v>0.0180608003040153</v>
      </c>
      <c r="K19" s="19" t="n">
        <v>0.0103147788090973</v>
      </c>
      <c r="L19" s="19" t="n">
        <v>0.00220373229165172</v>
      </c>
      <c r="M19" s="19"/>
      <c r="N19" s="19" t="n">
        <v>0.0466897675336796</v>
      </c>
      <c r="O19" s="19" t="n">
        <v>0.0220584871206504</v>
      </c>
      <c r="P19" s="19" t="n">
        <v>0.0151433618247002</v>
      </c>
      <c r="Q19" s="19" t="n">
        <v>0.0142057725877738</v>
      </c>
      <c r="R19" s="19"/>
      <c r="S19" s="19" t="n">
        <v>0.0391692849356281</v>
      </c>
      <c r="T19" s="19" t="n">
        <v>0.00906091894769448</v>
      </c>
      <c r="U19" s="19" t="n">
        <v>0.0263103930750657</v>
      </c>
      <c r="V19" s="19" t="n">
        <v>0.0253816631217865</v>
      </c>
      <c r="W19" s="19" t="n">
        <v>0.00722751212587392</v>
      </c>
      <c r="X19" s="19" t="n">
        <v>0.0496224391665124</v>
      </c>
      <c r="Y19" s="19" t="n">
        <v>0.0331358918760984</v>
      </c>
      <c r="Z19" s="19" t="n">
        <v>0.0106795763397101</v>
      </c>
      <c r="AA19" s="19" t="n">
        <v>0.0254927069567679</v>
      </c>
      <c r="AB19" s="19" t="n">
        <v>0.0185086783457367</v>
      </c>
      <c r="AC19" s="19" t="n">
        <v>0.0239641345497278</v>
      </c>
      <c r="AD19" s="19" t="n">
        <v>0.014071963160635</v>
      </c>
      <c r="AE19" s="19"/>
      <c r="AF19" s="19" t="n">
        <v>0.014313295503037</v>
      </c>
      <c r="AG19" s="19" t="n">
        <v>0.0399823189484152</v>
      </c>
      <c r="AH19" s="19" t="n">
        <v>0.0116180545386897</v>
      </c>
      <c r="AI19" s="19"/>
      <c r="AJ19" s="19" t="n">
        <v>0.0193927048952638</v>
      </c>
      <c r="AK19" s="19" t="n">
        <v>0.0457639378740043</v>
      </c>
      <c r="AL19" s="19" t="n">
        <v>0.022384777559516</v>
      </c>
      <c r="AM19" s="19" t="n">
        <v>0.0323838834096207</v>
      </c>
      <c r="AN19" s="19" t="n">
        <v>0.0140773439905791</v>
      </c>
      <c r="AO19" s="19"/>
      <c r="AP19" s="19" t="n">
        <v>0.0156074689024944</v>
      </c>
      <c r="AQ19" s="19" t="n">
        <v>0.0438437920988999</v>
      </c>
      <c r="AR19" s="19" t="n">
        <v>0.0424845985415626</v>
      </c>
      <c r="AS19" s="19" t="n">
        <v>0.0172076635465159</v>
      </c>
      <c r="AT19" s="19" t="n">
        <v>0</v>
      </c>
      <c r="AU19" s="19"/>
      <c r="AV19" s="19" t="n">
        <v>0.0441013099491174</v>
      </c>
      <c r="AW19" s="19" t="n">
        <v>0.0140327271984391</v>
      </c>
      <c r="AX19" s="19" t="n">
        <v>0.0527809213314328</v>
      </c>
      <c r="AY19" s="19" t="n">
        <v>0.0169268633123971</v>
      </c>
      <c r="AZ19" s="19" t="n">
        <v>0.0122392842769901</v>
      </c>
      <c r="BA19" s="19" t="n">
        <v>0.012392030241202</v>
      </c>
      <c r="BB19" s="19"/>
      <c r="BC19" s="19" t="n">
        <v>0.00543983396106947</v>
      </c>
      <c r="BD19" s="19" t="n">
        <v>0.0150845846772003</v>
      </c>
      <c r="BE19" s="19" t="n">
        <v>0.0370458769443295</v>
      </c>
      <c r="BF19" s="19" t="n">
        <v>0.0767558262375573</v>
      </c>
      <c r="BG19" s="19" t="n">
        <v>0.0380024786432749</v>
      </c>
    </row>
    <row r="20">
      <c r="B20" s="20" t="s">
        <v>179</v>
      </c>
      <c r="C20" s="19" t="n">
        <v>0.0218655505919792</v>
      </c>
      <c r="D20" s="19" t="n">
        <v>0.0326921798918193</v>
      </c>
      <c r="E20" s="19" t="n">
        <v>0.0114772811161715</v>
      </c>
      <c r="F20" s="19"/>
      <c r="G20" s="19" t="n">
        <v>0.02818763140544</v>
      </c>
      <c r="H20" s="19" t="n">
        <v>0.053158064610734</v>
      </c>
      <c r="I20" s="19" t="n">
        <v>0.0280110783289764</v>
      </c>
      <c r="J20" s="19" t="n">
        <v>0.00802849031982436</v>
      </c>
      <c r="K20" s="19" t="n">
        <v>0.0140603838169976</v>
      </c>
      <c r="L20" s="19" t="n">
        <v>0.00375159236208646</v>
      </c>
      <c r="M20" s="19"/>
      <c r="N20" s="19" t="n">
        <v>0.0377526730324926</v>
      </c>
      <c r="O20" s="19" t="n">
        <v>0.0219709026620318</v>
      </c>
      <c r="P20" s="19" t="n">
        <v>0.0159364725943631</v>
      </c>
      <c r="Q20" s="19" t="n">
        <v>0.00989059737158658</v>
      </c>
      <c r="R20" s="19"/>
      <c r="S20" s="19" t="n">
        <v>0.035135903050028</v>
      </c>
      <c r="T20" s="19" t="n">
        <v>0.0108201221964106</v>
      </c>
      <c r="U20" s="19" t="n">
        <v>0.00632180655512505</v>
      </c>
      <c r="V20" s="19" t="n">
        <v>0.0338682760745427</v>
      </c>
      <c r="W20" s="19" t="n">
        <v>0.0210580822137207</v>
      </c>
      <c r="X20" s="19" t="n">
        <v>0.038404481196756</v>
      </c>
      <c r="Y20" s="19" t="n">
        <v>0.0249605483084653</v>
      </c>
      <c r="Z20" s="19" t="n">
        <v>0</v>
      </c>
      <c r="AA20" s="19" t="n">
        <v>0.0156512840056236</v>
      </c>
      <c r="AB20" s="19" t="n">
        <v>0.0233094189849894</v>
      </c>
      <c r="AC20" s="19" t="n">
        <v>0.0155621682020179</v>
      </c>
      <c r="AD20" s="19" t="n">
        <v>0.0150060649669298</v>
      </c>
      <c r="AE20" s="19"/>
      <c r="AF20" s="19" t="n">
        <v>0.0125616487317932</v>
      </c>
      <c r="AG20" s="19" t="n">
        <v>0.0320565713889151</v>
      </c>
      <c r="AH20" s="19" t="n">
        <v>0.0132751614389783</v>
      </c>
      <c r="AI20" s="19"/>
      <c r="AJ20" s="19" t="n">
        <v>0.014645355778663</v>
      </c>
      <c r="AK20" s="19" t="n">
        <v>0.0361649667078554</v>
      </c>
      <c r="AL20" s="19" t="n">
        <v>0.0223341160235115</v>
      </c>
      <c r="AM20" s="19" t="n">
        <v>0</v>
      </c>
      <c r="AN20" s="19" t="n">
        <v>0.0179097668492715</v>
      </c>
      <c r="AO20" s="19"/>
      <c r="AP20" s="19" t="n">
        <v>0.0098282840278081</v>
      </c>
      <c r="AQ20" s="19" t="n">
        <v>0.033616682113294</v>
      </c>
      <c r="AR20" s="19" t="n">
        <v>0.0172514894177634</v>
      </c>
      <c r="AS20" s="19" t="n">
        <v>0.0151898104729826</v>
      </c>
      <c r="AT20" s="19" t="n">
        <v>0.019372239066926</v>
      </c>
      <c r="AU20" s="19"/>
      <c r="AV20" s="19" t="n">
        <v>0.0336577680907803</v>
      </c>
      <c r="AW20" s="19" t="n">
        <v>0.015806106892517</v>
      </c>
      <c r="AX20" s="19" t="n">
        <v>0.0262524284023507</v>
      </c>
      <c r="AY20" s="19" t="n">
        <v>0.0227101615665451</v>
      </c>
      <c r="AZ20" s="19" t="n">
        <v>0.0205905610112478</v>
      </c>
      <c r="BA20" s="19" t="n">
        <v>0</v>
      </c>
      <c r="BB20" s="19"/>
      <c r="BC20" s="19" t="n">
        <v>0.00587630482277321</v>
      </c>
      <c r="BD20" s="19" t="n">
        <v>0.0118052268414621</v>
      </c>
      <c r="BE20" s="19" t="n">
        <v>0.0250373857214463</v>
      </c>
      <c r="BF20" s="19" t="n">
        <v>0.0673107911960773</v>
      </c>
      <c r="BG20" s="19" t="n">
        <v>0.0271850906716216</v>
      </c>
    </row>
    <row r="21">
      <c r="B21" s="20" t="s">
        <v>177</v>
      </c>
      <c r="C21" s="19" t="n">
        <v>0.0214400227072575</v>
      </c>
      <c r="D21" s="19" t="n">
        <v>0.0248104209763537</v>
      </c>
      <c r="E21" s="19" t="n">
        <v>0.0165832211267447</v>
      </c>
      <c r="F21" s="19"/>
      <c r="G21" s="19" t="n">
        <v>0.0243692016367796</v>
      </c>
      <c r="H21" s="19" t="n">
        <v>0.0373044844626124</v>
      </c>
      <c r="I21" s="19" t="n">
        <v>0.0247235791009704</v>
      </c>
      <c r="J21" s="19" t="n">
        <v>0.0235031889470215</v>
      </c>
      <c r="K21" s="19" t="n">
        <v>0.00765430091087726</v>
      </c>
      <c r="L21" s="19" t="n">
        <v>0.0115665350549519</v>
      </c>
      <c r="M21" s="19"/>
      <c r="N21" s="19" t="n">
        <v>0.0397828026164984</v>
      </c>
      <c r="O21" s="19" t="n">
        <v>0.0223557033510111</v>
      </c>
      <c r="P21" s="19" t="n">
        <v>0.0109361794272981</v>
      </c>
      <c r="Q21" s="19" t="n">
        <v>0.00999559142486715</v>
      </c>
      <c r="R21" s="19"/>
      <c r="S21" s="19" t="n">
        <v>0.0201392742640688</v>
      </c>
      <c r="T21" s="19" t="n">
        <v>0.0338880651816112</v>
      </c>
      <c r="U21" s="19" t="n">
        <v>0.0178867101583458</v>
      </c>
      <c r="V21" s="19" t="n">
        <v>0.0274443090984926</v>
      </c>
      <c r="W21" s="19" t="n">
        <v>0.0185584604692923</v>
      </c>
      <c r="X21" s="19" t="n">
        <v>0.0271852539112584</v>
      </c>
      <c r="Y21" s="19" t="n">
        <v>0.0161959612608929</v>
      </c>
      <c r="Z21" s="19" t="n">
        <v>0</v>
      </c>
      <c r="AA21" s="19" t="n">
        <v>0.00677831429005855</v>
      </c>
      <c r="AB21" s="19" t="n">
        <v>0.0166865604475052</v>
      </c>
      <c r="AC21" s="19" t="n">
        <v>0.0239088447652036</v>
      </c>
      <c r="AD21" s="19" t="n">
        <v>0.0611094440487914</v>
      </c>
      <c r="AE21" s="19"/>
      <c r="AF21" s="19" t="n">
        <v>0.0259447083455235</v>
      </c>
      <c r="AG21" s="19" t="n">
        <v>0.0233137325071248</v>
      </c>
      <c r="AH21" s="19" t="n">
        <v>0.00860532013974192</v>
      </c>
      <c r="AI21" s="19"/>
      <c r="AJ21" s="19" t="n">
        <v>0.0223298192330954</v>
      </c>
      <c r="AK21" s="19" t="n">
        <v>0.0229154958965547</v>
      </c>
      <c r="AL21" s="19" t="n">
        <v>0.0158876362216108</v>
      </c>
      <c r="AM21" s="19" t="n">
        <v>0.0752361931684049</v>
      </c>
      <c r="AN21" s="19" t="n">
        <v>0.014246935117649</v>
      </c>
      <c r="AO21" s="19"/>
      <c r="AP21" s="19" t="n">
        <v>0.020570119801148</v>
      </c>
      <c r="AQ21" s="19" t="n">
        <v>0.0262121057902221</v>
      </c>
      <c r="AR21" s="19" t="n">
        <v>0.0117039695066297</v>
      </c>
      <c r="AS21" s="19" t="n">
        <v>0.0285451874885109</v>
      </c>
      <c r="AT21" s="19" t="n">
        <v>0.00814522040773197</v>
      </c>
      <c r="AU21" s="19"/>
      <c r="AV21" s="19" t="n">
        <v>0.0317423401525456</v>
      </c>
      <c r="AW21" s="19" t="n">
        <v>0.0176137394432534</v>
      </c>
      <c r="AX21" s="19" t="n">
        <v>0.0112287478986239</v>
      </c>
      <c r="AY21" s="19" t="n">
        <v>0.0322629643155871</v>
      </c>
      <c r="AZ21" s="19" t="n">
        <v>0.00585969728467988</v>
      </c>
      <c r="BA21" s="19" t="n">
        <v>0.00632274270684837</v>
      </c>
      <c r="BB21" s="19"/>
      <c r="BC21" s="19" t="n">
        <v>0.00214157010360573</v>
      </c>
      <c r="BD21" s="19" t="n">
        <v>0.0104258003188516</v>
      </c>
      <c r="BE21" s="19" t="n">
        <v>0.0215436235640112</v>
      </c>
      <c r="BF21" s="19" t="n">
        <v>0.0781702307798506</v>
      </c>
      <c r="BG21" s="19" t="n">
        <v>0.076550544443225</v>
      </c>
    </row>
    <row r="22">
      <c r="B22" s="20" t="s">
        <v>180</v>
      </c>
      <c r="C22" s="19" t="n">
        <v>0.0201392298710431</v>
      </c>
      <c r="D22" s="19" t="n">
        <v>0.0219829927058366</v>
      </c>
      <c r="E22" s="19" t="n">
        <v>0.0184995983539007</v>
      </c>
      <c r="F22" s="19"/>
      <c r="G22" s="19" t="n">
        <v>0.019282523738968</v>
      </c>
      <c r="H22" s="19" t="n">
        <v>0.0590537610127867</v>
      </c>
      <c r="I22" s="19" t="n">
        <v>0.0315417515584873</v>
      </c>
      <c r="J22" s="19" t="n">
        <v>0.00289992470502474</v>
      </c>
      <c r="K22" s="19" t="n">
        <v>0.0110504218003728</v>
      </c>
      <c r="L22" s="19" t="n">
        <v>0</v>
      </c>
      <c r="M22" s="19"/>
      <c r="N22" s="19" t="n">
        <v>0.033371445495756</v>
      </c>
      <c r="O22" s="19" t="n">
        <v>0.0255322037753142</v>
      </c>
      <c r="P22" s="19" t="n">
        <v>0.00209913000886284</v>
      </c>
      <c r="Q22" s="19" t="n">
        <v>0.0161660234066824</v>
      </c>
      <c r="R22" s="19"/>
      <c r="S22" s="19" t="n">
        <v>0.0357013995098461</v>
      </c>
      <c r="T22" s="19" t="n">
        <v>0.0198120637459531</v>
      </c>
      <c r="U22" s="19" t="n">
        <v>0.0147491011284135</v>
      </c>
      <c r="V22" s="19" t="n">
        <v>0.0128744841207375</v>
      </c>
      <c r="W22" s="19" t="n">
        <v>0.0118496379436191</v>
      </c>
      <c r="X22" s="19" t="n">
        <v>0.0508945673084531</v>
      </c>
      <c r="Y22" s="19" t="n">
        <v>0.0149707846731968</v>
      </c>
      <c r="Z22" s="19" t="n">
        <v>0</v>
      </c>
      <c r="AA22" s="19" t="n">
        <v>0.024385762819653</v>
      </c>
      <c r="AB22" s="19" t="n">
        <v>0</v>
      </c>
      <c r="AC22" s="19" t="n">
        <v>0.0185430826245307</v>
      </c>
      <c r="AD22" s="19" t="n">
        <v>0</v>
      </c>
      <c r="AE22" s="19"/>
      <c r="AF22" s="19" t="n">
        <v>0.0141474871639724</v>
      </c>
      <c r="AG22" s="19" t="n">
        <v>0.0232541592672642</v>
      </c>
      <c r="AH22" s="19" t="n">
        <v>0.02410718415829</v>
      </c>
      <c r="AI22" s="19"/>
      <c r="AJ22" s="19" t="n">
        <v>0.0132958887790513</v>
      </c>
      <c r="AK22" s="19" t="n">
        <v>0.0357765781231361</v>
      </c>
      <c r="AL22" s="19" t="n">
        <v>0</v>
      </c>
      <c r="AM22" s="19" t="n">
        <v>0.0323838834096207</v>
      </c>
      <c r="AN22" s="19" t="n">
        <v>0.0202001940941401</v>
      </c>
      <c r="AO22" s="19"/>
      <c r="AP22" s="19" t="n">
        <v>0.00925603051445737</v>
      </c>
      <c r="AQ22" s="19" t="n">
        <v>0.0350607825795844</v>
      </c>
      <c r="AR22" s="19" t="n">
        <v>0</v>
      </c>
      <c r="AS22" s="19" t="n">
        <v>0.0205290703204744</v>
      </c>
      <c r="AT22" s="19" t="n">
        <v>0.00948487424611219</v>
      </c>
      <c r="AU22" s="19"/>
      <c r="AV22" s="19" t="n">
        <v>0.0385119601434992</v>
      </c>
      <c r="AW22" s="19" t="n">
        <v>0.00899449325859395</v>
      </c>
      <c r="AX22" s="19" t="n">
        <v>0.0218311623027563</v>
      </c>
      <c r="AY22" s="19" t="n">
        <v>0.0111313771262456</v>
      </c>
      <c r="AZ22" s="19" t="n">
        <v>0.0231281834196541</v>
      </c>
      <c r="BA22" s="19" t="n">
        <v>0.00867639519744781</v>
      </c>
      <c r="BB22" s="19"/>
      <c r="BC22" s="19" t="n">
        <v>0.00791225360224913</v>
      </c>
      <c r="BD22" s="19" t="n">
        <v>0.0120171664938155</v>
      </c>
      <c r="BE22" s="19" t="n">
        <v>0.0313694426614433</v>
      </c>
      <c r="BF22" s="19" t="n">
        <v>0.0419965677026755</v>
      </c>
      <c r="BG22" s="19" t="n">
        <v>0.0509813627454358</v>
      </c>
    </row>
    <row r="23">
      <c r="B23" s="20" t="s">
        <v>178</v>
      </c>
      <c r="C23" s="19" t="n">
        <v>0.014814799714428</v>
      </c>
      <c r="D23" s="19" t="n">
        <v>0.0224255488509085</v>
      </c>
      <c r="E23" s="19" t="n">
        <v>0.00750781753441009</v>
      </c>
      <c r="F23" s="19"/>
      <c r="G23" s="19" t="n">
        <v>0.0280820734795333</v>
      </c>
      <c r="H23" s="19" t="n">
        <v>0.0342661872993505</v>
      </c>
      <c r="I23" s="19" t="n">
        <v>0.0236968381860554</v>
      </c>
      <c r="J23" s="19" t="n">
        <v>0.00263398660628313</v>
      </c>
      <c r="K23" s="19" t="n">
        <v>0.00416235248665626</v>
      </c>
      <c r="L23" s="19" t="n">
        <v>0</v>
      </c>
      <c r="M23" s="19"/>
      <c r="N23" s="19" t="n">
        <v>0.031177952838171</v>
      </c>
      <c r="O23" s="19" t="n">
        <v>0.00618400242569239</v>
      </c>
      <c r="P23" s="19" t="n">
        <v>0.00616848475825167</v>
      </c>
      <c r="Q23" s="19" t="n">
        <v>0.0137841118402418</v>
      </c>
      <c r="R23" s="19"/>
      <c r="S23" s="19" t="n">
        <v>0.0363244873792758</v>
      </c>
      <c r="T23" s="19" t="n">
        <v>0.0131253623238328</v>
      </c>
      <c r="U23" s="19" t="n">
        <v>0</v>
      </c>
      <c r="V23" s="19" t="n">
        <v>0.0147722566870141</v>
      </c>
      <c r="W23" s="19" t="n">
        <v>0.0254906784278862</v>
      </c>
      <c r="X23" s="19" t="n">
        <v>0.0150928711154321</v>
      </c>
      <c r="Y23" s="19" t="n">
        <v>0.0175922104696741</v>
      </c>
      <c r="Z23" s="19" t="n">
        <v>0.0104264702356331</v>
      </c>
      <c r="AA23" s="19" t="n">
        <v>0.01088445898118</v>
      </c>
      <c r="AB23" s="19" t="n">
        <v>0.00579657520268572</v>
      </c>
      <c r="AC23" s="19" t="n">
        <v>0</v>
      </c>
      <c r="AD23" s="19" t="n">
        <v>0</v>
      </c>
      <c r="AE23" s="19"/>
      <c r="AF23" s="19" t="n">
        <v>0.00710952858869177</v>
      </c>
      <c r="AG23" s="19" t="n">
        <v>0.0221285358438418</v>
      </c>
      <c r="AH23" s="19" t="n">
        <v>0.00779801575554019</v>
      </c>
      <c r="AI23" s="19"/>
      <c r="AJ23" s="19" t="n">
        <v>0.00590841505701952</v>
      </c>
      <c r="AK23" s="19" t="n">
        <v>0.0367855191421565</v>
      </c>
      <c r="AL23" s="19" t="n">
        <v>0.00784465030356012</v>
      </c>
      <c r="AM23" s="19" t="n">
        <v>0</v>
      </c>
      <c r="AN23" s="19" t="n">
        <v>0.00416497144862778</v>
      </c>
      <c r="AO23" s="19"/>
      <c r="AP23" s="19" t="n">
        <v>0.00954246292537053</v>
      </c>
      <c r="AQ23" s="19" t="n">
        <v>0.0325866486177762</v>
      </c>
      <c r="AR23" s="19" t="n">
        <v>0.00605624946501296</v>
      </c>
      <c r="AS23" s="19" t="n">
        <v>0</v>
      </c>
      <c r="AT23" s="19" t="n">
        <v>0</v>
      </c>
      <c r="AU23" s="19"/>
      <c r="AV23" s="19" t="n">
        <v>0.0394588806382462</v>
      </c>
      <c r="AW23" s="19" t="n">
        <v>0.00694778696928968</v>
      </c>
      <c r="AX23" s="19" t="n">
        <v>0.00581034480782657</v>
      </c>
      <c r="AY23" s="19" t="n">
        <v>0</v>
      </c>
      <c r="AZ23" s="19" t="n">
        <v>0.0136702213904207</v>
      </c>
      <c r="BA23" s="19" t="n">
        <v>0</v>
      </c>
      <c r="BB23" s="19"/>
      <c r="BC23" s="19" t="n">
        <v>0.00220265394385715</v>
      </c>
      <c r="BD23" s="19" t="n">
        <v>0.00232589799407081</v>
      </c>
      <c r="BE23" s="19" t="n">
        <v>0.0284219179285535</v>
      </c>
      <c r="BF23" s="19" t="n">
        <v>0.0280686435662467</v>
      </c>
      <c r="BG23" s="19" t="n">
        <v>0.0889838413887106</v>
      </c>
    </row>
    <row r="24">
      <c r="B24" s="20" t="s">
        <v>181</v>
      </c>
      <c r="C24" s="19" t="n">
        <v>0.00934783421163399</v>
      </c>
      <c r="D24" s="19" t="n">
        <v>0.0107626957466867</v>
      </c>
      <c r="E24" s="19" t="n">
        <v>0.00804145242160876</v>
      </c>
      <c r="F24" s="19"/>
      <c r="G24" s="19" t="n">
        <v>0.0222093530952761</v>
      </c>
      <c r="H24" s="19" t="n">
        <v>0.0154806663038074</v>
      </c>
      <c r="I24" s="19" t="n">
        <v>0.0148689669876404</v>
      </c>
      <c r="J24" s="19" t="n">
        <v>0.00290457084439067</v>
      </c>
      <c r="K24" s="19" t="n">
        <v>0.00416235248665626</v>
      </c>
      <c r="L24" s="19" t="n">
        <v>0</v>
      </c>
      <c r="M24" s="19"/>
      <c r="N24" s="19" t="n">
        <v>0.012689732773162</v>
      </c>
      <c r="O24" s="19" t="n">
        <v>0.00933421760017942</v>
      </c>
      <c r="P24" s="19" t="n">
        <v>0.00862463374261748</v>
      </c>
      <c r="Q24" s="19" t="n">
        <v>0.00641506067079795</v>
      </c>
      <c r="R24" s="19"/>
      <c r="S24" s="19" t="n">
        <v>0.0031761980555736</v>
      </c>
      <c r="T24" s="19" t="n">
        <v>0.00460422033175814</v>
      </c>
      <c r="U24" s="19" t="n">
        <v>0.0139801904203467</v>
      </c>
      <c r="V24" s="19" t="n">
        <v>0.013765838529625</v>
      </c>
      <c r="W24" s="19" t="n">
        <v>0.00662706015628123</v>
      </c>
      <c r="X24" s="19" t="n">
        <v>0.0360917352928277</v>
      </c>
      <c r="Y24" s="19" t="n">
        <v>0.0114505498589715</v>
      </c>
      <c r="Z24" s="19" t="n">
        <v>0</v>
      </c>
      <c r="AA24" s="19" t="n">
        <v>0.00272327884627137</v>
      </c>
      <c r="AB24" s="19" t="n">
        <v>0.0113123019385016</v>
      </c>
      <c r="AC24" s="19" t="n">
        <v>0</v>
      </c>
      <c r="AD24" s="19" t="n">
        <v>0</v>
      </c>
      <c r="AE24" s="19"/>
      <c r="AF24" s="19" t="n">
        <v>0.00308887428541821</v>
      </c>
      <c r="AG24" s="19" t="n">
        <v>0.0151947410064428</v>
      </c>
      <c r="AH24" s="19" t="n">
        <v>0.00285943368931266</v>
      </c>
      <c r="AI24" s="19"/>
      <c r="AJ24" s="19" t="n">
        <v>0.00553892265163755</v>
      </c>
      <c r="AK24" s="19" t="n">
        <v>0.0176434966944225</v>
      </c>
      <c r="AL24" s="19" t="n">
        <v>0.00773537583420047</v>
      </c>
      <c r="AM24" s="19" t="n">
        <v>0</v>
      </c>
      <c r="AN24" s="19" t="n">
        <v>0.00471955572423505</v>
      </c>
      <c r="AO24" s="19"/>
      <c r="AP24" s="19" t="n">
        <v>0.00635621363670502</v>
      </c>
      <c r="AQ24" s="19" t="n">
        <v>0.0163668220976562</v>
      </c>
      <c r="AR24" s="19" t="n">
        <v>0.0118601850670352</v>
      </c>
      <c r="AS24" s="19" t="n">
        <v>0.00422986435916797</v>
      </c>
      <c r="AT24" s="19" t="n">
        <v>0.0116590232200714</v>
      </c>
      <c r="AU24" s="19"/>
      <c r="AV24" s="19" t="n">
        <v>0.0198198968979363</v>
      </c>
      <c r="AW24" s="19" t="n">
        <v>0.00301161101114479</v>
      </c>
      <c r="AX24" s="19" t="n">
        <v>0.0113786205674344</v>
      </c>
      <c r="AY24" s="19" t="n">
        <v>0.0101936062341365</v>
      </c>
      <c r="AZ24" s="19" t="n">
        <v>0.00838753812479033</v>
      </c>
      <c r="BA24" s="19" t="n">
        <v>0</v>
      </c>
      <c r="BB24" s="19"/>
      <c r="BC24" s="19" t="n">
        <v>0</v>
      </c>
      <c r="BD24" s="19" t="n">
        <v>0.00795388799711738</v>
      </c>
      <c r="BE24" s="19" t="n">
        <v>0.0140983251823684</v>
      </c>
      <c r="BF24" s="19" t="n">
        <v>0.0098742325964279</v>
      </c>
      <c r="BG24" s="19" t="n">
        <v>0.0271850906716216</v>
      </c>
    </row>
    <row r="25">
      <c r="B25" s="20" t="s">
        <v>182</v>
      </c>
      <c r="C25" s="19" t="n">
        <v>0.00883482704497651</v>
      </c>
      <c r="D25" s="19" t="n">
        <v>0.00980293643704503</v>
      </c>
      <c r="E25" s="19" t="n">
        <v>0.00796017913354353</v>
      </c>
      <c r="F25" s="19"/>
      <c r="G25" s="19" t="n">
        <v>0.0203519525093092</v>
      </c>
      <c r="H25" s="19" t="n">
        <v>0.0100306818924356</v>
      </c>
      <c r="I25" s="19" t="n">
        <v>0.00760991546659112</v>
      </c>
      <c r="J25" s="19" t="n">
        <v>0.00580711839871427</v>
      </c>
      <c r="K25" s="19" t="n">
        <v>0.0109984384827235</v>
      </c>
      <c r="L25" s="19" t="n">
        <v>0.00215549046113839</v>
      </c>
      <c r="M25" s="19"/>
      <c r="N25" s="19" t="n">
        <v>0.0092687418758126</v>
      </c>
      <c r="O25" s="19" t="n">
        <v>0.00707535587980788</v>
      </c>
      <c r="P25" s="19" t="n">
        <v>0.00640565495523369</v>
      </c>
      <c r="Q25" s="19" t="n">
        <v>0.0123488438874841</v>
      </c>
      <c r="R25" s="19"/>
      <c r="S25" s="19" t="n">
        <v>0.00557691900223499</v>
      </c>
      <c r="T25" s="19" t="n">
        <v>0.0162261235889054</v>
      </c>
      <c r="U25" s="19" t="n">
        <v>0.00600839609959397</v>
      </c>
      <c r="V25" s="19" t="n">
        <v>0.00899800837932136</v>
      </c>
      <c r="W25" s="19" t="n">
        <v>0</v>
      </c>
      <c r="X25" s="19" t="n">
        <v>0.0136059248985001</v>
      </c>
      <c r="Y25" s="19" t="n">
        <v>0.0112200912344532</v>
      </c>
      <c r="Z25" s="19" t="n">
        <v>0</v>
      </c>
      <c r="AA25" s="19" t="n">
        <v>0.00955581831491299</v>
      </c>
      <c r="AB25" s="19" t="n">
        <v>0.00546679415637224</v>
      </c>
      <c r="AC25" s="19" t="n">
        <v>0.0197391285067091</v>
      </c>
      <c r="AD25" s="19" t="n">
        <v>0</v>
      </c>
      <c r="AE25" s="19"/>
      <c r="AF25" s="19" t="n">
        <v>0.00973558920395245</v>
      </c>
      <c r="AG25" s="19" t="n">
        <v>0.0113786321230971</v>
      </c>
      <c r="AH25" s="19" t="n">
        <v>0.00316911748520457</v>
      </c>
      <c r="AI25" s="19"/>
      <c r="AJ25" s="19" t="n">
        <v>0.00559697164788795</v>
      </c>
      <c r="AK25" s="19" t="n">
        <v>0.0171247817281941</v>
      </c>
      <c r="AL25" s="19" t="n">
        <v>0</v>
      </c>
      <c r="AM25" s="19" t="n">
        <v>0</v>
      </c>
      <c r="AN25" s="19" t="n">
        <v>0.00776179092116253</v>
      </c>
      <c r="AO25" s="19"/>
      <c r="AP25" s="19" t="n">
        <v>0.00387361541575656</v>
      </c>
      <c r="AQ25" s="19" t="n">
        <v>0.0129534486627876</v>
      </c>
      <c r="AR25" s="19" t="n">
        <v>0</v>
      </c>
      <c r="AS25" s="19" t="n">
        <v>0.014227194899762</v>
      </c>
      <c r="AT25" s="19" t="n">
        <v>0.0148010836819843</v>
      </c>
      <c r="AU25" s="19"/>
      <c r="AV25" s="19" t="n">
        <v>0.0116853315986482</v>
      </c>
      <c r="AW25" s="19" t="n">
        <v>0.00855146731705647</v>
      </c>
      <c r="AX25" s="19" t="n">
        <v>0.00731473039068673</v>
      </c>
      <c r="AY25" s="19" t="n">
        <v>0.00305766726510351</v>
      </c>
      <c r="AZ25" s="19" t="n">
        <v>0.0106479463440073</v>
      </c>
      <c r="BA25" s="19" t="n">
        <v>0.0171644993378688</v>
      </c>
      <c r="BB25" s="19"/>
      <c r="BC25" s="19" t="n">
        <v>0.00229449619320015</v>
      </c>
      <c r="BD25" s="19" t="n">
        <v>0.00422176846290078</v>
      </c>
      <c r="BE25" s="19" t="n">
        <v>0.00840110864967494</v>
      </c>
      <c r="BF25" s="19" t="n">
        <v>0.0211022877164673</v>
      </c>
      <c r="BG25" s="19" t="n">
        <v>0.0347893516954638</v>
      </c>
    </row>
    <row r="26">
      <c r="B26" s="20" t="s">
        <v>122</v>
      </c>
      <c r="C26" s="19" t="n">
        <v>0.245023207544966</v>
      </c>
      <c r="D26" s="19" t="n">
        <v>0.207372960200053</v>
      </c>
      <c r="E26" s="19" t="n">
        <v>0.280781164896407</v>
      </c>
      <c r="F26" s="19"/>
      <c r="G26" s="19" t="n">
        <v>0.208263118555242</v>
      </c>
      <c r="H26" s="19" t="n">
        <v>0.166265860280593</v>
      </c>
      <c r="I26" s="19" t="n">
        <v>0.237166515623152</v>
      </c>
      <c r="J26" s="19" t="n">
        <v>0.270733367264436</v>
      </c>
      <c r="K26" s="19" t="n">
        <v>0.278571250635664</v>
      </c>
      <c r="L26" s="19" t="n">
        <v>0.296400179525895</v>
      </c>
      <c r="M26" s="19"/>
      <c r="N26" s="19" t="n">
        <v>0.136826608574105</v>
      </c>
      <c r="O26" s="19" t="n">
        <v>0.226729715480534</v>
      </c>
      <c r="P26" s="19" t="n">
        <v>0.260798236557117</v>
      </c>
      <c r="Q26" s="19" t="n">
        <v>0.36725484447554</v>
      </c>
      <c r="R26" s="19"/>
      <c r="S26" s="19" t="n">
        <v>0.11797731033182</v>
      </c>
      <c r="T26" s="19" t="n">
        <v>0.25510804495774</v>
      </c>
      <c r="U26" s="19" t="n">
        <v>0.326447488478943</v>
      </c>
      <c r="V26" s="19" t="n">
        <v>0.222896733860696</v>
      </c>
      <c r="W26" s="19" t="n">
        <v>0.304752435388029</v>
      </c>
      <c r="X26" s="19" t="n">
        <v>0.318609910889071</v>
      </c>
      <c r="Y26" s="19" t="n">
        <v>0.267103732212441</v>
      </c>
      <c r="Z26" s="19" t="n">
        <v>0.250654017107946</v>
      </c>
      <c r="AA26" s="19" t="n">
        <v>0.279551169501287</v>
      </c>
      <c r="AB26" s="19" t="n">
        <v>0.223429908934981</v>
      </c>
      <c r="AC26" s="19" t="n">
        <v>0.215161430909246</v>
      </c>
      <c r="AD26" s="19" t="n">
        <v>0.206006064688693</v>
      </c>
      <c r="AE26" s="19"/>
      <c r="AF26" s="19" t="n">
        <v>0.262969394803584</v>
      </c>
      <c r="AG26" s="19" t="n">
        <v>0.202251735188465</v>
      </c>
      <c r="AH26" s="19" t="n">
        <v>0.324458200663382</v>
      </c>
      <c r="AI26" s="19"/>
      <c r="AJ26" s="19" t="n">
        <v>0.230288078996362</v>
      </c>
      <c r="AK26" s="19" t="n">
        <v>0.180748447723238</v>
      </c>
      <c r="AL26" s="19" t="n">
        <v>0.188530618280366</v>
      </c>
      <c r="AM26" s="19" t="n">
        <v>0.354082187951736</v>
      </c>
      <c r="AN26" s="19" t="n">
        <v>0.388617615584026</v>
      </c>
      <c r="AO26" s="19"/>
      <c r="AP26" s="19" t="n">
        <v>0.197389060514145</v>
      </c>
      <c r="AQ26" s="19" t="n">
        <v>0.185925584506857</v>
      </c>
      <c r="AR26" s="19" t="n">
        <v>0.192068715515248</v>
      </c>
      <c r="AS26" s="19" t="n">
        <v>0.321628355674264</v>
      </c>
      <c r="AT26" s="19" t="n">
        <v>0.166355902434831</v>
      </c>
      <c r="AU26" s="19"/>
      <c r="AV26" s="19" t="n">
        <v>0.164261070925583</v>
      </c>
      <c r="AW26" s="19" t="n">
        <v>0.19142412621363</v>
      </c>
      <c r="AX26" s="19" t="n">
        <v>0.196891882172243</v>
      </c>
      <c r="AY26" s="19" t="n">
        <v>0.301476556160491</v>
      </c>
      <c r="AZ26" s="19" t="n">
        <v>0.236526334995358</v>
      </c>
      <c r="BA26" s="19" t="n">
        <v>0.374141809456226</v>
      </c>
      <c r="BB26" s="19"/>
      <c r="BC26" s="19" t="n">
        <v>0.323532449306012</v>
      </c>
      <c r="BD26" s="19" t="n">
        <v>0.279718955327384</v>
      </c>
      <c r="BE26" s="19" t="n">
        <v>0.181736379547107</v>
      </c>
      <c r="BF26" s="19" t="n">
        <v>0.133484608491575</v>
      </c>
      <c r="BG26" s="19" t="n">
        <v>0.0308874457766956</v>
      </c>
    </row>
    <row r="27">
      <c r="B27" s="20" t="s">
        <v>123</v>
      </c>
      <c r="C27" s="21" t="n">
        <v>0.0183655486118297</v>
      </c>
      <c r="D27" s="21" t="n">
        <v>0.0129124950499335</v>
      </c>
      <c r="E27" s="21" t="n">
        <v>0.0227565176890472</v>
      </c>
      <c r="F27" s="21"/>
      <c r="G27" s="21" t="n">
        <v>0.0258699837547053</v>
      </c>
      <c r="H27" s="21" t="n">
        <v>0.0235773978859436</v>
      </c>
      <c r="I27" s="21" t="n">
        <v>0.017832330037101</v>
      </c>
      <c r="J27" s="21" t="n">
        <v>0.0187762558942538</v>
      </c>
      <c r="K27" s="21" t="n">
        <v>0.00722620556315488</v>
      </c>
      <c r="L27" s="21" t="n">
        <v>0.016718860656279</v>
      </c>
      <c r="M27" s="21"/>
      <c r="N27" s="21" t="n">
        <v>0.0119996118143628</v>
      </c>
      <c r="O27" s="21" t="n">
        <v>0.0224728307341767</v>
      </c>
      <c r="P27" s="21" t="n">
        <v>0.0148336269472315</v>
      </c>
      <c r="Q27" s="21" t="n">
        <v>0.0240945826448393</v>
      </c>
      <c r="R27" s="21"/>
      <c r="S27" s="21" t="n">
        <v>0.0218293994148133</v>
      </c>
      <c r="T27" s="21" t="n">
        <v>0.0146278423029099</v>
      </c>
      <c r="U27" s="21" t="n">
        <v>0.0194889433819998</v>
      </c>
      <c r="V27" s="21" t="n">
        <v>0.0127603482349327</v>
      </c>
      <c r="W27" s="21" t="n">
        <v>0.0126410789815313</v>
      </c>
      <c r="X27" s="21" t="n">
        <v>0.0123683782415609</v>
      </c>
      <c r="Y27" s="21" t="n">
        <v>0.0157070933472095</v>
      </c>
      <c r="Z27" s="21" t="n">
        <v>0.0358686214605852</v>
      </c>
      <c r="AA27" s="21" t="n">
        <v>0.0345981987795463</v>
      </c>
      <c r="AB27" s="21" t="n">
        <v>0.0114806816106194</v>
      </c>
      <c r="AC27" s="21" t="n">
        <v>0.0145871703172131</v>
      </c>
      <c r="AD27" s="21" t="n">
        <v>0.014908251572933</v>
      </c>
      <c r="AE27" s="21"/>
      <c r="AF27" s="21" t="n">
        <v>0.0137135746633265</v>
      </c>
      <c r="AG27" s="21" t="n">
        <v>0.0143870996214448</v>
      </c>
      <c r="AH27" s="21" t="n">
        <v>0.025787724634149</v>
      </c>
      <c r="AI27" s="21"/>
      <c r="AJ27" s="21" t="n">
        <v>0.014643172043719</v>
      </c>
      <c r="AK27" s="21" t="n">
        <v>0.0183107214191963</v>
      </c>
      <c r="AL27" s="21" t="n">
        <v>0.00856545962716931</v>
      </c>
      <c r="AM27" s="21" t="n">
        <v>0.0489278677852659</v>
      </c>
      <c r="AN27" s="21" t="n">
        <v>0.0285035146712834</v>
      </c>
      <c r="AO27" s="21"/>
      <c r="AP27" s="21" t="n">
        <v>0.0182526968512017</v>
      </c>
      <c r="AQ27" s="21" t="n">
        <v>0.0184922669536143</v>
      </c>
      <c r="AR27" s="21" t="n">
        <v>0.00644585413596648</v>
      </c>
      <c r="AS27" s="21" t="n">
        <v>0.0282194233221729</v>
      </c>
      <c r="AT27" s="21" t="n">
        <v>0.0178299495714841</v>
      </c>
      <c r="AU27" s="21"/>
      <c r="AV27" s="21" t="n">
        <v>0.0160736281216866</v>
      </c>
      <c r="AW27" s="21" t="n">
        <v>0.012487893238624</v>
      </c>
      <c r="AX27" s="21" t="n">
        <v>0</v>
      </c>
      <c r="AY27" s="21" t="n">
        <v>0.0176084012136243</v>
      </c>
      <c r="AZ27" s="21" t="n">
        <v>0.0165688992695918</v>
      </c>
      <c r="BA27" s="21" t="n">
        <v>0.0407482881625429</v>
      </c>
      <c r="BB27" s="21"/>
      <c r="BC27" s="21" t="n">
        <v>0.0209043530298439</v>
      </c>
      <c r="BD27" s="21" t="n">
        <v>0.026038648244874</v>
      </c>
      <c r="BE27" s="21" t="n">
        <v>0.00921425128006041</v>
      </c>
      <c r="BF27" s="21" t="n">
        <v>0.013696933830975</v>
      </c>
      <c r="BG27" s="21" t="n">
        <v>0.0282045167364942</v>
      </c>
    </row>
    <row r="28">
      <c r="B28" s="18"/>
    </row>
    <row r="29">
      <c r="B29" t="s">
        <v>80</v>
      </c>
    </row>
    <row r="30">
      <c r="B30" t="s">
        <v>81</v>
      </c>
    </row>
    <row r="32">
      <c r="B3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188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185</v>
      </c>
      <c r="C9" s="19" t="n">
        <v>0.41445976282745</v>
      </c>
      <c r="D9" s="19" t="n">
        <v>0.471385403369429</v>
      </c>
      <c r="E9" s="19" t="n">
        <v>0.358182308846985</v>
      </c>
      <c r="F9" s="19"/>
      <c r="G9" s="19" t="n">
        <v>0.469822943109724</v>
      </c>
      <c r="H9" s="19" t="n">
        <v>0.481037024637328</v>
      </c>
      <c r="I9" s="19" t="n">
        <v>0.414284567178235</v>
      </c>
      <c r="J9" s="19" t="n">
        <v>0.375633738107775</v>
      </c>
      <c r="K9" s="19" t="n">
        <v>0.347173963502713</v>
      </c>
      <c r="L9" s="19" t="n">
        <v>0.400342591932184</v>
      </c>
      <c r="M9" s="19"/>
      <c r="N9" s="19" t="n">
        <v>0.487406870449196</v>
      </c>
      <c r="O9" s="19" t="n">
        <v>0.395259416942856</v>
      </c>
      <c r="P9" s="19" t="n">
        <v>0.391636542245568</v>
      </c>
      <c r="Q9" s="19" t="n">
        <v>0.374711794292013</v>
      </c>
      <c r="R9" s="19"/>
      <c r="S9" s="19" t="n">
        <v>0.451408117313492</v>
      </c>
      <c r="T9" s="19" t="n">
        <v>0.337501615028695</v>
      </c>
      <c r="U9" s="19" t="n">
        <v>0.424518159816222</v>
      </c>
      <c r="V9" s="19" t="n">
        <v>0.449525481697538</v>
      </c>
      <c r="W9" s="19" t="n">
        <v>0.403402580470162</v>
      </c>
      <c r="X9" s="19" t="n">
        <v>0.404699236468307</v>
      </c>
      <c r="Y9" s="19" t="n">
        <v>0.472673812546881</v>
      </c>
      <c r="Z9" s="19" t="n">
        <v>0.366025679520376</v>
      </c>
      <c r="AA9" s="19" t="n">
        <v>0.399018163575843</v>
      </c>
      <c r="AB9" s="19" t="n">
        <v>0.42265964018428</v>
      </c>
      <c r="AC9" s="19" t="n">
        <v>0.38608613843589</v>
      </c>
      <c r="AD9" s="19" t="n">
        <v>0.486341343311717</v>
      </c>
      <c r="AE9" s="19"/>
      <c r="AF9" s="19" t="n">
        <v>0.417563760513366</v>
      </c>
      <c r="AG9" s="19" t="n">
        <v>0.428489924808278</v>
      </c>
      <c r="AH9" s="19" t="n">
        <v>0.362090884883796</v>
      </c>
      <c r="AI9" s="19"/>
      <c r="AJ9" s="19" t="n">
        <v>0.443840980763397</v>
      </c>
      <c r="AK9" s="19" t="n">
        <v>0.448445519241816</v>
      </c>
      <c r="AL9" s="19" t="n">
        <v>0.328000686102028</v>
      </c>
      <c r="AM9" s="19" t="n">
        <v>0.38484738091412</v>
      </c>
      <c r="AN9" s="19" t="n">
        <v>0.387554843271869</v>
      </c>
      <c r="AO9" s="19"/>
      <c r="AP9" s="19" t="n">
        <v>0.428092995958455</v>
      </c>
      <c r="AQ9" s="19" t="n">
        <v>0.453789622052289</v>
      </c>
      <c r="AR9" s="19" t="n">
        <v>0.337890696598685</v>
      </c>
      <c r="AS9" s="19" t="n">
        <v>0.427431529199501</v>
      </c>
      <c r="AT9" s="19" t="n">
        <v>0.328355424970303</v>
      </c>
      <c r="AU9" s="19"/>
      <c r="AV9" s="19" t="n">
        <v>0.470472289980968</v>
      </c>
      <c r="AW9" s="19" t="n">
        <v>0.442949624335131</v>
      </c>
      <c r="AX9" s="19" t="n">
        <v>0.369570881527248</v>
      </c>
      <c r="AY9" s="19" t="n">
        <v>0.446052858513167</v>
      </c>
      <c r="AZ9" s="19" t="n">
        <v>0.310527981143863</v>
      </c>
      <c r="BA9" s="19" t="n">
        <v>0.340072720149543</v>
      </c>
      <c r="BB9" s="19"/>
      <c r="BC9" s="19" t="n">
        <v>0.364899133870074</v>
      </c>
      <c r="BD9" s="19" t="n">
        <v>0.369465595591973</v>
      </c>
      <c r="BE9" s="19" t="n">
        <v>0.4358622337882</v>
      </c>
      <c r="BF9" s="19" t="n">
        <v>0.560538177194984</v>
      </c>
      <c r="BG9" s="19" t="n">
        <v>0.600724314720653</v>
      </c>
    </row>
    <row r="10">
      <c r="B10" s="20" t="s">
        <v>186</v>
      </c>
      <c r="C10" s="19" t="n">
        <v>0.446150333801225</v>
      </c>
      <c r="D10" s="19" t="n">
        <v>0.410983288085268</v>
      </c>
      <c r="E10" s="19" t="n">
        <v>0.480905846357102</v>
      </c>
      <c r="F10" s="19"/>
      <c r="G10" s="19" t="n">
        <v>0.456912253287885</v>
      </c>
      <c r="H10" s="19" t="n">
        <v>0.398656420708552</v>
      </c>
      <c r="I10" s="19" t="n">
        <v>0.428450193374704</v>
      </c>
      <c r="J10" s="19" t="n">
        <v>0.460235538732329</v>
      </c>
      <c r="K10" s="19" t="n">
        <v>0.501103968630168</v>
      </c>
      <c r="L10" s="19" t="n">
        <v>0.443434131913188</v>
      </c>
      <c r="M10" s="19"/>
      <c r="N10" s="19" t="n">
        <v>0.412834128697226</v>
      </c>
      <c r="O10" s="19" t="n">
        <v>0.435966876256372</v>
      </c>
      <c r="P10" s="19" t="n">
        <v>0.452782961884217</v>
      </c>
      <c r="Q10" s="19" t="n">
        <v>0.487696775517814</v>
      </c>
      <c r="R10" s="19"/>
      <c r="S10" s="19" t="n">
        <v>0.42588192471898</v>
      </c>
      <c r="T10" s="19" t="n">
        <v>0.509872383362238</v>
      </c>
      <c r="U10" s="19" t="n">
        <v>0.414250179724607</v>
      </c>
      <c r="V10" s="19" t="n">
        <v>0.398496928718346</v>
      </c>
      <c r="W10" s="19" t="n">
        <v>0.492959746557529</v>
      </c>
      <c r="X10" s="19" t="n">
        <v>0.468827202297471</v>
      </c>
      <c r="Y10" s="19" t="n">
        <v>0.396416449009603</v>
      </c>
      <c r="Z10" s="19" t="n">
        <v>0.520015902152841</v>
      </c>
      <c r="AA10" s="19" t="n">
        <v>0.442816698354421</v>
      </c>
      <c r="AB10" s="19" t="n">
        <v>0.394443250369846</v>
      </c>
      <c r="AC10" s="19" t="n">
        <v>0.520381786000874</v>
      </c>
      <c r="AD10" s="19" t="n">
        <v>0.393574432302103</v>
      </c>
      <c r="AE10" s="19"/>
      <c r="AF10" s="19" t="n">
        <v>0.426508045636483</v>
      </c>
      <c r="AG10" s="19" t="n">
        <v>0.447182117240559</v>
      </c>
      <c r="AH10" s="19" t="n">
        <v>0.458977968095108</v>
      </c>
      <c r="AI10" s="19"/>
      <c r="AJ10" s="19" t="n">
        <v>0.428207084015113</v>
      </c>
      <c r="AK10" s="19" t="n">
        <v>0.447554614087642</v>
      </c>
      <c r="AL10" s="19" t="n">
        <v>0.540445744457815</v>
      </c>
      <c r="AM10" s="19" t="n">
        <v>0.45986459169936</v>
      </c>
      <c r="AN10" s="19" t="n">
        <v>0.411104799897375</v>
      </c>
      <c r="AO10" s="19"/>
      <c r="AP10" s="19" t="n">
        <v>0.438091216120393</v>
      </c>
      <c r="AQ10" s="19" t="n">
        <v>0.423310930571207</v>
      </c>
      <c r="AR10" s="19" t="n">
        <v>0.519981070366912</v>
      </c>
      <c r="AS10" s="19" t="n">
        <v>0.443684385109216</v>
      </c>
      <c r="AT10" s="19" t="n">
        <v>0.503610512972603</v>
      </c>
      <c r="AU10" s="19"/>
      <c r="AV10" s="19" t="n">
        <v>0.425705832795847</v>
      </c>
      <c r="AW10" s="19" t="n">
        <v>0.434303294761857</v>
      </c>
      <c r="AX10" s="19" t="n">
        <v>0.480359559002522</v>
      </c>
      <c r="AY10" s="19" t="n">
        <v>0.420897936494987</v>
      </c>
      <c r="AZ10" s="19" t="n">
        <v>0.519198219175314</v>
      </c>
      <c r="BA10" s="19" t="n">
        <v>0.429246933553433</v>
      </c>
      <c r="BB10" s="19"/>
      <c r="BC10" s="19" t="n">
        <v>0.469513917137548</v>
      </c>
      <c r="BD10" s="19" t="n">
        <v>0.508137324469035</v>
      </c>
      <c r="BE10" s="19" t="n">
        <v>0.430227650867677</v>
      </c>
      <c r="BF10" s="19" t="n">
        <v>0.337196578823119</v>
      </c>
      <c r="BG10" s="19" t="n">
        <v>0.210148863012306</v>
      </c>
    </row>
    <row r="11">
      <c r="B11" s="20" t="s">
        <v>187</v>
      </c>
      <c r="C11" s="19" t="n">
        <v>0.106014396522033</v>
      </c>
      <c r="D11" s="19" t="n">
        <v>0.0871680236130444</v>
      </c>
      <c r="E11" s="19" t="n">
        <v>0.124432385562364</v>
      </c>
      <c r="F11" s="19"/>
      <c r="G11" s="19" t="n">
        <v>0.0669695334376573</v>
      </c>
      <c r="H11" s="19" t="n">
        <v>0.0940965177812401</v>
      </c>
      <c r="I11" s="19" t="n">
        <v>0.110870861136892</v>
      </c>
      <c r="J11" s="19" t="n">
        <v>0.130245836017563</v>
      </c>
      <c r="K11" s="19" t="n">
        <v>0.107072360986887</v>
      </c>
      <c r="L11" s="19" t="n">
        <v>0.1175042593585</v>
      </c>
      <c r="M11" s="19"/>
      <c r="N11" s="19" t="n">
        <v>0.070662560365011</v>
      </c>
      <c r="O11" s="19" t="n">
        <v>0.13295388978247</v>
      </c>
      <c r="P11" s="19" t="n">
        <v>0.107454632092114</v>
      </c>
      <c r="Q11" s="19" t="n">
        <v>0.115041773254526</v>
      </c>
      <c r="R11" s="19"/>
      <c r="S11" s="19" t="n">
        <v>0.0902200100396004</v>
      </c>
      <c r="T11" s="19" t="n">
        <v>0.124903026737992</v>
      </c>
      <c r="U11" s="19" t="n">
        <v>0.130282075958953</v>
      </c>
      <c r="V11" s="19" t="n">
        <v>0.112746146178086</v>
      </c>
      <c r="W11" s="19" t="n">
        <v>0.0673857032947453</v>
      </c>
      <c r="X11" s="19" t="n">
        <v>0.0906065369464418</v>
      </c>
      <c r="Y11" s="19" t="n">
        <v>0.096617150590868</v>
      </c>
      <c r="Z11" s="19" t="n">
        <v>0.103869042719609</v>
      </c>
      <c r="AA11" s="19" t="n">
        <v>0.129715032558958</v>
      </c>
      <c r="AB11" s="19" t="n">
        <v>0.138967838166421</v>
      </c>
      <c r="AC11" s="19" t="n">
        <v>0.0755897007581122</v>
      </c>
      <c r="AD11" s="19" t="n">
        <v>0.0425454918114565</v>
      </c>
      <c r="AE11" s="19"/>
      <c r="AF11" s="19" t="n">
        <v>0.123693869232849</v>
      </c>
      <c r="AG11" s="19" t="n">
        <v>0.0923729199006993</v>
      </c>
      <c r="AH11" s="19" t="n">
        <v>0.123924724905615</v>
      </c>
      <c r="AI11" s="19"/>
      <c r="AJ11" s="19" t="n">
        <v>0.100544045280521</v>
      </c>
      <c r="AK11" s="19" t="n">
        <v>0.0896495840224545</v>
      </c>
      <c r="AL11" s="19" t="n">
        <v>0.0965515069473255</v>
      </c>
      <c r="AM11" s="19" t="n">
        <v>0.108238307706584</v>
      </c>
      <c r="AN11" s="19" t="n">
        <v>0.129165665980598</v>
      </c>
      <c r="AO11" s="19"/>
      <c r="AP11" s="19" t="n">
        <v>0.111081627668262</v>
      </c>
      <c r="AQ11" s="19" t="n">
        <v>0.0970195770543368</v>
      </c>
      <c r="AR11" s="19" t="n">
        <v>0.107137961959478</v>
      </c>
      <c r="AS11" s="19" t="n">
        <v>0.106293966304352</v>
      </c>
      <c r="AT11" s="19" t="n">
        <v>0.143354311229183</v>
      </c>
      <c r="AU11" s="19"/>
      <c r="AV11" s="19" t="n">
        <v>0.0789378375422864</v>
      </c>
      <c r="AW11" s="19" t="n">
        <v>0.0976433083113751</v>
      </c>
      <c r="AX11" s="19" t="n">
        <v>0.113554884724396</v>
      </c>
      <c r="AY11" s="19" t="n">
        <v>0.113901060153699</v>
      </c>
      <c r="AZ11" s="19" t="n">
        <v>0.14448708133833</v>
      </c>
      <c r="BA11" s="19" t="n">
        <v>0.12505418225291</v>
      </c>
      <c r="BB11" s="19"/>
      <c r="BC11" s="19" t="n">
        <v>0.133077940140551</v>
      </c>
      <c r="BD11" s="19" t="n">
        <v>0.0961681857700862</v>
      </c>
      <c r="BE11" s="19" t="n">
        <v>0.095558099163353</v>
      </c>
      <c r="BF11" s="19" t="n">
        <v>0.0859010551185956</v>
      </c>
      <c r="BG11" s="19" t="n">
        <v>0.0952359307886058</v>
      </c>
    </row>
    <row r="12">
      <c r="B12" s="20" t="s">
        <v>100</v>
      </c>
      <c r="C12" s="21" t="n">
        <v>0.033375506849292</v>
      </c>
      <c r="D12" s="21" t="n">
        <v>0.0304632849322586</v>
      </c>
      <c r="E12" s="21" t="n">
        <v>0.0364794592335496</v>
      </c>
      <c r="F12" s="21"/>
      <c r="G12" s="21" t="n">
        <v>0.0062952701647334</v>
      </c>
      <c r="H12" s="21" t="n">
        <v>0.0262100368728797</v>
      </c>
      <c r="I12" s="21" t="n">
        <v>0.0463943783101692</v>
      </c>
      <c r="J12" s="21" t="n">
        <v>0.0338848871423328</v>
      </c>
      <c r="K12" s="21" t="n">
        <v>0.0446497068802316</v>
      </c>
      <c r="L12" s="21" t="n">
        <v>0.0387190167961282</v>
      </c>
      <c r="M12" s="21"/>
      <c r="N12" s="21" t="n">
        <v>0.029096440488567</v>
      </c>
      <c r="O12" s="21" t="n">
        <v>0.035819817018302</v>
      </c>
      <c r="P12" s="21" t="n">
        <v>0.0481258637781004</v>
      </c>
      <c r="Q12" s="21" t="n">
        <v>0.0225496569356474</v>
      </c>
      <c r="R12" s="21"/>
      <c r="S12" s="21" t="n">
        <v>0.0324899479279282</v>
      </c>
      <c r="T12" s="21" t="n">
        <v>0.0277229748710752</v>
      </c>
      <c r="U12" s="21" t="n">
        <v>0.0309495845002179</v>
      </c>
      <c r="V12" s="21" t="n">
        <v>0.0392314434060309</v>
      </c>
      <c r="W12" s="21" t="n">
        <v>0.036251969677563</v>
      </c>
      <c r="X12" s="21" t="n">
        <v>0.0358670242877806</v>
      </c>
      <c r="Y12" s="21" t="n">
        <v>0.0342925878526482</v>
      </c>
      <c r="Z12" s="21" t="n">
        <v>0.0100893756071747</v>
      </c>
      <c r="AA12" s="21" t="n">
        <v>0.0284501055107787</v>
      </c>
      <c r="AB12" s="21" t="n">
        <v>0.0439292712794529</v>
      </c>
      <c r="AC12" s="21" t="n">
        <v>0.0179423748051239</v>
      </c>
      <c r="AD12" s="21" t="n">
        <v>0.0775387325747235</v>
      </c>
      <c r="AE12" s="21"/>
      <c r="AF12" s="21" t="n">
        <v>0.0322343246173017</v>
      </c>
      <c r="AG12" s="21" t="n">
        <v>0.0319550380504638</v>
      </c>
      <c r="AH12" s="21" t="n">
        <v>0.0550064221154808</v>
      </c>
      <c r="AI12" s="21"/>
      <c r="AJ12" s="21" t="n">
        <v>0.0274078899409689</v>
      </c>
      <c r="AK12" s="21" t="n">
        <v>0.0143502826480867</v>
      </c>
      <c r="AL12" s="21" t="n">
        <v>0.0350020624928313</v>
      </c>
      <c r="AM12" s="21" t="n">
        <v>0.0470497196799357</v>
      </c>
      <c r="AN12" s="21" t="n">
        <v>0.0721746908501584</v>
      </c>
      <c r="AO12" s="21"/>
      <c r="AP12" s="21" t="n">
        <v>0.0227341602528905</v>
      </c>
      <c r="AQ12" s="21" t="n">
        <v>0.025879870322168</v>
      </c>
      <c r="AR12" s="21" t="n">
        <v>0.0349902710749252</v>
      </c>
      <c r="AS12" s="21" t="n">
        <v>0.0225901193869316</v>
      </c>
      <c r="AT12" s="21" t="n">
        <v>0.0246797508279106</v>
      </c>
      <c r="AU12" s="21"/>
      <c r="AV12" s="21" t="n">
        <v>0.0248840396808986</v>
      </c>
      <c r="AW12" s="21" t="n">
        <v>0.0251037725916366</v>
      </c>
      <c r="AX12" s="21" t="n">
        <v>0.0365146747458338</v>
      </c>
      <c r="AY12" s="21" t="n">
        <v>0.0191481448381473</v>
      </c>
      <c r="AZ12" s="21" t="n">
        <v>0.025786718342493</v>
      </c>
      <c r="BA12" s="21" t="n">
        <v>0.105626164044113</v>
      </c>
      <c r="BB12" s="21"/>
      <c r="BC12" s="21" t="n">
        <v>0.0325090088518274</v>
      </c>
      <c r="BD12" s="21" t="n">
        <v>0.0262288941689063</v>
      </c>
      <c r="BE12" s="21" t="n">
        <v>0.0383520161807699</v>
      </c>
      <c r="BF12" s="21" t="n">
        <v>0.0163641888633015</v>
      </c>
      <c r="BG12" s="21" t="n">
        <v>0.0938908914784346</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191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189</v>
      </c>
      <c r="C9" s="19" t="n">
        <v>0.781130922384986</v>
      </c>
      <c r="D9" s="19" t="n">
        <v>0.810122246981897</v>
      </c>
      <c r="E9" s="19" t="n">
        <v>0.751993270420179</v>
      </c>
      <c r="F9" s="19"/>
      <c r="G9" s="19" t="n">
        <v>0.844145657863615</v>
      </c>
      <c r="H9" s="19" t="n">
        <v>0.790010332506229</v>
      </c>
      <c r="I9" s="19" t="n">
        <v>0.783535318431916</v>
      </c>
      <c r="J9" s="19" t="n">
        <v>0.759135601145553</v>
      </c>
      <c r="K9" s="19" t="n">
        <v>0.752236138609191</v>
      </c>
      <c r="L9" s="19" t="n">
        <v>0.767090383431096</v>
      </c>
      <c r="M9" s="19"/>
      <c r="N9" s="19" t="n">
        <v>0.815125056683572</v>
      </c>
      <c r="O9" s="19" t="n">
        <v>0.789604275242644</v>
      </c>
      <c r="P9" s="19" t="n">
        <v>0.745752726348084</v>
      </c>
      <c r="Q9" s="19" t="n">
        <v>0.76634346559832</v>
      </c>
      <c r="R9" s="19"/>
      <c r="S9" s="19" t="n">
        <v>0.757915147173663</v>
      </c>
      <c r="T9" s="19" t="n">
        <v>0.781233497389626</v>
      </c>
      <c r="U9" s="19" t="n">
        <v>0.789365069509366</v>
      </c>
      <c r="V9" s="19" t="n">
        <v>0.790572227362331</v>
      </c>
      <c r="W9" s="19" t="n">
        <v>0.809487787865856</v>
      </c>
      <c r="X9" s="19" t="n">
        <v>0.775232780967312</v>
      </c>
      <c r="Y9" s="19" t="n">
        <v>0.80344032364594</v>
      </c>
      <c r="Z9" s="19" t="n">
        <v>0.717131671805019</v>
      </c>
      <c r="AA9" s="19" t="n">
        <v>0.758303147920436</v>
      </c>
      <c r="AB9" s="19" t="n">
        <v>0.767278522314418</v>
      </c>
      <c r="AC9" s="19" t="n">
        <v>0.834003801143065</v>
      </c>
      <c r="AD9" s="19" t="n">
        <v>0.852748898886059</v>
      </c>
      <c r="AE9" s="19"/>
      <c r="AF9" s="19" t="n">
        <v>0.751125303442924</v>
      </c>
      <c r="AG9" s="19" t="n">
        <v>0.810366499035422</v>
      </c>
      <c r="AH9" s="19" t="n">
        <v>0.723765222049615</v>
      </c>
      <c r="AI9" s="19"/>
      <c r="AJ9" s="19" t="n">
        <v>0.772060448560617</v>
      </c>
      <c r="AK9" s="19" t="n">
        <v>0.811308093133066</v>
      </c>
      <c r="AL9" s="19" t="n">
        <v>0.758755336461003</v>
      </c>
      <c r="AM9" s="19" t="n">
        <v>0.863416629734134</v>
      </c>
      <c r="AN9" s="19" t="n">
        <v>0.6985888808461</v>
      </c>
      <c r="AO9" s="19"/>
      <c r="AP9" s="19" t="n">
        <v>0.750975633745578</v>
      </c>
      <c r="AQ9" s="19" t="n">
        <v>0.816766411636842</v>
      </c>
      <c r="AR9" s="19" t="n">
        <v>0.801967042495004</v>
      </c>
      <c r="AS9" s="19" t="n">
        <v>0.813620684808649</v>
      </c>
      <c r="AT9" s="19" t="n">
        <v>0.794282465041623</v>
      </c>
      <c r="AU9" s="19"/>
      <c r="AV9" s="19" t="n">
        <v>0.808631764136256</v>
      </c>
      <c r="AW9" s="19" t="n">
        <v>0.741626006851244</v>
      </c>
      <c r="AX9" s="19" t="n">
        <v>0.804444559968521</v>
      </c>
      <c r="AY9" s="19" t="n">
        <v>0.821612796458278</v>
      </c>
      <c r="AZ9" s="19" t="n">
        <v>0.853708096279922</v>
      </c>
      <c r="BA9" s="19" t="n">
        <v>0.705426331934188</v>
      </c>
      <c r="BB9" s="19"/>
      <c r="BC9" s="19" t="n">
        <v>0.751452650316638</v>
      </c>
      <c r="BD9" s="19" t="n">
        <v>0.783776636885845</v>
      </c>
      <c r="BE9" s="19" t="n">
        <v>0.780386079248978</v>
      </c>
      <c r="BF9" s="19" t="n">
        <v>0.846150623314431</v>
      </c>
      <c r="BG9" s="19" t="n">
        <v>0.812166382318474</v>
      </c>
    </row>
    <row r="10">
      <c r="B10" s="20" t="s">
        <v>190</v>
      </c>
      <c r="C10" s="19" t="n">
        <v>0.120181521246288</v>
      </c>
      <c r="D10" s="19" t="n">
        <v>0.124347531639035</v>
      </c>
      <c r="E10" s="19" t="n">
        <v>0.116197748832068</v>
      </c>
      <c r="F10" s="19"/>
      <c r="G10" s="19" t="n">
        <v>0.066082379478</v>
      </c>
      <c r="H10" s="19" t="n">
        <v>0.125270821570306</v>
      </c>
      <c r="I10" s="19" t="n">
        <v>0.115113409980393</v>
      </c>
      <c r="J10" s="19" t="n">
        <v>0.146839743212008</v>
      </c>
      <c r="K10" s="19" t="n">
        <v>0.116125179549607</v>
      </c>
      <c r="L10" s="19" t="n">
        <v>0.137497411422569</v>
      </c>
      <c r="M10" s="19"/>
      <c r="N10" s="19" t="n">
        <v>0.105747786630487</v>
      </c>
      <c r="O10" s="19" t="n">
        <v>0.12609847500872</v>
      </c>
      <c r="P10" s="19" t="n">
        <v>0.142971729065789</v>
      </c>
      <c r="Q10" s="19" t="n">
        <v>0.109794696214555</v>
      </c>
      <c r="R10" s="19"/>
      <c r="S10" s="19" t="n">
        <v>0.136912715319995</v>
      </c>
      <c r="T10" s="19" t="n">
        <v>0.138221031044117</v>
      </c>
      <c r="U10" s="19" t="n">
        <v>0.109178431181978</v>
      </c>
      <c r="V10" s="19" t="n">
        <v>0.0954522116827932</v>
      </c>
      <c r="W10" s="19" t="n">
        <v>0.14697858474291</v>
      </c>
      <c r="X10" s="19" t="n">
        <v>0.107870591678854</v>
      </c>
      <c r="Y10" s="19" t="n">
        <v>0.123525471648412</v>
      </c>
      <c r="Z10" s="19" t="n">
        <v>0.119495460148721</v>
      </c>
      <c r="AA10" s="19" t="n">
        <v>0.116186779509568</v>
      </c>
      <c r="AB10" s="19" t="n">
        <v>0.119692021223913</v>
      </c>
      <c r="AC10" s="19" t="n">
        <v>0.105593636042337</v>
      </c>
      <c r="AD10" s="19" t="n">
        <v>0.0740424981243481</v>
      </c>
      <c r="AE10" s="19"/>
      <c r="AF10" s="19" t="n">
        <v>0.142653408922794</v>
      </c>
      <c r="AG10" s="19" t="n">
        <v>0.117195055954928</v>
      </c>
      <c r="AH10" s="19" t="n">
        <v>0.117187738367942</v>
      </c>
      <c r="AI10" s="19"/>
      <c r="AJ10" s="19" t="n">
        <v>0.129814379979808</v>
      </c>
      <c r="AK10" s="19" t="n">
        <v>0.126363070200112</v>
      </c>
      <c r="AL10" s="19" t="n">
        <v>0.123323470118623</v>
      </c>
      <c r="AM10" s="19" t="n">
        <v>0.0633139305990663</v>
      </c>
      <c r="AN10" s="19" t="n">
        <v>0.127723405603421</v>
      </c>
      <c r="AO10" s="19"/>
      <c r="AP10" s="19" t="n">
        <v>0.137248047214813</v>
      </c>
      <c r="AQ10" s="19" t="n">
        <v>0.115326810179286</v>
      </c>
      <c r="AR10" s="19" t="n">
        <v>0.0857415785335695</v>
      </c>
      <c r="AS10" s="19" t="n">
        <v>0.121222846280378</v>
      </c>
      <c r="AT10" s="19" t="n">
        <v>0.10003647448973</v>
      </c>
      <c r="AU10" s="19"/>
      <c r="AV10" s="19" t="n">
        <v>0.122176852711459</v>
      </c>
      <c r="AW10" s="19" t="n">
        <v>0.139669264050958</v>
      </c>
      <c r="AX10" s="19" t="n">
        <v>0.0938938504454009</v>
      </c>
      <c r="AY10" s="19" t="n">
        <v>0.108814871197016</v>
      </c>
      <c r="AZ10" s="19" t="n">
        <v>0.0747382730626539</v>
      </c>
      <c r="BA10" s="19" t="n">
        <v>0.160896508548081</v>
      </c>
      <c r="BB10" s="19"/>
      <c r="BC10" s="19" t="n">
        <v>0.132980552135104</v>
      </c>
      <c r="BD10" s="19" t="n">
        <v>0.113938616680014</v>
      </c>
      <c r="BE10" s="19" t="n">
        <v>0.118132269524431</v>
      </c>
      <c r="BF10" s="19" t="n">
        <v>0.114648081874242</v>
      </c>
      <c r="BG10" s="19" t="n">
        <v>0.0380024786432749</v>
      </c>
    </row>
    <row r="11">
      <c r="B11" s="20" t="s">
        <v>100</v>
      </c>
      <c r="C11" s="21" t="n">
        <v>0.0986875563687266</v>
      </c>
      <c r="D11" s="21" t="n">
        <v>0.0655302213790678</v>
      </c>
      <c r="E11" s="21" t="n">
        <v>0.131808980747752</v>
      </c>
      <c r="F11" s="21"/>
      <c r="G11" s="21" t="n">
        <v>0.0897719626583852</v>
      </c>
      <c r="H11" s="21" t="n">
        <v>0.0847188459234647</v>
      </c>
      <c r="I11" s="21" t="n">
        <v>0.101351271587692</v>
      </c>
      <c r="J11" s="21" t="n">
        <v>0.0940246556424393</v>
      </c>
      <c r="K11" s="21" t="n">
        <v>0.131638681841202</v>
      </c>
      <c r="L11" s="21" t="n">
        <v>0.095412205146335</v>
      </c>
      <c r="M11" s="21"/>
      <c r="N11" s="21" t="n">
        <v>0.0791271566859409</v>
      </c>
      <c r="O11" s="21" t="n">
        <v>0.0842972497486363</v>
      </c>
      <c r="P11" s="21" t="n">
        <v>0.111275544586127</v>
      </c>
      <c r="Q11" s="21" t="n">
        <v>0.123861838187126</v>
      </c>
      <c r="R11" s="21"/>
      <c r="S11" s="21" t="n">
        <v>0.105172137506343</v>
      </c>
      <c r="T11" s="21" t="n">
        <v>0.0805454715662563</v>
      </c>
      <c r="U11" s="21" t="n">
        <v>0.101456499308656</v>
      </c>
      <c r="V11" s="21" t="n">
        <v>0.113975560954875</v>
      </c>
      <c r="W11" s="21" t="n">
        <v>0.0435336273912343</v>
      </c>
      <c r="X11" s="21" t="n">
        <v>0.116896627353834</v>
      </c>
      <c r="Y11" s="21" t="n">
        <v>0.073034204705648</v>
      </c>
      <c r="Z11" s="21" t="n">
        <v>0.16337286804626</v>
      </c>
      <c r="AA11" s="21" t="n">
        <v>0.125510072569996</v>
      </c>
      <c r="AB11" s="21" t="n">
        <v>0.113029456461669</v>
      </c>
      <c r="AC11" s="21" t="n">
        <v>0.0604025628145975</v>
      </c>
      <c r="AD11" s="21" t="n">
        <v>0.0732086029895927</v>
      </c>
      <c r="AE11" s="21"/>
      <c r="AF11" s="21" t="n">
        <v>0.106221287634282</v>
      </c>
      <c r="AG11" s="21" t="n">
        <v>0.0724384450096495</v>
      </c>
      <c r="AH11" s="21" t="n">
        <v>0.159047039582442</v>
      </c>
      <c r="AI11" s="21"/>
      <c r="AJ11" s="21" t="n">
        <v>0.0981251714595752</v>
      </c>
      <c r="AK11" s="21" t="n">
        <v>0.0623288366668224</v>
      </c>
      <c r="AL11" s="21" t="n">
        <v>0.117921193420374</v>
      </c>
      <c r="AM11" s="21" t="n">
        <v>0.0732694396667997</v>
      </c>
      <c r="AN11" s="21" t="n">
        <v>0.173687713550479</v>
      </c>
      <c r="AO11" s="21"/>
      <c r="AP11" s="21" t="n">
        <v>0.111776319039609</v>
      </c>
      <c r="AQ11" s="21" t="n">
        <v>0.0679067781838717</v>
      </c>
      <c r="AR11" s="21" t="n">
        <v>0.112291378971427</v>
      </c>
      <c r="AS11" s="21" t="n">
        <v>0.0651564689109728</v>
      </c>
      <c r="AT11" s="21" t="n">
        <v>0.105681060468647</v>
      </c>
      <c r="AU11" s="21"/>
      <c r="AV11" s="21" t="n">
        <v>0.0691913831522848</v>
      </c>
      <c r="AW11" s="21" t="n">
        <v>0.118704729097798</v>
      </c>
      <c r="AX11" s="21" t="n">
        <v>0.101661589586078</v>
      </c>
      <c r="AY11" s="21" t="n">
        <v>0.0695723323447064</v>
      </c>
      <c r="AZ11" s="21" t="n">
        <v>0.0715536306574242</v>
      </c>
      <c r="BA11" s="21" t="n">
        <v>0.13367715951773</v>
      </c>
      <c r="BB11" s="21"/>
      <c r="BC11" s="21" t="n">
        <v>0.115566797548258</v>
      </c>
      <c r="BD11" s="21" t="n">
        <v>0.102284746434141</v>
      </c>
      <c r="BE11" s="21" t="n">
        <v>0.101481651226591</v>
      </c>
      <c r="BF11" s="21" t="n">
        <v>0.0392012948113268</v>
      </c>
      <c r="BG11" s="21" t="n">
        <v>0.149831139038251</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194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192</v>
      </c>
      <c r="C9" s="19" t="n">
        <v>0.646506438833037</v>
      </c>
      <c r="D9" s="19" t="n">
        <v>0.673247922115639</v>
      </c>
      <c r="E9" s="19" t="n">
        <v>0.620429110599987</v>
      </c>
      <c r="F9" s="19"/>
      <c r="G9" s="19" t="n">
        <v>0.664303680408563</v>
      </c>
      <c r="H9" s="19" t="n">
        <v>0.666983382507637</v>
      </c>
      <c r="I9" s="19" t="n">
        <v>0.683195657649026</v>
      </c>
      <c r="J9" s="19" t="n">
        <v>0.626354255825044</v>
      </c>
      <c r="K9" s="19" t="n">
        <v>0.656853387591476</v>
      </c>
      <c r="L9" s="19" t="n">
        <v>0.597577394491088</v>
      </c>
      <c r="M9" s="19"/>
      <c r="N9" s="19" t="n">
        <v>0.682501515975985</v>
      </c>
      <c r="O9" s="19" t="n">
        <v>0.642759755638018</v>
      </c>
      <c r="P9" s="19" t="n">
        <v>0.645203932409835</v>
      </c>
      <c r="Q9" s="19" t="n">
        <v>0.612057925468036</v>
      </c>
      <c r="R9" s="19"/>
      <c r="S9" s="19" t="n">
        <v>0.615507749993205</v>
      </c>
      <c r="T9" s="19" t="n">
        <v>0.645020278197359</v>
      </c>
      <c r="U9" s="19" t="n">
        <v>0.68435898402563</v>
      </c>
      <c r="V9" s="19" t="n">
        <v>0.618290757796625</v>
      </c>
      <c r="W9" s="19" t="n">
        <v>0.615489055879757</v>
      </c>
      <c r="X9" s="19" t="n">
        <v>0.721584335089371</v>
      </c>
      <c r="Y9" s="19" t="n">
        <v>0.633350041492868</v>
      </c>
      <c r="Z9" s="19" t="n">
        <v>0.605926343359292</v>
      </c>
      <c r="AA9" s="19" t="n">
        <v>0.634655069286107</v>
      </c>
      <c r="AB9" s="19" t="n">
        <v>0.641714764438968</v>
      </c>
      <c r="AC9" s="19" t="n">
        <v>0.678946449855184</v>
      </c>
      <c r="AD9" s="19" t="n">
        <v>0.721578513110142</v>
      </c>
      <c r="AE9" s="19"/>
      <c r="AF9" s="19" t="n">
        <v>0.647206134794124</v>
      </c>
      <c r="AG9" s="19" t="n">
        <v>0.671483750161009</v>
      </c>
      <c r="AH9" s="19" t="n">
        <v>0.563548648357534</v>
      </c>
      <c r="AI9" s="19"/>
      <c r="AJ9" s="19" t="n">
        <v>0.639632356252233</v>
      </c>
      <c r="AK9" s="19" t="n">
        <v>0.68459458835038</v>
      </c>
      <c r="AL9" s="19" t="n">
        <v>0.584734899540565</v>
      </c>
      <c r="AM9" s="19" t="n">
        <v>0.817538363626174</v>
      </c>
      <c r="AN9" s="19" t="n">
        <v>0.573785390364819</v>
      </c>
      <c r="AO9" s="19"/>
      <c r="AP9" s="19" t="n">
        <v>0.590536621711933</v>
      </c>
      <c r="AQ9" s="19" t="n">
        <v>0.686032258286575</v>
      </c>
      <c r="AR9" s="19" t="n">
        <v>0.609230572742262</v>
      </c>
      <c r="AS9" s="19" t="n">
        <v>0.738994100436184</v>
      </c>
      <c r="AT9" s="19" t="n">
        <v>0.631541216574025</v>
      </c>
      <c r="AU9" s="19"/>
      <c r="AV9" s="19" t="n">
        <v>0.669627037354404</v>
      </c>
      <c r="AW9" s="19" t="n">
        <v>0.577778147404995</v>
      </c>
      <c r="AX9" s="19" t="n">
        <v>0.612289568434854</v>
      </c>
      <c r="AY9" s="19" t="n">
        <v>0.759996453608239</v>
      </c>
      <c r="AZ9" s="19" t="n">
        <v>0.658382314052308</v>
      </c>
      <c r="BA9" s="19" t="n">
        <v>0.596354448104131</v>
      </c>
      <c r="BB9" s="19"/>
      <c r="BC9" s="19" t="n">
        <v>0.607041020215036</v>
      </c>
      <c r="BD9" s="19" t="n">
        <v>0.641390821972603</v>
      </c>
      <c r="BE9" s="19" t="n">
        <v>0.649717752739256</v>
      </c>
      <c r="BF9" s="19" t="n">
        <v>0.716387750800678</v>
      </c>
      <c r="BG9" s="19" t="n">
        <v>0.693444593943108</v>
      </c>
    </row>
    <row r="10">
      <c r="B10" s="20" t="s">
        <v>193</v>
      </c>
      <c r="C10" s="19" t="n">
        <v>0.231692826817592</v>
      </c>
      <c r="D10" s="19" t="n">
        <v>0.246885730663109</v>
      </c>
      <c r="E10" s="19" t="n">
        <v>0.217832528030194</v>
      </c>
      <c r="F10" s="19"/>
      <c r="G10" s="19" t="n">
        <v>0.236171227030523</v>
      </c>
      <c r="H10" s="19" t="n">
        <v>0.241805470614739</v>
      </c>
      <c r="I10" s="19" t="n">
        <v>0.175073715668916</v>
      </c>
      <c r="J10" s="19" t="n">
        <v>0.258461054994528</v>
      </c>
      <c r="K10" s="19" t="n">
        <v>0.196031423481599</v>
      </c>
      <c r="L10" s="19" t="n">
        <v>0.26880535347644</v>
      </c>
      <c r="M10" s="19"/>
      <c r="N10" s="19" t="n">
        <v>0.245468383058032</v>
      </c>
      <c r="O10" s="19" t="n">
        <v>0.222643791483382</v>
      </c>
      <c r="P10" s="19" t="n">
        <v>0.227547476556123</v>
      </c>
      <c r="Q10" s="19" t="n">
        <v>0.230361279381927</v>
      </c>
      <c r="R10" s="19"/>
      <c r="S10" s="19" t="n">
        <v>0.268874253156041</v>
      </c>
      <c r="T10" s="19" t="n">
        <v>0.234025718716069</v>
      </c>
      <c r="U10" s="19" t="n">
        <v>0.214460358639827</v>
      </c>
      <c r="V10" s="19" t="n">
        <v>0.216296505525819</v>
      </c>
      <c r="W10" s="19" t="n">
        <v>0.288753326693696</v>
      </c>
      <c r="X10" s="19" t="n">
        <v>0.123044781484447</v>
      </c>
      <c r="Y10" s="19" t="n">
        <v>0.265793683435523</v>
      </c>
      <c r="Z10" s="19" t="n">
        <v>0.166760883597264</v>
      </c>
      <c r="AA10" s="19" t="n">
        <v>0.244157106131818</v>
      </c>
      <c r="AB10" s="19" t="n">
        <v>0.255802908768095</v>
      </c>
      <c r="AC10" s="19" t="n">
        <v>0.243062524001531</v>
      </c>
      <c r="AD10" s="19" t="n">
        <v>0.190325930386348</v>
      </c>
      <c r="AE10" s="19"/>
      <c r="AF10" s="19" t="n">
        <v>0.240449967749237</v>
      </c>
      <c r="AG10" s="19" t="n">
        <v>0.221325765321995</v>
      </c>
      <c r="AH10" s="19" t="n">
        <v>0.241951781280201</v>
      </c>
      <c r="AI10" s="19"/>
      <c r="AJ10" s="19" t="n">
        <v>0.24101361390662</v>
      </c>
      <c r="AK10" s="19" t="n">
        <v>0.22901046077685</v>
      </c>
      <c r="AL10" s="19" t="n">
        <v>0.270434239483333</v>
      </c>
      <c r="AM10" s="19" t="n">
        <v>0.109192196707027</v>
      </c>
      <c r="AN10" s="19" t="n">
        <v>0.219717741344152</v>
      </c>
      <c r="AO10" s="19"/>
      <c r="AP10" s="19" t="n">
        <v>0.282463064250576</v>
      </c>
      <c r="AQ10" s="19" t="n">
        <v>0.211086244696624</v>
      </c>
      <c r="AR10" s="19" t="n">
        <v>0.261706411995383</v>
      </c>
      <c r="AS10" s="19" t="n">
        <v>0.187349042697492</v>
      </c>
      <c r="AT10" s="19" t="n">
        <v>0.255848297118159</v>
      </c>
      <c r="AU10" s="19"/>
      <c r="AV10" s="19" t="n">
        <v>0.235207904340152</v>
      </c>
      <c r="AW10" s="19" t="n">
        <v>0.287112192753967</v>
      </c>
      <c r="AX10" s="19" t="n">
        <v>0.233472846861875</v>
      </c>
      <c r="AY10" s="19" t="n">
        <v>0.178611073142029</v>
      </c>
      <c r="AZ10" s="19" t="n">
        <v>0.236600663913799</v>
      </c>
      <c r="BA10" s="19" t="n">
        <v>0.201190579706018</v>
      </c>
      <c r="BB10" s="19"/>
      <c r="BC10" s="19" t="n">
        <v>0.233340603927729</v>
      </c>
      <c r="BD10" s="19" t="n">
        <v>0.241653825286435</v>
      </c>
      <c r="BE10" s="19" t="n">
        <v>0.237328694736122</v>
      </c>
      <c r="BF10" s="19" t="n">
        <v>0.225238726888177</v>
      </c>
      <c r="BG10" s="19" t="n">
        <v>0.188117495580711</v>
      </c>
    </row>
    <row r="11">
      <c r="B11" s="20" t="s">
        <v>100</v>
      </c>
      <c r="C11" s="21" t="n">
        <v>0.121800734349371</v>
      </c>
      <c r="D11" s="21" t="n">
        <v>0.079866347221252</v>
      </c>
      <c r="E11" s="21" t="n">
        <v>0.161738361369819</v>
      </c>
      <c r="F11" s="21"/>
      <c r="G11" s="21" t="n">
        <v>0.0995250925609138</v>
      </c>
      <c r="H11" s="21" t="n">
        <v>0.0912111468776237</v>
      </c>
      <c r="I11" s="21" t="n">
        <v>0.141730626682058</v>
      </c>
      <c r="J11" s="21" t="n">
        <v>0.115184689180428</v>
      </c>
      <c r="K11" s="21" t="n">
        <v>0.147115188926924</v>
      </c>
      <c r="L11" s="21" t="n">
        <v>0.133617252032472</v>
      </c>
      <c r="M11" s="21"/>
      <c r="N11" s="21" t="n">
        <v>0.0720301009659829</v>
      </c>
      <c r="O11" s="21" t="n">
        <v>0.1345964528786</v>
      </c>
      <c r="P11" s="21" t="n">
        <v>0.127248591034042</v>
      </c>
      <c r="Q11" s="21" t="n">
        <v>0.157580795150037</v>
      </c>
      <c r="R11" s="21"/>
      <c r="S11" s="21" t="n">
        <v>0.115617996850753</v>
      </c>
      <c r="T11" s="21" t="n">
        <v>0.120954003086572</v>
      </c>
      <c r="U11" s="21" t="n">
        <v>0.101180657334543</v>
      </c>
      <c r="V11" s="21" t="n">
        <v>0.165412736677556</v>
      </c>
      <c r="W11" s="21" t="n">
        <v>0.0957576174265469</v>
      </c>
      <c r="X11" s="21" t="n">
        <v>0.155370883426182</v>
      </c>
      <c r="Y11" s="21" t="n">
        <v>0.100856275071609</v>
      </c>
      <c r="Z11" s="21" t="n">
        <v>0.227312773043444</v>
      </c>
      <c r="AA11" s="21" t="n">
        <v>0.121187824582076</v>
      </c>
      <c r="AB11" s="21" t="n">
        <v>0.102482326792937</v>
      </c>
      <c r="AC11" s="21" t="n">
        <v>0.0779910261432853</v>
      </c>
      <c r="AD11" s="21" t="n">
        <v>0.0880955565035103</v>
      </c>
      <c r="AE11" s="21"/>
      <c r="AF11" s="21" t="n">
        <v>0.112343897456639</v>
      </c>
      <c r="AG11" s="21" t="n">
        <v>0.107190484516997</v>
      </c>
      <c r="AH11" s="21" t="n">
        <v>0.194499570362265</v>
      </c>
      <c r="AI11" s="21"/>
      <c r="AJ11" s="21" t="n">
        <v>0.119354029841147</v>
      </c>
      <c r="AK11" s="21" t="n">
        <v>0.0863949508727702</v>
      </c>
      <c r="AL11" s="21" t="n">
        <v>0.144830860976102</v>
      </c>
      <c r="AM11" s="21" t="n">
        <v>0.0732694396667997</v>
      </c>
      <c r="AN11" s="21" t="n">
        <v>0.206496868291029</v>
      </c>
      <c r="AO11" s="21"/>
      <c r="AP11" s="21" t="n">
        <v>0.12700031403749</v>
      </c>
      <c r="AQ11" s="21" t="n">
        <v>0.102881497016801</v>
      </c>
      <c r="AR11" s="21" t="n">
        <v>0.129063015262354</v>
      </c>
      <c r="AS11" s="21" t="n">
        <v>0.0736568568663247</v>
      </c>
      <c r="AT11" s="21" t="n">
        <v>0.112610486307816</v>
      </c>
      <c r="AU11" s="21"/>
      <c r="AV11" s="21" t="n">
        <v>0.095165058305444</v>
      </c>
      <c r="AW11" s="21" t="n">
        <v>0.135109659841038</v>
      </c>
      <c r="AX11" s="21" t="n">
        <v>0.154237584703272</v>
      </c>
      <c r="AY11" s="21" t="n">
        <v>0.0613924732497324</v>
      </c>
      <c r="AZ11" s="21" t="n">
        <v>0.105017022033893</v>
      </c>
      <c r="BA11" s="21" t="n">
        <v>0.202454972189851</v>
      </c>
      <c r="BB11" s="21"/>
      <c r="BC11" s="21" t="n">
        <v>0.159618375857235</v>
      </c>
      <c r="BD11" s="21" t="n">
        <v>0.116955352740962</v>
      </c>
      <c r="BE11" s="21" t="n">
        <v>0.112953552524622</v>
      </c>
      <c r="BF11" s="21" t="n">
        <v>0.0583735223111452</v>
      </c>
      <c r="BG11" s="21" t="n">
        <v>0.118437910476181</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s>
  <sheetData>
    <row r="2" ht="40" customHeight="1">
      <c r="D2" s="16" t="s">
        <v>208</v>
      </c>
    </row>
    <row r="6" ht="50" customHeight="1">
      <c r="B6" s="22" t="s">
        <v>15</v>
      </c>
      <c r="C6" s="22" t="s">
        <v>195</v>
      </c>
      <c r="D6" s="22" t="s">
        <v>196</v>
      </c>
      <c r="E6" s="22" t="s">
        <v>197</v>
      </c>
      <c r="F6" s="22" t="s">
        <v>198</v>
      </c>
      <c r="G6" s="22" t="s">
        <v>199</v>
      </c>
      <c r="H6" s="22" t="s">
        <v>200</v>
      </c>
      <c r="I6" s="22" t="s">
        <v>201</v>
      </c>
      <c r="J6" s="22" t="s">
        <v>202</v>
      </c>
      <c r="K6" s="22" t="s">
        <v>203</v>
      </c>
    </row>
    <row r="7">
      <c r="B7" s="20" t="s">
        <v>204</v>
      </c>
      <c r="C7" s="19" t="n">
        <v>0.893568093413522</v>
      </c>
      <c r="D7" s="19" t="n">
        <v>0.0705866863462891</v>
      </c>
      <c r="E7" s="19" t="n">
        <v>0.780282828755294</v>
      </c>
      <c r="F7" s="19" t="n">
        <v>0.307841204754244</v>
      </c>
      <c r="G7" s="19" t="n">
        <v>0.0579184515354326</v>
      </c>
      <c r="H7" s="19" t="n">
        <v>0.257870059687878</v>
      </c>
      <c r="I7" s="19" t="n">
        <v>0.354952837611578</v>
      </c>
      <c r="J7" s="19" t="n">
        <v>0.353640208535496</v>
      </c>
      <c r="K7" s="19" t="n">
        <v>0.101406824610093</v>
      </c>
    </row>
    <row r="8">
      <c r="B8" s="20" t="s">
        <v>205</v>
      </c>
      <c r="C8" s="19" t="n">
        <v>0.0760324569665853</v>
      </c>
      <c r="D8" s="19" t="n">
        <v>0.149519873110081</v>
      </c>
      <c r="E8" s="19" t="n">
        <v>0.179051236635658</v>
      </c>
      <c r="F8" s="19" t="n">
        <v>0.368876136178414</v>
      </c>
      <c r="G8" s="19" t="n">
        <v>0.126064399639478</v>
      </c>
      <c r="H8" s="19" t="n">
        <v>0.335260044326489</v>
      </c>
      <c r="I8" s="19" t="n">
        <v>0.315439447500279</v>
      </c>
      <c r="J8" s="19" t="n">
        <v>0.408264846516472</v>
      </c>
      <c r="K8" s="19" t="n">
        <v>0.198006325538266</v>
      </c>
    </row>
    <row r="9">
      <c r="B9" s="20" t="s">
        <v>206</v>
      </c>
      <c r="C9" s="19" t="n">
        <v>0.0256612963557389</v>
      </c>
      <c r="D9" s="19" t="n">
        <v>0.721808443039919</v>
      </c>
      <c r="E9" s="19" t="n">
        <v>0.0332287638137393</v>
      </c>
      <c r="F9" s="19" t="n">
        <v>0.290051478266628</v>
      </c>
      <c r="G9" s="19" t="n">
        <v>0.747213283491333</v>
      </c>
      <c r="H9" s="19" t="n">
        <v>0.362386478035523</v>
      </c>
      <c r="I9" s="19" t="n">
        <v>0.296262105564027</v>
      </c>
      <c r="J9" s="19" t="n">
        <v>0.207533808216436</v>
      </c>
      <c r="K9" s="19" t="n">
        <v>0.635066103076185</v>
      </c>
    </row>
    <row r="10">
      <c r="B10" s="20" t="s">
        <v>207</v>
      </c>
      <c r="C10" s="19" t="n">
        <v>0.00473815326415366</v>
      </c>
      <c r="D10" s="19" t="n">
        <v>0.0580849975037104</v>
      </c>
      <c r="E10" s="19" t="n">
        <v>0.00743717079530864</v>
      </c>
      <c r="F10" s="19" t="n">
        <v>0.033231180800714</v>
      </c>
      <c r="G10" s="19" t="n">
        <v>0.0688038653337568</v>
      </c>
      <c r="H10" s="19" t="n">
        <v>0.0444834179501105</v>
      </c>
      <c r="I10" s="19" t="n">
        <v>0.0333456093241154</v>
      </c>
      <c r="J10" s="19" t="n">
        <v>0.0305611367315959</v>
      </c>
      <c r="K10" s="19" t="n">
        <v>0.0655207467754551</v>
      </c>
    </row>
    <row r="11">
      <c r="B11" s="18"/>
      <c r="C11" s="18"/>
      <c r="D11" s="18"/>
      <c r="E11" s="18"/>
      <c r="F11" s="18"/>
      <c r="G11" s="18"/>
      <c r="H11" s="18"/>
      <c r="I11" s="18"/>
      <c r="J11" s="18"/>
      <c r="K11" s="18"/>
    </row>
    <row r="12">
      <c r="B12" t="s">
        <v>80</v>
      </c>
    </row>
    <row r="13">
      <c r="B13" t="s">
        <v>81</v>
      </c>
    </row>
    <row r="17">
      <c r="B17" s="9" t="str">
        <f>=HYPERLINK("#'Contents'!A1", "Return to Contents")</f>
      </c>
    </row>
  </sheetData>
  <mergeCells count="1">
    <mergeCell ref="D2:L2"/>
  </mergeCells>
  <pageMargins left="0.7" right="0.7" top="0.75" bottom="0.75" header="0.3" footer="0.3"/>
  <pageSetup paperSize="9" orientation="portrait" horizontalDpi="300" verticalDpi="300" r:id="rId2"/>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209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0.893568093413522</v>
      </c>
      <c r="D9" s="19" t="n">
        <v>0.898723629494986</v>
      </c>
      <c r="E9" s="19" t="n">
        <v>0.889627281358004</v>
      </c>
      <c r="F9" s="19"/>
      <c r="G9" s="19" t="n">
        <v>0.83217181791207</v>
      </c>
      <c r="H9" s="19" t="n">
        <v>0.865124991888168</v>
      </c>
      <c r="I9" s="19" t="n">
        <v>0.910493597069346</v>
      </c>
      <c r="J9" s="19" t="n">
        <v>0.912776749495057</v>
      </c>
      <c r="K9" s="19" t="n">
        <v>0.909435038100287</v>
      </c>
      <c r="L9" s="19" t="n">
        <v>0.917693274357971</v>
      </c>
      <c r="M9" s="19"/>
      <c r="N9" s="19" t="n">
        <v>0.918522718167225</v>
      </c>
      <c r="O9" s="19" t="n">
        <v>0.898694783922034</v>
      </c>
      <c r="P9" s="19" t="n">
        <v>0.875827064163488</v>
      </c>
      <c r="Q9" s="19" t="n">
        <v>0.8767260203906</v>
      </c>
      <c r="R9" s="19"/>
      <c r="S9" s="19" t="n">
        <v>0.87253218196065</v>
      </c>
      <c r="T9" s="19" t="n">
        <v>0.909411436696795</v>
      </c>
      <c r="U9" s="19" t="n">
        <v>0.952018106617842</v>
      </c>
      <c r="V9" s="19" t="n">
        <v>0.892059313468918</v>
      </c>
      <c r="W9" s="19" t="n">
        <v>0.880150663688982</v>
      </c>
      <c r="X9" s="19" t="n">
        <v>0.859372942367507</v>
      </c>
      <c r="Y9" s="19" t="n">
        <v>0.918654487106524</v>
      </c>
      <c r="Z9" s="19" t="n">
        <v>0.864578655058379</v>
      </c>
      <c r="AA9" s="19" t="n">
        <v>0.864359099529416</v>
      </c>
      <c r="AB9" s="19" t="n">
        <v>0.908367800277507</v>
      </c>
      <c r="AC9" s="19" t="n">
        <v>0.90090027577135</v>
      </c>
      <c r="AD9" s="19" t="n">
        <v>0.927899374906698</v>
      </c>
      <c r="AE9" s="19"/>
      <c r="AF9" s="19" t="n">
        <v>0.900966369138534</v>
      </c>
      <c r="AG9" s="19" t="n">
        <v>0.911642240823521</v>
      </c>
      <c r="AH9" s="19" t="n">
        <v>0.853162414082816</v>
      </c>
      <c r="AI9" s="19"/>
      <c r="AJ9" s="19" t="n">
        <v>0.91358580761044</v>
      </c>
      <c r="AK9" s="19" t="n">
        <v>0.876002501337949</v>
      </c>
      <c r="AL9" s="19" t="n">
        <v>0.91170458357911</v>
      </c>
      <c r="AM9" s="19" t="n">
        <v>0.956412830423954</v>
      </c>
      <c r="AN9" s="19" t="n">
        <v>0.863209547652741</v>
      </c>
      <c r="AO9" s="19"/>
      <c r="AP9" s="19" t="n">
        <v>0.898391259190361</v>
      </c>
      <c r="AQ9" s="19" t="n">
        <v>0.888140565136575</v>
      </c>
      <c r="AR9" s="19" t="n">
        <v>0.919712413812879</v>
      </c>
      <c r="AS9" s="19" t="n">
        <v>0.873706839234554</v>
      </c>
      <c r="AT9" s="19" t="n">
        <v>0.91687721321719</v>
      </c>
      <c r="AU9" s="19"/>
      <c r="AV9" s="19" t="n">
        <v>0.888049229485649</v>
      </c>
      <c r="AW9" s="19" t="n">
        <v>0.891236708958787</v>
      </c>
      <c r="AX9" s="19" t="n">
        <v>0.911796412800157</v>
      </c>
      <c r="AY9" s="19" t="n">
        <v>0.875298049810726</v>
      </c>
      <c r="AZ9" s="19" t="n">
        <v>0.906781526983588</v>
      </c>
      <c r="BA9" s="19" t="n">
        <v>0.923468904758881</v>
      </c>
      <c r="BB9" s="19"/>
      <c r="BC9" s="19" t="n">
        <v>0.873271752484614</v>
      </c>
      <c r="BD9" s="19" t="n">
        <v>0.876265928170065</v>
      </c>
      <c r="BE9" s="19" t="n">
        <v>0.907592986404212</v>
      </c>
      <c r="BF9" s="19" t="n">
        <v>0.911590914727352</v>
      </c>
      <c r="BG9" s="19" t="n">
        <v>0.944500461601016</v>
      </c>
    </row>
    <row r="10">
      <c r="B10" s="20" t="s">
        <v>205</v>
      </c>
      <c r="C10" s="19" t="n">
        <v>0.0760324569665853</v>
      </c>
      <c r="D10" s="19" t="n">
        <v>0.072891068613554</v>
      </c>
      <c r="E10" s="19" t="n">
        <v>0.0785705388818813</v>
      </c>
      <c r="F10" s="19"/>
      <c r="G10" s="19" t="n">
        <v>0.123675643699901</v>
      </c>
      <c r="H10" s="19" t="n">
        <v>0.0997977773951822</v>
      </c>
      <c r="I10" s="19" t="n">
        <v>0.0596546090719843</v>
      </c>
      <c r="J10" s="19" t="n">
        <v>0.0563737399371836</v>
      </c>
      <c r="K10" s="19" t="n">
        <v>0.0703980169283478</v>
      </c>
      <c r="L10" s="19" t="n">
        <v>0.0579298098371932</v>
      </c>
      <c r="M10" s="19"/>
      <c r="N10" s="19" t="n">
        <v>0.0618615240582189</v>
      </c>
      <c r="O10" s="19" t="n">
        <v>0.0693960900535916</v>
      </c>
      <c r="P10" s="19" t="n">
        <v>0.0855655601461032</v>
      </c>
      <c r="Q10" s="19" t="n">
        <v>0.0899765253233446</v>
      </c>
      <c r="R10" s="19"/>
      <c r="S10" s="19" t="n">
        <v>0.0875759521460122</v>
      </c>
      <c r="T10" s="19" t="n">
        <v>0.0720283575006108</v>
      </c>
      <c r="U10" s="19" t="n">
        <v>0.0270552721267714</v>
      </c>
      <c r="V10" s="19" t="n">
        <v>0.0766079885857253</v>
      </c>
      <c r="W10" s="19" t="n">
        <v>0.0858216632971697</v>
      </c>
      <c r="X10" s="19" t="n">
        <v>0.085666375360039</v>
      </c>
      <c r="Y10" s="19" t="n">
        <v>0.0587882607587419</v>
      </c>
      <c r="Z10" s="19" t="n">
        <v>0.0990670125270988</v>
      </c>
      <c r="AA10" s="19" t="n">
        <v>0.103856956011714</v>
      </c>
      <c r="AB10" s="19" t="n">
        <v>0.0655949786895468</v>
      </c>
      <c r="AC10" s="19" t="n">
        <v>0.0794502713447158</v>
      </c>
      <c r="AD10" s="19" t="n">
        <v>0.0555908786481547</v>
      </c>
      <c r="AE10" s="19"/>
      <c r="AF10" s="19" t="n">
        <v>0.0716895353428594</v>
      </c>
      <c r="AG10" s="19" t="n">
        <v>0.0644105609386862</v>
      </c>
      <c r="AH10" s="19" t="n">
        <v>0.110530694589512</v>
      </c>
      <c r="AI10" s="19"/>
      <c r="AJ10" s="19" t="n">
        <v>0.0613933569032865</v>
      </c>
      <c r="AK10" s="19" t="n">
        <v>0.0926472859477973</v>
      </c>
      <c r="AL10" s="19" t="n">
        <v>0.0664133293163889</v>
      </c>
      <c r="AM10" s="19" t="n">
        <v>0.043587169576046</v>
      </c>
      <c r="AN10" s="19" t="n">
        <v>0.100691420659189</v>
      </c>
      <c r="AO10" s="19"/>
      <c r="AP10" s="19" t="n">
        <v>0.0704015639857123</v>
      </c>
      <c r="AQ10" s="19" t="n">
        <v>0.0781474032081217</v>
      </c>
      <c r="AR10" s="19" t="n">
        <v>0.0589986240553878</v>
      </c>
      <c r="AS10" s="19" t="n">
        <v>0.0893423623310347</v>
      </c>
      <c r="AT10" s="19" t="n">
        <v>0.0591998343161837</v>
      </c>
      <c r="AU10" s="19"/>
      <c r="AV10" s="19" t="n">
        <v>0.0751737943348192</v>
      </c>
      <c r="AW10" s="19" t="n">
        <v>0.0733587800452738</v>
      </c>
      <c r="AX10" s="19" t="n">
        <v>0.0672869609778066</v>
      </c>
      <c r="AY10" s="19" t="n">
        <v>0.086869076244931</v>
      </c>
      <c r="AZ10" s="19" t="n">
        <v>0.068516123748854</v>
      </c>
      <c r="BA10" s="19" t="n">
        <v>0.0668136630960815</v>
      </c>
      <c r="BB10" s="19"/>
      <c r="BC10" s="19" t="n">
        <v>0.100559595714565</v>
      </c>
      <c r="BD10" s="19" t="n">
        <v>0.0788728469348988</v>
      </c>
      <c r="BE10" s="19" t="n">
        <v>0.0674261144968773</v>
      </c>
      <c r="BF10" s="19" t="n">
        <v>0.0615728869060255</v>
      </c>
      <c r="BG10" s="19" t="n">
        <v>0.0307663512027854</v>
      </c>
    </row>
    <row r="11">
      <c r="B11" s="20" t="s">
        <v>206</v>
      </c>
      <c r="C11" s="19" t="n">
        <v>0.0256612963557389</v>
      </c>
      <c r="D11" s="19" t="n">
        <v>0.0274406420129222</v>
      </c>
      <c r="E11" s="19" t="n">
        <v>0.0233263256572444</v>
      </c>
      <c r="F11" s="19"/>
      <c r="G11" s="19" t="n">
        <v>0.0371377406462071</v>
      </c>
      <c r="H11" s="19" t="n">
        <v>0.0272111202483255</v>
      </c>
      <c r="I11" s="19" t="n">
        <v>0.0240993341097498</v>
      </c>
      <c r="J11" s="19" t="n">
        <v>0.0251347905454869</v>
      </c>
      <c r="K11" s="19" t="n">
        <v>0.0201669449713648</v>
      </c>
      <c r="L11" s="19" t="n">
        <v>0.022122170965962</v>
      </c>
      <c r="M11" s="19"/>
      <c r="N11" s="19" t="n">
        <v>0.0196157577745557</v>
      </c>
      <c r="O11" s="19" t="n">
        <v>0.025628210380422</v>
      </c>
      <c r="P11" s="19" t="n">
        <v>0.0299912953085915</v>
      </c>
      <c r="Q11" s="19" t="n">
        <v>0.0284561027877208</v>
      </c>
      <c r="R11" s="19"/>
      <c r="S11" s="19" t="n">
        <v>0.0361928195021868</v>
      </c>
      <c r="T11" s="19" t="n">
        <v>0.0150162965361267</v>
      </c>
      <c r="U11" s="19" t="n">
        <v>0.0209266212553869</v>
      </c>
      <c r="V11" s="19" t="n">
        <v>0.025261908654494</v>
      </c>
      <c r="W11" s="19" t="n">
        <v>0.0274006128575672</v>
      </c>
      <c r="X11" s="19" t="n">
        <v>0.0467541090354391</v>
      </c>
      <c r="Y11" s="19" t="n">
        <v>0.0225572521347339</v>
      </c>
      <c r="Z11" s="19" t="n">
        <v>0.0363543324145218</v>
      </c>
      <c r="AA11" s="19" t="n">
        <v>0.0189223689408515</v>
      </c>
      <c r="AB11" s="19" t="n">
        <v>0.0194117252666892</v>
      </c>
      <c r="AC11" s="19" t="n">
        <v>0.0196494528839343</v>
      </c>
      <c r="AD11" s="19" t="n">
        <v>0.0165097464451476</v>
      </c>
      <c r="AE11" s="19"/>
      <c r="AF11" s="19" t="n">
        <v>0.0222211616061875</v>
      </c>
      <c r="AG11" s="19" t="n">
        <v>0.0211387247946921</v>
      </c>
      <c r="AH11" s="19" t="n">
        <v>0.0331802627189155</v>
      </c>
      <c r="AI11" s="19"/>
      <c r="AJ11" s="19" t="n">
        <v>0.0250208354862731</v>
      </c>
      <c r="AK11" s="19" t="n">
        <v>0.0254613632573984</v>
      </c>
      <c r="AL11" s="19" t="n">
        <v>0.0218820871045014</v>
      </c>
      <c r="AM11" s="19" t="n">
        <v>0</v>
      </c>
      <c r="AN11" s="19" t="n">
        <v>0.0287251544462807</v>
      </c>
      <c r="AO11" s="19"/>
      <c r="AP11" s="19" t="n">
        <v>0.0256758960796486</v>
      </c>
      <c r="AQ11" s="19" t="n">
        <v>0.0289952113145081</v>
      </c>
      <c r="AR11" s="19" t="n">
        <v>0.0212889621317335</v>
      </c>
      <c r="AS11" s="19" t="n">
        <v>0.0334357494066182</v>
      </c>
      <c r="AT11" s="19" t="n">
        <v>0.0104242592642093</v>
      </c>
      <c r="AU11" s="19"/>
      <c r="AV11" s="19" t="n">
        <v>0.0310650003125715</v>
      </c>
      <c r="AW11" s="19" t="n">
        <v>0.030036910970202</v>
      </c>
      <c r="AX11" s="19" t="n">
        <v>0.0209166262220365</v>
      </c>
      <c r="AY11" s="19" t="n">
        <v>0.0348975601878358</v>
      </c>
      <c r="AZ11" s="19" t="n">
        <v>0.0149913467476211</v>
      </c>
      <c r="BA11" s="19" t="n">
        <v>0.00474894612963062</v>
      </c>
      <c r="BB11" s="19"/>
      <c r="BC11" s="19" t="n">
        <v>0.0221108479049823</v>
      </c>
      <c r="BD11" s="19" t="n">
        <v>0.0350126047993096</v>
      </c>
      <c r="BE11" s="19" t="n">
        <v>0.0191065996029491</v>
      </c>
      <c r="BF11" s="19" t="n">
        <v>0.0268361983666222</v>
      </c>
      <c r="BG11" s="19" t="n">
        <v>0.0247331871961983</v>
      </c>
    </row>
    <row r="12">
      <c r="B12" s="20" t="s">
        <v>207</v>
      </c>
      <c r="C12" s="21" t="n">
        <v>0.00473815326415366</v>
      </c>
      <c r="D12" s="21" t="n">
        <v>0.000944659878537822</v>
      </c>
      <c r="E12" s="21" t="n">
        <v>0.00847585410287011</v>
      </c>
      <c r="F12" s="21"/>
      <c r="G12" s="21" t="n">
        <v>0.00701479774182176</v>
      </c>
      <c r="H12" s="21" t="n">
        <v>0.00786611046832396</v>
      </c>
      <c r="I12" s="21" t="n">
        <v>0.0057524597489196</v>
      </c>
      <c r="J12" s="21" t="n">
        <v>0.00571472002227297</v>
      </c>
      <c r="K12" s="21" t="n">
        <v>0</v>
      </c>
      <c r="L12" s="21" t="n">
        <v>0.00225474483887383</v>
      </c>
      <c r="M12" s="21"/>
      <c r="N12" s="21" t="n">
        <v>0</v>
      </c>
      <c r="O12" s="21" t="n">
        <v>0.0062809156439527</v>
      </c>
      <c r="P12" s="21" t="n">
        <v>0.00861608038181759</v>
      </c>
      <c r="Q12" s="21" t="n">
        <v>0.00484135149833472</v>
      </c>
      <c r="R12" s="21"/>
      <c r="S12" s="21" t="n">
        <v>0.00369904639115075</v>
      </c>
      <c r="T12" s="21" t="n">
        <v>0.00354390926646792</v>
      </c>
      <c r="U12" s="21" t="n">
        <v>0</v>
      </c>
      <c r="V12" s="21" t="n">
        <v>0.00607078929086305</v>
      </c>
      <c r="W12" s="21" t="n">
        <v>0.00662706015628123</v>
      </c>
      <c r="X12" s="21" t="n">
        <v>0.00820657323701452</v>
      </c>
      <c r="Y12" s="21" t="n">
        <v>0</v>
      </c>
      <c r="Z12" s="21" t="n">
        <v>0</v>
      </c>
      <c r="AA12" s="21" t="n">
        <v>0.0128615755180188</v>
      </c>
      <c r="AB12" s="21" t="n">
        <v>0.00662549576625668</v>
      </c>
      <c r="AC12" s="21" t="n">
        <v>0</v>
      </c>
      <c r="AD12" s="21" t="n">
        <v>0</v>
      </c>
      <c r="AE12" s="21"/>
      <c r="AF12" s="21" t="n">
        <v>0.00512293391241969</v>
      </c>
      <c r="AG12" s="21" t="n">
        <v>0.0028084734431012</v>
      </c>
      <c r="AH12" s="21" t="n">
        <v>0.00312662860875645</v>
      </c>
      <c r="AI12" s="21"/>
      <c r="AJ12" s="21" t="n">
        <v>0</v>
      </c>
      <c r="AK12" s="21" t="n">
        <v>0.00588884945685558</v>
      </c>
      <c r="AL12" s="21" t="n">
        <v>0</v>
      </c>
      <c r="AM12" s="21" t="n">
        <v>0</v>
      </c>
      <c r="AN12" s="21" t="n">
        <v>0.0073738772417883</v>
      </c>
      <c r="AO12" s="21"/>
      <c r="AP12" s="21" t="n">
        <v>0.00553128074427827</v>
      </c>
      <c r="AQ12" s="21" t="n">
        <v>0.0047168203407952</v>
      </c>
      <c r="AR12" s="21" t="n">
        <v>0</v>
      </c>
      <c r="AS12" s="21" t="n">
        <v>0.00351504902779261</v>
      </c>
      <c r="AT12" s="21" t="n">
        <v>0.0134986932024166</v>
      </c>
      <c r="AU12" s="21"/>
      <c r="AV12" s="21" t="n">
        <v>0.00571197586696061</v>
      </c>
      <c r="AW12" s="21" t="n">
        <v>0.00536760002573735</v>
      </c>
      <c r="AX12" s="21" t="n">
        <v>0</v>
      </c>
      <c r="AY12" s="21" t="n">
        <v>0.0029353137565071</v>
      </c>
      <c r="AZ12" s="21" t="n">
        <v>0.00971100251993697</v>
      </c>
      <c r="BA12" s="21" t="n">
        <v>0.00496848601540737</v>
      </c>
      <c r="BB12" s="21"/>
      <c r="BC12" s="21" t="n">
        <v>0.00405780389583882</v>
      </c>
      <c r="BD12" s="21" t="n">
        <v>0.00984862009572699</v>
      </c>
      <c r="BE12" s="21" t="n">
        <v>0.00587429949596165</v>
      </c>
      <c r="BF12" s="21" t="n">
        <v>0</v>
      </c>
      <c r="BG12" s="21" t="n">
        <v>0</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0.0705866863462891</v>
      </c>
      <c r="D9" s="19" t="n">
        <v>0.089136919668558</v>
      </c>
      <c r="E9" s="19" t="n">
        <v>0.053048790695011</v>
      </c>
      <c r="F9" s="19"/>
      <c r="G9" s="19" t="n">
        <v>0.110482349234331</v>
      </c>
      <c r="H9" s="19" t="n">
        <v>0.1212071866576</v>
      </c>
      <c r="I9" s="19" t="n">
        <v>0.126522507250085</v>
      </c>
      <c r="J9" s="19" t="n">
        <v>0.0351330806189474</v>
      </c>
      <c r="K9" s="19" t="n">
        <v>0.0251617182132662</v>
      </c>
      <c r="L9" s="19" t="n">
        <v>0.0167336911280081</v>
      </c>
      <c r="M9" s="19"/>
      <c r="N9" s="19" t="n">
        <v>0.102626801837304</v>
      </c>
      <c r="O9" s="19" t="n">
        <v>0.0671367072765636</v>
      </c>
      <c r="P9" s="19" t="n">
        <v>0.0517720257120139</v>
      </c>
      <c r="Q9" s="19" t="n">
        <v>0.0563227959765716</v>
      </c>
      <c r="R9" s="19"/>
      <c r="S9" s="19" t="n">
        <v>0.138737163354992</v>
      </c>
      <c r="T9" s="19" t="n">
        <v>0.0525523383452659</v>
      </c>
      <c r="U9" s="19" t="n">
        <v>0.0244003596975376</v>
      </c>
      <c r="V9" s="19" t="n">
        <v>0.11087582806234</v>
      </c>
      <c r="W9" s="19" t="n">
        <v>0.0557822708924339</v>
      </c>
      <c r="X9" s="19" t="n">
        <v>0.0680093413574447</v>
      </c>
      <c r="Y9" s="19" t="n">
        <v>0.0637253999961801</v>
      </c>
      <c r="Z9" s="19" t="n">
        <v>0.043131289603647</v>
      </c>
      <c r="AA9" s="19" t="n">
        <v>0.0516998267202445</v>
      </c>
      <c r="AB9" s="19" t="n">
        <v>0.0343038022132133</v>
      </c>
      <c r="AC9" s="19" t="n">
        <v>0.0877594676727619</v>
      </c>
      <c r="AD9" s="19" t="n">
        <v>0.0786566825834909</v>
      </c>
      <c r="AE9" s="19"/>
      <c r="AF9" s="19" t="n">
        <v>0.0492643303452988</v>
      </c>
      <c r="AG9" s="19" t="n">
        <v>0.0867445049516555</v>
      </c>
      <c r="AH9" s="19" t="n">
        <v>0.0565150302266048</v>
      </c>
      <c r="AI9" s="19"/>
      <c r="AJ9" s="19" t="n">
        <v>0.0507252609135731</v>
      </c>
      <c r="AK9" s="19" t="n">
        <v>0.115949821665078</v>
      </c>
      <c r="AL9" s="19" t="n">
        <v>0.0219616602049696</v>
      </c>
      <c r="AM9" s="19" t="n">
        <v>0.063002192980808</v>
      </c>
      <c r="AN9" s="19" t="n">
        <v>0.057691322770746</v>
      </c>
      <c r="AO9" s="19"/>
      <c r="AP9" s="19" t="n">
        <v>0.0429097036827359</v>
      </c>
      <c r="AQ9" s="19" t="n">
        <v>0.114494182383786</v>
      </c>
      <c r="AR9" s="19" t="n">
        <v>0.0377403439548925</v>
      </c>
      <c r="AS9" s="19" t="n">
        <v>0.0442402271762321</v>
      </c>
      <c r="AT9" s="19" t="n">
        <v>0.0737560620937096</v>
      </c>
      <c r="AU9" s="19"/>
      <c r="AV9" s="19" t="n">
        <v>0.126962364408312</v>
      </c>
      <c r="AW9" s="19" t="n">
        <v>0.055355453549732</v>
      </c>
      <c r="AX9" s="19" t="n">
        <v>0.0411343986164406</v>
      </c>
      <c r="AY9" s="19" t="n">
        <v>0.0511352660592776</v>
      </c>
      <c r="AZ9" s="19" t="n">
        <v>0.0842712967028274</v>
      </c>
      <c r="BA9" s="19" t="n">
        <v>0.0235380195083728</v>
      </c>
      <c r="BB9" s="19"/>
      <c r="BC9" s="19" t="n">
        <v>0.0383136505030291</v>
      </c>
      <c r="BD9" s="19" t="n">
        <v>0.0539659989994957</v>
      </c>
      <c r="BE9" s="19" t="n">
        <v>0.0858363262034474</v>
      </c>
      <c r="BF9" s="19" t="n">
        <v>0.135616721940807</v>
      </c>
      <c r="BG9" s="19" t="n">
        <v>0.203623014789884</v>
      </c>
    </row>
    <row r="10">
      <c r="B10" s="20" t="s">
        <v>205</v>
      </c>
      <c r="C10" s="19" t="n">
        <v>0.149519873110081</v>
      </c>
      <c r="D10" s="19" t="n">
        <v>0.159313797853441</v>
      </c>
      <c r="E10" s="19" t="n">
        <v>0.140261974949531</v>
      </c>
      <c r="F10" s="19"/>
      <c r="G10" s="19" t="n">
        <v>0.22281175752913</v>
      </c>
      <c r="H10" s="19" t="n">
        <v>0.265659523501146</v>
      </c>
      <c r="I10" s="19" t="n">
        <v>0.159319514079833</v>
      </c>
      <c r="J10" s="19" t="n">
        <v>0.141633830497438</v>
      </c>
      <c r="K10" s="19" t="n">
        <v>0.0515977305173813</v>
      </c>
      <c r="L10" s="19" t="n">
        <v>0.0707262266188192</v>
      </c>
      <c r="M10" s="19"/>
      <c r="N10" s="19" t="n">
        <v>0.225846016605703</v>
      </c>
      <c r="O10" s="19" t="n">
        <v>0.150874030895058</v>
      </c>
      <c r="P10" s="19" t="n">
        <v>0.111377018197687</v>
      </c>
      <c r="Q10" s="19" t="n">
        <v>0.0996822338421267</v>
      </c>
      <c r="R10" s="19"/>
      <c r="S10" s="19" t="n">
        <v>0.223704019041638</v>
      </c>
      <c r="T10" s="19" t="n">
        <v>0.117285678895695</v>
      </c>
      <c r="U10" s="19" t="n">
        <v>0.106089232053545</v>
      </c>
      <c r="V10" s="19" t="n">
        <v>0.147482096381248</v>
      </c>
      <c r="W10" s="19" t="n">
        <v>0.169446975942502</v>
      </c>
      <c r="X10" s="19" t="n">
        <v>0.151030071876488</v>
      </c>
      <c r="Y10" s="19" t="n">
        <v>0.160103268465053</v>
      </c>
      <c r="Z10" s="19" t="n">
        <v>0.0827982164357954</v>
      </c>
      <c r="AA10" s="19" t="n">
        <v>0.18565603567113</v>
      </c>
      <c r="AB10" s="19" t="n">
        <v>0.111515801237565</v>
      </c>
      <c r="AC10" s="19" t="n">
        <v>0.091320222384158</v>
      </c>
      <c r="AD10" s="19" t="n">
        <v>0.152249306094051</v>
      </c>
      <c r="AE10" s="19"/>
      <c r="AF10" s="19" t="n">
        <v>0.117088975413592</v>
      </c>
      <c r="AG10" s="19" t="n">
        <v>0.147999515781757</v>
      </c>
      <c r="AH10" s="19" t="n">
        <v>0.203248849884018</v>
      </c>
      <c r="AI10" s="19"/>
      <c r="AJ10" s="19" t="n">
        <v>0.12828491514081</v>
      </c>
      <c r="AK10" s="19" t="n">
        <v>0.198233498198475</v>
      </c>
      <c r="AL10" s="19" t="n">
        <v>0.157080661620966</v>
      </c>
      <c r="AM10" s="19" t="n">
        <v>0.12671823511115</v>
      </c>
      <c r="AN10" s="19" t="n">
        <v>0.137661012337374</v>
      </c>
      <c r="AO10" s="19"/>
      <c r="AP10" s="19" t="n">
        <v>0.114066952574421</v>
      </c>
      <c r="AQ10" s="19" t="n">
        <v>0.183112967561873</v>
      </c>
      <c r="AR10" s="19" t="n">
        <v>0.148046369919312</v>
      </c>
      <c r="AS10" s="19" t="n">
        <v>0.15662624014166</v>
      </c>
      <c r="AT10" s="19" t="n">
        <v>0.129768891523053</v>
      </c>
      <c r="AU10" s="19"/>
      <c r="AV10" s="19" t="n">
        <v>0.19169259849384</v>
      </c>
      <c r="AW10" s="19" t="n">
        <v>0.157431980690921</v>
      </c>
      <c r="AX10" s="19" t="n">
        <v>0.127532435407172</v>
      </c>
      <c r="AY10" s="19" t="n">
        <v>0.15010305522836</v>
      </c>
      <c r="AZ10" s="19" t="n">
        <v>0.160489850105006</v>
      </c>
      <c r="BA10" s="19" t="n">
        <v>0.0619308279856272</v>
      </c>
      <c r="BB10" s="19"/>
      <c r="BC10" s="19" t="n">
        <v>0.0827502234636077</v>
      </c>
      <c r="BD10" s="19" t="n">
        <v>0.102335878707258</v>
      </c>
      <c r="BE10" s="19" t="n">
        <v>0.200837407788758</v>
      </c>
      <c r="BF10" s="19" t="n">
        <v>0.265668508340537</v>
      </c>
      <c r="BG10" s="19" t="n">
        <v>0.241756556461906</v>
      </c>
    </row>
    <row r="11">
      <c r="B11" s="20" t="s">
        <v>206</v>
      </c>
      <c r="C11" s="19" t="n">
        <v>0.721808443039919</v>
      </c>
      <c r="D11" s="19" t="n">
        <v>0.702076190619526</v>
      </c>
      <c r="E11" s="19" t="n">
        <v>0.740547412197596</v>
      </c>
      <c r="F11" s="19"/>
      <c r="G11" s="19" t="n">
        <v>0.607249320348481</v>
      </c>
      <c r="H11" s="19" t="n">
        <v>0.548168342560796</v>
      </c>
      <c r="I11" s="19" t="n">
        <v>0.650523775880753</v>
      </c>
      <c r="J11" s="19" t="n">
        <v>0.771093128678051</v>
      </c>
      <c r="K11" s="19" t="n">
        <v>0.858888951260882</v>
      </c>
      <c r="L11" s="19" t="n">
        <v>0.864853934739213</v>
      </c>
      <c r="M11" s="19"/>
      <c r="N11" s="19" t="n">
        <v>0.62096820904767</v>
      </c>
      <c r="O11" s="19" t="n">
        <v>0.730976336751879</v>
      </c>
      <c r="P11" s="19" t="n">
        <v>0.773151279385596</v>
      </c>
      <c r="Q11" s="19" t="n">
        <v>0.775265447395177</v>
      </c>
      <c r="R11" s="19"/>
      <c r="S11" s="19" t="n">
        <v>0.581895413419761</v>
      </c>
      <c r="T11" s="19" t="n">
        <v>0.789478874989186</v>
      </c>
      <c r="U11" s="19" t="n">
        <v>0.814219001889276</v>
      </c>
      <c r="V11" s="19" t="n">
        <v>0.703509672831982</v>
      </c>
      <c r="W11" s="19" t="n">
        <v>0.738588576742917</v>
      </c>
      <c r="X11" s="19" t="n">
        <v>0.710351168978141</v>
      </c>
      <c r="Y11" s="19" t="n">
        <v>0.724469340883598</v>
      </c>
      <c r="Z11" s="19" t="n">
        <v>0.80775367098882</v>
      </c>
      <c r="AA11" s="19" t="n">
        <v>0.662398729487876</v>
      </c>
      <c r="AB11" s="19" t="n">
        <v>0.773375313916535</v>
      </c>
      <c r="AC11" s="19" t="n">
        <v>0.77460314643987</v>
      </c>
      <c r="AD11" s="19" t="n">
        <v>0.740441055954437</v>
      </c>
      <c r="AE11" s="19"/>
      <c r="AF11" s="19" t="n">
        <v>0.770589886141164</v>
      </c>
      <c r="AG11" s="19" t="n">
        <v>0.714557200436776</v>
      </c>
      <c r="AH11" s="19" t="n">
        <v>0.686318040719236</v>
      </c>
      <c r="AI11" s="19"/>
      <c r="AJ11" s="19" t="n">
        <v>0.757470252107622</v>
      </c>
      <c r="AK11" s="19" t="n">
        <v>0.636946482862379</v>
      </c>
      <c r="AL11" s="19" t="n">
        <v>0.763398340296265</v>
      </c>
      <c r="AM11" s="19" t="n">
        <v>0.810279571908041</v>
      </c>
      <c r="AN11" s="19" t="n">
        <v>0.749971406850727</v>
      </c>
      <c r="AO11" s="19"/>
      <c r="AP11" s="19" t="n">
        <v>0.779948390890432</v>
      </c>
      <c r="AQ11" s="19" t="n">
        <v>0.64716282259818</v>
      </c>
      <c r="AR11" s="19" t="n">
        <v>0.762700773527435</v>
      </c>
      <c r="AS11" s="19" t="n">
        <v>0.73478161231726</v>
      </c>
      <c r="AT11" s="19" t="n">
        <v>0.734928835739147</v>
      </c>
      <c r="AU11" s="19"/>
      <c r="AV11" s="19" t="n">
        <v>0.63597065041483</v>
      </c>
      <c r="AW11" s="19" t="n">
        <v>0.731217931511601</v>
      </c>
      <c r="AX11" s="19" t="n">
        <v>0.784516978532738</v>
      </c>
      <c r="AY11" s="19" t="n">
        <v>0.743682143095722</v>
      </c>
      <c r="AZ11" s="19" t="n">
        <v>0.704178642407272</v>
      </c>
      <c r="BA11" s="19" t="n">
        <v>0.810048348395647</v>
      </c>
      <c r="BB11" s="19"/>
      <c r="BC11" s="19" t="n">
        <v>0.819011007085774</v>
      </c>
      <c r="BD11" s="19" t="n">
        <v>0.783668937266278</v>
      </c>
      <c r="BE11" s="19" t="n">
        <v>0.661949015797701</v>
      </c>
      <c r="BF11" s="19" t="n">
        <v>0.537120189892274</v>
      </c>
      <c r="BG11" s="19" t="n">
        <v>0.450854725592573</v>
      </c>
    </row>
    <row r="12">
      <c r="B12" s="20" t="s">
        <v>207</v>
      </c>
      <c r="C12" s="21" t="n">
        <v>0.0580849975037104</v>
      </c>
      <c r="D12" s="21" t="n">
        <v>0.0494730918584747</v>
      </c>
      <c r="E12" s="21" t="n">
        <v>0.0661418221578614</v>
      </c>
      <c r="F12" s="21"/>
      <c r="G12" s="21" t="n">
        <v>0.0594565728880579</v>
      </c>
      <c r="H12" s="21" t="n">
        <v>0.0649649472804589</v>
      </c>
      <c r="I12" s="21" t="n">
        <v>0.0636342027893281</v>
      </c>
      <c r="J12" s="21" t="n">
        <v>0.0521399602055633</v>
      </c>
      <c r="K12" s="21" t="n">
        <v>0.0643516000084707</v>
      </c>
      <c r="L12" s="21" t="n">
        <v>0.0476861475139594</v>
      </c>
      <c r="M12" s="21"/>
      <c r="N12" s="21" t="n">
        <v>0.0505589725093229</v>
      </c>
      <c r="O12" s="21" t="n">
        <v>0.0510129250765</v>
      </c>
      <c r="P12" s="21" t="n">
        <v>0.0636996767047026</v>
      </c>
      <c r="Q12" s="21" t="n">
        <v>0.0687295227861245</v>
      </c>
      <c r="R12" s="21"/>
      <c r="S12" s="21" t="n">
        <v>0.0556634041836097</v>
      </c>
      <c r="T12" s="21" t="n">
        <v>0.0406831077698527</v>
      </c>
      <c r="U12" s="21" t="n">
        <v>0.055291406359641</v>
      </c>
      <c r="V12" s="21" t="n">
        <v>0.0381324027244299</v>
      </c>
      <c r="W12" s="21" t="n">
        <v>0.0361821764221474</v>
      </c>
      <c r="X12" s="21" t="n">
        <v>0.0706094177879264</v>
      </c>
      <c r="Y12" s="21" t="n">
        <v>0.0517019906551686</v>
      </c>
      <c r="Z12" s="21" t="n">
        <v>0.0663168229717379</v>
      </c>
      <c r="AA12" s="21" t="n">
        <v>0.10024540812075</v>
      </c>
      <c r="AB12" s="21" t="n">
        <v>0.0808050826326867</v>
      </c>
      <c r="AC12" s="21" t="n">
        <v>0.0463171635032102</v>
      </c>
      <c r="AD12" s="21" t="n">
        <v>0.0286529553680212</v>
      </c>
      <c r="AE12" s="21"/>
      <c r="AF12" s="21" t="n">
        <v>0.0630568080999458</v>
      </c>
      <c r="AG12" s="21" t="n">
        <v>0.0506987788298115</v>
      </c>
      <c r="AH12" s="21" t="n">
        <v>0.0539180791701416</v>
      </c>
      <c r="AI12" s="21"/>
      <c r="AJ12" s="21" t="n">
        <v>0.0635195718379949</v>
      </c>
      <c r="AK12" s="21" t="n">
        <v>0.0488701972740683</v>
      </c>
      <c r="AL12" s="21" t="n">
        <v>0.0575593378777988</v>
      </c>
      <c r="AM12" s="21" t="n">
        <v>0</v>
      </c>
      <c r="AN12" s="21" t="n">
        <v>0.054676258041153</v>
      </c>
      <c r="AO12" s="21"/>
      <c r="AP12" s="21" t="n">
        <v>0.0630749528524111</v>
      </c>
      <c r="AQ12" s="21" t="n">
        <v>0.0552300274561605</v>
      </c>
      <c r="AR12" s="21" t="n">
        <v>0.0515125125983605</v>
      </c>
      <c r="AS12" s="21" t="n">
        <v>0.064351920364848</v>
      </c>
      <c r="AT12" s="21" t="n">
        <v>0.0615462106440911</v>
      </c>
      <c r="AU12" s="21"/>
      <c r="AV12" s="21" t="n">
        <v>0.0453743866830181</v>
      </c>
      <c r="AW12" s="21" t="n">
        <v>0.0559946342477455</v>
      </c>
      <c r="AX12" s="21" t="n">
        <v>0.0468161874436498</v>
      </c>
      <c r="AY12" s="21" t="n">
        <v>0.0550795356166407</v>
      </c>
      <c r="AZ12" s="21" t="n">
        <v>0.0510602107848944</v>
      </c>
      <c r="BA12" s="21" t="n">
        <v>0.104482804110353</v>
      </c>
      <c r="BB12" s="21"/>
      <c r="BC12" s="21" t="n">
        <v>0.0599251189475892</v>
      </c>
      <c r="BD12" s="21" t="n">
        <v>0.0600291850269691</v>
      </c>
      <c r="BE12" s="21" t="n">
        <v>0.0513772502100936</v>
      </c>
      <c r="BF12" s="21" t="n">
        <v>0.0615945798263816</v>
      </c>
      <c r="BG12" s="21" t="n">
        <v>0.103765703155637</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0.780282828755294</v>
      </c>
      <c r="D9" s="19" t="n">
        <v>0.801195376544147</v>
      </c>
      <c r="E9" s="19" t="n">
        <v>0.761151458657035</v>
      </c>
      <c r="F9" s="19"/>
      <c r="G9" s="19" t="n">
        <v>0.793040941997189</v>
      </c>
      <c r="H9" s="19" t="n">
        <v>0.825191026786615</v>
      </c>
      <c r="I9" s="19" t="n">
        <v>0.810174714321069</v>
      </c>
      <c r="J9" s="19" t="n">
        <v>0.798007932471254</v>
      </c>
      <c r="K9" s="19" t="n">
        <v>0.781230738327598</v>
      </c>
      <c r="L9" s="19" t="n">
        <v>0.696112555559665</v>
      </c>
      <c r="M9" s="19"/>
      <c r="N9" s="19" t="n">
        <v>0.853029136689551</v>
      </c>
      <c r="O9" s="19" t="n">
        <v>0.800226950593419</v>
      </c>
      <c r="P9" s="19" t="n">
        <v>0.741927728975472</v>
      </c>
      <c r="Q9" s="19" t="n">
        <v>0.714425894977421</v>
      </c>
      <c r="R9" s="19"/>
      <c r="S9" s="19" t="n">
        <v>0.862188874447191</v>
      </c>
      <c r="T9" s="19" t="n">
        <v>0.801713818905844</v>
      </c>
      <c r="U9" s="19" t="n">
        <v>0.801073985899317</v>
      </c>
      <c r="V9" s="19" t="n">
        <v>0.812969131836073</v>
      </c>
      <c r="W9" s="19" t="n">
        <v>0.77065839762611</v>
      </c>
      <c r="X9" s="19" t="n">
        <v>0.702537519319502</v>
      </c>
      <c r="Y9" s="19" t="n">
        <v>0.760242578792625</v>
      </c>
      <c r="Z9" s="19" t="n">
        <v>0.675540549663057</v>
      </c>
      <c r="AA9" s="19" t="n">
        <v>0.774832632913691</v>
      </c>
      <c r="AB9" s="19" t="n">
        <v>0.732132966132641</v>
      </c>
      <c r="AC9" s="19" t="n">
        <v>0.771386135705452</v>
      </c>
      <c r="AD9" s="19" t="n">
        <v>0.778405979799641</v>
      </c>
      <c r="AE9" s="19"/>
      <c r="AF9" s="19" t="n">
        <v>0.754132053243314</v>
      </c>
      <c r="AG9" s="19" t="n">
        <v>0.79444335066289</v>
      </c>
      <c r="AH9" s="19" t="n">
        <v>0.782012261426823</v>
      </c>
      <c r="AI9" s="19"/>
      <c r="AJ9" s="19" t="n">
        <v>0.747463625529898</v>
      </c>
      <c r="AK9" s="19" t="n">
        <v>0.808883757003463</v>
      </c>
      <c r="AL9" s="19" t="n">
        <v>0.796933992520309</v>
      </c>
      <c r="AM9" s="19" t="n">
        <v>0.861966652411494</v>
      </c>
      <c r="AN9" s="19" t="n">
        <v>0.789782697100713</v>
      </c>
      <c r="AO9" s="19"/>
      <c r="AP9" s="19" t="n">
        <v>0.739142170272374</v>
      </c>
      <c r="AQ9" s="19" t="n">
        <v>0.808297161129916</v>
      </c>
      <c r="AR9" s="19" t="n">
        <v>0.823647892514623</v>
      </c>
      <c r="AS9" s="19" t="n">
        <v>0.732596839887916</v>
      </c>
      <c r="AT9" s="19" t="n">
        <v>0.735779169835567</v>
      </c>
      <c r="AU9" s="19"/>
      <c r="AV9" s="19" t="n">
        <v>0.828609011253137</v>
      </c>
      <c r="AW9" s="19" t="n">
        <v>0.74493756295406</v>
      </c>
      <c r="AX9" s="19" t="n">
        <v>0.814694289973739</v>
      </c>
      <c r="AY9" s="19" t="n">
        <v>0.760525169825688</v>
      </c>
      <c r="AZ9" s="19" t="n">
        <v>0.758676318238824</v>
      </c>
      <c r="BA9" s="19" t="n">
        <v>0.753209356292822</v>
      </c>
      <c r="BB9" s="19"/>
      <c r="BC9" s="19" t="n">
        <v>0.727995786536401</v>
      </c>
      <c r="BD9" s="19" t="n">
        <v>0.744000860402729</v>
      </c>
      <c r="BE9" s="19" t="n">
        <v>0.834536534558057</v>
      </c>
      <c r="BF9" s="19" t="n">
        <v>0.874122910692423</v>
      </c>
      <c r="BG9" s="19" t="n">
        <v>0.939722987074005</v>
      </c>
    </row>
    <row r="10">
      <c r="B10" s="20" t="s">
        <v>205</v>
      </c>
      <c r="C10" s="19" t="n">
        <v>0.179051236635658</v>
      </c>
      <c r="D10" s="19" t="n">
        <v>0.159012895064973</v>
      </c>
      <c r="E10" s="19" t="n">
        <v>0.197810844233921</v>
      </c>
      <c r="F10" s="19"/>
      <c r="G10" s="19" t="n">
        <v>0.150100911393818</v>
      </c>
      <c r="H10" s="19" t="n">
        <v>0.128934996580344</v>
      </c>
      <c r="I10" s="19" t="n">
        <v>0.148063730785607</v>
      </c>
      <c r="J10" s="19" t="n">
        <v>0.162905360633142</v>
      </c>
      <c r="K10" s="19" t="n">
        <v>0.195179666257502</v>
      </c>
      <c r="L10" s="19" t="n">
        <v>0.266393053711991</v>
      </c>
      <c r="M10" s="19"/>
      <c r="N10" s="19" t="n">
        <v>0.121552172654027</v>
      </c>
      <c r="O10" s="19" t="n">
        <v>0.158082586713321</v>
      </c>
      <c r="P10" s="19" t="n">
        <v>0.20460127415305</v>
      </c>
      <c r="Q10" s="19" t="n">
        <v>0.240715314650319</v>
      </c>
      <c r="R10" s="19"/>
      <c r="S10" s="19" t="n">
        <v>0.0996500447260914</v>
      </c>
      <c r="T10" s="19" t="n">
        <v>0.176152369655314</v>
      </c>
      <c r="U10" s="19" t="n">
        <v>0.178171045324328</v>
      </c>
      <c r="V10" s="19" t="n">
        <v>0.128502124003753</v>
      </c>
      <c r="W10" s="19" t="n">
        <v>0.191284581470381</v>
      </c>
      <c r="X10" s="19" t="n">
        <v>0.231379065274974</v>
      </c>
      <c r="Y10" s="19" t="n">
        <v>0.204670817287205</v>
      </c>
      <c r="Z10" s="19" t="n">
        <v>0.262430414579754</v>
      </c>
      <c r="AA10" s="19" t="n">
        <v>0.18618362998004</v>
      </c>
      <c r="AB10" s="19" t="n">
        <v>0.221037281865693</v>
      </c>
      <c r="AC10" s="19" t="n">
        <v>0.184451511010612</v>
      </c>
      <c r="AD10" s="19" t="n">
        <v>0.191339569960123</v>
      </c>
      <c r="AE10" s="19"/>
      <c r="AF10" s="19" t="n">
        <v>0.208141420211017</v>
      </c>
      <c r="AG10" s="19" t="n">
        <v>0.169052097470764</v>
      </c>
      <c r="AH10" s="19" t="n">
        <v>0.167140561271604</v>
      </c>
      <c r="AI10" s="19"/>
      <c r="AJ10" s="19" t="n">
        <v>0.213501732661337</v>
      </c>
      <c r="AK10" s="19" t="n">
        <v>0.147261064204417</v>
      </c>
      <c r="AL10" s="19" t="n">
        <v>0.173948773484214</v>
      </c>
      <c r="AM10" s="19" t="n">
        <v>0.138033347588506</v>
      </c>
      <c r="AN10" s="19" t="n">
        <v>0.165816654304048</v>
      </c>
      <c r="AO10" s="19"/>
      <c r="AP10" s="19" t="n">
        <v>0.222612208358459</v>
      </c>
      <c r="AQ10" s="19" t="n">
        <v>0.150908833390343</v>
      </c>
      <c r="AR10" s="19" t="n">
        <v>0.151334918312234</v>
      </c>
      <c r="AS10" s="19" t="n">
        <v>0.226950448119906</v>
      </c>
      <c r="AT10" s="19" t="n">
        <v>0.21078040149313</v>
      </c>
      <c r="AU10" s="19"/>
      <c r="AV10" s="19" t="n">
        <v>0.126930984861972</v>
      </c>
      <c r="AW10" s="19" t="n">
        <v>0.214554293560235</v>
      </c>
      <c r="AX10" s="19" t="n">
        <v>0.148991652137543</v>
      </c>
      <c r="AY10" s="19" t="n">
        <v>0.207325511453671</v>
      </c>
      <c r="AZ10" s="19" t="n">
        <v>0.195433022616917</v>
      </c>
      <c r="BA10" s="19" t="n">
        <v>0.209039880525602</v>
      </c>
      <c r="BB10" s="19"/>
      <c r="BC10" s="19" t="n">
        <v>0.239767102920539</v>
      </c>
      <c r="BD10" s="19" t="n">
        <v>0.19397993890076</v>
      </c>
      <c r="BE10" s="19" t="n">
        <v>0.123130504156354</v>
      </c>
      <c r="BF10" s="19" t="n">
        <v>0.105076247627296</v>
      </c>
      <c r="BG10" s="19" t="n">
        <v>0.0602770129259949</v>
      </c>
    </row>
    <row r="11">
      <c r="B11" s="20" t="s">
        <v>206</v>
      </c>
      <c r="C11" s="19" t="n">
        <v>0.0332287638137393</v>
      </c>
      <c r="D11" s="19" t="n">
        <v>0.0359377085423163</v>
      </c>
      <c r="E11" s="19" t="n">
        <v>0.0300467133295398</v>
      </c>
      <c r="F11" s="19"/>
      <c r="G11" s="19" t="n">
        <v>0.0478234373151375</v>
      </c>
      <c r="H11" s="19" t="n">
        <v>0.0380078661647169</v>
      </c>
      <c r="I11" s="19" t="n">
        <v>0.0300893528366328</v>
      </c>
      <c r="J11" s="19" t="n">
        <v>0.0300024223588764</v>
      </c>
      <c r="K11" s="19" t="n">
        <v>0.0203364025094818</v>
      </c>
      <c r="L11" s="19" t="n">
        <v>0.0334315508490146</v>
      </c>
      <c r="M11" s="19"/>
      <c r="N11" s="19" t="n">
        <v>0.0254186906564218</v>
      </c>
      <c r="O11" s="19" t="n">
        <v>0.0374018978415717</v>
      </c>
      <c r="P11" s="19" t="n">
        <v>0.0412517843017662</v>
      </c>
      <c r="Q11" s="19" t="n">
        <v>0.0303213369008479</v>
      </c>
      <c r="R11" s="19"/>
      <c r="S11" s="19" t="n">
        <v>0.0313930654351778</v>
      </c>
      <c r="T11" s="19" t="n">
        <v>0.015282088778183</v>
      </c>
      <c r="U11" s="19" t="n">
        <v>0.0207549687763548</v>
      </c>
      <c r="V11" s="19" t="n">
        <v>0.0461076225118968</v>
      </c>
      <c r="W11" s="19" t="n">
        <v>0.0293775452180586</v>
      </c>
      <c r="X11" s="19" t="n">
        <v>0.0578768421685102</v>
      </c>
      <c r="Y11" s="19" t="n">
        <v>0.0350866039201702</v>
      </c>
      <c r="Z11" s="19" t="n">
        <v>0.0404767793555849</v>
      </c>
      <c r="AA11" s="19" t="n">
        <v>0.0275834043439063</v>
      </c>
      <c r="AB11" s="19" t="n">
        <v>0.0354580216623687</v>
      </c>
      <c r="AC11" s="19" t="n">
        <v>0.0441623532839363</v>
      </c>
      <c r="AD11" s="19" t="n">
        <v>0.0302544502402358</v>
      </c>
      <c r="AE11" s="19"/>
      <c r="AF11" s="19" t="n">
        <v>0.0314758405022418</v>
      </c>
      <c r="AG11" s="19" t="n">
        <v>0.0311506362360481</v>
      </c>
      <c r="AH11" s="19" t="n">
        <v>0.0380064576453328</v>
      </c>
      <c r="AI11" s="19"/>
      <c r="AJ11" s="19" t="n">
        <v>0.0377552334316456</v>
      </c>
      <c r="AK11" s="19" t="n">
        <v>0.0349553923294587</v>
      </c>
      <c r="AL11" s="19" t="n">
        <v>0.0131325109397176</v>
      </c>
      <c r="AM11" s="19" t="n">
        <v>0</v>
      </c>
      <c r="AN11" s="19" t="n">
        <v>0.0294776262282221</v>
      </c>
      <c r="AO11" s="19"/>
      <c r="AP11" s="19" t="n">
        <v>0.0327143406248881</v>
      </c>
      <c r="AQ11" s="19" t="n">
        <v>0.0377365135932439</v>
      </c>
      <c r="AR11" s="19" t="n">
        <v>0.0199495307815364</v>
      </c>
      <c r="AS11" s="19" t="n">
        <v>0.0327312198173993</v>
      </c>
      <c r="AT11" s="19" t="n">
        <v>0.0399417354688857</v>
      </c>
      <c r="AU11" s="19"/>
      <c r="AV11" s="19" t="n">
        <v>0.0407454433807925</v>
      </c>
      <c r="AW11" s="19" t="n">
        <v>0.0320745957926528</v>
      </c>
      <c r="AX11" s="19" t="n">
        <v>0.0314521639403911</v>
      </c>
      <c r="AY11" s="19" t="n">
        <v>0.0294822856735134</v>
      </c>
      <c r="AZ11" s="19" t="n">
        <v>0.0361796566243225</v>
      </c>
      <c r="BA11" s="19" t="n">
        <v>0.0109785681484687</v>
      </c>
      <c r="BB11" s="19"/>
      <c r="BC11" s="19" t="n">
        <v>0.0277300803597879</v>
      </c>
      <c r="BD11" s="19" t="n">
        <v>0.0460285752677495</v>
      </c>
      <c r="BE11" s="19" t="n">
        <v>0.0383220310686023</v>
      </c>
      <c r="BF11" s="19" t="n">
        <v>0.0208008416802803</v>
      </c>
      <c r="BG11" s="19" t="n">
        <v>0</v>
      </c>
    </row>
    <row r="12">
      <c r="B12" s="20" t="s">
        <v>207</v>
      </c>
      <c r="C12" s="21" t="n">
        <v>0.00743717079530864</v>
      </c>
      <c r="D12" s="21" t="n">
        <v>0.00385401984856314</v>
      </c>
      <c r="E12" s="21" t="n">
        <v>0.0109909837795042</v>
      </c>
      <c r="F12" s="21"/>
      <c r="G12" s="21" t="n">
        <v>0.00903470929385566</v>
      </c>
      <c r="H12" s="21" t="n">
        <v>0.00786611046832396</v>
      </c>
      <c r="I12" s="21" t="n">
        <v>0.0116722020566918</v>
      </c>
      <c r="J12" s="21" t="n">
        <v>0.00908428453672743</v>
      </c>
      <c r="K12" s="21" t="n">
        <v>0.00325319290541859</v>
      </c>
      <c r="L12" s="21" t="n">
        <v>0.00406283987933018</v>
      </c>
      <c r="M12" s="21"/>
      <c r="N12" s="21" t="n">
        <v>0</v>
      </c>
      <c r="O12" s="21" t="n">
        <v>0.00428856485168854</v>
      </c>
      <c r="P12" s="21" t="n">
        <v>0.0122192125697117</v>
      </c>
      <c r="Q12" s="21" t="n">
        <v>0.0145374534714115</v>
      </c>
      <c r="R12" s="21"/>
      <c r="S12" s="21" t="n">
        <v>0.00676801539153934</v>
      </c>
      <c r="T12" s="21" t="n">
        <v>0.00685172266065906</v>
      </c>
      <c r="U12" s="21" t="n">
        <v>0</v>
      </c>
      <c r="V12" s="21" t="n">
        <v>0.0124211216482769</v>
      </c>
      <c r="W12" s="21" t="n">
        <v>0.00867947568545039</v>
      </c>
      <c r="X12" s="21" t="n">
        <v>0.00820657323701452</v>
      </c>
      <c r="Y12" s="21" t="n">
        <v>0</v>
      </c>
      <c r="Z12" s="21" t="n">
        <v>0.0215522564016047</v>
      </c>
      <c r="AA12" s="21" t="n">
        <v>0.0114003327623624</v>
      </c>
      <c r="AB12" s="21" t="n">
        <v>0.0113717303392979</v>
      </c>
      <c r="AC12" s="21" t="n">
        <v>0</v>
      </c>
      <c r="AD12" s="21" t="n">
        <v>0</v>
      </c>
      <c r="AE12" s="21"/>
      <c r="AF12" s="21" t="n">
        <v>0.00625068604342771</v>
      </c>
      <c r="AG12" s="21" t="n">
        <v>0.00535391563029829</v>
      </c>
      <c r="AH12" s="21" t="n">
        <v>0.0128407196562399</v>
      </c>
      <c r="AI12" s="21"/>
      <c r="AJ12" s="21" t="n">
        <v>0.00127940837711921</v>
      </c>
      <c r="AK12" s="21" t="n">
        <v>0.00889978646266147</v>
      </c>
      <c r="AL12" s="21" t="n">
        <v>0.0159847230557597</v>
      </c>
      <c r="AM12" s="21" t="n">
        <v>0</v>
      </c>
      <c r="AN12" s="21" t="n">
        <v>0.0149230223670168</v>
      </c>
      <c r="AO12" s="21"/>
      <c r="AP12" s="21" t="n">
        <v>0.00553128074427827</v>
      </c>
      <c r="AQ12" s="21" t="n">
        <v>0.00305749188649707</v>
      </c>
      <c r="AR12" s="21" t="n">
        <v>0.00506765839160622</v>
      </c>
      <c r="AS12" s="21" t="n">
        <v>0.00772149217477847</v>
      </c>
      <c r="AT12" s="21" t="n">
        <v>0.0134986932024166</v>
      </c>
      <c r="AU12" s="21"/>
      <c r="AV12" s="21" t="n">
        <v>0.00371456050409817</v>
      </c>
      <c r="AW12" s="21" t="n">
        <v>0.00843354769305201</v>
      </c>
      <c r="AX12" s="21" t="n">
        <v>0.00486189394832746</v>
      </c>
      <c r="AY12" s="21" t="n">
        <v>0.00266703304712723</v>
      </c>
      <c r="AZ12" s="21" t="n">
        <v>0.00971100251993697</v>
      </c>
      <c r="BA12" s="21" t="n">
        <v>0.0267721950331068</v>
      </c>
      <c r="BB12" s="21"/>
      <c r="BC12" s="21" t="n">
        <v>0.00450703018327222</v>
      </c>
      <c r="BD12" s="21" t="n">
        <v>0.0159906254287624</v>
      </c>
      <c r="BE12" s="21" t="n">
        <v>0.00401093021698645</v>
      </c>
      <c r="BF12" s="21" t="n">
        <v>0</v>
      </c>
      <c r="BG12" s="21" t="n">
        <v>0</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0.307841204754244</v>
      </c>
      <c r="D9" s="19" t="n">
        <v>0.341533981811312</v>
      </c>
      <c r="E9" s="19" t="n">
        <v>0.275547491397119</v>
      </c>
      <c r="F9" s="19"/>
      <c r="G9" s="19" t="n">
        <v>0.378738778265074</v>
      </c>
      <c r="H9" s="19" t="n">
        <v>0.418883830916064</v>
      </c>
      <c r="I9" s="19" t="n">
        <v>0.360407339800552</v>
      </c>
      <c r="J9" s="19" t="n">
        <v>0.305674020962508</v>
      </c>
      <c r="K9" s="19" t="n">
        <v>0.227864706969033</v>
      </c>
      <c r="L9" s="19" t="n">
        <v>0.183344857864079</v>
      </c>
      <c r="M9" s="19"/>
      <c r="N9" s="19" t="n">
        <v>0.387228398597953</v>
      </c>
      <c r="O9" s="19" t="n">
        <v>0.318085527694823</v>
      </c>
      <c r="P9" s="19" t="n">
        <v>0.271823782766521</v>
      </c>
      <c r="Q9" s="19" t="n">
        <v>0.241920532313119</v>
      </c>
      <c r="R9" s="19"/>
      <c r="S9" s="19" t="n">
        <v>0.445542790397025</v>
      </c>
      <c r="T9" s="19" t="n">
        <v>0.292123053000919</v>
      </c>
      <c r="U9" s="19" t="n">
        <v>0.269288653681533</v>
      </c>
      <c r="V9" s="19" t="n">
        <v>0.361573772289367</v>
      </c>
      <c r="W9" s="19" t="n">
        <v>0.287563070037332</v>
      </c>
      <c r="X9" s="19" t="n">
        <v>0.261652031715952</v>
      </c>
      <c r="Y9" s="19" t="n">
        <v>0.25499218835473</v>
      </c>
      <c r="Z9" s="19" t="n">
        <v>0.307412912561164</v>
      </c>
      <c r="AA9" s="19" t="n">
        <v>0.283347084652241</v>
      </c>
      <c r="AB9" s="19" t="n">
        <v>0.251797410455087</v>
      </c>
      <c r="AC9" s="19" t="n">
        <v>0.306412719331188</v>
      </c>
      <c r="AD9" s="19" t="n">
        <v>0.261137879856651</v>
      </c>
      <c r="AE9" s="19"/>
      <c r="AF9" s="19" t="n">
        <v>0.268047692050673</v>
      </c>
      <c r="AG9" s="19" t="n">
        <v>0.322291762328742</v>
      </c>
      <c r="AH9" s="19" t="n">
        <v>0.314021266922635</v>
      </c>
      <c r="AI9" s="19"/>
      <c r="AJ9" s="19" t="n">
        <v>0.265181109598249</v>
      </c>
      <c r="AK9" s="19" t="n">
        <v>0.365245028084869</v>
      </c>
      <c r="AL9" s="19" t="n">
        <v>0.295076932458751</v>
      </c>
      <c r="AM9" s="19" t="n">
        <v>0.358537391939867</v>
      </c>
      <c r="AN9" s="19" t="n">
        <v>0.331031920327119</v>
      </c>
      <c r="AO9" s="19"/>
      <c r="AP9" s="19" t="n">
        <v>0.26805468850522</v>
      </c>
      <c r="AQ9" s="19" t="n">
        <v>0.342052166954305</v>
      </c>
      <c r="AR9" s="19" t="n">
        <v>0.266748176949501</v>
      </c>
      <c r="AS9" s="19" t="n">
        <v>0.334113542906608</v>
      </c>
      <c r="AT9" s="19" t="n">
        <v>0.272359385229083</v>
      </c>
      <c r="AU9" s="19"/>
      <c r="AV9" s="19" t="n">
        <v>0.388978472688668</v>
      </c>
      <c r="AW9" s="19" t="n">
        <v>0.271429050522349</v>
      </c>
      <c r="AX9" s="19" t="n">
        <v>0.273286533121041</v>
      </c>
      <c r="AY9" s="19" t="n">
        <v>0.337073931169733</v>
      </c>
      <c r="AZ9" s="19" t="n">
        <v>0.272016524076723</v>
      </c>
      <c r="BA9" s="19" t="n">
        <v>0.21285451777743</v>
      </c>
      <c r="BB9" s="19"/>
      <c r="BC9" s="19" t="n">
        <v>0.248756106180139</v>
      </c>
      <c r="BD9" s="19" t="n">
        <v>0.255108705953022</v>
      </c>
      <c r="BE9" s="19" t="n">
        <v>0.33299571654104</v>
      </c>
      <c r="BF9" s="19" t="n">
        <v>0.472108547673025</v>
      </c>
      <c r="BG9" s="19" t="n">
        <v>0.466987318995104</v>
      </c>
    </row>
    <row r="10">
      <c r="B10" s="20" t="s">
        <v>205</v>
      </c>
      <c r="C10" s="19" t="n">
        <v>0.368876136178414</v>
      </c>
      <c r="D10" s="19" t="n">
        <v>0.345450827324518</v>
      </c>
      <c r="E10" s="19" t="n">
        <v>0.391386652495999</v>
      </c>
      <c r="F10" s="19"/>
      <c r="G10" s="19" t="n">
        <v>0.353616479769408</v>
      </c>
      <c r="H10" s="19" t="n">
        <v>0.314543202247013</v>
      </c>
      <c r="I10" s="19" t="n">
        <v>0.367702946635324</v>
      </c>
      <c r="J10" s="19" t="n">
        <v>0.3669430114353</v>
      </c>
      <c r="K10" s="19" t="n">
        <v>0.368915517082518</v>
      </c>
      <c r="L10" s="19" t="n">
        <v>0.425581311167909</v>
      </c>
      <c r="M10" s="19"/>
      <c r="N10" s="19" t="n">
        <v>0.323845141339786</v>
      </c>
      <c r="O10" s="19" t="n">
        <v>0.340380741274346</v>
      </c>
      <c r="P10" s="19" t="n">
        <v>0.398433625721761</v>
      </c>
      <c r="Q10" s="19" t="n">
        <v>0.421787381696076</v>
      </c>
      <c r="R10" s="19"/>
      <c r="S10" s="19" t="n">
        <v>0.280780803607399</v>
      </c>
      <c r="T10" s="19" t="n">
        <v>0.339876470300216</v>
      </c>
      <c r="U10" s="19" t="n">
        <v>0.406870316577169</v>
      </c>
      <c r="V10" s="19" t="n">
        <v>0.337943111993492</v>
      </c>
      <c r="W10" s="19" t="n">
        <v>0.473775694191635</v>
      </c>
      <c r="X10" s="19" t="n">
        <v>0.425147796968773</v>
      </c>
      <c r="Y10" s="19" t="n">
        <v>0.417328691128625</v>
      </c>
      <c r="Z10" s="19" t="n">
        <v>0.338056801525518</v>
      </c>
      <c r="AA10" s="19" t="n">
        <v>0.357446258974805</v>
      </c>
      <c r="AB10" s="19" t="n">
        <v>0.355003412823847</v>
      </c>
      <c r="AC10" s="19" t="n">
        <v>0.378265796521075</v>
      </c>
      <c r="AD10" s="19" t="n">
        <v>0.463578764420217</v>
      </c>
      <c r="AE10" s="19"/>
      <c r="AF10" s="19" t="n">
        <v>0.378638202888099</v>
      </c>
      <c r="AG10" s="19" t="n">
        <v>0.364494544643937</v>
      </c>
      <c r="AH10" s="19" t="n">
        <v>0.379297147954448</v>
      </c>
      <c r="AI10" s="19"/>
      <c r="AJ10" s="19" t="n">
        <v>0.409094017896557</v>
      </c>
      <c r="AK10" s="19" t="n">
        <v>0.345034846874375</v>
      </c>
      <c r="AL10" s="19" t="n">
        <v>0.339579811724369</v>
      </c>
      <c r="AM10" s="19" t="n">
        <v>0.312960951063552</v>
      </c>
      <c r="AN10" s="19" t="n">
        <v>0.364471823030757</v>
      </c>
      <c r="AO10" s="19"/>
      <c r="AP10" s="19" t="n">
        <v>0.404121134178542</v>
      </c>
      <c r="AQ10" s="19" t="n">
        <v>0.369622556143162</v>
      </c>
      <c r="AR10" s="19" t="n">
        <v>0.352749918489707</v>
      </c>
      <c r="AS10" s="19" t="n">
        <v>0.331197895773628</v>
      </c>
      <c r="AT10" s="19" t="n">
        <v>0.33659668454861</v>
      </c>
      <c r="AU10" s="19"/>
      <c r="AV10" s="19" t="n">
        <v>0.353148069935508</v>
      </c>
      <c r="AW10" s="19" t="n">
        <v>0.410895031013368</v>
      </c>
      <c r="AX10" s="19" t="n">
        <v>0.346868887904125</v>
      </c>
      <c r="AY10" s="19" t="n">
        <v>0.337389887293171</v>
      </c>
      <c r="AZ10" s="19" t="n">
        <v>0.367611091311286</v>
      </c>
      <c r="BA10" s="19" t="n">
        <v>0.364647544638525</v>
      </c>
      <c r="BB10" s="19"/>
      <c r="BC10" s="19" t="n">
        <v>0.399722357695807</v>
      </c>
      <c r="BD10" s="19" t="n">
        <v>0.391019486475146</v>
      </c>
      <c r="BE10" s="19" t="n">
        <v>0.363980156288065</v>
      </c>
      <c r="BF10" s="19" t="n">
        <v>0.262807812174599</v>
      </c>
      <c r="BG10" s="19" t="n">
        <v>0.282794015446265</v>
      </c>
    </row>
    <row r="11">
      <c r="B11" s="20" t="s">
        <v>206</v>
      </c>
      <c r="C11" s="19" t="n">
        <v>0.290051478266628</v>
      </c>
      <c r="D11" s="19" t="n">
        <v>0.285878537487789</v>
      </c>
      <c r="E11" s="19" t="n">
        <v>0.29442944078975</v>
      </c>
      <c r="F11" s="19"/>
      <c r="G11" s="19" t="n">
        <v>0.241634192313912</v>
      </c>
      <c r="H11" s="19" t="n">
        <v>0.222036022631257</v>
      </c>
      <c r="I11" s="19" t="n">
        <v>0.231854143719353</v>
      </c>
      <c r="J11" s="19" t="n">
        <v>0.305906901548403</v>
      </c>
      <c r="K11" s="19" t="n">
        <v>0.358690590260433</v>
      </c>
      <c r="L11" s="19" t="n">
        <v>0.365781003790827</v>
      </c>
      <c r="M11" s="19"/>
      <c r="N11" s="19" t="n">
        <v>0.258761384819506</v>
      </c>
      <c r="O11" s="19" t="n">
        <v>0.320977358357932</v>
      </c>
      <c r="P11" s="19" t="n">
        <v>0.279919461063389</v>
      </c>
      <c r="Q11" s="19" t="n">
        <v>0.301092031830617</v>
      </c>
      <c r="R11" s="19"/>
      <c r="S11" s="19" t="n">
        <v>0.258951144746825</v>
      </c>
      <c r="T11" s="19" t="n">
        <v>0.342632837075049</v>
      </c>
      <c r="U11" s="19" t="n">
        <v>0.299665659575538</v>
      </c>
      <c r="V11" s="19" t="n">
        <v>0.267561739748491</v>
      </c>
      <c r="W11" s="19" t="n">
        <v>0.22963201894221</v>
      </c>
      <c r="X11" s="19" t="n">
        <v>0.25694658367663</v>
      </c>
      <c r="Y11" s="19" t="n">
        <v>0.277203910205979</v>
      </c>
      <c r="Z11" s="19" t="n">
        <v>0.303102914679377</v>
      </c>
      <c r="AA11" s="19" t="n">
        <v>0.317345654251414</v>
      </c>
      <c r="AB11" s="19" t="n">
        <v>0.348048462041624</v>
      </c>
      <c r="AC11" s="19" t="n">
        <v>0.289609614951842</v>
      </c>
      <c r="AD11" s="19" t="n">
        <v>0.233796571326363</v>
      </c>
      <c r="AE11" s="19"/>
      <c r="AF11" s="19" t="n">
        <v>0.320523357669621</v>
      </c>
      <c r="AG11" s="19" t="n">
        <v>0.283181284376844</v>
      </c>
      <c r="AH11" s="19" t="n">
        <v>0.260503918326155</v>
      </c>
      <c r="AI11" s="19"/>
      <c r="AJ11" s="19" t="n">
        <v>0.298428299255396</v>
      </c>
      <c r="AK11" s="19" t="n">
        <v>0.255013746146255</v>
      </c>
      <c r="AL11" s="19" t="n">
        <v>0.353317759045389</v>
      </c>
      <c r="AM11" s="19" t="n">
        <v>0.328501656996581</v>
      </c>
      <c r="AN11" s="19" t="n">
        <v>0.263310442739429</v>
      </c>
      <c r="AO11" s="19"/>
      <c r="AP11" s="19" t="n">
        <v>0.297604263705495</v>
      </c>
      <c r="AQ11" s="19" t="n">
        <v>0.253780723615183</v>
      </c>
      <c r="AR11" s="19" t="n">
        <v>0.353696613757177</v>
      </c>
      <c r="AS11" s="19" t="n">
        <v>0.325078502999394</v>
      </c>
      <c r="AT11" s="19" t="n">
        <v>0.318464089919745</v>
      </c>
      <c r="AU11" s="19"/>
      <c r="AV11" s="19" t="n">
        <v>0.219015994201001</v>
      </c>
      <c r="AW11" s="19" t="n">
        <v>0.288159850721977</v>
      </c>
      <c r="AX11" s="19" t="n">
        <v>0.352634064326237</v>
      </c>
      <c r="AY11" s="19" t="n">
        <v>0.310472688513657</v>
      </c>
      <c r="AZ11" s="19" t="n">
        <v>0.304235874488618</v>
      </c>
      <c r="BA11" s="19" t="n">
        <v>0.363731885010048</v>
      </c>
      <c r="BB11" s="19"/>
      <c r="BC11" s="19" t="n">
        <v>0.321270832848661</v>
      </c>
      <c r="BD11" s="19" t="n">
        <v>0.313332325013452</v>
      </c>
      <c r="BE11" s="19" t="n">
        <v>0.271235627584099</v>
      </c>
      <c r="BF11" s="19" t="n">
        <v>0.237477537182636</v>
      </c>
      <c r="BG11" s="19" t="n">
        <v>0.191939449192859</v>
      </c>
    </row>
    <row r="12">
      <c r="B12" s="20" t="s">
        <v>207</v>
      </c>
      <c r="C12" s="21" t="n">
        <v>0.033231180800714</v>
      </c>
      <c r="D12" s="21" t="n">
        <v>0.0271366533763808</v>
      </c>
      <c r="E12" s="21" t="n">
        <v>0.0386364153171329</v>
      </c>
      <c r="F12" s="21"/>
      <c r="G12" s="21" t="n">
        <v>0.0260105496516062</v>
      </c>
      <c r="H12" s="21" t="n">
        <v>0.0445369442056662</v>
      </c>
      <c r="I12" s="21" t="n">
        <v>0.0400355698447712</v>
      </c>
      <c r="J12" s="21" t="n">
        <v>0.0214760660537899</v>
      </c>
      <c r="K12" s="21" t="n">
        <v>0.0445291856880165</v>
      </c>
      <c r="L12" s="21" t="n">
        <v>0.0252928271771854</v>
      </c>
      <c r="M12" s="21"/>
      <c r="N12" s="21" t="n">
        <v>0.0301650752427558</v>
      </c>
      <c r="O12" s="21" t="n">
        <v>0.0205563726728992</v>
      </c>
      <c r="P12" s="21" t="n">
        <v>0.0498231304483295</v>
      </c>
      <c r="Q12" s="21" t="n">
        <v>0.0352000541601877</v>
      </c>
      <c r="R12" s="21"/>
      <c r="S12" s="21" t="n">
        <v>0.0147252612487515</v>
      </c>
      <c r="T12" s="21" t="n">
        <v>0.025367639623816</v>
      </c>
      <c r="U12" s="21" t="n">
        <v>0.0241753701657593</v>
      </c>
      <c r="V12" s="21" t="n">
        <v>0.0329213759686499</v>
      </c>
      <c r="W12" s="21" t="n">
        <v>0.00902921682882351</v>
      </c>
      <c r="X12" s="21" t="n">
        <v>0.0562535876386452</v>
      </c>
      <c r="Y12" s="21" t="n">
        <v>0.0504752103106664</v>
      </c>
      <c r="Z12" s="21" t="n">
        <v>0.0514273712339407</v>
      </c>
      <c r="AA12" s="21" t="n">
        <v>0.0418610021215393</v>
      </c>
      <c r="AB12" s="21" t="n">
        <v>0.0451507146794423</v>
      </c>
      <c r="AC12" s="21" t="n">
        <v>0.0257118691958948</v>
      </c>
      <c r="AD12" s="21" t="n">
        <v>0.0414867843967686</v>
      </c>
      <c r="AE12" s="21"/>
      <c r="AF12" s="21" t="n">
        <v>0.0327907473916074</v>
      </c>
      <c r="AG12" s="21" t="n">
        <v>0.0300324086504771</v>
      </c>
      <c r="AH12" s="21" t="n">
        <v>0.0461776667967622</v>
      </c>
      <c r="AI12" s="21"/>
      <c r="AJ12" s="21" t="n">
        <v>0.0272965732497988</v>
      </c>
      <c r="AK12" s="21" t="n">
        <v>0.0347063788945002</v>
      </c>
      <c r="AL12" s="21" t="n">
        <v>0.0120254967714905</v>
      </c>
      <c r="AM12" s="21" t="n">
        <v>0</v>
      </c>
      <c r="AN12" s="21" t="n">
        <v>0.0411858139026948</v>
      </c>
      <c r="AO12" s="21"/>
      <c r="AP12" s="21" t="n">
        <v>0.0302199136107432</v>
      </c>
      <c r="AQ12" s="21" t="n">
        <v>0.0345445532873506</v>
      </c>
      <c r="AR12" s="21" t="n">
        <v>0.0268052908036151</v>
      </c>
      <c r="AS12" s="21" t="n">
        <v>0.00961005832036921</v>
      </c>
      <c r="AT12" s="21" t="n">
        <v>0.072579840302562</v>
      </c>
      <c r="AU12" s="21"/>
      <c r="AV12" s="21" t="n">
        <v>0.0388574631748239</v>
      </c>
      <c r="AW12" s="21" t="n">
        <v>0.0295160677423061</v>
      </c>
      <c r="AX12" s="21" t="n">
        <v>0.027210514648597</v>
      </c>
      <c r="AY12" s="21" t="n">
        <v>0.0150634930234392</v>
      </c>
      <c r="AZ12" s="21" t="n">
        <v>0.0561365101233729</v>
      </c>
      <c r="BA12" s="21" t="n">
        <v>0.0587660525739969</v>
      </c>
      <c r="BB12" s="21"/>
      <c r="BC12" s="21" t="n">
        <v>0.030250703275393</v>
      </c>
      <c r="BD12" s="21" t="n">
        <v>0.0405394825583802</v>
      </c>
      <c r="BE12" s="21" t="n">
        <v>0.0317884995867957</v>
      </c>
      <c r="BF12" s="21" t="n">
        <v>0.0276061029697391</v>
      </c>
      <c r="BG12" s="21" t="n">
        <v>0.0582792163657718</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0.0579184515354326</v>
      </c>
      <c r="D9" s="19" t="n">
        <v>0.0737745710543755</v>
      </c>
      <c r="E9" s="19" t="n">
        <v>0.0429085825752094</v>
      </c>
      <c r="F9" s="19"/>
      <c r="G9" s="19" t="n">
        <v>0.110403948772361</v>
      </c>
      <c r="H9" s="19" t="n">
        <v>0.115068042203651</v>
      </c>
      <c r="I9" s="19" t="n">
        <v>0.0775637992220215</v>
      </c>
      <c r="J9" s="19" t="n">
        <v>0.0227108818742213</v>
      </c>
      <c r="K9" s="19" t="n">
        <v>0.0152431371852364</v>
      </c>
      <c r="L9" s="19" t="n">
        <v>0.0177823972443689</v>
      </c>
      <c r="M9" s="19"/>
      <c r="N9" s="19" t="n">
        <v>0.0956666005778347</v>
      </c>
      <c r="O9" s="19" t="n">
        <v>0.0555767485858922</v>
      </c>
      <c r="P9" s="19" t="n">
        <v>0.0361518073137619</v>
      </c>
      <c r="Q9" s="19" t="n">
        <v>0.0389204178557938</v>
      </c>
      <c r="R9" s="19"/>
      <c r="S9" s="19" t="n">
        <v>0.11073452729997</v>
      </c>
      <c r="T9" s="19" t="n">
        <v>0.0459245828805086</v>
      </c>
      <c r="U9" s="19" t="n">
        <v>0.046225708540913</v>
      </c>
      <c r="V9" s="19" t="n">
        <v>0.0573374938587848</v>
      </c>
      <c r="W9" s="19" t="n">
        <v>0.0455871328385457</v>
      </c>
      <c r="X9" s="19" t="n">
        <v>0.0914225901871853</v>
      </c>
      <c r="Y9" s="19" t="n">
        <v>0.0402365331123152</v>
      </c>
      <c r="Z9" s="19" t="n">
        <v>0.0486845019073918</v>
      </c>
      <c r="AA9" s="19" t="n">
        <v>0.0372549130056392</v>
      </c>
      <c r="AB9" s="19" t="n">
        <v>0.0298990580987694</v>
      </c>
      <c r="AC9" s="19" t="n">
        <v>0.0424709743634555</v>
      </c>
      <c r="AD9" s="19" t="n">
        <v>0.0691723612513533</v>
      </c>
      <c r="AE9" s="19"/>
      <c r="AF9" s="19" t="n">
        <v>0.0427949845732171</v>
      </c>
      <c r="AG9" s="19" t="n">
        <v>0.0725322444661042</v>
      </c>
      <c r="AH9" s="19" t="n">
        <v>0.0440140125613998</v>
      </c>
      <c r="AI9" s="19"/>
      <c r="AJ9" s="19" t="n">
        <v>0.0567444828395449</v>
      </c>
      <c r="AK9" s="19" t="n">
        <v>0.0889026535044611</v>
      </c>
      <c r="AL9" s="19" t="n">
        <v>0.0319551847145847</v>
      </c>
      <c r="AM9" s="19" t="n">
        <v>0.0323838834096207</v>
      </c>
      <c r="AN9" s="19" t="n">
        <v>0.0411408857464816</v>
      </c>
      <c r="AO9" s="19"/>
      <c r="AP9" s="19" t="n">
        <v>0.0476356790079094</v>
      </c>
      <c r="AQ9" s="19" t="n">
        <v>0.0834706348008234</v>
      </c>
      <c r="AR9" s="19" t="n">
        <v>0.0610350527680845</v>
      </c>
      <c r="AS9" s="19" t="n">
        <v>0.0522120787032835</v>
      </c>
      <c r="AT9" s="19" t="n">
        <v>0.0518065898743395</v>
      </c>
      <c r="AU9" s="19"/>
      <c r="AV9" s="19" t="n">
        <v>0.0936772517225375</v>
      </c>
      <c r="AW9" s="19" t="n">
        <v>0.0514874032342906</v>
      </c>
      <c r="AX9" s="19" t="n">
        <v>0.0585280511752943</v>
      </c>
      <c r="AY9" s="19" t="n">
        <v>0.0401390929797977</v>
      </c>
      <c r="AZ9" s="19" t="n">
        <v>0.0636344724183584</v>
      </c>
      <c r="BA9" s="19" t="n">
        <v>0.0234857369713668</v>
      </c>
      <c r="BB9" s="19"/>
      <c r="BC9" s="19" t="n">
        <v>0.0264441936972245</v>
      </c>
      <c r="BD9" s="19" t="n">
        <v>0.0432073090647694</v>
      </c>
      <c r="BE9" s="19" t="n">
        <v>0.0732788260979619</v>
      </c>
      <c r="BF9" s="19" t="n">
        <v>0.10998851682941</v>
      </c>
      <c r="BG9" s="19" t="n">
        <v>0.234738198447655</v>
      </c>
    </row>
    <row r="10">
      <c r="B10" s="20" t="s">
        <v>205</v>
      </c>
      <c r="C10" s="19" t="n">
        <v>0.126064399639478</v>
      </c>
      <c r="D10" s="19" t="n">
        <v>0.144259941909153</v>
      </c>
      <c r="E10" s="19" t="n">
        <v>0.109310069549786</v>
      </c>
      <c r="F10" s="19"/>
      <c r="G10" s="19" t="n">
        <v>0.192331697487806</v>
      </c>
      <c r="H10" s="19" t="n">
        <v>0.227174244492031</v>
      </c>
      <c r="I10" s="19" t="n">
        <v>0.152361224915847</v>
      </c>
      <c r="J10" s="19" t="n">
        <v>0.121926892695303</v>
      </c>
      <c r="K10" s="19" t="n">
        <v>0.0531846018212638</v>
      </c>
      <c r="L10" s="19" t="n">
        <v>0.0308658319428138</v>
      </c>
      <c r="M10" s="19"/>
      <c r="N10" s="19" t="n">
        <v>0.190567138478649</v>
      </c>
      <c r="O10" s="19" t="n">
        <v>0.116389433134157</v>
      </c>
      <c r="P10" s="19" t="n">
        <v>0.107039602422329</v>
      </c>
      <c r="Q10" s="19" t="n">
        <v>0.0835883515302767</v>
      </c>
      <c r="R10" s="19"/>
      <c r="S10" s="19" t="n">
        <v>0.208867157038824</v>
      </c>
      <c r="T10" s="19" t="n">
        <v>0.0908165038584068</v>
      </c>
      <c r="U10" s="19" t="n">
        <v>0.0451590223224728</v>
      </c>
      <c r="V10" s="19" t="n">
        <v>0.15672963475998</v>
      </c>
      <c r="W10" s="19" t="n">
        <v>0.14174925224852</v>
      </c>
      <c r="X10" s="19" t="n">
        <v>0.156216858114842</v>
      </c>
      <c r="Y10" s="19" t="n">
        <v>0.136144317998868</v>
      </c>
      <c r="Z10" s="19" t="n">
        <v>0.0583450710620643</v>
      </c>
      <c r="AA10" s="19" t="n">
        <v>0.12619025606403</v>
      </c>
      <c r="AB10" s="19" t="n">
        <v>0.0931387757482448</v>
      </c>
      <c r="AC10" s="19" t="n">
        <v>0.0949563317437435</v>
      </c>
      <c r="AD10" s="19" t="n">
        <v>0.101258773314943</v>
      </c>
      <c r="AE10" s="19"/>
      <c r="AF10" s="19" t="n">
        <v>0.0921950490642312</v>
      </c>
      <c r="AG10" s="19" t="n">
        <v>0.138199115338272</v>
      </c>
      <c r="AH10" s="19" t="n">
        <v>0.128436479410658</v>
      </c>
      <c r="AI10" s="19"/>
      <c r="AJ10" s="19" t="n">
        <v>0.106170125724035</v>
      </c>
      <c r="AK10" s="19" t="n">
        <v>0.177513712329374</v>
      </c>
      <c r="AL10" s="19" t="n">
        <v>0.0850491508681516</v>
      </c>
      <c r="AM10" s="19" t="n">
        <v>0.103204812709226</v>
      </c>
      <c r="AN10" s="19" t="n">
        <v>0.0986946943231628</v>
      </c>
      <c r="AO10" s="19"/>
      <c r="AP10" s="19" t="n">
        <v>0.102328446603028</v>
      </c>
      <c r="AQ10" s="19" t="n">
        <v>0.175508827222975</v>
      </c>
      <c r="AR10" s="19" t="n">
        <v>0.109558266030388</v>
      </c>
      <c r="AS10" s="19" t="n">
        <v>0.0941431655673056</v>
      </c>
      <c r="AT10" s="19" t="n">
        <v>0.0752612997364402</v>
      </c>
      <c r="AU10" s="19"/>
      <c r="AV10" s="19" t="n">
        <v>0.18971329525961</v>
      </c>
      <c r="AW10" s="19" t="n">
        <v>0.124163606266777</v>
      </c>
      <c r="AX10" s="19" t="n">
        <v>0.101602152434292</v>
      </c>
      <c r="AY10" s="19" t="n">
        <v>0.103208555611311</v>
      </c>
      <c r="AZ10" s="19" t="n">
        <v>0.0860671619239112</v>
      </c>
      <c r="BA10" s="19" t="n">
        <v>0.0751849045038583</v>
      </c>
      <c r="BB10" s="19"/>
      <c r="BC10" s="19" t="n">
        <v>0.0729044347884075</v>
      </c>
      <c r="BD10" s="19" t="n">
        <v>0.0877014019479222</v>
      </c>
      <c r="BE10" s="19" t="n">
        <v>0.16997884428573</v>
      </c>
      <c r="BF10" s="19" t="n">
        <v>0.213716118831856</v>
      </c>
      <c r="BG10" s="19" t="n">
        <v>0.231640758659329</v>
      </c>
    </row>
    <row r="11">
      <c r="B11" s="20" t="s">
        <v>206</v>
      </c>
      <c r="C11" s="19" t="n">
        <v>0.747213283491333</v>
      </c>
      <c r="D11" s="19" t="n">
        <v>0.730317443705628</v>
      </c>
      <c r="E11" s="19" t="n">
        <v>0.762502027232835</v>
      </c>
      <c r="F11" s="19"/>
      <c r="G11" s="19" t="n">
        <v>0.632832685283249</v>
      </c>
      <c r="H11" s="19" t="n">
        <v>0.603319156327329</v>
      </c>
      <c r="I11" s="19" t="n">
        <v>0.693241718651984</v>
      </c>
      <c r="J11" s="19" t="n">
        <v>0.79084620109027</v>
      </c>
      <c r="K11" s="19" t="n">
        <v>0.84762272020069</v>
      </c>
      <c r="L11" s="19" t="n">
        <v>0.88122520280582</v>
      </c>
      <c r="M11" s="19"/>
      <c r="N11" s="19" t="n">
        <v>0.667775361885426</v>
      </c>
      <c r="O11" s="19" t="n">
        <v>0.761650164443266</v>
      </c>
      <c r="P11" s="19" t="n">
        <v>0.768692418632491</v>
      </c>
      <c r="Q11" s="19" t="n">
        <v>0.798422628071133</v>
      </c>
      <c r="R11" s="19"/>
      <c r="S11" s="19" t="n">
        <v>0.629053350270288</v>
      </c>
      <c r="T11" s="19" t="n">
        <v>0.818221338743276</v>
      </c>
      <c r="U11" s="19" t="n">
        <v>0.857495140743377</v>
      </c>
      <c r="V11" s="19" t="n">
        <v>0.732208554841503</v>
      </c>
      <c r="W11" s="19" t="n">
        <v>0.746090300357029</v>
      </c>
      <c r="X11" s="19" t="n">
        <v>0.647778046925608</v>
      </c>
      <c r="Y11" s="19" t="n">
        <v>0.760695346496394</v>
      </c>
      <c r="Z11" s="19" t="n">
        <v>0.829922708572199</v>
      </c>
      <c r="AA11" s="19" t="n">
        <v>0.742444300514644</v>
      </c>
      <c r="AB11" s="19" t="n">
        <v>0.799011251650036</v>
      </c>
      <c r="AC11" s="19" t="n">
        <v>0.76685386807049</v>
      </c>
      <c r="AD11" s="19" t="n">
        <v>0.72773436951911</v>
      </c>
      <c r="AE11" s="19"/>
      <c r="AF11" s="19" t="n">
        <v>0.796693410426117</v>
      </c>
      <c r="AG11" s="19" t="n">
        <v>0.730432264441681</v>
      </c>
      <c r="AH11" s="19" t="n">
        <v>0.731280376365025</v>
      </c>
      <c r="AI11" s="19"/>
      <c r="AJ11" s="19" t="n">
        <v>0.78342881034957</v>
      </c>
      <c r="AK11" s="19" t="n">
        <v>0.679911928634891</v>
      </c>
      <c r="AL11" s="19" t="n">
        <v>0.793194987594434</v>
      </c>
      <c r="AM11" s="19" t="n">
        <v>0.843204814927304</v>
      </c>
      <c r="AN11" s="19" t="n">
        <v>0.753439648936333</v>
      </c>
      <c r="AO11" s="19"/>
      <c r="AP11" s="19" t="n">
        <v>0.796062291772915</v>
      </c>
      <c r="AQ11" s="19" t="n">
        <v>0.681715210997983</v>
      </c>
      <c r="AR11" s="19" t="n">
        <v>0.782722452675327</v>
      </c>
      <c r="AS11" s="19" t="n">
        <v>0.78453245332637</v>
      </c>
      <c r="AT11" s="19" t="n">
        <v>0.798138153456884</v>
      </c>
      <c r="AU11" s="19"/>
      <c r="AV11" s="19" t="n">
        <v>0.65854643305113</v>
      </c>
      <c r="AW11" s="19" t="n">
        <v>0.758709325273689</v>
      </c>
      <c r="AX11" s="19" t="n">
        <v>0.787433947516256</v>
      </c>
      <c r="AY11" s="19" t="n">
        <v>0.789978856688864</v>
      </c>
      <c r="AZ11" s="19" t="n">
        <v>0.782609420312958</v>
      </c>
      <c r="BA11" s="19" t="n">
        <v>0.813790157152891</v>
      </c>
      <c r="BB11" s="19"/>
      <c r="BC11" s="19" t="n">
        <v>0.818677134012586</v>
      </c>
      <c r="BD11" s="19" t="n">
        <v>0.782962987267878</v>
      </c>
      <c r="BE11" s="19" t="n">
        <v>0.701988982147411</v>
      </c>
      <c r="BF11" s="19" t="n">
        <v>0.63021795124999</v>
      </c>
      <c r="BG11" s="19" t="n">
        <v>0.47176056599608</v>
      </c>
    </row>
    <row r="12">
      <c r="B12" s="20" t="s">
        <v>207</v>
      </c>
      <c r="C12" s="21" t="n">
        <v>0.0688038653337568</v>
      </c>
      <c r="D12" s="21" t="n">
        <v>0.0516480433308436</v>
      </c>
      <c r="E12" s="21" t="n">
        <v>0.0852793206421686</v>
      </c>
      <c r="F12" s="21"/>
      <c r="G12" s="21" t="n">
        <v>0.064431668456584</v>
      </c>
      <c r="H12" s="21" t="n">
        <v>0.0544385569769887</v>
      </c>
      <c r="I12" s="21" t="n">
        <v>0.0768332572101477</v>
      </c>
      <c r="J12" s="21" t="n">
        <v>0.0645160243402054</v>
      </c>
      <c r="K12" s="21" t="n">
        <v>0.0839495407928095</v>
      </c>
      <c r="L12" s="21" t="n">
        <v>0.0701265680069971</v>
      </c>
      <c r="M12" s="21"/>
      <c r="N12" s="21" t="n">
        <v>0.0459908990580906</v>
      </c>
      <c r="O12" s="21" t="n">
        <v>0.066383653836685</v>
      </c>
      <c r="P12" s="21" t="n">
        <v>0.0881161716314182</v>
      </c>
      <c r="Q12" s="21" t="n">
        <v>0.0790686025427968</v>
      </c>
      <c r="R12" s="21"/>
      <c r="S12" s="21" t="n">
        <v>0.0513449653909181</v>
      </c>
      <c r="T12" s="21" t="n">
        <v>0.0450375745178088</v>
      </c>
      <c r="U12" s="21" t="n">
        <v>0.0511201283932377</v>
      </c>
      <c r="V12" s="21" t="n">
        <v>0.0537243165397322</v>
      </c>
      <c r="W12" s="21" t="n">
        <v>0.0665733145559056</v>
      </c>
      <c r="X12" s="21" t="n">
        <v>0.104582504772365</v>
      </c>
      <c r="Y12" s="21" t="n">
        <v>0.0629238023924233</v>
      </c>
      <c r="Z12" s="21" t="n">
        <v>0.0630477184583448</v>
      </c>
      <c r="AA12" s="21" t="n">
        <v>0.0941105304156864</v>
      </c>
      <c r="AB12" s="21" t="n">
        <v>0.0779509145029498</v>
      </c>
      <c r="AC12" s="21" t="n">
        <v>0.0957188258223106</v>
      </c>
      <c r="AD12" s="21" t="n">
        <v>0.101834495914593</v>
      </c>
      <c r="AE12" s="21"/>
      <c r="AF12" s="21" t="n">
        <v>0.0683165559364343</v>
      </c>
      <c r="AG12" s="21" t="n">
        <v>0.0588363757539429</v>
      </c>
      <c r="AH12" s="21" t="n">
        <v>0.0962691316629175</v>
      </c>
      <c r="AI12" s="21"/>
      <c r="AJ12" s="21" t="n">
        <v>0.0536565810868504</v>
      </c>
      <c r="AK12" s="21" t="n">
        <v>0.0536717055312739</v>
      </c>
      <c r="AL12" s="21" t="n">
        <v>0.0898006768228303</v>
      </c>
      <c r="AM12" s="21" t="n">
        <v>0.0212064889538489</v>
      </c>
      <c r="AN12" s="21" t="n">
        <v>0.106724770994023</v>
      </c>
      <c r="AO12" s="21"/>
      <c r="AP12" s="21" t="n">
        <v>0.053973582616148</v>
      </c>
      <c r="AQ12" s="21" t="n">
        <v>0.0593053269782188</v>
      </c>
      <c r="AR12" s="21" t="n">
        <v>0.0466842285261997</v>
      </c>
      <c r="AS12" s="21" t="n">
        <v>0.0691123024030413</v>
      </c>
      <c r="AT12" s="21" t="n">
        <v>0.074793956932336</v>
      </c>
      <c r="AU12" s="21"/>
      <c r="AV12" s="21" t="n">
        <v>0.0580630199667219</v>
      </c>
      <c r="AW12" s="21" t="n">
        <v>0.0656396652252434</v>
      </c>
      <c r="AX12" s="21" t="n">
        <v>0.0524358488741571</v>
      </c>
      <c r="AY12" s="21" t="n">
        <v>0.0666734947200267</v>
      </c>
      <c r="AZ12" s="21" t="n">
        <v>0.0676889453447727</v>
      </c>
      <c r="BA12" s="21" t="n">
        <v>0.0875392013718842</v>
      </c>
      <c r="BB12" s="21"/>
      <c r="BC12" s="21" t="n">
        <v>0.0819742375017818</v>
      </c>
      <c r="BD12" s="21" t="n">
        <v>0.0861283017194308</v>
      </c>
      <c r="BE12" s="21" t="n">
        <v>0.0547533474688975</v>
      </c>
      <c r="BF12" s="21" t="n">
        <v>0.046077413088744</v>
      </c>
      <c r="BG12" s="21" t="n">
        <v>0.0618604768969355</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0.257870059687878</v>
      </c>
      <c r="D9" s="19" t="n">
        <v>0.325438920673598</v>
      </c>
      <c r="E9" s="19" t="n">
        <v>0.190948332128928</v>
      </c>
      <c r="F9" s="19"/>
      <c r="G9" s="19" t="n">
        <v>0.320888070687794</v>
      </c>
      <c r="H9" s="19" t="n">
        <v>0.328193106785627</v>
      </c>
      <c r="I9" s="19" t="n">
        <v>0.351466586719421</v>
      </c>
      <c r="J9" s="19" t="n">
        <v>0.228709810976128</v>
      </c>
      <c r="K9" s="19" t="n">
        <v>0.173422437526654</v>
      </c>
      <c r="L9" s="19" t="n">
        <v>0.163163140765419</v>
      </c>
      <c r="M9" s="19"/>
      <c r="N9" s="19" t="n">
        <v>0.359280818521965</v>
      </c>
      <c r="O9" s="19" t="n">
        <v>0.257953059222956</v>
      </c>
      <c r="P9" s="19" t="n">
        <v>0.212288108847099</v>
      </c>
      <c r="Q9" s="19" t="n">
        <v>0.189076923080306</v>
      </c>
      <c r="R9" s="19"/>
      <c r="S9" s="19" t="n">
        <v>0.304702016062029</v>
      </c>
      <c r="T9" s="19" t="n">
        <v>0.25174140534823</v>
      </c>
      <c r="U9" s="19" t="n">
        <v>0.278912789533834</v>
      </c>
      <c r="V9" s="19" t="n">
        <v>0.327225627615588</v>
      </c>
      <c r="W9" s="19" t="n">
        <v>0.2201172639539</v>
      </c>
      <c r="X9" s="19" t="n">
        <v>0.261430969211775</v>
      </c>
      <c r="Y9" s="19" t="n">
        <v>0.194975559030934</v>
      </c>
      <c r="Z9" s="19" t="n">
        <v>0.198570918585743</v>
      </c>
      <c r="AA9" s="19" t="n">
        <v>0.225061585920286</v>
      </c>
      <c r="AB9" s="19" t="n">
        <v>0.270104046815857</v>
      </c>
      <c r="AC9" s="19" t="n">
        <v>0.202699504262164</v>
      </c>
      <c r="AD9" s="19" t="n">
        <v>0.301205553994457</v>
      </c>
      <c r="AE9" s="19"/>
      <c r="AF9" s="19" t="n">
        <v>0.213617707315134</v>
      </c>
      <c r="AG9" s="19" t="n">
        <v>0.287300805032905</v>
      </c>
      <c r="AH9" s="19" t="n">
        <v>0.241440887359563</v>
      </c>
      <c r="AI9" s="19"/>
      <c r="AJ9" s="19" t="n">
        <v>0.222713386065587</v>
      </c>
      <c r="AK9" s="19" t="n">
        <v>0.295475293847527</v>
      </c>
      <c r="AL9" s="19" t="n">
        <v>0.280410133406166</v>
      </c>
      <c r="AM9" s="19" t="n">
        <v>0.152394551225525</v>
      </c>
      <c r="AN9" s="19" t="n">
        <v>0.219881734617682</v>
      </c>
      <c r="AO9" s="19"/>
      <c r="AP9" s="19" t="n">
        <v>0.19297896614491</v>
      </c>
      <c r="AQ9" s="19" t="n">
        <v>0.286305333301379</v>
      </c>
      <c r="AR9" s="19" t="n">
        <v>0.255860570605519</v>
      </c>
      <c r="AS9" s="19" t="n">
        <v>0.251232411405673</v>
      </c>
      <c r="AT9" s="19" t="n">
        <v>0.289697983505652</v>
      </c>
      <c r="AU9" s="19"/>
      <c r="AV9" s="19" t="n">
        <v>0.316456492955041</v>
      </c>
      <c r="AW9" s="19" t="n">
        <v>0.217407644335641</v>
      </c>
      <c r="AX9" s="19" t="n">
        <v>0.283014815799747</v>
      </c>
      <c r="AY9" s="19" t="n">
        <v>0.239613986590943</v>
      </c>
      <c r="AZ9" s="19" t="n">
        <v>0.286069506992812</v>
      </c>
      <c r="BA9" s="19" t="n">
        <v>0.156997852473404</v>
      </c>
      <c r="BB9" s="19"/>
      <c r="BC9" s="19" t="n">
        <v>0.147552766729087</v>
      </c>
      <c r="BD9" s="19" t="n">
        <v>0.219167478066787</v>
      </c>
      <c r="BE9" s="19" t="n">
        <v>0.342786922276284</v>
      </c>
      <c r="BF9" s="19" t="n">
        <v>0.391801537388293</v>
      </c>
      <c r="BG9" s="19" t="n">
        <v>0.384999983803671</v>
      </c>
    </row>
    <row r="10">
      <c r="B10" s="20" t="s">
        <v>205</v>
      </c>
      <c r="C10" s="19" t="n">
        <v>0.335260044326489</v>
      </c>
      <c r="D10" s="19" t="n">
        <v>0.33084948650978</v>
      </c>
      <c r="E10" s="19" t="n">
        <v>0.3403659843885</v>
      </c>
      <c r="F10" s="19"/>
      <c r="G10" s="19" t="n">
        <v>0.350699910113811</v>
      </c>
      <c r="H10" s="19" t="n">
        <v>0.378343815280162</v>
      </c>
      <c r="I10" s="19" t="n">
        <v>0.341532514552947</v>
      </c>
      <c r="J10" s="19" t="n">
        <v>0.320844313017732</v>
      </c>
      <c r="K10" s="19" t="n">
        <v>0.338721125656826</v>
      </c>
      <c r="L10" s="19" t="n">
        <v>0.294285733374029</v>
      </c>
      <c r="M10" s="19"/>
      <c r="N10" s="19" t="n">
        <v>0.337704850925068</v>
      </c>
      <c r="O10" s="19" t="n">
        <v>0.342611003636331</v>
      </c>
      <c r="P10" s="19" t="n">
        <v>0.321757051285204</v>
      </c>
      <c r="Q10" s="19" t="n">
        <v>0.335526338706402</v>
      </c>
      <c r="R10" s="19"/>
      <c r="S10" s="19" t="n">
        <v>0.365424372056934</v>
      </c>
      <c r="T10" s="19" t="n">
        <v>0.29075271355894</v>
      </c>
      <c r="U10" s="19" t="n">
        <v>0.341927014721201</v>
      </c>
      <c r="V10" s="19" t="n">
        <v>0.306300340593947</v>
      </c>
      <c r="W10" s="19" t="n">
        <v>0.348769991254062</v>
      </c>
      <c r="X10" s="19" t="n">
        <v>0.430269071247065</v>
      </c>
      <c r="Y10" s="19" t="n">
        <v>0.388388553783508</v>
      </c>
      <c r="Z10" s="19" t="n">
        <v>0.292522311615113</v>
      </c>
      <c r="AA10" s="19" t="n">
        <v>0.298321120829757</v>
      </c>
      <c r="AB10" s="19" t="n">
        <v>0.311364330132934</v>
      </c>
      <c r="AC10" s="19" t="n">
        <v>0.367527869915877</v>
      </c>
      <c r="AD10" s="19" t="n">
        <v>0.206457388312699</v>
      </c>
      <c r="AE10" s="19"/>
      <c r="AF10" s="19" t="n">
        <v>0.340643188194091</v>
      </c>
      <c r="AG10" s="19" t="n">
        <v>0.344548719412009</v>
      </c>
      <c r="AH10" s="19" t="n">
        <v>0.313311366779241</v>
      </c>
      <c r="AI10" s="19"/>
      <c r="AJ10" s="19" t="n">
        <v>0.336174527194287</v>
      </c>
      <c r="AK10" s="19" t="n">
        <v>0.367084041779649</v>
      </c>
      <c r="AL10" s="19" t="n">
        <v>0.331586147054945</v>
      </c>
      <c r="AM10" s="19" t="n">
        <v>0.440934346446813</v>
      </c>
      <c r="AN10" s="19" t="n">
        <v>0.284552861692298</v>
      </c>
      <c r="AO10" s="19"/>
      <c r="AP10" s="19" t="n">
        <v>0.329683189759346</v>
      </c>
      <c r="AQ10" s="19" t="n">
        <v>0.350382769056089</v>
      </c>
      <c r="AR10" s="19" t="n">
        <v>0.353203528929436</v>
      </c>
      <c r="AS10" s="19" t="n">
        <v>0.383092402006844</v>
      </c>
      <c r="AT10" s="19" t="n">
        <v>0.331107917264653</v>
      </c>
      <c r="AU10" s="19"/>
      <c r="AV10" s="19" t="n">
        <v>0.351730373475742</v>
      </c>
      <c r="AW10" s="19" t="n">
        <v>0.342258082861462</v>
      </c>
      <c r="AX10" s="19" t="n">
        <v>0.319352862162653</v>
      </c>
      <c r="AY10" s="19" t="n">
        <v>0.368199613926087</v>
      </c>
      <c r="AZ10" s="19" t="n">
        <v>0.346639633237355</v>
      </c>
      <c r="BA10" s="19" t="n">
        <v>0.322614406004994</v>
      </c>
      <c r="BB10" s="19"/>
      <c r="BC10" s="19" t="n">
        <v>0.343142160345063</v>
      </c>
      <c r="BD10" s="19" t="n">
        <v>0.327065075466391</v>
      </c>
      <c r="BE10" s="19" t="n">
        <v>0.352917029869143</v>
      </c>
      <c r="BF10" s="19" t="n">
        <v>0.330287241441562</v>
      </c>
      <c r="BG10" s="19" t="n">
        <v>0.262788121188157</v>
      </c>
    </row>
    <row r="11">
      <c r="B11" s="20" t="s">
        <v>206</v>
      </c>
      <c r="C11" s="19" t="n">
        <v>0.362386478035523</v>
      </c>
      <c r="D11" s="19" t="n">
        <v>0.308711566728328</v>
      </c>
      <c r="E11" s="19" t="n">
        <v>0.415402641342378</v>
      </c>
      <c r="F11" s="19"/>
      <c r="G11" s="19" t="n">
        <v>0.287191617594064</v>
      </c>
      <c r="H11" s="19" t="n">
        <v>0.255030819137003</v>
      </c>
      <c r="I11" s="19" t="n">
        <v>0.271339171040206</v>
      </c>
      <c r="J11" s="19" t="n">
        <v>0.397954719894995</v>
      </c>
      <c r="K11" s="19" t="n">
        <v>0.446800276129499</v>
      </c>
      <c r="L11" s="19" t="n">
        <v>0.487997353472653</v>
      </c>
      <c r="M11" s="19"/>
      <c r="N11" s="19" t="n">
        <v>0.283613572616839</v>
      </c>
      <c r="O11" s="19" t="n">
        <v>0.356398069414259</v>
      </c>
      <c r="P11" s="19" t="n">
        <v>0.399992158910212</v>
      </c>
      <c r="Q11" s="19" t="n">
        <v>0.421168839819361</v>
      </c>
      <c r="R11" s="19"/>
      <c r="S11" s="19" t="n">
        <v>0.297356318033488</v>
      </c>
      <c r="T11" s="19" t="n">
        <v>0.424658897045901</v>
      </c>
      <c r="U11" s="19" t="n">
        <v>0.331510406001936</v>
      </c>
      <c r="V11" s="19" t="n">
        <v>0.308665966701612</v>
      </c>
      <c r="W11" s="19" t="n">
        <v>0.373162146626024</v>
      </c>
      <c r="X11" s="19" t="n">
        <v>0.285968217848396</v>
      </c>
      <c r="Y11" s="19" t="n">
        <v>0.387784091404672</v>
      </c>
      <c r="Z11" s="19" t="n">
        <v>0.444624765586704</v>
      </c>
      <c r="AA11" s="19" t="n">
        <v>0.413618618635119</v>
      </c>
      <c r="AB11" s="19" t="n">
        <v>0.35882880183595</v>
      </c>
      <c r="AC11" s="19" t="n">
        <v>0.390776514873948</v>
      </c>
      <c r="AD11" s="19" t="n">
        <v>0.443831834106776</v>
      </c>
      <c r="AE11" s="19"/>
      <c r="AF11" s="19" t="n">
        <v>0.395939272536927</v>
      </c>
      <c r="AG11" s="19" t="n">
        <v>0.334000807193339</v>
      </c>
      <c r="AH11" s="19" t="n">
        <v>0.399853496888057</v>
      </c>
      <c r="AI11" s="19"/>
      <c r="AJ11" s="19" t="n">
        <v>0.39369812127908</v>
      </c>
      <c r="AK11" s="19" t="n">
        <v>0.303191801661589</v>
      </c>
      <c r="AL11" s="19" t="n">
        <v>0.352415563647251</v>
      </c>
      <c r="AM11" s="19" t="n">
        <v>0.384442973164468</v>
      </c>
      <c r="AN11" s="19" t="n">
        <v>0.437328135365728</v>
      </c>
      <c r="AO11" s="19"/>
      <c r="AP11" s="19" t="n">
        <v>0.431449864058099</v>
      </c>
      <c r="AQ11" s="19" t="n">
        <v>0.315172240369027</v>
      </c>
      <c r="AR11" s="19" t="n">
        <v>0.36391519963746</v>
      </c>
      <c r="AS11" s="19" t="n">
        <v>0.319575685019921</v>
      </c>
      <c r="AT11" s="19" t="n">
        <v>0.348592129204875</v>
      </c>
      <c r="AU11" s="19"/>
      <c r="AV11" s="19" t="n">
        <v>0.295391685099812</v>
      </c>
      <c r="AW11" s="19" t="n">
        <v>0.395299562998961</v>
      </c>
      <c r="AX11" s="19" t="n">
        <v>0.363402450312012</v>
      </c>
      <c r="AY11" s="19" t="n">
        <v>0.345812135892777</v>
      </c>
      <c r="AZ11" s="19" t="n">
        <v>0.345275705890133</v>
      </c>
      <c r="BA11" s="19" t="n">
        <v>0.430554344383643</v>
      </c>
      <c r="BB11" s="19"/>
      <c r="BC11" s="19" t="n">
        <v>0.454049001038653</v>
      </c>
      <c r="BD11" s="19" t="n">
        <v>0.397530239049801</v>
      </c>
      <c r="BE11" s="19" t="n">
        <v>0.275748154711625</v>
      </c>
      <c r="BF11" s="19" t="n">
        <v>0.254797696636847</v>
      </c>
      <c r="BG11" s="19" t="n">
        <v>0.218521411534738</v>
      </c>
    </row>
    <row r="12">
      <c r="B12" s="20" t="s">
        <v>207</v>
      </c>
      <c r="C12" s="21" t="n">
        <v>0.0444834179501105</v>
      </c>
      <c r="D12" s="21" t="n">
        <v>0.035000026088294</v>
      </c>
      <c r="E12" s="21" t="n">
        <v>0.0532830421401936</v>
      </c>
      <c r="F12" s="21"/>
      <c r="G12" s="21" t="n">
        <v>0.0412204016043314</v>
      </c>
      <c r="H12" s="21" t="n">
        <v>0.0384322587972076</v>
      </c>
      <c r="I12" s="21" t="n">
        <v>0.0356617276874258</v>
      </c>
      <c r="J12" s="21" t="n">
        <v>0.0524911561111448</v>
      </c>
      <c r="K12" s="21" t="n">
        <v>0.0410561606870207</v>
      </c>
      <c r="L12" s="21" t="n">
        <v>0.0545537723878989</v>
      </c>
      <c r="M12" s="21"/>
      <c r="N12" s="21" t="n">
        <v>0.0194007579361271</v>
      </c>
      <c r="O12" s="21" t="n">
        <v>0.0430378677264537</v>
      </c>
      <c r="P12" s="21" t="n">
        <v>0.0659626809574853</v>
      </c>
      <c r="Q12" s="21" t="n">
        <v>0.0542278983939313</v>
      </c>
      <c r="R12" s="21"/>
      <c r="S12" s="21" t="n">
        <v>0.032517293847549</v>
      </c>
      <c r="T12" s="21" t="n">
        <v>0.0328469840469292</v>
      </c>
      <c r="U12" s="21" t="n">
        <v>0.0476497897430279</v>
      </c>
      <c r="V12" s="21" t="n">
        <v>0.0578080650888537</v>
      </c>
      <c r="W12" s="21" t="n">
        <v>0.0579505981660144</v>
      </c>
      <c r="X12" s="21" t="n">
        <v>0.0223317416927641</v>
      </c>
      <c r="Y12" s="21" t="n">
        <v>0.028851795780887</v>
      </c>
      <c r="Z12" s="21" t="n">
        <v>0.0642820042124404</v>
      </c>
      <c r="AA12" s="21" t="n">
        <v>0.0629986746148379</v>
      </c>
      <c r="AB12" s="21" t="n">
        <v>0.0597028212152593</v>
      </c>
      <c r="AC12" s="21" t="n">
        <v>0.0389961109480103</v>
      </c>
      <c r="AD12" s="21" t="n">
        <v>0.0485052235860692</v>
      </c>
      <c r="AE12" s="21"/>
      <c r="AF12" s="21" t="n">
        <v>0.0497998319538476</v>
      </c>
      <c r="AG12" s="21" t="n">
        <v>0.0341496683617467</v>
      </c>
      <c r="AH12" s="21" t="n">
        <v>0.0453942489731393</v>
      </c>
      <c r="AI12" s="21"/>
      <c r="AJ12" s="21" t="n">
        <v>0.0474139654610465</v>
      </c>
      <c r="AK12" s="21" t="n">
        <v>0.0342488627112358</v>
      </c>
      <c r="AL12" s="21" t="n">
        <v>0.0355881558916382</v>
      </c>
      <c r="AM12" s="21" t="n">
        <v>0.0222281291631943</v>
      </c>
      <c r="AN12" s="21" t="n">
        <v>0.0582372683242919</v>
      </c>
      <c r="AO12" s="21"/>
      <c r="AP12" s="21" t="n">
        <v>0.045887980037645</v>
      </c>
      <c r="AQ12" s="21" t="n">
        <v>0.0481396572735047</v>
      </c>
      <c r="AR12" s="21" t="n">
        <v>0.0270207008275856</v>
      </c>
      <c r="AS12" s="21" t="n">
        <v>0.0460995015675621</v>
      </c>
      <c r="AT12" s="21" t="n">
        <v>0.0306019700248193</v>
      </c>
      <c r="AU12" s="21"/>
      <c r="AV12" s="21" t="n">
        <v>0.0364214484694048</v>
      </c>
      <c r="AW12" s="21" t="n">
        <v>0.045034709803935</v>
      </c>
      <c r="AX12" s="21" t="n">
        <v>0.0342298717255882</v>
      </c>
      <c r="AY12" s="21" t="n">
        <v>0.0463742635901928</v>
      </c>
      <c r="AZ12" s="21" t="n">
        <v>0.0220151538796996</v>
      </c>
      <c r="BA12" s="21" t="n">
        <v>0.0898333971379592</v>
      </c>
      <c r="BB12" s="21"/>
      <c r="BC12" s="21" t="n">
        <v>0.0552560718871978</v>
      </c>
      <c r="BD12" s="21" t="n">
        <v>0.0562372074170202</v>
      </c>
      <c r="BE12" s="21" t="n">
        <v>0.0285478931429475</v>
      </c>
      <c r="BF12" s="21" t="n">
        <v>0.0231135245332986</v>
      </c>
      <c r="BG12" s="21" t="n">
        <v>0.133690483473434</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0.354952837611578</v>
      </c>
      <c r="D9" s="19" t="n">
        <v>0.405317308627939</v>
      </c>
      <c r="E9" s="19" t="n">
        <v>0.305578723114402</v>
      </c>
      <c r="F9" s="19"/>
      <c r="G9" s="19" t="n">
        <v>0.349984192040279</v>
      </c>
      <c r="H9" s="19" t="n">
        <v>0.401838831444403</v>
      </c>
      <c r="I9" s="19" t="n">
        <v>0.411216279406012</v>
      </c>
      <c r="J9" s="19" t="n">
        <v>0.360394403527785</v>
      </c>
      <c r="K9" s="19" t="n">
        <v>0.299878508100856</v>
      </c>
      <c r="L9" s="19" t="n">
        <v>0.307242256931253</v>
      </c>
      <c r="M9" s="19"/>
      <c r="N9" s="19" t="n">
        <v>0.449987450400535</v>
      </c>
      <c r="O9" s="19" t="n">
        <v>0.337659872208113</v>
      </c>
      <c r="P9" s="19" t="n">
        <v>0.313476432953627</v>
      </c>
      <c r="Q9" s="19" t="n">
        <v>0.307682429004865</v>
      </c>
      <c r="R9" s="19"/>
      <c r="S9" s="19" t="n">
        <v>0.394840531003425</v>
      </c>
      <c r="T9" s="19" t="n">
        <v>0.352603679695618</v>
      </c>
      <c r="U9" s="19" t="n">
        <v>0.322530188932636</v>
      </c>
      <c r="V9" s="19" t="n">
        <v>0.420590587052743</v>
      </c>
      <c r="W9" s="19" t="n">
        <v>0.344839319487883</v>
      </c>
      <c r="X9" s="19" t="n">
        <v>0.394301842705556</v>
      </c>
      <c r="Y9" s="19" t="n">
        <v>0.310516301289424</v>
      </c>
      <c r="Z9" s="19" t="n">
        <v>0.275501961061284</v>
      </c>
      <c r="AA9" s="19" t="n">
        <v>0.311529343040471</v>
      </c>
      <c r="AB9" s="19" t="n">
        <v>0.386914854687178</v>
      </c>
      <c r="AC9" s="19" t="n">
        <v>0.313682193581958</v>
      </c>
      <c r="AD9" s="19" t="n">
        <v>0.329822828047932</v>
      </c>
      <c r="AE9" s="19"/>
      <c r="AF9" s="19" t="n">
        <v>0.352171633293574</v>
      </c>
      <c r="AG9" s="19" t="n">
        <v>0.374842047169583</v>
      </c>
      <c r="AH9" s="19" t="n">
        <v>0.310735484192914</v>
      </c>
      <c r="AI9" s="19"/>
      <c r="AJ9" s="19" t="n">
        <v>0.367065912068777</v>
      </c>
      <c r="AK9" s="19" t="n">
        <v>0.385704990903691</v>
      </c>
      <c r="AL9" s="19" t="n">
        <v>0.274046746581652</v>
      </c>
      <c r="AM9" s="19" t="n">
        <v>0.343170008269182</v>
      </c>
      <c r="AN9" s="19" t="n">
        <v>0.310189320624703</v>
      </c>
      <c r="AO9" s="19"/>
      <c r="AP9" s="19" t="n">
        <v>0.314328317113344</v>
      </c>
      <c r="AQ9" s="19" t="n">
        <v>0.410572425897552</v>
      </c>
      <c r="AR9" s="19" t="n">
        <v>0.30155112247572</v>
      </c>
      <c r="AS9" s="19" t="n">
        <v>0.363046050546363</v>
      </c>
      <c r="AT9" s="19" t="n">
        <v>0.28411824530637</v>
      </c>
      <c r="AU9" s="19"/>
      <c r="AV9" s="19" t="n">
        <v>0.422092595402884</v>
      </c>
      <c r="AW9" s="19" t="n">
        <v>0.373482980627281</v>
      </c>
      <c r="AX9" s="19" t="n">
        <v>0.327156206216835</v>
      </c>
      <c r="AY9" s="19" t="n">
        <v>0.355430752243569</v>
      </c>
      <c r="AZ9" s="19" t="n">
        <v>0.287444227361269</v>
      </c>
      <c r="BA9" s="19" t="n">
        <v>0.261499934119177</v>
      </c>
      <c r="BB9" s="19"/>
      <c r="BC9" s="19" t="n">
        <v>0.306488772311632</v>
      </c>
      <c r="BD9" s="19" t="n">
        <v>0.281183734198732</v>
      </c>
      <c r="BE9" s="19" t="n">
        <v>0.407390818572199</v>
      </c>
      <c r="BF9" s="19" t="n">
        <v>0.467906323541936</v>
      </c>
      <c r="BG9" s="19" t="n">
        <v>0.417580930642157</v>
      </c>
    </row>
    <row r="10">
      <c r="B10" s="20" t="s">
        <v>205</v>
      </c>
      <c r="C10" s="19" t="n">
        <v>0.315439447500279</v>
      </c>
      <c r="D10" s="19" t="n">
        <v>0.291855525168577</v>
      </c>
      <c r="E10" s="19" t="n">
        <v>0.336892641833727</v>
      </c>
      <c r="F10" s="19"/>
      <c r="G10" s="19" t="n">
        <v>0.392388272957386</v>
      </c>
      <c r="H10" s="19" t="n">
        <v>0.353613964351959</v>
      </c>
      <c r="I10" s="19" t="n">
        <v>0.315820464981035</v>
      </c>
      <c r="J10" s="19" t="n">
        <v>0.256956396087366</v>
      </c>
      <c r="K10" s="19" t="n">
        <v>0.344968704177703</v>
      </c>
      <c r="L10" s="19" t="n">
        <v>0.260237347885774</v>
      </c>
      <c r="M10" s="19"/>
      <c r="N10" s="19" t="n">
        <v>0.304635909109968</v>
      </c>
      <c r="O10" s="19" t="n">
        <v>0.317792121410738</v>
      </c>
      <c r="P10" s="19" t="n">
        <v>0.329632292805122</v>
      </c>
      <c r="Q10" s="19" t="n">
        <v>0.312789887212286</v>
      </c>
      <c r="R10" s="19"/>
      <c r="S10" s="19" t="n">
        <v>0.341243049954336</v>
      </c>
      <c r="T10" s="19" t="n">
        <v>0.290583634545678</v>
      </c>
      <c r="U10" s="19" t="n">
        <v>0.336468038407209</v>
      </c>
      <c r="V10" s="19" t="n">
        <v>0.279261379682607</v>
      </c>
      <c r="W10" s="19" t="n">
        <v>0.349295008309681</v>
      </c>
      <c r="X10" s="19" t="n">
        <v>0.364843244035878</v>
      </c>
      <c r="Y10" s="19" t="n">
        <v>0.336110568590222</v>
      </c>
      <c r="Z10" s="19" t="n">
        <v>0.237151810870074</v>
      </c>
      <c r="AA10" s="19" t="n">
        <v>0.285721887349095</v>
      </c>
      <c r="AB10" s="19" t="n">
        <v>0.277942060495664</v>
      </c>
      <c r="AC10" s="19" t="n">
        <v>0.338357308818422</v>
      </c>
      <c r="AD10" s="19" t="n">
        <v>0.359253085897209</v>
      </c>
      <c r="AE10" s="19"/>
      <c r="AF10" s="19" t="n">
        <v>0.284811004767604</v>
      </c>
      <c r="AG10" s="19" t="n">
        <v>0.316342939306888</v>
      </c>
      <c r="AH10" s="19" t="n">
        <v>0.332236537815614</v>
      </c>
      <c r="AI10" s="19"/>
      <c r="AJ10" s="19" t="n">
        <v>0.284112953664483</v>
      </c>
      <c r="AK10" s="19" t="n">
        <v>0.309440888512286</v>
      </c>
      <c r="AL10" s="19" t="n">
        <v>0.359661920917702</v>
      </c>
      <c r="AM10" s="19" t="n">
        <v>0.301138427592883</v>
      </c>
      <c r="AN10" s="19" t="n">
        <v>0.347465876562362</v>
      </c>
      <c r="AO10" s="19"/>
      <c r="AP10" s="19" t="n">
        <v>0.31128334056111</v>
      </c>
      <c r="AQ10" s="19" t="n">
        <v>0.27554438518148</v>
      </c>
      <c r="AR10" s="19" t="n">
        <v>0.361042397352005</v>
      </c>
      <c r="AS10" s="19" t="n">
        <v>0.319804056561402</v>
      </c>
      <c r="AT10" s="19" t="n">
        <v>0.423657304050367</v>
      </c>
      <c r="AU10" s="19"/>
      <c r="AV10" s="19" t="n">
        <v>0.295091552475292</v>
      </c>
      <c r="AW10" s="19" t="n">
        <v>0.307798053385591</v>
      </c>
      <c r="AX10" s="19" t="n">
        <v>0.388321303132927</v>
      </c>
      <c r="AY10" s="19" t="n">
        <v>0.300981623748669</v>
      </c>
      <c r="AZ10" s="19" t="n">
        <v>0.421934696972975</v>
      </c>
      <c r="BA10" s="19" t="n">
        <v>0.243748800336117</v>
      </c>
      <c r="BB10" s="19"/>
      <c r="BC10" s="19" t="n">
        <v>0.313621262715742</v>
      </c>
      <c r="BD10" s="19" t="n">
        <v>0.350593597644626</v>
      </c>
      <c r="BE10" s="19" t="n">
        <v>0.299170912266883</v>
      </c>
      <c r="BF10" s="19" t="n">
        <v>0.343171888100959</v>
      </c>
      <c r="BG10" s="19" t="n">
        <v>0.149471322006653</v>
      </c>
    </row>
    <row r="11">
      <c r="B11" s="20" t="s">
        <v>206</v>
      </c>
      <c r="C11" s="19" t="n">
        <v>0.296262105564027</v>
      </c>
      <c r="D11" s="19" t="n">
        <v>0.279240994538628</v>
      </c>
      <c r="E11" s="19" t="n">
        <v>0.31520198566762</v>
      </c>
      <c r="F11" s="19"/>
      <c r="G11" s="19" t="n">
        <v>0.224250522004102</v>
      </c>
      <c r="H11" s="19" t="n">
        <v>0.202779580928324</v>
      </c>
      <c r="I11" s="19" t="n">
        <v>0.249792998814653</v>
      </c>
      <c r="J11" s="19" t="n">
        <v>0.341926116265408</v>
      </c>
      <c r="K11" s="19" t="n">
        <v>0.326578093552776</v>
      </c>
      <c r="L11" s="19" t="n">
        <v>0.400517373249369</v>
      </c>
      <c r="M11" s="19"/>
      <c r="N11" s="19" t="n">
        <v>0.223282512665504</v>
      </c>
      <c r="O11" s="19" t="n">
        <v>0.309230742437929</v>
      </c>
      <c r="P11" s="19" t="n">
        <v>0.32767095592495</v>
      </c>
      <c r="Q11" s="19" t="n">
        <v>0.332416961452665</v>
      </c>
      <c r="R11" s="19"/>
      <c r="S11" s="19" t="n">
        <v>0.232047639776549</v>
      </c>
      <c r="T11" s="19" t="n">
        <v>0.338735001032192</v>
      </c>
      <c r="U11" s="19" t="n">
        <v>0.327996744180228</v>
      </c>
      <c r="V11" s="19" t="n">
        <v>0.278565975432772</v>
      </c>
      <c r="W11" s="19" t="n">
        <v>0.262515998476854</v>
      </c>
      <c r="X11" s="19" t="n">
        <v>0.206413545987267</v>
      </c>
      <c r="Y11" s="19" t="n">
        <v>0.304448064176576</v>
      </c>
      <c r="Z11" s="19" t="n">
        <v>0.410478204113394</v>
      </c>
      <c r="AA11" s="19" t="n">
        <v>0.356201704393766</v>
      </c>
      <c r="AB11" s="19" t="n">
        <v>0.309816311949558</v>
      </c>
      <c r="AC11" s="19" t="n">
        <v>0.312122453605073</v>
      </c>
      <c r="AD11" s="19" t="n">
        <v>0.269437301658091</v>
      </c>
      <c r="AE11" s="19"/>
      <c r="AF11" s="19" t="n">
        <v>0.330974110188263</v>
      </c>
      <c r="AG11" s="19" t="n">
        <v>0.279256020339162</v>
      </c>
      <c r="AH11" s="19" t="n">
        <v>0.319048462842846</v>
      </c>
      <c r="AI11" s="19"/>
      <c r="AJ11" s="19" t="n">
        <v>0.322488695933355</v>
      </c>
      <c r="AK11" s="19" t="n">
        <v>0.271029570459307</v>
      </c>
      <c r="AL11" s="19" t="n">
        <v>0.329328408634844</v>
      </c>
      <c r="AM11" s="19" t="n">
        <v>0.355691564137935</v>
      </c>
      <c r="AN11" s="19" t="n">
        <v>0.29327202487652</v>
      </c>
      <c r="AO11" s="19"/>
      <c r="AP11" s="19" t="n">
        <v>0.345049903171333</v>
      </c>
      <c r="AQ11" s="19" t="n">
        <v>0.283274334939955</v>
      </c>
      <c r="AR11" s="19" t="n">
        <v>0.315861434324542</v>
      </c>
      <c r="AS11" s="19" t="n">
        <v>0.297234291582877</v>
      </c>
      <c r="AT11" s="19" t="n">
        <v>0.225668678036942</v>
      </c>
      <c r="AU11" s="19"/>
      <c r="AV11" s="19" t="n">
        <v>0.249283800721964</v>
      </c>
      <c r="AW11" s="19" t="n">
        <v>0.297383530098937</v>
      </c>
      <c r="AX11" s="19" t="n">
        <v>0.273683188944093</v>
      </c>
      <c r="AY11" s="19" t="n">
        <v>0.324632123165089</v>
      </c>
      <c r="AZ11" s="19" t="n">
        <v>0.242740642663499</v>
      </c>
      <c r="BA11" s="19" t="n">
        <v>0.418472250125553</v>
      </c>
      <c r="BB11" s="19"/>
      <c r="BC11" s="19" t="n">
        <v>0.347416471907048</v>
      </c>
      <c r="BD11" s="19" t="n">
        <v>0.330209374915786</v>
      </c>
      <c r="BE11" s="19" t="n">
        <v>0.256641500884628</v>
      </c>
      <c r="BF11" s="19" t="n">
        <v>0.173013499898529</v>
      </c>
      <c r="BG11" s="19" t="n">
        <v>0.336712037353377</v>
      </c>
    </row>
    <row r="12">
      <c r="B12" s="20" t="s">
        <v>207</v>
      </c>
      <c r="C12" s="21" t="n">
        <v>0.0333456093241154</v>
      </c>
      <c r="D12" s="21" t="n">
        <v>0.023586171664856</v>
      </c>
      <c r="E12" s="21" t="n">
        <v>0.0423266493842504</v>
      </c>
      <c r="F12" s="21"/>
      <c r="G12" s="21" t="n">
        <v>0.0333770129982329</v>
      </c>
      <c r="H12" s="21" t="n">
        <v>0.0417676232753138</v>
      </c>
      <c r="I12" s="21" t="n">
        <v>0.0231702567982987</v>
      </c>
      <c r="J12" s="21" t="n">
        <v>0.0407230841194409</v>
      </c>
      <c r="K12" s="21" t="n">
        <v>0.0285746941686654</v>
      </c>
      <c r="L12" s="21" t="n">
        <v>0.032003021933604</v>
      </c>
      <c r="M12" s="21"/>
      <c r="N12" s="21" t="n">
        <v>0.0220941278239926</v>
      </c>
      <c r="O12" s="21" t="n">
        <v>0.0353172639432203</v>
      </c>
      <c r="P12" s="21" t="n">
        <v>0.0292203183163019</v>
      </c>
      <c r="Q12" s="21" t="n">
        <v>0.0471107223301837</v>
      </c>
      <c r="R12" s="21"/>
      <c r="S12" s="21" t="n">
        <v>0.0318687792656894</v>
      </c>
      <c r="T12" s="21" t="n">
        <v>0.0180776847265129</v>
      </c>
      <c r="U12" s="21" t="n">
        <v>0.0130050284799273</v>
      </c>
      <c r="V12" s="21" t="n">
        <v>0.0215820578318782</v>
      </c>
      <c r="W12" s="21" t="n">
        <v>0.0433496737255817</v>
      </c>
      <c r="X12" s="21" t="n">
        <v>0.034441367271298</v>
      </c>
      <c r="Y12" s="21" t="n">
        <v>0.0489250659437778</v>
      </c>
      <c r="Z12" s="21" t="n">
        <v>0.0768680239552477</v>
      </c>
      <c r="AA12" s="21" t="n">
        <v>0.0465470652166691</v>
      </c>
      <c r="AB12" s="21" t="n">
        <v>0.0253267728676005</v>
      </c>
      <c r="AC12" s="21" t="n">
        <v>0.0358380439945467</v>
      </c>
      <c r="AD12" s="21" t="n">
        <v>0.0414867843967686</v>
      </c>
      <c r="AE12" s="21"/>
      <c r="AF12" s="21" t="n">
        <v>0.0320432517505585</v>
      </c>
      <c r="AG12" s="21" t="n">
        <v>0.0295589931843666</v>
      </c>
      <c r="AH12" s="21" t="n">
        <v>0.037979515148626</v>
      </c>
      <c r="AI12" s="21"/>
      <c r="AJ12" s="21" t="n">
        <v>0.0263324383333842</v>
      </c>
      <c r="AK12" s="21" t="n">
        <v>0.0338245501247157</v>
      </c>
      <c r="AL12" s="21" t="n">
        <v>0.0369629238658016</v>
      </c>
      <c r="AM12" s="21" t="n">
        <v>0</v>
      </c>
      <c r="AN12" s="21" t="n">
        <v>0.0490727779364147</v>
      </c>
      <c r="AO12" s="21"/>
      <c r="AP12" s="21" t="n">
        <v>0.029338439154213</v>
      </c>
      <c r="AQ12" s="21" t="n">
        <v>0.0306088539810124</v>
      </c>
      <c r="AR12" s="21" t="n">
        <v>0.0215450458477329</v>
      </c>
      <c r="AS12" s="21" t="n">
        <v>0.019915601309358</v>
      </c>
      <c r="AT12" s="21" t="n">
        <v>0.0665557726063212</v>
      </c>
      <c r="AU12" s="21"/>
      <c r="AV12" s="21" t="n">
        <v>0.0335320513998596</v>
      </c>
      <c r="AW12" s="21" t="n">
        <v>0.0213354358881899</v>
      </c>
      <c r="AX12" s="21" t="n">
        <v>0.0108393017061449</v>
      </c>
      <c r="AY12" s="21" t="n">
        <v>0.0189555008426728</v>
      </c>
      <c r="AZ12" s="21" t="n">
        <v>0.0478804330022576</v>
      </c>
      <c r="BA12" s="21" t="n">
        <v>0.0762790154191531</v>
      </c>
      <c r="BB12" s="21"/>
      <c r="BC12" s="21" t="n">
        <v>0.032473493065578</v>
      </c>
      <c r="BD12" s="21" t="n">
        <v>0.038013293240855</v>
      </c>
      <c r="BE12" s="21" t="n">
        <v>0.0367967682762904</v>
      </c>
      <c r="BF12" s="21" t="n">
        <v>0.0159082884585762</v>
      </c>
      <c r="BG12" s="21" t="n">
        <v>0.0962357099978124</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0.353640208535496</v>
      </c>
      <c r="D9" s="19" t="n">
        <v>0.431713354472715</v>
      </c>
      <c r="E9" s="19" t="n">
        <v>0.277227568474181</v>
      </c>
      <c r="F9" s="19"/>
      <c r="G9" s="19" t="n">
        <v>0.389609502360975</v>
      </c>
      <c r="H9" s="19" t="n">
        <v>0.478374346486529</v>
      </c>
      <c r="I9" s="19" t="n">
        <v>0.402733903438266</v>
      </c>
      <c r="J9" s="19" t="n">
        <v>0.333854742480871</v>
      </c>
      <c r="K9" s="19" t="n">
        <v>0.263123055985649</v>
      </c>
      <c r="L9" s="19" t="n">
        <v>0.265582303059097</v>
      </c>
      <c r="M9" s="19"/>
      <c r="N9" s="19" t="n">
        <v>0.481641460606324</v>
      </c>
      <c r="O9" s="19" t="n">
        <v>0.38363900559001</v>
      </c>
      <c r="P9" s="19" t="n">
        <v>0.311477752926023</v>
      </c>
      <c r="Q9" s="19" t="n">
        <v>0.222275190853633</v>
      </c>
      <c r="R9" s="19"/>
      <c r="S9" s="19" t="n">
        <v>0.507614140257882</v>
      </c>
      <c r="T9" s="19" t="n">
        <v>0.307928109837299</v>
      </c>
      <c r="U9" s="19" t="n">
        <v>0.25431738526654</v>
      </c>
      <c r="V9" s="19" t="n">
        <v>0.388307449958342</v>
      </c>
      <c r="W9" s="19" t="n">
        <v>0.40730663456448</v>
      </c>
      <c r="X9" s="19" t="n">
        <v>0.311557559668948</v>
      </c>
      <c r="Y9" s="19" t="n">
        <v>0.31294921761886</v>
      </c>
      <c r="Z9" s="19" t="n">
        <v>0.364902045938166</v>
      </c>
      <c r="AA9" s="19" t="n">
        <v>0.299547897870089</v>
      </c>
      <c r="AB9" s="19" t="n">
        <v>0.35968374219561</v>
      </c>
      <c r="AC9" s="19" t="n">
        <v>0.341632791389416</v>
      </c>
      <c r="AD9" s="19" t="n">
        <v>0.28660676562513</v>
      </c>
      <c r="AE9" s="19"/>
      <c r="AF9" s="19" t="n">
        <v>0.321389481158472</v>
      </c>
      <c r="AG9" s="19" t="n">
        <v>0.387340660561406</v>
      </c>
      <c r="AH9" s="19" t="n">
        <v>0.311293938117782</v>
      </c>
      <c r="AI9" s="19"/>
      <c r="AJ9" s="19" t="n">
        <v>0.323713350972308</v>
      </c>
      <c r="AK9" s="19" t="n">
        <v>0.398603131285167</v>
      </c>
      <c r="AL9" s="19" t="n">
        <v>0.388948308089891</v>
      </c>
      <c r="AM9" s="19" t="n">
        <v>0.329978193813735</v>
      </c>
      <c r="AN9" s="19" t="n">
        <v>0.300235491633007</v>
      </c>
      <c r="AO9" s="19"/>
      <c r="AP9" s="19" t="n">
        <v>0.296309205593317</v>
      </c>
      <c r="AQ9" s="19" t="n">
        <v>0.40057638225663</v>
      </c>
      <c r="AR9" s="19" t="n">
        <v>0.383923088213948</v>
      </c>
      <c r="AS9" s="19" t="n">
        <v>0.315524183831687</v>
      </c>
      <c r="AT9" s="19" t="n">
        <v>0.376484330330633</v>
      </c>
      <c r="AU9" s="19"/>
      <c r="AV9" s="19" t="n">
        <v>0.439123164555545</v>
      </c>
      <c r="AW9" s="19" t="n">
        <v>0.32528368092051</v>
      </c>
      <c r="AX9" s="19" t="n">
        <v>0.400282477224933</v>
      </c>
      <c r="AY9" s="19" t="n">
        <v>0.325346107427288</v>
      </c>
      <c r="AZ9" s="19" t="n">
        <v>0.350944184409329</v>
      </c>
      <c r="BA9" s="19" t="n">
        <v>0.263981008581842</v>
      </c>
      <c r="BB9" s="19"/>
      <c r="BC9" s="19" t="n">
        <v>0.197140143220772</v>
      </c>
      <c r="BD9" s="19" t="n">
        <v>0.287673202033963</v>
      </c>
      <c r="BE9" s="19" t="n">
        <v>0.466066471833706</v>
      </c>
      <c r="BF9" s="19" t="n">
        <v>0.556222466384674</v>
      </c>
      <c r="BG9" s="19" t="n">
        <v>0.615363136541407</v>
      </c>
    </row>
    <row r="10">
      <c r="B10" s="20" t="s">
        <v>205</v>
      </c>
      <c r="C10" s="19" t="n">
        <v>0.408264846516472</v>
      </c>
      <c r="D10" s="19" t="n">
        <v>0.384239040338845</v>
      </c>
      <c r="E10" s="19" t="n">
        <v>0.433080132090977</v>
      </c>
      <c r="F10" s="19"/>
      <c r="G10" s="19" t="n">
        <v>0.383586900941985</v>
      </c>
      <c r="H10" s="19" t="n">
        <v>0.365185305973379</v>
      </c>
      <c r="I10" s="19" t="n">
        <v>0.407589262940984</v>
      </c>
      <c r="J10" s="19" t="n">
        <v>0.387900204788456</v>
      </c>
      <c r="K10" s="19" t="n">
        <v>0.437799878160499</v>
      </c>
      <c r="L10" s="19" t="n">
        <v>0.456830494470567</v>
      </c>
      <c r="M10" s="19"/>
      <c r="N10" s="19" t="n">
        <v>0.376988302217495</v>
      </c>
      <c r="O10" s="19" t="n">
        <v>0.394502577060624</v>
      </c>
      <c r="P10" s="19" t="n">
        <v>0.418180309744318</v>
      </c>
      <c r="Q10" s="19" t="n">
        <v>0.446386484757551</v>
      </c>
      <c r="R10" s="19"/>
      <c r="S10" s="19" t="n">
        <v>0.332978734988273</v>
      </c>
      <c r="T10" s="19" t="n">
        <v>0.416674313045389</v>
      </c>
      <c r="U10" s="19" t="n">
        <v>0.460422138958813</v>
      </c>
      <c r="V10" s="19" t="n">
        <v>0.443427981288903</v>
      </c>
      <c r="W10" s="19" t="n">
        <v>0.408299122567835</v>
      </c>
      <c r="X10" s="19" t="n">
        <v>0.466195064057124</v>
      </c>
      <c r="Y10" s="19" t="n">
        <v>0.402024749462254</v>
      </c>
      <c r="Z10" s="19" t="n">
        <v>0.289075608284495</v>
      </c>
      <c r="AA10" s="19" t="n">
        <v>0.378250093399206</v>
      </c>
      <c r="AB10" s="19" t="n">
        <v>0.392377313295555</v>
      </c>
      <c r="AC10" s="19" t="n">
        <v>0.444665528523172</v>
      </c>
      <c r="AD10" s="19" t="n">
        <v>0.57765767184204</v>
      </c>
      <c r="AE10" s="19"/>
      <c r="AF10" s="19" t="n">
        <v>0.395605268549059</v>
      </c>
      <c r="AG10" s="19" t="n">
        <v>0.425301978794141</v>
      </c>
      <c r="AH10" s="19" t="n">
        <v>0.397051797645906</v>
      </c>
      <c r="AI10" s="19"/>
      <c r="AJ10" s="19" t="n">
        <v>0.439226341232382</v>
      </c>
      <c r="AK10" s="19" t="n">
        <v>0.385383886833563</v>
      </c>
      <c r="AL10" s="19" t="n">
        <v>0.374401721103758</v>
      </c>
      <c r="AM10" s="19" t="n">
        <v>0.39883820831851</v>
      </c>
      <c r="AN10" s="19" t="n">
        <v>0.401552365993169</v>
      </c>
      <c r="AO10" s="19"/>
      <c r="AP10" s="19" t="n">
        <v>0.470549208376939</v>
      </c>
      <c r="AQ10" s="19" t="n">
        <v>0.364659995151401</v>
      </c>
      <c r="AR10" s="19" t="n">
        <v>0.426709167481545</v>
      </c>
      <c r="AS10" s="19" t="n">
        <v>0.394510497206335</v>
      </c>
      <c r="AT10" s="19" t="n">
        <v>0.381602901993708</v>
      </c>
      <c r="AU10" s="19"/>
      <c r="AV10" s="19" t="n">
        <v>0.372734936022926</v>
      </c>
      <c r="AW10" s="19" t="n">
        <v>0.454558487587793</v>
      </c>
      <c r="AX10" s="19" t="n">
        <v>0.387573232717542</v>
      </c>
      <c r="AY10" s="19" t="n">
        <v>0.377216952602734</v>
      </c>
      <c r="AZ10" s="19" t="n">
        <v>0.397534385674094</v>
      </c>
      <c r="BA10" s="19" t="n">
        <v>0.471781839729538</v>
      </c>
      <c r="BB10" s="19"/>
      <c r="BC10" s="19" t="n">
        <v>0.461516156083377</v>
      </c>
      <c r="BD10" s="19" t="n">
        <v>0.412410971565282</v>
      </c>
      <c r="BE10" s="19" t="n">
        <v>0.363732231441003</v>
      </c>
      <c r="BF10" s="19" t="n">
        <v>0.359206238931582</v>
      </c>
      <c r="BG10" s="19" t="n">
        <v>0.270402035257922</v>
      </c>
    </row>
    <row r="11">
      <c r="B11" s="20" t="s">
        <v>206</v>
      </c>
      <c r="C11" s="19" t="n">
        <v>0.207533808216436</v>
      </c>
      <c r="D11" s="19" t="n">
        <v>0.169144935085846</v>
      </c>
      <c r="E11" s="19" t="n">
        <v>0.244417931871566</v>
      </c>
      <c r="F11" s="19"/>
      <c r="G11" s="19" t="n">
        <v>0.192427034061801</v>
      </c>
      <c r="H11" s="19" t="n">
        <v>0.12149080282396</v>
      </c>
      <c r="I11" s="19" t="n">
        <v>0.16673723003794</v>
      </c>
      <c r="J11" s="19" t="n">
        <v>0.255338702163505</v>
      </c>
      <c r="K11" s="19" t="n">
        <v>0.25250390977558</v>
      </c>
      <c r="L11" s="19" t="n">
        <v>0.251515252208155</v>
      </c>
      <c r="M11" s="19"/>
      <c r="N11" s="19" t="n">
        <v>0.130627768174689</v>
      </c>
      <c r="O11" s="19" t="n">
        <v>0.194847105686548</v>
      </c>
      <c r="P11" s="19" t="n">
        <v>0.22905575871062</v>
      </c>
      <c r="Q11" s="19" t="n">
        <v>0.285094545424279</v>
      </c>
      <c r="R11" s="19"/>
      <c r="S11" s="19" t="n">
        <v>0.145189817077109</v>
      </c>
      <c r="T11" s="19" t="n">
        <v>0.241931561165545</v>
      </c>
      <c r="U11" s="19" t="n">
        <v>0.257031680280393</v>
      </c>
      <c r="V11" s="19" t="n">
        <v>0.136868937224357</v>
      </c>
      <c r="W11" s="19" t="n">
        <v>0.184394242867686</v>
      </c>
      <c r="X11" s="19" t="n">
        <v>0.175137162536253</v>
      </c>
      <c r="Y11" s="19" t="n">
        <v>0.249817852587779</v>
      </c>
      <c r="Z11" s="19" t="n">
        <v>0.270774028697605</v>
      </c>
      <c r="AA11" s="19" t="n">
        <v>0.278320526285421</v>
      </c>
      <c r="AB11" s="19" t="n">
        <v>0.217022899367843</v>
      </c>
      <c r="AC11" s="19" t="n">
        <v>0.193916500333218</v>
      </c>
      <c r="AD11" s="19" t="n">
        <v>0.11935544447948</v>
      </c>
      <c r="AE11" s="19"/>
      <c r="AF11" s="19" t="n">
        <v>0.254541184432961</v>
      </c>
      <c r="AG11" s="19" t="n">
        <v>0.163521257437469</v>
      </c>
      <c r="AH11" s="19" t="n">
        <v>0.250595098861706</v>
      </c>
      <c r="AI11" s="19"/>
      <c r="AJ11" s="19" t="n">
        <v>0.212959198786709</v>
      </c>
      <c r="AK11" s="19" t="n">
        <v>0.182745294008427</v>
      </c>
      <c r="AL11" s="19" t="n">
        <v>0.189514500016015</v>
      </c>
      <c r="AM11" s="19" t="n">
        <v>0.249000608714524</v>
      </c>
      <c r="AN11" s="19" t="n">
        <v>0.264126376622284</v>
      </c>
      <c r="AO11" s="19"/>
      <c r="AP11" s="19" t="n">
        <v>0.205184127202383</v>
      </c>
      <c r="AQ11" s="19" t="n">
        <v>0.203961284197431</v>
      </c>
      <c r="AR11" s="19" t="n">
        <v>0.159236583168478</v>
      </c>
      <c r="AS11" s="19" t="n">
        <v>0.261890905086744</v>
      </c>
      <c r="AT11" s="19" t="n">
        <v>0.190547035427836</v>
      </c>
      <c r="AU11" s="19"/>
      <c r="AV11" s="19" t="n">
        <v>0.165725578020044</v>
      </c>
      <c r="AW11" s="19" t="n">
        <v>0.192762548702746</v>
      </c>
      <c r="AX11" s="19" t="n">
        <v>0.177232174491737</v>
      </c>
      <c r="AY11" s="19" t="n">
        <v>0.266961559529137</v>
      </c>
      <c r="AZ11" s="19" t="n">
        <v>0.212204824977469</v>
      </c>
      <c r="BA11" s="19" t="n">
        <v>0.214795378016443</v>
      </c>
      <c r="BB11" s="19"/>
      <c r="BC11" s="19" t="n">
        <v>0.311402931972115</v>
      </c>
      <c r="BD11" s="19" t="n">
        <v>0.254558877263479</v>
      </c>
      <c r="BE11" s="19" t="n">
        <v>0.144365171278242</v>
      </c>
      <c r="BF11" s="19" t="n">
        <v>0.0744021890230105</v>
      </c>
      <c r="BG11" s="19" t="n">
        <v>0.0831407025065217</v>
      </c>
    </row>
    <row r="12">
      <c r="B12" s="20" t="s">
        <v>207</v>
      </c>
      <c r="C12" s="21" t="n">
        <v>0.0305611367315959</v>
      </c>
      <c r="D12" s="21" t="n">
        <v>0.0149026701025942</v>
      </c>
      <c r="E12" s="21" t="n">
        <v>0.0452743675632766</v>
      </c>
      <c r="F12" s="21"/>
      <c r="G12" s="21" t="n">
        <v>0.0343765626352393</v>
      </c>
      <c r="H12" s="21" t="n">
        <v>0.0349495447161324</v>
      </c>
      <c r="I12" s="21" t="n">
        <v>0.0229396035828096</v>
      </c>
      <c r="J12" s="21" t="n">
        <v>0.0229063505671675</v>
      </c>
      <c r="K12" s="21" t="n">
        <v>0.0465731560782714</v>
      </c>
      <c r="L12" s="21" t="n">
        <v>0.0260719502621811</v>
      </c>
      <c r="M12" s="21"/>
      <c r="N12" s="21" t="n">
        <v>0.0107424690014918</v>
      </c>
      <c r="O12" s="21" t="n">
        <v>0.0270113116628179</v>
      </c>
      <c r="P12" s="21" t="n">
        <v>0.0412861786190386</v>
      </c>
      <c r="Q12" s="21" t="n">
        <v>0.0462437789645368</v>
      </c>
      <c r="R12" s="21"/>
      <c r="S12" s="21" t="n">
        <v>0.0142173076767357</v>
      </c>
      <c r="T12" s="21" t="n">
        <v>0.033466015951767</v>
      </c>
      <c r="U12" s="21" t="n">
        <v>0.0282287954942541</v>
      </c>
      <c r="V12" s="21" t="n">
        <v>0.0313956315283986</v>
      </c>
      <c r="W12" s="21" t="n">
        <v>0</v>
      </c>
      <c r="X12" s="21" t="n">
        <v>0.0471102137376755</v>
      </c>
      <c r="Y12" s="21" t="n">
        <v>0.0352081803311064</v>
      </c>
      <c r="Z12" s="21" t="n">
        <v>0.075248317079735</v>
      </c>
      <c r="AA12" s="21" t="n">
        <v>0.043881482445284</v>
      </c>
      <c r="AB12" s="21" t="n">
        <v>0.0309160451409926</v>
      </c>
      <c r="AC12" s="21" t="n">
        <v>0.0197851797541944</v>
      </c>
      <c r="AD12" s="21" t="n">
        <v>0.0163801180533503</v>
      </c>
      <c r="AE12" s="21"/>
      <c r="AF12" s="21" t="n">
        <v>0.0284640658595071</v>
      </c>
      <c r="AG12" s="21" t="n">
        <v>0.0238361032069845</v>
      </c>
      <c r="AH12" s="21" t="n">
        <v>0.041059165374606</v>
      </c>
      <c r="AI12" s="21"/>
      <c r="AJ12" s="21" t="n">
        <v>0.0241011090086011</v>
      </c>
      <c r="AK12" s="21" t="n">
        <v>0.033267687872843</v>
      </c>
      <c r="AL12" s="21" t="n">
        <v>0.0471354707903353</v>
      </c>
      <c r="AM12" s="21" t="n">
        <v>0.0221829891532309</v>
      </c>
      <c r="AN12" s="21" t="n">
        <v>0.0340857657515402</v>
      </c>
      <c r="AO12" s="21"/>
      <c r="AP12" s="21" t="n">
        <v>0.0279574588273605</v>
      </c>
      <c r="AQ12" s="21" t="n">
        <v>0.030802338394538</v>
      </c>
      <c r="AR12" s="21" t="n">
        <v>0.030131161136029</v>
      </c>
      <c r="AS12" s="21" t="n">
        <v>0.0280744138752348</v>
      </c>
      <c r="AT12" s="21" t="n">
        <v>0.0513657322478227</v>
      </c>
      <c r="AU12" s="21"/>
      <c r="AV12" s="21" t="n">
        <v>0.0224163214014859</v>
      </c>
      <c r="AW12" s="21" t="n">
        <v>0.0273952827889508</v>
      </c>
      <c r="AX12" s="21" t="n">
        <v>0.0349121155657881</v>
      </c>
      <c r="AY12" s="21" t="n">
        <v>0.0304753804408412</v>
      </c>
      <c r="AZ12" s="21" t="n">
        <v>0.0393166049391071</v>
      </c>
      <c r="BA12" s="21" t="n">
        <v>0.0494417736721776</v>
      </c>
      <c r="BB12" s="21"/>
      <c r="BC12" s="21" t="n">
        <v>0.0299407687237366</v>
      </c>
      <c r="BD12" s="21" t="n">
        <v>0.0453569491372756</v>
      </c>
      <c r="BE12" s="21" t="n">
        <v>0.0258361254470489</v>
      </c>
      <c r="BF12" s="21" t="n">
        <v>0.0101691056607338</v>
      </c>
      <c r="BG12" s="21" t="n">
        <v>0.0310941256941502</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204</v>
      </c>
      <c r="C9" s="19" t="n">
        <v>0.101406824610093</v>
      </c>
      <c r="D9" s="19" t="n">
        <v>0.117524358250273</v>
      </c>
      <c r="E9" s="19" t="n">
        <v>0.0856011243332072</v>
      </c>
      <c r="F9" s="19"/>
      <c r="G9" s="19" t="n">
        <v>0.124173721976054</v>
      </c>
      <c r="H9" s="19" t="n">
        <v>0.146351210204698</v>
      </c>
      <c r="I9" s="19" t="n">
        <v>0.150982083598132</v>
      </c>
      <c r="J9" s="19" t="n">
        <v>0.0958163447285401</v>
      </c>
      <c r="K9" s="19" t="n">
        <v>0.0518645764345236</v>
      </c>
      <c r="L9" s="19" t="n">
        <v>0.0473644721453799</v>
      </c>
      <c r="M9" s="19"/>
      <c r="N9" s="19" t="n">
        <v>0.16175131548772</v>
      </c>
      <c r="O9" s="19" t="n">
        <v>0.0914786950334416</v>
      </c>
      <c r="P9" s="19" t="n">
        <v>0.0822362657440028</v>
      </c>
      <c r="Q9" s="19" t="n">
        <v>0.0637537263125535</v>
      </c>
      <c r="R9" s="19"/>
      <c r="S9" s="19" t="n">
        <v>0.15638789150502</v>
      </c>
      <c r="T9" s="19" t="n">
        <v>0.0746329455977242</v>
      </c>
      <c r="U9" s="19" t="n">
        <v>0.0785538062445996</v>
      </c>
      <c r="V9" s="19" t="n">
        <v>0.104763767538644</v>
      </c>
      <c r="W9" s="19" t="n">
        <v>0.0908551475292274</v>
      </c>
      <c r="X9" s="19" t="n">
        <v>0.12685140045837</v>
      </c>
      <c r="Y9" s="19" t="n">
        <v>0.100757024261996</v>
      </c>
      <c r="Z9" s="19" t="n">
        <v>0.0866605324524547</v>
      </c>
      <c r="AA9" s="19" t="n">
        <v>0.0992290582454214</v>
      </c>
      <c r="AB9" s="19" t="n">
        <v>0.106701991649288</v>
      </c>
      <c r="AC9" s="19" t="n">
        <v>0.0463536121885969</v>
      </c>
      <c r="AD9" s="19" t="n">
        <v>0.0646877792383747</v>
      </c>
      <c r="AE9" s="19"/>
      <c r="AF9" s="19" t="n">
        <v>0.0664088646529386</v>
      </c>
      <c r="AG9" s="19" t="n">
        <v>0.133817306024968</v>
      </c>
      <c r="AH9" s="19" t="n">
        <v>0.0784670386244619</v>
      </c>
      <c r="AI9" s="19"/>
      <c r="AJ9" s="19" t="n">
        <v>0.0735879170880367</v>
      </c>
      <c r="AK9" s="19" t="n">
        <v>0.146391912058186</v>
      </c>
      <c r="AL9" s="19" t="n">
        <v>0.0789305672217053</v>
      </c>
      <c r="AM9" s="19" t="n">
        <v>0.0544140969690942</v>
      </c>
      <c r="AN9" s="19" t="n">
        <v>0.0635262304588757</v>
      </c>
      <c r="AO9" s="19"/>
      <c r="AP9" s="19" t="n">
        <v>0.0548200473998924</v>
      </c>
      <c r="AQ9" s="19" t="n">
        <v>0.149379321325882</v>
      </c>
      <c r="AR9" s="19" t="n">
        <v>0.0870418782523451</v>
      </c>
      <c r="AS9" s="19" t="n">
        <v>0.0600442238562028</v>
      </c>
      <c r="AT9" s="19" t="n">
        <v>0.119668905103553</v>
      </c>
      <c r="AU9" s="19"/>
      <c r="AV9" s="19" t="n">
        <v>0.167915498661254</v>
      </c>
      <c r="AW9" s="19" t="n">
        <v>0.0758225302910852</v>
      </c>
      <c r="AX9" s="19" t="n">
        <v>0.0871332996445039</v>
      </c>
      <c r="AY9" s="19" t="n">
        <v>0.0633391266935849</v>
      </c>
      <c r="AZ9" s="19" t="n">
        <v>0.120467823271522</v>
      </c>
      <c r="BA9" s="19" t="n">
        <v>0.0291885103855312</v>
      </c>
      <c r="BB9" s="19"/>
      <c r="BC9" s="19" t="n">
        <v>0.0467912607063325</v>
      </c>
      <c r="BD9" s="19" t="n">
        <v>0.0707573255643379</v>
      </c>
      <c r="BE9" s="19" t="n">
        <v>0.15919629838259</v>
      </c>
      <c r="BF9" s="19" t="n">
        <v>0.15103097832004</v>
      </c>
      <c r="BG9" s="19" t="n">
        <v>0.174499392471133</v>
      </c>
    </row>
    <row r="10">
      <c r="B10" s="20" t="s">
        <v>205</v>
      </c>
      <c r="C10" s="19" t="n">
        <v>0.198006325538266</v>
      </c>
      <c r="D10" s="19" t="n">
        <v>0.215899693203742</v>
      </c>
      <c r="E10" s="19" t="n">
        <v>0.181246178858186</v>
      </c>
      <c r="F10" s="19"/>
      <c r="G10" s="19" t="n">
        <v>0.244739089048753</v>
      </c>
      <c r="H10" s="19" t="n">
        <v>0.288034016083578</v>
      </c>
      <c r="I10" s="19" t="n">
        <v>0.235471513597405</v>
      </c>
      <c r="J10" s="19" t="n">
        <v>0.184247520399662</v>
      </c>
      <c r="K10" s="19" t="n">
        <v>0.157753013838664</v>
      </c>
      <c r="L10" s="19" t="n">
        <v>0.101620472501096</v>
      </c>
      <c r="M10" s="19"/>
      <c r="N10" s="19" t="n">
        <v>0.268173130221798</v>
      </c>
      <c r="O10" s="19" t="n">
        <v>0.223441317836442</v>
      </c>
      <c r="P10" s="19" t="n">
        <v>0.168931079094051</v>
      </c>
      <c r="Q10" s="19" t="n">
        <v>0.121895701569003</v>
      </c>
      <c r="R10" s="19"/>
      <c r="S10" s="19" t="n">
        <v>0.264892782876132</v>
      </c>
      <c r="T10" s="19" t="n">
        <v>0.19528829285566</v>
      </c>
      <c r="U10" s="19" t="n">
        <v>0.158224053678675</v>
      </c>
      <c r="V10" s="19" t="n">
        <v>0.158949832551873</v>
      </c>
      <c r="W10" s="19" t="n">
        <v>0.215605038629852</v>
      </c>
      <c r="X10" s="19" t="n">
        <v>0.213445895859061</v>
      </c>
      <c r="Y10" s="19" t="n">
        <v>0.177544874200269</v>
      </c>
      <c r="Z10" s="19" t="n">
        <v>0.125509630589957</v>
      </c>
      <c r="AA10" s="19" t="n">
        <v>0.169973902040785</v>
      </c>
      <c r="AB10" s="19" t="n">
        <v>0.223459895483944</v>
      </c>
      <c r="AC10" s="19" t="n">
        <v>0.170592281407049</v>
      </c>
      <c r="AD10" s="19" t="n">
        <v>0.256075298435825</v>
      </c>
      <c r="AE10" s="19"/>
      <c r="AF10" s="19" t="n">
        <v>0.154451212566241</v>
      </c>
      <c r="AG10" s="19" t="n">
        <v>0.228080085503094</v>
      </c>
      <c r="AH10" s="19" t="n">
        <v>0.19211878580504</v>
      </c>
      <c r="AI10" s="19"/>
      <c r="AJ10" s="19" t="n">
        <v>0.180728447315947</v>
      </c>
      <c r="AK10" s="19" t="n">
        <v>0.242560239840496</v>
      </c>
      <c r="AL10" s="19" t="n">
        <v>0.24153152327732</v>
      </c>
      <c r="AM10" s="19" t="n">
        <v>0.124998909551185</v>
      </c>
      <c r="AN10" s="19" t="n">
        <v>0.174013860714195</v>
      </c>
      <c r="AO10" s="19"/>
      <c r="AP10" s="19" t="n">
        <v>0.172515423620954</v>
      </c>
      <c r="AQ10" s="19" t="n">
        <v>0.239238327744673</v>
      </c>
      <c r="AR10" s="19" t="n">
        <v>0.217713887972802</v>
      </c>
      <c r="AS10" s="19" t="n">
        <v>0.164346026088941</v>
      </c>
      <c r="AT10" s="19" t="n">
        <v>0.177451717876697</v>
      </c>
      <c r="AU10" s="19"/>
      <c r="AV10" s="19" t="n">
        <v>0.248677989182452</v>
      </c>
      <c r="AW10" s="19" t="n">
        <v>0.191802762028427</v>
      </c>
      <c r="AX10" s="19" t="n">
        <v>0.241497250936181</v>
      </c>
      <c r="AY10" s="19" t="n">
        <v>0.146182116675158</v>
      </c>
      <c r="AZ10" s="19" t="n">
        <v>0.203229602482675</v>
      </c>
      <c r="BA10" s="19" t="n">
        <v>0.140196444447067</v>
      </c>
      <c r="BB10" s="19"/>
      <c r="BC10" s="19" t="n">
        <v>0.122724523458809</v>
      </c>
      <c r="BD10" s="19" t="n">
        <v>0.164052170601488</v>
      </c>
      <c r="BE10" s="19" t="n">
        <v>0.245654220730599</v>
      </c>
      <c r="BF10" s="19" t="n">
        <v>0.303319723334008</v>
      </c>
      <c r="BG10" s="19" t="n">
        <v>0.428760386677609</v>
      </c>
    </row>
    <row r="11">
      <c r="B11" s="20" t="s">
        <v>206</v>
      </c>
      <c r="C11" s="19" t="n">
        <v>0.635066103076185</v>
      </c>
      <c r="D11" s="19" t="n">
        <v>0.604435323963165</v>
      </c>
      <c r="E11" s="19" t="n">
        <v>0.664619770286471</v>
      </c>
      <c r="F11" s="19"/>
      <c r="G11" s="19" t="n">
        <v>0.541627146208532</v>
      </c>
      <c r="H11" s="19" t="n">
        <v>0.513271727597474</v>
      </c>
      <c r="I11" s="19" t="n">
        <v>0.540381606273143</v>
      </c>
      <c r="J11" s="19" t="n">
        <v>0.667393335960827</v>
      </c>
      <c r="K11" s="19" t="n">
        <v>0.713709127578215</v>
      </c>
      <c r="L11" s="19" t="n">
        <v>0.794031081118555</v>
      </c>
      <c r="M11" s="19"/>
      <c r="N11" s="19" t="n">
        <v>0.523033880173932</v>
      </c>
      <c r="O11" s="19" t="n">
        <v>0.617668524057506</v>
      </c>
      <c r="P11" s="19" t="n">
        <v>0.685010609571668</v>
      </c>
      <c r="Q11" s="19" t="n">
        <v>0.729260919918855</v>
      </c>
      <c r="R11" s="19"/>
      <c r="S11" s="19" t="n">
        <v>0.517992732914724</v>
      </c>
      <c r="T11" s="19" t="n">
        <v>0.67419345203446</v>
      </c>
      <c r="U11" s="19" t="n">
        <v>0.684935475318037</v>
      </c>
      <c r="V11" s="19" t="n">
        <v>0.68020254480079</v>
      </c>
      <c r="W11" s="19" t="n">
        <v>0.6639356414752</v>
      </c>
      <c r="X11" s="19" t="n">
        <v>0.551489491500239</v>
      </c>
      <c r="Y11" s="19" t="n">
        <v>0.656805776041858</v>
      </c>
      <c r="Z11" s="19" t="n">
        <v>0.713597044114199</v>
      </c>
      <c r="AA11" s="19" t="n">
        <v>0.656398145130441</v>
      </c>
      <c r="AB11" s="19" t="n">
        <v>0.598806832299375</v>
      </c>
      <c r="AC11" s="19" t="n">
        <v>0.731141992498436</v>
      </c>
      <c r="AD11" s="19" t="n">
        <v>0.635772653577215</v>
      </c>
      <c r="AE11" s="19"/>
      <c r="AF11" s="19" t="n">
        <v>0.716559156955434</v>
      </c>
      <c r="AG11" s="19" t="n">
        <v>0.582026554529639</v>
      </c>
      <c r="AH11" s="19" t="n">
        <v>0.650604176201442</v>
      </c>
      <c r="AI11" s="19"/>
      <c r="AJ11" s="19" t="n">
        <v>0.679844574917902</v>
      </c>
      <c r="AK11" s="19" t="n">
        <v>0.550448949443439</v>
      </c>
      <c r="AL11" s="19" t="n">
        <v>0.604088737864517</v>
      </c>
      <c r="AM11" s="19" t="n">
        <v>0.820586993479721</v>
      </c>
      <c r="AN11" s="19" t="n">
        <v>0.695481403806125</v>
      </c>
      <c r="AO11" s="19"/>
      <c r="AP11" s="19" t="n">
        <v>0.716100789386115</v>
      </c>
      <c r="AQ11" s="19" t="n">
        <v>0.540792591385999</v>
      </c>
      <c r="AR11" s="19" t="n">
        <v>0.636176963257495</v>
      </c>
      <c r="AS11" s="19" t="n">
        <v>0.701821531790039</v>
      </c>
      <c r="AT11" s="19" t="n">
        <v>0.649173810076025</v>
      </c>
      <c r="AU11" s="19"/>
      <c r="AV11" s="19" t="n">
        <v>0.519090228499415</v>
      </c>
      <c r="AW11" s="19" t="n">
        <v>0.67190907437957</v>
      </c>
      <c r="AX11" s="19" t="n">
        <v>0.613357619969338</v>
      </c>
      <c r="AY11" s="19" t="n">
        <v>0.717754123067531</v>
      </c>
      <c r="AZ11" s="19" t="n">
        <v>0.623387987139092</v>
      </c>
      <c r="BA11" s="19" t="n">
        <v>0.739307597075948</v>
      </c>
      <c r="BB11" s="19"/>
      <c r="BC11" s="19" t="n">
        <v>0.770429830629352</v>
      </c>
      <c r="BD11" s="19" t="n">
        <v>0.677770840028301</v>
      </c>
      <c r="BE11" s="19" t="n">
        <v>0.54846834788588</v>
      </c>
      <c r="BF11" s="19" t="n">
        <v>0.479392757017428</v>
      </c>
      <c r="BG11" s="19" t="n">
        <v>0.289756384356954</v>
      </c>
    </row>
    <row r="12">
      <c r="B12" s="20" t="s">
        <v>207</v>
      </c>
      <c r="C12" s="21" t="n">
        <v>0.0655207467754551</v>
      </c>
      <c r="D12" s="21" t="n">
        <v>0.0621406245828193</v>
      </c>
      <c r="E12" s="21" t="n">
        <v>0.0685329265221358</v>
      </c>
      <c r="F12" s="21"/>
      <c r="G12" s="21" t="n">
        <v>0.0894600427666605</v>
      </c>
      <c r="H12" s="21" t="n">
        <v>0.0523430461142502</v>
      </c>
      <c r="I12" s="21" t="n">
        <v>0.0731647965313198</v>
      </c>
      <c r="J12" s="21" t="n">
        <v>0.0525427989109713</v>
      </c>
      <c r="K12" s="21" t="n">
        <v>0.0766732821485977</v>
      </c>
      <c r="L12" s="21" t="n">
        <v>0.0569839742349693</v>
      </c>
      <c r="M12" s="21"/>
      <c r="N12" s="21" t="n">
        <v>0.0470416741165491</v>
      </c>
      <c r="O12" s="21" t="n">
        <v>0.0674114630726098</v>
      </c>
      <c r="P12" s="21" t="n">
        <v>0.0638220455902782</v>
      </c>
      <c r="Q12" s="21" t="n">
        <v>0.0850896521995878</v>
      </c>
      <c r="R12" s="21"/>
      <c r="S12" s="21" t="n">
        <v>0.0607265927041243</v>
      </c>
      <c r="T12" s="21" t="n">
        <v>0.0558853095121557</v>
      </c>
      <c r="U12" s="21" t="n">
        <v>0.078286664758689</v>
      </c>
      <c r="V12" s="21" t="n">
        <v>0.0560838551086927</v>
      </c>
      <c r="W12" s="21" t="n">
        <v>0.0296041723657204</v>
      </c>
      <c r="X12" s="21" t="n">
        <v>0.10821321218233</v>
      </c>
      <c r="Y12" s="21" t="n">
        <v>0.0648923254958769</v>
      </c>
      <c r="Z12" s="21" t="n">
        <v>0.0742327928433894</v>
      </c>
      <c r="AA12" s="21" t="n">
        <v>0.0743988945833529</v>
      </c>
      <c r="AB12" s="21" t="n">
        <v>0.071031280567393</v>
      </c>
      <c r="AC12" s="21" t="n">
        <v>0.0519121139059178</v>
      </c>
      <c r="AD12" s="21" t="n">
        <v>0.0434642687485857</v>
      </c>
      <c r="AE12" s="21"/>
      <c r="AF12" s="21" t="n">
        <v>0.062580765825386</v>
      </c>
      <c r="AG12" s="21" t="n">
        <v>0.0560760539422994</v>
      </c>
      <c r="AH12" s="21" t="n">
        <v>0.0788099993690559</v>
      </c>
      <c r="AI12" s="21"/>
      <c r="AJ12" s="21" t="n">
        <v>0.0658390606781143</v>
      </c>
      <c r="AK12" s="21" t="n">
        <v>0.0605988986578786</v>
      </c>
      <c r="AL12" s="21" t="n">
        <v>0.0754491716364572</v>
      </c>
      <c r="AM12" s="21" t="n">
        <v>0</v>
      </c>
      <c r="AN12" s="21" t="n">
        <v>0.0669785050208043</v>
      </c>
      <c r="AO12" s="21"/>
      <c r="AP12" s="21" t="n">
        <v>0.0565637395930377</v>
      </c>
      <c r="AQ12" s="21" t="n">
        <v>0.0705897595434461</v>
      </c>
      <c r="AR12" s="21" t="n">
        <v>0.0590672705173577</v>
      </c>
      <c r="AS12" s="21" t="n">
        <v>0.0737882182648164</v>
      </c>
      <c r="AT12" s="21" t="n">
        <v>0.053705566943725</v>
      </c>
      <c r="AU12" s="21"/>
      <c r="AV12" s="21" t="n">
        <v>0.0643162836568793</v>
      </c>
      <c r="AW12" s="21" t="n">
        <v>0.0604656333009178</v>
      </c>
      <c r="AX12" s="21" t="n">
        <v>0.0580118294499772</v>
      </c>
      <c r="AY12" s="21" t="n">
        <v>0.0727246335637265</v>
      </c>
      <c r="AZ12" s="21" t="n">
        <v>0.0529145871067106</v>
      </c>
      <c r="BA12" s="21" t="n">
        <v>0.0913074480914541</v>
      </c>
      <c r="BB12" s="21"/>
      <c r="BC12" s="21" t="n">
        <v>0.0600543852055059</v>
      </c>
      <c r="BD12" s="21" t="n">
        <v>0.0874196638058738</v>
      </c>
      <c r="BE12" s="21" t="n">
        <v>0.046681133000931</v>
      </c>
      <c r="BF12" s="21" t="n">
        <v>0.0662565413285237</v>
      </c>
      <c r="BG12" s="21" t="n">
        <v>0.106983836494305</v>
      </c>
    </row>
    <row r="13">
      <c r="B13" s="18"/>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222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218</v>
      </c>
      <c r="C9" s="19" t="n">
        <v>0.123896079903264</v>
      </c>
      <c r="D9" s="19" t="n">
        <v>0.159341236238744</v>
      </c>
      <c r="E9" s="19" t="n">
        <v>0.0902986696203114</v>
      </c>
      <c r="F9" s="19"/>
      <c r="G9" s="19" t="n">
        <v>0.218043211705653</v>
      </c>
      <c r="H9" s="19" t="n">
        <v>0.267067320417915</v>
      </c>
      <c r="I9" s="19" t="n">
        <v>0.158879003295337</v>
      </c>
      <c r="J9" s="19" t="n">
        <v>0.0466862194175854</v>
      </c>
      <c r="K9" s="19" t="n">
        <v>0.0352262625234084</v>
      </c>
      <c r="L9" s="19" t="n">
        <v>0.0387068110871372</v>
      </c>
      <c r="M9" s="19"/>
      <c r="N9" s="19" t="n">
        <v>0.21487465036207</v>
      </c>
      <c r="O9" s="19" t="n">
        <v>0.107876404005203</v>
      </c>
      <c r="P9" s="19" t="n">
        <v>0.0702689300576613</v>
      </c>
      <c r="Q9" s="19" t="n">
        <v>0.0879020473340264</v>
      </c>
      <c r="R9" s="19"/>
      <c r="S9" s="19" t="n">
        <v>0.214948344633222</v>
      </c>
      <c r="T9" s="19" t="n">
        <v>0.0906873734063716</v>
      </c>
      <c r="U9" s="19" t="n">
        <v>0.079894538716333</v>
      </c>
      <c r="V9" s="19" t="n">
        <v>0.0990881047220513</v>
      </c>
      <c r="W9" s="19" t="n">
        <v>0.110189764062125</v>
      </c>
      <c r="X9" s="19" t="n">
        <v>0.170448523956088</v>
      </c>
      <c r="Y9" s="19" t="n">
        <v>0.0921773624220765</v>
      </c>
      <c r="Z9" s="19" t="n">
        <v>0.0786462320332673</v>
      </c>
      <c r="AA9" s="19" t="n">
        <v>0.158972122995665</v>
      </c>
      <c r="AB9" s="19" t="n">
        <v>0.0840880204281805</v>
      </c>
      <c r="AC9" s="19" t="n">
        <v>0.0933115388531746</v>
      </c>
      <c r="AD9" s="19" t="n">
        <v>0.112676721209524</v>
      </c>
      <c r="AE9" s="19"/>
      <c r="AF9" s="19" t="n">
        <v>0.0758833154923561</v>
      </c>
      <c r="AG9" s="19" t="n">
        <v>0.152423126258049</v>
      </c>
      <c r="AH9" s="19" t="n">
        <v>0.119984867969003</v>
      </c>
      <c r="AI9" s="19"/>
      <c r="AJ9" s="19" t="n">
        <v>0.0995634989612697</v>
      </c>
      <c r="AK9" s="19" t="n">
        <v>0.178718275810234</v>
      </c>
      <c r="AL9" s="19" t="n">
        <v>0.0803830984628042</v>
      </c>
      <c r="AM9" s="19" t="n">
        <v>0.148940788127462</v>
      </c>
      <c r="AN9" s="19" t="n">
        <v>0.106999513766721</v>
      </c>
      <c r="AO9" s="19"/>
      <c r="AP9" s="19" t="n">
        <v>0.111134012837052</v>
      </c>
      <c r="AQ9" s="19" t="n">
        <v>0.190065424692311</v>
      </c>
      <c r="AR9" s="19" t="n">
        <v>0.0812540345468421</v>
      </c>
      <c r="AS9" s="19" t="n">
        <v>0.0667990702150954</v>
      </c>
      <c r="AT9" s="19" t="n">
        <v>0.0738996112432045</v>
      </c>
      <c r="AU9" s="19"/>
      <c r="AV9" s="19" t="n">
        <v>0.227990369570333</v>
      </c>
      <c r="AW9" s="19" t="n">
        <v>0.128486294944548</v>
      </c>
      <c r="AX9" s="19" t="n">
        <v>0.0796808174307684</v>
      </c>
      <c r="AY9" s="19" t="n">
        <v>0.0474543580613287</v>
      </c>
      <c r="AZ9" s="19" t="n">
        <v>0.105033818338862</v>
      </c>
      <c r="BA9" s="19" t="n">
        <v>0.0545988240698193</v>
      </c>
      <c r="BB9" s="19"/>
      <c r="BC9" s="19" t="n">
        <v>0.0506579169153804</v>
      </c>
      <c r="BD9" s="19" t="n">
        <v>0.0794689878795353</v>
      </c>
      <c r="BE9" s="19" t="n">
        <v>0.159807630714404</v>
      </c>
      <c r="BF9" s="19" t="n">
        <v>0.27594427863788</v>
      </c>
      <c r="BG9" s="19" t="n">
        <v>0.404276914835401</v>
      </c>
    </row>
    <row r="10">
      <c r="B10" s="20" t="s">
        <v>219</v>
      </c>
      <c r="C10" s="19" t="n">
        <v>0.369865060140745</v>
      </c>
      <c r="D10" s="19" t="n">
        <v>0.390061628151179</v>
      </c>
      <c r="E10" s="19" t="n">
        <v>0.350115286538578</v>
      </c>
      <c r="F10" s="19"/>
      <c r="G10" s="19" t="n">
        <v>0.438158643379325</v>
      </c>
      <c r="H10" s="19" t="n">
        <v>0.390692082656527</v>
      </c>
      <c r="I10" s="19" t="n">
        <v>0.410346786225512</v>
      </c>
      <c r="J10" s="19" t="n">
        <v>0.441332204268018</v>
      </c>
      <c r="K10" s="19" t="n">
        <v>0.295647152546101</v>
      </c>
      <c r="L10" s="19" t="n">
        <v>0.266515383108677</v>
      </c>
      <c r="M10" s="19"/>
      <c r="N10" s="19" t="n">
        <v>0.385617929968537</v>
      </c>
      <c r="O10" s="19" t="n">
        <v>0.422425879748138</v>
      </c>
      <c r="P10" s="19" t="n">
        <v>0.329640391213288</v>
      </c>
      <c r="Q10" s="19" t="n">
        <v>0.334321928181992</v>
      </c>
      <c r="R10" s="19"/>
      <c r="S10" s="19" t="n">
        <v>0.428920731546177</v>
      </c>
      <c r="T10" s="19" t="n">
        <v>0.39270898165287</v>
      </c>
      <c r="U10" s="19" t="n">
        <v>0.373231620750975</v>
      </c>
      <c r="V10" s="19" t="n">
        <v>0.390416771776458</v>
      </c>
      <c r="W10" s="19" t="n">
        <v>0.41038448647525</v>
      </c>
      <c r="X10" s="19" t="n">
        <v>0.394094286065628</v>
      </c>
      <c r="Y10" s="19" t="n">
        <v>0.303897338522245</v>
      </c>
      <c r="Z10" s="19" t="n">
        <v>0.268620400156241</v>
      </c>
      <c r="AA10" s="19" t="n">
        <v>0.350707236146888</v>
      </c>
      <c r="AB10" s="19" t="n">
        <v>0.333758194405635</v>
      </c>
      <c r="AC10" s="19" t="n">
        <v>0.281287161320043</v>
      </c>
      <c r="AD10" s="19" t="n">
        <v>0.394057606025457</v>
      </c>
      <c r="AE10" s="19"/>
      <c r="AF10" s="19" t="n">
        <v>0.330563490747409</v>
      </c>
      <c r="AG10" s="19" t="n">
        <v>0.370035679242614</v>
      </c>
      <c r="AH10" s="19" t="n">
        <v>0.429730171639797</v>
      </c>
      <c r="AI10" s="19"/>
      <c r="AJ10" s="19" t="n">
        <v>0.350395015804312</v>
      </c>
      <c r="AK10" s="19" t="n">
        <v>0.411093822645297</v>
      </c>
      <c r="AL10" s="19" t="n">
        <v>0.417844604702284</v>
      </c>
      <c r="AM10" s="19" t="n">
        <v>0.263467196625268</v>
      </c>
      <c r="AN10" s="19" t="n">
        <v>0.362420839102511</v>
      </c>
      <c r="AO10" s="19"/>
      <c r="AP10" s="19" t="n">
        <v>0.327282280870181</v>
      </c>
      <c r="AQ10" s="19" t="n">
        <v>0.408366830693253</v>
      </c>
      <c r="AR10" s="19" t="n">
        <v>0.438739152978693</v>
      </c>
      <c r="AS10" s="19" t="n">
        <v>0.33228731416404</v>
      </c>
      <c r="AT10" s="19" t="n">
        <v>0.272308860830095</v>
      </c>
      <c r="AU10" s="19"/>
      <c r="AV10" s="19" t="n">
        <v>0.421841847739158</v>
      </c>
      <c r="AW10" s="19" t="n">
        <v>0.340687711695809</v>
      </c>
      <c r="AX10" s="19" t="n">
        <v>0.41882313805292</v>
      </c>
      <c r="AY10" s="19" t="n">
        <v>0.364401304186521</v>
      </c>
      <c r="AZ10" s="19" t="n">
        <v>0.295469781738282</v>
      </c>
      <c r="BA10" s="19" t="n">
        <v>0.332516085990139</v>
      </c>
      <c r="BB10" s="19"/>
      <c r="BC10" s="19" t="n">
        <v>0.373938121448237</v>
      </c>
      <c r="BD10" s="19" t="n">
        <v>0.356868625774788</v>
      </c>
      <c r="BE10" s="19" t="n">
        <v>0.419906321018484</v>
      </c>
      <c r="BF10" s="19" t="n">
        <v>0.334627181272797</v>
      </c>
      <c r="BG10" s="19" t="n">
        <v>0.288000991483116</v>
      </c>
    </row>
    <row r="11">
      <c r="B11" s="20" t="s">
        <v>220</v>
      </c>
      <c r="C11" s="19" t="n">
        <v>0.281161127425519</v>
      </c>
      <c r="D11" s="19" t="n">
        <v>0.252573182054037</v>
      </c>
      <c r="E11" s="19" t="n">
        <v>0.310191637607353</v>
      </c>
      <c r="F11" s="19"/>
      <c r="G11" s="19" t="n">
        <v>0.228016513314583</v>
      </c>
      <c r="H11" s="19" t="n">
        <v>0.201599826004243</v>
      </c>
      <c r="I11" s="19" t="n">
        <v>0.238931635744241</v>
      </c>
      <c r="J11" s="19" t="n">
        <v>0.258639538136072</v>
      </c>
      <c r="K11" s="19" t="n">
        <v>0.336483170545853</v>
      </c>
      <c r="L11" s="19" t="n">
        <v>0.396461269009172</v>
      </c>
      <c r="M11" s="19"/>
      <c r="N11" s="19" t="n">
        <v>0.25281641646282</v>
      </c>
      <c r="O11" s="19" t="n">
        <v>0.262825127467992</v>
      </c>
      <c r="P11" s="19" t="n">
        <v>0.292825163710083</v>
      </c>
      <c r="Q11" s="19" t="n">
        <v>0.321078062632712</v>
      </c>
      <c r="R11" s="19"/>
      <c r="S11" s="19" t="n">
        <v>0.193538574269183</v>
      </c>
      <c r="T11" s="19" t="n">
        <v>0.300023771874884</v>
      </c>
      <c r="U11" s="19" t="n">
        <v>0.290340670283138</v>
      </c>
      <c r="V11" s="19" t="n">
        <v>0.237064715866836</v>
      </c>
      <c r="W11" s="19" t="n">
        <v>0.288258887361703</v>
      </c>
      <c r="X11" s="19" t="n">
        <v>0.273898766176091</v>
      </c>
      <c r="Y11" s="19" t="n">
        <v>0.34144845320143</v>
      </c>
      <c r="Z11" s="19" t="n">
        <v>0.312219238183605</v>
      </c>
      <c r="AA11" s="19" t="n">
        <v>0.288547821198308</v>
      </c>
      <c r="AB11" s="19" t="n">
        <v>0.319737627289395</v>
      </c>
      <c r="AC11" s="19" t="n">
        <v>0.314010489870997</v>
      </c>
      <c r="AD11" s="19" t="n">
        <v>0.322689937703718</v>
      </c>
      <c r="AE11" s="19"/>
      <c r="AF11" s="19" t="n">
        <v>0.311067367912745</v>
      </c>
      <c r="AG11" s="19" t="n">
        <v>0.28505323568731</v>
      </c>
      <c r="AH11" s="19" t="n">
        <v>0.221155802107434</v>
      </c>
      <c r="AI11" s="19"/>
      <c r="AJ11" s="19" t="n">
        <v>0.319495908126167</v>
      </c>
      <c r="AK11" s="19" t="n">
        <v>0.232196807192491</v>
      </c>
      <c r="AL11" s="19" t="n">
        <v>0.322504773134443</v>
      </c>
      <c r="AM11" s="19" t="n">
        <v>0.234438120233251</v>
      </c>
      <c r="AN11" s="19" t="n">
        <v>0.255472183747679</v>
      </c>
      <c r="AO11" s="19"/>
      <c r="AP11" s="19" t="n">
        <v>0.328778396090983</v>
      </c>
      <c r="AQ11" s="19" t="n">
        <v>0.227715357859326</v>
      </c>
      <c r="AR11" s="19" t="n">
        <v>0.309071440815076</v>
      </c>
      <c r="AS11" s="19" t="n">
        <v>0.311361935967521</v>
      </c>
      <c r="AT11" s="19" t="n">
        <v>0.335072425117187</v>
      </c>
      <c r="AU11" s="19"/>
      <c r="AV11" s="19" t="n">
        <v>0.219882077235331</v>
      </c>
      <c r="AW11" s="19" t="n">
        <v>0.322168125283691</v>
      </c>
      <c r="AX11" s="19" t="n">
        <v>0.308946022554216</v>
      </c>
      <c r="AY11" s="19" t="n">
        <v>0.312159556634915</v>
      </c>
      <c r="AZ11" s="19" t="n">
        <v>0.318310061162702</v>
      </c>
      <c r="BA11" s="19" t="n">
        <v>0.279155918652007</v>
      </c>
      <c r="BB11" s="19"/>
      <c r="BC11" s="19" t="n">
        <v>0.322447611186967</v>
      </c>
      <c r="BD11" s="19" t="n">
        <v>0.321090498805108</v>
      </c>
      <c r="BE11" s="19" t="n">
        <v>0.248203032214453</v>
      </c>
      <c r="BF11" s="19" t="n">
        <v>0.237992859240318</v>
      </c>
      <c r="BG11" s="19" t="n">
        <v>0.159068657866564</v>
      </c>
    </row>
    <row r="12">
      <c r="B12" s="20" t="s">
        <v>221</v>
      </c>
      <c r="C12" s="19" t="n">
        <v>0.15912323379672</v>
      </c>
      <c r="D12" s="19" t="n">
        <v>0.14511894942782</v>
      </c>
      <c r="E12" s="19" t="n">
        <v>0.170190675996329</v>
      </c>
      <c r="F12" s="19"/>
      <c r="G12" s="19" t="n">
        <v>0.0822541282193021</v>
      </c>
      <c r="H12" s="19" t="n">
        <v>0.0925013559177895</v>
      </c>
      <c r="I12" s="19" t="n">
        <v>0.124480237796378</v>
      </c>
      <c r="J12" s="19" t="n">
        <v>0.18350242559204</v>
      </c>
      <c r="K12" s="19" t="n">
        <v>0.244778991186735</v>
      </c>
      <c r="L12" s="19" t="n">
        <v>0.215273811321351</v>
      </c>
      <c r="M12" s="19"/>
      <c r="N12" s="19" t="n">
        <v>0.110277847164025</v>
      </c>
      <c r="O12" s="19" t="n">
        <v>0.162412373170287</v>
      </c>
      <c r="P12" s="19" t="n">
        <v>0.213729014418786</v>
      </c>
      <c r="Q12" s="19" t="n">
        <v>0.160668656980394</v>
      </c>
      <c r="R12" s="19"/>
      <c r="S12" s="19" t="n">
        <v>0.107956557219905</v>
      </c>
      <c r="T12" s="19" t="n">
        <v>0.158953490189196</v>
      </c>
      <c r="U12" s="19" t="n">
        <v>0.193329384461431</v>
      </c>
      <c r="V12" s="19" t="n">
        <v>0.205669905477169</v>
      </c>
      <c r="W12" s="19" t="n">
        <v>0.122471110438356</v>
      </c>
      <c r="X12" s="19" t="n">
        <v>0.0989184698854165</v>
      </c>
      <c r="Y12" s="19" t="n">
        <v>0.176265120635208</v>
      </c>
      <c r="Z12" s="19" t="n">
        <v>0.213497224737412</v>
      </c>
      <c r="AA12" s="19" t="n">
        <v>0.163659656587266</v>
      </c>
      <c r="AB12" s="19" t="n">
        <v>0.181375689838788</v>
      </c>
      <c r="AC12" s="19" t="n">
        <v>0.249590688068985</v>
      </c>
      <c r="AD12" s="19" t="n">
        <v>0.0814196656674208</v>
      </c>
      <c r="AE12" s="19"/>
      <c r="AF12" s="19" t="n">
        <v>0.221667249694651</v>
      </c>
      <c r="AG12" s="19" t="n">
        <v>0.130106955298611</v>
      </c>
      <c r="AH12" s="19" t="n">
        <v>0.127104872233322</v>
      </c>
      <c r="AI12" s="19"/>
      <c r="AJ12" s="19" t="n">
        <v>0.176130775742483</v>
      </c>
      <c r="AK12" s="19" t="n">
        <v>0.121306476922575</v>
      </c>
      <c r="AL12" s="19" t="n">
        <v>0.158829671023508</v>
      </c>
      <c r="AM12" s="19" t="n">
        <v>0.20945599046876</v>
      </c>
      <c r="AN12" s="19" t="n">
        <v>0.169145020252944</v>
      </c>
      <c r="AO12" s="19"/>
      <c r="AP12" s="19" t="n">
        <v>0.177557194486376</v>
      </c>
      <c r="AQ12" s="19" t="n">
        <v>0.115274343296663</v>
      </c>
      <c r="AR12" s="19" t="n">
        <v>0.142719290393496</v>
      </c>
      <c r="AS12" s="19" t="n">
        <v>0.223280583375954</v>
      </c>
      <c r="AT12" s="19" t="n">
        <v>0.245420589445992</v>
      </c>
      <c r="AU12" s="19"/>
      <c r="AV12" s="19" t="n">
        <v>0.0860881132547575</v>
      </c>
      <c r="AW12" s="19" t="n">
        <v>0.16545188280908</v>
      </c>
      <c r="AX12" s="19" t="n">
        <v>0.166004653161191</v>
      </c>
      <c r="AY12" s="19" t="n">
        <v>0.211697686969958</v>
      </c>
      <c r="AZ12" s="19" t="n">
        <v>0.219036591056051</v>
      </c>
      <c r="BA12" s="19" t="n">
        <v>0.163653163992506</v>
      </c>
      <c r="BB12" s="19"/>
      <c r="BC12" s="19" t="n">
        <v>0.173517672412378</v>
      </c>
      <c r="BD12" s="19" t="n">
        <v>0.192093658223487</v>
      </c>
      <c r="BE12" s="19" t="n">
        <v>0.113299016447707</v>
      </c>
      <c r="BF12" s="19" t="n">
        <v>0.109225748349491</v>
      </c>
      <c r="BG12" s="19" t="n">
        <v>0.0920863260763932</v>
      </c>
    </row>
    <row r="13">
      <c r="B13" s="20" t="s">
        <v>100</v>
      </c>
      <c r="C13" s="21" t="n">
        <v>0.065954498733751</v>
      </c>
      <c r="D13" s="21" t="n">
        <v>0.0529050041282199</v>
      </c>
      <c r="E13" s="21" t="n">
        <v>0.0792037302374278</v>
      </c>
      <c r="F13" s="21"/>
      <c r="G13" s="21" t="n">
        <v>0.033527503381137</v>
      </c>
      <c r="H13" s="21" t="n">
        <v>0.0481394150035255</v>
      </c>
      <c r="I13" s="21" t="n">
        <v>0.0673623369385312</v>
      </c>
      <c r="J13" s="21" t="n">
        <v>0.0698396125862848</v>
      </c>
      <c r="K13" s="21" t="n">
        <v>0.0878644231979019</v>
      </c>
      <c r="L13" s="21" t="n">
        <v>0.0830427254736629</v>
      </c>
      <c r="M13" s="21"/>
      <c r="N13" s="21" t="n">
        <v>0.0364131560425469</v>
      </c>
      <c r="O13" s="21" t="n">
        <v>0.0444602156083797</v>
      </c>
      <c r="P13" s="21" t="n">
        <v>0.0935365006001816</v>
      </c>
      <c r="Q13" s="21" t="n">
        <v>0.0960293048708749</v>
      </c>
      <c r="R13" s="21"/>
      <c r="S13" s="21" t="n">
        <v>0.0546357923315132</v>
      </c>
      <c r="T13" s="21" t="n">
        <v>0.0576263828766774</v>
      </c>
      <c r="U13" s="21" t="n">
        <v>0.0632037857881244</v>
      </c>
      <c r="V13" s="21" t="n">
        <v>0.0677605021574852</v>
      </c>
      <c r="W13" s="21" t="n">
        <v>0.0686957516625663</v>
      </c>
      <c r="X13" s="21" t="n">
        <v>0.0626399539167775</v>
      </c>
      <c r="Y13" s="21" t="n">
        <v>0.0862117252190406</v>
      </c>
      <c r="Z13" s="21" t="n">
        <v>0.127016904889475</v>
      </c>
      <c r="AA13" s="21" t="n">
        <v>0.0381131630718726</v>
      </c>
      <c r="AB13" s="21" t="n">
        <v>0.0810404680380018</v>
      </c>
      <c r="AC13" s="21" t="n">
        <v>0.0618001218868005</v>
      </c>
      <c r="AD13" s="21" t="n">
        <v>0.089156069393881</v>
      </c>
      <c r="AE13" s="21"/>
      <c r="AF13" s="21" t="n">
        <v>0.0608185761528391</v>
      </c>
      <c r="AG13" s="21" t="n">
        <v>0.0623810035134158</v>
      </c>
      <c r="AH13" s="21" t="n">
        <v>0.102024286050444</v>
      </c>
      <c r="AI13" s="21"/>
      <c r="AJ13" s="21" t="n">
        <v>0.0544148013657673</v>
      </c>
      <c r="AK13" s="21" t="n">
        <v>0.0566846174294029</v>
      </c>
      <c r="AL13" s="21" t="n">
        <v>0.0204378526769606</v>
      </c>
      <c r="AM13" s="21" t="n">
        <v>0.143697904545259</v>
      </c>
      <c r="AN13" s="21" t="n">
        <v>0.105962443130145</v>
      </c>
      <c r="AO13" s="21"/>
      <c r="AP13" s="21" t="n">
        <v>0.0552481157154068</v>
      </c>
      <c r="AQ13" s="21" t="n">
        <v>0.0585780434584461</v>
      </c>
      <c r="AR13" s="21" t="n">
        <v>0.0282160812658934</v>
      </c>
      <c r="AS13" s="21" t="n">
        <v>0.06627109627739</v>
      </c>
      <c r="AT13" s="21" t="n">
        <v>0.0732985133635213</v>
      </c>
      <c r="AU13" s="21"/>
      <c r="AV13" s="21" t="n">
        <v>0.0441975922004207</v>
      </c>
      <c r="AW13" s="21" t="n">
        <v>0.0432059852668727</v>
      </c>
      <c r="AX13" s="21" t="n">
        <v>0.0265453688009053</v>
      </c>
      <c r="AY13" s="21" t="n">
        <v>0.064287094147277</v>
      </c>
      <c r="AZ13" s="21" t="n">
        <v>0.0621497477041034</v>
      </c>
      <c r="BA13" s="21" t="n">
        <v>0.170076007295528</v>
      </c>
      <c r="BB13" s="21"/>
      <c r="BC13" s="21" t="n">
        <v>0.0794386780370381</v>
      </c>
      <c r="BD13" s="21" t="n">
        <v>0.0504782293170813</v>
      </c>
      <c r="BE13" s="21" t="n">
        <v>0.058783999604952</v>
      </c>
      <c r="BF13" s="21" t="n">
        <v>0.0422099324995143</v>
      </c>
      <c r="BG13" s="21" t="n">
        <v>0.0565671097385254</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223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218</v>
      </c>
      <c r="C9" s="19" t="n">
        <v>0.130214408784934</v>
      </c>
      <c r="D9" s="19" t="n">
        <v>0.152349509717355</v>
      </c>
      <c r="E9" s="19" t="n">
        <v>0.109650006003244</v>
      </c>
      <c r="F9" s="19"/>
      <c r="G9" s="19" t="n">
        <v>0.206668594950544</v>
      </c>
      <c r="H9" s="19" t="n">
        <v>0.23941288485015</v>
      </c>
      <c r="I9" s="19" t="n">
        <v>0.135669048063248</v>
      </c>
      <c r="J9" s="19" t="n">
        <v>0.0754768427448023</v>
      </c>
      <c r="K9" s="19" t="n">
        <v>0.0622241749835537</v>
      </c>
      <c r="L9" s="19" t="n">
        <v>0.0762534087002611</v>
      </c>
      <c r="M9" s="19"/>
      <c r="N9" s="19" t="n">
        <v>0.197784516862694</v>
      </c>
      <c r="O9" s="19" t="n">
        <v>0.134424091753705</v>
      </c>
      <c r="P9" s="19" t="n">
        <v>0.0994129325936437</v>
      </c>
      <c r="Q9" s="19" t="n">
        <v>0.0803531843605243</v>
      </c>
      <c r="R9" s="19"/>
      <c r="S9" s="19" t="n">
        <v>0.206635187146385</v>
      </c>
      <c r="T9" s="19" t="n">
        <v>0.0844398256074156</v>
      </c>
      <c r="U9" s="19" t="n">
        <v>0.105024056431082</v>
      </c>
      <c r="V9" s="19" t="n">
        <v>0.127197570113601</v>
      </c>
      <c r="W9" s="19" t="n">
        <v>0.137439260621831</v>
      </c>
      <c r="X9" s="19" t="n">
        <v>0.140796184276811</v>
      </c>
      <c r="Y9" s="19" t="n">
        <v>0.12330102375268</v>
      </c>
      <c r="Z9" s="19" t="n">
        <v>0.103654037985168</v>
      </c>
      <c r="AA9" s="19" t="n">
        <v>0.150525197412015</v>
      </c>
      <c r="AB9" s="19" t="n">
        <v>0.109191331544795</v>
      </c>
      <c r="AC9" s="19" t="n">
        <v>0.11446398071439</v>
      </c>
      <c r="AD9" s="19" t="n">
        <v>0.0668532258144974</v>
      </c>
      <c r="AE9" s="19"/>
      <c r="AF9" s="19" t="n">
        <v>0.113325702339798</v>
      </c>
      <c r="AG9" s="19" t="n">
        <v>0.142088693204843</v>
      </c>
      <c r="AH9" s="19" t="n">
        <v>0.107255851921636</v>
      </c>
      <c r="AI9" s="19"/>
      <c r="AJ9" s="19" t="n">
        <v>0.135988314037936</v>
      </c>
      <c r="AK9" s="19" t="n">
        <v>0.18260018342502</v>
      </c>
      <c r="AL9" s="19" t="n">
        <v>0.0697972730150382</v>
      </c>
      <c r="AM9" s="19" t="n">
        <v>0.119619557024331</v>
      </c>
      <c r="AN9" s="19" t="n">
        <v>0.094531820684804</v>
      </c>
      <c r="AO9" s="19"/>
      <c r="AP9" s="19" t="n">
        <v>0.13552498090394</v>
      </c>
      <c r="AQ9" s="19" t="n">
        <v>0.179614927816788</v>
      </c>
      <c r="AR9" s="19" t="n">
        <v>0.0816491048229394</v>
      </c>
      <c r="AS9" s="19" t="n">
        <v>0.0926729159712257</v>
      </c>
      <c r="AT9" s="19" t="n">
        <v>0.10694545183687</v>
      </c>
      <c r="AU9" s="19"/>
      <c r="AV9" s="19" t="n">
        <v>0.193725812834699</v>
      </c>
      <c r="AW9" s="19" t="n">
        <v>0.154385206803436</v>
      </c>
      <c r="AX9" s="19" t="n">
        <v>0.0886917088556721</v>
      </c>
      <c r="AY9" s="19" t="n">
        <v>0.0983888988485521</v>
      </c>
      <c r="AZ9" s="19" t="n">
        <v>0.10552016014213</v>
      </c>
      <c r="BA9" s="19" t="n">
        <v>0.0807278820318595</v>
      </c>
      <c r="BB9" s="19"/>
      <c r="BC9" s="19" t="n">
        <v>0.0858608385638292</v>
      </c>
      <c r="BD9" s="19" t="n">
        <v>0.0808431080545987</v>
      </c>
      <c r="BE9" s="19" t="n">
        <v>0.171906476887155</v>
      </c>
      <c r="BF9" s="19" t="n">
        <v>0.236553350778643</v>
      </c>
      <c r="BG9" s="19" t="n">
        <v>0.309647229577831</v>
      </c>
    </row>
    <row r="10">
      <c r="B10" s="20" t="s">
        <v>219</v>
      </c>
      <c r="C10" s="19" t="n">
        <v>0.431735212709779</v>
      </c>
      <c r="D10" s="19" t="n">
        <v>0.462908595299271</v>
      </c>
      <c r="E10" s="19" t="n">
        <v>0.399627215279204</v>
      </c>
      <c r="F10" s="19"/>
      <c r="G10" s="19" t="n">
        <v>0.48595422734477</v>
      </c>
      <c r="H10" s="19" t="n">
        <v>0.449297512998575</v>
      </c>
      <c r="I10" s="19" t="n">
        <v>0.478441059308256</v>
      </c>
      <c r="J10" s="19" t="n">
        <v>0.415848167145708</v>
      </c>
      <c r="K10" s="19" t="n">
        <v>0.345955781714264</v>
      </c>
      <c r="L10" s="19" t="n">
        <v>0.413880634645674</v>
      </c>
      <c r="M10" s="19"/>
      <c r="N10" s="19" t="n">
        <v>0.469172842458681</v>
      </c>
      <c r="O10" s="19" t="n">
        <v>0.444239248831353</v>
      </c>
      <c r="P10" s="19" t="n">
        <v>0.391313061736932</v>
      </c>
      <c r="Q10" s="19" t="n">
        <v>0.412783959682385</v>
      </c>
      <c r="R10" s="19"/>
      <c r="S10" s="19" t="n">
        <v>0.478982287237345</v>
      </c>
      <c r="T10" s="19" t="n">
        <v>0.461131956320912</v>
      </c>
      <c r="U10" s="19" t="n">
        <v>0.40508626543418</v>
      </c>
      <c r="V10" s="19" t="n">
        <v>0.467314975923717</v>
      </c>
      <c r="W10" s="19" t="n">
        <v>0.47255396643066</v>
      </c>
      <c r="X10" s="19" t="n">
        <v>0.412349733550888</v>
      </c>
      <c r="Y10" s="19" t="n">
        <v>0.375598956159926</v>
      </c>
      <c r="Z10" s="19" t="n">
        <v>0.376890505528024</v>
      </c>
      <c r="AA10" s="19" t="n">
        <v>0.429092534253884</v>
      </c>
      <c r="AB10" s="19" t="n">
        <v>0.384028848122106</v>
      </c>
      <c r="AC10" s="19" t="n">
        <v>0.434512391605881</v>
      </c>
      <c r="AD10" s="19" t="n">
        <v>0.381192712274153</v>
      </c>
      <c r="AE10" s="19"/>
      <c r="AF10" s="19" t="n">
        <v>0.393901290085657</v>
      </c>
      <c r="AG10" s="19" t="n">
        <v>0.452313125571433</v>
      </c>
      <c r="AH10" s="19" t="n">
        <v>0.412235533302022</v>
      </c>
      <c r="AI10" s="19"/>
      <c r="AJ10" s="19" t="n">
        <v>0.417903973027902</v>
      </c>
      <c r="AK10" s="19" t="n">
        <v>0.454891380058097</v>
      </c>
      <c r="AL10" s="19" t="n">
        <v>0.503551780597377</v>
      </c>
      <c r="AM10" s="19" t="n">
        <v>0.373731430609533</v>
      </c>
      <c r="AN10" s="19" t="n">
        <v>0.388974846501603</v>
      </c>
      <c r="AO10" s="19"/>
      <c r="AP10" s="19" t="n">
        <v>0.435589373359488</v>
      </c>
      <c r="AQ10" s="19" t="n">
        <v>0.460576749629631</v>
      </c>
      <c r="AR10" s="19" t="n">
        <v>0.574169901413108</v>
      </c>
      <c r="AS10" s="19" t="n">
        <v>0.390405835104979</v>
      </c>
      <c r="AT10" s="19" t="n">
        <v>0.361652779605935</v>
      </c>
      <c r="AU10" s="19"/>
      <c r="AV10" s="19" t="n">
        <v>0.487049218727138</v>
      </c>
      <c r="AW10" s="19" t="n">
        <v>0.450587054211961</v>
      </c>
      <c r="AX10" s="19" t="n">
        <v>0.536999802614295</v>
      </c>
      <c r="AY10" s="19" t="n">
        <v>0.37869027663027</v>
      </c>
      <c r="AZ10" s="19" t="n">
        <v>0.41982684491666</v>
      </c>
      <c r="BA10" s="19" t="n">
        <v>0.326013996047003</v>
      </c>
      <c r="BB10" s="19"/>
      <c r="BC10" s="19" t="n">
        <v>0.386601700697192</v>
      </c>
      <c r="BD10" s="19" t="n">
        <v>0.442744939548099</v>
      </c>
      <c r="BE10" s="19" t="n">
        <v>0.477550358645494</v>
      </c>
      <c r="BF10" s="19" t="n">
        <v>0.449884011226824</v>
      </c>
      <c r="BG10" s="19" t="n">
        <v>0.424860524300427</v>
      </c>
    </row>
    <row r="11">
      <c r="B11" s="20" t="s">
        <v>220</v>
      </c>
      <c r="C11" s="19" t="n">
        <v>0.189402198835372</v>
      </c>
      <c r="D11" s="19" t="n">
        <v>0.169141732132937</v>
      </c>
      <c r="E11" s="19" t="n">
        <v>0.210659011544627</v>
      </c>
      <c r="F11" s="19"/>
      <c r="G11" s="19" t="n">
        <v>0.167611403512682</v>
      </c>
      <c r="H11" s="19" t="n">
        <v>0.134023772731503</v>
      </c>
      <c r="I11" s="19" t="n">
        <v>0.165659295090959</v>
      </c>
      <c r="J11" s="19" t="n">
        <v>0.203739708794327</v>
      </c>
      <c r="K11" s="19" t="n">
        <v>0.204282522368595</v>
      </c>
      <c r="L11" s="19" t="n">
        <v>0.246497028254027</v>
      </c>
      <c r="M11" s="19"/>
      <c r="N11" s="19" t="n">
        <v>0.185143544721925</v>
      </c>
      <c r="O11" s="19" t="n">
        <v>0.164609877434914</v>
      </c>
      <c r="P11" s="19" t="n">
        <v>0.216508026750674</v>
      </c>
      <c r="Q11" s="19" t="n">
        <v>0.196327051483881</v>
      </c>
      <c r="R11" s="19"/>
      <c r="S11" s="19" t="n">
        <v>0.156578415997351</v>
      </c>
      <c r="T11" s="19" t="n">
        <v>0.20086948273975</v>
      </c>
      <c r="U11" s="19" t="n">
        <v>0.225956971319986</v>
      </c>
      <c r="V11" s="19" t="n">
        <v>0.185208885705824</v>
      </c>
      <c r="W11" s="19" t="n">
        <v>0.172454644748576</v>
      </c>
      <c r="X11" s="19" t="n">
        <v>0.150857557311252</v>
      </c>
      <c r="Y11" s="19" t="n">
        <v>0.220298765373579</v>
      </c>
      <c r="Z11" s="19" t="n">
        <v>0.208405623950341</v>
      </c>
      <c r="AA11" s="19" t="n">
        <v>0.16841657681321</v>
      </c>
      <c r="AB11" s="19" t="n">
        <v>0.213060886435616</v>
      </c>
      <c r="AC11" s="19" t="n">
        <v>0.181064638901618</v>
      </c>
      <c r="AD11" s="19" t="n">
        <v>0.276221974096743</v>
      </c>
      <c r="AE11" s="19"/>
      <c r="AF11" s="19" t="n">
        <v>0.216982416438236</v>
      </c>
      <c r="AG11" s="19" t="n">
        <v>0.176975962303068</v>
      </c>
      <c r="AH11" s="19" t="n">
        <v>0.180672262057854</v>
      </c>
      <c r="AI11" s="19"/>
      <c r="AJ11" s="19" t="n">
        <v>0.222425933996851</v>
      </c>
      <c r="AK11" s="19" t="n">
        <v>0.148159076677025</v>
      </c>
      <c r="AL11" s="19" t="n">
        <v>0.195466171139285</v>
      </c>
      <c r="AM11" s="19" t="n">
        <v>0.202712118732449</v>
      </c>
      <c r="AN11" s="19" t="n">
        <v>0.185544407083525</v>
      </c>
      <c r="AO11" s="19"/>
      <c r="AP11" s="19" t="n">
        <v>0.209104948190779</v>
      </c>
      <c r="AQ11" s="19" t="n">
        <v>0.1597438107554</v>
      </c>
      <c r="AR11" s="19" t="n">
        <v>0.170501909920458</v>
      </c>
      <c r="AS11" s="19" t="n">
        <v>0.229565029275234</v>
      </c>
      <c r="AT11" s="19" t="n">
        <v>0.134487785918269</v>
      </c>
      <c r="AU11" s="19"/>
      <c r="AV11" s="19" t="n">
        <v>0.156968962799311</v>
      </c>
      <c r="AW11" s="19" t="n">
        <v>0.200540339447532</v>
      </c>
      <c r="AX11" s="19" t="n">
        <v>0.195866779288981</v>
      </c>
      <c r="AY11" s="19" t="n">
        <v>0.232822899979612</v>
      </c>
      <c r="AZ11" s="19" t="n">
        <v>0.141727358778478</v>
      </c>
      <c r="BA11" s="19" t="n">
        <v>0.200010895181443</v>
      </c>
      <c r="BB11" s="19"/>
      <c r="BC11" s="19" t="n">
        <v>0.203685923220885</v>
      </c>
      <c r="BD11" s="19" t="n">
        <v>0.200000569225091</v>
      </c>
      <c r="BE11" s="19" t="n">
        <v>0.158964844512076</v>
      </c>
      <c r="BF11" s="19" t="n">
        <v>0.203423361877614</v>
      </c>
      <c r="BG11" s="19" t="n">
        <v>0.140883013505645</v>
      </c>
    </row>
    <row r="12">
      <c r="B12" s="20" t="s">
        <v>221</v>
      </c>
      <c r="C12" s="19" t="n">
        <v>0.0679951638341433</v>
      </c>
      <c r="D12" s="19" t="n">
        <v>0.0563179463976304</v>
      </c>
      <c r="E12" s="19" t="n">
        <v>0.0782657540718644</v>
      </c>
      <c r="F12" s="19"/>
      <c r="G12" s="19" t="n">
        <v>0.0330587048451081</v>
      </c>
      <c r="H12" s="19" t="n">
        <v>0.0539124692485513</v>
      </c>
      <c r="I12" s="19" t="n">
        <v>0.0569270523281657</v>
      </c>
      <c r="J12" s="19" t="n">
        <v>0.0928223480218778</v>
      </c>
      <c r="K12" s="19" t="n">
        <v>0.106892972930626</v>
      </c>
      <c r="L12" s="19" t="n">
        <v>0.0654903801930051</v>
      </c>
      <c r="M12" s="19"/>
      <c r="N12" s="19" t="n">
        <v>0.0341856643809958</v>
      </c>
      <c r="O12" s="19" t="n">
        <v>0.0794956485839386</v>
      </c>
      <c r="P12" s="19" t="n">
        <v>0.0880009238716905</v>
      </c>
      <c r="Q12" s="19" t="n">
        <v>0.0750238803484601</v>
      </c>
      <c r="R12" s="19"/>
      <c r="S12" s="19" t="n">
        <v>0.0416236613611959</v>
      </c>
      <c r="T12" s="19" t="n">
        <v>0.0529315121922443</v>
      </c>
      <c r="U12" s="19" t="n">
        <v>0.0892439755392717</v>
      </c>
      <c r="V12" s="19" t="n">
        <v>0.0579167879294001</v>
      </c>
      <c r="W12" s="19" t="n">
        <v>0.0213829781845927</v>
      </c>
      <c r="X12" s="19" t="n">
        <v>0.0798461188248304</v>
      </c>
      <c r="Y12" s="19" t="n">
        <v>0.0705486760841036</v>
      </c>
      <c r="Z12" s="19" t="n">
        <v>0.120872496394756</v>
      </c>
      <c r="AA12" s="19" t="n">
        <v>0.0965951565541583</v>
      </c>
      <c r="AB12" s="19" t="n">
        <v>0.0997545972296154</v>
      </c>
      <c r="AC12" s="19" t="n">
        <v>0.0517777978752968</v>
      </c>
      <c r="AD12" s="19" t="n">
        <v>0.0534782077750623</v>
      </c>
      <c r="AE12" s="19"/>
      <c r="AF12" s="19" t="n">
        <v>0.0887663943980542</v>
      </c>
      <c r="AG12" s="19" t="n">
        <v>0.0541606966751956</v>
      </c>
      <c r="AH12" s="19" t="n">
        <v>0.076762519585457</v>
      </c>
      <c r="AI12" s="19"/>
      <c r="AJ12" s="19" t="n">
        <v>0.0649494578458523</v>
      </c>
      <c r="AK12" s="19" t="n">
        <v>0.0481887547205803</v>
      </c>
      <c r="AL12" s="19" t="n">
        <v>0.0481087377565016</v>
      </c>
      <c r="AM12" s="19" t="n">
        <v>0.179019852193637</v>
      </c>
      <c r="AN12" s="19" t="n">
        <v>0.0859206982881402</v>
      </c>
      <c r="AO12" s="19"/>
      <c r="AP12" s="19" t="n">
        <v>0.052300836686296</v>
      </c>
      <c r="AQ12" s="19" t="n">
        <v>0.0411793995228319</v>
      </c>
      <c r="AR12" s="19" t="n">
        <v>0.0398732585864788</v>
      </c>
      <c r="AS12" s="19" t="n">
        <v>0.139981276222803</v>
      </c>
      <c r="AT12" s="19" t="n">
        <v>0.0990678417925866</v>
      </c>
      <c r="AU12" s="19"/>
      <c r="AV12" s="19" t="n">
        <v>0.0265015965722795</v>
      </c>
      <c r="AW12" s="19" t="n">
        <v>0.0561676704153399</v>
      </c>
      <c r="AX12" s="19" t="n">
        <v>0.0525310926785229</v>
      </c>
      <c r="AY12" s="19" t="n">
        <v>0.12615461516587</v>
      </c>
      <c r="AZ12" s="19" t="n">
        <v>0.0879066034826159</v>
      </c>
      <c r="BA12" s="19" t="n">
        <v>0.0757914113077396</v>
      </c>
      <c r="BB12" s="19"/>
      <c r="BC12" s="19" t="n">
        <v>0.0856150396588498</v>
      </c>
      <c r="BD12" s="19" t="n">
        <v>0.088840780401441</v>
      </c>
      <c r="BE12" s="19" t="n">
        <v>0.0448930117712636</v>
      </c>
      <c r="BF12" s="19" t="n">
        <v>0.0364746114964819</v>
      </c>
      <c r="BG12" s="19" t="n">
        <v>0.0423193448532886</v>
      </c>
    </row>
    <row r="13">
      <c r="B13" s="20" t="s">
        <v>100</v>
      </c>
      <c r="C13" s="21" t="n">
        <v>0.180653015835771</v>
      </c>
      <c r="D13" s="21" t="n">
        <v>0.159282216452807</v>
      </c>
      <c r="E13" s="21" t="n">
        <v>0.201798013101061</v>
      </c>
      <c r="F13" s="21"/>
      <c r="G13" s="21" t="n">
        <v>0.106707069346895</v>
      </c>
      <c r="H13" s="21" t="n">
        <v>0.123353360171221</v>
      </c>
      <c r="I13" s="21" t="n">
        <v>0.163303545209372</v>
      </c>
      <c r="J13" s="21" t="n">
        <v>0.212112933293286</v>
      </c>
      <c r="K13" s="21" t="n">
        <v>0.280644548002961</v>
      </c>
      <c r="L13" s="21" t="n">
        <v>0.197878548207033</v>
      </c>
      <c r="M13" s="21"/>
      <c r="N13" s="21" t="n">
        <v>0.113713431575704</v>
      </c>
      <c r="O13" s="21" t="n">
        <v>0.177231133396089</v>
      </c>
      <c r="P13" s="21" t="n">
        <v>0.20476505504706</v>
      </c>
      <c r="Q13" s="21" t="n">
        <v>0.235511924124749</v>
      </c>
      <c r="R13" s="21"/>
      <c r="S13" s="21" t="n">
        <v>0.116180448257723</v>
      </c>
      <c r="T13" s="21" t="n">
        <v>0.200627223139678</v>
      </c>
      <c r="U13" s="21" t="n">
        <v>0.17468873127548</v>
      </c>
      <c r="V13" s="21" t="n">
        <v>0.162361780327458</v>
      </c>
      <c r="W13" s="21" t="n">
        <v>0.19616915001434</v>
      </c>
      <c r="X13" s="21" t="n">
        <v>0.216150406036218</v>
      </c>
      <c r="Y13" s="21" t="n">
        <v>0.210252578629711</v>
      </c>
      <c r="Z13" s="21" t="n">
        <v>0.190177336141713</v>
      </c>
      <c r="AA13" s="21" t="n">
        <v>0.155370534966733</v>
      </c>
      <c r="AB13" s="21" t="n">
        <v>0.193964336667868</v>
      </c>
      <c r="AC13" s="21" t="n">
        <v>0.218181190902815</v>
      </c>
      <c r="AD13" s="21" t="n">
        <v>0.222253880039544</v>
      </c>
      <c r="AE13" s="21"/>
      <c r="AF13" s="21" t="n">
        <v>0.187024196738255</v>
      </c>
      <c r="AG13" s="21" t="n">
        <v>0.174461522245461</v>
      </c>
      <c r="AH13" s="21" t="n">
        <v>0.223073833133031</v>
      </c>
      <c r="AI13" s="21"/>
      <c r="AJ13" s="21" t="n">
        <v>0.158732321091459</v>
      </c>
      <c r="AK13" s="21" t="n">
        <v>0.166160605119277</v>
      </c>
      <c r="AL13" s="21" t="n">
        <v>0.183076037491798</v>
      </c>
      <c r="AM13" s="21" t="n">
        <v>0.124917041440051</v>
      </c>
      <c r="AN13" s="21" t="n">
        <v>0.245028227441929</v>
      </c>
      <c r="AO13" s="21"/>
      <c r="AP13" s="21" t="n">
        <v>0.167479860859498</v>
      </c>
      <c r="AQ13" s="21" t="n">
        <v>0.158885112275349</v>
      </c>
      <c r="AR13" s="21" t="n">
        <v>0.133805825257016</v>
      </c>
      <c r="AS13" s="21" t="n">
        <v>0.147374943425757</v>
      </c>
      <c r="AT13" s="21" t="n">
        <v>0.297846140846339</v>
      </c>
      <c r="AU13" s="21"/>
      <c r="AV13" s="21" t="n">
        <v>0.135754409066572</v>
      </c>
      <c r="AW13" s="21" t="n">
        <v>0.138319729121732</v>
      </c>
      <c r="AX13" s="21" t="n">
        <v>0.125910616562529</v>
      </c>
      <c r="AY13" s="21" t="n">
        <v>0.163943309375697</v>
      </c>
      <c r="AZ13" s="21" t="n">
        <v>0.245019032680116</v>
      </c>
      <c r="BA13" s="21" t="n">
        <v>0.317455815431955</v>
      </c>
      <c r="BB13" s="21"/>
      <c r="BC13" s="21" t="n">
        <v>0.238236497859244</v>
      </c>
      <c r="BD13" s="21" t="n">
        <v>0.18757060277077</v>
      </c>
      <c r="BE13" s="21" t="n">
        <v>0.146685308184012</v>
      </c>
      <c r="BF13" s="21" t="n">
        <v>0.0736646646204365</v>
      </c>
      <c r="BG13" s="21" t="n">
        <v>0.0822898877628084</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 min="14" max="14" width="20.71" hidden="0" customWidth="1"/>
    <col min="15" max="15" width="20.71" hidden="0" customWidth="1"/>
    <col min="16" max="16" width="20.71" hidden="0" customWidth="1"/>
    <col min="17" max="17" width="20.71" hidden="0" customWidth="1"/>
  </cols>
  <sheetData>
    <row r="2" ht="40" customHeight="1">
      <c r="D2" s="16" t="s">
        <v>240</v>
      </c>
    </row>
    <row r="6" ht="50" customHeight="1">
      <c r="B6" s="22" t="s">
        <v>15</v>
      </c>
      <c r="C6" s="22" t="s">
        <v>224</v>
      </c>
      <c r="D6" s="22" t="s">
        <v>225</v>
      </c>
      <c r="E6" s="22" t="s">
        <v>226</v>
      </c>
      <c r="F6" s="22" t="s">
        <v>227</v>
      </c>
      <c r="G6" s="22" t="s">
        <v>228</v>
      </c>
      <c r="H6" s="22" t="s">
        <v>229</v>
      </c>
      <c r="I6" s="22" t="s">
        <v>230</v>
      </c>
      <c r="J6" s="22" t="s">
        <v>231</v>
      </c>
      <c r="K6" s="22" t="s">
        <v>232</v>
      </c>
      <c r="L6" s="22" t="s">
        <v>233</v>
      </c>
      <c r="M6" s="22" t="s">
        <v>234</v>
      </c>
      <c r="N6" s="22" t="s">
        <v>235</v>
      </c>
      <c r="O6" s="22" t="s">
        <v>236</v>
      </c>
      <c r="P6" s="22" t="s">
        <v>237</v>
      </c>
    </row>
    <row r="7">
      <c r="B7" s="20" t="s">
        <v>238</v>
      </c>
      <c r="C7" s="19" t="n">
        <v>0.314526978490202</v>
      </c>
      <c r="D7" s="19" t="n">
        <v>0.157150122003049</v>
      </c>
      <c r="E7" s="19" t="n">
        <v>0.762681156623754</v>
      </c>
      <c r="F7" s="19" t="n">
        <v>0.872511529252737</v>
      </c>
      <c r="G7" s="19" t="n">
        <v>0.871870205895777</v>
      </c>
      <c r="H7" s="19" t="n">
        <v>0.792578835270542</v>
      </c>
      <c r="I7" s="19" t="n">
        <v>0.940044529489579</v>
      </c>
      <c r="J7" s="19" t="n">
        <v>0.840059060899891</v>
      </c>
      <c r="K7" s="19" t="n">
        <v>0.753475314291379</v>
      </c>
      <c r="L7" s="19" t="n">
        <v>0.785347736732641</v>
      </c>
      <c r="M7" s="19" t="n">
        <v>0.556837123219622</v>
      </c>
      <c r="N7" s="19" t="n">
        <v>0.313226494508173</v>
      </c>
      <c r="O7" s="19" t="n">
        <v>0.619939674619844</v>
      </c>
      <c r="P7" s="19" t="n">
        <v>0.849283817839852</v>
      </c>
    </row>
    <row r="8">
      <c r="B8" s="20" t="s">
        <v>239</v>
      </c>
      <c r="C8" s="19" t="n">
        <v>0.619787861717735</v>
      </c>
      <c r="D8" s="19" t="n">
        <v>0.792011047191528</v>
      </c>
      <c r="E8" s="19" t="n">
        <v>0.19725516204015</v>
      </c>
      <c r="F8" s="19" t="n">
        <v>0.0871215100560297</v>
      </c>
      <c r="G8" s="19" t="n">
        <v>0.0916240906700121</v>
      </c>
      <c r="H8" s="19" t="n">
        <v>0.102276787415613</v>
      </c>
      <c r="I8" s="19" t="n">
        <v>0.0365031431766721</v>
      </c>
      <c r="J8" s="19" t="n">
        <v>0.0976847605518463</v>
      </c>
      <c r="K8" s="19" t="n">
        <v>0.176825359214236</v>
      </c>
      <c r="L8" s="19" t="n">
        <v>0.143056957697318</v>
      </c>
      <c r="M8" s="19" t="n">
        <v>0.346852655439987</v>
      </c>
      <c r="N8" s="19" t="n">
        <v>0.585483004808765</v>
      </c>
      <c r="O8" s="19" t="n">
        <v>0.276280108578172</v>
      </c>
      <c r="P8" s="19" t="n">
        <v>0.0931509588265823</v>
      </c>
    </row>
    <row r="9">
      <c r="B9" s="20" t="s">
        <v>100</v>
      </c>
      <c r="C9" s="19" t="n">
        <v>0.0656851597920632</v>
      </c>
      <c r="D9" s="19" t="n">
        <v>0.0508388308054225</v>
      </c>
      <c r="E9" s="19" t="n">
        <v>0.0400636813360964</v>
      </c>
      <c r="F9" s="19" t="n">
        <v>0.0403669606912335</v>
      </c>
      <c r="G9" s="19" t="n">
        <v>0.0365057034342105</v>
      </c>
      <c r="H9" s="19" t="n">
        <v>0.105144377313845</v>
      </c>
      <c r="I9" s="19" t="n">
        <v>0.023452327333749</v>
      </c>
      <c r="J9" s="19" t="n">
        <v>0.062256178548263</v>
      </c>
      <c r="K9" s="19" t="n">
        <v>0.0696993264943853</v>
      </c>
      <c r="L9" s="19" t="n">
        <v>0.0715953055700415</v>
      </c>
      <c r="M9" s="19" t="n">
        <v>0.0963102213403911</v>
      </c>
      <c r="N9" s="19" t="n">
        <v>0.101290500683061</v>
      </c>
      <c r="O9" s="19" t="n">
        <v>0.103780216801984</v>
      </c>
      <c r="P9" s="19" t="n">
        <v>0.0575652233335654</v>
      </c>
    </row>
    <row r="10">
      <c r="B10" s="18"/>
      <c r="C10" s="18"/>
      <c r="D10" s="18"/>
      <c r="E10" s="18"/>
      <c r="F10" s="18"/>
      <c r="G10" s="18"/>
      <c r="H10" s="18"/>
      <c r="I10" s="18"/>
      <c r="J10" s="18"/>
      <c r="K10" s="18"/>
      <c r="L10" s="18"/>
      <c r="M10" s="18"/>
      <c r="N10" s="18"/>
      <c r="O10" s="18"/>
      <c r="P10" s="18"/>
    </row>
    <row r="11">
      <c r="B11" t="s">
        <v>80</v>
      </c>
    </row>
    <row r="12">
      <c r="B12" t="s">
        <v>81</v>
      </c>
    </row>
    <row r="16">
      <c r="B16" s="9" t="str">
        <f>=HYPERLINK("#'Contents'!A1", "Return to Contents")</f>
      </c>
    </row>
  </sheetData>
  <mergeCells count="1">
    <mergeCell ref="D2:Q2"/>
  </mergeCells>
  <pageMargins left="0.7" right="0.7" top="0.75" bottom="0.75" header="0.3" footer="0.3"/>
  <pageSetup paperSize="9" orientation="portrait" horizontalDpi="300" verticalDpi="300" r:id="rId2"/>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0.314526978490202</v>
      </c>
      <c r="D9" s="19" t="n">
        <v>0.28027749178032</v>
      </c>
      <c r="E9" s="19" t="n">
        <v>0.348730599132746</v>
      </c>
      <c r="F9" s="19"/>
      <c r="G9" s="19" t="n">
        <v>0.421031081849563</v>
      </c>
      <c r="H9" s="19" t="n">
        <v>0.370684665124585</v>
      </c>
      <c r="I9" s="19" t="n">
        <v>0.32150688643526</v>
      </c>
      <c r="J9" s="19" t="n">
        <v>0.244088982663468</v>
      </c>
      <c r="K9" s="19" t="n">
        <v>0.309791757658709</v>
      </c>
      <c r="L9" s="19" t="n">
        <v>0.252360989304083</v>
      </c>
      <c r="M9" s="19"/>
      <c r="N9" s="19" t="n">
        <v>0.314955424429303</v>
      </c>
      <c r="O9" s="19" t="n">
        <v>0.265049229471808</v>
      </c>
      <c r="P9" s="19" t="n">
        <v>0.353150876272522</v>
      </c>
      <c r="Q9" s="19" t="n">
        <v>0.332195784049511</v>
      </c>
      <c r="R9" s="19"/>
      <c r="S9" s="19" t="n">
        <v>0.422013384989735</v>
      </c>
      <c r="T9" s="19" t="n">
        <v>0.283814246277728</v>
      </c>
      <c r="U9" s="19" t="n">
        <v>0.209569296052834</v>
      </c>
      <c r="V9" s="19" t="n">
        <v>0.318453338276175</v>
      </c>
      <c r="W9" s="19" t="n">
        <v>0.297492618913542</v>
      </c>
      <c r="X9" s="19" t="n">
        <v>0.374238353847919</v>
      </c>
      <c r="Y9" s="19" t="n">
        <v>0.340745150976653</v>
      </c>
      <c r="Z9" s="19" t="n">
        <v>0.279203870292647</v>
      </c>
      <c r="AA9" s="19" t="n">
        <v>0.328748122050174</v>
      </c>
      <c r="AB9" s="19" t="n">
        <v>0.206524055194735</v>
      </c>
      <c r="AC9" s="19" t="n">
        <v>0.381716517128907</v>
      </c>
      <c r="AD9" s="19" t="n">
        <v>0.209519448560353</v>
      </c>
      <c r="AE9" s="19"/>
      <c r="AF9" s="19" t="n">
        <v>0.321760872802547</v>
      </c>
      <c r="AG9" s="19" t="n">
        <v>0.284758814150429</v>
      </c>
      <c r="AH9" s="19" t="n">
        <v>0.327712742601208</v>
      </c>
      <c r="AI9" s="19"/>
      <c r="AJ9" s="19" t="n">
        <v>0.314209517700262</v>
      </c>
      <c r="AK9" s="19" t="n">
        <v>0.358417214655321</v>
      </c>
      <c r="AL9" s="19" t="n">
        <v>0.212987922772093</v>
      </c>
      <c r="AM9" s="19" t="n">
        <v>0.326483381453851</v>
      </c>
      <c r="AN9" s="19" t="n">
        <v>0.308030714647061</v>
      </c>
      <c r="AO9" s="19"/>
      <c r="AP9" s="19" t="n">
        <v>0.297165951697815</v>
      </c>
      <c r="AQ9" s="19" t="n">
        <v>0.352382440894502</v>
      </c>
      <c r="AR9" s="19" t="n">
        <v>0.213574230142677</v>
      </c>
      <c r="AS9" s="19" t="n">
        <v>0.38316620839262</v>
      </c>
      <c r="AT9" s="19" t="n">
        <v>0.263249722444801</v>
      </c>
      <c r="AU9" s="19"/>
      <c r="AV9" s="19" t="n">
        <v>0.34879699490669</v>
      </c>
      <c r="AW9" s="19" t="n">
        <v>0.314652749238152</v>
      </c>
      <c r="AX9" s="19" t="n">
        <v>0.21710050785926</v>
      </c>
      <c r="AY9" s="19" t="n">
        <v>0.382412117708922</v>
      </c>
      <c r="AZ9" s="19" t="n">
        <v>0.286517826343703</v>
      </c>
      <c r="BA9" s="19" t="n">
        <v>0.279462165521535</v>
      </c>
      <c r="BB9" s="19"/>
      <c r="BC9" s="19" t="n">
        <v>0.33863163777984</v>
      </c>
      <c r="BD9" s="19" t="n">
        <v>0.277905671448731</v>
      </c>
      <c r="BE9" s="19" t="n">
        <v>0.277736575538431</v>
      </c>
      <c r="BF9" s="19" t="n">
        <v>0.389618200389203</v>
      </c>
      <c r="BG9" s="19" t="n">
        <v>0.440140484545218</v>
      </c>
    </row>
    <row r="10">
      <c r="B10" s="20" t="s">
        <v>239</v>
      </c>
      <c r="C10" s="19" t="n">
        <v>0.619787861717735</v>
      </c>
      <c r="D10" s="19" t="n">
        <v>0.667351009438104</v>
      </c>
      <c r="E10" s="19" t="n">
        <v>0.573205324595703</v>
      </c>
      <c r="F10" s="19"/>
      <c r="G10" s="19" t="n">
        <v>0.492909609790454</v>
      </c>
      <c r="H10" s="19" t="n">
        <v>0.563045996450388</v>
      </c>
      <c r="I10" s="19" t="n">
        <v>0.622161017696968</v>
      </c>
      <c r="J10" s="19" t="n">
        <v>0.688254122654463</v>
      </c>
      <c r="K10" s="19" t="n">
        <v>0.623222160745344</v>
      </c>
      <c r="L10" s="19" t="n">
        <v>0.690926141328171</v>
      </c>
      <c r="M10" s="19"/>
      <c r="N10" s="19" t="n">
        <v>0.637883557412461</v>
      </c>
      <c r="O10" s="19" t="n">
        <v>0.68508474522599</v>
      </c>
      <c r="P10" s="19" t="n">
        <v>0.554387516243686</v>
      </c>
      <c r="Q10" s="19" t="n">
        <v>0.589109140882522</v>
      </c>
      <c r="R10" s="19"/>
      <c r="S10" s="19" t="n">
        <v>0.526300305525797</v>
      </c>
      <c r="T10" s="19" t="n">
        <v>0.661309933749728</v>
      </c>
      <c r="U10" s="19" t="n">
        <v>0.7083356364795</v>
      </c>
      <c r="V10" s="19" t="n">
        <v>0.614171121361526</v>
      </c>
      <c r="W10" s="19" t="n">
        <v>0.62489755517934</v>
      </c>
      <c r="X10" s="19" t="n">
        <v>0.530002191992363</v>
      </c>
      <c r="Y10" s="19" t="n">
        <v>0.613629307318974</v>
      </c>
      <c r="Z10" s="19" t="n">
        <v>0.627424554097121</v>
      </c>
      <c r="AA10" s="19" t="n">
        <v>0.604702186925462</v>
      </c>
      <c r="AB10" s="19" t="n">
        <v>0.725165042494879</v>
      </c>
      <c r="AC10" s="19" t="n">
        <v>0.594641861396831</v>
      </c>
      <c r="AD10" s="19" t="n">
        <v>0.703255111979336</v>
      </c>
      <c r="AE10" s="19"/>
      <c r="AF10" s="19" t="n">
        <v>0.628135394130086</v>
      </c>
      <c r="AG10" s="19" t="n">
        <v>0.651731430130366</v>
      </c>
      <c r="AH10" s="19" t="n">
        <v>0.57069406232007</v>
      </c>
      <c r="AI10" s="19"/>
      <c r="AJ10" s="19" t="n">
        <v>0.642617541682376</v>
      </c>
      <c r="AK10" s="19" t="n">
        <v>0.5832198641374</v>
      </c>
      <c r="AL10" s="19" t="n">
        <v>0.719444086278932</v>
      </c>
      <c r="AM10" s="19" t="n">
        <v>0.649526943301313</v>
      </c>
      <c r="AN10" s="19" t="n">
        <v>0.581536910039108</v>
      </c>
      <c r="AO10" s="19"/>
      <c r="AP10" s="19" t="n">
        <v>0.646022243699475</v>
      </c>
      <c r="AQ10" s="19" t="n">
        <v>0.589240349459026</v>
      </c>
      <c r="AR10" s="19" t="n">
        <v>0.764673103269562</v>
      </c>
      <c r="AS10" s="19" t="n">
        <v>0.578186898318124</v>
      </c>
      <c r="AT10" s="19" t="n">
        <v>0.627143782639544</v>
      </c>
      <c r="AU10" s="19"/>
      <c r="AV10" s="19" t="n">
        <v>0.584552803390078</v>
      </c>
      <c r="AW10" s="19" t="n">
        <v>0.630761907366603</v>
      </c>
      <c r="AX10" s="19" t="n">
        <v>0.745569879212653</v>
      </c>
      <c r="AY10" s="19" t="n">
        <v>0.597016982049887</v>
      </c>
      <c r="AZ10" s="19" t="n">
        <v>0.634630915066552</v>
      </c>
      <c r="BA10" s="19" t="n">
        <v>0.569878978185658</v>
      </c>
      <c r="BB10" s="19"/>
      <c r="BC10" s="19" t="n">
        <v>0.580280279030936</v>
      </c>
      <c r="BD10" s="19" t="n">
        <v>0.649840966856581</v>
      </c>
      <c r="BE10" s="19" t="n">
        <v>0.654880875691897</v>
      </c>
      <c r="BF10" s="19" t="n">
        <v>0.57822464755417</v>
      </c>
      <c r="BG10" s="19" t="n">
        <v>0.538760454315086</v>
      </c>
    </row>
    <row r="11">
      <c r="B11" s="20" t="s">
        <v>100</v>
      </c>
      <c r="C11" s="21" t="n">
        <v>0.0656851597920632</v>
      </c>
      <c r="D11" s="21" t="n">
        <v>0.0523714987815768</v>
      </c>
      <c r="E11" s="21" t="n">
        <v>0.078064076271551</v>
      </c>
      <c r="F11" s="21"/>
      <c r="G11" s="21" t="n">
        <v>0.0860593083599826</v>
      </c>
      <c r="H11" s="21" t="n">
        <v>0.0662693384250264</v>
      </c>
      <c r="I11" s="21" t="n">
        <v>0.0563320958677722</v>
      </c>
      <c r="J11" s="21" t="n">
        <v>0.0676568946820688</v>
      </c>
      <c r="K11" s="21" t="n">
        <v>0.0669860815959467</v>
      </c>
      <c r="L11" s="21" t="n">
        <v>0.0567128693677465</v>
      </c>
      <c r="M11" s="21"/>
      <c r="N11" s="21" t="n">
        <v>0.0471610181582365</v>
      </c>
      <c r="O11" s="21" t="n">
        <v>0.0498660253022015</v>
      </c>
      <c r="P11" s="21" t="n">
        <v>0.092461607483792</v>
      </c>
      <c r="Q11" s="21" t="n">
        <v>0.0786950750679673</v>
      </c>
      <c r="R11" s="21"/>
      <c r="S11" s="21" t="n">
        <v>0.0516863094844677</v>
      </c>
      <c r="T11" s="21" t="n">
        <v>0.0548758199725442</v>
      </c>
      <c r="U11" s="21" t="n">
        <v>0.0820950674676664</v>
      </c>
      <c r="V11" s="21" t="n">
        <v>0.0673755403622989</v>
      </c>
      <c r="W11" s="21" t="n">
        <v>0.0776098259071171</v>
      </c>
      <c r="X11" s="21" t="n">
        <v>0.0957594541597174</v>
      </c>
      <c r="Y11" s="21" t="n">
        <v>0.0456255417043724</v>
      </c>
      <c r="Z11" s="21" t="n">
        <v>0.0933715756102321</v>
      </c>
      <c r="AA11" s="21" t="n">
        <v>0.0665496910243633</v>
      </c>
      <c r="AB11" s="21" t="n">
        <v>0.0683109023103859</v>
      </c>
      <c r="AC11" s="21" t="n">
        <v>0.0236416214742624</v>
      </c>
      <c r="AD11" s="21" t="n">
        <v>0.087225439460311</v>
      </c>
      <c r="AE11" s="21"/>
      <c r="AF11" s="21" t="n">
        <v>0.0501037330673675</v>
      </c>
      <c r="AG11" s="21" t="n">
        <v>0.0635097557192056</v>
      </c>
      <c r="AH11" s="21" t="n">
        <v>0.101593195078722</v>
      </c>
      <c r="AI11" s="21"/>
      <c r="AJ11" s="21" t="n">
        <v>0.0431729406173625</v>
      </c>
      <c r="AK11" s="21" t="n">
        <v>0.0583629212072794</v>
      </c>
      <c r="AL11" s="21" t="n">
        <v>0.0675679909489745</v>
      </c>
      <c r="AM11" s="21" t="n">
        <v>0.0239896752448358</v>
      </c>
      <c r="AN11" s="21" t="n">
        <v>0.110432375313832</v>
      </c>
      <c r="AO11" s="21"/>
      <c r="AP11" s="21" t="n">
        <v>0.05681180460271</v>
      </c>
      <c r="AQ11" s="21" t="n">
        <v>0.0583772096464715</v>
      </c>
      <c r="AR11" s="21" t="n">
        <v>0.0217526665877609</v>
      </c>
      <c r="AS11" s="21" t="n">
        <v>0.0386468932892563</v>
      </c>
      <c r="AT11" s="21" t="n">
        <v>0.109606494915655</v>
      </c>
      <c r="AU11" s="21"/>
      <c r="AV11" s="21" t="n">
        <v>0.0666502017032322</v>
      </c>
      <c r="AW11" s="21" t="n">
        <v>0.054585343395245</v>
      </c>
      <c r="AX11" s="21" t="n">
        <v>0.0373296129280866</v>
      </c>
      <c r="AY11" s="21" t="n">
        <v>0.020570900241191</v>
      </c>
      <c r="AZ11" s="21" t="n">
        <v>0.0788512585897451</v>
      </c>
      <c r="BA11" s="21" t="n">
        <v>0.150658856292807</v>
      </c>
      <c r="BB11" s="21"/>
      <c r="BC11" s="21" t="n">
        <v>0.0810880831892238</v>
      </c>
      <c r="BD11" s="21" t="n">
        <v>0.0722533616946877</v>
      </c>
      <c r="BE11" s="21" t="n">
        <v>0.0673825487696721</v>
      </c>
      <c r="BF11" s="21" t="n">
        <v>0.0321571520566272</v>
      </c>
      <c r="BG11" s="21" t="n">
        <v>0.0210990611396959</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0.157150122003049</v>
      </c>
      <c r="D9" s="19" t="n">
        <v>0.149477244552902</v>
      </c>
      <c r="E9" s="19" t="n">
        <v>0.165006076992475</v>
      </c>
      <c r="F9" s="19"/>
      <c r="G9" s="19" t="n">
        <v>0.197605145045457</v>
      </c>
      <c r="H9" s="19" t="n">
        <v>0.239736534406945</v>
      </c>
      <c r="I9" s="19" t="n">
        <v>0.156514290766499</v>
      </c>
      <c r="J9" s="19" t="n">
        <v>0.129807089786608</v>
      </c>
      <c r="K9" s="19" t="n">
        <v>0.129967161195006</v>
      </c>
      <c r="L9" s="19" t="n">
        <v>0.104138578923121</v>
      </c>
      <c r="M9" s="19"/>
      <c r="N9" s="19" t="n">
        <v>0.148206602546323</v>
      </c>
      <c r="O9" s="19" t="n">
        <v>0.140087548138775</v>
      </c>
      <c r="P9" s="19" t="n">
        <v>0.16227642822568</v>
      </c>
      <c r="Q9" s="19" t="n">
        <v>0.180335880349294</v>
      </c>
      <c r="R9" s="19"/>
      <c r="S9" s="19" t="n">
        <v>0.210948133339111</v>
      </c>
      <c r="T9" s="19" t="n">
        <v>0.104946710303434</v>
      </c>
      <c r="U9" s="19" t="n">
        <v>0.0647141527993559</v>
      </c>
      <c r="V9" s="19" t="n">
        <v>0.234581955844573</v>
      </c>
      <c r="W9" s="19" t="n">
        <v>0.10879165557797</v>
      </c>
      <c r="X9" s="19" t="n">
        <v>0.163414713761708</v>
      </c>
      <c r="Y9" s="19" t="n">
        <v>0.184116315912299</v>
      </c>
      <c r="Z9" s="19" t="n">
        <v>0.088496161833535</v>
      </c>
      <c r="AA9" s="19" t="n">
        <v>0.190834823350545</v>
      </c>
      <c r="AB9" s="19" t="n">
        <v>0.147332895358267</v>
      </c>
      <c r="AC9" s="19" t="n">
        <v>0.157600251671974</v>
      </c>
      <c r="AD9" s="19" t="n">
        <v>0.164355614048574</v>
      </c>
      <c r="AE9" s="19"/>
      <c r="AF9" s="19" t="n">
        <v>0.139434099575857</v>
      </c>
      <c r="AG9" s="19" t="n">
        <v>0.163234231879729</v>
      </c>
      <c r="AH9" s="19" t="n">
        <v>0.156948327740671</v>
      </c>
      <c r="AI9" s="19"/>
      <c r="AJ9" s="19" t="n">
        <v>0.132483448045347</v>
      </c>
      <c r="AK9" s="19" t="n">
        <v>0.2243545452136</v>
      </c>
      <c r="AL9" s="19" t="n">
        <v>0.0774391096202209</v>
      </c>
      <c r="AM9" s="19" t="n">
        <v>0.121960659234721</v>
      </c>
      <c r="AN9" s="19" t="n">
        <v>0.127251741082034</v>
      </c>
      <c r="AO9" s="19"/>
      <c r="AP9" s="19" t="n">
        <v>0.10444938405931</v>
      </c>
      <c r="AQ9" s="19" t="n">
        <v>0.206067892859937</v>
      </c>
      <c r="AR9" s="19" t="n">
        <v>0.110624099729369</v>
      </c>
      <c r="AS9" s="19" t="n">
        <v>0.157819647964575</v>
      </c>
      <c r="AT9" s="19" t="n">
        <v>0.123146311355405</v>
      </c>
      <c r="AU9" s="19"/>
      <c r="AV9" s="19" t="n">
        <v>0.215566998459454</v>
      </c>
      <c r="AW9" s="19" t="n">
        <v>0.126890741450501</v>
      </c>
      <c r="AX9" s="19" t="n">
        <v>0.126761463742552</v>
      </c>
      <c r="AY9" s="19" t="n">
        <v>0.146590405883001</v>
      </c>
      <c r="AZ9" s="19" t="n">
        <v>0.175466351835862</v>
      </c>
      <c r="BA9" s="19" t="n">
        <v>0.114913818462032</v>
      </c>
      <c r="BB9" s="19"/>
      <c r="BC9" s="19" t="n">
        <v>0.151318994863486</v>
      </c>
      <c r="BD9" s="19" t="n">
        <v>0.147638268119775</v>
      </c>
      <c r="BE9" s="19" t="n">
        <v>0.132298720757921</v>
      </c>
      <c r="BF9" s="19" t="n">
        <v>0.213602570497066</v>
      </c>
      <c r="BG9" s="19" t="n">
        <v>0.406296165629148</v>
      </c>
    </row>
    <row r="10">
      <c r="B10" s="20" t="s">
        <v>239</v>
      </c>
      <c r="C10" s="19" t="n">
        <v>0.792011047191528</v>
      </c>
      <c r="D10" s="19" t="n">
        <v>0.820905609988337</v>
      </c>
      <c r="E10" s="19" t="n">
        <v>0.763053598594352</v>
      </c>
      <c r="F10" s="19"/>
      <c r="G10" s="19" t="n">
        <v>0.752963239751789</v>
      </c>
      <c r="H10" s="19" t="n">
        <v>0.718347607883542</v>
      </c>
      <c r="I10" s="19" t="n">
        <v>0.793022775813907</v>
      </c>
      <c r="J10" s="19" t="n">
        <v>0.819152188857408</v>
      </c>
      <c r="K10" s="19" t="n">
        <v>0.811211528230066</v>
      </c>
      <c r="L10" s="19" t="n">
        <v>0.842081220792112</v>
      </c>
      <c r="M10" s="19"/>
      <c r="N10" s="19" t="n">
        <v>0.816558930443681</v>
      </c>
      <c r="O10" s="19" t="n">
        <v>0.832788833510578</v>
      </c>
      <c r="P10" s="19" t="n">
        <v>0.771107341373242</v>
      </c>
      <c r="Q10" s="19" t="n">
        <v>0.741115846498376</v>
      </c>
      <c r="R10" s="19"/>
      <c r="S10" s="19" t="n">
        <v>0.738532482643718</v>
      </c>
      <c r="T10" s="19" t="n">
        <v>0.856799296968343</v>
      </c>
      <c r="U10" s="19" t="n">
        <v>0.889978859158104</v>
      </c>
      <c r="V10" s="19" t="n">
        <v>0.707219566485044</v>
      </c>
      <c r="W10" s="19" t="n">
        <v>0.819170295973213</v>
      </c>
      <c r="X10" s="19" t="n">
        <v>0.771126984382024</v>
      </c>
      <c r="Y10" s="19" t="n">
        <v>0.770926972485285</v>
      </c>
      <c r="Z10" s="19" t="n">
        <v>0.842712192538695</v>
      </c>
      <c r="AA10" s="19" t="n">
        <v>0.762031781572473</v>
      </c>
      <c r="AB10" s="19" t="n">
        <v>0.802353838163172</v>
      </c>
      <c r="AC10" s="19" t="n">
        <v>0.817521620344715</v>
      </c>
      <c r="AD10" s="19" t="n">
        <v>0.779059081145037</v>
      </c>
      <c r="AE10" s="19"/>
      <c r="AF10" s="19" t="n">
        <v>0.81687753163449</v>
      </c>
      <c r="AG10" s="19" t="n">
        <v>0.787221987433605</v>
      </c>
      <c r="AH10" s="19" t="n">
        <v>0.767048647883515</v>
      </c>
      <c r="AI10" s="19"/>
      <c r="AJ10" s="19" t="n">
        <v>0.82249598557787</v>
      </c>
      <c r="AK10" s="19" t="n">
        <v>0.738364213082961</v>
      </c>
      <c r="AL10" s="19" t="n">
        <v>0.832762139281876</v>
      </c>
      <c r="AM10" s="19" t="n">
        <v>0.878039340765279</v>
      </c>
      <c r="AN10" s="19" t="n">
        <v>0.797380789057169</v>
      </c>
      <c r="AO10" s="19"/>
      <c r="AP10" s="19" t="n">
        <v>0.847669212687838</v>
      </c>
      <c r="AQ10" s="19" t="n">
        <v>0.741494123661708</v>
      </c>
      <c r="AR10" s="19" t="n">
        <v>0.843761392465044</v>
      </c>
      <c r="AS10" s="19" t="n">
        <v>0.815714298180998</v>
      </c>
      <c r="AT10" s="19" t="n">
        <v>0.836026388281962</v>
      </c>
      <c r="AU10" s="19"/>
      <c r="AV10" s="19" t="n">
        <v>0.740868874096037</v>
      </c>
      <c r="AW10" s="19" t="n">
        <v>0.823621530652653</v>
      </c>
      <c r="AX10" s="19" t="n">
        <v>0.820316082858714</v>
      </c>
      <c r="AY10" s="19" t="n">
        <v>0.834747582089489</v>
      </c>
      <c r="AZ10" s="19" t="n">
        <v>0.795162359346879</v>
      </c>
      <c r="BA10" s="19" t="n">
        <v>0.75233244265642</v>
      </c>
      <c r="BB10" s="19"/>
      <c r="BC10" s="19" t="n">
        <v>0.780521539556257</v>
      </c>
      <c r="BD10" s="19" t="n">
        <v>0.798178664204984</v>
      </c>
      <c r="BE10" s="19" t="n">
        <v>0.812828770201815</v>
      </c>
      <c r="BF10" s="19" t="n">
        <v>0.766807576763568</v>
      </c>
      <c r="BG10" s="19" t="n">
        <v>0.593703834370852</v>
      </c>
    </row>
    <row r="11">
      <c r="B11" s="20" t="s">
        <v>100</v>
      </c>
      <c r="C11" s="21" t="n">
        <v>0.0508388308054225</v>
      </c>
      <c r="D11" s="21" t="n">
        <v>0.0296171454587615</v>
      </c>
      <c r="E11" s="21" t="n">
        <v>0.0719403244131733</v>
      </c>
      <c r="F11" s="21"/>
      <c r="G11" s="21" t="n">
        <v>0.0494316152027545</v>
      </c>
      <c r="H11" s="21" t="n">
        <v>0.041915857709512</v>
      </c>
      <c r="I11" s="21" t="n">
        <v>0.050462933419594</v>
      </c>
      <c r="J11" s="21" t="n">
        <v>0.0510407213559842</v>
      </c>
      <c r="K11" s="21" t="n">
        <v>0.058821310574928</v>
      </c>
      <c r="L11" s="21" t="n">
        <v>0.0537802002847666</v>
      </c>
      <c r="M11" s="21"/>
      <c r="N11" s="21" t="n">
        <v>0.0352344670099964</v>
      </c>
      <c r="O11" s="21" t="n">
        <v>0.0271236183506471</v>
      </c>
      <c r="P11" s="21" t="n">
        <v>0.0666162304010779</v>
      </c>
      <c r="Q11" s="21" t="n">
        <v>0.0785482731523296</v>
      </c>
      <c r="R11" s="21"/>
      <c r="S11" s="21" t="n">
        <v>0.0505193840171711</v>
      </c>
      <c r="T11" s="21" t="n">
        <v>0.0382539927282238</v>
      </c>
      <c r="U11" s="21" t="n">
        <v>0.0453069880425399</v>
      </c>
      <c r="V11" s="21" t="n">
        <v>0.0581984776703833</v>
      </c>
      <c r="W11" s="21" t="n">
        <v>0.0720380484488173</v>
      </c>
      <c r="X11" s="21" t="n">
        <v>0.0654583018562682</v>
      </c>
      <c r="Y11" s="21" t="n">
        <v>0.0449567116024156</v>
      </c>
      <c r="Z11" s="21" t="n">
        <v>0.0687916456277701</v>
      </c>
      <c r="AA11" s="21" t="n">
        <v>0.0471333950769821</v>
      </c>
      <c r="AB11" s="21" t="n">
        <v>0.0503132664785609</v>
      </c>
      <c r="AC11" s="21" t="n">
        <v>0.0248781279833107</v>
      </c>
      <c r="AD11" s="21" t="n">
        <v>0.0565853048063884</v>
      </c>
      <c r="AE11" s="21"/>
      <c r="AF11" s="21" t="n">
        <v>0.0436883687896524</v>
      </c>
      <c r="AG11" s="21" t="n">
        <v>0.0495437806866665</v>
      </c>
      <c r="AH11" s="21" t="n">
        <v>0.0760030243758135</v>
      </c>
      <c r="AI11" s="21"/>
      <c r="AJ11" s="21" t="n">
        <v>0.0450205663767831</v>
      </c>
      <c r="AK11" s="21" t="n">
        <v>0.0372812417034391</v>
      </c>
      <c r="AL11" s="21" t="n">
        <v>0.0897987510979033</v>
      </c>
      <c r="AM11" s="21" t="n">
        <v>0</v>
      </c>
      <c r="AN11" s="21" t="n">
        <v>0.0753674698607968</v>
      </c>
      <c r="AO11" s="21"/>
      <c r="AP11" s="21" t="n">
        <v>0.0478814032528524</v>
      </c>
      <c r="AQ11" s="21" t="n">
        <v>0.052437983478355</v>
      </c>
      <c r="AR11" s="21" t="n">
        <v>0.0456145078055876</v>
      </c>
      <c r="AS11" s="21" t="n">
        <v>0.0264660538544269</v>
      </c>
      <c r="AT11" s="21" t="n">
        <v>0.0408273003626327</v>
      </c>
      <c r="AU11" s="21"/>
      <c r="AV11" s="21" t="n">
        <v>0.0435641274445084</v>
      </c>
      <c r="AW11" s="21" t="n">
        <v>0.049487727896846</v>
      </c>
      <c r="AX11" s="21" t="n">
        <v>0.0529224533987341</v>
      </c>
      <c r="AY11" s="21" t="n">
        <v>0.0186620120275104</v>
      </c>
      <c r="AZ11" s="21" t="n">
        <v>0.0293712888172591</v>
      </c>
      <c r="BA11" s="21" t="n">
        <v>0.132753738881548</v>
      </c>
      <c r="BB11" s="21"/>
      <c r="BC11" s="21" t="n">
        <v>0.0681594655802572</v>
      </c>
      <c r="BD11" s="21" t="n">
        <v>0.0541830676752402</v>
      </c>
      <c r="BE11" s="21" t="n">
        <v>0.0548725090402645</v>
      </c>
      <c r="BF11" s="21" t="n">
        <v>0.0195898527393659</v>
      </c>
      <c r="BG11" s="21" t="n">
        <v>0</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0.762681156623754</v>
      </c>
      <c r="D9" s="19" t="n">
        <v>0.721524128529252</v>
      </c>
      <c r="E9" s="19" t="n">
        <v>0.801809959394751</v>
      </c>
      <c r="F9" s="19"/>
      <c r="G9" s="19" t="n">
        <v>0.736009748691497</v>
      </c>
      <c r="H9" s="19" t="n">
        <v>0.809360498345587</v>
      </c>
      <c r="I9" s="19" t="n">
        <v>0.782855290931015</v>
      </c>
      <c r="J9" s="19" t="n">
        <v>0.755739061670498</v>
      </c>
      <c r="K9" s="19" t="n">
        <v>0.748588619685373</v>
      </c>
      <c r="L9" s="19" t="n">
        <v>0.741419915438147</v>
      </c>
      <c r="M9" s="19"/>
      <c r="N9" s="19" t="n">
        <v>0.739084790150711</v>
      </c>
      <c r="O9" s="19" t="n">
        <v>0.760016229629852</v>
      </c>
      <c r="P9" s="19" t="n">
        <v>0.75544106930181</v>
      </c>
      <c r="Q9" s="19" t="n">
        <v>0.798756280280061</v>
      </c>
      <c r="R9" s="19"/>
      <c r="S9" s="19" t="n">
        <v>0.752380589449688</v>
      </c>
      <c r="T9" s="19" t="n">
        <v>0.783284105677912</v>
      </c>
      <c r="U9" s="19" t="n">
        <v>0.721812729484188</v>
      </c>
      <c r="V9" s="19" t="n">
        <v>0.790246527453187</v>
      </c>
      <c r="W9" s="19" t="n">
        <v>0.750412095658668</v>
      </c>
      <c r="X9" s="19" t="n">
        <v>0.760546021808933</v>
      </c>
      <c r="Y9" s="19" t="n">
        <v>0.800381835683291</v>
      </c>
      <c r="Z9" s="19" t="n">
        <v>0.709236319995923</v>
      </c>
      <c r="AA9" s="19" t="n">
        <v>0.788931319317262</v>
      </c>
      <c r="AB9" s="19" t="n">
        <v>0.736218583452578</v>
      </c>
      <c r="AC9" s="19" t="n">
        <v>0.7411063941633</v>
      </c>
      <c r="AD9" s="19" t="n">
        <v>0.772834585241326</v>
      </c>
      <c r="AE9" s="19"/>
      <c r="AF9" s="19" t="n">
        <v>0.731324763128067</v>
      </c>
      <c r="AG9" s="19" t="n">
        <v>0.778434643245138</v>
      </c>
      <c r="AH9" s="19" t="n">
        <v>0.778709088681833</v>
      </c>
      <c r="AI9" s="19"/>
      <c r="AJ9" s="19" t="n">
        <v>0.745178635405611</v>
      </c>
      <c r="AK9" s="19" t="n">
        <v>0.797716384998696</v>
      </c>
      <c r="AL9" s="19" t="n">
        <v>0.66736278955315</v>
      </c>
      <c r="AM9" s="19" t="n">
        <v>0.649326413462149</v>
      </c>
      <c r="AN9" s="19" t="n">
        <v>0.776860387077626</v>
      </c>
      <c r="AO9" s="19"/>
      <c r="AP9" s="19" t="n">
        <v>0.739301961010175</v>
      </c>
      <c r="AQ9" s="19" t="n">
        <v>0.803256620453824</v>
      </c>
      <c r="AR9" s="19" t="n">
        <v>0.721949960865021</v>
      </c>
      <c r="AS9" s="19" t="n">
        <v>0.692308375797689</v>
      </c>
      <c r="AT9" s="19" t="n">
        <v>0.821966471351816</v>
      </c>
      <c r="AU9" s="19"/>
      <c r="AV9" s="19" t="n">
        <v>0.805218397969552</v>
      </c>
      <c r="AW9" s="19" t="n">
        <v>0.735189216113517</v>
      </c>
      <c r="AX9" s="19" t="n">
        <v>0.767822967564593</v>
      </c>
      <c r="AY9" s="19" t="n">
        <v>0.696185149989894</v>
      </c>
      <c r="AZ9" s="19" t="n">
        <v>0.835251035330373</v>
      </c>
      <c r="BA9" s="19" t="n">
        <v>0.738558351768102</v>
      </c>
      <c r="BB9" s="19"/>
      <c r="BC9" s="19" t="n">
        <v>0.792729812343228</v>
      </c>
      <c r="BD9" s="19" t="n">
        <v>0.733222690201481</v>
      </c>
      <c r="BE9" s="19" t="n">
        <v>0.749878001909163</v>
      </c>
      <c r="BF9" s="19" t="n">
        <v>0.841780642181422</v>
      </c>
      <c r="BG9" s="19" t="n">
        <v>0.693796896703464</v>
      </c>
    </row>
    <row r="10">
      <c r="B10" s="20" t="s">
        <v>239</v>
      </c>
      <c r="C10" s="19" t="n">
        <v>0.19725516204015</v>
      </c>
      <c r="D10" s="19" t="n">
        <v>0.243675328678622</v>
      </c>
      <c r="E10" s="19" t="n">
        <v>0.15267647330928</v>
      </c>
      <c r="F10" s="19"/>
      <c r="G10" s="19" t="n">
        <v>0.2095759010712</v>
      </c>
      <c r="H10" s="19" t="n">
        <v>0.155622940317676</v>
      </c>
      <c r="I10" s="19" t="n">
        <v>0.182718912127937</v>
      </c>
      <c r="J10" s="19" t="n">
        <v>0.209648527520838</v>
      </c>
      <c r="K10" s="19" t="n">
        <v>0.216903925134963</v>
      </c>
      <c r="L10" s="19" t="n">
        <v>0.211295234160625</v>
      </c>
      <c r="M10" s="19"/>
      <c r="N10" s="19" t="n">
        <v>0.225086243754369</v>
      </c>
      <c r="O10" s="19" t="n">
        <v>0.201759308884567</v>
      </c>
      <c r="P10" s="19" t="n">
        <v>0.194334128972779</v>
      </c>
      <c r="Q10" s="19" t="n">
        <v>0.16355384333057</v>
      </c>
      <c r="R10" s="19"/>
      <c r="S10" s="19" t="n">
        <v>0.197795193854081</v>
      </c>
      <c r="T10" s="19" t="n">
        <v>0.17936336884121</v>
      </c>
      <c r="U10" s="19" t="n">
        <v>0.227334175091456</v>
      </c>
      <c r="V10" s="19" t="n">
        <v>0.187744680057287</v>
      </c>
      <c r="W10" s="19" t="n">
        <v>0.208333272962655</v>
      </c>
      <c r="X10" s="19" t="n">
        <v>0.190642273839066</v>
      </c>
      <c r="Y10" s="19" t="n">
        <v>0.159393405191825</v>
      </c>
      <c r="Z10" s="19" t="n">
        <v>0.244303366063685</v>
      </c>
      <c r="AA10" s="19" t="n">
        <v>0.185390161087265</v>
      </c>
      <c r="AB10" s="19" t="n">
        <v>0.226829036769916</v>
      </c>
      <c r="AC10" s="19" t="n">
        <v>0.209212192317241</v>
      </c>
      <c r="AD10" s="19" t="n">
        <v>0.18765148900941</v>
      </c>
      <c r="AE10" s="19"/>
      <c r="AF10" s="19" t="n">
        <v>0.229887996216104</v>
      </c>
      <c r="AG10" s="19" t="n">
        <v>0.190678163990354</v>
      </c>
      <c r="AH10" s="19" t="n">
        <v>0.153095283824942</v>
      </c>
      <c r="AI10" s="19"/>
      <c r="AJ10" s="19" t="n">
        <v>0.220034354110667</v>
      </c>
      <c r="AK10" s="19" t="n">
        <v>0.174288532783969</v>
      </c>
      <c r="AL10" s="19" t="n">
        <v>0.295172967499319</v>
      </c>
      <c r="AM10" s="19" t="n">
        <v>0.30357413420655</v>
      </c>
      <c r="AN10" s="19" t="n">
        <v>0.163960144257016</v>
      </c>
      <c r="AO10" s="19"/>
      <c r="AP10" s="19" t="n">
        <v>0.22702809398839</v>
      </c>
      <c r="AQ10" s="19" t="n">
        <v>0.163774116233929</v>
      </c>
      <c r="AR10" s="19" t="n">
        <v>0.245710005732101</v>
      </c>
      <c r="AS10" s="19" t="n">
        <v>0.260794725646881</v>
      </c>
      <c r="AT10" s="19" t="n">
        <v>0.125889663008267</v>
      </c>
      <c r="AU10" s="19"/>
      <c r="AV10" s="19" t="n">
        <v>0.161963235328874</v>
      </c>
      <c r="AW10" s="19" t="n">
        <v>0.232777594609709</v>
      </c>
      <c r="AX10" s="19" t="n">
        <v>0.2050666574121</v>
      </c>
      <c r="AY10" s="19" t="n">
        <v>0.265412324877433</v>
      </c>
      <c r="AZ10" s="19" t="n">
        <v>0.127236503053132</v>
      </c>
      <c r="BA10" s="19" t="n">
        <v>0.182141133912408</v>
      </c>
      <c r="BB10" s="19"/>
      <c r="BC10" s="19" t="n">
        <v>0.174156075154666</v>
      </c>
      <c r="BD10" s="19" t="n">
        <v>0.20130442730138</v>
      </c>
      <c r="BE10" s="19" t="n">
        <v>0.221289266987611</v>
      </c>
      <c r="BF10" s="19" t="n">
        <v>0.131488230170103</v>
      </c>
      <c r="BG10" s="19" t="n">
        <v>0.258054207887736</v>
      </c>
    </row>
    <row r="11">
      <c r="B11" s="20" t="s">
        <v>100</v>
      </c>
      <c r="C11" s="21" t="n">
        <v>0.0400636813360964</v>
      </c>
      <c r="D11" s="21" t="n">
        <v>0.0348005427921261</v>
      </c>
      <c r="E11" s="21" t="n">
        <v>0.0455135672959699</v>
      </c>
      <c r="F11" s="21"/>
      <c r="G11" s="21" t="n">
        <v>0.0544143502373028</v>
      </c>
      <c r="H11" s="21" t="n">
        <v>0.0350165613367364</v>
      </c>
      <c r="I11" s="21" t="n">
        <v>0.034425796941048</v>
      </c>
      <c r="J11" s="21" t="n">
        <v>0.0346124108086645</v>
      </c>
      <c r="K11" s="21" t="n">
        <v>0.0345074551796635</v>
      </c>
      <c r="L11" s="21" t="n">
        <v>0.0472848504012278</v>
      </c>
      <c r="M11" s="21"/>
      <c r="N11" s="21" t="n">
        <v>0.0358289660949204</v>
      </c>
      <c r="O11" s="21" t="n">
        <v>0.0382244614855814</v>
      </c>
      <c r="P11" s="21" t="n">
        <v>0.0502248017254106</v>
      </c>
      <c r="Q11" s="21" t="n">
        <v>0.0376898763893686</v>
      </c>
      <c r="R11" s="21"/>
      <c r="S11" s="21" t="n">
        <v>0.0498242166962315</v>
      </c>
      <c r="T11" s="21" t="n">
        <v>0.0373525254808783</v>
      </c>
      <c r="U11" s="21" t="n">
        <v>0.0508530954243563</v>
      </c>
      <c r="V11" s="21" t="n">
        <v>0.0220087924895261</v>
      </c>
      <c r="W11" s="21" t="n">
        <v>0.0412546313786767</v>
      </c>
      <c r="X11" s="21" t="n">
        <v>0.0488117043520009</v>
      </c>
      <c r="Y11" s="21" t="n">
        <v>0.0402247591248842</v>
      </c>
      <c r="Z11" s="21" t="n">
        <v>0.0464603139403924</v>
      </c>
      <c r="AA11" s="21" t="n">
        <v>0.0256785195954738</v>
      </c>
      <c r="AB11" s="21" t="n">
        <v>0.036952379777507</v>
      </c>
      <c r="AC11" s="21" t="n">
        <v>0.0496814135194591</v>
      </c>
      <c r="AD11" s="21" t="n">
        <v>0.0395139257492643</v>
      </c>
      <c r="AE11" s="21"/>
      <c r="AF11" s="21" t="n">
        <v>0.0387872406558288</v>
      </c>
      <c r="AG11" s="21" t="n">
        <v>0.0308871927645081</v>
      </c>
      <c r="AH11" s="21" t="n">
        <v>0.0681956274932243</v>
      </c>
      <c r="AI11" s="21"/>
      <c r="AJ11" s="21" t="n">
        <v>0.0347870104837228</v>
      </c>
      <c r="AK11" s="21" t="n">
        <v>0.0279950822173349</v>
      </c>
      <c r="AL11" s="21" t="n">
        <v>0.0374642429475312</v>
      </c>
      <c r="AM11" s="21" t="n">
        <v>0.0470994523313009</v>
      </c>
      <c r="AN11" s="21" t="n">
        <v>0.0591794686653585</v>
      </c>
      <c r="AO11" s="21"/>
      <c r="AP11" s="21" t="n">
        <v>0.0336699450014347</v>
      </c>
      <c r="AQ11" s="21" t="n">
        <v>0.0329692633122478</v>
      </c>
      <c r="AR11" s="21" t="n">
        <v>0.0323400334028784</v>
      </c>
      <c r="AS11" s="21" t="n">
        <v>0.0468968985554309</v>
      </c>
      <c r="AT11" s="21" t="n">
        <v>0.0521438656399173</v>
      </c>
      <c r="AU11" s="21"/>
      <c r="AV11" s="21" t="n">
        <v>0.0328183667015741</v>
      </c>
      <c r="AW11" s="21" t="n">
        <v>0.0320331892767734</v>
      </c>
      <c r="AX11" s="21" t="n">
        <v>0.027110375023307</v>
      </c>
      <c r="AY11" s="21" t="n">
        <v>0.0384025251326722</v>
      </c>
      <c r="AZ11" s="21" t="n">
        <v>0.0375124616164949</v>
      </c>
      <c r="BA11" s="21" t="n">
        <v>0.0793005143194896</v>
      </c>
      <c r="BB11" s="21"/>
      <c r="BC11" s="21" t="n">
        <v>0.0331141125021056</v>
      </c>
      <c r="BD11" s="21" t="n">
        <v>0.0654728824971384</v>
      </c>
      <c r="BE11" s="21" t="n">
        <v>0.0288327311032263</v>
      </c>
      <c r="BF11" s="21" t="n">
        <v>0.0267311276484749</v>
      </c>
      <c r="BG11" s="21" t="n">
        <v>0.0481488954088</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0.872511529252737</v>
      </c>
      <c r="D9" s="19" t="n">
        <v>0.851979380881414</v>
      </c>
      <c r="E9" s="19" t="n">
        <v>0.891533847783443</v>
      </c>
      <c r="F9" s="19"/>
      <c r="G9" s="19" t="n">
        <v>0.860429576456461</v>
      </c>
      <c r="H9" s="19" t="n">
        <v>0.863720466338158</v>
      </c>
      <c r="I9" s="19" t="n">
        <v>0.860823233507053</v>
      </c>
      <c r="J9" s="19" t="n">
        <v>0.87966523006275</v>
      </c>
      <c r="K9" s="19" t="n">
        <v>0.89021326994712</v>
      </c>
      <c r="L9" s="19" t="n">
        <v>0.879506104211807</v>
      </c>
      <c r="M9" s="19"/>
      <c r="N9" s="19" t="n">
        <v>0.88549897641953</v>
      </c>
      <c r="O9" s="19" t="n">
        <v>0.904744840631703</v>
      </c>
      <c r="P9" s="19" t="n">
        <v>0.838900741139643</v>
      </c>
      <c r="Q9" s="19" t="n">
        <v>0.85428342122021</v>
      </c>
      <c r="R9" s="19"/>
      <c r="S9" s="19" t="n">
        <v>0.85718929893916</v>
      </c>
      <c r="T9" s="19" t="n">
        <v>0.865208093087117</v>
      </c>
      <c r="U9" s="19" t="n">
        <v>0.89558736911659</v>
      </c>
      <c r="V9" s="19" t="n">
        <v>0.895323756113501</v>
      </c>
      <c r="W9" s="19" t="n">
        <v>0.85482537078121</v>
      </c>
      <c r="X9" s="19" t="n">
        <v>0.881355359064178</v>
      </c>
      <c r="Y9" s="19" t="n">
        <v>0.854226231020849</v>
      </c>
      <c r="Z9" s="19" t="n">
        <v>0.86827072783186</v>
      </c>
      <c r="AA9" s="19" t="n">
        <v>0.882806531027608</v>
      </c>
      <c r="AB9" s="19" t="n">
        <v>0.86859781649909</v>
      </c>
      <c r="AC9" s="19" t="n">
        <v>0.879227562498463</v>
      </c>
      <c r="AD9" s="19" t="n">
        <v>0.877771811170205</v>
      </c>
      <c r="AE9" s="19"/>
      <c r="AF9" s="19" t="n">
        <v>0.823223023563175</v>
      </c>
      <c r="AG9" s="19" t="n">
        <v>0.907128960452748</v>
      </c>
      <c r="AH9" s="19" t="n">
        <v>0.857224915773896</v>
      </c>
      <c r="AI9" s="19"/>
      <c r="AJ9" s="19" t="n">
        <v>0.860666599450258</v>
      </c>
      <c r="AK9" s="19" t="n">
        <v>0.867963798656826</v>
      </c>
      <c r="AL9" s="19" t="n">
        <v>0.905965358471068</v>
      </c>
      <c r="AM9" s="19" t="n">
        <v>0.840602588968779</v>
      </c>
      <c r="AN9" s="19" t="n">
        <v>0.867399015701677</v>
      </c>
      <c r="AO9" s="19"/>
      <c r="AP9" s="19" t="n">
        <v>0.880732840923814</v>
      </c>
      <c r="AQ9" s="19" t="n">
        <v>0.881671505054145</v>
      </c>
      <c r="AR9" s="19" t="n">
        <v>0.93483189862482</v>
      </c>
      <c r="AS9" s="19" t="n">
        <v>0.773263471413081</v>
      </c>
      <c r="AT9" s="19" t="n">
        <v>0.936323631698737</v>
      </c>
      <c r="AU9" s="19"/>
      <c r="AV9" s="19" t="n">
        <v>0.899086253366418</v>
      </c>
      <c r="AW9" s="19" t="n">
        <v>0.869463118247661</v>
      </c>
      <c r="AX9" s="19" t="n">
        <v>0.908388723194688</v>
      </c>
      <c r="AY9" s="19" t="n">
        <v>0.786132432128147</v>
      </c>
      <c r="AZ9" s="19" t="n">
        <v>0.930394182903156</v>
      </c>
      <c r="BA9" s="19" t="n">
        <v>0.862608664199681</v>
      </c>
      <c r="BB9" s="19"/>
      <c r="BC9" s="19" t="n">
        <v>0.851536509873437</v>
      </c>
      <c r="BD9" s="19" t="n">
        <v>0.865346025577963</v>
      </c>
      <c r="BE9" s="19" t="n">
        <v>0.895809967134198</v>
      </c>
      <c r="BF9" s="19" t="n">
        <v>0.888477720585151</v>
      </c>
      <c r="BG9" s="19" t="n">
        <v>0.920584755260579</v>
      </c>
    </row>
    <row r="10">
      <c r="B10" s="20" t="s">
        <v>239</v>
      </c>
      <c r="C10" s="19" t="n">
        <v>0.0871215100560297</v>
      </c>
      <c r="D10" s="19" t="n">
        <v>0.111297484470269</v>
      </c>
      <c r="E10" s="19" t="n">
        <v>0.0642264569069185</v>
      </c>
      <c r="F10" s="19"/>
      <c r="G10" s="19" t="n">
        <v>0.0898937638496991</v>
      </c>
      <c r="H10" s="19" t="n">
        <v>0.0949254486252111</v>
      </c>
      <c r="I10" s="19" t="n">
        <v>0.103977743640248</v>
      </c>
      <c r="J10" s="19" t="n">
        <v>0.0891793848619647</v>
      </c>
      <c r="K10" s="19" t="n">
        <v>0.0630255817814193</v>
      </c>
      <c r="L10" s="19" t="n">
        <v>0.0797982494508409</v>
      </c>
      <c r="M10" s="19"/>
      <c r="N10" s="19" t="n">
        <v>0.0806880186512756</v>
      </c>
      <c r="O10" s="19" t="n">
        <v>0.0787929502737709</v>
      </c>
      <c r="P10" s="19" t="n">
        <v>0.104985394312563</v>
      </c>
      <c r="Q10" s="19" t="n">
        <v>0.0871892511617283</v>
      </c>
      <c r="R10" s="19"/>
      <c r="S10" s="19" t="n">
        <v>0.0916093349349257</v>
      </c>
      <c r="T10" s="19" t="n">
        <v>0.0945428008427475</v>
      </c>
      <c r="U10" s="19" t="n">
        <v>0.0808562374446755</v>
      </c>
      <c r="V10" s="19" t="n">
        <v>0.0603247367550962</v>
      </c>
      <c r="W10" s="19" t="n">
        <v>0.0961770944297381</v>
      </c>
      <c r="X10" s="19" t="n">
        <v>0.0720023444673077</v>
      </c>
      <c r="Y10" s="19" t="n">
        <v>0.0997905992489225</v>
      </c>
      <c r="Z10" s="19" t="n">
        <v>0.0945927136154032</v>
      </c>
      <c r="AA10" s="19" t="n">
        <v>0.0796236011110115</v>
      </c>
      <c r="AB10" s="19" t="n">
        <v>0.0872408284359779</v>
      </c>
      <c r="AC10" s="19" t="n">
        <v>0.11294440320919</v>
      </c>
      <c r="AD10" s="19" t="n">
        <v>0.0955480921092783</v>
      </c>
      <c r="AE10" s="19"/>
      <c r="AF10" s="19" t="n">
        <v>0.129264497217506</v>
      </c>
      <c r="AG10" s="19" t="n">
        <v>0.0715713731620895</v>
      </c>
      <c r="AH10" s="19" t="n">
        <v>0.0646530858376834</v>
      </c>
      <c r="AI10" s="19"/>
      <c r="AJ10" s="19" t="n">
        <v>0.0999081064452445</v>
      </c>
      <c r="AK10" s="19" t="n">
        <v>0.0977227195168002</v>
      </c>
      <c r="AL10" s="19" t="n">
        <v>0.0803598337771055</v>
      </c>
      <c r="AM10" s="19" t="n">
        <v>0.137801770688342</v>
      </c>
      <c r="AN10" s="19" t="n">
        <v>0.0652160806079158</v>
      </c>
      <c r="AO10" s="19"/>
      <c r="AP10" s="19" t="n">
        <v>0.0772801830511754</v>
      </c>
      <c r="AQ10" s="19" t="n">
        <v>0.0865352954533742</v>
      </c>
      <c r="AR10" s="19" t="n">
        <v>0.0603739604210471</v>
      </c>
      <c r="AS10" s="19" t="n">
        <v>0.172502895202808</v>
      </c>
      <c r="AT10" s="19" t="n">
        <v>0.0354235892436279</v>
      </c>
      <c r="AU10" s="19"/>
      <c r="AV10" s="19" t="n">
        <v>0.0743389064315941</v>
      </c>
      <c r="AW10" s="19" t="n">
        <v>0.0942378366309771</v>
      </c>
      <c r="AX10" s="19" t="n">
        <v>0.0814826738537196</v>
      </c>
      <c r="AY10" s="19" t="n">
        <v>0.15675968651976</v>
      </c>
      <c r="AZ10" s="19" t="n">
        <v>0.0417885769057219</v>
      </c>
      <c r="BA10" s="19" t="n">
        <v>0.0628899404596711</v>
      </c>
      <c r="BB10" s="19"/>
      <c r="BC10" s="19" t="n">
        <v>0.0970163384475384</v>
      </c>
      <c r="BD10" s="19" t="n">
        <v>0.0854153932344598</v>
      </c>
      <c r="BE10" s="19" t="n">
        <v>0.0801552071158784</v>
      </c>
      <c r="BF10" s="19" t="n">
        <v>0.0802526063947778</v>
      </c>
      <c r="BG10" s="19" t="n">
        <v>0.0486488935366355</v>
      </c>
    </row>
    <row r="11">
      <c r="B11" s="20" t="s">
        <v>100</v>
      </c>
      <c r="C11" s="21" t="n">
        <v>0.0403669606912335</v>
      </c>
      <c r="D11" s="21" t="n">
        <v>0.036723134648317</v>
      </c>
      <c r="E11" s="21" t="n">
        <v>0.0442396953096387</v>
      </c>
      <c r="F11" s="21"/>
      <c r="G11" s="21" t="n">
        <v>0.0496766596938395</v>
      </c>
      <c r="H11" s="21" t="n">
        <v>0.0413540850366305</v>
      </c>
      <c r="I11" s="21" t="n">
        <v>0.0351990228526988</v>
      </c>
      <c r="J11" s="21" t="n">
        <v>0.0311553850752851</v>
      </c>
      <c r="K11" s="21" t="n">
        <v>0.046761148271461</v>
      </c>
      <c r="L11" s="21" t="n">
        <v>0.0406956463373527</v>
      </c>
      <c r="M11" s="21"/>
      <c r="N11" s="21" t="n">
        <v>0.0338130049291945</v>
      </c>
      <c r="O11" s="21" t="n">
        <v>0.0164622090945258</v>
      </c>
      <c r="P11" s="21" t="n">
        <v>0.0561138645477944</v>
      </c>
      <c r="Q11" s="21" t="n">
        <v>0.0585273276180618</v>
      </c>
      <c r="R11" s="21"/>
      <c r="S11" s="21" t="n">
        <v>0.0512013661259146</v>
      </c>
      <c r="T11" s="21" t="n">
        <v>0.0402491060701355</v>
      </c>
      <c r="U11" s="21" t="n">
        <v>0.0235563934387341</v>
      </c>
      <c r="V11" s="21" t="n">
        <v>0.0443515071314028</v>
      </c>
      <c r="W11" s="21" t="n">
        <v>0.0489975347890514</v>
      </c>
      <c r="X11" s="21" t="n">
        <v>0.0466422964685147</v>
      </c>
      <c r="Y11" s="21" t="n">
        <v>0.0459831697302283</v>
      </c>
      <c r="Z11" s="21" t="n">
        <v>0.0371365585527372</v>
      </c>
      <c r="AA11" s="21" t="n">
        <v>0.0375698678613803</v>
      </c>
      <c r="AB11" s="21" t="n">
        <v>0.0441613550649326</v>
      </c>
      <c r="AC11" s="21" t="n">
        <v>0.00782803429234692</v>
      </c>
      <c r="AD11" s="21" t="n">
        <v>0.0266800967205169</v>
      </c>
      <c r="AE11" s="21"/>
      <c r="AF11" s="21" t="n">
        <v>0.0475124792193187</v>
      </c>
      <c r="AG11" s="21" t="n">
        <v>0.0212996663851621</v>
      </c>
      <c r="AH11" s="21" t="n">
        <v>0.0781219983884208</v>
      </c>
      <c r="AI11" s="21"/>
      <c r="AJ11" s="21" t="n">
        <v>0.0394252941044979</v>
      </c>
      <c r="AK11" s="21" t="n">
        <v>0.0343134818263741</v>
      </c>
      <c r="AL11" s="21" t="n">
        <v>0.0136748077518266</v>
      </c>
      <c r="AM11" s="21" t="n">
        <v>0.0215956403428795</v>
      </c>
      <c r="AN11" s="21" t="n">
        <v>0.0673849036904068</v>
      </c>
      <c r="AO11" s="21"/>
      <c r="AP11" s="21" t="n">
        <v>0.0419869760250104</v>
      </c>
      <c r="AQ11" s="21" t="n">
        <v>0.0317931994924812</v>
      </c>
      <c r="AR11" s="21" t="n">
        <v>0.00479414095413318</v>
      </c>
      <c r="AS11" s="21" t="n">
        <v>0.0542336333841107</v>
      </c>
      <c r="AT11" s="21" t="n">
        <v>0.0282527790576348</v>
      </c>
      <c r="AU11" s="21"/>
      <c r="AV11" s="21" t="n">
        <v>0.0265748402019879</v>
      </c>
      <c r="AW11" s="21" t="n">
        <v>0.036299045121362</v>
      </c>
      <c r="AX11" s="21" t="n">
        <v>0.0101286029515928</v>
      </c>
      <c r="AY11" s="21" t="n">
        <v>0.0571078813520926</v>
      </c>
      <c r="AZ11" s="21" t="n">
        <v>0.0278172401911217</v>
      </c>
      <c r="BA11" s="21" t="n">
        <v>0.0745013953406478</v>
      </c>
      <c r="BB11" s="21"/>
      <c r="BC11" s="21" t="n">
        <v>0.0514471516790245</v>
      </c>
      <c r="BD11" s="21" t="n">
        <v>0.0492385811875774</v>
      </c>
      <c r="BE11" s="21" t="n">
        <v>0.0240348257499239</v>
      </c>
      <c r="BF11" s="21" t="n">
        <v>0.0312696730200715</v>
      </c>
      <c r="BG11" s="21" t="n">
        <v>0.0307663512027854</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0.871870205895777</v>
      </c>
      <c r="D9" s="19" t="n">
        <v>0.854062784470549</v>
      </c>
      <c r="E9" s="19" t="n">
        <v>0.888229656093735</v>
      </c>
      <c r="F9" s="19"/>
      <c r="G9" s="19" t="n">
        <v>0.853000444094484</v>
      </c>
      <c r="H9" s="19" t="n">
        <v>0.879827154130579</v>
      </c>
      <c r="I9" s="19" t="n">
        <v>0.855092250641359</v>
      </c>
      <c r="J9" s="19" t="n">
        <v>0.884408726598949</v>
      </c>
      <c r="K9" s="19" t="n">
        <v>0.88899001958778</v>
      </c>
      <c r="L9" s="19" t="n">
        <v>0.870003275439402</v>
      </c>
      <c r="M9" s="19"/>
      <c r="N9" s="19" t="n">
        <v>0.881097569653512</v>
      </c>
      <c r="O9" s="19" t="n">
        <v>0.883886580504131</v>
      </c>
      <c r="P9" s="19" t="n">
        <v>0.838566788289964</v>
      </c>
      <c r="Q9" s="19" t="n">
        <v>0.878443139714474</v>
      </c>
      <c r="R9" s="19"/>
      <c r="S9" s="19" t="n">
        <v>0.856248552443004</v>
      </c>
      <c r="T9" s="19" t="n">
        <v>0.864565893181273</v>
      </c>
      <c r="U9" s="19" t="n">
        <v>0.920123807056968</v>
      </c>
      <c r="V9" s="19" t="n">
        <v>0.892650848312044</v>
      </c>
      <c r="W9" s="19" t="n">
        <v>0.872907670356586</v>
      </c>
      <c r="X9" s="19" t="n">
        <v>0.848244480409324</v>
      </c>
      <c r="Y9" s="19" t="n">
        <v>0.873464879282039</v>
      </c>
      <c r="Z9" s="19" t="n">
        <v>0.82794003578175</v>
      </c>
      <c r="AA9" s="19" t="n">
        <v>0.880579719872535</v>
      </c>
      <c r="AB9" s="19" t="n">
        <v>0.859473050649649</v>
      </c>
      <c r="AC9" s="19" t="n">
        <v>0.924271011716479</v>
      </c>
      <c r="AD9" s="19" t="n">
        <v>0.825187417060287</v>
      </c>
      <c r="AE9" s="19"/>
      <c r="AF9" s="19" t="n">
        <v>0.856129861304348</v>
      </c>
      <c r="AG9" s="19" t="n">
        <v>0.896774534771338</v>
      </c>
      <c r="AH9" s="19" t="n">
        <v>0.849787969683093</v>
      </c>
      <c r="AI9" s="19"/>
      <c r="AJ9" s="19" t="n">
        <v>0.880175894048743</v>
      </c>
      <c r="AK9" s="19" t="n">
        <v>0.87798137942126</v>
      </c>
      <c r="AL9" s="19" t="n">
        <v>0.85770147913125</v>
      </c>
      <c r="AM9" s="19" t="n">
        <v>0.952277287095747</v>
      </c>
      <c r="AN9" s="19" t="n">
        <v>0.837475105045149</v>
      </c>
      <c r="AO9" s="19"/>
      <c r="AP9" s="19" t="n">
        <v>0.858537169937225</v>
      </c>
      <c r="AQ9" s="19" t="n">
        <v>0.883208643629839</v>
      </c>
      <c r="AR9" s="19" t="n">
        <v>0.882920649684701</v>
      </c>
      <c r="AS9" s="19" t="n">
        <v>0.862529441482927</v>
      </c>
      <c r="AT9" s="19" t="n">
        <v>0.890466978182575</v>
      </c>
      <c r="AU9" s="19"/>
      <c r="AV9" s="19" t="n">
        <v>0.883630449392058</v>
      </c>
      <c r="AW9" s="19" t="n">
        <v>0.854569303434752</v>
      </c>
      <c r="AX9" s="19" t="n">
        <v>0.883282214181776</v>
      </c>
      <c r="AY9" s="19" t="n">
        <v>0.874669928581467</v>
      </c>
      <c r="AZ9" s="19" t="n">
        <v>0.899648513339192</v>
      </c>
      <c r="BA9" s="19" t="n">
        <v>0.873568762397533</v>
      </c>
      <c r="BB9" s="19"/>
      <c r="BC9" s="19" t="n">
        <v>0.886469239069026</v>
      </c>
      <c r="BD9" s="19" t="n">
        <v>0.871755323504707</v>
      </c>
      <c r="BE9" s="19" t="n">
        <v>0.866694978898828</v>
      </c>
      <c r="BF9" s="19" t="n">
        <v>0.906896459177521</v>
      </c>
      <c r="BG9" s="19" t="n">
        <v>0.853681257468167</v>
      </c>
    </row>
    <row r="10">
      <c r="B10" s="20" t="s">
        <v>239</v>
      </c>
      <c r="C10" s="19" t="n">
        <v>0.0916240906700121</v>
      </c>
      <c r="D10" s="19" t="n">
        <v>0.109043020565981</v>
      </c>
      <c r="E10" s="19" t="n">
        <v>0.0753556489525557</v>
      </c>
      <c r="F10" s="19"/>
      <c r="G10" s="19" t="n">
        <v>0.104130312746936</v>
      </c>
      <c r="H10" s="19" t="n">
        <v>0.0825011221359848</v>
      </c>
      <c r="I10" s="19" t="n">
        <v>0.115845510085445</v>
      </c>
      <c r="J10" s="19" t="n">
        <v>0.0731029219851948</v>
      </c>
      <c r="K10" s="19" t="n">
        <v>0.0753555417534445</v>
      </c>
      <c r="L10" s="19" t="n">
        <v>0.0969162729871143</v>
      </c>
      <c r="M10" s="19"/>
      <c r="N10" s="19" t="n">
        <v>0.0866123504861953</v>
      </c>
      <c r="O10" s="19" t="n">
        <v>0.0913870821506386</v>
      </c>
      <c r="P10" s="19" t="n">
        <v>0.112260268408201</v>
      </c>
      <c r="Q10" s="19" t="n">
        <v>0.0793194230072919</v>
      </c>
      <c r="R10" s="19"/>
      <c r="S10" s="19" t="n">
        <v>0.0993039315545354</v>
      </c>
      <c r="T10" s="19" t="n">
        <v>0.101078972782735</v>
      </c>
      <c r="U10" s="19" t="n">
        <v>0.0622261924301071</v>
      </c>
      <c r="V10" s="19" t="n">
        <v>0.100998819330542</v>
      </c>
      <c r="W10" s="19" t="n">
        <v>0.0849356576537435</v>
      </c>
      <c r="X10" s="19" t="n">
        <v>0.108059716402401</v>
      </c>
      <c r="Y10" s="19" t="n">
        <v>0.0681542348348594</v>
      </c>
      <c r="Z10" s="19" t="n">
        <v>0.117836613577569</v>
      </c>
      <c r="AA10" s="19" t="n">
        <v>0.0817718709413221</v>
      </c>
      <c r="AB10" s="19" t="n">
        <v>0.0877435281208574</v>
      </c>
      <c r="AC10" s="19" t="n">
        <v>0.0672666856939476</v>
      </c>
      <c r="AD10" s="19" t="n">
        <v>0.148132486219197</v>
      </c>
      <c r="AE10" s="19"/>
      <c r="AF10" s="19" t="n">
        <v>0.111742720672694</v>
      </c>
      <c r="AG10" s="19" t="n">
        <v>0.0770538832864838</v>
      </c>
      <c r="AH10" s="19" t="n">
        <v>0.0798042156613926</v>
      </c>
      <c r="AI10" s="19"/>
      <c r="AJ10" s="19" t="n">
        <v>0.0866869359058544</v>
      </c>
      <c r="AK10" s="19" t="n">
        <v>0.0949743614551901</v>
      </c>
      <c r="AL10" s="19" t="n">
        <v>0.107412580472473</v>
      </c>
      <c r="AM10" s="19" t="n">
        <v>0.0477227129042525</v>
      </c>
      <c r="AN10" s="19" t="n">
        <v>0.0882611470979929</v>
      </c>
      <c r="AO10" s="19"/>
      <c r="AP10" s="19" t="n">
        <v>0.102733130070312</v>
      </c>
      <c r="AQ10" s="19" t="n">
        <v>0.0793978749285728</v>
      </c>
      <c r="AR10" s="19" t="n">
        <v>0.0949013052921082</v>
      </c>
      <c r="AS10" s="19" t="n">
        <v>0.12275996501706</v>
      </c>
      <c r="AT10" s="19" t="n">
        <v>0.0733742071552844</v>
      </c>
      <c r="AU10" s="19"/>
      <c r="AV10" s="19" t="n">
        <v>0.0819713527679891</v>
      </c>
      <c r="AW10" s="19" t="n">
        <v>0.101150700117444</v>
      </c>
      <c r="AX10" s="19" t="n">
        <v>0.101038455547086</v>
      </c>
      <c r="AY10" s="19" t="n">
        <v>0.110958091216154</v>
      </c>
      <c r="AZ10" s="19" t="n">
        <v>0.0801976971424954</v>
      </c>
      <c r="BA10" s="19" t="n">
        <v>0.038481228914624</v>
      </c>
      <c r="BB10" s="19"/>
      <c r="BC10" s="19" t="n">
        <v>0.0746554116541052</v>
      </c>
      <c r="BD10" s="19" t="n">
        <v>0.0810379474498149</v>
      </c>
      <c r="BE10" s="19" t="n">
        <v>0.0984513448043838</v>
      </c>
      <c r="BF10" s="19" t="n">
        <v>0.0799444432953932</v>
      </c>
      <c r="BG10" s="19" t="n">
        <v>0.11414109639365</v>
      </c>
    </row>
    <row r="11">
      <c r="B11" s="20" t="s">
        <v>100</v>
      </c>
      <c r="C11" s="21" t="n">
        <v>0.0365057034342105</v>
      </c>
      <c r="D11" s="21" t="n">
        <v>0.0368941949634705</v>
      </c>
      <c r="E11" s="21" t="n">
        <v>0.0364146949537096</v>
      </c>
      <c r="F11" s="21"/>
      <c r="G11" s="21" t="n">
        <v>0.0428692431585805</v>
      </c>
      <c r="H11" s="21" t="n">
        <v>0.0376717237334361</v>
      </c>
      <c r="I11" s="21" t="n">
        <v>0.0290622392731952</v>
      </c>
      <c r="J11" s="21" t="n">
        <v>0.0424883514158567</v>
      </c>
      <c r="K11" s="21" t="n">
        <v>0.0356544386587753</v>
      </c>
      <c r="L11" s="21" t="n">
        <v>0.0330804515734836</v>
      </c>
      <c r="M11" s="21"/>
      <c r="N11" s="21" t="n">
        <v>0.0322900798602925</v>
      </c>
      <c r="O11" s="21" t="n">
        <v>0.0247263373452307</v>
      </c>
      <c r="P11" s="21" t="n">
        <v>0.0491729433018355</v>
      </c>
      <c r="Q11" s="21" t="n">
        <v>0.0422374372782344</v>
      </c>
      <c r="R11" s="21"/>
      <c r="S11" s="21" t="n">
        <v>0.0444475160024601</v>
      </c>
      <c r="T11" s="21" t="n">
        <v>0.0343551340359918</v>
      </c>
      <c r="U11" s="21" t="n">
        <v>0.0176500005129252</v>
      </c>
      <c r="V11" s="21" t="n">
        <v>0.00635033235741382</v>
      </c>
      <c r="W11" s="21" t="n">
        <v>0.0421566719896707</v>
      </c>
      <c r="X11" s="21" t="n">
        <v>0.0436958031882749</v>
      </c>
      <c r="Y11" s="21" t="n">
        <v>0.0583808858831018</v>
      </c>
      <c r="Z11" s="21" t="n">
        <v>0.0542233506406811</v>
      </c>
      <c r="AA11" s="21" t="n">
        <v>0.0376484091861433</v>
      </c>
      <c r="AB11" s="21" t="n">
        <v>0.0527834212294934</v>
      </c>
      <c r="AC11" s="21" t="n">
        <v>0.00846230258957315</v>
      </c>
      <c r="AD11" s="21" t="n">
        <v>0.0266800967205169</v>
      </c>
      <c r="AE11" s="21"/>
      <c r="AF11" s="21" t="n">
        <v>0.0321274180229574</v>
      </c>
      <c r="AG11" s="21" t="n">
        <v>0.0261715819421787</v>
      </c>
      <c r="AH11" s="21" t="n">
        <v>0.0704078146555139</v>
      </c>
      <c r="AI11" s="21"/>
      <c r="AJ11" s="21" t="n">
        <v>0.0331371700454024</v>
      </c>
      <c r="AK11" s="21" t="n">
        <v>0.0270442591235499</v>
      </c>
      <c r="AL11" s="21" t="n">
        <v>0.034885940396277</v>
      </c>
      <c r="AM11" s="21" t="n">
        <v>0</v>
      </c>
      <c r="AN11" s="21" t="n">
        <v>0.0742637478568586</v>
      </c>
      <c r="AO11" s="21"/>
      <c r="AP11" s="21" t="n">
        <v>0.0387296999924639</v>
      </c>
      <c r="AQ11" s="21" t="n">
        <v>0.0373934814415886</v>
      </c>
      <c r="AR11" s="21" t="n">
        <v>0.0221780450231913</v>
      </c>
      <c r="AS11" s="21" t="n">
        <v>0.0147105935000132</v>
      </c>
      <c r="AT11" s="21" t="n">
        <v>0.0361588146621404</v>
      </c>
      <c r="AU11" s="21"/>
      <c r="AV11" s="21" t="n">
        <v>0.034398197839953</v>
      </c>
      <c r="AW11" s="21" t="n">
        <v>0.0442799964478042</v>
      </c>
      <c r="AX11" s="21" t="n">
        <v>0.0156793302711376</v>
      </c>
      <c r="AY11" s="21" t="n">
        <v>0.0143719802023786</v>
      </c>
      <c r="AZ11" s="21" t="n">
        <v>0.0201537895183128</v>
      </c>
      <c r="BA11" s="21" t="n">
        <v>0.0879500086878428</v>
      </c>
      <c r="BB11" s="21"/>
      <c r="BC11" s="21" t="n">
        <v>0.0388753492768692</v>
      </c>
      <c r="BD11" s="21" t="n">
        <v>0.0472067290454781</v>
      </c>
      <c r="BE11" s="21" t="n">
        <v>0.0348536762967878</v>
      </c>
      <c r="BF11" s="21" t="n">
        <v>0.0131590975270861</v>
      </c>
      <c r="BG11" s="21" t="n">
        <v>0.0321776461381837</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0.792578835270542</v>
      </c>
      <c r="D9" s="19" t="n">
        <v>0.783910086961087</v>
      </c>
      <c r="E9" s="19" t="n">
        <v>0.801068381579733</v>
      </c>
      <c r="F9" s="19"/>
      <c r="G9" s="19" t="n">
        <v>0.752533929331456</v>
      </c>
      <c r="H9" s="19" t="n">
        <v>0.788780572833599</v>
      </c>
      <c r="I9" s="19" t="n">
        <v>0.834945497561277</v>
      </c>
      <c r="J9" s="19" t="n">
        <v>0.811572280306069</v>
      </c>
      <c r="K9" s="19" t="n">
        <v>0.808013778272233</v>
      </c>
      <c r="L9" s="19" t="n">
        <v>0.762267386886068</v>
      </c>
      <c r="M9" s="19"/>
      <c r="N9" s="19" t="n">
        <v>0.816335157394139</v>
      </c>
      <c r="O9" s="19" t="n">
        <v>0.792809831556162</v>
      </c>
      <c r="P9" s="19" t="n">
        <v>0.787204175132489</v>
      </c>
      <c r="Q9" s="19" t="n">
        <v>0.771050884908555</v>
      </c>
      <c r="R9" s="19"/>
      <c r="S9" s="19" t="n">
        <v>0.82104778739881</v>
      </c>
      <c r="T9" s="19" t="n">
        <v>0.776913509033797</v>
      </c>
      <c r="U9" s="19" t="n">
        <v>0.755665799935352</v>
      </c>
      <c r="V9" s="19" t="n">
        <v>0.788179791113337</v>
      </c>
      <c r="W9" s="19" t="n">
        <v>0.8067770847698</v>
      </c>
      <c r="X9" s="19" t="n">
        <v>0.785027198660905</v>
      </c>
      <c r="Y9" s="19" t="n">
        <v>0.823487599654236</v>
      </c>
      <c r="Z9" s="19" t="n">
        <v>0.809139438259709</v>
      </c>
      <c r="AA9" s="19" t="n">
        <v>0.804447880506088</v>
      </c>
      <c r="AB9" s="19" t="n">
        <v>0.775908956769902</v>
      </c>
      <c r="AC9" s="19" t="n">
        <v>0.765416859232251</v>
      </c>
      <c r="AD9" s="19" t="n">
        <v>0.775864994542685</v>
      </c>
      <c r="AE9" s="19"/>
      <c r="AF9" s="19" t="n">
        <v>0.78726650579695</v>
      </c>
      <c r="AG9" s="19" t="n">
        <v>0.80014410247448</v>
      </c>
      <c r="AH9" s="19" t="n">
        <v>0.777356712542325</v>
      </c>
      <c r="AI9" s="19"/>
      <c r="AJ9" s="19" t="n">
        <v>0.782655488288531</v>
      </c>
      <c r="AK9" s="19" t="n">
        <v>0.801980974269331</v>
      </c>
      <c r="AL9" s="19" t="n">
        <v>0.777738189541548</v>
      </c>
      <c r="AM9" s="19" t="n">
        <v>0.839678056607781</v>
      </c>
      <c r="AN9" s="19" t="n">
        <v>0.798212646196166</v>
      </c>
      <c r="AO9" s="19"/>
      <c r="AP9" s="19" t="n">
        <v>0.784249106464266</v>
      </c>
      <c r="AQ9" s="19" t="n">
        <v>0.788972185631223</v>
      </c>
      <c r="AR9" s="19" t="n">
        <v>0.816944818227121</v>
      </c>
      <c r="AS9" s="19" t="n">
        <v>0.815560005613586</v>
      </c>
      <c r="AT9" s="19" t="n">
        <v>0.756319685418703</v>
      </c>
      <c r="AU9" s="19"/>
      <c r="AV9" s="19" t="n">
        <v>0.802768114218216</v>
      </c>
      <c r="AW9" s="19" t="n">
        <v>0.777773635429917</v>
      </c>
      <c r="AX9" s="19" t="n">
        <v>0.810850126308862</v>
      </c>
      <c r="AY9" s="19" t="n">
        <v>0.834589927263709</v>
      </c>
      <c r="AZ9" s="19" t="n">
        <v>0.777503907478295</v>
      </c>
      <c r="BA9" s="19" t="n">
        <v>0.720027508341061</v>
      </c>
      <c r="BB9" s="19"/>
      <c r="BC9" s="19" t="n">
        <v>0.775888988791226</v>
      </c>
      <c r="BD9" s="19" t="n">
        <v>0.748194636437841</v>
      </c>
      <c r="BE9" s="19" t="n">
        <v>0.81730984313845</v>
      </c>
      <c r="BF9" s="19" t="n">
        <v>0.833564999163876</v>
      </c>
      <c r="BG9" s="19" t="n">
        <v>0.828938774629704</v>
      </c>
    </row>
    <row r="10">
      <c r="B10" s="20" t="s">
        <v>239</v>
      </c>
      <c r="C10" s="19" t="n">
        <v>0.102276787415613</v>
      </c>
      <c r="D10" s="19" t="n">
        <v>0.131325052022066</v>
      </c>
      <c r="E10" s="19" t="n">
        <v>0.0747486422230219</v>
      </c>
      <c r="F10" s="19"/>
      <c r="G10" s="19" t="n">
        <v>0.16126635207279</v>
      </c>
      <c r="H10" s="19" t="n">
        <v>0.124068436907841</v>
      </c>
      <c r="I10" s="19" t="n">
        <v>0.0911370207755823</v>
      </c>
      <c r="J10" s="19" t="n">
        <v>0.0903696726686584</v>
      </c>
      <c r="K10" s="19" t="n">
        <v>0.0492960860540904</v>
      </c>
      <c r="L10" s="19" t="n">
        <v>0.0995020805485198</v>
      </c>
      <c r="M10" s="19"/>
      <c r="N10" s="19" t="n">
        <v>0.118626306243786</v>
      </c>
      <c r="O10" s="19" t="n">
        <v>0.113010257948702</v>
      </c>
      <c r="P10" s="19" t="n">
        <v>0.0928900321023503</v>
      </c>
      <c r="Q10" s="19" t="n">
        <v>0.081951098235102</v>
      </c>
      <c r="R10" s="19"/>
      <c r="S10" s="19" t="n">
        <v>0.11304935701648</v>
      </c>
      <c r="T10" s="19" t="n">
        <v>0.0993835528558702</v>
      </c>
      <c r="U10" s="19" t="n">
        <v>0.0955870019276345</v>
      </c>
      <c r="V10" s="19" t="n">
        <v>0.115482919537745</v>
      </c>
      <c r="W10" s="19" t="n">
        <v>0.0671027606021859</v>
      </c>
      <c r="X10" s="19" t="n">
        <v>0.105354943564175</v>
      </c>
      <c r="Y10" s="19" t="n">
        <v>0.0907335394386407</v>
      </c>
      <c r="Z10" s="19" t="n">
        <v>0.102401205816685</v>
      </c>
      <c r="AA10" s="19" t="n">
        <v>0.10241825767712</v>
      </c>
      <c r="AB10" s="19" t="n">
        <v>0.105081790894903</v>
      </c>
      <c r="AC10" s="19" t="n">
        <v>0.113969026324906</v>
      </c>
      <c r="AD10" s="19" t="n">
        <v>0.117820190909161</v>
      </c>
      <c r="AE10" s="19"/>
      <c r="AF10" s="19" t="n">
        <v>0.105168285782403</v>
      </c>
      <c r="AG10" s="19" t="n">
        <v>0.104113688920038</v>
      </c>
      <c r="AH10" s="19" t="n">
        <v>0.0742508813059291</v>
      </c>
      <c r="AI10" s="19"/>
      <c r="AJ10" s="19" t="n">
        <v>0.109223260709366</v>
      </c>
      <c r="AK10" s="19" t="n">
        <v>0.111065492436573</v>
      </c>
      <c r="AL10" s="19" t="n">
        <v>0.0990512880187554</v>
      </c>
      <c r="AM10" s="19" t="n">
        <v>0.136332268147383</v>
      </c>
      <c r="AN10" s="19" t="n">
        <v>0.0609476420778604</v>
      </c>
      <c r="AO10" s="19"/>
      <c r="AP10" s="19" t="n">
        <v>0.0987471700571578</v>
      </c>
      <c r="AQ10" s="19" t="n">
        <v>0.113689949449127</v>
      </c>
      <c r="AR10" s="19" t="n">
        <v>0.0929307951623179</v>
      </c>
      <c r="AS10" s="19" t="n">
        <v>0.11296901465249</v>
      </c>
      <c r="AT10" s="19" t="n">
        <v>0.0824476345970162</v>
      </c>
      <c r="AU10" s="19"/>
      <c r="AV10" s="19" t="n">
        <v>0.112575149451138</v>
      </c>
      <c r="AW10" s="19" t="n">
        <v>0.109994390358602</v>
      </c>
      <c r="AX10" s="19" t="n">
        <v>0.117097997072351</v>
      </c>
      <c r="AY10" s="19" t="n">
        <v>0.0954533940032242</v>
      </c>
      <c r="AZ10" s="19" t="n">
        <v>0.0899085384830857</v>
      </c>
      <c r="BA10" s="19" t="n">
        <v>0.066035423632116</v>
      </c>
      <c r="BB10" s="19"/>
      <c r="BC10" s="19" t="n">
        <v>0.0771984270827328</v>
      </c>
      <c r="BD10" s="19" t="n">
        <v>0.127652745293104</v>
      </c>
      <c r="BE10" s="19" t="n">
        <v>0.102528723824427</v>
      </c>
      <c r="BF10" s="19" t="n">
        <v>0.121619835771073</v>
      </c>
      <c r="BG10" s="19" t="n">
        <v>0.062993868431958</v>
      </c>
    </row>
    <row r="11">
      <c r="B11" s="20" t="s">
        <v>100</v>
      </c>
      <c r="C11" s="21" t="n">
        <v>0.105144377313845</v>
      </c>
      <c r="D11" s="21" t="n">
        <v>0.084764861016847</v>
      </c>
      <c r="E11" s="21" t="n">
        <v>0.124182976197245</v>
      </c>
      <c r="F11" s="21"/>
      <c r="G11" s="21" t="n">
        <v>0.0861997185957543</v>
      </c>
      <c r="H11" s="21" t="n">
        <v>0.0871509902585605</v>
      </c>
      <c r="I11" s="21" t="n">
        <v>0.0739174816631407</v>
      </c>
      <c r="J11" s="21" t="n">
        <v>0.0980580470252731</v>
      </c>
      <c r="K11" s="21" t="n">
        <v>0.142690135673677</v>
      </c>
      <c r="L11" s="21" t="n">
        <v>0.138230532565412</v>
      </c>
      <c r="M11" s="21"/>
      <c r="N11" s="21" t="n">
        <v>0.0650385363620744</v>
      </c>
      <c r="O11" s="21" t="n">
        <v>0.0941799104951359</v>
      </c>
      <c r="P11" s="21" t="n">
        <v>0.11990579276516</v>
      </c>
      <c r="Q11" s="21" t="n">
        <v>0.146998016856343</v>
      </c>
      <c r="R11" s="21"/>
      <c r="S11" s="21" t="n">
        <v>0.0659028555847097</v>
      </c>
      <c r="T11" s="21" t="n">
        <v>0.123702938110333</v>
      </c>
      <c r="U11" s="21" t="n">
        <v>0.148747198137013</v>
      </c>
      <c r="V11" s="21" t="n">
        <v>0.0963372893489177</v>
      </c>
      <c r="W11" s="21" t="n">
        <v>0.126120154628014</v>
      </c>
      <c r="X11" s="21" t="n">
        <v>0.10961785777492</v>
      </c>
      <c r="Y11" s="21" t="n">
        <v>0.0857788609071236</v>
      </c>
      <c r="Z11" s="21" t="n">
        <v>0.0884593559236053</v>
      </c>
      <c r="AA11" s="21" t="n">
        <v>0.0931338618167922</v>
      </c>
      <c r="AB11" s="21" t="n">
        <v>0.119009252335194</v>
      </c>
      <c r="AC11" s="21" t="n">
        <v>0.120614114442843</v>
      </c>
      <c r="AD11" s="21" t="n">
        <v>0.106314814548154</v>
      </c>
      <c r="AE11" s="21"/>
      <c r="AF11" s="21" t="n">
        <v>0.107565208420647</v>
      </c>
      <c r="AG11" s="21" t="n">
        <v>0.0957422086054818</v>
      </c>
      <c r="AH11" s="21" t="n">
        <v>0.148392406151746</v>
      </c>
      <c r="AI11" s="21"/>
      <c r="AJ11" s="21" t="n">
        <v>0.108121251002102</v>
      </c>
      <c r="AK11" s="21" t="n">
        <v>0.086953533294096</v>
      </c>
      <c r="AL11" s="21" t="n">
        <v>0.123210522439697</v>
      </c>
      <c r="AM11" s="21" t="n">
        <v>0.0239896752448358</v>
      </c>
      <c r="AN11" s="21" t="n">
        <v>0.140839711725973</v>
      </c>
      <c r="AO11" s="21"/>
      <c r="AP11" s="21" t="n">
        <v>0.117003723478577</v>
      </c>
      <c r="AQ11" s="21" t="n">
        <v>0.0973378649196501</v>
      </c>
      <c r="AR11" s="21" t="n">
        <v>0.0901243866105618</v>
      </c>
      <c r="AS11" s="21" t="n">
        <v>0.0714709797339247</v>
      </c>
      <c r="AT11" s="21" t="n">
        <v>0.161232679984281</v>
      </c>
      <c r="AU11" s="21"/>
      <c r="AV11" s="21" t="n">
        <v>0.0846567363306463</v>
      </c>
      <c r="AW11" s="21" t="n">
        <v>0.112231974211481</v>
      </c>
      <c r="AX11" s="21" t="n">
        <v>0.0720518766187869</v>
      </c>
      <c r="AY11" s="21" t="n">
        <v>0.0699566787330671</v>
      </c>
      <c r="AZ11" s="21" t="n">
        <v>0.132587554038619</v>
      </c>
      <c r="BA11" s="21" t="n">
        <v>0.213937068026823</v>
      </c>
      <c r="BB11" s="21"/>
      <c r="BC11" s="21" t="n">
        <v>0.146912584126041</v>
      </c>
      <c r="BD11" s="21" t="n">
        <v>0.124152618269056</v>
      </c>
      <c r="BE11" s="21" t="n">
        <v>0.0801614330371223</v>
      </c>
      <c r="BF11" s="21" t="n">
        <v>0.0448151650650515</v>
      </c>
      <c r="BG11" s="21" t="n">
        <v>0.108067356938338</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0.940044529489579</v>
      </c>
      <c r="D9" s="19" t="n">
        <v>0.935180304347938</v>
      </c>
      <c r="E9" s="19" t="n">
        <v>0.944316389014139</v>
      </c>
      <c r="F9" s="19"/>
      <c r="G9" s="19" t="n">
        <v>0.886596472702135</v>
      </c>
      <c r="H9" s="19" t="n">
        <v>0.936215608353473</v>
      </c>
      <c r="I9" s="19" t="n">
        <v>0.929243045439701</v>
      </c>
      <c r="J9" s="19" t="n">
        <v>0.945303156655338</v>
      </c>
      <c r="K9" s="19" t="n">
        <v>0.961017663747071</v>
      </c>
      <c r="L9" s="19" t="n">
        <v>0.969294052256693</v>
      </c>
      <c r="M9" s="19"/>
      <c r="N9" s="19" t="n">
        <v>0.932228782843774</v>
      </c>
      <c r="O9" s="19" t="n">
        <v>0.948793771887998</v>
      </c>
      <c r="P9" s="19" t="n">
        <v>0.931232219767521</v>
      </c>
      <c r="Q9" s="19" t="n">
        <v>0.946993567927536</v>
      </c>
      <c r="R9" s="19"/>
      <c r="S9" s="19" t="n">
        <v>0.909487280013627</v>
      </c>
      <c r="T9" s="19" t="n">
        <v>0.949718470078648</v>
      </c>
      <c r="U9" s="19" t="n">
        <v>0.98038808094937</v>
      </c>
      <c r="V9" s="19" t="n">
        <v>0.957764824572062</v>
      </c>
      <c r="W9" s="19" t="n">
        <v>0.931803520630273</v>
      </c>
      <c r="X9" s="19" t="n">
        <v>0.92571559744221</v>
      </c>
      <c r="Y9" s="19" t="n">
        <v>0.924509939567612</v>
      </c>
      <c r="Z9" s="19" t="n">
        <v>0.94237446567389</v>
      </c>
      <c r="AA9" s="19" t="n">
        <v>0.943772585753054</v>
      </c>
      <c r="AB9" s="19" t="n">
        <v>0.956903148436965</v>
      </c>
      <c r="AC9" s="19" t="n">
        <v>0.947770677676991</v>
      </c>
      <c r="AD9" s="19" t="n">
        <v>0.903531184303927</v>
      </c>
      <c r="AE9" s="19"/>
      <c r="AF9" s="19" t="n">
        <v>0.949026407787781</v>
      </c>
      <c r="AG9" s="19" t="n">
        <v>0.944728710986711</v>
      </c>
      <c r="AH9" s="19" t="n">
        <v>0.914240369763946</v>
      </c>
      <c r="AI9" s="19"/>
      <c r="AJ9" s="19" t="n">
        <v>0.953617910400603</v>
      </c>
      <c r="AK9" s="19" t="n">
        <v>0.930704869086175</v>
      </c>
      <c r="AL9" s="19" t="n">
        <v>0.97344740221546</v>
      </c>
      <c r="AM9" s="19" t="n">
        <v>0.948925886990402</v>
      </c>
      <c r="AN9" s="19" t="n">
        <v>0.909623977330914</v>
      </c>
      <c r="AO9" s="19"/>
      <c r="AP9" s="19" t="n">
        <v>0.940452577717392</v>
      </c>
      <c r="AQ9" s="19" t="n">
        <v>0.9318320094559</v>
      </c>
      <c r="AR9" s="19" t="n">
        <v>0.972709350116302</v>
      </c>
      <c r="AS9" s="19" t="n">
        <v>0.937513911894671</v>
      </c>
      <c r="AT9" s="19" t="n">
        <v>0.957320849691765</v>
      </c>
      <c r="AU9" s="19"/>
      <c r="AV9" s="19" t="n">
        <v>0.932411080584563</v>
      </c>
      <c r="AW9" s="19" t="n">
        <v>0.938513319180784</v>
      </c>
      <c r="AX9" s="19" t="n">
        <v>0.963985372783203</v>
      </c>
      <c r="AY9" s="19" t="n">
        <v>0.956327349765568</v>
      </c>
      <c r="AZ9" s="19" t="n">
        <v>0.960802994998585</v>
      </c>
      <c r="BA9" s="19" t="n">
        <v>0.903317624293528</v>
      </c>
      <c r="BB9" s="19"/>
      <c r="BC9" s="19" t="n">
        <v>0.954916334512351</v>
      </c>
      <c r="BD9" s="19" t="n">
        <v>0.929777670802444</v>
      </c>
      <c r="BE9" s="19" t="n">
        <v>0.93327167803678</v>
      </c>
      <c r="BF9" s="19" t="n">
        <v>0.94754869116773</v>
      </c>
      <c r="BG9" s="19" t="n">
        <v>0.823059737725642</v>
      </c>
    </row>
    <row r="10">
      <c r="B10" s="20" t="s">
        <v>239</v>
      </c>
      <c r="C10" s="19" t="n">
        <v>0.0365031431766721</v>
      </c>
      <c r="D10" s="19" t="n">
        <v>0.04506763901354</v>
      </c>
      <c r="E10" s="19" t="n">
        <v>0.0284369063036872</v>
      </c>
      <c r="F10" s="19"/>
      <c r="G10" s="19" t="n">
        <v>0.0750952921953433</v>
      </c>
      <c r="H10" s="19" t="n">
        <v>0.0476531711356529</v>
      </c>
      <c r="I10" s="19" t="n">
        <v>0.0428735772090588</v>
      </c>
      <c r="J10" s="19" t="n">
        <v>0.0267879524137243</v>
      </c>
      <c r="K10" s="19" t="n">
        <v>0.0160810847147789</v>
      </c>
      <c r="L10" s="19" t="n">
        <v>0.018093109447303</v>
      </c>
      <c r="M10" s="19"/>
      <c r="N10" s="19" t="n">
        <v>0.0503093333024723</v>
      </c>
      <c r="O10" s="19" t="n">
        <v>0.030598217757925</v>
      </c>
      <c r="P10" s="19" t="n">
        <v>0.0341871640599874</v>
      </c>
      <c r="Q10" s="19" t="n">
        <v>0.0298738923984859</v>
      </c>
      <c r="R10" s="19"/>
      <c r="S10" s="19" t="n">
        <v>0.0490774662007834</v>
      </c>
      <c r="T10" s="19" t="n">
        <v>0.0242504768085433</v>
      </c>
      <c r="U10" s="19" t="n">
        <v>0.0138343345655702</v>
      </c>
      <c r="V10" s="19" t="n">
        <v>0.0232348423620027</v>
      </c>
      <c r="W10" s="19" t="n">
        <v>0.0493126131017716</v>
      </c>
      <c r="X10" s="19" t="n">
        <v>0.0323450891841402</v>
      </c>
      <c r="Y10" s="19" t="n">
        <v>0.0604387254449474</v>
      </c>
      <c r="Z10" s="19" t="n">
        <v>0.0460992169053585</v>
      </c>
      <c r="AA10" s="19" t="n">
        <v>0.039235050000985</v>
      </c>
      <c r="AB10" s="19" t="n">
        <v>0.0280317301550186</v>
      </c>
      <c r="AC10" s="19" t="n">
        <v>0.0285350215564259</v>
      </c>
      <c r="AD10" s="19" t="n">
        <v>0.0658383759762351</v>
      </c>
      <c r="AE10" s="19"/>
      <c r="AF10" s="19" t="n">
        <v>0.0302300767126949</v>
      </c>
      <c r="AG10" s="19" t="n">
        <v>0.0368488346109015</v>
      </c>
      <c r="AH10" s="19" t="n">
        <v>0.0336254384626839</v>
      </c>
      <c r="AI10" s="19"/>
      <c r="AJ10" s="19" t="n">
        <v>0.0320585189992102</v>
      </c>
      <c r="AK10" s="19" t="n">
        <v>0.0417993039963559</v>
      </c>
      <c r="AL10" s="19" t="n">
        <v>0.0154461697104872</v>
      </c>
      <c r="AM10" s="19" t="n">
        <v>0.0314766186783874</v>
      </c>
      <c r="AN10" s="19" t="n">
        <v>0.0463759850410465</v>
      </c>
      <c r="AO10" s="19"/>
      <c r="AP10" s="19" t="n">
        <v>0.0356716289289134</v>
      </c>
      <c r="AQ10" s="19" t="n">
        <v>0.0390151960589487</v>
      </c>
      <c r="AR10" s="19" t="n">
        <v>0.0187162333732311</v>
      </c>
      <c r="AS10" s="19" t="n">
        <v>0.0522119658027739</v>
      </c>
      <c r="AT10" s="19" t="n">
        <v>0.0185670644660497</v>
      </c>
      <c r="AU10" s="19"/>
      <c r="AV10" s="19" t="n">
        <v>0.0419642330540941</v>
      </c>
      <c r="AW10" s="19" t="n">
        <v>0.0389140190725816</v>
      </c>
      <c r="AX10" s="19" t="n">
        <v>0.0314151449527719</v>
      </c>
      <c r="AY10" s="19" t="n">
        <v>0.0299007262514992</v>
      </c>
      <c r="AZ10" s="19" t="n">
        <v>0.0218506942983547</v>
      </c>
      <c r="BA10" s="19" t="n">
        <v>0.0386419676100541</v>
      </c>
      <c r="BB10" s="19"/>
      <c r="BC10" s="19" t="n">
        <v>0.0305166576457751</v>
      </c>
      <c r="BD10" s="19" t="n">
        <v>0.0318807801671136</v>
      </c>
      <c r="BE10" s="19" t="n">
        <v>0.0439492364943063</v>
      </c>
      <c r="BF10" s="19" t="n">
        <v>0.0405791169778373</v>
      </c>
      <c r="BG10" s="19" t="n">
        <v>0.176940262274358</v>
      </c>
    </row>
    <row r="11">
      <c r="B11" s="20" t="s">
        <v>100</v>
      </c>
      <c r="C11" s="21" t="n">
        <v>0.023452327333749</v>
      </c>
      <c r="D11" s="21" t="n">
        <v>0.0197520566385225</v>
      </c>
      <c r="E11" s="21" t="n">
        <v>0.0272467046821734</v>
      </c>
      <c r="F11" s="21"/>
      <c r="G11" s="21" t="n">
        <v>0.0383082351025216</v>
      </c>
      <c r="H11" s="21" t="n">
        <v>0.0161312205108742</v>
      </c>
      <c r="I11" s="21" t="n">
        <v>0.02788337735124</v>
      </c>
      <c r="J11" s="21" t="n">
        <v>0.0279088909309378</v>
      </c>
      <c r="K11" s="21" t="n">
        <v>0.0229012515381502</v>
      </c>
      <c r="L11" s="21" t="n">
        <v>0.012612838296004</v>
      </c>
      <c r="M11" s="21"/>
      <c r="N11" s="21" t="n">
        <v>0.0174618838537536</v>
      </c>
      <c r="O11" s="21" t="n">
        <v>0.0206080103540769</v>
      </c>
      <c r="P11" s="21" t="n">
        <v>0.0345806161724919</v>
      </c>
      <c r="Q11" s="21" t="n">
        <v>0.0231325396739785</v>
      </c>
      <c r="R11" s="21"/>
      <c r="S11" s="21" t="n">
        <v>0.0414352537855897</v>
      </c>
      <c r="T11" s="21" t="n">
        <v>0.0260310531128087</v>
      </c>
      <c r="U11" s="21" t="n">
        <v>0.00577758448505938</v>
      </c>
      <c r="V11" s="21" t="n">
        <v>0.0190003330659356</v>
      </c>
      <c r="W11" s="21" t="n">
        <v>0.0188838662679549</v>
      </c>
      <c r="X11" s="21" t="n">
        <v>0.04193931337365</v>
      </c>
      <c r="Y11" s="21" t="n">
        <v>0.0150513349874408</v>
      </c>
      <c r="Z11" s="21" t="n">
        <v>0.0115263174207512</v>
      </c>
      <c r="AA11" s="21" t="n">
        <v>0.0169923642459606</v>
      </c>
      <c r="AB11" s="21" t="n">
        <v>0.0150651214080164</v>
      </c>
      <c r="AC11" s="21" t="n">
        <v>0.0236943007665833</v>
      </c>
      <c r="AD11" s="21" t="n">
        <v>0.0306304397198383</v>
      </c>
      <c r="AE11" s="21"/>
      <c r="AF11" s="21" t="n">
        <v>0.0207435154995236</v>
      </c>
      <c r="AG11" s="21" t="n">
        <v>0.0184224544023881</v>
      </c>
      <c r="AH11" s="21" t="n">
        <v>0.0521341917733704</v>
      </c>
      <c r="AI11" s="21"/>
      <c r="AJ11" s="21" t="n">
        <v>0.0143235706001872</v>
      </c>
      <c r="AK11" s="21" t="n">
        <v>0.0274958269174686</v>
      </c>
      <c r="AL11" s="21" t="n">
        <v>0.011106428074053</v>
      </c>
      <c r="AM11" s="21" t="n">
        <v>0.0195974943312102</v>
      </c>
      <c r="AN11" s="21" t="n">
        <v>0.0440000376280395</v>
      </c>
      <c r="AO11" s="21"/>
      <c r="AP11" s="21" t="n">
        <v>0.0238757933536944</v>
      </c>
      <c r="AQ11" s="21" t="n">
        <v>0.0291527944851511</v>
      </c>
      <c r="AR11" s="21" t="n">
        <v>0.00857441651046735</v>
      </c>
      <c r="AS11" s="21" t="n">
        <v>0.0102741223025548</v>
      </c>
      <c r="AT11" s="21" t="n">
        <v>0.0241120858421854</v>
      </c>
      <c r="AU11" s="21"/>
      <c r="AV11" s="21" t="n">
        <v>0.0256246863613431</v>
      </c>
      <c r="AW11" s="21" t="n">
        <v>0.0225726617466341</v>
      </c>
      <c r="AX11" s="21" t="n">
        <v>0.00459948226402474</v>
      </c>
      <c r="AY11" s="21" t="n">
        <v>0.0137719239829322</v>
      </c>
      <c r="AZ11" s="21" t="n">
        <v>0.0173463107030598</v>
      </c>
      <c r="BA11" s="21" t="n">
        <v>0.0580404080964178</v>
      </c>
      <c r="BB11" s="21"/>
      <c r="BC11" s="21" t="n">
        <v>0.0145670078418737</v>
      </c>
      <c r="BD11" s="21" t="n">
        <v>0.0383415490304429</v>
      </c>
      <c r="BE11" s="21" t="n">
        <v>0.0227790854689142</v>
      </c>
      <c r="BF11" s="21" t="n">
        <v>0.0118721918544326</v>
      </c>
      <c r="BG11" s="21" t="n">
        <v>0</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0.840059060899891</v>
      </c>
      <c r="D9" s="19" t="n">
        <v>0.840172426114758</v>
      </c>
      <c r="E9" s="19" t="n">
        <v>0.84037251722582</v>
      </c>
      <c r="F9" s="19"/>
      <c r="G9" s="19" t="n">
        <v>0.818270234426871</v>
      </c>
      <c r="H9" s="19" t="n">
        <v>0.860357307380381</v>
      </c>
      <c r="I9" s="19" t="n">
        <v>0.857947056127545</v>
      </c>
      <c r="J9" s="19" t="n">
        <v>0.884068713620824</v>
      </c>
      <c r="K9" s="19" t="n">
        <v>0.831361835892961</v>
      </c>
      <c r="L9" s="19" t="n">
        <v>0.79388147690168</v>
      </c>
      <c r="M9" s="19"/>
      <c r="N9" s="19" t="n">
        <v>0.850623975376194</v>
      </c>
      <c r="O9" s="19" t="n">
        <v>0.863044821820683</v>
      </c>
      <c r="P9" s="19" t="n">
        <v>0.829222507097526</v>
      </c>
      <c r="Q9" s="19" t="n">
        <v>0.813979695559561</v>
      </c>
      <c r="R9" s="19"/>
      <c r="S9" s="19" t="n">
        <v>0.819845191591604</v>
      </c>
      <c r="T9" s="19" t="n">
        <v>0.827284224300481</v>
      </c>
      <c r="U9" s="19" t="n">
        <v>0.874782829612176</v>
      </c>
      <c r="V9" s="19" t="n">
        <v>0.839835018890765</v>
      </c>
      <c r="W9" s="19" t="n">
        <v>0.815376975418648</v>
      </c>
      <c r="X9" s="19" t="n">
        <v>0.832454631546152</v>
      </c>
      <c r="Y9" s="19" t="n">
        <v>0.85381554520989</v>
      </c>
      <c r="Z9" s="19" t="n">
        <v>0.876036414904659</v>
      </c>
      <c r="AA9" s="19" t="n">
        <v>0.864063882527255</v>
      </c>
      <c r="AB9" s="19" t="n">
        <v>0.843965586958692</v>
      </c>
      <c r="AC9" s="19" t="n">
        <v>0.823805035242855</v>
      </c>
      <c r="AD9" s="19" t="n">
        <v>0.821401435014441</v>
      </c>
      <c r="AE9" s="19"/>
      <c r="AF9" s="19" t="n">
        <v>0.82429104276769</v>
      </c>
      <c r="AG9" s="19" t="n">
        <v>0.85867391486119</v>
      </c>
      <c r="AH9" s="19" t="n">
        <v>0.83031142136514</v>
      </c>
      <c r="AI9" s="19"/>
      <c r="AJ9" s="19" t="n">
        <v>0.826595661007934</v>
      </c>
      <c r="AK9" s="19" t="n">
        <v>0.842584289688188</v>
      </c>
      <c r="AL9" s="19" t="n">
        <v>0.801738368994943</v>
      </c>
      <c r="AM9" s="19" t="n">
        <v>0.914337229602471</v>
      </c>
      <c r="AN9" s="19" t="n">
        <v>0.852191882415987</v>
      </c>
      <c r="AO9" s="19"/>
      <c r="AP9" s="19" t="n">
        <v>0.83176173645824</v>
      </c>
      <c r="AQ9" s="19" t="n">
        <v>0.837267106439014</v>
      </c>
      <c r="AR9" s="19" t="n">
        <v>0.826649978419507</v>
      </c>
      <c r="AS9" s="19" t="n">
        <v>0.858285374770669</v>
      </c>
      <c r="AT9" s="19" t="n">
        <v>0.864558499737364</v>
      </c>
      <c r="AU9" s="19"/>
      <c r="AV9" s="19" t="n">
        <v>0.849997830247967</v>
      </c>
      <c r="AW9" s="19" t="n">
        <v>0.821694164105807</v>
      </c>
      <c r="AX9" s="19" t="n">
        <v>0.808622672844822</v>
      </c>
      <c r="AY9" s="19" t="n">
        <v>0.873611890200556</v>
      </c>
      <c r="AZ9" s="19" t="n">
        <v>0.84834104906237</v>
      </c>
      <c r="BA9" s="19" t="n">
        <v>0.815153760782108</v>
      </c>
      <c r="BB9" s="19"/>
      <c r="BC9" s="19" t="n">
        <v>0.853747968289156</v>
      </c>
      <c r="BD9" s="19" t="n">
        <v>0.827523503233851</v>
      </c>
      <c r="BE9" s="19" t="n">
        <v>0.838077340494337</v>
      </c>
      <c r="BF9" s="19" t="n">
        <v>0.847260827548273</v>
      </c>
      <c r="BG9" s="19" t="n">
        <v>0.847493740528254</v>
      </c>
    </row>
    <row r="10">
      <c r="B10" s="20" t="s">
        <v>239</v>
      </c>
      <c r="C10" s="19" t="n">
        <v>0.0976847605518463</v>
      </c>
      <c r="D10" s="19" t="n">
        <v>0.108841182412858</v>
      </c>
      <c r="E10" s="19" t="n">
        <v>0.0866889730132728</v>
      </c>
      <c r="F10" s="19"/>
      <c r="G10" s="19" t="n">
        <v>0.116886080240068</v>
      </c>
      <c r="H10" s="19" t="n">
        <v>0.095389508841414</v>
      </c>
      <c r="I10" s="19" t="n">
        <v>0.0858283151414385</v>
      </c>
      <c r="J10" s="19" t="n">
        <v>0.0649654435790329</v>
      </c>
      <c r="K10" s="19" t="n">
        <v>0.0810357849687078</v>
      </c>
      <c r="L10" s="19" t="n">
        <v>0.134019661384381</v>
      </c>
      <c r="M10" s="19"/>
      <c r="N10" s="19" t="n">
        <v>0.106129343547403</v>
      </c>
      <c r="O10" s="19" t="n">
        <v>0.0820919613265912</v>
      </c>
      <c r="P10" s="19" t="n">
        <v>0.0903048389987085</v>
      </c>
      <c r="Q10" s="19" t="n">
        <v>0.111477365120943</v>
      </c>
      <c r="R10" s="19"/>
      <c r="S10" s="19" t="n">
        <v>0.119510197411701</v>
      </c>
      <c r="T10" s="19" t="n">
        <v>0.0896865239637523</v>
      </c>
      <c r="U10" s="19" t="n">
        <v>0.0722237977281805</v>
      </c>
      <c r="V10" s="19" t="n">
        <v>0.0985117301245516</v>
      </c>
      <c r="W10" s="19" t="n">
        <v>0.10293703750995</v>
      </c>
      <c r="X10" s="19" t="n">
        <v>0.0789228433044842</v>
      </c>
      <c r="Y10" s="19" t="n">
        <v>0.0966986914336861</v>
      </c>
      <c r="Z10" s="19" t="n">
        <v>0.092238480939437</v>
      </c>
      <c r="AA10" s="19" t="n">
        <v>0.0886252974095788</v>
      </c>
      <c r="AB10" s="19" t="n">
        <v>0.0974940508753843</v>
      </c>
      <c r="AC10" s="19" t="n">
        <v>0.126267419714618</v>
      </c>
      <c r="AD10" s="19" t="n">
        <v>0.135639914108373</v>
      </c>
      <c r="AE10" s="19"/>
      <c r="AF10" s="19" t="n">
        <v>0.11269422345287</v>
      </c>
      <c r="AG10" s="19" t="n">
        <v>0.0868509678328282</v>
      </c>
      <c r="AH10" s="19" t="n">
        <v>0.0873707943097582</v>
      </c>
      <c r="AI10" s="19"/>
      <c r="AJ10" s="19" t="n">
        <v>0.107830120851852</v>
      </c>
      <c r="AK10" s="19" t="n">
        <v>0.101069062668282</v>
      </c>
      <c r="AL10" s="19" t="n">
        <v>0.109717304707607</v>
      </c>
      <c r="AM10" s="19" t="n">
        <v>0.0594319560455812</v>
      </c>
      <c r="AN10" s="19" t="n">
        <v>0.0830877124598214</v>
      </c>
      <c r="AO10" s="19"/>
      <c r="AP10" s="19" t="n">
        <v>0.0986644457031851</v>
      </c>
      <c r="AQ10" s="19" t="n">
        <v>0.100398269779104</v>
      </c>
      <c r="AR10" s="19" t="n">
        <v>0.122388553797079</v>
      </c>
      <c r="AS10" s="19" t="n">
        <v>0.0863836184088927</v>
      </c>
      <c r="AT10" s="19" t="n">
        <v>0.0731650052141224</v>
      </c>
      <c r="AU10" s="19"/>
      <c r="AV10" s="19" t="n">
        <v>0.0931803486962344</v>
      </c>
      <c r="AW10" s="19" t="n">
        <v>0.0984271798256089</v>
      </c>
      <c r="AX10" s="19" t="n">
        <v>0.138255746162678</v>
      </c>
      <c r="AY10" s="19" t="n">
        <v>0.0900626832594247</v>
      </c>
      <c r="AZ10" s="19" t="n">
        <v>0.0995238592445024</v>
      </c>
      <c r="BA10" s="19" t="n">
        <v>0.0878608417840631</v>
      </c>
      <c r="BB10" s="19"/>
      <c r="BC10" s="19" t="n">
        <v>0.0885918340258546</v>
      </c>
      <c r="BD10" s="19" t="n">
        <v>0.087613971607921</v>
      </c>
      <c r="BE10" s="19" t="n">
        <v>0.106967599166538</v>
      </c>
      <c r="BF10" s="19" t="n">
        <v>0.112280384363976</v>
      </c>
      <c r="BG10" s="19" t="n">
        <v>0.0937602196347434</v>
      </c>
    </row>
    <row r="11">
      <c r="B11" s="20" t="s">
        <v>100</v>
      </c>
      <c r="C11" s="21" t="n">
        <v>0.062256178548263</v>
      </c>
      <c r="D11" s="21" t="n">
        <v>0.0509863914723835</v>
      </c>
      <c r="E11" s="21" t="n">
        <v>0.0729385097609076</v>
      </c>
      <c r="F11" s="21"/>
      <c r="G11" s="21" t="n">
        <v>0.0648436853330612</v>
      </c>
      <c r="H11" s="21" t="n">
        <v>0.0442531837782049</v>
      </c>
      <c r="I11" s="21" t="n">
        <v>0.0562246287310163</v>
      </c>
      <c r="J11" s="21" t="n">
        <v>0.0509658428001428</v>
      </c>
      <c r="K11" s="21" t="n">
        <v>0.087602379138331</v>
      </c>
      <c r="L11" s="21" t="n">
        <v>0.0720988617139397</v>
      </c>
      <c r="M11" s="21"/>
      <c r="N11" s="21" t="n">
        <v>0.0432466810764026</v>
      </c>
      <c r="O11" s="21" t="n">
        <v>0.0548632168527259</v>
      </c>
      <c r="P11" s="21" t="n">
        <v>0.0804726539037654</v>
      </c>
      <c r="Q11" s="21" t="n">
        <v>0.0745429393194963</v>
      </c>
      <c r="R11" s="21"/>
      <c r="S11" s="21" t="n">
        <v>0.0606446109966949</v>
      </c>
      <c r="T11" s="21" t="n">
        <v>0.0830292517357665</v>
      </c>
      <c r="U11" s="21" t="n">
        <v>0.0529933726596439</v>
      </c>
      <c r="V11" s="21" t="n">
        <v>0.061653250984683</v>
      </c>
      <c r="W11" s="21" t="n">
        <v>0.0816859870714019</v>
      </c>
      <c r="X11" s="21" t="n">
        <v>0.0886225251493634</v>
      </c>
      <c r="Y11" s="21" t="n">
        <v>0.0494857633564237</v>
      </c>
      <c r="Z11" s="21" t="n">
        <v>0.0317251041559036</v>
      </c>
      <c r="AA11" s="21" t="n">
        <v>0.0473108200631662</v>
      </c>
      <c r="AB11" s="21" t="n">
        <v>0.0585403621659237</v>
      </c>
      <c r="AC11" s="21" t="n">
        <v>0.0499275450425266</v>
      </c>
      <c r="AD11" s="21" t="n">
        <v>0.0429586508771859</v>
      </c>
      <c r="AE11" s="21"/>
      <c r="AF11" s="21" t="n">
        <v>0.06301473377944</v>
      </c>
      <c r="AG11" s="21" t="n">
        <v>0.0544751173059814</v>
      </c>
      <c r="AH11" s="21" t="n">
        <v>0.0823177843251015</v>
      </c>
      <c r="AI11" s="21"/>
      <c r="AJ11" s="21" t="n">
        <v>0.0655742181402144</v>
      </c>
      <c r="AK11" s="21" t="n">
        <v>0.0563466476435291</v>
      </c>
      <c r="AL11" s="21" t="n">
        <v>0.0885443262974496</v>
      </c>
      <c r="AM11" s="21" t="n">
        <v>0.0262308143519477</v>
      </c>
      <c r="AN11" s="21" t="n">
        <v>0.0647204051241913</v>
      </c>
      <c r="AO11" s="21"/>
      <c r="AP11" s="21" t="n">
        <v>0.0695738178385749</v>
      </c>
      <c r="AQ11" s="21" t="n">
        <v>0.0623346237818819</v>
      </c>
      <c r="AR11" s="21" t="n">
        <v>0.0509614677834136</v>
      </c>
      <c r="AS11" s="21" t="n">
        <v>0.0553310068204382</v>
      </c>
      <c r="AT11" s="21" t="n">
        <v>0.062276495048514</v>
      </c>
      <c r="AU11" s="21"/>
      <c r="AV11" s="21" t="n">
        <v>0.0568218210557985</v>
      </c>
      <c r="AW11" s="21" t="n">
        <v>0.0798786560685841</v>
      </c>
      <c r="AX11" s="21" t="n">
        <v>0.0531215809924991</v>
      </c>
      <c r="AY11" s="21" t="n">
        <v>0.0363254265400192</v>
      </c>
      <c r="AZ11" s="21" t="n">
        <v>0.0521350916931279</v>
      </c>
      <c r="BA11" s="21" t="n">
        <v>0.0969853974338291</v>
      </c>
      <c r="BB11" s="21"/>
      <c r="BC11" s="21" t="n">
        <v>0.0576601976849898</v>
      </c>
      <c r="BD11" s="21" t="n">
        <v>0.0848625251582279</v>
      </c>
      <c r="BE11" s="21" t="n">
        <v>0.0549550603391242</v>
      </c>
      <c r="BF11" s="21" t="n">
        <v>0.0404587880877509</v>
      </c>
      <c r="BG11" s="21" t="n">
        <v>0.0587460398370023</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0.753475314291379</v>
      </c>
      <c r="D9" s="19" t="n">
        <v>0.740393471757733</v>
      </c>
      <c r="E9" s="19" t="n">
        <v>0.767155548675233</v>
      </c>
      <c r="F9" s="19"/>
      <c r="G9" s="19" t="n">
        <v>0.805870654618728</v>
      </c>
      <c r="H9" s="19" t="n">
        <v>0.765490435689869</v>
      </c>
      <c r="I9" s="19" t="n">
        <v>0.781120597971038</v>
      </c>
      <c r="J9" s="19" t="n">
        <v>0.764623475849534</v>
      </c>
      <c r="K9" s="19" t="n">
        <v>0.741771664263696</v>
      </c>
      <c r="L9" s="19" t="n">
        <v>0.685102497616639</v>
      </c>
      <c r="M9" s="19"/>
      <c r="N9" s="19" t="n">
        <v>0.774190262231892</v>
      </c>
      <c r="O9" s="19" t="n">
        <v>0.764711717818473</v>
      </c>
      <c r="P9" s="19" t="n">
        <v>0.710555188255354</v>
      </c>
      <c r="Q9" s="19" t="n">
        <v>0.756696050263122</v>
      </c>
      <c r="R9" s="19"/>
      <c r="S9" s="19" t="n">
        <v>0.714789498185941</v>
      </c>
      <c r="T9" s="19" t="n">
        <v>0.729312956697826</v>
      </c>
      <c r="U9" s="19" t="n">
        <v>0.787515352649273</v>
      </c>
      <c r="V9" s="19" t="n">
        <v>0.76185749930864</v>
      </c>
      <c r="W9" s="19" t="n">
        <v>0.770209886733313</v>
      </c>
      <c r="X9" s="19" t="n">
        <v>0.781372388748502</v>
      </c>
      <c r="Y9" s="19" t="n">
        <v>0.734290849085072</v>
      </c>
      <c r="Z9" s="19" t="n">
        <v>0.804151200792357</v>
      </c>
      <c r="AA9" s="19" t="n">
        <v>0.759036723347407</v>
      </c>
      <c r="AB9" s="19" t="n">
        <v>0.736778009066999</v>
      </c>
      <c r="AC9" s="19" t="n">
        <v>0.835520367954772</v>
      </c>
      <c r="AD9" s="19" t="n">
        <v>0.676115576990454</v>
      </c>
      <c r="AE9" s="19"/>
      <c r="AF9" s="19" t="n">
        <v>0.728613493603869</v>
      </c>
      <c r="AG9" s="19" t="n">
        <v>0.760693648684388</v>
      </c>
      <c r="AH9" s="19" t="n">
        <v>0.739893258784765</v>
      </c>
      <c r="AI9" s="19"/>
      <c r="AJ9" s="19" t="n">
        <v>0.74966166527804</v>
      </c>
      <c r="AK9" s="19" t="n">
        <v>0.762709339242042</v>
      </c>
      <c r="AL9" s="19" t="n">
        <v>0.639986470859928</v>
      </c>
      <c r="AM9" s="19" t="n">
        <v>0.84334443809248</v>
      </c>
      <c r="AN9" s="19" t="n">
        <v>0.736634876795064</v>
      </c>
      <c r="AO9" s="19"/>
      <c r="AP9" s="19" t="n">
        <v>0.746342775322203</v>
      </c>
      <c r="AQ9" s="19" t="n">
        <v>0.756103190329137</v>
      </c>
      <c r="AR9" s="19" t="n">
        <v>0.774751904091342</v>
      </c>
      <c r="AS9" s="19" t="n">
        <v>0.740814135759781</v>
      </c>
      <c r="AT9" s="19" t="n">
        <v>0.774465815151402</v>
      </c>
      <c r="AU9" s="19"/>
      <c r="AV9" s="19" t="n">
        <v>0.759305315995934</v>
      </c>
      <c r="AW9" s="19" t="n">
        <v>0.739387202432563</v>
      </c>
      <c r="AX9" s="19" t="n">
        <v>0.754107670329067</v>
      </c>
      <c r="AY9" s="19" t="n">
        <v>0.755399181293637</v>
      </c>
      <c r="AZ9" s="19" t="n">
        <v>0.798624079105698</v>
      </c>
      <c r="BA9" s="19" t="n">
        <v>0.756795240046821</v>
      </c>
      <c r="BB9" s="19"/>
      <c r="BC9" s="19" t="n">
        <v>0.749683445564136</v>
      </c>
      <c r="BD9" s="19" t="n">
        <v>0.763183771766822</v>
      </c>
      <c r="BE9" s="19" t="n">
        <v>0.739205221807856</v>
      </c>
      <c r="BF9" s="19" t="n">
        <v>0.818034392664955</v>
      </c>
      <c r="BG9" s="19" t="n">
        <v>0.681899429526461</v>
      </c>
    </row>
    <row r="10">
      <c r="B10" s="20" t="s">
        <v>239</v>
      </c>
      <c r="C10" s="19" t="n">
        <v>0.176825359214236</v>
      </c>
      <c r="D10" s="19" t="n">
        <v>0.207384808255376</v>
      </c>
      <c r="E10" s="19" t="n">
        <v>0.146672863916479</v>
      </c>
      <c r="F10" s="19"/>
      <c r="G10" s="19" t="n">
        <v>0.13711901371392</v>
      </c>
      <c r="H10" s="19" t="n">
        <v>0.176767651443581</v>
      </c>
      <c r="I10" s="19" t="n">
        <v>0.170264791929545</v>
      </c>
      <c r="J10" s="19" t="n">
        <v>0.151859091320801</v>
      </c>
      <c r="K10" s="19" t="n">
        <v>0.155573431435056</v>
      </c>
      <c r="L10" s="19" t="n">
        <v>0.243256855693529</v>
      </c>
      <c r="M10" s="19"/>
      <c r="N10" s="19" t="n">
        <v>0.171502699537067</v>
      </c>
      <c r="O10" s="19" t="n">
        <v>0.184008354373938</v>
      </c>
      <c r="P10" s="19" t="n">
        <v>0.186388523572664</v>
      </c>
      <c r="Q10" s="19" t="n">
        <v>0.16704023354682</v>
      </c>
      <c r="R10" s="19"/>
      <c r="S10" s="19" t="n">
        <v>0.204393141420102</v>
      </c>
      <c r="T10" s="19" t="n">
        <v>0.206882583264607</v>
      </c>
      <c r="U10" s="19" t="n">
        <v>0.117545749947058</v>
      </c>
      <c r="V10" s="19" t="n">
        <v>0.164803754551808</v>
      </c>
      <c r="W10" s="19" t="n">
        <v>0.144515079334633</v>
      </c>
      <c r="X10" s="19" t="n">
        <v>0.12463654159023</v>
      </c>
      <c r="Y10" s="19" t="n">
        <v>0.215627999392184</v>
      </c>
      <c r="Z10" s="19" t="n">
        <v>0.112417410545165</v>
      </c>
      <c r="AA10" s="19" t="n">
        <v>0.175852245819152</v>
      </c>
      <c r="AB10" s="19" t="n">
        <v>0.222096332637395</v>
      </c>
      <c r="AC10" s="19" t="n">
        <v>0.138759019172005</v>
      </c>
      <c r="AD10" s="19" t="n">
        <v>0.257928267157373</v>
      </c>
      <c r="AE10" s="19"/>
      <c r="AF10" s="19" t="n">
        <v>0.206427865796856</v>
      </c>
      <c r="AG10" s="19" t="n">
        <v>0.176659749114058</v>
      </c>
      <c r="AH10" s="19" t="n">
        <v>0.15519890399547</v>
      </c>
      <c r="AI10" s="19"/>
      <c r="AJ10" s="19" t="n">
        <v>0.183464772845883</v>
      </c>
      <c r="AK10" s="19" t="n">
        <v>0.185213061813042</v>
      </c>
      <c r="AL10" s="19" t="n">
        <v>0.261704029027438</v>
      </c>
      <c r="AM10" s="19" t="n">
        <v>0.11103325064523</v>
      </c>
      <c r="AN10" s="19" t="n">
        <v>0.156448246224705</v>
      </c>
      <c r="AO10" s="19"/>
      <c r="AP10" s="19" t="n">
        <v>0.182973438772864</v>
      </c>
      <c r="AQ10" s="19" t="n">
        <v>0.179948101337742</v>
      </c>
      <c r="AR10" s="19" t="n">
        <v>0.17852505681537</v>
      </c>
      <c r="AS10" s="19" t="n">
        <v>0.192980981170419</v>
      </c>
      <c r="AT10" s="19" t="n">
        <v>0.124934914145962</v>
      </c>
      <c r="AU10" s="19"/>
      <c r="AV10" s="19" t="n">
        <v>0.182164387151398</v>
      </c>
      <c r="AW10" s="19" t="n">
        <v>0.190244640295603</v>
      </c>
      <c r="AX10" s="19" t="n">
        <v>0.186693705092106</v>
      </c>
      <c r="AY10" s="19" t="n">
        <v>0.196260415832398</v>
      </c>
      <c r="AZ10" s="19" t="n">
        <v>0.111985572332205</v>
      </c>
      <c r="BA10" s="19" t="n">
        <v>0.12770172404542</v>
      </c>
      <c r="BB10" s="19"/>
      <c r="BC10" s="19" t="n">
        <v>0.167508054128027</v>
      </c>
      <c r="BD10" s="19" t="n">
        <v>0.163885682189998</v>
      </c>
      <c r="BE10" s="19" t="n">
        <v>0.192124144200625</v>
      </c>
      <c r="BF10" s="19" t="n">
        <v>0.149299961301039</v>
      </c>
      <c r="BG10" s="19" t="n">
        <v>0.211074209489072</v>
      </c>
    </row>
    <row r="11">
      <c r="B11" s="20" t="s">
        <v>100</v>
      </c>
      <c r="C11" s="21" t="n">
        <v>0.0696993264943853</v>
      </c>
      <c r="D11" s="21" t="n">
        <v>0.0522217199868911</v>
      </c>
      <c r="E11" s="21" t="n">
        <v>0.0861715874082874</v>
      </c>
      <c r="F11" s="21"/>
      <c r="G11" s="21" t="n">
        <v>0.0570103316673526</v>
      </c>
      <c r="H11" s="21" t="n">
        <v>0.0577419128665494</v>
      </c>
      <c r="I11" s="21" t="n">
        <v>0.0486146100994165</v>
      </c>
      <c r="J11" s="21" t="n">
        <v>0.0835174328296647</v>
      </c>
      <c r="K11" s="21" t="n">
        <v>0.102654904301248</v>
      </c>
      <c r="L11" s="21" t="n">
        <v>0.0716406466898318</v>
      </c>
      <c r="M11" s="21"/>
      <c r="N11" s="21" t="n">
        <v>0.0543070382310406</v>
      </c>
      <c r="O11" s="21" t="n">
        <v>0.0512799278075892</v>
      </c>
      <c r="P11" s="21" t="n">
        <v>0.103056288171983</v>
      </c>
      <c r="Q11" s="21" t="n">
        <v>0.0762637161900584</v>
      </c>
      <c r="R11" s="21"/>
      <c r="S11" s="21" t="n">
        <v>0.0808173603939573</v>
      </c>
      <c r="T11" s="21" t="n">
        <v>0.0638044600375674</v>
      </c>
      <c r="U11" s="21" t="n">
        <v>0.0949388974036693</v>
      </c>
      <c r="V11" s="21" t="n">
        <v>0.0733387461395519</v>
      </c>
      <c r="W11" s="21" t="n">
        <v>0.0852750339320537</v>
      </c>
      <c r="X11" s="21" t="n">
        <v>0.093991069661267</v>
      </c>
      <c r="Y11" s="21" t="n">
        <v>0.0500811515227436</v>
      </c>
      <c r="Z11" s="21" t="n">
        <v>0.0834313886624787</v>
      </c>
      <c r="AA11" s="21" t="n">
        <v>0.0651110308334415</v>
      </c>
      <c r="AB11" s="21" t="n">
        <v>0.0411256582956058</v>
      </c>
      <c r="AC11" s="21" t="n">
        <v>0.0257206128732232</v>
      </c>
      <c r="AD11" s="21" t="n">
        <v>0.0659561558521734</v>
      </c>
      <c r="AE11" s="21"/>
      <c r="AF11" s="21" t="n">
        <v>0.0649586405992742</v>
      </c>
      <c r="AG11" s="21" t="n">
        <v>0.0626466022015548</v>
      </c>
      <c r="AH11" s="21" t="n">
        <v>0.104907837219764</v>
      </c>
      <c r="AI11" s="21"/>
      <c r="AJ11" s="21" t="n">
        <v>0.0668735618760768</v>
      </c>
      <c r="AK11" s="21" t="n">
        <v>0.0520775989449159</v>
      </c>
      <c r="AL11" s="21" t="n">
        <v>0.0983095001126333</v>
      </c>
      <c r="AM11" s="21" t="n">
        <v>0.0456223112622897</v>
      </c>
      <c r="AN11" s="21" t="n">
        <v>0.106916876980232</v>
      </c>
      <c r="AO11" s="21"/>
      <c r="AP11" s="21" t="n">
        <v>0.0706837859049329</v>
      </c>
      <c r="AQ11" s="21" t="n">
        <v>0.0639487083331212</v>
      </c>
      <c r="AR11" s="21" t="n">
        <v>0.046723039093288</v>
      </c>
      <c r="AS11" s="21" t="n">
        <v>0.0662048830698003</v>
      </c>
      <c r="AT11" s="21" t="n">
        <v>0.100599270702636</v>
      </c>
      <c r="AU11" s="21"/>
      <c r="AV11" s="21" t="n">
        <v>0.0585302968526678</v>
      </c>
      <c r="AW11" s="21" t="n">
        <v>0.0703681572718342</v>
      </c>
      <c r="AX11" s="21" t="n">
        <v>0.0591986245788269</v>
      </c>
      <c r="AY11" s="21" t="n">
        <v>0.0483404028739653</v>
      </c>
      <c r="AZ11" s="21" t="n">
        <v>0.0893903485620976</v>
      </c>
      <c r="BA11" s="21" t="n">
        <v>0.11550303590776</v>
      </c>
      <c r="BB11" s="21"/>
      <c r="BC11" s="21" t="n">
        <v>0.0828085003078375</v>
      </c>
      <c r="BD11" s="21" t="n">
        <v>0.0729305460431799</v>
      </c>
      <c r="BE11" s="21" t="n">
        <v>0.0686706339915185</v>
      </c>
      <c r="BF11" s="21" t="n">
        <v>0.0326656460340061</v>
      </c>
      <c r="BG11" s="21" t="n">
        <v>0.107026360984466</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0.785347736732641</v>
      </c>
      <c r="D9" s="19" t="n">
        <v>0.766350522093403</v>
      </c>
      <c r="E9" s="19" t="n">
        <v>0.803855054583106</v>
      </c>
      <c r="F9" s="19"/>
      <c r="G9" s="19" t="n">
        <v>0.743090929149939</v>
      </c>
      <c r="H9" s="19" t="n">
        <v>0.756016571089711</v>
      </c>
      <c r="I9" s="19" t="n">
        <v>0.782558192917637</v>
      </c>
      <c r="J9" s="19" t="n">
        <v>0.781708924392178</v>
      </c>
      <c r="K9" s="19" t="n">
        <v>0.790543953751817</v>
      </c>
      <c r="L9" s="19" t="n">
        <v>0.839078784506765</v>
      </c>
      <c r="M9" s="19"/>
      <c r="N9" s="19" t="n">
        <v>0.805194339486924</v>
      </c>
      <c r="O9" s="19" t="n">
        <v>0.786766155776706</v>
      </c>
      <c r="P9" s="19" t="n">
        <v>0.803702097250956</v>
      </c>
      <c r="Q9" s="19" t="n">
        <v>0.745932286503555</v>
      </c>
      <c r="R9" s="19"/>
      <c r="S9" s="19" t="n">
        <v>0.783760029833393</v>
      </c>
      <c r="T9" s="19" t="n">
        <v>0.822437288159081</v>
      </c>
      <c r="U9" s="19" t="n">
        <v>0.809863609969486</v>
      </c>
      <c r="V9" s="19" t="n">
        <v>0.81536951347315</v>
      </c>
      <c r="W9" s="19" t="n">
        <v>0.764430766509277</v>
      </c>
      <c r="X9" s="19" t="n">
        <v>0.737024844080388</v>
      </c>
      <c r="Y9" s="19" t="n">
        <v>0.78369192644457</v>
      </c>
      <c r="Z9" s="19" t="n">
        <v>0.770666770644871</v>
      </c>
      <c r="AA9" s="19" t="n">
        <v>0.756457109988533</v>
      </c>
      <c r="AB9" s="19" t="n">
        <v>0.760149139429075</v>
      </c>
      <c r="AC9" s="19" t="n">
        <v>0.809480646906472</v>
      </c>
      <c r="AD9" s="19" t="n">
        <v>0.835892325065709</v>
      </c>
      <c r="AE9" s="19"/>
      <c r="AF9" s="19" t="n">
        <v>0.821304175692865</v>
      </c>
      <c r="AG9" s="19" t="n">
        <v>0.776092803409856</v>
      </c>
      <c r="AH9" s="19" t="n">
        <v>0.725417104880168</v>
      </c>
      <c r="AI9" s="19"/>
      <c r="AJ9" s="19" t="n">
        <v>0.809168681834879</v>
      </c>
      <c r="AK9" s="19" t="n">
        <v>0.77887493542017</v>
      </c>
      <c r="AL9" s="19" t="n">
        <v>0.724805143794666</v>
      </c>
      <c r="AM9" s="19" t="n">
        <v>0.804829845982813</v>
      </c>
      <c r="AN9" s="19" t="n">
        <v>0.763446110584832</v>
      </c>
      <c r="AO9" s="19"/>
      <c r="AP9" s="19" t="n">
        <v>0.792879384704629</v>
      </c>
      <c r="AQ9" s="19" t="n">
        <v>0.782560662144543</v>
      </c>
      <c r="AR9" s="19" t="n">
        <v>0.782574915782737</v>
      </c>
      <c r="AS9" s="19" t="n">
        <v>0.816949688475663</v>
      </c>
      <c r="AT9" s="19" t="n">
        <v>0.770449312227689</v>
      </c>
      <c r="AU9" s="19"/>
      <c r="AV9" s="19" t="n">
        <v>0.779024641901647</v>
      </c>
      <c r="AW9" s="19" t="n">
        <v>0.765591974830636</v>
      </c>
      <c r="AX9" s="19" t="n">
        <v>0.759142620393121</v>
      </c>
      <c r="AY9" s="19" t="n">
        <v>0.856258293748069</v>
      </c>
      <c r="AZ9" s="19" t="n">
        <v>0.781530271507142</v>
      </c>
      <c r="BA9" s="19" t="n">
        <v>0.79660405200757</v>
      </c>
      <c r="BB9" s="19"/>
      <c r="BC9" s="19" t="n">
        <v>0.788794725803688</v>
      </c>
      <c r="BD9" s="19" t="n">
        <v>0.783403389253409</v>
      </c>
      <c r="BE9" s="19" t="n">
        <v>0.768071198120872</v>
      </c>
      <c r="BF9" s="19" t="n">
        <v>0.786159060788721</v>
      </c>
      <c r="BG9" s="19" t="n">
        <v>0.781226537647273</v>
      </c>
    </row>
    <row r="10">
      <c r="B10" s="20" t="s">
        <v>239</v>
      </c>
      <c r="C10" s="19" t="n">
        <v>0.143056957697318</v>
      </c>
      <c r="D10" s="19" t="n">
        <v>0.16584805533329</v>
      </c>
      <c r="E10" s="19" t="n">
        <v>0.120284217183435</v>
      </c>
      <c r="F10" s="19"/>
      <c r="G10" s="19" t="n">
        <v>0.195646393588622</v>
      </c>
      <c r="H10" s="19" t="n">
        <v>0.1809554028548</v>
      </c>
      <c r="I10" s="19" t="n">
        <v>0.159985498496775</v>
      </c>
      <c r="J10" s="19" t="n">
        <v>0.134769677129656</v>
      </c>
      <c r="K10" s="19" t="n">
        <v>0.11400234249249</v>
      </c>
      <c r="L10" s="19" t="n">
        <v>0.0896965825637243</v>
      </c>
      <c r="M10" s="19"/>
      <c r="N10" s="19" t="n">
        <v>0.14951782432365</v>
      </c>
      <c r="O10" s="19" t="n">
        <v>0.154563169761938</v>
      </c>
      <c r="P10" s="19" t="n">
        <v>0.119597325461038</v>
      </c>
      <c r="Q10" s="19" t="n">
        <v>0.145030468204007</v>
      </c>
      <c r="R10" s="19"/>
      <c r="S10" s="19" t="n">
        <v>0.151907917609072</v>
      </c>
      <c r="T10" s="19" t="n">
        <v>0.129559393778456</v>
      </c>
      <c r="U10" s="19" t="n">
        <v>0.107113628195307</v>
      </c>
      <c r="V10" s="19" t="n">
        <v>0.132018319435028</v>
      </c>
      <c r="W10" s="19" t="n">
        <v>0.170695643472474</v>
      </c>
      <c r="X10" s="19" t="n">
        <v>0.157993485732132</v>
      </c>
      <c r="Y10" s="19" t="n">
        <v>0.161263562152009</v>
      </c>
      <c r="Z10" s="19" t="n">
        <v>0.137147574348991</v>
      </c>
      <c r="AA10" s="19" t="n">
        <v>0.173636726924447</v>
      </c>
      <c r="AB10" s="19" t="n">
        <v>0.146165724616046</v>
      </c>
      <c r="AC10" s="19" t="n">
        <v>0.108064631694823</v>
      </c>
      <c r="AD10" s="19" t="n">
        <v>0.0758141735151915</v>
      </c>
      <c r="AE10" s="19"/>
      <c r="AF10" s="19" t="n">
        <v>0.119472516287349</v>
      </c>
      <c r="AG10" s="19" t="n">
        <v>0.156080223484105</v>
      </c>
      <c r="AH10" s="19" t="n">
        <v>0.16003745218374</v>
      </c>
      <c r="AI10" s="19"/>
      <c r="AJ10" s="19" t="n">
        <v>0.126620573391745</v>
      </c>
      <c r="AK10" s="19" t="n">
        <v>0.160750545154628</v>
      </c>
      <c r="AL10" s="19" t="n">
        <v>0.205001419768094</v>
      </c>
      <c r="AM10" s="19" t="n">
        <v>0.195170154017187</v>
      </c>
      <c r="AN10" s="19" t="n">
        <v>0.117417970469874</v>
      </c>
      <c r="AO10" s="19"/>
      <c r="AP10" s="19" t="n">
        <v>0.129977021838673</v>
      </c>
      <c r="AQ10" s="19" t="n">
        <v>0.147299447106467</v>
      </c>
      <c r="AR10" s="19" t="n">
        <v>0.172441464043991</v>
      </c>
      <c r="AS10" s="19" t="n">
        <v>0.140187286751608</v>
      </c>
      <c r="AT10" s="19" t="n">
        <v>0.143773822448366</v>
      </c>
      <c r="AU10" s="19"/>
      <c r="AV10" s="19" t="n">
        <v>0.160853947572893</v>
      </c>
      <c r="AW10" s="19" t="n">
        <v>0.164769664452398</v>
      </c>
      <c r="AX10" s="19" t="n">
        <v>0.184658737079026</v>
      </c>
      <c r="AY10" s="19" t="n">
        <v>0.108538278422298</v>
      </c>
      <c r="AZ10" s="19" t="n">
        <v>0.130058101245816</v>
      </c>
      <c r="BA10" s="19" t="n">
        <v>0.0764100696175831</v>
      </c>
      <c r="BB10" s="19"/>
      <c r="BC10" s="19" t="n">
        <v>0.121545002487349</v>
      </c>
      <c r="BD10" s="19" t="n">
        <v>0.14510983583784</v>
      </c>
      <c r="BE10" s="19" t="n">
        <v>0.161148498916512</v>
      </c>
      <c r="BF10" s="19" t="n">
        <v>0.179404191322245</v>
      </c>
      <c r="BG10" s="19" t="n">
        <v>0.218773462352727</v>
      </c>
    </row>
    <row r="11">
      <c r="B11" s="20" t="s">
        <v>100</v>
      </c>
      <c r="C11" s="21" t="n">
        <v>0.0715953055700415</v>
      </c>
      <c r="D11" s="21" t="n">
        <v>0.0678014225733074</v>
      </c>
      <c r="E11" s="21" t="n">
        <v>0.0758607282334592</v>
      </c>
      <c r="F11" s="21"/>
      <c r="G11" s="21" t="n">
        <v>0.0612626772614383</v>
      </c>
      <c r="H11" s="21" t="n">
        <v>0.0630280260554892</v>
      </c>
      <c r="I11" s="21" t="n">
        <v>0.0574563085855879</v>
      </c>
      <c r="J11" s="21" t="n">
        <v>0.0835213984781659</v>
      </c>
      <c r="K11" s="21" t="n">
        <v>0.0954537037556937</v>
      </c>
      <c r="L11" s="21" t="n">
        <v>0.0712246329295109</v>
      </c>
      <c r="M11" s="21"/>
      <c r="N11" s="21" t="n">
        <v>0.0452878361894257</v>
      </c>
      <c r="O11" s="21" t="n">
        <v>0.0586706744613566</v>
      </c>
      <c r="P11" s="21" t="n">
        <v>0.0767005772880064</v>
      </c>
      <c r="Q11" s="21" t="n">
        <v>0.109037245292438</v>
      </c>
      <c r="R11" s="21"/>
      <c r="S11" s="21" t="n">
        <v>0.0643320525575352</v>
      </c>
      <c r="T11" s="21" t="n">
        <v>0.0480033180624628</v>
      </c>
      <c r="U11" s="21" t="n">
        <v>0.0830227618352064</v>
      </c>
      <c r="V11" s="21" t="n">
        <v>0.0526121670918223</v>
      </c>
      <c r="W11" s="21" t="n">
        <v>0.0648735900182488</v>
      </c>
      <c r="X11" s="21" t="n">
        <v>0.10498167018748</v>
      </c>
      <c r="Y11" s="21" t="n">
        <v>0.0550445114034218</v>
      </c>
      <c r="Z11" s="21" t="n">
        <v>0.0921856550061384</v>
      </c>
      <c r="AA11" s="21" t="n">
        <v>0.06990616308702</v>
      </c>
      <c r="AB11" s="21" t="n">
        <v>0.093685135954879</v>
      </c>
      <c r="AC11" s="21" t="n">
        <v>0.0824547213987052</v>
      </c>
      <c r="AD11" s="21" t="n">
        <v>0.0882935014190996</v>
      </c>
      <c r="AE11" s="21"/>
      <c r="AF11" s="21" t="n">
        <v>0.0592233080197861</v>
      </c>
      <c r="AG11" s="21" t="n">
        <v>0.0678269731060393</v>
      </c>
      <c r="AH11" s="21" t="n">
        <v>0.114545442936092</v>
      </c>
      <c r="AI11" s="21"/>
      <c r="AJ11" s="21" t="n">
        <v>0.0642107447733757</v>
      </c>
      <c r="AK11" s="21" t="n">
        <v>0.0603745194252025</v>
      </c>
      <c r="AL11" s="21" t="n">
        <v>0.0701934364372406</v>
      </c>
      <c r="AM11" s="21" t="n">
        <v>0</v>
      </c>
      <c r="AN11" s="21" t="n">
        <v>0.119135918945294</v>
      </c>
      <c r="AO11" s="21"/>
      <c r="AP11" s="21" t="n">
        <v>0.0771435934566973</v>
      </c>
      <c r="AQ11" s="21" t="n">
        <v>0.0701398907489902</v>
      </c>
      <c r="AR11" s="21" t="n">
        <v>0.0449836201732721</v>
      </c>
      <c r="AS11" s="21" t="n">
        <v>0.0428630247727294</v>
      </c>
      <c r="AT11" s="21" t="n">
        <v>0.0857768653239454</v>
      </c>
      <c r="AU11" s="21"/>
      <c r="AV11" s="21" t="n">
        <v>0.0601214105254602</v>
      </c>
      <c r="AW11" s="21" t="n">
        <v>0.0696383607169656</v>
      </c>
      <c r="AX11" s="21" t="n">
        <v>0.0561986425278531</v>
      </c>
      <c r="AY11" s="21" t="n">
        <v>0.0352034278296328</v>
      </c>
      <c r="AZ11" s="21" t="n">
        <v>0.0884116272470419</v>
      </c>
      <c r="BA11" s="21" t="n">
        <v>0.126985878374847</v>
      </c>
      <c r="BB11" s="21"/>
      <c r="BC11" s="21" t="n">
        <v>0.0896602717089631</v>
      </c>
      <c r="BD11" s="21" t="n">
        <v>0.0714867749087508</v>
      </c>
      <c r="BE11" s="21" t="n">
        <v>0.0707803029626162</v>
      </c>
      <c r="BF11" s="21" t="n">
        <v>0.0344367478890341</v>
      </c>
      <c r="BG11" s="21" t="n">
        <v>0</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251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0.556837123219622</v>
      </c>
      <c r="D9" s="19" t="n">
        <v>0.533007165076955</v>
      </c>
      <c r="E9" s="19" t="n">
        <v>0.58068981104329</v>
      </c>
      <c r="F9" s="19"/>
      <c r="G9" s="19" t="n">
        <v>0.569163033108523</v>
      </c>
      <c r="H9" s="19" t="n">
        <v>0.662201495360701</v>
      </c>
      <c r="I9" s="19" t="n">
        <v>0.595252767721182</v>
      </c>
      <c r="J9" s="19" t="n">
        <v>0.571082864084061</v>
      </c>
      <c r="K9" s="19" t="n">
        <v>0.505283248474808</v>
      </c>
      <c r="L9" s="19" t="n">
        <v>0.455193587500859</v>
      </c>
      <c r="M9" s="19"/>
      <c r="N9" s="19" t="n">
        <v>0.560563923235539</v>
      </c>
      <c r="O9" s="19" t="n">
        <v>0.575736374655988</v>
      </c>
      <c r="P9" s="19" t="n">
        <v>0.553241343666802</v>
      </c>
      <c r="Q9" s="19" t="n">
        <v>0.535449325159423</v>
      </c>
      <c r="R9" s="19"/>
      <c r="S9" s="19" t="n">
        <v>0.626940730363314</v>
      </c>
      <c r="T9" s="19" t="n">
        <v>0.547192914490419</v>
      </c>
      <c r="U9" s="19" t="n">
        <v>0.504901211367063</v>
      </c>
      <c r="V9" s="19" t="n">
        <v>0.581971984862893</v>
      </c>
      <c r="W9" s="19" t="n">
        <v>0.511626254212687</v>
      </c>
      <c r="X9" s="19" t="n">
        <v>0.568366455518236</v>
      </c>
      <c r="Y9" s="19" t="n">
        <v>0.551929105066263</v>
      </c>
      <c r="Z9" s="19" t="n">
        <v>0.519933380997133</v>
      </c>
      <c r="AA9" s="19" t="n">
        <v>0.575838217812293</v>
      </c>
      <c r="AB9" s="19" t="n">
        <v>0.491908783378779</v>
      </c>
      <c r="AC9" s="19" t="n">
        <v>0.61133609674127</v>
      </c>
      <c r="AD9" s="19" t="n">
        <v>0.500683602305851</v>
      </c>
      <c r="AE9" s="19"/>
      <c r="AF9" s="19" t="n">
        <v>0.530624984625337</v>
      </c>
      <c r="AG9" s="19" t="n">
        <v>0.570113163591683</v>
      </c>
      <c r="AH9" s="19" t="n">
        <v>0.561048794128262</v>
      </c>
      <c r="AI9" s="19"/>
      <c r="AJ9" s="19" t="n">
        <v>0.544732340868511</v>
      </c>
      <c r="AK9" s="19" t="n">
        <v>0.637878805339899</v>
      </c>
      <c r="AL9" s="19" t="n">
        <v>0.430330146142033</v>
      </c>
      <c r="AM9" s="19" t="n">
        <v>0.595077059244735</v>
      </c>
      <c r="AN9" s="19" t="n">
        <v>0.539522521219588</v>
      </c>
      <c r="AO9" s="19"/>
      <c r="AP9" s="19" t="n">
        <v>0.538359510224835</v>
      </c>
      <c r="AQ9" s="19" t="n">
        <v>0.601168801755362</v>
      </c>
      <c r="AR9" s="19" t="n">
        <v>0.480457523872335</v>
      </c>
      <c r="AS9" s="19" t="n">
        <v>0.587886283554712</v>
      </c>
      <c r="AT9" s="19" t="n">
        <v>0.482680480877348</v>
      </c>
      <c r="AU9" s="19"/>
      <c r="AV9" s="19" t="n">
        <v>0.611286952180041</v>
      </c>
      <c r="AW9" s="19" t="n">
        <v>0.525723094327487</v>
      </c>
      <c r="AX9" s="19" t="n">
        <v>0.527515305355633</v>
      </c>
      <c r="AY9" s="19" t="n">
        <v>0.580426859676957</v>
      </c>
      <c r="AZ9" s="19" t="n">
        <v>0.55916012292888</v>
      </c>
      <c r="BA9" s="19" t="n">
        <v>0.487644081653501</v>
      </c>
      <c r="BB9" s="19"/>
      <c r="BC9" s="19" t="n">
        <v>0.562190081110659</v>
      </c>
      <c r="BD9" s="19" t="n">
        <v>0.535159112797349</v>
      </c>
      <c r="BE9" s="19" t="n">
        <v>0.551111295888739</v>
      </c>
      <c r="BF9" s="19" t="n">
        <v>0.626380787451441</v>
      </c>
      <c r="BG9" s="19" t="n">
        <v>0.667651477578257</v>
      </c>
    </row>
    <row r="10">
      <c r="B10" s="20" t="s">
        <v>239</v>
      </c>
      <c r="C10" s="19" t="n">
        <v>0.346852655439987</v>
      </c>
      <c r="D10" s="19" t="n">
        <v>0.399359174149957</v>
      </c>
      <c r="E10" s="19" t="n">
        <v>0.294268024876158</v>
      </c>
      <c r="F10" s="19"/>
      <c r="G10" s="19" t="n">
        <v>0.282631733450065</v>
      </c>
      <c r="H10" s="19" t="n">
        <v>0.284172898518772</v>
      </c>
      <c r="I10" s="19" t="n">
        <v>0.316958085011251</v>
      </c>
      <c r="J10" s="19" t="n">
        <v>0.338763906157203</v>
      </c>
      <c r="K10" s="19" t="n">
        <v>0.380225258463708</v>
      </c>
      <c r="L10" s="19" t="n">
        <v>0.448946889706507</v>
      </c>
      <c r="M10" s="19"/>
      <c r="N10" s="19" t="n">
        <v>0.359831640053851</v>
      </c>
      <c r="O10" s="19" t="n">
        <v>0.34360207150418</v>
      </c>
      <c r="P10" s="19" t="n">
        <v>0.336296719148549</v>
      </c>
      <c r="Q10" s="19" t="n">
        <v>0.34621254059698</v>
      </c>
      <c r="R10" s="19"/>
      <c r="S10" s="19" t="n">
        <v>0.269699559909183</v>
      </c>
      <c r="T10" s="19" t="n">
        <v>0.377557993469671</v>
      </c>
      <c r="U10" s="19" t="n">
        <v>0.398886309769446</v>
      </c>
      <c r="V10" s="19" t="n">
        <v>0.3400578540492</v>
      </c>
      <c r="W10" s="19" t="n">
        <v>0.390223732447875</v>
      </c>
      <c r="X10" s="19" t="n">
        <v>0.312041962146311</v>
      </c>
      <c r="Y10" s="19" t="n">
        <v>0.335200036310511</v>
      </c>
      <c r="Z10" s="19" t="n">
        <v>0.376499325256201</v>
      </c>
      <c r="AA10" s="19" t="n">
        <v>0.343620172500918</v>
      </c>
      <c r="AB10" s="19" t="n">
        <v>0.400178446482398</v>
      </c>
      <c r="AC10" s="19" t="n">
        <v>0.292372038734319</v>
      </c>
      <c r="AD10" s="19" t="n">
        <v>0.394519045449368</v>
      </c>
      <c r="AE10" s="19"/>
      <c r="AF10" s="19" t="n">
        <v>0.381805542976124</v>
      </c>
      <c r="AG10" s="19" t="n">
        <v>0.3532986930733</v>
      </c>
      <c r="AH10" s="19" t="n">
        <v>0.291986980716035</v>
      </c>
      <c r="AI10" s="19"/>
      <c r="AJ10" s="19" t="n">
        <v>0.375985469645674</v>
      </c>
      <c r="AK10" s="19" t="n">
        <v>0.286714584712173</v>
      </c>
      <c r="AL10" s="19" t="n">
        <v>0.464661532373303</v>
      </c>
      <c r="AM10" s="19" t="n">
        <v>0.404922940755265</v>
      </c>
      <c r="AN10" s="19" t="n">
        <v>0.313951426467842</v>
      </c>
      <c r="AO10" s="19"/>
      <c r="AP10" s="19" t="n">
        <v>0.368044304881171</v>
      </c>
      <c r="AQ10" s="19" t="n">
        <v>0.321045489698315</v>
      </c>
      <c r="AR10" s="19" t="n">
        <v>0.466884853845501</v>
      </c>
      <c r="AS10" s="19" t="n">
        <v>0.34861504951392</v>
      </c>
      <c r="AT10" s="19" t="n">
        <v>0.360358761591127</v>
      </c>
      <c r="AU10" s="19"/>
      <c r="AV10" s="19" t="n">
        <v>0.313287113299682</v>
      </c>
      <c r="AW10" s="19" t="n">
        <v>0.378262852012701</v>
      </c>
      <c r="AX10" s="19" t="n">
        <v>0.381874880863058</v>
      </c>
      <c r="AY10" s="19" t="n">
        <v>0.371047668915366</v>
      </c>
      <c r="AZ10" s="19" t="n">
        <v>0.319775203728254</v>
      </c>
      <c r="BA10" s="19" t="n">
        <v>0.338820738126772</v>
      </c>
      <c r="BB10" s="19"/>
      <c r="BC10" s="19" t="n">
        <v>0.333518610146751</v>
      </c>
      <c r="BD10" s="19" t="n">
        <v>0.332808212487774</v>
      </c>
      <c r="BE10" s="19" t="n">
        <v>0.374561199708329</v>
      </c>
      <c r="BF10" s="19" t="n">
        <v>0.321759864250371</v>
      </c>
      <c r="BG10" s="19" t="n">
        <v>0.275781412683217</v>
      </c>
    </row>
    <row r="11">
      <c r="B11" s="20" t="s">
        <v>100</v>
      </c>
      <c r="C11" s="21" t="n">
        <v>0.0963102213403911</v>
      </c>
      <c r="D11" s="21" t="n">
        <v>0.0676336607730884</v>
      </c>
      <c r="E11" s="21" t="n">
        <v>0.125042164080553</v>
      </c>
      <c r="F11" s="21"/>
      <c r="G11" s="21" t="n">
        <v>0.148205233441412</v>
      </c>
      <c r="H11" s="21" t="n">
        <v>0.0536256061205269</v>
      </c>
      <c r="I11" s="21" t="n">
        <v>0.0877891472675663</v>
      </c>
      <c r="J11" s="21" t="n">
        <v>0.090153229758736</v>
      </c>
      <c r="K11" s="21" t="n">
        <v>0.114491493061484</v>
      </c>
      <c r="L11" s="21" t="n">
        <v>0.0958595227926339</v>
      </c>
      <c r="M11" s="21"/>
      <c r="N11" s="21" t="n">
        <v>0.0796044367106102</v>
      </c>
      <c r="O11" s="21" t="n">
        <v>0.080661553839832</v>
      </c>
      <c r="P11" s="21" t="n">
        <v>0.110461937184649</v>
      </c>
      <c r="Q11" s="21" t="n">
        <v>0.118338134243597</v>
      </c>
      <c r="R11" s="21"/>
      <c r="S11" s="21" t="n">
        <v>0.103359709727502</v>
      </c>
      <c r="T11" s="21" t="n">
        <v>0.0752490920399098</v>
      </c>
      <c r="U11" s="21" t="n">
        <v>0.0962124788634905</v>
      </c>
      <c r="V11" s="21" t="n">
        <v>0.0779701610879072</v>
      </c>
      <c r="W11" s="21" t="n">
        <v>0.098150013339438</v>
      </c>
      <c r="X11" s="21" t="n">
        <v>0.119591582335453</v>
      </c>
      <c r="Y11" s="21" t="n">
        <v>0.112870858623226</v>
      </c>
      <c r="Z11" s="21" t="n">
        <v>0.103567293746667</v>
      </c>
      <c r="AA11" s="21" t="n">
        <v>0.0805416096867895</v>
      </c>
      <c r="AB11" s="21" t="n">
        <v>0.107912770138823</v>
      </c>
      <c r="AC11" s="21" t="n">
        <v>0.0962918645244109</v>
      </c>
      <c r="AD11" s="21" t="n">
        <v>0.10479735224478</v>
      </c>
      <c r="AE11" s="21"/>
      <c r="AF11" s="21" t="n">
        <v>0.0875694723985398</v>
      </c>
      <c r="AG11" s="21" t="n">
        <v>0.0765881433350175</v>
      </c>
      <c r="AH11" s="21" t="n">
        <v>0.146964225155703</v>
      </c>
      <c r="AI11" s="21"/>
      <c r="AJ11" s="21" t="n">
        <v>0.0792821894858154</v>
      </c>
      <c r="AK11" s="21" t="n">
        <v>0.0754066099479286</v>
      </c>
      <c r="AL11" s="21" t="n">
        <v>0.105008321484664</v>
      </c>
      <c r="AM11" s="21" t="n">
        <v>0</v>
      </c>
      <c r="AN11" s="21" t="n">
        <v>0.14652605231257</v>
      </c>
      <c r="AO11" s="21"/>
      <c r="AP11" s="21" t="n">
        <v>0.0935961848939933</v>
      </c>
      <c r="AQ11" s="21" t="n">
        <v>0.0777857085463231</v>
      </c>
      <c r="AR11" s="21" t="n">
        <v>0.0526576222821638</v>
      </c>
      <c r="AS11" s="21" t="n">
        <v>0.0634986669313684</v>
      </c>
      <c r="AT11" s="21" t="n">
        <v>0.156960757531525</v>
      </c>
      <c r="AU11" s="21"/>
      <c r="AV11" s="21" t="n">
        <v>0.0754259345202774</v>
      </c>
      <c r="AW11" s="21" t="n">
        <v>0.0960140536598121</v>
      </c>
      <c r="AX11" s="21" t="n">
        <v>0.0906098137813095</v>
      </c>
      <c r="AY11" s="21" t="n">
        <v>0.0485254714076762</v>
      </c>
      <c r="AZ11" s="21" t="n">
        <v>0.121064673342865</v>
      </c>
      <c r="BA11" s="21" t="n">
        <v>0.173535180219727</v>
      </c>
      <c r="BB11" s="21"/>
      <c r="BC11" s="21" t="n">
        <v>0.104291308742589</v>
      </c>
      <c r="BD11" s="21" t="n">
        <v>0.132032674714877</v>
      </c>
      <c r="BE11" s="21" t="n">
        <v>0.0743275044029322</v>
      </c>
      <c r="BF11" s="21" t="n">
        <v>0.0518593482981879</v>
      </c>
      <c r="BG11" s="21" t="n">
        <v>0.0565671097385254</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252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0.313226494508173</v>
      </c>
      <c r="D9" s="19" t="n">
        <v>0.309783295324444</v>
      </c>
      <c r="E9" s="19" t="n">
        <v>0.315891215414817</v>
      </c>
      <c r="F9" s="19"/>
      <c r="G9" s="19" t="n">
        <v>0.431553879440862</v>
      </c>
      <c r="H9" s="19" t="n">
        <v>0.442441214348917</v>
      </c>
      <c r="I9" s="19" t="n">
        <v>0.29977853611724</v>
      </c>
      <c r="J9" s="19" t="n">
        <v>0.31854552950206</v>
      </c>
      <c r="K9" s="19" t="n">
        <v>0.226091518712558</v>
      </c>
      <c r="L9" s="19" t="n">
        <v>0.194661965419228</v>
      </c>
      <c r="M9" s="19"/>
      <c r="N9" s="19" t="n">
        <v>0.321594646809044</v>
      </c>
      <c r="O9" s="19" t="n">
        <v>0.280820482967804</v>
      </c>
      <c r="P9" s="19" t="n">
        <v>0.299337484787726</v>
      </c>
      <c r="Q9" s="19" t="n">
        <v>0.35073141355288</v>
      </c>
      <c r="R9" s="19"/>
      <c r="S9" s="19" t="n">
        <v>0.439129629874621</v>
      </c>
      <c r="T9" s="19" t="n">
        <v>0.218854502270466</v>
      </c>
      <c r="U9" s="19" t="n">
        <v>0.235651204765278</v>
      </c>
      <c r="V9" s="19" t="n">
        <v>0.334815326193078</v>
      </c>
      <c r="W9" s="19" t="n">
        <v>0.3471838015794</v>
      </c>
      <c r="X9" s="19" t="n">
        <v>0.311460002110204</v>
      </c>
      <c r="Y9" s="19" t="n">
        <v>0.299807518029554</v>
      </c>
      <c r="Z9" s="19" t="n">
        <v>0.305158544440086</v>
      </c>
      <c r="AA9" s="19" t="n">
        <v>0.40634707596328</v>
      </c>
      <c r="AB9" s="19" t="n">
        <v>0.220052317766149</v>
      </c>
      <c r="AC9" s="19" t="n">
        <v>0.278586553654949</v>
      </c>
      <c r="AD9" s="19" t="n">
        <v>0.243399887126324</v>
      </c>
      <c r="AE9" s="19"/>
      <c r="AF9" s="19" t="n">
        <v>0.25994116110338</v>
      </c>
      <c r="AG9" s="19" t="n">
        <v>0.310975745667062</v>
      </c>
      <c r="AH9" s="19" t="n">
        <v>0.37048114362519</v>
      </c>
      <c r="AI9" s="19"/>
      <c r="AJ9" s="19" t="n">
        <v>0.258353256290948</v>
      </c>
      <c r="AK9" s="19" t="n">
        <v>0.411395222576668</v>
      </c>
      <c r="AL9" s="19" t="n">
        <v>0.135947253848561</v>
      </c>
      <c r="AM9" s="19" t="n">
        <v>0.443766152736181</v>
      </c>
      <c r="AN9" s="19" t="n">
        <v>0.326792429496122</v>
      </c>
      <c r="AO9" s="19"/>
      <c r="AP9" s="19" t="n">
        <v>0.251183245443761</v>
      </c>
      <c r="AQ9" s="19" t="n">
        <v>0.37162498301581</v>
      </c>
      <c r="AR9" s="19" t="n">
        <v>0.259123026939745</v>
      </c>
      <c r="AS9" s="19" t="n">
        <v>0.317278647823881</v>
      </c>
      <c r="AT9" s="19" t="n">
        <v>0.180280191340511</v>
      </c>
      <c r="AU9" s="19"/>
      <c r="AV9" s="19" t="n">
        <v>0.391181744200209</v>
      </c>
      <c r="AW9" s="19" t="n">
        <v>0.262397623559921</v>
      </c>
      <c r="AX9" s="19" t="n">
        <v>0.273728851957898</v>
      </c>
      <c r="AY9" s="19" t="n">
        <v>0.328134920172147</v>
      </c>
      <c r="AZ9" s="19" t="n">
        <v>0.230571945313247</v>
      </c>
      <c r="BA9" s="19" t="n">
        <v>0.268974024104739</v>
      </c>
      <c r="BB9" s="19"/>
      <c r="BC9" s="19" t="n">
        <v>0.336315064247578</v>
      </c>
      <c r="BD9" s="19" t="n">
        <v>0.300580408625321</v>
      </c>
      <c r="BE9" s="19" t="n">
        <v>0.301384580404579</v>
      </c>
      <c r="BF9" s="19" t="n">
        <v>0.351684706646981</v>
      </c>
      <c r="BG9" s="19" t="n">
        <v>0.432740952389689</v>
      </c>
    </row>
    <row r="10">
      <c r="B10" s="20" t="s">
        <v>239</v>
      </c>
      <c r="C10" s="19" t="n">
        <v>0.585483004808765</v>
      </c>
      <c r="D10" s="19" t="n">
        <v>0.622116223912074</v>
      </c>
      <c r="E10" s="19" t="n">
        <v>0.550770315631257</v>
      </c>
      <c r="F10" s="19"/>
      <c r="G10" s="19" t="n">
        <v>0.458192008533923</v>
      </c>
      <c r="H10" s="19" t="n">
        <v>0.45461422169883</v>
      </c>
      <c r="I10" s="19" t="n">
        <v>0.603092808945751</v>
      </c>
      <c r="J10" s="19" t="n">
        <v>0.59354254135228</v>
      </c>
      <c r="K10" s="19" t="n">
        <v>0.665770295982036</v>
      </c>
      <c r="L10" s="19" t="n">
        <v>0.701776367601128</v>
      </c>
      <c r="M10" s="19"/>
      <c r="N10" s="19" t="n">
        <v>0.603413097410341</v>
      </c>
      <c r="O10" s="19" t="n">
        <v>0.617414444534786</v>
      </c>
      <c r="P10" s="19" t="n">
        <v>0.568761486990727</v>
      </c>
      <c r="Q10" s="19" t="n">
        <v>0.546831197082362</v>
      </c>
      <c r="R10" s="19"/>
      <c r="S10" s="19" t="n">
        <v>0.492551953803309</v>
      </c>
      <c r="T10" s="19" t="n">
        <v>0.68772947782943</v>
      </c>
      <c r="U10" s="19" t="n">
        <v>0.663377069585387</v>
      </c>
      <c r="V10" s="19" t="n">
        <v>0.56616991233033</v>
      </c>
      <c r="W10" s="19" t="n">
        <v>0.530888222187358</v>
      </c>
      <c r="X10" s="19" t="n">
        <v>0.572821580027199</v>
      </c>
      <c r="Y10" s="19" t="n">
        <v>0.588125050082605</v>
      </c>
      <c r="Z10" s="19" t="n">
        <v>0.590668924443086</v>
      </c>
      <c r="AA10" s="19" t="n">
        <v>0.486436362051263</v>
      </c>
      <c r="AB10" s="19" t="n">
        <v>0.670406879030003</v>
      </c>
      <c r="AC10" s="19" t="n">
        <v>0.607618618086834</v>
      </c>
      <c r="AD10" s="19" t="n">
        <v>0.650842959680333</v>
      </c>
      <c r="AE10" s="19"/>
      <c r="AF10" s="19" t="n">
        <v>0.654855176409518</v>
      </c>
      <c r="AG10" s="19" t="n">
        <v>0.586529916682244</v>
      </c>
      <c r="AH10" s="19" t="n">
        <v>0.496527313562643</v>
      </c>
      <c r="AI10" s="19"/>
      <c r="AJ10" s="19" t="n">
        <v>0.64234255363944</v>
      </c>
      <c r="AK10" s="19" t="n">
        <v>0.503805467412642</v>
      </c>
      <c r="AL10" s="19" t="n">
        <v>0.745012871996646</v>
      </c>
      <c r="AM10" s="19" t="n">
        <v>0.530730035275398</v>
      </c>
      <c r="AN10" s="19" t="n">
        <v>0.55643385951436</v>
      </c>
      <c r="AO10" s="19"/>
      <c r="AP10" s="19" t="n">
        <v>0.645882751215782</v>
      </c>
      <c r="AQ10" s="19" t="n">
        <v>0.520211507497269</v>
      </c>
      <c r="AR10" s="19" t="n">
        <v>0.665997093051478</v>
      </c>
      <c r="AS10" s="19" t="n">
        <v>0.640430135280127</v>
      </c>
      <c r="AT10" s="19" t="n">
        <v>0.711149211871474</v>
      </c>
      <c r="AU10" s="19"/>
      <c r="AV10" s="19" t="n">
        <v>0.513575448393123</v>
      </c>
      <c r="AW10" s="19" t="n">
        <v>0.627031379900037</v>
      </c>
      <c r="AX10" s="19" t="n">
        <v>0.647653216731568</v>
      </c>
      <c r="AY10" s="19" t="n">
        <v>0.634049154056857</v>
      </c>
      <c r="AZ10" s="19" t="n">
        <v>0.671739238363587</v>
      </c>
      <c r="BA10" s="19" t="n">
        <v>0.505096735595858</v>
      </c>
      <c r="BB10" s="19"/>
      <c r="BC10" s="19" t="n">
        <v>0.559485000617025</v>
      </c>
      <c r="BD10" s="19" t="n">
        <v>0.582185623747624</v>
      </c>
      <c r="BE10" s="19" t="n">
        <v>0.606021575210879</v>
      </c>
      <c r="BF10" s="19" t="n">
        <v>0.551073828739271</v>
      </c>
      <c r="BG10" s="19" t="n">
        <v>0.402021436128726</v>
      </c>
    </row>
    <row r="11">
      <c r="B11" s="20" t="s">
        <v>100</v>
      </c>
      <c r="C11" s="21" t="n">
        <v>0.101290500683061</v>
      </c>
      <c r="D11" s="21" t="n">
        <v>0.0681004807634814</v>
      </c>
      <c r="E11" s="21" t="n">
        <v>0.133338468953927</v>
      </c>
      <c r="F11" s="21"/>
      <c r="G11" s="21" t="n">
        <v>0.110254112025215</v>
      </c>
      <c r="H11" s="21" t="n">
        <v>0.102944563952253</v>
      </c>
      <c r="I11" s="21" t="n">
        <v>0.0971286549370089</v>
      </c>
      <c r="J11" s="21" t="n">
        <v>0.0879119291456603</v>
      </c>
      <c r="K11" s="21" t="n">
        <v>0.108138185305406</v>
      </c>
      <c r="L11" s="21" t="n">
        <v>0.103561666979644</v>
      </c>
      <c r="M11" s="21"/>
      <c r="N11" s="21" t="n">
        <v>0.074992255780615</v>
      </c>
      <c r="O11" s="21" t="n">
        <v>0.10176507249741</v>
      </c>
      <c r="P11" s="21" t="n">
        <v>0.131901028221547</v>
      </c>
      <c r="Q11" s="21" t="n">
        <v>0.102437389364759</v>
      </c>
      <c r="R11" s="21"/>
      <c r="S11" s="21" t="n">
        <v>0.0683184163220703</v>
      </c>
      <c r="T11" s="21" t="n">
        <v>0.0934160199001037</v>
      </c>
      <c r="U11" s="21" t="n">
        <v>0.100971725649334</v>
      </c>
      <c r="V11" s="21" t="n">
        <v>0.0990147614765917</v>
      </c>
      <c r="W11" s="21" t="n">
        <v>0.121927976233242</v>
      </c>
      <c r="X11" s="21" t="n">
        <v>0.115718417862597</v>
      </c>
      <c r="Y11" s="21" t="n">
        <v>0.11206743188784</v>
      </c>
      <c r="Z11" s="21" t="n">
        <v>0.104172531116828</v>
      </c>
      <c r="AA11" s="21" t="n">
        <v>0.107216561985457</v>
      </c>
      <c r="AB11" s="21" t="n">
        <v>0.109540803203848</v>
      </c>
      <c r="AC11" s="21" t="n">
        <v>0.113794828258217</v>
      </c>
      <c r="AD11" s="21" t="n">
        <v>0.105757153193343</v>
      </c>
      <c r="AE11" s="21"/>
      <c r="AF11" s="21" t="n">
        <v>0.0852036624871018</v>
      </c>
      <c r="AG11" s="21" t="n">
        <v>0.102494337650694</v>
      </c>
      <c r="AH11" s="21" t="n">
        <v>0.132991542812167</v>
      </c>
      <c r="AI11" s="21"/>
      <c r="AJ11" s="21" t="n">
        <v>0.0993041900696118</v>
      </c>
      <c r="AK11" s="21" t="n">
        <v>0.0847993100106896</v>
      </c>
      <c r="AL11" s="21" t="n">
        <v>0.119039874154793</v>
      </c>
      <c r="AM11" s="21" t="n">
        <v>0.0255038119884213</v>
      </c>
      <c r="AN11" s="21" t="n">
        <v>0.116773710989517</v>
      </c>
      <c r="AO11" s="21"/>
      <c r="AP11" s="21" t="n">
        <v>0.102934003340456</v>
      </c>
      <c r="AQ11" s="21" t="n">
        <v>0.108163509486921</v>
      </c>
      <c r="AR11" s="21" t="n">
        <v>0.074879880008777</v>
      </c>
      <c r="AS11" s="21" t="n">
        <v>0.0422912168959914</v>
      </c>
      <c r="AT11" s="21" t="n">
        <v>0.108570596788016</v>
      </c>
      <c r="AU11" s="21"/>
      <c r="AV11" s="21" t="n">
        <v>0.0952428074066686</v>
      </c>
      <c r="AW11" s="21" t="n">
        <v>0.110570996540041</v>
      </c>
      <c r="AX11" s="21" t="n">
        <v>0.078617931310534</v>
      </c>
      <c r="AY11" s="21" t="n">
        <v>0.0378159257709951</v>
      </c>
      <c r="AZ11" s="21" t="n">
        <v>0.097688816323166</v>
      </c>
      <c r="BA11" s="21" t="n">
        <v>0.225929240299403</v>
      </c>
      <c r="BB11" s="21"/>
      <c r="BC11" s="21" t="n">
        <v>0.104199935135397</v>
      </c>
      <c r="BD11" s="21" t="n">
        <v>0.117233967627055</v>
      </c>
      <c r="BE11" s="21" t="n">
        <v>0.0925938443845413</v>
      </c>
      <c r="BF11" s="21" t="n">
        <v>0.0972414646137478</v>
      </c>
      <c r="BG11" s="21" t="n">
        <v>0.165237611481585</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253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0.619939674619844</v>
      </c>
      <c r="D9" s="19" t="n">
        <v>0.643266327824171</v>
      </c>
      <c r="E9" s="19" t="n">
        <v>0.597255054896385</v>
      </c>
      <c r="F9" s="19"/>
      <c r="G9" s="19" t="n">
        <v>0.538969817208944</v>
      </c>
      <c r="H9" s="19" t="n">
        <v>0.6072358453052</v>
      </c>
      <c r="I9" s="19" t="n">
        <v>0.609559437808347</v>
      </c>
      <c r="J9" s="19" t="n">
        <v>0.640731607070936</v>
      </c>
      <c r="K9" s="19" t="n">
        <v>0.624729399552303</v>
      </c>
      <c r="L9" s="19" t="n">
        <v>0.672749322028771</v>
      </c>
      <c r="M9" s="19"/>
      <c r="N9" s="19" t="n">
        <v>0.667304003115706</v>
      </c>
      <c r="O9" s="19" t="n">
        <v>0.592882983979764</v>
      </c>
      <c r="P9" s="19" t="n">
        <v>0.605130594225444</v>
      </c>
      <c r="Q9" s="19" t="n">
        <v>0.609293027242008</v>
      </c>
      <c r="R9" s="19"/>
      <c r="S9" s="19" t="n">
        <v>0.590589932666598</v>
      </c>
      <c r="T9" s="19" t="n">
        <v>0.591866085790302</v>
      </c>
      <c r="U9" s="19" t="n">
        <v>0.623830605753718</v>
      </c>
      <c r="V9" s="19" t="n">
        <v>0.669638654281414</v>
      </c>
      <c r="W9" s="19" t="n">
        <v>0.564279157416491</v>
      </c>
      <c r="X9" s="19" t="n">
        <v>0.640438367730891</v>
      </c>
      <c r="Y9" s="19" t="n">
        <v>0.634841224846191</v>
      </c>
      <c r="Z9" s="19" t="n">
        <v>0.663948840876068</v>
      </c>
      <c r="AA9" s="19" t="n">
        <v>0.555167090877321</v>
      </c>
      <c r="AB9" s="19" t="n">
        <v>0.671005133268308</v>
      </c>
      <c r="AC9" s="19" t="n">
        <v>0.646621080570612</v>
      </c>
      <c r="AD9" s="19" t="n">
        <v>0.729568704877366</v>
      </c>
      <c r="AE9" s="19"/>
      <c r="AF9" s="19" t="n">
        <v>0.625966634538034</v>
      </c>
      <c r="AG9" s="19" t="n">
        <v>0.668016774165739</v>
      </c>
      <c r="AH9" s="19" t="n">
        <v>0.497529155756884</v>
      </c>
      <c r="AI9" s="19"/>
      <c r="AJ9" s="19" t="n">
        <v>0.643121781079572</v>
      </c>
      <c r="AK9" s="19" t="n">
        <v>0.622593880667877</v>
      </c>
      <c r="AL9" s="19" t="n">
        <v>0.608909686476212</v>
      </c>
      <c r="AM9" s="19" t="n">
        <v>0.793923187210025</v>
      </c>
      <c r="AN9" s="19" t="n">
        <v>0.551248348655902</v>
      </c>
      <c r="AO9" s="19"/>
      <c r="AP9" s="19" t="n">
        <v>0.602053567876763</v>
      </c>
      <c r="AQ9" s="19" t="n">
        <v>0.635378915908979</v>
      </c>
      <c r="AR9" s="19" t="n">
        <v>0.667371015562211</v>
      </c>
      <c r="AS9" s="19" t="n">
        <v>0.664371034494575</v>
      </c>
      <c r="AT9" s="19" t="n">
        <v>0.591825669533893</v>
      </c>
      <c r="AU9" s="19"/>
      <c r="AV9" s="19" t="n">
        <v>0.628773321206626</v>
      </c>
      <c r="AW9" s="19" t="n">
        <v>0.590752777081497</v>
      </c>
      <c r="AX9" s="19" t="n">
        <v>0.645359932678132</v>
      </c>
      <c r="AY9" s="19" t="n">
        <v>0.67377157710109</v>
      </c>
      <c r="AZ9" s="19" t="n">
        <v>0.618001995488935</v>
      </c>
      <c r="BA9" s="19" t="n">
        <v>0.561698534822426</v>
      </c>
      <c r="BB9" s="19"/>
      <c r="BC9" s="19" t="n">
        <v>0.604743616515655</v>
      </c>
      <c r="BD9" s="19" t="n">
        <v>0.600193978183161</v>
      </c>
      <c r="BE9" s="19" t="n">
        <v>0.643234457774615</v>
      </c>
      <c r="BF9" s="19" t="n">
        <v>0.640075927572722</v>
      </c>
      <c r="BG9" s="19" t="n">
        <v>0.624291368493639</v>
      </c>
    </row>
    <row r="10">
      <c r="B10" s="20" t="s">
        <v>239</v>
      </c>
      <c r="C10" s="19" t="n">
        <v>0.276280108578172</v>
      </c>
      <c r="D10" s="19" t="n">
        <v>0.281014096283889</v>
      </c>
      <c r="E10" s="19" t="n">
        <v>0.271900527746047</v>
      </c>
      <c r="F10" s="19"/>
      <c r="G10" s="19" t="n">
        <v>0.333272987083892</v>
      </c>
      <c r="H10" s="19" t="n">
        <v>0.311980656231281</v>
      </c>
      <c r="I10" s="19" t="n">
        <v>0.287513248950875</v>
      </c>
      <c r="J10" s="19" t="n">
        <v>0.253572466106679</v>
      </c>
      <c r="K10" s="19" t="n">
        <v>0.25239704903616</v>
      </c>
      <c r="L10" s="19" t="n">
        <v>0.234576538188537</v>
      </c>
      <c r="M10" s="19"/>
      <c r="N10" s="19" t="n">
        <v>0.274095553876965</v>
      </c>
      <c r="O10" s="19" t="n">
        <v>0.296107805934281</v>
      </c>
      <c r="P10" s="19" t="n">
        <v>0.27512787728979</v>
      </c>
      <c r="Q10" s="19" t="n">
        <v>0.259579729391001</v>
      </c>
      <c r="R10" s="19"/>
      <c r="S10" s="19" t="n">
        <v>0.32617491876966</v>
      </c>
      <c r="T10" s="19" t="n">
        <v>0.272489939744642</v>
      </c>
      <c r="U10" s="19" t="n">
        <v>0.248528071393017</v>
      </c>
      <c r="V10" s="19" t="n">
        <v>0.230426228472225</v>
      </c>
      <c r="W10" s="19" t="n">
        <v>0.340223588614305</v>
      </c>
      <c r="X10" s="19" t="n">
        <v>0.24068215823364</v>
      </c>
      <c r="Y10" s="19" t="n">
        <v>0.258842690406354</v>
      </c>
      <c r="Z10" s="19" t="n">
        <v>0.235391308021433</v>
      </c>
      <c r="AA10" s="19" t="n">
        <v>0.338029321842072</v>
      </c>
      <c r="AB10" s="19" t="n">
        <v>0.251219565857156</v>
      </c>
      <c r="AC10" s="19" t="n">
        <v>0.256457971000417</v>
      </c>
      <c r="AD10" s="19" t="n">
        <v>0.210891145955679</v>
      </c>
      <c r="AE10" s="19"/>
      <c r="AF10" s="19" t="n">
        <v>0.279868217541176</v>
      </c>
      <c r="AG10" s="19" t="n">
        <v>0.253363185872098</v>
      </c>
      <c r="AH10" s="19" t="n">
        <v>0.335448532323045</v>
      </c>
      <c r="AI10" s="19"/>
      <c r="AJ10" s="19" t="n">
        <v>0.274746469322641</v>
      </c>
      <c r="AK10" s="19" t="n">
        <v>0.290725768074227</v>
      </c>
      <c r="AL10" s="19" t="n">
        <v>0.273226371242131</v>
      </c>
      <c r="AM10" s="19" t="n">
        <v>0.184481172447095</v>
      </c>
      <c r="AN10" s="19" t="n">
        <v>0.285742295417335</v>
      </c>
      <c r="AO10" s="19"/>
      <c r="AP10" s="19" t="n">
        <v>0.307052050631928</v>
      </c>
      <c r="AQ10" s="19" t="n">
        <v>0.267832449685352</v>
      </c>
      <c r="AR10" s="19" t="n">
        <v>0.247477778946567</v>
      </c>
      <c r="AS10" s="19" t="n">
        <v>0.260782461764348</v>
      </c>
      <c r="AT10" s="19" t="n">
        <v>0.254083447008538</v>
      </c>
      <c r="AU10" s="19"/>
      <c r="AV10" s="19" t="n">
        <v>0.274393752112002</v>
      </c>
      <c r="AW10" s="19" t="n">
        <v>0.3178469054869</v>
      </c>
      <c r="AX10" s="19" t="n">
        <v>0.267704845622923</v>
      </c>
      <c r="AY10" s="19" t="n">
        <v>0.253705567542354</v>
      </c>
      <c r="AZ10" s="19" t="n">
        <v>0.234658473864625</v>
      </c>
      <c r="BA10" s="19" t="n">
        <v>0.263051439088041</v>
      </c>
      <c r="BB10" s="19"/>
      <c r="BC10" s="19" t="n">
        <v>0.254669223031867</v>
      </c>
      <c r="BD10" s="19" t="n">
        <v>0.274815704439138</v>
      </c>
      <c r="BE10" s="19" t="n">
        <v>0.271770194484498</v>
      </c>
      <c r="BF10" s="19" t="n">
        <v>0.315875235184347</v>
      </c>
      <c r="BG10" s="19" t="n">
        <v>0.231007205779059</v>
      </c>
    </row>
    <row r="11">
      <c r="B11" s="20" t="s">
        <v>100</v>
      </c>
      <c r="C11" s="21" t="n">
        <v>0.103780216801984</v>
      </c>
      <c r="D11" s="21" t="n">
        <v>0.0757195758919402</v>
      </c>
      <c r="E11" s="21" t="n">
        <v>0.130844417357568</v>
      </c>
      <c r="F11" s="21"/>
      <c r="G11" s="21" t="n">
        <v>0.127757195707163</v>
      </c>
      <c r="H11" s="21" t="n">
        <v>0.0807834984635184</v>
      </c>
      <c r="I11" s="21" t="n">
        <v>0.102927313240778</v>
      </c>
      <c r="J11" s="21" t="n">
        <v>0.105695926822385</v>
      </c>
      <c r="K11" s="21" t="n">
        <v>0.122873551411538</v>
      </c>
      <c r="L11" s="21" t="n">
        <v>0.0926741397826922</v>
      </c>
      <c r="M11" s="21"/>
      <c r="N11" s="21" t="n">
        <v>0.0586004430073288</v>
      </c>
      <c r="O11" s="21" t="n">
        <v>0.111009210085955</v>
      </c>
      <c r="P11" s="21" t="n">
        <v>0.119741528484767</v>
      </c>
      <c r="Q11" s="21" t="n">
        <v>0.131127243366991</v>
      </c>
      <c r="R11" s="21"/>
      <c r="S11" s="21" t="n">
        <v>0.0832351485637421</v>
      </c>
      <c r="T11" s="21" t="n">
        <v>0.135643974465056</v>
      </c>
      <c r="U11" s="21" t="n">
        <v>0.127641322853265</v>
      </c>
      <c r="V11" s="21" t="n">
        <v>0.0999351172463607</v>
      </c>
      <c r="W11" s="21" t="n">
        <v>0.0954972539692044</v>
      </c>
      <c r="X11" s="21" t="n">
        <v>0.11887947403547</v>
      </c>
      <c r="Y11" s="21" t="n">
        <v>0.106316084747455</v>
      </c>
      <c r="Z11" s="21" t="n">
        <v>0.100659851102499</v>
      </c>
      <c r="AA11" s="21" t="n">
        <v>0.106803587280607</v>
      </c>
      <c r="AB11" s="21" t="n">
        <v>0.0777753008745364</v>
      </c>
      <c r="AC11" s="21" t="n">
        <v>0.0969209484289717</v>
      </c>
      <c r="AD11" s="21" t="n">
        <v>0.0595401491669558</v>
      </c>
      <c r="AE11" s="21"/>
      <c r="AF11" s="21" t="n">
        <v>0.0941651479207897</v>
      </c>
      <c r="AG11" s="21" t="n">
        <v>0.0786200399621624</v>
      </c>
      <c r="AH11" s="21" t="n">
        <v>0.16702231192007</v>
      </c>
      <c r="AI11" s="21"/>
      <c r="AJ11" s="21" t="n">
        <v>0.082131749597787</v>
      </c>
      <c r="AK11" s="21" t="n">
        <v>0.0866803512578956</v>
      </c>
      <c r="AL11" s="21" t="n">
        <v>0.117863942281657</v>
      </c>
      <c r="AM11" s="21" t="n">
        <v>0.0215956403428795</v>
      </c>
      <c r="AN11" s="21" t="n">
        <v>0.163009355926763</v>
      </c>
      <c r="AO11" s="21"/>
      <c r="AP11" s="21" t="n">
        <v>0.0908943814913088</v>
      </c>
      <c r="AQ11" s="21" t="n">
        <v>0.0967886344056695</v>
      </c>
      <c r="AR11" s="21" t="n">
        <v>0.0851512054912221</v>
      </c>
      <c r="AS11" s="21" t="n">
        <v>0.0748465037410767</v>
      </c>
      <c r="AT11" s="21" t="n">
        <v>0.154090883457568</v>
      </c>
      <c r="AU11" s="21"/>
      <c r="AV11" s="21" t="n">
        <v>0.0968329266813716</v>
      </c>
      <c r="AW11" s="21" t="n">
        <v>0.0914003174316022</v>
      </c>
      <c r="AX11" s="21" t="n">
        <v>0.0869352216989451</v>
      </c>
      <c r="AY11" s="21" t="n">
        <v>0.0725228553565555</v>
      </c>
      <c r="AZ11" s="21" t="n">
        <v>0.147339530646439</v>
      </c>
      <c r="BA11" s="21" t="n">
        <v>0.175250026089533</v>
      </c>
      <c r="BB11" s="21"/>
      <c r="BC11" s="21" t="n">
        <v>0.140587160452478</v>
      </c>
      <c r="BD11" s="21" t="n">
        <v>0.124990317377701</v>
      </c>
      <c r="BE11" s="21" t="n">
        <v>0.0849953477408871</v>
      </c>
      <c r="BF11" s="21" t="n">
        <v>0.0440488372429307</v>
      </c>
      <c r="BG11" s="21" t="n">
        <v>0.144701425727302</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254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238</v>
      </c>
      <c r="C9" s="19" t="n">
        <v>0.849283817839852</v>
      </c>
      <c r="D9" s="19" t="n">
        <v>0.860499064988897</v>
      </c>
      <c r="E9" s="19" t="n">
        <v>0.840019377739917</v>
      </c>
      <c r="F9" s="19"/>
      <c r="G9" s="19" t="n">
        <v>0.770364803136014</v>
      </c>
      <c r="H9" s="19" t="n">
        <v>0.847945121870309</v>
      </c>
      <c r="I9" s="19" t="n">
        <v>0.838137064212826</v>
      </c>
      <c r="J9" s="19" t="n">
        <v>0.838693047948197</v>
      </c>
      <c r="K9" s="19" t="n">
        <v>0.879454727706958</v>
      </c>
      <c r="L9" s="19" t="n">
        <v>0.900472953288966</v>
      </c>
      <c r="M9" s="19"/>
      <c r="N9" s="19" t="n">
        <v>0.856174914195269</v>
      </c>
      <c r="O9" s="19" t="n">
        <v>0.85479869044588</v>
      </c>
      <c r="P9" s="19" t="n">
        <v>0.832659606028174</v>
      </c>
      <c r="Q9" s="19" t="n">
        <v>0.850432789690773</v>
      </c>
      <c r="R9" s="19"/>
      <c r="S9" s="19" t="n">
        <v>0.845470048069855</v>
      </c>
      <c r="T9" s="19" t="n">
        <v>0.826759794574144</v>
      </c>
      <c r="U9" s="19" t="n">
        <v>0.846016194553588</v>
      </c>
      <c r="V9" s="19" t="n">
        <v>0.887717361722464</v>
      </c>
      <c r="W9" s="19" t="n">
        <v>0.834924018963208</v>
      </c>
      <c r="X9" s="19" t="n">
        <v>0.848403478952439</v>
      </c>
      <c r="Y9" s="19" t="n">
        <v>0.810607622894095</v>
      </c>
      <c r="Z9" s="19" t="n">
        <v>0.863497830771423</v>
      </c>
      <c r="AA9" s="19" t="n">
        <v>0.84328625888502</v>
      </c>
      <c r="AB9" s="19" t="n">
        <v>0.891979995310921</v>
      </c>
      <c r="AC9" s="19" t="n">
        <v>0.872188538400111</v>
      </c>
      <c r="AD9" s="19" t="n">
        <v>0.833957820271914</v>
      </c>
      <c r="AE9" s="19"/>
      <c r="AF9" s="19" t="n">
        <v>0.856015468268594</v>
      </c>
      <c r="AG9" s="19" t="n">
        <v>0.876296106491706</v>
      </c>
      <c r="AH9" s="19" t="n">
        <v>0.790512088591125</v>
      </c>
      <c r="AI9" s="19"/>
      <c r="AJ9" s="19" t="n">
        <v>0.880672691304455</v>
      </c>
      <c r="AK9" s="19" t="n">
        <v>0.84986400768086</v>
      </c>
      <c r="AL9" s="19" t="n">
        <v>0.860061189633549</v>
      </c>
      <c r="AM9" s="19" t="n">
        <v>0.850823267736379</v>
      </c>
      <c r="AN9" s="19" t="n">
        <v>0.788420946958653</v>
      </c>
      <c r="AO9" s="19"/>
      <c r="AP9" s="19" t="n">
        <v>0.877902617394554</v>
      </c>
      <c r="AQ9" s="19" t="n">
        <v>0.847317646018912</v>
      </c>
      <c r="AR9" s="19" t="n">
        <v>0.904709486055701</v>
      </c>
      <c r="AS9" s="19" t="n">
        <v>0.876176581028299</v>
      </c>
      <c r="AT9" s="19" t="n">
        <v>0.777889360601443</v>
      </c>
      <c r="AU9" s="19"/>
      <c r="AV9" s="19" t="n">
        <v>0.845322540331249</v>
      </c>
      <c r="AW9" s="19" t="n">
        <v>0.86652388178834</v>
      </c>
      <c r="AX9" s="19" t="n">
        <v>0.864266314376768</v>
      </c>
      <c r="AY9" s="19" t="n">
        <v>0.902071651049054</v>
      </c>
      <c r="AZ9" s="19" t="n">
        <v>0.808015426945432</v>
      </c>
      <c r="BA9" s="19" t="n">
        <v>0.825379214457263</v>
      </c>
      <c r="BB9" s="19"/>
      <c r="BC9" s="19" t="n">
        <v>0.855114095015441</v>
      </c>
      <c r="BD9" s="19" t="n">
        <v>0.837635041233537</v>
      </c>
      <c r="BE9" s="19" t="n">
        <v>0.841660524467947</v>
      </c>
      <c r="BF9" s="19" t="n">
        <v>0.860240804588175</v>
      </c>
      <c r="BG9" s="19" t="n">
        <v>0.815674149391089</v>
      </c>
    </row>
    <row r="10">
      <c r="B10" s="20" t="s">
        <v>239</v>
      </c>
      <c r="C10" s="19" t="n">
        <v>0.0931509588265823</v>
      </c>
      <c r="D10" s="19" t="n">
        <v>0.10393042738651</v>
      </c>
      <c r="E10" s="19" t="n">
        <v>0.0816326742172399</v>
      </c>
      <c r="F10" s="19"/>
      <c r="G10" s="19" t="n">
        <v>0.157324828315153</v>
      </c>
      <c r="H10" s="19" t="n">
        <v>0.0826805325167526</v>
      </c>
      <c r="I10" s="19" t="n">
        <v>0.116743200460213</v>
      </c>
      <c r="J10" s="19" t="n">
        <v>0.0846155214333261</v>
      </c>
      <c r="K10" s="19" t="n">
        <v>0.065848648786239</v>
      </c>
      <c r="L10" s="19" t="n">
        <v>0.0648338599025697</v>
      </c>
      <c r="M10" s="19"/>
      <c r="N10" s="19" t="n">
        <v>0.103976359289817</v>
      </c>
      <c r="O10" s="19" t="n">
        <v>0.0964324034795739</v>
      </c>
      <c r="P10" s="19" t="n">
        <v>0.0961690861000605</v>
      </c>
      <c r="Q10" s="19" t="n">
        <v>0.0756073725430069</v>
      </c>
      <c r="R10" s="19"/>
      <c r="S10" s="19" t="n">
        <v>0.117776979295125</v>
      </c>
      <c r="T10" s="19" t="n">
        <v>0.116371840279229</v>
      </c>
      <c r="U10" s="19" t="n">
        <v>0.0836392782436645</v>
      </c>
      <c r="V10" s="19" t="n">
        <v>0.0577920922185117</v>
      </c>
      <c r="W10" s="19" t="n">
        <v>0.115219120124046</v>
      </c>
      <c r="X10" s="19" t="n">
        <v>0.081532567465581</v>
      </c>
      <c r="Y10" s="19" t="n">
        <v>0.109267850902938</v>
      </c>
      <c r="Z10" s="19" t="n">
        <v>0.0565669246413719</v>
      </c>
      <c r="AA10" s="19" t="n">
        <v>0.100222299448006</v>
      </c>
      <c r="AB10" s="19" t="n">
        <v>0.0603423074733893</v>
      </c>
      <c r="AC10" s="19" t="n">
        <v>0.0811152381813188</v>
      </c>
      <c r="AD10" s="19" t="n">
        <v>0.0904587745654027</v>
      </c>
      <c r="AE10" s="19"/>
      <c r="AF10" s="19" t="n">
        <v>0.0933071941308072</v>
      </c>
      <c r="AG10" s="19" t="n">
        <v>0.0863597403008197</v>
      </c>
      <c r="AH10" s="19" t="n">
        <v>0.0933971807638816</v>
      </c>
      <c r="AI10" s="19"/>
      <c r="AJ10" s="19" t="n">
        <v>0.0742988972101394</v>
      </c>
      <c r="AK10" s="19" t="n">
        <v>0.110609171358955</v>
      </c>
      <c r="AL10" s="19" t="n">
        <v>0.0926521022790589</v>
      </c>
      <c r="AM10" s="19" t="n">
        <v>0.1236729202752</v>
      </c>
      <c r="AN10" s="19" t="n">
        <v>0.0904457283723487</v>
      </c>
      <c r="AO10" s="19"/>
      <c r="AP10" s="19" t="n">
        <v>0.0784727886914051</v>
      </c>
      <c r="AQ10" s="19" t="n">
        <v>0.100042494213136</v>
      </c>
      <c r="AR10" s="19" t="n">
        <v>0.0734125779783427</v>
      </c>
      <c r="AS10" s="19" t="n">
        <v>0.0908535998099153</v>
      </c>
      <c r="AT10" s="19" t="n">
        <v>0.12289567151911</v>
      </c>
      <c r="AU10" s="19"/>
      <c r="AV10" s="19" t="n">
        <v>0.104405824407273</v>
      </c>
      <c r="AW10" s="19" t="n">
        <v>0.096349415547613</v>
      </c>
      <c r="AX10" s="19" t="n">
        <v>0.0965014370322026</v>
      </c>
      <c r="AY10" s="19" t="n">
        <v>0.0700112288757334</v>
      </c>
      <c r="AZ10" s="19" t="n">
        <v>0.115539449997986</v>
      </c>
      <c r="BA10" s="19" t="n">
        <v>0.0387847606188606</v>
      </c>
      <c r="BB10" s="19"/>
      <c r="BC10" s="19" t="n">
        <v>0.0725961904884614</v>
      </c>
      <c r="BD10" s="19" t="n">
        <v>0.0928625733636968</v>
      </c>
      <c r="BE10" s="19" t="n">
        <v>0.108021713227893</v>
      </c>
      <c r="BF10" s="19" t="n">
        <v>0.110456959042564</v>
      </c>
      <c r="BG10" s="19" t="n">
        <v>0.184325850608911</v>
      </c>
    </row>
    <row r="11">
      <c r="B11" s="20" t="s">
        <v>100</v>
      </c>
      <c r="C11" s="21" t="n">
        <v>0.0575652233335654</v>
      </c>
      <c r="D11" s="21" t="n">
        <v>0.0355705076245931</v>
      </c>
      <c r="E11" s="21" t="n">
        <v>0.0783479480428429</v>
      </c>
      <c r="F11" s="21"/>
      <c r="G11" s="21" t="n">
        <v>0.0723103685488322</v>
      </c>
      <c r="H11" s="21" t="n">
        <v>0.0693743456129386</v>
      </c>
      <c r="I11" s="21" t="n">
        <v>0.0451197353269609</v>
      </c>
      <c r="J11" s="21" t="n">
        <v>0.0766914306184765</v>
      </c>
      <c r="K11" s="21" t="n">
        <v>0.0546966235068032</v>
      </c>
      <c r="L11" s="21" t="n">
        <v>0.0346931868084646</v>
      </c>
      <c r="M11" s="21"/>
      <c r="N11" s="21" t="n">
        <v>0.0398487265149145</v>
      </c>
      <c r="O11" s="21" t="n">
        <v>0.0487689060745458</v>
      </c>
      <c r="P11" s="21" t="n">
        <v>0.0711713078717656</v>
      </c>
      <c r="Q11" s="21" t="n">
        <v>0.0739598377662197</v>
      </c>
      <c r="R11" s="21"/>
      <c r="S11" s="21" t="n">
        <v>0.0367529726350194</v>
      </c>
      <c r="T11" s="21" t="n">
        <v>0.056868365146627</v>
      </c>
      <c r="U11" s="21" t="n">
        <v>0.0703445272027473</v>
      </c>
      <c r="V11" s="21" t="n">
        <v>0.0544905460590239</v>
      </c>
      <c r="W11" s="21" t="n">
        <v>0.0498568609127462</v>
      </c>
      <c r="X11" s="21" t="n">
        <v>0.0700639535819802</v>
      </c>
      <c r="Y11" s="21" t="n">
        <v>0.0801245262029676</v>
      </c>
      <c r="Z11" s="21" t="n">
        <v>0.0799352445872049</v>
      </c>
      <c r="AA11" s="21" t="n">
        <v>0.0564914416669748</v>
      </c>
      <c r="AB11" s="21" t="n">
        <v>0.0476776972156901</v>
      </c>
      <c r="AC11" s="21" t="n">
        <v>0.0466962234185698</v>
      </c>
      <c r="AD11" s="21" t="n">
        <v>0.0755834051626828</v>
      </c>
      <c r="AE11" s="21"/>
      <c r="AF11" s="21" t="n">
        <v>0.0506773376005991</v>
      </c>
      <c r="AG11" s="21" t="n">
        <v>0.0373441532074741</v>
      </c>
      <c r="AH11" s="21" t="n">
        <v>0.116090730644993</v>
      </c>
      <c r="AI11" s="21"/>
      <c r="AJ11" s="21" t="n">
        <v>0.0450284114854058</v>
      </c>
      <c r="AK11" s="21" t="n">
        <v>0.0395268209601851</v>
      </c>
      <c r="AL11" s="21" t="n">
        <v>0.0472867080873918</v>
      </c>
      <c r="AM11" s="21" t="n">
        <v>0.0255038119884213</v>
      </c>
      <c r="AN11" s="21" t="n">
        <v>0.121133324668998</v>
      </c>
      <c r="AO11" s="21"/>
      <c r="AP11" s="21" t="n">
        <v>0.0436245939140409</v>
      </c>
      <c r="AQ11" s="21" t="n">
        <v>0.0526398597679511</v>
      </c>
      <c r="AR11" s="21" t="n">
        <v>0.0218779359659566</v>
      </c>
      <c r="AS11" s="21" t="n">
        <v>0.0329698191617859</v>
      </c>
      <c r="AT11" s="21" t="n">
        <v>0.0992149678794475</v>
      </c>
      <c r="AU11" s="21"/>
      <c r="AV11" s="21" t="n">
        <v>0.0502716352614786</v>
      </c>
      <c r="AW11" s="21" t="n">
        <v>0.0371267026640468</v>
      </c>
      <c r="AX11" s="21" t="n">
        <v>0.0392322485910291</v>
      </c>
      <c r="AY11" s="21" t="n">
        <v>0.0279171200752125</v>
      </c>
      <c r="AZ11" s="21" t="n">
        <v>0.0764451230565822</v>
      </c>
      <c r="BA11" s="21" t="n">
        <v>0.135836024923877</v>
      </c>
      <c r="BB11" s="21"/>
      <c r="BC11" s="21" t="n">
        <v>0.0722897144960971</v>
      </c>
      <c r="BD11" s="21" t="n">
        <v>0.0695023854027657</v>
      </c>
      <c r="BE11" s="21" t="n">
        <v>0.0503177623041606</v>
      </c>
      <c r="BF11" s="21" t="n">
        <v>0.0293022363692611</v>
      </c>
      <c r="BG11" s="21" t="n">
        <v>0</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269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255</v>
      </c>
      <c r="C9" s="19" t="n">
        <v>0.7744494317761</v>
      </c>
      <c r="D9" s="19" t="n">
        <v>0.759331695510916</v>
      </c>
      <c r="E9" s="19" t="n">
        <v>0.788542707514685</v>
      </c>
      <c r="F9" s="19"/>
      <c r="G9" s="19" t="n">
        <v>0.700408423924174</v>
      </c>
      <c r="H9" s="19" t="n">
        <v>0.738328088103181</v>
      </c>
      <c r="I9" s="19" t="n">
        <v>0.746069872260765</v>
      </c>
      <c r="J9" s="19" t="n">
        <v>0.760905710882939</v>
      </c>
      <c r="K9" s="19" t="n">
        <v>0.832156552486217</v>
      </c>
      <c r="L9" s="19" t="n">
        <v>0.848415642755134</v>
      </c>
      <c r="M9" s="19"/>
      <c r="N9" s="19" t="n">
        <v>0.799836659396945</v>
      </c>
      <c r="O9" s="19" t="n">
        <v>0.737341907908035</v>
      </c>
      <c r="P9" s="19" t="n">
        <v>0.755871011334333</v>
      </c>
      <c r="Q9" s="19" t="n">
        <v>0.801553743663848</v>
      </c>
      <c r="R9" s="19"/>
      <c r="S9" s="19" t="n">
        <v>0.758330001442839</v>
      </c>
      <c r="T9" s="19" t="n">
        <v>0.784655177362464</v>
      </c>
      <c r="U9" s="19" t="n">
        <v>0.807127523271102</v>
      </c>
      <c r="V9" s="19" t="n">
        <v>0.761567647360043</v>
      </c>
      <c r="W9" s="19" t="n">
        <v>0.799894177663254</v>
      </c>
      <c r="X9" s="19" t="n">
        <v>0.771874082513943</v>
      </c>
      <c r="Y9" s="19" t="n">
        <v>0.762673978411858</v>
      </c>
      <c r="Z9" s="19" t="n">
        <v>0.73932542030967</v>
      </c>
      <c r="AA9" s="19" t="n">
        <v>0.814001787507469</v>
      </c>
      <c r="AB9" s="19" t="n">
        <v>0.742350349600741</v>
      </c>
      <c r="AC9" s="19" t="n">
        <v>0.753569510510883</v>
      </c>
      <c r="AD9" s="19" t="n">
        <v>0.769735280927573</v>
      </c>
      <c r="AE9" s="19"/>
      <c r="AF9" s="19" t="n">
        <v>0.788984696926285</v>
      </c>
      <c r="AG9" s="19" t="n">
        <v>0.781342506332424</v>
      </c>
      <c r="AH9" s="19" t="n">
        <v>0.741423203854008</v>
      </c>
      <c r="AI9" s="19"/>
      <c r="AJ9" s="19" t="n">
        <v>0.806202445049349</v>
      </c>
      <c r="AK9" s="19" t="n">
        <v>0.755255528667488</v>
      </c>
      <c r="AL9" s="19" t="n">
        <v>0.796004113147532</v>
      </c>
      <c r="AM9" s="19" t="n">
        <v>0.838360480422109</v>
      </c>
      <c r="AN9" s="19" t="n">
        <v>0.763875368692558</v>
      </c>
      <c r="AO9" s="19"/>
      <c r="AP9" s="19" t="n">
        <v>0.78931843487099</v>
      </c>
      <c r="AQ9" s="19" t="n">
        <v>0.767760906015396</v>
      </c>
      <c r="AR9" s="19" t="n">
        <v>0.835690358343797</v>
      </c>
      <c r="AS9" s="19" t="n">
        <v>0.788608691207026</v>
      </c>
      <c r="AT9" s="19" t="n">
        <v>0.712754570714382</v>
      </c>
      <c r="AU9" s="19"/>
      <c r="AV9" s="19" t="n">
        <v>0.756415577152174</v>
      </c>
      <c r="AW9" s="19" t="n">
        <v>0.785750458667625</v>
      </c>
      <c r="AX9" s="19" t="n">
        <v>0.830291823447603</v>
      </c>
      <c r="AY9" s="19" t="n">
        <v>0.798457956082743</v>
      </c>
      <c r="AZ9" s="19" t="n">
        <v>0.723833856551979</v>
      </c>
      <c r="BA9" s="19" t="n">
        <v>0.796368693569684</v>
      </c>
      <c r="BB9" s="19"/>
      <c r="BC9" s="19" t="n">
        <v>0.801934645554466</v>
      </c>
      <c r="BD9" s="19" t="n">
        <v>0.750648275748169</v>
      </c>
      <c r="BE9" s="19" t="n">
        <v>0.774525353207764</v>
      </c>
      <c r="BF9" s="19" t="n">
        <v>0.739381711624022</v>
      </c>
      <c r="BG9" s="19" t="n">
        <v>0.844414392454739</v>
      </c>
    </row>
    <row r="10">
      <c r="B10" s="20" t="s">
        <v>256</v>
      </c>
      <c r="C10" s="19" t="n">
        <v>0.571016336722132</v>
      </c>
      <c r="D10" s="19" t="n">
        <v>0.533116449584443</v>
      </c>
      <c r="E10" s="19" t="n">
        <v>0.607383817255993</v>
      </c>
      <c r="F10" s="19"/>
      <c r="G10" s="19" t="n">
        <v>0.541954072266815</v>
      </c>
      <c r="H10" s="19" t="n">
        <v>0.513123723817665</v>
      </c>
      <c r="I10" s="19" t="n">
        <v>0.603412523799179</v>
      </c>
      <c r="J10" s="19" t="n">
        <v>0.568909108360826</v>
      </c>
      <c r="K10" s="19" t="n">
        <v>0.574294297504403</v>
      </c>
      <c r="L10" s="19" t="n">
        <v>0.610534187549417</v>
      </c>
      <c r="M10" s="19"/>
      <c r="N10" s="19" t="n">
        <v>0.604503604061635</v>
      </c>
      <c r="O10" s="19" t="n">
        <v>0.561022299738455</v>
      </c>
      <c r="P10" s="19" t="n">
        <v>0.532216975910092</v>
      </c>
      <c r="Q10" s="19" t="n">
        <v>0.578565275609003</v>
      </c>
      <c r="R10" s="19"/>
      <c r="S10" s="19" t="n">
        <v>0.580478662400599</v>
      </c>
      <c r="T10" s="19" t="n">
        <v>0.57718192475288</v>
      </c>
      <c r="U10" s="19" t="n">
        <v>0.697817655891404</v>
      </c>
      <c r="V10" s="19" t="n">
        <v>0.556560505255691</v>
      </c>
      <c r="W10" s="19" t="n">
        <v>0.521716531917436</v>
      </c>
      <c r="X10" s="19" t="n">
        <v>0.564642735057142</v>
      </c>
      <c r="Y10" s="19" t="n">
        <v>0.533535765825005</v>
      </c>
      <c r="Z10" s="19" t="n">
        <v>0.482895482509639</v>
      </c>
      <c r="AA10" s="19" t="n">
        <v>0.547206450120895</v>
      </c>
      <c r="AB10" s="19" t="n">
        <v>0.59399365917526</v>
      </c>
      <c r="AC10" s="19" t="n">
        <v>0.545763057751562</v>
      </c>
      <c r="AD10" s="19" t="n">
        <v>0.617074403843805</v>
      </c>
      <c r="AE10" s="19"/>
      <c r="AF10" s="19" t="n">
        <v>0.494672534502888</v>
      </c>
      <c r="AG10" s="19" t="n">
        <v>0.637311404435346</v>
      </c>
      <c r="AH10" s="19" t="n">
        <v>0.517882181022171</v>
      </c>
      <c r="AI10" s="19"/>
      <c r="AJ10" s="19" t="n">
        <v>0.54619241036571</v>
      </c>
      <c r="AK10" s="19" t="n">
        <v>0.599577374904462</v>
      </c>
      <c r="AL10" s="19" t="n">
        <v>0.56705118314059</v>
      </c>
      <c r="AM10" s="19" t="n">
        <v>0.394775068323039</v>
      </c>
      <c r="AN10" s="19" t="n">
        <v>0.564121424261614</v>
      </c>
      <c r="AO10" s="19"/>
      <c r="AP10" s="19" t="n">
        <v>0.536036274089651</v>
      </c>
      <c r="AQ10" s="19" t="n">
        <v>0.597766553666792</v>
      </c>
      <c r="AR10" s="19" t="n">
        <v>0.659275276934392</v>
      </c>
      <c r="AS10" s="19" t="n">
        <v>0.420447194171408</v>
      </c>
      <c r="AT10" s="19" t="n">
        <v>0.742368310876422</v>
      </c>
      <c r="AU10" s="19"/>
      <c r="AV10" s="19" t="n">
        <v>0.619126425324625</v>
      </c>
      <c r="AW10" s="19" t="n">
        <v>0.545974628131141</v>
      </c>
      <c r="AX10" s="19" t="n">
        <v>0.649596070918984</v>
      </c>
      <c r="AY10" s="19" t="n">
        <v>0.412879315028092</v>
      </c>
      <c r="AZ10" s="19" t="n">
        <v>0.724399805438156</v>
      </c>
      <c r="BA10" s="19" t="n">
        <v>0.572762600284752</v>
      </c>
      <c r="BB10" s="19"/>
      <c r="BC10" s="19" t="n">
        <v>0.558237772088587</v>
      </c>
      <c r="BD10" s="19" t="n">
        <v>0.548527189780696</v>
      </c>
      <c r="BE10" s="19" t="n">
        <v>0.596823587449356</v>
      </c>
      <c r="BF10" s="19" t="n">
        <v>0.570231410688469</v>
      </c>
      <c r="BG10" s="19" t="n">
        <v>0.738861114440332</v>
      </c>
    </row>
    <row r="11">
      <c r="B11" s="20" t="s">
        <v>257</v>
      </c>
      <c r="C11" s="19" t="n">
        <v>0.548219954748195</v>
      </c>
      <c r="D11" s="19" t="n">
        <v>0.549425707571445</v>
      </c>
      <c r="E11" s="19" t="n">
        <v>0.548219267503799</v>
      </c>
      <c r="F11" s="19"/>
      <c r="G11" s="19" t="n">
        <v>0.449710406731131</v>
      </c>
      <c r="H11" s="19" t="n">
        <v>0.513199907199401</v>
      </c>
      <c r="I11" s="19" t="n">
        <v>0.521357294184215</v>
      </c>
      <c r="J11" s="19" t="n">
        <v>0.497658140769253</v>
      </c>
      <c r="K11" s="19" t="n">
        <v>0.601292683824576</v>
      </c>
      <c r="L11" s="19" t="n">
        <v>0.669509017555606</v>
      </c>
      <c r="M11" s="19"/>
      <c r="N11" s="19" t="n">
        <v>0.585291661486338</v>
      </c>
      <c r="O11" s="19" t="n">
        <v>0.51315231924176</v>
      </c>
      <c r="P11" s="19" t="n">
        <v>0.546862904952354</v>
      </c>
      <c r="Q11" s="19" t="n">
        <v>0.545030181949588</v>
      </c>
      <c r="R11" s="19"/>
      <c r="S11" s="19" t="n">
        <v>0.520187481318341</v>
      </c>
      <c r="T11" s="19" t="n">
        <v>0.548499484064246</v>
      </c>
      <c r="U11" s="19" t="n">
        <v>0.642271911645247</v>
      </c>
      <c r="V11" s="19" t="n">
        <v>0.516692604363694</v>
      </c>
      <c r="W11" s="19" t="n">
        <v>0.53238401476244</v>
      </c>
      <c r="X11" s="19" t="n">
        <v>0.495659531973572</v>
      </c>
      <c r="Y11" s="19" t="n">
        <v>0.527319593886388</v>
      </c>
      <c r="Z11" s="19" t="n">
        <v>0.58374475423061</v>
      </c>
      <c r="AA11" s="19" t="n">
        <v>0.505861264778769</v>
      </c>
      <c r="AB11" s="19" t="n">
        <v>0.610091674835228</v>
      </c>
      <c r="AC11" s="19" t="n">
        <v>0.646681341760687</v>
      </c>
      <c r="AD11" s="19" t="n">
        <v>0.529673473970936</v>
      </c>
      <c r="AE11" s="19"/>
      <c r="AF11" s="19" t="n">
        <v>0.574092678468245</v>
      </c>
      <c r="AG11" s="19" t="n">
        <v>0.576165049852457</v>
      </c>
      <c r="AH11" s="19" t="n">
        <v>0.463695363610914</v>
      </c>
      <c r="AI11" s="19"/>
      <c r="AJ11" s="19" t="n">
        <v>0.640492558601965</v>
      </c>
      <c r="AK11" s="19" t="n">
        <v>0.518564072086724</v>
      </c>
      <c r="AL11" s="19" t="n">
        <v>0.516534102330752</v>
      </c>
      <c r="AM11" s="19" t="n">
        <v>0.435844791506193</v>
      </c>
      <c r="AN11" s="19" t="n">
        <v>0.453833506886146</v>
      </c>
      <c r="AO11" s="19"/>
      <c r="AP11" s="19" t="n">
        <v>0.61711912621732</v>
      </c>
      <c r="AQ11" s="19" t="n">
        <v>0.551974009535907</v>
      </c>
      <c r="AR11" s="19" t="n">
        <v>0.576681129634378</v>
      </c>
      <c r="AS11" s="19" t="n">
        <v>0.54000776097181</v>
      </c>
      <c r="AT11" s="19" t="n">
        <v>0.426285584010181</v>
      </c>
      <c r="AU11" s="19"/>
      <c r="AV11" s="19" t="n">
        <v>0.552848281099528</v>
      </c>
      <c r="AW11" s="19" t="n">
        <v>0.60524434845603</v>
      </c>
      <c r="AX11" s="19" t="n">
        <v>0.583298312927857</v>
      </c>
      <c r="AY11" s="19" t="n">
        <v>0.582399179989351</v>
      </c>
      <c r="AZ11" s="19" t="n">
        <v>0.435321015900058</v>
      </c>
      <c r="BA11" s="19" t="n">
        <v>0.496209965145244</v>
      </c>
      <c r="BB11" s="19"/>
      <c r="BC11" s="19" t="n">
        <v>0.560726661886697</v>
      </c>
      <c r="BD11" s="19" t="n">
        <v>0.527694020274619</v>
      </c>
      <c r="BE11" s="19" t="n">
        <v>0.561007770933674</v>
      </c>
      <c r="BF11" s="19" t="n">
        <v>0.494303514357147</v>
      </c>
      <c r="BG11" s="19" t="n">
        <v>0.712152541898369</v>
      </c>
    </row>
    <row r="12">
      <c r="B12" s="20" t="s">
        <v>258</v>
      </c>
      <c r="C12" s="19" t="n">
        <v>0.546921261013206</v>
      </c>
      <c r="D12" s="19" t="n">
        <v>0.51297514037406</v>
      </c>
      <c r="E12" s="19" t="n">
        <v>0.58162303522254</v>
      </c>
      <c r="F12" s="19"/>
      <c r="G12" s="19" t="n">
        <v>0.510331910700922</v>
      </c>
      <c r="H12" s="19" t="n">
        <v>0.531494139722413</v>
      </c>
      <c r="I12" s="19" t="n">
        <v>0.514685167133833</v>
      </c>
      <c r="J12" s="19" t="n">
        <v>0.531650957927255</v>
      </c>
      <c r="K12" s="19" t="n">
        <v>0.568268543456315</v>
      </c>
      <c r="L12" s="19" t="n">
        <v>0.608067655436854</v>
      </c>
      <c r="M12" s="19"/>
      <c r="N12" s="19" t="n">
        <v>0.585676374749765</v>
      </c>
      <c r="O12" s="19" t="n">
        <v>0.512745826171759</v>
      </c>
      <c r="P12" s="19" t="n">
        <v>0.542403985945704</v>
      </c>
      <c r="Q12" s="19" t="n">
        <v>0.543764278145835</v>
      </c>
      <c r="R12" s="19"/>
      <c r="S12" s="19" t="n">
        <v>0.536199775438188</v>
      </c>
      <c r="T12" s="19" t="n">
        <v>0.535942150826537</v>
      </c>
      <c r="U12" s="19" t="n">
        <v>0.578451095529423</v>
      </c>
      <c r="V12" s="19" t="n">
        <v>0.502956273539576</v>
      </c>
      <c r="W12" s="19" t="n">
        <v>0.580897936609555</v>
      </c>
      <c r="X12" s="19" t="n">
        <v>0.552129664402236</v>
      </c>
      <c r="Y12" s="19" t="n">
        <v>0.528053317744599</v>
      </c>
      <c r="Z12" s="19" t="n">
        <v>0.561659249385827</v>
      </c>
      <c r="AA12" s="19" t="n">
        <v>0.566364472002031</v>
      </c>
      <c r="AB12" s="19" t="n">
        <v>0.560502363483386</v>
      </c>
      <c r="AC12" s="19" t="n">
        <v>0.534949677591863</v>
      </c>
      <c r="AD12" s="19" t="n">
        <v>0.536097476702421</v>
      </c>
      <c r="AE12" s="19"/>
      <c r="AF12" s="19" t="n">
        <v>0.523569090321188</v>
      </c>
      <c r="AG12" s="19" t="n">
        <v>0.586324004382912</v>
      </c>
      <c r="AH12" s="19" t="n">
        <v>0.506789630654038</v>
      </c>
      <c r="AI12" s="19"/>
      <c r="AJ12" s="19" t="n">
        <v>0.569108865493108</v>
      </c>
      <c r="AK12" s="19" t="n">
        <v>0.563018886858618</v>
      </c>
      <c r="AL12" s="19" t="n">
        <v>0.580315240389453</v>
      </c>
      <c r="AM12" s="19" t="n">
        <v>0.417711559497942</v>
      </c>
      <c r="AN12" s="19" t="n">
        <v>0.519692839800146</v>
      </c>
      <c r="AO12" s="19"/>
      <c r="AP12" s="19" t="n">
        <v>0.58260223148614</v>
      </c>
      <c r="AQ12" s="19" t="n">
        <v>0.593511406731053</v>
      </c>
      <c r="AR12" s="19" t="n">
        <v>0.530609903560024</v>
      </c>
      <c r="AS12" s="19" t="n">
        <v>0.440004177679787</v>
      </c>
      <c r="AT12" s="19" t="n">
        <v>0.440538434441792</v>
      </c>
      <c r="AU12" s="19"/>
      <c r="AV12" s="19" t="n">
        <v>0.581064311251988</v>
      </c>
      <c r="AW12" s="19" t="n">
        <v>0.5766561165294</v>
      </c>
      <c r="AX12" s="19" t="n">
        <v>0.568025552448737</v>
      </c>
      <c r="AY12" s="19" t="n">
        <v>0.466935370578709</v>
      </c>
      <c r="AZ12" s="19" t="n">
        <v>0.498476861654162</v>
      </c>
      <c r="BA12" s="19" t="n">
        <v>0.574761700062204</v>
      </c>
      <c r="BB12" s="19"/>
      <c r="BC12" s="19" t="n">
        <v>0.584336389073311</v>
      </c>
      <c r="BD12" s="19" t="n">
        <v>0.519920883679957</v>
      </c>
      <c r="BE12" s="19" t="n">
        <v>0.538385036212107</v>
      </c>
      <c r="BF12" s="19" t="n">
        <v>0.562920482355029</v>
      </c>
      <c r="BG12" s="19" t="n">
        <v>0.791885608856722</v>
      </c>
    </row>
    <row r="13">
      <c r="B13" s="20" t="s">
        <v>259</v>
      </c>
      <c r="C13" s="19" t="n">
        <v>0.451078848235116</v>
      </c>
      <c r="D13" s="19" t="n">
        <v>0.409239946578745</v>
      </c>
      <c r="E13" s="19" t="n">
        <v>0.49228362674911</v>
      </c>
      <c r="F13" s="19"/>
      <c r="G13" s="19" t="n">
        <v>0.405303280523003</v>
      </c>
      <c r="H13" s="19" t="n">
        <v>0.38711469825053</v>
      </c>
      <c r="I13" s="19" t="n">
        <v>0.409507217047123</v>
      </c>
      <c r="J13" s="19" t="n">
        <v>0.463776705870059</v>
      </c>
      <c r="K13" s="19" t="n">
        <v>0.500085343625754</v>
      </c>
      <c r="L13" s="19" t="n">
        <v>0.524019362498036</v>
      </c>
      <c r="M13" s="19"/>
      <c r="N13" s="19" t="n">
        <v>0.473529675042305</v>
      </c>
      <c r="O13" s="19" t="n">
        <v>0.416721067849209</v>
      </c>
      <c r="P13" s="19" t="n">
        <v>0.49673118433485</v>
      </c>
      <c r="Q13" s="19" t="n">
        <v>0.421403932339461</v>
      </c>
      <c r="R13" s="19"/>
      <c r="S13" s="19" t="n">
        <v>0.46469466703316</v>
      </c>
      <c r="T13" s="19" t="n">
        <v>0.451103935765037</v>
      </c>
      <c r="U13" s="19" t="n">
        <v>0.462617723352362</v>
      </c>
      <c r="V13" s="19" t="n">
        <v>0.489446309319983</v>
      </c>
      <c r="W13" s="19" t="n">
        <v>0.411036587972874</v>
      </c>
      <c r="X13" s="19" t="n">
        <v>0.411505469567922</v>
      </c>
      <c r="Y13" s="19" t="n">
        <v>0.469803970590883</v>
      </c>
      <c r="Z13" s="19" t="n">
        <v>0.408170839547732</v>
      </c>
      <c r="AA13" s="19" t="n">
        <v>0.449333919647689</v>
      </c>
      <c r="AB13" s="19" t="n">
        <v>0.450783766194809</v>
      </c>
      <c r="AC13" s="19" t="n">
        <v>0.454451992698985</v>
      </c>
      <c r="AD13" s="19" t="n">
        <v>0.46230725564782</v>
      </c>
      <c r="AE13" s="19"/>
      <c r="AF13" s="19" t="n">
        <v>0.506985314883688</v>
      </c>
      <c r="AG13" s="19" t="n">
        <v>0.434890520784548</v>
      </c>
      <c r="AH13" s="19" t="n">
        <v>0.383173440761799</v>
      </c>
      <c r="AI13" s="19"/>
      <c r="AJ13" s="19" t="n">
        <v>0.510106936883754</v>
      </c>
      <c r="AK13" s="19" t="n">
        <v>0.43021548600314</v>
      </c>
      <c r="AL13" s="19" t="n">
        <v>0.398296829481397</v>
      </c>
      <c r="AM13" s="19" t="n">
        <v>0.259379682517811</v>
      </c>
      <c r="AN13" s="19" t="n">
        <v>0.43301018400053</v>
      </c>
      <c r="AO13" s="19"/>
      <c r="AP13" s="19" t="n">
        <v>0.500426835734103</v>
      </c>
      <c r="AQ13" s="19" t="n">
        <v>0.453653961072819</v>
      </c>
      <c r="AR13" s="19" t="n">
        <v>0.403061543385882</v>
      </c>
      <c r="AS13" s="19" t="n">
        <v>0.457339976837683</v>
      </c>
      <c r="AT13" s="19" t="n">
        <v>0.43367426642576</v>
      </c>
      <c r="AU13" s="19"/>
      <c r="AV13" s="19" t="n">
        <v>0.444968362220201</v>
      </c>
      <c r="AW13" s="19" t="n">
        <v>0.467617407071072</v>
      </c>
      <c r="AX13" s="19" t="n">
        <v>0.423838163503344</v>
      </c>
      <c r="AY13" s="19" t="n">
        <v>0.483501502498259</v>
      </c>
      <c r="AZ13" s="19" t="n">
        <v>0.416273094186745</v>
      </c>
      <c r="BA13" s="19" t="n">
        <v>0.510204892061223</v>
      </c>
      <c r="BB13" s="19"/>
      <c r="BC13" s="19" t="n">
        <v>0.432928283610951</v>
      </c>
      <c r="BD13" s="19" t="n">
        <v>0.433777577721234</v>
      </c>
      <c r="BE13" s="19" t="n">
        <v>0.454290147842814</v>
      </c>
      <c r="BF13" s="19" t="n">
        <v>0.424794953522995</v>
      </c>
      <c r="BG13" s="19" t="n">
        <v>0.640926880766039</v>
      </c>
    </row>
    <row r="14">
      <c r="B14" s="20" t="s">
        <v>260</v>
      </c>
      <c r="C14" s="19" t="n">
        <v>0.449913930140639</v>
      </c>
      <c r="D14" s="19" t="n">
        <v>0.432329813287776</v>
      </c>
      <c r="E14" s="19" t="n">
        <v>0.46639322908621</v>
      </c>
      <c r="F14" s="19"/>
      <c r="G14" s="19" t="n">
        <v>0.407438958394576</v>
      </c>
      <c r="H14" s="19" t="n">
        <v>0.467292193701046</v>
      </c>
      <c r="I14" s="19" t="n">
        <v>0.430465882093607</v>
      </c>
      <c r="J14" s="19" t="n">
        <v>0.485725221180276</v>
      </c>
      <c r="K14" s="19" t="n">
        <v>0.442509447346578</v>
      </c>
      <c r="L14" s="19" t="n">
        <v>0.456023388305531</v>
      </c>
      <c r="M14" s="19"/>
      <c r="N14" s="19" t="n">
        <v>0.454779706522107</v>
      </c>
      <c r="O14" s="19" t="n">
        <v>0.42645604919023</v>
      </c>
      <c r="P14" s="19" t="n">
        <v>0.430956394446321</v>
      </c>
      <c r="Q14" s="19" t="n">
        <v>0.484626386692005</v>
      </c>
      <c r="R14" s="19"/>
      <c r="S14" s="19" t="n">
        <v>0.458116465851074</v>
      </c>
      <c r="T14" s="19" t="n">
        <v>0.457077448239195</v>
      </c>
      <c r="U14" s="19" t="n">
        <v>0.487052446685809</v>
      </c>
      <c r="V14" s="19" t="n">
        <v>0.35647124065992</v>
      </c>
      <c r="W14" s="19" t="n">
        <v>0.408551394925491</v>
      </c>
      <c r="X14" s="19" t="n">
        <v>0.460512211245779</v>
      </c>
      <c r="Y14" s="19" t="n">
        <v>0.454046001833291</v>
      </c>
      <c r="Z14" s="19" t="n">
        <v>0.481539993714591</v>
      </c>
      <c r="AA14" s="19" t="n">
        <v>0.48656341833209</v>
      </c>
      <c r="AB14" s="19" t="n">
        <v>0.447171668512766</v>
      </c>
      <c r="AC14" s="19" t="n">
        <v>0.456877381171157</v>
      </c>
      <c r="AD14" s="19" t="n">
        <v>0.435949127919481</v>
      </c>
      <c r="AE14" s="19"/>
      <c r="AF14" s="19" t="n">
        <v>0.438748196626684</v>
      </c>
      <c r="AG14" s="19" t="n">
        <v>0.456127767279107</v>
      </c>
      <c r="AH14" s="19" t="n">
        <v>0.456386238873248</v>
      </c>
      <c r="AI14" s="19"/>
      <c r="AJ14" s="19" t="n">
        <v>0.458390279340329</v>
      </c>
      <c r="AK14" s="19" t="n">
        <v>0.437057964287385</v>
      </c>
      <c r="AL14" s="19" t="n">
        <v>0.439279779440719</v>
      </c>
      <c r="AM14" s="19" t="n">
        <v>0.458647670663106</v>
      </c>
      <c r="AN14" s="19" t="n">
        <v>0.491466409409809</v>
      </c>
      <c r="AO14" s="19"/>
      <c r="AP14" s="19" t="n">
        <v>0.448365905270507</v>
      </c>
      <c r="AQ14" s="19" t="n">
        <v>0.448941243423047</v>
      </c>
      <c r="AR14" s="19" t="n">
        <v>0.480821209774087</v>
      </c>
      <c r="AS14" s="19" t="n">
        <v>0.473053410693536</v>
      </c>
      <c r="AT14" s="19" t="n">
        <v>0.380285876354892</v>
      </c>
      <c r="AU14" s="19"/>
      <c r="AV14" s="19" t="n">
        <v>0.458036352302309</v>
      </c>
      <c r="AW14" s="19" t="n">
        <v>0.46405583009099</v>
      </c>
      <c r="AX14" s="19" t="n">
        <v>0.463186567368486</v>
      </c>
      <c r="AY14" s="19" t="n">
        <v>0.44634042979316</v>
      </c>
      <c r="AZ14" s="19" t="n">
        <v>0.342149671485815</v>
      </c>
      <c r="BA14" s="19" t="n">
        <v>0.519340566188996</v>
      </c>
      <c r="BB14" s="19"/>
      <c r="BC14" s="19" t="n">
        <v>0.462052077680598</v>
      </c>
      <c r="BD14" s="19" t="n">
        <v>0.426479419536401</v>
      </c>
      <c r="BE14" s="19" t="n">
        <v>0.464157382897645</v>
      </c>
      <c r="BF14" s="19" t="n">
        <v>0.433239473010512</v>
      </c>
      <c r="BG14" s="19" t="n">
        <v>0.537544713449687</v>
      </c>
    </row>
    <row r="15">
      <c r="B15" s="20" t="s">
        <v>261</v>
      </c>
      <c r="C15" s="19" t="n">
        <v>0.435902222842241</v>
      </c>
      <c r="D15" s="19" t="n">
        <v>0.402305715512312</v>
      </c>
      <c r="E15" s="19" t="n">
        <v>0.467277578094103</v>
      </c>
      <c r="F15" s="19"/>
      <c r="G15" s="19" t="n">
        <v>0.379151998489056</v>
      </c>
      <c r="H15" s="19" t="n">
        <v>0.460733999352183</v>
      </c>
      <c r="I15" s="19" t="n">
        <v>0.447473492194053</v>
      </c>
      <c r="J15" s="19" t="n">
        <v>0.434402956234144</v>
      </c>
      <c r="K15" s="19" t="n">
        <v>0.43713053441682</v>
      </c>
      <c r="L15" s="19" t="n">
        <v>0.444726257281656</v>
      </c>
      <c r="M15" s="19"/>
      <c r="N15" s="19" t="n">
        <v>0.478094058393285</v>
      </c>
      <c r="O15" s="19" t="n">
        <v>0.420420465482633</v>
      </c>
      <c r="P15" s="19" t="n">
        <v>0.43958841775919</v>
      </c>
      <c r="Q15" s="19" t="n">
        <v>0.402175758229836</v>
      </c>
      <c r="R15" s="19"/>
      <c r="S15" s="19" t="n">
        <v>0.476867771976716</v>
      </c>
      <c r="T15" s="19" t="n">
        <v>0.447716817481183</v>
      </c>
      <c r="U15" s="19" t="n">
        <v>0.492718519446296</v>
      </c>
      <c r="V15" s="19" t="n">
        <v>0.404782955670584</v>
      </c>
      <c r="W15" s="19" t="n">
        <v>0.432704708379965</v>
      </c>
      <c r="X15" s="19" t="n">
        <v>0.421742792919894</v>
      </c>
      <c r="Y15" s="19" t="n">
        <v>0.428184761711625</v>
      </c>
      <c r="Z15" s="19" t="n">
        <v>0.369509828479828</v>
      </c>
      <c r="AA15" s="19" t="n">
        <v>0.47554044811361</v>
      </c>
      <c r="AB15" s="19" t="n">
        <v>0.378377992161096</v>
      </c>
      <c r="AC15" s="19" t="n">
        <v>0.395166983357493</v>
      </c>
      <c r="AD15" s="19" t="n">
        <v>0.388889610262044</v>
      </c>
      <c r="AE15" s="19"/>
      <c r="AF15" s="19" t="n">
        <v>0.436072145194511</v>
      </c>
      <c r="AG15" s="19" t="n">
        <v>0.443435599095647</v>
      </c>
      <c r="AH15" s="19" t="n">
        <v>0.420528864520781</v>
      </c>
      <c r="AI15" s="19"/>
      <c r="AJ15" s="19" t="n">
        <v>0.454606630567859</v>
      </c>
      <c r="AK15" s="19" t="n">
        <v>0.435712546946366</v>
      </c>
      <c r="AL15" s="19" t="n">
        <v>0.426890060247552</v>
      </c>
      <c r="AM15" s="19" t="n">
        <v>0.425610804061181</v>
      </c>
      <c r="AN15" s="19" t="n">
        <v>0.399497484411228</v>
      </c>
      <c r="AO15" s="19"/>
      <c r="AP15" s="19" t="n">
        <v>0.468823345419831</v>
      </c>
      <c r="AQ15" s="19" t="n">
        <v>0.442298799407863</v>
      </c>
      <c r="AR15" s="19" t="n">
        <v>0.458644410586037</v>
      </c>
      <c r="AS15" s="19" t="n">
        <v>0.429484598194616</v>
      </c>
      <c r="AT15" s="19" t="n">
        <v>0.33596905384531</v>
      </c>
      <c r="AU15" s="19"/>
      <c r="AV15" s="19" t="n">
        <v>0.448112482980568</v>
      </c>
      <c r="AW15" s="19" t="n">
        <v>0.469038355267637</v>
      </c>
      <c r="AX15" s="19" t="n">
        <v>0.476628592023392</v>
      </c>
      <c r="AY15" s="19" t="n">
        <v>0.444937275333676</v>
      </c>
      <c r="AZ15" s="19" t="n">
        <v>0.359412160404957</v>
      </c>
      <c r="BA15" s="19" t="n">
        <v>0.42321279724637</v>
      </c>
      <c r="BB15" s="19"/>
      <c r="BC15" s="19" t="n">
        <v>0.436307978376993</v>
      </c>
      <c r="BD15" s="19" t="n">
        <v>0.368167409216685</v>
      </c>
      <c r="BE15" s="19" t="n">
        <v>0.494512148185738</v>
      </c>
      <c r="BF15" s="19" t="n">
        <v>0.447212992797035</v>
      </c>
      <c r="BG15" s="19" t="n">
        <v>0.631056946062274</v>
      </c>
    </row>
    <row r="16">
      <c r="B16" s="20" t="s">
        <v>262</v>
      </c>
      <c r="C16" s="19" t="n">
        <v>0.424959475036797</v>
      </c>
      <c r="D16" s="19" t="n">
        <v>0.373769496691781</v>
      </c>
      <c r="E16" s="19" t="n">
        <v>0.473409907859713</v>
      </c>
      <c r="F16" s="19"/>
      <c r="G16" s="19" t="n">
        <v>0.352829777528021</v>
      </c>
      <c r="H16" s="19" t="n">
        <v>0.458409407109458</v>
      </c>
      <c r="I16" s="19" t="n">
        <v>0.464763077265574</v>
      </c>
      <c r="J16" s="19" t="n">
        <v>0.403795157751845</v>
      </c>
      <c r="K16" s="19" t="n">
        <v>0.440449693674319</v>
      </c>
      <c r="L16" s="19" t="n">
        <v>0.420485350916807</v>
      </c>
      <c r="M16" s="19"/>
      <c r="N16" s="19" t="n">
        <v>0.419285824081422</v>
      </c>
      <c r="O16" s="19" t="n">
        <v>0.392461010737684</v>
      </c>
      <c r="P16" s="19" t="n">
        <v>0.42758656006378</v>
      </c>
      <c r="Q16" s="19" t="n">
        <v>0.463400038733335</v>
      </c>
      <c r="R16" s="19"/>
      <c r="S16" s="19" t="n">
        <v>0.458584204340782</v>
      </c>
      <c r="T16" s="19" t="n">
        <v>0.435153174164641</v>
      </c>
      <c r="U16" s="19" t="n">
        <v>0.402296902578483</v>
      </c>
      <c r="V16" s="19" t="n">
        <v>0.474767324824111</v>
      </c>
      <c r="W16" s="19" t="n">
        <v>0.385695479444509</v>
      </c>
      <c r="X16" s="19" t="n">
        <v>0.407770510301693</v>
      </c>
      <c r="Y16" s="19" t="n">
        <v>0.415083195848309</v>
      </c>
      <c r="Z16" s="19" t="n">
        <v>0.374491483392476</v>
      </c>
      <c r="AA16" s="19" t="n">
        <v>0.427337997871836</v>
      </c>
      <c r="AB16" s="19" t="n">
        <v>0.372144557418229</v>
      </c>
      <c r="AC16" s="19" t="n">
        <v>0.480237069275506</v>
      </c>
      <c r="AD16" s="19" t="n">
        <v>0.428500762800698</v>
      </c>
      <c r="AE16" s="19"/>
      <c r="AF16" s="19" t="n">
        <v>0.385479419793762</v>
      </c>
      <c r="AG16" s="19" t="n">
        <v>0.469620182543147</v>
      </c>
      <c r="AH16" s="19" t="n">
        <v>0.417349477285521</v>
      </c>
      <c r="AI16" s="19"/>
      <c r="AJ16" s="19" t="n">
        <v>0.413611723203345</v>
      </c>
      <c r="AK16" s="19" t="n">
        <v>0.444901827730653</v>
      </c>
      <c r="AL16" s="19" t="n">
        <v>0.365979908400693</v>
      </c>
      <c r="AM16" s="19" t="n">
        <v>0.335055569805558</v>
      </c>
      <c r="AN16" s="19" t="n">
        <v>0.432090707102603</v>
      </c>
      <c r="AO16" s="19"/>
      <c r="AP16" s="19" t="n">
        <v>0.433680923108842</v>
      </c>
      <c r="AQ16" s="19" t="n">
        <v>0.451324764218399</v>
      </c>
      <c r="AR16" s="19" t="n">
        <v>0.415405020953764</v>
      </c>
      <c r="AS16" s="19" t="n">
        <v>0.31863463090665</v>
      </c>
      <c r="AT16" s="19" t="n">
        <v>0.462260904471113</v>
      </c>
      <c r="AU16" s="19"/>
      <c r="AV16" s="19" t="n">
        <v>0.459594992736196</v>
      </c>
      <c r="AW16" s="19" t="n">
        <v>0.428696990885596</v>
      </c>
      <c r="AX16" s="19" t="n">
        <v>0.448398007612854</v>
      </c>
      <c r="AY16" s="19" t="n">
        <v>0.307059437267135</v>
      </c>
      <c r="AZ16" s="19" t="n">
        <v>0.484809774494745</v>
      </c>
      <c r="BA16" s="19" t="n">
        <v>0.426782823359825</v>
      </c>
      <c r="BB16" s="19"/>
      <c r="BC16" s="19" t="n">
        <v>0.456115257111387</v>
      </c>
      <c r="BD16" s="19" t="n">
        <v>0.394467653264347</v>
      </c>
      <c r="BE16" s="19" t="n">
        <v>0.406881201814329</v>
      </c>
      <c r="BF16" s="19" t="n">
        <v>0.477721914066786</v>
      </c>
      <c r="BG16" s="19" t="n">
        <v>0.475347155392729</v>
      </c>
    </row>
    <row r="17">
      <c r="B17" s="20" t="s">
        <v>263</v>
      </c>
      <c r="C17" s="19" t="n">
        <v>0.350226339505659</v>
      </c>
      <c r="D17" s="19" t="n">
        <v>0.333468752772935</v>
      </c>
      <c r="E17" s="19" t="n">
        <v>0.366274951682764</v>
      </c>
      <c r="F17" s="19"/>
      <c r="G17" s="19" t="n">
        <v>0.383976413138433</v>
      </c>
      <c r="H17" s="19" t="n">
        <v>0.375242826403124</v>
      </c>
      <c r="I17" s="19" t="n">
        <v>0.341956980740301</v>
      </c>
      <c r="J17" s="19" t="n">
        <v>0.330143139925804</v>
      </c>
      <c r="K17" s="19" t="n">
        <v>0.351731376960888</v>
      </c>
      <c r="L17" s="19" t="n">
        <v>0.329356652505611</v>
      </c>
      <c r="M17" s="19"/>
      <c r="N17" s="19" t="n">
        <v>0.359578145504084</v>
      </c>
      <c r="O17" s="19" t="n">
        <v>0.33396400943146</v>
      </c>
      <c r="P17" s="19" t="n">
        <v>0.334514785553293</v>
      </c>
      <c r="Q17" s="19" t="n">
        <v>0.369572766869698</v>
      </c>
      <c r="R17" s="19"/>
      <c r="S17" s="19" t="n">
        <v>0.353074824327252</v>
      </c>
      <c r="T17" s="19" t="n">
        <v>0.362599959198805</v>
      </c>
      <c r="U17" s="19" t="n">
        <v>0.383191007506991</v>
      </c>
      <c r="V17" s="19" t="n">
        <v>0.322972433156857</v>
      </c>
      <c r="W17" s="19" t="n">
        <v>0.287746756052735</v>
      </c>
      <c r="X17" s="19" t="n">
        <v>0.407682087215261</v>
      </c>
      <c r="Y17" s="19" t="n">
        <v>0.341143740193843</v>
      </c>
      <c r="Z17" s="19" t="n">
        <v>0.349278780485005</v>
      </c>
      <c r="AA17" s="19" t="n">
        <v>0.3430330187549</v>
      </c>
      <c r="AB17" s="19" t="n">
        <v>0.3286084764552</v>
      </c>
      <c r="AC17" s="19" t="n">
        <v>0.359614028884378</v>
      </c>
      <c r="AD17" s="19" t="n">
        <v>0.351836865159639</v>
      </c>
      <c r="AE17" s="19"/>
      <c r="AF17" s="19" t="n">
        <v>0.343657509759919</v>
      </c>
      <c r="AG17" s="19" t="n">
        <v>0.3337823408019</v>
      </c>
      <c r="AH17" s="19" t="n">
        <v>0.394482465177519</v>
      </c>
      <c r="AI17" s="19"/>
      <c r="AJ17" s="19" t="n">
        <v>0.36456414389617</v>
      </c>
      <c r="AK17" s="19" t="n">
        <v>0.326827674106887</v>
      </c>
      <c r="AL17" s="19" t="n">
        <v>0.32855303275872</v>
      </c>
      <c r="AM17" s="19" t="n">
        <v>0.414659229966044</v>
      </c>
      <c r="AN17" s="19" t="n">
        <v>0.365851783370487</v>
      </c>
      <c r="AO17" s="19"/>
      <c r="AP17" s="19" t="n">
        <v>0.369891056435909</v>
      </c>
      <c r="AQ17" s="19" t="n">
        <v>0.333147151577604</v>
      </c>
      <c r="AR17" s="19" t="n">
        <v>0.370580082156483</v>
      </c>
      <c r="AS17" s="19" t="n">
        <v>0.323852959647145</v>
      </c>
      <c r="AT17" s="19" t="n">
        <v>0.288126817044013</v>
      </c>
      <c r="AU17" s="19"/>
      <c r="AV17" s="19" t="n">
        <v>0.354492597400226</v>
      </c>
      <c r="AW17" s="19" t="n">
        <v>0.368711219820944</v>
      </c>
      <c r="AX17" s="19" t="n">
        <v>0.371366856473244</v>
      </c>
      <c r="AY17" s="19" t="n">
        <v>0.327240490172915</v>
      </c>
      <c r="AZ17" s="19" t="n">
        <v>0.287253927269695</v>
      </c>
      <c r="BA17" s="19" t="n">
        <v>0.34873307763877</v>
      </c>
      <c r="BB17" s="19"/>
      <c r="BC17" s="19" t="n">
        <v>0.363874422006327</v>
      </c>
      <c r="BD17" s="19" t="n">
        <v>0.322283212906509</v>
      </c>
      <c r="BE17" s="19" t="n">
        <v>0.356445070179597</v>
      </c>
      <c r="BF17" s="19" t="n">
        <v>0.39071597056709</v>
      </c>
      <c r="BG17" s="19" t="n">
        <v>0.488669648760181</v>
      </c>
    </row>
    <row r="18">
      <c r="B18" s="20" t="s">
        <v>264</v>
      </c>
      <c r="C18" s="19" t="n">
        <v>0.289918855730543</v>
      </c>
      <c r="D18" s="19" t="n">
        <v>0.284698451315079</v>
      </c>
      <c r="E18" s="19" t="n">
        <v>0.295441283179262</v>
      </c>
      <c r="F18" s="19"/>
      <c r="G18" s="19" t="n">
        <v>0.271169635444604</v>
      </c>
      <c r="H18" s="19" t="n">
        <v>0.228381544635224</v>
      </c>
      <c r="I18" s="19" t="n">
        <v>0.263513301419577</v>
      </c>
      <c r="J18" s="19" t="n">
        <v>0.304641172194181</v>
      </c>
      <c r="K18" s="19" t="n">
        <v>0.310584237164743</v>
      </c>
      <c r="L18" s="19" t="n">
        <v>0.347928386986024</v>
      </c>
      <c r="M18" s="19"/>
      <c r="N18" s="19" t="n">
        <v>0.309517122663986</v>
      </c>
      <c r="O18" s="19" t="n">
        <v>0.241871796188745</v>
      </c>
      <c r="P18" s="19" t="n">
        <v>0.313506872068153</v>
      </c>
      <c r="Q18" s="19" t="n">
        <v>0.296619386738378</v>
      </c>
      <c r="R18" s="19"/>
      <c r="S18" s="19" t="n">
        <v>0.298655640766232</v>
      </c>
      <c r="T18" s="19" t="n">
        <v>0.288546078236087</v>
      </c>
      <c r="U18" s="19" t="n">
        <v>0.326302635609007</v>
      </c>
      <c r="V18" s="19" t="n">
        <v>0.298679532890161</v>
      </c>
      <c r="W18" s="19" t="n">
        <v>0.219957383135695</v>
      </c>
      <c r="X18" s="19" t="n">
        <v>0.270819658015126</v>
      </c>
      <c r="Y18" s="19" t="n">
        <v>0.278037797919597</v>
      </c>
      <c r="Z18" s="19" t="n">
        <v>0.270098296484438</v>
      </c>
      <c r="AA18" s="19" t="n">
        <v>0.27003483634651</v>
      </c>
      <c r="AB18" s="19" t="n">
        <v>0.334472312674352</v>
      </c>
      <c r="AC18" s="19" t="n">
        <v>0.326170133356674</v>
      </c>
      <c r="AD18" s="19" t="n">
        <v>0.288871175552921</v>
      </c>
      <c r="AE18" s="19"/>
      <c r="AF18" s="19" t="n">
        <v>0.285468310270888</v>
      </c>
      <c r="AG18" s="19" t="n">
        <v>0.319951108336967</v>
      </c>
      <c r="AH18" s="19" t="n">
        <v>0.207152863468401</v>
      </c>
      <c r="AI18" s="19"/>
      <c r="AJ18" s="19" t="n">
        <v>0.30510927295008</v>
      </c>
      <c r="AK18" s="19" t="n">
        <v>0.29746979825979</v>
      </c>
      <c r="AL18" s="19" t="n">
        <v>0.250769840862076</v>
      </c>
      <c r="AM18" s="19" t="n">
        <v>0.299840622424559</v>
      </c>
      <c r="AN18" s="19" t="n">
        <v>0.249909521199394</v>
      </c>
      <c r="AO18" s="19"/>
      <c r="AP18" s="19" t="n">
        <v>0.293429440521124</v>
      </c>
      <c r="AQ18" s="19" t="n">
        <v>0.299346823357591</v>
      </c>
      <c r="AR18" s="19" t="n">
        <v>0.329316551339322</v>
      </c>
      <c r="AS18" s="19" t="n">
        <v>0.267778160533938</v>
      </c>
      <c r="AT18" s="19" t="n">
        <v>0.295167478637086</v>
      </c>
      <c r="AU18" s="19"/>
      <c r="AV18" s="19" t="n">
        <v>0.324878532575069</v>
      </c>
      <c r="AW18" s="19" t="n">
        <v>0.257019565244629</v>
      </c>
      <c r="AX18" s="19" t="n">
        <v>0.315412718968445</v>
      </c>
      <c r="AY18" s="19" t="n">
        <v>0.291389950853867</v>
      </c>
      <c r="AZ18" s="19" t="n">
        <v>0.262257793896962</v>
      </c>
      <c r="BA18" s="19" t="n">
        <v>0.2352616605181</v>
      </c>
      <c r="BB18" s="19"/>
      <c r="BC18" s="19" t="n">
        <v>0.299096451909062</v>
      </c>
      <c r="BD18" s="19" t="n">
        <v>0.269218367498014</v>
      </c>
      <c r="BE18" s="19" t="n">
        <v>0.280422643811607</v>
      </c>
      <c r="BF18" s="19" t="n">
        <v>0.325417362180126</v>
      </c>
      <c r="BG18" s="19" t="n">
        <v>0.441755617358188</v>
      </c>
    </row>
    <row r="19">
      <c r="B19" s="20" t="s">
        <v>265</v>
      </c>
      <c r="C19" s="19" t="n">
        <v>0.254543910249462</v>
      </c>
      <c r="D19" s="19" t="n">
        <v>0.245836751031531</v>
      </c>
      <c r="E19" s="19" t="n">
        <v>0.264161110771952</v>
      </c>
      <c r="F19" s="19"/>
      <c r="G19" s="19" t="n">
        <v>0.290667908027882</v>
      </c>
      <c r="H19" s="19" t="n">
        <v>0.296315417265253</v>
      </c>
      <c r="I19" s="19" t="n">
        <v>0.291663225385272</v>
      </c>
      <c r="J19" s="19" t="n">
        <v>0.255465676273946</v>
      </c>
      <c r="K19" s="19" t="n">
        <v>0.209940381649424</v>
      </c>
      <c r="L19" s="19" t="n">
        <v>0.195662035529449</v>
      </c>
      <c r="M19" s="19"/>
      <c r="N19" s="19" t="n">
        <v>0.268829798912025</v>
      </c>
      <c r="O19" s="19" t="n">
        <v>0.242729040817782</v>
      </c>
      <c r="P19" s="19" t="n">
        <v>0.254984542789507</v>
      </c>
      <c r="Q19" s="19" t="n">
        <v>0.249565797695206</v>
      </c>
      <c r="R19" s="19"/>
      <c r="S19" s="19" t="n">
        <v>0.326973354035679</v>
      </c>
      <c r="T19" s="19" t="n">
        <v>0.208865631849375</v>
      </c>
      <c r="U19" s="19" t="n">
        <v>0.234375979401922</v>
      </c>
      <c r="V19" s="19" t="n">
        <v>0.274564448516402</v>
      </c>
      <c r="W19" s="19" t="n">
        <v>0.251536016045506</v>
      </c>
      <c r="X19" s="19" t="n">
        <v>0.280391074271532</v>
      </c>
      <c r="Y19" s="19" t="n">
        <v>0.270929995831095</v>
      </c>
      <c r="Z19" s="19" t="n">
        <v>0.217139176137803</v>
      </c>
      <c r="AA19" s="19" t="n">
        <v>0.240899975058642</v>
      </c>
      <c r="AB19" s="19" t="n">
        <v>0.207953348298509</v>
      </c>
      <c r="AC19" s="19" t="n">
        <v>0.253653216382293</v>
      </c>
      <c r="AD19" s="19" t="n">
        <v>0.233688363583974</v>
      </c>
      <c r="AE19" s="19"/>
      <c r="AF19" s="19" t="n">
        <v>0.222479064532023</v>
      </c>
      <c r="AG19" s="19" t="n">
        <v>0.269990056575617</v>
      </c>
      <c r="AH19" s="19" t="n">
        <v>0.249389284019823</v>
      </c>
      <c r="AI19" s="19"/>
      <c r="AJ19" s="19" t="n">
        <v>0.24344384707393</v>
      </c>
      <c r="AK19" s="19" t="n">
        <v>0.301053539795197</v>
      </c>
      <c r="AL19" s="19" t="n">
        <v>0.125546147163937</v>
      </c>
      <c r="AM19" s="19" t="n">
        <v>0.17923730970805</v>
      </c>
      <c r="AN19" s="19" t="n">
        <v>0.240239296049062</v>
      </c>
      <c r="AO19" s="19"/>
      <c r="AP19" s="19" t="n">
        <v>0.243993744107797</v>
      </c>
      <c r="AQ19" s="19" t="n">
        <v>0.287675050373759</v>
      </c>
      <c r="AR19" s="19" t="n">
        <v>0.197389974468998</v>
      </c>
      <c r="AS19" s="19" t="n">
        <v>0.233890250959525</v>
      </c>
      <c r="AT19" s="19" t="n">
        <v>0.222493219785543</v>
      </c>
      <c r="AU19" s="19"/>
      <c r="AV19" s="19" t="n">
        <v>0.306319649357152</v>
      </c>
      <c r="AW19" s="19" t="n">
        <v>0.228331450887957</v>
      </c>
      <c r="AX19" s="19" t="n">
        <v>0.240207553214648</v>
      </c>
      <c r="AY19" s="19" t="n">
        <v>0.251904377733572</v>
      </c>
      <c r="AZ19" s="19" t="n">
        <v>0.191741756080031</v>
      </c>
      <c r="BA19" s="19" t="n">
        <v>0.207962828959032</v>
      </c>
      <c r="BB19" s="19"/>
      <c r="BC19" s="19" t="n">
        <v>0.289618494022596</v>
      </c>
      <c r="BD19" s="19" t="n">
        <v>0.222749024674575</v>
      </c>
      <c r="BE19" s="19" t="n">
        <v>0.236227302488367</v>
      </c>
      <c r="BF19" s="19" t="n">
        <v>0.313121918431898</v>
      </c>
      <c r="BG19" s="19" t="n">
        <v>0.497147951273041</v>
      </c>
    </row>
    <row r="20">
      <c r="B20" s="20" t="s">
        <v>266</v>
      </c>
      <c r="C20" s="19" t="n">
        <v>0.157245438636797</v>
      </c>
      <c r="D20" s="19" t="n">
        <v>0.139597954224996</v>
      </c>
      <c r="E20" s="19" t="n">
        <v>0.174845370542865</v>
      </c>
      <c r="F20" s="19"/>
      <c r="G20" s="19" t="n">
        <v>0.226131671251621</v>
      </c>
      <c r="H20" s="19" t="n">
        <v>0.165701870521476</v>
      </c>
      <c r="I20" s="19" t="n">
        <v>0.172962405026045</v>
      </c>
      <c r="J20" s="19" t="n">
        <v>0.132603680889618</v>
      </c>
      <c r="K20" s="19" t="n">
        <v>0.132519275038737</v>
      </c>
      <c r="L20" s="19" t="n">
        <v>0.128148301526729</v>
      </c>
      <c r="M20" s="19"/>
      <c r="N20" s="19" t="n">
        <v>0.158899399340916</v>
      </c>
      <c r="O20" s="19" t="n">
        <v>0.130465031621697</v>
      </c>
      <c r="P20" s="19" t="n">
        <v>0.183273897035702</v>
      </c>
      <c r="Q20" s="19" t="n">
        <v>0.160749162282097</v>
      </c>
      <c r="R20" s="19"/>
      <c r="S20" s="19" t="n">
        <v>0.222069234164989</v>
      </c>
      <c r="T20" s="19" t="n">
        <v>0.136553631869637</v>
      </c>
      <c r="U20" s="19" t="n">
        <v>0.0977326488479105</v>
      </c>
      <c r="V20" s="19" t="n">
        <v>0.232646170326041</v>
      </c>
      <c r="W20" s="19" t="n">
        <v>0.120100296748993</v>
      </c>
      <c r="X20" s="19" t="n">
        <v>0.162660582398405</v>
      </c>
      <c r="Y20" s="19" t="n">
        <v>0.148405680354572</v>
      </c>
      <c r="Z20" s="19" t="n">
        <v>0.180436363464851</v>
      </c>
      <c r="AA20" s="19" t="n">
        <v>0.175427817077718</v>
      </c>
      <c r="AB20" s="19" t="n">
        <v>0.0871474595844676</v>
      </c>
      <c r="AC20" s="19" t="n">
        <v>0.160936808151968</v>
      </c>
      <c r="AD20" s="19" t="n">
        <v>0.0767401123175077</v>
      </c>
      <c r="AE20" s="19"/>
      <c r="AF20" s="19" t="n">
        <v>0.161067784247212</v>
      </c>
      <c r="AG20" s="19" t="n">
        <v>0.127397630491303</v>
      </c>
      <c r="AH20" s="19" t="n">
        <v>0.18827047003414</v>
      </c>
      <c r="AI20" s="19"/>
      <c r="AJ20" s="19" t="n">
        <v>0.156787502578232</v>
      </c>
      <c r="AK20" s="19" t="n">
        <v>0.173548174925362</v>
      </c>
      <c r="AL20" s="19" t="n">
        <v>0.0632219650133609</v>
      </c>
      <c r="AM20" s="19" t="n">
        <v>0.185483143040891</v>
      </c>
      <c r="AN20" s="19" t="n">
        <v>0.166172187950438</v>
      </c>
      <c r="AO20" s="19"/>
      <c r="AP20" s="19" t="n">
        <v>0.154993865330903</v>
      </c>
      <c r="AQ20" s="19" t="n">
        <v>0.182082028817307</v>
      </c>
      <c r="AR20" s="19" t="n">
        <v>0.0985186948199206</v>
      </c>
      <c r="AS20" s="19" t="n">
        <v>0.185363969044071</v>
      </c>
      <c r="AT20" s="19" t="n">
        <v>0.144629104278735</v>
      </c>
      <c r="AU20" s="19"/>
      <c r="AV20" s="19" t="n">
        <v>0.174281675698974</v>
      </c>
      <c r="AW20" s="19" t="n">
        <v>0.15723443838053</v>
      </c>
      <c r="AX20" s="19" t="n">
        <v>0.0761887604558072</v>
      </c>
      <c r="AY20" s="19" t="n">
        <v>0.193264155761965</v>
      </c>
      <c r="AZ20" s="19" t="n">
        <v>0.146483188597428</v>
      </c>
      <c r="BA20" s="19" t="n">
        <v>0.167452528623039</v>
      </c>
      <c r="BB20" s="19"/>
      <c r="BC20" s="19" t="n">
        <v>0.196369342671605</v>
      </c>
      <c r="BD20" s="19" t="n">
        <v>0.140731117180789</v>
      </c>
      <c r="BE20" s="19" t="n">
        <v>0.127333631357887</v>
      </c>
      <c r="BF20" s="19" t="n">
        <v>0.193090327025231</v>
      </c>
      <c r="BG20" s="19" t="n">
        <v>0.267189322956939</v>
      </c>
    </row>
    <row r="21">
      <c r="B21" s="20" t="s">
        <v>267</v>
      </c>
      <c r="C21" s="19" t="n">
        <v>0.112413367565795</v>
      </c>
      <c r="D21" s="19" t="n">
        <v>0.0972054894311139</v>
      </c>
      <c r="E21" s="19" t="n">
        <v>0.127250567164931</v>
      </c>
      <c r="F21" s="19"/>
      <c r="G21" s="19" t="n">
        <v>0.177879225391278</v>
      </c>
      <c r="H21" s="19" t="n">
        <v>0.179741685798491</v>
      </c>
      <c r="I21" s="19" t="n">
        <v>0.113877151945734</v>
      </c>
      <c r="J21" s="19" t="n">
        <v>0.102754734655713</v>
      </c>
      <c r="K21" s="19" t="n">
        <v>0.0873867874957743</v>
      </c>
      <c r="L21" s="19" t="n">
        <v>0.0375647048248235</v>
      </c>
      <c r="M21" s="19"/>
      <c r="N21" s="19" t="n">
        <v>0.131200780549108</v>
      </c>
      <c r="O21" s="19" t="n">
        <v>0.0977899009003613</v>
      </c>
      <c r="P21" s="19" t="n">
        <v>0.117458328226207</v>
      </c>
      <c r="Q21" s="19" t="n">
        <v>0.103164532545378</v>
      </c>
      <c r="R21" s="19"/>
      <c r="S21" s="19" t="n">
        <v>0.204055516187098</v>
      </c>
      <c r="T21" s="19" t="n">
        <v>0.0920981146180015</v>
      </c>
      <c r="U21" s="19" t="n">
        <v>0.0762053782685373</v>
      </c>
      <c r="V21" s="19" t="n">
        <v>0.0929203191363953</v>
      </c>
      <c r="W21" s="19" t="n">
        <v>0.0593459810007718</v>
      </c>
      <c r="X21" s="19" t="n">
        <v>0.136225019839934</v>
      </c>
      <c r="Y21" s="19" t="n">
        <v>0.122541822011367</v>
      </c>
      <c r="Z21" s="19" t="n">
        <v>0.0983797528047278</v>
      </c>
      <c r="AA21" s="19" t="n">
        <v>0.10748607024042</v>
      </c>
      <c r="AB21" s="19" t="n">
        <v>0.0726238555727811</v>
      </c>
      <c r="AC21" s="19" t="n">
        <v>0.134889279747375</v>
      </c>
      <c r="AD21" s="19" t="n">
        <v>0.0705886025918884</v>
      </c>
      <c r="AE21" s="19"/>
      <c r="AF21" s="19" t="n">
        <v>0.0882091940318901</v>
      </c>
      <c r="AG21" s="19" t="n">
        <v>0.109640690745956</v>
      </c>
      <c r="AH21" s="19" t="n">
        <v>0.141406182378648</v>
      </c>
      <c r="AI21" s="19"/>
      <c r="AJ21" s="19" t="n">
        <v>0.0939427017648104</v>
      </c>
      <c r="AK21" s="19" t="n">
        <v>0.139310332513756</v>
      </c>
      <c r="AL21" s="19" t="n">
        <v>0.0423385882768457</v>
      </c>
      <c r="AM21" s="19" t="n">
        <v>0.131022700118376</v>
      </c>
      <c r="AN21" s="19" t="n">
        <v>0.129033868593371</v>
      </c>
      <c r="AO21" s="19"/>
      <c r="AP21" s="19" t="n">
        <v>0.105205790130915</v>
      </c>
      <c r="AQ21" s="19" t="n">
        <v>0.127864749401989</v>
      </c>
      <c r="AR21" s="19" t="n">
        <v>0.0702085926277692</v>
      </c>
      <c r="AS21" s="19" t="n">
        <v>0.0988606662176645</v>
      </c>
      <c r="AT21" s="19" t="n">
        <v>0.068736990500919</v>
      </c>
      <c r="AU21" s="19"/>
      <c r="AV21" s="19" t="n">
        <v>0.153688523234686</v>
      </c>
      <c r="AW21" s="19" t="n">
        <v>0.110982715775212</v>
      </c>
      <c r="AX21" s="19" t="n">
        <v>0.0692319407966993</v>
      </c>
      <c r="AY21" s="19" t="n">
        <v>0.0986180483702584</v>
      </c>
      <c r="AZ21" s="19" t="n">
        <v>0.0929677558758577</v>
      </c>
      <c r="BA21" s="19" t="n">
        <v>0.0895170433076387</v>
      </c>
      <c r="BB21" s="19"/>
      <c r="BC21" s="19" t="n">
        <v>0.0963995269595462</v>
      </c>
      <c r="BD21" s="19" t="n">
        <v>0.103426150280524</v>
      </c>
      <c r="BE21" s="19" t="n">
        <v>0.116794572265268</v>
      </c>
      <c r="BF21" s="19" t="n">
        <v>0.124412701966375</v>
      </c>
      <c r="BG21" s="19" t="n">
        <v>0.353956657284425</v>
      </c>
    </row>
    <row r="22">
      <c r="B22" s="20" t="s">
        <v>268</v>
      </c>
      <c r="C22" s="19" t="n">
        <v>0.0498922645366645</v>
      </c>
      <c r="D22" s="19" t="n">
        <v>0.0386352669931484</v>
      </c>
      <c r="E22" s="19" t="n">
        <v>0.0612663289566462</v>
      </c>
      <c r="F22" s="19"/>
      <c r="G22" s="19" t="n">
        <v>0.074069627838451</v>
      </c>
      <c r="H22" s="19" t="n">
        <v>0.0771833689320278</v>
      </c>
      <c r="I22" s="19" t="n">
        <v>0.052333760130339</v>
      </c>
      <c r="J22" s="19" t="n">
        <v>0.0344210833281654</v>
      </c>
      <c r="K22" s="19" t="n">
        <v>0.054106153098794</v>
      </c>
      <c r="L22" s="19" t="n">
        <v>0.0193268830960129</v>
      </c>
      <c r="M22" s="19"/>
      <c r="N22" s="19" t="n">
        <v>0.0484472444044947</v>
      </c>
      <c r="O22" s="19" t="n">
        <v>0.0378446096513329</v>
      </c>
      <c r="P22" s="19" t="n">
        <v>0.0418024172363127</v>
      </c>
      <c r="Q22" s="19" t="n">
        <v>0.071183972663815</v>
      </c>
      <c r="R22" s="19"/>
      <c r="S22" s="19" t="n">
        <v>0.0782995166710633</v>
      </c>
      <c r="T22" s="19" t="n">
        <v>0.0259974891301286</v>
      </c>
      <c r="U22" s="19" t="n">
        <v>0.0055587904934276</v>
      </c>
      <c r="V22" s="19" t="n">
        <v>0.0684176879553241</v>
      </c>
      <c r="W22" s="19" t="n">
        <v>0.0284347005685717</v>
      </c>
      <c r="X22" s="19" t="n">
        <v>0.0680304179831925</v>
      </c>
      <c r="Y22" s="19" t="n">
        <v>0.0750490663664585</v>
      </c>
      <c r="Z22" s="19" t="n">
        <v>0.0355947907714482</v>
      </c>
      <c r="AA22" s="19" t="n">
        <v>0.0521051805281022</v>
      </c>
      <c r="AB22" s="19" t="n">
        <v>0.0362920398995458</v>
      </c>
      <c r="AC22" s="19" t="n">
        <v>0.0504471153522557</v>
      </c>
      <c r="AD22" s="19" t="n">
        <v>0.0625238303675145</v>
      </c>
      <c r="AE22" s="19"/>
      <c r="AF22" s="19" t="n">
        <v>0.0302391687825502</v>
      </c>
      <c r="AG22" s="19" t="n">
        <v>0.0530778068351852</v>
      </c>
      <c r="AH22" s="19" t="n">
        <v>0.060675181445982</v>
      </c>
      <c r="AI22" s="19"/>
      <c r="AJ22" s="19" t="n">
        <v>0.0393909989571908</v>
      </c>
      <c r="AK22" s="19" t="n">
        <v>0.0728747547854215</v>
      </c>
      <c r="AL22" s="19" t="n">
        <v>0.018381916423451</v>
      </c>
      <c r="AM22" s="19" t="n">
        <v>0.0239896752448358</v>
      </c>
      <c r="AN22" s="19" t="n">
        <v>0.0586785044429428</v>
      </c>
      <c r="AO22" s="19"/>
      <c r="AP22" s="19" t="n">
        <v>0.0397529204791076</v>
      </c>
      <c r="AQ22" s="19" t="n">
        <v>0.0663111701477712</v>
      </c>
      <c r="AR22" s="19" t="n">
        <v>0.0380579624579746</v>
      </c>
      <c r="AS22" s="19" t="n">
        <v>0.0448104602550063</v>
      </c>
      <c r="AT22" s="19" t="n">
        <v>0.0464850989293804</v>
      </c>
      <c r="AU22" s="19"/>
      <c r="AV22" s="19" t="n">
        <v>0.0640512448795841</v>
      </c>
      <c r="AW22" s="19" t="n">
        <v>0.0476545994180156</v>
      </c>
      <c r="AX22" s="19" t="n">
        <v>0.0180907243641068</v>
      </c>
      <c r="AY22" s="19" t="n">
        <v>0.0423497268980247</v>
      </c>
      <c r="AZ22" s="19" t="n">
        <v>0.0691750241357911</v>
      </c>
      <c r="BA22" s="19" t="n">
        <v>0.0470952727724258</v>
      </c>
      <c r="BB22" s="19"/>
      <c r="BC22" s="19" t="n">
        <v>0.0566315280386528</v>
      </c>
      <c r="BD22" s="19" t="n">
        <v>0.0422376884720965</v>
      </c>
      <c r="BE22" s="19" t="n">
        <v>0.0424960897855218</v>
      </c>
      <c r="BF22" s="19" t="n">
        <v>0.0652703465786916</v>
      </c>
      <c r="BG22" s="19" t="n">
        <v>0.146048015443848</v>
      </c>
    </row>
    <row r="23">
      <c r="B23" s="20" t="s">
        <v>100</v>
      </c>
      <c r="C23" s="19" t="n">
        <v>0.0286889228458521</v>
      </c>
      <c r="D23" s="19" t="n">
        <v>0.0167683050048322</v>
      </c>
      <c r="E23" s="19" t="n">
        <v>0.0394171970436374</v>
      </c>
      <c r="F23" s="19"/>
      <c r="G23" s="19" t="n">
        <v>0.0160604337628594</v>
      </c>
      <c r="H23" s="19" t="n">
        <v>0.0258505048134375</v>
      </c>
      <c r="I23" s="19" t="n">
        <v>0.0321780346308661</v>
      </c>
      <c r="J23" s="19" t="n">
        <v>0.05322978369239</v>
      </c>
      <c r="K23" s="19" t="n">
        <v>0.0351435614423672</v>
      </c>
      <c r="L23" s="19" t="n">
        <v>0.0123903249400838</v>
      </c>
      <c r="M23" s="19"/>
      <c r="N23" s="19" t="n">
        <v>0.0170167270862774</v>
      </c>
      <c r="O23" s="19" t="n">
        <v>0.0392360991092384</v>
      </c>
      <c r="P23" s="19" t="n">
        <v>0.0320689444982476</v>
      </c>
      <c r="Q23" s="19" t="n">
        <v>0.0273864899798985</v>
      </c>
      <c r="R23" s="19"/>
      <c r="S23" s="19" t="n">
        <v>0.00595351219669499</v>
      </c>
      <c r="T23" s="19" t="n">
        <v>0.0224057571660872</v>
      </c>
      <c r="U23" s="19" t="n">
        <v>0.0386366367233969</v>
      </c>
      <c r="V23" s="19" t="n">
        <v>0.0320754421581366</v>
      </c>
      <c r="W23" s="19" t="n">
        <v>0.0349456707974609</v>
      </c>
      <c r="X23" s="19" t="n">
        <v>0.041646529778137</v>
      </c>
      <c r="Y23" s="19" t="n">
        <v>0.0207756032891796</v>
      </c>
      <c r="Z23" s="19" t="n">
        <v>0.0488450142640368</v>
      </c>
      <c r="AA23" s="19" t="n">
        <v>0.0344977651307713</v>
      </c>
      <c r="AB23" s="19" t="n">
        <v>0.0398420269027953</v>
      </c>
      <c r="AC23" s="19" t="n">
        <v>0.025517818154226</v>
      </c>
      <c r="AD23" s="19" t="n">
        <v>0.0168857359247501</v>
      </c>
      <c r="AE23" s="19"/>
      <c r="AF23" s="19" t="n">
        <v>0.0217875122399082</v>
      </c>
      <c r="AG23" s="19" t="n">
        <v>0.0270199497629931</v>
      </c>
      <c r="AH23" s="19" t="n">
        <v>0.0545175340504194</v>
      </c>
      <c r="AI23" s="19"/>
      <c r="AJ23" s="19" t="n">
        <v>0.0160631111543851</v>
      </c>
      <c r="AK23" s="19" t="n">
        <v>0.0222921117394146</v>
      </c>
      <c r="AL23" s="19" t="n">
        <v>0.0493748806501958</v>
      </c>
      <c r="AM23" s="19" t="n">
        <v>0</v>
      </c>
      <c r="AN23" s="19" t="n">
        <v>0.0580900807774782</v>
      </c>
      <c r="AO23" s="19"/>
      <c r="AP23" s="19" t="n">
        <v>0.0206720611551254</v>
      </c>
      <c r="AQ23" s="19" t="n">
        <v>0.0252900967238046</v>
      </c>
      <c r="AR23" s="19" t="n">
        <v>0.0253527317427258</v>
      </c>
      <c r="AS23" s="19" t="n">
        <v>0.0121402572392726</v>
      </c>
      <c r="AT23" s="19" t="n">
        <v>0.0522498073287225</v>
      </c>
      <c r="AU23" s="19"/>
      <c r="AV23" s="19" t="n">
        <v>0.0235905392566387</v>
      </c>
      <c r="AW23" s="19" t="n">
        <v>0.0190894677912371</v>
      </c>
      <c r="AX23" s="19" t="n">
        <v>0.0264712691673335</v>
      </c>
      <c r="AY23" s="19" t="n">
        <v>0.0101379707082921</v>
      </c>
      <c r="AZ23" s="19" t="n">
        <v>0.037588676401995</v>
      </c>
      <c r="BA23" s="19" t="n">
        <v>0.071192076436164</v>
      </c>
      <c r="BB23" s="19"/>
      <c r="BC23" s="19" t="n">
        <v>0.0285312987849701</v>
      </c>
      <c r="BD23" s="19" t="n">
        <v>0.0477922282459247</v>
      </c>
      <c r="BE23" s="19" t="n">
        <v>0.0213684285562588</v>
      </c>
      <c r="BF23" s="19" t="n">
        <v>0.0114893763222295</v>
      </c>
      <c r="BG23" s="19" t="n">
        <v>0</v>
      </c>
    </row>
    <row r="24">
      <c r="B24" s="20" t="s">
        <v>122</v>
      </c>
      <c r="C24" s="21" t="n">
        <v>0.0178771338262257</v>
      </c>
      <c r="D24" s="21" t="n">
        <v>0.0262320597299404</v>
      </c>
      <c r="E24" s="21" t="n">
        <v>0.00986840569843997</v>
      </c>
      <c r="F24" s="21"/>
      <c r="G24" s="21" t="n">
        <v>0.00876793150883344</v>
      </c>
      <c r="H24" s="21" t="n">
        <v>0.0160616777014763</v>
      </c>
      <c r="I24" s="21" t="n">
        <v>0.013279103745613</v>
      </c>
      <c r="J24" s="21" t="n">
        <v>0.0380228165356962</v>
      </c>
      <c r="K24" s="21" t="n">
        <v>0.00667629865921478</v>
      </c>
      <c r="L24" s="21" t="n">
        <v>0.0203979212436543</v>
      </c>
      <c r="M24" s="21"/>
      <c r="N24" s="21" t="n">
        <v>0.00495583719413935</v>
      </c>
      <c r="O24" s="21" t="n">
        <v>0.0227519550064339</v>
      </c>
      <c r="P24" s="21" t="n">
        <v>0.0137927578145071</v>
      </c>
      <c r="Q24" s="21" t="n">
        <v>0.0303562245386466</v>
      </c>
      <c r="R24" s="21"/>
      <c r="S24" s="21" t="n">
        <v>0.0102106751241191</v>
      </c>
      <c r="T24" s="21" t="n">
        <v>0.0319619615504576</v>
      </c>
      <c r="U24" s="21" t="n">
        <v>0.00696696724608941</v>
      </c>
      <c r="V24" s="21" t="n">
        <v>0.0346571490195618</v>
      </c>
      <c r="W24" s="21" t="n">
        <v>0.00851587828562026</v>
      </c>
      <c r="X24" s="21" t="n">
        <v>0</v>
      </c>
      <c r="Y24" s="21" t="n">
        <v>0.00535296951444103</v>
      </c>
      <c r="Z24" s="21" t="n">
        <v>0.0524753819025195</v>
      </c>
      <c r="AA24" s="21" t="n">
        <v>0.0171960031862397</v>
      </c>
      <c r="AB24" s="21" t="n">
        <v>0.0150559847241178</v>
      </c>
      <c r="AC24" s="21" t="n">
        <v>0.0260897013212338</v>
      </c>
      <c r="AD24" s="21" t="n">
        <v>0.0319160086207345</v>
      </c>
      <c r="AE24" s="21"/>
      <c r="AF24" s="21" t="n">
        <v>0.0231355099501338</v>
      </c>
      <c r="AG24" s="21" t="n">
        <v>0.011267042271719</v>
      </c>
      <c r="AH24" s="21" t="n">
        <v>0.0338269060133012</v>
      </c>
      <c r="AI24" s="21"/>
      <c r="AJ24" s="21" t="n">
        <v>0.0162121631086643</v>
      </c>
      <c r="AK24" s="21" t="n">
        <v>0.0087819602598878</v>
      </c>
      <c r="AL24" s="21" t="n">
        <v>0.023700263026894</v>
      </c>
      <c r="AM24" s="21" t="n">
        <v>0</v>
      </c>
      <c r="AN24" s="21" t="n">
        <v>0.0498364058333776</v>
      </c>
      <c r="AO24" s="21"/>
      <c r="AP24" s="21" t="n">
        <v>0.017536134368445</v>
      </c>
      <c r="AQ24" s="21" t="n">
        <v>0.00976741243321775</v>
      </c>
      <c r="AR24" s="21" t="n">
        <v>0.00612969954682038</v>
      </c>
      <c r="AS24" s="21" t="n">
        <v>0.0165119345892369</v>
      </c>
      <c r="AT24" s="21" t="n">
        <v>0.0125365805606049</v>
      </c>
      <c r="AU24" s="21"/>
      <c r="AV24" s="21" t="n">
        <v>0.0120631603752163</v>
      </c>
      <c r="AW24" s="21" t="n">
        <v>0.0229570294692575</v>
      </c>
      <c r="AX24" s="21" t="n">
        <v>0</v>
      </c>
      <c r="AY24" s="21" t="n">
        <v>0.0137654437181326</v>
      </c>
      <c r="AZ24" s="21" t="n">
        <v>0.00749210171217644</v>
      </c>
      <c r="BA24" s="21" t="n">
        <v>0.0224878823574822</v>
      </c>
      <c r="BB24" s="21"/>
      <c r="BC24" s="21" t="n">
        <v>0.0174194989810687</v>
      </c>
      <c r="BD24" s="21" t="n">
        <v>0.0188780509346582</v>
      </c>
      <c r="BE24" s="21" t="n">
        <v>0.0143216271983387</v>
      </c>
      <c r="BF24" s="21" t="n">
        <v>0.0182307790630966</v>
      </c>
      <c r="BG24" s="21" t="n">
        <v>0</v>
      </c>
    </row>
    <row r="25">
      <c r="B25" s="18"/>
    </row>
    <row r="26">
      <c r="B26" t="s">
        <v>80</v>
      </c>
    </row>
    <row r="27">
      <c r="B27" t="s">
        <v>81</v>
      </c>
    </row>
    <row r="29">
      <c r="B2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s>
  <sheetData>
    <row r="2" ht="40" customHeight="1">
      <c r="D2" s="16" t="s">
        <v>284</v>
      </c>
    </row>
    <row r="6" ht="50" customHeight="1">
      <c r="B6" s="22" t="s">
        <v>15</v>
      </c>
      <c r="C6" s="22" t="s">
        <v>270</v>
      </c>
      <c r="D6" s="22" t="s">
        <v>271</v>
      </c>
      <c r="E6" s="22" t="s">
        <v>272</v>
      </c>
      <c r="F6" s="22" t="s">
        <v>273</v>
      </c>
      <c r="G6" s="22" t="s">
        <v>274</v>
      </c>
      <c r="H6" s="22" t="s">
        <v>275</v>
      </c>
      <c r="I6" s="22" t="s">
        <v>276</v>
      </c>
      <c r="J6" s="22" t="s">
        <v>277</v>
      </c>
      <c r="K6" s="22" t="s">
        <v>278</v>
      </c>
      <c r="L6" s="22" t="s">
        <v>279</v>
      </c>
    </row>
    <row r="7">
      <c r="B7" s="20" t="s">
        <v>280</v>
      </c>
      <c r="C7" s="19" t="n">
        <v>0.177010699433835</v>
      </c>
      <c r="D7" s="19" t="n">
        <v>0.291107600332879</v>
      </c>
      <c r="E7" s="19" t="n">
        <v>0.100283491840474</v>
      </c>
      <c r="F7" s="19" t="n">
        <v>0.195451267253448</v>
      </c>
      <c r="G7" s="19" t="n">
        <v>0.304637287462025</v>
      </c>
      <c r="H7" s="19" t="n">
        <v>0.205421238023305</v>
      </c>
      <c r="I7" s="19" t="n">
        <v>0.165905417331388</v>
      </c>
      <c r="J7" s="19" t="n">
        <v>0.233303991569617</v>
      </c>
      <c r="K7" s="19" t="n">
        <v>0.272284168215782</v>
      </c>
      <c r="L7" s="19" t="n">
        <v>0.155574288790846</v>
      </c>
    </row>
    <row r="8">
      <c r="B8" s="20" t="s">
        <v>281</v>
      </c>
      <c r="C8" s="19" t="n">
        <v>0.378313986289922</v>
      </c>
      <c r="D8" s="19" t="n">
        <v>0.484959008573684</v>
      </c>
      <c r="E8" s="19" t="n">
        <v>0.341868967726866</v>
      </c>
      <c r="F8" s="19" t="n">
        <v>0.403519934644753</v>
      </c>
      <c r="G8" s="19" t="n">
        <v>0.491648113354154</v>
      </c>
      <c r="H8" s="19" t="n">
        <v>0.435120801804342</v>
      </c>
      <c r="I8" s="19" t="n">
        <v>0.369838973324457</v>
      </c>
      <c r="J8" s="19" t="n">
        <v>0.531601647030609</v>
      </c>
      <c r="K8" s="19" t="n">
        <v>0.431973322723943</v>
      </c>
      <c r="L8" s="19" t="n">
        <v>0.399042014211222</v>
      </c>
    </row>
    <row r="9">
      <c r="B9" s="20" t="s">
        <v>282</v>
      </c>
      <c r="C9" s="19" t="n">
        <v>0.257811419197618</v>
      </c>
      <c r="D9" s="19" t="n">
        <v>0.129066008438639</v>
      </c>
      <c r="E9" s="19" t="n">
        <v>0.322294587758666</v>
      </c>
      <c r="F9" s="19" t="n">
        <v>0.225170666603477</v>
      </c>
      <c r="G9" s="19" t="n">
        <v>0.112385655426705</v>
      </c>
      <c r="H9" s="19" t="n">
        <v>0.224356795019309</v>
      </c>
      <c r="I9" s="19" t="n">
        <v>0.27247514182011</v>
      </c>
      <c r="J9" s="19" t="n">
        <v>0.13886315479377</v>
      </c>
      <c r="K9" s="19" t="n">
        <v>0.169101528661516</v>
      </c>
      <c r="L9" s="19" t="n">
        <v>0.290164478871025</v>
      </c>
    </row>
    <row r="10">
      <c r="B10" s="20" t="s">
        <v>283</v>
      </c>
      <c r="C10" s="19" t="n">
        <v>0.116639697584262</v>
      </c>
      <c r="D10" s="19" t="n">
        <v>0.0369875894040923</v>
      </c>
      <c r="E10" s="19" t="n">
        <v>0.117166036431002</v>
      </c>
      <c r="F10" s="19" t="n">
        <v>0.0733613667250506</v>
      </c>
      <c r="G10" s="19" t="n">
        <v>0.0284436960107514</v>
      </c>
      <c r="H10" s="19" t="n">
        <v>0.0608645873694276</v>
      </c>
      <c r="I10" s="19" t="n">
        <v>0.0800406018523753</v>
      </c>
      <c r="J10" s="19" t="n">
        <v>0.039192675656328</v>
      </c>
      <c r="K10" s="19" t="n">
        <v>0.050578866299472</v>
      </c>
      <c r="L10" s="19" t="n">
        <v>0.0718204716224335</v>
      </c>
    </row>
    <row r="11">
      <c r="B11" s="20" t="s">
        <v>207</v>
      </c>
      <c r="C11" s="19" t="n">
        <v>0.0702241974943627</v>
      </c>
      <c r="D11" s="19" t="n">
        <v>0.0578797932507052</v>
      </c>
      <c r="E11" s="19" t="n">
        <v>0.118386916242991</v>
      </c>
      <c r="F11" s="19" t="n">
        <v>0.102496764773272</v>
      </c>
      <c r="G11" s="19" t="n">
        <v>0.0628852477463652</v>
      </c>
      <c r="H11" s="19" t="n">
        <v>0.0742365777836159</v>
      </c>
      <c r="I11" s="19" t="n">
        <v>0.11173986567167</v>
      </c>
      <c r="J11" s="19" t="n">
        <v>0.0570385309496767</v>
      </c>
      <c r="K11" s="19" t="n">
        <v>0.076062114099287</v>
      </c>
      <c r="L11" s="19" t="n">
        <v>0.0833987465044737</v>
      </c>
    </row>
    <row r="12">
      <c r="B12" s="18"/>
      <c r="C12" s="18"/>
      <c r="D12" s="18"/>
      <c r="E12" s="18"/>
      <c r="F12" s="18"/>
      <c r="G12" s="18"/>
      <c r="H12" s="18"/>
      <c r="I12" s="18"/>
      <c r="J12" s="18"/>
      <c r="K12" s="18"/>
      <c r="L12" s="18"/>
    </row>
    <row r="13">
      <c r="B13" t="s">
        <v>80</v>
      </c>
    </row>
    <row r="14">
      <c r="B14" t="s">
        <v>81</v>
      </c>
    </row>
    <row r="18">
      <c r="B18" s="9" t="str">
        <f>=HYPERLINK("#'Contents'!A1", "Return to Contents")</f>
      </c>
    </row>
  </sheetData>
  <mergeCells count="1">
    <mergeCell ref="D2:M2"/>
  </mergeCells>
  <pageMargins left="0.7" right="0.7" top="0.75" bottom="0.75" header="0.3" footer="0.3"/>
  <pageSetup paperSize="9" orientation="portrait" horizontalDpi="300" verticalDpi="300" r:id="rId2"/>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285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0.177010699433835</v>
      </c>
      <c r="D9" s="19" t="n">
        <v>0.149466260652747</v>
      </c>
      <c r="E9" s="19" t="n">
        <v>0.202345305888653</v>
      </c>
      <c r="F9" s="19"/>
      <c r="G9" s="19" t="n">
        <v>0.276688503778117</v>
      </c>
      <c r="H9" s="19" t="n">
        <v>0.223722428016036</v>
      </c>
      <c r="I9" s="19" t="n">
        <v>0.163289797825882</v>
      </c>
      <c r="J9" s="19" t="n">
        <v>0.156611842417663</v>
      </c>
      <c r="K9" s="19" t="n">
        <v>0.136211350271222</v>
      </c>
      <c r="L9" s="19" t="n">
        <v>0.127620465213162</v>
      </c>
      <c r="M9" s="19"/>
      <c r="N9" s="19" t="n">
        <v>0.181177197583615</v>
      </c>
      <c r="O9" s="19" t="n">
        <v>0.152856970528029</v>
      </c>
      <c r="P9" s="19" t="n">
        <v>0.171015693032349</v>
      </c>
      <c r="Q9" s="19" t="n">
        <v>0.201267084621604</v>
      </c>
      <c r="R9" s="19"/>
      <c r="S9" s="19" t="n">
        <v>0.218091731932851</v>
      </c>
      <c r="T9" s="19" t="n">
        <v>0.1722680311453</v>
      </c>
      <c r="U9" s="19" t="n">
        <v>0.213746866108197</v>
      </c>
      <c r="V9" s="19" t="n">
        <v>0.167581778330179</v>
      </c>
      <c r="W9" s="19" t="n">
        <v>0.182415706470735</v>
      </c>
      <c r="X9" s="19" t="n">
        <v>0.14456270372611</v>
      </c>
      <c r="Y9" s="19" t="n">
        <v>0.14253135446511</v>
      </c>
      <c r="Z9" s="19" t="n">
        <v>0.163253807035979</v>
      </c>
      <c r="AA9" s="19" t="n">
        <v>0.200540963837559</v>
      </c>
      <c r="AB9" s="19" t="n">
        <v>0.175261102001956</v>
      </c>
      <c r="AC9" s="19" t="n">
        <v>0.206145040623782</v>
      </c>
      <c r="AD9" s="19" t="n">
        <v>0</v>
      </c>
      <c r="AE9" s="19"/>
      <c r="AF9" s="19" t="n">
        <v>0.144757803623226</v>
      </c>
      <c r="AG9" s="19" t="n">
        <v>0.189741111245279</v>
      </c>
      <c r="AH9" s="19" t="n">
        <v>0.149681037749184</v>
      </c>
      <c r="AI9" s="19"/>
      <c r="AJ9" s="19" t="n">
        <v>0.116765761419944</v>
      </c>
      <c r="AK9" s="19" t="n">
        <v>0.242140152777292</v>
      </c>
      <c r="AL9" s="19" t="n">
        <v>0.162091210305958</v>
      </c>
      <c r="AM9" s="19" t="n">
        <v>0.199896832021977</v>
      </c>
      <c r="AN9" s="19" t="n">
        <v>0.138927828982979</v>
      </c>
      <c r="AO9" s="19"/>
      <c r="AP9" s="19" t="n">
        <v>0.123190067761222</v>
      </c>
      <c r="AQ9" s="19" t="n">
        <v>0.233434086688854</v>
      </c>
      <c r="AR9" s="19" t="n">
        <v>0.185212495219797</v>
      </c>
      <c r="AS9" s="19" t="n">
        <v>0.132451984634089</v>
      </c>
      <c r="AT9" s="19" t="n">
        <v>0.266472537175385</v>
      </c>
      <c r="AU9" s="19"/>
      <c r="AV9" s="19" t="n">
        <v>0.241601992983285</v>
      </c>
      <c r="AW9" s="19" t="n">
        <v>0.129271103903469</v>
      </c>
      <c r="AX9" s="19" t="n">
        <v>0.189561123885297</v>
      </c>
      <c r="AY9" s="19" t="n">
        <v>0.102334118153797</v>
      </c>
      <c r="AZ9" s="19" t="n">
        <v>0.290071891847698</v>
      </c>
      <c r="BA9" s="19" t="n">
        <v>0.137828409261217</v>
      </c>
      <c r="BB9" s="19"/>
      <c r="BC9" s="19" t="n">
        <v>0.166601753390206</v>
      </c>
      <c r="BD9" s="19" t="n">
        <v>0.16799183739688</v>
      </c>
      <c r="BE9" s="19" t="n">
        <v>0.191365269196988</v>
      </c>
      <c r="BF9" s="19" t="n">
        <v>0.19727872706309</v>
      </c>
      <c r="BG9" s="19" t="n">
        <v>0.279295185603032</v>
      </c>
    </row>
    <row r="10">
      <c r="B10" s="20" t="s">
        <v>281</v>
      </c>
      <c r="C10" s="19" t="n">
        <v>0.378313986289922</v>
      </c>
      <c r="D10" s="19" t="n">
        <v>0.369697600851453</v>
      </c>
      <c r="E10" s="19" t="n">
        <v>0.388394756555905</v>
      </c>
      <c r="F10" s="19"/>
      <c r="G10" s="19" t="n">
        <v>0.359018503226637</v>
      </c>
      <c r="H10" s="19" t="n">
        <v>0.399766326385812</v>
      </c>
      <c r="I10" s="19" t="n">
        <v>0.422960504969643</v>
      </c>
      <c r="J10" s="19" t="n">
        <v>0.372230479382066</v>
      </c>
      <c r="K10" s="19" t="n">
        <v>0.349699131591829</v>
      </c>
      <c r="L10" s="19" t="n">
        <v>0.361752593196903</v>
      </c>
      <c r="M10" s="19"/>
      <c r="N10" s="19" t="n">
        <v>0.404210386882221</v>
      </c>
      <c r="O10" s="19" t="n">
        <v>0.40612709231554</v>
      </c>
      <c r="P10" s="19" t="n">
        <v>0.329654213040398</v>
      </c>
      <c r="Q10" s="19" t="n">
        <v>0.365001521459218</v>
      </c>
      <c r="R10" s="19"/>
      <c r="S10" s="19" t="n">
        <v>0.4064265476643</v>
      </c>
      <c r="T10" s="19" t="n">
        <v>0.369681444652462</v>
      </c>
      <c r="U10" s="19" t="n">
        <v>0.347268785845907</v>
      </c>
      <c r="V10" s="19" t="n">
        <v>0.350312680802584</v>
      </c>
      <c r="W10" s="19" t="n">
        <v>0.37308651308728</v>
      </c>
      <c r="X10" s="19" t="n">
        <v>0.404725661835374</v>
      </c>
      <c r="Y10" s="19" t="n">
        <v>0.319463698656109</v>
      </c>
      <c r="Z10" s="19" t="n">
        <v>0.285919738680394</v>
      </c>
      <c r="AA10" s="19" t="n">
        <v>0.4194624007422</v>
      </c>
      <c r="AB10" s="19" t="n">
        <v>0.3803832988179</v>
      </c>
      <c r="AC10" s="19" t="n">
        <v>0.393050935428034</v>
      </c>
      <c r="AD10" s="19" t="n">
        <v>0.482456103586471</v>
      </c>
      <c r="AE10" s="19"/>
      <c r="AF10" s="19" t="n">
        <v>0.343952080857652</v>
      </c>
      <c r="AG10" s="19" t="n">
        <v>0.409305753884978</v>
      </c>
      <c r="AH10" s="19" t="n">
        <v>0.37587719992195</v>
      </c>
      <c r="AI10" s="19"/>
      <c r="AJ10" s="19" t="n">
        <v>0.34663508664643</v>
      </c>
      <c r="AK10" s="19" t="n">
        <v>0.411060013943159</v>
      </c>
      <c r="AL10" s="19" t="n">
        <v>0.469252093584438</v>
      </c>
      <c r="AM10" s="19" t="n">
        <v>0.132122763181335</v>
      </c>
      <c r="AN10" s="19" t="n">
        <v>0.389062930683065</v>
      </c>
      <c r="AO10" s="19"/>
      <c r="AP10" s="19" t="n">
        <v>0.329322485425922</v>
      </c>
      <c r="AQ10" s="19" t="n">
        <v>0.386783934222707</v>
      </c>
      <c r="AR10" s="19" t="n">
        <v>0.441985074237334</v>
      </c>
      <c r="AS10" s="19" t="n">
        <v>0.292677077693383</v>
      </c>
      <c r="AT10" s="19" t="n">
        <v>0.463320767664187</v>
      </c>
      <c r="AU10" s="19"/>
      <c r="AV10" s="19" t="n">
        <v>0.422651452995434</v>
      </c>
      <c r="AW10" s="19" t="n">
        <v>0.347308230291969</v>
      </c>
      <c r="AX10" s="19" t="n">
        <v>0.448051413954601</v>
      </c>
      <c r="AY10" s="19" t="n">
        <v>0.30585734820736</v>
      </c>
      <c r="AZ10" s="19" t="n">
        <v>0.403976191273254</v>
      </c>
      <c r="BA10" s="19" t="n">
        <v>0.373059547041617</v>
      </c>
      <c r="BB10" s="19"/>
      <c r="BC10" s="19" t="n">
        <v>0.375107750130324</v>
      </c>
      <c r="BD10" s="19" t="n">
        <v>0.379228842067104</v>
      </c>
      <c r="BE10" s="19" t="n">
        <v>0.37931865449213</v>
      </c>
      <c r="BF10" s="19" t="n">
        <v>0.41655394037161</v>
      </c>
      <c r="BG10" s="19" t="n">
        <v>0.472560241339188</v>
      </c>
    </row>
    <row r="11">
      <c r="B11" s="20" t="s">
        <v>282</v>
      </c>
      <c r="C11" s="19" t="n">
        <v>0.257811419197618</v>
      </c>
      <c r="D11" s="19" t="n">
        <v>0.273377273994849</v>
      </c>
      <c r="E11" s="19" t="n">
        <v>0.242991611454414</v>
      </c>
      <c r="F11" s="19"/>
      <c r="G11" s="19" t="n">
        <v>0.233959318249666</v>
      </c>
      <c r="H11" s="19" t="n">
        <v>0.195966351442199</v>
      </c>
      <c r="I11" s="19" t="n">
        <v>0.254106704394653</v>
      </c>
      <c r="J11" s="19" t="n">
        <v>0.243077194420626</v>
      </c>
      <c r="K11" s="19" t="n">
        <v>0.29764354602253</v>
      </c>
      <c r="L11" s="19" t="n">
        <v>0.312001045866289</v>
      </c>
      <c r="M11" s="19"/>
      <c r="N11" s="19" t="n">
        <v>0.235865599253281</v>
      </c>
      <c r="O11" s="19" t="n">
        <v>0.277723250226205</v>
      </c>
      <c r="P11" s="19" t="n">
        <v>0.288042806237861</v>
      </c>
      <c r="Q11" s="19" t="n">
        <v>0.23470264211867</v>
      </c>
      <c r="R11" s="19"/>
      <c r="S11" s="19" t="n">
        <v>0.230768744220244</v>
      </c>
      <c r="T11" s="19" t="n">
        <v>0.277435599092768</v>
      </c>
      <c r="U11" s="19" t="n">
        <v>0.266091604091616</v>
      </c>
      <c r="V11" s="19" t="n">
        <v>0.292813408483773</v>
      </c>
      <c r="W11" s="19" t="n">
        <v>0.26814061072634</v>
      </c>
      <c r="X11" s="19" t="n">
        <v>0.237237539595658</v>
      </c>
      <c r="Y11" s="19" t="n">
        <v>0.26151671852878</v>
      </c>
      <c r="Z11" s="19" t="n">
        <v>0.31645658642915</v>
      </c>
      <c r="AA11" s="19" t="n">
        <v>0.215957611300538</v>
      </c>
      <c r="AB11" s="19" t="n">
        <v>0.261680162653162</v>
      </c>
      <c r="AC11" s="19" t="n">
        <v>0.235093433423127</v>
      </c>
      <c r="AD11" s="19" t="n">
        <v>0.302206456669576</v>
      </c>
      <c r="AE11" s="19"/>
      <c r="AF11" s="19" t="n">
        <v>0.287892942918715</v>
      </c>
      <c r="AG11" s="19" t="n">
        <v>0.251267214794771</v>
      </c>
      <c r="AH11" s="19" t="n">
        <v>0.245857156926782</v>
      </c>
      <c r="AI11" s="19"/>
      <c r="AJ11" s="19" t="n">
        <v>0.297726802155102</v>
      </c>
      <c r="AK11" s="19" t="n">
        <v>0.235510804753647</v>
      </c>
      <c r="AL11" s="19" t="n">
        <v>0.22071127122177</v>
      </c>
      <c r="AM11" s="19" t="n">
        <v>0.404341535753094</v>
      </c>
      <c r="AN11" s="19" t="n">
        <v>0.223149964115953</v>
      </c>
      <c r="AO11" s="19"/>
      <c r="AP11" s="19" t="n">
        <v>0.314501202711105</v>
      </c>
      <c r="AQ11" s="19" t="n">
        <v>0.24233098212487</v>
      </c>
      <c r="AR11" s="19" t="n">
        <v>0.252707754912725</v>
      </c>
      <c r="AS11" s="19" t="n">
        <v>0.294217921137157</v>
      </c>
      <c r="AT11" s="19" t="n">
        <v>0.156111726912225</v>
      </c>
      <c r="AU11" s="19"/>
      <c r="AV11" s="19" t="n">
        <v>0.221785664288859</v>
      </c>
      <c r="AW11" s="19" t="n">
        <v>0.307310691574431</v>
      </c>
      <c r="AX11" s="19" t="n">
        <v>0.235972724401476</v>
      </c>
      <c r="AY11" s="19" t="n">
        <v>0.32483085334665</v>
      </c>
      <c r="AZ11" s="19" t="n">
        <v>0.184636364623035</v>
      </c>
      <c r="BA11" s="19" t="n">
        <v>0.243468960227779</v>
      </c>
      <c r="BB11" s="19"/>
      <c r="BC11" s="19" t="n">
        <v>0.261117669355917</v>
      </c>
      <c r="BD11" s="19" t="n">
        <v>0.251678966643976</v>
      </c>
      <c r="BE11" s="19" t="n">
        <v>0.258929497932057</v>
      </c>
      <c r="BF11" s="19" t="n">
        <v>0.196418731430243</v>
      </c>
      <c r="BG11" s="19" t="n">
        <v>0.179163100605022</v>
      </c>
    </row>
    <row r="12">
      <c r="B12" s="20" t="s">
        <v>283</v>
      </c>
      <c r="C12" s="19" t="n">
        <v>0.116639697584262</v>
      </c>
      <c r="D12" s="19" t="n">
        <v>0.158059809303062</v>
      </c>
      <c r="E12" s="19" t="n">
        <v>0.0763024047312787</v>
      </c>
      <c r="F12" s="19"/>
      <c r="G12" s="19" t="n">
        <v>0.0707694523316671</v>
      </c>
      <c r="H12" s="19" t="n">
        <v>0.110259989761383</v>
      </c>
      <c r="I12" s="19" t="n">
        <v>0.112635854567657</v>
      </c>
      <c r="J12" s="19" t="n">
        <v>0.136492539341867</v>
      </c>
      <c r="K12" s="19" t="n">
        <v>0.139783584528775</v>
      </c>
      <c r="L12" s="19" t="n">
        <v>0.124092795935931</v>
      </c>
      <c r="M12" s="19"/>
      <c r="N12" s="19" t="n">
        <v>0.124398162699943</v>
      </c>
      <c r="O12" s="19" t="n">
        <v>0.108546119676045</v>
      </c>
      <c r="P12" s="19" t="n">
        <v>0.121640882279271</v>
      </c>
      <c r="Q12" s="19" t="n">
        <v>0.112532280518037</v>
      </c>
      <c r="R12" s="19"/>
      <c r="S12" s="19" t="n">
        <v>0.0917722700727359</v>
      </c>
      <c r="T12" s="19" t="n">
        <v>0.104289181960873</v>
      </c>
      <c r="U12" s="19" t="n">
        <v>0.0960692604554675</v>
      </c>
      <c r="V12" s="19" t="n">
        <v>0.137725222294732</v>
      </c>
      <c r="W12" s="19" t="n">
        <v>0.0901541450165695</v>
      </c>
      <c r="X12" s="19" t="n">
        <v>0.125959756857207</v>
      </c>
      <c r="Y12" s="19" t="n">
        <v>0.191998155053823</v>
      </c>
      <c r="Z12" s="19" t="n">
        <v>0.152728554866478</v>
      </c>
      <c r="AA12" s="19" t="n">
        <v>0.101406722925136</v>
      </c>
      <c r="AB12" s="19" t="n">
        <v>0.117978512074633</v>
      </c>
      <c r="AC12" s="19" t="n">
        <v>0.104133590342514</v>
      </c>
      <c r="AD12" s="19" t="n">
        <v>0.135811285169059</v>
      </c>
      <c r="AE12" s="19"/>
      <c r="AF12" s="19" t="n">
        <v>0.148314636876984</v>
      </c>
      <c r="AG12" s="19" t="n">
        <v>0.0946036303971072</v>
      </c>
      <c r="AH12" s="19" t="n">
        <v>0.126506663530981</v>
      </c>
      <c r="AI12" s="19"/>
      <c r="AJ12" s="19" t="n">
        <v>0.1618715777958</v>
      </c>
      <c r="AK12" s="19" t="n">
        <v>0.0628864470298396</v>
      </c>
      <c r="AL12" s="19" t="n">
        <v>0.0677558777397705</v>
      </c>
      <c r="AM12" s="19" t="n">
        <v>0.194120975385409</v>
      </c>
      <c r="AN12" s="19" t="n">
        <v>0.153126085674645</v>
      </c>
      <c r="AO12" s="19"/>
      <c r="AP12" s="19" t="n">
        <v>0.160110903812752</v>
      </c>
      <c r="AQ12" s="19" t="n">
        <v>0.0787077666768089</v>
      </c>
      <c r="AR12" s="19" t="n">
        <v>0.0749482918895121</v>
      </c>
      <c r="AS12" s="19" t="n">
        <v>0.213902168702367</v>
      </c>
      <c r="AT12" s="19" t="n">
        <v>0.0376911849573629</v>
      </c>
      <c r="AU12" s="19"/>
      <c r="AV12" s="19" t="n">
        <v>0.0613612986041834</v>
      </c>
      <c r="AW12" s="19" t="n">
        <v>0.148547505818381</v>
      </c>
      <c r="AX12" s="19" t="n">
        <v>0.0835863066776247</v>
      </c>
      <c r="AY12" s="19" t="n">
        <v>0.212849573465782</v>
      </c>
      <c r="AZ12" s="19" t="n">
        <v>0.0555909893063125</v>
      </c>
      <c r="BA12" s="19" t="n">
        <v>0.100111118990364</v>
      </c>
      <c r="BB12" s="19"/>
      <c r="BC12" s="19" t="n">
        <v>0.103178884441994</v>
      </c>
      <c r="BD12" s="19" t="n">
        <v>0.119796126149069</v>
      </c>
      <c r="BE12" s="19" t="n">
        <v>0.108087764501475</v>
      </c>
      <c r="BF12" s="19" t="n">
        <v>0.14498636717857</v>
      </c>
      <c r="BG12" s="19" t="n">
        <v>0.0689814724527583</v>
      </c>
    </row>
    <row r="13">
      <c r="B13" s="20" t="s">
        <v>207</v>
      </c>
      <c r="C13" s="21" t="n">
        <v>0.0702241974943627</v>
      </c>
      <c r="D13" s="21" t="n">
        <v>0.0493990551978886</v>
      </c>
      <c r="E13" s="21" t="n">
        <v>0.0899659213697493</v>
      </c>
      <c r="F13" s="21"/>
      <c r="G13" s="21" t="n">
        <v>0.0595642224139129</v>
      </c>
      <c r="H13" s="21" t="n">
        <v>0.0702849043945692</v>
      </c>
      <c r="I13" s="21" t="n">
        <v>0.0470071382421643</v>
      </c>
      <c r="J13" s="21" t="n">
        <v>0.0915879444377792</v>
      </c>
      <c r="K13" s="21" t="n">
        <v>0.076662387585644</v>
      </c>
      <c r="L13" s="21" t="n">
        <v>0.074533099787715</v>
      </c>
      <c r="M13" s="21"/>
      <c r="N13" s="21" t="n">
        <v>0.0543486535809397</v>
      </c>
      <c r="O13" s="21" t="n">
        <v>0.0547465672541813</v>
      </c>
      <c r="P13" s="21" t="n">
        <v>0.0896464054101218</v>
      </c>
      <c r="Q13" s="21" t="n">
        <v>0.0864964712824719</v>
      </c>
      <c r="R13" s="21"/>
      <c r="S13" s="21" t="n">
        <v>0.0529407061098688</v>
      </c>
      <c r="T13" s="21" t="n">
        <v>0.0763257431485976</v>
      </c>
      <c r="U13" s="21" t="n">
        <v>0.0768234834988117</v>
      </c>
      <c r="V13" s="21" t="n">
        <v>0.0515669100887325</v>
      </c>
      <c r="W13" s="21" t="n">
        <v>0.0862030246990748</v>
      </c>
      <c r="X13" s="21" t="n">
        <v>0.0875143379856516</v>
      </c>
      <c r="Y13" s="21" t="n">
        <v>0.0844900732961789</v>
      </c>
      <c r="Z13" s="21" t="n">
        <v>0.0816413129879992</v>
      </c>
      <c r="AA13" s="21" t="n">
        <v>0.0626323011945674</v>
      </c>
      <c r="AB13" s="21" t="n">
        <v>0.0646969244523495</v>
      </c>
      <c r="AC13" s="21" t="n">
        <v>0.0615770001825429</v>
      </c>
      <c r="AD13" s="21" t="n">
        <v>0.0795261545748945</v>
      </c>
      <c r="AE13" s="21"/>
      <c r="AF13" s="21" t="n">
        <v>0.0750825357234239</v>
      </c>
      <c r="AG13" s="21" t="n">
        <v>0.0550822896778644</v>
      </c>
      <c r="AH13" s="21" t="n">
        <v>0.102077941871103</v>
      </c>
      <c r="AI13" s="21"/>
      <c r="AJ13" s="21" t="n">
        <v>0.0770007719827246</v>
      </c>
      <c r="AK13" s="21" t="n">
        <v>0.0484025814960621</v>
      </c>
      <c r="AL13" s="21" t="n">
        <v>0.0801895471480642</v>
      </c>
      <c r="AM13" s="21" t="n">
        <v>0.0695178936581851</v>
      </c>
      <c r="AN13" s="21" t="n">
        <v>0.0957331905433588</v>
      </c>
      <c r="AO13" s="21"/>
      <c r="AP13" s="21" t="n">
        <v>0.0728753402889984</v>
      </c>
      <c r="AQ13" s="21" t="n">
        <v>0.0587432302867612</v>
      </c>
      <c r="AR13" s="21" t="n">
        <v>0.0451463837406319</v>
      </c>
      <c r="AS13" s="21" t="n">
        <v>0.0667508478330036</v>
      </c>
      <c r="AT13" s="21" t="n">
        <v>0.0764037832908409</v>
      </c>
      <c r="AU13" s="21"/>
      <c r="AV13" s="21" t="n">
        <v>0.0525995911282384</v>
      </c>
      <c r="AW13" s="21" t="n">
        <v>0.0675624684117501</v>
      </c>
      <c r="AX13" s="21" t="n">
        <v>0.042828431081002</v>
      </c>
      <c r="AY13" s="21" t="n">
        <v>0.0541281068264119</v>
      </c>
      <c r="AZ13" s="21" t="n">
        <v>0.065724562949701</v>
      </c>
      <c r="BA13" s="21" t="n">
        <v>0.145531964479023</v>
      </c>
      <c r="BB13" s="21"/>
      <c r="BC13" s="21" t="n">
        <v>0.0939939426815596</v>
      </c>
      <c r="BD13" s="21" t="n">
        <v>0.0813042277429715</v>
      </c>
      <c r="BE13" s="21" t="n">
        <v>0.062298813877349</v>
      </c>
      <c r="BF13" s="21" t="n">
        <v>0.0447622339564871</v>
      </c>
      <c r="BG13" s="21" t="n">
        <v>0</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286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0.291107600332879</v>
      </c>
      <c r="D9" s="19" t="n">
        <v>0.27421561396645</v>
      </c>
      <c r="E9" s="19" t="n">
        <v>0.30716990943548</v>
      </c>
      <c r="F9" s="19"/>
      <c r="G9" s="19" t="n">
        <v>0.253091042295555</v>
      </c>
      <c r="H9" s="19" t="n">
        <v>0.274122678701791</v>
      </c>
      <c r="I9" s="19" t="n">
        <v>0.295009295527235</v>
      </c>
      <c r="J9" s="19" t="n">
        <v>0.313065758273383</v>
      </c>
      <c r="K9" s="19" t="n">
        <v>0.311495006715012</v>
      </c>
      <c r="L9" s="19" t="n">
        <v>0.295628699115022</v>
      </c>
      <c r="M9" s="19"/>
      <c r="N9" s="19" t="n">
        <v>0.263173075971768</v>
      </c>
      <c r="O9" s="19" t="n">
        <v>0.273450240529938</v>
      </c>
      <c r="P9" s="19" t="n">
        <v>0.343075364467844</v>
      </c>
      <c r="Q9" s="19" t="n">
        <v>0.294480696224209</v>
      </c>
      <c r="R9" s="19"/>
      <c r="S9" s="19" t="n">
        <v>0.283554999712988</v>
      </c>
      <c r="T9" s="19" t="n">
        <v>0.302245090206433</v>
      </c>
      <c r="U9" s="19" t="n">
        <v>0.291924337443555</v>
      </c>
      <c r="V9" s="19" t="n">
        <v>0.269240257161641</v>
      </c>
      <c r="W9" s="19" t="n">
        <v>0.292535644749161</v>
      </c>
      <c r="X9" s="19" t="n">
        <v>0.305950710874351</v>
      </c>
      <c r="Y9" s="19" t="n">
        <v>0.318902093852691</v>
      </c>
      <c r="Z9" s="19" t="n">
        <v>0.296693198186438</v>
      </c>
      <c r="AA9" s="19" t="n">
        <v>0.290127306154346</v>
      </c>
      <c r="AB9" s="19" t="n">
        <v>0.292389586072162</v>
      </c>
      <c r="AC9" s="19" t="n">
        <v>0.290191177578985</v>
      </c>
      <c r="AD9" s="19" t="n">
        <v>0.213120812157047</v>
      </c>
      <c r="AE9" s="19"/>
      <c r="AF9" s="19" t="n">
        <v>0.338731400082046</v>
      </c>
      <c r="AG9" s="19" t="n">
        <v>0.263988172324282</v>
      </c>
      <c r="AH9" s="19" t="n">
        <v>0.296251010818372</v>
      </c>
      <c r="AI9" s="19"/>
      <c r="AJ9" s="19" t="n">
        <v>0.294382712978366</v>
      </c>
      <c r="AK9" s="19" t="n">
        <v>0.29179615996376</v>
      </c>
      <c r="AL9" s="19" t="n">
        <v>0.263637458086628</v>
      </c>
      <c r="AM9" s="19" t="n">
        <v>0.607052765436911</v>
      </c>
      <c r="AN9" s="19" t="n">
        <v>0.290813401414906</v>
      </c>
      <c r="AO9" s="19"/>
      <c r="AP9" s="19" t="n">
        <v>0.295155084048602</v>
      </c>
      <c r="AQ9" s="19" t="n">
        <v>0.286570499218598</v>
      </c>
      <c r="AR9" s="19" t="n">
        <v>0.260816727168557</v>
      </c>
      <c r="AS9" s="19" t="n">
        <v>0.387043615340003</v>
      </c>
      <c r="AT9" s="19" t="n">
        <v>0.185703181337327</v>
      </c>
      <c r="AU9" s="19"/>
      <c r="AV9" s="19" t="n">
        <v>0.271325084439402</v>
      </c>
      <c r="AW9" s="19" t="n">
        <v>0.290477341831529</v>
      </c>
      <c r="AX9" s="19" t="n">
        <v>0.264858022263083</v>
      </c>
      <c r="AY9" s="19" t="n">
        <v>0.363654068350229</v>
      </c>
      <c r="AZ9" s="19" t="n">
        <v>0.25617227400658</v>
      </c>
      <c r="BA9" s="19" t="n">
        <v>0.279878628625678</v>
      </c>
      <c r="BB9" s="19"/>
      <c r="BC9" s="19" t="n">
        <v>0.315352723517286</v>
      </c>
      <c r="BD9" s="19" t="n">
        <v>0.258270340428747</v>
      </c>
      <c r="BE9" s="19" t="n">
        <v>0.284388940980704</v>
      </c>
      <c r="BF9" s="19" t="n">
        <v>0.26269942844038</v>
      </c>
      <c r="BG9" s="19" t="n">
        <v>0.368436333584244</v>
      </c>
    </row>
    <row r="10">
      <c r="B10" s="20" t="s">
        <v>281</v>
      </c>
      <c r="C10" s="19" t="n">
        <v>0.484959008573684</v>
      </c>
      <c r="D10" s="19" t="n">
        <v>0.493537868827938</v>
      </c>
      <c r="E10" s="19" t="n">
        <v>0.476909115713324</v>
      </c>
      <c r="F10" s="19"/>
      <c r="G10" s="19" t="n">
        <v>0.461369928989368</v>
      </c>
      <c r="H10" s="19" t="n">
        <v>0.480677155561939</v>
      </c>
      <c r="I10" s="19" t="n">
        <v>0.480145229697726</v>
      </c>
      <c r="J10" s="19" t="n">
        <v>0.478485676140556</v>
      </c>
      <c r="K10" s="19" t="n">
        <v>0.475859083160796</v>
      </c>
      <c r="L10" s="19" t="n">
        <v>0.519471581701386</v>
      </c>
      <c r="M10" s="19"/>
      <c r="N10" s="19" t="n">
        <v>0.503173889723026</v>
      </c>
      <c r="O10" s="19" t="n">
        <v>0.508368268980958</v>
      </c>
      <c r="P10" s="19" t="n">
        <v>0.432625689677799</v>
      </c>
      <c r="Q10" s="19" t="n">
        <v>0.485954589457595</v>
      </c>
      <c r="R10" s="19"/>
      <c r="S10" s="19" t="n">
        <v>0.443333282879423</v>
      </c>
      <c r="T10" s="19" t="n">
        <v>0.47962277455413</v>
      </c>
      <c r="U10" s="19" t="n">
        <v>0.472647322446358</v>
      </c>
      <c r="V10" s="19" t="n">
        <v>0.533753915447126</v>
      </c>
      <c r="W10" s="19" t="n">
        <v>0.495740104364982</v>
      </c>
      <c r="X10" s="19" t="n">
        <v>0.45933923998046</v>
      </c>
      <c r="Y10" s="19" t="n">
        <v>0.455566733399941</v>
      </c>
      <c r="Z10" s="19" t="n">
        <v>0.53142896958688</v>
      </c>
      <c r="AA10" s="19" t="n">
        <v>0.520481115716255</v>
      </c>
      <c r="AB10" s="19" t="n">
        <v>0.45312014460542</v>
      </c>
      <c r="AC10" s="19" t="n">
        <v>0.533503010722573</v>
      </c>
      <c r="AD10" s="19" t="n">
        <v>0.542076680806127</v>
      </c>
      <c r="AE10" s="19"/>
      <c r="AF10" s="19" t="n">
        <v>0.472565258489233</v>
      </c>
      <c r="AG10" s="19" t="n">
        <v>0.509356291687457</v>
      </c>
      <c r="AH10" s="19" t="n">
        <v>0.429825877720656</v>
      </c>
      <c r="AI10" s="19"/>
      <c r="AJ10" s="19" t="n">
        <v>0.495385039835346</v>
      </c>
      <c r="AK10" s="19" t="n">
        <v>0.489509366992262</v>
      </c>
      <c r="AL10" s="19" t="n">
        <v>0.50548752126435</v>
      </c>
      <c r="AM10" s="19" t="n">
        <v>0.209764257285383</v>
      </c>
      <c r="AN10" s="19" t="n">
        <v>0.46124863590122</v>
      </c>
      <c r="AO10" s="19"/>
      <c r="AP10" s="19" t="n">
        <v>0.479451050330188</v>
      </c>
      <c r="AQ10" s="19" t="n">
        <v>0.490635367715706</v>
      </c>
      <c r="AR10" s="19" t="n">
        <v>0.548321004369309</v>
      </c>
      <c r="AS10" s="19" t="n">
        <v>0.434146265435891</v>
      </c>
      <c r="AT10" s="19" t="n">
        <v>0.547645788912718</v>
      </c>
      <c r="AU10" s="19"/>
      <c r="AV10" s="19" t="n">
        <v>0.509447369985246</v>
      </c>
      <c r="AW10" s="19" t="n">
        <v>0.47020869044801</v>
      </c>
      <c r="AX10" s="19" t="n">
        <v>0.534707845571921</v>
      </c>
      <c r="AY10" s="19" t="n">
        <v>0.476052540441276</v>
      </c>
      <c r="AZ10" s="19" t="n">
        <v>0.499893541384731</v>
      </c>
      <c r="BA10" s="19" t="n">
        <v>0.472187635319612</v>
      </c>
      <c r="BB10" s="19"/>
      <c r="BC10" s="19" t="n">
        <v>0.504486556142653</v>
      </c>
      <c r="BD10" s="19" t="n">
        <v>0.492162875023206</v>
      </c>
      <c r="BE10" s="19" t="n">
        <v>0.481525543848193</v>
      </c>
      <c r="BF10" s="19" t="n">
        <v>0.498399838079561</v>
      </c>
      <c r="BG10" s="19" t="n">
        <v>0.375720354828147</v>
      </c>
    </row>
    <row r="11">
      <c r="B11" s="20" t="s">
        <v>282</v>
      </c>
      <c r="C11" s="19" t="n">
        <v>0.129066008438639</v>
      </c>
      <c r="D11" s="19" t="n">
        <v>0.136667369031776</v>
      </c>
      <c r="E11" s="19" t="n">
        <v>0.121867620758405</v>
      </c>
      <c r="F11" s="19"/>
      <c r="G11" s="19" t="n">
        <v>0.177721696273359</v>
      </c>
      <c r="H11" s="19" t="n">
        <v>0.153886867940784</v>
      </c>
      <c r="I11" s="19" t="n">
        <v>0.138383963976433</v>
      </c>
      <c r="J11" s="19" t="n">
        <v>0.0965235804460378</v>
      </c>
      <c r="K11" s="19" t="n">
        <v>0.12405595285361</v>
      </c>
      <c r="L11" s="19" t="n">
        <v>0.0985729062920386</v>
      </c>
      <c r="M11" s="19"/>
      <c r="N11" s="19" t="n">
        <v>0.142226941922961</v>
      </c>
      <c r="O11" s="19" t="n">
        <v>0.134328261476033</v>
      </c>
      <c r="P11" s="19" t="n">
        <v>0.129544001394588</v>
      </c>
      <c r="Q11" s="19" t="n">
        <v>0.109249723816075</v>
      </c>
      <c r="R11" s="19"/>
      <c r="S11" s="19" t="n">
        <v>0.179666595720605</v>
      </c>
      <c r="T11" s="19" t="n">
        <v>0.11505713637914</v>
      </c>
      <c r="U11" s="19" t="n">
        <v>0.133150562368671</v>
      </c>
      <c r="V11" s="19" t="n">
        <v>0.10618308101035</v>
      </c>
      <c r="W11" s="19" t="n">
        <v>0.126261307242683</v>
      </c>
      <c r="X11" s="19" t="n">
        <v>0.113414853266123</v>
      </c>
      <c r="Y11" s="19" t="n">
        <v>0.146468167709289</v>
      </c>
      <c r="Z11" s="19" t="n">
        <v>0.111224639388619</v>
      </c>
      <c r="AA11" s="19" t="n">
        <v>0.107990874704703</v>
      </c>
      <c r="AB11" s="19" t="n">
        <v>0.143030702257203</v>
      </c>
      <c r="AC11" s="19" t="n">
        <v>0.10674680740806</v>
      </c>
      <c r="AD11" s="19" t="n">
        <v>0.114096344558162</v>
      </c>
      <c r="AE11" s="19"/>
      <c r="AF11" s="19" t="n">
        <v>0.100976634943388</v>
      </c>
      <c r="AG11" s="19" t="n">
        <v>0.143371806058604</v>
      </c>
      <c r="AH11" s="19" t="n">
        <v>0.127921986589968</v>
      </c>
      <c r="AI11" s="19"/>
      <c r="AJ11" s="19" t="n">
        <v>0.112240359206679</v>
      </c>
      <c r="AK11" s="19" t="n">
        <v>0.153872099749977</v>
      </c>
      <c r="AL11" s="19" t="n">
        <v>0.18275118752712</v>
      </c>
      <c r="AM11" s="19" t="n">
        <v>0.0937121392083182</v>
      </c>
      <c r="AN11" s="19" t="n">
        <v>0.106729696745255</v>
      </c>
      <c r="AO11" s="19"/>
      <c r="AP11" s="19" t="n">
        <v>0.113361654957361</v>
      </c>
      <c r="AQ11" s="19" t="n">
        <v>0.164862821679253</v>
      </c>
      <c r="AR11" s="19" t="n">
        <v>0.132553928210068</v>
      </c>
      <c r="AS11" s="19" t="n">
        <v>0.0946744994508252</v>
      </c>
      <c r="AT11" s="19" t="n">
        <v>0.103631367083055</v>
      </c>
      <c r="AU11" s="19"/>
      <c r="AV11" s="19" t="n">
        <v>0.155871813394625</v>
      </c>
      <c r="AW11" s="19" t="n">
        <v>0.125675560700858</v>
      </c>
      <c r="AX11" s="19" t="n">
        <v>0.157369680608204</v>
      </c>
      <c r="AY11" s="19" t="n">
        <v>0.0934118416969839</v>
      </c>
      <c r="AZ11" s="19" t="n">
        <v>0.114603561492844</v>
      </c>
      <c r="BA11" s="19" t="n">
        <v>0.0997329561512687</v>
      </c>
      <c r="BB11" s="19"/>
      <c r="BC11" s="19" t="n">
        <v>0.0886894443548391</v>
      </c>
      <c r="BD11" s="19" t="n">
        <v>0.149860838791461</v>
      </c>
      <c r="BE11" s="19" t="n">
        <v>0.149019612739843</v>
      </c>
      <c r="BF11" s="19" t="n">
        <v>0.122645970280304</v>
      </c>
      <c r="BG11" s="19" t="n">
        <v>0.176036197977662</v>
      </c>
    </row>
    <row r="12">
      <c r="B12" s="20" t="s">
        <v>283</v>
      </c>
      <c r="C12" s="19" t="n">
        <v>0.0369875894040923</v>
      </c>
      <c r="D12" s="19" t="n">
        <v>0.0525828835154857</v>
      </c>
      <c r="E12" s="19" t="n">
        <v>0.021199027718916</v>
      </c>
      <c r="F12" s="19"/>
      <c r="G12" s="19" t="n">
        <v>0.0527405436750015</v>
      </c>
      <c r="H12" s="19" t="n">
        <v>0.0489650931995889</v>
      </c>
      <c r="I12" s="19" t="n">
        <v>0.028456497837384</v>
      </c>
      <c r="J12" s="19" t="n">
        <v>0.0401499043319972</v>
      </c>
      <c r="K12" s="19" t="n">
        <v>0.0293799692727374</v>
      </c>
      <c r="L12" s="19" t="n">
        <v>0.02623734641288</v>
      </c>
      <c r="M12" s="19"/>
      <c r="N12" s="19" t="n">
        <v>0.0436955398958894</v>
      </c>
      <c r="O12" s="19" t="n">
        <v>0.0348130934077393</v>
      </c>
      <c r="P12" s="19" t="n">
        <v>0.0266813362960541</v>
      </c>
      <c r="Q12" s="19" t="n">
        <v>0.0411504198269462</v>
      </c>
      <c r="R12" s="19"/>
      <c r="S12" s="19" t="n">
        <v>0.0380290171720278</v>
      </c>
      <c r="T12" s="19" t="n">
        <v>0.0588537863901579</v>
      </c>
      <c r="U12" s="19" t="n">
        <v>0.0342018916661579</v>
      </c>
      <c r="V12" s="19" t="n">
        <v>0.0391140919848876</v>
      </c>
      <c r="W12" s="19" t="n">
        <v>0.0422525587472573</v>
      </c>
      <c r="X12" s="19" t="n">
        <v>0.0355784089430837</v>
      </c>
      <c r="Y12" s="19" t="n">
        <v>0.0553488718593209</v>
      </c>
      <c r="Z12" s="19" t="n">
        <v>0.0220827000835009</v>
      </c>
      <c r="AA12" s="19" t="n">
        <v>0.0244479797013931</v>
      </c>
      <c r="AB12" s="19" t="n">
        <v>0.0144106180951798</v>
      </c>
      <c r="AC12" s="19" t="n">
        <v>0.00775926589192331</v>
      </c>
      <c r="AD12" s="19" t="n">
        <v>0.064028215843024</v>
      </c>
      <c r="AE12" s="19"/>
      <c r="AF12" s="19" t="n">
        <v>0.0391531899057266</v>
      </c>
      <c r="AG12" s="19" t="n">
        <v>0.0308947835856372</v>
      </c>
      <c r="AH12" s="19" t="n">
        <v>0.045398051075127</v>
      </c>
      <c r="AI12" s="19"/>
      <c r="AJ12" s="19" t="n">
        <v>0.0450922632533792</v>
      </c>
      <c r="AK12" s="19" t="n">
        <v>0.0253703823558217</v>
      </c>
      <c r="AL12" s="19" t="n">
        <v>0.00802193868421554</v>
      </c>
      <c r="AM12" s="19" t="n">
        <v>0.0221829891532309</v>
      </c>
      <c r="AN12" s="19" t="n">
        <v>0.0506566859842769</v>
      </c>
      <c r="AO12" s="19"/>
      <c r="AP12" s="19" t="n">
        <v>0.0484512183980685</v>
      </c>
      <c r="AQ12" s="19" t="n">
        <v>0.0237893956282328</v>
      </c>
      <c r="AR12" s="19" t="n">
        <v>0.00523104422966426</v>
      </c>
      <c r="AS12" s="19" t="n">
        <v>0.0473607271839995</v>
      </c>
      <c r="AT12" s="19" t="n">
        <v>0.0303659053989866</v>
      </c>
      <c r="AU12" s="19"/>
      <c r="AV12" s="19" t="n">
        <v>0.0273278935402049</v>
      </c>
      <c r="AW12" s="19" t="n">
        <v>0.0595781593617914</v>
      </c>
      <c r="AX12" s="19" t="n">
        <v>0.00731473039068673</v>
      </c>
      <c r="AY12" s="19" t="n">
        <v>0.0328867220956475</v>
      </c>
      <c r="AZ12" s="19" t="n">
        <v>0.03320024802885</v>
      </c>
      <c r="BA12" s="19" t="n">
        <v>0.0227157754254158</v>
      </c>
      <c r="BB12" s="19"/>
      <c r="BC12" s="19" t="n">
        <v>0.0329468105530443</v>
      </c>
      <c r="BD12" s="19" t="n">
        <v>0.0334887012168682</v>
      </c>
      <c r="BE12" s="19" t="n">
        <v>0.035301058387493</v>
      </c>
      <c r="BF12" s="19" t="n">
        <v>0.0563522308140323</v>
      </c>
      <c r="BG12" s="19" t="n">
        <v>0.0798071136099467</v>
      </c>
    </row>
    <row r="13">
      <c r="B13" s="20" t="s">
        <v>207</v>
      </c>
      <c r="C13" s="21" t="n">
        <v>0.0578797932507052</v>
      </c>
      <c r="D13" s="21" t="n">
        <v>0.04299626465835</v>
      </c>
      <c r="E13" s="21" t="n">
        <v>0.0728543263738755</v>
      </c>
      <c r="F13" s="21"/>
      <c r="G13" s="21" t="n">
        <v>0.0550767887667157</v>
      </c>
      <c r="H13" s="21" t="n">
        <v>0.0423482045958973</v>
      </c>
      <c r="I13" s="21" t="n">
        <v>0.0580050129612223</v>
      </c>
      <c r="J13" s="21" t="n">
        <v>0.0717750808080265</v>
      </c>
      <c r="K13" s="21" t="n">
        <v>0.0592099879978454</v>
      </c>
      <c r="L13" s="21" t="n">
        <v>0.0600894664786733</v>
      </c>
      <c r="M13" s="21"/>
      <c r="N13" s="21" t="n">
        <v>0.0477305524863559</v>
      </c>
      <c r="O13" s="21" t="n">
        <v>0.0490401356053321</v>
      </c>
      <c r="P13" s="21" t="n">
        <v>0.0680736081637142</v>
      </c>
      <c r="Q13" s="21" t="n">
        <v>0.0691645706751747</v>
      </c>
      <c r="R13" s="21"/>
      <c r="S13" s="21" t="n">
        <v>0.0554161045149563</v>
      </c>
      <c r="T13" s="21" t="n">
        <v>0.0442212124701395</v>
      </c>
      <c r="U13" s="21" t="n">
        <v>0.0680758860752573</v>
      </c>
      <c r="V13" s="21" t="n">
        <v>0.0517086543959951</v>
      </c>
      <c r="W13" s="21" t="n">
        <v>0.0432103848959175</v>
      </c>
      <c r="X13" s="21" t="n">
        <v>0.0857167869359831</v>
      </c>
      <c r="Y13" s="21" t="n">
        <v>0.023714133178758</v>
      </c>
      <c r="Z13" s="21" t="n">
        <v>0.0385704927545617</v>
      </c>
      <c r="AA13" s="21" t="n">
        <v>0.056952723723303</v>
      </c>
      <c r="AB13" s="21" t="n">
        <v>0.0970489489700351</v>
      </c>
      <c r="AC13" s="21" t="n">
        <v>0.0617997383984579</v>
      </c>
      <c r="AD13" s="21" t="n">
        <v>0.0666779466356397</v>
      </c>
      <c r="AE13" s="21"/>
      <c r="AF13" s="21" t="n">
        <v>0.0485735165796052</v>
      </c>
      <c r="AG13" s="21" t="n">
        <v>0.0523889463440207</v>
      </c>
      <c r="AH13" s="21" t="n">
        <v>0.100603073795876</v>
      </c>
      <c r="AI13" s="21"/>
      <c r="AJ13" s="21" t="n">
        <v>0.0528996247262295</v>
      </c>
      <c r="AK13" s="21" t="n">
        <v>0.0394519909381788</v>
      </c>
      <c r="AL13" s="21" t="n">
        <v>0.0401018944376859</v>
      </c>
      <c r="AM13" s="21" t="n">
        <v>0.067287848916157</v>
      </c>
      <c r="AN13" s="21" t="n">
        <v>0.0905515799543423</v>
      </c>
      <c r="AO13" s="21"/>
      <c r="AP13" s="21" t="n">
        <v>0.0635809922657805</v>
      </c>
      <c r="AQ13" s="21" t="n">
        <v>0.0341419157582104</v>
      </c>
      <c r="AR13" s="21" t="n">
        <v>0.0530772960224016</v>
      </c>
      <c r="AS13" s="21" t="n">
        <v>0.0367748925892815</v>
      </c>
      <c r="AT13" s="21" t="n">
        <v>0.132653757267914</v>
      </c>
      <c r="AU13" s="21"/>
      <c r="AV13" s="21" t="n">
        <v>0.0360278386405225</v>
      </c>
      <c r="AW13" s="21" t="n">
        <v>0.0540602476578106</v>
      </c>
      <c r="AX13" s="21" t="n">
        <v>0.0357497211661056</v>
      </c>
      <c r="AY13" s="21" t="n">
        <v>0.0339948274158633</v>
      </c>
      <c r="AZ13" s="21" t="n">
        <v>0.096130375086995</v>
      </c>
      <c r="BA13" s="21" t="n">
        <v>0.125485004478026</v>
      </c>
      <c r="BB13" s="21"/>
      <c r="BC13" s="21" t="n">
        <v>0.058524465432178</v>
      </c>
      <c r="BD13" s="21" t="n">
        <v>0.0662172445397179</v>
      </c>
      <c r="BE13" s="21" t="n">
        <v>0.0497648440437672</v>
      </c>
      <c r="BF13" s="21" t="n">
        <v>0.0599025323857229</v>
      </c>
      <c r="BG13" s="21" t="n">
        <v>0</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287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0.100283491840474</v>
      </c>
      <c r="D9" s="19" t="n">
        <v>0.0979437470303333</v>
      </c>
      <c r="E9" s="19" t="n">
        <v>0.102384096199185</v>
      </c>
      <c r="F9" s="19"/>
      <c r="G9" s="19" t="n">
        <v>0.132833417310408</v>
      </c>
      <c r="H9" s="19" t="n">
        <v>0.0958367353888257</v>
      </c>
      <c r="I9" s="19" t="n">
        <v>0.112213423214008</v>
      </c>
      <c r="J9" s="19" t="n">
        <v>0.110551074862729</v>
      </c>
      <c r="K9" s="19" t="n">
        <v>0.0823044970315496</v>
      </c>
      <c r="L9" s="19" t="n">
        <v>0.0762119194962492</v>
      </c>
      <c r="M9" s="19"/>
      <c r="N9" s="19" t="n">
        <v>0.104571091633278</v>
      </c>
      <c r="O9" s="19" t="n">
        <v>0.0816058314450211</v>
      </c>
      <c r="P9" s="19" t="n">
        <v>0.119426527919126</v>
      </c>
      <c r="Q9" s="19" t="n">
        <v>0.0984616207553819</v>
      </c>
      <c r="R9" s="19"/>
      <c r="S9" s="19" t="n">
        <v>0.139929620370078</v>
      </c>
      <c r="T9" s="19" t="n">
        <v>0.100366178970605</v>
      </c>
      <c r="U9" s="19" t="n">
        <v>0.0931287973821779</v>
      </c>
      <c r="V9" s="19" t="n">
        <v>0.101002827143592</v>
      </c>
      <c r="W9" s="19" t="n">
        <v>0.12541138045002</v>
      </c>
      <c r="X9" s="19" t="n">
        <v>0.0909291503518923</v>
      </c>
      <c r="Y9" s="19" t="n">
        <v>0.0769299345062106</v>
      </c>
      <c r="Z9" s="19" t="n">
        <v>0.0524121170517693</v>
      </c>
      <c r="AA9" s="19" t="n">
        <v>0.0878314232354034</v>
      </c>
      <c r="AB9" s="19" t="n">
        <v>0.0920371634216171</v>
      </c>
      <c r="AC9" s="19" t="n">
        <v>0.101323410153809</v>
      </c>
      <c r="AD9" s="19" t="n">
        <v>0.0951735483050482</v>
      </c>
      <c r="AE9" s="19"/>
      <c r="AF9" s="19" t="n">
        <v>0.109161804655332</v>
      </c>
      <c r="AG9" s="19" t="n">
        <v>0.096315002149556</v>
      </c>
      <c r="AH9" s="19" t="n">
        <v>0.0955882829293268</v>
      </c>
      <c r="AI9" s="19"/>
      <c r="AJ9" s="19" t="n">
        <v>0.0709394405177596</v>
      </c>
      <c r="AK9" s="19" t="n">
        <v>0.125433450359336</v>
      </c>
      <c r="AL9" s="19" t="n">
        <v>0.0922857874465624</v>
      </c>
      <c r="AM9" s="19" t="n">
        <v>0.21646336697862</v>
      </c>
      <c r="AN9" s="19" t="n">
        <v>0.10426145566917</v>
      </c>
      <c r="AO9" s="19"/>
      <c r="AP9" s="19" t="n">
        <v>0.0834429120352242</v>
      </c>
      <c r="AQ9" s="19" t="n">
        <v>0.118523173889652</v>
      </c>
      <c r="AR9" s="19" t="n">
        <v>0.0893993840458147</v>
      </c>
      <c r="AS9" s="19" t="n">
        <v>0.116239175959552</v>
      </c>
      <c r="AT9" s="19" t="n">
        <v>0.0884373136504649</v>
      </c>
      <c r="AU9" s="19"/>
      <c r="AV9" s="19" t="n">
        <v>0.115813257914622</v>
      </c>
      <c r="AW9" s="19" t="n">
        <v>0.0765806722243769</v>
      </c>
      <c r="AX9" s="19" t="n">
        <v>0.0937396521109701</v>
      </c>
      <c r="AY9" s="19" t="n">
        <v>0.111175111573603</v>
      </c>
      <c r="AZ9" s="19" t="n">
        <v>0.111747477337729</v>
      </c>
      <c r="BA9" s="19" t="n">
        <v>0.0697822635783077</v>
      </c>
      <c r="BB9" s="19"/>
      <c r="BC9" s="19" t="n">
        <v>0.116264767785477</v>
      </c>
      <c r="BD9" s="19" t="n">
        <v>0.0741636847955209</v>
      </c>
      <c r="BE9" s="19" t="n">
        <v>0.0900202277555683</v>
      </c>
      <c r="BF9" s="19" t="n">
        <v>0.127432361346523</v>
      </c>
      <c r="BG9" s="19" t="n">
        <v>0.231235350945656</v>
      </c>
    </row>
    <row r="10">
      <c r="B10" s="20" t="s">
        <v>281</v>
      </c>
      <c r="C10" s="19" t="n">
        <v>0.341868967726866</v>
      </c>
      <c r="D10" s="19" t="n">
        <v>0.339905048403073</v>
      </c>
      <c r="E10" s="19" t="n">
        <v>0.343245734053699</v>
      </c>
      <c r="F10" s="19"/>
      <c r="G10" s="19" t="n">
        <v>0.320758664933567</v>
      </c>
      <c r="H10" s="19" t="n">
        <v>0.408985131294416</v>
      </c>
      <c r="I10" s="19" t="n">
        <v>0.358225414878893</v>
      </c>
      <c r="J10" s="19" t="n">
        <v>0.35921864698959</v>
      </c>
      <c r="K10" s="19" t="n">
        <v>0.274647444017035</v>
      </c>
      <c r="L10" s="19" t="n">
        <v>0.319505452682896</v>
      </c>
      <c r="M10" s="19"/>
      <c r="N10" s="19" t="n">
        <v>0.354866868459677</v>
      </c>
      <c r="O10" s="19" t="n">
        <v>0.331280910710356</v>
      </c>
      <c r="P10" s="19" t="n">
        <v>0.31109126303531</v>
      </c>
      <c r="Q10" s="19" t="n">
        <v>0.364609138827952</v>
      </c>
      <c r="R10" s="19"/>
      <c r="S10" s="19" t="n">
        <v>0.353782219661874</v>
      </c>
      <c r="T10" s="19" t="n">
        <v>0.359087534522409</v>
      </c>
      <c r="U10" s="19" t="n">
        <v>0.291885581512117</v>
      </c>
      <c r="V10" s="19" t="n">
        <v>0.382618094509456</v>
      </c>
      <c r="W10" s="19" t="n">
        <v>0.324806500216004</v>
      </c>
      <c r="X10" s="19" t="n">
        <v>0.408574301977035</v>
      </c>
      <c r="Y10" s="19" t="n">
        <v>0.339773031526518</v>
      </c>
      <c r="Z10" s="19" t="n">
        <v>0.361290404255798</v>
      </c>
      <c r="AA10" s="19" t="n">
        <v>0.309881031341568</v>
      </c>
      <c r="AB10" s="19" t="n">
        <v>0.293754032795836</v>
      </c>
      <c r="AC10" s="19" t="n">
        <v>0.350139873339075</v>
      </c>
      <c r="AD10" s="19" t="n">
        <v>0.289861969336156</v>
      </c>
      <c r="AE10" s="19"/>
      <c r="AF10" s="19" t="n">
        <v>0.347965298399093</v>
      </c>
      <c r="AG10" s="19" t="n">
        <v>0.338059044037097</v>
      </c>
      <c r="AH10" s="19" t="n">
        <v>0.358540086845291</v>
      </c>
      <c r="AI10" s="19"/>
      <c r="AJ10" s="19" t="n">
        <v>0.350674599675078</v>
      </c>
      <c r="AK10" s="19" t="n">
        <v>0.36172546460404</v>
      </c>
      <c r="AL10" s="19" t="n">
        <v>0.303225941583682</v>
      </c>
      <c r="AM10" s="19" t="n">
        <v>0.257011792928415</v>
      </c>
      <c r="AN10" s="19" t="n">
        <v>0.327646522651111</v>
      </c>
      <c r="AO10" s="19"/>
      <c r="AP10" s="19" t="n">
        <v>0.337783676188594</v>
      </c>
      <c r="AQ10" s="19" t="n">
        <v>0.344704617316379</v>
      </c>
      <c r="AR10" s="19" t="n">
        <v>0.38237986747744</v>
      </c>
      <c r="AS10" s="19" t="n">
        <v>0.376359917030179</v>
      </c>
      <c r="AT10" s="19" t="n">
        <v>0.341332912021464</v>
      </c>
      <c r="AU10" s="19"/>
      <c r="AV10" s="19" t="n">
        <v>0.368310073556522</v>
      </c>
      <c r="AW10" s="19" t="n">
        <v>0.343553459029952</v>
      </c>
      <c r="AX10" s="19" t="n">
        <v>0.367323061321902</v>
      </c>
      <c r="AY10" s="19" t="n">
        <v>0.350398319462061</v>
      </c>
      <c r="AZ10" s="19" t="n">
        <v>0.346894191063754</v>
      </c>
      <c r="BA10" s="19" t="n">
        <v>0.284000594217951</v>
      </c>
      <c r="BB10" s="19"/>
      <c r="BC10" s="19" t="n">
        <v>0.362442322284368</v>
      </c>
      <c r="BD10" s="19" t="n">
        <v>0.296814975471358</v>
      </c>
      <c r="BE10" s="19" t="n">
        <v>0.365061124947749</v>
      </c>
      <c r="BF10" s="19" t="n">
        <v>0.348075848253538</v>
      </c>
      <c r="BG10" s="19" t="n">
        <v>0.265345316229427</v>
      </c>
    </row>
    <row r="11">
      <c r="B11" s="20" t="s">
        <v>282</v>
      </c>
      <c r="C11" s="19" t="n">
        <v>0.322294587758666</v>
      </c>
      <c r="D11" s="19" t="n">
        <v>0.325037926854166</v>
      </c>
      <c r="E11" s="19" t="n">
        <v>0.32129273190572</v>
      </c>
      <c r="F11" s="19"/>
      <c r="G11" s="19" t="n">
        <v>0.343571403288447</v>
      </c>
      <c r="H11" s="19" t="n">
        <v>0.270152490058537</v>
      </c>
      <c r="I11" s="19" t="n">
        <v>0.296352798229721</v>
      </c>
      <c r="J11" s="19" t="n">
        <v>0.312431633859156</v>
      </c>
      <c r="K11" s="19" t="n">
        <v>0.326533123639781</v>
      </c>
      <c r="L11" s="19" t="n">
        <v>0.376504548626423</v>
      </c>
      <c r="M11" s="19"/>
      <c r="N11" s="19" t="n">
        <v>0.33809653338577</v>
      </c>
      <c r="O11" s="19" t="n">
        <v>0.327339075891098</v>
      </c>
      <c r="P11" s="19" t="n">
        <v>0.319947646734699</v>
      </c>
      <c r="Q11" s="19" t="n">
        <v>0.302725444015525</v>
      </c>
      <c r="R11" s="19"/>
      <c r="S11" s="19" t="n">
        <v>0.284123703730715</v>
      </c>
      <c r="T11" s="19" t="n">
        <v>0.307548010186604</v>
      </c>
      <c r="U11" s="19" t="n">
        <v>0.380121404732785</v>
      </c>
      <c r="V11" s="19" t="n">
        <v>0.268336835977227</v>
      </c>
      <c r="W11" s="19" t="n">
        <v>0.324282692561685</v>
      </c>
      <c r="X11" s="19" t="n">
        <v>0.314016543722861</v>
      </c>
      <c r="Y11" s="19" t="n">
        <v>0.309559632754564</v>
      </c>
      <c r="Z11" s="19" t="n">
        <v>0.279575437457427</v>
      </c>
      <c r="AA11" s="19" t="n">
        <v>0.37211808854512</v>
      </c>
      <c r="AB11" s="19" t="n">
        <v>0.352322530405974</v>
      </c>
      <c r="AC11" s="19" t="n">
        <v>0.348671937355796</v>
      </c>
      <c r="AD11" s="19" t="n">
        <v>0.366403191223896</v>
      </c>
      <c r="AE11" s="19"/>
      <c r="AF11" s="19" t="n">
        <v>0.320536260514578</v>
      </c>
      <c r="AG11" s="19" t="n">
        <v>0.324794674407215</v>
      </c>
      <c r="AH11" s="19" t="n">
        <v>0.291574281457428</v>
      </c>
      <c r="AI11" s="19"/>
      <c r="AJ11" s="19" t="n">
        <v>0.341980095636662</v>
      </c>
      <c r="AK11" s="19" t="n">
        <v>0.306753329860724</v>
      </c>
      <c r="AL11" s="19" t="n">
        <v>0.3788140918615</v>
      </c>
      <c r="AM11" s="19" t="n">
        <v>0.330379548929669</v>
      </c>
      <c r="AN11" s="19" t="n">
        <v>0.292412747842429</v>
      </c>
      <c r="AO11" s="19"/>
      <c r="AP11" s="19" t="n">
        <v>0.325510516373136</v>
      </c>
      <c r="AQ11" s="19" t="n">
        <v>0.320498414925361</v>
      </c>
      <c r="AR11" s="19" t="n">
        <v>0.371668064774329</v>
      </c>
      <c r="AS11" s="19" t="n">
        <v>0.302080943028321</v>
      </c>
      <c r="AT11" s="19" t="n">
        <v>0.266191406031327</v>
      </c>
      <c r="AU11" s="19"/>
      <c r="AV11" s="19" t="n">
        <v>0.301715611144133</v>
      </c>
      <c r="AW11" s="19" t="n">
        <v>0.337812773845065</v>
      </c>
      <c r="AX11" s="19" t="n">
        <v>0.381170026956009</v>
      </c>
      <c r="AY11" s="19" t="n">
        <v>0.341175471152628</v>
      </c>
      <c r="AZ11" s="19" t="n">
        <v>0.268080070835819</v>
      </c>
      <c r="BA11" s="19" t="n">
        <v>0.313214524511493</v>
      </c>
      <c r="BB11" s="19"/>
      <c r="BC11" s="19" t="n">
        <v>0.317576421873381</v>
      </c>
      <c r="BD11" s="19" t="n">
        <v>0.353486325583231</v>
      </c>
      <c r="BE11" s="19" t="n">
        <v>0.308989865400247</v>
      </c>
      <c r="BF11" s="19" t="n">
        <v>0.289649821232612</v>
      </c>
      <c r="BG11" s="19" t="n">
        <v>0.291541710290608</v>
      </c>
    </row>
    <row r="12">
      <c r="B12" s="20" t="s">
        <v>283</v>
      </c>
      <c r="C12" s="19" t="n">
        <v>0.117166036431002</v>
      </c>
      <c r="D12" s="19" t="n">
        <v>0.150607671697915</v>
      </c>
      <c r="E12" s="19" t="n">
        <v>0.0837842726477816</v>
      </c>
      <c r="F12" s="19"/>
      <c r="G12" s="19" t="n">
        <v>0.10908894171977</v>
      </c>
      <c r="H12" s="19" t="n">
        <v>0.13225064780002</v>
      </c>
      <c r="I12" s="19" t="n">
        <v>0.124372655497208</v>
      </c>
      <c r="J12" s="19" t="n">
        <v>0.114620152803496</v>
      </c>
      <c r="K12" s="19" t="n">
        <v>0.132666841465167</v>
      </c>
      <c r="L12" s="19" t="n">
        <v>0.0961306281882176</v>
      </c>
      <c r="M12" s="19"/>
      <c r="N12" s="19" t="n">
        <v>0.1233720081128</v>
      </c>
      <c r="O12" s="19" t="n">
        <v>0.136388586151606</v>
      </c>
      <c r="P12" s="19" t="n">
        <v>0.10579925562947</v>
      </c>
      <c r="Q12" s="19" t="n">
        <v>0.100713259085671</v>
      </c>
      <c r="R12" s="19"/>
      <c r="S12" s="19" t="n">
        <v>0.121212741777306</v>
      </c>
      <c r="T12" s="19" t="n">
        <v>0.124440759783732</v>
      </c>
      <c r="U12" s="19" t="n">
        <v>0.131707127000178</v>
      </c>
      <c r="V12" s="19" t="n">
        <v>0.134042910217946</v>
      </c>
      <c r="W12" s="19" t="n">
        <v>0.10709118973256</v>
      </c>
      <c r="X12" s="19" t="n">
        <v>0.0611806159003563</v>
      </c>
      <c r="Y12" s="19" t="n">
        <v>0.123315790407892</v>
      </c>
      <c r="Z12" s="19" t="n">
        <v>0.158055531835355</v>
      </c>
      <c r="AA12" s="19" t="n">
        <v>0.107428599366679</v>
      </c>
      <c r="AB12" s="19" t="n">
        <v>0.137481013446584</v>
      </c>
      <c r="AC12" s="19" t="n">
        <v>0.0771684129890095</v>
      </c>
      <c r="AD12" s="19" t="n">
        <v>0.140005985928546</v>
      </c>
      <c r="AE12" s="19"/>
      <c r="AF12" s="19" t="n">
        <v>0.123189235468813</v>
      </c>
      <c r="AG12" s="19" t="n">
        <v>0.114670889507192</v>
      </c>
      <c r="AH12" s="19" t="n">
        <v>0.119279914352414</v>
      </c>
      <c r="AI12" s="19"/>
      <c r="AJ12" s="19" t="n">
        <v>0.121210196751898</v>
      </c>
      <c r="AK12" s="19" t="n">
        <v>0.102114363845592</v>
      </c>
      <c r="AL12" s="19" t="n">
        <v>0.108271820952044</v>
      </c>
      <c r="AM12" s="19" t="n">
        <v>0.106674453093908</v>
      </c>
      <c r="AN12" s="19" t="n">
        <v>0.127357205116018</v>
      </c>
      <c r="AO12" s="19"/>
      <c r="AP12" s="19" t="n">
        <v>0.117111643619162</v>
      </c>
      <c r="AQ12" s="19" t="n">
        <v>0.112077874490355</v>
      </c>
      <c r="AR12" s="19" t="n">
        <v>0.0736958305450181</v>
      </c>
      <c r="AS12" s="19" t="n">
        <v>0.127805133665852</v>
      </c>
      <c r="AT12" s="19" t="n">
        <v>0.140751462662396</v>
      </c>
      <c r="AU12" s="19"/>
      <c r="AV12" s="19" t="n">
        <v>0.105285974765522</v>
      </c>
      <c r="AW12" s="19" t="n">
        <v>0.110109883965243</v>
      </c>
      <c r="AX12" s="19" t="n">
        <v>0.0822258354874635</v>
      </c>
      <c r="AY12" s="19" t="n">
        <v>0.133516230237778</v>
      </c>
      <c r="AZ12" s="19" t="n">
        <v>0.137187151046297</v>
      </c>
      <c r="BA12" s="19" t="n">
        <v>0.107003408212264</v>
      </c>
      <c r="BB12" s="19"/>
      <c r="BC12" s="19" t="n">
        <v>0.0826691060329917</v>
      </c>
      <c r="BD12" s="19" t="n">
        <v>0.139372116179406</v>
      </c>
      <c r="BE12" s="19" t="n">
        <v>0.130026224511787</v>
      </c>
      <c r="BF12" s="19" t="n">
        <v>0.139959387304047</v>
      </c>
      <c r="BG12" s="19" t="n">
        <v>0.0851634953455454</v>
      </c>
    </row>
    <row r="13">
      <c r="B13" s="20" t="s">
        <v>207</v>
      </c>
      <c r="C13" s="21" t="n">
        <v>0.118386916242991</v>
      </c>
      <c r="D13" s="21" t="n">
        <v>0.0865056060145123</v>
      </c>
      <c r="E13" s="21" t="n">
        <v>0.149293165193614</v>
      </c>
      <c r="F13" s="21"/>
      <c r="G13" s="21" t="n">
        <v>0.0937475727478074</v>
      </c>
      <c r="H13" s="21" t="n">
        <v>0.0927749954582008</v>
      </c>
      <c r="I13" s="21" t="n">
        <v>0.10883570818017</v>
      </c>
      <c r="J13" s="21" t="n">
        <v>0.103178491485029</v>
      </c>
      <c r="K13" s="21" t="n">
        <v>0.183848093846467</v>
      </c>
      <c r="L13" s="21" t="n">
        <v>0.131647451006214</v>
      </c>
      <c r="M13" s="21"/>
      <c r="N13" s="21" t="n">
        <v>0.0790934984084751</v>
      </c>
      <c r="O13" s="21" t="n">
        <v>0.12338559580192</v>
      </c>
      <c r="P13" s="21" t="n">
        <v>0.143735306681394</v>
      </c>
      <c r="Q13" s="21" t="n">
        <v>0.133490537315469</v>
      </c>
      <c r="R13" s="21"/>
      <c r="S13" s="21" t="n">
        <v>0.100951714460027</v>
      </c>
      <c r="T13" s="21" t="n">
        <v>0.108557516536649</v>
      </c>
      <c r="U13" s="21" t="n">
        <v>0.103157089372742</v>
      </c>
      <c r="V13" s="21" t="n">
        <v>0.113999332151778</v>
      </c>
      <c r="W13" s="21" t="n">
        <v>0.118408237039731</v>
      </c>
      <c r="X13" s="21" t="n">
        <v>0.125299388047856</v>
      </c>
      <c r="Y13" s="21" t="n">
        <v>0.150421610804816</v>
      </c>
      <c r="Z13" s="21" t="n">
        <v>0.148666509399651</v>
      </c>
      <c r="AA13" s="21" t="n">
        <v>0.12274085751123</v>
      </c>
      <c r="AB13" s="21" t="n">
        <v>0.124405259929989</v>
      </c>
      <c r="AC13" s="21" t="n">
        <v>0.12269636616231</v>
      </c>
      <c r="AD13" s="21" t="n">
        <v>0.108555305206355</v>
      </c>
      <c r="AE13" s="21"/>
      <c r="AF13" s="21" t="n">
        <v>0.0991474009621832</v>
      </c>
      <c r="AG13" s="21" t="n">
        <v>0.12616038989894</v>
      </c>
      <c r="AH13" s="21" t="n">
        <v>0.135017434415541</v>
      </c>
      <c r="AI13" s="21"/>
      <c r="AJ13" s="21" t="n">
        <v>0.115195667418603</v>
      </c>
      <c r="AK13" s="21" t="n">
        <v>0.103973391330308</v>
      </c>
      <c r="AL13" s="21" t="n">
        <v>0.117402358156211</v>
      </c>
      <c r="AM13" s="21" t="n">
        <v>0.0894708380693879</v>
      </c>
      <c r="AN13" s="21" t="n">
        <v>0.148322068721272</v>
      </c>
      <c r="AO13" s="21"/>
      <c r="AP13" s="21" t="n">
        <v>0.136151251783883</v>
      </c>
      <c r="AQ13" s="21" t="n">
        <v>0.104195919378253</v>
      </c>
      <c r="AR13" s="21" t="n">
        <v>0.0828568531573981</v>
      </c>
      <c r="AS13" s="21" t="n">
        <v>0.0775148303160967</v>
      </c>
      <c r="AT13" s="21" t="n">
        <v>0.163286905634349</v>
      </c>
      <c r="AU13" s="21"/>
      <c r="AV13" s="21" t="n">
        <v>0.1088750826192</v>
      </c>
      <c r="AW13" s="21" t="n">
        <v>0.131943210935363</v>
      </c>
      <c r="AX13" s="21" t="n">
        <v>0.0755414241236546</v>
      </c>
      <c r="AY13" s="21" t="n">
        <v>0.0637348675739304</v>
      </c>
      <c r="AZ13" s="21" t="n">
        <v>0.136091109716401</v>
      </c>
      <c r="BA13" s="21" t="n">
        <v>0.225999209479985</v>
      </c>
      <c r="BB13" s="21"/>
      <c r="BC13" s="21" t="n">
        <v>0.121047382023782</v>
      </c>
      <c r="BD13" s="21" t="n">
        <v>0.136162897970484</v>
      </c>
      <c r="BE13" s="21" t="n">
        <v>0.105902557384648</v>
      </c>
      <c r="BF13" s="21" t="n">
        <v>0.0948825818632805</v>
      </c>
      <c r="BG13" s="21" t="n">
        <v>0.126714127188764</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288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0.195451267253448</v>
      </c>
      <c r="D9" s="19" t="n">
        <v>0.160204368142051</v>
      </c>
      <c r="E9" s="19" t="n">
        <v>0.229547065018525</v>
      </c>
      <c r="F9" s="19"/>
      <c r="G9" s="19" t="n">
        <v>0.177746525731964</v>
      </c>
      <c r="H9" s="19" t="n">
        <v>0.226068063308889</v>
      </c>
      <c r="I9" s="19" t="n">
        <v>0.201505472084769</v>
      </c>
      <c r="J9" s="19" t="n">
        <v>0.165793675334127</v>
      </c>
      <c r="K9" s="19" t="n">
        <v>0.16657995285077</v>
      </c>
      <c r="L9" s="19" t="n">
        <v>0.221001993116967</v>
      </c>
      <c r="M9" s="19"/>
      <c r="N9" s="19" t="n">
        <v>0.191792237381114</v>
      </c>
      <c r="O9" s="19" t="n">
        <v>0.178628158694757</v>
      </c>
      <c r="P9" s="19" t="n">
        <v>0.213159341748207</v>
      </c>
      <c r="Q9" s="19" t="n">
        <v>0.201714015379828</v>
      </c>
      <c r="R9" s="19"/>
      <c r="S9" s="19" t="n">
        <v>0.235062518376637</v>
      </c>
      <c r="T9" s="19" t="n">
        <v>0.24175316373968</v>
      </c>
      <c r="U9" s="19" t="n">
        <v>0.167245703790857</v>
      </c>
      <c r="V9" s="19" t="n">
        <v>0.185350847849103</v>
      </c>
      <c r="W9" s="19" t="n">
        <v>0.158519277052169</v>
      </c>
      <c r="X9" s="19" t="n">
        <v>0.189682956070049</v>
      </c>
      <c r="Y9" s="19" t="n">
        <v>0.158617774204663</v>
      </c>
      <c r="Z9" s="19" t="n">
        <v>0.160885013522794</v>
      </c>
      <c r="AA9" s="19" t="n">
        <v>0.195826701294679</v>
      </c>
      <c r="AB9" s="19" t="n">
        <v>0.183165980034249</v>
      </c>
      <c r="AC9" s="19" t="n">
        <v>0.270559060548251</v>
      </c>
      <c r="AD9" s="19" t="n">
        <v>0.072353627085558</v>
      </c>
      <c r="AE9" s="19"/>
      <c r="AF9" s="19" t="n">
        <v>0.220235797879533</v>
      </c>
      <c r="AG9" s="19" t="n">
        <v>0.195041731982643</v>
      </c>
      <c r="AH9" s="19" t="n">
        <v>0.175036911416498</v>
      </c>
      <c r="AI9" s="19"/>
      <c r="AJ9" s="19" t="n">
        <v>0.194678185827602</v>
      </c>
      <c r="AK9" s="19" t="n">
        <v>0.220383717685967</v>
      </c>
      <c r="AL9" s="19" t="n">
        <v>0.159750975134585</v>
      </c>
      <c r="AM9" s="19" t="n">
        <v>0.436815272122256</v>
      </c>
      <c r="AN9" s="19" t="n">
        <v>0.161196487364761</v>
      </c>
      <c r="AO9" s="19"/>
      <c r="AP9" s="19" t="n">
        <v>0.202064907074175</v>
      </c>
      <c r="AQ9" s="19" t="n">
        <v>0.209543737821444</v>
      </c>
      <c r="AR9" s="19" t="n">
        <v>0.149605987225114</v>
      </c>
      <c r="AS9" s="19" t="n">
        <v>0.271481686372271</v>
      </c>
      <c r="AT9" s="19" t="n">
        <v>0.117976999302282</v>
      </c>
      <c r="AU9" s="19"/>
      <c r="AV9" s="19" t="n">
        <v>0.204880329170523</v>
      </c>
      <c r="AW9" s="19" t="n">
        <v>0.191479634836023</v>
      </c>
      <c r="AX9" s="19" t="n">
        <v>0.128992160215435</v>
      </c>
      <c r="AY9" s="19" t="n">
        <v>0.231449364705162</v>
      </c>
      <c r="AZ9" s="19" t="n">
        <v>0.171908319958128</v>
      </c>
      <c r="BA9" s="19" t="n">
        <v>0.197788972917186</v>
      </c>
      <c r="BB9" s="19"/>
      <c r="BC9" s="19" t="n">
        <v>0.186787249864697</v>
      </c>
      <c r="BD9" s="19" t="n">
        <v>0.168120810761094</v>
      </c>
      <c r="BE9" s="19" t="n">
        <v>0.195524846037645</v>
      </c>
      <c r="BF9" s="19" t="n">
        <v>0.201497261586703</v>
      </c>
      <c r="BG9" s="19" t="n">
        <v>0.378115050921472</v>
      </c>
    </row>
    <row r="10">
      <c r="B10" s="20" t="s">
        <v>281</v>
      </c>
      <c r="C10" s="19" t="n">
        <v>0.403519934644753</v>
      </c>
      <c r="D10" s="19" t="n">
        <v>0.404965657265476</v>
      </c>
      <c r="E10" s="19" t="n">
        <v>0.401974803297064</v>
      </c>
      <c r="F10" s="19"/>
      <c r="G10" s="19" t="n">
        <v>0.399120793095938</v>
      </c>
      <c r="H10" s="19" t="n">
        <v>0.411460273806018</v>
      </c>
      <c r="I10" s="19" t="n">
        <v>0.476894437992756</v>
      </c>
      <c r="J10" s="19" t="n">
        <v>0.351546122615621</v>
      </c>
      <c r="K10" s="19" t="n">
        <v>0.392688052283575</v>
      </c>
      <c r="L10" s="19" t="n">
        <v>0.389800907528809</v>
      </c>
      <c r="M10" s="19"/>
      <c r="N10" s="19" t="n">
        <v>0.416637858124836</v>
      </c>
      <c r="O10" s="19" t="n">
        <v>0.391408561369228</v>
      </c>
      <c r="P10" s="19" t="n">
        <v>0.411699813787624</v>
      </c>
      <c r="Q10" s="19" t="n">
        <v>0.395592195182308</v>
      </c>
      <c r="R10" s="19"/>
      <c r="S10" s="19" t="n">
        <v>0.43743905528588</v>
      </c>
      <c r="T10" s="19" t="n">
        <v>0.339134856823734</v>
      </c>
      <c r="U10" s="19" t="n">
        <v>0.38732874649881</v>
      </c>
      <c r="V10" s="19" t="n">
        <v>0.419037511511418</v>
      </c>
      <c r="W10" s="19" t="n">
        <v>0.474063448483148</v>
      </c>
      <c r="X10" s="19" t="n">
        <v>0.378039524523981</v>
      </c>
      <c r="Y10" s="19" t="n">
        <v>0.421728065041152</v>
      </c>
      <c r="Z10" s="19" t="n">
        <v>0.366651929866544</v>
      </c>
      <c r="AA10" s="19" t="n">
        <v>0.421713967876502</v>
      </c>
      <c r="AB10" s="19" t="n">
        <v>0.384068604168581</v>
      </c>
      <c r="AC10" s="19" t="n">
        <v>0.377667458218746</v>
      </c>
      <c r="AD10" s="19" t="n">
        <v>0.467235124696702</v>
      </c>
      <c r="AE10" s="19"/>
      <c r="AF10" s="19" t="n">
        <v>0.378116001940986</v>
      </c>
      <c r="AG10" s="19" t="n">
        <v>0.423528280852665</v>
      </c>
      <c r="AH10" s="19" t="n">
        <v>0.384698817237097</v>
      </c>
      <c r="AI10" s="19"/>
      <c r="AJ10" s="19" t="n">
        <v>0.402496987449031</v>
      </c>
      <c r="AK10" s="19" t="n">
        <v>0.422800202503884</v>
      </c>
      <c r="AL10" s="19" t="n">
        <v>0.357798659643472</v>
      </c>
      <c r="AM10" s="19" t="n">
        <v>0.265294892779498</v>
      </c>
      <c r="AN10" s="19" t="n">
        <v>0.378169929740752</v>
      </c>
      <c r="AO10" s="19"/>
      <c r="AP10" s="19" t="n">
        <v>0.396649253414419</v>
      </c>
      <c r="AQ10" s="19" t="n">
        <v>0.406711314542643</v>
      </c>
      <c r="AR10" s="19" t="n">
        <v>0.43422909507039</v>
      </c>
      <c r="AS10" s="19" t="n">
        <v>0.362071858979713</v>
      </c>
      <c r="AT10" s="19" t="n">
        <v>0.454822897448103</v>
      </c>
      <c r="AU10" s="19"/>
      <c r="AV10" s="19" t="n">
        <v>0.420848487582324</v>
      </c>
      <c r="AW10" s="19" t="n">
        <v>0.403461059419086</v>
      </c>
      <c r="AX10" s="19" t="n">
        <v>0.4715434001466</v>
      </c>
      <c r="AY10" s="19" t="n">
        <v>0.39502401389805</v>
      </c>
      <c r="AZ10" s="19" t="n">
        <v>0.400280309493394</v>
      </c>
      <c r="BA10" s="19" t="n">
        <v>0.362705247517703</v>
      </c>
      <c r="BB10" s="19"/>
      <c r="BC10" s="19" t="n">
        <v>0.401052727234342</v>
      </c>
      <c r="BD10" s="19" t="n">
        <v>0.385730388668457</v>
      </c>
      <c r="BE10" s="19" t="n">
        <v>0.423946569546301</v>
      </c>
      <c r="BF10" s="19" t="n">
        <v>0.420306694666677</v>
      </c>
      <c r="BG10" s="19" t="n">
        <v>0.301704628881553</v>
      </c>
    </row>
    <row r="11">
      <c r="B11" s="20" t="s">
        <v>282</v>
      </c>
      <c r="C11" s="19" t="n">
        <v>0.225170666603477</v>
      </c>
      <c r="D11" s="19" t="n">
        <v>0.258556939838</v>
      </c>
      <c r="E11" s="19" t="n">
        <v>0.193512368866485</v>
      </c>
      <c r="F11" s="19"/>
      <c r="G11" s="19" t="n">
        <v>0.255421925465878</v>
      </c>
      <c r="H11" s="19" t="n">
        <v>0.201465505800165</v>
      </c>
      <c r="I11" s="19" t="n">
        <v>0.189064159376855</v>
      </c>
      <c r="J11" s="19" t="n">
        <v>0.273284028775619</v>
      </c>
      <c r="K11" s="19" t="n">
        <v>0.220428365846287</v>
      </c>
      <c r="L11" s="19" t="n">
        <v>0.217706450498822</v>
      </c>
      <c r="M11" s="19"/>
      <c r="N11" s="19" t="n">
        <v>0.245160332489421</v>
      </c>
      <c r="O11" s="19" t="n">
        <v>0.258904130176829</v>
      </c>
      <c r="P11" s="19" t="n">
        <v>0.177190088957644</v>
      </c>
      <c r="Q11" s="19" t="n">
        <v>0.209177795086611</v>
      </c>
      <c r="R11" s="19"/>
      <c r="S11" s="19" t="n">
        <v>0.195112478295679</v>
      </c>
      <c r="T11" s="19" t="n">
        <v>0.222962642635045</v>
      </c>
      <c r="U11" s="19" t="n">
        <v>0.265253403457423</v>
      </c>
      <c r="V11" s="19" t="n">
        <v>0.198528103014195</v>
      </c>
      <c r="W11" s="19" t="n">
        <v>0.210035888264436</v>
      </c>
      <c r="X11" s="19" t="n">
        <v>0.223440614516266</v>
      </c>
      <c r="Y11" s="19" t="n">
        <v>0.253175608271896</v>
      </c>
      <c r="Z11" s="19" t="n">
        <v>0.282046839770376</v>
      </c>
      <c r="AA11" s="19" t="n">
        <v>0.216222120359526</v>
      </c>
      <c r="AB11" s="19" t="n">
        <v>0.241705054173641</v>
      </c>
      <c r="AC11" s="19" t="n">
        <v>0.217046884903989</v>
      </c>
      <c r="AD11" s="19" t="n">
        <v>0.235504012389589</v>
      </c>
      <c r="AE11" s="19"/>
      <c r="AF11" s="19" t="n">
        <v>0.226168194268523</v>
      </c>
      <c r="AG11" s="19" t="n">
        <v>0.213973722029236</v>
      </c>
      <c r="AH11" s="19" t="n">
        <v>0.233028942940012</v>
      </c>
      <c r="AI11" s="19"/>
      <c r="AJ11" s="19" t="n">
        <v>0.232494441671479</v>
      </c>
      <c r="AK11" s="19" t="n">
        <v>0.191658472433607</v>
      </c>
      <c r="AL11" s="19" t="n">
        <v>0.281183678186523</v>
      </c>
      <c r="AM11" s="19" t="n">
        <v>0.203603332534748</v>
      </c>
      <c r="AN11" s="19" t="n">
        <v>0.253590249662537</v>
      </c>
      <c r="AO11" s="19"/>
      <c r="AP11" s="19" t="n">
        <v>0.226302865891995</v>
      </c>
      <c r="AQ11" s="19" t="n">
        <v>0.221569314860016</v>
      </c>
      <c r="AR11" s="19" t="n">
        <v>0.252930376857119</v>
      </c>
      <c r="AS11" s="19" t="n">
        <v>0.22115096953725</v>
      </c>
      <c r="AT11" s="19" t="n">
        <v>0.185316221306443</v>
      </c>
      <c r="AU11" s="19"/>
      <c r="AV11" s="19" t="n">
        <v>0.223972309011836</v>
      </c>
      <c r="AW11" s="19" t="n">
        <v>0.225107833066527</v>
      </c>
      <c r="AX11" s="19" t="n">
        <v>0.241091984697584</v>
      </c>
      <c r="AY11" s="19" t="n">
        <v>0.232165842798077</v>
      </c>
      <c r="AZ11" s="19" t="n">
        <v>0.242680003619963</v>
      </c>
      <c r="BA11" s="19" t="n">
        <v>0.19027515786448</v>
      </c>
      <c r="BB11" s="19"/>
      <c r="BC11" s="19" t="n">
        <v>0.23149798646366</v>
      </c>
      <c r="BD11" s="19" t="n">
        <v>0.222824949423917</v>
      </c>
      <c r="BE11" s="19" t="n">
        <v>0.226452445622676</v>
      </c>
      <c r="BF11" s="19" t="n">
        <v>0.228735395868195</v>
      </c>
      <c r="BG11" s="19" t="n">
        <v>0.225185396555505</v>
      </c>
    </row>
    <row r="12">
      <c r="B12" s="20" t="s">
        <v>283</v>
      </c>
      <c r="C12" s="19" t="n">
        <v>0.0733613667250506</v>
      </c>
      <c r="D12" s="19" t="n">
        <v>0.0974431560772854</v>
      </c>
      <c r="E12" s="19" t="n">
        <v>0.0504496511643184</v>
      </c>
      <c r="F12" s="19"/>
      <c r="G12" s="19" t="n">
        <v>0.108051799156928</v>
      </c>
      <c r="H12" s="19" t="n">
        <v>0.0819508291877085</v>
      </c>
      <c r="I12" s="19" t="n">
        <v>0.0543386350493736</v>
      </c>
      <c r="J12" s="19" t="n">
        <v>0.0882149997692637</v>
      </c>
      <c r="K12" s="19" t="n">
        <v>0.0779753585941361</v>
      </c>
      <c r="L12" s="19" t="n">
        <v>0.0435278189369869</v>
      </c>
      <c r="M12" s="19"/>
      <c r="N12" s="19" t="n">
        <v>0.0693152752983905</v>
      </c>
      <c r="O12" s="19" t="n">
        <v>0.0883577141072675</v>
      </c>
      <c r="P12" s="19" t="n">
        <v>0.0564965042844827</v>
      </c>
      <c r="Q12" s="19" t="n">
        <v>0.0770940157067729</v>
      </c>
      <c r="R12" s="19"/>
      <c r="S12" s="19" t="n">
        <v>0.0795982665099566</v>
      </c>
      <c r="T12" s="19" t="n">
        <v>0.078342446282925</v>
      </c>
      <c r="U12" s="19" t="n">
        <v>0.0824680452835697</v>
      </c>
      <c r="V12" s="19" t="n">
        <v>0.0670839420075571</v>
      </c>
      <c r="W12" s="19" t="n">
        <v>0.0623989800268776</v>
      </c>
      <c r="X12" s="19" t="n">
        <v>0.0632726464885121</v>
      </c>
      <c r="Y12" s="19" t="n">
        <v>0.0956195183150807</v>
      </c>
      <c r="Z12" s="19" t="n">
        <v>0.0651842948096252</v>
      </c>
      <c r="AA12" s="19" t="n">
        <v>0.0634836597213234</v>
      </c>
      <c r="AB12" s="19" t="n">
        <v>0.0651615239801776</v>
      </c>
      <c r="AC12" s="19" t="n">
        <v>0.0555028532065516</v>
      </c>
      <c r="AD12" s="19" t="n">
        <v>0.115413286025072</v>
      </c>
      <c r="AE12" s="19"/>
      <c r="AF12" s="19" t="n">
        <v>0.06756049657426</v>
      </c>
      <c r="AG12" s="19" t="n">
        <v>0.0700007662586032</v>
      </c>
      <c r="AH12" s="19" t="n">
        <v>0.0785054210316881</v>
      </c>
      <c r="AI12" s="19"/>
      <c r="AJ12" s="19" t="n">
        <v>0.0602299084272963</v>
      </c>
      <c r="AK12" s="19" t="n">
        <v>0.0806849157907206</v>
      </c>
      <c r="AL12" s="19" t="n">
        <v>0.0808314900976864</v>
      </c>
      <c r="AM12" s="19" t="n">
        <v>0.0469515980585439</v>
      </c>
      <c r="AN12" s="19" t="n">
        <v>0.0863702920197896</v>
      </c>
      <c r="AO12" s="19"/>
      <c r="AP12" s="19" t="n">
        <v>0.071151337432572</v>
      </c>
      <c r="AQ12" s="19" t="n">
        <v>0.0733886648796499</v>
      </c>
      <c r="AR12" s="19" t="n">
        <v>0.0490342738451061</v>
      </c>
      <c r="AS12" s="19" t="n">
        <v>0.0639061521634617</v>
      </c>
      <c r="AT12" s="19" t="n">
        <v>0.060413093803399</v>
      </c>
      <c r="AU12" s="19"/>
      <c r="AV12" s="19" t="n">
        <v>0.0704055526535663</v>
      </c>
      <c r="AW12" s="19" t="n">
        <v>0.0792808057048899</v>
      </c>
      <c r="AX12" s="19" t="n">
        <v>0.0609277822998037</v>
      </c>
      <c r="AY12" s="19" t="n">
        <v>0.0635581235202555</v>
      </c>
      <c r="AZ12" s="19" t="n">
        <v>0.055336595394993</v>
      </c>
      <c r="BA12" s="19" t="n">
        <v>0.0585223718421855</v>
      </c>
      <c r="BB12" s="19"/>
      <c r="BC12" s="19" t="n">
        <v>0.060173243759157</v>
      </c>
      <c r="BD12" s="19" t="n">
        <v>0.106839284743818</v>
      </c>
      <c r="BE12" s="19" t="n">
        <v>0.0663243325266952</v>
      </c>
      <c r="BF12" s="19" t="n">
        <v>0.0725402593951247</v>
      </c>
      <c r="BG12" s="19" t="n">
        <v>0.0321776461381837</v>
      </c>
    </row>
    <row r="13">
      <c r="B13" s="20" t="s">
        <v>207</v>
      </c>
      <c r="C13" s="21" t="n">
        <v>0.102496764773272</v>
      </c>
      <c r="D13" s="21" t="n">
        <v>0.0788298786771876</v>
      </c>
      <c r="E13" s="21" t="n">
        <v>0.124516111653607</v>
      </c>
      <c r="F13" s="21"/>
      <c r="G13" s="21" t="n">
        <v>0.0596589565492924</v>
      </c>
      <c r="H13" s="21" t="n">
        <v>0.0790553278972198</v>
      </c>
      <c r="I13" s="21" t="n">
        <v>0.0781972954962474</v>
      </c>
      <c r="J13" s="21" t="n">
        <v>0.121161173505369</v>
      </c>
      <c r="K13" s="21" t="n">
        <v>0.142328270425232</v>
      </c>
      <c r="L13" s="21" t="n">
        <v>0.127962829918415</v>
      </c>
      <c r="M13" s="21"/>
      <c r="N13" s="21" t="n">
        <v>0.0770942967062382</v>
      </c>
      <c r="O13" s="21" t="n">
        <v>0.0827014356519189</v>
      </c>
      <c r="P13" s="21" t="n">
        <v>0.141454251222041</v>
      </c>
      <c r="Q13" s="21" t="n">
        <v>0.11642197864448</v>
      </c>
      <c r="R13" s="21"/>
      <c r="S13" s="21" t="n">
        <v>0.0527876815318481</v>
      </c>
      <c r="T13" s="21" t="n">
        <v>0.117806890518616</v>
      </c>
      <c r="U13" s="21" t="n">
        <v>0.097704100969341</v>
      </c>
      <c r="V13" s="21" t="n">
        <v>0.129999595617727</v>
      </c>
      <c r="W13" s="21" t="n">
        <v>0.0949824061733694</v>
      </c>
      <c r="X13" s="21" t="n">
        <v>0.145564258401191</v>
      </c>
      <c r="Y13" s="21" t="n">
        <v>0.0708590341672091</v>
      </c>
      <c r="Z13" s="21" t="n">
        <v>0.125231922030661</v>
      </c>
      <c r="AA13" s="21" t="n">
        <v>0.102753550747969</v>
      </c>
      <c r="AB13" s="21" t="n">
        <v>0.125898837643352</v>
      </c>
      <c r="AC13" s="21" t="n">
        <v>0.0792237431224621</v>
      </c>
      <c r="AD13" s="21" t="n">
        <v>0.109493949803079</v>
      </c>
      <c r="AE13" s="21"/>
      <c r="AF13" s="21" t="n">
        <v>0.107919509336699</v>
      </c>
      <c r="AG13" s="21" t="n">
        <v>0.0974554988768526</v>
      </c>
      <c r="AH13" s="21" t="n">
        <v>0.128729907374704</v>
      </c>
      <c r="AI13" s="21"/>
      <c r="AJ13" s="21" t="n">
        <v>0.110100476624592</v>
      </c>
      <c r="AK13" s="21" t="n">
        <v>0.0844726915858219</v>
      </c>
      <c r="AL13" s="21" t="n">
        <v>0.120435196937733</v>
      </c>
      <c r="AM13" s="21" t="n">
        <v>0.0473349045049543</v>
      </c>
      <c r="AN13" s="21" t="n">
        <v>0.12067304121216</v>
      </c>
      <c r="AO13" s="21"/>
      <c r="AP13" s="21" t="n">
        <v>0.103831636186839</v>
      </c>
      <c r="AQ13" s="21" t="n">
        <v>0.088786967896247</v>
      </c>
      <c r="AR13" s="21" t="n">
        <v>0.114200267002271</v>
      </c>
      <c r="AS13" s="21" t="n">
        <v>0.0813893329473041</v>
      </c>
      <c r="AT13" s="21" t="n">
        <v>0.181470788139773</v>
      </c>
      <c r="AU13" s="21"/>
      <c r="AV13" s="21" t="n">
        <v>0.0798933215817497</v>
      </c>
      <c r="AW13" s="21" t="n">
        <v>0.100670666973473</v>
      </c>
      <c r="AX13" s="21" t="n">
        <v>0.0974446726405776</v>
      </c>
      <c r="AY13" s="21" t="n">
        <v>0.0778026550784548</v>
      </c>
      <c r="AZ13" s="21" t="n">
        <v>0.129794771533522</v>
      </c>
      <c r="BA13" s="21" t="n">
        <v>0.190708249858445</v>
      </c>
      <c r="BB13" s="21"/>
      <c r="BC13" s="21" t="n">
        <v>0.120488792678144</v>
      </c>
      <c r="BD13" s="21" t="n">
        <v>0.116484566402714</v>
      </c>
      <c r="BE13" s="21" t="n">
        <v>0.0877518062666829</v>
      </c>
      <c r="BF13" s="21" t="n">
        <v>0.0769203884832995</v>
      </c>
      <c r="BG13" s="21" t="n">
        <v>0.0628172775032869</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289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0.304637287462025</v>
      </c>
      <c r="D9" s="19" t="n">
        <v>0.276928447026848</v>
      </c>
      <c r="E9" s="19" t="n">
        <v>0.331876630016076</v>
      </c>
      <c r="F9" s="19"/>
      <c r="G9" s="19" t="n">
        <v>0.313134872259425</v>
      </c>
      <c r="H9" s="19" t="n">
        <v>0.276612269047059</v>
      </c>
      <c r="I9" s="19" t="n">
        <v>0.355992143728002</v>
      </c>
      <c r="J9" s="19" t="n">
        <v>0.250599789253084</v>
      </c>
      <c r="K9" s="19" t="n">
        <v>0.300895937770508</v>
      </c>
      <c r="L9" s="19" t="n">
        <v>0.326211056090977</v>
      </c>
      <c r="M9" s="19"/>
      <c r="N9" s="19" t="n">
        <v>0.279831202555845</v>
      </c>
      <c r="O9" s="19" t="n">
        <v>0.278601024626292</v>
      </c>
      <c r="P9" s="19" t="n">
        <v>0.324833137640794</v>
      </c>
      <c r="Q9" s="19" t="n">
        <v>0.339309126409706</v>
      </c>
      <c r="R9" s="19"/>
      <c r="S9" s="19" t="n">
        <v>0.318536842820169</v>
      </c>
      <c r="T9" s="19" t="n">
        <v>0.293746062496633</v>
      </c>
      <c r="U9" s="19" t="n">
        <v>0.342667953505618</v>
      </c>
      <c r="V9" s="19" t="n">
        <v>0.278542267370992</v>
      </c>
      <c r="W9" s="19" t="n">
        <v>0.272476970922796</v>
      </c>
      <c r="X9" s="19" t="n">
        <v>0.335890160299247</v>
      </c>
      <c r="Y9" s="19" t="n">
        <v>0.281155306157715</v>
      </c>
      <c r="Z9" s="19" t="n">
        <v>0.251340668767019</v>
      </c>
      <c r="AA9" s="19" t="n">
        <v>0.337108728180985</v>
      </c>
      <c r="AB9" s="19" t="n">
        <v>0.259239187996664</v>
      </c>
      <c r="AC9" s="19" t="n">
        <v>0.383107780134122</v>
      </c>
      <c r="AD9" s="19" t="n">
        <v>0.263965827521483</v>
      </c>
      <c r="AE9" s="19"/>
      <c r="AF9" s="19" t="n">
        <v>0.339308175205251</v>
      </c>
      <c r="AG9" s="19" t="n">
        <v>0.280730689274579</v>
      </c>
      <c r="AH9" s="19" t="n">
        <v>0.278669529940852</v>
      </c>
      <c r="AI9" s="19"/>
      <c r="AJ9" s="19" t="n">
        <v>0.292447409308425</v>
      </c>
      <c r="AK9" s="19" t="n">
        <v>0.322829933300611</v>
      </c>
      <c r="AL9" s="19" t="n">
        <v>0.268433726765549</v>
      </c>
      <c r="AM9" s="19" t="n">
        <v>0.496344312386365</v>
      </c>
      <c r="AN9" s="19" t="n">
        <v>0.275029275389724</v>
      </c>
      <c r="AO9" s="19"/>
      <c r="AP9" s="19" t="n">
        <v>0.296903563119576</v>
      </c>
      <c r="AQ9" s="19" t="n">
        <v>0.298295742058357</v>
      </c>
      <c r="AR9" s="19" t="n">
        <v>0.315721224219513</v>
      </c>
      <c r="AS9" s="19" t="n">
        <v>0.370840604675331</v>
      </c>
      <c r="AT9" s="19" t="n">
        <v>0.282151549656101</v>
      </c>
      <c r="AU9" s="19"/>
      <c r="AV9" s="19" t="n">
        <v>0.290399210769547</v>
      </c>
      <c r="AW9" s="19" t="n">
        <v>0.292254058041105</v>
      </c>
      <c r="AX9" s="19" t="n">
        <v>0.333172916015988</v>
      </c>
      <c r="AY9" s="19" t="n">
        <v>0.347887236341649</v>
      </c>
      <c r="AZ9" s="19" t="n">
        <v>0.294025416337823</v>
      </c>
      <c r="BA9" s="19" t="n">
        <v>0.220375088038132</v>
      </c>
      <c r="BB9" s="19"/>
      <c r="BC9" s="19" t="n">
        <v>0.337163728731825</v>
      </c>
      <c r="BD9" s="19" t="n">
        <v>0.309545802267429</v>
      </c>
      <c r="BE9" s="19" t="n">
        <v>0.280214697480645</v>
      </c>
      <c r="BF9" s="19" t="n">
        <v>0.254032163043197</v>
      </c>
      <c r="BG9" s="19" t="n">
        <v>0.288206732494582</v>
      </c>
    </row>
    <row r="10">
      <c r="B10" s="20" t="s">
        <v>281</v>
      </c>
      <c r="C10" s="19" t="n">
        <v>0.491648113354154</v>
      </c>
      <c r="D10" s="19" t="n">
        <v>0.493873413957402</v>
      </c>
      <c r="E10" s="19" t="n">
        <v>0.488527656584763</v>
      </c>
      <c r="F10" s="19"/>
      <c r="G10" s="19" t="n">
        <v>0.484185316432888</v>
      </c>
      <c r="H10" s="19" t="n">
        <v>0.544896788516186</v>
      </c>
      <c r="I10" s="19" t="n">
        <v>0.455714558208141</v>
      </c>
      <c r="J10" s="19" t="n">
        <v>0.521898071778091</v>
      </c>
      <c r="K10" s="19" t="n">
        <v>0.467509228524496</v>
      </c>
      <c r="L10" s="19" t="n">
        <v>0.47443670616613</v>
      </c>
      <c r="M10" s="19"/>
      <c r="N10" s="19" t="n">
        <v>0.53008955843401</v>
      </c>
      <c r="O10" s="19" t="n">
        <v>0.493183324483657</v>
      </c>
      <c r="P10" s="19" t="n">
        <v>0.471516888546095</v>
      </c>
      <c r="Q10" s="19" t="n">
        <v>0.467297160718971</v>
      </c>
      <c r="R10" s="19"/>
      <c r="S10" s="19" t="n">
        <v>0.466607876457639</v>
      </c>
      <c r="T10" s="19" t="n">
        <v>0.510645915767863</v>
      </c>
      <c r="U10" s="19" t="n">
        <v>0.511103456428336</v>
      </c>
      <c r="V10" s="19" t="n">
        <v>0.481383580761905</v>
      </c>
      <c r="W10" s="19" t="n">
        <v>0.57466885035258</v>
      </c>
      <c r="X10" s="19" t="n">
        <v>0.420042380555354</v>
      </c>
      <c r="Y10" s="19" t="n">
        <v>0.53994598486135</v>
      </c>
      <c r="Z10" s="19" t="n">
        <v>0.539981475841738</v>
      </c>
      <c r="AA10" s="19" t="n">
        <v>0.466640720255255</v>
      </c>
      <c r="AB10" s="19" t="n">
        <v>0.486533024734169</v>
      </c>
      <c r="AC10" s="19" t="n">
        <v>0.444573961923563</v>
      </c>
      <c r="AD10" s="19" t="n">
        <v>0.519191883645244</v>
      </c>
      <c r="AE10" s="19"/>
      <c r="AF10" s="19" t="n">
        <v>0.464661817676813</v>
      </c>
      <c r="AG10" s="19" t="n">
        <v>0.526127556867642</v>
      </c>
      <c r="AH10" s="19" t="n">
        <v>0.458880654704355</v>
      </c>
      <c r="AI10" s="19"/>
      <c r="AJ10" s="19" t="n">
        <v>0.520822927964178</v>
      </c>
      <c r="AK10" s="19" t="n">
        <v>0.498046691370179</v>
      </c>
      <c r="AL10" s="19" t="n">
        <v>0.510175734519291</v>
      </c>
      <c r="AM10" s="19" t="n">
        <v>0.38468705057993</v>
      </c>
      <c r="AN10" s="19" t="n">
        <v>0.463892214261519</v>
      </c>
      <c r="AO10" s="19"/>
      <c r="AP10" s="19" t="n">
        <v>0.491288971638872</v>
      </c>
      <c r="AQ10" s="19" t="n">
        <v>0.514981088399955</v>
      </c>
      <c r="AR10" s="19" t="n">
        <v>0.49552024941362</v>
      </c>
      <c r="AS10" s="19" t="n">
        <v>0.468425916967538</v>
      </c>
      <c r="AT10" s="19" t="n">
        <v>0.473568272585136</v>
      </c>
      <c r="AU10" s="19"/>
      <c r="AV10" s="19" t="n">
        <v>0.533636189888583</v>
      </c>
      <c r="AW10" s="19" t="n">
        <v>0.482062367151888</v>
      </c>
      <c r="AX10" s="19" t="n">
        <v>0.497542237274025</v>
      </c>
      <c r="AY10" s="19" t="n">
        <v>0.497103532720803</v>
      </c>
      <c r="AZ10" s="19" t="n">
        <v>0.485853890258948</v>
      </c>
      <c r="BA10" s="19" t="n">
        <v>0.483567494075467</v>
      </c>
      <c r="BB10" s="19"/>
      <c r="BC10" s="19" t="n">
        <v>0.463369489871014</v>
      </c>
      <c r="BD10" s="19" t="n">
        <v>0.485717323264609</v>
      </c>
      <c r="BE10" s="19" t="n">
        <v>0.515151605108179</v>
      </c>
      <c r="BF10" s="19" t="n">
        <v>0.549697945547038</v>
      </c>
      <c r="BG10" s="19" t="n">
        <v>0.490084906999702</v>
      </c>
    </row>
    <row r="11">
      <c r="B11" s="20" t="s">
        <v>282</v>
      </c>
      <c r="C11" s="19" t="n">
        <v>0.112385655426705</v>
      </c>
      <c r="D11" s="19" t="n">
        <v>0.142408528240436</v>
      </c>
      <c r="E11" s="19" t="n">
        <v>0.0839865722254904</v>
      </c>
      <c r="F11" s="19"/>
      <c r="G11" s="19" t="n">
        <v>0.101707217783298</v>
      </c>
      <c r="H11" s="19" t="n">
        <v>0.0844084253339267</v>
      </c>
      <c r="I11" s="19" t="n">
        <v>0.0968193210300935</v>
      </c>
      <c r="J11" s="19" t="n">
        <v>0.140092910838466</v>
      </c>
      <c r="K11" s="19" t="n">
        <v>0.132589846475771</v>
      </c>
      <c r="L11" s="19" t="n">
        <v>0.118809824103476</v>
      </c>
      <c r="M11" s="19"/>
      <c r="N11" s="19" t="n">
        <v>0.126977011128526</v>
      </c>
      <c r="O11" s="19" t="n">
        <v>0.125942443028316</v>
      </c>
      <c r="P11" s="19" t="n">
        <v>0.101225344397654</v>
      </c>
      <c r="Q11" s="19" t="n">
        <v>0.0925974415583902</v>
      </c>
      <c r="R11" s="19"/>
      <c r="S11" s="19" t="n">
        <v>0.119079416028221</v>
      </c>
      <c r="T11" s="19" t="n">
        <v>0.11490291385938</v>
      </c>
      <c r="U11" s="19" t="n">
        <v>0.057859826444084</v>
      </c>
      <c r="V11" s="19" t="n">
        <v>0.114897855191893</v>
      </c>
      <c r="W11" s="19" t="n">
        <v>0.0662464540570103</v>
      </c>
      <c r="X11" s="19" t="n">
        <v>0.0926067636516776</v>
      </c>
      <c r="Y11" s="19" t="n">
        <v>0.111545055418085</v>
      </c>
      <c r="Z11" s="19" t="n">
        <v>0.131719775776059</v>
      </c>
      <c r="AA11" s="19" t="n">
        <v>0.134186009654584</v>
      </c>
      <c r="AB11" s="19" t="n">
        <v>0.148340059294089</v>
      </c>
      <c r="AC11" s="19" t="n">
        <v>0.127773392449844</v>
      </c>
      <c r="AD11" s="19" t="n">
        <v>0.138550853013331</v>
      </c>
      <c r="AE11" s="19"/>
      <c r="AF11" s="19" t="n">
        <v>0.119915886280467</v>
      </c>
      <c r="AG11" s="19" t="n">
        <v>0.105106160890025</v>
      </c>
      <c r="AH11" s="19" t="n">
        <v>0.121574299881721</v>
      </c>
      <c r="AI11" s="19"/>
      <c r="AJ11" s="19" t="n">
        <v>0.108239695317836</v>
      </c>
      <c r="AK11" s="19" t="n">
        <v>0.107609423444978</v>
      </c>
      <c r="AL11" s="19" t="n">
        <v>0.124855467329998</v>
      </c>
      <c r="AM11" s="19" t="n">
        <v>0.0712818358920526</v>
      </c>
      <c r="AN11" s="19" t="n">
        <v>0.128949153235325</v>
      </c>
      <c r="AO11" s="19"/>
      <c r="AP11" s="19" t="n">
        <v>0.120458523803</v>
      </c>
      <c r="AQ11" s="19" t="n">
        <v>0.110510135988814</v>
      </c>
      <c r="AR11" s="19" t="n">
        <v>0.121363075880606</v>
      </c>
      <c r="AS11" s="19" t="n">
        <v>0.0959105402054364</v>
      </c>
      <c r="AT11" s="19" t="n">
        <v>0.0745545045414295</v>
      </c>
      <c r="AU11" s="19"/>
      <c r="AV11" s="19" t="n">
        <v>0.0983240661223668</v>
      </c>
      <c r="AW11" s="19" t="n">
        <v>0.134204914469746</v>
      </c>
      <c r="AX11" s="19" t="n">
        <v>0.11149198594032</v>
      </c>
      <c r="AY11" s="19" t="n">
        <v>0.103674636945991</v>
      </c>
      <c r="AZ11" s="19" t="n">
        <v>0.0824809204793108</v>
      </c>
      <c r="BA11" s="19" t="n">
        <v>0.123272604102099</v>
      </c>
      <c r="BB11" s="19"/>
      <c r="BC11" s="19" t="n">
        <v>0.10230009828525</v>
      </c>
      <c r="BD11" s="19" t="n">
        <v>0.117007905092592</v>
      </c>
      <c r="BE11" s="19" t="n">
        <v>0.114300600111295</v>
      </c>
      <c r="BF11" s="19" t="n">
        <v>0.1106493036706</v>
      </c>
      <c r="BG11" s="19" t="n">
        <v>0.176585000908347</v>
      </c>
    </row>
    <row r="12">
      <c r="B12" s="20" t="s">
        <v>283</v>
      </c>
      <c r="C12" s="19" t="n">
        <v>0.0284436960107514</v>
      </c>
      <c r="D12" s="19" t="n">
        <v>0.0382212425757814</v>
      </c>
      <c r="E12" s="19" t="n">
        <v>0.0182626119324587</v>
      </c>
      <c r="F12" s="19"/>
      <c r="G12" s="19" t="n">
        <v>0.0408357879030486</v>
      </c>
      <c r="H12" s="19" t="n">
        <v>0.0455533884597141</v>
      </c>
      <c r="I12" s="19" t="n">
        <v>0.0233179629483002</v>
      </c>
      <c r="J12" s="19" t="n">
        <v>0.0245631168668146</v>
      </c>
      <c r="K12" s="19" t="n">
        <v>0.0164739571791542</v>
      </c>
      <c r="L12" s="19" t="n">
        <v>0.0216536765156089</v>
      </c>
      <c r="M12" s="19"/>
      <c r="N12" s="19" t="n">
        <v>0.0256356580228169</v>
      </c>
      <c r="O12" s="19" t="n">
        <v>0.0294883119773509</v>
      </c>
      <c r="P12" s="19" t="n">
        <v>0.024439719121497</v>
      </c>
      <c r="Q12" s="19" t="n">
        <v>0.0339582564878692</v>
      </c>
      <c r="R12" s="19"/>
      <c r="S12" s="19" t="n">
        <v>0.0284869163254945</v>
      </c>
      <c r="T12" s="19" t="n">
        <v>0.0218588763928675</v>
      </c>
      <c r="U12" s="19" t="n">
        <v>0.0257909811353537</v>
      </c>
      <c r="V12" s="19" t="n">
        <v>0.0542723600944747</v>
      </c>
      <c r="W12" s="19" t="n">
        <v>0.023009963159553</v>
      </c>
      <c r="X12" s="19" t="n">
        <v>0.046299853402993</v>
      </c>
      <c r="Y12" s="19" t="n">
        <v>0.0263400713919511</v>
      </c>
      <c r="Z12" s="19" t="n">
        <v>0.0384636016872197</v>
      </c>
      <c r="AA12" s="19" t="n">
        <v>0.0165542642996694</v>
      </c>
      <c r="AB12" s="19" t="n">
        <v>0.0258393591663362</v>
      </c>
      <c r="AC12" s="19" t="n">
        <v>0.0105334536052667</v>
      </c>
      <c r="AD12" s="19" t="n">
        <v>0.0190821795919871</v>
      </c>
      <c r="AE12" s="19"/>
      <c r="AF12" s="19" t="n">
        <v>0.0273264631777192</v>
      </c>
      <c r="AG12" s="19" t="n">
        <v>0.0254505606215403</v>
      </c>
      <c r="AH12" s="19" t="n">
        <v>0.0346547361305369</v>
      </c>
      <c r="AI12" s="19"/>
      <c r="AJ12" s="19" t="n">
        <v>0.0332568437525783</v>
      </c>
      <c r="AK12" s="19" t="n">
        <v>0.0228412809359843</v>
      </c>
      <c r="AL12" s="19" t="n">
        <v>0.0238108194921782</v>
      </c>
      <c r="AM12" s="19" t="n">
        <v>0</v>
      </c>
      <c r="AN12" s="19" t="n">
        <v>0.0305268731335919</v>
      </c>
      <c r="AO12" s="19"/>
      <c r="AP12" s="19" t="n">
        <v>0.0351412042676407</v>
      </c>
      <c r="AQ12" s="19" t="n">
        <v>0.023705173164336</v>
      </c>
      <c r="AR12" s="19" t="n">
        <v>0.0177346624074541</v>
      </c>
      <c r="AS12" s="19" t="n">
        <v>0.0224662066388822</v>
      </c>
      <c r="AT12" s="19" t="n">
        <v>0.052845783302398</v>
      </c>
      <c r="AU12" s="19"/>
      <c r="AV12" s="19" t="n">
        <v>0.0275335369386127</v>
      </c>
      <c r="AW12" s="19" t="n">
        <v>0.0383633768560645</v>
      </c>
      <c r="AX12" s="19" t="n">
        <v>0.0193106584610328</v>
      </c>
      <c r="AY12" s="19" t="n">
        <v>0.0175324552002436</v>
      </c>
      <c r="AZ12" s="19" t="n">
        <v>0.0370304938606973</v>
      </c>
      <c r="BA12" s="19" t="n">
        <v>0.0165630418885066</v>
      </c>
      <c r="BB12" s="19"/>
      <c r="BC12" s="19" t="n">
        <v>0.0224641069211469</v>
      </c>
      <c r="BD12" s="19" t="n">
        <v>0.0342944703188668</v>
      </c>
      <c r="BE12" s="19" t="n">
        <v>0.0286424062833022</v>
      </c>
      <c r="BF12" s="19" t="n">
        <v>0.0334154636239296</v>
      </c>
      <c r="BG12" s="19" t="n">
        <v>0</v>
      </c>
    </row>
    <row r="13">
      <c r="B13" s="20" t="s">
        <v>207</v>
      </c>
      <c r="C13" s="21" t="n">
        <v>0.0628852477463652</v>
      </c>
      <c r="D13" s="21" t="n">
        <v>0.0485683681995322</v>
      </c>
      <c r="E13" s="21" t="n">
        <v>0.0773465292412113</v>
      </c>
      <c r="F13" s="21"/>
      <c r="G13" s="21" t="n">
        <v>0.06013680562134</v>
      </c>
      <c r="H13" s="21" t="n">
        <v>0.0485291286431145</v>
      </c>
      <c r="I13" s="21" t="n">
        <v>0.0681560140854631</v>
      </c>
      <c r="J13" s="21" t="n">
        <v>0.0628461112635453</v>
      </c>
      <c r="K13" s="21" t="n">
        <v>0.082531030050071</v>
      </c>
      <c r="L13" s="21" t="n">
        <v>0.0588887371238075</v>
      </c>
      <c r="M13" s="21"/>
      <c r="N13" s="21" t="n">
        <v>0.0374665698588017</v>
      </c>
      <c r="O13" s="21" t="n">
        <v>0.0727848958843837</v>
      </c>
      <c r="P13" s="21" t="n">
        <v>0.077984910293961</v>
      </c>
      <c r="Q13" s="21" t="n">
        <v>0.0668380148250627</v>
      </c>
      <c r="R13" s="21"/>
      <c r="S13" s="21" t="n">
        <v>0.067288948368477</v>
      </c>
      <c r="T13" s="21" t="n">
        <v>0.0588462314832565</v>
      </c>
      <c r="U13" s="21" t="n">
        <v>0.0625777824866088</v>
      </c>
      <c r="V13" s="21" t="n">
        <v>0.0709039365807351</v>
      </c>
      <c r="W13" s="21" t="n">
        <v>0.0635977615080607</v>
      </c>
      <c r="X13" s="21" t="n">
        <v>0.105160842090729</v>
      </c>
      <c r="Y13" s="21" t="n">
        <v>0.041013582170899</v>
      </c>
      <c r="Z13" s="21" t="n">
        <v>0.0384944779279652</v>
      </c>
      <c r="AA13" s="21" t="n">
        <v>0.0455102776095072</v>
      </c>
      <c r="AB13" s="21" t="n">
        <v>0.0800483688087427</v>
      </c>
      <c r="AC13" s="21" t="n">
        <v>0.0340114118872047</v>
      </c>
      <c r="AD13" s="21" t="n">
        <v>0.0592092562279543</v>
      </c>
      <c r="AE13" s="21"/>
      <c r="AF13" s="21" t="n">
        <v>0.0487876576597491</v>
      </c>
      <c r="AG13" s="21" t="n">
        <v>0.062585032346214</v>
      </c>
      <c r="AH13" s="21" t="n">
        <v>0.106220779342536</v>
      </c>
      <c r="AI13" s="21"/>
      <c r="AJ13" s="21" t="n">
        <v>0.0452331236569827</v>
      </c>
      <c r="AK13" s="21" t="n">
        <v>0.0486726709482474</v>
      </c>
      <c r="AL13" s="21" t="n">
        <v>0.0727242518929838</v>
      </c>
      <c r="AM13" s="21" t="n">
        <v>0.0476868011416522</v>
      </c>
      <c r="AN13" s="21" t="n">
        <v>0.10160248397984</v>
      </c>
      <c r="AO13" s="21"/>
      <c r="AP13" s="21" t="n">
        <v>0.0562077371709113</v>
      </c>
      <c r="AQ13" s="21" t="n">
        <v>0.0525078603885387</v>
      </c>
      <c r="AR13" s="21" t="n">
        <v>0.0496607880788074</v>
      </c>
      <c r="AS13" s="21" t="n">
        <v>0.042356731512813</v>
      </c>
      <c r="AT13" s="21" t="n">
        <v>0.116879889914936</v>
      </c>
      <c r="AU13" s="21"/>
      <c r="AV13" s="21" t="n">
        <v>0.0501069962808904</v>
      </c>
      <c r="AW13" s="21" t="n">
        <v>0.0531152834811966</v>
      </c>
      <c r="AX13" s="21" t="n">
        <v>0.0384822023086342</v>
      </c>
      <c r="AY13" s="21" t="n">
        <v>0.0338021387913138</v>
      </c>
      <c r="AZ13" s="21" t="n">
        <v>0.100609279063221</v>
      </c>
      <c r="BA13" s="21" t="n">
        <v>0.156221771895796</v>
      </c>
      <c r="BB13" s="21"/>
      <c r="BC13" s="21" t="n">
        <v>0.0747025761907642</v>
      </c>
      <c r="BD13" s="21" t="n">
        <v>0.0534344990565033</v>
      </c>
      <c r="BE13" s="21" t="n">
        <v>0.0616906910165799</v>
      </c>
      <c r="BF13" s="21" t="n">
        <v>0.0522051241152359</v>
      </c>
      <c r="BG13" s="21" t="n">
        <v>0.0451233595973691</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0.205421238023305</v>
      </c>
      <c r="D9" s="19" t="n">
        <v>0.18273526674539</v>
      </c>
      <c r="E9" s="19" t="n">
        <v>0.22819766524149</v>
      </c>
      <c r="F9" s="19"/>
      <c r="G9" s="19" t="n">
        <v>0.191145370998643</v>
      </c>
      <c r="H9" s="19" t="n">
        <v>0.241356739705189</v>
      </c>
      <c r="I9" s="19" t="n">
        <v>0.206891999076555</v>
      </c>
      <c r="J9" s="19" t="n">
        <v>0.207992768916169</v>
      </c>
      <c r="K9" s="19" t="n">
        <v>0.180809189734793</v>
      </c>
      <c r="L9" s="19" t="n">
        <v>0.19913738005273</v>
      </c>
      <c r="M9" s="19"/>
      <c r="N9" s="19" t="n">
        <v>0.226526952350108</v>
      </c>
      <c r="O9" s="19" t="n">
        <v>0.190625326777908</v>
      </c>
      <c r="P9" s="19" t="n">
        <v>0.195193110118886</v>
      </c>
      <c r="Q9" s="19" t="n">
        <v>0.20745944515649</v>
      </c>
      <c r="R9" s="19"/>
      <c r="S9" s="19" t="n">
        <v>0.220992578308615</v>
      </c>
      <c r="T9" s="19" t="n">
        <v>0.2357517649018</v>
      </c>
      <c r="U9" s="19" t="n">
        <v>0.179699500552872</v>
      </c>
      <c r="V9" s="19" t="n">
        <v>0.174780428923064</v>
      </c>
      <c r="W9" s="19" t="n">
        <v>0.134189885043574</v>
      </c>
      <c r="X9" s="19" t="n">
        <v>0.196920412190686</v>
      </c>
      <c r="Y9" s="19" t="n">
        <v>0.208640657915986</v>
      </c>
      <c r="Z9" s="19" t="n">
        <v>0.185093499542159</v>
      </c>
      <c r="AA9" s="19" t="n">
        <v>0.250848359259706</v>
      </c>
      <c r="AB9" s="19" t="n">
        <v>0.216088491810909</v>
      </c>
      <c r="AC9" s="19" t="n">
        <v>0.221333325467935</v>
      </c>
      <c r="AD9" s="19" t="n">
        <v>0.146934965938521</v>
      </c>
      <c r="AE9" s="19"/>
      <c r="AF9" s="19" t="n">
        <v>0.218290955102123</v>
      </c>
      <c r="AG9" s="19" t="n">
        <v>0.218517838731607</v>
      </c>
      <c r="AH9" s="19" t="n">
        <v>0.182256927538252</v>
      </c>
      <c r="AI9" s="19"/>
      <c r="AJ9" s="19" t="n">
        <v>0.194963503673732</v>
      </c>
      <c r="AK9" s="19" t="n">
        <v>0.231601267495976</v>
      </c>
      <c r="AL9" s="19" t="n">
        <v>0.19296424766388</v>
      </c>
      <c r="AM9" s="19" t="n">
        <v>0.41935593058078</v>
      </c>
      <c r="AN9" s="19" t="n">
        <v>0.149267883780225</v>
      </c>
      <c r="AO9" s="19"/>
      <c r="AP9" s="19" t="n">
        <v>0.199345563212502</v>
      </c>
      <c r="AQ9" s="19" t="n">
        <v>0.222929570767808</v>
      </c>
      <c r="AR9" s="19" t="n">
        <v>0.192207627064754</v>
      </c>
      <c r="AS9" s="19" t="n">
        <v>0.239389654807108</v>
      </c>
      <c r="AT9" s="19" t="n">
        <v>0.199130214466828</v>
      </c>
      <c r="AU9" s="19"/>
      <c r="AV9" s="19" t="n">
        <v>0.216930733382458</v>
      </c>
      <c r="AW9" s="19" t="n">
        <v>0.20950190776735</v>
      </c>
      <c r="AX9" s="19" t="n">
        <v>0.202140124800995</v>
      </c>
      <c r="AY9" s="19" t="n">
        <v>0.195859981014543</v>
      </c>
      <c r="AZ9" s="19" t="n">
        <v>0.224985336518553</v>
      </c>
      <c r="BA9" s="19" t="n">
        <v>0.14522117440465</v>
      </c>
      <c r="BB9" s="19"/>
      <c r="BC9" s="19" t="n">
        <v>0.190445690637299</v>
      </c>
      <c r="BD9" s="19" t="n">
        <v>0.199162313629667</v>
      </c>
      <c r="BE9" s="19" t="n">
        <v>0.226032148515432</v>
      </c>
      <c r="BF9" s="19" t="n">
        <v>0.180840107462149</v>
      </c>
      <c r="BG9" s="19" t="n">
        <v>0.246954522254815</v>
      </c>
    </row>
    <row r="10">
      <c r="B10" s="20" t="s">
        <v>281</v>
      </c>
      <c r="C10" s="19" t="n">
        <v>0.435120801804342</v>
      </c>
      <c r="D10" s="19" t="n">
        <v>0.427719433752071</v>
      </c>
      <c r="E10" s="19" t="n">
        <v>0.439725554524054</v>
      </c>
      <c r="F10" s="19"/>
      <c r="G10" s="19" t="n">
        <v>0.41860144663669</v>
      </c>
      <c r="H10" s="19" t="n">
        <v>0.433092187640451</v>
      </c>
      <c r="I10" s="19" t="n">
        <v>0.46977336610762</v>
      </c>
      <c r="J10" s="19" t="n">
        <v>0.40134125790615</v>
      </c>
      <c r="K10" s="19" t="n">
        <v>0.399157239729769</v>
      </c>
      <c r="L10" s="19" t="n">
        <v>0.47120342610218</v>
      </c>
      <c r="M10" s="19"/>
      <c r="N10" s="19" t="n">
        <v>0.464113157123406</v>
      </c>
      <c r="O10" s="19" t="n">
        <v>0.424461212753022</v>
      </c>
      <c r="P10" s="19" t="n">
        <v>0.412552962907031</v>
      </c>
      <c r="Q10" s="19" t="n">
        <v>0.435659994816914</v>
      </c>
      <c r="R10" s="19"/>
      <c r="S10" s="19" t="n">
        <v>0.446953082379615</v>
      </c>
      <c r="T10" s="19" t="n">
        <v>0.382963105819113</v>
      </c>
      <c r="U10" s="19" t="n">
        <v>0.454304972423003</v>
      </c>
      <c r="V10" s="19" t="n">
        <v>0.43598304885149</v>
      </c>
      <c r="W10" s="19" t="n">
        <v>0.467712206406745</v>
      </c>
      <c r="X10" s="19" t="n">
        <v>0.429560357033351</v>
      </c>
      <c r="Y10" s="19" t="n">
        <v>0.488653465748711</v>
      </c>
      <c r="Z10" s="19" t="n">
        <v>0.429529634539375</v>
      </c>
      <c r="AA10" s="19" t="n">
        <v>0.428856125178704</v>
      </c>
      <c r="AB10" s="19" t="n">
        <v>0.395035201368502</v>
      </c>
      <c r="AC10" s="19" t="n">
        <v>0.505621623716374</v>
      </c>
      <c r="AD10" s="19" t="n">
        <v>0.381632978269117</v>
      </c>
      <c r="AE10" s="19"/>
      <c r="AF10" s="19" t="n">
        <v>0.417585146597017</v>
      </c>
      <c r="AG10" s="19" t="n">
        <v>0.437512581640331</v>
      </c>
      <c r="AH10" s="19" t="n">
        <v>0.453958774482103</v>
      </c>
      <c r="AI10" s="19"/>
      <c r="AJ10" s="19" t="n">
        <v>0.46102198886918</v>
      </c>
      <c r="AK10" s="19" t="n">
        <v>0.414656454083273</v>
      </c>
      <c r="AL10" s="19" t="n">
        <v>0.446041770938121</v>
      </c>
      <c r="AM10" s="19" t="n">
        <v>0.346819093322476</v>
      </c>
      <c r="AN10" s="19" t="n">
        <v>0.452847448035706</v>
      </c>
      <c r="AO10" s="19"/>
      <c r="AP10" s="19" t="n">
        <v>0.467834087537658</v>
      </c>
      <c r="AQ10" s="19" t="n">
        <v>0.428918207272174</v>
      </c>
      <c r="AR10" s="19" t="n">
        <v>0.482006080942738</v>
      </c>
      <c r="AS10" s="19" t="n">
        <v>0.399528206090924</v>
      </c>
      <c r="AT10" s="19" t="n">
        <v>0.442047304033983</v>
      </c>
      <c r="AU10" s="19"/>
      <c r="AV10" s="19" t="n">
        <v>0.437084762648162</v>
      </c>
      <c r="AW10" s="19" t="n">
        <v>0.463189898154507</v>
      </c>
      <c r="AX10" s="19" t="n">
        <v>0.448464253702412</v>
      </c>
      <c r="AY10" s="19" t="n">
        <v>0.449053964883752</v>
      </c>
      <c r="AZ10" s="19" t="n">
        <v>0.43391369354983</v>
      </c>
      <c r="BA10" s="19" t="n">
        <v>0.416589568360205</v>
      </c>
      <c r="BB10" s="19"/>
      <c r="BC10" s="19" t="n">
        <v>0.444090737356823</v>
      </c>
      <c r="BD10" s="19" t="n">
        <v>0.430958610201452</v>
      </c>
      <c r="BE10" s="19" t="n">
        <v>0.411243836359527</v>
      </c>
      <c r="BF10" s="19" t="n">
        <v>0.506668129261279</v>
      </c>
      <c r="BG10" s="19" t="n">
        <v>0.53156105388683</v>
      </c>
    </row>
    <row r="11">
      <c r="B11" s="20" t="s">
        <v>282</v>
      </c>
      <c r="C11" s="19" t="n">
        <v>0.224356795019309</v>
      </c>
      <c r="D11" s="19" t="n">
        <v>0.256755512417894</v>
      </c>
      <c r="E11" s="19" t="n">
        <v>0.194523398472052</v>
      </c>
      <c r="F11" s="19"/>
      <c r="G11" s="19" t="n">
        <v>0.280620997943697</v>
      </c>
      <c r="H11" s="19" t="n">
        <v>0.201146641029818</v>
      </c>
      <c r="I11" s="19" t="n">
        <v>0.184371023359883</v>
      </c>
      <c r="J11" s="19" t="n">
        <v>0.23777248611217</v>
      </c>
      <c r="K11" s="19" t="n">
        <v>0.253193010484243</v>
      </c>
      <c r="L11" s="19" t="n">
        <v>0.207751905429485</v>
      </c>
      <c r="M11" s="19"/>
      <c r="N11" s="19" t="n">
        <v>0.21467025505002</v>
      </c>
      <c r="O11" s="19" t="n">
        <v>0.236965220036562</v>
      </c>
      <c r="P11" s="19" t="n">
        <v>0.247356538070945</v>
      </c>
      <c r="Q11" s="19" t="n">
        <v>0.199932080795706</v>
      </c>
      <c r="R11" s="19"/>
      <c r="S11" s="19" t="n">
        <v>0.206510428608807</v>
      </c>
      <c r="T11" s="19" t="n">
        <v>0.236223346369822</v>
      </c>
      <c r="U11" s="19" t="n">
        <v>0.229342751902061</v>
      </c>
      <c r="V11" s="19" t="n">
        <v>0.250599282720223</v>
      </c>
      <c r="W11" s="19" t="n">
        <v>0.287150629839829</v>
      </c>
      <c r="X11" s="19" t="n">
        <v>0.237016874462584</v>
      </c>
      <c r="Y11" s="19" t="n">
        <v>0.178820229252232</v>
      </c>
      <c r="Z11" s="19" t="n">
        <v>0.223437835675941</v>
      </c>
      <c r="AA11" s="19" t="n">
        <v>0.211134978128413</v>
      </c>
      <c r="AB11" s="19" t="n">
        <v>0.221757637113032</v>
      </c>
      <c r="AC11" s="19" t="n">
        <v>0.133893389644032</v>
      </c>
      <c r="AD11" s="19" t="n">
        <v>0.31057056728604</v>
      </c>
      <c r="AE11" s="19"/>
      <c r="AF11" s="19" t="n">
        <v>0.230796432969566</v>
      </c>
      <c r="AG11" s="19" t="n">
        <v>0.218280907575043</v>
      </c>
      <c r="AH11" s="19" t="n">
        <v>0.178526552938712</v>
      </c>
      <c r="AI11" s="19"/>
      <c r="AJ11" s="19" t="n">
        <v>0.222479660861682</v>
      </c>
      <c r="AK11" s="19" t="n">
        <v>0.205958808449514</v>
      </c>
      <c r="AL11" s="19" t="n">
        <v>0.262483091422023</v>
      </c>
      <c r="AM11" s="19" t="n">
        <v>0.137790858488155</v>
      </c>
      <c r="AN11" s="19" t="n">
        <v>0.224209793998954</v>
      </c>
      <c r="AO11" s="19"/>
      <c r="AP11" s="19" t="n">
        <v>0.201699552704706</v>
      </c>
      <c r="AQ11" s="19" t="n">
        <v>0.219105390065103</v>
      </c>
      <c r="AR11" s="19" t="n">
        <v>0.247462153536648</v>
      </c>
      <c r="AS11" s="19" t="n">
        <v>0.250128431258087</v>
      </c>
      <c r="AT11" s="19" t="n">
        <v>0.194074268615238</v>
      </c>
      <c r="AU11" s="19"/>
      <c r="AV11" s="19" t="n">
        <v>0.210696843673956</v>
      </c>
      <c r="AW11" s="19" t="n">
        <v>0.202262720365889</v>
      </c>
      <c r="AX11" s="19" t="n">
        <v>0.26075513076048</v>
      </c>
      <c r="AY11" s="19" t="n">
        <v>0.231686064541941</v>
      </c>
      <c r="AZ11" s="19" t="n">
        <v>0.218559185324743</v>
      </c>
      <c r="BA11" s="19" t="n">
        <v>0.245832667846573</v>
      </c>
      <c r="BB11" s="19"/>
      <c r="BC11" s="19" t="n">
        <v>0.208697928418552</v>
      </c>
      <c r="BD11" s="19" t="n">
        <v>0.233294401363766</v>
      </c>
      <c r="BE11" s="19" t="n">
        <v>0.227699099326483</v>
      </c>
      <c r="BF11" s="19" t="n">
        <v>0.235461629375036</v>
      </c>
      <c r="BG11" s="19" t="n">
        <v>0.0965539506510396</v>
      </c>
    </row>
    <row r="12">
      <c r="B12" s="20" t="s">
        <v>283</v>
      </c>
      <c r="C12" s="19" t="n">
        <v>0.0608645873694276</v>
      </c>
      <c r="D12" s="19" t="n">
        <v>0.07895963708116</v>
      </c>
      <c r="E12" s="19" t="n">
        <v>0.042825994038749</v>
      </c>
      <c r="F12" s="19"/>
      <c r="G12" s="19" t="n">
        <v>0.0497570979348793</v>
      </c>
      <c r="H12" s="19" t="n">
        <v>0.0501224190974748</v>
      </c>
      <c r="I12" s="19" t="n">
        <v>0.0652849752317811</v>
      </c>
      <c r="J12" s="19" t="n">
        <v>0.0775531898605492</v>
      </c>
      <c r="K12" s="19" t="n">
        <v>0.0719182759805699</v>
      </c>
      <c r="L12" s="19" t="n">
        <v>0.0524581164441542</v>
      </c>
      <c r="M12" s="19"/>
      <c r="N12" s="19" t="n">
        <v>0.0467401932175812</v>
      </c>
      <c r="O12" s="19" t="n">
        <v>0.0798997352272112</v>
      </c>
      <c r="P12" s="19" t="n">
        <v>0.0622722122694001</v>
      </c>
      <c r="Q12" s="19" t="n">
        <v>0.0551761851472835</v>
      </c>
      <c r="R12" s="19"/>
      <c r="S12" s="19" t="n">
        <v>0.0563962023724422</v>
      </c>
      <c r="T12" s="19" t="n">
        <v>0.0736868041845848</v>
      </c>
      <c r="U12" s="19" t="n">
        <v>0.0630500382368158</v>
      </c>
      <c r="V12" s="19" t="n">
        <v>0.0564932960229654</v>
      </c>
      <c r="W12" s="19" t="n">
        <v>0.0475078108961851</v>
      </c>
      <c r="X12" s="19" t="n">
        <v>0.0446496517978576</v>
      </c>
      <c r="Y12" s="19" t="n">
        <v>0.0774511287043456</v>
      </c>
      <c r="Z12" s="19" t="n">
        <v>0.0914775151768187</v>
      </c>
      <c r="AA12" s="19" t="n">
        <v>0.0323207905619451</v>
      </c>
      <c r="AB12" s="19" t="n">
        <v>0.0781281465642106</v>
      </c>
      <c r="AC12" s="19" t="n">
        <v>0.0525271331478918</v>
      </c>
      <c r="AD12" s="19" t="n">
        <v>0.0954923309426279</v>
      </c>
      <c r="AE12" s="19"/>
      <c r="AF12" s="19" t="n">
        <v>0.0642038310847263</v>
      </c>
      <c r="AG12" s="19" t="n">
        <v>0.0551921324314415</v>
      </c>
      <c r="AH12" s="19" t="n">
        <v>0.0758285356167138</v>
      </c>
      <c r="AI12" s="19"/>
      <c r="AJ12" s="19" t="n">
        <v>0.0591586299317089</v>
      </c>
      <c r="AK12" s="19" t="n">
        <v>0.072886665632027</v>
      </c>
      <c r="AL12" s="19" t="n">
        <v>0.0433313728345759</v>
      </c>
      <c r="AM12" s="19" t="n">
        <v>0.0705303056201674</v>
      </c>
      <c r="AN12" s="19" t="n">
        <v>0.065419139069763</v>
      </c>
      <c r="AO12" s="19"/>
      <c r="AP12" s="19" t="n">
        <v>0.0528462710793381</v>
      </c>
      <c r="AQ12" s="19" t="n">
        <v>0.0659971043973605</v>
      </c>
      <c r="AR12" s="19" t="n">
        <v>0.0251014103712451</v>
      </c>
      <c r="AS12" s="19" t="n">
        <v>0.0572082674769988</v>
      </c>
      <c r="AT12" s="19" t="n">
        <v>0.0484210675017329</v>
      </c>
      <c r="AU12" s="19"/>
      <c r="AV12" s="19" t="n">
        <v>0.0722438395066072</v>
      </c>
      <c r="AW12" s="19" t="n">
        <v>0.0583218889159003</v>
      </c>
      <c r="AX12" s="19" t="n">
        <v>0.0329687753826536</v>
      </c>
      <c r="AY12" s="19" t="n">
        <v>0.0653862343146561</v>
      </c>
      <c r="AZ12" s="19" t="n">
        <v>0.0419515550590328</v>
      </c>
      <c r="BA12" s="19" t="n">
        <v>0.0389397013179326</v>
      </c>
      <c r="BB12" s="19"/>
      <c r="BC12" s="19" t="n">
        <v>0.0649330350206941</v>
      </c>
      <c r="BD12" s="19" t="n">
        <v>0.0620632404830028</v>
      </c>
      <c r="BE12" s="19" t="n">
        <v>0.0554712017331737</v>
      </c>
      <c r="BF12" s="19" t="n">
        <v>0.0428890430856379</v>
      </c>
      <c r="BG12" s="19" t="n">
        <v>0.0526220229383251</v>
      </c>
    </row>
    <row r="13">
      <c r="B13" s="20" t="s">
        <v>207</v>
      </c>
      <c r="C13" s="21" t="n">
        <v>0.0742365777836159</v>
      </c>
      <c r="D13" s="21" t="n">
        <v>0.0538301500034846</v>
      </c>
      <c r="E13" s="21" t="n">
        <v>0.0947273877236545</v>
      </c>
      <c r="F13" s="21"/>
      <c r="G13" s="21" t="n">
        <v>0.0598750864860906</v>
      </c>
      <c r="H13" s="21" t="n">
        <v>0.0742820125270683</v>
      </c>
      <c r="I13" s="21" t="n">
        <v>0.0736786362241613</v>
      </c>
      <c r="J13" s="21" t="n">
        <v>0.0753402972049611</v>
      </c>
      <c r="K13" s="21" t="n">
        <v>0.0949222840706246</v>
      </c>
      <c r="L13" s="21" t="n">
        <v>0.0694491719714509</v>
      </c>
      <c r="M13" s="21"/>
      <c r="N13" s="21" t="n">
        <v>0.0479494422588849</v>
      </c>
      <c r="O13" s="21" t="n">
        <v>0.0680485052052963</v>
      </c>
      <c r="P13" s="21" t="n">
        <v>0.082625176633738</v>
      </c>
      <c r="Q13" s="21" t="n">
        <v>0.101772294083606</v>
      </c>
      <c r="R13" s="21"/>
      <c r="S13" s="21" t="n">
        <v>0.0691477083305201</v>
      </c>
      <c r="T13" s="21" t="n">
        <v>0.0713749787246801</v>
      </c>
      <c r="U13" s="21" t="n">
        <v>0.0736027368852478</v>
      </c>
      <c r="V13" s="21" t="n">
        <v>0.0821439434822574</v>
      </c>
      <c r="W13" s="21" t="n">
        <v>0.0634394678136675</v>
      </c>
      <c r="X13" s="21" t="n">
        <v>0.0918527045155213</v>
      </c>
      <c r="Y13" s="21" t="n">
        <v>0.0464345183787258</v>
      </c>
      <c r="Z13" s="21" t="n">
        <v>0.070461515065707</v>
      </c>
      <c r="AA13" s="21" t="n">
        <v>0.0768397468712314</v>
      </c>
      <c r="AB13" s="21" t="n">
        <v>0.0889905231433469</v>
      </c>
      <c r="AC13" s="21" t="n">
        <v>0.0866245280237678</v>
      </c>
      <c r="AD13" s="21" t="n">
        <v>0.0653691575636938</v>
      </c>
      <c r="AE13" s="21"/>
      <c r="AF13" s="21" t="n">
        <v>0.0691236342465674</v>
      </c>
      <c r="AG13" s="21" t="n">
        <v>0.070496539621577</v>
      </c>
      <c r="AH13" s="21" t="n">
        <v>0.109429209424219</v>
      </c>
      <c r="AI13" s="21"/>
      <c r="AJ13" s="21" t="n">
        <v>0.0623762166636964</v>
      </c>
      <c r="AK13" s="21" t="n">
        <v>0.0748968043392094</v>
      </c>
      <c r="AL13" s="21" t="n">
        <v>0.0551795171414002</v>
      </c>
      <c r="AM13" s="21" t="n">
        <v>0.0255038119884213</v>
      </c>
      <c r="AN13" s="21" t="n">
        <v>0.108255735115351</v>
      </c>
      <c r="AO13" s="21"/>
      <c r="AP13" s="21" t="n">
        <v>0.0782745254657959</v>
      </c>
      <c r="AQ13" s="21" t="n">
        <v>0.0630497274975547</v>
      </c>
      <c r="AR13" s="21" t="n">
        <v>0.0532227280846144</v>
      </c>
      <c r="AS13" s="21" t="n">
        <v>0.0537454403668813</v>
      </c>
      <c r="AT13" s="21" t="n">
        <v>0.116327145382218</v>
      </c>
      <c r="AU13" s="21"/>
      <c r="AV13" s="21" t="n">
        <v>0.0630438207888166</v>
      </c>
      <c r="AW13" s="21" t="n">
        <v>0.0667235847963536</v>
      </c>
      <c r="AX13" s="21" t="n">
        <v>0.055671715353459</v>
      </c>
      <c r="AY13" s="21" t="n">
        <v>0.0580137552451078</v>
      </c>
      <c r="AZ13" s="21" t="n">
        <v>0.0805902295478419</v>
      </c>
      <c r="BA13" s="21" t="n">
        <v>0.153416888070639</v>
      </c>
      <c r="BB13" s="21"/>
      <c r="BC13" s="21" t="n">
        <v>0.0918326085666318</v>
      </c>
      <c r="BD13" s="21" t="n">
        <v>0.0745214343221118</v>
      </c>
      <c r="BE13" s="21" t="n">
        <v>0.0795537140653837</v>
      </c>
      <c r="BF13" s="21" t="n">
        <v>0.0341410908158984</v>
      </c>
      <c r="BG13" s="21" t="n">
        <v>0.0723084502689908</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0.165905417331388</v>
      </c>
      <c r="D9" s="19" t="n">
        <v>0.149537991528682</v>
      </c>
      <c r="E9" s="19" t="n">
        <v>0.182206792906294</v>
      </c>
      <c r="F9" s="19"/>
      <c r="G9" s="19" t="n">
        <v>0.198668497548124</v>
      </c>
      <c r="H9" s="19" t="n">
        <v>0.22334323423992</v>
      </c>
      <c r="I9" s="19" t="n">
        <v>0.154024182769247</v>
      </c>
      <c r="J9" s="19" t="n">
        <v>0.137345331513532</v>
      </c>
      <c r="K9" s="19" t="n">
        <v>0.125879286826714</v>
      </c>
      <c r="L9" s="19" t="n">
        <v>0.157164413269665</v>
      </c>
      <c r="M9" s="19"/>
      <c r="N9" s="19" t="n">
        <v>0.179981113598368</v>
      </c>
      <c r="O9" s="19" t="n">
        <v>0.155545765922146</v>
      </c>
      <c r="P9" s="19" t="n">
        <v>0.164373797448823</v>
      </c>
      <c r="Q9" s="19" t="n">
        <v>0.163185639430306</v>
      </c>
      <c r="R9" s="19"/>
      <c r="S9" s="19" t="n">
        <v>0.196426998066336</v>
      </c>
      <c r="T9" s="19" t="n">
        <v>0.181630553430226</v>
      </c>
      <c r="U9" s="19" t="n">
        <v>0.161852567306659</v>
      </c>
      <c r="V9" s="19" t="n">
        <v>0.211432997598757</v>
      </c>
      <c r="W9" s="19" t="n">
        <v>0.156951156351589</v>
      </c>
      <c r="X9" s="19" t="n">
        <v>0.151098958419232</v>
      </c>
      <c r="Y9" s="19" t="n">
        <v>0.116283723032326</v>
      </c>
      <c r="Z9" s="19" t="n">
        <v>0.171012830054333</v>
      </c>
      <c r="AA9" s="19" t="n">
        <v>0.163495312941731</v>
      </c>
      <c r="AB9" s="19" t="n">
        <v>0.127750912693459</v>
      </c>
      <c r="AC9" s="19" t="n">
        <v>0.218019327693386</v>
      </c>
      <c r="AD9" s="19" t="n">
        <v>0.0558798896847947</v>
      </c>
      <c r="AE9" s="19"/>
      <c r="AF9" s="19" t="n">
        <v>0.17517363730023</v>
      </c>
      <c r="AG9" s="19" t="n">
        <v>0.152669110580006</v>
      </c>
      <c r="AH9" s="19" t="n">
        <v>0.148068381389524</v>
      </c>
      <c r="AI9" s="19"/>
      <c r="AJ9" s="19" t="n">
        <v>0.150268964195151</v>
      </c>
      <c r="AK9" s="19" t="n">
        <v>0.200391905393307</v>
      </c>
      <c r="AL9" s="19" t="n">
        <v>0.123817939663695</v>
      </c>
      <c r="AM9" s="19" t="n">
        <v>0.237112089202203</v>
      </c>
      <c r="AN9" s="19" t="n">
        <v>0.147416283396901</v>
      </c>
      <c r="AO9" s="19"/>
      <c r="AP9" s="19" t="n">
        <v>0.160314023183082</v>
      </c>
      <c r="AQ9" s="19" t="n">
        <v>0.183684524046716</v>
      </c>
      <c r="AR9" s="19" t="n">
        <v>0.15817113769372</v>
      </c>
      <c r="AS9" s="19" t="n">
        <v>0.182991929606566</v>
      </c>
      <c r="AT9" s="19" t="n">
        <v>0.13509472978168</v>
      </c>
      <c r="AU9" s="19"/>
      <c r="AV9" s="19" t="n">
        <v>0.178697905013037</v>
      </c>
      <c r="AW9" s="19" t="n">
        <v>0.16851331754096</v>
      </c>
      <c r="AX9" s="19" t="n">
        <v>0.1506640075194</v>
      </c>
      <c r="AY9" s="19" t="n">
        <v>0.183487887967901</v>
      </c>
      <c r="AZ9" s="19" t="n">
        <v>0.159159482048319</v>
      </c>
      <c r="BA9" s="19" t="n">
        <v>0.137149491123673</v>
      </c>
      <c r="BB9" s="19"/>
      <c r="BC9" s="19" t="n">
        <v>0.156103029590939</v>
      </c>
      <c r="BD9" s="19" t="n">
        <v>0.13454804364588</v>
      </c>
      <c r="BE9" s="19" t="n">
        <v>0.185321456935525</v>
      </c>
      <c r="BF9" s="19" t="n">
        <v>0.171500797135928</v>
      </c>
      <c r="BG9" s="19" t="n">
        <v>0.238607268648162</v>
      </c>
    </row>
    <row r="10">
      <c r="B10" s="20" t="s">
        <v>281</v>
      </c>
      <c r="C10" s="19" t="n">
        <v>0.369838973324457</v>
      </c>
      <c r="D10" s="19" t="n">
        <v>0.383625284791988</v>
      </c>
      <c r="E10" s="19" t="n">
        <v>0.35602009031848</v>
      </c>
      <c r="F10" s="19"/>
      <c r="G10" s="19" t="n">
        <v>0.383424140604343</v>
      </c>
      <c r="H10" s="19" t="n">
        <v>0.374415578675459</v>
      </c>
      <c r="I10" s="19" t="n">
        <v>0.412366974163261</v>
      </c>
      <c r="J10" s="19" t="n">
        <v>0.377685491622873</v>
      </c>
      <c r="K10" s="19" t="n">
        <v>0.343211800022292</v>
      </c>
      <c r="L10" s="19" t="n">
        <v>0.334066880298666</v>
      </c>
      <c r="M10" s="19"/>
      <c r="N10" s="19" t="n">
        <v>0.369600871440069</v>
      </c>
      <c r="O10" s="19" t="n">
        <v>0.404527559979425</v>
      </c>
      <c r="P10" s="19" t="n">
        <v>0.363967954134657</v>
      </c>
      <c r="Q10" s="19" t="n">
        <v>0.339921975026258</v>
      </c>
      <c r="R10" s="19"/>
      <c r="S10" s="19" t="n">
        <v>0.425985425315395</v>
      </c>
      <c r="T10" s="19" t="n">
        <v>0.34958197157586</v>
      </c>
      <c r="U10" s="19" t="n">
        <v>0.273966950653909</v>
      </c>
      <c r="V10" s="19" t="n">
        <v>0.380673544536912</v>
      </c>
      <c r="W10" s="19" t="n">
        <v>0.415919551694862</v>
      </c>
      <c r="X10" s="19" t="n">
        <v>0.350964538319371</v>
      </c>
      <c r="Y10" s="19" t="n">
        <v>0.387189367501445</v>
      </c>
      <c r="Z10" s="19" t="n">
        <v>0.340212706730998</v>
      </c>
      <c r="AA10" s="19" t="n">
        <v>0.359978639660437</v>
      </c>
      <c r="AB10" s="19" t="n">
        <v>0.364597455275072</v>
      </c>
      <c r="AC10" s="19" t="n">
        <v>0.352837921652107</v>
      </c>
      <c r="AD10" s="19" t="n">
        <v>0.440800173701582</v>
      </c>
      <c r="AE10" s="19"/>
      <c r="AF10" s="19" t="n">
        <v>0.372127008150753</v>
      </c>
      <c r="AG10" s="19" t="n">
        <v>0.378347216087947</v>
      </c>
      <c r="AH10" s="19" t="n">
        <v>0.346803948388807</v>
      </c>
      <c r="AI10" s="19"/>
      <c r="AJ10" s="19" t="n">
        <v>0.384752956323403</v>
      </c>
      <c r="AK10" s="19" t="n">
        <v>0.387807890234385</v>
      </c>
      <c r="AL10" s="19" t="n">
        <v>0.309541118189697</v>
      </c>
      <c r="AM10" s="19" t="n">
        <v>0.40688159348468</v>
      </c>
      <c r="AN10" s="19" t="n">
        <v>0.31998850150336</v>
      </c>
      <c r="AO10" s="19"/>
      <c r="AP10" s="19" t="n">
        <v>0.357664969546188</v>
      </c>
      <c r="AQ10" s="19" t="n">
        <v>0.374556304731891</v>
      </c>
      <c r="AR10" s="19" t="n">
        <v>0.291069032068786</v>
      </c>
      <c r="AS10" s="19" t="n">
        <v>0.426203299649719</v>
      </c>
      <c r="AT10" s="19" t="n">
        <v>0.394120852413697</v>
      </c>
      <c r="AU10" s="19"/>
      <c r="AV10" s="19" t="n">
        <v>0.377585100910243</v>
      </c>
      <c r="AW10" s="19" t="n">
        <v>0.354481999368013</v>
      </c>
      <c r="AX10" s="19" t="n">
        <v>0.338822272130281</v>
      </c>
      <c r="AY10" s="19" t="n">
        <v>0.412308319244173</v>
      </c>
      <c r="AZ10" s="19" t="n">
        <v>0.392960998048588</v>
      </c>
      <c r="BA10" s="19" t="n">
        <v>0.342197013462155</v>
      </c>
      <c r="BB10" s="19"/>
      <c r="BC10" s="19" t="n">
        <v>0.358551427430714</v>
      </c>
      <c r="BD10" s="19" t="n">
        <v>0.34851040588853</v>
      </c>
      <c r="BE10" s="19" t="n">
        <v>0.353923010477901</v>
      </c>
      <c r="BF10" s="19" t="n">
        <v>0.424469594585098</v>
      </c>
      <c r="BG10" s="19" t="n">
        <v>0.416488560576722</v>
      </c>
    </row>
    <row r="11">
      <c r="B11" s="20" t="s">
        <v>282</v>
      </c>
      <c r="C11" s="19" t="n">
        <v>0.27247514182011</v>
      </c>
      <c r="D11" s="19" t="n">
        <v>0.287092601463835</v>
      </c>
      <c r="E11" s="19" t="n">
        <v>0.25929282559701</v>
      </c>
      <c r="F11" s="19"/>
      <c r="G11" s="19" t="n">
        <v>0.268012319175865</v>
      </c>
      <c r="H11" s="19" t="n">
        <v>0.24874842064485</v>
      </c>
      <c r="I11" s="19" t="n">
        <v>0.266675693077943</v>
      </c>
      <c r="J11" s="19" t="n">
        <v>0.260864028812121</v>
      </c>
      <c r="K11" s="19" t="n">
        <v>0.283697233501306</v>
      </c>
      <c r="L11" s="19" t="n">
        <v>0.301239757037048</v>
      </c>
      <c r="M11" s="19"/>
      <c r="N11" s="19" t="n">
        <v>0.291467347078277</v>
      </c>
      <c r="O11" s="19" t="n">
        <v>0.248001903205113</v>
      </c>
      <c r="P11" s="19" t="n">
        <v>0.249496175191168</v>
      </c>
      <c r="Q11" s="19" t="n">
        <v>0.296202591000087</v>
      </c>
      <c r="R11" s="19"/>
      <c r="S11" s="19" t="n">
        <v>0.23358657918938</v>
      </c>
      <c r="T11" s="19" t="n">
        <v>0.278762792318783</v>
      </c>
      <c r="U11" s="19" t="n">
        <v>0.323505532132614</v>
      </c>
      <c r="V11" s="19" t="n">
        <v>0.261882208380691</v>
      </c>
      <c r="W11" s="19" t="n">
        <v>0.21423841621829</v>
      </c>
      <c r="X11" s="19" t="n">
        <v>0.288765580952978</v>
      </c>
      <c r="Y11" s="19" t="n">
        <v>0.269416016438683</v>
      </c>
      <c r="Z11" s="19" t="n">
        <v>0.312585353752617</v>
      </c>
      <c r="AA11" s="19" t="n">
        <v>0.266768275197175</v>
      </c>
      <c r="AB11" s="19" t="n">
        <v>0.297098938247283</v>
      </c>
      <c r="AC11" s="19" t="n">
        <v>0.273893357856884</v>
      </c>
      <c r="AD11" s="19" t="n">
        <v>0.30979660643442</v>
      </c>
      <c r="AE11" s="19"/>
      <c r="AF11" s="19" t="n">
        <v>0.269656023944478</v>
      </c>
      <c r="AG11" s="19" t="n">
        <v>0.27708323779671</v>
      </c>
      <c r="AH11" s="19" t="n">
        <v>0.267887186192891</v>
      </c>
      <c r="AI11" s="19"/>
      <c r="AJ11" s="19" t="n">
        <v>0.275299707999024</v>
      </c>
      <c r="AK11" s="19" t="n">
        <v>0.256631114353823</v>
      </c>
      <c r="AL11" s="19" t="n">
        <v>0.380009926151199</v>
      </c>
      <c r="AM11" s="19" t="n">
        <v>0.238847613075496</v>
      </c>
      <c r="AN11" s="19" t="n">
        <v>0.257234726101037</v>
      </c>
      <c r="AO11" s="19"/>
      <c r="AP11" s="19" t="n">
        <v>0.295648143955785</v>
      </c>
      <c r="AQ11" s="19" t="n">
        <v>0.270890788809938</v>
      </c>
      <c r="AR11" s="19" t="n">
        <v>0.379337178057876</v>
      </c>
      <c r="AS11" s="19" t="n">
        <v>0.226675425722974</v>
      </c>
      <c r="AT11" s="19" t="n">
        <v>0.210500490178339</v>
      </c>
      <c r="AU11" s="19"/>
      <c r="AV11" s="19" t="n">
        <v>0.284671671343851</v>
      </c>
      <c r="AW11" s="19" t="n">
        <v>0.295589503111645</v>
      </c>
      <c r="AX11" s="19" t="n">
        <v>0.369610873431216</v>
      </c>
      <c r="AY11" s="19" t="n">
        <v>0.254173330010337</v>
      </c>
      <c r="AZ11" s="19" t="n">
        <v>0.198374640565338</v>
      </c>
      <c r="BA11" s="19" t="n">
        <v>0.215084464496543</v>
      </c>
      <c r="BB11" s="19"/>
      <c r="BC11" s="19" t="n">
        <v>0.267931001744311</v>
      </c>
      <c r="BD11" s="19" t="n">
        <v>0.300767233418208</v>
      </c>
      <c r="BE11" s="19" t="n">
        <v>0.265439085480999</v>
      </c>
      <c r="BF11" s="19" t="n">
        <v>0.275853030347354</v>
      </c>
      <c r="BG11" s="19" t="n">
        <v>0.27978124333567</v>
      </c>
    </row>
    <row r="12">
      <c r="B12" s="20" t="s">
        <v>283</v>
      </c>
      <c r="C12" s="19" t="n">
        <v>0.0800406018523753</v>
      </c>
      <c r="D12" s="19" t="n">
        <v>0.0971958117370675</v>
      </c>
      <c r="E12" s="19" t="n">
        <v>0.0621861634118012</v>
      </c>
      <c r="F12" s="19"/>
      <c r="G12" s="19" t="n">
        <v>0.0834295053682379</v>
      </c>
      <c r="H12" s="19" t="n">
        <v>0.077474281722255</v>
      </c>
      <c r="I12" s="19" t="n">
        <v>0.0800732525034042</v>
      </c>
      <c r="J12" s="19" t="n">
        <v>0.0931356507362156</v>
      </c>
      <c r="K12" s="19" t="n">
        <v>0.0865488433849219</v>
      </c>
      <c r="L12" s="19" t="n">
        <v>0.0648480915797357</v>
      </c>
      <c r="M12" s="19"/>
      <c r="N12" s="19" t="n">
        <v>0.0694907866887653</v>
      </c>
      <c r="O12" s="19" t="n">
        <v>0.0926946711641459</v>
      </c>
      <c r="P12" s="19" t="n">
        <v>0.0786254196535575</v>
      </c>
      <c r="Q12" s="19" t="n">
        <v>0.0796538676622171</v>
      </c>
      <c r="R12" s="19"/>
      <c r="S12" s="19" t="n">
        <v>0.0606117556718189</v>
      </c>
      <c r="T12" s="19" t="n">
        <v>0.0912972416976019</v>
      </c>
      <c r="U12" s="19" t="n">
        <v>0.106327830217971</v>
      </c>
      <c r="V12" s="19" t="n">
        <v>0.045884805920371</v>
      </c>
      <c r="W12" s="19" t="n">
        <v>0.0978059302212808</v>
      </c>
      <c r="X12" s="19" t="n">
        <v>0.0632927125626896</v>
      </c>
      <c r="Y12" s="19" t="n">
        <v>0.0997495781517885</v>
      </c>
      <c r="Z12" s="19" t="n">
        <v>0.0702163623508401</v>
      </c>
      <c r="AA12" s="19" t="n">
        <v>0.090573457861252</v>
      </c>
      <c r="AB12" s="19" t="n">
        <v>0.0782363649577677</v>
      </c>
      <c r="AC12" s="19" t="n">
        <v>0.0666710694324678</v>
      </c>
      <c r="AD12" s="19" t="n">
        <v>0.113067510689112</v>
      </c>
      <c r="AE12" s="19"/>
      <c r="AF12" s="19" t="n">
        <v>0.0779495897252204</v>
      </c>
      <c r="AG12" s="19" t="n">
        <v>0.0734202204249181</v>
      </c>
      <c r="AH12" s="19" t="n">
        <v>0.0954969168932391</v>
      </c>
      <c r="AI12" s="19"/>
      <c r="AJ12" s="19" t="n">
        <v>0.0811100158561696</v>
      </c>
      <c r="AK12" s="19" t="n">
        <v>0.0705411648738837</v>
      </c>
      <c r="AL12" s="19" t="n">
        <v>0.0556950640759631</v>
      </c>
      <c r="AM12" s="19" t="n">
        <v>0.0241606128628432</v>
      </c>
      <c r="AN12" s="19" t="n">
        <v>0.123154343088626</v>
      </c>
      <c r="AO12" s="19"/>
      <c r="AP12" s="19" t="n">
        <v>0.0718188514867475</v>
      </c>
      <c r="AQ12" s="19" t="n">
        <v>0.076144461246858</v>
      </c>
      <c r="AR12" s="19" t="n">
        <v>0.0495375044947368</v>
      </c>
      <c r="AS12" s="19" t="n">
        <v>0.0760204467255357</v>
      </c>
      <c r="AT12" s="19" t="n">
        <v>0.0935840588382908</v>
      </c>
      <c r="AU12" s="19"/>
      <c r="AV12" s="19" t="n">
        <v>0.0830735674226858</v>
      </c>
      <c r="AW12" s="19" t="n">
        <v>0.0750469651965686</v>
      </c>
      <c r="AX12" s="19" t="n">
        <v>0.0527030647086097</v>
      </c>
      <c r="AY12" s="19" t="n">
        <v>0.068187555721525</v>
      </c>
      <c r="AZ12" s="19" t="n">
        <v>0.09601275705981</v>
      </c>
      <c r="BA12" s="19" t="n">
        <v>0.0659461077469931</v>
      </c>
      <c r="BB12" s="19"/>
      <c r="BC12" s="19" t="n">
        <v>0.0908049842930902</v>
      </c>
      <c r="BD12" s="19" t="n">
        <v>0.0792612486658403</v>
      </c>
      <c r="BE12" s="19" t="n">
        <v>0.0876400739616415</v>
      </c>
      <c r="BF12" s="19" t="n">
        <v>0.0571618703169022</v>
      </c>
      <c r="BG12" s="19" t="n">
        <v>0.065122927439446</v>
      </c>
    </row>
    <row r="13">
      <c r="B13" s="20" t="s">
        <v>207</v>
      </c>
      <c r="C13" s="21" t="n">
        <v>0.11173986567167</v>
      </c>
      <c r="D13" s="21" t="n">
        <v>0.0825483104784269</v>
      </c>
      <c r="E13" s="21" t="n">
        <v>0.140294127766415</v>
      </c>
      <c r="F13" s="21"/>
      <c r="G13" s="21" t="n">
        <v>0.0664655373034304</v>
      </c>
      <c r="H13" s="21" t="n">
        <v>0.0760184847175161</v>
      </c>
      <c r="I13" s="21" t="n">
        <v>0.0868598974861449</v>
      </c>
      <c r="J13" s="21" t="n">
        <v>0.130969497315259</v>
      </c>
      <c r="K13" s="21" t="n">
        <v>0.160662836264767</v>
      </c>
      <c r="L13" s="21" t="n">
        <v>0.142680857814885</v>
      </c>
      <c r="M13" s="21"/>
      <c r="N13" s="21" t="n">
        <v>0.0894598811945201</v>
      </c>
      <c r="O13" s="21" t="n">
        <v>0.099230099729169</v>
      </c>
      <c r="P13" s="21" t="n">
        <v>0.143536653571794</v>
      </c>
      <c r="Q13" s="21" t="n">
        <v>0.121035926881132</v>
      </c>
      <c r="R13" s="21"/>
      <c r="S13" s="21" t="n">
        <v>0.0833892417570704</v>
      </c>
      <c r="T13" s="21" t="n">
        <v>0.0987274409775288</v>
      </c>
      <c r="U13" s="21" t="n">
        <v>0.134347119688846</v>
      </c>
      <c r="V13" s="21" t="n">
        <v>0.100126443563269</v>
      </c>
      <c r="W13" s="21" t="n">
        <v>0.115084945513978</v>
      </c>
      <c r="X13" s="21" t="n">
        <v>0.145878209745729</v>
      </c>
      <c r="Y13" s="21" t="n">
        <v>0.127361314875757</v>
      </c>
      <c r="Z13" s="21" t="n">
        <v>0.105972747111212</v>
      </c>
      <c r="AA13" s="21" t="n">
        <v>0.119184314339406</v>
      </c>
      <c r="AB13" s="21" t="n">
        <v>0.132316328826418</v>
      </c>
      <c r="AC13" s="21" t="n">
        <v>0.0885783233651548</v>
      </c>
      <c r="AD13" s="21" t="n">
        <v>0.0804558194900915</v>
      </c>
      <c r="AE13" s="21"/>
      <c r="AF13" s="21" t="n">
        <v>0.105093740879318</v>
      </c>
      <c r="AG13" s="21" t="n">
        <v>0.118480215110419</v>
      </c>
      <c r="AH13" s="21" t="n">
        <v>0.141743567135539</v>
      </c>
      <c r="AI13" s="21"/>
      <c r="AJ13" s="21" t="n">
        <v>0.108568355626254</v>
      </c>
      <c r="AK13" s="21" t="n">
        <v>0.0846279251446007</v>
      </c>
      <c r="AL13" s="21" t="n">
        <v>0.130935951919445</v>
      </c>
      <c r="AM13" s="21" t="n">
        <v>0.0929980913747777</v>
      </c>
      <c r="AN13" s="21" t="n">
        <v>0.152206145910075</v>
      </c>
      <c r="AO13" s="21"/>
      <c r="AP13" s="21" t="n">
        <v>0.114554011828198</v>
      </c>
      <c r="AQ13" s="21" t="n">
        <v>0.0947239211645971</v>
      </c>
      <c r="AR13" s="21" t="n">
        <v>0.121885147684881</v>
      </c>
      <c r="AS13" s="21" t="n">
        <v>0.0881088982952053</v>
      </c>
      <c r="AT13" s="21" t="n">
        <v>0.166699868787993</v>
      </c>
      <c r="AU13" s="21"/>
      <c r="AV13" s="21" t="n">
        <v>0.0759717553101833</v>
      </c>
      <c r="AW13" s="21" t="n">
        <v>0.106368214782814</v>
      </c>
      <c r="AX13" s="21" t="n">
        <v>0.0881997822104932</v>
      </c>
      <c r="AY13" s="21" t="n">
        <v>0.0818429070560631</v>
      </c>
      <c r="AZ13" s="21" t="n">
        <v>0.153492122277945</v>
      </c>
      <c r="BA13" s="21" t="n">
        <v>0.239622923170636</v>
      </c>
      <c r="BB13" s="21"/>
      <c r="BC13" s="21" t="n">
        <v>0.126609556940946</v>
      </c>
      <c r="BD13" s="21" t="n">
        <v>0.136913068381541</v>
      </c>
      <c r="BE13" s="21" t="n">
        <v>0.107676373143934</v>
      </c>
      <c r="BF13" s="21" t="n">
        <v>0.0710147076147176</v>
      </c>
      <c r="BG13" s="21" t="n">
        <v>0</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0.233303991569617</v>
      </c>
      <c r="D9" s="19" t="n">
        <v>0.210674447158155</v>
      </c>
      <c r="E9" s="19" t="n">
        <v>0.256245305438042</v>
      </c>
      <c r="F9" s="19"/>
      <c r="G9" s="19" t="n">
        <v>0.224316909178973</v>
      </c>
      <c r="H9" s="19" t="n">
        <v>0.254629840028554</v>
      </c>
      <c r="I9" s="19" t="n">
        <v>0.262747424090242</v>
      </c>
      <c r="J9" s="19" t="n">
        <v>0.229893597574573</v>
      </c>
      <c r="K9" s="19" t="n">
        <v>0.242922382951648</v>
      </c>
      <c r="L9" s="19" t="n">
        <v>0.194418782161847</v>
      </c>
      <c r="M9" s="19"/>
      <c r="N9" s="19" t="n">
        <v>0.260505080104318</v>
      </c>
      <c r="O9" s="19" t="n">
        <v>0.203699332064909</v>
      </c>
      <c r="P9" s="19" t="n">
        <v>0.238252975256152</v>
      </c>
      <c r="Q9" s="19" t="n">
        <v>0.230890671763006</v>
      </c>
      <c r="R9" s="19"/>
      <c r="S9" s="19" t="n">
        <v>0.230264336269138</v>
      </c>
      <c r="T9" s="19" t="n">
        <v>0.286806224437761</v>
      </c>
      <c r="U9" s="19" t="n">
        <v>0.213012053663478</v>
      </c>
      <c r="V9" s="19" t="n">
        <v>0.251303363162776</v>
      </c>
      <c r="W9" s="19" t="n">
        <v>0.257084912745581</v>
      </c>
      <c r="X9" s="19" t="n">
        <v>0.223863932600039</v>
      </c>
      <c r="Y9" s="19" t="n">
        <v>0.192909966285706</v>
      </c>
      <c r="Z9" s="19" t="n">
        <v>0.189687095232962</v>
      </c>
      <c r="AA9" s="19" t="n">
        <v>0.265024318490221</v>
      </c>
      <c r="AB9" s="19" t="n">
        <v>0.190319212344842</v>
      </c>
      <c r="AC9" s="19" t="n">
        <v>0.218251787391218</v>
      </c>
      <c r="AD9" s="19" t="n">
        <v>0.192369557220245</v>
      </c>
      <c r="AE9" s="19"/>
      <c r="AF9" s="19" t="n">
        <v>0.246463215017167</v>
      </c>
      <c r="AG9" s="19" t="n">
        <v>0.232155250266886</v>
      </c>
      <c r="AH9" s="19" t="n">
        <v>0.222961348102377</v>
      </c>
      <c r="AI9" s="19"/>
      <c r="AJ9" s="19" t="n">
        <v>0.193698017117654</v>
      </c>
      <c r="AK9" s="19" t="n">
        <v>0.286323454967398</v>
      </c>
      <c r="AL9" s="19" t="n">
        <v>0.248038420363198</v>
      </c>
      <c r="AM9" s="19" t="n">
        <v>0.323168111806419</v>
      </c>
      <c r="AN9" s="19" t="n">
        <v>0.213409920386847</v>
      </c>
      <c r="AO9" s="19"/>
      <c r="AP9" s="19" t="n">
        <v>0.211950142226079</v>
      </c>
      <c r="AQ9" s="19" t="n">
        <v>0.270196441430835</v>
      </c>
      <c r="AR9" s="19" t="n">
        <v>0.224450859907769</v>
      </c>
      <c r="AS9" s="19" t="n">
        <v>0.229398679650955</v>
      </c>
      <c r="AT9" s="19" t="n">
        <v>0.148254306389424</v>
      </c>
      <c r="AU9" s="19"/>
      <c r="AV9" s="19" t="n">
        <v>0.289971191897013</v>
      </c>
      <c r="AW9" s="19" t="n">
        <v>0.187584244081847</v>
      </c>
      <c r="AX9" s="19" t="n">
        <v>0.225641306760366</v>
      </c>
      <c r="AY9" s="19" t="n">
        <v>0.224678023301485</v>
      </c>
      <c r="AZ9" s="19" t="n">
        <v>0.189524046222758</v>
      </c>
      <c r="BA9" s="19" t="n">
        <v>0.19860481038179</v>
      </c>
      <c r="BB9" s="19"/>
      <c r="BC9" s="19" t="n">
        <v>0.225918593880567</v>
      </c>
      <c r="BD9" s="19" t="n">
        <v>0.223546817269211</v>
      </c>
      <c r="BE9" s="19" t="n">
        <v>0.227405832872423</v>
      </c>
      <c r="BF9" s="19" t="n">
        <v>0.272978103265501</v>
      </c>
      <c r="BG9" s="19" t="n">
        <v>0.409209161248272</v>
      </c>
    </row>
    <row r="10">
      <c r="B10" s="20" t="s">
        <v>281</v>
      </c>
      <c r="C10" s="19" t="n">
        <v>0.531601647030609</v>
      </c>
      <c r="D10" s="19" t="n">
        <v>0.532039483796873</v>
      </c>
      <c r="E10" s="19" t="n">
        <v>0.530628709967315</v>
      </c>
      <c r="F10" s="19"/>
      <c r="G10" s="19" t="n">
        <v>0.471300698811006</v>
      </c>
      <c r="H10" s="19" t="n">
        <v>0.488559857143124</v>
      </c>
      <c r="I10" s="19" t="n">
        <v>0.528360334465429</v>
      </c>
      <c r="J10" s="19" t="n">
        <v>0.545969890765951</v>
      </c>
      <c r="K10" s="19" t="n">
        <v>0.533708821605429</v>
      </c>
      <c r="L10" s="19" t="n">
        <v>0.596371185523671</v>
      </c>
      <c r="M10" s="19"/>
      <c r="N10" s="19" t="n">
        <v>0.512604426107615</v>
      </c>
      <c r="O10" s="19" t="n">
        <v>0.55519181860373</v>
      </c>
      <c r="P10" s="19" t="n">
        <v>0.517880205987455</v>
      </c>
      <c r="Q10" s="19" t="n">
        <v>0.538669862926484</v>
      </c>
      <c r="R10" s="19"/>
      <c r="S10" s="19" t="n">
        <v>0.537993009223034</v>
      </c>
      <c r="T10" s="19" t="n">
        <v>0.475648418140921</v>
      </c>
      <c r="U10" s="19" t="n">
        <v>0.577950979201569</v>
      </c>
      <c r="V10" s="19" t="n">
        <v>0.465303384707861</v>
      </c>
      <c r="W10" s="19" t="n">
        <v>0.536909232877302</v>
      </c>
      <c r="X10" s="19" t="n">
        <v>0.532668893906794</v>
      </c>
      <c r="Y10" s="19" t="n">
        <v>0.584547371167175</v>
      </c>
      <c r="Z10" s="19" t="n">
        <v>0.562662006279486</v>
      </c>
      <c r="AA10" s="19" t="n">
        <v>0.497435425189622</v>
      </c>
      <c r="AB10" s="19" t="n">
        <v>0.543886950099973</v>
      </c>
      <c r="AC10" s="19" t="n">
        <v>0.625922258880349</v>
      </c>
      <c r="AD10" s="19" t="n">
        <v>0.551390815977116</v>
      </c>
      <c r="AE10" s="19"/>
      <c r="AF10" s="19" t="n">
        <v>0.5318721363527</v>
      </c>
      <c r="AG10" s="19" t="n">
        <v>0.556817609165587</v>
      </c>
      <c r="AH10" s="19" t="n">
        <v>0.50533917958766</v>
      </c>
      <c r="AI10" s="19"/>
      <c r="AJ10" s="19" t="n">
        <v>0.577337742778297</v>
      </c>
      <c r="AK10" s="19" t="n">
        <v>0.525878891095824</v>
      </c>
      <c r="AL10" s="19" t="n">
        <v>0.531119572469349</v>
      </c>
      <c r="AM10" s="19" t="n">
        <v>0.371839862853439</v>
      </c>
      <c r="AN10" s="19" t="n">
        <v>0.513865202903293</v>
      </c>
      <c r="AO10" s="19"/>
      <c r="AP10" s="19" t="n">
        <v>0.560957584206243</v>
      </c>
      <c r="AQ10" s="19" t="n">
        <v>0.530974321422159</v>
      </c>
      <c r="AR10" s="19" t="n">
        <v>0.561322412411749</v>
      </c>
      <c r="AS10" s="19" t="n">
        <v>0.493311679318859</v>
      </c>
      <c r="AT10" s="19" t="n">
        <v>0.616687140032593</v>
      </c>
      <c r="AU10" s="19"/>
      <c r="AV10" s="19" t="n">
        <v>0.516282124348992</v>
      </c>
      <c r="AW10" s="19" t="n">
        <v>0.553916638418361</v>
      </c>
      <c r="AX10" s="19" t="n">
        <v>0.563705982838873</v>
      </c>
      <c r="AY10" s="19" t="n">
        <v>0.541013794606844</v>
      </c>
      <c r="AZ10" s="19" t="n">
        <v>0.549122439457112</v>
      </c>
      <c r="BA10" s="19" t="n">
        <v>0.550133607497674</v>
      </c>
      <c r="BB10" s="19"/>
      <c r="BC10" s="19" t="n">
        <v>0.596615780426592</v>
      </c>
      <c r="BD10" s="19" t="n">
        <v>0.520136120077425</v>
      </c>
      <c r="BE10" s="19" t="n">
        <v>0.515660253876604</v>
      </c>
      <c r="BF10" s="19" t="n">
        <v>0.493604029249165</v>
      </c>
      <c r="BG10" s="19" t="n">
        <v>0.42469074496456</v>
      </c>
    </row>
    <row r="11">
      <c r="B11" s="20" t="s">
        <v>282</v>
      </c>
      <c r="C11" s="19" t="n">
        <v>0.13886315479377</v>
      </c>
      <c r="D11" s="19" t="n">
        <v>0.163066693285521</v>
      </c>
      <c r="E11" s="19" t="n">
        <v>0.115041342244042</v>
      </c>
      <c r="F11" s="19"/>
      <c r="G11" s="19" t="n">
        <v>0.220519389186391</v>
      </c>
      <c r="H11" s="19" t="n">
        <v>0.153073366131629</v>
      </c>
      <c r="I11" s="19" t="n">
        <v>0.108729848472393</v>
      </c>
      <c r="J11" s="19" t="n">
        <v>0.118498092531045</v>
      </c>
      <c r="K11" s="19" t="n">
        <v>0.125535262560885</v>
      </c>
      <c r="L11" s="19" t="n">
        <v>0.122674145548278</v>
      </c>
      <c r="M11" s="19"/>
      <c r="N11" s="19" t="n">
        <v>0.158288160341313</v>
      </c>
      <c r="O11" s="19" t="n">
        <v>0.138360206515516</v>
      </c>
      <c r="P11" s="19" t="n">
        <v>0.126585376083091</v>
      </c>
      <c r="Q11" s="19" t="n">
        <v>0.129519875047591</v>
      </c>
      <c r="R11" s="19"/>
      <c r="S11" s="19" t="n">
        <v>0.153519510048322</v>
      </c>
      <c r="T11" s="19" t="n">
        <v>0.154556368266252</v>
      </c>
      <c r="U11" s="19" t="n">
        <v>0.097661924570977</v>
      </c>
      <c r="V11" s="19" t="n">
        <v>0.190430182784743</v>
      </c>
      <c r="W11" s="19" t="n">
        <v>0.11049295148473</v>
      </c>
      <c r="X11" s="19" t="n">
        <v>0.165231466880446</v>
      </c>
      <c r="Y11" s="19" t="n">
        <v>0.144779342410503</v>
      </c>
      <c r="Z11" s="19" t="n">
        <v>0.144978868195015</v>
      </c>
      <c r="AA11" s="19" t="n">
        <v>0.0966924558069725</v>
      </c>
      <c r="AB11" s="19" t="n">
        <v>0.153045891823816</v>
      </c>
      <c r="AC11" s="19" t="n">
        <v>0.0947360863138292</v>
      </c>
      <c r="AD11" s="19" t="n">
        <v>0.106625711845978</v>
      </c>
      <c r="AE11" s="19"/>
      <c r="AF11" s="19" t="n">
        <v>0.131553638505385</v>
      </c>
      <c r="AG11" s="19" t="n">
        <v>0.132323148857911</v>
      </c>
      <c r="AH11" s="19" t="n">
        <v>0.116566764762602</v>
      </c>
      <c r="AI11" s="19"/>
      <c r="AJ11" s="19" t="n">
        <v>0.147091902769193</v>
      </c>
      <c r="AK11" s="19" t="n">
        <v>0.122602240829652</v>
      </c>
      <c r="AL11" s="19" t="n">
        <v>0.151481784000107</v>
      </c>
      <c r="AM11" s="19" t="n">
        <v>0.18428002076602</v>
      </c>
      <c r="AN11" s="19" t="n">
        <v>0.109655110807821</v>
      </c>
      <c r="AO11" s="19"/>
      <c r="AP11" s="19" t="n">
        <v>0.129601931171859</v>
      </c>
      <c r="AQ11" s="19" t="n">
        <v>0.131429880507194</v>
      </c>
      <c r="AR11" s="19" t="n">
        <v>0.153393786541107</v>
      </c>
      <c r="AS11" s="19" t="n">
        <v>0.176989905556308</v>
      </c>
      <c r="AT11" s="19" t="n">
        <v>0.108897796524247</v>
      </c>
      <c r="AU11" s="19"/>
      <c r="AV11" s="19" t="n">
        <v>0.134051561683578</v>
      </c>
      <c r="AW11" s="19" t="n">
        <v>0.158110842496781</v>
      </c>
      <c r="AX11" s="19" t="n">
        <v>0.140136321323917</v>
      </c>
      <c r="AY11" s="19" t="n">
        <v>0.163726081775638</v>
      </c>
      <c r="AZ11" s="19" t="n">
        <v>0.138572099635778</v>
      </c>
      <c r="BA11" s="19" t="n">
        <v>0.099267680666273</v>
      </c>
      <c r="BB11" s="19"/>
      <c r="BC11" s="19" t="n">
        <v>0.0932112747759688</v>
      </c>
      <c r="BD11" s="19" t="n">
        <v>0.159466193028185</v>
      </c>
      <c r="BE11" s="19" t="n">
        <v>0.155372364632329</v>
      </c>
      <c r="BF11" s="19" t="n">
        <v>0.135190009665815</v>
      </c>
      <c r="BG11" s="19" t="n">
        <v>0.0887990880516147</v>
      </c>
    </row>
    <row r="12">
      <c r="B12" s="20" t="s">
        <v>283</v>
      </c>
      <c r="C12" s="19" t="n">
        <v>0.039192675656328</v>
      </c>
      <c r="D12" s="19" t="n">
        <v>0.0484404205187555</v>
      </c>
      <c r="E12" s="19" t="n">
        <v>0.0296131653162048</v>
      </c>
      <c r="F12" s="19"/>
      <c r="G12" s="19" t="n">
        <v>0.0423092532066022</v>
      </c>
      <c r="H12" s="19" t="n">
        <v>0.045565203580367</v>
      </c>
      <c r="I12" s="19" t="n">
        <v>0.0487972474882451</v>
      </c>
      <c r="J12" s="19" t="n">
        <v>0.0460929632711164</v>
      </c>
      <c r="K12" s="19" t="n">
        <v>0.0399571053418269</v>
      </c>
      <c r="L12" s="19" t="n">
        <v>0.0180463758110534</v>
      </c>
      <c r="M12" s="19"/>
      <c r="N12" s="19" t="n">
        <v>0.0350689266282178</v>
      </c>
      <c r="O12" s="19" t="n">
        <v>0.0468071692930925</v>
      </c>
      <c r="P12" s="19" t="n">
        <v>0.0514151838910789</v>
      </c>
      <c r="Q12" s="19" t="n">
        <v>0.0250565640004717</v>
      </c>
      <c r="R12" s="19"/>
      <c r="S12" s="19" t="n">
        <v>0.0319712125815753</v>
      </c>
      <c r="T12" s="19" t="n">
        <v>0.0415671556385014</v>
      </c>
      <c r="U12" s="19" t="n">
        <v>0.0522396665958637</v>
      </c>
      <c r="V12" s="19" t="n">
        <v>0.026010722554624</v>
      </c>
      <c r="W12" s="19" t="n">
        <v>0.0372511152457882</v>
      </c>
      <c r="X12" s="19" t="n">
        <v>0.0138048682151025</v>
      </c>
      <c r="Y12" s="19" t="n">
        <v>0.0370372085223656</v>
      </c>
      <c r="Z12" s="19" t="n">
        <v>0.05322274384076</v>
      </c>
      <c r="AA12" s="19" t="n">
        <v>0.0659352297859291</v>
      </c>
      <c r="AB12" s="19" t="n">
        <v>0.0502142404082494</v>
      </c>
      <c r="AC12" s="19" t="n">
        <v>0</v>
      </c>
      <c r="AD12" s="19" t="n">
        <v>0.0700005753955916</v>
      </c>
      <c r="AE12" s="19"/>
      <c r="AF12" s="19" t="n">
        <v>0.0404810317326625</v>
      </c>
      <c r="AG12" s="19" t="n">
        <v>0.0283610563844681</v>
      </c>
      <c r="AH12" s="19" t="n">
        <v>0.0614323596176215</v>
      </c>
      <c r="AI12" s="19"/>
      <c r="AJ12" s="19" t="n">
        <v>0.0384816300408081</v>
      </c>
      <c r="AK12" s="19" t="n">
        <v>0.0316274328461814</v>
      </c>
      <c r="AL12" s="19" t="n">
        <v>0.0165400435787564</v>
      </c>
      <c r="AM12" s="19" t="n">
        <v>0.0314766186783874</v>
      </c>
      <c r="AN12" s="19" t="n">
        <v>0.077531762042565</v>
      </c>
      <c r="AO12" s="19"/>
      <c r="AP12" s="19" t="n">
        <v>0.0445159481305827</v>
      </c>
      <c r="AQ12" s="19" t="n">
        <v>0.0292195630712211</v>
      </c>
      <c r="AR12" s="19" t="n">
        <v>0.0186260758239994</v>
      </c>
      <c r="AS12" s="19" t="n">
        <v>0.0558504421981053</v>
      </c>
      <c r="AT12" s="19" t="n">
        <v>0.00825626944876392</v>
      </c>
      <c r="AU12" s="19"/>
      <c r="AV12" s="19" t="n">
        <v>0.0240067709595857</v>
      </c>
      <c r="AW12" s="19" t="n">
        <v>0.0545050374036051</v>
      </c>
      <c r="AX12" s="19" t="n">
        <v>0.0186258762728803</v>
      </c>
      <c r="AY12" s="19" t="n">
        <v>0.0428873264447758</v>
      </c>
      <c r="AZ12" s="19" t="n">
        <v>0.021974962750934</v>
      </c>
      <c r="BA12" s="19" t="n">
        <v>0.048866493887823</v>
      </c>
      <c r="BB12" s="19"/>
      <c r="BC12" s="19" t="n">
        <v>0.0291930110204212</v>
      </c>
      <c r="BD12" s="19" t="n">
        <v>0.0415414013476913</v>
      </c>
      <c r="BE12" s="19" t="n">
        <v>0.0436898348334775</v>
      </c>
      <c r="BF12" s="19" t="n">
        <v>0.0586731344380832</v>
      </c>
      <c r="BG12" s="19" t="n">
        <v>0</v>
      </c>
    </row>
    <row r="13">
      <c r="B13" s="20" t="s">
        <v>207</v>
      </c>
      <c r="C13" s="21" t="n">
        <v>0.0570385309496767</v>
      </c>
      <c r="D13" s="21" t="n">
        <v>0.0457789552406952</v>
      </c>
      <c r="E13" s="21" t="n">
        <v>0.0684714770343961</v>
      </c>
      <c r="F13" s="21"/>
      <c r="G13" s="21" t="n">
        <v>0.0415537496170274</v>
      </c>
      <c r="H13" s="21" t="n">
        <v>0.0581717331163262</v>
      </c>
      <c r="I13" s="21" t="n">
        <v>0.0513651454836899</v>
      </c>
      <c r="J13" s="21" t="n">
        <v>0.0595454558573143</v>
      </c>
      <c r="K13" s="21" t="n">
        <v>0.0578764275402113</v>
      </c>
      <c r="L13" s="21" t="n">
        <v>0.06848951095515</v>
      </c>
      <c r="M13" s="21"/>
      <c r="N13" s="21" t="n">
        <v>0.0335334068185358</v>
      </c>
      <c r="O13" s="21" t="n">
        <v>0.0559414735227534</v>
      </c>
      <c r="P13" s="21" t="n">
        <v>0.065866258782223</v>
      </c>
      <c r="Q13" s="21" t="n">
        <v>0.0758630262624471</v>
      </c>
      <c r="R13" s="21"/>
      <c r="S13" s="21" t="n">
        <v>0.0462519318779301</v>
      </c>
      <c r="T13" s="21" t="n">
        <v>0.0414218335165647</v>
      </c>
      <c r="U13" s="21" t="n">
        <v>0.0591353759681125</v>
      </c>
      <c r="V13" s="21" t="n">
        <v>0.0669523467899965</v>
      </c>
      <c r="W13" s="21" t="n">
        <v>0.058261787646598</v>
      </c>
      <c r="X13" s="21" t="n">
        <v>0.0644308383976197</v>
      </c>
      <c r="Y13" s="21" t="n">
        <v>0.0407261116142493</v>
      </c>
      <c r="Z13" s="21" t="n">
        <v>0.0494492864517773</v>
      </c>
      <c r="AA13" s="21" t="n">
        <v>0.0749125707272548</v>
      </c>
      <c r="AB13" s="21" t="n">
        <v>0.0625337053231187</v>
      </c>
      <c r="AC13" s="21" t="n">
        <v>0.0610898674146042</v>
      </c>
      <c r="AD13" s="21" t="n">
        <v>0.0796133395610684</v>
      </c>
      <c r="AE13" s="21"/>
      <c r="AF13" s="21" t="n">
        <v>0.0496299783920851</v>
      </c>
      <c r="AG13" s="21" t="n">
        <v>0.0503429353251472</v>
      </c>
      <c r="AH13" s="21" t="n">
        <v>0.0937003479297383</v>
      </c>
      <c r="AI13" s="21"/>
      <c r="AJ13" s="21" t="n">
        <v>0.0433907072940473</v>
      </c>
      <c r="AK13" s="21" t="n">
        <v>0.0335679802609447</v>
      </c>
      <c r="AL13" s="21" t="n">
        <v>0.05282017958859</v>
      </c>
      <c r="AM13" s="21" t="n">
        <v>0.0892353858957345</v>
      </c>
      <c r="AN13" s="21" t="n">
        <v>0.0855380038594734</v>
      </c>
      <c r="AO13" s="21"/>
      <c r="AP13" s="21" t="n">
        <v>0.0529743942652363</v>
      </c>
      <c r="AQ13" s="21" t="n">
        <v>0.0381797935685907</v>
      </c>
      <c r="AR13" s="21" t="n">
        <v>0.0422068653153747</v>
      </c>
      <c r="AS13" s="21" t="n">
        <v>0.0444492932757723</v>
      </c>
      <c r="AT13" s="21" t="n">
        <v>0.117904487604971</v>
      </c>
      <c r="AU13" s="21"/>
      <c r="AV13" s="21" t="n">
        <v>0.0356883511108314</v>
      </c>
      <c r="AW13" s="21" t="n">
        <v>0.0458832375994058</v>
      </c>
      <c r="AX13" s="21" t="n">
        <v>0.0518905128039643</v>
      </c>
      <c r="AY13" s="21" t="n">
        <v>0.0276947738712568</v>
      </c>
      <c r="AZ13" s="21" t="n">
        <v>0.100806451933418</v>
      </c>
      <c r="BA13" s="21" t="n">
        <v>0.10312740756644</v>
      </c>
      <c r="BB13" s="21"/>
      <c r="BC13" s="21" t="n">
        <v>0.0550613398964512</v>
      </c>
      <c r="BD13" s="21" t="n">
        <v>0.0553094682774874</v>
      </c>
      <c r="BE13" s="21" t="n">
        <v>0.0578717137851668</v>
      </c>
      <c r="BF13" s="21" t="n">
        <v>0.0395547233814358</v>
      </c>
      <c r="BG13" s="21" t="n">
        <v>0.0773010057355528</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0.272284168215782</v>
      </c>
      <c r="D9" s="19" t="n">
        <v>0.277218899603942</v>
      </c>
      <c r="E9" s="19" t="n">
        <v>0.268310306522696</v>
      </c>
      <c r="F9" s="19"/>
      <c r="G9" s="19" t="n">
        <v>0.336428775854797</v>
      </c>
      <c r="H9" s="19" t="n">
        <v>0.326607539790891</v>
      </c>
      <c r="I9" s="19" t="n">
        <v>0.278480317143355</v>
      </c>
      <c r="J9" s="19" t="n">
        <v>0.278059463018789</v>
      </c>
      <c r="K9" s="19" t="n">
        <v>0.220677358705238</v>
      </c>
      <c r="L9" s="19" t="n">
        <v>0.210393442028338</v>
      </c>
      <c r="M9" s="19"/>
      <c r="N9" s="19" t="n">
        <v>0.298643711805908</v>
      </c>
      <c r="O9" s="19" t="n">
        <v>0.293919641788298</v>
      </c>
      <c r="P9" s="19" t="n">
        <v>0.266028091816735</v>
      </c>
      <c r="Q9" s="19" t="n">
        <v>0.227423819572282</v>
      </c>
      <c r="R9" s="19"/>
      <c r="S9" s="19" t="n">
        <v>0.341996233200404</v>
      </c>
      <c r="T9" s="19" t="n">
        <v>0.267042787972819</v>
      </c>
      <c r="U9" s="19" t="n">
        <v>0.301751981312729</v>
      </c>
      <c r="V9" s="19" t="n">
        <v>0.275274413105275</v>
      </c>
      <c r="W9" s="19" t="n">
        <v>0.280577417498901</v>
      </c>
      <c r="X9" s="19" t="n">
        <v>0.267365814982029</v>
      </c>
      <c r="Y9" s="19" t="n">
        <v>0.232440448707287</v>
      </c>
      <c r="Z9" s="19" t="n">
        <v>0.17652984893947</v>
      </c>
      <c r="AA9" s="19" t="n">
        <v>0.299565055485498</v>
      </c>
      <c r="AB9" s="19" t="n">
        <v>0.239114267184117</v>
      </c>
      <c r="AC9" s="19" t="n">
        <v>0.221322080090213</v>
      </c>
      <c r="AD9" s="19" t="n">
        <v>0.194497718062802</v>
      </c>
      <c r="AE9" s="19"/>
      <c r="AF9" s="19" t="n">
        <v>0.29815458492203</v>
      </c>
      <c r="AG9" s="19" t="n">
        <v>0.259634220281513</v>
      </c>
      <c r="AH9" s="19" t="n">
        <v>0.214907714473316</v>
      </c>
      <c r="AI9" s="19"/>
      <c r="AJ9" s="19" t="n">
        <v>0.271928610297375</v>
      </c>
      <c r="AK9" s="19" t="n">
        <v>0.288812688604132</v>
      </c>
      <c r="AL9" s="19" t="n">
        <v>0.211710603765484</v>
      </c>
      <c r="AM9" s="19" t="n">
        <v>0.465848539265245</v>
      </c>
      <c r="AN9" s="19" t="n">
        <v>0.236687916090912</v>
      </c>
      <c r="AO9" s="19"/>
      <c r="AP9" s="19" t="n">
        <v>0.250204080228525</v>
      </c>
      <c r="AQ9" s="19" t="n">
        <v>0.301412425950064</v>
      </c>
      <c r="AR9" s="19" t="n">
        <v>0.246373048041585</v>
      </c>
      <c r="AS9" s="19" t="n">
        <v>0.330605749936811</v>
      </c>
      <c r="AT9" s="19" t="n">
        <v>0.197360324796123</v>
      </c>
      <c r="AU9" s="19"/>
      <c r="AV9" s="19" t="n">
        <v>0.305579310284022</v>
      </c>
      <c r="AW9" s="19" t="n">
        <v>0.22413581537681</v>
      </c>
      <c r="AX9" s="19" t="n">
        <v>0.246522631414036</v>
      </c>
      <c r="AY9" s="19" t="n">
        <v>0.320273440368249</v>
      </c>
      <c r="AZ9" s="19" t="n">
        <v>0.239479271674374</v>
      </c>
      <c r="BA9" s="19" t="n">
        <v>0.232949249793869</v>
      </c>
      <c r="BB9" s="19"/>
      <c r="BC9" s="19" t="n">
        <v>0.271430599026874</v>
      </c>
      <c r="BD9" s="19" t="n">
        <v>0.23164596077425</v>
      </c>
      <c r="BE9" s="19" t="n">
        <v>0.284539602029694</v>
      </c>
      <c r="BF9" s="19" t="n">
        <v>0.3055199665563</v>
      </c>
      <c r="BG9" s="19" t="n">
        <v>0.33561688785697</v>
      </c>
    </row>
    <row r="10">
      <c r="B10" s="20" t="s">
        <v>281</v>
      </c>
      <c r="C10" s="19" t="n">
        <v>0.431973322723943</v>
      </c>
      <c r="D10" s="19" t="n">
        <v>0.444451266163315</v>
      </c>
      <c r="E10" s="19" t="n">
        <v>0.421110513370006</v>
      </c>
      <c r="F10" s="19"/>
      <c r="G10" s="19" t="n">
        <v>0.433111944128861</v>
      </c>
      <c r="H10" s="19" t="n">
        <v>0.403816159706248</v>
      </c>
      <c r="I10" s="19" t="n">
        <v>0.462251874179938</v>
      </c>
      <c r="J10" s="19" t="n">
        <v>0.445987349258304</v>
      </c>
      <c r="K10" s="19" t="n">
        <v>0.412371618843188</v>
      </c>
      <c r="L10" s="19" t="n">
        <v>0.431268466691497</v>
      </c>
      <c r="M10" s="19"/>
      <c r="N10" s="19" t="n">
        <v>0.417051664938464</v>
      </c>
      <c r="O10" s="19" t="n">
        <v>0.432801950008255</v>
      </c>
      <c r="P10" s="19" t="n">
        <v>0.45458375130946</v>
      </c>
      <c r="Q10" s="19" t="n">
        <v>0.426192667332214</v>
      </c>
      <c r="R10" s="19"/>
      <c r="S10" s="19" t="n">
        <v>0.392853630304757</v>
      </c>
      <c r="T10" s="19" t="n">
        <v>0.442877128507775</v>
      </c>
      <c r="U10" s="19" t="n">
        <v>0.339801956869371</v>
      </c>
      <c r="V10" s="19" t="n">
        <v>0.44389192660981</v>
      </c>
      <c r="W10" s="19" t="n">
        <v>0.453611218932435</v>
      </c>
      <c r="X10" s="19" t="n">
        <v>0.484490784452653</v>
      </c>
      <c r="Y10" s="19" t="n">
        <v>0.486944623935176</v>
      </c>
      <c r="Z10" s="19" t="n">
        <v>0.452189492534068</v>
      </c>
      <c r="AA10" s="19" t="n">
        <v>0.39273509692261</v>
      </c>
      <c r="AB10" s="19" t="n">
        <v>0.418999485602792</v>
      </c>
      <c r="AC10" s="19" t="n">
        <v>0.509676906932886</v>
      </c>
      <c r="AD10" s="19" t="n">
        <v>0.449024754801257</v>
      </c>
      <c r="AE10" s="19"/>
      <c r="AF10" s="19" t="n">
        <v>0.408428878251995</v>
      </c>
      <c r="AG10" s="19" t="n">
        <v>0.449335430154798</v>
      </c>
      <c r="AH10" s="19" t="n">
        <v>0.41918387682859</v>
      </c>
      <c r="AI10" s="19"/>
      <c r="AJ10" s="19" t="n">
        <v>0.430699454296494</v>
      </c>
      <c r="AK10" s="19" t="n">
        <v>0.449595262378573</v>
      </c>
      <c r="AL10" s="19" t="n">
        <v>0.47864955329277</v>
      </c>
      <c r="AM10" s="19" t="n">
        <v>0.213697621436243</v>
      </c>
      <c r="AN10" s="19" t="n">
        <v>0.449471975319685</v>
      </c>
      <c r="AO10" s="19"/>
      <c r="AP10" s="19" t="n">
        <v>0.449434660725071</v>
      </c>
      <c r="AQ10" s="19" t="n">
        <v>0.441147965299742</v>
      </c>
      <c r="AR10" s="19" t="n">
        <v>0.399377544502938</v>
      </c>
      <c r="AS10" s="19" t="n">
        <v>0.395353177075868</v>
      </c>
      <c r="AT10" s="19" t="n">
        <v>0.443679516260087</v>
      </c>
      <c r="AU10" s="19"/>
      <c r="AV10" s="19" t="n">
        <v>0.450931085083982</v>
      </c>
      <c r="AW10" s="19" t="n">
        <v>0.483888333817965</v>
      </c>
      <c r="AX10" s="19" t="n">
        <v>0.44844081786037</v>
      </c>
      <c r="AY10" s="19" t="n">
        <v>0.389653026808166</v>
      </c>
      <c r="AZ10" s="19" t="n">
        <v>0.436687673434366</v>
      </c>
      <c r="BA10" s="19" t="n">
        <v>0.383488839946459</v>
      </c>
      <c r="BB10" s="19"/>
      <c r="BC10" s="19" t="n">
        <v>0.438893544075199</v>
      </c>
      <c r="BD10" s="19" t="n">
        <v>0.460387265518659</v>
      </c>
      <c r="BE10" s="19" t="n">
        <v>0.418208817967818</v>
      </c>
      <c r="BF10" s="19" t="n">
        <v>0.42327008590185</v>
      </c>
      <c r="BG10" s="19" t="n">
        <v>0.461570867850011</v>
      </c>
    </row>
    <row r="11">
      <c r="B11" s="20" t="s">
        <v>282</v>
      </c>
      <c r="C11" s="19" t="n">
        <v>0.169101528661516</v>
      </c>
      <c r="D11" s="19" t="n">
        <v>0.177953291458701</v>
      </c>
      <c r="E11" s="19" t="n">
        <v>0.159276781055534</v>
      </c>
      <c r="F11" s="19"/>
      <c r="G11" s="19" t="n">
        <v>0.12642807487139</v>
      </c>
      <c r="H11" s="19" t="n">
        <v>0.171053129174498</v>
      </c>
      <c r="I11" s="19" t="n">
        <v>0.148200667350406</v>
      </c>
      <c r="J11" s="19" t="n">
        <v>0.132127857113589</v>
      </c>
      <c r="K11" s="19" t="n">
        <v>0.1991799491247</v>
      </c>
      <c r="L11" s="19" t="n">
        <v>0.222730920841854</v>
      </c>
      <c r="M11" s="19"/>
      <c r="N11" s="19" t="n">
        <v>0.181463041476337</v>
      </c>
      <c r="O11" s="19" t="n">
        <v>0.156441597663352</v>
      </c>
      <c r="P11" s="19" t="n">
        <v>0.14639160835356</v>
      </c>
      <c r="Q11" s="19" t="n">
        <v>0.189236896993893</v>
      </c>
      <c r="R11" s="19"/>
      <c r="S11" s="19" t="n">
        <v>0.14912037659424</v>
      </c>
      <c r="T11" s="19" t="n">
        <v>0.174800088911083</v>
      </c>
      <c r="U11" s="19" t="n">
        <v>0.211334379578721</v>
      </c>
      <c r="V11" s="19" t="n">
        <v>0.140029703018328</v>
      </c>
      <c r="W11" s="19" t="n">
        <v>0.173165293462078</v>
      </c>
      <c r="X11" s="19" t="n">
        <v>0.145963477706748</v>
      </c>
      <c r="Y11" s="19" t="n">
        <v>0.136344835753794</v>
      </c>
      <c r="Z11" s="19" t="n">
        <v>0.223046295678177</v>
      </c>
      <c r="AA11" s="19" t="n">
        <v>0.173987570038681</v>
      </c>
      <c r="AB11" s="19" t="n">
        <v>0.184346914845295</v>
      </c>
      <c r="AC11" s="19" t="n">
        <v>0.168461480077395</v>
      </c>
      <c r="AD11" s="19" t="n">
        <v>0.225932005744625</v>
      </c>
      <c r="AE11" s="19"/>
      <c r="AF11" s="19" t="n">
        <v>0.184542141950616</v>
      </c>
      <c r="AG11" s="19" t="n">
        <v>0.168368461365875</v>
      </c>
      <c r="AH11" s="19" t="n">
        <v>0.164598484319052</v>
      </c>
      <c r="AI11" s="19"/>
      <c r="AJ11" s="19" t="n">
        <v>0.191193532290835</v>
      </c>
      <c r="AK11" s="19" t="n">
        <v>0.156768846891069</v>
      </c>
      <c r="AL11" s="19" t="n">
        <v>0.185766801106977</v>
      </c>
      <c r="AM11" s="19" t="n">
        <v>0.157734742026968</v>
      </c>
      <c r="AN11" s="19" t="n">
        <v>0.124896170016887</v>
      </c>
      <c r="AO11" s="19"/>
      <c r="AP11" s="19" t="n">
        <v>0.185093009952069</v>
      </c>
      <c r="AQ11" s="19" t="n">
        <v>0.142628909103463</v>
      </c>
      <c r="AR11" s="19" t="n">
        <v>0.244912950835588</v>
      </c>
      <c r="AS11" s="19" t="n">
        <v>0.176947079321141</v>
      </c>
      <c r="AT11" s="19" t="n">
        <v>0.180506439689087</v>
      </c>
      <c r="AU11" s="19"/>
      <c r="AV11" s="19" t="n">
        <v>0.143435825445874</v>
      </c>
      <c r="AW11" s="19" t="n">
        <v>0.177170563217141</v>
      </c>
      <c r="AX11" s="19" t="n">
        <v>0.219699213692828</v>
      </c>
      <c r="AY11" s="19" t="n">
        <v>0.192803154255875</v>
      </c>
      <c r="AZ11" s="19" t="n">
        <v>0.173114292221235</v>
      </c>
      <c r="BA11" s="19" t="n">
        <v>0.175903770024706</v>
      </c>
      <c r="BB11" s="19"/>
      <c r="BC11" s="19" t="n">
        <v>0.159553530524894</v>
      </c>
      <c r="BD11" s="19" t="n">
        <v>0.160080835524203</v>
      </c>
      <c r="BE11" s="19" t="n">
        <v>0.173140036540095</v>
      </c>
      <c r="BF11" s="19" t="n">
        <v>0.170994396204334</v>
      </c>
      <c r="BG11" s="19" t="n">
        <v>0.124389462818954</v>
      </c>
    </row>
    <row r="12">
      <c r="B12" s="20" t="s">
        <v>283</v>
      </c>
      <c r="C12" s="19" t="n">
        <v>0.050578866299472</v>
      </c>
      <c r="D12" s="19" t="n">
        <v>0.0551490040759119</v>
      </c>
      <c r="E12" s="19" t="n">
        <v>0.0445630352532238</v>
      </c>
      <c r="F12" s="19"/>
      <c r="G12" s="19" t="n">
        <v>0.0649748045999073</v>
      </c>
      <c r="H12" s="19" t="n">
        <v>0.0537808741886045</v>
      </c>
      <c r="I12" s="19" t="n">
        <v>0.0593256820725481</v>
      </c>
      <c r="J12" s="19" t="n">
        <v>0.050807610030816</v>
      </c>
      <c r="K12" s="19" t="n">
        <v>0.0494808416192676</v>
      </c>
      <c r="L12" s="19" t="n">
        <v>0.0318086868920304</v>
      </c>
      <c r="M12" s="19"/>
      <c r="N12" s="19" t="n">
        <v>0.0441992528493662</v>
      </c>
      <c r="O12" s="19" t="n">
        <v>0.0570119665740028</v>
      </c>
      <c r="P12" s="19" t="n">
        <v>0.0356209924030806</v>
      </c>
      <c r="Q12" s="19" t="n">
        <v>0.0640086837445658</v>
      </c>
      <c r="R12" s="19"/>
      <c r="S12" s="19" t="n">
        <v>0.0619020345023003</v>
      </c>
      <c r="T12" s="19" t="n">
        <v>0.0380067076343739</v>
      </c>
      <c r="U12" s="19" t="n">
        <v>0.0386374593452352</v>
      </c>
      <c r="V12" s="19" t="n">
        <v>0.0617543134532493</v>
      </c>
      <c r="W12" s="19" t="n">
        <v>0.00710049990257493</v>
      </c>
      <c r="X12" s="19" t="n">
        <v>0.0130998788456716</v>
      </c>
      <c r="Y12" s="19" t="n">
        <v>0.0690193402596864</v>
      </c>
      <c r="Z12" s="19" t="n">
        <v>0.0777728477825786</v>
      </c>
      <c r="AA12" s="19" t="n">
        <v>0.0735154023274824</v>
      </c>
      <c r="AB12" s="19" t="n">
        <v>0.0695923689727875</v>
      </c>
      <c r="AC12" s="19" t="n">
        <v>0.0351958703033322</v>
      </c>
      <c r="AD12" s="19" t="n">
        <v>0.0638675747556756</v>
      </c>
      <c r="AE12" s="19"/>
      <c r="AF12" s="19" t="n">
        <v>0.0423288330065606</v>
      </c>
      <c r="AG12" s="19" t="n">
        <v>0.0433292533664063</v>
      </c>
      <c r="AH12" s="19" t="n">
        <v>0.0832560846267286</v>
      </c>
      <c r="AI12" s="19"/>
      <c r="AJ12" s="19" t="n">
        <v>0.0357795841348284</v>
      </c>
      <c r="AK12" s="19" t="n">
        <v>0.048345104191417</v>
      </c>
      <c r="AL12" s="19" t="n">
        <v>0.0321269443988748</v>
      </c>
      <c r="AM12" s="19" t="n">
        <v>0.115032296129892</v>
      </c>
      <c r="AN12" s="19" t="n">
        <v>0.0773705029782606</v>
      </c>
      <c r="AO12" s="19"/>
      <c r="AP12" s="19" t="n">
        <v>0.0356940455684641</v>
      </c>
      <c r="AQ12" s="19" t="n">
        <v>0.039586705724149</v>
      </c>
      <c r="AR12" s="19" t="n">
        <v>0.0405129282582705</v>
      </c>
      <c r="AS12" s="19" t="n">
        <v>0.0499334283954346</v>
      </c>
      <c r="AT12" s="19" t="n">
        <v>0.0811985760255608</v>
      </c>
      <c r="AU12" s="19"/>
      <c r="AV12" s="19" t="n">
        <v>0.0373475778530284</v>
      </c>
      <c r="AW12" s="19" t="n">
        <v>0.0365198101076592</v>
      </c>
      <c r="AX12" s="19" t="n">
        <v>0.044579371092071</v>
      </c>
      <c r="AY12" s="19" t="n">
        <v>0.0534178050410613</v>
      </c>
      <c r="AZ12" s="19" t="n">
        <v>0.0807531054902652</v>
      </c>
      <c r="BA12" s="19" t="n">
        <v>0.0476069346425555</v>
      </c>
      <c r="BB12" s="19"/>
      <c r="BC12" s="19" t="n">
        <v>0.0367416789929723</v>
      </c>
      <c r="BD12" s="19" t="n">
        <v>0.0676651208378178</v>
      </c>
      <c r="BE12" s="19" t="n">
        <v>0.0514041730802955</v>
      </c>
      <c r="BF12" s="19" t="n">
        <v>0.0441986606259432</v>
      </c>
      <c r="BG12" s="19" t="n">
        <v>0.0784227814740652</v>
      </c>
    </row>
    <row r="13">
      <c r="B13" s="20" t="s">
        <v>207</v>
      </c>
      <c r="C13" s="21" t="n">
        <v>0.076062114099287</v>
      </c>
      <c r="D13" s="21" t="n">
        <v>0.04522753869813</v>
      </c>
      <c r="E13" s="21" t="n">
        <v>0.10673936379854</v>
      </c>
      <c r="F13" s="21"/>
      <c r="G13" s="21" t="n">
        <v>0.039056400545044</v>
      </c>
      <c r="H13" s="21" t="n">
        <v>0.0447422971397574</v>
      </c>
      <c r="I13" s="21" t="n">
        <v>0.0517414592537525</v>
      </c>
      <c r="J13" s="21" t="n">
        <v>0.0930177205785017</v>
      </c>
      <c r="K13" s="21" t="n">
        <v>0.118290231707607</v>
      </c>
      <c r="L13" s="21" t="n">
        <v>0.103798483546281</v>
      </c>
      <c r="M13" s="21"/>
      <c r="N13" s="21" t="n">
        <v>0.0586423289299247</v>
      </c>
      <c r="O13" s="21" t="n">
        <v>0.0598248439660923</v>
      </c>
      <c r="P13" s="21" t="n">
        <v>0.0973755561171646</v>
      </c>
      <c r="Q13" s="21" t="n">
        <v>0.0931379323570455</v>
      </c>
      <c r="R13" s="21"/>
      <c r="S13" s="21" t="n">
        <v>0.054127725398299</v>
      </c>
      <c r="T13" s="21" t="n">
        <v>0.0772732869739494</v>
      </c>
      <c r="U13" s="21" t="n">
        <v>0.108474222893943</v>
      </c>
      <c r="V13" s="21" t="n">
        <v>0.0790496438133368</v>
      </c>
      <c r="W13" s="21" t="n">
        <v>0.0855455702040107</v>
      </c>
      <c r="X13" s="21" t="n">
        <v>0.0890800440128978</v>
      </c>
      <c r="Y13" s="21" t="n">
        <v>0.0752507513440576</v>
      </c>
      <c r="Z13" s="21" t="n">
        <v>0.070461515065707</v>
      </c>
      <c r="AA13" s="21" t="n">
        <v>0.0601968752257291</v>
      </c>
      <c r="AB13" s="21" t="n">
        <v>0.087946963395009</v>
      </c>
      <c r="AC13" s="21" t="n">
        <v>0.0653436625961743</v>
      </c>
      <c r="AD13" s="21" t="n">
        <v>0.0666779466356397</v>
      </c>
      <c r="AE13" s="21"/>
      <c r="AF13" s="21" t="n">
        <v>0.0665455618687986</v>
      </c>
      <c r="AG13" s="21" t="n">
        <v>0.0793326348314085</v>
      </c>
      <c r="AH13" s="21" t="n">
        <v>0.118053839752313</v>
      </c>
      <c r="AI13" s="21"/>
      <c r="AJ13" s="21" t="n">
        <v>0.0703988189804676</v>
      </c>
      <c r="AK13" s="21" t="n">
        <v>0.0564780979348092</v>
      </c>
      <c r="AL13" s="21" t="n">
        <v>0.0917460974358942</v>
      </c>
      <c r="AM13" s="21" t="n">
        <v>0.0476868011416522</v>
      </c>
      <c r="AN13" s="21" t="n">
        <v>0.111573435594256</v>
      </c>
      <c r="AO13" s="21"/>
      <c r="AP13" s="21" t="n">
        <v>0.0795742035258709</v>
      </c>
      <c r="AQ13" s="21" t="n">
        <v>0.0752239939225809</v>
      </c>
      <c r="AR13" s="21" t="n">
        <v>0.0688235283616192</v>
      </c>
      <c r="AS13" s="21" t="n">
        <v>0.0471605652707458</v>
      </c>
      <c r="AT13" s="21" t="n">
        <v>0.0972551432291428</v>
      </c>
      <c r="AU13" s="21"/>
      <c r="AV13" s="21" t="n">
        <v>0.0627062013330936</v>
      </c>
      <c r="AW13" s="21" t="n">
        <v>0.0782854774804245</v>
      </c>
      <c r="AX13" s="21" t="n">
        <v>0.0407579659406948</v>
      </c>
      <c r="AY13" s="21" t="n">
        <v>0.0438525735266494</v>
      </c>
      <c r="AZ13" s="21" t="n">
        <v>0.0699656571797602</v>
      </c>
      <c r="BA13" s="21" t="n">
        <v>0.16005120559241</v>
      </c>
      <c r="BB13" s="21"/>
      <c r="BC13" s="21" t="n">
        <v>0.0933806473800607</v>
      </c>
      <c r="BD13" s="21" t="n">
        <v>0.0802208173450706</v>
      </c>
      <c r="BE13" s="21" t="n">
        <v>0.0727073703820972</v>
      </c>
      <c r="BF13" s="21" t="n">
        <v>0.0560168907115718</v>
      </c>
      <c r="BG13" s="21" t="n">
        <v>0</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280</v>
      </c>
      <c r="C9" s="19" t="n">
        <v>0.155574288790846</v>
      </c>
      <c r="D9" s="19" t="n">
        <v>0.137509692888213</v>
      </c>
      <c r="E9" s="19" t="n">
        <v>0.171439940589802</v>
      </c>
      <c r="F9" s="19"/>
      <c r="G9" s="19" t="n">
        <v>0.197149311303332</v>
      </c>
      <c r="H9" s="19" t="n">
        <v>0.229208403102452</v>
      </c>
      <c r="I9" s="19" t="n">
        <v>0.176841339831648</v>
      </c>
      <c r="J9" s="19" t="n">
        <v>0.1497309889079</v>
      </c>
      <c r="K9" s="19" t="n">
        <v>0.10403437729623</v>
      </c>
      <c r="L9" s="19" t="n">
        <v>0.0902548244640941</v>
      </c>
      <c r="M9" s="19"/>
      <c r="N9" s="19" t="n">
        <v>0.168115832980184</v>
      </c>
      <c r="O9" s="19" t="n">
        <v>0.151834330921966</v>
      </c>
      <c r="P9" s="19" t="n">
        <v>0.14481220903219</v>
      </c>
      <c r="Q9" s="19" t="n">
        <v>0.155715232243966</v>
      </c>
      <c r="R9" s="19"/>
      <c r="S9" s="19" t="n">
        <v>0.204997335901405</v>
      </c>
      <c r="T9" s="19" t="n">
        <v>0.145510876129688</v>
      </c>
      <c r="U9" s="19" t="n">
        <v>0.117502997477888</v>
      </c>
      <c r="V9" s="19" t="n">
        <v>0.143929451256986</v>
      </c>
      <c r="W9" s="19" t="n">
        <v>0.154962819025733</v>
      </c>
      <c r="X9" s="19" t="n">
        <v>0.175055408772767</v>
      </c>
      <c r="Y9" s="19" t="n">
        <v>0.151034168438461</v>
      </c>
      <c r="Z9" s="19" t="n">
        <v>0.133776145910338</v>
      </c>
      <c r="AA9" s="19" t="n">
        <v>0.160553939803823</v>
      </c>
      <c r="AB9" s="19" t="n">
        <v>0.166814432870339</v>
      </c>
      <c r="AC9" s="19" t="n">
        <v>0.140059959509515</v>
      </c>
      <c r="AD9" s="19" t="n">
        <v>0.0620329514285326</v>
      </c>
      <c r="AE9" s="19"/>
      <c r="AF9" s="19" t="n">
        <v>0.134936168538259</v>
      </c>
      <c r="AG9" s="19" t="n">
        <v>0.157135138066713</v>
      </c>
      <c r="AH9" s="19" t="n">
        <v>0.166749978816172</v>
      </c>
      <c r="AI9" s="19"/>
      <c r="AJ9" s="19" t="n">
        <v>0.121638097069552</v>
      </c>
      <c r="AK9" s="19" t="n">
        <v>0.194632919094418</v>
      </c>
      <c r="AL9" s="19" t="n">
        <v>0.131508772785914</v>
      </c>
      <c r="AM9" s="19" t="n">
        <v>0.249868946740749</v>
      </c>
      <c r="AN9" s="19" t="n">
        <v>0.137285274364068</v>
      </c>
      <c r="AO9" s="19"/>
      <c r="AP9" s="19" t="n">
        <v>0.121017285050849</v>
      </c>
      <c r="AQ9" s="19" t="n">
        <v>0.181834765454454</v>
      </c>
      <c r="AR9" s="19" t="n">
        <v>0.160912866135338</v>
      </c>
      <c r="AS9" s="19" t="n">
        <v>0.168082993575452</v>
      </c>
      <c r="AT9" s="19" t="n">
        <v>0.170746872056275</v>
      </c>
      <c r="AU9" s="19"/>
      <c r="AV9" s="19" t="n">
        <v>0.184740782718144</v>
      </c>
      <c r="AW9" s="19" t="n">
        <v>0.127300695808875</v>
      </c>
      <c r="AX9" s="19" t="n">
        <v>0.13751468692015</v>
      </c>
      <c r="AY9" s="19" t="n">
        <v>0.160621981422201</v>
      </c>
      <c r="AZ9" s="19" t="n">
        <v>0.202944889401376</v>
      </c>
      <c r="BA9" s="19" t="n">
        <v>0.111345100288097</v>
      </c>
      <c r="BB9" s="19"/>
      <c r="BC9" s="19" t="n">
        <v>0.145849407900168</v>
      </c>
      <c r="BD9" s="19" t="n">
        <v>0.142741006671986</v>
      </c>
      <c r="BE9" s="19" t="n">
        <v>0.159943444164953</v>
      </c>
      <c r="BF9" s="19" t="n">
        <v>0.169560109081405</v>
      </c>
      <c r="BG9" s="19" t="n">
        <v>0.345549093700708</v>
      </c>
    </row>
    <row r="10">
      <c r="B10" s="20" t="s">
        <v>281</v>
      </c>
      <c r="C10" s="19" t="n">
        <v>0.399042014211222</v>
      </c>
      <c r="D10" s="19" t="n">
        <v>0.399421232859508</v>
      </c>
      <c r="E10" s="19" t="n">
        <v>0.400965156593914</v>
      </c>
      <c r="F10" s="19"/>
      <c r="G10" s="19" t="n">
        <v>0.519489729662199</v>
      </c>
      <c r="H10" s="19" t="n">
        <v>0.427470958519862</v>
      </c>
      <c r="I10" s="19" t="n">
        <v>0.427985895480483</v>
      </c>
      <c r="J10" s="19" t="n">
        <v>0.385133730202394</v>
      </c>
      <c r="K10" s="19" t="n">
        <v>0.3087288917244</v>
      </c>
      <c r="L10" s="19" t="n">
        <v>0.343972094424759</v>
      </c>
      <c r="M10" s="19"/>
      <c r="N10" s="19" t="n">
        <v>0.447760855067536</v>
      </c>
      <c r="O10" s="19" t="n">
        <v>0.414880019977778</v>
      </c>
      <c r="P10" s="19" t="n">
        <v>0.384127579258656</v>
      </c>
      <c r="Q10" s="19" t="n">
        <v>0.343977070877654</v>
      </c>
      <c r="R10" s="19"/>
      <c r="S10" s="19" t="n">
        <v>0.406341543267724</v>
      </c>
      <c r="T10" s="19" t="n">
        <v>0.399373646591879</v>
      </c>
      <c r="U10" s="19" t="n">
        <v>0.430178749847723</v>
      </c>
      <c r="V10" s="19" t="n">
        <v>0.391577913135418</v>
      </c>
      <c r="W10" s="19" t="n">
        <v>0.402856568949263</v>
      </c>
      <c r="X10" s="19" t="n">
        <v>0.39542603198528</v>
      </c>
      <c r="Y10" s="19" t="n">
        <v>0.403203204431948</v>
      </c>
      <c r="Z10" s="19" t="n">
        <v>0.418172966113774</v>
      </c>
      <c r="AA10" s="19" t="n">
        <v>0.440296351151707</v>
      </c>
      <c r="AB10" s="19" t="n">
        <v>0.325630919072402</v>
      </c>
      <c r="AC10" s="19" t="n">
        <v>0.378536335991206</v>
      </c>
      <c r="AD10" s="19" t="n">
        <v>0.371574993757134</v>
      </c>
      <c r="AE10" s="19"/>
      <c r="AF10" s="19" t="n">
        <v>0.382750118358354</v>
      </c>
      <c r="AG10" s="19" t="n">
        <v>0.386615913859166</v>
      </c>
      <c r="AH10" s="19" t="n">
        <v>0.386260306431377</v>
      </c>
      <c r="AI10" s="19"/>
      <c r="AJ10" s="19" t="n">
        <v>0.376607253347857</v>
      </c>
      <c r="AK10" s="19" t="n">
        <v>0.437760640439987</v>
      </c>
      <c r="AL10" s="19" t="n">
        <v>0.341759558160831</v>
      </c>
      <c r="AM10" s="19" t="n">
        <v>0.430466542904239</v>
      </c>
      <c r="AN10" s="19" t="n">
        <v>0.40555491307926</v>
      </c>
      <c r="AO10" s="19"/>
      <c r="AP10" s="19" t="n">
        <v>0.344325675182776</v>
      </c>
      <c r="AQ10" s="19" t="n">
        <v>0.423500108078629</v>
      </c>
      <c r="AR10" s="19" t="n">
        <v>0.324259706107458</v>
      </c>
      <c r="AS10" s="19" t="n">
        <v>0.451619261141051</v>
      </c>
      <c r="AT10" s="19" t="n">
        <v>0.388743489780737</v>
      </c>
      <c r="AU10" s="19"/>
      <c r="AV10" s="19" t="n">
        <v>0.432519781019972</v>
      </c>
      <c r="AW10" s="19" t="n">
        <v>0.352543620580309</v>
      </c>
      <c r="AX10" s="19" t="n">
        <v>0.395695206285013</v>
      </c>
      <c r="AY10" s="19" t="n">
        <v>0.435368631901244</v>
      </c>
      <c r="AZ10" s="19" t="n">
        <v>0.441332021638259</v>
      </c>
      <c r="BA10" s="19" t="n">
        <v>0.361896556325648</v>
      </c>
      <c r="BB10" s="19"/>
      <c r="BC10" s="19" t="n">
        <v>0.382069654923164</v>
      </c>
      <c r="BD10" s="19" t="n">
        <v>0.415766366223341</v>
      </c>
      <c r="BE10" s="19" t="n">
        <v>0.376139541982371</v>
      </c>
      <c r="BF10" s="19" t="n">
        <v>0.476699069041414</v>
      </c>
      <c r="BG10" s="19" t="n">
        <v>0.414449078731906</v>
      </c>
    </row>
    <row r="11">
      <c r="B11" s="20" t="s">
        <v>282</v>
      </c>
      <c r="C11" s="19" t="n">
        <v>0.290164478871025</v>
      </c>
      <c r="D11" s="19" t="n">
        <v>0.318440945585724</v>
      </c>
      <c r="E11" s="19" t="n">
        <v>0.263563168706222</v>
      </c>
      <c r="F11" s="19"/>
      <c r="G11" s="19" t="n">
        <v>0.155659791453557</v>
      </c>
      <c r="H11" s="19" t="n">
        <v>0.234129869471163</v>
      </c>
      <c r="I11" s="19" t="n">
        <v>0.268424272993243</v>
      </c>
      <c r="J11" s="19" t="n">
        <v>0.27657682465665</v>
      </c>
      <c r="K11" s="19" t="n">
        <v>0.388420093584345</v>
      </c>
      <c r="L11" s="19" t="n">
        <v>0.388061593656164</v>
      </c>
      <c r="M11" s="19"/>
      <c r="N11" s="19" t="n">
        <v>0.273495713699658</v>
      </c>
      <c r="O11" s="19" t="n">
        <v>0.291435695257606</v>
      </c>
      <c r="P11" s="19" t="n">
        <v>0.293230841519828</v>
      </c>
      <c r="Q11" s="19" t="n">
        <v>0.302698190085336</v>
      </c>
      <c r="R11" s="19"/>
      <c r="S11" s="19" t="n">
        <v>0.2467829711784</v>
      </c>
      <c r="T11" s="19" t="n">
        <v>0.271612515660872</v>
      </c>
      <c r="U11" s="19" t="n">
        <v>0.295984908548074</v>
      </c>
      <c r="V11" s="19" t="n">
        <v>0.323416678359217</v>
      </c>
      <c r="W11" s="19" t="n">
        <v>0.284506210618691</v>
      </c>
      <c r="X11" s="19" t="n">
        <v>0.268818837423847</v>
      </c>
      <c r="Y11" s="19" t="n">
        <v>0.313155588122569</v>
      </c>
      <c r="Z11" s="19" t="n">
        <v>0.286943021306959</v>
      </c>
      <c r="AA11" s="19" t="n">
        <v>0.253189369871341</v>
      </c>
      <c r="AB11" s="19" t="n">
        <v>0.34258081367689</v>
      </c>
      <c r="AC11" s="19" t="n">
        <v>0.356615910102661</v>
      </c>
      <c r="AD11" s="19" t="n">
        <v>0.345386826057749</v>
      </c>
      <c r="AE11" s="19"/>
      <c r="AF11" s="19" t="n">
        <v>0.315587545662266</v>
      </c>
      <c r="AG11" s="19" t="n">
        <v>0.315858472801467</v>
      </c>
      <c r="AH11" s="19" t="n">
        <v>0.251965326133853</v>
      </c>
      <c r="AI11" s="19"/>
      <c r="AJ11" s="19" t="n">
        <v>0.352307264813617</v>
      </c>
      <c r="AK11" s="19" t="n">
        <v>0.23194454691691</v>
      </c>
      <c r="AL11" s="19" t="n">
        <v>0.32702036883784</v>
      </c>
      <c r="AM11" s="19" t="n">
        <v>0.230193672285624</v>
      </c>
      <c r="AN11" s="19" t="n">
        <v>0.266152864094794</v>
      </c>
      <c r="AO11" s="19"/>
      <c r="AP11" s="19" t="n">
        <v>0.356049009907173</v>
      </c>
      <c r="AQ11" s="19" t="n">
        <v>0.2629955407426</v>
      </c>
      <c r="AR11" s="19" t="n">
        <v>0.337861848424286</v>
      </c>
      <c r="AS11" s="19" t="n">
        <v>0.277500088501676</v>
      </c>
      <c r="AT11" s="19" t="n">
        <v>0.240850197445641</v>
      </c>
      <c r="AU11" s="19"/>
      <c r="AV11" s="19" t="n">
        <v>0.263289858970807</v>
      </c>
      <c r="AW11" s="19" t="n">
        <v>0.362024046521185</v>
      </c>
      <c r="AX11" s="19" t="n">
        <v>0.289573522466103</v>
      </c>
      <c r="AY11" s="19" t="n">
        <v>0.285830555838061</v>
      </c>
      <c r="AZ11" s="19" t="n">
        <v>0.212313817593735</v>
      </c>
      <c r="BA11" s="19" t="n">
        <v>0.264636083005971</v>
      </c>
      <c r="BB11" s="19"/>
      <c r="BC11" s="19" t="n">
        <v>0.305853474431041</v>
      </c>
      <c r="BD11" s="19" t="n">
        <v>0.260106797184145</v>
      </c>
      <c r="BE11" s="19" t="n">
        <v>0.324341438092884</v>
      </c>
      <c r="BF11" s="19" t="n">
        <v>0.234510804812095</v>
      </c>
      <c r="BG11" s="19" t="n">
        <v>0.119352786343287</v>
      </c>
    </row>
    <row r="12">
      <c r="B12" s="20" t="s">
        <v>283</v>
      </c>
      <c r="C12" s="19" t="n">
        <v>0.0718204716224335</v>
      </c>
      <c r="D12" s="19" t="n">
        <v>0.0941994730214101</v>
      </c>
      <c r="E12" s="19" t="n">
        <v>0.0496895525417798</v>
      </c>
      <c r="F12" s="19"/>
      <c r="G12" s="19" t="n">
        <v>0.0678511648660793</v>
      </c>
      <c r="H12" s="19" t="n">
        <v>0.0556613980377748</v>
      </c>
      <c r="I12" s="19" t="n">
        <v>0.063671402129983</v>
      </c>
      <c r="J12" s="19" t="n">
        <v>0.0808639972737413</v>
      </c>
      <c r="K12" s="19" t="n">
        <v>0.0832055447640095</v>
      </c>
      <c r="L12" s="19" t="n">
        <v>0.0792028437338152</v>
      </c>
      <c r="M12" s="19"/>
      <c r="N12" s="19" t="n">
        <v>0.060246119291969</v>
      </c>
      <c r="O12" s="19" t="n">
        <v>0.0613305172619322</v>
      </c>
      <c r="P12" s="19" t="n">
        <v>0.0788684824707349</v>
      </c>
      <c r="Q12" s="19" t="n">
        <v>0.0891487912453504</v>
      </c>
      <c r="R12" s="19"/>
      <c r="S12" s="19" t="n">
        <v>0.0621129102543332</v>
      </c>
      <c r="T12" s="19" t="n">
        <v>0.101413063379076</v>
      </c>
      <c r="U12" s="19" t="n">
        <v>0.0609478499493109</v>
      </c>
      <c r="V12" s="19" t="n">
        <v>0.0553045882420453</v>
      </c>
      <c r="W12" s="19" t="n">
        <v>0.0636203817773023</v>
      </c>
      <c r="X12" s="19" t="n">
        <v>0.0839325657671988</v>
      </c>
      <c r="Y12" s="19" t="n">
        <v>0.0615150975855939</v>
      </c>
      <c r="Z12" s="19" t="n">
        <v>0.068281471483273</v>
      </c>
      <c r="AA12" s="19" t="n">
        <v>0.0667223060747447</v>
      </c>
      <c r="AB12" s="19" t="n">
        <v>0.0834985571892335</v>
      </c>
      <c r="AC12" s="19" t="n">
        <v>0.0440502633859072</v>
      </c>
      <c r="AD12" s="19" t="n">
        <v>0.113130487374105</v>
      </c>
      <c r="AE12" s="19"/>
      <c r="AF12" s="19" t="n">
        <v>0.0850814708283028</v>
      </c>
      <c r="AG12" s="19" t="n">
        <v>0.0643501674553805</v>
      </c>
      <c r="AH12" s="19" t="n">
        <v>0.0808564278856378</v>
      </c>
      <c r="AI12" s="19"/>
      <c r="AJ12" s="19" t="n">
        <v>0.078422209381037</v>
      </c>
      <c r="AK12" s="19" t="n">
        <v>0.0623741612330923</v>
      </c>
      <c r="AL12" s="19" t="n">
        <v>0.0886799852511966</v>
      </c>
      <c r="AM12" s="19" t="n">
        <v>0.0417840369277357</v>
      </c>
      <c r="AN12" s="19" t="n">
        <v>0.0891631728623868</v>
      </c>
      <c r="AO12" s="19"/>
      <c r="AP12" s="19" t="n">
        <v>0.0856186640853062</v>
      </c>
      <c r="AQ12" s="19" t="n">
        <v>0.0647286165814876</v>
      </c>
      <c r="AR12" s="19" t="n">
        <v>0.0931476822240938</v>
      </c>
      <c r="AS12" s="19" t="n">
        <v>0.0752431028723104</v>
      </c>
      <c r="AT12" s="19" t="n">
        <v>0.0495891900371901</v>
      </c>
      <c r="AU12" s="19"/>
      <c r="AV12" s="19" t="n">
        <v>0.0684154456278072</v>
      </c>
      <c r="AW12" s="19" t="n">
        <v>0.0725161538659142</v>
      </c>
      <c r="AX12" s="19" t="n">
        <v>0.0880496314240049</v>
      </c>
      <c r="AY12" s="19" t="n">
        <v>0.0742487427271386</v>
      </c>
      <c r="AZ12" s="19" t="n">
        <v>0.0486404195144415</v>
      </c>
      <c r="BA12" s="19" t="n">
        <v>0.0693470897048199</v>
      </c>
      <c r="BB12" s="19"/>
      <c r="BC12" s="19" t="n">
        <v>0.0739020139348435</v>
      </c>
      <c r="BD12" s="19" t="n">
        <v>0.0808361164388022</v>
      </c>
      <c r="BE12" s="19" t="n">
        <v>0.0655019865114146</v>
      </c>
      <c r="BF12" s="19" t="n">
        <v>0.0667919635795422</v>
      </c>
      <c r="BG12" s="19" t="n">
        <v>0.065122927439446</v>
      </c>
    </row>
    <row r="13">
      <c r="B13" s="20" t="s">
        <v>207</v>
      </c>
      <c r="C13" s="21" t="n">
        <v>0.0833987465044737</v>
      </c>
      <c r="D13" s="21" t="n">
        <v>0.0504286556451443</v>
      </c>
      <c r="E13" s="21" t="n">
        <v>0.114342181568282</v>
      </c>
      <c r="F13" s="21"/>
      <c r="G13" s="21" t="n">
        <v>0.0598500027148323</v>
      </c>
      <c r="H13" s="21" t="n">
        <v>0.0535293708687481</v>
      </c>
      <c r="I13" s="21" t="n">
        <v>0.063077089564643</v>
      </c>
      <c r="J13" s="21" t="n">
        <v>0.107694458959314</v>
      </c>
      <c r="K13" s="21" t="n">
        <v>0.115611092631015</v>
      </c>
      <c r="L13" s="21" t="n">
        <v>0.0985086437211679</v>
      </c>
      <c r="M13" s="21"/>
      <c r="N13" s="21" t="n">
        <v>0.0503814789606528</v>
      </c>
      <c r="O13" s="21" t="n">
        <v>0.080519436580718</v>
      </c>
      <c r="P13" s="21" t="n">
        <v>0.0989608877185905</v>
      </c>
      <c r="Q13" s="21" t="n">
        <v>0.108460715547694</v>
      </c>
      <c r="R13" s="21"/>
      <c r="S13" s="21" t="n">
        <v>0.0797652393981378</v>
      </c>
      <c r="T13" s="21" t="n">
        <v>0.0820898982384855</v>
      </c>
      <c r="U13" s="21" t="n">
        <v>0.0953854941770047</v>
      </c>
      <c r="V13" s="21" t="n">
        <v>0.0857713690063341</v>
      </c>
      <c r="W13" s="21" t="n">
        <v>0.0940540196290107</v>
      </c>
      <c r="X13" s="21" t="n">
        <v>0.0767671560509067</v>
      </c>
      <c r="Y13" s="21" t="n">
        <v>0.0710919414214287</v>
      </c>
      <c r="Z13" s="21" t="n">
        <v>0.0928263951856572</v>
      </c>
      <c r="AA13" s="21" t="n">
        <v>0.0792380330983847</v>
      </c>
      <c r="AB13" s="21" t="n">
        <v>0.0814752771911356</v>
      </c>
      <c r="AC13" s="21" t="n">
        <v>0.0807375310107117</v>
      </c>
      <c r="AD13" s="21" t="n">
        <v>0.107874741382479</v>
      </c>
      <c r="AE13" s="21"/>
      <c r="AF13" s="21" t="n">
        <v>0.0816446966128174</v>
      </c>
      <c r="AG13" s="21" t="n">
        <v>0.0760403078172741</v>
      </c>
      <c r="AH13" s="21" t="n">
        <v>0.11416796073296</v>
      </c>
      <c r="AI13" s="21"/>
      <c r="AJ13" s="21" t="n">
        <v>0.0710251753879366</v>
      </c>
      <c r="AK13" s="21" t="n">
        <v>0.0732877323155931</v>
      </c>
      <c r="AL13" s="21" t="n">
        <v>0.111031314964219</v>
      </c>
      <c r="AM13" s="21" t="n">
        <v>0.0476868011416522</v>
      </c>
      <c r="AN13" s="21" t="n">
        <v>0.10184377559949</v>
      </c>
      <c r="AO13" s="21"/>
      <c r="AP13" s="21" t="n">
        <v>0.092989365773896</v>
      </c>
      <c r="AQ13" s="21" t="n">
        <v>0.0669409691428292</v>
      </c>
      <c r="AR13" s="21" t="n">
        <v>0.0838178971088253</v>
      </c>
      <c r="AS13" s="21" t="n">
        <v>0.0275545539095101</v>
      </c>
      <c r="AT13" s="21" t="n">
        <v>0.150070250680157</v>
      </c>
      <c r="AU13" s="21"/>
      <c r="AV13" s="21" t="n">
        <v>0.0510341316632706</v>
      </c>
      <c r="AW13" s="21" t="n">
        <v>0.0856154832237168</v>
      </c>
      <c r="AX13" s="21" t="n">
        <v>0.0891669529047293</v>
      </c>
      <c r="AY13" s="21" t="n">
        <v>0.0439300881113548</v>
      </c>
      <c r="AZ13" s="21" t="n">
        <v>0.0947688518521882</v>
      </c>
      <c r="BA13" s="21" t="n">
        <v>0.192775170675464</v>
      </c>
      <c r="BB13" s="21"/>
      <c r="BC13" s="21" t="n">
        <v>0.092325448810783</v>
      </c>
      <c r="BD13" s="21" t="n">
        <v>0.100549713481726</v>
      </c>
      <c r="BE13" s="21" t="n">
        <v>0.0740735892483774</v>
      </c>
      <c r="BF13" s="21" t="n">
        <v>0.0524380534855427</v>
      </c>
      <c r="BG13" s="21" t="n">
        <v>0.0555261137846536</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 min="14" max="14" width="20.71" hidden="0" customWidth="1"/>
    <col min="15" max="15" width="20.71" hidden="0" customWidth="1"/>
  </cols>
  <sheetData>
    <row r="2" ht="40" customHeight="1">
      <c r="D2" s="16" t="s">
        <v>297</v>
      </c>
    </row>
    <row r="6" ht="50" customHeight="1">
      <c r="B6" s="22" t="s">
        <v>15</v>
      </c>
      <c r="C6" s="22" t="s">
        <v>224</v>
      </c>
      <c r="D6" s="22" t="s">
        <v>225</v>
      </c>
      <c r="E6" s="22" t="s">
        <v>226</v>
      </c>
      <c r="F6" s="22" t="s">
        <v>227</v>
      </c>
      <c r="G6" s="22" t="s">
        <v>228</v>
      </c>
      <c r="H6" s="22" t="s">
        <v>229</v>
      </c>
      <c r="I6" s="22" t="s">
        <v>230</v>
      </c>
      <c r="J6" s="22" t="s">
        <v>231</v>
      </c>
      <c r="K6" s="22" t="s">
        <v>232</v>
      </c>
      <c r="L6" s="22" t="s">
        <v>233</v>
      </c>
      <c r="M6" s="22" t="s">
        <v>234</v>
      </c>
      <c r="N6" s="22" t="s">
        <v>235</v>
      </c>
    </row>
    <row r="7">
      <c r="B7" s="20" t="s">
        <v>295</v>
      </c>
      <c r="C7" s="19" t="n">
        <v>0.617670247858316</v>
      </c>
      <c r="D7" s="19" t="n">
        <v>0.264065235220313</v>
      </c>
      <c r="E7" s="19" t="n">
        <v>0.633007067538159</v>
      </c>
      <c r="F7" s="19" t="n">
        <v>0.688298582956503</v>
      </c>
      <c r="G7" s="19" t="n">
        <v>0.678402050629533</v>
      </c>
      <c r="H7" s="19" t="n">
        <v>0.452221236648533</v>
      </c>
      <c r="I7" s="19" t="n">
        <v>0.630623254667106</v>
      </c>
      <c r="J7" s="19" t="n">
        <v>0.283328671207608</v>
      </c>
      <c r="K7" s="19" t="n">
        <v>0.264130802023669</v>
      </c>
      <c r="L7" s="19" t="n">
        <v>0.566078714623916</v>
      </c>
      <c r="M7" s="19" t="n">
        <v>0.550752632520523</v>
      </c>
      <c r="N7" s="19" t="n">
        <v>0.244038974476882</v>
      </c>
    </row>
    <row r="8">
      <c r="B8" s="20" t="s">
        <v>296</v>
      </c>
      <c r="C8" s="19" t="n">
        <v>0.288076815276639</v>
      </c>
      <c r="D8" s="19" t="n">
        <v>0.61780914470849</v>
      </c>
      <c r="E8" s="19" t="n">
        <v>0.272495150423621</v>
      </c>
      <c r="F8" s="19" t="n">
        <v>0.225625718629108</v>
      </c>
      <c r="G8" s="19" t="n">
        <v>0.228107938907285</v>
      </c>
      <c r="H8" s="19" t="n">
        <v>0.38402410356659</v>
      </c>
      <c r="I8" s="19" t="n">
        <v>0.258514881998114</v>
      </c>
      <c r="J8" s="19" t="n">
        <v>0.571643525979185</v>
      </c>
      <c r="K8" s="19" t="n">
        <v>0.592242297987535</v>
      </c>
      <c r="L8" s="19" t="n">
        <v>0.299910446087069</v>
      </c>
      <c r="M8" s="19" t="n">
        <v>0.322641776857019</v>
      </c>
      <c r="N8" s="19" t="n">
        <v>0.623665399080023</v>
      </c>
    </row>
    <row r="9">
      <c r="B9" s="20" t="s">
        <v>100</v>
      </c>
      <c r="C9" s="19" t="n">
        <v>0.0942529368650449</v>
      </c>
      <c r="D9" s="19" t="n">
        <v>0.118125620071196</v>
      </c>
      <c r="E9" s="19" t="n">
        <v>0.0944977820382195</v>
      </c>
      <c r="F9" s="19" t="n">
        <v>0.0860756984143887</v>
      </c>
      <c r="G9" s="19" t="n">
        <v>0.0934900104631821</v>
      </c>
      <c r="H9" s="19" t="n">
        <v>0.163754659784877</v>
      </c>
      <c r="I9" s="19" t="n">
        <v>0.11086186333478</v>
      </c>
      <c r="J9" s="19" t="n">
        <v>0.145027802813207</v>
      </c>
      <c r="K9" s="19" t="n">
        <v>0.143626899988797</v>
      </c>
      <c r="L9" s="19" t="n">
        <v>0.134010839289015</v>
      </c>
      <c r="M9" s="19" t="n">
        <v>0.126605590622458</v>
      </c>
      <c r="N9" s="19" t="n">
        <v>0.132295626443095</v>
      </c>
    </row>
    <row r="10">
      <c r="B10" s="18"/>
      <c r="C10" s="18"/>
      <c r="D10" s="18"/>
      <c r="E10" s="18"/>
      <c r="F10" s="18"/>
      <c r="G10" s="18"/>
      <c r="H10" s="18"/>
      <c r="I10" s="18"/>
      <c r="J10" s="18"/>
      <c r="K10" s="18"/>
      <c r="L10" s="18"/>
      <c r="M10" s="18"/>
      <c r="N10" s="18"/>
    </row>
    <row r="11">
      <c r="B11" t="s">
        <v>80</v>
      </c>
    </row>
    <row r="12">
      <c r="B12" t="s">
        <v>81</v>
      </c>
    </row>
    <row r="16">
      <c r="B16" s="9" t="str">
        <f>=HYPERLINK("#'Contents'!A1", "Return to Contents")</f>
      </c>
    </row>
  </sheetData>
  <mergeCells count="1">
    <mergeCell ref="D2:O2"/>
  </mergeCells>
  <pageMargins left="0.7" right="0.7" top="0.75" bottom="0.75" header="0.3" footer="0.3"/>
  <pageSetup paperSize="9" orientation="portrait" horizontalDpi="300" verticalDpi="300" r:id="rId2"/>
  <drawing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0.617670247858316</v>
      </c>
      <c r="D9" s="19" t="n">
        <v>0.609868222336669</v>
      </c>
      <c r="E9" s="19" t="n">
        <v>0.625331911166665</v>
      </c>
      <c r="F9" s="19"/>
      <c r="G9" s="19" t="n">
        <v>0.65965967599083</v>
      </c>
      <c r="H9" s="19" t="n">
        <v>0.677931744379127</v>
      </c>
      <c r="I9" s="19" t="n">
        <v>0.645182165178341</v>
      </c>
      <c r="J9" s="19" t="n">
        <v>0.548217571012793</v>
      </c>
      <c r="K9" s="19" t="n">
        <v>0.583582979820531</v>
      </c>
      <c r="L9" s="19" t="n">
        <v>0.597590055034677</v>
      </c>
      <c r="M9" s="19"/>
      <c r="N9" s="19" t="n">
        <v>0.638955096522138</v>
      </c>
      <c r="O9" s="19" t="n">
        <v>0.58717096087475</v>
      </c>
      <c r="P9" s="19" t="n">
        <v>0.60587646310644</v>
      </c>
      <c r="Q9" s="19" t="n">
        <v>0.636050490849969</v>
      </c>
      <c r="R9" s="19"/>
      <c r="S9" s="19" t="n">
        <v>0.648827939046358</v>
      </c>
      <c r="T9" s="19" t="n">
        <v>0.625275691226224</v>
      </c>
      <c r="U9" s="19" t="n">
        <v>0.592247356621462</v>
      </c>
      <c r="V9" s="19" t="n">
        <v>0.63971651587291</v>
      </c>
      <c r="W9" s="19" t="n">
        <v>0.636038943110476</v>
      </c>
      <c r="X9" s="19" t="n">
        <v>0.632325542180489</v>
      </c>
      <c r="Y9" s="19" t="n">
        <v>0.652301375834086</v>
      </c>
      <c r="Z9" s="19" t="n">
        <v>0.633835369708202</v>
      </c>
      <c r="AA9" s="19" t="n">
        <v>0.59308303420352</v>
      </c>
      <c r="AB9" s="19" t="n">
        <v>0.579861566292082</v>
      </c>
      <c r="AC9" s="19" t="n">
        <v>0.55508751116629</v>
      </c>
      <c r="AD9" s="19" t="n">
        <v>0.547965629146591</v>
      </c>
      <c r="AE9" s="19"/>
      <c r="AF9" s="19" t="n">
        <v>0.601080316368368</v>
      </c>
      <c r="AG9" s="19" t="n">
        <v>0.617676901198781</v>
      </c>
      <c r="AH9" s="19" t="n">
        <v>0.630674909882127</v>
      </c>
      <c r="AI9" s="19"/>
      <c r="AJ9" s="19" t="n">
        <v>0.629733911232123</v>
      </c>
      <c r="AK9" s="19" t="n">
        <v>0.656929499148087</v>
      </c>
      <c r="AL9" s="19" t="n">
        <v>0.571622638238644</v>
      </c>
      <c r="AM9" s="19" t="n">
        <v>0.598192757997034</v>
      </c>
      <c r="AN9" s="19" t="n">
        <v>0.585867818305742</v>
      </c>
      <c r="AO9" s="19"/>
      <c r="AP9" s="19" t="n">
        <v>0.633606743445004</v>
      </c>
      <c r="AQ9" s="19" t="n">
        <v>0.649293827067167</v>
      </c>
      <c r="AR9" s="19" t="n">
        <v>0.598422870412364</v>
      </c>
      <c r="AS9" s="19" t="n">
        <v>0.658242242775953</v>
      </c>
      <c r="AT9" s="19" t="n">
        <v>0.4591672575439</v>
      </c>
      <c r="AU9" s="19"/>
      <c r="AV9" s="19" t="n">
        <v>0.656101497742706</v>
      </c>
      <c r="AW9" s="19" t="n">
        <v>0.628486145105851</v>
      </c>
      <c r="AX9" s="19" t="n">
        <v>0.627907597212292</v>
      </c>
      <c r="AY9" s="19" t="n">
        <v>0.651384309768225</v>
      </c>
      <c r="AZ9" s="19" t="n">
        <v>0.480770803786515</v>
      </c>
      <c r="BA9" s="19" t="n">
        <v>0.605282774418803</v>
      </c>
      <c r="BB9" s="19"/>
      <c r="BC9" s="19" t="n">
        <v>0.607374834147064</v>
      </c>
      <c r="BD9" s="19" t="n">
        <v>0.571211934363167</v>
      </c>
      <c r="BE9" s="19" t="n">
        <v>0.620207427055243</v>
      </c>
      <c r="BF9" s="19" t="n">
        <v>0.664293939682481</v>
      </c>
      <c r="BG9" s="19" t="n">
        <v>0.587682172306248</v>
      </c>
    </row>
    <row r="10">
      <c r="B10" s="20" t="s">
        <v>296</v>
      </c>
      <c r="C10" s="19" t="n">
        <v>0.288076815276639</v>
      </c>
      <c r="D10" s="19" t="n">
        <v>0.321966136932962</v>
      </c>
      <c r="E10" s="19" t="n">
        <v>0.254225110418366</v>
      </c>
      <c r="F10" s="19"/>
      <c r="G10" s="19" t="n">
        <v>0.265828559320364</v>
      </c>
      <c r="H10" s="19" t="n">
        <v>0.243703289779042</v>
      </c>
      <c r="I10" s="19" t="n">
        <v>0.254459116172535</v>
      </c>
      <c r="J10" s="19" t="n">
        <v>0.341566225907716</v>
      </c>
      <c r="K10" s="19" t="n">
        <v>0.299463416565221</v>
      </c>
      <c r="L10" s="19" t="n">
        <v>0.315237638204544</v>
      </c>
      <c r="M10" s="19"/>
      <c r="N10" s="19" t="n">
        <v>0.2915021952186</v>
      </c>
      <c r="O10" s="19" t="n">
        <v>0.331287080781956</v>
      </c>
      <c r="P10" s="19" t="n">
        <v>0.274418004636011</v>
      </c>
      <c r="Q10" s="19" t="n">
        <v>0.252032573389183</v>
      </c>
      <c r="R10" s="19"/>
      <c r="S10" s="19" t="n">
        <v>0.278062230106871</v>
      </c>
      <c r="T10" s="19" t="n">
        <v>0.278139618633371</v>
      </c>
      <c r="U10" s="19" t="n">
        <v>0.311905710257246</v>
      </c>
      <c r="V10" s="19" t="n">
        <v>0.2709350184431</v>
      </c>
      <c r="W10" s="19" t="n">
        <v>0.271684471601346</v>
      </c>
      <c r="X10" s="19" t="n">
        <v>0.295888494416216</v>
      </c>
      <c r="Y10" s="19" t="n">
        <v>0.251232987745577</v>
      </c>
      <c r="Z10" s="19" t="n">
        <v>0.245967829607444</v>
      </c>
      <c r="AA10" s="19" t="n">
        <v>0.320090090942468</v>
      </c>
      <c r="AB10" s="19" t="n">
        <v>0.31264279301108</v>
      </c>
      <c r="AC10" s="19" t="n">
        <v>0.32978352397378</v>
      </c>
      <c r="AD10" s="19" t="n">
        <v>0.273868764546011</v>
      </c>
      <c r="AE10" s="19"/>
      <c r="AF10" s="19" t="n">
        <v>0.31133064935524</v>
      </c>
      <c r="AG10" s="19" t="n">
        <v>0.293257077748215</v>
      </c>
      <c r="AH10" s="19" t="n">
        <v>0.232437172310527</v>
      </c>
      <c r="AI10" s="19"/>
      <c r="AJ10" s="19" t="n">
        <v>0.289986314133809</v>
      </c>
      <c r="AK10" s="19" t="n">
        <v>0.273978191342654</v>
      </c>
      <c r="AL10" s="19" t="n">
        <v>0.370012168605768</v>
      </c>
      <c r="AM10" s="19" t="n">
        <v>0.301274002126932</v>
      </c>
      <c r="AN10" s="19" t="n">
        <v>0.249498622143514</v>
      </c>
      <c r="AO10" s="19"/>
      <c r="AP10" s="19" t="n">
        <v>0.277318379305499</v>
      </c>
      <c r="AQ10" s="19" t="n">
        <v>0.277181672277608</v>
      </c>
      <c r="AR10" s="19" t="n">
        <v>0.325567827725827</v>
      </c>
      <c r="AS10" s="19" t="n">
        <v>0.295924194803315</v>
      </c>
      <c r="AT10" s="19" t="n">
        <v>0.381823838382375</v>
      </c>
      <c r="AU10" s="19"/>
      <c r="AV10" s="19" t="n">
        <v>0.282435673629762</v>
      </c>
      <c r="AW10" s="19" t="n">
        <v>0.284730111700462</v>
      </c>
      <c r="AX10" s="19" t="n">
        <v>0.279292392249113</v>
      </c>
      <c r="AY10" s="19" t="n">
        <v>0.29456622289247</v>
      </c>
      <c r="AZ10" s="19" t="n">
        <v>0.374718791151308</v>
      </c>
      <c r="BA10" s="19" t="n">
        <v>0.226662894310252</v>
      </c>
      <c r="BB10" s="19"/>
      <c r="BC10" s="19" t="n">
        <v>0.268214233073637</v>
      </c>
      <c r="BD10" s="19" t="n">
        <v>0.332407324584902</v>
      </c>
      <c r="BE10" s="19" t="n">
        <v>0.285860920899603</v>
      </c>
      <c r="BF10" s="19" t="n">
        <v>0.283708034621531</v>
      </c>
      <c r="BG10" s="19" t="n">
        <v>0.350414826306655</v>
      </c>
    </row>
    <row r="11">
      <c r="B11" s="20" t="s">
        <v>100</v>
      </c>
      <c r="C11" s="21" t="n">
        <v>0.0942529368650449</v>
      </c>
      <c r="D11" s="21" t="n">
        <v>0.0681656407303696</v>
      </c>
      <c r="E11" s="21" t="n">
        <v>0.120442978414969</v>
      </c>
      <c r="F11" s="21"/>
      <c r="G11" s="21" t="n">
        <v>0.0745117646888065</v>
      </c>
      <c r="H11" s="21" t="n">
        <v>0.0783649658418308</v>
      </c>
      <c r="I11" s="21" t="n">
        <v>0.100358718649124</v>
      </c>
      <c r="J11" s="21" t="n">
        <v>0.110216203079491</v>
      </c>
      <c r="K11" s="21" t="n">
        <v>0.116953603614248</v>
      </c>
      <c r="L11" s="21" t="n">
        <v>0.0871723067607787</v>
      </c>
      <c r="M11" s="21"/>
      <c r="N11" s="21" t="n">
        <v>0.0695427082592623</v>
      </c>
      <c r="O11" s="21" t="n">
        <v>0.0815419583432934</v>
      </c>
      <c r="P11" s="21" t="n">
        <v>0.119705532257548</v>
      </c>
      <c r="Q11" s="21" t="n">
        <v>0.111916935760847</v>
      </c>
      <c r="R11" s="21"/>
      <c r="S11" s="21" t="n">
        <v>0.0731098308467701</v>
      </c>
      <c r="T11" s="21" t="n">
        <v>0.0965846901404049</v>
      </c>
      <c r="U11" s="21" t="n">
        <v>0.0958469331212923</v>
      </c>
      <c r="V11" s="21" t="n">
        <v>0.0893484656839902</v>
      </c>
      <c r="W11" s="21" t="n">
        <v>0.0922765852881784</v>
      </c>
      <c r="X11" s="21" t="n">
        <v>0.0717859634032946</v>
      </c>
      <c r="Y11" s="21" t="n">
        <v>0.0964656364203366</v>
      </c>
      <c r="Z11" s="21" t="n">
        <v>0.120196800684353</v>
      </c>
      <c r="AA11" s="21" t="n">
        <v>0.0868268748540123</v>
      </c>
      <c r="AB11" s="21" t="n">
        <v>0.107495640696837</v>
      </c>
      <c r="AC11" s="21" t="n">
        <v>0.11512896485993</v>
      </c>
      <c r="AD11" s="21" t="n">
        <v>0.178165606307398</v>
      </c>
      <c r="AE11" s="21"/>
      <c r="AF11" s="21" t="n">
        <v>0.0875890342763929</v>
      </c>
      <c r="AG11" s="21" t="n">
        <v>0.0890660210530046</v>
      </c>
      <c r="AH11" s="21" t="n">
        <v>0.136887917807345</v>
      </c>
      <c r="AI11" s="21"/>
      <c r="AJ11" s="21" t="n">
        <v>0.0802797746340682</v>
      </c>
      <c r="AK11" s="21" t="n">
        <v>0.0690923095092595</v>
      </c>
      <c r="AL11" s="21" t="n">
        <v>0.0583651931555881</v>
      </c>
      <c r="AM11" s="21" t="n">
        <v>0.100533239876034</v>
      </c>
      <c r="AN11" s="21" t="n">
        <v>0.164633559550744</v>
      </c>
      <c r="AO11" s="21"/>
      <c r="AP11" s="21" t="n">
        <v>0.089074877249497</v>
      </c>
      <c r="AQ11" s="21" t="n">
        <v>0.0735245006552254</v>
      </c>
      <c r="AR11" s="21" t="n">
        <v>0.0760093018618082</v>
      </c>
      <c r="AS11" s="21" t="n">
        <v>0.045833562420732</v>
      </c>
      <c r="AT11" s="21" t="n">
        <v>0.159008904073725</v>
      </c>
      <c r="AU11" s="21"/>
      <c r="AV11" s="21" t="n">
        <v>0.0614628286275319</v>
      </c>
      <c r="AW11" s="21" t="n">
        <v>0.0867837431936872</v>
      </c>
      <c r="AX11" s="21" t="n">
        <v>0.0928000105385952</v>
      </c>
      <c r="AY11" s="21" t="n">
        <v>0.0540494673393054</v>
      </c>
      <c r="AZ11" s="21" t="n">
        <v>0.144510405062176</v>
      </c>
      <c r="BA11" s="21" t="n">
        <v>0.168054331270945</v>
      </c>
      <c r="BB11" s="21"/>
      <c r="BC11" s="21" t="n">
        <v>0.124410932779299</v>
      </c>
      <c r="BD11" s="21" t="n">
        <v>0.096380741051931</v>
      </c>
      <c r="BE11" s="21" t="n">
        <v>0.0939316520451545</v>
      </c>
      <c r="BF11" s="21" t="n">
        <v>0.0519980256959881</v>
      </c>
      <c r="BG11" s="21" t="n">
        <v>0.0619030013870972</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299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0.264065235220313</v>
      </c>
      <c r="D9" s="19" t="n">
        <v>0.250086220488739</v>
      </c>
      <c r="E9" s="19" t="n">
        <v>0.278475785638587</v>
      </c>
      <c r="F9" s="19"/>
      <c r="G9" s="19" t="n">
        <v>0.355603832571053</v>
      </c>
      <c r="H9" s="19" t="n">
        <v>0.400303592389165</v>
      </c>
      <c r="I9" s="19" t="n">
        <v>0.265168404392774</v>
      </c>
      <c r="J9" s="19" t="n">
        <v>0.247210261821806</v>
      </c>
      <c r="K9" s="19" t="n">
        <v>0.180686943280473</v>
      </c>
      <c r="L9" s="19" t="n">
        <v>0.1613313846737</v>
      </c>
      <c r="M9" s="19"/>
      <c r="N9" s="19" t="n">
        <v>0.298542457716204</v>
      </c>
      <c r="O9" s="19" t="n">
        <v>0.258595371496498</v>
      </c>
      <c r="P9" s="19" t="n">
        <v>0.216360000123398</v>
      </c>
      <c r="Q9" s="19" t="n">
        <v>0.275047070772678</v>
      </c>
      <c r="R9" s="19"/>
      <c r="S9" s="19" t="n">
        <v>0.320611353230777</v>
      </c>
      <c r="T9" s="19" t="n">
        <v>0.219103714025427</v>
      </c>
      <c r="U9" s="19" t="n">
        <v>0.169456274149162</v>
      </c>
      <c r="V9" s="19" t="n">
        <v>0.341795161597831</v>
      </c>
      <c r="W9" s="19" t="n">
        <v>0.233408696661518</v>
      </c>
      <c r="X9" s="19" t="n">
        <v>0.347295568856499</v>
      </c>
      <c r="Y9" s="19" t="n">
        <v>0.33028144555665</v>
      </c>
      <c r="Z9" s="19" t="n">
        <v>0.214628833095686</v>
      </c>
      <c r="AA9" s="19" t="n">
        <v>0.259507383265069</v>
      </c>
      <c r="AB9" s="19" t="n">
        <v>0.173514064002458</v>
      </c>
      <c r="AC9" s="19" t="n">
        <v>0.236341667709623</v>
      </c>
      <c r="AD9" s="19" t="n">
        <v>0.258974669295134</v>
      </c>
      <c r="AE9" s="19"/>
      <c r="AF9" s="19" t="n">
        <v>0.204709508318125</v>
      </c>
      <c r="AG9" s="19" t="n">
        <v>0.272797927027723</v>
      </c>
      <c r="AH9" s="19" t="n">
        <v>0.320551981360814</v>
      </c>
      <c r="AI9" s="19"/>
      <c r="AJ9" s="19" t="n">
        <v>0.204134782644663</v>
      </c>
      <c r="AK9" s="19" t="n">
        <v>0.36950283388458</v>
      </c>
      <c r="AL9" s="19" t="n">
        <v>0.193432140511281</v>
      </c>
      <c r="AM9" s="19" t="n">
        <v>0.281658250572061</v>
      </c>
      <c r="AN9" s="19" t="n">
        <v>0.252491610282693</v>
      </c>
      <c r="AO9" s="19"/>
      <c r="AP9" s="19" t="n">
        <v>0.20822245909502</v>
      </c>
      <c r="AQ9" s="19" t="n">
        <v>0.346238261465869</v>
      </c>
      <c r="AR9" s="19" t="n">
        <v>0.220237928211485</v>
      </c>
      <c r="AS9" s="19" t="n">
        <v>0.223013470625625</v>
      </c>
      <c r="AT9" s="19" t="n">
        <v>0.170624279050696</v>
      </c>
      <c r="AU9" s="19"/>
      <c r="AV9" s="19" t="n">
        <v>0.36897723518607</v>
      </c>
      <c r="AW9" s="19" t="n">
        <v>0.212628720957676</v>
      </c>
      <c r="AX9" s="19" t="n">
        <v>0.212471115616421</v>
      </c>
      <c r="AY9" s="19" t="n">
        <v>0.213323717796538</v>
      </c>
      <c r="AZ9" s="19" t="n">
        <v>0.246543814188117</v>
      </c>
      <c r="BA9" s="19" t="n">
        <v>0.225159226700186</v>
      </c>
      <c r="BB9" s="19"/>
      <c r="BC9" s="19" t="n">
        <v>0.218742335912782</v>
      </c>
      <c r="BD9" s="19" t="n">
        <v>0.253136374474893</v>
      </c>
      <c r="BE9" s="19" t="n">
        <v>0.280703370543473</v>
      </c>
      <c r="BF9" s="19" t="n">
        <v>0.379554332072398</v>
      </c>
      <c r="BG9" s="19" t="n">
        <v>0.457440211114913</v>
      </c>
    </row>
    <row r="10">
      <c r="B10" s="20" t="s">
        <v>296</v>
      </c>
      <c r="C10" s="19" t="n">
        <v>0.61780914470849</v>
      </c>
      <c r="D10" s="19" t="n">
        <v>0.668459713157735</v>
      </c>
      <c r="E10" s="19" t="n">
        <v>0.567821807386137</v>
      </c>
      <c r="F10" s="19"/>
      <c r="G10" s="19" t="n">
        <v>0.548002791083396</v>
      </c>
      <c r="H10" s="19" t="n">
        <v>0.495662356698052</v>
      </c>
      <c r="I10" s="19" t="n">
        <v>0.596164381076782</v>
      </c>
      <c r="J10" s="19" t="n">
        <v>0.637764195411319</v>
      </c>
      <c r="K10" s="19" t="n">
        <v>0.679517974612295</v>
      </c>
      <c r="L10" s="19" t="n">
        <v>0.723344818848655</v>
      </c>
      <c r="M10" s="19"/>
      <c r="N10" s="19" t="n">
        <v>0.629315256334435</v>
      </c>
      <c r="O10" s="19" t="n">
        <v>0.623586532813208</v>
      </c>
      <c r="P10" s="19" t="n">
        <v>0.63865466288777</v>
      </c>
      <c r="Q10" s="19" t="n">
        <v>0.580326448146735</v>
      </c>
      <c r="R10" s="19"/>
      <c r="S10" s="19" t="n">
        <v>0.577968756834257</v>
      </c>
      <c r="T10" s="19" t="n">
        <v>0.6550909065459</v>
      </c>
      <c r="U10" s="19" t="n">
        <v>0.689450022332144</v>
      </c>
      <c r="V10" s="19" t="n">
        <v>0.58712577163361</v>
      </c>
      <c r="W10" s="19" t="n">
        <v>0.636861372665158</v>
      </c>
      <c r="X10" s="19" t="n">
        <v>0.52857518595624</v>
      </c>
      <c r="Y10" s="19" t="n">
        <v>0.57088113212508</v>
      </c>
      <c r="Z10" s="19" t="n">
        <v>0.694207775124114</v>
      </c>
      <c r="AA10" s="19" t="n">
        <v>0.60743220041835</v>
      </c>
      <c r="AB10" s="19" t="n">
        <v>0.708958036810258</v>
      </c>
      <c r="AC10" s="19" t="n">
        <v>0.616222798320761</v>
      </c>
      <c r="AD10" s="19" t="n">
        <v>0.557710128010795</v>
      </c>
      <c r="AE10" s="19"/>
      <c r="AF10" s="19" t="n">
        <v>0.689909915617738</v>
      </c>
      <c r="AG10" s="19" t="n">
        <v>0.6174529317386</v>
      </c>
      <c r="AH10" s="19" t="n">
        <v>0.510033484179963</v>
      </c>
      <c r="AI10" s="19"/>
      <c r="AJ10" s="19" t="n">
        <v>0.683401871532321</v>
      </c>
      <c r="AK10" s="19" t="n">
        <v>0.541782973027984</v>
      </c>
      <c r="AL10" s="19" t="n">
        <v>0.712083148989477</v>
      </c>
      <c r="AM10" s="19" t="n">
        <v>0.623926415535387</v>
      </c>
      <c r="AN10" s="19" t="n">
        <v>0.556311952452667</v>
      </c>
      <c r="AO10" s="19"/>
      <c r="AP10" s="19" t="n">
        <v>0.663306453851658</v>
      </c>
      <c r="AQ10" s="19" t="n">
        <v>0.573970865745044</v>
      </c>
      <c r="AR10" s="19" t="n">
        <v>0.681413803760369</v>
      </c>
      <c r="AS10" s="19" t="n">
        <v>0.679722366673456</v>
      </c>
      <c r="AT10" s="19" t="n">
        <v>0.673743710612217</v>
      </c>
      <c r="AU10" s="19"/>
      <c r="AV10" s="19" t="n">
        <v>0.559369968168685</v>
      </c>
      <c r="AW10" s="19" t="n">
        <v>0.651728465430716</v>
      </c>
      <c r="AX10" s="19" t="n">
        <v>0.705229453493455</v>
      </c>
      <c r="AY10" s="19" t="n">
        <v>0.705122396630734</v>
      </c>
      <c r="AZ10" s="19" t="n">
        <v>0.631613998539206</v>
      </c>
      <c r="BA10" s="19" t="n">
        <v>0.506757778457058</v>
      </c>
      <c r="BB10" s="19"/>
      <c r="BC10" s="19" t="n">
        <v>0.61793977142194</v>
      </c>
      <c r="BD10" s="19" t="n">
        <v>0.640228980183453</v>
      </c>
      <c r="BE10" s="19" t="n">
        <v>0.614148833814736</v>
      </c>
      <c r="BF10" s="19" t="n">
        <v>0.533319564279819</v>
      </c>
      <c r="BG10" s="19" t="n">
        <v>0.509467866630714</v>
      </c>
    </row>
    <row r="11">
      <c r="B11" s="20" t="s">
        <v>100</v>
      </c>
      <c r="C11" s="21" t="n">
        <v>0.118125620071196</v>
      </c>
      <c r="D11" s="21" t="n">
        <v>0.0814540663535263</v>
      </c>
      <c r="E11" s="21" t="n">
        <v>0.153702406975276</v>
      </c>
      <c r="F11" s="21"/>
      <c r="G11" s="21" t="n">
        <v>0.0963933763455502</v>
      </c>
      <c r="H11" s="21" t="n">
        <v>0.104034050912783</v>
      </c>
      <c r="I11" s="21" t="n">
        <v>0.138667214530444</v>
      </c>
      <c r="J11" s="21" t="n">
        <v>0.115025542766875</v>
      </c>
      <c r="K11" s="21" t="n">
        <v>0.139795082107232</v>
      </c>
      <c r="L11" s="21" t="n">
        <v>0.115323796477645</v>
      </c>
      <c r="M11" s="21"/>
      <c r="N11" s="21" t="n">
        <v>0.0721422859493609</v>
      </c>
      <c r="O11" s="21" t="n">
        <v>0.117818095690294</v>
      </c>
      <c r="P11" s="21" t="n">
        <v>0.144985336988831</v>
      </c>
      <c r="Q11" s="21" t="n">
        <v>0.144626481080586</v>
      </c>
      <c r="R11" s="21"/>
      <c r="S11" s="21" t="n">
        <v>0.101419889934966</v>
      </c>
      <c r="T11" s="21" t="n">
        <v>0.125805379428673</v>
      </c>
      <c r="U11" s="21" t="n">
        <v>0.141093703518694</v>
      </c>
      <c r="V11" s="21" t="n">
        <v>0.0710790667685588</v>
      </c>
      <c r="W11" s="21" t="n">
        <v>0.129729930673324</v>
      </c>
      <c r="X11" s="21" t="n">
        <v>0.124129245187261</v>
      </c>
      <c r="Y11" s="21" t="n">
        <v>0.0988374223182711</v>
      </c>
      <c r="Z11" s="21" t="n">
        <v>0.0911633917802009</v>
      </c>
      <c r="AA11" s="21" t="n">
        <v>0.133060416316581</v>
      </c>
      <c r="AB11" s="21" t="n">
        <v>0.117527899187285</v>
      </c>
      <c r="AC11" s="21" t="n">
        <v>0.147435533969616</v>
      </c>
      <c r="AD11" s="21" t="n">
        <v>0.183315202694071</v>
      </c>
      <c r="AE11" s="21"/>
      <c r="AF11" s="21" t="n">
        <v>0.105380576064136</v>
      </c>
      <c r="AG11" s="21" t="n">
        <v>0.109749141233677</v>
      </c>
      <c r="AH11" s="21" t="n">
        <v>0.169414534459223</v>
      </c>
      <c r="AI11" s="21"/>
      <c r="AJ11" s="21" t="n">
        <v>0.112463345823017</v>
      </c>
      <c r="AK11" s="21" t="n">
        <v>0.0887141930874356</v>
      </c>
      <c r="AL11" s="21" t="n">
        <v>0.094484710499242</v>
      </c>
      <c r="AM11" s="21" t="n">
        <v>0.0944153338925522</v>
      </c>
      <c r="AN11" s="21" t="n">
        <v>0.19119643726464</v>
      </c>
      <c r="AO11" s="21"/>
      <c r="AP11" s="21" t="n">
        <v>0.128471087053322</v>
      </c>
      <c r="AQ11" s="21" t="n">
        <v>0.0797908727890872</v>
      </c>
      <c r="AR11" s="21" t="n">
        <v>0.0983482680281454</v>
      </c>
      <c r="AS11" s="21" t="n">
        <v>0.0972641627009184</v>
      </c>
      <c r="AT11" s="21" t="n">
        <v>0.155632010337086</v>
      </c>
      <c r="AU11" s="21"/>
      <c r="AV11" s="21" t="n">
        <v>0.0716527966452442</v>
      </c>
      <c r="AW11" s="21" t="n">
        <v>0.135642813611607</v>
      </c>
      <c r="AX11" s="21" t="n">
        <v>0.0822994308901233</v>
      </c>
      <c r="AY11" s="21" t="n">
        <v>0.0815538855727284</v>
      </c>
      <c r="AZ11" s="21" t="n">
        <v>0.121842187272677</v>
      </c>
      <c r="BA11" s="21" t="n">
        <v>0.268082994842756</v>
      </c>
      <c r="BB11" s="21"/>
      <c r="BC11" s="21" t="n">
        <v>0.163317892665278</v>
      </c>
      <c r="BD11" s="21" t="n">
        <v>0.106634645341654</v>
      </c>
      <c r="BE11" s="21" t="n">
        <v>0.105147795641791</v>
      </c>
      <c r="BF11" s="21" t="n">
        <v>0.087126103647783</v>
      </c>
      <c r="BG11" s="21" t="n">
        <v>0.0330919222543733</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0.633007067538159</v>
      </c>
      <c r="D9" s="19" t="n">
        <v>0.61678981780509</v>
      </c>
      <c r="E9" s="19" t="n">
        <v>0.648455525440182</v>
      </c>
      <c r="F9" s="19"/>
      <c r="G9" s="19" t="n">
        <v>0.692540654593362</v>
      </c>
      <c r="H9" s="19" t="n">
        <v>0.700214622642909</v>
      </c>
      <c r="I9" s="19" t="n">
        <v>0.635066906219185</v>
      </c>
      <c r="J9" s="19" t="n">
        <v>0.622127427565448</v>
      </c>
      <c r="K9" s="19" t="n">
        <v>0.588908894842523</v>
      </c>
      <c r="L9" s="19" t="n">
        <v>0.575555216118536</v>
      </c>
      <c r="M9" s="19"/>
      <c r="N9" s="19" t="n">
        <v>0.662377828192402</v>
      </c>
      <c r="O9" s="19" t="n">
        <v>0.644983248975193</v>
      </c>
      <c r="P9" s="19" t="n">
        <v>0.600794771019115</v>
      </c>
      <c r="Q9" s="19" t="n">
        <v>0.618470978000957</v>
      </c>
      <c r="R9" s="19"/>
      <c r="S9" s="19" t="n">
        <v>0.705381310143063</v>
      </c>
      <c r="T9" s="19" t="n">
        <v>0.633088540526877</v>
      </c>
      <c r="U9" s="19" t="n">
        <v>0.592652298301179</v>
      </c>
      <c r="V9" s="19" t="n">
        <v>0.660634504271625</v>
      </c>
      <c r="W9" s="19" t="n">
        <v>0.644986648429473</v>
      </c>
      <c r="X9" s="19" t="n">
        <v>0.621817439458046</v>
      </c>
      <c r="Y9" s="19" t="n">
        <v>0.639454549894283</v>
      </c>
      <c r="Z9" s="19" t="n">
        <v>0.598849628674001</v>
      </c>
      <c r="AA9" s="19" t="n">
        <v>0.596759160348853</v>
      </c>
      <c r="AB9" s="19" t="n">
        <v>0.600424057471425</v>
      </c>
      <c r="AC9" s="19" t="n">
        <v>0.622629548155941</v>
      </c>
      <c r="AD9" s="19" t="n">
        <v>0.600418414311505</v>
      </c>
      <c r="AE9" s="19"/>
      <c r="AF9" s="19" t="n">
        <v>0.541428661034021</v>
      </c>
      <c r="AG9" s="19" t="n">
        <v>0.683827659634412</v>
      </c>
      <c r="AH9" s="19" t="n">
        <v>0.629597193248761</v>
      </c>
      <c r="AI9" s="19"/>
      <c r="AJ9" s="19" t="n">
        <v>0.583306292770512</v>
      </c>
      <c r="AK9" s="19" t="n">
        <v>0.703635142708147</v>
      </c>
      <c r="AL9" s="19" t="n">
        <v>0.649416413804708</v>
      </c>
      <c r="AM9" s="19" t="n">
        <v>0.434759479382192</v>
      </c>
      <c r="AN9" s="19" t="n">
        <v>0.609769333665104</v>
      </c>
      <c r="AO9" s="19"/>
      <c r="AP9" s="19" t="n">
        <v>0.602830769967703</v>
      </c>
      <c r="AQ9" s="19" t="n">
        <v>0.708413942688282</v>
      </c>
      <c r="AR9" s="19" t="n">
        <v>0.675049559249153</v>
      </c>
      <c r="AS9" s="19" t="n">
        <v>0.479530093149762</v>
      </c>
      <c r="AT9" s="19" t="n">
        <v>0.713285434043809</v>
      </c>
      <c r="AU9" s="19"/>
      <c r="AV9" s="19" t="n">
        <v>0.725979170374059</v>
      </c>
      <c r="AW9" s="19" t="n">
        <v>0.601111787810707</v>
      </c>
      <c r="AX9" s="19" t="n">
        <v>0.754295553317462</v>
      </c>
      <c r="AY9" s="19" t="n">
        <v>0.478094935628912</v>
      </c>
      <c r="AZ9" s="19" t="n">
        <v>0.715699549985872</v>
      </c>
      <c r="BA9" s="19" t="n">
        <v>0.580738438820783</v>
      </c>
      <c r="BB9" s="19"/>
      <c r="BC9" s="19" t="n">
        <v>0.610764890133087</v>
      </c>
      <c r="BD9" s="19" t="n">
        <v>0.619523623234443</v>
      </c>
      <c r="BE9" s="19" t="n">
        <v>0.665071948900572</v>
      </c>
      <c r="BF9" s="19" t="n">
        <v>0.68011418483992</v>
      </c>
      <c r="BG9" s="19" t="n">
        <v>0.681732604302783</v>
      </c>
    </row>
    <row r="10">
      <c r="B10" s="20" t="s">
        <v>296</v>
      </c>
      <c r="C10" s="19" t="n">
        <v>0.272495150423621</v>
      </c>
      <c r="D10" s="19" t="n">
        <v>0.318225770396181</v>
      </c>
      <c r="E10" s="19" t="n">
        <v>0.228314517380375</v>
      </c>
      <c r="F10" s="19"/>
      <c r="G10" s="19" t="n">
        <v>0.202546782762306</v>
      </c>
      <c r="H10" s="19" t="n">
        <v>0.216333705469392</v>
      </c>
      <c r="I10" s="19" t="n">
        <v>0.270985614985168</v>
      </c>
      <c r="J10" s="19" t="n">
        <v>0.296867054274517</v>
      </c>
      <c r="K10" s="19" t="n">
        <v>0.303104696236843</v>
      </c>
      <c r="L10" s="19" t="n">
        <v>0.325666781000289</v>
      </c>
      <c r="M10" s="19"/>
      <c r="N10" s="19" t="n">
        <v>0.264535748184129</v>
      </c>
      <c r="O10" s="19" t="n">
        <v>0.287569968415471</v>
      </c>
      <c r="P10" s="19" t="n">
        <v>0.288646888727133</v>
      </c>
      <c r="Q10" s="19" t="n">
        <v>0.251746229994871</v>
      </c>
      <c r="R10" s="19"/>
      <c r="S10" s="19" t="n">
        <v>0.21803206684836</v>
      </c>
      <c r="T10" s="19" t="n">
        <v>0.283092287990948</v>
      </c>
      <c r="U10" s="19" t="n">
        <v>0.325554024516157</v>
      </c>
      <c r="V10" s="19" t="n">
        <v>0.275094960375043</v>
      </c>
      <c r="W10" s="19" t="n">
        <v>0.221996424737278</v>
      </c>
      <c r="X10" s="19" t="n">
        <v>0.268500617224121</v>
      </c>
      <c r="Y10" s="19" t="n">
        <v>0.281424680422579</v>
      </c>
      <c r="Z10" s="19" t="n">
        <v>0.290697961369943</v>
      </c>
      <c r="AA10" s="19" t="n">
        <v>0.280534851728067</v>
      </c>
      <c r="AB10" s="19" t="n">
        <v>0.297638256369624</v>
      </c>
      <c r="AC10" s="19" t="n">
        <v>0.288747693479043</v>
      </c>
      <c r="AD10" s="19" t="n">
        <v>0.281950404414967</v>
      </c>
      <c r="AE10" s="19"/>
      <c r="AF10" s="19" t="n">
        <v>0.366091911516953</v>
      </c>
      <c r="AG10" s="19" t="n">
        <v>0.239967753165755</v>
      </c>
      <c r="AH10" s="19" t="n">
        <v>0.22229173886942</v>
      </c>
      <c r="AI10" s="19"/>
      <c r="AJ10" s="19" t="n">
        <v>0.332212273843862</v>
      </c>
      <c r="AK10" s="19" t="n">
        <v>0.215529591753177</v>
      </c>
      <c r="AL10" s="19" t="n">
        <v>0.288962889717838</v>
      </c>
      <c r="AM10" s="19" t="n">
        <v>0.442253331291694</v>
      </c>
      <c r="AN10" s="19" t="n">
        <v>0.228175234384179</v>
      </c>
      <c r="AO10" s="19"/>
      <c r="AP10" s="19" t="n">
        <v>0.310340885136767</v>
      </c>
      <c r="AQ10" s="19" t="n">
        <v>0.219139470167828</v>
      </c>
      <c r="AR10" s="19" t="n">
        <v>0.255112812755648</v>
      </c>
      <c r="AS10" s="19" t="n">
        <v>0.438676931004693</v>
      </c>
      <c r="AT10" s="19" t="n">
        <v>0.207473814361595</v>
      </c>
      <c r="AU10" s="19"/>
      <c r="AV10" s="19" t="n">
        <v>0.208560060378839</v>
      </c>
      <c r="AW10" s="19" t="n">
        <v>0.306750472135426</v>
      </c>
      <c r="AX10" s="19" t="n">
        <v>0.204983016016668</v>
      </c>
      <c r="AY10" s="19" t="n">
        <v>0.450921379050157</v>
      </c>
      <c r="AZ10" s="19" t="n">
        <v>0.207211593228942</v>
      </c>
      <c r="BA10" s="19" t="n">
        <v>0.228456940963716</v>
      </c>
      <c r="BB10" s="19"/>
      <c r="BC10" s="19" t="n">
        <v>0.272491451337222</v>
      </c>
      <c r="BD10" s="19" t="n">
        <v>0.296104182007986</v>
      </c>
      <c r="BE10" s="19" t="n">
        <v>0.247222082808165</v>
      </c>
      <c r="BF10" s="19" t="n">
        <v>0.257103506120017</v>
      </c>
      <c r="BG10" s="19" t="n">
        <v>0.289464390710256</v>
      </c>
    </row>
    <row r="11">
      <c r="B11" s="20" t="s">
        <v>100</v>
      </c>
      <c r="C11" s="21" t="n">
        <v>0.0944977820382195</v>
      </c>
      <c r="D11" s="21" t="n">
        <v>0.0649844117987296</v>
      </c>
      <c r="E11" s="21" t="n">
        <v>0.123229957179443</v>
      </c>
      <c r="F11" s="21"/>
      <c r="G11" s="21" t="n">
        <v>0.104912562644333</v>
      </c>
      <c r="H11" s="21" t="n">
        <v>0.0834516718876982</v>
      </c>
      <c r="I11" s="21" t="n">
        <v>0.0939474787956461</v>
      </c>
      <c r="J11" s="21" t="n">
        <v>0.0810055181600345</v>
      </c>
      <c r="K11" s="21" t="n">
        <v>0.107986408920634</v>
      </c>
      <c r="L11" s="21" t="n">
        <v>0.0987780028811754</v>
      </c>
      <c r="M11" s="21"/>
      <c r="N11" s="21" t="n">
        <v>0.073086423623469</v>
      </c>
      <c r="O11" s="21" t="n">
        <v>0.0674467826093364</v>
      </c>
      <c r="P11" s="21" t="n">
        <v>0.110558340253751</v>
      </c>
      <c r="Q11" s="21" t="n">
        <v>0.129782792004171</v>
      </c>
      <c r="R11" s="21"/>
      <c r="S11" s="21" t="n">
        <v>0.0765866230085766</v>
      </c>
      <c r="T11" s="21" t="n">
        <v>0.0838191714821748</v>
      </c>
      <c r="U11" s="21" t="n">
        <v>0.0817936771826637</v>
      </c>
      <c r="V11" s="21" t="n">
        <v>0.0642705353533316</v>
      </c>
      <c r="W11" s="21" t="n">
        <v>0.133016926833249</v>
      </c>
      <c r="X11" s="21" t="n">
        <v>0.109681943317832</v>
      </c>
      <c r="Y11" s="21" t="n">
        <v>0.0791207696831382</v>
      </c>
      <c r="Z11" s="21" t="n">
        <v>0.110452409956056</v>
      </c>
      <c r="AA11" s="21" t="n">
        <v>0.12270598792308</v>
      </c>
      <c r="AB11" s="21" t="n">
        <v>0.101937686158951</v>
      </c>
      <c r="AC11" s="21" t="n">
        <v>0.0886227583650159</v>
      </c>
      <c r="AD11" s="21" t="n">
        <v>0.117631181273528</v>
      </c>
      <c r="AE11" s="21"/>
      <c r="AF11" s="21" t="n">
        <v>0.0924794274490259</v>
      </c>
      <c r="AG11" s="21" t="n">
        <v>0.0762045871998338</v>
      </c>
      <c r="AH11" s="21" t="n">
        <v>0.148111067881819</v>
      </c>
      <c r="AI11" s="21"/>
      <c r="AJ11" s="21" t="n">
        <v>0.0844814333856259</v>
      </c>
      <c r="AK11" s="21" t="n">
        <v>0.0808352655386757</v>
      </c>
      <c r="AL11" s="21" t="n">
        <v>0.0616206964774545</v>
      </c>
      <c r="AM11" s="21" t="n">
        <v>0.122987189326113</v>
      </c>
      <c r="AN11" s="21" t="n">
        <v>0.162055431950717</v>
      </c>
      <c r="AO11" s="21"/>
      <c r="AP11" s="21" t="n">
        <v>0.0868283448955298</v>
      </c>
      <c r="AQ11" s="21" t="n">
        <v>0.0724465871438895</v>
      </c>
      <c r="AR11" s="21" t="n">
        <v>0.0698376279951998</v>
      </c>
      <c r="AS11" s="21" t="n">
        <v>0.0817929758455446</v>
      </c>
      <c r="AT11" s="21" t="n">
        <v>0.0792407515945961</v>
      </c>
      <c r="AU11" s="21"/>
      <c r="AV11" s="21" t="n">
        <v>0.0654607692471023</v>
      </c>
      <c r="AW11" s="21" t="n">
        <v>0.0921377400538665</v>
      </c>
      <c r="AX11" s="21" t="n">
        <v>0.0407214306658702</v>
      </c>
      <c r="AY11" s="21" t="n">
        <v>0.0709836853209313</v>
      </c>
      <c r="AZ11" s="21" t="n">
        <v>0.0770888567851855</v>
      </c>
      <c r="BA11" s="21" t="n">
        <v>0.190804620215502</v>
      </c>
      <c r="BB11" s="21"/>
      <c r="BC11" s="21" t="n">
        <v>0.116743658529692</v>
      </c>
      <c r="BD11" s="21" t="n">
        <v>0.0843721947575715</v>
      </c>
      <c r="BE11" s="21" t="n">
        <v>0.0877059682912631</v>
      </c>
      <c r="BF11" s="21" t="n">
        <v>0.0627823090400636</v>
      </c>
      <c r="BG11" s="21" t="n">
        <v>0.0288030049869607</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0.688298582956503</v>
      </c>
      <c r="D9" s="19" t="n">
        <v>0.671724018143332</v>
      </c>
      <c r="E9" s="19" t="n">
        <v>0.703663678932904</v>
      </c>
      <c r="F9" s="19"/>
      <c r="G9" s="19" t="n">
        <v>0.792471294725578</v>
      </c>
      <c r="H9" s="19" t="n">
        <v>0.699373420450745</v>
      </c>
      <c r="I9" s="19" t="n">
        <v>0.725535567390642</v>
      </c>
      <c r="J9" s="19" t="n">
        <v>0.647960116984747</v>
      </c>
      <c r="K9" s="19" t="n">
        <v>0.66065192704139</v>
      </c>
      <c r="L9" s="19" t="n">
        <v>0.630679576024467</v>
      </c>
      <c r="M9" s="19"/>
      <c r="N9" s="19" t="n">
        <v>0.713404007075553</v>
      </c>
      <c r="O9" s="19" t="n">
        <v>0.715118940159492</v>
      </c>
      <c r="P9" s="19" t="n">
        <v>0.640123197425431</v>
      </c>
      <c r="Q9" s="19" t="n">
        <v>0.675073199851139</v>
      </c>
      <c r="R9" s="19"/>
      <c r="S9" s="19" t="n">
        <v>0.753606197344235</v>
      </c>
      <c r="T9" s="19" t="n">
        <v>0.688157683692354</v>
      </c>
      <c r="U9" s="19" t="n">
        <v>0.712037947725776</v>
      </c>
      <c r="V9" s="19" t="n">
        <v>0.68611373568637</v>
      </c>
      <c r="W9" s="19" t="n">
        <v>0.721569568938863</v>
      </c>
      <c r="X9" s="19" t="n">
        <v>0.659458610565128</v>
      </c>
      <c r="Y9" s="19" t="n">
        <v>0.670793201428948</v>
      </c>
      <c r="Z9" s="19" t="n">
        <v>0.573634608291616</v>
      </c>
      <c r="AA9" s="19" t="n">
        <v>0.640676563900964</v>
      </c>
      <c r="AB9" s="19" t="n">
        <v>0.70923119142235</v>
      </c>
      <c r="AC9" s="19" t="n">
        <v>0.678544477154288</v>
      </c>
      <c r="AD9" s="19" t="n">
        <v>0.662050992602103</v>
      </c>
      <c r="AE9" s="19"/>
      <c r="AF9" s="19" t="n">
        <v>0.589204451903978</v>
      </c>
      <c r="AG9" s="19" t="n">
        <v>0.756378027437165</v>
      </c>
      <c r="AH9" s="19" t="n">
        <v>0.629732603915551</v>
      </c>
      <c r="AI9" s="19"/>
      <c r="AJ9" s="19" t="n">
        <v>0.601735457865462</v>
      </c>
      <c r="AK9" s="19" t="n">
        <v>0.773948500613653</v>
      </c>
      <c r="AL9" s="19" t="n">
        <v>0.753724804050492</v>
      </c>
      <c r="AM9" s="19" t="n">
        <v>0.553473709972103</v>
      </c>
      <c r="AN9" s="19" t="n">
        <v>0.617904848138126</v>
      </c>
      <c r="AO9" s="19"/>
      <c r="AP9" s="19" t="n">
        <v>0.585540593224474</v>
      </c>
      <c r="AQ9" s="19" t="n">
        <v>0.785790707047126</v>
      </c>
      <c r="AR9" s="19" t="n">
        <v>0.79757415991167</v>
      </c>
      <c r="AS9" s="19" t="n">
        <v>0.51549751899077</v>
      </c>
      <c r="AT9" s="19" t="n">
        <v>0.880246985184443</v>
      </c>
      <c r="AU9" s="19"/>
      <c r="AV9" s="19" t="n">
        <v>0.80983762712152</v>
      </c>
      <c r="AW9" s="19" t="n">
        <v>0.603997117173827</v>
      </c>
      <c r="AX9" s="19" t="n">
        <v>0.801531987527592</v>
      </c>
      <c r="AY9" s="19" t="n">
        <v>0.503555685085227</v>
      </c>
      <c r="AZ9" s="19" t="n">
        <v>0.89686030177945</v>
      </c>
      <c r="BA9" s="19" t="n">
        <v>0.618341677102794</v>
      </c>
      <c r="BB9" s="19"/>
      <c r="BC9" s="19" t="n">
        <v>0.661940976383552</v>
      </c>
      <c r="BD9" s="19" t="n">
        <v>0.68236011079607</v>
      </c>
      <c r="BE9" s="19" t="n">
        <v>0.702270454120233</v>
      </c>
      <c r="BF9" s="19" t="n">
        <v>0.737216631696304</v>
      </c>
      <c r="BG9" s="19" t="n">
        <v>0.856229847129181</v>
      </c>
    </row>
    <row r="10">
      <c r="B10" s="20" t="s">
        <v>296</v>
      </c>
      <c r="C10" s="19" t="n">
        <v>0.225625718629108</v>
      </c>
      <c r="D10" s="19" t="n">
        <v>0.271664224385126</v>
      </c>
      <c r="E10" s="19" t="n">
        <v>0.181643092803807</v>
      </c>
      <c r="F10" s="19"/>
      <c r="G10" s="19" t="n">
        <v>0.153754244516192</v>
      </c>
      <c r="H10" s="19" t="n">
        <v>0.200628994822736</v>
      </c>
      <c r="I10" s="19" t="n">
        <v>0.195087771130117</v>
      </c>
      <c r="J10" s="19" t="n">
        <v>0.269858308851383</v>
      </c>
      <c r="K10" s="19" t="n">
        <v>0.216429422399073</v>
      </c>
      <c r="L10" s="19" t="n">
        <v>0.289110343350074</v>
      </c>
      <c r="M10" s="19"/>
      <c r="N10" s="19" t="n">
        <v>0.214226354410969</v>
      </c>
      <c r="O10" s="19" t="n">
        <v>0.212274636645119</v>
      </c>
      <c r="P10" s="19" t="n">
        <v>0.258656675433657</v>
      </c>
      <c r="Q10" s="19" t="n">
        <v>0.223214215835623</v>
      </c>
      <c r="R10" s="19"/>
      <c r="S10" s="19" t="n">
        <v>0.179477163052254</v>
      </c>
      <c r="T10" s="19" t="n">
        <v>0.235720673208022</v>
      </c>
      <c r="U10" s="19" t="n">
        <v>0.222005397327448</v>
      </c>
      <c r="V10" s="19" t="n">
        <v>0.248475024765153</v>
      </c>
      <c r="W10" s="19" t="n">
        <v>0.199217708719549</v>
      </c>
      <c r="X10" s="19" t="n">
        <v>0.2332081354784</v>
      </c>
      <c r="Y10" s="19" t="n">
        <v>0.24866690069574</v>
      </c>
      <c r="Z10" s="19" t="n">
        <v>0.284706988077977</v>
      </c>
      <c r="AA10" s="19" t="n">
        <v>0.230678914180238</v>
      </c>
      <c r="AB10" s="19" t="n">
        <v>0.22088910914669</v>
      </c>
      <c r="AC10" s="19" t="n">
        <v>0.251777620741964</v>
      </c>
      <c r="AD10" s="19" t="n">
        <v>0.189777518393672</v>
      </c>
      <c r="AE10" s="19"/>
      <c r="AF10" s="19" t="n">
        <v>0.316412338889246</v>
      </c>
      <c r="AG10" s="19" t="n">
        <v>0.179177114528273</v>
      </c>
      <c r="AH10" s="19" t="n">
        <v>0.215920918846542</v>
      </c>
      <c r="AI10" s="19"/>
      <c r="AJ10" s="19" t="n">
        <v>0.306839585682458</v>
      </c>
      <c r="AK10" s="19" t="n">
        <v>0.16490489062206</v>
      </c>
      <c r="AL10" s="19" t="n">
        <v>0.200601146198089</v>
      </c>
      <c r="AM10" s="19" t="n">
        <v>0.371225901843436</v>
      </c>
      <c r="AN10" s="19" t="n">
        <v>0.221699241052946</v>
      </c>
      <c r="AO10" s="19"/>
      <c r="AP10" s="19" t="n">
        <v>0.313990418391464</v>
      </c>
      <c r="AQ10" s="19" t="n">
        <v>0.157309219734595</v>
      </c>
      <c r="AR10" s="19" t="n">
        <v>0.155087239195286</v>
      </c>
      <c r="AS10" s="19" t="n">
        <v>0.406160943433427</v>
      </c>
      <c r="AT10" s="19" t="n">
        <v>0.067980180919642</v>
      </c>
      <c r="AU10" s="19"/>
      <c r="AV10" s="19" t="n">
        <v>0.13804534788338</v>
      </c>
      <c r="AW10" s="19" t="n">
        <v>0.292404090103703</v>
      </c>
      <c r="AX10" s="19" t="n">
        <v>0.151835370803569</v>
      </c>
      <c r="AY10" s="19" t="n">
        <v>0.429372990030107</v>
      </c>
      <c r="AZ10" s="19" t="n">
        <v>0.0647080358378887</v>
      </c>
      <c r="BA10" s="19" t="n">
        <v>0.209740371800403</v>
      </c>
      <c r="BB10" s="19"/>
      <c r="BC10" s="19" t="n">
        <v>0.229603257755868</v>
      </c>
      <c r="BD10" s="19" t="n">
        <v>0.238110011982991</v>
      </c>
      <c r="BE10" s="19" t="n">
        <v>0.216349614866479</v>
      </c>
      <c r="BF10" s="19" t="n">
        <v>0.207816373553613</v>
      </c>
      <c r="BG10" s="19" t="n">
        <v>0.143770152870819</v>
      </c>
    </row>
    <row r="11">
      <c r="B11" s="20" t="s">
        <v>100</v>
      </c>
      <c r="C11" s="21" t="n">
        <v>0.0860756984143887</v>
      </c>
      <c r="D11" s="21" t="n">
        <v>0.0566117574715423</v>
      </c>
      <c r="E11" s="21" t="n">
        <v>0.114693228263289</v>
      </c>
      <c r="F11" s="21"/>
      <c r="G11" s="21" t="n">
        <v>0.0537744607582301</v>
      </c>
      <c r="H11" s="21" t="n">
        <v>0.0999975847265187</v>
      </c>
      <c r="I11" s="21" t="n">
        <v>0.0793766614792402</v>
      </c>
      <c r="J11" s="21" t="n">
        <v>0.0821815741638693</v>
      </c>
      <c r="K11" s="21" t="n">
        <v>0.122918650559538</v>
      </c>
      <c r="L11" s="21" t="n">
        <v>0.0802100806254593</v>
      </c>
      <c r="M11" s="21"/>
      <c r="N11" s="21" t="n">
        <v>0.0723696385134784</v>
      </c>
      <c r="O11" s="21" t="n">
        <v>0.0726064231953888</v>
      </c>
      <c r="P11" s="21" t="n">
        <v>0.101220127140912</v>
      </c>
      <c r="Q11" s="21" t="n">
        <v>0.101712584313238</v>
      </c>
      <c r="R11" s="21"/>
      <c r="S11" s="21" t="n">
        <v>0.0669166396035105</v>
      </c>
      <c r="T11" s="21" t="n">
        <v>0.0761216430996238</v>
      </c>
      <c r="U11" s="21" t="n">
        <v>0.065956654946776</v>
      </c>
      <c r="V11" s="21" t="n">
        <v>0.0654112395484771</v>
      </c>
      <c r="W11" s="21" t="n">
        <v>0.0792127223415874</v>
      </c>
      <c r="X11" s="21" t="n">
        <v>0.107333253956471</v>
      </c>
      <c r="Y11" s="21" t="n">
        <v>0.0805398978753121</v>
      </c>
      <c r="Z11" s="21" t="n">
        <v>0.141658403630406</v>
      </c>
      <c r="AA11" s="21" t="n">
        <v>0.128644521918798</v>
      </c>
      <c r="AB11" s="21" t="n">
        <v>0.0698796994309605</v>
      </c>
      <c r="AC11" s="21" t="n">
        <v>0.0696779021037483</v>
      </c>
      <c r="AD11" s="21" t="n">
        <v>0.148171489004226</v>
      </c>
      <c r="AE11" s="21"/>
      <c r="AF11" s="21" t="n">
        <v>0.0943832092067758</v>
      </c>
      <c r="AG11" s="21" t="n">
        <v>0.0644448580345619</v>
      </c>
      <c r="AH11" s="21" t="n">
        <v>0.154346477237907</v>
      </c>
      <c r="AI11" s="21"/>
      <c r="AJ11" s="21" t="n">
        <v>0.0914249564520799</v>
      </c>
      <c r="AK11" s="21" t="n">
        <v>0.0611466087642872</v>
      </c>
      <c r="AL11" s="21" t="n">
        <v>0.0456740497514196</v>
      </c>
      <c r="AM11" s="21" t="n">
        <v>0.0753003881844612</v>
      </c>
      <c r="AN11" s="21" t="n">
        <v>0.160395910808928</v>
      </c>
      <c r="AO11" s="21"/>
      <c r="AP11" s="21" t="n">
        <v>0.100468988384062</v>
      </c>
      <c r="AQ11" s="21" t="n">
        <v>0.0569000732182799</v>
      </c>
      <c r="AR11" s="21" t="n">
        <v>0.0473386008930443</v>
      </c>
      <c r="AS11" s="21" t="n">
        <v>0.0783415375758034</v>
      </c>
      <c r="AT11" s="21" t="n">
        <v>0.0517728338959154</v>
      </c>
      <c r="AU11" s="21"/>
      <c r="AV11" s="21" t="n">
        <v>0.0521170249950991</v>
      </c>
      <c r="AW11" s="21" t="n">
        <v>0.10359879272247</v>
      </c>
      <c r="AX11" s="21" t="n">
        <v>0.0466326416688385</v>
      </c>
      <c r="AY11" s="21" t="n">
        <v>0.0670713248846663</v>
      </c>
      <c r="AZ11" s="21" t="n">
        <v>0.038431662382661</v>
      </c>
      <c r="BA11" s="21" t="n">
        <v>0.171917951096803</v>
      </c>
      <c r="BB11" s="21"/>
      <c r="BC11" s="21" t="n">
        <v>0.10845576586058</v>
      </c>
      <c r="BD11" s="21" t="n">
        <v>0.0795298772209393</v>
      </c>
      <c r="BE11" s="21" t="n">
        <v>0.0813799310132881</v>
      </c>
      <c r="BF11" s="21" t="n">
        <v>0.0549669947500829</v>
      </c>
      <c r="BG11" s="21" t="n">
        <v>0</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0.678402050629533</v>
      </c>
      <c r="D9" s="19" t="n">
        <v>0.672573895496398</v>
      </c>
      <c r="E9" s="19" t="n">
        <v>0.682404870224959</v>
      </c>
      <c r="F9" s="19"/>
      <c r="G9" s="19" t="n">
        <v>0.74074519311023</v>
      </c>
      <c r="H9" s="19" t="n">
        <v>0.749532611631623</v>
      </c>
      <c r="I9" s="19" t="n">
        <v>0.634836002151755</v>
      </c>
      <c r="J9" s="19" t="n">
        <v>0.638897675656366</v>
      </c>
      <c r="K9" s="19" t="n">
        <v>0.637927871398625</v>
      </c>
      <c r="L9" s="19" t="n">
        <v>0.673683857859649</v>
      </c>
      <c r="M9" s="19"/>
      <c r="N9" s="19" t="n">
        <v>0.73213303143784</v>
      </c>
      <c r="O9" s="19" t="n">
        <v>0.677580448913723</v>
      </c>
      <c r="P9" s="19" t="n">
        <v>0.592420458834963</v>
      </c>
      <c r="Q9" s="19" t="n">
        <v>0.696274360218193</v>
      </c>
      <c r="R9" s="19"/>
      <c r="S9" s="19" t="n">
        <v>0.785147957660345</v>
      </c>
      <c r="T9" s="19" t="n">
        <v>0.624899124516615</v>
      </c>
      <c r="U9" s="19" t="n">
        <v>0.663333844158903</v>
      </c>
      <c r="V9" s="19" t="n">
        <v>0.693850724719157</v>
      </c>
      <c r="W9" s="19" t="n">
        <v>0.652359628439342</v>
      </c>
      <c r="X9" s="19" t="n">
        <v>0.69667083338289</v>
      </c>
      <c r="Y9" s="19" t="n">
        <v>0.677605136473706</v>
      </c>
      <c r="Z9" s="19" t="n">
        <v>0.520716818408972</v>
      </c>
      <c r="AA9" s="19" t="n">
        <v>0.664632451011055</v>
      </c>
      <c r="AB9" s="19" t="n">
        <v>0.644342953666845</v>
      </c>
      <c r="AC9" s="19" t="n">
        <v>0.721484233499011</v>
      </c>
      <c r="AD9" s="19" t="n">
        <v>0.702379782104895</v>
      </c>
      <c r="AE9" s="19"/>
      <c r="AF9" s="19" t="n">
        <v>0.61961323476548</v>
      </c>
      <c r="AG9" s="19" t="n">
        <v>0.721611545765149</v>
      </c>
      <c r="AH9" s="19" t="n">
        <v>0.658628735436265</v>
      </c>
      <c r="AI9" s="19"/>
      <c r="AJ9" s="19" t="n">
        <v>0.638763662592641</v>
      </c>
      <c r="AK9" s="19" t="n">
        <v>0.769092136736262</v>
      </c>
      <c r="AL9" s="19" t="n">
        <v>0.701760033742717</v>
      </c>
      <c r="AM9" s="19" t="n">
        <v>0.469462680768884</v>
      </c>
      <c r="AN9" s="19" t="n">
        <v>0.62430373421061</v>
      </c>
      <c r="AO9" s="19"/>
      <c r="AP9" s="19" t="n">
        <v>0.66496587547971</v>
      </c>
      <c r="AQ9" s="19" t="n">
        <v>0.754534190704819</v>
      </c>
      <c r="AR9" s="19" t="n">
        <v>0.751837357935013</v>
      </c>
      <c r="AS9" s="19" t="n">
        <v>0.531027200685116</v>
      </c>
      <c r="AT9" s="19" t="n">
        <v>0.685241579158221</v>
      </c>
      <c r="AU9" s="19"/>
      <c r="AV9" s="19" t="n">
        <v>0.788269910137706</v>
      </c>
      <c r="AW9" s="19" t="n">
        <v>0.639267864561632</v>
      </c>
      <c r="AX9" s="19" t="n">
        <v>0.773571446050576</v>
      </c>
      <c r="AY9" s="19" t="n">
        <v>0.542715413145964</v>
      </c>
      <c r="AZ9" s="19" t="n">
        <v>0.717116816368082</v>
      </c>
      <c r="BA9" s="19" t="n">
        <v>0.591870674936247</v>
      </c>
      <c r="BB9" s="19"/>
      <c r="BC9" s="19" t="n">
        <v>0.675601645134663</v>
      </c>
      <c r="BD9" s="19" t="n">
        <v>0.623674374882737</v>
      </c>
      <c r="BE9" s="19" t="n">
        <v>0.707376000734005</v>
      </c>
      <c r="BF9" s="19" t="n">
        <v>0.773522716102449</v>
      </c>
      <c r="BG9" s="19" t="n">
        <v>0.70659084517574</v>
      </c>
    </row>
    <row r="10">
      <c r="B10" s="20" t="s">
        <v>296</v>
      </c>
      <c r="C10" s="19" t="n">
        <v>0.228107938907285</v>
      </c>
      <c r="D10" s="19" t="n">
        <v>0.255034660703634</v>
      </c>
      <c r="E10" s="19" t="n">
        <v>0.202787305688469</v>
      </c>
      <c r="F10" s="19"/>
      <c r="G10" s="19" t="n">
        <v>0.183748312976546</v>
      </c>
      <c r="H10" s="19" t="n">
        <v>0.182793195016006</v>
      </c>
      <c r="I10" s="19" t="n">
        <v>0.263022784237731</v>
      </c>
      <c r="J10" s="19" t="n">
        <v>0.269426047392131</v>
      </c>
      <c r="K10" s="19" t="n">
        <v>0.245155557468077</v>
      </c>
      <c r="L10" s="19" t="n">
        <v>0.221204538422586</v>
      </c>
      <c r="M10" s="19"/>
      <c r="N10" s="19" t="n">
        <v>0.209833900398234</v>
      </c>
      <c r="O10" s="19" t="n">
        <v>0.236843230528733</v>
      </c>
      <c r="P10" s="19" t="n">
        <v>0.284251719966881</v>
      </c>
      <c r="Q10" s="19" t="n">
        <v>0.189834634860473</v>
      </c>
      <c r="R10" s="19"/>
      <c r="S10" s="19" t="n">
        <v>0.156058166711072</v>
      </c>
      <c r="T10" s="19" t="n">
        <v>0.271290807486161</v>
      </c>
      <c r="U10" s="19" t="n">
        <v>0.23234879435949</v>
      </c>
      <c r="V10" s="19" t="n">
        <v>0.256467174261359</v>
      </c>
      <c r="W10" s="19" t="n">
        <v>0.259808866702681</v>
      </c>
      <c r="X10" s="19" t="n">
        <v>0.176348605759326</v>
      </c>
      <c r="Y10" s="19" t="n">
        <v>0.246430665910762</v>
      </c>
      <c r="Z10" s="19" t="n">
        <v>0.331177676388733</v>
      </c>
      <c r="AA10" s="19" t="n">
        <v>0.218160978987918</v>
      </c>
      <c r="AB10" s="19" t="n">
        <v>0.25343891987314</v>
      </c>
      <c r="AC10" s="19" t="n">
        <v>0.200310106614915</v>
      </c>
      <c r="AD10" s="19" t="n">
        <v>0.184255247928793</v>
      </c>
      <c r="AE10" s="19"/>
      <c r="AF10" s="19" t="n">
        <v>0.286850065824602</v>
      </c>
      <c r="AG10" s="19" t="n">
        <v>0.200389659071016</v>
      </c>
      <c r="AH10" s="19" t="n">
        <v>0.19320270255846</v>
      </c>
      <c r="AI10" s="19"/>
      <c r="AJ10" s="19" t="n">
        <v>0.262695509087767</v>
      </c>
      <c r="AK10" s="19" t="n">
        <v>0.163651362651334</v>
      </c>
      <c r="AL10" s="19" t="n">
        <v>0.219289049337339</v>
      </c>
      <c r="AM10" s="19" t="n">
        <v>0.435283986635452</v>
      </c>
      <c r="AN10" s="19" t="n">
        <v>0.221700284548466</v>
      </c>
      <c r="AO10" s="19"/>
      <c r="AP10" s="19" t="n">
        <v>0.246114886157214</v>
      </c>
      <c r="AQ10" s="19" t="n">
        <v>0.186524991925475</v>
      </c>
      <c r="AR10" s="19" t="n">
        <v>0.18719049205887</v>
      </c>
      <c r="AS10" s="19" t="n">
        <v>0.365651970685251</v>
      </c>
      <c r="AT10" s="19" t="n">
        <v>0.207033811558527</v>
      </c>
      <c r="AU10" s="19"/>
      <c r="AV10" s="19" t="n">
        <v>0.159368108870614</v>
      </c>
      <c r="AW10" s="19" t="n">
        <v>0.271624986819055</v>
      </c>
      <c r="AX10" s="19" t="n">
        <v>0.174330802354816</v>
      </c>
      <c r="AY10" s="19" t="n">
        <v>0.360814235248609</v>
      </c>
      <c r="AZ10" s="19" t="n">
        <v>0.180773628741346</v>
      </c>
      <c r="BA10" s="19" t="n">
        <v>0.219362319089592</v>
      </c>
      <c r="BB10" s="19"/>
      <c r="BC10" s="19" t="n">
        <v>0.218161798674611</v>
      </c>
      <c r="BD10" s="19" t="n">
        <v>0.2703008383282</v>
      </c>
      <c r="BE10" s="19" t="n">
        <v>0.211787717581124</v>
      </c>
      <c r="BF10" s="19" t="n">
        <v>0.176910166597776</v>
      </c>
      <c r="BG10" s="19" t="n">
        <v>0.128412463311633</v>
      </c>
    </row>
    <row r="11">
      <c r="B11" s="20" t="s">
        <v>100</v>
      </c>
      <c r="C11" s="21" t="n">
        <v>0.0934900104631821</v>
      </c>
      <c r="D11" s="21" t="n">
        <v>0.0723914437999674</v>
      </c>
      <c r="E11" s="21" t="n">
        <v>0.114807824086572</v>
      </c>
      <c r="F11" s="21"/>
      <c r="G11" s="21" t="n">
        <v>0.075506493913224</v>
      </c>
      <c r="H11" s="21" t="n">
        <v>0.0676741933523717</v>
      </c>
      <c r="I11" s="21" t="n">
        <v>0.102141213610514</v>
      </c>
      <c r="J11" s="21" t="n">
        <v>0.0916762769515031</v>
      </c>
      <c r="K11" s="21" t="n">
        <v>0.116916571133298</v>
      </c>
      <c r="L11" s="21" t="n">
        <v>0.105111603717765</v>
      </c>
      <c r="M11" s="21"/>
      <c r="N11" s="21" t="n">
        <v>0.0580330681639259</v>
      </c>
      <c r="O11" s="21" t="n">
        <v>0.085576320557544</v>
      </c>
      <c r="P11" s="21" t="n">
        <v>0.123327821198155</v>
      </c>
      <c r="Q11" s="21" t="n">
        <v>0.113891004921334</v>
      </c>
      <c r="R11" s="21"/>
      <c r="S11" s="21" t="n">
        <v>0.0587938756285829</v>
      </c>
      <c r="T11" s="21" t="n">
        <v>0.103810067997224</v>
      </c>
      <c r="U11" s="21" t="n">
        <v>0.104317361481607</v>
      </c>
      <c r="V11" s="21" t="n">
        <v>0.049682101019484</v>
      </c>
      <c r="W11" s="21" t="n">
        <v>0.0878315048579773</v>
      </c>
      <c r="X11" s="21" t="n">
        <v>0.126980560857784</v>
      </c>
      <c r="Y11" s="21" t="n">
        <v>0.0759641976155324</v>
      </c>
      <c r="Z11" s="21" t="n">
        <v>0.148105505202296</v>
      </c>
      <c r="AA11" s="21" t="n">
        <v>0.117206570001027</v>
      </c>
      <c r="AB11" s="21" t="n">
        <v>0.102218126460016</v>
      </c>
      <c r="AC11" s="21" t="n">
        <v>0.0782056598860748</v>
      </c>
      <c r="AD11" s="21" t="n">
        <v>0.113364969966312</v>
      </c>
      <c r="AE11" s="21"/>
      <c r="AF11" s="21" t="n">
        <v>0.0935366994099177</v>
      </c>
      <c r="AG11" s="21" t="n">
        <v>0.0779987951638351</v>
      </c>
      <c r="AH11" s="21" t="n">
        <v>0.148168562005275</v>
      </c>
      <c r="AI11" s="21"/>
      <c r="AJ11" s="21" t="n">
        <v>0.0985408283195914</v>
      </c>
      <c r="AK11" s="21" t="n">
        <v>0.0672565006124042</v>
      </c>
      <c r="AL11" s="21" t="n">
        <v>0.0789509169199431</v>
      </c>
      <c r="AM11" s="21" t="n">
        <v>0.095253332595664</v>
      </c>
      <c r="AN11" s="21" t="n">
        <v>0.153995981240924</v>
      </c>
      <c r="AO11" s="21"/>
      <c r="AP11" s="21" t="n">
        <v>0.0889192383630752</v>
      </c>
      <c r="AQ11" s="21" t="n">
        <v>0.0589408173697053</v>
      </c>
      <c r="AR11" s="21" t="n">
        <v>0.060972150006117</v>
      </c>
      <c r="AS11" s="21" t="n">
        <v>0.103320828629632</v>
      </c>
      <c r="AT11" s="21" t="n">
        <v>0.107724609283252</v>
      </c>
      <c r="AU11" s="21"/>
      <c r="AV11" s="21" t="n">
        <v>0.0523619809916802</v>
      </c>
      <c r="AW11" s="21" t="n">
        <v>0.0891071486193128</v>
      </c>
      <c r="AX11" s="21" t="n">
        <v>0.0520977515946083</v>
      </c>
      <c r="AY11" s="21" t="n">
        <v>0.0964703516054273</v>
      </c>
      <c r="AZ11" s="21" t="n">
        <v>0.102109554890571</v>
      </c>
      <c r="BA11" s="21" t="n">
        <v>0.188767005974161</v>
      </c>
      <c r="BB11" s="21"/>
      <c r="BC11" s="21" t="n">
        <v>0.106236556190726</v>
      </c>
      <c r="BD11" s="21" t="n">
        <v>0.106024786789063</v>
      </c>
      <c r="BE11" s="21" t="n">
        <v>0.0808362816848711</v>
      </c>
      <c r="BF11" s="21" t="n">
        <v>0.0495671172997748</v>
      </c>
      <c r="BG11" s="21" t="n">
        <v>0.164996691512627</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0.452221236648533</v>
      </c>
      <c r="D9" s="19" t="n">
        <v>0.462989975697402</v>
      </c>
      <c r="E9" s="19" t="n">
        <v>0.439830173509376</v>
      </c>
      <c r="F9" s="19"/>
      <c r="G9" s="19" t="n">
        <v>0.5155931641276</v>
      </c>
      <c r="H9" s="19" t="n">
        <v>0.545053856870862</v>
      </c>
      <c r="I9" s="19" t="n">
        <v>0.516277046555471</v>
      </c>
      <c r="J9" s="19" t="n">
        <v>0.399093126171601</v>
      </c>
      <c r="K9" s="19" t="n">
        <v>0.358017777232377</v>
      </c>
      <c r="L9" s="19" t="n">
        <v>0.389000906160213</v>
      </c>
      <c r="M9" s="19"/>
      <c r="N9" s="19" t="n">
        <v>0.530923009858621</v>
      </c>
      <c r="O9" s="19" t="n">
        <v>0.425763534763895</v>
      </c>
      <c r="P9" s="19" t="n">
        <v>0.408388671164373</v>
      </c>
      <c r="Q9" s="19" t="n">
        <v>0.432354899047034</v>
      </c>
      <c r="R9" s="19"/>
      <c r="S9" s="19" t="n">
        <v>0.542286411936778</v>
      </c>
      <c r="T9" s="19" t="n">
        <v>0.452459275621157</v>
      </c>
      <c r="U9" s="19" t="n">
        <v>0.379976133570142</v>
      </c>
      <c r="V9" s="19" t="n">
        <v>0.392086967803041</v>
      </c>
      <c r="W9" s="19" t="n">
        <v>0.454805138139172</v>
      </c>
      <c r="X9" s="19" t="n">
        <v>0.490253561777372</v>
      </c>
      <c r="Y9" s="19" t="n">
        <v>0.460917095167305</v>
      </c>
      <c r="Z9" s="19" t="n">
        <v>0.424783261780601</v>
      </c>
      <c r="AA9" s="19" t="n">
        <v>0.489000767064719</v>
      </c>
      <c r="AB9" s="19" t="n">
        <v>0.349643213768015</v>
      </c>
      <c r="AC9" s="19" t="n">
        <v>0.491217144450613</v>
      </c>
      <c r="AD9" s="19" t="n">
        <v>0.403756042640601</v>
      </c>
      <c r="AE9" s="19"/>
      <c r="AF9" s="19" t="n">
        <v>0.434483646474798</v>
      </c>
      <c r="AG9" s="19" t="n">
        <v>0.460537813825404</v>
      </c>
      <c r="AH9" s="19" t="n">
        <v>0.411232955223127</v>
      </c>
      <c r="AI9" s="19"/>
      <c r="AJ9" s="19" t="n">
        <v>0.411626847373646</v>
      </c>
      <c r="AK9" s="19" t="n">
        <v>0.538730496756254</v>
      </c>
      <c r="AL9" s="19" t="n">
        <v>0.420259484225297</v>
      </c>
      <c r="AM9" s="19" t="n">
        <v>0.625862461358435</v>
      </c>
      <c r="AN9" s="19" t="n">
        <v>0.402859839642708</v>
      </c>
      <c r="AO9" s="19"/>
      <c r="AP9" s="19" t="n">
        <v>0.435371925352793</v>
      </c>
      <c r="AQ9" s="19" t="n">
        <v>0.516576862069793</v>
      </c>
      <c r="AR9" s="19" t="n">
        <v>0.430946746471991</v>
      </c>
      <c r="AS9" s="19" t="n">
        <v>0.467340241571296</v>
      </c>
      <c r="AT9" s="19" t="n">
        <v>0.323743334438083</v>
      </c>
      <c r="AU9" s="19"/>
      <c r="AV9" s="19" t="n">
        <v>0.551339507959203</v>
      </c>
      <c r="AW9" s="19" t="n">
        <v>0.454626471856588</v>
      </c>
      <c r="AX9" s="19" t="n">
        <v>0.413509236116863</v>
      </c>
      <c r="AY9" s="19" t="n">
        <v>0.448016276698755</v>
      </c>
      <c r="AZ9" s="19" t="n">
        <v>0.392499758152082</v>
      </c>
      <c r="BA9" s="19" t="n">
        <v>0.260059843673413</v>
      </c>
      <c r="BB9" s="19"/>
      <c r="BC9" s="19" t="n">
        <v>0.438283883604705</v>
      </c>
      <c r="BD9" s="19" t="n">
        <v>0.401770782290924</v>
      </c>
      <c r="BE9" s="19" t="n">
        <v>0.493753102430292</v>
      </c>
      <c r="BF9" s="19" t="n">
        <v>0.516411774959909</v>
      </c>
      <c r="BG9" s="19" t="n">
        <v>0.697835804060443</v>
      </c>
    </row>
    <row r="10">
      <c r="B10" s="20" t="s">
        <v>296</v>
      </c>
      <c r="C10" s="19" t="n">
        <v>0.38402410356659</v>
      </c>
      <c r="D10" s="19" t="n">
        <v>0.428390058063776</v>
      </c>
      <c r="E10" s="19" t="n">
        <v>0.341342907461596</v>
      </c>
      <c r="F10" s="19"/>
      <c r="G10" s="19" t="n">
        <v>0.338984515747478</v>
      </c>
      <c r="H10" s="19" t="n">
        <v>0.3340573310769</v>
      </c>
      <c r="I10" s="19" t="n">
        <v>0.338376003345575</v>
      </c>
      <c r="J10" s="19" t="n">
        <v>0.415441467868069</v>
      </c>
      <c r="K10" s="19" t="n">
        <v>0.436600480108617</v>
      </c>
      <c r="L10" s="19" t="n">
        <v>0.43088961345234</v>
      </c>
      <c r="M10" s="19"/>
      <c r="N10" s="19" t="n">
        <v>0.364426731633654</v>
      </c>
      <c r="O10" s="19" t="n">
        <v>0.396760018524728</v>
      </c>
      <c r="P10" s="19" t="n">
        <v>0.40970318744108</v>
      </c>
      <c r="Q10" s="19" t="n">
        <v>0.370097187255629</v>
      </c>
      <c r="R10" s="19"/>
      <c r="S10" s="19" t="n">
        <v>0.330095269015105</v>
      </c>
      <c r="T10" s="19" t="n">
        <v>0.382939122620325</v>
      </c>
      <c r="U10" s="19" t="n">
        <v>0.448319813383363</v>
      </c>
      <c r="V10" s="19" t="n">
        <v>0.458128163802053</v>
      </c>
      <c r="W10" s="19" t="n">
        <v>0.401139568116871</v>
      </c>
      <c r="X10" s="19" t="n">
        <v>0.338354155983287</v>
      </c>
      <c r="Y10" s="19" t="n">
        <v>0.387382394549189</v>
      </c>
      <c r="Z10" s="19" t="n">
        <v>0.444825011218353</v>
      </c>
      <c r="AA10" s="19" t="n">
        <v>0.317817677381562</v>
      </c>
      <c r="AB10" s="19" t="n">
        <v>0.446073971669055</v>
      </c>
      <c r="AC10" s="19" t="n">
        <v>0.330173630300995</v>
      </c>
      <c r="AD10" s="19" t="n">
        <v>0.401059139774917</v>
      </c>
      <c r="AE10" s="19"/>
      <c r="AF10" s="19" t="n">
        <v>0.412005775547606</v>
      </c>
      <c r="AG10" s="19" t="n">
        <v>0.376784480486428</v>
      </c>
      <c r="AH10" s="19" t="n">
        <v>0.369896399854856</v>
      </c>
      <c r="AI10" s="19"/>
      <c r="AJ10" s="19" t="n">
        <v>0.395783736852138</v>
      </c>
      <c r="AK10" s="19" t="n">
        <v>0.354179449801133</v>
      </c>
      <c r="AL10" s="19" t="n">
        <v>0.403210573346883</v>
      </c>
      <c r="AM10" s="19" t="n">
        <v>0.256451990945914</v>
      </c>
      <c r="AN10" s="19" t="n">
        <v>0.369081085981765</v>
      </c>
      <c r="AO10" s="19"/>
      <c r="AP10" s="19" t="n">
        <v>0.368411679172276</v>
      </c>
      <c r="AQ10" s="19" t="n">
        <v>0.359900805105544</v>
      </c>
      <c r="AR10" s="19" t="n">
        <v>0.408901706481146</v>
      </c>
      <c r="AS10" s="19" t="n">
        <v>0.404962236042829</v>
      </c>
      <c r="AT10" s="19" t="n">
        <v>0.437593816445428</v>
      </c>
      <c r="AU10" s="19"/>
      <c r="AV10" s="19" t="n">
        <v>0.347623606181284</v>
      </c>
      <c r="AW10" s="19" t="n">
        <v>0.368075081550498</v>
      </c>
      <c r="AX10" s="19" t="n">
        <v>0.432432416190547</v>
      </c>
      <c r="AY10" s="19" t="n">
        <v>0.42487058676415</v>
      </c>
      <c r="AZ10" s="19" t="n">
        <v>0.396548688894008</v>
      </c>
      <c r="BA10" s="19" t="n">
        <v>0.412057727392458</v>
      </c>
      <c r="BB10" s="19"/>
      <c r="BC10" s="19" t="n">
        <v>0.367287122670531</v>
      </c>
      <c r="BD10" s="19" t="n">
        <v>0.442465893503076</v>
      </c>
      <c r="BE10" s="19" t="n">
        <v>0.34033508762115</v>
      </c>
      <c r="BF10" s="19" t="n">
        <v>0.377985822709588</v>
      </c>
      <c r="BG10" s="19" t="n">
        <v>0.239493559389381</v>
      </c>
    </row>
    <row r="11">
      <c r="B11" s="20" t="s">
        <v>100</v>
      </c>
      <c r="C11" s="21" t="n">
        <v>0.163754659784877</v>
      </c>
      <c r="D11" s="21" t="n">
        <v>0.108619966238822</v>
      </c>
      <c r="E11" s="21" t="n">
        <v>0.218826919029028</v>
      </c>
      <c r="F11" s="21"/>
      <c r="G11" s="21" t="n">
        <v>0.145422320124922</v>
      </c>
      <c r="H11" s="21" t="n">
        <v>0.120888812052239</v>
      </c>
      <c r="I11" s="21" t="n">
        <v>0.145346950098954</v>
      </c>
      <c r="J11" s="21" t="n">
        <v>0.18546540596033</v>
      </c>
      <c r="K11" s="21" t="n">
        <v>0.205381742659007</v>
      </c>
      <c r="L11" s="21" t="n">
        <v>0.180109480387447</v>
      </c>
      <c r="M11" s="21"/>
      <c r="N11" s="21" t="n">
        <v>0.104650258507726</v>
      </c>
      <c r="O11" s="21" t="n">
        <v>0.177476446711377</v>
      </c>
      <c r="P11" s="21" t="n">
        <v>0.181908141394547</v>
      </c>
      <c r="Q11" s="21" t="n">
        <v>0.197547913697337</v>
      </c>
      <c r="R11" s="21"/>
      <c r="S11" s="21" t="n">
        <v>0.127618319048117</v>
      </c>
      <c r="T11" s="21" t="n">
        <v>0.164601601758518</v>
      </c>
      <c r="U11" s="21" t="n">
        <v>0.171704053046496</v>
      </c>
      <c r="V11" s="21" t="n">
        <v>0.149784868394905</v>
      </c>
      <c r="W11" s="21" t="n">
        <v>0.144055293743957</v>
      </c>
      <c r="X11" s="21" t="n">
        <v>0.17139228223934</v>
      </c>
      <c r="Y11" s="21" t="n">
        <v>0.151700510283507</v>
      </c>
      <c r="Z11" s="21" t="n">
        <v>0.130391727001046</v>
      </c>
      <c r="AA11" s="21" t="n">
        <v>0.193181555553719</v>
      </c>
      <c r="AB11" s="21" t="n">
        <v>0.20428281456293</v>
      </c>
      <c r="AC11" s="21" t="n">
        <v>0.178609225248392</v>
      </c>
      <c r="AD11" s="21" t="n">
        <v>0.195184817584482</v>
      </c>
      <c r="AE11" s="21"/>
      <c r="AF11" s="21" t="n">
        <v>0.153510577977596</v>
      </c>
      <c r="AG11" s="21" t="n">
        <v>0.162677705688169</v>
      </c>
      <c r="AH11" s="21" t="n">
        <v>0.218870644922017</v>
      </c>
      <c r="AI11" s="21"/>
      <c r="AJ11" s="21" t="n">
        <v>0.192589415774215</v>
      </c>
      <c r="AK11" s="21" t="n">
        <v>0.107090053442613</v>
      </c>
      <c r="AL11" s="21" t="n">
        <v>0.17652994242782</v>
      </c>
      <c r="AM11" s="21" t="n">
        <v>0.117685547695651</v>
      </c>
      <c r="AN11" s="21" t="n">
        <v>0.228059074375527</v>
      </c>
      <c r="AO11" s="21"/>
      <c r="AP11" s="21" t="n">
        <v>0.196216395474931</v>
      </c>
      <c r="AQ11" s="21" t="n">
        <v>0.123522332824664</v>
      </c>
      <c r="AR11" s="21" t="n">
        <v>0.160151547046863</v>
      </c>
      <c r="AS11" s="21" t="n">
        <v>0.127697522385876</v>
      </c>
      <c r="AT11" s="21" t="n">
        <v>0.238662849116489</v>
      </c>
      <c r="AU11" s="21"/>
      <c r="AV11" s="21" t="n">
        <v>0.101036885859513</v>
      </c>
      <c r="AW11" s="21" t="n">
        <v>0.177298446592914</v>
      </c>
      <c r="AX11" s="21" t="n">
        <v>0.15405834769259</v>
      </c>
      <c r="AY11" s="21" t="n">
        <v>0.127113136537095</v>
      </c>
      <c r="AZ11" s="21" t="n">
        <v>0.210951552953911</v>
      </c>
      <c r="BA11" s="21" t="n">
        <v>0.327882428934129</v>
      </c>
      <c r="BB11" s="21"/>
      <c r="BC11" s="21" t="n">
        <v>0.194428993724764</v>
      </c>
      <c r="BD11" s="21" t="n">
        <v>0.155763324205999</v>
      </c>
      <c r="BE11" s="21" t="n">
        <v>0.165911809948558</v>
      </c>
      <c r="BF11" s="21" t="n">
        <v>0.105602402330502</v>
      </c>
      <c r="BG11" s="21" t="n">
        <v>0.0626706365501758</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0.630623254667106</v>
      </c>
      <c r="D9" s="19" t="n">
        <v>0.617164016052211</v>
      </c>
      <c r="E9" s="19" t="n">
        <v>0.643014460537864</v>
      </c>
      <c r="F9" s="19"/>
      <c r="G9" s="19" t="n">
        <v>0.67419217933697</v>
      </c>
      <c r="H9" s="19" t="n">
        <v>0.676669239555974</v>
      </c>
      <c r="I9" s="19" t="n">
        <v>0.612044763230798</v>
      </c>
      <c r="J9" s="19" t="n">
        <v>0.596422698588106</v>
      </c>
      <c r="K9" s="19" t="n">
        <v>0.584957803062695</v>
      </c>
      <c r="L9" s="19" t="n">
        <v>0.637682451390959</v>
      </c>
      <c r="M9" s="19"/>
      <c r="N9" s="19" t="n">
        <v>0.67200439783468</v>
      </c>
      <c r="O9" s="19" t="n">
        <v>0.595278366301868</v>
      </c>
      <c r="P9" s="19" t="n">
        <v>0.611296158619074</v>
      </c>
      <c r="Q9" s="19" t="n">
        <v>0.639032790901882</v>
      </c>
      <c r="R9" s="19"/>
      <c r="S9" s="19" t="n">
        <v>0.695979598521729</v>
      </c>
      <c r="T9" s="19" t="n">
        <v>0.660325139945772</v>
      </c>
      <c r="U9" s="19" t="n">
        <v>0.578580777217889</v>
      </c>
      <c r="V9" s="19" t="n">
        <v>0.575743068074658</v>
      </c>
      <c r="W9" s="19" t="n">
        <v>0.627919275150651</v>
      </c>
      <c r="X9" s="19" t="n">
        <v>0.628128209698476</v>
      </c>
      <c r="Y9" s="19" t="n">
        <v>0.655814841301215</v>
      </c>
      <c r="Z9" s="19" t="n">
        <v>0.597926126995509</v>
      </c>
      <c r="AA9" s="19" t="n">
        <v>0.650387771368765</v>
      </c>
      <c r="AB9" s="19" t="n">
        <v>0.526169626629211</v>
      </c>
      <c r="AC9" s="19" t="n">
        <v>0.715503814332473</v>
      </c>
      <c r="AD9" s="19" t="n">
        <v>0.588663354898856</v>
      </c>
      <c r="AE9" s="19"/>
      <c r="AF9" s="19" t="n">
        <v>0.664608752812952</v>
      </c>
      <c r="AG9" s="19" t="n">
        <v>0.59783078919126</v>
      </c>
      <c r="AH9" s="19" t="n">
        <v>0.616876114137104</v>
      </c>
      <c r="AI9" s="19"/>
      <c r="AJ9" s="19" t="n">
        <v>0.67083582284017</v>
      </c>
      <c r="AK9" s="19" t="n">
        <v>0.637250395002866</v>
      </c>
      <c r="AL9" s="19" t="n">
        <v>0.534319574356612</v>
      </c>
      <c r="AM9" s="19" t="n">
        <v>0.760868104943003</v>
      </c>
      <c r="AN9" s="19" t="n">
        <v>0.578052462169998</v>
      </c>
      <c r="AO9" s="19"/>
      <c r="AP9" s="19" t="n">
        <v>0.693802513095434</v>
      </c>
      <c r="AQ9" s="19" t="n">
        <v>0.639955900190799</v>
      </c>
      <c r="AR9" s="19" t="n">
        <v>0.550558295075864</v>
      </c>
      <c r="AS9" s="19" t="n">
        <v>0.682975479629955</v>
      </c>
      <c r="AT9" s="19" t="n">
        <v>0.517849039718978</v>
      </c>
      <c r="AU9" s="19"/>
      <c r="AV9" s="19" t="n">
        <v>0.651805225306098</v>
      </c>
      <c r="AW9" s="19" t="n">
        <v>0.682731890817817</v>
      </c>
      <c r="AX9" s="19" t="n">
        <v>0.597642267421223</v>
      </c>
      <c r="AY9" s="19" t="n">
        <v>0.672383800253095</v>
      </c>
      <c r="AZ9" s="19" t="n">
        <v>0.535746436062948</v>
      </c>
      <c r="BA9" s="19" t="n">
        <v>0.510621847211871</v>
      </c>
      <c r="BB9" s="19"/>
      <c r="BC9" s="19" t="n">
        <v>0.636048880882145</v>
      </c>
      <c r="BD9" s="19" t="n">
        <v>0.610939648184207</v>
      </c>
      <c r="BE9" s="19" t="n">
        <v>0.620511330727403</v>
      </c>
      <c r="BF9" s="19" t="n">
        <v>0.667225043075879</v>
      </c>
      <c r="BG9" s="19" t="n">
        <v>0.701417064591606</v>
      </c>
    </row>
    <row r="10">
      <c r="B10" s="20" t="s">
        <v>296</v>
      </c>
      <c r="C10" s="19" t="n">
        <v>0.258514881998114</v>
      </c>
      <c r="D10" s="19" t="n">
        <v>0.299925635194774</v>
      </c>
      <c r="E10" s="19" t="n">
        <v>0.217984195444058</v>
      </c>
      <c r="F10" s="19"/>
      <c r="G10" s="19" t="n">
        <v>0.225394080738176</v>
      </c>
      <c r="H10" s="19" t="n">
        <v>0.226129531369433</v>
      </c>
      <c r="I10" s="19" t="n">
        <v>0.266935777020373</v>
      </c>
      <c r="J10" s="19" t="n">
        <v>0.307376218244375</v>
      </c>
      <c r="K10" s="19" t="n">
        <v>0.279571618557669</v>
      </c>
      <c r="L10" s="19" t="n">
        <v>0.246336847164961</v>
      </c>
      <c r="M10" s="19"/>
      <c r="N10" s="19" t="n">
        <v>0.243227784645718</v>
      </c>
      <c r="O10" s="19" t="n">
        <v>0.296755157979223</v>
      </c>
      <c r="P10" s="19" t="n">
        <v>0.25086954064874</v>
      </c>
      <c r="Q10" s="19" t="n">
        <v>0.242458615964913</v>
      </c>
      <c r="R10" s="19"/>
      <c r="S10" s="19" t="n">
        <v>0.21790837636147</v>
      </c>
      <c r="T10" s="19" t="n">
        <v>0.25285324435348</v>
      </c>
      <c r="U10" s="19" t="n">
        <v>0.307268512587705</v>
      </c>
      <c r="V10" s="19" t="n">
        <v>0.320756040180644</v>
      </c>
      <c r="W10" s="19" t="n">
        <v>0.275732252915753</v>
      </c>
      <c r="X10" s="19" t="n">
        <v>0.251626058477842</v>
      </c>
      <c r="Y10" s="19" t="n">
        <v>0.238537368917184</v>
      </c>
      <c r="Z10" s="19" t="n">
        <v>0.290145512310014</v>
      </c>
      <c r="AA10" s="19" t="n">
        <v>0.230073056787358</v>
      </c>
      <c r="AB10" s="19" t="n">
        <v>0.330998671852832</v>
      </c>
      <c r="AC10" s="19" t="n">
        <v>0.173243477080734</v>
      </c>
      <c r="AD10" s="19" t="n">
        <v>0.176917369859196</v>
      </c>
      <c r="AE10" s="19"/>
      <c r="AF10" s="19" t="n">
        <v>0.243823952909612</v>
      </c>
      <c r="AG10" s="19" t="n">
        <v>0.289976410997072</v>
      </c>
      <c r="AH10" s="19" t="n">
        <v>0.223429230458595</v>
      </c>
      <c r="AI10" s="19"/>
      <c r="AJ10" s="19" t="n">
        <v>0.228273983527661</v>
      </c>
      <c r="AK10" s="19" t="n">
        <v>0.27993278940901</v>
      </c>
      <c r="AL10" s="19" t="n">
        <v>0.34181711282277</v>
      </c>
      <c r="AM10" s="19" t="n">
        <v>0.191399953905381</v>
      </c>
      <c r="AN10" s="19" t="n">
        <v>0.233349277579617</v>
      </c>
      <c r="AO10" s="19"/>
      <c r="AP10" s="19" t="n">
        <v>0.221336819805097</v>
      </c>
      <c r="AQ10" s="19" t="n">
        <v>0.260344087171323</v>
      </c>
      <c r="AR10" s="19" t="n">
        <v>0.334964437046443</v>
      </c>
      <c r="AS10" s="19" t="n">
        <v>0.255366951294437</v>
      </c>
      <c r="AT10" s="19" t="n">
        <v>0.341017421895778</v>
      </c>
      <c r="AU10" s="19"/>
      <c r="AV10" s="19" t="n">
        <v>0.263103307683637</v>
      </c>
      <c r="AW10" s="19" t="n">
        <v>0.224481728021938</v>
      </c>
      <c r="AX10" s="19" t="n">
        <v>0.304763260191472</v>
      </c>
      <c r="AY10" s="19" t="n">
        <v>0.266383122958822</v>
      </c>
      <c r="AZ10" s="19" t="n">
        <v>0.34744410906055</v>
      </c>
      <c r="BA10" s="19" t="n">
        <v>0.24792703393809</v>
      </c>
      <c r="BB10" s="19"/>
      <c r="BC10" s="19" t="n">
        <v>0.245951232201735</v>
      </c>
      <c r="BD10" s="19" t="n">
        <v>0.275286232837551</v>
      </c>
      <c r="BE10" s="19" t="n">
        <v>0.267375862677959</v>
      </c>
      <c r="BF10" s="19" t="n">
        <v>0.243511819504862</v>
      </c>
      <c r="BG10" s="19" t="n">
        <v>0.207565117658814</v>
      </c>
    </row>
    <row r="11">
      <c r="B11" s="20" t="s">
        <v>100</v>
      </c>
      <c r="C11" s="21" t="n">
        <v>0.11086186333478</v>
      </c>
      <c r="D11" s="21" t="n">
        <v>0.0829103487530151</v>
      </c>
      <c r="E11" s="21" t="n">
        <v>0.139001344018077</v>
      </c>
      <c r="F11" s="21"/>
      <c r="G11" s="21" t="n">
        <v>0.100413739924854</v>
      </c>
      <c r="H11" s="21" t="n">
        <v>0.0972012290745928</v>
      </c>
      <c r="I11" s="21" t="n">
        <v>0.121019459748829</v>
      </c>
      <c r="J11" s="21" t="n">
        <v>0.0962010831675188</v>
      </c>
      <c r="K11" s="21" t="n">
        <v>0.135470578379636</v>
      </c>
      <c r="L11" s="21" t="n">
        <v>0.11598070144408</v>
      </c>
      <c r="M11" s="21"/>
      <c r="N11" s="21" t="n">
        <v>0.0847678175196016</v>
      </c>
      <c r="O11" s="21" t="n">
        <v>0.10796647571891</v>
      </c>
      <c r="P11" s="21" t="n">
        <v>0.137834300732186</v>
      </c>
      <c r="Q11" s="21" t="n">
        <v>0.118508593133204</v>
      </c>
      <c r="R11" s="21"/>
      <c r="S11" s="21" t="n">
        <v>0.0861120251168008</v>
      </c>
      <c r="T11" s="21" t="n">
        <v>0.0868216157007481</v>
      </c>
      <c r="U11" s="21" t="n">
        <v>0.114150710194406</v>
      </c>
      <c r="V11" s="21" t="n">
        <v>0.103500891744698</v>
      </c>
      <c r="W11" s="21" t="n">
        <v>0.0963484719335953</v>
      </c>
      <c r="X11" s="21" t="n">
        <v>0.120245731823682</v>
      </c>
      <c r="Y11" s="21" t="n">
        <v>0.105647789781601</v>
      </c>
      <c r="Z11" s="21" t="n">
        <v>0.111928360694477</v>
      </c>
      <c r="AA11" s="21" t="n">
        <v>0.119539171843877</v>
      </c>
      <c r="AB11" s="21" t="n">
        <v>0.142831701517957</v>
      </c>
      <c r="AC11" s="21" t="n">
        <v>0.111252708586793</v>
      </c>
      <c r="AD11" s="21" t="n">
        <v>0.234419275241948</v>
      </c>
      <c r="AE11" s="21"/>
      <c r="AF11" s="21" t="n">
        <v>0.0915672942774362</v>
      </c>
      <c r="AG11" s="21" t="n">
        <v>0.112192799811668</v>
      </c>
      <c r="AH11" s="21" t="n">
        <v>0.159694655404302</v>
      </c>
      <c r="AI11" s="21"/>
      <c r="AJ11" s="21" t="n">
        <v>0.100890193632169</v>
      </c>
      <c r="AK11" s="21" t="n">
        <v>0.0828168155881241</v>
      </c>
      <c r="AL11" s="21" t="n">
        <v>0.123863312820618</v>
      </c>
      <c r="AM11" s="21" t="n">
        <v>0.0477319411516157</v>
      </c>
      <c r="AN11" s="21" t="n">
        <v>0.188598260250385</v>
      </c>
      <c r="AO11" s="21"/>
      <c r="AP11" s="21" t="n">
        <v>0.084860667099469</v>
      </c>
      <c r="AQ11" s="21" t="n">
        <v>0.0997000126378777</v>
      </c>
      <c r="AR11" s="21" t="n">
        <v>0.114477267877694</v>
      </c>
      <c r="AS11" s="21" t="n">
        <v>0.0616575690756082</v>
      </c>
      <c r="AT11" s="21" t="n">
        <v>0.141133538385244</v>
      </c>
      <c r="AU11" s="21"/>
      <c r="AV11" s="21" t="n">
        <v>0.0850914670102645</v>
      </c>
      <c r="AW11" s="21" t="n">
        <v>0.0927863811602446</v>
      </c>
      <c r="AX11" s="21" t="n">
        <v>0.0975944723873051</v>
      </c>
      <c r="AY11" s="21" t="n">
        <v>0.0612330767880825</v>
      </c>
      <c r="AZ11" s="21" t="n">
        <v>0.116809454876501</v>
      </c>
      <c r="BA11" s="21" t="n">
        <v>0.24145111885004</v>
      </c>
      <c r="BB11" s="21"/>
      <c r="BC11" s="21" t="n">
        <v>0.11799988691612</v>
      </c>
      <c r="BD11" s="21" t="n">
        <v>0.113774118978242</v>
      </c>
      <c r="BE11" s="21" t="n">
        <v>0.112112806594638</v>
      </c>
      <c r="BF11" s="21" t="n">
        <v>0.0892631374192596</v>
      </c>
      <c r="BG11" s="21" t="n">
        <v>0.0910178177495795</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0.283328671207608</v>
      </c>
      <c r="D9" s="19" t="n">
        <v>0.287265374720443</v>
      </c>
      <c r="E9" s="19" t="n">
        <v>0.277243876854059</v>
      </c>
      <c r="F9" s="19"/>
      <c r="G9" s="19" t="n">
        <v>0.435091434818052</v>
      </c>
      <c r="H9" s="19" t="n">
        <v>0.434234936683053</v>
      </c>
      <c r="I9" s="19" t="n">
        <v>0.346730192398704</v>
      </c>
      <c r="J9" s="19" t="n">
        <v>0.235280554992857</v>
      </c>
      <c r="K9" s="19" t="n">
        <v>0.13816944320998</v>
      </c>
      <c r="L9" s="19" t="n">
        <v>0.14465532376929</v>
      </c>
      <c r="M9" s="19"/>
      <c r="N9" s="19" t="n">
        <v>0.320714821725241</v>
      </c>
      <c r="O9" s="19" t="n">
        <v>0.29610857393775</v>
      </c>
      <c r="P9" s="19" t="n">
        <v>0.220530082642447</v>
      </c>
      <c r="Q9" s="19" t="n">
        <v>0.285501876194858</v>
      </c>
      <c r="R9" s="19"/>
      <c r="S9" s="19" t="n">
        <v>0.371935033995756</v>
      </c>
      <c r="T9" s="19" t="n">
        <v>0.25772820794504</v>
      </c>
      <c r="U9" s="19" t="n">
        <v>0.186837135072678</v>
      </c>
      <c r="V9" s="19" t="n">
        <v>0.290774652605656</v>
      </c>
      <c r="W9" s="19" t="n">
        <v>0.26697788812385</v>
      </c>
      <c r="X9" s="19" t="n">
        <v>0.352605563575151</v>
      </c>
      <c r="Y9" s="19" t="n">
        <v>0.333690967152758</v>
      </c>
      <c r="Z9" s="19" t="n">
        <v>0.21382660672907</v>
      </c>
      <c r="AA9" s="19" t="n">
        <v>0.322131667062752</v>
      </c>
      <c r="AB9" s="19" t="n">
        <v>0.187882041326175</v>
      </c>
      <c r="AC9" s="19" t="n">
        <v>0.237467319314166</v>
      </c>
      <c r="AD9" s="19" t="n">
        <v>0.223702604074784</v>
      </c>
      <c r="AE9" s="19"/>
      <c r="AF9" s="19" t="n">
        <v>0.234991183668257</v>
      </c>
      <c r="AG9" s="19" t="n">
        <v>0.282216501575852</v>
      </c>
      <c r="AH9" s="19" t="n">
        <v>0.331405499438587</v>
      </c>
      <c r="AI9" s="19"/>
      <c r="AJ9" s="19" t="n">
        <v>0.210880501707283</v>
      </c>
      <c r="AK9" s="19" t="n">
        <v>0.338812672179417</v>
      </c>
      <c r="AL9" s="19" t="n">
        <v>0.263533600341799</v>
      </c>
      <c r="AM9" s="19" t="n">
        <v>0.3191137295696</v>
      </c>
      <c r="AN9" s="19" t="n">
        <v>0.342335272789359</v>
      </c>
      <c r="AO9" s="19"/>
      <c r="AP9" s="19" t="n">
        <v>0.213419494159545</v>
      </c>
      <c r="AQ9" s="19" t="n">
        <v>0.338270765155548</v>
      </c>
      <c r="AR9" s="19" t="n">
        <v>0.2409773083135</v>
      </c>
      <c r="AS9" s="19" t="n">
        <v>0.28562132714026</v>
      </c>
      <c r="AT9" s="19" t="n">
        <v>0.232558682931664</v>
      </c>
      <c r="AU9" s="19"/>
      <c r="AV9" s="19" t="n">
        <v>0.372098656226123</v>
      </c>
      <c r="AW9" s="19" t="n">
        <v>0.229849860952914</v>
      </c>
      <c r="AX9" s="19" t="n">
        <v>0.244536373278074</v>
      </c>
      <c r="AY9" s="19" t="n">
        <v>0.253977457436678</v>
      </c>
      <c r="AZ9" s="19" t="n">
        <v>0.283709520074738</v>
      </c>
      <c r="BA9" s="19" t="n">
        <v>0.216514943895851</v>
      </c>
      <c r="BB9" s="19"/>
      <c r="BC9" s="19" t="n">
        <v>0.23439803027718</v>
      </c>
      <c r="BD9" s="19" t="n">
        <v>0.267749144310409</v>
      </c>
      <c r="BE9" s="19" t="n">
        <v>0.307899512022729</v>
      </c>
      <c r="BF9" s="19" t="n">
        <v>0.388654562772525</v>
      </c>
      <c r="BG9" s="19" t="n">
        <v>0.50526763114187</v>
      </c>
    </row>
    <row r="10">
      <c r="B10" s="20" t="s">
        <v>296</v>
      </c>
      <c r="C10" s="19" t="n">
        <v>0.571643525979185</v>
      </c>
      <c r="D10" s="19" t="n">
        <v>0.604413310143254</v>
      </c>
      <c r="E10" s="19" t="n">
        <v>0.541581124881586</v>
      </c>
      <c r="F10" s="19"/>
      <c r="G10" s="19" t="n">
        <v>0.441702030177436</v>
      </c>
      <c r="H10" s="19" t="n">
        <v>0.442151683254609</v>
      </c>
      <c r="I10" s="19" t="n">
        <v>0.515208040930556</v>
      </c>
      <c r="J10" s="19" t="n">
        <v>0.618781573927033</v>
      </c>
      <c r="K10" s="19" t="n">
        <v>0.672857959577164</v>
      </c>
      <c r="L10" s="19" t="n">
        <v>0.703016783410491</v>
      </c>
      <c r="M10" s="19"/>
      <c r="N10" s="19" t="n">
        <v>0.575279105403309</v>
      </c>
      <c r="O10" s="19" t="n">
        <v>0.585738229111364</v>
      </c>
      <c r="P10" s="19" t="n">
        <v>0.598041018015665</v>
      </c>
      <c r="Q10" s="19" t="n">
        <v>0.531011196475906</v>
      </c>
      <c r="R10" s="19"/>
      <c r="S10" s="19" t="n">
        <v>0.514544930020163</v>
      </c>
      <c r="T10" s="19" t="n">
        <v>0.596215451847266</v>
      </c>
      <c r="U10" s="19" t="n">
        <v>0.680968136253508</v>
      </c>
      <c r="V10" s="19" t="n">
        <v>0.605981334105966</v>
      </c>
      <c r="W10" s="19" t="n">
        <v>0.544479013105758</v>
      </c>
      <c r="X10" s="19" t="n">
        <v>0.518590763530599</v>
      </c>
      <c r="Y10" s="19" t="n">
        <v>0.498422951716122</v>
      </c>
      <c r="Z10" s="19" t="n">
        <v>0.625227425728765</v>
      </c>
      <c r="AA10" s="19" t="n">
        <v>0.531069245331928</v>
      </c>
      <c r="AB10" s="19" t="n">
        <v>0.653591177481167</v>
      </c>
      <c r="AC10" s="19" t="n">
        <v>0.555681815196007</v>
      </c>
      <c r="AD10" s="19" t="n">
        <v>0.614303179338419</v>
      </c>
      <c r="AE10" s="19"/>
      <c r="AF10" s="19" t="n">
        <v>0.632494228698064</v>
      </c>
      <c r="AG10" s="19" t="n">
        <v>0.576815758438331</v>
      </c>
      <c r="AH10" s="19" t="n">
        <v>0.47200650424241</v>
      </c>
      <c r="AI10" s="19"/>
      <c r="AJ10" s="19" t="n">
        <v>0.645062313532824</v>
      </c>
      <c r="AK10" s="19" t="n">
        <v>0.515314569248672</v>
      </c>
      <c r="AL10" s="19" t="n">
        <v>0.640447592160669</v>
      </c>
      <c r="AM10" s="19" t="n">
        <v>0.538804445800284</v>
      </c>
      <c r="AN10" s="19" t="n">
        <v>0.473930357427499</v>
      </c>
      <c r="AO10" s="19"/>
      <c r="AP10" s="19" t="n">
        <v>0.634506994842579</v>
      </c>
      <c r="AQ10" s="19" t="n">
        <v>0.536407110821066</v>
      </c>
      <c r="AR10" s="19" t="n">
        <v>0.636897346458056</v>
      </c>
      <c r="AS10" s="19" t="n">
        <v>0.602620848270675</v>
      </c>
      <c r="AT10" s="19" t="n">
        <v>0.626398770166327</v>
      </c>
      <c r="AU10" s="19"/>
      <c r="AV10" s="19" t="n">
        <v>0.512737750197036</v>
      </c>
      <c r="AW10" s="19" t="n">
        <v>0.629375013285228</v>
      </c>
      <c r="AX10" s="19" t="n">
        <v>0.639663964052236</v>
      </c>
      <c r="AY10" s="19" t="n">
        <v>0.622634486567958</v>
      </c>
      <c r="AZ10" s="19" t="n">
        <v>0.61079558593534</v>
      </c>
      <c r="BA10" s="19" t="n">
        <v>0.492769814449763</v>
      </c>
      <c r="BB10" s="19"/>
      <c r="BC10" s="19" t="n">
        <v>0.579809170970394</v>
      </c>
      <c r="BD10" s="19" t="n">
        <v>0.600590018292745</v>
      </c>
      <c r="BE10" s="19" t="n">
        <v>0.546703580548863</v>
      </c>
      <c r="BF10" s="19" t="n">
        <v>0.500642420479498</v>
      </c>
      <c r="BG10" s="19" t="n">
        <v>0.448201387764669</v>
      </c>
    </row>
    <row r="11">
      <c r="B11" s="20" t="s">
        <v>100</v>
      </c>
      <c r="C11" s="21" t="n">
        <v>0.145027802813207</v>
      </c>
      <c r="D11" s="21" t="n">
        <v>0.108321315136304</v>
      </c>
      <c r="E11" s="21" t="n">
        <v>0.181174998264355</v>
      </c>
      <c r="F11" s="21"/>
      <c r="G11" s="21" t="n">
        <v>0.123206535004512</v>
      </c>
      <c r="H11" s="21" t="n">
        <v>0.123613380062338</v>
      </c>
      <c r="I11" s="21" t="n">
        <v>0.13806176667074</v>
      </c>
      <c r="J11" s="21" t="n">
        <v>0.14593787108011</v>
      </c>
      <c r="K11" s="21" t="n">
        <v>0.188972597212857</v>
      </c>
      <c r="L11" s="21" t="n">
        <v>0.152327892820219</v>
      </c>
      <c r="M11" s="21"/>
      <c r="N11" s="21" t="n">
        <v>0.10400607287145</v>
      </c>
      <c r="O11" s="21" t="n">
        <v>0.118153196950885</v>
      </c>
      <c r="P11" s="21" t="n">
        <v>0.181428899341889</v>
      </c>
      <c r="Q11" s="21" t="n">
        <v>0.183486927329236</v>
      </c>
      <c r="R11" s="21"/>
      <c r="S11" s="21" t="n">
        <v>0.113520035984082</v>
      </c>
      <c r="T11" s="21" t="n">
        <v>0.146056340207695</v>
      </c>
      <c r="U11" s="21" t="n">
        <v>0.132194728673814</v>
      </c>
      <c r="V11" s="21" t="n">
        <v>0.103244013288378</v>
      </c>
      <c r="W11" s="21" t="n">
        <v>0.188543098770392</v>
      </c>
      <c r="X11" s="21" t="n">
        <v>0.12880367289425</v>
      </c>
      <c r="Y11" s="21" t="n">
        <v>0.16788608113112</v>
      </c>
      <c r="Z11" s="21" t="n">
        <v>0.160945967542166</v>
      </c>
      <c r="AA11" s="21" t="n">
        <v>0.14679908760532</v>
      </c>
      <c r="AB11" s="21" t="n">
        <v>0.158526781192658</v>
      </c>
      <c r="AC11" s="21" t="n">
        <v>0.206850865489827</v>
      </c>
      <c r="AD11" s="21" t="n">
        <v>0.161994216586798</v>
      </c>
      <c r="AE11" s="21"/>
      <c r="AF11" s="21" t="n">
        <v>0.132514587633679</v>
      </c>
      <c r="AG11" s="21" t="n">
        <v>0.140967739985817</v>
      </c>
      <c r="AH11" s="21" t="n">
        <v>0.196587996319003</v>
      </c>
      <c r="AI11" s="21"/>
      <c r="AJ11" s="21" t="n">
        <v>0.144057184759893</v>
      </c>
      <c r="AK11" s="21" t="n">
        <v>0.145872758571911</v>
      </c>
      <c r="AL11" s="21" t="n">
        <v>0.0960188074975318</v>
      </c>
      <c r="AM11" s="21" t="n">
        <v>0.142081824630116</v>
      </c>
      <c r="AN11" s="21" t="n">
        <v>0.183734369783142</v>
      </c>
      <c r="AO11" s="21"/>
      <c r="AP11" s="21" t="n">
        <v>0.152073510997877</v>
      </c>
      <c r="AQ11" s="21" t="n">
        <v>0.125322124023386</v>
      </c>
      <c r="AR11" s="21" t="n">
        <v>0.122125345228445</v>
      </c>
      <c r="AS11" s="21" t="n">
        <v>0.111757824589066</v>
      </c>
      <c r="AT11" s="21" t="n">
        <v>0.141042546902009</v>
      </c>
      <c r="AU11" s="21"/>
      <c r="AV11" s="21" t="n">
        <v>0.115163593576841</v>
      </c>
      <c r="AW11" s="21" t="n">
        <v>0.140775125761858</v>
      </c>
      <c r="AX11" s="21" t="n">
        <v>0.115799662669689</v>
      </c>
      <c r="AY11" s="21" t="n">
        <v>0.123388055995364</v>
      </c>
      <c r="AZ11" s="21" t="n">
        <v>0.105494893989922</v>
      </c>
      <c r="BA11" s="21" t="n">
        <v>0.290715241654387</v>
      </c>
      <c r="BB11" s="21"/>
      <c r="BC11" s="21" t="n">
        <v>0.185792798752426</v>
      </c>
      <c r="BD11" s="21" t="n">
        <v>0.131660837396846</v>
      </c>
      <c r="BE11" s="21" t="n">
        <v>0.145396907428408</v>
      </c>
      <c r="BF11" s="21" t="n">
        <v>0.110703016747977</v>
      </c>
      <c r="BG11" s="21" t="n">
        <v>0.0465309810934609</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0.264130802023669</v>
      </c>
      <c r="D9" s="19" t="n">
        <v>0.262872973328314</v>
      </c>
      <c r="E9" s="19" t="n">
        <v>0.261209667242703</v>
      </c>
      <c r="F9" s="19"/>
      <c r="G9" s="19" t="n">
        <v>0.437219782583148</v>
      </c>
      <c r="H9" s="19" t="n">
        <v>0.417598185415883</v>
      </c>
      <c r="I9" s="19" t="n">
        <v>0.272608118380543</v>
      </c>
      <c r="J9" s="19" t="n">
        <v>0.207674795169746</v>
      </c>
      <c r="K9" s="19" t="n">
        <v>0.12864429330252</v>
      </c>
      <c r="L9" s="19" t="n">
        <v>0.154028981267717</v>
      </c>
      <c r="M9" s="19"/>
      <c r="N9" s="19" t="n">
        <v>0.30392096936341</v>
      </c>
      <c r="O9" s="19" t="n">
        <v>0.27311579368795</v>
      </c>
      <c r="P9" s="19" t="n">
        <v>0.200808015155182</v>
      </c>
      <c r="Q9" s="19" t="n">
        <v>0.268081858205252</v>
      </c>
      <c r="R9" s="19"/>
      <c r="S9" s="19" t="n">
        <v>0.367504961808558</v>
      </c>
      <c r="T9" s="19" t="n">
        <v>0.205495586321737</v>
      </c>
      <c r="U9" s="19" t="n">
        <v>0.207466331782241</v>
      </c>
      <c r="V9" s="19" t="n">
        <v>0.25665736754757</v>
      </c>
      <c r="W9" s="19" t="n">
        <v>0.26251816626954</v>
      </c>
      <c r="X9" s="19" t="n">
        <v>0.284362768190209</v>
      </c>
      <c r="Y9" s="19" t="n">
        <v>0.264053147906416</v>
      </c>
      <c r="Z9" s="19" t="n">
        <v>0.225576059211432</v>
      </c>
      <c r="AA9" s="19" t="n">
        <v>0.311788615640808</v>
      </c>
      <c r="AB9" s="19" t="n">
        <v>0.1906225785066</v>
      </c>
      <c r="AC9" s="19" t="n">
        <v>0.281638023769874</v>
      </c>
      <c r="AD9" s="19" t="n">
        <v>0.218790168441771</v>
      </c>
      <c r="AE9" s="19"/>
      <c r="AF9" s="19" t="n">
        <v>0.213506173335803</v>
      </c>
      <c r="AG9" s="19" t="n">
        <v>0.274195471340506</v>
      </c>
      <c r="AH9" s="19" t="n">
        <v>0.272682405031218</v>
      </c>
      <c r="AI9" s="19"/>
      <c r="AJ9" s="19" t="n">
        <v>0.21422358552054</v>
      </c>
      <c r="AK9" s="19" t="n">
        <v>0.332690584311777</v>
      </c>
      <c r="AL9" s="19" t="n">
        <v>0.223658028842676</v>
      </c>
      <c r="AM9" s="19" t="n">
        <v>0.323469006572761</v>
      </c>
      <c r="AN9" s="19" t="n">
        <v>0.263741136618922</v>
      </c>
      <c r="AO9" s="19"/>
      <c r="AP9" s="19" t="n">
        <v>0.244620478064522</v>
      </c>
      <c r="AQ9" s="19" t="n">
        <v>0.320744931670795</v>
      </c>
      <c r="AR9" s="19" t="n">
        <v>0.209930671186387</v>
      </c>
      <c r="AS9" s="19" t="n">
        <v>0.229044305687378</v>
      </c>
      <c r="AT9" s="19" t="n">
        <v>0.211292989273507</v>
      </c>
      <c r="AU9" s="19"/>
      <c r="AV9" s="19" t="n">
        <v>0.37416913517472</v>
      </c>
      <c r="AW9" s="19" t="n">
        <v>0.242386389005764</v>
      </c>
      <c r="AX9" s="19" t="n">
        <v>0.22730577911534</v>
      </c>
      <c r="AY9" s="19" t="n">
        <v>0.213811790134063</v>
      </c>
      <c r="AZ9" s="19" t="n">
        <v>0.245616990441441</v>
      </c>
      <c r="BA9" s="19" t="n">
        <v>0.143834657768035</v>
      </c>
      <c r="BB9" s="19"/>
      <c r="BC9" s="19" t="n">
        <v>0.211576561346779</v>
      </c>
      <c r="BD9" s="19" t="n">
        <v>0.255563394049709</v>
      </c>
      <c r="BE9" s="19" t="n">
        <v>0.268950735310276</v>
      </c>
      <c r="BF9" s="19" t="n">
        <v>0.401077783198876</v>
      </c>
      <c r="BG9" s="19" t="n">
        <v>0.44346285339587</v>
      </c>
    </row>
    <row r="10">
      <c r="B10" s="20" t="s">
        <v>296</v>
      </c>
      <c r="C10" s="19" t="n">
        <v>0.592242297987535</v>
      </c>
      <c r="D10" s="19" t="n">
        <v>0.639213285178252</v>
      </c>
      <c r="E10" s="19" t="n">
        <v>0.550241812858276</v>
      </c>
      <c r="F10" s="19"/>
      <c r="G10" s="19" t="n">
        <v>0.439337533078419</v>
      </c>
      <c r="H10" s="19" t="n">
        <v>0.470571119749394</v>
      </c>
      <c r="I10" s="19" t="n">
        <v>0.565268125843743</v>
      </c>
      <c r="J10" s="19" t="n">
        <v>0.655043336984588</v>
      </c>
      <c r="K10" s="19" t="n">
        <v>0.695310327459093</v>
      </c>
      <c r="L10" s="19" t="n">
        <v>0.694782569208551</v>
      </c>
      <c r="M10" s="19"/>
      <c r="N10" s="19" t="n">
        <v>0.607066085400286</v>
      </c>
      <c r="O10" s="19" t="n">
        <v>0.598106732185751</v>
      </c>
      <c r="P10" s="19" t="n">
        <v>0.622811428718831</v>
      </c>
      <c r="Q10" s="19" t="n">
        <v>0.544487018964425</v>
      </c>
      <c r="R10" s="19"/>
      <c r="S10" s="19" t="n">
        <v>0.522680570900172</v>
      </c>
      <c r="T10" s="19" t="n">
        <v>0.63535459368751</v>
      </c>
      <c r="U10" s="19" t="n">
        <v>0.642383152385894</v>
      </c>
      <c r="V10" s="19" t="n">
        <v>0.637889770309971</v>
      </c>
      <c r="W10" s="19" t="n">
        <v>0.584037825156767</v>
      </c>
      <c r="X10" s="19" t="n">
        <v>0.553812668928352</v>
      </c>
      <c r="Y10" s="19" t="n">
        <v>0.599294242661354</v>
      </c>
      <c r="Z10" s="19" t="n">
        <v>0.614518043162752</v>
      </c>
      <c r="AA10" s="19" t="n">
        <v>0.538666328251292</v>
      </c>
      <c r="AB10" s="19" t="n">
        <v>0.650365422148769</v>
      </c>
      <c r="AC10" s="19" t="n">
        <v>0.549643128539029</v>
      </c>
      <c r="AD10" s="19" t="n">
        <v>0.639856945141538</v>
      </c>
      <c r="AE10" s="19"/>
      <c r="AF10" s="19" t="n">
        <v>0.656193599250173</v>
      </c>
      <c r="AG10" s="19" t="n">
        <v>0.597976233289102</v>
      </c>
      <c r="AH10" s="19" t="n">
        <v>0.504286405302601</v>
      </c>
      <c r="AI10" s="19"/>
      <c r="AJ10" s="19" t="n">
        <v>0.658661219185502</v>
      </c>
      <c r="AK10" s="19" t="n">
        <v>0.546299442107362</v>
      </c>
      <c r="AL10" s="19" t="n">
        <v>0.624475894755985</v>
      </c>
      <c r="AM10" s="19" t="n">
        <v>0.533736325856421</v>
      </c>
      <c r="AN10" s="19" t="n">
        <v>0.525859868516445</v>
      </c>
      <c r="AO10" s="19"/>
      <c r="AP10" s="19" t="n">
        <v>0.612857414168705</v>
      </c>
      <c r="AQ10" s="19" t="n">
        <v>0.564900343341045</v>
      </c>
      <c r="AR10" s="19" t="n">
        <v>0.664005440619781</v>
      </c>
      <c r="AS10" s="19" t="n">
        <v>0.659920864737379</v>
      </c>
      <c r="AT10" s="19" t="n">
        <v>0.568277105668656</v>
      </c>
      <c r="AU10" s="19"/>
      <c r="AV10" s="19" t="n">
        <v>0.529322074166021</v>
      </c>
      <c r="AW10" s="19" t="n">
        <v>0.615552768224207</v>
      </c>
      <c r="AX10" s="19" t="n">
        <v>0.678088601297188</v>
      </c>
      <c r="AY10" s="19" t="n">
        <v>0.677103977873549</v>
      </c>
      <c r="AZ10" s="19" t="n">
        <v>0.582515338100943</v>
      </c>
      <c r="BA10" s="19" t="n">
        <v>0.546883188035762</v>
      </c>
      <c r="BB10" s="19"/>
      <c r="BC10" s="19" t="n">
        <v>0.595150262470386</v>
      </c>
      <c r="BD10" s="19" t="n">
        <v>0.59709075909685</v>
      </c>
      <c r="BE10" s="19" t="n">
        <v>0.610608993758625</v>
      </c>
      <c r="BF10" s="19" t="n">
        <v>0.49169268118694</v>
      </c>
      <c r="BG10" s="19" t="n">
        <v>0.493866510053954</v>
      </c>
    </row>
    <row r="11">
      <c r="B11" s="20" t="s">
        <v>100</v>
      </c>
      <c r="C11" s="21" t="n">
        <v>0.143626899988797</v>
      </c>
      <c r="D11" s="21" t="n">
        <v>0.0979137414934338</v>
      </c>
      <c r="E11" s="21" t="n">
        <v>0.188548519899022</v>
      </c>
      <c r="F11" s="21"/>
      <c r="G11" s="21" t="n">
        <v>0.123442684338433</v>
      </c>
      <c r="H11" s="21" t="n">
        <v>0.111830694834723</v>
      </c>
      <c r="I11" s="21" t="n">
        <v>0.162123755775714</v>
      </c>
      <c r="J11" s="21" t="n">
        <v>0.137281867845666</v>
      </c>
      <c r="K11" s="21" t="n">
        <v>0.176045379238387</v>
      </c>
      <c r="L11" s="21" t="n">
        <v>0.151188449523731</v>
      </c>
      <c r="M11" s="21"/>
      <c r="N11" s="21" t="n">
        <v>0.089012945236304</v>
      </c>
      <c r="O11" s="21" t="n">
        <v>0.128777474126299</v>
      </c>
      <c r="P11" s="21" t="n">
        <v>0.176380556125987</v>
      </c>
      <c r="Q11" s="21" t="n">
        <v>0.187431122830323</v>
      </c>
      <c r="R11" s="21"/>
      <c r="S11" s="21" t="n">
        <v>0.109814467291269</v>
      </c>
      <c r="T11" s="21" t="n">
        <v>0.159149819990753</v>
      </c>
      <c r="U11" s="21" t="n">
        <v>0.150150515831865</v>
      </c>
      <c r="V11" s="21" t="n">
        <v>0.105452862142459</v>
      </c>
      <c r="W11" s="21" t="n">
        <v>0.153444008573693</v>
      </c>
      <c r="X11" s="21" t="n">
        <v>0.161824562881439</v>
      </c>
      <c r="Y11" s="21" t="n">
        <v>0.136652609432231</v>
      </c>
      <c r="Z11" s="21" t="n">
        <v>0.159905897625816</v>
      </c>
      <c r="AA11" s="21" t="n">
        <v>0.1495450561079</v>
      </c>
      <c r="AB11" s="21" t="n">
        <v>0.159011999344631</v>
      </c>
      <c r="AC11" s="21" t="n">
        <v>0.168718847691097</v>
      </c>
      <c r="AD11" s="21" t="n">
        <v>0.141352886416691</v>
      </c>
      <c r="AE11" s="21"/>
      <c r="AF11" s="21" t="n">
        <v>0.130300227414024</v>
      </c>
      <c r="AG11" s="21" t="n">
        <v>0.127828295370392</v>
      </c>
      <c r="AH11" s="21" t="n">
        <v>0.223031189666181</v>
      </c>
      <c r="AI11" s="21"/>
      <c r="AJ11" s="21" t="n">
        <v>0.127115195293958</v>
      </c>
      <c r="AK11" s="21" t="n">
        <v>0.121009973580861</v>
      </c>
      <c r="AL11" s="21" t="n">
        <v>0.151866076401338</v>
      </c>
      <c r="AM11" s="21" t="n">
        <v>0.142794667570818</v>
      </c>
      <c r="AN11" s="21" t="n">
        <v>0.210398994864633</v>
      </c>
      <c r="AO11" s="21"/>
      <c r="AP11" s="21" t="n">
        <v>0.142522107766773</v>
      </c>
      <c r="AQ11" s="21" t="n">
        <v>0.114354724988161</v>
      </c>
      <c r="AR11" s="21" t="n">
        <v>0.126063888193833</v>
      </c>
      <c r="AS11" s="21" t="n">
        <v>0.111034829575243</v>
      </c>
      <c r="AT11" s="21" t="n">
        <v>0.220429905057837</v>
      </c>
      <c r="AU11" s="21"/>
      <c r="AV11" s="21" t="n">
        <v>0.0965087906592586</v>
      </c>
      <c r="AW11" s="21" t="n">
        <v>0.142060842770028</v>
      </c>
      <c r="AX11" s="21" t="n">
        <v>0.0946056195874721</v>
      </c>
      <c r="AY11" s="21" t="n">
        <v>0.109084231992388</v>
      </c>
      <c r="AZ11" s="21" t="n">
        <v>0.171867671457617</v>
      </c>
      <c r="BA11" s="21" t="n">
        <v>0.309282154196203</v>
      </c>
      <c r="BB11" s="21"/>
      <c r="BC11" s="21" t="n">
        <v>0.193273176182835</v>
      </c>
      <c r="BD11" s="21" t="n">
        <v>0.147345846853442</v>
      </c>
      <c r="BE11" s="21" t="n">
        <v>0.120440270931098</v>
      </c>
      <c r="BF11" s="21" t="n">
        <v>0.107229535614184</v>
      </c>
      <c r="BG11" s="21" t="n">
        <v>0.0626706365501758</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0.566078714623916</v>
      </c>
      <c r="D9" s="19" t="n">
        <v>0.552932252682112</v>
      </c>
      <c r="E9" s="19" t="n">
        <v>0.57827518909096</v>
      </c>
      <c r="F9" s="19"/>
      <c r="G9" s="19" t="n">
        <v>0.573818918758501</v>
      </c>
      <c r="H9" s="19" t="n">
        <v>0.621436611777856</v>
      </c>
      <c r="I9" s="19" t="n">
        <v>0.588278426913603</v>
      </c>
      <c r="J9" s="19" t="n">
        <v>0.521440316451141</v>
      </c>
      <c r="K9" s="19" t="n">
        <v>0.525846511309673</v>
      </c>
      <c r="L9" s="19" t="n">
        <v>0.561231274538711</v>
      </c>
      <c r="M9" s="19"/>
      <c r="N9" s="19" t="n">
        <v>0.613053935557836</v>
      </c>
      <c r="O9" s="19" t="n">
        <v>0.565242582566281</v>
      </c>
      <c r="P9" s="19" t="n">
        <v>0.547144130573412</v>
      </c>
      <c r="Q9" s="19" t="n">
        <v>0.532106333281779</v>
      </c>
      <c r="R9" s="19"/>
      <c r="S9" s="19" t="n">
        <v>0.598524810534137</v>
      </c>
      <c r="T9" s="19" t="n">
        <v>0.57269332327283</v>
      </c>
      <c r="U9" s="19" t="n">
        <v>0.52194130023057</v>
      </c>
      <c r="V9" s="19" t="n">
        <v>0.62778067077624</v>
      </c>
      <c r="W9" s="19" t="n">
        <v>0.50875906545008</v>
      </c>
      <c r="X9" s="19" t="n">
        <v>0.598066087808075</v>
      </c>
      <c r="Y9" s="19" t="n">
        <v>0.589739964927896</v>
      </c>
      <c r="Z9" s="19" t="n">
        <v>0.478087060396632</v>
      </c>
      <c r="AA9" s="19" t="n">
        <v>0.531072892227142</v>
      </c>
      <c r="AB9" s="19" t="n">
        <v>0.542384982880369</v>
      </c>
      <c r="AC9" s="19" t="n">
        <v>0.645851790459833</v>
      </c>
      <c r="AD9" s="19" t="n">
        <v>0.475252298140081</v>
      </c>
      <c r="AE9" s="19"/>
      <c r="AF9" s="19" t="n">
        <v>0.554259545703612</v>
      </c>
      <c r="AG9" s="19" t="n">
        <v>0.589960026066593</v>
      </c>
      <c r="AH9" s="19" t="n">
        <v>0.492858099766746</v>
      </c>
      <c r="AI9" s="19"/>
      <c r="AJ9" s="19" t="n">
        <v>0.541879109280866</v>
      </c>
      <c r="AK9" s="19" t="n">
        <v>0.627767294092651</v>
      </c>
      <c r="AL9" s="19" t="n">
        <v>0.538115023961402</v>
      </c>
      <c r="AM9" s="19" t="n">
        <v>0.602389253619275</v>
      </c>
      <c r="AN9" s="19" t="n">
        <v>0.528636253169305</v>
      </c>
      <c r="AO9" s="19"/>
      <c r="AP9" s="19" t="n">
        <v>0.546581538592174</v>
      </c>
      <c r="AQ9" s="19" t="n">
        <v>0.625523232425358</v>
      </c>
      <c r="AR9" s="19" t="n">
        <v>0.575082178411381</v>
      </c>
      <c r="AS9" s="19" t="n">
        <v>0.537927109549812</v>
      </c>
      <c r="AT9" s="19" t="n">
        <v>0.47104711216422</v>
      </c>
      <c r="AU9" s="19"/>
      <c r="AV9" s="19" t="n">
        <v>0.643202797822939</v>
      </c>
      <c r="AW9" s="19" t="n">
        <v>0.541675539227202</v>
      </c>
      <c r="AX9" s="19" t="n">
        <v>0.624195358976054</v>
      </c>
      <c r="AY9" s="19" t="n">
        <v>0.552987468939637</v>
      </c>
      <c r="AZ9" s="19" t="n">
        <v>0.507922808495004</v>
      </c>
      <c r="BA9" s="19" t="n">
        <v>0.450880250055544</v>
      </c>
      <c r="BB9" s="19"/>
      <c r="BC9" s="19" t="n">
        <v>0.513815218572583</v>
      </c>
      <c r="BD9" s="19" t="n">
        <v>0.537342373502354</v>
      </c>
      <c r="BE9" s="19" t="n">
        <v>0.601064925122943</v>
      </c>
      <c r="BF9" s="19" t="n">
        <v>0.633340169372269</v>
      </c>
      <c r="BG9" s="19" t="n">
        <v>0.697177875700663</v>
      </c>
    </row>
    <row r="10">
      <c r="B10" s="20" t="s">
        <v>296</v>
      </c>
      <c r="C10" s="19" t="n">
        <v>0.299910446087069</v>
      </c>
      <c r="D10" s="19" t="n">
        <v>0.34696826811718</v>
      </c>
      <c r="E10" s="19" t="n">
        <v>0.25357842483358</v>
      </c>
      <c r="F10" s="19"/>
      <c r="G10" s="19" t="n">
        <v>0.303288443276082</v>
      </c>
      <c r="H10" s="19" t="n">
        <v>0.287833309129848</v>
      </c>
      <c r="I10" s="19" t="n">
        <v>0.26192390329597</v>
      </c>
      <c r="J10" s="19" t="n">
        <v>0.33559139325062</v>
      </c>
      <c r="K10" s="19" t="n">
        <v>0.317172118039983</v>
      </c>
      <c r="L10" s="19" t="n">
        <v>0.29778845831001</v>
      </c>
      <c r="M10" s="19"/>
      <c r="N10" s="19" t="n">
        <v>0.303581409018882</v>
      </c>
      <c r="O10" s="19" t="n">
        <v>0.305961044533665</v>
      </c>
      <c r="P10" s="19" t="n">
        <v>0.299022651565565</v>
      </c>
      <c r="Q10" s="19" t="n">
        <v>0.291040049920032</v>
      </c>
      <c r="R10" s="19"/>
      <c r="S10" s="19" t="n">
        <v>0.290969736903694</v>
      </c>
      <c r="T10" s="19" t="n">
        <v>0.284147154892173</v>
      </c>
      <c r="U10" s="19" t="n">
        <v>0.343690157807825</v>
      </c>
      <c r="V10" s="19" t="n">
        <v>0.255866351227168</v>
      </c>
      <c r="W10" s="19" t="n">
        <v>0.345358523850937</v>
      </c>
      <c r="X10" s="19" t="n">
        <v>0.245283439287033</v>
      </c>
      <c r="Y10" s="19" t="n">
        <v>0.309342494447229</v>
      </c>
      <c r="Z10" s="19" t="n">
        <v>0.37113140087042</v>
      </c>
      <c r="AA10" s="19" t="n">
        <v>0.304656077573929</v>
      </c>
      <c r="AB10" s="19" t="n">
        <v>0.322153459144426</v>
      </c>
      <c r="AC10" s="19" t="n">
        <v>0.270445301901223</v>
      </c>
      <c r="AD10" s="19" t="n">
        <v>0.328630946371444</v>
      </c>
      <c r="AE10" s="19"/>
      <c r="AF10" s="19" t="n">
        <v>0.310817296045324</v>
      </c>
      <c r="AG10" s="19" t="n">
        <v>0.302244497439325</v>
      </c>
      <c r="AH10" s="19" t="n">
        <v>0.295081762556709</v>
      </c>
      <c r="AI10" s="19"/>
      <c r="AJ10" s="19" t="n">
        <v>0.314774587357989</v>
      </c>
      <c r="AK10" s="19" t="n">
        <v>0.276938831363226</v>
      </c>
      <c r="AL10" s="19" t="n">
        <v>0.32888267201635</v>
      </c>
      <c r="AM10" s="19" t="n">
        <v>0.321118333359164</v>
      </c>
      <c r="AN10" s="19" t="n">
        <v>0.278166621744178</v>
      </c>
      <c r="AO10" s="19"/>
      <c r="AP10" s="19" t="n">
        <v>0.31374616568584</v>
      </c>
      <c r="AQ10" s="19" t="n">
        <v>0.278726153228666</v>
      </c>
      <c r="AR10" s="19" t="n">
        <v>0.292425562866455</v>
      </c>
      <c r="AS10" s="19" t="n">
        <v>0.338847033122027</v>
      </c>
      <c r="AT10" s="19" t="n">
        <v>0.357460970498053</v>
      </c>
      <c r="AU10" s="19"/>
      <c r="AV10" s="19" t="n">
        <v>0.270503311462708</v>
      </c>
      <c r="AW10" s="19" t="n">
        <v>0.318990727821898</v>
      </c>
      <c r="AX10" s="19" t="n">
        <v>0.272904479808481</v>
      </c>
      <c r="AY10" s="19" t="n">
        <v>0.334485023348463</v>
      </c>
      <c r="AZ10" s="19" t="n">
        <v>0.346606531691783</v>
      </c>
      <c r="BA10" s="19" t="n">
        <v>0.257810941295571</v>
      </c>
      <c r="BB10" s="19"/>
      <c r="BC10" s="19" t="n">
        <v>0.293765913737392</v>
      </c>
      <c r="BD10" s="19" t="n">
        <v>0.337616309961561</v>
      </c>
      <c r="BE10" s="19" t="n">
        <v>0.268336694526139</v>
      </c>
      <c r="BF10" s="19" t="n">
        <v>0.302114133163774</v>
      </c>
      <c r="BG10" s="19" t="n">
        <v>0.195028128151792</v>
      </c>
    </row>
    <row r="11">
      <c r="B11" s="20" t="s">
        <v>100</v>
      </c>
      <c r="C11" s="21" t="n">
        <v>0.134010839289015</v>
      </c>
      <c r="D11" s="21" t="n">
        <v>0.100099479200708</v>
      </c>
      <c r="E11" s="21" t="n">
        <v>0.16814638607546</v>
      </c>
      <c r="F11" s="21"/>
      <c r="G11" s="21" t="n">
        <v>0.122892637965416</v>
      </c>
      <c r="H11" s="21" t="n">
        <v>0.0907300790922956</v>
      </c>
      <c r="I11" s="21" t="n">
        <v>0.149797669790427</v>
      </c>
      <c r="J11" s="21" t="n">
        <v>0.142968290298239</v>
      </c>
      <c r="K11" s="21" t="n">
        <v>0.156981370650344</v>
      </c>
      <c r="L11" s="21" t="n">
        <v>0.140980267151279</v>
      </c>
      <c r="M11" s="21"/>
      <c r="N11" s="21" t="n">
        <v>0.0833646554232818</v>
      </c>
      <c r="O11" s="21" t="n">
        <v>0.128796372900054</v>
      </c>
      <c r="P11" s="21" t="n">
        <v>0.153833217861022</v>
      </c>
      <c r="Q11" s="21" t="n">
        <v>0.17685361679819</v>
      </c>
      <c r="R11" s="21"/>
      <c r="S11" s="21" t="n">
        <v>0.110505452562169</v>
      </c>
      <c r="T11" s="21" t="n">
        <v>0.143159521834997</v>
      </c>
      <c r="U11" s="21" t="n">
        <v>0.134368541961605</v>
      </c>
      <c r="V11" s="21" t="n">
        <v>0.116352977996592</v>
      </c>
      <c r="W11" s="21" t="n">
        <v>0.145882410698983</v>
      </c>
      <c r="X11" s="21" t="n">
        <v>0.156650472904892</v>
      </c>
      <c r="Y11" s="21" t="n">
        <v>0.100917540624875</v>
      </c>
      <c r="Z11" s="21" t="n">
        <v>0.150781538732948</v>
      </c>
      <c r="AA11" s="21" t="n">
        <v>0.16427103019893</v>
      </c>
      <c r="AB11" s="21" t="n">
        <v>0.135461557975205</v>
      </c>
      <c r="AC11" s="21" t="n">
        <v>0.0837029076389442</v>
      </c>
      <c r="AD11" s="21" t="n">
        <v>0.196116755488475</v>
      </c>
      <c r="AE11" s="21"/>
      <c r="AF11" s="21" t="n">
        <v>0.134923158251064</v>
      </c>
      <c r="AG11" s="21" t="n">
        <v>0.107795476494082</v>
      </c>
      <c r="AH11" s="21" t="n">
        <v>0.212060137676545</v>
      </c>
      <c r="AI11" s="21"/>
      <c r="AJ11" s="21" t="n">
        <v>0.143346303361145</v>
      </c>
      <c r="AK11" s="21" t="n">
        <v>0.095293874544123</v>
      </c>
      <c r="AL11" s="21" t="n">
        <v>0.133002304022248</v>
      </c>
      <c r="AM11" s="21" t="n">
        <v>0.0764924130215612</v>
      </c>
      <c r="AN11" s="21" t="n">
        <v>0.193197125086517</v>
      </c>
      <c r="AO11" s="21"/>
      <c r="AP11" s="21" t="n">
        <v>0.139672295721986</v>
      </c>
      <c r="AQ11" s="21" t="n">
        <v>0.0957506143459761</v>
      </c>
      <c r="AR11" s="21" t="n">
        <v>0.132492258722164</v>
      </c>
      <c r="AS11" s="21" t="n">
        <v>0.123225857328161</v>
      </c>
      <c r="AT11" s="21" t="n">
        <v>0.171491917337727</v>
      </c>
      <c r="AU11" s="21"/>
      <c r="AV11" s="21" t="n">
        <v>0.0862938907143534</v>
      </c>
      <c r="AW11" s="21" t="n">
        <v>0.139333732950901</v>
      </c>
      <c r="AX11" s="21" t="n">
        <v>0.102900161215465</v>
      </c>
      <c r="AY11" s="21" t="n">
        <v>0.1125275077119</v>
      </c>
      <c r="AZ11" s="21" t="n">
        <v>0.145470659813213</v>
      </c>
      <c r="BA11" s="21" t="n">
        <v>0.291308808648885</v>
      </c>
      <c r="BB11" s="21"/>
      <c r="BC11" s="21" t="n">
        <v>0.192418867690025</v>
      </c>
      <c r="BD11" s="21" t="n">
        <v>0.125041316536085</v>
      </c>
      <c r="BE11" s="21" t="n">
        <v>0.130598380350918</v>
      </c>
      <c r="BF11" s="21" t="n">
        <v>0.0645456974639573</v>
      </c>
      <c r="BG11" s="21" t="n">
        <v>0.107793996147545</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0.550752632520523</v>
      </c>
      <c r="D9" s="19" t="n">
        <v>0.538631522460055</v>
      </c>
      <c r="E9" s="19" t="n">
        <v>0.560755029306647</v>
      </c>
      <c r="F9" s="19"/>
      <c r="G9" s="19" t="n">
        <v>0.6782779579517</v>
      </c>
      <c r="H9" s="19" t="n">
        <v>0.696934455344849</v>
      </c>
      <c r="I9" s="19" t="n">
        <v>0.607466007420347</v>
      </c>
      <c r="J9" s="19" t="n">
        <v>0.543596914981417</v>
      </c>
      <c r="K9" s="19" t="n">
        <v>0.464662627502197</v>
      </c>
      <c r="L9" s="19" t="n">
        <v>0.364709727911571</v>
      </c>
      <c r="M9" s="19"/>
      <c r="N9" s="19" t="n">
        <v>0.61547620132439</v>
      </c>
      <c r="O9" s="19" t="n">
        <v>0.546547736818995</v>
      </c>
      <c r="P9" s="19" t="n">
        <v>0.502644744099608</v>
      </c>
      <c r="Q9" s="19" t="n">
        <v>0.526763418752668</v>
      </c>
      <c r="R9" s="19"/>
      <c r="S9" s="19" t="n">
        <v>0.672289624962106</v>
      </c>
      <c r="T9" s="19" t="n">
        <v>0.499188271664988</v>
      </c>
      <c r="U9" s="19" t="n">
        <v>0.505790401871108</v>
      </c>
      <c r="V9" s="19" t="n">
        <v>0.536885516122318</v>
      </c>
      <c r="W9" s="19" t="n">
        <v>0.526452366057943</v>
      </c>
      <c r="X9" s="19" t="n">
        <v>0.608510193840062</v>
      </c>
      <c r="Y9" s="19" t="n">
        <v>0.576141967660837</v>
      </c>
      <c r="Z9" s="19" t="n">
        <v>0.474407483392682</v>
      </c>
      <c r="AA9" s="19" t="n">
        <v>0.547686766468048</v>
      </c>
      <c r="AB9" s="19" t="n">
        <v>0.4732699756169</v>
      </c>
      <c r="AC9" s="19" t="n">
        <v>0.559714028679372</v>
      </c>
      <c r="AD9" s="19" t="n">
        <v>0.512528514235351</v>
      </c>
      <c r="AE9" s="19"/>
      <c r="AF9" s="19" t="n">
        <v>0.44944448258261</v>
      </c>
      <c r="AG9" s="19" t="n">
        <v>0.582641683106102</v>
      </c>
      <c r="AH9" s="19" t="n">
        <v>0.605234047341929</v>
      </c>
      <c r="AI9" s="19"/>
      <c r="AJ9" s="19" t="n">
        <v>0.47819356312023</v>
      </c>
      <c r="AK9" s="19" t="n">
        <v>0.651472133310138</v>
      </c>
      <c r="AL9" s="19" t="n">
        <v>0.47366049660232</v>
      </c>
      <c r="AM9" s="19" t="n">
        <v>0.484758439594608</v>
      </c>
      <c r="AN9" s="19" t="n">
        <v>0.554704728739985</v>
      </c>
      <c r="AO9" s="19"/>
      <c r="AP9" s="19" t="n">
        <v>0.466202551984384</v>
      </c>
      <c r="AQ9" s="19" t="n">
        <v>0.629236702348929</v>
      </c>
      <c r="AR9" s="19" t="n">
        <v>0.533911833903715</v>
      </c>
      <c r="AS9" s="19" t="n">
        <v>0.4682932799154</v>
      </c>
      <c r="AT9" s="19" t="n">
        <v>0.541755934566577</v>
      </c>
      <c r="AU9" s="19"/>
      <c r="AV9" s="19" t="n">
        <v>0.660299020337204</v>
      </c>
      <c r="AW9" s="19" t="n">
        <v>0.46441225673315</v>
      </c>
      <c r="AX9" s="19" t="n">
        <v>0.585676144251984</v>
      </c>
      <c r="AY9" s="19" t="n">
        <v>0.475022064805511</v>
      </c>
      <c r="AZ9" s="19" t="n">
        <v>0.588880228254277</v>
      </c>
      <c r="BA9" s="19" t="n">
        <v>0.478331390393734</v>
      </c>
      <c r="BB9" s="19"/>
      <c r="BC9" s="19" t="n">
        <v>0.531344487331648</v>
      </c>
      <c r="BD9" s="19" t="n">
        <v>0.530759945415586</v>
      </c>
      <c r="BE9" s="19" t="n">
        <v>0.582446252943769</v>
      </c>
      <c r="BF9" s="19" t="n">
        <v>0.66821292858066</v>
      </c>
      <c r="BG9" s="19" t="n">
        <v>0.608102327607768</v>
      </c>
    </row>
    <row r="10">
      <c r="B10" s="20" t="s">
        <v>296</v>
      </c>
      <c r="C10" s="19" t="n">
        <v>0.322641776857019</v>
      </c>
      <c r="D10" s="19" t="n">
        <v>0.375790939267058</v>
      </c>
      <c r="E10" s="19" t="n">
        <v>0.271620330840873</v>
      </c>
      <c r="F10" s="19"/>
      <c r="G10" s="19" t="n">
        <v>0.210078442245657</v>
      </c>
      <c r="H10" s="19" t="n">
        <v>0.215890126757235</v>
      </c>
      <c r="I10" s="19" t="n">
        <v>0.249474048082702</v>
      </c>
      <c r="J10" s="19" t="n">
        <v>0.353925483175334</v>
      </c>
      <c r="K10" s="19" t="n">
        <v>0.395438810995664</v>
      </c>
      <c r="L10" s="19" t="n">
        <v>0.469512511641473</v>
      </c>
      <c r="M10" s="19"/>
      <c r="N10" s="19" t="n">
        <v>0.295765365624471</v>
      </c>
      <c r="O10" s="19" t="n">
        <v>0.351342658738219</v>
      </c>
      <c r="P10" s="19" t="n">
        <v>0.326557374141185</v>
      </c>
      <c r="Q10" s="19" t="n">
        <v>0.318960666402602</v>
      </c>
      <c r="R10" s="19"/>
      <c r="S10" s="19" t="n">
        <v>0.235142670269025</v>
      </c>
      <c r="T10" s="19" t="n">
        <v>0.325535848871161</v>
      </c>
      <c r="U10" s="19" t="n">
        <v>0.360109356403865</v>
      </c>
      <c r="V10" s="19" t="n">
        <v>0.384168801557131</v>
      </c>
      <c r="W10" s="19" t="n">
        <v>0.358111731960364</v>
      </c>
      <c r="X10" s="19" t="n">
        <v>0.247267697160608</v>
      </c>
      <c r="Y10" s="19" t="n">
        <v>0.323231144993803</v>
      </c>
      <c r="Z10" s="19" t="n">
        <v>0.374294790278106</v>
      </c>
      <c r="AA10" s="19" t="n">
        <v>0.313201979273011</v>
      </c>
      <c r="AB10" s="19" t="n">
        <v>0.402335340870148</v>
      </c>
      <c r="AC10" s="19" t="n">
        <v>0.336288977673821</v>
      </c>
      <c r="AD10" s="19" t="n">
        <v>0.280311165800499</v>
      </c>
      <c r="AE10" s="19"/>
      <c r="AF10" s="19" t="n">
        <v>0.420638962428077</v>
      </c>
      <c r="AG10" s="19" t="n">
        <v>0.312491676341313</v>
      </c>
      <c r="AH10" s="19" t="n">
        <v>0.215231080418151</v>
      </c>
      <c r="AI10" s="19"/>
      <c r="AJ10" s="19" t="n">
        <v>0.401781936976143</v>
      </c>
      <c r="AK10" s="19" t="n">
        <v>0.234446378802799</v>
      </c>
      <c r="AL10" s="19" t="n">
        <v>0.43743748204532</v>
      </c>
      <c r="AM10" s="19" t="n">
        <v>0.471417790899318</v>
      </c>
      <c r="AN10" s="19" t="n">
        <v>0.253791924487354</v>
      </c>
      <c r="AO10" s="19"/>
      <c r="AP10" s="19" t="n">
        <v>0.40861556699969</v>
      </c>
      <c r="AQ10" s="19" t="n">
        <v>0.269304384622687</v>
      </c>
      <c r="AR10" s="19" t="n">
        <v>0.386348146333144</v>
      </c>
      <c r="AS10" s="19" t="n">
        <v>0.411951226311431</v>
      </c>
      <c r="AT10" s="19" t="n">
        <v>0.283685888599931</v>
      </c>
      <c r="AU10" s="19"/>
      <c r="AV10" s="19" t="n">
        <v>0.2484063118263</v>
      </c>
      <c r="AW10" s="19" t="n">
        <v>0.417945768474112</v>
      </c>
      <c r="AX10" s="19" t="n">
        <v>0.342460961298419</v>
      </c>
      <c r="AY10" s="19" t="n">
        <v>0.420916182248494</v>
      </c>
      <c r="AZ10" s="19" t="n">
        <v>0.269128361981164</v>
      </c>
      <c r="BA10" s="19" t="n">
        <v>0.247493709085742</v>
      </c>
      <c r="BB10" s="19"/>
      <c r="BC10" s="19" t="n">
        <v>0.304901307233528</v>
      </c>
      <c r="BD10" s="19" t="n">
        <v>0.333958008640557</v>
      </c>
      <c r="BE10" s="19" t="n">
        <v>0.322125903141708</v>
      </c>
      <c r="BF10" s="19" t="n">
        <v>0.233550250742975</v>
      </c>
      <c r="BG10" s="19" t="n">
        <v>0.346774312794863</v>
      </c>
    </row>
    <row r="11">
      <c r="B11" s="20" t="s">
        <v>100</v>
      </c>
      <c r="C11" s="21" t="n">
        <v>0.126605590622458</v>
      </c>
      <c r="D11" s="21" t="n">
        <v>0.085577538272888</v>
      </c>
      <c r="E11" s="21" t="n">
        <v>0.167624639852479</v>
      </c>
      <c r="F11" s="21"/>
      <c r="G11" s="21" t="n">
        <v>0.111643599802643</v>
      </c>
      <c r="H11" s="21" t="n">
        <v>0.0871754178979153</v>
      </c>
      <c r="I11" s="21" t="n">
        <v>0.143059944496951</v>
      </c>
      <c r="J11" s="21" t="n">
        <v>0.102477601843249</v>
      </c>
      <c r="K11" s="21" t="n">
        <v>0.139898561502139</v>
      </c>
      <c r="L11" s="21" t="n">
        <v>0.165777760446957</v>
      </c>
      <c r="M11" s="21"/>
      <c r="N11" s="21" t="n">
        <v>0.0887584330511386</v>
      </c>
      <c r="O11" s="21" t="n">
        <v>0.102109604442786</v>
      </c>
      <c r="P11" s="21" t="n">
        <v>0.170797881759207</v>
      </c>
      <c r="Q11" s="21" t="n">
        <v>0.154275914844731</v>
      </c>
      <c r="R11" s="21"/>
      <c r="S11" s="21" t="n">
        <v>0.0925677047688693</v>
      </c>
      <c r="T11" s="21" t="n">
        <v>0.175275879463851</v>
      </c>
      <c r="U11" s="21" t="n">
        <v>0.134100241725027</v>
      </c>
      <c r="V11" s="21" t="n">
        <v>0.0789456823205504</v>
      </c>
      <c r="W11" s="21" t="n">
        <v>0.115435901981693</v>
      </c>
      <c r="X11" s="21" t="n">
        <v>0.14422210899933</v>
      </c>
      <c r="Y11" s="21" t="n">
        <v>0.10062688734536</v>
      </c>
      <c r="Z11" s="21" t="n">
        <v>0.151297726329213</v>
      </c>
      <c r="AA11" s="21" t="n">
        <v>0.139111254258941</v>
      </c>
      <c r="AB11" s="21" t="n">
        <v>0.124394683512952</v>
      </c>
      <c r="AC11" s="21" t="n">
        <v>0.103996993646807</v>
      </c>
      <c r="AD11" s="21" t="n">
        <v>0.20716031996415</v>
      </c>
      <c r="AE11" s="21"/>
      <c r="AF11" s="21" t="n">
        <v>0.129916554989313</v>
      </c>
      <c r="AG11" s="21" t="n">
        <v>0.104866640552585</v>
      </c>
      <c r="AH11" s="21" t="n">
        <v>0.17953487223992</v>
      </c>
      <c r="AI11" s="21"/>
      <c r="AJ11" s="21" t="n">
        <v>0.120024499903627</v>
      </c>
      <c r="AK11" s="21" t="n">
        <v>0.114081487887064</v>
      </c>
      <c r="AL11" s="21" t="n">
        <v>0.0889020213523596</v>
      </c>
      <c r="AM11" s="21" t="n">
        <v>0.0438237695060738</v>
      </c>
      <c r="AN11" s="21" t="n">
        <v>0.191503346772661</v>
      </c>
      <c r="AO11" s="21"/>
      <c r="AP11" s="21" t="n">
        <v>0.125181881015926</v>
      </c>
      <c r="AQ11" s="21" t="n">
        <v>0.101458913028385</v>
      </c>
      <c r="AR11" s="21" t="n">
        <v>0.0797400197631411</v>
      </c>
      <c r="AS11" s="21" t="n">
        <v>0.11975549377317</v>
      </c>
      <c r="AT11" s="21" t="n">
        <v>0.174558176833492</v>
      </c>
      <c r="AU11" s="21"/>
      <c r="AV11" s="21" t="n">
        <v>0.0912946678364964</v>
      </c>
      <c r="AW11" s="21" t="n">
        <v>0.117641974792738</v>
      </c>
      <c r="AX11" s="21" t="n">
        <v>0.0718628944495978</v>
      </c>
      <c r="AY11" s="21" t="n">
        <v>0.104061752945994</v>
      </c>
      <c r="AZ11" s="21" t="n">
        <v>0.141991409764559</v>
      </c>
      <c r="BA11" s="21" t="n">
        <v>0.274174900520523</v>
      </c>
      <c r="BB11" s="21"/>
      <c r="BC11" s="21" t="n">
        <v>0.163754205434824</v>
      </c>
      <c r="BD11" s="21" t="n">
        <v>0.135282045943857</v>
      </c>
      <c r="BE11" s="21" t="n">
        <v>0.0954278439145225</v>
      </c>
      <c r="BF11" s="21" t="n">
        <v>0.0982368206763649</v>
      </c>
      <c r="BG11" s="21" t="n">
        <v>0.0451233595973691</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309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295</v>
      </c>
      <c r="C9" s="19" t="n">
        <v>0.244038974476882</v>
      </c>
      <c r="D9" s="19" t="n">
        <v>0.25232061686315</v>
      </c>
      <c r="E9" s="19" t="n">
        <v>0.237885601874185</v>
      </c>
      <c r="F9" s="19"/>
      <c r="G9" s="19" t="n">
        <v>0.436461842182518</v>
      </c>
      <c r="H9" s="19" t="n">
        <v>0.415486041042039</v>
      </c>
      <c r="I9" s="19" t="n">
        <v>0.255591143569424</v>
      </c>
      <c r="J9" s="19" t="n">
        <v>0.195480918537617</v>
      </c>
      <c r="K9" s="19" t="n">
        <v>0.122347553184376</v>
      </c>
      <c r="L9" s="19" t="n">
        <v>0.0882755254327512</v>
      </c>
      <c r="M9" s="19"/>
      <c r="N9" s="19" t="n">
        <v>0.276311697722466</v>
      </c>
      <c r="O9" s="19" t="n">
        <v>0.248540571201524</v>
      </c>
      <c r="P9" s="19" t="n">
        <v>0.210568359753524</v>
      </c>
      <c r="Q9" s="19" t="n">
        <v>0.234480126755423</v>
      </c>
      <c r="R9" s="19"/>
      <c r="S9" s="19" t="n">
        <v>0.399918612537974</v>
      </c>
      <c r="T9" s="19" t="n">
        <v>0.210927658738879</v>
      </c>
      <c r="U9" s="19" t="n">
        <v>0.177646604838158</v>
      </c>
      <c r="V9" s="19" t="n">
        <v>0.211814107323599</v>
      </c>
      <c r="W9" s="19" t="n">
        <v>0.204667642450657</v>
      </c>
      <c r="X9" s="19" t="n">
        <v>0.277482456537871</v>
      </c>
      <c r="Y9" s="19" t="n">
        <v>0.261443001516208</v>
      </c>
      <c r="Z9" s="19" t="n">
        <v>0.222870958537802</v>
      </c>
      <c r="AA9" s="19" t="n">
        <v>0.280359478026712</v>
      </c>
      <c r="AB9" s="19" t="n">
        <v>0.145379776180979</v>
      </c>
      <c r="AC9" s="19" t="n">
        <v>0.194505414561794</v>
      </c>
      <c r="AD9" s="19" t="n">
        <v>0.150864119998786</v>
      </c>
      <c r="AE9" s="19"/>
      <c r="AF9" s="19" t="n">
        <v>0.176720472497246</v>
      </c>
      <c r="AG9" s="19" t="n">
        <v>0.219194926378759</v>
      </c>
      <c r="AH9" s="19" t="n">
        <v>0.335651152118818</v>
      </c>
      <c r="AI9" s="19"/>
      <c r="AJ9" s="19" t="n">
        <v>0.181015259884956</v>
      </c>
      <c r="AK9" s="19" t="n">
        <v>0.330885117828941</v>
      </c>
      <c r="AL9" s="19" t="n">
        <v>0.142975984571011</v>
      </c>
      <c r="AM9" s="19" t="n">
        <v>0.317587088321444</v>
      </c>
      <c r="AN9" s="19" t="n">
        <v>0.258742917623041</v>
      </c>
      <c r="AO9" s="19"/>
      <c r="AP9" s="19" t="n">
        <v>0.197511416432872</v>
      </c>
      <c r="AQ9" s="19" t="n">
        <v>0.318275061145881</v>
      </c>
      <c r="AR9" s="19" t="n">
        <v>0.160691508342972</v>
      </c>
      <c r="AS9" s="19" t="n">
        <v>0.203588153098719</v>
      </c>
      <c r="AT9" s="19" t="n">
        <v>0.145280070059112</v>
      </c>
      <c r="AU9" s="19"/>
      <c r="AV9" s="19" t="n">
        <v>0.353449874149452</v>
      </c>
      <c r="AW9" s="19" t="n">
        <v>0.21634251641179</v>
      </c>
      <c r="AX9" s="19" t="n">
        <v>0.173559170866465</v>
      </c>
      <c r="AY9" s="19" t="n">
        <v>0.184462361293509</v>
      </c>
      <c r="AZ9" s="19" t="n">
        <v>0.211108098321002</v>
      </c>
      <c r="BA9" s="19" t="n">
        <v>0.151634016638852</v>
      </c>
      <c r="BB9" s="19"/>
      <c r="BC9" s="19" t="n">
        <v>0.197816987472917</v>
      </c>
      <c r="BD9" s="19" t="n">
        <v>0.249534157120942</v>
      </c>
      <c r="BE9" s="19" t="n">
        <v>0.233134907888419</v>
      </c>
      <c r="BF9" s="19" t="n">
        <v>0.359030721374516</v>
      </c>
      <c r="BG9" s="19" t="n">
        <v>0.540062400265061</v>
      </c>
    </row>
    <row r="10">
      <c r="B10" s="20" t="s">
        <v>296</v>
      </c>
      <c r="C10" s="19" t="n">
        <v>0.623665399080023</v>
      </c>
      <c r="D10" s="19" t="n">
        <v>0.657132641672065</v>
      </c>
      <c r="E10" s="19" t="n">
        <v>0.590061437264386</v>
      </c>
      <c r="F10" s="19"/>
      <c r="G10" s="19" t="n">
        <v>0.452621669366475</v>
      </c>
      <c r="H10" s="19" t="n">
        <v>0.468939129049732</v>
      </c>
      <c r="I10" s="19" t="n">
        <v>0.602635735339649</v>
      </c>
      <c r="J10" s="19" t="n">
        <v>0.674023244139203</v>
      </c>
      <c r="K10" s="19" t="n">
        <v>0.724180148507424</v>
      </c>
      <c r="L10" s="19" t="n">
        <v>0.772072740889568</v>
      </c>
      <c r="M10" s="19"/>
      <c r="N10" s="19" t="n">
        <v>0.631434436110566</v>
      </c>
      <c r="O10" s="19" t="n">
        <v>0.635753987528888</v>
      </c>
      <c r="P10" s="19" t="n">
        <v>0.631143702105282</v>
      </c>
      <c r="Q10" s="19" t="n">
        <v>0.595405171709456</v>
      </c>
      <c r="R10" s="19"/>
      <c r="S10" s="19" t="n">
        <v>0.492123975845473</v>
      </c>
      <c r="T10" s="19" t="n">
        <v>0.657269110480255</v>
      </c>
      <c r="U10" s="19" t="n">
        <v>0.719044891850763</v>
      </c>
      <c r="V10" s="19" t="n">
        <v>0.686088780050669</v>
      </c>
      <c r="W10" s="19" t="n">
        <v>0.650377117172469</v>
      </c>
      <c r="X10" s="19" t="n">
        <v>0.580131109627679</v>
      </c>
      <c r="Y10" s="19" t="n">
        <v>0.61390472546685</v>
      </c>
      <c r="Z10" s="19" t="n">
        <v>0.647608219467684</v>
      </c>
      <c r="AA10" s="19" t="n">
        <v>0.548374230746901</v>
      </c>
      <c r="AB10" s="19" t="n">
        <v>0.686137335171623</v>
      </c>
      <c r="AC10" s="19" t="n">
        <v>0.692841259518277</v>
      </c>
      <c r="AD10" s="19" t="n">
        <v>0.687043539256722</v>
      </c>
      <c r="AE10" s="19"/>
      <c r="AF10" s="19" t="n">
        <v>0.706783836017738</v>
      </c>
      <c r="AG10" s="19" t="n">
        <v>0.64574329868175</v>
      </c>
      <c r="AH10" s="19" t="n">
        <v>0.490736286491937</v>
      </c>
      <c r="AI10" s="19"/>
      <c r="AJ10" s="19" t="n">
        <v>0.692114923877358</v>
      </c>
      <c r="AK10" s="19" t="n">
        <v>0.553414435312346</v>
      </c>
      <c r="AL10" s="19" t="n">
        <v>0.774299525882676</v>
      </c>
      <c r="AM10" s="19" t="n">
        <v>0.54586164422157</v>
      </c>
      <c r="AN10" s="19" t="n">
        <v>0.555169084708743</v>
      </c>
      <c r="AO10" s="19"/>
      <c r="AP10" s="19" t="n">
        <v>0.679464622439696</v>
      </c>
      <c r="AQ10" s="19" t="n">
        <v>0.572181225837495</v>
      </c>
      <c r="AR10" s="19" t="n">
        <v>0.740655928260127</v>
      </c>
      <c r="AS10" s="19" t="n">
        <v>0.678520042402103</v>
      </c>
      <c r="AT10" s="19" t="n">
        <v>0.705981269912147</v>
      </c>
      <c r="AU10" s="19"/>
      <c r="AV10" s="19" t="n">
        <v>0.547582978020097</v>
      </c>
      <c r="AW10" s="19" t="n">
        <v>0.660547105973081</v>
      </c>
      <c r="AX10" s="19" t="n">
        <v>0.748833683833266</v>
      </c>
      <c r="AY10" s="19" t="n">
        <v>0.707511267300333</v>
      </c>
      <c r="AZ10" s="19" t="n">
        <v>0.659970068470091</v>
      </c>
      <c r="BA10" s="19" t="n">
        <v>0.558233059218129</v>
      </c>
      <c r="BB10" s="19"/>
      <c r="BC10" s="19" t="n">
        <v>0.61768138276935</v>
      </c>
      <c r="BD10" s="19" t="n">
        <v>0.640929043792308</v>
      </c>
      <c r="BE10" s="19" t="n">
        <v>0.649953211940099</v>
      </c>
      <c r="BF10" s="19" t="n">
        <v>0.536651739525277</v>
      </c>
      <c r="BG10" s="19" t="n">
        <v>0.407499787058726</v>
      </c>
    </row>
    <row r="11">
      <c r="B11" s="20" t="s">
        <v>100</v>
      </c>
      <c r="C11" s="21" t="n">
        <v>0.132295626443095</v>
      </c>
      <c r="D11" s="21" t="n">
        <v>0.0905467414647852</v>
      </c>
      <c r="E11" s="21" t="n">
        <v>0.172052960861429</v>
      </c>
      <c r="F11" s="21"/>
      <c r="G11" s="21" t="n">
        <v>0.110916488451007</v>
      </c>
      <c r="H11" s="21" t="n">
        <v>0.11557482990823</v>
      </c>
      <c r="I11" s="21" t="n">
        <v>0.141773121090926</v>
      </c>
      <c r="J11" s="21" t="n">
        <v>0.13049583732318</v>
      </c>
      <c r="K11" s="21" t="n">
        <v>0.153472298308199</v>
      </c>
      <c r="L11" s="21" t="n">
        <v>0.13965173367768</v>
      </c>
      <c r="M11" s="21"/>
      <c r="N11" s="21" t="n">
        <v>0.0922538661669683</v>
      </c>
      <c r="O11" s="21" t="n">
        <v>0.115705441269588</v>
      </c>
      <c r="P11" s="21" t="n">
        <v>0.158287938141194</v>
      </c>
      <c r="Q11" s="21" t="n">
        <v>0.170114701535121</v>
      </c>
      <c r="R11" s="21"/>
      <c r="S11" s="21" t="n">
        <v>0.107957411616554</v>
      </c>
      <c r="T11" s="21" t="n">
        <v>0.131803230780866</v>
      </c>
      <c r="U11" s="21" t="n">
        <v>0.103308503311078</v>
      </c>
      <c r="V11" s="21" t="n">
        <v>0.102097112625732</v>
      </c>
      <c r="W11" s="21" t="n">
        <v>0.144955240376874</v>
      </c>
      <c r="X11" s="21" t="n">
        <v>0.14238643383445</v>
      </c>
      <c r="Y11" s="21" t="n">
        <v>0.124652273016943</v>
      </c>
      <c r="Z11" s="21" t="n">
        <v>0.129520821994515</v>
      </c>
      <c r="AA11" s="21" t="n">
        <v>0.171266291226386</v>
      </c>
      <c r="AB11" s="21" t="n">
        <v>0.168482888647397</v>
      </c>
      <c r="AC11" s="21" t="n">
        <v>0.112653325919929</v>
      </c>
      <c r="AD11" s="21" t="n">
        <v>0.162092340744492</v>
      </c>
      <c r="AE11" s="21"/>
      <c r="AF11" s="21" t="n">
        <v>0.116495691485016</v>
      </c>
      <c r="AG11" s="21" t="n">
        <v>0.135061774939491</v>
      </c>
      <c r="AH11" s="21" t="n">
        <v>0.173612561389245</v>
      </c>
      <c r="AI11" s="21"/>
      <c r="AJ11" s="21" t="n">
        <v>0.126869816237686</v>
      </c>
      <c r="AK11" s="21" t="n">
        <v>0.115700446858713</v>
      </c>
      <c r="AL11" s="21" t="n">
        <v>0.0827244895463127</v>
      </c>
      <c r="AM11" s="21" t="n">
        <v>0.136551267456986</v>
      </c>
      <c r="AN11" s="21" t="n">
        <v>0.186087997668216</v>
      </c>
      <c r="AO11" s="21"/>
      <c r="AP11" s="21" t="n">
        <v>0.123023961127432</v>
      </c>
      <c r="AQ11" s="21" t="n">
        <v>0.109543713016624</v>
      </c>
      <c r="AR11" s="21" t="n">
        <v>0.0986525633969006</v>
      </c>
      <c r="AS11" s="21" t="n">
        <v>0.117891804499178</v>
      </c>
      <c r="AT11" s="21" t="n">
        <v>0.148738660028741</v>
      </c>
      <c r="AU11" s="21"/>
      <c r="AV11" s="21" t="n">
        <v>0.098967147830451</v>
      </c>
      <c r="AW11" s="21" t="n">
        <v>0.123110377615128</v>
      </c>
      <c r="AX11" s="21" t="n">
        <v>0.0776071453002693</v>
      </c>
      <c r="AY11" s="21" t="n">
        <v>0.108026371406158</v>
      </c>
      <c r="AZ11" s="21" t="n">
        <v>0.128921833208907</v>
      </c>
      <c r="BA11" s="21" t="n">
        <v>0.290132924143018</v>
      </c>
      <c r="BB11" s="21"/>
      <c r="BC11" s="21" t="n">
        <v>0.184501629757733</v>
      </c>
      <c r="BD11" s="21" t="n">
        <v>0.10953679908675</v>
      </c>
      <c r="BE11" s="21" t="n">
        <v>0.116911880171482</v>
      </c>
      <c r="BF11" s="21" t="n">
        <v>0.104317539100207</v>
      </c>
      <c r="BG11" s="21" t="n">
        <v>0.0524378126762126</v>
      </c>
    </row>
    <row r="12">
      <c r="B12" s="18"/>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310</v>
      </c>
      <c r="C9" s="19" t="n">
        <v>0.477060266359606</v>
      </c>
      <c r="D9" s="19" t="n">
        <v>0.455330582373657</v>
      </c>
      <c r="E9" s="19" t="n">
        <v>0.497095703893457</v>
      </c>
      <c r="F9" s="19"/>
      <c r="G9" s="19" t="n">
        <v>0.69931901940291</v>
      </c>
      <c r="H9" s="19" t="n">
        <v>0.659141165786415</v>
      </c>
      <c r="I9" s="19" t="n">
        <v>0.523572398005398</v>
      </c>
      <c r="J9" s="19" t="n">
        <v>0.42319938213697</v>
      </c>
      <c r="K9" s="19" t="n">
        <v>0.381999382748636</v>
      </c>
      <c r="L9" s="19" t="n">
        <v>0.250721273709749</v>
      </c>
      <c r="M9" s="19"/>
      <c r="N9" s="19" t="n">
        <v>0.579440332039754</v>
      </c>
      <c r="O9" s="19" t="n">
        <v>0.497383616208235</v>
      </c>
      <c r="P9" s="19" t="n">
        <v>0.389624858415478</v>
      </c>
      <c r="Q9" s="19" t="n">
        <v>0.421403015878873</v>
      </c>
      <c r="R9" s="19"/>
      <c r="S9" s="19" t="n">
        <v>0.620148040557793</v>
      </c>
      <c r="T9" s="19" t="n">
        <v>0.429592480683838</v>
      </c>
      <c r="U9" s="19" t="n">
        <v>0.476253668065098</v>
      </c>
      <c r="V9" s="19" t="n">
        <v>0.421589976021733</v>
      </c>
      <c r="W9" s="19" t="n">
        <v>0.466959033982972</v>
      </c>
      <c r="X9" s="19" t="n">
        <v>0.553719251364146</v>
      </c>
      <c r="Y9" s="19" t="n">
        <v>0.490939164450515</v>
      </c>
      <c r="Z9" s="19" t="n">
        <v>0.461636443381533</v>
      </c>
      <c r="AA9" s="19" t="n">
        <v>0.434541419298896</v>
      </c>
      <c r="AB9" s="19" t="n">
        <v>0.444487932767105</v>
      </c>
      <c r="AC9" s="19" t="n">
        <v>0.360749684391797</v>
      </c>
      <c r="AD9" s="19" t="n">
        <v>0.406704057930491</v>
      </c>
      <c r="AE9" s="19"/>
      <c r="AF9" s="19" t="n">
        <v>0.392757671365578</v>
      </c>
      <c r="AG9" s="19" t="n">
        <v>0.467736353074477</v>
      </c>
      <c r="AH9" s="19" t="n">
        <v>0.540370184381023</v>
      </c>
      <c r="AI9" s="19"/>
      <c r="AJ9" s="19" t="n">
        <v>0.410132343647986</v>
      </c>
      <c r="AK9" s="19" t="n">
        <v>0.546831077351909</v>
      </c>
      <c r="AL9" s="19" t="n">
        <v>0.470558349739553</v>
      </c>
      <c r="AM9" s="19" t="n">
        <v>0.361229821854296</v>
      </c>
      <c r="AN9" s="19" t="n">
        <v>0.489389437095624</v>
      </c>
      <c r="AO9" s="19"/>
      <c r="AP9" s="19" t="n">
        <v>0.393536479276625</v>
      </c>
      <c r="AQ9" s="19" t="n">
        <v>0.55285808919791</v>
      </c>
      <c r="AR9" s="19" t="n">
        <v>0.432642288061341</v>
      </c>
      <c r="AS9" s="19" t="n">
        <v>0.414871305483617</v>
      </c>
      <c r="AT9" s="19" t="n">
        <v>0.53004359182892</v>
      </c>
      <c r="AU9" s="19"/>
      <c r="AV9" s="19" t="n">
        <v>0.579419428230371</v>
      </c>
      <c r="AW9" s="19" t="n">
        <v>0.433640824399748</v>
      </c>
      <c r="AX9" s="19" t="n">
        <v>0.451450418128</v>
      </c>
      <c r="AY9" s="19" t="n">
        <v>0.401381114388093</v>
      </c>
      <c r="AZ9" s="19" t="n">
        <v>0.583730786115757</v>
      </c>
      <c r="BA9" s="19" t="n">
        <v>0.451489485233216</v>
      </c>
      <c r="BB9" s="19"/>
      <c r="BC9" s="19" t="n">
        <v>0.407034711724018</v>
      </c>
      <c r="BD9" s="19" t="n">
        <v>0.451107706409049</v>
      </c>
      <c r="BE9" s="19" t="n">
        <v>0.55167106916199</v>
      </c>
      <c r="BF9" s="19" t="n">
        <v>0.578593686892031</v>
      </c>
      <c r="BG9" s="19" t="n">
        <v>0.62049983714095</v>
      </c>
    </row>
    <row r="10">
      <c r="B10" s="20" t="s">
        <v>311</v>
      </c>
      <c r="C10" s="19" t="n">
        <v>0.446664232503097</v>
      </c>
      <c r="D10" s="19" t="n">
        <v>0.445430115185981</v>
      </c>
      <c r="E10" s="19" t="n">
        <v>0.445159717472164</v>
      </c>
      <c r="F10" s="19"/>
      <c r="G10" s="19" t="n">
        <v>0.565015425707161</v>
      </c>
      <c r="H10" s="19" t="n">
        <v>0.527907905402174</v>
      </c>
      <c r="I10" s="19" t="n">
        <v>0.510540427956336</v>
      </c>
      <c r="J10" s="19" t="n">
        <v>0.438156516666587</v>
      </c>
      <c r="K10" s="19" t="n">
        <v>0.349940992212038</v>
      </c>
      <c r="L10" s="19" t="n">
        <v>0.321785646533925</v>
      </c>
      <c r="M10" s="19"/>
      <c r="N10" s="19" t="n">
        <v>0.543544790208547</v>
      </c>
      <c r="O10" s="19" t="n">
        <v>0.451221115877341</v>
      </c>
      <c r="P10" s="19" t="n">
        <v>0.383243202163949</v>
      </c>
      <c r="Q10" s="19" t="n">
        <v>0.392163730239327</v>
      </c>
      <c r="R10" s="19"/>
      <c r="S10" s="19" t="n">
        <v>0.538751931271434</v>
      </c>
      <c r="T10" s="19" t="n">
        <v>0.421656560093014</v>
      </c>
      <c r="U10" s="19" t="n">
        <v>0.430009342687201</v>
      </c>
      <c r="V10" s="19" t="n">
        <v>0.43439056001548</v>
      </c>
      <c r="W10" s="19" t="n">
        <v>0.518839169887743</v>
      </c>
      <c r="X10" s="19" t="n">
        <v>0.486071039902125</v>
      </c>
      <c r="Y10" s="19" t="n">
        <v>0.397242510004745</v>
      </c>
      <c r="Z10" s="19" t="n">
        <v>0.468168018257958</v>
      </c>
      <c r="AA10" s="19" t="n">
        <v>0.407298255370677</v>
      </c>
      <c r="AB10" s="19" t="n">
        <v>0.385662313940648</v>
      </c>
      <c r="AC10" s="19" t="n">
        <v>0.383260665080457</v>
      </c>
      <c r="AD10" s="19" t="n">
        <v>0.455370011577575</v>
      </c>
      <c r="AE10" s="19"/>
      <c r="AF10" s="19" t="n">
        <v>0.388338228257613</v>
      </c>
      <c r="AG10" s="19" t="n">
        <v>0.464262223647103</v>
      </c>
      <c r="AH10" s="19" t="n">
        <v>0.471142281861776</v>
      </c>
      <c r="AI10" s="19"/>
      <c r="AJ10" s="19" t="n">
        <v>0.41580914202153</v>
      </c>
      <c r="AK10" s="19" t="n">
        <v>0.518074751400318</v>
      </c>
      <c r="AL10" s="19" t="n">
        <v>0.43672503895822</v>
      </c>
      <c r="AM10" s="19" t="n">
        <v>0.452054112312872</v>
      </c>
      <c r="AN10" s="19" t="n">
        <v>0.430902477011613</v>
      </c>
      <c r="AO10" s="19"/>
      <c r="AP10" s="19" t="n">
        <v>0.406222178151204</v>
      </c>
      <c r="AQ10" s="19" t="n">
        <v>0.521899447890818</v>
      </c>
      <c r="AR10" s="19" t="n">
        <v>0.408510357326351</v>
      </c>
      <c r="AS10" s="19" t="n">
        <v>0.408339778208933</v>
      </c>
      <c r="AT10" s="19" t="n">
        <v>0.411202481632398</v>
      </c>
      <c r="AU10" s="19"/>
      <c r="AV10" s="19" t="n">
        <v>0.527113782558472</v>
      </c>
      <c r="AW10" s="19" t="n">
        <v>0.442387453448132</v>
      </c>
      <c r="AX10" s="19" t="n">
        <v>0.441575980503479</v>
      </c>
      <c r="AY10" s="19" t="n">
        <v>0.408814803210793</v>
      </c>
      <c r="AZ10" s="19" t="n">
        <v>0.379325354905972</v>
      </c>
      <c r="BA10" s="19" t="n">
        <v>0.419070160398068</v>
      </c>
      <c r="BB10" s="19"/>
      <c r="BC10" s="19" t="n">
        <v>0.388002049977096</v>
      </c>
      <c r="BD10" s="19" t="n">
        <v>0.441833985627049</v>
      </c>
      <c r="BE10" s="19" t="n">
        <v>0.469010648044477</v>
      </c>
      <c r="BF10" s="19" t="n">
        <v>0.539447027209947</v>
      </c>
      <c r="BG10" s="19" t="n">
        <v>0.677657379623271</v>
      </c>
    </row>
    <row r="11">
      <c r="B11" s="20" t="s">
        <v>312</v>
      </c>
      <c r="C11" s="19" t="n">
        <v>0.383054967902519</v>
      </c>
      <c r="D11" s="19" t="n">
        <v>0.414908513593511</v>
      </c>
      <c r="E11" s="19" t="n">
        <v>0.350730550087742</v>
      </c>
      <c r="F11" s="19"/>
      <c r="G11" s="19" t="n">
        <v>0.613801564491895</v>
      </c>
      <c r="H11" s="19" t="n">
        <v>0.521133625907983</v>
      </c>
      <c r="I11" s="19" t="n">
        <v>0.448499132739647</v>
      </c>
      <c r="J11" s="19" t="n">
        <v>0.379209572135778</v>
      </c>
      <c r="K11" s="19" t="n">
        <v>0.251581564010419</v>
      </c>
      <c r="L11" s="19" t="n">
        <v>0.155308529295274</v>
      </c>
      <c r="M11" s="19"/>
      <c r="N11" s="19" t="n">
        <v>0.503685069191503</v>
      </c>
      <c r="O11" s="19" t="n">
        <v>0.408715225909068</v>
      </c>
      <c r="P11" s="19" t="n">
        <v>0.286067879651852</v>
      </c>
      <c r="Q11" s="19" t="n">
        <v>0.310389994023083</v>
      </c>
      <c r="R11" s="19"/>
      <c r="S11" s="19" t="n">
        <v>0.562660238285572</v>
      </c>
      <c r="T11" s="19" t="n">
        <v>0.364654404912497</v>
      </c>
      <c r="U11" s="19" t="n">
        <v>0.301301773327905</v>
      </c>
      <c r="V11" s="19" t="n">
        <v>0.348110838123963</v>
      </c>
      <c r="W11" s="19" t="n">
        <v>0.444857699292215</v>
      </c>
      <c r="X11" s="19" t="n">
        <v>0.390243043537061</v>
      </c>
      <c r="Y11" s="19" t="n">
        <v>0.357608719815236</v>
      </c>
      <c r="Z11" s="19" t="n">
        <v>0.375186861215836</v>
      </c>
      <c r="AA11" s="19" t="n">
        <v>0.403296041176739</v>
      </c>
      <c r="AB11" s="19" t="n">
        <v>0.265437358083672</v>
      </c>
      <c r="AC11" s="19" t="n">
        <v>0.266767312892855</v>
      </c>
      <c r="AD11" s="19" t="n">
        <v>0.331226291509893</v>
      </c>
      <c r="AE11" s="19"/>
      <c r="AF11" s="19" t="n">
        <v>0.3004471740029</v>
      </c>
      <c r="AG11" s="19" t="n">
        <v>0.400803256968763</v>
      </c>
      <c r="AH11" s="19" t="n">
        <v>0.40012480584903</v>
      </c>
      <c r="AI11" s="19"/>
      <c r="AJ11" s="19" t="n">
        <v>0.294041735402152</v>
      </c>
      <c r="AK11" s="19" t="n">
        <v>0.486259255986163</v>
      </c>
      <c r="AL11" s="19" t="n">
        <v>0.392170625916795</v>
      </c>
      <c r="AM11" s="19" t="n">
        <v>0.384274235502958</v>
      </c>
      <c r="AN11" s="19" t="n">
        <v>0.34541704831169</v>
      </c>
      <c r="AO11" s="19"/>
      <c r="AP11" s="19" t="n">
        <v>0.289449609031416</v>
      </c>
      <c r="AQ11" s="19" t="n">
        <v>0.480504583515394</v>
      </c>
      <c r="AR11" s="19" t="n">
        <v>0.419461799687968</v>
      </c>
      <c r="AS11" s="19" t="n">
        <v>0.311265850058814</v>
      </c>
      <c r="AT11" s="19" t="n">
        <v>0.378425958488189</v>
      </c>
      <c r="AU11" s="19"/>
      <c r="AV11" s="19" t="n">
        <v>0.50616609104075</v>
      </c>
      <c r="AW11" s="19" t="n">
        <v>0.324839726134128</v>
      </c>
      <c r="AX11" s="19" t="n">
        <v>0.419665942411505</v>
      </c>
      <c r="AY11" s="19" t="n">
        <v>0.331889232365978</v>
      </c>
      <c r="AZ11" s="19" t="n">
        <v>0.437184763035267</v>
      </c>
      <c r="BA11" s="19" t="n">
        <v>0.285823180791866</v>
      </c>
      <c r="BB11" s="19"/>
      <c r="BC11" s="19" t="n">
        <v>0.258685262051085</v>
      </c>
      <c r="BD11" s="19" t="n">
        <v>0.314211213731144</v>
      </c>
      <c r="BE11" s="19" t="n">
        <v>0.514621803648511</v>
      </c>
      <c r="BF11" s="19" t="n">
        <v>0.522489889818829</v>
      </c>
      <c r="BG11" s="19" t="n">
        <v>0.56149240764812</v>
      </c>
    </row>
    <row r="12">
      <c r="B12" s="20" t="s">
        <v>313</v>
      </c>
      <c r="C12" s="19" t="n">
        <v>0.366040973077107</v>
      </c>
      <c r="D12" s="19" t="n">
        <v>0.370805670907352</v>
      </c>
      <c r="E12" s="19" t="n">
        <v>0.360430056711248</v>
      </c>
      <c r="F12" s="19"/>
      <c r="G12" s="19" t="n">
        <v>0.538469903810965</v>
      </c>
      <c r="H12" s="19" t="n">
        <v>0.504595806362028</v>
      </c>
      <c r="I12" s="19" t="n">
        <v>0.44240126568162</v>
      </c>
      <c r="J12" s="19" t="n">
        <v>0.31088173203588</v>
      </c>
      <c r="K12" s="19" t="n">
        <v>0.269715226757951</v>
      </c>
      <c r="L12" s="19" t="n">
        <v>0.185939792187701</v>
      </c>
      <c r="M12" s="19"/>
      <c r="N12" s="19" t="n">
        <v>0.499725742257355</v>
      </c>
      <c r="O12" s="19" t="n">
        <v>0.414669578560871</v>
      </c>
      <c r="P12" s="19" t="n">
        <v>0.237917473487322</v>
      </c>
      <c r="Q12" s="19" t="n">
        <v>0.282754138540444</v>
      </c>
      <c r="R12" s="19"/>
      <c r="S12" s="19" t="n">
        <v>0.491873830361628</v>
      </c>
      <c r="T12" s="19" t="n">
        <v>0.412806646033973</v>
      </c>
      <c r="U12" s="19" t="n">
        <v>0.361729485583901</v>
      </c>
      <c r="V12" s="19" t="n">
        <v>0.30530725068022</v>
      </c>
      <c r="W12" s="19" t="n">
        <v>0.355194218586196</v>
      </c>
      <c r="X12" s="19" t="n">
        <v>0.41660577991685</v>
      </c>
      <c r="Y12" s="19" t="n">
        <v>0.287698706432545</v>
      </c>
      <c r="Z12" s="19" t="n">
        <v>0.32887061446663</v>
      </c>
      <c r="AA12" s="19" t="n">
        <v>0.312856835724761</v>
      </c>
      <c r="AB12" s="19" t="n">
        <v>0.339629515105337</v>
      </c>
      <c r="AC12" s="19" t="n">
        <v>0.237237625755621</v>
      </c>
      <c r="AD12" s="19" t="n">
        <v>0.390834522071715</v>
      </c>
      <c r="AE12" s="19"/>
      <c r="AF12" s="19" t="n">
        <v>0.24951988957355</v>
      </c>
      <c r="AG12" s="19" t="n">
        <v>0.410488423657228</v>
      </c>
      <c r="AH12" s="19" t="n">
        <v>0.382383007579016</v>
      </c>
      <c r="AI12" s="19"/>
      <c r="AJ12" s="19" t="n">
        <v>0.278602178877389</v>
      </c>
      <c r="AK12" s="19" t="n">
        <v>0.44320711409307</v>
      </c>
      <c r="AL12" s="19" t="n">
        <v>0.433982753018587</v>
      </c>
      <c r="AM12" s="19" t="n">
        <v>0.355833657501677</v>
      </c>
      <c r="AN12" s="19" t="n">
        <v>0.363797420141867</v>
      </c>
      <c r="AO12" s="19"/>
      <c r="AP12" s="19" t="n">
        <v>0.29650714091804</v>
      </c>
      <c r="AQ12" s="19" t="n">
        <v>0.408631929514239</v>
      </c>
      <c r="AR12" s="19" t="n">
        <v>0.434170043627607</v>
      </c>
      <c r="AS12" s="19" t="n">
        <v>0.287460293320597</v>
      </c>
      <c r="AT12" s="19" t="n">
        <v>0.450626567099223</v>
      </c>
      <c r="AU12" s="19"/>
      <c r="AV12" s="19" t="n">
        <v>0.451002377035637</v>
      </c>
      <c r="AW12" s="19" t="n">
        <v>0.32333788942864</v>
      </c>
      <c r="AX12" s="19" t="n">
        <v>0.398209139059421</v>
      </c>
      <c r="AY12" s="19" t="n">
        <v>0.291528907637789</v>
      </c>
      <c r="AZ12" s="19" t="n">
        <v>0.433235696207891</v>
      </c>
      <c r="BA12" s="19" t="n">
        <v>0.318264146439911</v>
      </c>
      <c r="BB12" s="19"/>
      <c r="BC12" s="19" t="n">
        <v>0.202284139382458</v>
      </c>
      <c r="BD12" s="19" t="n">
        <v>0.362565947443258</v>
      </c>
      <c r="BE12" s="19" t="n">
        <v>0.496705864949418</v>
      </c>
      <c r="BF12" s="19" t="n">
        <v>0.483891580310962</v>
      </c>
      <c r="BG12" s="19" t="n">
        <v>0.502834941495973</v>
      </c>
    </row>
    <row r="13">
      <c r="B13" s="20" t="s">
        <v>314</v>
      </c>
      <c r="C13" s="19" t="n">
        <v>0.260921130051223</v>
      </c>
      <c r="D13" s="19" t="n">
        <v>0.259521143098725</v>
      </c>
      <c r="E13" s="19" t="n">
        <v>0.261586165600065</v>
      </c>
      <c r="F13" s="19"/>
      <c r="G13" s="19" t="n">
        <v>0.321582816479485</v>
      </c>
      <c r="H13" s="19" t="n">
        <v>0.345532412051688</v>
      </c>
      <c r="I13" s="19" t="n">
        <v>0.317897187909545</v>
      </c>
      <c r="J13" s="19" t="n">
        <v>0.254116453564829</v>
      </c>
      <c r="K13" s="19" t="n">
        <v>0.172323190430913</v>
      </c>
      <c r="L13" s="19" t="n">
        <v>0.170650633787423</v>
      </c>
      <c r="M13" s="19"/>
      <c r="N13" s="19" t="n">
        <v>0.338824175400308</v>
      </c>
      <c r="O13" s="19" t="n">
        <v>0.261406925865362</v>
      </c>
      <c r="P13" s="19" t="n">
        <v>0.221178192618982</v>
      </c>
      <c r="Q13" s="19" t="n">
        <v>0.211914723858582</v>
      </c>
      <c r="R13" s="19"/>
      <c r="S13" s="19" t="n">
        <v>0.276265267978528</v>
      </c>
      <c r="T13" s="19" t="n">
        <v>0.22524972968216</v>
      </c>
      <c r="U13" s="19" t="n">
        <v>0.318518794935475</v>
      </c>
      <c r="V13" s="19" t="n">
        <v>0.229574834120151</v>
      </c>
      <c r="W13" s="19" t="n">
        <v>0.340987389186158</v>
      </c>
      <c r="X13" s="19" t="n">
        <v>0.285247416508719</v>
      </c>
      <c r="Y13" s="19" t="n">
        <v>0.243212244846362</v>
      </c>
      <c r="Z13" s="19" t="n">
        <v>0.237366805156306</v>
      </c>
      <c r="AA13" s="19" t="n">
        <v>0.265072224816754</v>
      </c>
      <c r="AB13" s="19" t="n">
        <v>0.258295178015162</v>
      </c>
      <c r="AC13" s="19" t="n">
        <v>0.189652853186964</v>
      </c>
      <c r="AD13" s="19" t="n">
        <v>0.213940557809523</v>
      </c>
      <c r="AE13" s="19"/>
      <c r="AF13" s="19" t="n">
        <v>0.253803070096671</v>
      </c>
      <c r="AG13" s="19" t="n">
        <v>0.279421741218273</v>
      </c>
      <c r="AH13" s="19" t="n">
        <v>0.202552274142759</v>
      </c>
      <c r="AI13" s="19"/>
      <c r="AJ13" s="19" t="n">
        <v>0.263969530652006</v>
      </c>
      <c r="AK13" s="19" t="n">
        <v>0.314430776602121</v>
      </c>
      <c r="AL13" s="19" t="n">
        <v>0.227659145092305</v>
      </c>
      <c r="AM13" s="19" t="n">
        <v>0.358993880454996</v>
      </c>
      <c r="AN13" s="19" t="n">
        <v>0.213196305563793</v>
      </c>
      <c r="AO13" s="19"/>
      <c r="AP13" s="19" t="n">
        <v>0.220114107471267</v>
      </c>
      <c r="AQ13" s="19" t="n">
        <v>0.30354049295622</v>
      </c>
      <c r="AR13" s="19" t="n">
        <v>0.231768544643793</v>
      </c>
      <c r="AS13" s="19" t="n">
        <v>0.305795335999287</v>
      </c>
      <c r="AT13" s="19" t="n">
        <v>0.205170230689792</v>
      </c>
      <c r="AU13" s="19"/>
      <c r="AV13" s="19" t="n">
        <v>0.308307403561153</v>
      </c>
      <c r="AW13" s="19" t="n">
        <v>0.251495078565175</v>
      </c>
      <c r="AX13" s="19" t="n">
        <v>0.227291027549888</v>
      </c>
      <c r="AY13" s="19" t="n">
        <v>0.276694278546574</v>
      </c>
      <c r="AZ13" s="19" t="n">
        <v>0.228759051256425</v>
      </c>
      <c r="BA13" s="19" t="n">
        <v>0.179256067671364</v>
      </c>
      <c r="BB13" s="19"/>
      <c r="BC13" s="19" t="n">
        <v>0.193485501436363</v>
      </c>
      <c r="BD13" s="19" t="n">
        <v>0.257559229612753</v>
      </c>
      <c r="BE13" s="19" t="n">
        <v>0.285196516808589</v>
      </c>
      <c r="BF13" s="19" t="n">
        <v>0.345407485934273</v>
      </c>
      <c r="BG13" s="19" t="n">
        <v>0.374958286854869</v>
      </c>
    </row>
    <row r="14">
      <c r="B14" s="20" t="s">
        <v>315</v>
      </c>
      <c r="C14" s="19" t="n">
        <v>0.258582977444481</v>
      </c>
      <c r="D14" s="19" t="n">
        <v>0.243467182505164</v>
      </c>
      <c r="E14" s="19" t="n">
        <v>0.27351060801195</v>
      </c>
      <c r="F14" s="19"/>
      <c r="G14" s="19" t="n">
        <v>0.297121370753804</v>
      </c>
      <c r="H14" s="19" t="n">
        <v>0.366181827071166</v>
      </c>
      <c r="I14" s="19" t="n">
        <v>0.313768857793722</v>
      </c>
      <c r="J14" s="19" t="n">
        <v>0.270344209825041</v>
      </c>
      <c r="K14" s="19" t="n">
        <v>0.201710422324863</v>
      </c>
      <c r="L14" s="19" t="n">
        <v>0.129570743382467</v>
      </c>
      <c r="M14" s="19"/>
      <c r="N14" s="19" t="n">
        <v>0.35356192064913</v>
      </c>
      <c r="O14" s="19" t="n">
        <v>0.260532847017482</v>
      </c>
      <c r="P14" s="19" t="n">
        <v>0.235507723395079</v>
      </c>
      <c r="Q14" s="19" t="n">
        <v>0.175003407392155</v>
      </c>
      <c r="R14" s="19"/>
      <c r="S14" s="19" t="n">
        <v>0.334124023371745</v>
      </c>
      <c r="T14" s="19" t="n">
        <v>0.231290137710785</v>
      </c>
      <c r="U14" s="19" t="n">
        <v>0.23475568160876</v>
      </c>
      <c r="V14" s="19" t="n">
        <v>0.215137970621691</v>
      </c>
      <c r="W14" s="19" t="n">
        <v>0.27686037493373</v>
      </c>
      <c r="X14" s="19" t="n">
        <v>0.281335669413769</v>
      </c>
      <c r="Y14" s="19" t="n">
        <v>0.173424544406623</v>
      </c>
      <c r="Z14" s="19" t="n">
        <v>0.225750438215925</v>
      </c>
      <c r="AA14" s="19" t="n">
        <v>0.280246330026283</v>
      </c>
      <c r="AB14" s="19" t="n">
        <v>0.25621652650255</v>
      </c>
      <c r="AC14" s="19" t="n">
        <v>0.223204389416474</v>
      </c>
      <c r="AD14" s="19" t="n">
        <v>0.364588266054262</v>
      </c>
      <c r="AE14" s="19"/>
      <c r="AF14" s="19" t="n">
        <v>0.20626223871561</v>
      </c>
      <c r="AG14" s="19" t="n">
        <v>0.297104174393312</v>
      </c>
      <c r="AH14" s="19" t="n">
        <v>0.253866381361367</v>
      </c>
      <c r="AI14" s="19"/>
      <c r="AJ14" s="19" t="n">
        <v>0.247959382712811</v>
      </c>
      <c r="AK14" s="19" t="n">
        <v>0.328990344297929</v>
      </c>
      <c r="AL14" s="19" t="n">
        <v>0.253105738983807</v>
      </c>
      <c r="AM14" s="19" t="n">
        <v>0.146686134110511</v>
      </c>
      <c r="AN14" s="19" t="n">
        <v>0.188346469657284</v>
      </c>
      <c r="AO14" s="19"/>
      <c r="AP14" s="19" t="n">
        <v>0.233564946508366</v>
      </c>
      <c r="AQ14" s="19" t="n">
        <v>0.330298815594677</v>
      </c>
      <c r="AR14" s="19" t="n">
        <v>0.213675874160286</v>
      </c>
      <c r="AS14" s="19" t="n">
        <v>0.229229588571055</v>
      </c>
      <c r="AT14" s="19" t="n">
        <v>0.167393215351629</v>
      </c>
      <c r="AU14" s="19"/>
      <c r="AV14" s="19" t="n">
        <v>0.354212557814891</v>
      </c>
      <c r="AW14" s="19" t="n">
        <v>0.24221914159531</v>
      </c>
      <c r="AX14" s="19" t="n">
        <v>0.214124681663172</v>
      </c>
      <c r="AY14" s="19" t="n">
        <v>0.217812135842875</v>
      </c>
      <c r="AZ14" s="19" t="n">
        <v>0.202441608936869</v>
      </c>
      <c r="BA14" s="19" t="n">
        <v>0.259857843468294</v>
      </c>
      <c r="BB14" s="19"/>
      <c r="BC14" s="19" t="n">
        <v>0.184988896122199</v>
      </c>
      <c r="BD14" s="19" t="n">
        <v>0.204915882543294</v>
      </c>
      <c r="BE14" s="19" t="n">
        <v>0.313393762064587</v>
      </c>
      <c r="BF14" s="19" t="n">
        <v>0.371774189872492</v>
      </c>
      <c r="BG14" s="19" t="n">
        <v>0.522341633312575</v>
      </c>
    </row>
    <row r="15">
      <c r="B15" s="20" t="s">
        <v>316</v>
      </c>
      <c r="C15" s="19" t="n">
        <v>0.200883941815848</v>
      </c>
      <c r="D15" s="19" t="n">
        <v>0.210466919879342</v>
      </c>
      <c r="E15" s="19" t="n">
        <v>0.192266372174397</v>
      </c>
      <c r="F15" s="19"/>
      <c r="G15" s="19" t="n">
        <v>0.013290959594445</v>
      </c>
      <c r="H15" s="19" t="n">
        <v>0.0708942769440401</v>
      </c>
      <c r="I15" s="19" t="n">
        <v>0.140419508860954</v>
      </c>
      <c r="J15" s="19" t="n">
        <v>0.208739486325843</v>
      </c>
      <c r="K15" s="19" t="n">
        <v>0.276671916738252</v>
      </c>
      <c r="L15" s="19" t="n">
        <v>0.423386321531821</v>
      </c>
      <c r="M15" s="19"/>
      <c r="N15" s="19" t="n">
        <v>0.123420076840878</v>
      </c>
      <c r="O15" s="19" t="n">
        <v>0.174771157793164</v>
      </c>
      <c r="P15" s="19" t="n">
        <v>0.256508368215141</v>
      </c>
      <c r="Q15" s="19" t="n">
        <v>0.263025668125242</v>
      </c>
      <c r="R15" s="19"/>
      <c r="S15" s="19" t="n">
        <v>0.110433896132598</v>
      </c>
      <c r="T15" s="19" t="n">
        <v>0.250128652915206</v>
      </c>
      <c r="U15" s="19" t="n">
        <v>0.177789754175808</v>
      </c>
      <c r="V15" s="19" t="n">
        <v>0.215843941379163</v>
      </c>
      <c r="W15" s="19" t="n">
        <v>0.164358526368257</v>
      </c>
      <c r="X15" s="19" t="n">
        <v>0.120564833900436</v>
      </c>
      <c r="Y15" s="19" t="n">
        <v>0.264279876931612</v>
      </c>
      <c r="Z15" s="19" t="n">
        <v>0.194411410283119</v>
      </c>
      <c r="AA15" s="19" t="n">
        <v>0.204182872744799</v>
      </c>
      <c r="AB15" s="19" t="n">
        <v>0.266867864860055</v>
      </c>
      <c r="AC15" s="19" t="n">
        <v>0.288332535715815</v>
      </c>
      <c r="AD15" s="19" t="n">
        <v>0.237048886648671</v>
      </c>
      <c r="AE15" s="19"/>
      <c r="AF15" s="19" t="n">
        <v>0.290266914755046</v>
      </c>
      <c r="AG15" s="19" t="n">
        <v>0.1811362170266</v>
      </c>
      <c r="AH15" s="19" t="n">
        <v>0.161740204034802</v>
      </c>
      <c r="AI15" s="19"/>
      <c r="AJ15" s="19" t="n">
        <v>0.259062247905903</v>
      </c>
      <c r="AK15" s="19" t="n">
        <v>0.107204121052308</v>
      </c>
      <c r="AL15" s="19" t="n">
        <v>0.22626718013278</v>
      </c>
      <c r="AM15" s="19" t="n">
        <v>0.221797037004426</v>
      </c>
      <c r="AN15" s="19" t="n">
        <v>0.192511093196751</v>
      </c>
      <c r="AO15" s="19"/>
      <c r="AP15" s="19" t="n">
        <v>0.271025055987638</v>
      </c>
      <c r="AQ15" s="19" t="n">
        <v>0.123239564436397</v>
      </c>
      <c r="AR15" s="19" t="n">
        <v>0.231494881661224</v>
      </c>
      <c r="AS15" s="19" t="n">
        <v>0.240275549114435</v>
      </c>
      <c r="AT15" s="19" t="n">
        <v>0.26031948871309</v>
      </c>
      <c r="AU15" s="19"/>
      <c r="AV15" s="19" t="n">
        <v>0.102477327900394</v>
      </c>
      <c r="AW15" s="19" t="n">
        <v>0.24481359983868</v>
      </c>
      <c r="AX15" s="19" t="n">
        <v>0.226351449714283</v>
      </c>
      <c r="AY15" s="19" t="n">
        <v>0.253986598766917</v>
      </c>
      <c r="AZ15" s="19" t="n">
        <v>0.196530320207347</v>
      </c>
      <c r="BA15" s="19" t="n">
        <v>0.207771869124114</v>
      </c>
      <c r="BB15" s="19"/>
      <c r="BC15" s="19" t="n">
        <v>0.288954658246781</v>
      </c>
      <c r="BD15" s="19" t="n">
        <v>0.180725313030044</v>
      </c>
      <c r="BE15" s="19" t="n">
        <v>0.148017328381762</v>
      </c>
      <c r="BF15" s="19" t="n">
        <v>0.117696345480947</v>
      </c>
      <c r="BG15" s="19" t="n">
        <v>0.111414526619813</v>
      </c>
    </row>
    <row r="16">
      <c r="B16" s="20" t="s">
        <v>100</v>
      </c>
      <c r="C16" s="19" t="n">
        <v>0.0286951500179556</v>
      </c>
      <c r="D16" s="19" t="n">
        <v>0.024582076742281</v>
      </c>
      <c r="E16" s="19" t="n">
        <v>0.0329335450803888</v>
      </c>
      <c r="F16" s="19"/>
      <c r="G16" s="19" t="n">
        <v>0.0114352427894292</v>
      </c>
      <c r="H16" s="19" t="n">
        <v>0.0126621454753585</v>
      </c>
      <c r="I16" s="19" t="n">
        <v>0.0371388635098646</v>
      </c>
      <c r="J16" s="19" t="n">
        <v>0.0279210044619442</v>
      </c>
      <c r="K16" s="19" t="n">
        <v>0.0384367469230051</v>
      </c>
      <c r="L16" s="19" t="n">
        <v>0.0404403271385466</v>
      </c>
      <c r="M16" s="19"/>
      <c r="N16" s="19" t="n">
        <v>0.011112539810202</v>
      </c>
      <c r="O16" s="19" t="n">
        <v>0.0327358998643947</v>
      </c>
      <c r="P16" s="19" t="n">
        <v>0.050190616596117</v>
      </c>
      <c r="Q16" s="19" t="n">
        <v>0.024607995913354</v>
      </c>
      <c r="R16" s="19"/>
      <c r="S16" s="19" t="n">
        <v>0.00735496699377107</v>
      </c>
      <c r="T16" s="19" t="n">
        <v>0.0280736998758068</v>
      </c>
      <c r="U16" s="19" t="n">
        <v>0.0261616611531258</v>
      </c>
      <c r="V16" s="19" t="n">
        <v>0.0399405882251117</v>
      </c>
      <c r="W16" s="19" t="n">
        <v>0.00670809480048441</v>
      </c>
      <c r="X16" s="19" t="n">
        <v>0.0339267978502792</v>
      </c>
      <c r="Y16" s="19" t="n">
        <v>0.00602348649251396</v>
      </c>
      <c r="Z16" s="19" t="n">
        <v>0.0382159958904743</v>
      </c>
      <c r="AA16" s="19" t="n">
        <v>0.0455714420060974</v>
      </c>
      <c r="AB16" s="19" t="n">
        <v>0.0577869979127498</v>
      </c>
      <c r="AC16" s="19" t="n">
        <v>0.0336385428794538</v>
      </c>
      <c r="AD16" s="19" t="n">
        <v>0.0303827614621553</v>
      </c>
      <c r="AE16" s="19"/>
      <c r="AF16" s="19" t="n">
        <v>0.02659748671976</v>
      </c>
      <c r="AG16" s="19" t="n">
        <v>0.0356027182550002</v>
      </c>
      <c r="AH16" s="19" t="n">
        <v>0.0247117069587861</v>
      </c>
      <c r="AI16" s="19"/>
      <c r="AJ16" s="19" t="n">
        <v>0.0251304274735544</v>
      </c>
      <c r="AK16" s="19" t="n">
        <v>0.0332839813038535</v>
      </c>
      <c r="AL16" s="19" t="n">
        <v>0.0214838641902592</v>
      </c>
      <c r="AM16" s="19" t="n">
        <v>0</v>
      </c>
      <c r="AN16" s="19" t="n">
        <v>0.0343364491488312</v>
      </c>
      <c r="AO16" s="19"/>
      <c r="AP16" s="19" t="n">
        <v>0.0258393430372177</v>
      </c>
      <c r="AQ16" s="19" t="n">
        <v>0.0328882399778039</v>
      </c>
      <c r="AR16" s="19" t="n">
        <v>0.0226194406756708</v>
      </c>
      <c r="AS16" s="19" t="n">
        <v>0.0250781787040145</v>
      </c>
      <c r="AT16" s="19" t="n">
        <v>0.0104221439152701</v>
      </c>
      <c r="AU16" s="19"/>
      <c r="AV16" s="19" t="n">
        <v>0.0332464540409507</v>
      </c>
      <c r="AW16" s="19" t="n">
        <v>0.0248798850521444</v>
      </c>
      <c r="AX16" s="19" t="n">
        <v>0.0161947309565932</v>
      </c>
      <c r="AY16" s="19" t="n">
        <v>0.0230321049713656</v>
      </c>
      <c r="AZ16" s="19" t="n">
        <v>0.00749772324673728</v>
      </c>
      <c r="BA16" s="19" t="n">
        <v>0.0336106555626445</v>
      </c>
      <c r="BB16" s="19"/>
      <c r="BC16" s="19" t="n">
        <v>0.0295155702532572</v>
      </c>
      <c r="BD16" s="19" t="n">
        <v>0.0336398603774595</v>
      </c>
      <c r="BE16" s="19" t="n">
        <v>0.026549255389259</v>
      </c>
      <c r="BF16" s="19" t="n">
        <v>0.0209301237858481</v>
      </c>
      <c r="BG16" s="19" t="n">
        <v>0</v>
      </c>
    </row>
    <row r="17">
      <c r="B17" s="20" t="s">
        <v>317</v>
      </c>
      <c r="C17" s="21" t="n">
        <v>0.00346141284434641</v>
      </c>
      <c r="D17" s="21" t="n">
        <v>0.0036611478400783</v>
      </c>
      <c r="E17" s="21" t="n">
        <v>0.00329388538404328</v>
      </c>
      <c r="F17" s="21"/>
      <c r="G17" s="21" t="n">
        <v>0</v>
      </c>
      <c r="H17" s="21" t="n">
        <v>0.00720487675283398</v>
      </c>
      <c r="I17" s="21" t="n">
        <v>0.0103873942524148</v>
      </c>
      <c r="J17" s="21" t="n">
        <v>0</v>
      </c>
      <c r="K17" s="21" t="n">
        <v>0.00334413757184622</v>
      </c>
      <c r="L17" s="21" t="n">
        <v>0</v>
      </c>
      <c r="M17" s="21"/>
      <c r="N17" s="21" t="n">
        <v>0.0041611066047554</v>
      </c>
      <c r="O17" s="21" t="n">
        <v>0.00511158425921114</v>
      </c>
      <c r="P17" s="21" t="n">
        <v>0.00214411909392812</v>
      </c>
      <c r="Q17" s="21" t="n">
        <v>0.00215610783920388</v>
      </c>
      <c r="R17" s="21"/>
      <c r="S17" s="21" t="n">
        <v>0.00460438906934443</v>
      </c>
      <c r="T17" s="21" t="n">
        <v>0.00749678574723092</v>
      </c>
      <c r="U17" s="21" t="n">
        <v>0.00673699097244821</v>
      </c>
      <c r="V17" s="21" t="n">
        <v>0</v>
      </c>
      <c r="W17" s="21" t="n">
        <v>0</v>
      </c>
      <c r="X17" s="21" t="n">
        <v>0.0144830530657294</v>
      </c>
      <c r="Y17" s="21" t="n">
        <v>0</v>
      </c>
      <c r="Z17" s="21" t="n">
        <v>0</v>
      </c>
      <c r="AA17" s="21" t="n">
        <v>0</v>
      </c>
      <c r="AB17" s="21" t="n">
        <v>0</v>
      </c>
      <c r="AC17" s="21" t="n">
        <v>0</v>
      </c>
      <c r="AD17" s="21" t="n">
        <v>0</v>
      </c>
      <c r="AE17" s="21"/>
      <c r="AF17" s="21" t="n">
        <v>0.00299269599615031</v>
      </c>
      <c r="AG17" s="21" t="n">
        <v>0.00602337327839544</v>
      </c>
      <c r="AH17" s="21" t="n">
        <v>0</v>
      </c>
      <c r="AI17" s="21"/>
      <c r="AJ17" s="21" t="n">
        <v>0.00204662033726353</v>
      </c>
      <c r="AK17" s="21" t="n">
        <v>0.00647538432008759</v>
      </c>
      <c r="AL17" s="21" t="n">
        <v>0</v>
      </c>
      <c r="AM17" s="21" t="n">
        <v>0.027096775268733</v>
      </c>
      <c r="AN17" s="21" t="n">
        <v>0</v>
      </c>
      <c r="AO17" s="21"/>
      <c r="AP17" s="21" t="n">
        <v>0</v>
      </c>
      <c r="AQ17" s="21" t="n">
        <v>0.00732060711333459</v>
      </c>
      <c r="AR17" s="21" t="n">
        <v>0.0120785095523389</v>
      </c>
      <c r="AS17" s="21" t="n">
        <v>0</v>
      </c>
      <c r="AT17" s="21" t="n">
        <v>0</v>
      </c>
      <c r="AU17" s="21"/>
      <c r="AV17" s="21" t="n">
        <v>0.00705103100806318</v>
      </c>
      <c r="AW17" s="21" t="n">
        <v>0</v>
      </c>
      <c r="AX17" s="21" t="n">
        <v>0.0111549413140139</v>
      </c>
      <c r="AY17" s="21" t="n">
        <v>0</v>
      </c>
      <c r="AZ17" s="21" t="n">
        <v>0</v>
      </c>
      <c r="BA17" s="21" t="n">
        <v>0.00633563378055704</v>
      </c>
      <c r="BB17" s="21"/>
      <c r="BC17" s="21" t="n">
        <v>0.00244421614528852</v>
      </c>
      <c r="BD17" s="21" t="n">
        <v>0.00276362547449164</v>
      </c>
      <c r="BE17" s="21" t="n">
        <v>0.00232295739859981</v>
      </c>
      <c r="BF17" s="21" t="n">
        <v>0.00573797824888022</v>
      </c>
      <c r="BG17" s="21" t="n">
        <v>0.0324186532853189</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330</v>
      </c>
    </row>
    <row r="6" ht="50" customHeight="1">
      <c r="B6" s="22" t="s">
        <v>15</v>
      </c>
      <c r="C6" s="22" t="s">
        <v>319</v>
      </c>
      <c r="D6" s="22" t="s">
        <v>320</v>
      </c>
      <c r="E6" s="22" t="s">
        <v>321</v>
      </c>
      <c r="F6" s="22" t="s">
        <v>322</v>
      </c>
    </row>
    <row r="7">
      <c r="B7" s="20" t="s">
        <v>323</v>
      </c>
      <c r="C7" s="19" t="n">
        <v>0.120810870978773</v>
      </c>
      <c r="D7" s="19" t="n">
        <v>0.116703673603906</v>
      </c>
      <c r="E7" s="19" t="n">
        <v>0.106316469555985</v>
      </c>
      <c r="F7" s="19" t="n">
        <v>0.101085324702185</v>
      </c>
    </row>
    <row r="8">
      <c r="B8" s="20" t="s">
        <v>324</v>
      </c>
      <c r="C8" s="19" t="n">
        <v>0.353067765051443</v>
      </c>
      <c r="D8" s="19" t="n">
        <v>0.290912393117757</v>
      </c>
      <c r="E8" s="19" t="n">
        <v>0.307430252409696</v>
      </c>
      <c r="F8" s="19" t="n">
        <v>0.295161962252474</v>
      </c>
    </row>
    <row r="9">
      <c r="B9" s="20" t="s">
        <v>325</v>
      </c>
      <c r="C9" s="19" t="n">
        <v>0.253694658643927</v>
      </c>
      <c r="D9" s="19" t="n">
        <v>0.26603238413037</v>
      </c>
      <c r="E9" s="19" t="n">
        <v>0.276138268792886</v>
      </c>
      <c r="F9" s="19" t="n">
        <v>0.217386803236344</v>
      </c>
    </row>
    <row r="10">
      <c r="B10" s="20" t="s">
        <v>326</v>
      </c>
      <c r="C10" s="19" t="n">
        <v>0.12599450227878</v>
      </c>
      <c r="D10" s="19" t="n">
        <v>0.143452157710563</v>
      </c>
      <c r="E10" s="19" t="n">
        <v>0.15817799406794</v>
      </c>
      <c r="F10" s="19" t="n">
        <v>0.190826734182179</v>
      </c>
    </row>
    <row r="11">
      <c r="B11" s="20" t="s">
        <v>327</v>
      </c>
      <c r="C11" s="19" t="n">
        <v>0.0713890906714791</v>
      </c>
      <c r="D11" s="19" t="n">
        <v>0.0779615520917312</v>
      </c>
      <c r="E11" s="19" t="n">
        <v>0.0943485727534001</v>
      </c>
      <c r="F11" s="19" t="n">
        <v>0.11551313690828</v>
      </c>
    </row>
    <row r="12">
      <c r="B12" s="20" t="s">
        <v>123</v>
      </c>
      <c r="C12" s="19" t="n">
        <v>0.075043112375598</v>
      </c>
      <c r="D12" s="19" t="n">
        <v>0.104937839345673</v>
      </c>
      <c r="E12" s="19" t="n">
        <v>0.0575884424200934</v>
      </c>
      <c r="F12" s="19" t="n">
        <v>0.080026038718538</v>
      </c>
    </row>
    <row r="13">
      <c r="B13" s="25" t="s">
        <v>328</v>
      </c>
      <c r="C13" s="23" t="n">
        <v>0.473878636030216</v>
      </c>
      <c r="D13" s="23" t="n">
        <v>0.407616066721663</v>
      </c>
      <c r="E13" s="23" t="n">
        <v>0.413746721965681</v>
      </c>
      <c r="F13" s="23" t="n">
        <v>0.396247286954658</v>
      </c>
    </row>
    <row r="14">
      <c r="B14" s="25" t="s">
        <v>329</v>
      </c>
      <c r="C14" s="23" t="n">
        <v>0.197383592950259</v>
      </c>
      <c r="D14" s="23" t="n">
        <v>0.221413709802294</v>
      </c>
      <c r="E14" s="23" t="n">
        <v>0.25252656682134</v>
      </c>
      <c r="F14" s="23" t="n">
        <v>0.306339871090459</v>
      </c>
    </row>
    <row r="15">
      <c r="B15" s="25" t="s">
        <v>141</v>
      </c>
      <c r="C15" s="24" t="n">
        <v>0.276495043079956</v>
      </c>
      <c r="D15" s="24" t="n">
        <v>0.186202356919369</v>
      </c>
      <c r="E15" s="24" t="n">
        <v>0.16122015514434</v>
      </c>
      <c r="F15" s="24" t="n">
        <v>0.089907415864199</v>
      </c>
    </row>
    <row r="16">
      <c r="B16" s="18" t="s">
        <v>331</v>
      </c>
      <c r="C16" s="18"/>
      <c r="D16" s="18"/>
      <c r="E16" s="18"/>
      <c r="F16" s="18"/>
    </row>
    <row r="17">
      <c r="B17" t="s">
        <v>80</v>
      </c>
    </row>
    <row r="18">
      <c r="B18" t="s">
        <v>81</v>
      </c>
    </row>
    <row r="22">
      <c r="B22"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323</v>
      </c>
      <c r="C9" s="19" t="n">
        <v>0.120810870978773</v>
      </c>
      <c r="D9" s="19" t="n">
        <v>0.142598821596562</v>
      </c>
      <c r="E9" s="19" t="n">
        <v>0.100659692011705</v>
      </c>
      <c r="F9" s="19"/>
      <c r="G9" s="19" t="n">
        <v>0.20748113869267</v>
      </c>
      <c r="H9" s="19" t="n">
        <v>0.216554250336142</v>
      </c>
      <c r="I9" s="19" t="n">
        <v>0.1435158281294</v>
      </c>
      <c r="J9" s="19" t="n">
        <v>0.0648531389508651</v>
      </c>
      <c r="K9" s="19" t="n">
        <v>0.0392658331842456</v>
      </c>
      <c r="L9" s="19" t="n">
        <v>0.0783808181814652</v>
      </c>
      <c r="M9" s="19"/>
      <c r="N9" s="19" t="n">
        <v>0.209746578004007</v>
      </c>
      <c r="O9" s="19" t="n">
        <v>0.101218505274529</v>
      </c>
      <c r="P9" s="19" t="n">
        <v>0.0703045430030819</v>
      </c>
      <c r="Q9" s="19" t="n">
        <v>0.0949237979283025</v>
      </c>
      <c r="R9" s="19"/>
      <c r="S9" s="19" t="n">
        <v>0.129117342224179</v>
      </c>
      <c r="T9" s="19" t="n">
        <v>0.109967353065795</v>
      </c>
      <c r="U9" s="19" t="n">
        <v>0.0863407741793247</v>
      </c>
      <c r="V9" s="19" t="n">
        <v>0.0897988189880357</v>
      </c>
      <c r="W9" s="19" t="n">
        <v>0.0824933163576668</v>
      </c>
      <c r="X9" s="19" t="n">
        <v>0.154673957331269</v>
      </c>
      <c r="Y9" s="19" t="n">
        <v>0.159212306219395</v>
      </c>
      <c r="Z9" s="19" t="n">
        <v>0.0969466948698336</v>
      </c>
      <c r="AA9" s="19" t="n">
        <v>0.153952991507591</v>
      </c>
      <c r="AB9" s="19" t="n">
        <v>0.100497353460969</v>
      </c>
      <c r="AC9" s="19" t="n">
        <v>0.124787200155366</v>
      </c>
      <c r="AD9" s="19" t="n">
        <v>0.16428490603518</v>
      </c>
      <c r="AE9" s="19"/>
      <c r="AF9" s="19" t="n">
        <v>0.0998636911992991</v>
      </c>
      <c r="AG9" s="19" t="n">
        <v>0.134760623305905</v>
      </c>
      <c r="AH9" s="19" t="n">
        <v>0.100870483409011</v>
      </c>
      <c r="AI9" s="19"/>
      <c r="AJ9" s="19" t="n">
        <v>0.0965415981203021</v>
      </c>
      <c r="AK9" s="19" t="n">
        <v>0.16525738744572</v>
      </c>
      <c r="AL9" s="19" t="n">
        <v>0.1010656825991</v>
      </c>
      <c r="AM9" s="19" t="n">
        <v>0.10927818886134</v>
      </c>
      <c r="AN9" s="19" t="n">
        <v>0.0863990429363728</v>
      </c>
      <c r="AO9" s="19"/>
      <c r="AP9" s="19" t="n">
        <v>0.083658828401313</v>
      </c>
      <c r="AQ9" s="19" t="n">
        <v>0.165839201352324</v>
      </c>
      <c r="AR9" s="19" t="n">
        <v>0.138948714499316</v>
      </c>
      <c r="AS9" s="19" t="n">
        <v>0.0695200918807889</v>
      </c>
      <c r="AT9" s="19" t="n">
        <v>0.100219647772026</v>
      </c>
      <c r="AU9" s="19"/>
      <c r="AV9" s="19" t="n">
        <v>0.173578329750841</v>
      </c>
      <c r="AW9" s="19" t="n">
        <v>0.118511964944722</v>
      </c>
      <c r="AX9" s="19" t="n">
        <v>0.132285641562289</v>
      </c>
      <c r="AY9" s="19" t="n">
        <v>0.0838414372441356</v>
      </c>
      <c r="AZ9" s="19" t="n">
        <v>0.132165808097217</v>
      </c>
      <c r="BA9" s="19" t="n">
        <v>0.0406087537226654</v>
      </c>
      <c r="BB9" s="19"/>
      <c r="BC9" s="19" t="n">
        <v>0.0798168933536392</v>
      </c>
      <c r="BD9" s="19" t="n">
        <v>0.0733764368657316</v>
      </c>
      <c r="BE9" s="19" t="n">
        <v>0.172333077117104</v>
      </c>
      <c r="BF9" s="19" t="n">
        <v>0.240651237999585</v>
      </c>
      <c r="BG9" s="19" t="n">
        <v>0.178781185738248</v>
      </c>
    </row>
    <row r="10">
      <c r="B10" s="20" t="s">
        <v>324</v>
      </c>
      <c r="C10" s="19" t="n">
        <v>0.353067765051443</v>
      </c>
      <c r="D10" s="19" t="n">
        <v>0.388578861298107</v>
      </c>
      <c r="E10" s="19" t="n">
        <v>0.319627334505663</v>
      </c>
      <c r="F10" s="19"/>
      <c r="G10" s="19" t="n">
        <v>0.439654632553797</v>
      </c>
      <c r="H10" s="19" t="n">
        <v>0.373331229397328</v>
      </c>
      <c r="I10" s="19" t="n">
        <v>0.360826781417288</v>
      </c>
      <c r="J10" s="19" t="n">
        <v>0.368747026520406</v>
      </c>
      <c r="K10" s="19" t="n">
        <v>0.316353311284669</v>
      </c>
      <c r="L10" s="19" t="n">
        <v>0.289490659770973</v>
      </c>
      <c r="M10" s="19"/>
      <c r="N10" s="19" t="n">
        <v>0.360156603030108</v>
      </c>
      <c r="O10" s="19" t="n">
        <v>0.394012505548461</v>
      </c>
      <c r="P10" s="19" t="n">
        <v>0.333031058270477</v>
      </c>
      <c r="Q10" s="19" t="n">
        <v>0.321719236826722</v>
      </c>
      <c r="R10" s="19"/>
      <c r="S10" s="19" t="n">
        <v>0.437387113741651</v>
      </c>
      <c r="T10" s="19" t="n">
        <v>0.376721699064079</v>
      </c>
      <c r="U10" s="19" t="n">
        <v>0.331092925604731</v>
      </c>
      <c r="V10" s="19" t="n">
        <v>0.423247745604445</v>
      </c>
      <c r="W10" s="19" t="n">
        <v>0.426697519283389</v>
      </c>
      <c r="X10" s="19" t="n">
        <v>0.286373050552481</v>
      </c>
      <c r="Y10" s="19" t="n">
        <v>0.29103418102936</v>
      </c>
      <c r="Z10" s="19" t="n">
        <v>0.279897987278142</v>
      </c>
      <c r="AA10" s="19" t="n">
        <v>0.303729724890801</v>
      </c>
      <c r="AB10" s="19" t="n">
        <v>0.316486429224235</v>
      </c>
      <c r="AC10" s="19" t="n">
        <v>0.250144460709738</v>
      </c>
      <c r="AD10" s="19" t="n">
        <v>0.487617151597596</v>
      </c>
      <c r="AE10" s="19"/>
      <c r="AF10" s="19" t="n">
        <v>0.324016279930036</v>
      </c>
      <c r="AG10" s="19" t="n">
        <v>0.328761814467057</v>
      </c>
      <c r="AH10" s="19" t="n">
        <v>0.395028594605789</v>
      </c>
      <c r="AI10" s="19"/>
      <c r="AJ10" s="19" t="n">
        <v>0.370603715784347</v>
      </c>
      <c r="AK10" s="19" t="n">
        <v>0.347480998099353</v>
      </c>
      <c r="AL10" s="19" t="n">
        <v>0.405504288549245</v>
      </c>
      <c r="AM10" s="19" t="n">
        <v>0.126881676380343</v>
      </c>
      <c r="AN10" s="19" t="n">
        <v>0.353619169758056</v>
      </c>
      <c r="AO10" s="19"/>
      <c r="AP10" s="19" t="n">
        <v>0.399827009847028</v>
      </c>
      <c r="AQ10" s="19" t="n">
        <v>0.358336105398076</v>
      </c>
      <c r="AR10" s="19" t="n">
        <v>0.392664625869726</v>
      </c>
      <c r="AS10" s="19" t="n">
        <v>0.299931166707621</v>
      </c>
      <c r="AT10" s="19" t="n">
        <v>0.308212862471252</v>
      </c>
      <c r="AU10" s="19"/>
      <c r="AV10" s="19" t="n">
        <v>0.407924361418687</v>
      </c>
      <c r="AW10" s="19" t="n">
        <v>0.408577246325275</v>
      </c>
      <c r="AX10" s="19" t="n">
        <v>0.346420825601847</v>
      </c>
      <c r="AY10" s="19" t="n">
        <v>0.302834144596078</v>
      </c>
      <c r="AZ10" s="19" t="n">
        <v>0.280284948668826</v>
      </c>
      <c r="BA10" s="19" t="n">
        <v>0.238148919970059</v>
      </c>
      <c r="BB10" s="19"/>
      <c r="BC10" s="19" t="n">
        <v>0.298271167919294</v>
      </c>
      <c r="BD10" s="19" t="n">
        <v>0.371672063110776</v>
      </c>
      <c r="BE10" s="19" t="n">
        <v>0.37883247810311</v>
      </c>
      <c r="BF10" s="19" t="n">
        <v>0.371536362987073</v>
      </c>
      <c r="BG10" s="19" t="n">
        <v>0.202950723270138</v>
      </c>
    </row>
    <row r="11">
      <c r="B11" s="20" t="s">
        <v>325</v>
      </c>
      <c r="C11" s="19" t="n">
        <v>0.253694658643927</v>
      </c>
      <c r="D11" s="19" t="n">
        <v>0.238720826048077</v>
      </c>
      <c r="E11" s="19" t="n">
        <v>0.268373710417079</v>
      </c>
      <c r="F11" s="19"/>
      <c r="G11" s="19" t="n">
        <v>0.154259252363035</v>
      </c>
      <c r="H11" s="19" t="n">
        <v>0.226264480848855</v>
      </c>
      <c r="I11" s="19" t="n">
        <v>0.228760977208367</v>
      </c>
      <c r="J11" s="19" t="n">
        <v>0.241185789533517</v>
      </c>
      <c r="K11" s="19" t="n">
        <v>0.279433818702101</v>
      </c>
      <c r="L11" s="19" t="n">
        <v>0.35038826355002</v>
      </c>
      <c r="M11" s="19"/>
      <c r="N11" s="19" t="n">
        <v>0.244627457126233</v>
      </c>
      <c r="O11" s="19" t="n">
        <v>0.200895698077822</v>
      </c>
      <c r="P11" s="19" t="n">
        <v>0.283132254527851</v>
      </c>
      <c r="Q11" s="19" t="n">
        <v>0.290957561911276</v>
      </c>
      <c r="R11" s="19"/>
      <c r="S11" s="19" t="n">
        <v>0.206663867080382</v>
      </c>
      <c r="T11" s="19" t="n">
        <v>0.303676158665819</v>
      </c>
      <c r="U11" s="19" t="n">
        <v>0.327600026882344</v>
      </c>
      <c r="V11" s="19" t="n">
        <v>0.203566219292903</v>
      </c>
      <c r="W11" s="19" t="n">
        <v>0.17978861822658</v>
      </c>
      <c r="X11" s="19" t="n">
        <v>0.317160621947774</v>
      </c>
      <c r="Y11" s="19" t="n">
        <v>0.246973510749914</v>
      </c>
      <c r="Z11" s="19" t="n">
        <v>0.324100868439333</v>
      </c>
      <c r="AA11" s="19" t="n">
        <v>0.207230590827258</v>
      </c>
      <c r="AB11" s="19" t="n">
        <v>0.288147292939522</v>
      </c>
      <c r="AC11" s="19" t="n">
        <v>0.277870901352403</v>
      </c>
      <c r="AD11" s="19" t="n">
        <v>0.11578637681987</v>
      </c>
      <c r="AE11" s="19"/>
      <c r="AF11" s="19" t="n">
        <v>0.266869436942185</v>
      </c>
      <c r="AG11" s="19" t="n">
        <v>0.270290681914927</v>
      </c>
      <c r="AH11" s="19" t="n">
        <v>0.259402914831211</v>
      </c>
      <c r="AI11" s="19"/>
      <c r="AJ11" s="19" t="n">
        <v>0.268340308253856</v>
      </c>
      <c r="AK11" s="19" t="n">
        <v>0.212844298207367</v>
      </c>
      <c r="AL11" s="19" t="n">
        <v>0.21366951970838</v>
      </c>
      <c r="AM11" s="19" t="n">
        <v>0.332577593877647</v>
      </c>
      <c r="AN11" s="19" t="n">
        <v>0.317083418479948</v>
      </c>
      <c r="AO11" s="19"/>
      <c r="AP11" s="19" t="n">
        <v>0.277804677681908</v>
      </c>
      <c r="AQ11" s="19" t="n">
        <v>0.20675899037163</v>
      </c>
      <c r="AR11" s="19" t="n">
        <v>0.254979722364825</v>
      </c>
      <c r="AS11" s="19" t="n">
        <v>0.328131652117567</v>
      </c>
      <c r="AT11" s="19" t="n">
        <v>0.139578257292875</v>
      </c>
      <c r="AU11" s="19"/>
      <c r="AV11" s="19" t="n">
        <v>0.205099562134707</v>
      </c>
      <c r="AW11" s="19" t="n">
        <v>0.233243278123266</v>
      </c>
      <c r="AX11" s="19" t="n">
        <v>0.256066713499644</v>
      </c>
      <c r="AY11" s="19" t="n">
        <v>0.340637727475929</v>
      </c>
      <c r="AZ11" s="19" t="n">
        <v>0.164374883015292</v>
      </c>
      <c r="BA11" s="19" t="n">
        <v>0.309411925956956</v>
      </c>
      <c r="BB11" s="19"/>
      <c r="BC11" s="19" t="n">
        <v>0.298513185379544</v>
      </c>
      <c r="BD11" s="19" t="n">
        <v>0.239157870760255</v>
      </c>
      <c r="BE11" s="19" t="n">
        <v>0.221705470808203</v>
      </c>
      <c r="BF11" s="19" t="n">
        <v>0.24507249622956</v>
      </c>
      <c r="BG11" s="19" t="n">
        <v>0.243659868381217</v>
      </c>
    </row>
    <row r="12">
      <c r="B12" s="20" t="s">
        <v>326</v>
      </c>
      <c r="C12" s="19" t="n">
        <v>0.12599450227878</v>
      </c>
      <c r="D12" s="19" t="n">
        <v>0.102409287787644</v>
      </c>
      <c r="E12" s="19" t="n">
        <v>0.149650869610017</v>
      </c>
      <c r="F12" s="19"/>
      <c r="G12" s="19" t="n">
        <v>0.0875251107786554</v>
      </c>
      <c r="H12" s="19" t="n">
        <v>0.125349149785708</v>
      </c>
      <c r="I12" s="19" t="n">
        <v>0.147100332756515</v>
      </c>
      <c r="J12" s="19" t="n">
        <v>0.128769585184622</v>
      </c>
      <c r="K12" s="19" t="n">
        <v>0.157395902008285</v>
      </c>
      <c r="L12" s="19" t="n">
        <v>0.10840898043673</v>
      </c>
      <c r="M12" s="19"/>
      <c r="N12" s="19" t="n">
        <v>0.0812410855183813</v>
      </c>
      <c r="O12" s="19" t="n">
        <v>0.176276959584638</v>
      </c>
      <c r="P12" s="19" t="n">
        <v>0.140614323515825</v>
      </c>
      <c r="Q12" s="19" t="n">
        <v>0.107370972640565</v>
      </c>
      <c r="R12" s="19"/>
      <c r="S12" s="19" t="n">
        <v>0.144757714808696</v>
      </c>
      <c r="T12" s="19" t="n">
        <v>0.115001929405992</v>
      </c>
      <c r="U12" s="19" t="n">
        <v>0.0995542425443006</v>
      </c>
      <c r="V12" s="19" t="n">
        <v>0.156924442584827</v>
      </c>
      <c r="W12" s="19" t="n">
        <v>0.113430300682305</v>
      </c>
      <c r="X12" s="19" t="n">
        <v>0.0648787874195759</v>
      </c>
      <c r="Y12" s="19" t="n">
        <v>0.161716348395945</v>
      </c>
      <c r="Z12" s="19" t="n">
        <v>0.074616223172884</v>
      </c>
      <c r="AA12" s="19" t="n">
        <v>0.112921739040152</v>
      </c>
      <c r="AB12" s="19" t="n">
        <v>0.158666344885636</v>
      </c>
      <c r="AC12" s="19" t="n">
        <v>0.171164830728597</v>
      </c>
      <c r="AD12" s="19" t="n">
        <v>0.109527332956664</v>
      </c>
      <c r="AE12" s="19"/>
      <c r="AF12" s="19" t="n">
        <v>0.12498972279412</v>
      </c>
      <c r="AG12" s="19" t="n">
        <v>0.139166837227475</v>
      </c>
      <c r="AH12" s="19" t="n">
        <v>0.105053532100621</v>
      </c>
      <c r="AI12" s="19"/>
      <c r="AJ12" s="19" t="n">
        <v>0.10618619333079</v>
      </c>
      <c r="AK12" s="19" t="n">
        <v>0.139433914717684</v>
      </c>
      <c r="AL12" s="19" t="n">
        <v>0.165257969209255</v>
      </c>
      <c r="AM12" s="19" t="n">
        <v>0.160489723227945</v>
      </c>
      <c r="AN12" s="19" t="n">
        <v>0.0645306045382547</v>
      </c>
      <c r="AO12" s="19"/>
      <c r="AP12" s="19" t="n">
        <v>0.0815085280625907</v>
      </c>
      <c r="AQ12" s="19" t="n">
        <v>0.128853037997299</v>
      </c>
      <c r="AR12" s="19" t="n">
        <v>0.130412383715492</v>
      </c>
      <c r="AS12" s="19" t="n">
        <v>0.126786804743018</v>
      </c>
      <c r="AT12" s="19" t="n">
        <v>0.255084081422159</v>
      </c>
      <c r="AU12" s="19"/>
      <c r="AV12" s="19" t="n">
        <v>0.117508933831688</v>
      </c>
      <c r="AW12" s="19" t="n">
        <v>0.0925962584295492</v>
      </c>
      <c r="AX12" s="19" t="n">
        <v>0.153197968828082</v>
      </c>
      <c r="AY12" s="19" t="n">
        <v>0.0989205613094268</v>
      </c>
      <c r="AZ12" s="19" t="n">
        <v>0.240369327191116</v>
      </c>
      <c r="BA12" s="19" t="n">
        <v>0.142446158682391</v>
      </c>
      <c r="BB12" s="19"/>
      <c r="BC12" s="19" t="n">
        <v>0.117139106574452</v>
      </c>
      <c r="BD12" s="19" t="n">
        <v>0.144929423756591</v>
      </c>
      <c r="BE12" s="19" t="n">
        <v>0.115742545363085</v>
      </c>
      <c r="BF12" s="19" t="n">
        <v>0.108758298822158</v>
      </c>
      <c r="BG12" s="19" t="n">
        <v>0.205345953945161</v>
      </c>
    </row>
    <row r="13">
      <c r="B13" s="20" t="s">
        <v>327</v>
      </c>
      <c r="C13" s="19" t="n">
        <v>0.0713890906714791</v>
      </c>
      <c r="D13" s="19" t="n">
        <v>0.0687692649830988</v>
      </c>
      <c r="E13" s="19" t="n">
        <v>0.0726795379126321</v>
      </c>
      <c r="F13" s="19"/>
      <c r="G13" s="19" t="n">
        <v>0.0640813286957235</v>
      </c>
      <c r="H13" s="19" t="n">
        <v>0.0156759066422384</v>
      </c>
      <c r="I13" s="19" t="n">
        <v>0.0645832630302091</v>
      </c>
      <c r="J13" s="19" t="n">
        <v>0.101713438203305</v>
      </c>
      <c r="K13" s="19" t="n">
        <v>0.0915929454511852</v>
      </c>
      <c r="L13" s="19" t="n">
        <v>0.0850221231108818</v>
      </c>
      <c r="M13" s="19"/>
      <c r="N13" s="19" t="n">
        <v>0.0484489975351474</v>
      </c>
      <c r="O13" s="19" t="n">
        <v>0.0469334108064766</v>
      </c>
      <c r="P13" s="19" t="n">
        <v>0.0943214287940168</v>
      </c>
      <c r="Q13" s="19" t="n">
        <v>0.0994354156508734</v>
      </c>
      <c r="R13" s="19"/>
      <c r="S13" s="19" t="n">
        <v>0.0166797464194129</v>
      </c>
      <c r="T13" s="19" t="n">
        <v>0.0450127442715056</v>
      </c>
      <c r="U13" s="19" t="n">
        <v>0.0528215522345032</v>
      </c>
      <c r="V13" s="19" t="n">
        <v>0.0759883169714426</v>
      </c>
      <c r="W13" s="19" t="n">
        <v>0.115102375723742</v>
      </c>
      <c r="X13" s="19" t="n">
        <v>0.0775236497380925</v>
      </c>
      <c r="Y13" s="19" t="n">
        <v>0.0970831876303469</v>
      </c>
      <c r="Z13" s="19" t="n">
        <v>0.110018146026927</v>
      </c>
      <c r="AA13" s="19" t="n">
        <v>0.111872503979507</v>
      </c>
      <c r="AB13" s="19" t="n">
        <v>0.0642618504843745</v>
      </c>
      <c r="AC13" s="19" t="n">
        <v>0.116512932004744</v>
      </c>
      <c r="AD13" s="19" t="n">
        <v>0.0267413304467714</v>
      </c>
      <c r="AE13" s="19"/>
      <c r="AF13" s="19" t="n">
        <v>0.0998871424708544</v>
      </c>
      <c r="AG13" s="19" t="n">
        <v>0.0543260342959996</v>
      </c>
      <c r="AH13" s="19" t="n">
        <v>0.0637662674263174</v>
      </c>
      <c r="AI13" s="19"/>
      <c r="AJ13" s="19" t="n">
        <v>0.0757461403236507</v>
      </c>
      <c r="AK13" s="19" t="n">
        <v>0.0693442514409936</v>
      </c>
      <c r="AL13" s="19" t="n">
        <v>0.0477563836131448</v>
      </c>
      <c r="AM13" s="19" t="n">
        <v>0.103267126877494</v>
      </c>
      <c r="AN13" s="19" t="n">
        <v>0.0779009741576225</v>
      </c>
      <c r="AO13" s="19"/>
      <c r="AP13" s="19" t="n">
        <v>0.076401712461913</v>
      </c>
      <c r="AQ13" s="19" t="n">
        <v>0.0779135316485133</v>
      </c>
      <c r="AR13" s="19" t="n">
        <v>0.0360184731634377</v>
      </c>
      <c r="AS13" s="19" t="n">
        <v>0.102358857887991</v>
      </c>
      <c r="AT13" s="19" t="n">
        <v>0.080068126462011</v>
      </c>
      <c r="AU13" s="19"/>
      <c r="AV13" s="19" t="n">
        <v>0.0548925289139801</v>
      </c>
      <c r="AW13" s="19" t="n">
        <v>0.0665072692504207</v>
      </c>
      <c r="AX13" s="19" t="n">
        <v>0.0502307312642587</v>
      </c>
      <c r="AY13" s="19" t="n">
        <v>0.0992320833950182</v>
      </c>
      <c r="AZ13" s="19" t="n">
        <v>0.072480748106184</v>
      </c>
      <c r="BA13" s="19" t="n">
        <v>0.106913961336921</v>
      </c>
      <c r="BB13" s="19"/>
      <c r="BC13" s="19" t="n">
        <v>0.10831289257501</v>
      </c>
      <c r="BD13" s="19" t="n">
        <v>0.0864297068752596</v>
      </c>
      <c r="BE13" s="19" t="n">
        <v>0.0438552551184666</v>
      </c>
      <c r="BF13" s="19" t="n">
        <v>0.0259897906199123</v>
      </c>
      <c r="BG13" s="19" t="n">
        <v>0.0416740758395868</v>
      </c>
    </row>
    <row r="14">
      <c r="B14" s="20" t="s">
        <v>123</v>
      </c>
      <c r="C14" s="19" t="n">
        <v>0.075043112375598</v>
      </c>
      <c r="D14" s="19" t="n">
        <v>0.0589229382865113</v>
      </c>
      <c r="E14" s="19" t="n">
        <v>0.0890088555429035</v>
      </c>
      <c r="F14" s="19"/>
      <c r="G14" s="19" t="n">
        <v>0.0469985369161187</v>
      </c>
      <c r="H14" s="19" t="n">
        <v>0.0428249829897277</v>
      </c>
      <c r="I14" s="19" t="n">
        <v>0.0552128174582206</v>
      </c>
      <c r="J14" s="19" t="n">
        <v>0.0947310216072836</v>
      </c>
      <c r="K14" s="19" t="n">
        <v>0.115958189369514</v>
      </c>
      <c r="L14" s="19" t="n">
        <v>0.0883091549499296</v>
      </c>
      <c r="M14" s="19"/>
      <c r="N14" s="19" t="n">
        <v>0.0557792787861238</v>
      </c>
      <c r="O14" s="19" t="n">
        <v>0.0806629207080734</v>
      </c>
      <c r="P14" s="19" t="n">
        <v>0.0785963918887486</v>
      </c>
      <c r="Q14" s="19" t="n">
        <v>0.0855930150422612</v>
      </c>
      <c r="R14" s="19"/>
      <c r="S14" s="19" t="n">
        <v>0.0653942157256793</v>
      </c>
      <c r="T14" s="19" t="n">
        <v>0.0496201155268104</v>
      </c>
      <c r="U14" s="19" t="n">
        <v>0.102590478554797</v>
      </c>
      <c r="V14" s="19" t="n">
        <v>0.0504744565583456</v>
      </c>
      <c r="W14" s="19" t="n">
        <v>0.0824878697263164</v>
      </c>
      <c r="X14" s="19" t="n">
        <v>0.0993899330108082</v>
      </c>
      <c r="Y14" s="19" t="n">
        <v>0.0439804659750387</v>
      </c>
      <c r="Z14" s="19" t="n">
        <v>0.114420080212881</v>
      </c>
      <c r="AA14" s="19" t="n">
        <v>0.110292449754691</v>
      </c>
      <c r="AB14" s="19" t="n">
        <v>0.0719407290052633</v>
      </c>
      <c r="AC14" s="19" t="n">
        <v>0.0595196750491519</v>
      </c>
      <c r="AD14" s="19" t="n">
        <v>0.0960429021439186</v>
      </c>
      <c r="AE14" s="19"/>
      <c r="AF14" s="19" t="n">
        <v>0.0843737266635057</v>
      </c>
      <c r="AG14" s="19" t="n">
        <v>0.0726940087886368</v>
      </c>
      <c r="AH14" s="19" t="n">
        <v>0.075878207627051</v>
      </c>
      <c r="AI14" s="19"/>
      <c r="AJ14" s="19" t="n">
        <v>0.0825820441870537</v>
      </c>
      <c r="AK14" s="19" t="n">
        <v>0.0656391500888824</v>
      </c>
      <c r="AL14" s="19" t="n">
        <v>0.0667461563208751</v>
      </c>
      <c r="AM14" s="19" t="n">
        <v>0.167505690775231</v>
      </c>
      <c r="AN14" s="19" t="n">
        <v>0.100466790129746</v>
      </c>
      <c r="AO14" s="19"/>
      <c r="AP14" s="19" t="n">
        <v>0.080799243545247</v>
      </c>
      <c r="AQ14" s="19" t="n">
        <v>0.0622991332321579</v>
      </c>
      <c r="AR14" s="19" t="n">
        <v>0.0469760803872037</v>
      </c>
      <c r="AS14" s="19" t="n">
        <v>0.0732714266630146</v>
      </c>
      <c r="AT14" s="19" t="n">
        <v>0.116837024579677</v>
      </c>
      <c r="AU14" s="19"/>
      <c r="AV14" s="19" t="n">
        <v>0.0409962839500973</v>
      </c>
      <c r="AW14" s="19" t="n">
        <v>0.0805639829267669</v>
      </c>
      <c r="AX14" s="19" t="n">
        <v>0.0617981192438803</v>
      </c>
      <c r="AY14" s="19" t="n">
        <v>0.0745340459794133</v>
      </c>
      <c r="AZ14" s="19" t="n">
        <v>0.110324284921365</v>
      </c>
      <c r="BA14" s="19" t="n">
        <v>0.162470280331008</v>
      </c>
      <c r="BB14" s="19"/>
      <c r="BC14" s="19" t="n">
        <v>0.0979467541980607</v>
      </c>
      <c r="BD14" s="19" t="n">
        <v>0.0844344986313864</v>
      </c>
      <c r="BE14" s="19" t="n">
        <v>0.0675311734900317</v>
      </c>
      <c r="BF14" s="19" t="n">
        <v>0.0079918133417113</v>
      </c>
      <c r="BG14" s="19" t="n">
        <v>0.12758819282565</v>
      </c>
    </row>
    <row r="15">
      <c r="B15" s="20" t="s">
        <v>328</v>
      </c>
      <c r="C15" s="23" t="n">
        <v>0.473878636030216</v>
      </c>
      <c r="D15" s="23" t="n">
        <v>0.531177682894669</v>
      </c>
      <c r="E15" s="23" t="n">
        <v>0.420287026517368</v>
      </c>
      <c r="F15" s="23"/>
      <c r="G15" s="23" t="n">
        <v>0.647135771246467</v>
      </c>
      <c r="H15" s="23" t="n">
        <v>0.589885479733471</v>
      </c>
      <c r="I15" s="23" t="n">
        <v>0.504342609546688</v>
      </c>
      <c r="J15" s="23" t="n">
        <v>0.433600165471271</v>
      </c>
      <c r="K15" s="23" t="n">
        <v>0.355619144468914</v>
      </c>
      <c r="L15" s="23" t="n">
        <v>0.367871477952438</v>
      </c>
      <c r="M15" s="23"/>
      <c r="N15" s="23" t="n">
        <v>0.569903181034115</v>
      </c>
      <c r="O15" s="23" t="n">
        <v>0.49523101082299</v>
      </c>
      <c r="P15" s="23" t="n">
        <v>0.403335601273559</v>
      </c>
      <c r="Q15" s="23" t="n">
        <v>0.416643034755025</v>
      </c>
      <c r="R15" s="23"/>
      <c r="S15" s="23" t="n">
        <v>0.56650445596583</v>
      </c>
      <c r="T15" s="23" t="n">
        <v>0.486689052129873</v>
      </c>
      <c r="U15" s="23" t="n">
        <v>0.417433699784056</v>
      </c>
      <c r="V15" s="23" t="n">
        <v>0.513046564592481</v>
      </c>
      <c r="W15" s="23" t="n">
        <v>0.509190835641056</v>
      </c>
      <c r="X15" s="23" t="n">
        <v>0.44104700788375</v>
      </c>
      <c r="Y15" s="23" t="n">
        <v>0.450246487248755</v>
      </c>
      <c r="Z15" s="23" t="n">
        <v>0.376844682147976</v>
      </c>
      <c r="AA15" s="23" t="n">
        <v>0.457682716398392</v>
      </c>
      <c r="AB15" s="23" t="n">
        <v>0.416983782685204</v>
      </c>
      <c r="AC15" s="23" t="n">
        <v>0.374931660865104</v>
      </c>
      <c r="AD15" s="23" t="n">
        <v>0.651902057632777</v>
      </c>
      <c r="AE15" s="23"/>
      <c r="AF15" s="23" t="n">
        <v>0.423879971129335</v>
      </c>
      <c r="AG15" s="23" t="n">
        <v>0.463522437772962</v>
      </c>
      <c r="AH15" s="23" t="n">
        <v>0.4958990780148</v>
      </c>
      <c r="AI15" s="23"/>
      <c r="AJ15" s="23" t="n">
        <v>0.46714531390465</v>
      </c>
      <c r="AK15" s="23" t="n">
        <v>0.512738385545073</v>
      </c>
      <c r="AL15" s="23" t="n">
        <v>0.506569971148345</v>
      </c>
      <c r="AM15" s="23" t="n">
        <v>0.236159865241683</v>
      </c>
      <c r="AN15" s="23" t="n">
        <v>0.440018212694429</v>
      </c>
      <c r="AO15" s="23"/>
      <c r="AP15" s="23" t="n">
        <v>0.483485838248341</v>
      </c>
      <c r="AQ15" s="23" t="n">
        <v>0.5241753067504</v>
      </c>
      <c r="AR15" s="23" t="n">
        <v>0.531613340369042</v>
      </c>
      <c r="AS15" s="23" t="n">
        <v>0.36945125858841</v>
      </c>
      <c r="AT15" s="23" t="n">
        <v>0.408432510243278</v>
      </c>
      <c r="AU15" s="23"/>
      <c r="AV15" s="23" t="n">
        <v>0.581502691169528</v>
      </c>
      <c r="AW15" s="23" t="n">
        <v>0.527089211269997</v>
      </c>
      <c r="AX15" s="23" t="n">
        <v>0.478706467164135</v>
      </c>
      <c r="AY15" s="23" t="n">
        <v>0.386675581840213</v>
      </c>
      <c r="AZ15" s="23" t="n">
        <v>0.412450756766043</v>
      </c>
      <c r="BA15" s="23" t="n">
        <v>0.278757673692724</v>
      </c>
      <c r="BB15" s="23"/>
      <c r="BC15" s="23" t="n">
        <v>0.378088061272933</v>
      </c>
      <c r="BD15" s="23" t="n">
        <v>0.445048499976508</v>
      </c>
      <c r="BE15" s="23" t="n">
        <v>0.551165555220214</v>
      </c>
      <c r="BF15" s="23" t="n">
        <v>0.612187600986658</v>
      </c>
      <c r="BG15" s="23" t="n">
        <v>0.381731909008385</v>
      </c>
    </row>
    <row r="16">
      <c r="B16" s="20" t="s">
        <v>329</v>
      </c>
      <c r="C16" s="23" t="n">
        <v>0.197383592950259</v>
      </c>
      <c r="D16" s="23" t="n">
        <v>0.171178552770742</v>
      </c>
      <c r="E16" s="23" t="n">
        <v>0.222330407522649</v>
      </c>
      <c r="F16" s="23"/>
      <c r="G16" s="23" t="n">
        <v>0.151606439474379</v>
      </c>
      <c r="H16" s="23" t="n">
        <v>0.141025056427946</v>
      </c>
      <c r="I16" s="23" t="n">
        <v>0.211683595786724</v>
      </c>
      <c r="J16" s="23" t="n">
        <v>0.230483023387928</v>
      </c>
      <c r="K16" s="23" t="n">
        <v>0.248988847459471</v>
      </c>
      <c r="L16" s="23" t="n">
        <v>0.193431103547612</v>
      </c>
      <c r="M16" s="23"/>
      <c r="N16" s="23" t="n">
        <v>0.129690083053529</v>
      </c>
      <c r="O16" s="23" t="n">
        <v>0.223210370391115</v>
      </c>
      <c r="P16" s="23" t="n">
        <v>0.234935752309842</v>
      </c>
      <c r="Q16" s="23" t="n">
        <v>0.206806388291439</v>
      </c>
      <c r="R16" s="23"/>
      <c r="S16" s="23" t="n">
        <v>0.161437461228109</v>
      </c>
      <c r="T16" s="23" t="n">
        <v>0.160014673677497</v>
      </c>
      <c r="U16" s="23" t="n">
        <v>0.152375794778804</v>
      </c>
      <c r="V16" s="23" t="n">
        <v>0.23291275955627</v>
      </c>
      <c r="W16" s="23" t="n">
        <v>0.228532676406047</v>
      </c>
      <c r="X16" s="23" t="n">
        <v>0.142402437157668</v>
      </c>
      <c r="Y16" s="23" t="n">
        <v>0.258799536026292</v>
      </c>
      <c r="Z16" s="23" t="n">
        <v>0.184634369199811</v>
      </c>
      <c r="AA16" s="23" t="n">
        <v>0.224794243019659</v>
      </c>
      <c r="AB16" s="23" t="n">
        <v>0.222928195370011</v>
      </c>
      <c r="AC16" s="23" t="n">
        <v>0.287677762733341</v>
      </c>
      <c r="AD16" s="23" t="n">
        <v>0.136268663403435</v>
      </c>
      <c r="AE16" s="23"/>
      <c r="AF16" s="23" t="n">
        <v>0.224876865264975</v>
      </c>
      <c r="AG16" s="23" t="n">
        <v>0.193492871523474</v>
      </c>
      <c r="AH16" s="23" t="n">
        <v>0.168819799526938</v>
      </c>
      <c r="AI16" s="23"/>
      <c r="AJ16" s="23" t="n">
        <v>0.181932333654441</v>
      </c>
      <c r="AK16" s="23" t="n">
        <v>0.208778166158677</v>
      </c>
      <c r="AL16" s="23" t="n">
        <v>0.2130143528224</v>
      </c>
      <c r="AM16" s="23" t="n">
        <v>0.263756850105439</v>
      </c>
      <c r="AN16" s="23" t="n">
        <v>0.142431578695877</v>
      </c>
      <c r="AO16" s="23"/>
      <c r="AP16" s="23" t="n">
        <v>0.157910240524504</v>
      </c>
      <c r="AQ16" s="23" t="n">
        <v>0.206766569645813</v>
      </c>
      <c r="AR16" s="23" t="n">
        <v>0.166430856878929</v>
      </c>
      <c r="AS16" s="23" t="n">
        <v>0.229145662631009</v>
      </c>
      <c r="AT16" s="23" t="n">
        <v>0.33515220788417</v>
      </c>
      <c r="AU16" s="23"/>
      <c r="AV16" s="23" t="n">
        <v>0.172401462745668</v>
      </c>
      <c r="AW16" s="23" t="n">
        <v>0.15910352767997</v>
      </c>
      <c r="AX16" s="23" t="n">
        <v>0.203428700092341</v>
      </c>
      <c r="AY16" s="23" t="n">
        <v>0.198152644704445</v>
      </c>
      <c r="AZ16" s="23" t="n">
        <v>0.3128500752973</v>
      </c>
      <c r="BA16" s="23" t="n">
        <v>0.249360120019312</v>
      </c>
      <c r="BB16" s="23"/>
      <c r="BC16" s="23" t="n">
        <v>0.225451999149462</v>
      </c>
      <c r="BD16" s="23" t="n">
        <v>0.23135913063185</v>
      </c>
      <c r="BE16" s="23" t="n">
        <v>0.159597800481551</v>
      </c>
      <c r="BF16" s="23" t="n">
        <v>0.134748089442071</v>
      </c>
      <c r="BG16" s="23" t="n">
        <v>0.247020029784748</v>
      </c>
    </row>
    <row r="17">
      <c r="B17" s="20" t="s">
        <v>141</v>
      </c>
      <c r="C17" s="24" t="n">
        <v>0.276495043079956</v>
      </c>
      <c r="D17" s="24" t="n">
        <v>0.359999130123927</v>
      </c>
      <c r="E17" s="24" t="n">
        <v>0.197956618994719</v>
      </c>
      <c r="F17" s="24"/>
      <c r="G17" s="24" t="n">
        <v>0.495529331772088</v>
      </c>
      <c r="H17" s="24" t="n">
        <v>0.448860423305525</v>
      </c>
      <c r="I17" s="24" t="n">
        <v>0.292659013759964</v>
      </c>
      <c r="J17" s="24" t="n">
        <v>0.203117142083343</v>
      </c>
      <c r="K17" s="24" t="n">
        <v>0.106630297009444</v>
      </c>
      <c r="L17" s="24" t="n">
        <v>0.174440374404826</v>
      </c>
      <c r="M17" s="24"/>
      <c r="N17" s="24" t="n">
        <v>0.440213097980586</v>
      </c>
      <c r="O17" s="24" t="n">
        <v>0.272020640431875</v>
      </c>
      <c r="P17" s="24" t="n">
        <v>0.168399848963717</v>
      </c>
      <c r="Q17" s="24" t="n">
        <v>0.209836646463586</v>
      </c>
      <c r="R17" s="24"/>
      <c r="S17" s="24" t="n">
        <v>0.405066994737721</v>
      </c>
      <c r="T17" s="24" t="n">
        <v>0.326674378452376</v>
      </c>
      <c r="U17" s="24" t="n">
        <v>0.265057905005252</v>
      </c>
      <c r="V17" s="24" t="n">
        <v>0.280133805036211</v>
      </c>
      <c r="W17" s="24" t="n">
        <v>0.280658159235009</v>
      </c>
      <c r="X17" s="24" t="n">
        <v>0.298644570726081</v>
      </c>
      <c r="Y17" s="24" t="n">
        <v>0.191446951222463</v>
      </c>
      <c r="Z17" s="24" t="n">
        <v>0.192210312948165</v>
      </c>
      <c r="AA17" s="24" t="n">
        <v>0.232888473378734</v>
      </c>
      <c r="AB17" s="24" t="n">
        <v>0.194055587315193</v>
      </c>
      <c r="AC17" s="24" t="n">
        <v>0.0872538981317637</v>
      </c>
      <c r="AD17" s="24" t="n">
        <v>0.515633394229342</v>
      </c>
      <c r="AE17" s="24"/>
      <c r="AF17" s="24" t="n">
        <v>0.19900310586436</v>
      </c>
      <c r="AG17" s="24" t="n">
        <v>0.270029566249488</v>
      </c>
      <c r="AH17" s="24" t="n">
        <v>0.327079278487862</v>
      </c>
      <c r="AI17" s="24"/>
      <c r="AJ17" s="24" t="n">
        <v>0.285212980250209</v>
      </c>
      <c r="AK17" s="24" t="n">
        <v>0.303960219386396</v>
      </c>
      <c r="AL17" s="24" t="n">
        <v>0.293555618325945</v>
      </c>
      <c r="AM17" s="24" t="n">
        <v>-0.0275969848637558</v>
      </c>
      <c r="AN17" s="24" t="n">
        <v>0.297586633998552</v>
      </c>
      <c r="AO17" s="24"/>
      <c r="AP17" s="24" t="n">
        <v>0.325575597723837</v>
      </c>
      <c r="AQ17" s="24" t="n">
        <v>0.317408737104587</v>
      </c>
      <c r="AR17" s="24" t="n">
        <v>0.365182483490113</v>
      </c>
      <c r="AS17" s="24" t="n">
        <v>0.140305595957401</v>
      </c>
      <c r="AT17" s="24" t="n">
        <v>0.0732803023591084</v>
      </c>
      <c r="AU17" s="24"/>
      <c r="AV17" s="24" t="n">
        <v>0.409101228423859</v>
      </c>
      <c r="AW17" s="24" t="n">
        <v>0.367985683590028</v>
      </c>
      <c r="AX17" s="24" t="n">
        <v>0.275277767071795</v>
      </c>
      <c r="AY17" s="24" t="n">
        <v>0.188522937135768</v>
      </c>
      <c r="AZ17" s="24" t="n">
        <v>0.0996006814687431</v>
      </c>
      <c r="BA17" s="24" t="n">
        <v>0.0293975536734116</v>
      </c>
      <c r="BB17" s="24"/>
      <c r="BC17" s="24" t="n">
        <v>0.152636062123471</v>
      </c>
      <c r="BD17" s="24" t="n">
        <v>0.213689369344658</v>
      </c>
      <c r="BE17" s="24" t="n">
        <v>0.391567754738662</v>
      </c>
      <c r="BF17" s="24" t="n">
        <v>0.477439511544587</v>
      </c>
      <c r="BG17" s="24" t="n">
        <v>0.134711879223638</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323</v>
      </c>
      <c r="C9" s="19" t="n">
        <v>0.116703673603906</v>
      </c>
      <c r="D9" s="19" t="n">
        <v>0.139591011410727</v>
      </c>
      <c r="E9" s="19" t="n">
        <v>0.0954624648268799</v>
      </c>
      <c r="F9" s="19"/>
      <c r="G9" s="19" t="n">
        <v>0.252315438590455</v>
      </c>
      <c r="H9" s="19" t="n">
        <v>0.138377078856827</v>
      </c>
      <c r="I9" s="19" t="n">
        <v>0.134161458699405</v>
      </c>
      <c r="J9" s="19" t="n">
        <v>0.0742316901807558</v>
      </c>
      <c r="K9" s="19" t="n">
        <v>0.0454467941672281</v>
      </c>
      <c r="L9" s="19" t="n">
        <v>0.0866653753808021</v>
      </c>
      <c r="M9" s="19"/>
      <c r="N9" s="19" t="n">
        <v>0.142852775002516</v>
      </c>
      <c r="O9" s="19" t="n">
        <v>0.141590049338523</v>
      </c>
      <c r="P9" s="19" t="n">
        <v>0.076016405814533</v>
      </c>
      <c r="Q9" s="19" t="n">
        <v>0.100236744068873</v>
      </c>
      <c r="R9" s="19"/>
      <c r="S9" s="19" t="n">
        <v>0.125280174658845</v>
      </c>
      <c r="T9" s="19" t="n">
        <v>0.12479710136763</v>
      </c>
      <c r="U9" s="19" t="n">
        <v>0.0652838135616747</v>
      </c>
      <c r="V9" s="19" t="n">
        <v>0.081203804456786</v>
      </c>
      <c r="W9" s="19" t="n">
        <v>0.124728733733728</v>
      </c>
      <c r="X9" s="19" t="n">
        <v>0.167186951495269</v>
      </c>
      <c r="Y9" s="19" t="n">
        <v>0.111598327184463</v>
      </c>
      <c r="Z9" s="19" t="n">
        <v>0.0690957802523508</v>
      </c>
      <c r="AA9" s="19" t="n">
        <v>0.112183992639885</v>
      </c>
      <c r="AB9" s="19" t="n">
        <v>0.102333264551226</v>
      </c>
      <c r="AC9" s="19" t="n">
        <v>0.19817587909395</v>
      </c>
      <c r="AD9" s="19" t="n">
        <v>0.121329549663732</v>
      </c>
      <c r="AE9" s="19"/>
      <c r="AF9" s="19" t="n">
        <v>0.0745552773775631</v>
      </c>
      <c r="AG9" s="19" t="n">
        <v>0.123237739919369</v>
      </c>
      <c r="AH9" s="19" t="n">
        <v>0.10757318286557</v>
      </c>
      <c r="AI9" s="19"/>
      <c r="AJ9" s="19" t="n">
        <v>0.0708918932357594</v>
      </c>
      <c r="AK9" s="19" t="n">
        <v>0.190508545033984</v>
      </c>
      <c r="AL9" s="19" t="n">
        <v>0.114881527515979</v>
      </c>
      <c r="AM9" s="19" t="n">
        <v>0.103828748814481</v>
      </c>
      <c r="AN9" s="19" t="n">
        <v>0.0800290890124852</v>
      </c>
      <c r="AO9" s="19"/>
      <c r="AP9" s="19" t="n">
        <v>0.0931720831002396</v>
      </c>
      <c r="AQ9" s="19" t="n">
        <v>0.15373052341411</v>
      </c>
      <c r="AR9" s="19" t="n">
        <v>0.088462436617687</v>
      </c>
      <c r="AS9" s="19" t="n">
        <v>0.0840025813825583</v>
      </c>
      <c r="AT9" s="19" t="n">
        <v>0.142526904092526</v>
      </c>
      <c r="AU9" s="19"/>
      <c r="AV9" s="19" t="n">
        <v>0.176899623519184</v>
      </c>
      <c r="AW9" s="19" t="n">
        <v>0.109120315049256</v>
      </c>
      <c r="AX9" s="19" t="n">
        <v>0.13758119896363</v>
      </c>
      <c r="AY9" s="19" t="n">
        <v>0.0769657099288876</v>
      </c>
      <c r="AZ9" s="19" t="n">
        <v>0.0916073211249795</v>
      </c>
      <c r="BA9" s="19" t="n">
        <v>0.0446754463991567</v>
      </c>
      <c r="BB9" s="19"/>
      <c r="BC9" s="19" t="n">
        <v>0.0797451600438561</v>
      </c>
      <c r="BD9" s="19" t="n">
        <v>0.107696219989221</v>
      </c>
      <c r="BE9" s="19" t="n">
        <v>0.151516660793877</v>
      </c>
      <c r="BF9" s="19" t="n">
        <v>0.136086874028773</v>
      </c>
      <c r="BG9" s="19" t="n">
        <v>0.178781185738248</v>
      </c>
    </row>
    <row r="10">
      <c r="B10" s="20" t="s">
        <v>324</v>
      </c>
      <c r="C10" s="19" t="n">
        <v>0.290912393117757</v>
      </c>
      <c r="D10" s="19" t="n">
        <v>0.326559508573281</v>
      </c>
      <c r="E10" s="19" t="n">
        <v>0.256894636186394</v>
      </c>
      <c r="F10" s="19"/>
      <c r="G10" s="19" t="n">
        <v>0.337927156925588</v>
      </c>
      <c r="H10" s="19" t="n">
        <v>0.381366787557384</v>
      </c>
      <c r="I10" s="19" t="n">
        <v>0.303898140211721</v>
      </c>
      <c r="J10" s="19" t="n">
        <v>0.286627153092225</v>
      </c>
      <c r="K10" s="19" t="n">
        <v>0.241728648465001</v>
      </c>
      <c r="L10" s="19" t="n">
        <v>0.21906938184358</v>
      </c>
      <c r="M10" s="19"/>
      <c r="N10" s="19" t="n">
        <v>0.317300224348969</v>
      </c>
      <c r="O10" s="19" t="n">
        <v>0.267251266569824</v>
      </c>
      <c r="P10" s="19" t="n">
        <v>0.290080660714103</v>
      </c>
      <c r="Q10" s="19" t="n">
        <v>0.289154691049227</v>
      </c>
      <c r="R10" s="19"/>
      <c r="S10" s="19" t="n">
        <v>0.363246919051157</v>
      </c>
      <c r="T10" s="19" t="n">
        <v>0.292751401423884</v>
      </c>
      <c r="U10" s="19" t="n">
        <v>0.302127826284987</v>
      </c>
      <c r="V10" s="19" t="n">
        <v>0.370013143997375</v>
      </c>
      <c r="W10" s="19" t="n">
        <v>0.280357311773387</v>
      </c>
      <c r="X10" s="19" t="n">
        <v>0.247935804073371</v>
      </c>
      <c r="Y10" s="19" t="n">
        <v>0.289273774461729</v>
      </c>
      <c r="Z10" s="19" t="n">
        <v>0.321879990445761</v>
      </c>
      <c r="AA10" s="19" t="n">
        <v>0.231135687155073</v>
      </c>
      <c r="AB10" s="19" t="n">
        <v>0.300730850692309</v>
      </c>
      <c r="AC10" s="19" t="n">
        <v>0.111414986806777</v>
      </c>
      <c r="AD10" s="19" t="n">
        <v>0.301907793556723</v>
      </c>
      <c r="AE10" s="19"/>
      <c r="AF10" s="19" t="n">
        <v>0.327826282685205</v>
      </c>
      <c r="AG10" s="19" t="n">
        <v>0.264986258262522</v>
      </c>
      <c r="AH10" s="19" t="n">
        <v>0.25982515501233</v>
      </c>
      <c r="AI10" s="19"/>
      <c r="AJ10" s="19" t="n">
        <v>0.332764429681492</v>
      </c>
      <c r="AK10" s="19" t="n">
        <v>0.293366749889459</v>
      </c>
      <c r="AL10" s="19" t="n">
        <v>0.164822065973151</v>
      </c>
      <c r="AM10" s="19" t="n">
        <v>0.187397903968163</v>
      </c>
      <c r="AN10" s="19" t="n">
        <v>0.252829532411814</v>
      </c>
      <c r="AO10" s="19"/>
      <c r="AP10" s="19" t="n">
        <v>0.31574110058419</v>
      </c>
      <c r="AQ10" s="19" t="n">
        <v>0.305731092141453</v>
      </c>
      <c r="AR10" s="19" t="n">
        <v>0.293639724113703</v>
      </c>
      <c r="AS10" s="19" t="n">
        <v>0.298749033093545</v>
      </c>
      <c r="AT10" s="19" t="n">
        <v>0.208795368980661</v>
      </c>
      <c r="AU10" s="19"/>
      <c r="AV10" s="19" t="n">
        <v>0.327440415227121</v>
      </c>
      <c r="AW10" s="19" t="n">
        <v>0.301197402514789</v>
      </c>
      <c r="AX10" s="19" t="n">
        <v>0.280398751320166</v>
      </c>
      <c r="AY10" s="19" t="n">
        <v>0.269419077218366</v>
      </c>
      <c r="AZ10" s="19" t="n">
        <v>0.279644030459087</v>
      </c>
      <c r="BA10" s="19" t="n">
        <v>0.213453141637694</v>
      </c>
      <c r="BB10" s="19"/>
      <c r="BC10" s="19" t="n">
        <v>0.227515812657943</v>
      </c>
      <c r="BD10" s="19" t="n">
        <v>0.305905433885491</v>
      </c>
      <c r="BE10" s="19" t="n">
        <v>0.292792456216697</v>
      </c>
      <c r="BF10" s="19" t="n">
        <v>0.393229515267675</v>
      </c>
      <c r="BG10" s="19" t="n">
        <v>0.314003465700215</v>
      </c>
    </row>
    <row r="11">
      <c r="B11" s="20" t="s">
        <v>325</v>
      </c>
      <c r="C11" s="19" t="n">
        <v>0.26603238413037</v>
      </c>
      <c r="D11" s="19" t="n">
        <v>0.264173152581657</v>
      </c>
      <c r="E11" s="19" t="n">
        <v>0.269735350511118</v>
      </c>
      <c r="F11" s="19"/>
      <c r="G11" s="19" t="n">
        <v>0.223177737312006</v>
      </c>
      <c r="H11" s="19" t="n">
        <v>0.162550032916674</v>
      </c>
      <c r="I11" s="19" t="n">
        <v>0.259822985633134</v>
      </c>
      <c r="J11" s="19" t="n">
        <v>0.300701153215665</v>
      </c>
      <c r="K11" s="19" t="n">
        <v>0.266834758875871</v>
      </c>
      <c r="L11" s="19" t="n">
        <v>0.349033768431759</v>
      </c>
      <c r="M11" s="19"/>
      <c r="N11" s="19" t="n">
        <v>0.223190856132341</v>
      </c>
      <c r="O11" s="19" t="n">
        <v>0.274943167912895</v>
      </c>
      <c r="P11" s="19" t="n">
        <v>0.280774509594419</v>
      </c>
      <c r="Q11" s="19" t="n">
        <v>0.287258804359033</v>
      </c>
      <c r="R11" s="19"/>
      <c r="S11" s="19" t="n">
        <v>0.208781878363194</v>
      </c>
      <c r="T11" s="19" t="n">
        <v>0.278643252868053</v>
      </c>
      <c r="U11" s="19" t="n">
        <v>0.351680259745115</v>
      </c>
      <c r="V11" s="19" t="n">
        <v>0.23807547364415</v>
      </c>
      <c r="W11" s="19" t="n">
        <v>0.225056360825766</v>
      </c>
      <c r="X11" s="19" t="n">
        <v>0.342992900515289</v>
      </c>
      <c r="Y11" s="19" t="n">
        <v>0.23678157508486</v>
      </c>
      <c r="Z11" s="19" t="n">
        <v>0.205804508608848</v>
      </c>
      <c r="AA11" s="19" t="n">
        <v>0.303527499922832</v>
      </c>
      <c r="AB11" s="19" t="n">
        <v>0.256107975077201</v>
      </c>
      <c r="AC11" s="19" t="n">
        <v>0.250230501082904</v>
      </c>
      <c r="AD11" s="19" t="n">
        <v>0.253364596367273</v>
      </c>
      <c r="AE11" s="19"/>
      <c r="AF11" s="19" t="n">
        <v>0.25082261668987</v>
      </c>
      <c r="AG11" s="19" t="n">
        <v>0.28260153863736</v>
      </c>
      <c r="AH11" s="19" t="n">
        <v>0.276291891240554</v>
      </c>
      <c r="AI11" s="19"/>
      <c r="AJ11" s="19" t="n">
        <v>0.261869861576097</v>
      </c>
      <c r="AK11" s="19" t="n">
        <v>0.22974283260183</v>
      </c>
      <c r="AL11" s="19" t="n">
        <v>0.352783965665704</v>
      </c>
      <c r="AM11" s="19" t="n">
        <v>0.347554357560913</v>
      </c>
      <c r="AN11" s="19" t="n">
        <v>0.292952281660137</v>
      </c>
      <c r="AO11" s="19"/>
      <c r="AP11" s="19" t="n">
        <v>0.2532112459311</v>
      </c>
      <c r="AQ11" s="19" t="n">
        <v>0.224957222800535</v>
      </c>
      <c r="AR11" s="19" t="n">
        <v>0.331576683863081</v>
      </c>
      <c r="AS11" s="19" t="n">
        <v>0.31457277477909</v>
      </c>
      <c r="AT11" s="19" t="n">
        <v>0.217757466316518</v>
      </c>
      <c r="AU11" s="19"/>
      <c r="AV11" s="19" t="n">
        <v>0.210275017607981</v>
      </c>
      <c r="AW11" s="19" t="n">
        <v>0.250753560368475</v>
      </c>
      <c r="AX11" s="19" t="n">
        <v>0.263626989965935</v>
      </c>
      <c r="AY11" s="19" t="n">
        <v>0.328486902783677</v>
      </c>
      <c r="AZ11" s="19" t="n">
        <v>0.212125820963377</v>
      </c>
      <c r="BA11" s="19" t="n">
        <v>0.325842437512947</v>
      </c>
      <c r="BB11" s="19"/>
      <c r="BC11" s="19" t="n">
        <v>0.300967570217047</v>
      </c>
      <c r="BD11" s="19" t="n">
        <v>0.267056634374896</v>
      </c>
      <c r="BE11" s="19" t="n">
        <v>0.254392604493026</v>
      </c>
      <c r="BF11" s="19" t="n">
        <v>0.220209998332707</v>
      </c>
      <c r="BG11" s="19" t="n">
        <v>0.276945353094306</v>
      </c>
    </row>
    <row r="12">
      <c r="B12" s="20" t="s">
        <v>326</v>
      </c>
      <c r="C12" s="19" t="n">
        <v>0.143452157710563</v>
      </c>
      <c r="D12" s="19" t="n">
        <v>0.124312791821959</v>
      </c>
      <c r="E12" s="19" t="n">
        <v>0.161358342565011</v>
      </c>
      <c r="F12" s="19"/>
      <c r="G12" s="19" t="n">
        <v>0.0498748109045039</v>
      </c>
      <c r="H12" s="19" t="n">
        <v>0.189670611249553</v>
      </c>
      <c r="I12" s="19" t="n">
        <v>0.114351208938458</v>
      </c>
      <c r="J12" s="19" t="n">
        <v>0.143985943946719</v>
      </c>
      <c r="K12" s="19" t="n">
        <v>0.198938887681472</v>
      </c>
      <c r="L12" s="19" t="n">
        <v>0.150313434999483</v>
      </c>
      <c r="M12" s="19"/>
      <c r="N12" s="19" t="n">
        <v>0.138777935634157</v>
      </c>
      <c r="O12" s="19" t="n">
        <v>0.165593497545843</v>
      </c>
      <c r="P12" s="19" t="n">
        <v>0.171806352837304</v>
      </c>
      <c r="Q12" s="19" t="n">
        <v>0.101405691201293</v>
      </c>
      <c r="R12" s="19"/>
      <c r="S12" s="19" t="n">
        <v>0.126421546638081</v>
      </c>
      <c r="T12" s="19" t="n">
        <v>0.168936245846741</v>
      </c>
      <c r="U12" s="19" t="n">
        <v>0.114321185568441</v>
      </c>
      <c r="V12" s="19" t="n">
        <v>0.133204427019351</v>
      </c>
      <c r="W12" s="19" t="n">
        <v>0.120195002425554</v>
      </c>
      <c r="X12" s="19" t="n">
        <v>0.0490032715611765</v>
      </c>
      <c r="Y12" s="19" t="n">
        <v>0.236143158544304</v>
      </c>
      <c r="Z12" s="19" t="n">
        <v>0.142528453324543</v>
      </c>
      <c r="AA12" s="19" t="n">
        <v>0.141438438756905</v>
      </c>
      <c r="AB12" s="19" t="n">
        <v>0.14190279549939</v>
      </c>
      <c r="AC12" s="19" t="n">
        <v>0.22550628163062</v>
      </c>
      <c r="AD12" s="19" t="n">
        <v>0.150056365039877</v>
      </c>
      <c r="AE12" s="19"/>
      <c r="AF12" s="19" t="n">
        <v>0.149701058917305</v>
      </c>
      <c r="AG12" s="19" t="n">
        <v>0.140050821518675</v>
      </c>
      <c r="AH12" s="19" t="n">
        <v>0.170250029809691</v>
      </c>
      <c r="AI12" s="19"/>
      <c r="AJ12" s="19" t="n">
        <v>0.17427348943541</v>
      </c>
      <c r="AK12" s="19" t="n">
        <v>0.118076815920384</v>
      </c>
      <c r="AL12" s="19" t="n">
        <v>0.131721813504832</v>
      </c>
      <c r="AM12" s="19" t="n">
        <v>0.14915044675629</v>
      </c>
      <c r="AN12" s="19" t="n">
        <v>0.116512993849181</v>
      </c>
      <c r="AO12" s="19"/>
      <c r="AP12" s="19" t="n">
        <v>0.169106560409488</v>
      </c>
      <c r="AQ12" s="19" t="n">
        <v>0.124679692591908</v>
      </c>
      <c r="AR12" s="19" t="n">
        <v>0.148387016548714</v>
      </c>
      <c r="AS12" s="19" t="n">
        <v>0.125463508561781</v>
      </c>
      <c r="AT12" s="19" t="n">
        <v>0.208880138511448</v>
      </c>
      <c r="AU12" s="19"/>
      <c r="AV12" s="19" t="n">
        <v>0.12591899669232</v>
      </c>
      <c r="AW12" s="19" t="n">
        <v>0.172496074825213</v>
      </c>
      <c r="AX12" s="19" t="n">
        <v>0.119765621844929</v>
      </c>
      <c r="AY12" s="19" t="n">
        <v>0.14341204889197</v>
      </c>
      <c r="AZ12" s="19" t="n">
        <v>0.204838810663799</v>
      </c>
      <c r="BA12" s="19" t="n">
        <v>0.146612569122436</v>
      </c>
      <c r="BB12" s="19"/>
      <c r="BC12" s="19" t="n">
        <v>0.158649952887076</v>
      </c>
      <c r="BD12" s="19" t="n">
        <v>0.132200950318935</v>
      </c>
      <c r="BE12" s="19" t="n">
        <v>0.128163270274249</v>
      </c>
      <c r="BF12" s="19" t="n">
        <v>0.157158395361772</v>
      </c>
      <c r="BG12" s="19" t="n">
        <v>0.0610077268019942</v>
      </c>
    </row>
    <row r="13">
      <c r="B13" s="20" t="s">
        <v>327</v>
      </c>
      <c r="C13" s="19" t="n">
        <v>0.0779615520917312</v>
      </c>
      <c r="D13" s="19" t="n">
        <v>0.0697029039885803</v>
      </c>
      <c r="E13" s="19" t="n">
        <v>0.0847388012714655</v>
      </c>
      <c r="F13" s="19"/>
      <c r="G13" s="19" t="n">
        <v>0.0622099802537972</v>
      </c>
      <c r="H13" s="19" t="n">
        <v>0.0410626853373086</v>
      </c>
      <c r="I13" s="19" t="n">
        <v>0.100770796123797</v>
      </c>
      <c r="J13" s="19" t="n">
        <v>0.08780062458748</v>
      </c>
      <c r="K13" s="19" t="n">
        <v>0.09388652533828</v>
      </c>
      <c r="L13" s="19" t="n">
        <v>0.0780262075940115</v>
      </c>
      <c r="M13" s="19"/>
      <c r="N13" s="19" t="n">
        <v>0.0817383726151034</v>
      </c>
      <c r="O13" s="19" t="n">
        <v>0.05966192470389</v>
      </c>
      <c r="P13" s="19" t="n">
        <v>0.0696923338612471</v>
      </c>
      <c r="Q13" s="19" t="n">
        <v>0.0997923608804111</v>
      </c>
      <c r="R13" s="19"/>
      <c r="S13" s="19" t="n">
        <v>0.0886266537768571</v>
      </c>
      <c r="T13" s="19" t="n">
        <v>0.0474123587564182</v>
      </c>
      <c r="U13" s="19" t="n">
        <v>0.0710993979160722</v>
      </c>
      <c r="V13" s="19" t="n">
        <v>0.0799162953942513</v>
      </c>
      <c r="W13" s="19" t="n">
        <v>0.0962373307971917</v>
      </c>
      <c r="X13" s="19" t="n">
        <v>0.0638565580265587</v>
      </c>
      <c r="Y13" s="19" t="n">
        <v>0.0805977649285339</v>
      </c>
      <c r="Z13" s="19" t="n">
        <v>0.106699948801881</v>
      </c>
      <c r="AA13" s="19" t="n">
        <v>0.0923518645540378</v>
      </c>
      <c r="AB13" s="19" t="n">
        <v>0.0618112848889241</v>
      </c>
      <c r="AC13" s="19" t="n">
        <v>0.129267002318731</v>
      </c>
      <c r="AD13" s="19" t="n">
        <v>0.0528872199270746</v>
      </c>
      <c r="AE13" s="19"/>
      <c r="AF13" s="19" t="n">
        <v>0.0850752877229424</v>
      </c>
      <c r="AG13" s="19" t="n">
        <v>0.0859078302599397</v>
      </c>
      <c r="AH13" s="19" t="n">
        <v>0.0629160375772854</v>
      </c>
      <c r="AI13" s="19"/>
      <c r="AJ13" s="19" t="n">
        <v>0.0712210185698489</v>
      </c>
      <c r="AK13" s="19" t="n">
        <v>0.0725619238777474</v>
      </c>
      <c r="AL13" s="19" t="n">
        <v>0.0962816801133154</v>
      </c>
      <c r="AM13" s="19" t="n">
        <v>0.114754009920842</v>
      </c>
      <c r="AN13" s="19" t="n">
        <v>0.0775378372387285</v>
      </c>
      <c r="AO13" s="19"/>
      <c r="AP13" s="19" t="n">
        <v>0.0727379933769769</v>
      </c>
      <c r="AQ13" s="19" t="n">
        <v>0.092242688416554</v>
      </c>
      <c r="AR13" s="19" t="n">
        <v>0.0587889350490229</v>
      </c>
      <c r="AS13" s="19" t="n">
        <v>0.0896198973897844</v>
      </c>
      <c r="AT13" s="19" t="n">
        <v>0.070200331666671</v>
      </c>
      <c r="AU13" s="19"/>
      <c r="AV13" s="19" t="n">
        <v>0.0790773398353347</v>
      </c>
      <c r="AW13" s="19" t="n">
        <v>0.0747925040654475</v>
      </c>
      <c r="AX13" s="19" t="n">
        <v>0.065361123287492</v>
      </c>
      <c r="AY13" s="19" t="n">
        <v>0.0932995534390182</v>
      </c>
      <c r="AZ13" s="19" t="n">
        <v>0.0654621982411694</v>
      </c>
      <c r="BA13" s="19" t="n">
        <v>0.0911698121796179</v>
      </c>
      <c r="BB13" s="19"/>
      <c r="BC13" s="19" t="n">
        <v>0.104556506727638</v>
      </c>
      <c r="BD13" s="19" t="n">
        <v>0.0698983576952724</v>
      </c>
      <c r="BE13" s="19" t="n">
        <v>0.0723534995104678</v>
      </c>
      <c r="BF13" s="19" t="n">
        <v>0.039351790670307</v>
      </c>
      <c r="BG13" s="19" t="n">
        <v>0</v>
      </c>
    </row>
    <row r="14">
      <c r="B14" s="20" t="s">
        <v>123</v>
      </c>
      <c r="C14" s="19" t="n">
        <v>0.104937839345673</v>
      </c>
      <c r="D14" s="19" t="n">
        <v>0.0756606316237962</v>
      </c>
      <c r="E14" s="19" t="n">
        <v>0.131810404639131</v>
      </c>
      <c r="F14" s="19"/>
      <c r="G14" s="19" t="n">
        <v>0.0744948760136509</v>
      </c>
      <c r="H14" s="19" t="n">
        <v>0.0869728040822528</v>
      </c>
      <c r="I14" s="19" t="n">
        <v>0.0869954103934849</v>
      </c>
      <c r="J14" s="19" t="n">
        <v>0.106653434977155</v>
      </c>
      <c r="K14" s="19" t="n">
        <v>0.153164385472148</v>
      </c>
      <c r="L14" s="19" t="n">
        <v>0.116891831750364</v>
      </c>
      <c r="M14" s="19"/>
      <c r="N14" s="19" t="n">
        <v>0.096139836266912</v>
      </c>
      <c r="O14" s="19" t="n">
        <v>0.0909600939290246</v>
      </c>
      <c r="P14" s="19" t="n">
        <v>0.111629737178395</v>
      </c>
      <c r="Q14" s="19" t="n">
        <v>0.122151708441162</v>
      </c>
      <c r="R14" s="19"/>
      <c r="S14" s="19" t="n">
        <v>0.0876428275118658</v>
      </c>
      <c r="T14" s="19" t="n">
        <v>0.0874596397372736</v>
      </c>
      <c r="U14" s="19" t="n">
        <v>0.0954875169237102</v>
      </c>
      <c r="V14" s="19" t="n">
        <v>0.0975868554880865</v>
      </c>
      <c r="W14" s="19" t="n">
        <v>0.153425260444373</v>
      </c>
      <c r="X14" s="19" t="n">
        <v>0.129024514328335</v>
      </c>
      <c r="Y14" s="19" t="n">
        <v>0.0456053997961107</v>
      </c>
      <c r="Z14" s="19" t="n">
        <v>0.153991318566615</v>
      </c>
      <c r="AA14" s="19" t="n">
        <v>0.119362516971266</v>
      </c>
      <c r="AB14" s="19" t="n">
        <v>0.13711382929095</v>
      </c>
      <c r="AC14" s="19" t="n">
        <v>0.0854053490670177</v>
      </c>
      <c r="AD14" s="19" t="n">
        <v>0.12045447544532</v>
      </c>
      <c r="AE14" s="19"/>
      <c r="AF14" s="19" t="n">
        <v>0.112019476607115</v>
      </c>
      <c r="AG14" s="19" t="n">
        <v>0.103215811402134</v>
      </c>
      <c r="AH14" s="19" t="n">
        <v>0.123143703494569</v>
      </c>
      <c r="AI14" s="19"/>
      <c r="AJ14" s="19" t="n">
        <v>0.088979307501393</v>
      </c>
      <c r="AK14" s="19" t="n">
        <v>0.0957431326765961</v>
      </c>
      <c r="AL14" s="19" t="n">
        <v>0.139508947227019</v>
      </c>
      <c r="AM14" s="19" t="n">
        <v>0.0973145329793111</v>
      </c>
      <c r="AN14" s="19" t="n">
        <v>0.180138265827655</v>
      </c>
      <c r="AO14" s="19"/>
      <c r="AP14" s="19" t="n">
        <v>0.0960310165980067</v>
      </c>
      <c r="AQ14" s="19" t="n">
        <v>0.0986587806354411</v>
      </c>
      <c r="AR14" s="19" t="n">
        <v>0.0791452038077923</v>
      </c>
      <c r="AS14" s="19" t="n">
        <v>0.0875922047932413</v>
      </c>
      <c r="AT14" s="19" t="n">
        <v>0.151839790432176</v>
      </c>
      <c r="AU14" s="19"/>
      <c r="AV14" s="19" t="n">
        <v>0.0803886071180593</v>
      </c>
      <c r="AW14" s="19" t="n">
        <v>0.0916401431768195</v>
      </c>
      <c r="AX14" s="19" t="n">
        <v>0.133266314617847</v>
      </c>
      <c r="AY14" s="19" t="n">
        <v>0.0884167077380808</v>
      </c>
      <c r="AZ14" s="19" t="n">
        <v>0.146321818547588</v>
      </c>
      <c r="BA14" s="19" t="n">
        <v>0.178246593148149</v>
      </c>
      <c r="BB14" s="19"/>
      <c r="BC14" s="19" t="n">
        <v>0.12856499746644</v>
      </c>
      <c r="BD14" s="19" t="n">
        <v>0.117242403736183</v>
      </c>
      <c r="BE14" s="19" t="n">
        <v>0.100781508711683</v>
      </c>
      <c r="BF14" s="19" t="n">
        <v>0.053963426338767</v>
      </c>
      <c r="BG14" s="19" t="n">
        <v>0.169262268665237</v>
      </c>
    </row>
    <row r="15">
      <c r="B15" s="20" t="s">
        <v>328</v>
      </c>
      <c r="C15" s="23" t="n">
        <v>0.407616066721663</v>
      </c>
      <c r="D15" s="23" t="n">
        <v>0.466150519984008</v>
      </c>
      <c r="E15" s="23" t="n">
        <v>0.352357101013274</v>
      </c>
      <c r="F15" s="23"/>
      <c r="G15" s="23" t="n">
        <v>0.590242595516042</v>
      </c>
      <c r="H15" s="23" t="n">
        <v>0.519743866414212</v>
      </c>
      <c r="I15" s="23" t="n">
        <v>0.438059598911126</v>
      </c>
      <c r="J15" s="23" t="n">
        <v>0.36085884327298</v>
      </c>
      <c r="K15" s="23" t="n">
        <v>0.287175442632229</v>
      </c>
      <c r="L15" s="23" t="n">
        <v>0.305734757224382</v>
      </c>
      <c r="M15" s="23"/>
      <c r="N15" s="23" t="n">
        <v>0.460152999351486</v>
      </c>
      <c r="O15" s="23" t="n">
        <v>0.408841315908347</v>
      </c>
      <c r="P15" s="23" t="n">
        <v>0.366097066528636</v>
      </c>
      <c r="Q15" s="23" t="n">
        <v>0.3893914351181</v>
      </c>
      <c r="R15" s="23"/>
      <c r="S15" s="23" t="n">
        <v>0.488527093710002</v>
      </c>
      <c r="T15" s="23" t="n">
        <v>0.417548502791514</v>
      </c>
      <c r="U15" s="23" t="n">
        <v>0.367411639846662</v>
      </c>
      <c r="V15" s="23" t="n">
        <v>0.451216948454161</v>
      </c>
      <c r="W15" s="23" t="n">
        <v>0.405086045507115</v>
      </c>
      <c r="X15" s="23" t="n">
        <v>0.41512275556864</v>
      </c>
      <c r="Y15" s="23" t="n">
        <v>0.400872101646191</v>
      </c>
      <c r="Z15" s="23" t="n">
        <v>0.390975770698112</v>
      </c>
      <c r="AA15" s="23" t="n">
        <v>0.343319679794959</v>
      </c>
      <c r="AB15" s="23" t="n">
        <v>0.403064115243535</v>
      </c>
      <c r="AC15" s="23" t="n">
        <v>0.309590865900727</v>
      </c>
      <c r="AD15" s="23" t="n">
        <v>0.423237343220456</v>
      </c>
      <c r="AE15" s="23"/>
      <c r="AF15" s="23" t="n">
        <v>0.402381560062768</v>
      </c>
      <c r="AG15" s="23" t="n">
        <v>0.388223998181891</v>
      </c>
      <c r="AH15" s="23" t="n">
        <v>0.367398337877901</v>
      </c>
      <c r="AI15" s="23"/>
      <c r="AJ15" s="23" t="n">
        <v>0.403656322917251</v>
      </c>
      <c r="AK15" s="23" t="n">
        <v>0.483875294923443</v>
      </c>
      <c r="AL15" s="23" t="n">
        <v>0.27970359348913</v>
      </c>
      <c r="AM15" s="23" t="n">
        <v>0.291226652782644</v>
      </c>
      <c r="AN15" s="23" t="n">
        <v>0.332858621424299</v>
      </c>
      <c r="AO15" s="23"/>
      <c r="AP15" s="23" t="n">
        <v>0.408913183684429</v>
      </c>
      <c r="AQ15" s="23" t="n">
        <v>0.459461615555562</v>
      </c>
      <c r="AR15" s="23" t="n">
        <v>0.38210216073139</v>
      </c>
      <c r="AS15" s="23" t="n">
        <v>0.382751614476103</v>
      </c>
      <c r="AT15" s="23" t="n">
        <v>0.351322273073187</v>
      </c>
      <c r="AU15" s="23"/>
      <c r="AV15" s="23" t="n">
        <v>0.504340038746305</v>
      </c>
      <c r="AW15" s="23" t="n">
        <v>0.410317717564045</v>
      </c>
      <c r="AX15" s="23" t="n">
        <v>0.417979950283796</v>
      </c>
      <c r="AY15" s="23" t="n">
        <v>0.346384787147254</v>
      </c>
      <c r="AZ15" s="23" t="n">
        <v>0.371251351584066</v>
      </c>
      <c r="BA15" s="23" t="n">
        <v>0.25812858803685</v>
      </c>
      <c r="BB15" s="23"/>
      <c r="BC15" s="23" t="n">
        <v>0.307260972701799</v>
      </c>
      <c r="BD15" s="23" t="n">
        <v>0.413601653874713</v>
      </c>
      <c r="BE15" s="23" t="n">
        <v>0.444309117010574</v>
      </c>
      <c r="BF15" s="23" t="n">
        <v>0.529316389296447</v>
      </c>
      <c r="BG15" s="23" t="n">
        <v>0.492784651438463</v>
      </c>
    </row>
    <row r="16">
      <c r="B16" s="20" t="s">
        <v>329</v>
      </c>
      <c r="C16" s="23" t="n">
        <v>0.221413709802294</v>
      </c>
      <c r="D16" s="23" t="n">
        <v>0.194015695810539</v>
      </c>
      <c r="E16" s="23" t="n">
        <v>0.246097143836477</v>
      </c>
      <c r="F16" s="23"/>
      <c r="G16" s="23" t="n">
        <v>0.112084791158301</v>
      </c>
      <c r="H16" s="23" t="n">
        <v>0.230733296586862</v>
      </c>
      <c r="I16" s="23" t="n">
        <v>0.215122005062255</v>
      </c>
      <c r="J16" s="23" t="n">
        <v>0.231786568534199</v>
      </c>
      <c r="K16" s="23" t="n">
        <v>0.292825413019752</v>
      </c>
      <c r="L16" s="23" t="n">
        <v>0.228339642593495</v>
      </c>
      <c r="M16" s="23"/>
      <c r="N16" s="23" t="n">
        <v>0.220516308249261</v>
      </c>
      <c r="O16" s="23" t="n">
        <v>0.225255422249733</v>
      </c>
      <c r="P16" s="23" t="n">
        <v>0.241498686698551</v>
      </c>
      <c r="Q16" s="23" t="n">
        <v>0.201198052081704</v>
      </c>
      <c r="R16" s="23"/>
      <c r="S16" s="23" t="n">
        <v>0.215048200414938</v>
      </c>
      <c r="T16" s="23" t="n">
        <v>0.21634860460316</v>
      </c>
      <c r="U16" s="23" t="n">
        <v>0.185420583484513</v>
      </c>
      <c r="V16" s="23" t="n">
        <v>0.213120722413603</v>
      </c>
      <c r="W16" s="23" t="n">
        <v>0.216432333222746</v>
      </c>
      <c r="X16" s="23" t="n">
        <v>0.112859829587735</v>
      </c>
      <c r="Y16" s="23" t="n">
        <v>0.316740923472838</v>
      </c>
      <c r="Z16" s="23" t="n">
        <v>0.249228402126424</v>
      </c>
      <c r="AA16" s="23" t="n">
        <v>0.233790303310943</v>
      </c>
      <c r="AB16" s="23" t="n">
        <v>0.203714080388314</v>
      </c>
      <c r="AC16" s="23" t="n">
        <v>0.354773283949351</v>
      </c>
      <c r="AD16" s="23" t="n">
        <v>0.202943584966952</v>
      </c>
      <c r="AE16" s="23"/>
      <c r="AF16" s="23" t="n">
        <v>0.234776346640247</v>
      </c>
      <c r="AG16" s="23" t="n">
        <v>0.225958651778615</v>
      </c>
      <c r="AH16" s="23" t="n">
        <v>0.233166067386976</v>
      </c>
      <c r="AI16" s="23"/>
      <c r="AJ16" s="23" t="n">
        <v>0.245494508005259</v>
      </c>
      <c r="AK16" s="23" t="n">
        <v>0.190638739798131</v>
      </c>
      <c r="AL16" s="23" t="n">
        <v>0.228003493618148</v>
      </c>
      <c r="AM16" s="23" t="n">
        <v>0.263904456677132</v>
      </c>
      <c r="AN16" s="23" t="n">
        <v>0.19405083108791</v>
      </c>
      <c r="AO16" s="23"/>
      <c r="AP16" s="23" t="n">
        <v>0.241844553786464</v>
      </c>
      <c r="AQ16" s="23" t="n">
        <v>0.216922381008462</v>
      </c>
      <c r="AR16" s="23" t="n">
        <v>0.207175951597737</v>
      </c>
      <c r="AS16" s="23" t="n">
        <v>0.215083405951565</v>
      </c>
      <c r="AT16" s="23" t="n">
        <v>0.279080470178119</v>
      </c>
      <c r="AU16" s="23"/>
      <c r="AV16" s="23" t="n">
        <v>0.204996336527655</v>
      </c>
      <c r="AW16" s="23" t="n">
        <v>0.24728857889066</v>
      </c>
      <c r="AX16" s="23" t="n">
        <v>0.185126745132421</v>
      </c>
      <c r="AY16" s="23" t="n">
        <v>0.236711602330988</v>
      </c>
      <c r="AZ16" s="23" t="n">
        <v>0.270301008904968</v>
      </c>
      <c r="BA16" s="23" t="n">
        <v>0.237782381302054</v>
      </c>
      <c r="BB16" s="23"/>
      <c r="BC16" s="23" t="n">
        <v>0.263206459614714</v>
      </c>
      <c r="BD16" s="23" t="n">
        <v>0.202099308014207</v>
      </c>
      <c r="BE16" s="23" t="n">
        <v>0.200516769784717</v>
      </c>
      <c r="BF16" s="23" t="n">
        <v>0.196510186032079</v>
      </c>
      <c r="BG16" s="23" t="n">
        <v>0.0610077268019942</v>
      </c>
    </row>
    <row r="17">
      <c r="B17" s="20" t="s">
        <v>141</v>
      </c>
      <c r="C17" s="24" t="n">
        <v>0.186202356919369</v>
      </c>
      <c r="D17" s="24" t="n">
        <v>0.272134824173469</v>
      </c>
      <c r="E17" s="24" t="n">
        <v>0.106259957176797</v>
      </c>
      <c r="F17" s="24"/>
      <c r="G17" s="24" t="n">
        <v>0.478157804357741</v>
      </c>
      <c r="H17" s="24" t="n">
        <v>0.28901056982735</v>
      </c>
      <c r="I17" s="24" t="n">
        <v>0.222937593848871</v>
      </c>
      <c r="J17" s="24" t="n">
        <v>0.129072274738782</v>
      </c>
      <c r="K17" s="24" t="n">
        <v>-0.00564997038752246</v>
      </c>
      <c r="L17" s="24" t="n">
        <v>0.0773951146308874</v>
      </c>
      <c r="M17" s="24"/>
      <c r="N17" s="24" t="n">
        <v>0.239636691102225</v>
      </c>
      <c r="O17" s="24" t="n">
        <v>0.183585893658613</v>
      </c>
      <c r="P17" s="24" t="n">
        <v>0.124598379830085</v>
      </c>
      <c r="Q17" s="24" t="n">
        <v>0.188193383036396</v>
      </c>
      <c r="R17" s="24"/>
      <c r="S17" s="24" t="n">
        <v>0.273478893295064</v>
      </c>
      <c r="T17" s="24" t="n">
        <v>0.201199898188355</v>
      </c>
      <c r="U17" s="24" t="n">
        <v>0.181991056362149</v>
      </c>
      <c r="V17" s="24" t="n">
        <v>0.238096226040558</v>
      </c>
      <c r="W17" s="24" t="n">
        <v>0.188653712284368</v>
      </c>
      <c r="X17" s="24" t="n">
        <v>0.302262925980905</v>
      </c>
      <c r="Y17" s="24" t="n">
        <v>0.0841311781733536</v>
      </c>
      <c r="Z17" s="24" t="n">
        <v>0.141747368571688</v>
      </c>
      <c r="AA17" s="24" t="n">
        <v>0.109529376484016</v>
      </c>
      <c r="AB17" s="24" t="n">
        <v>0.19935003485522</v>
      </c>
      <c r="AC17" s="24" t="n">
        <v>-0.0451824180486248</v>
      </c>
      <c r="AD17" s="24" t="n">
        <v>0.220293758253504</v>
      </c>
      <c r="AE17" s="24"/>
      <c r="AF17" s="24" t="n">
        <v>0.167605213422521</v>
      </c>
      <c r="AG17" s="24" t="n">
        <v>0.162265346403277</v>
      </c>
      <c r="AH17" s="24" t="n">
        <v>0.134232270490925</v>
      </c>
      <c r="AI17" s="24"/>
      <c r="AJ17" s="24" t="n">
        <v>0.158161814911992</v>
      </c>
      <c r="AK17" s="24" t="n">
        <v>0.293236555125312</v>
      </c>
      <c r="AL17" s="24" t="n">
        <v>0.0517000998709818</v>
      </c>
      <c r="AM17" s="24" t="n">
        <v>0.0273221961055121</v>
      </c>
      <c r="AN17" s="24" t="n">
        <v>0.138807790336389</v>
      </c>
      <c r="AO17" s="24"/>
      <c r="AP17" s="24" t="n">
        <v>0.167068629897965</v>
      </c>
      <c r="AQ17" s="24" t="n">
        <v>0.242539234547101</v>
      </c>
      <c r="AR17" s="24" t="n">
        <v>0.174926209133653</v>
      </c>
      <c r="AS17" s="24" t="n">
        <v>0.167668208524538</v>
      </c>
      <c r="AT17" s="24" t="n">
        <v>0.0722418028950682</v>
      </c>
      <c r="AU17" s="24"/>
      <c r="AV17" s="24" t="n">
        <v>0.29934370221865</v>
      </c>
      <c r="AW17" s="24" t="n">
        <v>0.163029138673384</v>
      </c>
      <c r="AX17" s="24" t="n">
        <v>0.232853205151375</v>
      </c>
      <c r="AY17" s="24" t="n">
        <v>0.109673184816266</v>
      </c>
      <c r="AZ17" s="24" t="n">
        <v>0.100950342679098</v>
      </c>
      <c r="BA17" s="24" t="n">
        <v>0.0203462067347964</v>
      </c>
      <c r="BB17" s="24"/>
      <c r="BC17" s="24" t="n">
        <v>0.0440545130870844</v>
      </c>
      <c r="BD17" s="24" t="n">
        <v>0.211502345860505</v>
      </c>
      <c r="BE17" s="24" t="n">
        <v>0.243792347225857</v>
      </c>
      <c r="BF17" s="24" t="n">
        <v>0.332806203264369</v>
      </c>
      <c r="BG17" s="24" t="n">
        <v>0.431776924636469</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323</v>
      </c>
      <c r="C9" s="19" t="n">
        <v>0.101085324702185</v>
      </c>
      <c r="D9" s="19" t="n">
        <v>0.121219795700484</v>
      </c>
      <c r="E9" s="19" t="n">
        <v>0.0823876380372799</v>
      </c>
      <c r="F9" s="19"/>
      <c r="G9" s="19" t="n">
        <v>0.228135899069747</v>
      </c>
      <c r="H9" s="19" t="n">
        <v>0.158736262397447</v>
      </c>
      <c r="I9" s="19" t="n">
        <v>0.0967060654543913</v>
      </c>
      <c r="J9" s="19" t="n">
        <v>0.082704635855842</v>
      </c>
      <c r="K9" s="19" t="n">
        <v>0.0206766443136596</v>
      </c>
      <c r="L9" s="19" t="n">
        <v>0.0529029867002998</v>
      </c>
      <c r="M9" s="19"/>
      <c r="N9" s="19" t="n">
        <v>0.16611396374151</v>
      </c>
      <c r="O9" s="19" t="n">
        <v>0.0751613937126147</v>
      </c>
      <c r="P9" s="19" t="n">
        <v>0.0703122391767922</v>
      </c>
      <c r="Q9" s="19" t="n">
        <v>0.088614449656119</v>
      </c>
      <c r="R9" s="19"/>
      <c r="S9" s="19" t="n">
        <v>0.131162596500147</v>
      </c>
      <c r="T9" s="19" t="n">
        <v>0.0367830728296878</v>
      </c>
      <c r="U9" s="19" t="n">
        <v>0.0613320142350823</v>
      </c>
      <c r="V9" s="19" t="n">
        <v>0.0718550543971975</v>
      </c>
      <c r="W9" s="19" t="n">
        <v>0.100265554769329</v>
      </c>
      <c r="X9" s="19" t="n">
        <v>0.151092303653716</v>
      </c>
      <c r="Y9" s="19" t="n">
        <v>0.154899053596216</v>
      </c>
      <c r="Z9" s="19" t="n">
        <v>0.135388121133091</v>
      </c>
      <c r="AA9" s="19" t="n">
        <v>0.125284984136705</v>
      </c>
      <c r="AB9" s="19" t="n">
        <v>0.0792897628516981</v>
      </c>
      <c r="AC9" s="19" t="n">
        <v>0.112190919909531</v>
      </c>
      <c r="AD9" s="19" t="n">
        <v>0.0904825706617987</v>
      </c>
      <c r="AE9" s="19"/>
      <c r="AF9" s="19" t="n">
        <v>0.0589528590479792</v>
      </c>
      <c r="AG9" s="19" t="n">
        <v>0.118841504754547</v>
      </c>
      <c r="AH9" s="19" t="n">
        <v>0.0615473629617527</v>
      </c>
      <c r="AI9" s="19"/>
      <c r="AJ9" s="19" t="n">
        <v>0.0697792757759877</v>
      </c>
      <c r="AK9" s="19" t="n">
        <v>0.131883961156938</v>
      </c>
      <c r="AL9" s="19" t="n">
        <v>0.114445638602393</v>
      </c>
      <c r="AM9" s="19" t="n">
        <v>0</v>
      </c>
      <c r="AN9" s="19" t="n">
        <v>0.089563336408737</v>
      </c>
      <c r="AO9" s="19"/>
      <c r="AP9" s="19" t="n">
        <v>0.102914808616707</v>
      </c>
      <c r="AQ9" s="19" t="n">
        <v>0.11855410432888</v>
      </c>
      <c r="AR9" s="19" t="n">
        <v>0.0913004023351484</v>
      </c>
      <c r="AS9" s="19" t="n">
        <v>0.039189240742689</v>
      </c>
      <c r="AT9" s="19" t="n">
        <v>0.122134476963521</v>
      </c>
      <c r="AU9" s="19"/>
      <c r="AV9" s="19" t="n">
        <v>0.139289815348572</v>
      </c>
      <c r="AW9" s="19" t="n">
        <v>0.109841611300864</v>
      </c>
      <c r="AX9" s="19" t="n">
        <v>0.123774334362244</v>
      </c>
      <c r="AY9" s="19" t="n">
        <v>0.0438026367950959</v>
      </c>
      <c r="AZ9" s="19" t="n">
        <v>0.100695693125485</v>
      </c>
      <c r="BA9" s="19" t="n">
        <v>0.0624338286004876</v>
      </c>
      <c r="BB9" s="19"/>
      <c r="BC9" s="19" t="n">
        <v>0.0665373732084743</v>
      </c>
      <c r="BD9" s="19" t="n">
        <v>0.0860833030791943</v>
      </c>
      <c r="BE9" s="19" t="n">
        <v>0.124580704249912</v>
      </c>
      <c r="BF9" s="19" t="n">
        <v>0.176265946605392</v>
      </c>
      <c r="BG9" s="19" t="n">
        <v>0.283614084595888</v>
      </c>
    </row>
    <row r="10">
      <c r="B10" s="20" t="s">
        <v>324</v>
      </c>
      <c r="C10" s="19" t="n">
        <v>0.295161962252474</v>
      </c>
      <c r="D10" s="19" t="n">
        <v>0.33930525275652</v>
      </c>
      <c r="E10" s="19" t="n">
        <v>0.25297866149351</v>
      </c>
      <c r="F10" s="19"/>
      <c r="G10" s="19" t="n">
        <v>0.32192556342485</v>
      </c>
      <c r="H10" s="19" t="n">
        <v>0.369907229316994</v>
      </c>
      <c r="I10" s="19" t="n">
        <v>0.363795567092704</v>
      </c>
      <c r="J10" s="19" t="n">
        <v>0.250511146289692</v>
      </c>
      <c r="K10" s="19" t="n">
        <v>0.249203102543699</v>
      </c>
      <c r="L10" s="19" t="n">
        <v>0.233787314543655</v>
      </c>
      <c r="M10" s="19"/>
      <c r="N10" s="19" t="n">
        <v>0.311358677592131</v>
      </c>
      <c r="O10" s="19" t="n">
        <v>0.291948549843376</v>
      </c>
      <c r="P10" s="19" t="n">
        <v>0.30747509528287</v>
      </c>
      <c r="Q10" s="19" t="n">
        <v>0.271639149441675</v>
      </c>
      <c r="R10" s="19"/>
      <c r="S10" s="19" t="n">
        <v>0.352174332236872</v>
      </c>
      <c r="T10" s="19" t="n">
        <v>0.358933388243911</v>
      </c>
      <c r="U10" s="19" t="n">
        <v>0.277383408384386</v>
      </c>
      <c r="V10" s="19" t="n">
        <v>0.26402654963341</v>
      </c>
      <c r="W10" s="19" t="n">
        <v>0.311106950366507</v>
      </c>
      <c r="X10" s="19" t="n">
        <v>0.28698060307116</v>
      </c>
      <c r="Y10" s="19" t="n">
        <v>0.215365129706605</v>
      </c>
      <c r="Z10" s="19" t="n">
        <v>0.228328273628478</v>
      </c>
      <c r="AA10" s="19" t="n">
        <v>0.322953070580839</v>
      </c>
      <c r="AB10" s="19" t="n">
        <v>0.269501214662089</v>
      </c>
      <c r="AC10" s="19" t="n">
        <v>0.156275255392287</v>
      </c>
      <c r="AD10" s="19" t="n">
        <v>0.406791446945084</v>
      </c>
      <c r="AE10" s="19"/>
      <c r="AF10" s="19" t="n">
        <v>0.263237347678756</v>
      </c>
      <c r="AG10" s="19" t="n">
        <v>0.30599605484383</v>
      </c>
      <c r="AH10" s="19" t="n">
        <v>0.382880317350382</v>
      </c>
      <c r="AI10" s="19"/>
      <c r="AJ10" s="19" t="n">
        <v>0.306122888025696</v>
      </c>
      <c r="AK10" s="19" t="n">
        <v>0.295548761020028</v>
      </c>
      <c r="AL10" s="19" t="n">
        <v>0.344519900030098</v>
      </c>
      <c r="AM10" s="19" t="n">
        <v>0.275065492986936</v>
      </c>
      <c r="AN10" s="19" t="n">
        <v>0.32859493427237</v>
      </c>
      <c r="AO10" s="19"/>
      <c r="AP10" s="19" t="n">
        <v>0.302227940026627</v>
      </c>
      <c r="AQ10" s="19" t="n">
        <v>0.299465244161016</v>
      </c>
      <c r="AR10" s="19" t="n">
        <v>0.3555294219135</v>
      </c>
      <c r="AS10" s="19" t="n">
        <v>0.293839546247795</v>
      </c>
      <c r="AT10" s="19" t="n">
        <v>0.195542423826618</v>
      </c>
      <c r="AU10" s="19"/>
      <c r="AV10" s="19" t="n">
        <v>0.326505352653049</v>
      </c>
      <c r="AW10" s="19" t="n">
        <v>0.316388371307397</v>
      </c>
      <c r="AX10" s="19" t="n">
        <v>0.371367721251324</v>
      </c>
      <c r="AY10" s="19" t="n">
        <v>0.293812125208167</v>
      </c>
      <c r="AZ10" s="19" t="n">
        <v>0.227003914566548</v>
      </c>
      <c r="BA10" s="19" t="n">
        <v>0.20123651872655</v>
      </c>
      <c r="BB10" s="19"/>
      <c r="BC10" s="19" t="n">
        <v>0.26698117226276</v>
      </c>
      <c r="BD10" s="19" t="n">
        <v>0.316813835071298</v>
      </c>
      <c r="BE10" s="19" t="n">
        <v>0.309143982318622</v>
      </c>
      <c r="BF10" s="19" t="n">
        <v>0.290879930750679</v>
      </c>
      <c r="BG10" s="19" t="n">
        <v>0.209170566842575</v>
      </c>
    </row>
    <row r="11">
      <c r="B11" s="20" t="s">
        <v>325</v>
      </c>
      <c r="C11" s="19" t="n">
        <v>0.217386803236344</v>
      </c>
      <c r="D11" s="19" t="n">
        <v>0.199376780870219</v>
      </c>
      <c r="E11" s="19" t="n">
        <v>0.236320880507036</v>
      </c>
      <c r="F11" s="19"/>
      <c r="G11" s="19" t="n">
        <v>0.144593902375263</v>
      </c>
      <c r="H11" s="19" t="n">
        <v>0.175111597632853</v>
      </c>
      <c r="I11" s="19" t="n">
        <v>0.209301044788866</v>
      </c>
      <c r="J11" s="19" t="n">
        <v>0.220002593645353</v>
      </c>
      <c r="K11" s="19" t="n">
        <v>0.210093531241938</v>
      </c>
      <c r="L11" s="19" t="n">
        <v>0.30591311805548</v>
      </c>
      <c r="M11" s="19"/>
      <c r="N11" s="19" t="n">
        <v>0.204776478371545</v>
      </c>
      <c r="O11" s="19" t="n">
        <v>0.229918363602318</v>
      </c>
      <c r="P11" s="19" t="n">
        <v>0.211082534840718</v>
      </c>
      <c r="Q11" s="19" t="n">
        <v>0.222735625387087</v>
      </c>
      <c r="R11" s="19"/>
      <c r="S11" s="19" t="n">
        <v>0.181473628050717</v>
      </c>
      <c r="T11" s="19" t="n">
        <v>0.233902883314424</v>
      </c>
      <c r="U11" s="19" t="n">
        <v>0.321720100662014</v>
      </c>
      <c r="V11" s="19" t="n">
        <v>0.242663309799402</v>
      </c>
      <c r="W11" s="19" t="n">
        <v>0.19937106372967</v>
      </c>
      <c r="X11" s="19" t="n">
        <v>0.231752928123093</v>
      </c>
      <c r="Y11" s="19" t="n">
        <v>0.256321426580158</v>
      </c>
      <c r="Z11" s="19" t="n">
        <v>0.212061377420392</v>
      </c>
      <c r="AA11" s="19" t="n">
        <v>0.16902264286547</v>
      </c>
      <c r="AB11" s="19" t="n">
        <v>0.173362661387734</v>
      </c>
      <c r="AC11" s="19" t="n">
        <v>0.216626209206825</v>
      </c>
      <c r="AD11" s="19" t="n">
        <v>0.148928501779158</v>
      </c>
      <c r="AE11" s="19"/>
      <c r="AF11" s="19" t="n">
        <v>0.239151305784962</v>
      </c>
      <c r="AG11" s="19" t="n">
        <v>0.20305289289394</v>
      </c>
      <c r="AH11" s="19" t="n">
        <v>0.207666536226914</v>
      </c>
      <c r="AI11" s="19"/>
      <c r="AJ11" s="19" t="n">
        <v>0.280247753819061</v>
      </c>
      <c r="AK11" s="19" t="n">
        <v>0.203307419444514</v>
      </c>
      <c r="AL11" s="19" t="n">
        <v>0.221987463782728</v>
      </c>
      <c r="AM11" s="19" t="n">
        <v>0.231430000320882</v>
      </c>
      <c r="AN11" s="19" t="n">
        <v>0.157104865761998</v>
      </c>
      <c r="AO11" s="19"/>
      <c r="AP11" s="19" t="n">
        <v>0.243284829456102</v>
      </c>
      <c r="AQ11" s="19" t="n">
        <v>0.207751385668573</v>
      </c>
      <c r="AR11" s="19" t="n">
        <v>0.251800995781274</v>
      </c>
      <c r="AS11" s="19" t="n">
        <v>0.2594690206938</v>
      </c>
      <c r="AT11" s="19" t="n">
        <v>0.188284909559111</v>
      </c>
      <c r="AU11" s="19"/>
      <c r="AV11" s="19" t="n">
        <v>0.197035187620673</v>
      </c>
      <c r="AW11" s="19" t="n">
        <v>0.220706864938382</v>
      </c>
      <c r="AX11" s="19" t="n">
        <v>0.187780283762802</v>
      </c>
      <c r="AY11" s="19" t="n">
        <v>0.25035460747055</v>
      </c>
      <c r="AZ11" s="19" t="n">
        <v>0.170836834748993</v>
      </c>
      <c r="BA11" s="19" t="n">
        <v>0.283984254537041</v>
      </c>
      <c r="BB11" s="19"/>
      <c r="BC11" s="19" t="n">
        <v>0.238720542757713</v>
      </c>
      <c r="BD11" s="19" t="n">
        <v>0.149952137619969</v>
      </c>
      <c r="BE11" s="19" t="n">
        <v>0.226854462457822</v>
      </c>
      <c r="BF11" s="19" t="n">
        <v>0.259149630600979</v>
      </c>
      <c r="BG11" s="19" t="n">
        <v>0.201094390296899</v>
      </c>
    </row>
    <row r="12">
      <c r="B12" s="20" t="s">
        <v>326</v>
      </c>
      <c r="C12" s="19" t="n">
        <v>0.190826734182179</v>
      </c>
      <c r="D12" s="19" t="n">
        <v>0.186322824340534</v>
      </c>
      <c r="E12" s="19" t="n">
        <v>0.19495449069313</v>
      </c>
      <c r="F12" s="19"/>
      <c r="G12" s="19" t="n">
        <v>0.153426999498678</v>
      </c>
      <c r="H12" s="19" t="n">
        <v>0.159824317687337</v>
      </c>
      <c r="I12" s="19" t="n">
        <v>0.174021488239462</v>
      </c>
      <c r="J12" s="19" t="n">
        <v>0.185738184072894</v>
      </c>
      <c r="K12" s="19" t="n">
        <v>0.262913698228354</v>
      </c>
      <c r="L12" s="19" t="n">
        <v>0.204940256685252</v>
      </c>
      <c r="M12" s="19"/>
      <c r="N12" s="19" t="n">
        <v>0.153946961696793</v>
      </c>
      <c r="O12" s="19" t="n">
        <v>0.191915828837795</v>
      </c>
      <c r="P12" s="19" t="n">
        <v>0.204266890631787</v>
      </c>
      <c r="Q12" s="19" t="n">
        <v>0.215117251860889</v>
      </c>
      <c r="R12" s="19"/>
      <c r="S12" s="19" t="n">
        <v>0.176587583221138</v>
      </c>
      <c r="T12" s="19" t="n">
        <v>0.204374326463208</v>
      </c>
      <c r="U12" s="19" t="n">
        <v>0.173618176612601</v>
      </c>
      <c r="V12" s="19" t="n">
        <v>0.232781790366812</v>
      </c>
      <c r="W12" s="19" t="n">
        <v>0.174050175189951</v>
      </c>
      <c r="X12" s="19" t="n">
        <v>0.159205792898867</v>
      </c>
      <c r="Y12" s="19" t="n">
        <v>0.21918426172258</v>
      </c>
      <c r="Z12" s="19" t="n">
        <v>0.170111520977187</v>
      </c>
      <c r="AA12" s="19" t="n">
        <v>0.167220380633312</v>
      </c>
      <c r="AB12" s="19" t="n">
        <v>0.236098549861464</v>
      </c>
      <c r="AC12" s="19" t="n">
        <v>0.23173677680847</v>
      </c>
      <c r="AD12" s="19" t="n">
        <v>0.0530974295408522</v>
      </c>
      <c r="AE12" s="19"/>
      <c r="AF12" s="19" t="n">
        <v>0.238070144629357</v>
      </c>
      <c r="AG12" s="19" t="n">
        <v>0.184384796968192</v>
      </c>
      <c r="AH12" s="19" t="n">
        <v>0.130554127954862</v>
      </c>
      <c r="AI12" s="19"/>
      <c r="AJ12" s="19" t="n">
        <v>0.16516380421488</v>
      </c>
      <c r="AK12" s="19" t="n">
        <v>0.208555169769627</v>
      </c>
      <c r="AL12" s="19" t="n">
        <v>0.174615608145788</v>
      </c>
      <c r="AM12" s="19" t="n">
        <v>0.244268946170797</v>
      </c>
      <c r="AN12" s="19" t="n">
        <v>0.139774698718616</v>
      </c>
      <c r="AO12" s="19"/>
      <c r="AP12" s="19" t="n">
        <v>0.161710795238038</v>
      </c>
      <c r="AQ12" s="19" t="n">
        <v>0.189605184776858</v>
      </c>
      <c r="AR12" s="19" t="n">
        <v>0.156696896906117</v>
      </c>
      <c r="AS12" s="19" t="n">
        <v>0.210749639487354</v>
      </c>
      <c r="AT12" s="19" t="n">
        <v>0.260510514256461</v>
      </c>
      <c r="AU12" s="19"/>
      <c r="AV12" s="19" t="n">
        <v>0.17926462438085</v>
      </c>
      <c r="AW12" s="19" t="n">
        <v>0.171436356110353</v>
      </c>
      <c r="AX12" s="19" t="n">
        <v>0.173130133400306</v>
      </c>
      <c r="AY12" s="19" t="n">
        <v>0.204184386155639</v>
      </c>
      <c r="AZ12" s="19" t="n">
        <v>0.227684173132882</v>
      </c>
      <c r="BA12" s="19" t="n">
        <v>0.22416205076047</v>
      </c>
      <c r="BB12" s="19"/>
      <c r="BC12" s="19" t="n">
        <v>0.171251839489161</v>
      </c>
      <c r="BD12" s="19" t="n">
        <v>0.207609254496074</v>
      </c>
      <c r="BE12" s="19" t="n">
        <v>0.203405725335885</v>
      </c>
      <c r="BF12" s="19" t="n">
        <v>0.200263265784734</v>
      </c>
      <c r="BG12" s="19" t="n">
        <v>0.0714967633707558</v>
      </c>
    </row>
    <row r="13">
      <c r="B13" s="20" t="s">
        <v>327</v>
      </c>
      <c r="C13" s="19" t="n">
        <v>0.11551313690828</v>
      </c>
      <c r="D13" s="19" t="n">
        <v>0.0975237803747489</v>
      </c>
      <c r="E13" s="19" t="n">
        <v>0.131946875304747</v>
      </c>
      <c r="F13" s="19"/>
      <c r="G13" s="19" t="n">
        <v>0.088398732028821</v>
      </c>
      <c r="H13" s="19" t="n">
        <v>0.0848053471240844</v>
      </c>
      <c r="I13" s="19" t="n">
        <v>0.100348657287234</v>
      </c>
      <c r="J13" s="19" t="n">
        <v>0.140447308912768</v>
      </c>
      <c r="K13" s="19" t="n">
        <v>0.188053909311505</v>
      </c>
      <c r="L13" s="19" t="n">
        <v>0.0960442552261533</v>
      </c>
      <c r="M13" s="19"/>
      <c r="N13" s="19" t="n">
        <v>0.0996570703590111</v>
      </c>
      <c r="O13" s="19" t="n">
        <v>0.114915546345235</v>
      </c>
      <c r="P13" s="19" t="n">
        <v>0.143195845525959</v>
      </c>
      <c r="Q13" s="19" t="n">
        <v>0.108248741634616</v>
      </c>
      <c r="R13" s="19"/>
      <c r="S13" s="19" t="n">
        <v>0.0778774554757433</v>
      </c>
      <c r="T13" s="19" t="n">
        <v>0.0905592719109147</v>
      </c>
      <c r="U13" s="19" t="n">
        <v>0.0916113406169113</v>
      </c>
      <c r="V13" s="19" t="n">
        <v>0.11182918595891</v>
      </c>
      <c r="W13" s="19" t="n">
        <v>0.162651412817337</v>
      </c>
      <c r="X13" s="19" t="n">
        <v>0.0978435407702709</v>
      </c>
      <c r="Y13" s="19" t="n">
        <v>0.110609285390495</v>
      </c>
      <c r="Z13" s="19" t="n">
        <v>0.138691816577474</v>
      </c>
      <c r="AA13" s="19" t="n">
        <v>0.11209720984129</v>
      </c>
      <c r="AB13" s="19" t="n">
        <v>0.14063731965829</v>
      </c>
      <c r="AC13" s="19" t="n">
        <v>0.215367339942325</v>
      </c>
      <c r="AD13" s="19" t="n">
        <v>0.171286534801643</v>
      </c>
      <c r="AE13" s="19"/>
      <c r="AF13" s="19" t="n">
        <v>0.127269869577894</v>
      </c>
      <c r="AG13" s="19" t="n">
        <v>0.10841199567139</v>
      </c>
      <c r="AH13" s="19" t="n">
        <v>0.111770381836221</v>
      </c>
      <c r="AI13" s="19"/>
      <c r="AJ13" s="19" t="n">
        <v>0.0997200542849535</v>
      </c>
      <c r="AK13" s="19" t="n">
        <v>0.0952564629689361</v>
      </c>
      <c r="AL13" s="19" t="n">
        <v>0.0796432320463222</v>
      </c>
      <c r="AM13" s="19" t="n">
        <v>0.151921027542074</v>
      </c>
      <c r="AN13" s="19" t="n">
        <v>0.126545521577672</v>
      </c>
      <c r="AO13" s="19"/>
      <c r="AP13" s="19" t="n">
        <v>0.089573932298517</v>
      </c>
      <c r="AQ13" s="19" t="n">
        <v>0.115779385466132</v>
      </c>
      <c r="AR13" s="19" t="n">
        <v>0.0984020336798759</v>
      </c>
      <c r="AS13" s="19" t="n">
        <v>0.146130956708982</v>
      </c>
      <c r="AT13" s="19" t="n">
        <v>0.128977156901209</v>
      </c>
      <c r="AU13" s="19"/>
      <c r="AV13" s="19" t="n">
        <v>0.0969900722064498</v>
      </c>
      <c r="AW13" s="19" t="n">
        <v>0.0800969150099449</v>
      </c>
      <c r="AX13" s="19" t="n">
        <v>0.096773767892477</v>
      </c>
      <c r="AY13" s="19" t="n">
        <v>0.161487472854402</v>
      </c>
      <c r="AZ13" s="19" t="n">
        <v>0.163517267046205</v>
      </c>
      <c r="BA13" s="19" t="n">
        <v>0.0893285211326092</v>
      </c>
      <c r="BB13" s="19"/>
      <c r="BC13" s="19" t="n">
        <v>0.145955156987695</v>
      </c>
      <c r="BD13" s="19" t="n">
        <v>0.135368443909081</v>
      </c>
      <c r="BE13" s="19" t="n">
        <v>0.0839820829908502</v>
      </c>
      <c r="BF13" s="19" t="n">
        <v>0.0503175732711807</v>
      </c>
      <c r="BG13" s="19" t="n">
        <v>0.0416740758395868</v>
      </c>
    </row>
    <row r="14">
      <c r="B14" s="20" t="s">
        <v>123</v>
      </c>
      <c r="C14" s="19" t="n">
        <v>0.080026038718538</v>
      </c>
      <c r="D14" s="19" t="n">
        <v>0.0562515659574947</v>
      </c>
      <c r="E14" s="19" t="n">
        <v>0.101411453964297</v>
      </c>
      <c r="F14" s="19"/>
      <c r="G14" s="19" t="n">
        <v>0.0635189036026408</v>
      </c>
      <c r="H14" s="19" t="n">
        <v>0.0516152458412845</v>
      </c>
      <c r="I14" s="19" t="n">
        <v>0.0558271771373433</v>
      </c>
      <c r="J14" s="19" t="n">
        <v>0.120596131223451</v>
      </c>
      <c r="K14" s="19" t="n">
        <v>0.069059114360844</v>
      </c>
      <c r="L14" s="19" t="n">
        <v>0.10641206878916</v>
      </c>
      <c r="M14" s="19"/>
      <c r="N14" s="19" t="n">
        <v>0.0641468482390099</v>
      </c>
      <c r="O14" s="19" t="n">
        <v>0.096140317658661</v>
      </c>
      <c r="P14" s="19" t="n">
        <v>0.0636673945418745</v>
      </c>
      <c r="Q14" s="19" t="n">
        <v>0.0936447820196137</v>
      </c>
      <c r="R14" s="19"/>
      <c r="S14" s="19" t="n">
        <v>0.0807244045153822</v>
      </c>
      <c r="T14" s="19" t="n">
        <v>0.075447057237854</v>
      </c>
      <c r="U14" s="19" t="n">
        <v>0.0743349594890051</v>
      </c>
      <c r="V14" s="19" t="n">
        <v>0.0768441098442684</v>
      </c>
      <c r="W14" s="19" t="n">
        <v>0.0525548431272059</v>
      </c>
      <c r="X14" s="19" t="n">
        <v>0.0731248314828935</v>
      </c>
      <c r="Y14" s="19" t="n">
        <v>0.0436208430039461</v>
      </c>
      <c r="Z14" s="19" t="n">
        <v>0.115418890263378</v>
      </c>
      <c r="AA14" s="19" t="n">
        <v>0.103421711942384</v>
      </c>
      <c r="AB14" s="19" t="n">
        <v>0.101110491578724</v>
      </c>
      <c r="AC14" s="19" t="n">
        <v>0.0678034987405616</v>
      </c>
      <c r="AD14" s="19" t="n">
        <v>0.129413516271464</v>
      </c>
      <c r="AE14" s="19"/>
      <c r="AF14" s="19" t="n">
        <v>0.0733184732810525</v>
      </c>
      <c r="AG14" s="19" t="n">
        <v>0.0793127548681022</v>
      </c>
      <c r="AH14" s="19" t="n">
        <v>0.105581273669868</v>
      </c>
      <c r="AI14" s="19"/>
      <c r="AJ14" s="19" t="n">
        <v>0.0789662238794213</v>
      </c>
      <c r="AK14" s="19" t="n">
        <v>0.0654482256399554</v>
      </c>
      <c r="AL14" s="19" t="n">
        <v>0.0647881573926713</v>
      </c>
      <c r="AM14" s="19" t="n">
        <v>0.0973145329793111</v>
      </c>
      <c r="AN14" s="19" t="n">
        <v>0.158416643260607</v>
      </c>
      <c r="AO14" s="19"/>
      <c r="AP14" s="19" t="n">
        <v>0.100287694364009</v>
      </c>
      <c r="AQ14" s="19" t="n">
        <v>0.0688446955985407</v>
      </c>
      <c r="AR14" s="19" t="n">
        <v>0.0462702493840848</v>
      </c>
      <c r="AS14" s="19" t="n">
        <v>0.0506215961193804</v>
      </c>
      <c r="AT14" s="19" t="n">
        <v>0.10455051849308</v>
      </c>
      <c r="AU14" s="19"/>
      <c r="AV14" s="19" t="n">
        <v>0.0609149477904064</v>
      </c>
      <c r="AW14" s="19" t="n">
        <v>0.101529881333059</v>
      </c>
      <c r="AX14" s="19" t="n">
        <v>0.0471737593308467</v>
      </c>
      <c r="AY14" s="19" t="n">
        <v>0.046358771516146</v>
      </c>
      <c r="AZ14" s="19" t="n">
        <v>0.110262117379887</v>
      </c>
      <c r="BA14" s="19" t="n">
        <v>0.138854826242842</v>
      </c>
      <c r="BB14" s="19"/>
      <c r="BC14" s="19" t="n">
        <v>0.110553915294196</v>
      </c>
      <c r="BD14" s="19" t="n">
        <v>0.104173025824384</v>
      </c>
      <c r="BE14" s="19" t="n">
        <v>0.0520330426469093</v>
      </c>
      <c r="BF14" s="19" t="n">
        <v>0.0231236529870353</v>
      </c>
      <c r="BG14" s="19" t="n">
        <v>0.192950119054295</v>
      </c>
    </row>
    <row r="15">
      <c r="B15" s="20" t="s">
        <v>328</v>
      </c>
      <c r="C15" s="23" t="n">
        <v>0.396247286954658</v>
      </c>
      <c r="D15" s="23" t="n">
        <v>0.460525048457004</v>
      </c>
      <c r="E15" s="23" t="n">
        <v>0.33536629953079</v>
      </c>
      <c r="F15" s="23"/>
      <c r="G15" s="23" t="n">
        <v>0.550061462494597</v>
      </c>
      <c r="H15" s="23" t="n">
        <v>0.52864349171444</v>
      </c>
      <c r="I15" s="23" t="n">
        <v>0.460501632547095</v>
      </c>
      <c r="J15" s="23" t="n">
        <v>0.333215782145534</v>
      </c>
      <c r="K15" s="23" t="n">
        <v>0.269879746857358</v>
      </c>
      <c r="L15" s="23" t="n">
        <v>0.286690301243955</v>
      </c>
      <c r="M15" s="23"/>
      <c r="N15" s="23" t="n">
        <v>0.477472641333641</v>
      </c>
      <c r="O15" s="23" t="n">
        <v>0.367109943555991</v>
      </c>
      <c r="P15" s="23" t="n">
        <v>0.377787334459662</v>
      </c>
      <c r="Q15" s="23" t="n">
        <v>0.360253599097794</v>
      </c>
      <c r="R15" s="23"/>
      <c r="S15" s="23" t="n">
        <v>0.483336928737019</v>
      </c>
      <c r="T15" s="23" t="n">
        <v>0.395716461073599</v>
      </c>
      <c r="U15" s="23" t="n">
        <v>0.338715422619469</v>
      </c>
      <c r="V15" s="23" t="n">
        <v>0.335881604030607</v>
      </c>
      <c r="W15" s="23" t="n">
        <v>0.411372505135836</v>
      </c>
      <c r="X15" s="23" t="n">
        <v>0.438072906724876</v>
      </c>
      <c r="Y15" s="23" t="n">
        <v>0.370264183302821</v>
      </c>
      <c r="Z15" s="23" t="n">
        <v>0.363716394761569</v>
      </c>
      <c r="AA15" s="23" t="n">
        <v>0.448238054717544</v>
      </c>
      <c r="AB15" s="23" t="n">
        <v>0.348790977513787</v>
      </c>
      <c r="AC15" s="23" t="n">
        <v>0.268466175301818</v>
      </c>
      <c r="AD15" s="23" t="n">
        <v>0.497274017606883</v>
      </c>
      <c r="AE15" s="23"/>
      <c r="AF15" s="23" t="n">
        <v>0.322190206726735</v>
      </c>
      <c r="AG15" s="23" t="n">
        <v>0.424837559598377</v>
      </c>
      <c r="AH15" s="23" t="n">
        <v>0.444427680312134</v>
      </c>
      <c r="AI15" s="23"/>
      <c r="AJ15" s="23" t="n">
        <v>0.375902163801683</v>
      </c>
      <c r="AK15" s="23" t="n">
        <v>0.427432722176967</v>
      </c>
      <c r="AL15" s="23" t="n">
        <v>0.458965538632491</v>
      </c>
      <c r="AM15" s="23" t="n">
        <v>0.275065492986936</v>
      </c>
      <c r="AN15" s="23" t="n">
        <v>0.418158270681107</v>
      </c>
      <c r="AO15" s="23"/>
      <c r="AP15" s="23" t="n">
        <v>0.405142748643334</v>
      </c>
      <c r="AQ15" s="23" t="n">
        <v>0.418019348489896</v>
      </c>
      <c r="AR15" s="23" t="n">
        <v>0.446829824248648</v>
      </c>
      <c r="AS15" s="23" t="n">
        <v>0.333028786990484</v>
      </c>
      <c r="AT15" s="23" t="n">
        <v>0.317676900790139</v>
      </c>
      <c r="AU15" s="23"/>
      <c r="AV15" s="23" t="n">
        <v>0.465795168001621</v>
      </c>
      <c r="AW15" s="23" t="n">
        <v>0.426229982608261</v>
      </c>
      <c r="AX15" s="23" t="n">
        <v>0.495142055613568</v>
      </c>
      <c r="AY15" s="23" t="n">
        <v>0.337614762003263</v>
      </c>
      <c r="AZ15" s="23" t="n">
        <v>0.327699607692033</v>
      </c>
      <c r="BA15" s="23" t="n">
        <v>0.263670347327038</v>
      </c>
      <c r="BB15" s="23"/>
      <c r="BC15" s="23" t="n">
        <v>0.333518545471235</v>
      </c>
      <c r="BD15" s="23" t="n">
        <v>0.402897138150493</v>
      </c>
      <c r="BE15" s="23" t="n">
        <v>0.433724686568534</v>
      </c>
      <c r="BF15" s="23" t="n">
        <v>0.46714587735607</v>
      </c>
      <c r="BG15" s="23" t="n">
        <v>0.492784651438463</v>
      </c>
    </row>
    <row r="16">
      <c r="B16" s="20" t="s">
        <v>329</v>
      </c>
      <c r="C16" s="23" t="n">
        <v>0.306339871090459</v>
      </c>
      <c r="D16" s="23" t="n">
        <v>0.283846604715282</v>
      </c>
      <c r="E16" s="23" t="n">
        <v>0.326901365997878</v>
      </c>
      <c r="F16" s="23"/>
      <c r="G16" s="23" t="n">
        <v>0.241825731527499</v>
      </c>
      <c r="H16" s="23" t="n">
        <v>0.244629664811422</v>
      </c>
      <c r="I16" s="23" t="n">
        <v>0.274370145526696</v>
      </c>
      <c r="J16" s="23" t="n">
        <v>0.326185492985662</v>
      </c>
      <c r="K16" s="23" t="n">
        <v>0.450967607539859</v>
      </c>
      <c r="L16" s="23" t="n">
        <v>0.300984511911406</v>
      </c>
      <c r="M16" s="23"/>
      <c r="N16" s="23" t="n">
        <v>0.253604032055804</v>
      </c>
      <c r="O16" s="23" t="n">
        <v>0.306831375183031</v>
      </c>
      <c r="P16" s="23" t="n">
        <v>0.347462736157745</v>
      </c>
      <c r="Q16" s="23" t="n">
        <v>0.323365993495505</v>
      </c>
      <c r="R16" s="23"/>
      <c r="S16" s="23" t="n">
        <v>0.254465038696882</v>
      </c>
      <c r="T16" s="23" t="n">
        <v>0.294933598374123</v>
      </c>
      <c r="U16" s="23" t="n">
        <v>0.265229517229512</v>
      </c>
      <c r="V16" s="23" t="n">
        <v>0.344610976325722</v>
      </c>
      <c r="W16" s="23" t="n">
        <v>0.336701588007289</v>
      </c>
      <c r="X16" s="23" t="n">
        <v>0.257049333669138</v>
      </c>
      <c r="Y16" s="23" t="n">
        <v>0.329793547113075</v>
      </c>
      <c r="Z16" s="23" t="n">
        <v>0.308803337554661</v>
      </c>
      <c r="AA16" s="23" t="n">
        <v>0.279317590474602</v>
      </c>
      <c r="AB16" s="23" t="n">
        <v>0.376735869519755</v>
      </c>
      <c r="AC16" s="23" t="n">
        <v>0.447104116750795</v>
      </c>
      <c r="AD16" s="23" t="n">
        <v>0.224383964342496</v>
      </c>
      <c r="AE16" s="23"/>
      <c r="AF16" s="23" t="n">
        <v>0.365340014207251</v>
      </c>
      <c r="AG16" s="23" t="n">
        <v>0.292796792639581</v>
      </c>
      <c r="AH16" s="23" t="n">
        <v>0.242324509791083</v>
      </c>
      <c r="AI16" s="23"/>
      <c r="AJ16" s="23" t="n">
        <v>0.264883858499834</v>
      </c>
      <c r="AK16" s="23" t="n">
        <v>0.303811632738563</v>
      </c>
      <c r="AL16" s="23" t="n">
        <v>0.25425884019211</v>
      </c>
      <c r="AM16" s="23" t="n">
        <v>0.396189973712871</v>
      </c>
      <c r="AN16" s="23" t="n">
        <v>0.266320220296288</v>
      </c>
      <c r="AO16" s="23"/>
      <c r="AP16" s="23" t="n">
        <v>0.251284727536555</v>
      </c>
      <c r="AQ16" s="23" t="n">
        <v>0.30538457024299</v>
      </c>
      <c r="AR16" s="23" t="n">
        <v>0.255098930585993</v>
      </c>
      <c r="AS16" s="23" t="n">
        <v>0.356880596196336</v>
      </c>
      <c r="AT16" s="23" t="n">
        <v>0.38948767115767</v>
      </c>
      <c r="AU16" s="23"/>
      <c r="AV16" s="23" t="n">
        <v>0.2762546965873</v>
      </c>
      <c r="AW16" s="23" t="n">
        <v>0.251533271120298</v>
      </c>
      <c r="AX16" s="23" t="n">
        <v>0.269903901292783</v>
      </c>
      <c r="AY16" s="23" t="n">
        <v>0.365671859010041</v>
      </c>
      <c r="AZ16" s="23" t="n">
        <v>0.391201440179087</v>
      </c>
      <c r="BA16" s="23" t="n">
        <v>0.313490571893079</v>
      </c>
      <c r="BB16" s="23"/>
      <c r="BC16" s="23" t="n">
        <v>0.317206996476856</v>
      </c>
      <c r="BD16" s="23" t="n">
        <v>0.342977698405154</v>
      </c>
      <c r="BE16" s="23" t="n">
        <v>0.287387808326735</v>
      </c>
      <c r="BF16" s="23" t="n">
        <v>0.250580839055915</v>
      </c>
      <c r="BG16" s="23" t="n">
        <v>0.113170839210343</v>
      </c>
    </row>
    <row r="17">
      <c r="B17" s="20" t="s">
        <v>141</v>
      </c>
      <c r="C17" s="24" t="n">
        <v>0.089907415864199</v>
      </c>
      <c r="D17" s="24" t="n">
        <v>0.176678443741721</v>
      </c>
      <c r="E17" s="24" t="n">
        <v>0.00846493353291206</v>
      </c>
      <c r="F17" s="24"/>
      <c r="G17" s="24" t="n">
        <v>0.308235730967098</v>
      </c>
      <c r="H17" s="24" t="n">
        <v>0.284013826903019</v>
      </c>
      <c r="I17" s="24" t="n">
        <v>0.186131487020399</v>
      </c>
      <c r="J17" s="24" t="n">
        <v>0.00703028915987203</v>
      </c>
      <c r="K17" s="24" t="n">
        <v>-0.181087860682501</v>
      </c>
      <c r="L17" s="24" t="n">
        <v>-0.0142942106674508</v>
      </c>
      <c r="M17" s="24"/>
      <c r="N17" s="24" t="n">
        <v>0.223868609277837</v>
      </c>
      <c r="O17" s="24" t="n">
        <v>0.06027856837296</v>
      </c>
      <c r="P17" s="24" t="n">
        <v>0.0303245983019172</v>
      </c>
      <c r="Q17" s="24" t="n">
        <v>0.0368876056022884</v>
      </c>
      <c r="R17" s="24"/>
      <c r="S17" s="24" t="n">
        <v>0.228871890040137</v>
      </c>
      <c r="T17" s="24" t="n">
        <v>0.100782862699476</v>
      </c>
      <c r="U17" s="24" t="n">
        <v>0.0734859053899563</v>
      </c>
      <c r="V17" s="24" t="n">
        <v>-0.00872937229511445</v>
      </c>
      <c r="W17" s="24" t="n">
        <v>0.0746709171285472</v>
      </c>
      <c r="X17" s="24" t="n">
        <v>0.181023573055739</v>
      </c>
      <c r="Y17" s="24" t="n">
        <v>0.0404706361897462</v>
      </c>
      <c r="Z17" s="24" t="n">
        <v>0.0549130572069074</v>
      </c>
      <c r="AA17" s="24" t="n">
        <v>0.168920464242942</v>
      </c>
      <c r="AB17" s="24" t="n">
        <v>-0.0279448920059675</v>
      </c>
      <c r="AC17" s="24" t="n">
        <v>-0.178637941448976</v>
      </c>
      <c r="AD17" s="24" t="n">
        <v>0.272890053264387</v>
      </c>
      <c r="AE17" s="24"/>
      <c r="AF17" s="24" t="n">
        <v>-0.0431498074805156</v>
      </c>
      <c r="AG17" s="24" t="n">
        <v>0.132040766958796</v>
      </c>
      <c r="AH17" s="24" t="n">
        <v>0.202103170521051</v>
      </c>
      <c r="AI17" s="24"/>
      <c r="AJ17" s="24" t="n">
        <v>0.11101830530185</v>
      </c>
      <c r="AK17" s="24" t="n">
        <v>0.123621089438403</v>
      </c>
      <c r="AL17" s="24" t="n">
        <v>0.204706698440381</v>
      </c>
      <c r="AM17" s="24" t="n">
        <v>-0.121124480725935</v>
      </c>
      <c r="AN17" s="24" t="n">
        <v>0.151838050384819</v>
      </c>
      <c r="AO17" s="24"/>
      <c r="AP17" s="24" t="n">
        <v>0.153858021106779</v>
      </c>
      <c r="AQ17" s="24" t="n">
        <v>0.112634778246907</v>
      </c>
      <c r="AR17" s="24" t="n">
        <v>0.191730893662655</v>
      </c>
      <c r="AS17" s="24" t="n">
        <v>-0.0238518092058523</v>
      </c>
      <c r="AT17" s="24" t="n">
        <v>-0.0718107703675306</v>
      </c>
      <c r="AU17" s="24"/>
      <c r="AV17" s="24" t="n">
        <v>0.189540471414321</v>
      </c>
      <c r="AW17" s="24" t="n">
        <v>0.174696711487964</v>
      </c>
      <c r="AX17" s="24" t="n">
        <v>0.225238154320785</v>
      </c>
      <c r="AY17" s="24" t="n">
        <v>-0.0280570970067781</v>
      </c>
      <c r="AZ17" s="24" t="n">
        <v>-0.0635018324870545</v>
      </c>
      <c r="BA17" s="24" t="n">
        <v>-0.0498202245660411</v>
      </c>
      <c r="BB17" s="24"/>
      <c r="BC17" s="24" t="n">
        <v>0.0163115489943789</v>
      </c>
      <c r="BD17" s="24" t="n">
        <v>0.0599194397453385</v>
      </c>
      <c r="BE17" s="24" t="n">
        <v>0.146336878241799</v>
      </c>
      <c r="BF17" s="24" t="n">
        <v>0.216565038300155</v>
      </c>
      <c r="BG17" s="24" t="n">
        <v>0.37961381222812</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323</v>
      </c>
      <c r="C9" s="19" t="n">
        <v>0.106316469555985</v>
      </c>
      <c r="D9" s="19" t="n">
        <v>0.13856433023048</v>
      </c>
      <c r="E9" s="19" t="n">
        <v>0.074252974234099</v>
      </c>
      <c r="F9" s="19"/>
      <c r="G9" s="19" t="n">
        <v>0.240504790046306</v>
      </c>
      <c r="H9" s="19" t="n">
        <v>0.193628599487437</v>
      </c>
      <c r="I9" s="19" t="n">
        <v>0.0969283688718615</v>
      </c>
      <c r="J9" s="19" t="n">
        <v>0.0594764703624741</v>
      </c>
      <c r="K9" s="19" t="n">
        <v>0.0328296404314317</v>
      </c>
      <c r="L9" s="19" t="n">
        <v>0.0536084389333632</v>
      </c>
      <c r="M9" s="19"/>
      <c r="N9" s="19" t="n">
        <v>0.173907896565157</v>
      </c>
      <c r="O9" s="19" t="n">
        <v>0.090877913112457</v>
      </c>
      <c r="P9" s="19" t="n">
        <v>0.0673023490536005</v>
      </c>
      <c r="Q9" s="19" t="n">
        <v>0.0877366893362109</v>
      </c>
      <c r="R9" s="19"/>
      <c r="S9" s="19" t="n">
        <v>0.141733162632432</v>
      </c>
      <c r="T9" s="19" t="n">
        <v>0.0805149426465288</v>
      </c>
      <c r="U9" s="19" t="n">
        <v>0.0807109349080442</v>
      </c>
      <c r="V9" s="19" t="n">
        <v>0.10442291749892</v>
      </c>
      <c r="W9" s="19" t="n">
        <v>0.0831719714877579</v>
      </c>
      <c r="X9" s="19" t="n">
        <v>0.152139058500443</v>
      </c>
      <c r="Y9" s="19" t="n">
        <v>0.122647441226698</v>
      </c>
      <c r="Z9" s="19" t="n">
        <v>0.0703355171378861</v>
      </c>
      <c r="AA9" s="19" t="n">
        <v>0.128368278409881</v>
      </c>
      <c r="AB9" s="19" t="n">
        <v>0.0854541319796973</v>
      </c>
      <c r="AC9" s="19" t="n">
        <v>0.0736797695736967</v>
      </c>
      <c r="AD9" s="19" t="n">
        <v>0.099662940678278</v>
      </c>
      <c r="AE9" s="19"/>
      <c r="AF9" s="19" t="n">
        <v>0.0624893760546869</v>
      </c>
      <c r="AG9" s="19" t="n">
        <v>0.125308330653156</v>
      </c>
      <c r="AH9" s="19" t="n">
        <v>0.0895937862216464</v>
      </c>
      <c r="AI9" s="19"/>
      <c r="AJ9" s="19" t="n">
        <v>0.0997092545263776</v>
      </c>
      <c r="AK9" s="19" t="n">
        <v>0.136062565130977</v>
      </c>
      <c r="AL9" s="19" t="n">
        <v>0.0643051765981889</v>
      </c>
      <c r="AM9" s="19" t="n">
        <v>0</v>
      </c>
      <c r="AN9" s="19" t="n">
        <v>0.0624325744599229</v>
      </c>
      <c r="AO9" s="19"/>
      <c r="AP9" s="19" t="n">
        <v>0.0959336530255403</v>
      </c>
      <c r="AQ9" s="19" t="n">
        <v>0.151573246500284</v>
      </c>
      <c r="AR9" s="19" t="n">
        <v>0.0949777295644526</v>
      </c>
      <c r="AS9" s="19" t="n">
        <v>0.0526942634734729</v>
      </c>
      <c r="AT9" s="19" t="n">
        <v>0.120995273883194</v>
      </c>
      <c r="AU9" s="19"/>
      <c r="AV9" s="19" t="n">
        <v>0.185865320576615</v>
      </c>
      <c r="AW9" s="19" t="n">
        <v>0.11760060648335</v>
      </c>
      <c r="AX9" s="19" t="n">
        <v>0.0748025318761205</v>
      </c>
      <c r="AY9" s="19" t="n">
        <v>0.0373851758645003</v>
      </c>
      <c r="AZ9" s="19" t="n">
        <v>0.117132895074075</v>
      </c>
      <c r="BA9" s="19" t="n">
        <v>0.028215542806161</v>
      </c>
      <c r="BB9" s="19"/>
      <c r="BC9" s="19" t="n">
        <v>0.0651694746301248</v>
      </c>
      <c r="BD9" s="19" t="n">
        <v>0.081045261447712</v>
      </c>
      <c r="BE9" s="19" t="n">
        <v>0.157279217304188</v>
      </c>
      <c r="BF9" s="19" t="n">
        <v>0.169564105025628</v>
      </c>
      <c r="BG9" s="19" t="n">
        <v>0.178781185738248</v>
      </c>
    </row>
    <row r="10">
      <c r="B10" s="20" t="s">
        <v>324</v>
      </c>
      <c r="C10" s="19" t="n">
        <v>0.307430252409696</v>
      </c>
      <c r="D10" s="19" t="n">
        <v>0.32639869058079</v>
      </c>
      <c r="E10" s="19" t="n">
        <v>0.291338421940231</v>
      </c>
      <c r="F10" s="19"/>
      <c r="G10" s="19" t="n">
        <v>0.333642703914566</v>
      </c>
      <c r="H10" s="19" t="n">
        <v>0.41271832148629</v>
      </c>
      <c r="I10" s="19" t="n">
        <v>0.411593216576925</v>
      </c>
      <c r="J10" s="19" t="n">
        <v>0.30482819223209</v>
      </c>
      <c r="K10" s="19" t="n">
        <v>0.235401344533122</v>
      </c>
      <c r="L10" s="19" t="n">
        <v>0.176687048872395</v>
      </c>
      <c r="M10" s="19"/>
      <c r="N10" s="19" t="n">
        <v>0.377515204446624</v>
      </c>
      <c r="O10" s="19" t="n">
        <v>0.352424504318239</v>
      </c>
      <c r="P10" s="19" t="n">
        <v>0.239907564906952</v>
      </c>
      <c r="Q10" s="19" t="n">
        <v>0.249646012961084</v>
      </c>
      <c r="R10" s="19"/>
      <c r="S10" s="19" t="n">
        <v>0.406694768672475</v>
      </c>
      <c r="T10" s="19" t="n">
        <v>0.327132915860491</v>
      </c>
      <c r="U10" s="19" t="n">
        <v>0.319471062599624</v>
      </c>
      <c r="V10" s="19" t="n">
        <v>0.317869573324422</v>
      </c>
      <c r="W10" s="19" t="n">
        <v>0.263627439465631</v>
      </c>
      <c r="X10" s="19" t="n">
        <v>0.288676312591419</v>
      </c>
      <c r="Y10" s="19" t="n">
        <v>0.259361388660206</v>
      </c>
      <c r="Z10" s="19" t="n">
        <v>0.317156959282057</v>
      </c>
      <c r="AA10" s="19" t="n">
        <v>0.281131255164691</v>
      </c>
      <c r="AB10" s="19" t="n">
        <v>0.253635676201961</v>
      </c>
      <c r="AC10" s="19" t="n">
        <v>0.217496538792946</v>
      </c>
      <c r="AD10" s="19" t="n">
        <v>0.409545153654207</v>
      </c>
      <c r="AE10" s="19"/>
      <c r="AF10" s="19" t="n">
        <v>0.249657650029932</v>
      </c>
      <c r="AG10" s="19" t="n">
        <v>0.350068793044089</v>
      </c>
      <c r="AH10" s="19" t="n">
        <v>0.346762005077196</v>
      </c>
      <c r="AI10" s="19"/>
      <c r="AJ10" s="19" t="n">
        <v>0.266174327413256</v>
      </c>
      <c r="AK10" s="19" t="n">
        <v>0.370288262233258</v>
      </c>
      <c r="AL10" s="19" t="n">
        <v>0.391021621504781</v>
      </c>
      <c r="AM10" s="19" t="n">
        <v>0.230192692736068</v>
      </c>
      <c r="AN10" s="19" t="n">
        <v>0.33215945472159</v>
      </c>
      <c r="AO10" s="19"/>
      <c r="AP10" s="19" t="n">
        <v>0.293695495104154</v>
      </c>
      <c r="AQ10" s="19" t="n">
        <v>0.326283651950489</v>
      </c>
      <c r="AR10" s="19" t="n">
        <v>0.371881247117092</v>
      </c>
      <c r="AS10" s="19" t="n">
        <v>0.274729508576073</v>
      </c>
      <c r="AT10" s="19" t="n">
        <v>0.222903242747154</v>
      </c>
      <c r="AU10" s="19"/>
      <c r="AV10" s="19" t="n">
        <v>0.376132375273231</v>
      </c>
      <c r="AW10" s="19" t="n">
        <v>0.289056497314905</v>
      </c>
      <c r="AX10" s="19" t="n">
        <v>0.371090048112267</v>
      </c>
      <c r="AY10" s="19" t="n">
        <v>0.268628606743822</v>
      </c>
      <c r="AZ10" s="19" t="n">
        <v>0.228738268532942</v>
      </c>
      <c r="BA10" s="19" t="n">
        <v>0.228210841936887</v>
      </c>
      <c r="BB10" s="19"/>
      <c r="BC10" s="19" t="n">
        <v>0.210732142415136</v>
      </c>
      <c r="BD10" s="19" t="n">
        <v>0.317976015311302</v>
      </c>
      <c r="BE10" s="19" t="n">
        <v>0.349419795306869</v>
      </c>
      <c r="BF10" s="19" t="n">
        <v>0.396050257852134</v>
      </c>
      <c r="BG10" s="19" t="n">
        <v>0.241162001927805</v>
      </c>
    </row>
    <row r="11">
      <c r="B11" s="20" t="s">
        <v>325</v>
      </c>
      <c r="C11" s="19" t="n">
        <v>0.276138268792886</v>
      </c>
      <c r="D11" s="19" t="n">
        <v>0.267846094121619</v>
      </c>
      <c r="E11" s="19" t="n">
        <v>0.284532780746473</v>
      </c>
      <c r="F11" s="19"/>
      <c r="G11" s="19" t="n">
        <v>0.232849943924224</v>
      </c>
      <c r="H11" s="19" t="n">
        <v>0.185805580996928</v>
      </c>
      <c r="I11" s="19" t="n">
        <v>0.22012983618943</v>
      </c>
      <c r="J11" s="19" t="n">
        <v>0.278862582173431</v>
      </c>
      <c r="K11" s="19" t="n">
        <v>0.323574379370114</v>
      </c>
      <c r="L11" s="19" t="n">
        <v>0.383714208261368</v>
      </c>
      <c r="M11" s="19"/>
      <c r="N11" s="19" t="n">
        <v>0.217638122573126</v>
      </c>
      <c r="O11" s="19" t="n">
        <v>0.251417581482667</v>
      </c>
      <c r="P11" s="19" t="n">
        <v>0.31807702560393</v>
      </c>
      <c r="Q11" s="19" t="n">
        <v>0.323750350151292</v>
      </c>
      <c r="R11" s="19"/>
      <c r="S11" s="19" t="n">
        <v>0.191989884846465</v>
      </c>
      <c r="T11" s="19" t="n">
        <v>0.318016868517858</v>
      </c>
      <c r="U11" s="19" t="n">
        <v>0.321622939751166</v>
      </c>
      <c r="V11" s="19" t="n">
        <v>0.251924542985578</v>
      </c>
      <c r="W11" s="19" t="n">
        <v>0.36985745927593</v>
      </c>
      <c r="X11" s="19" t="n">
        <v>0.215830787963733</v>
      </c>
      <c r="Y11" s="19" t="n">
        <v>0.309221849551877</v>
      </c>
      <c r="Z11" s="19" t="n">
        <v>0.351078170002632</v>
      </c>
      <c r="AA11" s="19" t="n">
        <v>0.280586142905131</v>
      </c>
      <c r="AB11" s="19" t="n">
        <v>0.257239737388936</v>
      </c>
      <c r="AC11" s="19" t="n">
        <v>0.270648715394319</v>
      </c>
      <c r="AD11" s="19" t="n">
        <v>0.242053466786127</v>
      </c>
      <c r="AE11" s="19"/>
      <c r="AF11" s="19" t="n">
        <v>0.304945504547624</v>
      </c>
      <c r="AG11" s="19" t="n">
        <v>0.244414537299905</v>
      </c>
      <c r="AH11" s="19" t="n">
        <v>0.288784361591199</v>
      </c>
      <c r="AI11" s="19"/>
      <c r="AJ11" s="19" t="n">
        <v>0.310920095257599</v>
      </c>
      <c r="AK11" s="19" t="n">
        <v>0.2293538136651</v>
      </c>
      <c r="AL11" s="19" t="n">
        <v>0.243774092671258</v>
      </c>
      <c r="AM11" s="19" t="n">
        <v>0.274173218466672</v>
      </c>
      <c r="AN11" s="19" t="n">
        <v>0.298924064801009</v>
      </c>
      <c r="AO11" s="19"/>
      <c r="AP11" s="19" t="n">
        <v>0.271519607419121</v>
      </c>
      <c r="AQ11" s="19" t="n">
        <v>0.251575355327826</v>
      </c>
      <c r="AR11" s="19" t="n">
        <v>0.315432016946669</v>
      </c>
      <c r="AS11" s="19" t="n">
        <v>0.306789848583583</v>
      </c>
      <c r="AT11" s="19" t="n">
        <v>0.175497914777575</v>
      </c>
      <c r="AU11" s="19"/>
      <c r="AV11" s="19" t="n">
        <v>0.210156980174978</v>
      </c>
      <c r="AW11" s="19" t="n">
        <v>0.270548336586878</v>
      </c>
      <c r="AX11" s="19" t="n">
        <v>0.301178140232474</v>
      </c>
      <c r="AY11" s="19" t="n">
        <v>0.334952748888764</v>
      </c>
      <c r="AZ11" s="19" t="n">
        <v>0.203687607245276</v>
      </c>
      <c r="BA11" s="19" t="n">
        <v>0.335840346050878</v>
      </c>
      <c r="BB11" s="19"/>
      <c r="BC11" s="19" t="n">
        <v>0.332837472200567</v>
      </c>
      <c r="BD11" s="19" t="n">
        <v>0.26592298737656</v>
      </c>
      <c r="BE11" s="19" t="n">
        <v>0.235010367985046</v>
      </c>
      <c r="BF11" s="19" t="n">
        <v>0.238093883249131</v>
      </c>
      <c r="BG11" s="19" t="n">
        <v>0.278290053495961</v>
      </c>
    </row>
    <row r="12">
      <c r="B12" s="20" t="s">
        <v>326</v>
      </c>
      <c r="C12" s="19" t="n">
        <v>0.15817799406794</v>
      </c>
      <c r="D12" s="19" t="n">
        <v>0.138924313231299</v>
      </c>
      <c r="E12" s="19" t="n">
        <v>0.177886833585191</v>
      </c>
      <c r="F12" s="19"/>
      <c r="G12" s="19" t="n">
        <v>0.131477766549697</v>
      </c>
      <c r="H12" s="19" t="n">
        <v>0.120391433049846</v>
      </c>
      <c r="I12" s="19" t="n">
        <v>0.11570944344809</v>
      </c>
      <c r="J12" s="19" t="n">
        <v>0.170091468991856</v>
      </c>
      <c r="K12" s="19" t="n">
        <v>0.212976314741445</v>
      </c>
      <c r="L12" s="19" t="n">
        <v>0.190218384567869</v>
      </c>
      <c r="M12" s="19"/>
      <c r="N12" s="19" t="n">
        <v>0.100417368772941</v>
      </c>
      <c r="O12" s="19" t="n">
        <v>0.183066121664795</v>
      </c>
      <c r="P12" s="19" t="n">
        <v>0.186548770355221</v>
      </c>
      <c r="Q12" s="19" t="n">
        <v>0.166481583796275</v>
      </c>
      <c r="R12" s="19"/>
      <c r="S12" s="19" t="n">
        <v>0.146989411045897</v>
      </c>
      <c r="T12" s="19" t="n">
        <v>0.137963311954994</v>
      </c>
      <c r="U12" s="19" t="n">
        <v>0.152624985258172</v>
      </c>
      <c r="V12" s="19" t="n">
        <v>0.191306251166778</v>
      </c>
      <c r="W12" s="19" t="n">
        <v>0.151270783949973</v>
      </c>
      <c r="X12" s="19" t="n">
        <v>0.19636146611421</v>
      </c>
      <c r="Y12" s="19" t="n">
        <v>0.202481174696489</v>
      </c>
      <c r="Z12" s="19" t="n">
        <v>0.068416229845911</v>
      </c>
      <c r="AA12" s="19" t="n">
        <v>0.118757132580038</v>
      </c>
      <c r="AB12" s="19" t="n">
        <v>0.175569960104292</v>
      </c>
      <c r="AC12" s="19" t="n">
        <v>0.240283578242308</v>
      </c>
      <c r="AD12" s="19" t="n">
        <v>0.0532554596745299</v>
      </c>
      <c r="AE12" s="19"/>
      <c r="AF12" s="19" t="n">
        <v>0.183979782160283</v>
      </c>
      <c r="AG12" s="19" t="n">
        <v>0.138758393132671</v>
      </c>
      <c r="AH12" s="19" t="n">
        <v>0.147495395622024</v>
      </c>
      <c r="AI12" s="19"/>
      <c r="AJ12" s="19" t="n">
        <v>0.162477884497471</v>
      </c>
      <c r="AK12" s="19" t="n">
        <v>0.12837358644621</v>
      </c>
      <c r="AL12" s="19" t="n">
        <v>0.102427004567363</v>
      </c>
      <c r="AM12" s="19" t="n">
        <v>0.346457465042623</v>
      </c>
      <c r="AN12" s="19" t="n">
        <v>0.148707624246534</v>
      </c>
      <c r="AO12" s="19"/>
      <c r="AP12" s="19" t="n">
        <v>0.16040146838125</v>
      </c>
      <c r="AQ12" s="19" t="n">
        <v>0.119201140975788</v>
      </c>
      <c r="AR12" s="19" t="n">
        <v>0.122961489696857</v>
      </c>
      <c r="AS12" s="19" t="n">
        <v>0.209406328355171</v>
      </c>
      <c r="AT12" s="19" t="n">
        <v>0.272225491957275</v>
      </c>
      <c r="AU12" s="19"/>
      <c r="AV12" s="19" t="n">
        <v>0.106207680351318</v>
      </c>
      <c r="AW12" s="19" t="n">
        <v>0.17392566964424</v>
      </c>
      <c r="AX12" s="19" t="n">
        <v>0.131815344214877</v>
      </c>
      <c r="AY12" s="19" t="n">
        <v>0.2007481400526</v>
      </c>
      <c r="AZ12" s="19" t="n">
        <v>0.254725490021642</v>
      </c>
      <c r="BA12" s="19" t="n">
        <v>0.0999112465222729</v>
      </c>
      <c r="BB12" s="19"/>
      <c r="BC12" s="19" t="n">
        <v>0.193227383818313</v>
      </c>
      <c r="BD12" s="19" t="n">
        <v>0.16535507008728</v>
      </c>
      <c r="BE12" s="19" t="n">
        <v>0.134429243090211</v>
      </c>
      <c r="BF12" s="19" t="n">
        <v>0.115855635439632</v>
      </c>
      <c r="BG12" s="19" t="n">
        <v>0.13250449017275</v>
      </c>
    </row>
    <row r="13">
      <c r="B13" s="20" t="s">
        <v>327</v>
      </c>
      <c r="C13" s="19" t="n">
        <v>0.0943485727534001</v>
      </c>
      <c r="D13" s="19" t="n">
        <v>0.0878818035923347</v>
      </c>
      <c r="E13" s="19" t="n">
        <v>0.0995148574812975</v>
      </c>
      <c r="F13" s="19"/>
      <c r="G13" s="19" t="n">
        <v>0.0275487778361839</v>
      </c>
      <c r="H13" s="19" t="n">
        <v>0.0443136419220739</v>
      </c>
      <c r="I13" s="19" t="n">
        <v>0.100774804262944</v>
      </c>
      <c r="J13" s="19" t="n">
        <v>0.137547948198014</v>
      </c>
      <c r="K13" s="19" t="n">
        <v>0.118903670675801</v>
      </c>
      <c r="L13" s="19" t="n">
        <v>0.116206580687205</v>
      </c>
      <c r="M13" s="19"/>
      <c r="N13" s="19" t="n">
        <v>0.0822840571628571</v>
      </c>
      <c r="O13" s="19" t="n">
        <v>0.06807884885756</v>
      </c>
      <c r="P13" s="19" t="n">
        <v>0.117998092963287</v>
      </c>
      <c r="Q13" s="19" t="n">
        <v>0.112728247082277</v>
      </c>
      <c r="R13" s="19"/>
      <c r="S13" s="19" t="n">
        <v>0.0725589900518739</v>
      </c>
      <c r="T13" s="19" t="n">
        <v>0.0877746685342879</v>
      </c>
      <c r="U13" s="19" t="n">
        <v>0.0501695198917233</v>
      </c>
      <c r="V13" s="19" t="n">
        <v>0.0962886134203942</v>
      </c>
      <c r="W13" s="19" t="n">
        <v>0.0828116140643707</v>
      </c>
      <c r="X13" s="19" t="n">
        <v>0.0283662940148165</v>
      </c>
      <c r="Y13" s="19" t="n">
        <v>0.0843288137900334</v>
      </c>
      <c r="Z13" s="19" t="n">
        <v>0.103820903513548</v>
      </c>
      <c r="AA13" s="19" t="n">
        <v>0.156375530731703</v>
      </c>
      <c r="AB13" s="19" t="n">
        <v>0.147445238504071</v>
      </c>
      <c r="AC13" s="19" t="n">
        <v>0.129934849816447</v>
      </c>
      <c r="AD13" s="19" t="n">
        <v>0.109159093209208</v>
      </c>
      <c r="AE13" s="19"/>
      <c r="AF13" s="19" t="n">
        <v>0.133479536464392</v>
      </c>
      <c r="AG13" s="19" t="n">
        <v>0.083928358927641</v>
      </c>
      <c r="AH13" s="19" t="n">
        <v>0.0720475564202494</v>
      </c>
      <c r="AI13" s="19"/>
      <c r="AJ13" s="19" t="n">
        <v>0.0994113975660389</v>
      </c>
      <c r="AK13" s="19" t="n">
        <v>0.091993632960173</v>
      </c>
      <c r="AL13" s="19" t="n">
        <v>0.0938599222525293</v>
      </c>
      <c r="AM13" s="19" t="n">
        <v>0.149176623754637</v>
      </c>
      <c r="AN13" s="19" t="n">
        <v>0.0628812072915202</v>
      </c>
      <c r="AO13" s="19"/>
      <c r="AP13" s="19" t="n">
        <v>0.10429268308718</v>
      </c>
      <c r="AQ13" s="19" t="n">
        <v>0.0978430948190581</v>
      </c>
      <c r="AR13" s="19" t="n">
        <v>0.048477267290844</v>
      </c>
      <c r="AS13" s="19" t="n">
        <v>0.111464308624415</v>
      </c>
      <c r="AT13" s="19" t="n">
        <v>0.142147408036428</v>
      </c>
      <c r="AU13" s="19"/>
      <c r="AV13" s="19" t="n">
        <v>0.0855393213364462</v>
      </c>
      <c r="AW13" s="19" t="n">
        <v>0.080965854893624</v>
      </c>
      <c r="AX13" s="19" t="n">
        <v>0.075305701883591</v>
      </c>
      <c r="AY13" s="19" t="n">
        <v>0.116806508199289</v>
      </c>
      <c r="AZ13" s="19" t="n">
        <v>0.131750365504245</v>
      </c>
      <c r="BA13" s="19" t="n">
        <v>0.125725346442854</v>
      </c>
      <c r="BB13" s="19"/>
      <c r="BC13" s="19" t="n">
        <v>0.128657840315133</v>
      </c>
      <c r="BD13" s="19" t="n">
        <v>0.108148397725336</v>
      </c>
      <c r="BE13" s="19" t="n">
        <v>0.0778664565197046</v>
      </c>
      <c r="BF13" s="19" t="n">
        <v>0.0498387247264466</v>
      </c>
      <c r="BG13" s="19" t="n">
        <v>0.105706186400556</v>
      </c>
    </row>
    <row r="14">
      <c r="B14" s="20" t="s">
        <v>123</v>
      </c>
      <c r="C14" s="19" t="n">
        <v>0.0575884424200934</v>
      </c>
      <c r="D14" s="19" t="n">
        <v>0.0403847682434774</v>
      </c>
      <c r="E14" s="19" t="n">
        <v>0.072474132012708</v>
      </c>
      <c r="F14" s="19"/>
      <c r="G14" s="19" t="n">
        <v>0.0339760177290236</v>
      </c>
      <c r="H14" s="19" t="n">
        <v>0.0431424230574248</v>
      </c>
      <c r="I14" s="19" t="n">
        <v>0.0548643306507496</v>
      </c>
      <c r="J14" s="19" t="n">
        <v>0.0491933380421343</v>
      </c>
      <c r="K14" s="19" t="n">
        <v>0.0763146502480854</v>
      </c>
      <c r="L14" s="19" t="n">
        <v>0.0795653386777992</v>
      </c>
      <c r="M14" s="19"/>
      <c r="N14" s="19" t="n">
        <v>0.0482373504792945</v>
      </c>
      <c r="O14" s="19" t="n">
        <v>0.0541350305642818</v>
      </c>
      <c r="P14" s="19" t="n">
        <v>0.070166197117009</v>
      </c>
      <c r="Q14" s="19" t="n">
        <v>0.0596571166728607</v>
      </c>
      <c r="R14" s="19"/>
      <c r="S14" s="19" t="n">
        <v>0.0400337827508575</v>
      </c>
      <c r="T14" s="19" t="n">
        <v>0.0485972924858405</v>
      </c>
      <c r="U14" s="19" t="n">
        <v>0.0754005575912702</v>
      </c>
      <c r="V14" s="19" t="n">
        <v>0.0381881016039089</v>
      </c>
      <c r="W14" s="19" t="n">
        <v>0.0492607317563363</v>
      </c>
      <c r="X14" s="19" t="n">
        <v>0.118626080815378</v>
      </c>
      <c r="Y14" s="19" t="n">
        <v>0.0219593320746973</v>
      </c>
      <c r="Z14" s="19" t="n">
        <v>0.0891922202179658</v>
      </c>
      <c r="AA14" s="19" t="n">
        <v>0.0347816602085562</v>
      </c>
      <c r="AB14" s="19" t="n">
        <v>0.0806552558210412</v>
      </c>
      <c r="AC14" s="19" t="n">
        <v>0.0679565481802838</v>
      </c>
      <c r="AD14" s="19" t="n">
        <v>0.0863238859976496</v>
      </c>
      <c r="AE14" s="19"/>
      <c r="AF14" s="19" t="n">
        <v>0.0654481507430826</v>
      </c>
      <c r="AG14" s="19" t="n">
        <v>0.057521586942538</v>
      </c>
      <c r="AH14" s="19" t="n">
        <v>0.0553168950676851</v>
      </c>
      <c r="AI14" s="19"/>
      <c r="AJ14" s="19" t="n">
        <v>0.0613070407392571</v>
      </c>
      <c r="AK14" s="19" t="n">
        <v>0.0439281395642818</v>
      </c>
      <c r="AL14" s="19" t="n">
        <v>0.10461218240588</v>
      </c>
      <c r="AM14" s="19" t="n">
        <v>0</v>
      </c>
      <c r="AN14" s="19" t="n">
        <v>0.0948950744794237</v>
      </c>
      <c r="AO14" s="19"/>
      <c r="AP14" s="19" t="n">
        <v>0.0741570929827537</v>
      </c>
      <c r="AQ14" s="19" t="n">
        <v>0.0535235104265544</v>
      </c>
      <c r="AR14" s="19" t="n">
        <v>0.0462702493840848</v>
      </c>
      <c r="AS14" s="19" t="n">
        <v>0.0449157423872854</v>
      </c>
      <c r="AT14" s="19" t="n">
        <v>0.0662306685983735</v>
      </c>
      <c r="AU14" s="19"/>
      <c r="AV14" s="19" t="n">
        <v>0.0360983222874118</v>
      </c>
      <c r="AW14" s="19" t="n">
        <v>0.0679030350770036</v>
      </c>
      <c r="AX14" s="19" t="n">
        <v>0.0458082336806706</v>
      </c>
      <c r="AY14" s="19" t="n">
        <v>0.0414788202510256</v>
      </c>
      <c r="AZ14" s="19" t="n">
        <v>0.0639653736218196</v>
      </c>
      <c r="BA14" s="19" t="n">
        <v>0.182096676240947</v>
      </c>
      <c r="BB14" s="19"/>
      <c r="BC14" s="19" t="n">
        <v>0.069375686620727</v>
      </c>
      <c r="BD14" s="19" t="n">
        <v>0.0615522680518097</v>
      </c>
      <c r="BE14" s="19" t="n">
        <v>0.0459949197939815</v>
      </c>
      <c r="BF14" s="19" t="n">
        <v>0.0305973937070269</v>
      </c>
      <c r="BG14" s="19" t="n">
        <v>0.0635560822646814</v>
      </c>
    </row>
    <row r="15">
      <c r="B15" s="20" t="s">
        <v>328</v>
      </c>
      <c r="C15" s="23" t="n">
        <v>0.413746721965681</v>
      </c>
      <c r="D15" s="23" t="n">
        <v>0.46496302081127</v>
      </c>
      <c r="E15" s="23" t="n">
        <v>0.36559139617433</v>
      </c>
      <c r="F15" s="23"/>
      <c r="G15" s="23" t="n">
        <v>0.574147493960872</v>
      </c>
      <c r="H15" s="23" t="n">
        <v>0.606346920973727</v>
      </c>
      <c r="I15" s="23" t="n">
        <v>0.508521585448787</v>
      </c>
      <c r="J15" s="23" t="n">
        <v>0.364304662594564</v>
      </c>
      <c r="K15" s="23" t="n">
        <v>0.268230984964554</v>
      </c>
      <c r="L15" s="23" t="n">
        <v>0.230295487805758</v>
      </c>
      <c r="M15" s="23"/>
      <c r="N15" s="23" t="n">
        <v>0.551423101011781</v>
      </c>
      <c r="O15" s="23" t="n">
        <v>0.443302417430696</v>
      </c>
      <c r="P15" s="23" t="n">
        <v>0.307209913960553</v>
      </c>
      <c r="Q15" s="23" t="n">
        <v>0.337382702297295</v>
      </c>
      <c r="R15" s="23"/>
      <c r="S15" s="23" t="n">
        <v>0.548427931304906</v>
      </c>
      <c r="T15" s="23" t="n">
        <v>0.40764785850702</v>
      </c>
      <c r="U15" s="23" t="n">
        <v>0.400181997507669</v>
      </c>
      <c r="V15" s="23" t="n">
        <v>0.422292490823341</v>
      </c>
      <c r="W15" s="23" t="n">
        <v>0.346799410953389</v>
      </c>
      <c r="X15" s="23" t="n">
        <v>0.440815371091863</v>
      </c>
      <c r="Y15" s="23" t="n">
        <v>0.382008829886904</v>
      </c>
      <c r="Z15" s="23" t="n">
        <v>0.387492476419943</v>
      </c>
      <c r="AA15" s="23" t="n">
        <v>0.409499533574572</v>
      </c>
      <c r="AB15" s="23" t="n">
        <v>0.339089808181659</v>
      </c>
      <c r="AC15" s="23" t="n">
        <v>0.291176308366643</v>
      </c>
      <c r="AD15" s="23" t="n">
        <v>0.509208094332485</v>
      </c>
      <c r="AE15" s="23"/>
      <c r="AF15" s="23" t="n">
        <v>0.312147026084618</v>
      </c>
      <c r="AG15" s="23" t="n">
        <v>0.475377123697244</v>
      </c>
      <c r="AH15" s="23" t="n">
        <v>0.436355791298842</v>
      </c>
      <c r="AI15" s="23"/>
      <c r="AJ15" s="23" t="n">
        <v>0.365883581939633</v>
      </c>
      <c r="AK15" s="23" t="n">
        <v>0.506350827364235</v>
      </c>
      <c r="AL15" s="23" t="n">
        <v>0.45532679810297</v>
      </c>
      <c r="AM15" s="23" t="n">
        <v>0.230192692736068</v>
      </c>
      <c r="AN15" s="23" t="n">
        <v>0.394592029181513</v>
      </c>
      <c r="AO15" s="23"/>
      <c r="AP15" s="23" t="n">
        <v>0.389629148129695</v>
      </c>
      <c r="AQ15" s="23" t="n">
        <v>0.477856898450774</v>
      </c>
      <c r="AR15" s="23" t="n">
        <v>0.466858976681545</v>
      </c>
      <c r="AS15" s="23" t="n">
        <v>0.327423772049546</v>
      </c>
      <c r="AT15" s="23" t="n">
        <v>0.343898516630349</v>
      </c>
      <c r="AU15" s="23"/>
      <c r="AV15" s="23" t="n">
        <v>0.561997695849846</v>
      </c>
      <c r="AW15" s="23" t="n">
        <v>0.406657103798254</v>
      </c>
      <c r="AX15" s="23" t="n">
        <v>0.445892579988388</v>
      </c>
      <c r="AY15" s="23" t="n">
        <v>0.306013782608323</v>
      </c>
      <c r="AZ15" s="23" t="n">
        <v>0.345871163607018</v>
      </c>
      <c r="BA15" s="23" t="n">
        <v>0.256426384743048</v>
      </c>
      <c r="BB15" s="23"/>
      <c r="BC15" s="23" t="n">
        <v>0.275901617045261</v>
      </c>
      <c r="BD15" s="23" t="n">
        <v>0.399021276759014</v>
      </c>
      <c r="BE15" s="23" t="n">
        <v>0.506699012611057</v>
      </c>
      <c r="BF15" s="23" t="n">
        <v>0.565614362877763</v>
      </c>
      <c r="BG15" s="23" t="n">
        <v>0.419943187666052</v>
      </c>
    </row>
    <row r="16">
      <c r="B16" s="20" t="s">
        <v>329</v>
      </c>
      <c r="C16" s="23" t="n">
        <v>0.25252656682134</v>
      </c>
      <c r="D16" s="23" t="n">
        <v>0.226806116823634</v>
      </c>
      <c r="E16" s="23" t="n">
        <v>0.277401691066488</v>
      </c>
      <c r="F16" s="23"/>
      <c r="G16" s="23" t="n">
        <v>0.159026544385881</v>
      </c>
      <c r="H16" s="23" t="n">
        <v>0.16470507497192</v>
      </c>
      <c r="I16" s="23" t="n">
        <v>0.216484247711034</v>
      </c>
      <c r="J16" s="23" t="n">
        <v>0.307639417189871</v>
      </c>
      <c r="K16" s="23" t="n">
        <v>0.331879985417246</v>
      </c>
      <c r="L16" s="23" t="n">
        <v>0.306424965255074</v>
      </c>
      <c r="M16" s="23"/>
      <c r="N16" s="23" t="n">
        <v>0.182701425935798</v>
      </c>
      <c r="O16" s="23" t="n">
        <v>0.251144970522355</v>
      </c>
      <c r="P16" s="23" t="n">
        <v>0.304546863318508</v>
      </c>
      <c r="Q16" s="23" t="n">
        <v>0.279209830878552</v>
      </c>
      <c r="R16" s="23"/>
      <c r="S16" s="23" t="n">
        <v>0.219548401097771</v>
      </c>
      <c r="T16" s="23" t="n">
        <v>0.225737980489281</v>
      </c>
      <c r="U16" s="23" t="n">
        <v>0.202794505149895</v>
      </c>
      <c r="V16" s="23" t="n">
        <v>0.287594864587172</v>
      </c>
      <c r="W16" s="23" t="n">
        <v>0.234082398014344</v>
      </c>
      <c r="X16" s="23" t="n">
        <v>0.224727760129027</v>
      </c>
      <c r="Y16" s="23" t="n">
        <v>0.286809988486522</v>
      </c>
      <c r="Z16" s="23" t="n">
        <v>0.172237133359459</v>
      </c>
      <c r="AA16" s="23" t="n">
        <v>0.275132663311741</v>
      </c>
      <c r="AB16" s="23" t="n">
        <v>0.323015198608364</v>
      </c>
      <c r="AC16" s="23" t="n">
        <v>0.370218428058755</v>
      </c>
      <c r="AD16" s="23" t="n">
        <v>0.162414552883738</v>
      </c>
      <c r="AE16" s="23"/>
      <c r="AF16" s="23" t="n">
        <v>0.317459318624675</v>
      </c>
      <c r="AG16" s="23" t="n">
        <v>0.222686752060312</v>
      </c>
      <c r="AH16" s="23" t="n">
        <v>0.219542952042273</v>
      </c>
      <c r="AI16" s="23"/>
      <c r="AJ16" s="23" t="n">
        <v>0.26188928206351</v>
      </c>
      <c r="AK16" s="23" t="n">
        <v>0.220367219406383</v>
      </c>
      <c r="AL16" s="23" t="n">
        <v>0.196286926819892</v>
      </c>
      <c r="AM16" s="23" t="n">
        <v>0.49563408879726</v>
      </c>
      <c r="AN16" s="23" t="n">
        <v>0.211588831538055</v>
      </c>
      <c r="AO16" s="23"/>
      <c r="AP16" s="23" t="n">
        <v>0.264694151468431</v>
      </c>
      <c r="AQ16" s="23" t="n">
        <v>0.217044235794846</v>
      </c>
      <c r="AR16" s="23" t="n">
        <v>0.171438756987701</v>
      </c>
      <c r="AS16" s="23" t="n">
        <v>0.320870636979585</v>
      </c>
      <c r="AT16" s="23" t="n">
        <v>0.414372899993703</v>
      </c>
      <c r="AU16" s="23"/>
      <c r="AV16" s="23" t="n">
        <v>0.191747001687764</v>
      </c>
      <c r="AW16" s="23" t="n">
        <v>0.254891524537864</v>
      </c>
      <c r="AX16" s="23" t="n">
        <v>0.207121046098468</v>
      </c>
      <c r="AY16" s="23" t="n">
        <v>0.317554648251888</v>
      </c>
      <c r="AZ16" s="23" t="n">
        <v>0.386475855525887</v>
      </c>
      <c r="BA16" s="23" t="n">
        <v>0.225636592965127</v>
      </c>
      <c r="BB16" s="23"/>
      <c r="BC16" s="23" t="n">
        <v>0.321885224133446</v>
      </c>
      <c r="BD16" s="23" t="n">
        <v>0.273503467812616</v>
      </c>
      <c r="BE16" s="23" t="n">
        <v>0.212295699609916</v>
      </c>
      <c r="BF16" s="23" t="n">
        <v>0.165694360166079</v>
      </c>
      <c r="BG16" s="23" t="n">
        <v>0.238210676573306</v>
      </c>
    </row>
    <row r="17">
      <c r="B17" s="20" t="s">
        <v>141</v>
      </c>
      <c r="C17" s="24" t="n">
        <v>0.16122015514434</v>
      </c>
      <c r="D17" s="24" t="n">
        <v>0.238156903987636</v>
      </c>
      <c r="E17" s="24" t="n">
        <v>0.0881897051078418</v>
      </c>
      <c r="F17" s="24"/>
      <c r="G17" s="24" t="n">
        <v>0.415120949574991</v>
      </c>
      <c r="H17" s="24" t="n">
        <v>0.441641846001807</v>
      </c>
      <c r="I17" s="24" t="n">
        <v>0.292037337737753</v>
      </c>
      <c r="J17" s="24" t="n">
        <v>0.0566652454046937</v>
      </c>
      <c r="K17" s="24" t="n">
        <v>-0.0636490004526921</v>
      </c>
      <c r="L17" s="24" t="n">
        <v>-0.0761294774493161</v>
      </c>
      <c r="M17" s="24"/>
      <c r="N17" s="24" t="n">
        <v>0.368721675075984</v>
      </c>
      <c r="O17" s="24" t="n">
        <v>0.192157446908341</v>
      </c>
      <c r="P17" s="24" t="n">
        <v>0.00266305064204464</v>
      </c>
      <c r="Q17" s="24" t="n">
        <v>0.0581728714187431</v>
      </c>
      <c r="R17" s="24"/>
      <c r="S17" s="24" t="n">
        <v>0.328879530207136</v>
      </c>
      <c r="T17" s="24" t="n">
        <v>0.181909878017739</v>
      </c>
      <c r="U17" s="24" t="n">
        <v>0.197387492357774</v>
      </c>
      <c r="V17" s="24" t="n">
        <v>0.13469762623617</v>
      </c>
      <c r="W17" s="24" t="n">
        <v>0.112717012939045</v>
      </c>
      <c r="X17" s="24" t="n">
        <v>0.216087610962836</v>
      </c>
      <c r="Y17" s="24" t="n">
        <v>0.0951988414003823</v>
      </c>
      <c r="Z17" s="24" t="n">
        <v>0.215255343060484</v>
      </c>
      <c r="AA17" s="24" t="n">
        <v>0.13436687026283</v>
      </c>
      <c r="AB17" s="24" t="n">
        <v>0.0160746095732948</v>
      </c>
      <c r="AC17" s="24" t="n">
        <v>-0.0790421196921119</v>
      </c>
      <c r="AD17" s="24" t="n">
        <v>0.346793541448747</v>
      </c>
      <c r="AE17" s="24"/>
      <c r="AF17" s="24" t="n">
        <v>-0.00531229254005627</v>
      </c>
      <c r="AG17" s="24" t="n">
        <v>0.252690371636932</v>
      </c>
      <c r="AH17" s="24" t="n">
        <v>0.216812839256569</v>
      </c>
      <c r="AI17" s="24"/>
      <c r="AJ17" s="24" t="n">
        <v>0.103994299876123</v>
      </c>
      <c r="AK17" s="24" t="n">
        <v>0.285983607957852</v>
      </c>
      <c r="AL17" s="24" t="n">
        <v>0.259039871283077</v>
      </c>
      <c r="AM17" s="24" t="n">
        <v>-0.265441396061191</v>
      </c>
      <c r="AN17" s="24" t="n">
        <v>0.183003197643458</v>
      </c>
      <c r="AO17" s="24"/>
      <c r="AP17" s="24" t="n">
        <v>0.124934996661264</v>
      </c>
      <c r="AQ17" s="24" t="n">
        <v>0.260812662655928</v>
      </c>
      <c r="AR17" s="24" t="n">
        <v>0.295420219693844</v>
      </c>
      <c r="AS17" s="24" t="n">
        <v>0.00655313506996097</v>
      </c>
      <c r="AT17" s="24" t="n">
        <v>-0.0704743833633545</v>
      </c>
      <c r="AU17" s="24"/>
      <c r="AV17" s="24" t="n">
        <v>0.370250694162083</v>
      </c>
      <c r="AW17" s="24" t="n">
        <v>0.15176557926039</v>
      </c>
      <c r="AX17" s="24" t="n">
        <v>0.23877153388992</v>
      </c>
      <c r="AY17" s="24" t="n">
        <v>-0.0115408656435657</v>
      </c>
      <c r="AZ17" s="24" t="n">
        <v>-0.0406046919188692</v>
      </c>
      <c r="BA17" s="24" t="n">
        <v>0.0307897917779216</v>
      </c>
      <c r="BB17" s="24"/>
      <c r="BC17" s="24" t="n">
        <v>-0.0459836070881853</v>
      </c>
      <c r="BD17" s="24" t="n">
        <v>0.125517808946398</v>
      </c>
      <c r="BE17" s="24" t="n">
        <v>0.294403313001141</v>
      </c>
      <c r="BF17" s="24" t="n">
        <v>0.399920002711684</v>
      </c>
      <c r="BG17" s="24" t="n">
        <v>0.181732511092746</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336</v>
      </c>
      <c r="C9" s="19" t="n">
        <v>0.812712000492906</v>
      </c>
      <c r="D9" s="19" t="n">
        <v>0.80832731648957</v>
      </c>
      <c r="E9" s="19" t="n">
        <v>0.817184243807033</v>
      </c>
      <c r="F9" s="19"/>
      <c r="G9" s="19" t="n">
        <v>0.693292105835463</v>
      </c>
      <c r="H9" s="19" t="n">
        <v>0.774082629038991</v>
      </c>
      <c r="I9" s="19" t="n">
        <v>0.781798355756807</v>
      </c>
      <c r="J9" s="19" t="n">
        <v>0.817133556910796</v>
      </c>
      <c r="K9" s="19" t="n">
        <v>0.88403945625397</v>
      </c>
      <c r="L9" s="19" t="n">
        <v>0.888731536185815</v>
      </c>
      <c r="M9" s="19"/>
      <c r="N9" s="19" t="n">
        <v>0.833686446998896</v>
      </c>
      <c r="O9" s="19" t="n">
        <v>0.817135628984135</v>
      </c>
      <c r="P9" s="19" t="n">
        <v>0.786242161662203</v>
      </c>
      <c r="Q9" s="19" t="n">
        <v>0.809940208046457</v>
      </c>
      <c r="R9" s="19"/>
      <c r="S9" s="19" t="n">
        <v>0.802166612884667</v>
      </c>
      <c r="T9" s="19" t="n">
        <v>0.828331388088702</v>
      </c>
      <c r="U9" s="19" t="n">
        <v>0.868024269587075</v>
      </c>
      <c r="V9" s="19" t="n">
        <v>0.799466543991363</v>
      </c>
      <c r="W9" s="19" t="n">
        <v>0.901144865926181</v>
      </c>
      <c r="X9" s="19" t="n">
        <v>0.72973587530066</v>
      </c>
      <c r="Y9" s="19" t="n">
        <v>0.791356024065908</v>
      </c>
      <c r="Z9" s="19" t="n">
        <v>0.718145926294423</v>
      </c>
      <c r="AA9" s="19" t="n">
        <v>0.754836305439343</v>
      </c>
      <c r="AB9" s="19" t="n">
        <v>0.899863480686383</v>
      </c>
      <c r="AC9" s="19" t="n">
        <v>0.822787341029241</v>
      </c>
      <c r="AD9" s="19" t="n">
        <v>0.846488133734304</v>
      </c>
      <c r="AE9" s="19"/>
      <c r="AF9" s="19" t="n">
        <v>0.832653643450698</v>
      </c>
      <c r="AG9" s="19" t="n">
        <v>0.855838058931947</v>
      </c>
      <c r="AH9" s="19" t="n">
        <v>0.736237584252427</v>
      </c>
      <c r="AI9" s="19"/>
      <c r="AJ9" s="19" t="n">
        <v>0.81388233676183</v>
      </c>
      <c r="AK9" s="19" t="n">
        <v>0.842200373679297</v>
      </c>
      <c r="AL9" s="19" t="n">
        <v>0.946946368681615</v>
      </c>
      <c r="AM9" s="19" t="n">
        <v>0.724696892147876</v>
      </c>
      <c r="AN9" s="19" t="n">
        <v>0.739036723417562</v>
      </c>
      <c r="AO9" s="19"/>
      <c r="AP9" s="19" t="n">
        <v>0.796349592243624</v>
      </c>
      <c r="AQ9" s="19" t="n">
        <v>0.816650035593457</v>
      </c>
      <c r="AR9" s="19" t="n">
        <v>0.925131804066395</v>
      </c>
      <c r="AS9" s="19" t="n">
        <v>0.809235890848264</v>
      </c>
      <c r="AT9" s="19" t="n">
        <v>0.795945705052427</v>
      </c>
      <c r="AU9" s="19"/>
      <c r="AV9" s="19" t="n">
        <v>0.821451794901821</v>
      </c>
      <c r="AW9" s="19" t="n">
        <v>0.791685163600072</v>
      </c>
      <c r="AX9" s="19" t="n">
        <v>0.899451864528655</v>
      </c>
      <c r="AY9" s="19" t="n">
        <v>0.817082594683723</v>
      </c>
      <c r="AZ9" s="19" t="n">
        <v>0.826417212782834</v>
      </c>
      <c r="BA9" s="19" t="n">
        <v>0.819150958099304</v>
      </c>
      <c r="BB9" s="19"/>
      <c r="BC9" s="19" t="n">
        <v>0.809733910894172</v>
      </c>
      <c r="BD9" s="19" t="n">
        <v>0.824400874667454</v>
      </c>
      <c r="BE9" s="19" t="n">
        <v>0.805707744686968</v>
      </c>
      <c r="BF9" s="19" t="n">
        <v>0.834494445242725</v>
      </c>
      <c r="BG9" s="19" t="n">
        <v>0.653999730931633</v>
      </c>
    </row>
    <row r="10">
      <c r="B10" s="20" t="s">
        <v>337</v>
      </c>
      <c r="C10" s="19" t="n">
        <v>0.0997758861727494</v>
      </c>
      <c r="D10" s="19" t="n">
        <v>0.138515270357904</v>
      </c>
      <c r="E10" s="19" t="n">
        <v>0.0631211133583412</v>
      </c>
      <c r="F10" s="19"/>
      <c r="G10" s="19" t="n">
        <v>0.268404542595998</v>
      </c>
      <c r="H10" s="19" t="n">
        <v>0.154615770205343</v>
      </c>
      <c r="I10" s="19" t="n">
        <v>0.0867930358340046</v>
      </c>
      <c r="J10" s="19" t="n">
        <v>0.0797006301339372</v>
      </c>
      <c r="K10" s="19" t="n">
        <v>0.0259375145562366</v>
      </c>
      <c r="L10" s="19" t="n">
        <v>0.0313836666884206</v>
      </c>
      <c r="M10" s="19"/>
      <c r="N10" s="19" t="n">
        <v>0.134786772068951</v>
      </c>
      <c r="O10" s="19" t="n">
        <v>0.114484950992724</v>
      </c>
      <c r="P10" s="19" t="n">
        <v>0.102454238122237</v>
      </c>
      <c r="Q10" s="19" t="n">
        <v>0.0475440274138819</v>
      </c>
      <c r="R10" s="19"/>
      <c r="S10" s="19" t="n">
        <v>0.109989122764819</v>
      </c>
      <c r="T10" s="19" t="n">
        <v>0.109578986565999</v>
      </c>
      <c r="U10" s="19" t="n">
        <v>0.0801576442673477</v>
      </c>
      <c r="V10" s="19" t="n">
        <v>0.103521884994871</v>
      </c>
      <c r="W10" s="19" t="n">
        <v>0.0349703775485193</v>
      </c>
      <c r="X10" s="19" t="n">
        <v>0.167103811184265</v>
      </c>
      <c r="Y10" s="19" t="n">
        <v>0.111235300114357</v>
      </c>
      <c r="Z10" s="19" t="n">
        <v>0.123674986076491</v>
      </c>
      <c r="AA10" s="19" t="n">
        <v>0.126850494462853</v>
      </c>
      <c r="AB10" s="19" t="n">
        <v>0.0210168874654358</v>
      </c>
      <c r="AC10" s="19" t="n">
        <v>0.0862907305679699</v>
      </c>
      <c r="AD10" s="19" t="n">
        <v>0.0915995535694474</v>
      </c>
      <c r="AE10" s="19"/>
      <c r="AF10" s="19" t="n">
        <v>0.0722982718637571</v>
      </c>
      <c r="AG10" s="19" t="n">
        <v>0.0850734310052083</v>
      </c>
      <c r="AH10" s="19" t="n">
        <v>0.105852417930541</v>
      </c>
      <c r="AI10" s="19"/>
      <c r="AJ10" s="19" t="n">
        <v>0.100481629206938</v>
      </c>
      <c r="AK10" s="19" t="n">
        <v>0.109784625383966</v>
      </c>
      <c r="AL10" s="19" t="n">
        <v>0.0208152201170213</v>
      </c>
      <c r="AM10" s="19" t="n">
        <v>0.0550667875409608</v>
      </c>
      <c r="AN10" s="19" t="n">
        <v>0.0783247120489282</v>
      </c>
      <c r="AO10" s="19"/>
      <c r="AP10" s="19" t="n">
        <v>0.10821143810732</v>
      </c>
      <c r="AQ10" s="19" t="n">
        <v>0.113597330858907</v>
      </c>
      <c r="AR10" s="19" t="n">
        <v>0.0546792768853672</v>
      </c>
      <c r="AS10" s="19" t="n">
        <v>0.086543450649301</v>
      </c>
      <c r="AT10" s="19" t="n">
        <v>0.115967671522731</v>
      </c>
      <c r="AU10" s="19"/>
      <c r="AV10" s="19" t="n">
        <v>0.127691829496532</v>
      </c>
      <c r="AW10" s="19" t="n">
        <v>0.122289022485819</v>
      </c>
      <c r="AX10" s="19" t="n">
        <v>0.090475415768311</v>
      </c>
      <c r="AY10" s="19" t="n">
        <v>0.0749990338260332</v>
      </c>
      <c r="AZ10" s="19" t="n">
        <v>0.0926644934665306</v>
      </c>
      <c r="BA10" s="19" t="n">
        <v>0.0127733203785121</v>
      </c>
      <c r="BB10" s="19"/>
      <c r="BC10" s="19" t="n">
        <v>0.0714351742883866</v>
      </c>
      <c r="BD10" s="19" t="n">
        <v>0.0960558920931906</v>
      </c>
      <c r="BE10" s="19" t="n">
        <v>0.119663598840302</v>
      </c>
      <c r="BF10" s="19" t="n">
        <v>0.130223256108145</v>
      </c>
      <c r="BG10" s="19" t="n">
        <v>0.219630616037728</v>
      </c>
    </row>
    <row r="11">
      <c r="B11" s="20" t="s">
        <v>100</v>
      </c>
      <c r="C11" s="21" t="n">
        <v>0.0875121133343449</v>
      </c>
      <c r="D11" s="21" t="n">
        <v>0.0531574131525256</v>
      </c>
      <c r="E11" s="21" t="n">
        <v>0.119694642834625</v>
      </c>
      <c r="F11" s="21"/>
      <c r="G11" s="21" t="n">
        <v>0.0383033515685388</v>
      </c>
      <c r="H11" s="21" t="n">
        <v>0.0713016007556658</v>
      </c>
      <c r="I11" s="21" t="n">
        <v>0.131408608409189</v>
      </c>
      <c r="J11" s="21" t="n">
        <v>0.103165812955266</v>
      </c>
      <c r="K11" s="21" t="n">
        <v>0.0900230291897934</v>
      </c>
      <c r="L11" s="21" t="n">
        <v>0.0798847971257644</v>
      </c>
      <c r="M11" s="21"/>
      <c r="N11" s="21" t="n">
        <v>0.031526780932153</v>
      </c>
      <c r="O11" s="21" t="n">
        <v>0.0683794200231403</v>
      </c>
      <c r="P11" s="21" t="n">
        <v>0.11130360021556</v>
      </c>
      <c r="Q11" s="21" t="n">
        <v>0.142515764539661</v>
      </c>
      <c r="R11" s="21"/>
      <c r="S11" s="21" t="n">
        <v>0.0878442643505137</v>
      </c>
      <c r="T11" s="21" t="n">
        <v>0.0620896253452988</v>
      </c>
      <c r="U11" s="21" t="n">
        <v>0.0518180861455775</v>
      </c>
      <c r="V11" s="21" t="n">
        <v>0.0970115710137663</v>
      </c>
      <c r="W11" s="21" t="n">
        <v>0.0638847565252996</v>
      </c>
      <c r="X11" s="21" t="n">
        <v>0.103160313515075</v>
      </c>
      <c r="Y11" s="21" t="n">
        <v>0.0974086758197342</v>
      </c>
      <c r="Z11" s="21" t="n">
        <v>0.158179087629086</v>
      </c>
      <c r="AA11" s="21" t="n">
        <v>0.118313200097804</v>
      </c>
      <c r="AB11" s="21" t="n">
        <v>0.0791196318481814</v>
      </c>
      <c r="AC11" s="21" t="n">
        <v>0.0909219284027891</v>
      </c>
      <c r="AD11" s="21" t="n">
        <v>0.0619123126962486</v>
      </c>
      <c r="AE11" s="21"/>
      <c r="AF11" s="21" t="n">
        <v>0.0950480846855445</v>
      </c>
      <c r="AG11" s="21" t="n">
        <v>0.0590885100628447</v>
      </c>
      <c r="AH11" s="21" t="n">
        <v>0.157909997817032</v>
      </c>
      <c r="AI11" s="21"/>
      <c r="AJ11" s="21" t="n">
        <v>0.0856360340312319</v>
      </c>
      <c r="AK11" s="21" t="n">
        <v>0.0480150009367373</v>
      </c>
      <c r="AL11" s="21" t="n">
        <v>0.0322384112013635</v>
      </c>
      <c r="AM11" s="21" t="n">
        <v>0.220236320311163</v>
      </c>
      <c r="AN11" s="21" t="n">
        <v>0.18263856453351</v>
      </c>
      <c r="AO11" s="21"/>
      <c r="AP11" s="21" t="n">
        <v>0.0954389696490559</v>
      </c>
      <c r="AQ11" s="21" t="n">
        <v>0.0697526335476367</v>
      </c>
      <c r="AR11" s="21" t="n">
        <v>0.0201889190482378</v>
      </c>
      <c r="AS11" s="21" t="n">
        <v>0.104220658502435</v>
      </c>
      <c r="AT11" s="21" t="n">
        <v>0.0880866234248418</v>
      </c>
      <c r="AU11" s="21"/>
      <c r="AV11" s="21" t="n">
        <v>0.0508563756016467</v>
      </c>
      <c r="AW11" s="21" t="n">
        <v>0.0860258139141093</v>
      </c>
      <c r="AX11" s="21" t="n">
        <v>0.0100727197030342</v>
      </c>
      <c r="AY11" s="21" t="n">
        <v>0.107918371490244</v>
      </c>
      <c r="AZ11" s="21" t="n">
        <v>0.0809182937506356</v>
      </c>
      <c r="BA11" s="21" t="n">
        <v>0.168075721522184</v>
      </c>
      <c r="BB11" s="21"/>
      <c r="BC11" s="21" t="n">
        <v>0.118830914817441</v>
      </c>
      <c r="BD11" s="21" t="n">
        <v>0.0795432332393557</v>
      </c>
      <c r="BE11" s="21" t="n">
        <v>0.0746286564727299</v>
      </c>
      <c r="BF11" s="21" t="n">
        <v>0.0352822986491298</v>
      </c>
      <c r="BG11" s="21" t="n">
        <v>0.126369653030639</v>
      </c>
    </row>
    <row r="12">
      <c r="B12" s="18" t="s">
        <v>331</v>
      </c>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341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0.619101568147859</v>
      </c>
      <c r="D9" s="19" t="n">
        <v>0.597479413780503</v>
      </c>
      <c r="E9" s="19" t="n">
        <v>0.642654214990491</v>
      </c>
      <c r="F9" s="19"/>
      <c r="G9" s="19" t="n">
        <v>0.419112361863241</v>
      </c>
      <c r="H9" s="19" t="n">
        <v>0.568737744339702</v>
      </c>
      <c r="I9" s="19" t="n">
        <v>0.598286453320046</v>
      </c>
      <c r="J9" s="19" t="n">
        <v>0.614480292256049</v>
      </c>
      <c r="K9" s="19" t="n">
        <v>0.716624837304981</v>
      </c>
      <c r="L9" s="19" t="n">
        <v>0.735474005969698</v>
      </c>
      <c r="M9" s="19"/>
      <c r="N9" s="19" t="n">
        <v>0.666671843664975</v>
      </c>
      <c r="O9" s="19" t="n">
        <v>0.573800883008436</v>
      </c>
      <c r="P9" s="19" t="n">
        <v>0.648239672260429</v>
      </c>
      <c r="Q9" s="19" t="n">
        <v>0.592333954188453</v>
      </c>
      <c r="R9" s="19"/>
      <c r="S9" s="19" t="n">
        <v>0.588106146937329</v>
      </c>
      <c r="T9" s="19" t="n">
        <v>0.572863725991889</v>
      </c>
      <c r="U9" s="19" t="n">
        <v>0.603253136022945</v>
      </c>
      <c r="V9" s="19" t="n">
        <v>0.655630175352442</v>
      </c>
      <c r="W9" s="19" t="n">
        <v>0.616555979951656</v>
      </c>
      <c r="X9" s="19" t="n">
        <v>0.523906877876974</v>
      </c>
      <c r="Y9" s="19" t="n">
        <v>0.63587891252316</v>
      </c>
      <c r="Z9" s="19" t="n">
        <v>0.663768208148413</v>
      </c>
      <c r="AA9" s="19" t="n">
        <v>0.614444851635117</v>
      </c>
      <c r="AB9" s="19" t="n">
        <v>0.698626350035927</v>
      </c>
      <c r="AC9" s="19" t="n">
        <v>0.722178015023849</v>
      </c>
      <c r="AD9" s="19" t="n">
        <v>0.67492932491596</v>
      </c>
      <c r="AE9" s="19"/>
      <c r="AF9" s="19" t="n">
        <v>0.652239119706907</v>
      </c>
      <c r="AG9" s="19" t="n">
        <v>0.671015863235318</v>
      </c>
      <c r="AH9" s="19" t="n">
        <v>0.48875813551775</v>
      </c>
      <c r="AI9" s="19"/>
      <c r="AJ9" s="19" t="n">
        <v>0.638984975862597</v>
      </c>
      <c r="AK9" s="19" t="n">
        <v>0.654690533033903</v>
      </c>
      <c r="AL9" s="19" t="n">
        <v>0.686170290338519</v>
      </c>
      <c r="AM9" s="19" t="n">
        <v>0.635958268644023</v>
      </c>
      <c r="AN9" s="19" t="n">
        <v>0.471488394123929</v>
      </c>
      <c r="AO9" s="19"/>
      <c r="AP9" s="19" t="n">
        <v>0.633361175979861</v>
      </c>
      <c r="AQ9" s="19" t="n">
        <v>0.657434995898488</v>
      </c>
      <c r="AR9" s="19" t="n">
        <v>0.641235842565802</v>
      </c>
      <c r="AS9" s="19" t="n">
        <v>0.601604349264141</v>
      </c>
      <c r="AT9" s="19" t="n">
        <v>0.521929304884433</v>
      </c>
      <c r="AU9" s="19"/>
      <c r="AV9" s="19" t="n">
        <v>0.658694292079754</v>
      </c>
      <c r="AW9" s="19" t="n">
        <v>0.611667560992346</v>
      </c>
      <c r="AX9" s="19" t="n">
        <v>0.598060521549273</v>
      </c>
      <c r="AY9" s="19" t="n">
        <v>0.598579503101028</v>
      </c>
      <c r="AZ9" s="19" t="n">
        <v>0.567590746387283</v>
      </c>
      <c r="BA9" s="19" t="n">
        <v>0.639666793680673</v>
      </c>
      <c r="BB9" s="19"/>
      <c r="BC9" s="19" t="n">
        <v>0.633653368854687</v>
      </c>
      <c r="BD9" s="19" t="n">
        <v>0.585954509931257</v>
      </c>
      <c r="BE9" s="19" t="n">
        <v>0.634895042493913</v>
      </c>
      <c r="BF9" s="19" t="n">
        <v>0.606064016891904</v>
      </c>
      <c r="BG9" s="19" t="n">
        <v>0.578891495164739</v>
      </c>
    </row>
    <row r="10">
      <c r="B10" s="20" t="s">
        <v>135</v>
      </c>
      <c r="C10" s="19" t="n">
        <v>0.285605923684605</v>
      </c>
      <c r="D10" s="19" t="n">
        <v>0.314803623283404</v>
      </c>
      <c r="E10" s="19" t="n">
        <v>0.255648076077315</v>
      </c>
      <c r="F10" s="19"/>
      <c r="G10" s="19" t="n">
        <v>0.478850888616726</v>
      </c>
      <c r="H10" s="19" t="n">
        <v>0.299998474593873</v>
      </c>
      <c r="I10" s="19" t="n">
        <v>0.317622977860554</v>
      </c>
      <c r="J10" s="19" t="n">
        <v>0.286822673530459</v>
      </c>
      <c r="K10" s="19" t="n">
        <v>0.18559495148124</v>
      </c>
      <c r="L10" s="19" t="n">
        <v>0.196835335184588</v>
      </c>
      <c r="M10" s="19"/>
      <c r="N10" s="19" t="n">
        <v>0.279896042821494</v>
      </c>
      <c r="O10" s="19" t="n">
        <v>0.336248891783685</v>
      </c>
      <c r="P10" s="19" t="n">
        <v>0.220485025080842</v>
      </c>
      <c r="Q10" s="19" t="n">
        <v>0.295922333035288</v>
      </c>
      <c r="R10" s="19"/>
      <c r="S10" s="19" t="n">
        <v>0.316093180109613</v>
      </c>
      <c r="T10" s="19" t="n">
        <v>0.334346241383426</v>
      </c>
      <c r="U10" s="19" t="n">
        <v>0.359945858956712</v>
      </c>
      <c r="V10" s="19" t="n">
        <v>0.220473950535734</v>
      </c>
      <c r="W10" s="19" t="n">
        <v>0.268620774636437</v>
      </c>
      <c r="X10" s="19" t="n">
        <v>0.412450239867404</v>
      </c>
      <c r="Y10" s="19" t="n">
        <v>0.242526198194806</v>
      </c>
      <c r="Z10" s="19" t="n">
        <v>0.203349965946656</v>
      </c>
      <c r="AA10" s="19" t="n">
        <v>0.28234642327799</v>
      </c>
      <c r="AB10" s="19" t="n">
        <v>0.201988254960563</v>
      </c>
      <c r="AC10" s="19" t="n">
        <v>0.2032987343542</v>
      </c>
      <c r="AD10" s="19" t="n">
        <v>0.233024797816729</v>
      </c>
      <c r="AE10" s="19"/>
      <c r="AF10" s="19" t="n">
        <v>0.262616548888335</v>
      </c>
      <c r="AG10" s="19" t="n">
        <v>0.25377486213738</v>
      </c>
      <c r="AH10" s="19" t="n">
        <v>0.351126395218723</v>
      </c>
      <c r="AI10" s="19"/>
      <c r="AJ10" s="19" t="n">
        <v>0.272855643368152</v>
      </c>
      <c r="AK10" s="19" t="n">
        <v>0.282141908747357</v>
      </c>
      <c r="AL10" s="19" t="n">
        <v>0.285817252221028</v>
      </c>
      <c r="AM10" s="19" t="n">
        <v>0.193094245259014</v>
      </c>
      <c r="AN10" s="19" t="n">
        <v>0.345367563682658</v>
      </c>
      <c r="AO10" s="19"/>
      <c r="AP10" s="19" t="n">
        <v>0.265556606859501</v>
      </c>
      <c r="AQ10" s="19" t="n">
        <v>0.261365342775218</v>
      </c>
      <c r="AR10" s="19" t="n">
        <v>0.318026269019533</v>
      </c>
      <c r="AS10" s="19" t="n">
        <v>0.301950886817099</v>
      </c>
      <c r="AT10" s="19" t="n">
        <v>0.323064655016939</v>
      </c>
      <c r="AU10" s="19"/>
      <c r="AV10" s="19" t="n">
        <v>0.279724228577492</v>
      </c>
      <c r="AW10" s="19" t="n">
        <v>0.279414449735769</v>
      </c>
      <c r="AX10" s="19" t="n">
        <v>0.381843290801053</v>
      </c>
      <c r="AY10" s="19" t="n">
        <v>0.285586002578357</v>
      </c>
      <c r="AZ10" s="19" t="n">
        <v>0.335671112731928</v>
      </c>
      <c r="BA10" s="19" t="n">
        <v>0.213208949449717</v>
      </c>
      <c r="BB10" s="19"/>
      <c r="BC10" s="19" t="n">
        <v>0.244842808652547</v>
      </c>
      <c r="BD10" s="19" t="n">
        <v>0.316057134261893</v>
      </c>
      <c r="BE10" s="19" t="n">
        <v>0.271302941390407</v>
      </c>
      <c r="BF10" s="19" t="n">
        <v>0.331964396323746</v>
      </c>
      <c r="BG10" s="19" t="n">
        <v>0.370147812280351</v>
      </c>
    </row>
    <row r="11">
      <c r="B11" s="20" t="s">
        <v>339</v>
      </c>
      <c r="C11" s="19" t="n">
        <v>0.0409882963113999</v>
      </c>
      <c r="D11" s="19" t="n">
        <v>0.0507307471177225</v>
      </c>
      <c r="E11" s="19" t="n">
        <v>0.0318841893130566</v>
      </c>
      <c r="F11" s="19"/>
      <c r="G11" s="19" t="n">
        <v>0.074098733681008</v>
      </c>
      <c r="H11" s="19" t="n">
        <v>0.0669147051159852</v>
      </c>
      <c r="I11" s="19" t="n">
        <v>0.0298353631681682</v>
      </c>
      <c r="J11" s="19" t="n">
        <v>0.0409224179799701</v>
      </c>
      <c r="K11" s="19" t="n">
        <v>0.0267150862070347</v>
      </c>
      <c r="L11" s="19" t="n">
        <v>0.0194781229560639</v>
      </c>
      <c r="M11" s="19"/>
      <c r="N11" s="19" t="n">
        <v>0.0362219450361171</v>
      </c>
      <c r="O11" s="19" t="n">
        <v>0.0416467800350645</v>
      </c>
      <c r="P11" s="19" t="n">
        <v>0.0649100126338659</v>
      </c>
      <c r="Q11" s="19" t="n">
        <v>0.0245766381882579</v>
      </c>
      <c r="R11" s="19"/>
      <c r="S11" s="19" t="n">
        <v>0.0450550213604262</v>
      </c>
      <c r="T11" s="19" t="n">
        <v>0.0453899297238456</v>
      </c>
      <c r="U11" s="19" t="n">
        <v>0.0261185404542618</v>
      </c>
      <c r="V11" s="19" t="n">
        <v>0.0542861774136958</v>
      </c>
      <c r="W11" s="19" t="n">
        <v>0.0625221886843966</v>
      </c>
      <c r="X11" s="19" t="n">
        <v>0</v>
      </c>
      <c r="Y11" s="19" t="n">
        <v>0.0643139640891777</v>
      </c>
      <c r="Z11" s="19" t="n">
        <v>0.0252802425300301</v>
      </c>
      <c r="AA11" s="19" t="n">
        <v>0.0371219585180885</v>
      </c>
      <c r="AB11" s="19" t="n">
        <v>0.0355710431172238</v>
      </c>
      <c r="AC11" s="19" t="n">
        <v>0.0580132508464496</v>
      </c>
      <c r="AD11" s="19" t="n">
        <v>0.0301335645710619</v>
      </c>
      <c r="AE11" s="19"/>
      <c r="AF11" s="19" t="n">
        <v>0.0386923698622221</v>
      </c>
      <c r="AG11" s="19" t="n">
        <v>0.0325301669664478</v>
      </c>
      <c r="AH11" s="19" t="n">
        <v>0.0448001409205275</v>
      </c>
      <c r="AI11" s="19"/>
      <c r="AJ11" s="19" t="n">
        <v>0.0507028883919068</v>
      </c>
      <c r="AK11" s="19" t="n">
        <v>0.0336531917481535</v>
      </c>
      <c r="AL11" s="19" t="n">
        <v>0</v>
      </c>
      <c r="AM11" s="19" t="n">
        <v>0.110412558640385</v>
      </c>
      <c r="AN11" s="19" t="n">
        <v>0.0491002935420853</v>
      </c>
      <c r="AO11" s="19"/>
      <c r="AP11" s="19" t="n">
        <v>0.0455468005321884</v>
      </c>
      <c r="AQ11" s="19" t="n">
        <v>0.0408490647459248</v>
      </c>
      <c r="AR11" s="19" t="n">
        <v>0.0105429204927625</v>
      </c>
      <c r="AS11" s="19" t="n">
        <v>0.0660796850923463</v>
      </c>
      <c r="AT11" s="19" t="n">
        <v>0.0586508796234239</v>
      </c>
      <c r="AU11" s="19"/>
      <c r="AV11" s="19" t="n">
        <v>0.0354550088068327</v>
      </c>
      <c r="AW11" s="19" t="n">
        <v>0.0501234770915467</v>
      </c>
      <c r="AX11" s="19" t="n">
        <v>0</v>
      </c>
      <c r="AY11" s="19" t="n">
        <v>0.0682693067575015</v>
      </c>
      <c r="AZ11" s="19" t="n">
        <v>0.0232640071031176</v>
      </c>
      <c r="BA11" s="19" t="n">
        <v>0.0250587904618878</v>
      </c>
      <c r="BB11" s="19"/>
      <c r="BC11" s="19" t="n">
        <v>0.0351665529968321</v>
      </c>
      <c r="BD11" s="19" t="n">
        <v>0.0472596837239764</v>
      </c>
      <c r="BE11" s="19" t="n">
        <v>0.0416052266696857</v>
      </c>
      <c r="BF11" s="19" t="n">
        <v>0.0539797734426382</v>
      </c>
      <c r="BG11" s="19" t="n">
        <v>0</v>
      </c>
    </row>
    <row r="12">
      <c r="B12" s="20" t="s">
        <v>340</v>
      </c>
      <c r="C12" s="19" t="n">
        <v>0.010961818849594</v>
      </c>
      <c r="D12" s="19" t="n">
        <v>0.00862837511366476</v>
      </c>
      <c r="E12" s="19" t="n">
        <v>0.0132915098625137</v>
      </c>
      <c r="F12" s="19"/>
      <c r="G12" s="19" t="n">
        <v>0.0126109531012437</v>
      </c>
      <c r="H12" s="19" t="n">
        <v>0.00866062506965904</v>
      </c>
      <c r="I12" s="19" t="n">
        <v>0.00688932749278511</v>
      </c>
      <c r="J12" s="19" t="n">
        <v>0.0205797262455179</v>
      </c>
      <c r="K12" s="19" t="n">
        <v>0.0139292481887838</v>
      </c>
      <c r="L12" s="19" t="n">
        <v>0.00488452054565985</v>
      </c>
      <c r="M12" s="19"/>
      <c r="N12" s="19" t="n">
        <v>0.00305180938286608</v>
      </c>
      <c r="O12" s="19" t="n">
        <v>0.0167937055594012</v>
      </c>
      <c r="P12" s="19" t="n">
        <v>0.0179049189569174</v>
      </c>
      <c r="Q12" s="19" t="n">
        <v>0.00702361031604334</v>
      </c>
      <c r="R12" s="19"/>
      <c r="S12" s="19" t="n">
        <v>0.00804402890646022</v>
      </c>
      <c r="T12" s="19" t="n">
        <v>0.0133365802264956</v>
      </c>
      <c r="U12" s="19" t="n">
        <v>0</v>
      </c>
      <c r="V12" s="19" t="n">
        <v>0.00822748780495542</v>
      </c>
      <c r="W12" s="19" t="n">
        <v>0.0178521497846412</v>
      </c>
      <c r="X12" s="19" t="n">
        <v>0.0160241322146188</v>
      </c>
      <c r="Y12" s="19" t="n">
        <v>0</v>
      </c>
      <c r="Z12" s="19" t="n">
        <v>0.0213550839956877</v>
      </c>
      <c r="AA12" s="19" t="n">
        <v>0.0153175805387352</v>
      </c>
      <c r="AB12" s="19" t="n">
        <v>0.0241675570548229</v>
      </c>
      <c r="AC12" s="19" t="n">
        <v>0</v>
      </c>
      <c r="AD12" s="19" t="n">
        <v>0</v>
      </c>
      <c r="AE12" s="19"/>
      <c r="AF12" s="19" t="n">
        <v>0.010713184978864</v>
      </c>
      <c r="AG12" s="19" t="n">
        <v>0.0045924099433298</v>
      </c>
      <c r="AH12" s="19" t="n">
        <v>0.0146421598896589</v>
      </c>
      <c r="AI12" s="19"/>
      <c r="AJ12" s="19" t="n">
        <v>0.00336327177449581</v>
      </c>
      <c r="AK12" s="19" t="n">
        <v>0.00961372570201899</v>
      </c>
      <c r="AL12" s="19" t="n">
        <v>0</v>
      </c>
      <c r="AM12" s="19" t="n">
        <v>0.0605349274565779</v>
      </c>
      <c r="AN12" s="19" t="n">
        <v>0.0149896670028892</v>
      </c>
      <c r="AO12" s="19"/>
      <c r="AP12" s="19" t="n">
        <v>0.00602292485053944</v>
      </c>
      <c r="AQ12" s="19" t="n">
        <v>0.00756362705874251</v>
      </c>
      <c r="AR12" s="19" t="n">
        <v>0</v>
      </c>
      <c r="AS12" s="19" t="n">
        <v>0.0136817939335184</v>
      </c>
      <c r="AT12" s="19" t="n">
        <v>0.0183297348221653</v>
      </c>
      <c r="AU12" s="19"/>
      <c r="AV12" s="19" t="n">
        <v>0.00303688284966635</v>
      </c>
      <c r="AW12" s="19" t="n">
        <v>0.0105619070948174</v>
      </c>
      <c r="AX12" s="19" t="n">
        <v>0</v>
      </c>
      <c r="AY12" s="19" t="n">
        <v>0.0111436918356542</v>
      </c>
      <c r="AZ12" s="19" t="n">
        <v>0.0139770551135097</v>
      </c>
      <c r="BA12" s="19" t="n">
        <v>0.0467357758694476</v>
      </c>
      <c r="BB12" s="19"/>
      <c r="BC12" s="19" t="n">
        <v>0.0227544975827496</v>
      </c>
      <c r="BD12" s="19" t="n">
        <v>0.00427780782810079</v>
      </c>
      <c r="BE12" s="19" t="n">
        <v>0.0110223332910328</v>
      </c>
      <c r="BF12" s="19" t="n">
        <v>0</v>
      </c>
      <c r="BG12" s="19" t="n">
        <v>0</v>
      </c>
    </row>
    <row r="13">
      <c r="B13" s="20" t="s">
        <v>100</v>
      </c>
      <c r="C13" s="23" t="n">
        <v>0.0433423930065417</v>
      </c>
      <c r="D13" s="23" t="n">
        <v>0.0283578407047056</v>
      </c>
      <c r="E13" s="23" t="n">
        <v>0.0565220097566236</v>
      </c>
      <c r="F13" s="23"/>
      <c r="G13" s="23" t="n">
        <v>0.0153270627377819</v>
      </c>
      <c r="H13" s="23" t="n">
        <v>0.0556884508807799</v>
      </c>
      <c r="I13" s="23" t="n">
        <v>0.0473658781584471</v>
      </c>
      <c r="J13" s="23" t="n">
        <v>0.0371948899880032</v>
      </c>
      <c r="K13" s="23" t="n">
        <v>0.0571358768179609</v>
      </c>
      <c r="L13" s="23" t="n">
        <v>0.0433280153439901</v>
      </c>
      <c r="M13" s="23"/>
      <c r="N13" s="23" t="n">
        <v>0.0141583590945474</v>
      </c>
      <c r="O13" s="23" t="n">
        <v>0.0315097396134137</v>
      </c>
      <c r="P13" s="23" t="n">
        <v>0.0484603710679455</v>
      </c>
      <c r="Q13" s="23" t="n">
        <v>0.0801434642719577</v>
      </c>
      <c r="R13" s="23"/>
      <c r="S13" s="23" t="n">
        <v>0.0427016226861718</v>
      </c>
      <c r="T13" s="23" t="n">
        <v>0.0340635226743444</v>
      </c>
      <c r="U13" s="23" t="n">
        <v>0.0106824645660809</v>
      </c>
      <c r="V13" s="23" t="n">
        <v>0.0613822088931724</v>
      </c>
      <c r="W13" s="23" t="n">
        <v>0.03444890694287</v>
      </c>
      <c r="X13" s="23" t="n">
        <v>0.0476187500410023</v>
      </c>
      <c r="Y13" s="23" t="n">
        <v>0.0572809251928563</v>
      </c>
      <c r="Z13" s="23" t="n">
        <v>0.0862464993792135</v>
      </c>
      <c r="AA13" s="23" t="n">
        <v>0.0507691860300685</v>
      </c>
      <c r="AB13" s="23" t="n">
        <v>0.0396467948314636</v>
      </c>
      <c r="AC13" s="23" t="n">
        <v>0.0165099997755021</v>
      </c>
      <c r="AD13" s="23" t="n">
        <v>0.0619123126962486</v>
      </c>
      <c r="AE13" s="23"/>
      <c r="AF13" s="23" t="n">
        <v>0.0357387765636714</v>
      </c>
      <c r="AG13" s="23" t="n">
        <v>0.0380866977175248</v>
      </c>
      <c r="AH13" s="23" t="n">
        <v>0.100673168453341</v>
      </c>
      <c r="AI13" s="23"/>
      <c r="AJ13" s="23" t="n">
        <v>0.0340932206028484</v>
      </c>
      <c r="AK13" s="23" t="n">
        <v>0.0199006407685678</v>
      </c>
      <c r="AL13" s="23" t="n">
        <v>0.0280124574404532</v>
      </c>
      <c r="AM13" s="23" t="n">
        <v>0</v>
      </c>
      <c r="AN13" s="23" t="n">
        <v>0.119054081648439</v>
      </c>
      <c r="AO13" s="23"/>
      <c r="AP13" s="23" t="n">
        <v>0.0495124917779097</v>
      </c>
      <c r="AQ13" s="23" t="n">
        <v>0.0327869695216269</v>
      </c>
      <c r="AR13" s="23" t="n">
        <v>0.0301949679219031</v>
      </c>
      <c r="AS13" s="23" t="n">
        <v>0.0166832848928951</v>
      </c>
      <c r="AT13" s="23" t="n">
        <v>0.0780254256530393</v>
      </c>
      <c r="AU13" s="23"/>
      <c r="AV13" s="23" t="n">
        <v>0.0230895876862551</v>
      </c>
      <c r="AW13" s="23" t="n">
        <v>0.0482326050855208</v>
      </c>
      <c r="AX13" s="23" t="n">
        <v>0.0200961876496739</v>
      </c>
      <c r="AY13" s="23" t="n">
        <v>0.0364214957274592</v>
      </c>
      <c r="AZ13" s="23" t="n">
        <v>0.0594970786641613</v>
      </c>
      <c r="BA13" s="23" t="n">
        <v>0.0753296905382742</v>
      </c>
      <c r="BB13" s="23"/>
      <c r="BC13" s="23" t="n">
        <v>0.063582771913184</v>
      </c>
      <c r="BD13" s="23" t="n">
        <v>0.0464508642547726</v>
      </c>
      <c r="BE13" s="23" t="n">
        <v>0.0411744561549619</v>
      </c>
      <c r="BF13" s="23" t="n">
        <v>0.0079918133417113</v>
      </c>
      <c r="BG13" s="23" t="n">
        <v>0.0509606925549104</v>
      </c>
    </row>
    <row r="14">
      <c r="B14" s="20" t="s">
        <v>139</v>
      </c>
      <c r="C14" s="23" t="n">
        <v>0.904707491832464</v>
      </c>
      <c r="D14" s="23" t="n">
        <v>0.912283037063907</v>
      </c>
      <c r="E14" s="23" t="n">
        <v>0.898302291067806</v>
      </c>
      <c r="F14" s="23"/>
      <c r="G14" s="23" t="n">
        <v>0.897963250479966</v>
      </c>
      <c r="H14" s="23" t="n">
        <v>0.868736218933576</v>
      </c>
      <c r="I14" s="23" t="n">
        <v>0.9159094311806</v>
      </c>
      <c r="J14" s="23" t="n">
        <v>0.901302965786509</v>
      </c>
      <c r="K14" s="23" t="n">
        <v>0.902219788786221</v>
      </c>
      <c r="L14" s="23" t="n">
        <v>0.932309341154286</v>
      </c>
      <c r="M14" s="23"/>
      <c r="N14" s="23" t="n">
        <v>0.94656788648647</v>
      </c>
      <c r="O14" s="23" t="n">
        <v>0.910049774792121</v>
      </c>
      <c r="P14" s="23" t="n">
        <v>0.868724697341271</v>
      </c>
      <c r="Q14" s="23" t="n">
        <v>0.888256287223741</v>
      </c>
      <c r="R14" s="23"/>
      <c r="S14" s="23" t="n">
        <v>0.904199327046942</v>
      </c>
      <c r="T14" s="23" t="n">
        <v>0.907209967375314</v>
      </c>
      <c r="U14" s="23" t="n">
        <v>0.963198994979657</v>
      </c>
      <c r="V14" s="23" t="n">
        <v>0.876104125888176</v>
      </c>
      <c r="W14" s="23" t="n">
        <v>0.885176754588092</v>
      </c>
      <c r="X14" s="23" t="n">
        <v>0.936357117744379</v>
      </c>
      <c r="Y14" s="23" t="n">
        <v>0.878405110717966</v>
      </c>
      <c r="Z14" s="23" t="n">
        <v>0.867118174095069</v>
      </c>
      <c r="AA14" s="23" t="n">
        <v>0.896791274913108</v>
      </c>
      <c r="AB14" s="23" t="n">
        <v>0.90061460499649</v>
      </c>
      <c r="AC14" s="23" t="n">
        <v>0.925476749378048</v>
      </c>
      <c r="AD14" s="23" t="n">
        <v>0.907954122732689</v>
      </c>
      <c r="AE14" s="23"/>
      <c r="AF14" s="23" t="n">
        <v>0.914855668595242</v>
      </c>
      <c r="AG14" s="23" t="n">
        <v>0.924790725372697</v>
      </c>
      <c r="AH14" s="23" t="n">
        <v>0.839884530736473</v>
      </c>
      <c r="AI14" s="23"/>
      <c r="AJ14" s="23" t="n">
        <v>0.911840619230749</v>
      </c>
      <c r="AK14" s="23" t="n">
        <v>0.93683244178126</v>
      </c>
      <c r="AL14" s="23" t="n">
        <v>0.971987542559547</v>
      </c>
      <c r="AM14" s="23" t="n">
        <v>0.829052513903037</v>
      </c>
      <c r="AN14" s="23" t="n">
        <v>0.816855957806586</v>
      </c>
      <c r="AO14" s="23"/>
      <c r="AP14" s="23" t="n">
        <v>0.898917782839362</v>
      </c>
      <c r="AQ14" s="23" t="n">
        <v>0.918800338673706</v>
      </c>
      <c r="AR14" s="23" t="n">
        <v>0.959262111585334</v>
      </c>
      <c r="AS14" s="23" t="n">
        <v>0.90355523608124</v>
      </c>
      <c r="AT14" s="23" t="n">
        <v>0.844993959901371</v>
      </c>
      <c r="AU14" s="23"/>
      <c r="AV14" s="23" t="n">
        <v>0.938418520657246</v>
      </c>
      <c r="AW14" s="23" t="n">
        <v>0.891082010728115</v>
      </c>
      <c r="AX14" s="23" t="n">
        <v>0.979903812350326</v>
      </c>
      <c r="AY14" s="23" t="n">
        <v>0.884165505679385</v>
      </c>
      <c r="AZ14" s="23" t="n">
        <v>0.903261859119211</v>
      </c>
      <c r="BA14" s="23" t="n">
        <v>0.85287574313039</v>
      </c>
      <c r="BB14" s="23"/>
      <c r="BC14" s="23" t="n">
        <v>0.878496177507234</v>
      </c>
      <c r="BD14" s="23" t="n">
        <v>0.90201164419315</v>
      </c>
      <c r="BE14" s="23" t="n">
        <v>0.90619798388432</v>
      </c>
      <c r="BF14" s="23" t="n">
        <v>0.938028413215651</v>
      </c>
      <c r="BG14" s="23" t="n">
        <v>0.94903930744509</v>
      </c>
    </row>
    <row r="15">
      <c r="B15" s="20" t="s">
        <v>141</v>
      </c>
      <c r="C15" s="24" t="n">
        <v>-0.861365098825923</v>
      </c>
      <c r="D15" s="24" t="n">
        <v>-0.883925196359202</v>
      </c>
      <c r="E15" s="24" t="n">
        <v>-0.841780281311183</v>
      </c>
      <c r="F15" s="24"/>
      <c r="G15" s="24" t="n">
        <v>-0.882636187742184</v>
      </c>
      <c r="H15" s="24" t="n">
        <v>-0.813047768052796</v>
      </c>
      <c r="I15" s="24" t="n">
        <v>-0.868543553022153</v>
      </c>
      <c r="J15" s="24" t="n">
        <v>-0.864108075798505</v>
      </c>
      <c r="K15" s="24" t="n">
        <v>-0.84508391196826</v>
      </c>
      <c r="L15" s="24" t="n">
        <v>-0.888981325810296</v>
      </c>
      <c r="M15" s="24"/>
      <c r="N15" s="24" t="n">
        <v>-0.932409527391922</v>
      </c>
      <c r="O15" s="24" t="n">
        <v>-0.878540035178707</v>
      </c>
      <c r="P15" s="24" t="n">
        <v>-0.820264326273326</v>
      </c>
      <c r="Q15" s="24" t="n">
        <v>-0.808112822951783</v>
      </c>
      <c r="R15" s="24"/>
      <c r="S15" s="24" t="n">
        <v>-0.86149770436077</v>
      </c>
      <c r="T15" s="24" t="n">
        <v>-0.87314644470097</v>
      </c>
      <c r="U15" s="24" t="n">
        <v>-0.952516530413576</v>
      </c>
      <c r="V15" s="24" t="n">
        <v>-0.814721916995004</v>
      </c>
      <c r="W15" s="24" t="n">
        <v>-0.850727847645222</v>
      </c>
      <c r="X15" s="24" t="n">
        <v>-0.888738367703376</v>
      </c>
      <c r="Y15" s="24" t="n">
        <v>-0.82112418552511</v>
      </c>
      <c r="Z15" s="24" t="n">
        <v>-0.780871674715855</v>
      </c>
      <c r="AA15" s="24" t="n">
        <v>-0.846022088883039</v>
      </c>
      <c r="AB15" s="24" t="n">
        <v>-0.860967810165026</v>
      </c>
      <c r="AC15" s="24" t="n">
        <v>-0.908966749602546</v>
      </c>
      <c r="AD15" s="24" t="n">
        <v>-0.846041810036441</v>
      </c>
      <c r="AE15" s="24"/>
      <c r="AF15" s="24" t="n">
        <v>-0.879116892031571</v>
      </c>
      <c r="AG15" s="24" t="n">
        <v>-0.886704027655173</v>
      </c>
      <c r="AH15" s="24" t="n">
        <v>-0.739211362283132</v>
      </c>
      <c r="AI15" s="24"/>
      <c r="AJ15" s="24" t="n">
        <v>-0.877747398627901</v>
      </c>
      <c r="AK15" s="24" t="n">
        <v>-0.916931801012692</v>
      </c>
      <c r="AL15" s="24" t="n">
        <v>-0.943975085119094</v>
      </c>
      <c r="AM15" s="24" t="n">
        <v>-0.829052513903037</v>
      </c>
      <c r="AN15" s="24" t="n">
        <v>-0.697801876158147</v>
      </c>
      <c r="AO15" s="24"/>
      <c r="AP15" s="24" t="n">
        <v>-0.849405291061453</v>
      </c>
      <c r="AQ15" s="24" t="n">
        <v>-0.886013369152079</v>
      </c>
      <c r="AR15" s="24" t="n">
        <v>-0.929067143663431</v>
      </c>
      <c r="AS15" s="24" t="n">
        <v>-0.886871951188345</v>
      </c>
      <c r="AT15" s="24" t="n">
        <v>-0.766968534248332</v>
      </c>
      <c r="AU15" s="24"/>
      <c r="AV15" s="24" t="n">
        <v>-0.915328932970991</v>
      </c>
      <c r="AW15" s="24" t="n">
        <v>-0.842849405642594</v>
      </c>
      <c r="AX15" s="24" t="n">
        <v>-0.959807624700652</v>
      </c>
      <c r="AY15" s="24" t="n">
        <v>-0.847744009951926</v>
      </c>
      <c r="AZ15" s="24" t="n">
        <v>-0.84376478045505</v>
      </c>
      <c r="BA15" s="24" t="n">
        <v>-0.777546052592116</v>
      </c>
      <c r="BB15" s="24"/>
      <c r="BC15" s="24" t="n">
        <v>-0.81491340559405</v>
      </c>
      <c r="BD15" s="24" t="n">
        <v>-0.855560779938378</v>
      </c>
      <c r="BE15" s="24" t="n">
        <v>-0.865023527729358</v>
      </c>
      <c r="BF15" s="24" t="n">
        <v>-0.930036599873939</v>
      </c>
      <c r="BG15" s="24" t="n">
        <v>-0.898078614890179</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346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342</v>
      </c>
      <c r="C9" s="19" t="n">
        <v>0.11193250540345</v>
      </c>
      <c r="D9" s="19" t="n">
        <v>0.114673148065308</v>
      </c>
      <c r="E9" s="19" t="n">
        <v>0.108342839889846</v>
      </c>
      <c r="F9" s="19"/>
      <c r="G9" s="19" t="n">
        <v>0.136935798613543</v>
      </c>
      <c r="H9" s="19" t="n">
        <v>0.0822335773300499</v>
      </c>
      <c r="I9" s="19" t="n">
        <v>0.119154072445171</v>
      </c>
      <c r="J9" s="19" t="n">
        <v>0.104734898951218</v>
      </c>
      <c r="K9" s="19" t="n">
        <v>0.117721021716007</v>
      </c>
      <c r="L9" s="19" t="n">
        <v>0.115167058914023</v>
      </c>
      <c r="M9" s="19"/>
      <c r="N9" s="19" t="n">
        <v>0.0913511328241671</v>
      </c>
      <c r="O9" s="19" t="n">
        <v>0.0877988086321402</v>
      </c>
      <c r="P9" s="19" t="n">
        <v>0.116796079455944</v>
      </c>
      <c r="Q9" s="19" t="n">
        <v>0.152788620734933</v>
      </c>
      <c r="R9" s="19"/>
      <c r="S9" s="19" t="n">
        <v>0.14662731972847</v>
      </c>
      <c r="T9" s="19" t="n">
        <v>0.0777487888673015</v>
      </c>
      <c r="U9" s="19" t="n">
        <v>0.100957262839924</v>
      </c>
      <c r="V9" s="19" t="n">
        <v>0.0882107339587679</v>
      </c>
      <c r="W9" s="19" t="n">
        <v>0.0835250669949767</v>
      </c>
      <c r="X9" s="19" t="n">
        <v>0.133630570153893</v>
      </c>
      <c r="Y9" s="19" t="n">
        <v>0.12274359442333</v>
      </c>
      <c r="Z9" s="19" t="n">
        <v>0.141880632688287</v>
      </c>
      <c r="AA9" s="19" t="n">
        <v>0.144423215909132</v>
      </c>
      <c r="AB9" s="19" t="n">
        <v>0.0913955885729607</v>
      </c>
      <c r="AC9" s="19" t="n">
        <v>0.0996734022103843</v>
      </c>
      <c r="AD9" s="19" t="n">
        <v>0.119161146720346</v>
      </c>
      <c r="AE9" s="19"/>
      <c r="AF9" s="19" t="n">
        <v>0.111424645611431</v>
      </c>
      <c r="AG9" s="19" t="n">
        <v>0.124138774671303</v>
      </c>
      <c r="AH9" s="19" t="n">
        <v>0.0989914556740873</v>
      </c>
      <c r="AI9" s="19"/>
      <c r="AJ9" s="19" t="n">
        <v>0.104863767585225</v>
      </c>
      <c r="AK9" s="19" t="n">
        <v>0.121911508073543</v>
      </c>
      <c r="AL9" s="19" t="n">
        <v>0.101803800036519</v>
      </c>
      <c r="AM9" s="19" t="n">
        <v>0.269181627956437</v>
      </c>
      <c r="AN9" s="19" t="n">
        <v>0.0710461692021126</v>
      </c>
      <c r="AO9" s="19"/>
      <c r="AP9" s="19" t="n">
        <v>0.101959512789739</v>
      </c>
      <c r="AQ9" s="19" t="n">
        <v>0.114328102819824</v>
      </c>
      <c r="AR9" s="19" t="n">
        <v>0.109346617562314</v>
      </c>
      <c r="AS9" s="19" t="n">
        <v>0.120730944555217</v>
      </c>
      <c r="AT9" s="19" t="n">
        <v>0.13785781164806</v>
      </c>
      <c r="AU9" s="19"/>
      <c r="AV9" s="19" t="n">
        <v>0.129990635448156</v>
      </c>
      <c r="AW9" s="19" t="n">
        <v>0.11450632946072</v>
      </c>
      <c r="AX9" s="19" t="n">
        <v>0.0817504784695152</v>
      </c>
      <c r="AY9" s="19" t="n">
        <v>0.0994429620343964</v>
      </c>
      <c r="AZ9" s="19" t="n">
        <v>0.15029859974689</v>
      </c>
      <c r="BA9" s="19" t="n">
        <v>0.0614042482920129</v>
      </c>
      <c r="BB9" s="19"/>
      <c r="BC9" s="19" t="n">
        <v>0.115733804546459</v>
      </c>
      <c r="BD9" s="19" t="n">
        <v>0.157184409951015</v>
      </c>
      <c r="BE9" s="19" t="n">
        <v>0.0847695257855119</v>
      </c>
      <c r="BF9" s="19" t="n">
        <v>0.0836029259766648</v>
      </c>
      <c r="BG9" s="19" t="n">
        <v>0.0614159532390613</v>
      </c>
    </row>
    <row r="10">
      <c r="B10" s="20" t="s">
        <v>343</v>
      </c>
      <c r="C10" s="19" t="n">
        <v>0.53152754497704</v>
      </c>
      <c r="D10" s="19" t="n">
        <v>0.533770067073423</v>
      </c>
      <c r="E10" s="19" t="n">
        <v>0.531055618612207</v>
      </c>
      <c r="F10" s="19"/>
      <c r="G10" s="19" t="n">
        <v>0.444164632929876</v>
      </c>
      <c r="H10" s="19" t="n">
        <v>0.555514308668373</v>
      </c>
      <c r="I10" s="19" t="n">
        <v>0.536919755898708</v>
      </c>
      <c r="J10" s="19" t="n">
        <v>0.533485974669658</v>
      </c>
      <c r="K10" s="19" t="n">
        <v>0.512310885578843</v>
      </c>
      <c r="L10" s="19" t="n">
        <v>0.57565945607874</v>
      </c>
      <c r="M10" s="19"/>
      <c r="N10" s="19" t="n">
        <v>0.576875925986444</v>
      </c>
      <c r="O10" s="19" t="n">
        <v>0.537187155115022</v>
      </c>
      <c r="P10" s="19" t="n">
        <v>0.559925286345333</v>
      </c>
      <c r="Q10" s="19" t="n">
        <v>0.456046567776474</v>
      </c>
      <c r="R10" s="19"/>
      <c r="S10" s="19" t="n">
        <v>0.57902265337485</v>
      </c>
      <c r="T10" s="19" t="n">
        <v>0.56214601136284</v>
      </c>
      <c r="U10" s="19" t="n">
        <v>0.538053333946136</v>
      </c>
      <c r="V10" s="19" t="n">
        <v>0.556292769523161</v>
      </c>
      <c r="W10" s="19" t="n">
        <v>0.587004007500949</v>
      </c>
      <c r="X10" s="19" t="n">
        <v>0.467918529931177</v>
      </c>
      <c r="Y10" s="19" t="n">
        <v>0.40267012616686</v>
      </c>
      <c r="Z10" s="19" t="n">
        <v>0.342920517667049</v>
      </c>
      <c r="AA10" s="19" t="n">
        <v>0.487574563885978</v>
      </c>
      <c r="AB10" s="19" t="n">
        <v>0.61729875545832</v>
      </c>
      <c r="AC10" s="19" t="n">
        <v>0.604888900911942</v>
      </c>
      <c r="AD10" s="19" t="n">
        <v>0.524167173125657</v>
      </c>
      <c r="AE10" s="19"/>
      <c r="AF10" s="19" t="n">
        <v>0.552382368393126</v>
      </c>
      <c r="AG10" s="19" t="n">
        <v>0.564311757967515</v>
      </c>
      <c r="AH10" s="19" t="n">
        <v>0.434669643283223</v>
      </c>
      <c r="AI10" s="19"/>
      <c r="AJ10" s="19" t="n">
        <v>0.540721230815491</v>
      </c>
      <c r="AK10" s="19" t="n">
        <v>0.565758997892543</v>
      </c>
      <c r="AL10" s="19" t="n">
        <v>0.580836438923812</v>
      </c>
      <c r="AM10" s="19" t="n">
        <v>0.27108753834572</v>
      </c>
      <c r="AN10" s="19" t="n">
        <v>0.440799670541922</v>
      </c>
      <c r="AO10" s="19"/>
      <c r="AP10" s="19" t="n">
        <v>0.522619324927032</v>
      </c>
      <c r="AQ10" s="19" t="n">
        <v>0.552862596807159</v>
      </c>
      <c r="AR10" s="19" t="n">
        <v>0.565957380146834</v>
      </c>
      <c r="AS10" s="19" t="n">
        <v>0.510277682080727</v>
      </c>
      <c r="AT10" s="19" t="n">
        <v>0.545496570643404</v>
      </c>
      <c r="AU10" s="19"/>
      <c r="AV10" s="19" t="n">
        <v>0.563046435263712</v>
      </c>
      <c r="AW10" s="19" t="n">
        <v>0.523688932768162</v>
      </c>
      <c r="AX10" s="19" t="n">
        <v>0.644195904814064</v>
      </c>
      <c r="AY10" s="19" t="n">
        <v>0.501362039886572</v>
      </c>
      <c r="AZ10" s="19" t="n">
        <v>0.560718527782457</v>
      </c>
      <c r="BA10" s="19" t="n">
        <v>0.436263917873972</v>
      </c>
      <c r="BB10" s="19"/>
      <c r="BC10" s="19" t="n">
        <v>0.494886827146094</v>
      </c>
      <c r="BD10" s="19" t="n">
        <v>0.499730180950064</v>
      </c>
      <c r="BE10" s="19" t="n">
        <v>0.548488225571515</v>
      </c>
      <c r="BF10" s="19" t="n">
        <v>0.671127371268257</v>
      </c>
      <c r="BG10" s="19" t="n">
        <v>0.633665508349739</v>
      </c>
    </row>
    <row r="11">
      <c r="B11" s="20" t="s">
        <v>344</v>
      </c>
      <c r="C11" s="19" t="n">
        <v>0.284558289819692</v>
      </c>
      <c r="D11" s="19" t="n">
        <v>0.292774967608818</v>
      </c>
      <c r="E11" s="19" t="n">
        <v>0.276956374562</v>
      </c>
      <c r="F11" s="19"/>
      <c r="G11" s="19" t="n">
        <v>0.357646685831952</v>
      </c>
      <c r="H11" s="19" t="n">
        <v>0.306612117414837</v>
      </c>
      <c r="I11" s="19" t="n">
        <v>0.254983897568168</v>
      </c>
      <c r="J11" s="19" t="n">
        <v>0.285286695247188</v>
      </c>
      <c r="K11" s="19" t="n">
        <v>0.265471482761447</v>
      </c>
      <c r="L11" s="19" t="n">
        <v>0.258887389634279</v>
      </c>
      <c r="M11" s="19"/>
      <c r="N11" s="19" t="n">
        <v>0.284793811924113</v>
      </c>
      <c r="O11" s="19" t="n">
        <v>0.319079123636082</v>
      </c>
      <c r="P11" s="19" t="n">
        <v>0.229779826796216</v>
      </c>
      <c r="Q11" s="19" t="n">
        <v>0.29636836879175</v>
      </c>
      <c r="R11" s="19"/>
      <c r="S11" s="19" t="n">
        <v>0.231298307766027</v>
      </c>
      <c r="T11" s="19" t="n">
        <v>0.297109551469445</v>
      </c>
      <c r="U11" s="19" t="n">
        <v>0.30060380015376</v>
      </c>
      <c r="V11" s="19" t="n">
        <v>0.270506759780449</v>
      </c>
      <c r="W11" s="19" t="n">
        <v>0.232881227502343</v>
      </c>
      <c r="X11" s="19" t="n">
        <v>0.31184053588502</v>
      </c>
      <c r="Y11" s="19" t="n">
        <v>0.39602522734612</v>
      </c>
      <c r="Z11" s="19" t="n">
        <v>0.413680219418953</v>
      </c>
      <c r="AA11" s="19" t="n">
        <v>0.277722520941992</v>
      </c>
      <c r="AB11" s="19" t="n">
        <v>0.23798387182259</v>
      </c>
      <c r="AC11" s="19" t="n">
        <v>0.240851069604575</v>
      </c>
      <c r="AD11" s="19" t="n">
        <v>0.260628778010078</v>
      </c>
      <c r="AE11" s="19"/>
      <c r="AF11" s="19" t="n">
        <v>0.264327213613591</v>
      </c>
      <c r="AG11" s="19" t="n">
        <v>0.272218195525964</v>
      </c>
      <c r="AH11" s="19" t="n">
        <v>0.311964044570836</v>
      </c>
      <c r="AI11" s="19"/>
      <c r="AJ11" s="19" t="n">
        <v>0.288891405705105</v>
      </c>
      <c r="AK11" s="19" t="n">
        <v>0.26818432338745</v>
      </c>
      <c r="AL11" s="19" t="n">
        <v>0.285121349838306</v>
      </c>
      <c r="AM11" s="19" t="n">
        <v>0.343850135141841</v>
      </c>
      <c r="AN11" s="19" t="n">
        <v>0.329157360466477</v>
      </c>
      <c r="AO11" s="19"/>
      <c r="AP11" s="19" t="n">
        <v>0.297842528958323</v>
      </c>
      <c r="AQ11" s="19" t="n">
        <v>0.276171085003958</v>
      </c>
      <c r="AR11" s="19" t="n">
        <v>0.304507083242615</v>
      </c>
      <c r="AS11" s="19" t="n">
        <v>0.292891547793006</v>
      </c>
      <c r="AT11" s="19" t="n">
        <v>0.208992297317131</v>
      </c>
      <c r="AU11" s="19"/>
      <c r="AV11" s="19" t="n">
        <v>0.273253513666311</v>
      </c>
      <c r="AW11" s="19" t="n">
        <v>0.300747467817948</v>
      </c>
      <c r="AX11" s="19" t="n">
        <v>0.263980897013387</v>
      </c>
      <c r="AY11" s="19" t="n">
        <v>0.303023673551236</v>
      </c>
      <c r="AZ11" s="19" t="n">
        <v>0.206893502009961</v>
      </c>
      <c r="BA11" s="19" t="n">
        <v>0.344261185173007</v>
      </c>
      <c r="BB11" s="19"/>
      <c r="BC11" s="19" t="n">
        <v>0.270430775703127</v>
      </c>
      <c r="BD11" s="19" t="n">
        <v>0.283759390441313</v>
      </c>
      <c r="BE11" s="19" t="n">
        <v>0.304109297211613</v>
      </c>
      <c r="BF11" s="19" t="n">
        <v>0.215034527322772</v>
      </c>
      <c r="BG11" s="19" t="n">
        <v>0.239556612182555</v>
      </c>
    </row>
    <row r="12">
      <c r="B12" s="20" t="s">
        <v>345</v>
      </c>
      <c r="C12" s="19" t="n">
        <v>0.0208416345057997</v>
      </c>
      <c r="D12" s="19" t="n">
        <v>0.024785751530532</v>
      </c>
      <c r="E12" s="19" t="n">
        <v>0.0171864329806631</v>
      </c>
      <c r="F12" s="19"/>
      <c r="G12" s="19" t="n">
        <v>0.0297716125974373</v>
      </c>
      <c r="H12" s="19" t="n">
        <v>0.0215145870394309</v>
      </c>
      <c r="I12" s="19" t="n">
        <v>0.0254150892220182</v>
      </c>
      <c r="J12" s="19" t="n">
        <v>0.0346244131695342</v>
      </c>
      <c r="K12" s="19" t="n">
        <v>0.0199223118714407</v>
      </c>
      <c r="L12" s="19" t="n">
        <v>0</v>
      </c>
      <c r="M12" s="19"/>
      <c r="N12" s="19" t="n">
        <v>0.0205644435793658</v>
      </c>
      <c r="O12" s="19" t="n">
        <v>0.0164510876333234</v>
      </c>
      <c r="P12" s="19" t="n">
        <v>0.0328899554639562</v>
      </c>
      <c r="Q12" s="19" t="n">
        <v>0.0152290228319491</v>
      </c>
      <c r="R12" s="19"/>
      <c r="S12" s="19" t="n">
        <v>0.00804402890646022</v>
      </c>
      <c r="T12" s="19" t="n">
        <v>0.0289321256260696</v>
      </c>
      <c r="U12" s="19" t="n">
        <v>0.0130201929914171</v>
      </c>
      <c r="V12" s="19" t="n">
        <v>0.0230870698437905</v>
      </c>
      <c r="W12" s="19" t="n">
        <v>0.0327049414764317</v>
      </c>
      <c r="X12" s="19" t="n">
        <v>0.0288507828625526</v>
      </c>
      <c r="Y12" s="19" t="n">
        <v>0.0104573743353391</v>
      </c>
      <c r="Z12" s="19" t="n">
        <v>0.058259887668037</v>
      </c>
      <c r="AA12" s="19" t="n">
        <v>0.0243470274214864</v>
      </c>
      <c r="AB12" s="19" t="n">
        <v>0.0130177832594121</v>
      </c>
      <c r="AC12" s="19" t="n">
        <v>0.0181400041487432</v>
      </c>
      <c r="AD12" s="19" t="n">
        <v>0</v>
      </c>
      <c r="AE12" s="19"/>
      <c r="AF12" s="19" t="n">
        <v>0.0183937742659938</v>
      </c>
      <c r="AG12" s="19" t="n">
        <v>0.00749451536239814</v>
      </c>
      <c r="AH12" s="19" t="n">
        <v>0.0473384235978702</v>
      </c>
      <c r="AI12" s="19"/>
      <c r="AJ12" s="19" t="n">
        <v>0.0166417767427362</v>
      </c>
      <c r="AK12" s="19" t="n">
        <v>0.0215188115351925</v>
      </c>
      <c r="AL12" s="19" t="n">
        <v>0</v>
      </c>
      <c r="AM12" s="19" t="n">
        <v>0.115880698556002</v>
      </c>
      <c r="AN12" s="19" t="n">
        <v>0.0282512312084966</v>
      </c>
      <c r="AO12" s="19"/>
      <c r="AP12" s="19" t="n">
        <v>0.0114479662571651</v>
      </c>
      <c r="AQ12" s="19" t="n">
        <v>0.0164698799878078</v>
      </c>
      <c r="AR12" s="19" t="n">
        <v>0</v>
      </c>
      <c r="AS12" s="19" t="n">
        <v>0.0329667345989255</v>
      </c>
      <c r="AT12" s="19" t="n">
        <v>0.0560711147471544</v>
      </c>
      <c r="AU12" s="19"/>
      <c r="AV12" s="19" t="n">
        <v>0.0131216740461165</v>
      </c>
      <c r="AW12" s="19" t="n">
        <v>0.0118723813274587</v>
      </c>
      <c r="AX12" s="19" t="n">
        <v>0</v>
      </c>
      <c r="AY12" s="19" t="n">
        <v>0.0268510937223091</v>
      </c>
      <c r="AZ12" s="19" t="n">
        <v>0.0427561592516441</v>
      </c>
      <c r="BA12" s="19" t="n">
        <v>0.0478770431343263</v>
      </c>
      <c r="BB12" s="19"/>
      <c r="BC12" s="19" t="n">
        <v>0.0348644303083852</v>
      </c>
      <c r="BD12" s="19" t="n">
        <v>0.0140571729519065</v>
      </c>
      <c r="BE12" s="19" t="n">
        <v>0.0220465629702731</v>
      </c>
      <c r="BF12" s="19" t="n">
        <v>0.0136608314642935</v>
      </c>
      <c r="BG12" s="19" t="n">
        <v>0</v>
      </c>
    </row>
    <row r="13">
      <c r="B13" s="20" t="s">
        <v>100</v>
      </c>
      <c r="C13" s="21" t="n">
        <v>0.0511400252940186</v>
      </c>
      <c r="D13" s="21" t="n">
        <v>0.0339960657219189</v>
      </c>
      <c r="E13" s="21" t="n">
        <v>0.0664587339552839</v>
      </c>
      <c r="F13" s="21"/>
      <c r="G13" s="21" t="n">
        <v>0.0314812700271928</v>
      </c>
      <c r="H13" s="21" t="n">
        <v>0.0341254095473093</v>
      </c>
      <c r="I13" s="21" t="n">
        <v>0.0635271848659349</v>
      </c>
      <c r="J13" s="21" t="n">
        <v>0.041868017962402</v>
      </c>
      <c r="K13" s="21" t="n">
        <v>0.0845742980722629</v>
      </c>
      <c r="L13" s="21" t="n">
        <v>0.0502860953729583</v>
      </c>
      <c r="M13" s="21"/>
      <c r="N13" s="21" t="n">
        <v>0.0264146856859099</v>
      </c>
      <c r="O13" s="21" t="n">
        <v>0.0394838249834324</v>
      </c>
      <c r="P13" s="21" t="n">
        <v>0.0606088519385503</v>
      </c>
      <c r="Q13" s="21" t="n">
        <v>0.0795674198648937</v>
      </c>
      <c r="R13" s="21"/>
      <c r="S13" s="21" t="n">
        <v>0.0350076902241924</v>
      </c>
      <c r="T13" s="21" t="n">
        <v>0.0340635226743444</v>
      </c>
      <c r="U13" s="21" t="n">
        <v>0.0473654100687616</v>
      </c>
      <c r="V13" s="21" t="n">
        <v>0.0619026668938309</v>
      </c>
      <c r="W13" s="21" t="n">
        <v>0.0638847565252996</v>
      </c>
      <c r="X13" s="21" t="n">
        <v>0.0577595811673574</v>
      </c>
      <c r="Y13" s="21" t="n">
        <v>0.0681036777283508</v>
      </c>
      <c r="Z13" s="21" t="n">
        <v>0.0432587425576736</v>
      </c>
      <c r="AA13" s="21" t="n">
        <v>0.0659326718414123</v>
      </c>
      <c r="AB13" s="21" t="n">
        <v>0.0403040008867171</v>
      </c>
      <c r="AC13" s="21" t="n">
        <v>0.0364466231243553</v>
      </c>
      <c r="AD13" s="21" t="n">
        <v>0.0960429021439186</v>
      </c>
      <c r="AE13" s="21"/>
      <c r="AF13" s="21" t="n">
        <v>0.0534719981158582</v>
      </c>
      <c r="AG13" s="21" t="n">
        <v>0.0318367564728197</v>
      </c>
      <c r="AH13" s="21" t="n">
        <v>0.107036432873984</v>
      </c>
      <c r="AI13" s="21"/>
      <c r="AJ13" s="21" t="n">
        <v>0.0488818191514429</v>
      </c>
      <c r="AK13" s="21" t="n">
        <v>0.0226263591112716</v>
      </c>
      <c r="AL13" s="21" t="n">
        <v>0.0322384112013635</v>
      </c>
      <c r="AM13" s="21" t="n">
        <v>0</v>
      </c>
      <c r="AN13" s="21" t="n">
        <v>0.130745568580993</v>
      </c>
      <c r="AO13" s="21"/>
      <c r="AP13" s="21" t="n">
        <v>0.0661306670677407</v>
      </c>
      <c r="AQ13" s="21" t="n">
        <v>0.0401683353812525</v>
      </c>
      <c r="AR13" s="21" t="n">
        <v>0.0201889190482378</v>
      </c>
      <c r="AS13" s="21" t="n">
        <v>0.0431330909721249</v>
      </c>
      <c r="AT13" s="21" t="n">
        <v>0.05158220564425</v>
      </c>
      <c r="AU13" s="21"/>
      <c r="AV13" s="21" t="n">
        <v>0.0205877415757044</v>
      </c>
      <c r="AW13" s="21" t="n">
        <v>0.0491848886257106</v>
      </c>
      <c r="AX13" s="21" t="n">
        <v>0.0100727197030342</v>
      </c>
      <c r="AY13" s="21" t="n">
        <v>0.0693202308054863</v>
      </c>
      <c r="AZ13" s="21" t="n">
        <v>0.0393332112090483</v>
      </c>
      <c r="BA13" s="21" t="n">
        <v>0.110193605526682</v>
      </c>
      <c r="BB13" s="21"/>
      <c r="BC13" s="21" t="n">
        <v>0.0840841622959347</v>
      </c>
      <c r="BD13" s="21" t="n">
        <v>0.0452688457057015</v>
      </c>
      <c r="BE13" s="21" t="n">
        <v>0.040586388461087</v>
      </c>
      <c r="BF13" s="21" t="n">
        <v>0.0165743439680126</v>
      </c>
      <c r="BG13" s="21" t="n">
        <v>0.0653619262286446</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352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495</v>
      </c>
      <c r="D7" s="11" t="n">
        <v>259</v>
      </c>
      <c r="E7" s="11" t="n">
        <v>236</v>
      </c>
      <c r="F7" s="11"/>
      <c r="G7" s="11" t="n">
        <v>61</v>
      </c>
      <c r="H7" s="11" t="n">
        <v>70</v>
      </c>
      <c r="I7" s="11" t="n">
        <v>83</v>
      </c>
      <c r="J7" s="11" t="n">
        <v>96</v>
      </c>
      <c r="K7" s="11" t="n">
        <v>76</v>
      </c>
      <c r="L7" s="11" t="n">
        <v>109</v>
      </c>
      <c r="M7" s="11"/>
      <c r="N7" s="11" t="n">
        <v>130</v>
      </c>
      <c r="O7" s="11" t="n">
        <v>124</v>
      </c>
      <c r="P7" s="11" t="n">
        <v>121</v>
      </c>
      <c r="Q7" s="11" t="n">
        <v>120</v>
      </c>
      <c r="R7" s="11"/>
      <c r="S7" s="11" t="n">
        <v>67</v>
      </c>
      <c r="T7" s="11" t="n">
        <v>63</v>
      </c>
      <c r="U7" s="11" t="n">
        <v>37</v>
      </c>
      <c r="V7" s="11" t="n">
        <v>38</v>
      </c>
      <c r="W7" s="11" t="n">
        <v>26</v>
      </c>
      <c r="X7" s="11" t="n">
        <v>41</v>
      </c>
      <c r="Y7" s="11" t="n">
        <v>48</v>
      </c>
      <c r="Z7" s="11" t="n">
        <v>28</v>
      </c>
      <c r="AA7" s="11" t="n">
        <v>58</v>
      </c>
      <c r="AB7" s="11" t="n">
        <v>46</v>
      </c>
      <c r="AC7" s="11" t="n">
        <v>26</v>
      </c>
      <c r="AD7" s="11" t="n">
        <v>17</v>
      </c>
      <c r="AE7" s="11"/>
      <c r="AF7" s="11" t="n">
        <v>188</v>
      </c>
      <c r="AG7" s="11" t="n">
        <v>189</v>
      </c>
      <c r="AH7" s="11" t="n">
        <v>72</v>
      </c>
      <c r="AI7" s="11"/>
      <c r="AJ7" s="11" t="n">
        <v>171</v>
      </c>
      <c r="AK7" s="11" t="n">
        <v>126</v>
      </c>
      <c r="AL7" s="11" t="n">
        <v>28</v>
      </c>
      <c r="AM7" s="11" t="n">
        <v>10</v>
      </c>
      <c r="AN7" s="11" t="n">
        <v>67</v>
      </c>
      <c r="AO7" s="11"/>
      <c r="AP7" s="11" t="n">
        <v>92</v>
      </c>
      <c r="AQ7" s="11" t="n">
        <v>155</v>
      </c>
      <c r="AR7" s="11" t="n">
        <v>39</v>
      </c>
      <c r="AS7" s="11" t="n">
        <v>75</v>
      </c>
      <c r="AT7" s="11" t="n">
        <v>32</v>
      </c>
      <c r="AU7" s="11"/>
      <c r="AV7" s="11" t="n">
        <v>130</v>
      </c>
      <c r="AW7" s="11" t="n">
        <v>88</v>
      </c>
      <c r="AX7" s="11" t="n">
        <v>43</v>
      </c>
      <c r="AY7" s="11" t="n">
        <v>90</v>
      </c>
      <c r="AZ7" s="11" t="n">
        <v>42</v>
      </c>
      <c r="BA7" s="11" t="n">
        <v>40</v>
      </c>
      <c r="BB7" s="11"/>
      <c r="BC7" s="11" t="n">
        <v>106</v>
      </c>
      <c r="BD7" s="11" t="n">
        <v>128</v>
      </c>
      <c r="BE7" s="11" t="n">
        <v>138</v>
      </c>
      <c r="BF7" s="11" t="n">
        <v>46</v>
      </c>
      <c r="BG7" s="11" t="n">
        <v>9</v>
      </c>
    </row>
    <row r="8" ht="30" customHeight="1">
      <c r="B8" s="12" t="s">
        <v>20</v>
      </c>
      <c r="C8" s="12" t="n">
        <v>499</v>
      </c>
      <c r="D8" s="12" t="n">
        <v>258</v>
      </c>
      <c r="E8" s="12" t="n">
        <v>241</v>
      </c>
      <c r="F8" s="12"/>
      <c r="G8" s="12" t="n">
        <v>60</v>
      </c>
      <c r="H8" s="12" t="n">
        <v>73</v>
      </c>
      <c r="I8" s="12" t="n">
        <v>92</v>
      </c>
      <c r="J8" s="12" t="n">
        <v>91</v>
      </c>
      <c r="K8" s="12" t="n">
        <v>75</v>
      </c>
      <c r="L8" s="12" t="n">
        <v>108</v>
      </c>
      <c r="M8" s="12"/>
      <c r="N8" s="12" t="n">
        <v>127</v>
      </c>
      <c r="O8" s="12" t="n">
        <v>138</v>
      </c>
      <c r="P8" s="12" t="n">
        <v>118</v>
      </c>
      <c r="Q8" s="12" t="n">
        <v>117</v>
      </c>
      <c r="R8" s="12"/>
      <c r="S8" s="12" t="n">
        <v>66</v>
      </c>
      <c r="T8" s="12" t="n">
        <v>65</v>
      </c>
      <c r="U8" s="12" t="n">
        <v>39</v>
      </c>
      <c r="V8" s="12" t="n">
        <v>45</v>
      </c>
      <c r="W8" s="12" t="n">
        <v>27</v>
      </c>
      <c r="X8" s="12" t="n">
        <v>53</v>
      </c>
      <c r="Y8" s="12" t="n">
        <v>45</v>
      </c>
      <c r="Z8" s="12" t="n">
        <v>25</v>
      </c>
      <c r="AA8" s="12" t="n">
        <v>55</v>
      </c>
      <c r="AB8" s="12" t="n">
        <v>42</v>
      </c>
      <c r="AC8" s="12" t="n">
        <v>23</v>
      </c>
      <c r="AD8" s="12" t="n">
        <v>16</v>
      </c>
      <c r="AE8" s="12"/>
      <c r="AF8" s="12" t="n">
        <v>188</v>
      </c>
      <c r="AG8" s="12" t="n">
        <v>193</v>
      </c>
      <c r="AH8" s="12" t="n">
        <v>72</v>
      </c>
      <c r="AI8" s="12"/>
      <c r="AJ8" s="12" t="n">
        <v>173</v>
      </c>
      <c r="AK8" s="12" t="n">
        <v>129</v>
      </c>
      <c r="AL8" s="12" t="n">
        <v>27</v>
      </c>
      <c r="AM8" s="12" t="n">
        <v>10</v>
      </c>
      <c r="AN8" s="12" t="n">
        <v>67</v>
      </c>
      <c r="AO8" s="12"/>
      <c r="AP8" s="12" t="n">
        <v>91</v>
      </c>
      <c r="AQ8" s="12" t="n">
        <v>160</v>
      </c>
      <c r="AR8" s="12" t="n">
        <v>39</v>
      </c>
      <c r="AS8" s="12" t="n">
        <v>74</v>
      </c>
      <c r="AT8" s="12" t="n">
        <v>35</v>
      </c>
      <c r="AU8" s="12"/>
      <c r="AV8" s="12" t="n">
        <v>134</v>
      </c>
      <c r="AW8" s="12" t="n">
        <v>90</v>
      </c>
      <c r="AX8" s="12" t="n">
        <v>44</v>
      </c>
      <c r="AY8" s="12" t="n">
        <v>88</v>
      </c>
      <c r="AZ8" s="12" t="n">
        <v>45</v>
      </c>
      <c r="BA8" s="12" t="n">
        <v>40</v>
      </c>
      <c r="BB8" s="12"/>
      <c r="BC8" s="12" t="n">
        <v>106</v>
      </c>
      <c r="BD8" s="12" t="n">
        <v>127</v>
      </c>
      <c r="BE8" s="12" t="n">
        <v>140</v>
      </c>
      <c r="BF8" s="12" t="n">
        <v>49</v>
      </c>
      <c r="BG8" s="12" t="n">
        <v>10</v>
      </c>
    </row>
    <row r="9">
      <c r="B9" s="20" t="s">
        <v>347</v>
      </c>
      <c r="C9" s="19" t="n">
        <v>0.574517448444043</v>
      </c>
      <c r="D9" s="19" t="n">
        <v>0.68911396577293</v>
      </c>
      <c r="E9" s="19" t="n">
        <v>0.451608057231939</v>
      </c>
      <c r="F9" s="19"/>
      <c r="G9" s="19" t="n">
        <v>0.57406643369364</v>
      </c>
      <c r="H9" s="19" t="n">
        <v>0.592388781278706</v>
      </c>
      <c r="I9" s="19" t="n">
        <v>0.623077067774129</v>
      </c>
      <c r="J9" s="19" t="n">
        <v>0.529733865194441</v>
      </c>
      <c r="K9" s="19" t="n">
        <v>0.527023338154133</v>
      </c>
      <c r="L9" s="19" t="n">
        <v>0.591758328066406</v>
      </c>
      <c r="M9" s="19"/>
      <c r="N9" s="19" t="n">
        <v>0.694469935586183</v>
      </c>
      <c r="O9" s="19" t="n">
        <v>0.532324301247182</v>
      </c>
      <c r="P9" s="19" t="n">
        <v>0.524450529079658</v>
      </c>
      <c r="Q9" s="19" t="n">
        <v>0.544738389926452</v>
      </c>
      <c r="R9" s="19"/>
      <c r="S9" s="19" t="n">
        <v>0.699801426469989</v>
      </c>
      <c r="T9" s="19" t="n">
        <v>0.520374543821285</v>
      </c>
      <c r="U9" s="19" t="n">
        <v>0.629588573006772</v>
      </c>
      <c r="V9" s="19" t="n">
        <v>0.574211474054735</v>
      </c>
      <c r="W9" s="19" t="n">
        <v>0.53166452237407</v>
      </c>
      <c r="X9" s="19" t="n">
        <v>0.622300261986506</v>
      </c>
      <c r="Y9" s="19" t="n">
        <v>0.541675254447018</v>
      </c>
      <c r="Z9" s="19" t="n">
        <v>0.372890048107721</v>
      </c>
      <c r="AA9" s="19" t="n">
        <v>0.599047699576641</v>
      </c>
      <c r="AB9" s="19" t="n">
        <v>0.490197877928296</v>
      </c>
      <c r="AC9" s="19" t="n">
        <v>0.580819933156359</v>
      </c>
      <c r="AD9" s="19" t="n">
        <v>0.59875192597732</v>
      </c>
      <c r="AE9" s="19"/>
      <c r="AF9" s="19" t="n">
        <v>0.557835451569219</v>
      </c>
      <c r="AG9" s="19" t="n">
        <v>0.592378294720127</v>
      </c>
      <c r="AH9" s="19" t="n">
        <v>0.533870882021908</v>
      </c>
      <c r="AI9" s="19"/>
      <c r="AJ9" s="19" t="n">
        <v>0.620278025807492</v>
      </c>
      <c r="AK9" s="19" t="n">
        <v>0.604841947543454</v>
      </c>
      <c r="AL9" s="19" t="n">
        <v>0.670616914475262</v>
      </c>
      <c r="AM9" s="19" t="n">
        <v>0.407703009288831</v>
      </c>
      <c r="AN9" s="19" t="n">
        <v>0.504342634326899</v>
      </c>
      <c r="AO9" s="19"/>
      <c r="AP9" s="19" t="n">
        <v>0.590525819274438</v>
      </c>
      <c r="AQ9" s="19" t="n">
        <v>0.616080121255066</v>
      </c>
      <c r="AR9" s="19" t="n">
        <v>0.612465789476426</v>
      </c>
      <c r="AS9" s="19" t="n">
        <v>0.515949879993236</v>
      </c>
      <c r="AT9" s="19" t="n">
        <v>0.520144109313746</v>
      </c>
      <c r="AU9" s="19"/>
      <c r="AV9" s="19" t="n">
        <v>0.667317101649461</v>
      </c>
      <c r="AW9" s="19" t="n">
        <v>0.586322799178211</v>
      </c>
      <c r="AX9" s="19" t="n">
        <v>0.610302005920655</v>
      </c>
      <c r="AY9" s="19" t="n">
        <v>0.531369478351097</v>
      </c>
      <c r="AZ9" s="19" t="n">
        <v>0.482481108396865</v>
      </c>
      <c r="BA9" s="19" t="n">
        <v>0.399822444030192</v>
      </c>
      <c r="BB9" s="19"/>
      <c r="BC9" s="19" t="n">
        <v>0.521703797617043</v>
      </c>
      <c r="BD9" s="19" t="n">
        <v>0.563543767481892</v>
      </c>
      <c r="BE9" s="19" t="n">
        <v>0.600285744279492</v>
      </c>
      <c r="BF9" s="19" t="n">
        <v>0.724233443987095</v>
      </c>
      <c r="BG9" s="19" t="n">
        <v>0.574011617562367</v>
      </c>
    </row>
    <row r="10">
      <c r="B10" s="20" t="s">
        <v>348</v>
      </c>
      <c r="C10" s="19" t="n">
        <v>0.466115760459303</v>
      </c>
      <c r="D10" s="19" t="n">
        <v>0.533976659548612</v>
      </c>
      <c r="E10" s="19" t="n">
        <v>0.393332206573146</v>
      </c>
      <c r="F10" s="19"/>
      <c r="G10" s="19" t="n">
        <v>0.398887052178164</v>
      </c>
      <c r="H10" s="19" t="n">
        <v>0.456301317694452</v>
      </c>
      <c r="I10" s="19" t="n">
        <v>0.460566012310781</v>
      </c>
      <c r="J10" s="19" t="n">
        <v>0.456793155470258</v>
      </c>
      <c r="K10" s="19" t="n">
        <v>0.411853468210791</v>
      </c>
      <c r="L10" s="19" t="n">
        <v>0.559937882820436</v>
      </c>
      <c r="M10" s="19"/>
      <c r="N10" s="19" t="n">
        <v>0.516168470139147</v>
      </c>
      <c r="O10" s="19" t="n">
        <v>0.429657690069757</v>
      </c>
      <c r="P10" s="19" t="n">
        <v>0.465889254846532</v>
      </c>
      <c r="Q10" s="19" t="n">
        <v>0.455208769818115</v>
      </c>
      <c r="R10" s="19"/>
      <c r="S10" s="19" t="n">
        <v>0.504814757414487</v>
      </c>
      <c r="T10" s="19" t="n">
        <v>0.44634043055791</v>
      </c>
      <c r="U10" s="19" t="n">
        <v>0.533133128229297</v>
      </c>
      <c r="V10" s="19" t="n">
        <v>0.426572502752992</v>
      </c>
      <c r="W10" s="19" t="n">
        <v>0.472572346593349</v>
      </c>
      <c r="X10" s="19" t="n">
        <v>0.399264762378453</v>
      </c>
      <c r="Y10" s="19" t="n">
        <v>0.425354627133712</v>
      </c>
      <c r="Z10" s="19" t="n">
        <v>0.464849427015141</v>
      </c>
      <c r="AA10" s="19" t="n">
        <v>0.497792170232279</v>
      </c>
      <c r="AB10" s="19" t="n">
        <v>0.435564699901794</v>
      </c>
      <c r="AC10" s="19" t="n">
        <v>0.53052396996073</v>
      </c>
      <c r="AD10" s="19" t="n">
        <v>0.548168097772663</v>
      </c>
      <c r="AE10" s="19"/>
      <c r="AF10" s="19" t="n">
        <v>0.478182183111793</v>
      </c>
      <c r="AG10" s="19" t="n">
        <v>0.471549521566094</v>
      </c>
      <c r="AH10" s="19" t="n">
        <v>0.432265984854559</v>
      </c>
      <c r="AI10" s="19"/>
      <c r="AJ10" s="19" t="n">
        <v>0.488117212151551</v>
      </c>
      <c r="AK10" s="19" t="n">
        <v>0.54028952638247</v>
      </c>
      <c r="AL10" s="19" t="n">
        <v>0.5083088883735</v>
      </c>
      <c r="AM10" s="19" t="n">
        <v>0.30507617353825</v>
      </c>
      <c r="AN10" s="19" t="n">
        <v>0.368383566543318</v>
      </c>
      <c r="AO10" s="19"/>
      <c r="AP10" s="19" t="n">
        <v>0.473764110375274</v>
      </c>
      <c r="AQ10" s="19" t="n">
        <v>0.539226143742418</v>
      </c>
      <c r="AR10" s="19" t="n">
        <v>0.496161611691661</v>
      </c>
      <c r="AS10" s="19" t="n">
        <v>0.369340943931298</v>
      </c>
      <c r="AT10" s="19" t="n">
        <v>0.358432968887388</v>
      </c>
      <c r="AU10" s="19"/>
      <c r="AV10" s="19" t="n">
        <v>0.578482396214962</v>
      </c>
      <c r="AW10" s="19" t="n">
        <v>0.526950039194969</v>
      </c>
      <c r="AX10" s="19" t="n">
        <v>0.494284873977756</v>
      </c>
      <c r="AY10" s="19" t="n">
        <v>0.394974691143495</v>
      </c>
      <c r="AZ10" s="19" t="n">
        <v>0.348822728526218</v>
      </c>
      <c r="BA10" s="19" t="n">
        <v>0.342407940353392</v>
      </c>
      <c r="BB10" s="19"/>
      <c r="BC10" s="19" t="n">
        <v>0.423225110237874</v>
      </c>
      <c r="BD10" s="19" t="n">
        <v>0.424497281724981</v>
      </c>
      <c r="BE10" s="19" t="n">
        <v>0.465218099232201</v>
      </c>
      <c r="BF10" s="19" t="n">
        <v>0.603700816784563</v>
      </c>
      <c r="BG10" s="19" t="n">
        <v>0.222967904637513</v>
      </c>
    </row>
    <row r="11">
      <c r="B11" s="20" t="s">
        <v>70</v>
      </c>
      <c r="C11" s="19" t="n">
        <v>0.45094615652624</v>
      </c>
      <c r="D11" s="19" t="n">
        <v>0.52505605201648</v>
      </c>
      <c r="E11" s="19" t="n">
        <v>0.371460301721803</v>
      </c>
      <c r="F11" s="19"/>
      <c r="G11" s="19" t="n">
        <v>0.652815417897181</v>
      </c>
      <c r="H11" s="19" t="n">
        <v>0.54308577754635</v>
      </c>
      <c r="I11" s="19" t="n">
        <v>0.518773672892548</v>
      </c>
      <c r="J11" s="19" t="n">
        <v>0.351027871563133</v>
      </c>
      <c r="K11" s="19" t="n">
        <v>0.34632061573607</v>
      </c>
      <c r="L11" s="19" t="n">
        <v>0.375698738599883</v>
      </c>
      <c r="M11" s="19"/>
      <c r="N11" s="19" t="n">
        <v>0.587798393737144</v>
      </c>
      <c r="O11" s="19" t="n">
        <v>0.466612503153042</v>
      </c>
      <c r="P11" s="19" t="n">
        <v>0.292406175576725</v>
      </c>
      <c r="Q11" s="19" t="n">
        <v>0.443531567548192</v>
      </c>
      <c r="R11" s="19"/>
      <c r="S11" s="19" t="n">
        <v>0.555416074465259</v>
      </c>
      <c r="T11" s="19" t="n">
        <v>0.500480410413901</v>
      </c>
      <c r="U11" s="19" t="n">
        <v>0.379752766142669</v>
      </c>
      <c r="V11" s="19" t="n">
        <v>0.471553312186594</v>
      </c>
      <c r="W11" s="19" t="n">
        <v>0.400935830774846</v>
      </c>
      <c r="X11" s="19" t="n">
        <v>0.467361538134904</v>
      </c>
      <c r="Y11" s="19" t="n">
        <v>0.494549358399537</v>
      </c>
      <c r="Z11" s="19" t="n">
        <v>0.47492262934323</v>
      </c>
      <c r="AA11" s="19" t="n">
        <v>0.341115345871753</v>
      </c>
      <c r="AB11" s="19" t="n">
        <v>0.399032903053498</v>
      </c>
      <c r="AC11" s="19" t="n">
        <v>0.375367429291103</v>
      </c>
      <c r="AD11" s="19" t="n">
        <v>0.425208710181514</v>
      </c>
      <c r="AE11" s="19"/>
      <c r="AF11" s="19" t="n">
        <v>0.378591156595437</v>
      </c>
      <c r="AG11" s="19" t="n">
        <v>0.450197243636746</v>
      </c>
      <c r="AH11" s="19" t="n">
        <v>0.48927685033621</v>
      </c>
      <c r="AI11" s="19"/>
      <c r="AJ11" s="19" t="n">
        <v>0.473414487879742</v>
      </c>
      <c r="AK11" s="19" t="n">
        <v>0.488972463523247</v>
      </c>
      <c r="AL11" s="19" t="n">
        <v>0.428026173816431</v>
      </c>
      <c r="AM11" s="19" t="n">
        <v>0.10835999950834</v>
      </c>
      <c r="AN11" s="19" t="n">
        <v>0.414078284060508</v>
      </c>
      <c r="AO11" s="19"/>
      <c r="AP11" s="19" t="n">
        <v>0.410571095863021</v>
      </c>
      <c r="AQ11" s="19" t="n">
        <v>0.528935303701914</v>
      </c>
      <c r="AR11" s="19" t="n">
        <v>0.417750147143077</v>
      </c>
      <c r="AS11" s="19" t="n">
        <v>0.431703988815939</v>
      </c>
      <c r="AT11" s="19" t="n">
        <v>0.377633335254615</v>
      </c>
      <c r="AU11" s="19"/>
      <c r="AV11" s="19" t="n">
        <v>0.551782944805274</v>
      </c>
      <c r="AW11" s="19" t="n">
        <v>0.436172995042065</v>
      </c>
      <c r="AX11" s="19" t="n">
        <v>0.422475859682244</v>
      </c>
      <c r="AY11" s="19" t="n">
        <v>0.368881792203898</v>
      </c>
      <c r="AZ11" s="19" t="n">
        <v>0.46628592602658</v>
      </c>
      <c r="BA11" s="19" t="n">
        <v>0.407931794785535</v>
      </c>
      <c r="BB11" s="19"/>
      <c r="BC11" s="19" t="n">
        <v>0.367671199844706</v>
      </c>
      <c r="BD11" s="19" t="n">
        <v>0.399320313565358</v>
      </c>
      <c r="BE11" s="19" t="n">
        <v>0.50544969592348</v>
      </c>
      <c r="BF11" s="19" t="n">
        <v>0.669336109486743</v>
      </c>
      <c r="BG11" s="19" t="n">
        <v>0.490350383833862</v>
      </c>
    </row>
    <row r="12">
      <c r="B12" s="20" t="s">
        <v>349</v>
      </c>
      <c r="C12" s="19" t="n">
        <v>0.418271773872911</v>
      </c>
      <c r="D12" s="19" t="n">
        <v>0.501621260750312</v>
      </c>
      <c r="E12" s="19" t="n">
        <v>0.32887608429413</v>
      </c>
      <c r="F12" s="19"/>
      <c r="G12" s="19" t="n">
        <v>0.487043346901081</v>
      </c>
      <c r="H12" s="19" t="n">
        <v>0.526004741180144</v>
      </c>
      <c r="I12" s="19" t="n">
        <v>0.479347516366472</v>
      </c>
      <c r="J12" s="19" t="n">
        <v>0.34802461658453</v>
      </c>
      <c r="K12" s="19" t="n">
        <v>0.332681867645726</v>
      </c>
      <c r="L12" s="19" t="n">
        <v>0.373464287679826</v>
      </c>
      <c r="M12" s="19"/>
      <c r="N12" s="19" t="n">
        <v>0.562229858225959</v>
      </c>
      <c r="O12" s="19" t="n">
        <v>0.438328536757829</v>
      </c>
      <c r="P12" s="19" t="n">
        <v>0.320533307995621</v>
      </c>
      <c r="Q12" s="19" t="n">
        <v>0.33671725657225</v>
      </c>
      <c r="R12" s="19"/>
      <c r="S12" s="19" t="n">
        <v>0.472144805604341</v>
      </c>
      <c r="T12" s="19" t="n">
        <v>0.468128094115856</v>
      </c>
      <c r="U12" s="19" t="n">
        <v>0.342339190214175</v>
      </c>
      <c r="V12" s="19" t="n">
        <v>0.356762181751015</v>
      </c>
      <c r="W12" s="19" t="n">
        <v>0.369819557625874</v>
      </c>
      <c r="X12" s="19" t="n">
        <v>0.415998751850353</v>
      </c>
      <c r="Y12" s="19" t="n">
        <v>0.391264183962536</v>
      </c>
      <c r="Z12" s="19" t="n">
        <v>0.468324935780646</v>
      </c>
      <c r="AA12" s="19" t="n">
        <v>0.410754680159124</v>
      </c>
      <c r="AB12" s="19" t="n">
        <v>0.393243528862659</v>
      </c>
      <c r="AC12" s="19" t="n">
        <v>0.491177318773156</v>
      </c>
      <c r="AD12" s="19" t="n">
        <v>0.429482887048926</v>
      </c>
      <c r="AE12" s="19"/>
      <c r="AF12" s="19" t="n">
        <v>0.373794668371435</v>
      </c>
      <c r="AG12" s="19" t="n">
        <v>0.436297195986014</v>
      </c>
      <c r="AH12" s="19" t="n">
        <v>0.433240358896551</v>
      </c>
      <c r="AI12" s="19"/>
      <c r="AJ12" s="19" t="n">
        <v>0.407765221816321</v>
      </c>
      <c r="AK12" s="19" t="n">
        <v>0.500980833176774</v>
      </c>
      <c r="AL12" s="19" t="n">
        <v>0.527653889095738</v>
      </c>
      <c r="AM12" s="19" t="n">
        <v>0.112021318251178</v>
      </c>
      <c r="AN12" s="19" t="n">
        <v>0.364328872455727</v>
      </c>
      <c r="AO12" s="19"/>
      <c r="AP12" s="19" t="n">
        <v>0.383236597563974</v>
      </c>
      <c r="AQ12" s="19" t="n">
        <v>0.4984860970167</v>
      </c>
      <c r="AR12" s="19" t="n">
        <v>0.454943683138423</v>
      </c>
      <c r="AS12" s="19" t="n">
        <v>0.360913940489929</v>
      </c>
      <c r="AT12" s="19" t="n">
        <v>0.314595354233838</v>
      </c>
      <c r="AU12" s="19"/>
      <c r="AV12" s="19" t="n">
        <v>0.505303706075621</v>
      </c>
      <c r="AW12" s="19" t="n">
        <v>0.408361543231914</v>
      </c>
      <c r="AX12" s="19" t="n">
        <v>0.531335115606853</v>
      </c>
      <c r="AY12" s="19" t="n">
        <v>0.366971087382369</v>
      </c>
      <c r="AZ12" s="19" t="n">
        <v>0.35378521346701</v>
      </c>
      <c r="BA12" s="19" t="n">
        <v>0.302455194125654</v>
      </c>
      <c r="BB12" s="19"/>
      <c r="BC12" s="19" t="n">
        <v>0.267682689188277</v>
      </c>
      <c r="BD12" s="19" t="n">
        <v>0.378308584319198</v>
      </c>
      <c r="BE12" s="19" t="n">
        <v>0.458339441581766</v>
      </c>
      <c r="BF12" s="19" t="n">
        <v>0.698080768192233</v>
      </c>
      <c r="BG12" s="19" t="n">
        <v>0.678241086145581</v>
      </c>
    </row>
    <row r="13">
      <c r="B13" s="20" t="s">
        <v>350</v>
      </c>
      <c r="C13" s="19" t="n">
        <v>0.361250528765158</v>
      </c>
      <c r="D13" s="19" t="n">
        <v>0.423670643786848</v>
      </c>
      <c r="E13" s="19" t="n">
        <v>0.294302435441457</v>
      </c>
      <c r="F13" s="19"/>
      <c r="G13" s="19" t="n">
        <v>0.470272418868168</v>
      </c>
      <c r="H13" s="19" t="n">
        <v>0.462909930496424</v>
      </c>
      <c r="I13" s="19" t="n">
        <v>0.435011446388062</v>
      </c>
      <c r="J13" s="19" t="n">
        <v>0.284344921442405</v>
      </c>
      <c r="K13" s="19" t="n">
        <v>0.245274713791052</v>
      </c>
      <c r="L13" s="19" t="n">
        <v>0.314129119276292</v>
      </c>
      <c r="M13" s="19"/>
      <c r="N13" s="19" t="n">
        <v>0.431022451814064</v>
      </c>
      <c r="O13" s="19" t="n">
        <v>0.385003739988819</v>
      </c>
      <c r="P13" s="19" t="n">
        <v>0.271730047569014</v>
      </c>
      <c r="Q13" s="19" t="n">
        <v>0.347549013877246</v>
      </c>
      <c r="R13" s="19"/>
      <c r="S13" s="19" t="n">
        <v>0.352814351923241</v>
      </c>
      <c r="T13" s="19" t="n">
        <v>0.497285276058412</v>
      </c>
      <c r="U13" s="19" t="n">
        <v>0.404277238378457</v>
      </c>
      <c r="V13" s="19" t="n">
        <v>0.392510608498735</v>
      </c>
      <c r="W13" s="19" t="n">
        <v>0.183805821444712</v>
      </c>
      <c r="X13" s="19" t="n">
        <v>0.342996891920983</v>
      </c>
      <c r="Y13" s="19" t="n">
        <v>0.329331559169159</v>
      </c>
      <c r="Z13" s="19" t="n">
        <v>0.265045869784349</v>
      </c>
      <c r="AA13" s="19" t="n">
        <v>0.36109095180613</v>
      </c>
      <c r="AB13" s="19" t="n">
        <v>0.261735881293372</v>
      </c>
      <c r="AC13" s="19" t="n">
        <v>0.423772578958717</v>
      </c>
      <c r="AD13" s="19" t="n">
        <v>0.42516754261299</v>
      </c>
      <c r="AE13" s="19"/>
      <c r="AF13" s="19" t="n">
        <v>0.304528069960704</v>
      </c>
      <c r="AG13" s="19" t="n">
        <v>0.372937088562324</v>
      </c>
      <c r="AH13" s="19" t="n">
        <v>0.393733067089747</v>
      </c>
      <c r="AI13" s="19"/>
      <c r="AJ13" s="19" t="n">
        <v>0.358321381059761</v>
      </c>
      <c r="AK13" s="19" t="n">
        <v>0.396698772334209</v>
      </c>
      <c r="AL13" s="19" t="n">
        <v>0.329528962046434</v>
      </c>
      <c r="AM13" s="19" t="n">
        <v>0.0846948557787319</v>
      </c>
      <c r="AN13" s="19" t="n">
        <v>0.316859016694526</v>
      </c>
      <c r="AO13" s="19"/>
      <c r="AP13" s="19" t="n">
        <v>0.37565914655296</v>
      </c>
      <c r="AQ13" s="19" t="n">
        <v>0.423181410584113</v>
      </c>
      <c r="AR13" s="19" t="n">
        <v>0.335279441632716</v>
      </c>
      <c r="AS13" s="19" t="n">
        <v>0.256568709420311</v>
      </c>
      <c r="AT13" s="19" t="n">
        <v>0.277516182938663</v>
      </c>
      <c r="AU13" s="19"/>
      <c r="AV13" s="19" t="n">
        <v>0.412508111514242</v>
      </c>
      <c r="AW13" s="19" t="n">
        <v>0.443642839540059</v>
      </c>
      <c r="AX13" s="19" t="n">
        <v>0.333114353979837</v>
      </c>
      <c r="AY13" s="19" t="n">
        <v>0.291473196201538</v>
      </c>
      <c r="AZ13" s="19" t="n">
        <v>0.309106859382962</v>
      </c>
      <c r="BA13" s="19" t="n">
        <v>0.196629339385654</v>
      </c>
      <c r="BB13" s="19"/>
      <c r="BC13" s="19" t="n">
        <v>0.262794744775842</v>
      </c>
      <c r="BD13" s="19" t="n">
        <v>0.359853672356663</v>
      </c>
      <c r="BE13" s="19" t="n">
        <v>0.408805866864949</v>
      </c>
      <c r="BF13" s="19" t="n">
        <v>0.561795096350216</v>
      </c>
      <c r="BG13" s="19" t="n">
        <v>0.118659197928924</v>
      </c>
    </row>
    <row r="14">
      <c r="B14" s="20" t="s">
        <v>351</v>
      </c>
      <c r="C14" s="19" t="n">
        <v>0.279376565875359</v>
      </c>
      <c r="D14" s="19" t="n">
        <v>0.308171112602569</v>
      </c>
      <c r="E14" s="19" t="n">
        <v>0.248493252045563</v>
      </c>
      <c r="F14" s="19"/>
      <c r="G14" s="19" t="n">
        <v>0.353476214738107</v>
      </c>
      <c r="H14" s="19" t="n">
        <v>0.299076064251938</v>
      </c>
      <c r="I14" s="19" t="n">
        <v>0.311365862706499</v>
      </c>
      <c r="J14" s="19" t="n">
        <v>0.248471876944919</v>
      </c>
      <c r="K14" s="19" t="n">
        <v>0.225964835992416</v>
      </c>
      <c r="L14" s="19" t="n">
        <v>0.260776508696906</v>
      </c>
      <c r="M14" s="19"/>
      <c r="N14" s="19" t="n">
        <v>0.313256888538016</v>
      </c>
      <c r="O14" s="19" t="n">
        <v>0.308468116911843</v>
      </c>
      <c r="P14" s="19" t="n">
        <v>0.224762338359904</v>
      </c>
      <c r="Q14" s="19" t="n">
        <v>0.26315035639524</v>
      </c>
      <c r="R14" s="19"/>
      <c r="S14" s="19" t="n">
        <v>0.297243911113359</v>
      </c>
      <c r="T14" s="19" t="n">
        <v>0.372978274375859</v>
      </c>
      <c r="U14" s="19" t="n">
        <v>0.319881376411953</v>
      </c>
      <c r="V14" s="19" t="n">
        <v>0.202225248306827</v>
      </c>
      <c r="W14" s="19" t="n">
        <v>0.147973021487081</v>
      </c>
      <c r="X14" s="19" t="n">
        <v>0.253924222774894</v>
      </c>
      <c r="Y14" s="19" t="n">
        <v>0.26225863016945</v>
      </c>
      <c r="Z14" s="19" t="n">
        <v>0.325472425375402</v>
      </c>
      <c r="AA14" s="19" t="n">
        <v>0.278612996079598</v>
      </c>
      <c r="AB14" s="19" t="n">
        <v>0.25401451877099</v>
      </c>
      <c r="AC14" s="19" t="n">
        <v>0.272510755244668</v>
      </c>
      <c r="AD14" s="19" t="n">
        <v>0.308427063617697</v>
      </c>
      <c r="AE14" s="19"/>
      <c r="AF14" s="19" t="n">
        <v>0.218125188568332</v>
      </c>
      <c r="AG14" s="19" t="n">
        <v>0.274336948812311</v>
      </c>
      <c r="AH14" s="19" t="n">
        <v>0.355324033074962</v>
      </c>
      <c r="AI14" s="19"/>
      <c r="AJ14" s="19" t="n">
        <v>0.276066952792333</v>
      </c>
      <c r="AK14" s="19" t="n">
        <v>0.251775268931662</v>
      </c>
      <c r="AL14" s="19" t="n">
        <v>0.389378973983657</v>
      </c>
      <c r="AM14" s="19" t="n">
        <v>0.105143370295384</v>
      </c>
      <c r="AN14" s="19" t="n">
        <v>0.297337727357478</v>
      </c>
      <c r="AO14" s="19"/>
      <c r="AP14" s="19" t="n">
        <v>0.285091429901636</v>
      </c>
      <c r="AQ14" s="19" t="n">
        <v>0.281263740548716</v>
      </c>
      <c r="AR14" s="19" t="n">
        <v>0.336937926338487</v>
      </c>
      <c r="AS14" s="19" t="n">
        <v>0.213087105356618</v>
      </c>
      <c r="AT14" s="19" t="n">
        <v>0.248338183140845</v>
      </c>
      <c r="AU14" s="19"/>
      <c r="AV14" s="19" t="n">
        <v>0.300333388986271</v>
      </c>
      <c r="AW14" s="19" t="n">
        <v>0.282785445014648</v>
      </c>
      <c r="AX14" s="19" t="n">
        <v>0.373384476455809</v>
      </c>
      <c r="AY14" s="19" t="n">
        <v>0.226343351448706</v>
      </c>
      <c r="AZ14" s="19" t="n">
        <v>0.259487842461345</v>
      </c>
      <c r="BA14" s="19" t="n">
        <v>0.142127973654928</v>
      </c>
      <c r="BB14" s="19"/>
      <c r="BC14" s="19" t="n">
        <v>0.238285060239421</v>
      </c>
      <c r="BD14" s="19" t="n">
        <v>0.311962747302031</v>
      </c>
      <c r="BE14" s="19" t="n">
        <v>0.286394899353664</v>
      </c>
      <c r="BF14" s="19" t="n">
        <v>0.291926806276594</v>
      </c>
      <c r="BG14" s="19" t="n">
        <v>0.322270633250337</v>
      </c>
    </row>
    <row r="15">
      <c r="B15" s="20" t="s">
        <v>100</v>
      </c>
      <c r="C15" s="19" t="n">
        <v>0.164328437114943</v>
      </c>
      <c r="D15" s="19" t="n">
        <v>0.104701969865935</v>
      </c>
      <c r="E15" s="19" t="n">
        <v>0.228280230420067</v>
      </c>
      <c r="F15" s="19"/>
      <c r="G15" s="19" t="n">
        <v>0.0834543256056602</v>
      </c>
      <c r="H15" s="19" t="n">
        <v>0.128464821419766</v>
      </c>
      <c r="I15" s="19" t="n">
        <v>0.101037109859032</v>
      </c>
      <c r="J15" s="19" t="n">
        <v>0.166790003448566</v>
      </c>
      <c r="K15" s="19" t="n">
        <v>0.202532847754151</v>
      </c>
      <c r="L15" s="19" t="n">
        <v>0.258848956385261</v>
      </c>
      <c r="M15" s="19"/>
      <c r="N15" s="19" t="n">
        <v>0.113716026428538</v>
      </c>
      <c r="O15" s="19" t="n">
        <v>0.13862557635855</v>
      </c>
      <c r="P15" s="19" t="n">
        <v>0.221017608729457</v>
      </c>
      <c r="Q15" s="19" t="n">
        <v>0.192609130997436</v>
      </c>
      <c r="R15" s="19"/>
      <c r="S15" s="19" t="n">
        <v>0.0558586689262832</v>
      </c>
      <c r="T15" s="19" t="n">
        <v>0.212570411157735</v>
      </c>
      <c r="U15" s="19" t="n">
        <v>0.115749501846451</v>
      </c>
      <c r="V15" s="19" t="n">
        <v>0.238937787193272</v>
      </c>
      <c r="W15" s="19" t="n">
        <v>0.162323374861843</v>
      </c>
      <c r="X15" s="19" t="n">
        <v>0.143087143424187</v>
      </c>
      <c r="Y15" s="19" t="n">
        <v>0.150168058634731</v>
      </c>
      <c r="Z15" s="19" t="n">
        <v>0.211062287534598</v>
      </c>
      <c r="AA15" s="19" t="n">
        <v>0.155469410163368</v>
      </c>
      <c r="AB15" s="19" t="n">
        <v>0.317814693515547</v>
      </c>
      <c r="AC15" s="19" t="n">
        <v>0.115295502945387</v>
      </c>
      <c r="AD15" s="19" t="n">
        <v>0.0500474988213782</v>
      </c>
      <c r="AE15" s="19"/>
      <c r="AF15" s="19" t="n">
        <v>0.164375584686702</v>
      </c>
      <c r="AG15" s="19" t="n">
        <v>0.167577417793985</v>
      </c>
      <c r="AH15" s="19" t="n">
        <v>0.177607790138047</v>
      </c>
      <c r="AI15" s="19"/>
      <c r="AJ15" s="19" t="n">
        <v>0.188118898763676</v>
      </c>
      <c r="AK15" s="19" t="n">
        <v>0.100277079826236</v>
      </c>
      <c r="AL15" s="19" t="n">
        <v>0.222702356842776</v>
      </c>
      <c r="AM15" s="19" t="n">
        <v>0.108580928431989</v>
      </c>
      <c r="AN15" s="19" t="n">
        <v>0.196726791292266</v>
      </c>
      <c r="AO15" s="19"/>
      <c r="AP15" s="19" t="n">
        <v>0.225646456489329</v>
      </c>
      <c r="AQ15" s="19" t="n">
        <v>0.125365798094692</v>
      </c>
      <c r="AR15" s="19" t="n">
        <v>0.120008604232202</v>
      </c>
      <c r="AS15" s="19" t="n">
        <v>0.141767555372842</v>
      </c>
      <c r="AT15" s="19" t="n">
        <v>0.151338032073342</v>
      </c>
      <c r="AU15" s="19"/>
      <c r="AV15" s="19" t="n">
        <v>0.101584746340014</v>
      </c>
      <c r="AW15" s="19" t="n">
        <v>0.226957153118056</v>
      </c>
      <c r="AX15" s="19" t="n">
        <v>0.144340822833952</v>
      </c>
      <c r="AY15" s="19" t="n">
        <v>0.129238736195712</v>
      </c>
      <c r="AZ15" s="19" t="n">
        <v>0.116507542962567</v>
      </c>
      <c r="BA15" s="19" t="n">
        <v>0.323567723342812</v>
      </c>
      <c r="BB15" s="19"/>
      <c r="BC15" s="19" t="n">
        <v>0.197021367515923</v>
      </c>
      <c r="BD15" s="19" t="n">
        <v>0.192169594607586</v>
      </c>
      <c r="BE15" s="19" t="n">
        <v>0.13875499038862</v>
      </c>
      <c r="BF15" s="19" t="n">
        <v>0.093731733187802</v>
      </c>
      <c r="BG15" s="19" t="n">
        <v>0.0830152854061461</v>
      </c>
    </row>
    <row r="16">
      <c r="B16" s="20" t="s">
        <v>122</v>
      </c>
      <c r="C16" s="21" t="n">
        <v>0.0611726987700076</v>
      </c>
      <c r="D16" s="21" t="n">
        <v>0.0337713329051893</v>
      </c>
      <c r="E16" s="21" t="n">
        <v>0.0905617698807746</v>
      </c>
      <c r="F16" s="21"/>
      <c r="G16" s="21" t="n">
        <v>0.0181908931758983</v>
      </c>
      <c r="H16" s="21" t="n">
        <v>0.0254563887102578</v>
      </c>
      <c r="I16" s="21" t="n">
        <v>0.0963871180861061</v>
      </c>
      <c r="J16" s="21" t="n">
        <v>0.0909033655107119</v>
      </c>
      <c r="K16" s="21" t="n">
        <v>0.105558894941938</v>
      </c>
      <c r="L16" s="21" t="n">
        <v>0.0233194626420585</v>
      </c>
      <c r="M16" s="21"/>
      <c r="N16" s="21" t="n">
        <v>0.0329830096904435</v>
      </c>
      <c r="O16" s="21" t="n">
        <v>0.0477877328368172</v>
      </c>
      <c r="P16" s="21" t="n">
        <v>0.093244220256328</v>
      </c>
      <c r="Q16" s="21" t="n">
        <v>0.0753210341453829</v>
      </c>
      <c r="R16" s="21"/>
      <c r="S16" s="21" t="n">
        <v>0.0509076921847527</v>
      </c>
      <c r="T16" s="21" t="n">
        <v>0</v>
      </c>
      <c r="U16" s="21" t="n">
        <v>0.0557454462753709</v>
      </c>
      <c r="V16" s="21" t="n">
        <v>0.0501165846675006</v>
      </c>
      <c r="W16" s="21" t="n">
        <v>0.187595258992307</v>
      </c>
      <c r="X16" s="21" t="n">
        <v>0</v>
      </c>
      <c r="Y16" s="21" t="n">
        <v>0.122437364893019</v>
      </c>
      <c r="Z16" s="21" t="n">
        <v>0.0975818452899214</v>
      </c>
      <c r="AA16" s="21" t="n">
        <v>0.102839617769012</v>
      </c>
      <c r="AB16" s="21" t="n">
        <v>0.0191584024317027</v>
      </c>
      <c r="AC16" s="21" t="n">
        <v>0.0707344892896503</v>
      </c>
      <c r="AD16" s="21" t="n">
        <v>0.114986061927666</v>
      </c>
      <c r="AE16" s="21"/>
      <c r="AF16" s="21" t="n">
        <v>0.0922098281573946</v>
      </c>
      <c r="AG16" s="21" t="n">
        <v>0.0451321023045689</v>
      </c>
      <c r="AH16" s="21" t="n">
        <v>0.0619750505328814</v>
      </c>
      <c r="AI16" s="21"/>
      <c r="AJ16" s="21" t="n">
        <v>0.0454651036028096</v>
      </c>
      <c r="AK16" s="21" t="n">
        <v>0.0448259665838944</v>
      </c>
      <c r="AL16" s="21" t="n">
        <v>0.0347076419042475</v>
      </c>
      <c r="AM16" s="21" t="n">
        <v>0.270212692475457</v>
      </c>
      <c r="AN16" s="21" t="n">
        <v>0.0690182599498614</v>
      </c>
      <c r="AO16" s="21"/>
      <c r="AP16" s="21" t="n">
        <v>0.0110944618104922</v>
      </c>
      <c r="AQ16" s="21" t="n">
        <v>0.0431633581147788</v>
      </c>
      <c r="AR16" s="21" t="n">
        <v>0.0485187529956513</v>
      </c>
      <c r="AS16" s="21" t="n">
        <v>0.116076818978878</v>
      </c>
      <c r="AT16" s="21" t="n">
        <v>0.144122026380037</v>
      </c>
      <c r="AU16" s="21"/>
      <c r="AV16" s="21" t="n">
        <v>0.0307195438511437</v>
      </c>
      <c r="AW16" s="21" t="n">
        <v>0.0115119804316289</v>
      </c>
      <c r="AX16" s="21" t="n">
        <v>0.0432469864972577</v>
      </c>
      <c r="AY16" s="21" t="n">
        <v>0.129909225803704</v>
      </c>
      <c r="AZ16" s="21" t="n">
        <v>0.1109523029359</v>
      </c>
      <c r="BA16" s="21" t="n">
        <v>0.0867785135385732</v>
      </c>
      <c r="BB16" s="21"/>
      <c r="BC16" s="21" t="n">
        <v>0.092749696754422</v>
      </c>
      <c r="BD16" s="21" t="n">
        <v>0.0770175776862524</v>
      </c>
      <c r="BE16" s="21" t="n">
        <v>0.0351597698780721</v>
      </c>
      <c r="BF16" s="21" t="n">
        <v>0.0244878545406806</v>
      </c>
      <c r="BG16" s="21" t="n">
        <v>0.116468672603765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353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514</v>
      </c>
      <c r="D7" s="11" t="n">
        <v>240</v>
      </c>
      <c r="E7" s="11" t="n">
        <v>270</v>
      </c>
      <c r="F7" s="11"/>
      <c r="G7" s="11" t="n">
        <v>77</v>
      </c>
      <c r="H7" s="11" t="n">
        <v>85</v>
      </c>
      <c r="I7" s="11" t="n">
        <v>78</v>
      </c>
      <c r="J7" s="11" t="n">
        <v>90</v>
      </c>
      <c r="K7" s="11" t="n">
        <v>79</v>
      </c>
      <c r="L7" s="11" t="n">
        <v>105</v>
      </c>
      <c r="M7" s="11"/>
      <c r="N7" s="11" t="n">
        <v>142</v>
      </c>
      <c r="O7" s="11" t="n">
        <v>111</v>
      </c>
      <c r="P7" s="11" t="n">
        <v>112</v>
      </c>
      <c r="Q7" s="11" t="n">
        <v>149</v>
      </c>
      <c r="R7" s="11"/>
      <c r="S7" s="11" t="n">
        <v>69</v>
      </c>
      <c r="T7" s="11" t="n">
        <v>76</v>
      </c>
      <c r="U7" s="11" t="n">
        <v>39</v>
      </c>
      <c r="V7" s="11" t="n">
        <v>42</v>
      </c>
      <c r="W7" s="11" t="n">
        <v>35</v>
      </c>
      <c r="X7" s="11" t="n">
        <v>29</v>
      </c>
      <c r="Y7" s="11" t="n">
        <v>41</v>
      </c>
      <c r="Z7" s="11" t="n">
        <v>15</v>
      </c>
      <c r="AA7" s="11" t="n">
        <v>63</v>
      </c>
      <c r="AB7" s="11" t="n">
        <v>55</v>
      </c>
      <c r="AC7" s="11" t="n">
        <v>34</v>
      </c>
      <c r="AD7" s="11" t="n">
        <v>16</v>
      </c>
      <c r="AE7" s="11"/>
      <c r="AF7" s="11" t="n">
        <v>175</v>
      </c>
      <c r="AG7" s="11" t="n">
        <v>210</v>
      </c>
      <c r="AH7" s="11" t="n">
        <v>72</v>
      </c>
      <c r="AI7" s="11"/>
      <c r="AJ7" s="11" t="n">
        <v>172</v>
      </c>
      <c r="AK7" s="11" t="n">
        <v>141</v>
      </c>
      <c r="AL7" s="11" t="n">
        <v>30</v>
      </c>
      <c r="AM7" s="11" t="n">
        <v>8</v>
      </c>
      <c r="AN7" s="11" t="n">
        <v>65</v>
      </c>
      <c r="AO7" s="11"/>
      <c r="AP7" s="11" t="n">
        <v>99</v>
      </c>
      <c r="AQ7" s="11" t="n">
        <v>189</v>
      </c>
      <c r="AR7" s="11" t="n">
        <v>41</v>
      </c>
      <c r="AS7" s="11" t="n">
        <v>73</v>
      </c>
      <c r="AT7" s="11" t="n">
        <v>21</v>
      </c>
      <c r="AU7" s="11"/>
      <c r="AV7" s="11" t="n">
        <v>156</v>
      </c>
      <c r="AW7" s="11" t="n">
        <v>95</v>
      </c>
      <c r="AX7" s="11" t="n">
        <v>36</v>
      </c>
      <c r="AY7" s="11" t="n">
        <v>92</v>
      </c>
      <c r="AZ7" s="11" t="n">
        <v>28</v>
      </c>
      <c r="BA7" s="11" t="n">
        <v>47</v>
      </c>
      <c r="BB7" s="11"/>
      <c r="BC7" s="11" t="n">
        <v>130</v>
      </c>
      <c r="BD7" s="11" t="n">
        <v>113</v>
      </c>
      <c r="BE7" s="11" t="n">
        <v>134</v>
      </c>
      <c r="BF7" s="11" t="n">
        <v>64</v>
      </c>
      <c r="BG7" s="11" t="n">
        <v>7</v>
      </c>
    </row>
    <row r="8" ht="30" customHeight="1">
      <c r="B8" s="12" t="s">
        <v>20</v>
      </c>
      <c r="C8" s="12" t="n">
        <v>511</v>
      </c>
      <c r="D8" s="12" t="n">
        <v>236</v>
      </c>
      <c r="E8" s="12" t="n">
        <v>271</v>
      </c>
      <c r="F8" s="12"/>
      <c r="G8" s="12" t="n">
        <v>73</v>
      </c>
      <c r="H8" s="12" t="n">
        <v>91</v>
      </c>
      <c r="I8" s="12" t="n">
        <v>82</v>
      </c>
      <c r="J8" s="12" t="n">
        <v>86</v>
      </c>
      <c r="K8" s="12" t="n">
        <v>77</v>
      </c>
      <c r="L8" s="12" t="n">
        <v>103</v>
      </c>
      <c r="M8" s="12"/>
      <c r="N8" s="12" t="n">
        <v>135</v>
      </c>
      <c r="O8" s="12" t="n">
        <v>126</v>
      </c>
      <c r="P8" s="12" t="n">
        <v>106</v>
      </c>
      <c r="Q8" s="12" t="n">
        <v>144</v>
      </c>
      <c r="R8" s="12"/>
      <c r="S8" s="12" t="n">
        <v>65</v>
      </c>
      <c r="T8" s="12" t="n">
        <v>76</v>
      </c>
      <c r="U8" s="12" t="n">
        <v>41</v>
      </c>
      <c r="V8" s="12" t="n">
        <v>51</v>
      </c>
      <c r="W8" s="12" t="n">
        <v>38</v>
      </c>
      <c r="X8" s="12" t="n">
        <v>36</v>
      </c>
      <c r="Y8" s="12" t="n">
        <v>39</v>
      </c>
      <c r="Z8" s="12" t="n">
        <v>13</v>
      </c>
      <c r="AA8" s="12" t="n">
        <v>58</v>
      </c>
      <c r="AB8" s="12" t="n">
        <v>50</v>
      </c>
      <c r="AC8" s="12" t="n">
        <v>29</v>
      </c>
      <c r="AD8" s="12" t="n">
        <v>14</v>
      </c>
      <c r="AE8" s="12"/>
      <c r="AF8" s="12" t="n">
        <v>175</v>
      </c>
      <c r="AG8" s="12" t="n">
        <v>205</v>
      </c>
      <c r="AH8" s="12" t="n">
        <v>73</v>
      </c>
      <c r="AI8" s="12"/>
      <c r="AJ8" s="12" t="n">
        <v>171</v>
      </c>
      <c r="AK8" s="12" t="n">
        <v>142</v>
      </c>
      <c r="AL8" s="12" t="n">
        <v>31</v>
      </c>
      <c r="AM8" s="12" t="n">
        <v>7</v>
      </c>
      <c r="AN8" s="12" t="n">
        <v>67</v>
      </c>
      <c r="AO8" s="12"/>
      <c r="AP8" s="12" t="n">
        <v>100</v>
      </c>
      <c r="AQ8" s="12" t="n">
        <v>184</v>
      </c>
      <c r="AR8" s="12" t="n">
        <v>41</v>
      </c>
      <c r="AS8" s="12" t="n">
        <v>72</v>
      </c>
      <c r="AT8" s="12" t="n">
        <v>22</v>
      </c>
      <c r="AU8" s="12"/>
      <c r="AV8" s="12" t="n">
        <v>156</v>
      </c>
      <c r="AW8" s="12" t="n">
        <v>95</v>
      </c>
      <c r="AX8" s="12" t="n">
        <v>37</v>
      </c>
      <c r="AY8" s="12" t="n">
        <v>92</v>
      </c>
      <c r="AZ8" s="12" t="n">
        <v>29</v>
      </c>
      <c r="BA8" s="12" t="n">
        <v>46</v>
      </c>
      <c r="BB8" s="12"/>
      <c r="BC8" s="12" t="n">
        <v>133</v>
      </c>
      <c r="BD8" s="12" t="n">
        <v>113</v>
      </c>
      <c r="BE8" s="12" t="n">
        <v>133</v>
      </c>
      <c r="BF8" s="12" t="n">
        <v>62</v>
      </c>
      <c r="BG8" s="12" t="n">
        <v>6</v>
      </c>
    </row>
    <row r="9">
      <c r="B9" s="20" t="s">
        <v>347</v>
      </c>
      <c r="C9" s="19" t="n">
        <v>0.579604718128452</v>
      </c>
      <c r="D9" s="19" t="n">
        <v>0.642238656025194</v>
      </c>
      <c r="E9" s="19" t="n">
        <v>0.525785462675335</v>
      </c>
      <c r="F9" s="19"/>
      <c r="G9" s="19" t="n">
        <v>0.506236409238161</v>
      </c>
      <c r="H9" s="19" t="n">
        <v>0.59043307415535</v>
      </c>
      <c r="I9" s="19" t="n">
        <v>0.556489576162667</v>
      </c>
      <c r="J9" s="19" t="n">
        <v>0.59091114175625</v>
      </c>
      <c r="K9" s="19" t="n">
        <v>0.62065238468976</v>
      </c>
      <c r="L9" s="19" t="n">
        <v>0.600832398285244</v>
      </c>
      <c r="M9" s="19"/>
      <c r="N9" s="19" t="n">
        <v>0.598225694177076</v>
      </c>
      <c r="O9" s="19" t="n">
        <v>0.58852596010833</v>
      </c>
      <c r="P9" s="19" t="n">
        <v>0.517851796581568</v>
      </c>
      <c r="Q9" s="19" t="n">
        <v>0.599942604220721</v>
      </c>
      <c r="R9" s="19"/>
      <c r="S9" s="19" t="n">
        <v>0.5936501781968</v>
      </c>
      <c r="T9" s="19" t="n">
        <v>0.560571919579517</v>
      </c>
      <c r="U9" s="19" t="n">
        <v>0.650526591559009</v>
      </c>
      <c r="V9" s="19" t="n">
        <v>0.628028378223609</v>
      </c>
      <c r="W9" s="19" t="n">
        <v>0.572717180317188</v>
      </c>
      <c r="X9" s="19" t="n">
        <v>0.595672568240856</v>
      </c>
      <c r="Y9" s="19" t="n">
        <v>0.502583674197962</v>
      </c>
      <c r="Z9" s="19" t="n">
        <v>0.470865283968733</v>
      </c>
      <c r="AA9" s="19" t="n">
        <v>0.555210679735104</v>
      </c>
      <c r="AB9" s="19" t="n">
        <v>0.652713281575908</v>
      </c>
      <c r="AC9" s="19" t="n">
        <v>0.482694021392956</v>
      </c>
      <c r="AD9" s="19" t="n">
        <v>0.566255473420054</v>
      </c>
      <c r="AE9" s="19"/>
      <c r="AF9" s="19" t="n">
        <v>0.60462643714789</v>
      </c>
      <c r="AG9" s="19" t="n">
        <v>0.620447313525442</v>
      </c>
      <c r="AH9" s="19" t="n">
        <v>0.508455636190274</v>
      </c>
      <c r="AI9" s="19"/>
      <c r="AJ9" s="19" t="n">
        <v>0.637069832398844</v>
      </c>
      <c r="AK9" s="19" t="n">
        <v>0.532422362213782</v>
      </c>
      <c r="AL9" s="19" t="n">
        <v>0.741345845474655</v>
      </c>
      <c r="AM9" s="19" t="n">
        <v>0.25088659040897</v>
      </c>
      <c r="AN9" s="19" t="n">
        <v>0.546367977744619</v>
      </c>
      <c r="AO9" s="19"/>
      <c r="AP9" s="19" t="n">
        <v>0.596970481341121</v>
      </c>
      <c r="AQ9" s="19" t="n">
        <v>0.55826331619782</v>
      </c>
      <c r="AR9" s="19" t="n">
        <v>0.783870566624496</v>
      </c>
      <c r="AS9" s="19" t="n">
        <v>0.519044221595601</v>
      </c>
      <c r="AT9" s="19" t="n">
        <v>0.417974879636602</v>
      </c>
      <c r="AU9" s="19"/>
      <c r="AV9" s="19" t="n">
        <v>0.592276564196003</v>
      </c>
      <c r="AW9" s="19" t="n">
        <v>0.608569939130934</v>
      </c>
      <c r="AX9" s="19" t="n">
        <v>0.807017970242895</v>
      </c>
      <c r="AY9" s="19" t="n">
        <v>0.565354731290878</v>
      </c>
      <c r="AZ9" s="19" t="n">
        <v>0.435387142951682</v>
      </c>
      <c r="BA9" s="19" t="n">
        <v>0.310020871237975</v>
      </c>
      <c r="BB9" s="19"/>
      <c r="BC9" s="19" t="n">
        <v>0.584302812245694</v>
      </c>
      <c r="BD9" s="19" t="n">
        <v>0.577297862388496</v>
      </c>
      <c r="BE9" s="19" t="n">
        <v>0.545415108855586</v>
      </c>
      <c r="BF9" s="19" t="n">
        <v>0.64491942390265</v>
      </c>
      <c r="BG9" s="19" t="n">
        <v>0.892072087269475</v>
      </c>
    </row>
    <row r="10">
      <c r="B10" s="20" t="s">
        <v>70</v>
      </c>
      <c r="C10" s="19" t="n">
        <v>0.476406412135388</v>
      </c>
      <c r="D10" s="19" t="n">
        <v>0.49671338504496</v>
      </c>
      <c r="E10" s="19" t="n">
        <v>0.46197496757418</v>
      </c>
      <c r="F10" s="19"/>
      <c r="G10" s="19" t="n">
        <v>0.538943877108898</v>
      </c>
      <c r="H10" s="19" t="n">
        <v>0.656058871826631</v>
      </c>
      <c r="I10" s="19" t="n">
        <v>0.439398581772525</v>
      </c>
      <c r="J10" s="19" t="n">
        <v>0.432452718648497</v>
      </c>
      <c r="K10" s="19" t="n">
        <v>0.489412517375338</v>
      </c>
      <c r="L10" s="19" t="n">
        <v>0.329748618550153</v>
      </c>
      <c r="M10" s="19"/>
      <c r="N10" s="19" t="n">
        <v>0.61591784486682</v>
      </c>
      <c r="O10" s="19" t="n">
        <v>0.478437300247166</v>
      </c>
      <c r="P10" s="19" t="n">
        <v>0.392107522933979</v>
      </c>
      <c r="Q10" s="19" t="n">
        <v>0.406578707355821</v>
      </c>
      <c r="R10" s="19"/>
      <c r="S10" s="19" t="n">
        <v>0.563638043248247</v>
      </c>
      <c r="T10" s="19" t="n">
        <v>0.435749269999619</v>
      </c>
      <c r="U10" s="19" t="n">
        <v>0.586706761481613</v>
      </c>
      <c r="V10" s="19" t="n">
        <v>0.483435246229422</v>
      </c>
      <c r="W10" s="19" t="n">
        <v>0.396420768634437</v>
      </c>
      <c r="X10" s="19" t="n">
        <v>0.531201113132692</v>
      </c>
      <c r="Y10" s="19" t="n">
        <v>0.408398860019068</v>
      </c>
      <c r="Z10" s="19" t="n">
        <v>0.328376640346151</v>
      </c>
      <c r="AA10" s="19" t="n">
        <v>0.396880834871259</v>
      </c>
      <c r="AB10" s="19" t="n">
        <v>0.597732853577797</v>
      </c>
      <c r="AC10" s="19" t="n">
        <v>0.338718905014684</v>
      </c>
      <c r="AD10" s="19" t="n">
        <v>0.529088006754855</v>
      </c>
      <c r="AE10" s="19"/>
      <c r="AF10" s="19" t="n">
        <v>0.429718444039237</v>
      </c>
      <c r="AG10" s="19" t="n">
        <v>0.53098515463152</v>
      </c>
      <c r="AH10" s="19" t="n">
        <v>0.397740659319169</v>
      </c>
      <c r="AI10" s="19"/>
      <c r="AJ10" s="19" t="n">
        <v>0.428993376361673</v>
      </c>
      <c r="AK10" s="19" t="n">
        <v>0.591335438986278</v>
      </c>
      <c r="AL10" s="19" t="n">
        <v>0.51851147459336</v>
      </c>
      <c r="AM10" s="19" t="n">
        <v>0.390778799790599</v>
      </c>
      <c r="AN10" s="19" t="n">
        <v>0.446577128981445</v>
      </c>
      <c r="AO10" s="19"/>
      <c r="AP10" s="19" t="n">
        <v>0.399716050217967</v>
      </c>
      <c r="AQ10" s="19" t="n">
        <v>0.561964399505352</v>
      </c>
      <c r="AR10" s="19" t="n">
        <v>0.636141151897796</v>
      </c>
      <c r="AS10" s="19" t="n">
        <v>0.379511006444416</v>
      </c>
      <c r="AT10" s="19" t="n">
        <v>0.299176587239204</v>
      </c>
      <c r="AU10" s="19"/>
      <c r="AV10" s="19" t="n">
        <v>0.581669734701543</v>
      </c>
      <c r="AW10" s="19" t="n">
        <v>0.419995128625106</v>
      </c>
      <c r="AX10" s="19" t="n">
        <v>0.572004487533281</v>
      </c>
      <c r="AY10" s="19" t="n">
        <v>0.405117969302556</v>
      </c>
      <c r="AZ10" s="19" t="n">
        <v>0.348350395085162</v>
      </c>
      <c r="BA10" s="19" t="n">
        <v>0.257421359235358</v>
      </c>
      <c r="BB10" s="19"/>
      <c r="BC10" s="19" t="n">
        <v>0.348120457281264</v>
      </c>
      <c r="BD10" s="19" t="n">
        <v>0.464812409647147</v>
      </c>
      <c r="BE10" s="19" t="n">
        <v>0.582660368754371</v>
      </c>
      <c r="BF10" s="19" t="n">
        <v>0.612211539178858</v>
      </c>
      <c r="BG10" s="19" t="n">
        <v>0.72747394893138</v>
      </c>
    </row>
    <row r="11">
      <c r="B11" s="20" t="s">
        <v>348</v>
      </c>
      <c r="C11" s="19" t="n">
        <v>0.46428021869702</v>
      </c>
      <c r="D11" s="19" t="n">
        <v>0.505928755114531</v>
      </c>
      <c r="E11" s="19" t="n">
        <v>0.427838545810642</v>
      </c>
      <c r="F11" s="19"/>
      <c r="G11" s="19" t="n">
        <v>0.385527041333357</v>
      </c>
      <c r="H11" s="19" t="n">
        <v>0.548291766573356</v>
      </c>
      <c r="I11" s="19" t="n">
        <v>0.467937917879115</v>
      </c>
      <c r="J11" s="19" t="n">
        <v>0.485083828330678</v>
      </c>
      <c r="K11" s="19" t="n">
        <v>0.417513542157346</v>
      </c>
      <c r="L11" s="19" t="n">
        <v>0.461016305058957</v>
      </c>
      <c r="M11" s="19"/>
      <c r="N11" s="19" t="n">
        <v>0.524940005217618</v>
      </c>
      <c r="O11" s="19" t="n">
        <v>0.450939769046697</v>
      </c>
      <c r="P11" s="19" t="n">
        <v>0.441796855338019</v>
      </c>
      <c r="Q11" s="19" t="n">
        <v>0.435888286014921</v>
      </c>
      <c r="R11" s="19"/>
      <c r="S11" s="19" t="n">
        <v>0.52864751318247</v>
      </c>
      <c r="T11" s="19" t="n">
        <v>0.503131957841591</v>
      </c>
      <c r="U11" s="19" t="n">
        <v>0.52804566643297</v>
      </c>
      <c r="V11" s="19" t="n">
        <v>0.409644381033017</v>
      </c>
      <c r="W11" s="19" t="n">
        <v>0.338453822266913</v>
      </c>
      <c r="X11" s="19" t="n">
        <v>0.47168847730654</v>
      </c>
      <c r="Y11" s="19" t="n">
        <v>0.320716706290055</v>
      </c>
      <c r="Z11" s="19" t="n">
        <v>0.55873239548967</v>
      </c>
      <c r="AA11" s="19" t="n">
        <v>0.464188364589376</v>
      </c>
      <c r="AB11" s="19" t="n">
        <v>0.527665034796225</v>
      </c>
      <c r="AC11" s="19" t="n">
        <v>0.426748765170899</v>
      </c>
      <c r="AD11" s="19" t="n">
        <v>0.453533576755765</v>
      </c>
      <c r="AE11" s="19"/>
      <c r="AF11" s="19" t="n">
        <v>0.429734515340495</v>
      </c>
      <c r="AG11" s="19" t="n">
        <v>0.511437438847636</v>
      </c>
      <c r="AH11" s="19" t="n">
        <v>0.448448013013065</v>
      </c>
      <c r="AI11" s="19"/>
      <c r="AJ11" s="19" t="n">
        <v>0.485414341225353</v>
      </c>
      <c r="AK11" s="19" t="n">
        <v>0.504395290531015</v>
      </c>
      <c r="AL11" s="19" t="n">
        <v>0.39771732488331</v>
      </c>
      <c r="AM11" s="19" t="n">
        <v>0.390778799790599</v>
      </c>
      <c r="AN11" s="19" t="n">
        <v>0.435546674224083</v>
      </c>
      <c r="AO11" s="19"/>
      <c r="AP11" s="19" t="n">
        <v>0.480639791235686</v>
      </c>
      <c r="AQ11" s="19" t="n">
        <v>0.502577508139843</v>
      </c>
      <c r="AR11" s="19" t="n">
        <v>0.568495620059905</v>
      </c>
      <c r="AS11" s="19" t="n">
        <v>0.331761773228832</v>
      </c>
      <c r="AT11" s="19" t="n">
        <v>0.287785499722103</v>
      </c>
      <c r="AU11" s="19"/>
      <c r="AV11" s="19" t="n">
        <v>0.512117516317503</v>
      </c>
      <c r="AW11" s="19" t="n">
        <v>0.497737843034583</v>
      </c>
      <c r="AX11" s="19" t="n">
        <v>0.407161620210493</v>
      </c>
      <c r="AY11" s="19" t="n">
        <v>0.417355872025131</v>
      </c>
      <c r="AZ11" s="19" t="n">
        <v>0.27504062413616</v>
      </c>
      <c r="BA11" s="19" t="n">
        <v>0.355740159696967</v>
      </c>
      <c r="BB11" s="19"/>
      <c r="BC11" s="19" t="n">
        <v>0.409651691760881</v>
      </c>
      <c r="BD11" s="19" t="n">
        <v>0.419510577703974</v>
      </c>
      <c r="BE11" s="19" t="n">
        <v>0.479854570239874</v>
      </c>
      <c r="BF11" s="19" t="n">
        <v>0.585484579604493</v>
      </c>
      <c r="BG11" s="19" t="n">
        <v>0.892072087269475</v>
      </c>
    </row>
    <row r="12">
      <c r="B12" s="20" t="s">
        <v>349</v>
      </c>
      <c r="C12" s="19" t="n">
        <v>0.44218009520014</v>
      </c>
      <c r="D12" s="19" t="n">
        <v>0.482740471216131</v>
      </c>
      <c r="E12" s="19" t="n">
        <v>0.40237466304299</v>
      </c>
      <c r="F12" s="19"/>
      <c r="G12" s="19" t="n">
        <v>0.571715381252827</v>
      </c>
      <c r="H12" s="19" t="n">
        <v>0.478988191143785</v>
      </c>
      <c r="I12" s="19" t="n">
        <v>0.488135856524405</v>
      </c>
      <c r="J12" s="19" t="n">
        <v>0.470595651850143</v>
      </c>
      <c r="K12" s="19" t="n">
        <v>0.394325425804346</v>
      </c>
      <c r="L12" s="19" t="n">
        <v>0.292490776934709</v>
      </c>
      <c r="M12" s="19"/>
      <c r="N12" s="19" t="n">
        <v>0.584785612171709</v>
      </c>
      <c r="O12" s="19" t="n">
        <v>0.462330925441086</v>
      </c>
      <c r="P12" s="19" t="n">
        <v>0.336896368044672</v>
      </c>
      <c r="Q12" s="19" t="n">
        <v>0.369117824509358</v>
      </c>
      <c r="R12" s="19"/>
      <c r="S12" s="19" t="n">
        <v>0.559783464661195</v>
      </c>
      <c r="T12" s="19" t="n">
        <v>0.425737458431548</v>
      </c>
      <c r="U12" s="19" t="n">
        <v>0.37419976182098</v>
      </c>
      <c r="V12" s="19" t="n">
        <v>0.494949407022768</v>
      </c>
      <c r="W12" s="19" t="n">
        <v>0.417690884135046</v>
      </c>
      <c r="X12" s="19" t="n">
        <v>0.355292953899518</v>
      </c>
      <c r="Y12" s="19" t="n">
        <v>0.446263282068207</v>
      </c>
      <c r="Z12" s="19" t="n">
        <v>0.52570502680839</v>
      </c>
      <c r="AA12" s="19" t="n">
        <v>0.416608982949565</v>
      </c>
      <c r="AB12" s="19" t="n">
        <v>0.4920416470329</v>
      </c>
      <c r="AC12" s="19" t="n">
        <v>0.21925004723014</v>
      </c>
      <c r="AD12" s="19" t="n">
        <v>0.579110409564346</v>
      </c>
      <c r="AE12" s="19"/>
      <c r="AF12" s="19" t="n">
        <v>0.373598612330799</v>
      </c>
      <c r="AG12" s="19" t="n">
        <v>0.493181360367737</v>
      </c>
      <c r="AH12" s="19" t="n">
        <v>0.430313432157004</v>
      </c>
      <c r="AI12" s="19"/>
      <c r="AJ12" s="19" t="n">
        <v>0.430641669607736</v>
      </c>
      <c r="AK12" s="19" t="n">
        <v>0.465099991558097</v>
      </c>
      <c r="AL12" s="19" t="n">
        <v>0.359592691478547</v>
      </c>
      <c r="AM12" s="19" t="n">
        <v>0.368201745498589</v>
      </c>
      <c r="AN12" s="19" t="n">
        <v>0.452985354038182</v>
      </c>
      <c r="AO12" s="19"/>
      <c r="AP12" s="19" t="n">
        <v>0.462804012354865</v>
      </c>
      <c r="AQ12" s="19" t="n">
        <v>0.476300234189539</v>
      </c>
      <c r="AR12" s="19" t="n">
        <v>0.424945839584319</v>
      </c>
      <c r="AS12" s="19" t="n">
        <v>0.276557439222806</v>
      </c>
      <c r="AT12" s="19" t="n">
        <v>0.488790798287507</v>
      </c>
      <c r="AU12" s="19"/>
      <c r="AV12" s="19" t="n">
        <v>0.488643155685625</v>
      </c>
      <c r="AW12" s="19" t="n">
        <v>0.478385174541079</v>
      </c>
      <c r="AX12" s="19" t="n">
        <v>0.386196570846454</v>
      </c>
      <c r="AY12" s="19" t="n">
        <v>0.375537537821494</v>
      </c>
      <c r="AZ12" s="19" t="n">
        <v>0.455377978903168</v>
      </c>
      <c r="BA12" s="19" t="n">
        <v>0.287017479849947</v>
      </c>
      <c r="BB12" s="19"/>
      <c r="BC12" s="19" t="n">
        <v>0.30838822027582</v>
      </c>
      <c r="BD12" s="19" t="n">
        <v>0.47301263217348</v>
      </c>
      <c r="BE12" s="19" t="n">
        <v>0.531465737988554</v>
      </c>
      <c r="BF12" s="19" t="n">
        <v>0.550611879531962</v>
      </c>
      <c r="BG12" s="19" t="n">
        <v>0.892072087269475</v>
      </c>
    </row>
    <row r="13">
      <c r="B13" s="20" t="s">
        <v>350</v>
      </c>
      <c r="C13" s="19" t="n">
        <v>0.381272749551954</v>
      </c>
      <c r="D13" s="19" t="n">
        <v>0.409620174482487</v>
      </c>
      <c r="E13" s="19" t="n">
        <v>0.355263087363084</v>
      </c>
      <c r="F13" s="19"/>
      <c r="G13" s="19" t="n">
        <v>0.458632491853841</v>
      </c>
      <c r="H13" s="19" t="n">
        <v>0.484567122212213</v>
      </c>
      <c r="I13" s="19" t="n">
        <v>0.356396415365386</v>
      </c>
      <c r="J13" s="19" t="n">
        <v>0.362896318292386</v>
      </c>
      <c r="K13" s="19" t="n">
        <v>0.376212692978124</v>
      </c>
      <c r="L13" s="19" t="n">
        <v>0.273888905831006</v>
      </c>
      <c r="M13" s="19"/>
      <c r="N13" s="19" t="n">
        <v>0.444180007086644</v>
      </c>
      <c r="O13" s="19" t="n">
        <v>0.422327045052209</v>
      </c>
      <c r="P13" s="19" t="n">
        <v>0.285671562662891</v>
      </c>
      <c r="Q13" s="19" t="n">
        <v>0.357197116230004</v>
      </c>
      <c r="R13" s="19"/>
      <c r="S13" s="19" t="n">
        <v>0.560867712681612</v>
      </c>
      <c r="T13" s="19" t="n">
        <v>0.338852428800697</v>
      </c>
      <c r="U13" s="19" t="n">
        <v>0.324057780174281</v>
      </c>
      <c r="V13" s="19" t="n">
        <v>0.41162536693782</v>
      </c>
      <c r="W13" s="19" t="n">
        <v>0.349801894438599</v>
      </c>
      <c r="X13" s="19" t="n">
        <v>0.290167449306246</v>
      </c>
      <c r="Y13" s="19" t="n">
        <v>0.324596920051066</v>
      </c>
      <c r="Z13" s="19" t="n">
        <v>0.298677520322514</v>
      </c>
      <c r="AA13" s="19" t="n">
        <v>0.353524191830663</v>
      </c>
      <c r="AB13" s="19" t="n">
        <v>0.417134139326773</v>
      </c>
      <c r="AC13" s="19" t="n">
        <v>0.315981181802396</v>
      </c>
      <c r="AD13" s="19" t="n">
        <v>0.506698349174954</v>
      </c>
      <c r="AE13" s="19"/>
      <c r="AF13" s="19" t="n">
        <v>0.334361786442693</v>
      </c>
      <c r="AG13" s="19" t="n">
        <v>0.405500420305673</v>
      </c>
      <c r="AH13" s="19" t="n">
        <v>0.392545639383665</v>
      </c>
      <c r="AI13" s="19"/>
      <c r="AJ13" s="19" t="n">
        <v>0.326235745536516</v>
      </c>
      <c r="AK13" s="19" t="n">
        <v>0.390436619804925</v>
      </c>
      <c r="AL13" s="19" t="n">
        <v>0.403875962552039</v>
      </c>
      <c r="AM13" s="19" t="n">
        <v>0.531419206810316</v>
      </c>
      <c r="AN13" s="19" t="n">
        <v>0.419106329859388</v>
      </c>
      <c r="AO13" s="19"/>
      <c r="AP13" s="19" t="n">
        <v>0.345252251141928</v>
      </c>
      <c r="AQ13" s="19" t="n">
        <v>0.388073954778988</v>
      </c>
      <c r="AR13" s="19" t="n">
        <v>0.461937788616087</v>
      </c>
      <c r="AS13" s="19" t="n">
        <v>0.274286387870809</v>
      </c>
      <c r="AT13" s="19" t="n">
        <v>0.370908234223578</v>
      </c>
      <c r="AU13" s="19"/>
      <c r="AV13" s="19" t="n">
        <v>0.418578386193315</v>
      </c>
      <c r="AW13" s="19" t="n">
        <v>0.391200476107139</v>
      </c>
      <c r="AX13" s="19" t="n">
        <v>0.466340770355322</v>
      </c>
      <c r="AY13" s="19" t="n">
        <v>0.265991344087328</v>
      </c>
      <c r="AZ13" s="19" t="n">
        <v>0.359460443413831</v>
      </c>
      <c r="BA13" s="19" t="n">
        <v>0.243854990779241</v>
      </c>
      <c r="BB13" s="19"/>
      <c r="BC13" s="19" t="n">
        <v>0.28370852608666</v>
      </c>
      <c r="BD13" s="19" t="n">
        <v>0.375529357537269</v>
      </c>
      <c r="BE13" s="19" t="n">
        <v>0.402413920455037</v>
      </c>
      <c r="BF13" s="19" t="n">
        <v>0.494640045123379</v>
      </c>
      <c r="BG13" s="19" t="n">
        <v>0.892072087269475</v>
      </c>
    </row>
    <row r="14">
      <c r="B14" s="20" t="s">
        <v>351</v>
      </c>
      <c r="C14" s="19" t="n">
        <v>0.380908253956184</v>
      </c>
      <c r="D14" s="19" t="n">
        <v>0.393114540630549</v>
      </c>
      <c r="E14" s="19" t="n">
        <v>0.372221048603979</v>
      </c>
      <c r="F14" s="19"/>
      <c r="G14" s="19" t="n">
        <v>0.437291009699709</v>
      </c>
      <c r="H14" s="19" t="n">
        <v>0.411904244609897</v>
      </c>
      <c r="I14" s="19" t="n">
        <v>0.496805705055218</v>
      </c>
      <c r="J14" s="19" t="n">
        <v>0.39015573758569</v>
      </c>
      <c r="K14" s="19" t="n">
        <v>0.32490692886032</v>
      </c>
      <c r="L14" s="19" t="n">
        <v>0.254660742591371</v>
      </c>
      <c r="M14" s="19"/>
      <c r="N14" s="19" t="n">
        <v>0.426813562401495</v>
      </c>
      <c r="O14" s="19" t="n">
        <v>0.386912798892972</v>
      </c>
      <c r="P14" s="19" t="n">
        <v>0.333896617832971</v>
      </c>
      <c r="Q14" s="19" t="n">
        <v>0.367475505613345</v>
      </c>
      <c r="R14" s="19"/>
      <c r="S14" s="19" t="n">
        <v>0.471436131150159</v>
      </c>
      <c r="T14" s="19" t="n">
        <v>0.324716612258725</v>
      </c>
      <c r="U14" s="19" t="n">
        <v>0.416975963272338</v>
      </c>
      <c r="V14" s="19" t="n">
        <v>0.392659700474414</v>
      </c>
      <c r="W14" s="19" t="n">
        <v>0.37080278019382</v>
      </c>
      <c r="X14" s="19" t="n">
        <v>0.395098908066736</v>
      </c>
      <c r="Y14" s="19" t="n">
        <v>0.278981699102804</v>
      </c>
      <c r="Z14" s="19" t="n">
        <v>0.338726902978893</v>
      </c>
      <c r="AA14" s="19" t="n">
        <v>0.406053641970317</v>
      </c>
      <c r="AB14" s="19" t="n">
        <v>0.377574699198859</v>
      </c>
      <c r="AC14" s="19" t="n">
        <v>0.266624929092887</v>
      </c>
      <c r="AD14" s="19" t="n">
        <v>0.574351336671221</v>
      </c>
      <c r="AE14" s="19"/>
      <c r="AF14" s="19" t="n">
        <v>0.325573291349527</v>
      </c>
      <c r="AG14" s="19" t="n">
        <v>0.412811631717759</v>
      </c>
      <c r="AH14" s="19" t="n">
        <v>0.412169159238016</v>
      </c>
      <c r="AI14" s="19"/>
      <c r="AJ14" s="19" t="n">
        <v>0.309103792363191</v>
      </c>
      <c r="AK14" s="19" t="n">
        <v>0.421394146935575</v>
      </c>
      <c r="AL14" s="19" t="n">
        <v>0.354017252089419</v>
      </c>
      <c r="AM14" s="19" t="n">
        <v>0.265729140818595</v>
      </c>
      <c r="AN14" s="19" t="n">
        <v>0.459912843989473</v>
      </c>
      <c r="AO14" s="19"/>
      <c r="AP14" s="19" t="n">
        <v>0.32412746984987</v>
      </c>
      <c r="AQ14" s="19" t="n">
        <v>0.396885267113054</v>
      </c>
      <c r="AR14" s="19" t="n">
        <v>0.423830319531284</v>
      </c>
      <c r="AS14" s="19" t="n">
        <v>0.268345858955654</v>
      </c>
      <c r="AT14" s="19" t="n">
        <v>0.492370859806825</v>
      </c>
      <c r="AU14" s="19"/>
      <c r="AV14" s="19" t="n">
        <v>0.417133172886223</v>
      </c>
      <c r="AW14" s="19" t="n">
        <v>0.350068367354882</v>
      </c>
      <c r="AX14" s="19" t="n">
        <v>0.402484797168602</v>
      </c>
      <c r="AY14" s="19" t="n">
        <v>0.316318520076863</v>
      </c>
      <c r="AZ14" s="19" t="n">
        <v>0.552626315090346</v>
      </c>
      <c r="BA14" s="19" t="n">
        <v>0.24426890571695</v>
      </c>
      <c r="BB14" s="19"/>
      <c r="BC14" s="19" t="n">
        <v>0.282015146809138</v>
      </c>
      <c r="BD14" s="19" t="n">
        <v>0.422035898230224</v>
      </c>
      <c r="BE14" s="19" t="n">
        <v>0.375940925772905</v>
      </c>
      <c r="BF14" s="19" t="n">
        <v>0.497404699009922</v>
      </c>
      <c r="BG14" s="19" t="n">
        <v>0.456359817458928</v>
      </c>
    </row>
    <row r="15">
      <c r="B15" s="20" t="s">
        <v>100</v>
      </c>
      <c r="C15" s="19" t="n">
        <v>0.106155618982682</v>
      </c>
      <c r="D15" s="19" t="n">
        <v>0.0747054355824339</v>
      </c>
      <c r="E15" s="19" t="n">
        <v>0.131924443392447</v>
      </c>
      <c r="F15" s="19"/>
      <c r="G15" s="19" t="n">
        <v>0.0402044308427487</v>
      </c>
      <c r="H15" s="19" t="n">
        <v>0.0566287412377323</v>
      </c>
      <c r="I15" s="19" t="n">
        <v>0.0799025473724783</v>
      </c>
      <c r="J15" s="19" t="n">
        <v>0.0995187013992958</v>
      </c>
      <c r="K15" s="19" t="n">
        <v>0.194036922414094</v>
      </c>
      <c r="L15" s="19" t="n">
        <v>0.157843667789062</v>
      </c>
      <c r="M15" s="19"/>
      <c r="N15" s="19" t="n">
        <v>0.0420536240918146</v>
      </c>
      <c r="O15" s="19" t="n">
        <v>0.126083215526755</v>
      </c>
      <c r="P15" s="19" t="n">
        <v>0.104716961902429</v>
      </c>
      <c r="Q15" s="19" t="n">
        <v>0.149635823057578</v>
      </c>
      <c r="R15" s="19"/>
      <c r="S15" s="19" t="n">
        <v>0.069109683149971</v>
      </c>
      <c r="T15" s="19" t="n">
        <v>0.0827174583409492</v>
      </c>
      <c r="U15" s="19" t="n">
        <v>0.0966361210878569</v>
      </c>
      <c r="V15" s="19" t="n">
        <v>0.0740935585526976</v>
      </c>
      <c r="W15" s="19" t="n">
        <v>0.117968608779179</v>
      </c>
      <c r="X15" s="19" t="n">
        <v>0.154842298066837</v>
      </c>
      <c r="Y15" s="19" t="n">
        <v>0.186213893990472</v>
      </c>
      <c r="Z15" s="19" t="n">
        <v>0.138194739867895</v>
      </c>
      <c r="AA15" s="19" t="n">
        <v>0.0838283804268288</v>
      </c>
      <c r="AB15" s="19" t="n">
        <v>0.0950018332599069</v>
      </c>
      <c r="AC15" s="19" t="n">
        <v>0.150057507899616</v>
      </c>
      <c r="AD15" s="19" t="n">
        <v>0.184384771199069</v>
      </c>
      <c r="AE15" s="19"/>
      <c r="AF15" s="19" t="n">
        <v>0.115771741864909</v>
      </c>
      <c r="AG15" s="19" t="n">
        <v>0.0898966229713639</v>
      </c>
      <c r="AH15" s="19" t="n">
        <v>0.173125618495129</v>
      </c>
      <c r="AI15" s="19"/>
      <c r="AJ15" s="19" t="n">
        <v>0.111176099790897</v>
      </c>
      <c r="AK15" s="19" t="n">
        <v>0.0845611170631827</v>
      </c>
      <c r="AL15" s="19" t="n">
        <v>0.0985072596113707</v>
      </c>
      <c r="AM15" s="19" t="n">
        <v>0.10850053929392</v>
      </c>
      <c r="AN15" s="19" t="n">
        <v>0.125162455991825</v>
      </c>
      <c r="AO15" s="19"/>
      <c r="AP15" s="19" t="n">
        <v>0.0922025291112992</v>
      </c>
      <c r="AQ15" s="19" t="n">
        <v>0.0962870297085123</v>
      </c>
      <c r="AR15" s="19" t="n">
        <v>0.0709756235350061</v>
      </c>
      <c r="AS15" s="19" t="n">
        <v>0.0872801145773558</v>
      </c>
      <c r="AT15" s="19" t="n">
        <v>0.202234209705725</v>
      </c>
      <c r="AU15" s="19"/>
      <c r="AV15" s="19" t="n">
        <v>0.0667604376169721</v>
      </c>
      <c r="AW15" s="19" t="n">
        <v>0.0927837851119853</v>
      </c>
      <c r="AX15" s="19" t="n">
        <v>0.082818397600666</v>
      </c>
      <c r="AY15" s="19" t="n">
        <v>0.0781198084335158</v>
      </c>
      <c r="AZ15" s="19" t="n">
        <v>0.186370320047554</v>
      </c>
      <c r="BA15" s="19" t="n">
        <v>0.298809130952566</v>
      </c>
      <c r="BB15" s="19"/>
      <c r="BC15" s="19" t="n">
        <v>0.143736176963824</v>
      </c>
      <c r="BD15" s="19" t="n">
        <v>0.126959393407781</v>
      </c>
      <c r="BE15" s="19" t="n">
        <v>0.0844186019169955</v>
      </c>
      <c r="BF15" s="19" t="n">
        <v>0.0159318285176707</v>
      </c>
      <c r="BG15" s="19" t="n">
        <v>0</v>
      </c>
    </row>
    <row r="16">
      <c r="B16" s="20" t="s">
        <v>122</v>
      </c>
      <c r="C16" s="21" t="n">
        <v>0.0910067765989766</v>
      </c>
      <c r="D16" s="21" t="n">
        <v>0.0857698372136129</v>
      </c>
      <c r="E16" s="21" t="n">
        <v>0.096790337485065</v>
      </c>
      <c r="F16" s="21"/>
      <c r="G16" s="21" t="n">
        <v>0.0415224345644404</v>
      </c>
      <c r="H16" s="21" t="n">
        <v>0.0313225002759218</v>
      </c>
      <c r="I16" s="21" t="n">
        <v>0.113525448342055</v>
      </c>
      <c r="J16" s="21" t="n">
        <v>0.139163625362153</v>
      </c>
      <c r="K16" s="21" t="n">
        <v>0.0932683962463941</v>
      </c>
      <c r="L16" s="21" t="n">
        <v>0.119144121493178</v>
      </c>
      <c r="M16" s="21"/>
      <c r="N16" s="21" t="n">
        <v>0.0751286127289351</v>
      </c>
      <c r="O16" s="21" t="n">
        <v>0.0586571229276869</v>
      </c>
      <c r="P16" s="21" t="n">
        <v>0.11623055241421</v>
      </c>
      <c r="Q16" s="21" t="n">
        <v>0.115459216672612</v>
      </c>
      <c r="R16" s="21"/>
      <c r="S16" s="21" t="n">
        <v>0.0464971698588758</v>
      </c>
      <c r="T16" s="21" t="n">
        <v>0.0730011879072854</v>
      </c>
      <c r="U16" s="21" t="n">
        <v>0.0455285697985906</v>
      </c>
      <c r="V16" s="21" t="n">
        <v>0.132348097286907</v>
      </c>
      <c r="W16" s="21" t="n">
        <v>0.0564526859896411</v>
      </c>
      <c r="X16" s="21" t="n">
        <v>0.104723050776768</v>
      </c>
      <c r="Y16" s="21" t="n">
        <v>0.0925981872459174</v>
      </c>
      <c r="Z16" s="21" t="n">
        <v>0.194794187622357</v>
      </c>
      <c r="AA16" s="21" t="n">
        <v>0.124926645548353</v>
      </c>
      <c r="AB16" s="21" t="n">
        <v>0.10804294633762</v>
      </c>
      <c r="AC16" s="21" t="n">
        <v>0.128789348854839</v>
      </c>
      <c r="AD16" s="21" t="n">
        <v>0.0559935812237103</v>
      </c>
      <c r="AE16" s="21"/>
      <c r="AF16" s="21" t="n">
        <v>0.101795097373433</v>
      </c>
      <c r="AG16" s="21" t="n">
        <v>0.0775507790061333</v>
      </c>
      <c r="AH16" s="21" t="n">
        <v>0.116716907151191</v>
      </c>
      <c r="AI16" s="21"/>
      <c r="AJ16" s="21" t="n">
        <v>0.0845541888606759</v>
      </c>
      <c r="AK16" s="21" t="n">
        <v>0.100118358070925</v>
      </c>
      <c r="AL16" s="21" t="n">
        <v>0</v>
      </c>
      <c r="AM16" s="21" t="n">
        <v>0.114969177186195</v>
      </c>
      <c r="AN16" s="21" t="n">
        <v>0.151145511878912</v>
      </c>
      <c r="AO16" s="21"/>
      <c r="AP16" s="21" t="n">
        <v>0.0836118989332122</v>
      </c>
      <c r="AQ16" s="21" t="n">
        <v>0.105495470444292</v>
      </c>
      <c r="AR16" s="21" t="n">
        <v>0.0493008386622727</v>
      </c>
      <c r="AS16" s="21" t="n">
        <v>0.135504204297529</v>
      </c>
      <c r="AT16" s="21" t="n">
        <v>0.0303773025266099</v>
      </c>
      <c r="AU16" s="21"/>
      <c r="AV16" s="21" t="n">
        <v>0.0864213566154676</v>
      </c>
      <c r="AW16" s="21" t="n">
        <v>0.0749216442057248</v>
      </c>
      <c r="AX16" s="21" t="n">
        <v>0.0567505277700698</v>
      </c>
      <c r="AY16" s="21" t="n">
        <v>0.151165645107293</v>
      </c>
      <c r="AZ16" s="21" t="n">
        <v>0.0228170015751075</v>
      </c>
      <c r="BA16" s="21" t="n">
        <v>0.103724836081245</v>
      </c>
      <c r="BB16" s="21"/>
      <c r="BC16" s="21" t="n">
        <v>0.159589893930769</v>
      </c>
      <c r="BD16" s="21" t="n">
        <v>0.0455152441253645</v>
      </c>
      <c r="BE16" s="21" t="n">
        <v>0.0624306818838219</v>
      </c>
      <c r="BF16" s="21" t="n">
        <v>0.0712241329947264</v>
      </c>
      <c r="BG16" s="21" t="n">
        <v>0.107927912730525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358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506</v>
      </c>
      <c r="D7" s="11" t="n">
        <v>247</v>
      </c>
      <c r="E7" s="11" t="n">
        <v>255</v>
      </c>
      <c r="F7" s="11"/>
      <c r="G7" s="11" t="n">
        <v>69</v>
      </c>
      <c r="H7" s="11" t="n">
        <v>82</v>
      </c>
      <c r="I7" s="11" t="n">
        <v>79</v>
      </c>
      <c r="J7" s="11" t="n">
        <v>94</v>
      </c>
      <c r="K7" s="11" t="n">
        <v>82</v>
      </c>
      <c r="L7" s="11" t="n">
        <v>100</v>
      </c>
      <c r="M7" s="11"/>
      <c r="N7" s="11" t="n">
        <v>147</v>
      </c>
      <c r="O7" s="11" t="n">
        <v>114</v>
      </c>
      <c r="P7" s="11" t="n">
        <v>109</v>
      </c>
      <c r="Q7" s="11" t="n">
        <v>136</v>
      </c>
      <c r="R7" s="11"/>
      <c r="S7" s="11" t="n">
        <v>65</v>
      </c>
      <c r="T7" s="11" t="n">
        <v>66</v>
      </c>
      <c r="U7" s="11" t="n">
        <v>48</v>
      </c>
      <c r="V7" s="11" t="n">
        <v>41</v>
      </c>
      <c r="W7" s="11" t="n">
        <v>31</v>
      </c>
      <c r="X7" s="11" t="n">
        <v>32</v>
      </c>
      <c r="Y7" s="11" t="n">
        <v>45</v>
      </c>
      <c r="Z7" s="11" t="n">
        <v>24</v>
      </c>
      <c r="AA7" s="11" t="n">
        <v>58</v>
      </c>
      <c r="AB7" s="11" t="n">
        <v>56</v>
      </c>
      <c r="AC7" s="11" t="n">
        <v>28</v>
      </c>
      <c r="AD7" s="11" t="n">
        <v>12</v>
      </c>
      <c r="AE7" s="11"/>
      <c r="AF7" s="11" t="n">
        <v>183</v>
      </c>
      <c r="AG7" s="11" t="n">
        <v>189</v>
      </c>
      <c r="AH7" s="11" t="n">
        <v>76</v>
      </c>
      <c r="AI7" s="11"/>
      <c r="AJ7" s="11" t="n">
        <v>178</v>
      </c>
      <c r="AK7" s="11" t="n">
        <v>133</v>
      </c>
      <c r="AL7" s="11" t="n">
        <v>24</v>
      </c>
      <c r="AM7" s="11" t="n">
        <v>9</v>
      </c>
      <c r="AN7" s="11" t="n">
        <v>70</v>
      </c>
      <c r="AO7" s="11"/>
      <c r="AP7" s="11" t="n">
        <v>96</v>
      </c>
      <c r="AQ7" s="11" t="n">
        <v>177</v>
      </c>
      <c r="AR7" s="11" t="n">
        <v>35</v>
      </c>
      <c r="AS7" s="11" t="n">
        <v>75</v>
      </c>
      <c r="AT7" s="11" t="n">
        <v>25</v>
      </c>
      <c r="AU7" s="11"/>
      <c r="AV7" s="11" t="n">
        <v>146</v>
      </c>
      <c r="AW7" s="11" t="n">
        <v>90</v>
      </c>
      <c r="AX7" s="11" t="n">
        <v>35</v>
      </c>
      <c r="AY7" s="11" t="n">
        <v>95</v>
      </c>
      <c r="AZ7" s="11" t="n">
        <v>35</v>
      </c>
      <c r="BA7" s="11" t="n">
        <v>39</v>
      </c>
      <c r="BB7" s="11"/>
      <c r="BC7" s="11" t="n">
        <v>107</v>
      </c>
      <c r="BD7" s="11" t="n">
        <v>128</v>
      </c>
      <c r="BE7" s="11" t="n">
        <v>139</v>
      </c>
      <c r="BF7" s="11" t="n">
        <v>53</v>
      </c>
      <c r="BG7" s="11" t="n">
        <v>8</v>
      </c>
    </row>
    <row r="8" ht="30" customHeight="1">
      <c r="B8" s="12" t="s">
        <v>20</v>
      </c>
      <c r="C8" s="12" t="n">
        <v>508</v>
      </c>
      <c r="D8" s="12" t="n">
        <v>246</v>
      </c>
      <c r="E8" s="12" t="n">
        <v>259</v>
      </c>
      <c r="F8" s="12"/>
      <c r="G8" s="12" t="n">
        <v>67</v>
      </c>
      <c r="H8" s="12" t="n">
        <v>85</v>
      </c>
      <c r="I8" s="12" t="n">
        <v>88</v>
      </c>
      <c r="J8" s="12" t="n">
        <v>90</v>
      </c>
      <c r="K8" s="12" t="n">
        <v>81</v>
      </c>
      <c r="L8" s="12" t="n">
        <v>97</v>
      </c>
      <c r="M8" s="12"/>
      <c r="N8" s="12" t="n">
        <v>143</v>
      </c>
      <c r="O8" s="12" t="n">
        <v>129</v>
      </c>
      <c r="P8" s="12" t="n">
        <v>105</v>
      </c>
      <c r="Q8" s="12" t="n">
        <v>132</v>
      </c>
      <c r="R8" s="12"/>
      <c r="S8" s="12" t="n">
        <v>63</v>
      </c>
      <c r="T8" s="12" t="n">
        <v>67</v>
      </c>
      <c r="U8" s="12" t="n">
        <v>50</v>
      </c>
      <c r="V8" s="12" t="n">
        <v>51</v>
      </c>
      <c r="W8" s="12" t="n">
        <v>33</v>
      </c>
      <c r="X8" s="12" t="n">
        <v>41</v>
      </c>
      <c r="Y8" s="12" t="n">
        <v>42</v>
      </c>
      <c r="Z8" s="12" t="n">
        <v>21</v>
      </c>
      <c r="AA8" s="12" t="n">
        <v>55</v>
      </c>
      <c r="AB8" s="12" t="n">
        <v>51</v>
      </c>
      <c r="AC8" s="12" t="n">
        <v>24</v>
      </c>
      <c r="AD8" s="12" t="n">
        <v>11</v>
      </c>
      <c r="AE8" s="12"/>
      <c r="AF8" s="12" t="n">
        <v>183</v>
      </c>
      <c r="AG8" s="12" t="n">
        <v>190</v>
      </c>
      <c r="AH8" s="12" t="n">
        <v>77</v>
      </c>
      <c r="AI8" s="12"/>
      <c r="AJ8" s="12" t="n">
        <v>176</v>
      </c>
      <c r="AK8" s="12" t="n">
        <v>135</v>
      </c>
      <c r="AL8" s="12" t="n">
        <v>23</v>
      </c>
      <c r="AM8" s="12" t="n">
        <v>9</v>
      </c>
      <c r="AN8" s="12" t="n">
        <v>73</v>
      </c>
      <c r="AO8" s="12"/>
      <c r="AP8" s="12" t="n">
        <v>95</v>
      </c>
      <c r="AQ8" s="12" t="n">
        <v>180</v>
      </c>
      <c r="AR8" s="12" t="n">
        <v>34</v>
      </c>
      <c r="AS8" s="12" t="n">
        <v>74</v>
      </c>
      <c r="AT8" s="12" t="n">
        <v>26</v>
      </c>
      <c r="AU8" s="12"/>
      <c r="AV8" s="12" t="n">
        <v>149</v>
      </c>
      <c r="AW8" s="12" t="n">
        <v>91</v>
      </c>
      <c r="AX8" s="12" t="n">
        <v>35</v>
      </c>
      <c r="AY8" s="12" t="n">
        <v>95</v>
      </c>
      <c r="AZ8" s="12" t="n">
        <v>36</v>
      </c>
      <c r="BA8" s="12" t="n">
        <v>38</v>
      </c>
      <c r="BB8" s="12"/>
      <c r="BC8" s="12" t="n">
        <v>109</v>
      </c>
      <c r="BD8" s="12" t="n">
        <v>129</v>
      </c>
      <c r="BE8" s="12" t="n">
        <v>138</v>
      </c>
      <c r="BF8" s="12" t="n">
        <v>54</v>
      </c>
      <c r="BG8" s="12" t="n">
        <v>8</v>
      </c>
    </row>
    <row r="9">
      <c r="B9" s="20" t="s">
        <v>354</v>
      </c>
      <c r="C9" s="19" t="n">
        <v>0.165545521971467</v>
      </c>
      <c r="D9" s="19" t="n">
        <v>0.153311098324532</v>
      </c>
      <c r="E9" s="19" t="n">
        <v>0.17608218746348</v>
      </c>
      <c r="F9" s="19"/>
      <c r="G9" s="19" t="n">
        <v>0.137471639506511</v>
      </c>
      <c r="H9" s="19" t="n">
        <v>0.130367783940433</v>
      </c>
      <c r="I9" s="19" t="n">
        <v>0.190318113966665</v>
      </c>
      <c r="J9" s="19" t="n">
        <v>0.170234525347017</v>
      </c>
      <c r="K9" s="19" t="n">
        <v>0.143792359184527</v>
      </c>
      <c r="L9" s="19" t="n">
        <v>0.207083509060423</v>
      </c>
      <c r="M9" s="19"/>
      <c r="N9" s="19" t="n">
        <v>0.140316750306417</v>
      </c>
      <c r="O9" s="19" t="n">
        <v>0.104281564905202</v>
      </c>
      <c r="P9" s="19" t="n">
        <v>0.183552826949732</v>
      </c>
      <c r="Q9" s="19" t="n">
        <v>0.238457733440003</v>
      </c>
      <c r="R9" s="19"/>
      <c r="S9" s="19" t="n">
        <v>0.200288165616159</v>
      </c>
      <c r="T9" s="19" t="n">
        <v>0.19083842588317</v>
      </c>
      <c r="U9" s="19" t="n">
        <v>0.234450340619525</v>
      </c>
      <c r="V9" s="19" t="n">
        <v>0.124067749977357</v>
      </c>
      <c r="W9" s="19" t="n">
        <v>0.0697199041919859</v>
      </c>
      <c r="X9" s="19" t="n">
        <v>0.127799311127447</v>
      </c>
      <c r="Y9" s="19" t="n">
        <v>0.158278814704725</v>
      </c>
      <c r="Z9" s="19" t="n">
        <v>0.180863659651017</v>
      </c>
      <c r="AA9" s="19" t="n">
        <v>0.165619209288014</v>
      </c>
      <c r="AB9" s="19" t="n">
        <v>0.179559276356922</v>
      </c>
      <c r="AC9" s="19" t="n">
        <v>0.150686894178463</v>
      </c>
      <c r="AD9" s="19" t="n">
        <v>0.0826919978812622</v>
      </c>
      <c r="AE9" s="19"/>
      <c r="AF9" s="19" t="n">
        <v>0.178640305950072</v>
      </c>
      <c r="AG9" s="19" t="n">
        <v>0.190582074669363</v>
      </c>
      <c r="AH9" s="19" t="n">
        <v>0.128206523666904</v>
      </c>
      <c r="AI9" s="19"/>
      <c r="AJ9" s="19" t="n">
        <v>0.182436875036996</v>
      </c>
      <c r="AK9" s="19" t="n">
        <v>0.164260795914027</v>
      </c>
      <c r="AL9" s="19" t="n">
        <v>0.150775792602063</v>
      </c>
      <c r="AM9" s="19" t="n">
        <v>0.104631203843514</v>
      </c>
      <c r="AN9" s="19" t="n">
        <v>0.105467404439552</v>
      </c>
      <c r="AO9" s="19"/>
      <c r="AP9" s="19" t="n">
        <v>0.134680457096576</v>
      </c>
      <c r="AQ9" s="19" t="n">
        <v>0.164744792626982</v>
      </c>
      <c r="AR9" s="19" t="n">
        <v>0.204148337077964</v>
      </c>
      <c r="AS9" s="19" t="n">
        <v>0.227047988824923</v>
      </c>
      <c r="AT9" s="19" t="n">
        <v>0.172130527930143</v>
      </c>
      <c r="AU9" s="19"/>
      <c r="AV9" s="19" t="n">
        <v>0.180723093499161</v>
      </c>
      <c r="AW9" s="19" t="n">
        <v>0.128503287707717</v>
      </c>
      <c r="AX9" s="19" t="n">
        <v>0.105584421041718</v>
      </c>
      <c r="AY9" s="19" t="n">
        <v>0.211288192680735</v>
      </c>
      <c r="AZ9" s="19" t="n">
        <v>0.211161199461266</v>
      </c>
      <c r="BA9" s="19" t="n">
        <v>0.160503391574745</v>
      </c>
      <c r="BB9" s="19"/>
      <c r="BC9" s="19" t="n">
        <v>0.226208675353063</v>
      </c>
      <c r="BD9" s="19" t="n">
        <v>0.195518031899798</v>
      </c>
      <c r="BE9" s="19" t="n">
        <v>0.13525272025794</v>
      </c>
      <c r="BF9" s="19" t="n">
        <v>0.126531558681618</v>
      </c>
      <c r="BG9" s="19" t="n">
        <v>0</v>
      </c>
    </row>
    <row r="10">
      <c r="B10" s="20" t="s">
        <v>355</v>
      </c>
      <c r="C10" s="19" t="n">
        <v>0.45242499269486</v>
      </c>
      <c r="D10" s="19" t="n">
        <v>0.446207464495</v>
      </c>
      <c r="E10" s="19" t="n">
        <v>0.457427192299651</v>
      </c>
      <c r="F10" s="19"/>
      <c r="G10" s="19" t="n">
        <v>0.494922420631986</v>
      </c>
      <c r="H10" s="19" t="n">
        <v>0.484401692478076</v>
      </c>
      <c r="I10" s="19" t="n">
        <v>0.457903657210465</v>
      </c>
      <c r="J10" s="19" t="n">
        <v>0.419583559003744</v>
      </c>
      <c r="K10" s="19" t="n">
        <v>0.507669911670553</v>
      </c>
      <c r="L10" s="19" t="n">
        <v>0.374802702334287</v>
      </c>
      <c r="M10" s="19"/>
      <c r="N10" s="19" t="n">
        <v>0.435993876685894</v>
      </c>
      <c r="O10" s="19" t="n">
        <v>0.504861505822323</v>
      </c>
      <c r="P10" s="19" t="n">
        <v>0.478376205337055</v>
      </c>
      <c r="Q10" s="19" t="n">
        <v>0.398512407596919</v>
      </c>
      <c r="R10" s="19"/>
      <c r="S10" s="19" t="n">
        <v>0.408537507356038</v>
      </c>
      <c r="T10" s="19" t="n">
        <v>0.414442521449025</v>
      </c>
      <c r="U10" s="19" t="n">
        <v>0.29510911669766</v>
      </c>
      <c r="V10" s="19" t="n">
        <v>0.495603204068936</v>
      </c>
      <c r="W10" s="19" t="n">
        <v>0.51116253860742</v>
      </c>
      <c r="X10" s="19" t="n">
        <v>0.533511419351645</v>
      </c>
      <c r="Y10" s="19" t="n">
        <v>0.495481960029561</v>
      </c>
      <c r="Z10" s="19" t="n">
        <v>0.475386865777162</v>
      </c>
      <c r="AA10" s="19" t="n">
        <v>0.450466215725728</v>
      </c>
      <c r="AB10" s="19" t="n">
        <v>0.471087026143238</v>
      </c>
      <c r="AC10" s="19" t="n">
        <v>0.575230726687776</v>
      </c>
      <c r="AD10" s="19" t="n">
        <v>0.416765277682501</v>
      </c>
      <c r="AE10" s="19"/>
      <c r="AF10" s="19" t="n">
        <v>0.43346340948866</v>
      </c>
      <c r="AG10" s="19" t="n">
        <v>0.43130351434882</v>
      </c>
      <c r="AH10" s="19" t="n">
        <v>0.458575313009249</v>
      </c>
      <c r="AI10" s="19"/>
      <c r="AJ10" s="19" t="n">
        <v>0.3482212424211</v>
      </c>
      <c r="AK10" s="19" t="n">
        <v>0.556810402182649</v>
      </c>
      <c r="AL10" s="19" t="n">
        <v>0.44185599031478</v>
      </c>
      <c r="AM10" s="19" t="n">
        <v>0.537553463644069</v>
      </c>
      <c r="AN10" s="19" t="n">
        <v>0.448276943805742</v>
      </c>
      <c r="AO10" s="19"/>
      <c r="AP10" s="19" t="n">
        <v>0.372349675677181</v>
      </c>
      <c r="AQ10" s="19" t="n">
        <v>0.514913471607967</v>
      </c>
      <c r="AR10" s="19" t="n">
        <v>0.446055296901891</v>
      </c>
      <c r="AS10" s="19" t="n">
        <v>0.403496908952497</v>
      </c>
      <c r="AT10" s="19" t="n">
        <v>0.495093131622877</v>
      </c>
      <c r="AU10" s="19"/>
      <c r="AV10" s="19" t="n">
        <v>0.506481094124756</v>
      </c>
      <c r="AW10" s="19" t="n">
        <v>0.351365335423738</v>
      </c>
      <c r="AX10" s="19" t="n">
        <v>0.607693969930696</v>
      </c>
      <c r="AY10" s="19" t="n">
        <v>0.382412081221508</v>
      </c>
      <c r="AZ10" s="19" t="n">
        <v>0.526772819067169</v>
      </c>
      <c r="BA10" s="19" t="n">
        <v>0.413535725784417</v>
      </c>
      <c r="BB10" s="19"/>
      <c r="BC10" s="19" t="n">
        <v>0.397278513639348</v>
      </c>
      <c r="BD10" s="19" t="n">
        <v>0.478937918647273</v>
      </c>
      <c r="BE10" s="19" t="n">
        <v>0.49065324532951</v>
      </c>
      <c r="BF10" s="19" t="n">
        <v>0.429420662415233</v>
      </c>
      <c r="BG10" s="19" t="n">
        <v>0.624815230952973</v>
      </c>
    </row>
    <row r="11">
      <c r="B11" s="20" t="s">
        <v>356</v>
      </c>
      <c r="C11" s="19" t="n">
        <v>0.264409062113877</v>
      </c>
      <c r="D11" s="19" t="n">
        <v>0.278820892238419</v>
      </c>
      <c r="E11" s="19" t="n">
        <v>0.254447642072803</v>
      </c>
      <c r="F11" s="19"/>
      <c r="G11" s="19" t="n">
        <v>0.21307374269601</v>
      </c>
      <c r="H11" s="19" t="n">
        <v>0.255349328257192</v>
      </c>
      <c r="I11" s="19" t="n">
        <v>0.246418184859975</v>
      </c>
      <c r="J11" s="19" t="n">
        <v>0.261064381346637</v>
      </c>
      <c r="K11" s="19" t="n">
        <v>0.313062027015836</v>
      </c>
      <c r="L11" s="19" t="n">
        <v>0.286683724218758</v>
      </c>
      <c r="M11" s="19"/>
      <c r="N11" s="19" t="n">
        <v>0.286578887301521</v>
      </c>
      <c r="O11" s="19" t="n">
        <v>0.335752095674478</v>
      </c>
      <c r="P11" s="19" t="n">
        <v>0.233633067722407</v>
      </c>
      <c r="Q11" s="19" t="n">
        <v>0.195153923327894</v>
      </c>
      <c r="R11" s="19"/>
      <c r="S11" s="19" t="n">
        <v>0.306571347128169</v>
      </c>
      <c r="T11" s="19" t="n">
        <v>0.295732460771041</v>
      </c>
      <c r="U11" s="19" t="n">
        <v>0.244932421645301</v>
      </c>
      <c r="V11" s="19" t="n">
        <v>0.257875967991013</v>
      </c>
      <c r="W11" s="19" t="n">
        <v>0.269949308286274</v>
      </c>
      <c r="X11" s="19" t="n">
        <v>0.209480075831589</v>
      </c>
      <c r="Y11" s="19" t="n">
        <v>0.240510628367574</v>
      </c>
      <c r="Z11" s="19" t="n">
        <v>0.263009125306872</v>
      </c>
      <c r="AA11" s="19" t="n">
        <v>0.311108601208309</v>
      </c>
      <c r="AB11" s="19" t="n">
        <v>0.265241498693163</v>
      </c>
      <c r="AC11" s="19" t="n">
        <v>0.140028468277256</v>
      </c>
      <c r="AD11" s="19" t="n">
        <v>0.274292018181226</v>
      </c>
      <c r="AE11" s="19"/>
      <c r="AF11" s="19" t="n">
        <v>0.255654833234923</v>
      </c>
      <c r="AG11" s="19" t="n">
        <v>0.303904407167288</v>
      </c>
      <c r="AH11" s="19" t="n">
        <v>0.256139570841067</v>
      </c>
      <c r="AI11" s="19"/>
      <c r="AJ11" s="19" t="n">
        <v>0.337341872771876</v>
      </c>
      <c r="AK11" s="19" t="n">
        <v>0.207922488684557</v>
      </c>
      <c r="AL11" s="19" t="n">
        <v>0.239813117713731</v>
      </c>
      <c r="AM11" s="19" t="n">
        <v>0.237176606701599</v>
      </c>
      <c r="AN11" s="19" t="n">
        <v>0.226231213313054</v>
      </c>
      <c r="AO11" s="19"/>
      <c r="AP11" s="19" t="n">
        <v>0.314530449523003</v>
      </c>
      <c r="AQ11" s="19" t="n">
        <v>0.235031975202474</v>
      </c>
      <c r="AR11" s="19" t="n">
        <v>0.20884434497578</v>
      </c>
      <c r="AS11" s="19" t="n">
        <v>0.267680604878252</v>
      </c>
      <c r="AT11" s="19" t="n">
        <v>0.222477673902523</v>
      </c>
      <c r="AU11" s="19"/>
      <c r="AV11" s="19" t="n">
        <v>0.23214530400475</v>
      </c>
      <c r="AW11" s="19" t="n">
        <v>0.363529900215274</v>
      </c>
      <c r="AX11" s="19" t="n">
        <v>0.206135212062553</v>
      </c>
      <c r="AY11" s="19" t="n">
        <v>0.290116822771332</v>
      </c>
      <c r="AZ11" s="19" t="n">
        <v>0.145861454890578</v>
      </c>
      <c r="BA11" s="19" t="n">
        <v>0.245262690318222</v>
      </c>
      <c r="BB11" s="19"/>
      <c r="BC11" s="19" t="n">
        <v>0.248236294641043</v>
      </c>
      <c r="BD11" s="19" t="n">
        <v>0.225524076138027</v>
      </c>
      <c r="BE11" s="19" t="n">
        <v>0.249308150769442</v>
      </c>
      <c r="BF11" s="19" t="n">
        <v>0.348263701714296</v>
      </c>
      <c r="BG11" s="19" t="n">
        <v>0.375184769047027</v>
      </c>
    </row>
    <row r="12">
      <c r="B12" s="20" t="s">
        <v>357</v>
      </c>
      <c r="C12" s="19" t="n">
        <v>0.0660456232684298</v>
      </c>
      <c r="D12" s="19" t="n">
        <v>0.0936872923167357</v>
      </c>
      <c r="E12" s="19" t="n">
        <v>0.0372641561889529</v>
      </c>
      <c r="F12" s="19"/>
      <c r="G12" s="19" t="n">
        <v>0.112281777293925</v>
      </c>
      <c r="H12" s="19" t="n">
        <v>0.0770784873543372</v>
      </c>
      <c r="I12" s="19" t="n">
        <v>0.0706857812442335</v>
      </c>
      <c r="J12" s="19" t="n">
        <v>0.0644359145797026</v>
      </c>
      <c r="K12" s="19" t="n">
        <v>0.0236746855792597</v>
      </c>
      <c r="L12" s="19" t="n">
        <v>0.0569598248029662</v>
      </c>
      <c r="M12" s="19"/>
      <c r="N12" s="19" t="n">
        <v>0.0747594985074102</v>
      </c>
      <c r="O12" s="19" t="n">
        <v>0.0353390701317204</v>
      </c>
      <c r="P12" s="19" t="n">
        <v>0.0618535077789311</v>
      </c>
      <c r="Q12" s="19" t="n">
        <v>0.089849552018914</v>
      </c>
      <c r="R12" s="19"/>
      <c r="S12" s="19" t="n">
        <v>0.0706910782024557</v>
      </c>
      <c r="T12" s="19" t="n">
        <v>0.0552591197267486</v>
      </c>
      <c r="U12" s="19" t="n">
        <v>0.104460741451083</v>
      </c>
      <c r="V12" s="19" t="n">
        <v>0.122453077962694</v>
      </c>
      <c r="W12" s="19" t="n">
        <v>0.0816719316003479</v>
      </c>
      <c r="X12" s="19" t="n">
        <v>0</v>
      </c>
      <c r="Y12" s="19" t="n">
        <v>0.0846420485519725</v>
      </c>
      <c r="Z12" s="19" t="n">
        <v>0.0386205463958744</v>
      </c>
      <c r="AA12" s="19" t="n">
        <v>0.0183951892670936</v>
      </c>
      <c r="AB12" s="19" t="n">
        <v>0.0509932977302743</v>
      </c>
      <c r="AC12" s="19" t="n">
        <v>0.099064629554871</v>
      </c>
      <c r="AD12" s="19" t="n">
        <v>0.082152990154255</v>
      </c>
      <c r="AE12" s="19"/>
      <c r="AF12" s="19" t="n">
        <v>0.0930473381206007</v>
      </c>
      <c r="AG12" s="19" t="n">
        <v>0.0197889656704592</v>
      </c>
      <c r="AH12" s="19" t="n">
        <v>0.0917551231236475</v>
      </c>
      <c r="AI12" s="19"/>
      <c r="AJ12" s="19" t="n">
        <v>0.0879499991745389</v>
      </c>
      <c r="AK12" s="19" t="n">
        <v>0.0445238565890291</v>
      </c>
      <c r="AL12" s="19" t="n">
        <v>0</v>
      </c>
      <c r="AM12" s="19" t="n">
        <v>0</v>
      </c>
      <c r="AN12" s="19" t="n">
        <v>0.10956936741269</v>
      </c>
      <c r="AO12" s="19"/>
      <c r="AP12" s="19" t="n">
        <v>0.116964632230488</v>
      </c>
      <c r="AQ12" s="19" t="n">
        <v>0.0334391096902797</v>
      </c>
      <c r="AR12" s="19" t="n">
        <v>0.025938214768649</v>
      </c>
      <c r="AS12" s="19" t="n">
        <v>0.0762934310396943</v>
      </c>
      <c r="AT12" s="19" t="n">
        <v>0.0381388522455726</v>
      </c>
      <c r="AU12" s="19"/>
      <c r="AV12" s="19" t="n">
        <v>0.0396283162172083</v>
      </c>
      <c r="AW12" s="19" t="n">
        <v>0.113361230162533</v>
      </c>
      <c r="AX12" s="19" t="n">
        <v>0</v>
      </c>
      <c r="AY12" s="19" t="n">
        <v>0.0870924842900644</v>
      </c>
      <c r="AZ12" s="19" t="n">
        <v>0.0633247362686156</v>
      </c>
      <c r="BA12" s="19" t="n">
        <v>0</v>
      </c>
      <c r="BB12" s="19"/>
      <c r="BC12" s="19" t="n">
        <v>0.0569820214293331</v>
      </c>
      <c r="BD12" s="19" t="n">
        <v>0.0617119974266066</v>
      </c>
      <c r="BE12" s="19" t="n">
        <v>0.075883445991331</v>
      </c>
      <c r="BF12" s="19" t="n">
        <v>0.0793603172061789</v>
      </c>
      <c r="BG12" s="19" t="n">
        <v>0</v>
      </c>
    </row>
    <row r="13">
      <c r="B13" s="20" t="s">
        <v>100</v>
      </c>
      <c r="C13" s="21" t="n">
        <v>0.0515747999513661</v>
      </c>
      <c r="D13" s="21" t="n">
        <v>0.0279732526253138</v>
      </c>
      <c r="E13" s="21" t="n">
        <v>0.0747788219751122</v>
      </c>
      <c r="F13" s="21"/>
      <c r="G13" s="21" t="n">
        <v>0.042250419871569</v>
      </c>
      <c r="H13" s="21" t="n">
        <v>0.0528027079699614</v>
      </c>
      <c r="I13" s="21" t="n">
        <v>0.0346742627186625</v>
      </c>
      <c r="J13" s="21" t="n">
        <v>0.084681619722899</v>
      </c>
      <c r="K13" s="21" t="n">
        <v>0.0118010165498251</v>
      </c>
      <c r="L13" s="21" t="n">
        <v>0.0744702395835664</v>
      </c>
      <c r="M13" s="21"/>
      <c r="N13" s="21" t="n">
        <v>0.0623509871987577</v>
      </c>
      <c r="O13" s="21" t="n">
        <v>0.0197657634662769</v>
      </c>
      <c r="P13" s="21" t="n">
        <v>0.042584392211875</v>
      </c>
      <c r="Q13" s="21" t="n">
        <v>0.0780263836162693</v>
      </c>
      <c r="R13" s="21"/>
      <c r="S13" s="21" t="n">
        <v>0.0139119016971777</v>
      </c>
      <c r="T13" s="21" t="n">
        <v>0.0437274721700158</v>
      </c>
      <c r="U13" s="21" t="n">
        <v>0.121047379586432</v>
      </c>
      <c r="V13" s="21" t="n">
        <v>0</v>
      </c>
      <c r="W13" s="21" t="n">
        <v>0.0674963173139731</v>
      </c>
      <c r="X13" s="21" t="n">
        <v>0.129209193689319</v>
      </c>
      <c r="Y13" s="21" t="n">
        <v>0.0210865483461679</v>
      </c>
      <c r="Z13" s="21" t="n">
        <v>0.0421198028690737</v>
      </c>
      <c r="AA13" s="21" t="n">
        <v>0.0544107845108549</v>
      </c>
      <c r="AB13" s="21" t="n">
        <v>0.0331189010764022</v>
      </c>
      <c r="AC13" s="21" t="n">
        <v>0.0349892813016341</v>
      </c>
      <c r="AD13" s="21" t="n">
        <v>0.144097716100755</v>
      </c>
      <c r="AE13" s="21"/>
      <c r="AF13" s="21" t="n">
        <v>0.0391941132057444</v>
      </c>
      <c r="AG13" s="21" t="n">
        <v>0.0544210381440692</v>
      </c>
      <c r="AH13" s="21" t="n">
        <v>0.0653234693591325</v>
      </c>
      <c r="AI13" s="21"/>
      <c r="AJ13" s="21" t="n">
        <v>0.0440500105954894</v>
      </c>
      <c r="AK13" s="21" t="n">
        <v>0.0264824566297368</v>
      </c>
      <c r="AL13" s="21" t="n">
        <v>0.167555099369426</v>
      </c>
      <c r="AM13" s="21" t="n">
        <v>0.120638725810818</v>
      </c>
      <c r="AN13" s="21" t="n">
        <v>0.110455071028962</v>
      </c>
      <c r="AO13" s="21"/>
      <c r="AP13" s="21" t="n">
        <v>0.0614747854727517</v>
      </c>
      <c r="AQ13" s="21" t="n">
        <v>0.0518706508722968</v>
      </c>
      <c r="AR13" s="21" t="n">
        <v>0.115013806275716</v>
      </c>
      <c r="AS13" s="21" t="n">
        <v>0.0254810663046342</v>
      </c>
      <c r="AT13" s="21" t="n">
        <v>0.0721598142988853</v>
      </c>
      <c r="AU13" s="21"/>
      <c r="AV13" s="21" t="n">
        <v>0.0410221921541249</v>
      </c>
      <c r="AW13" s="21" t="n">
        <v>0.0432402464907373</v>
      </c>
      <c r="AX13" s="21" t="n">
        <v>0.0805863969650339</v>
      </c>
      <c r="AY13" s="21" t="n">
        <v>0.0290904190363597</v>
      </c>
      <c r="AZ13" s="21" t="n">
        <v>0.0528797903123716</v>
      </c>
      <c r="BA13" s="21" t="n">
        <v>0.180698192322616</v>
      </c>
      <c r="BB13" s="21"/>
      <c r="BC13" s="21" t="n">
        <v>0.0712944949372134</v>
      </c>
      <c r="BD13" s="21" t="n">
        <v>0.0383079758882955</v>
      </c>
      <c r="BE13" s="21" t="n">
        <v>0.0489024376517774</v>
      </c>
      <c r="BF13" s="21" t="n">
        <v>0.016423759982674</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359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503</v>
      </c>
      <c r="D7" s="11" t="n">
        <v>252</v>
      </c>
      <c r="E7" s="11" t="n">
        <v>251</v>
      </c>
      <c r="F7" s="11"/>
      <c r="G7" s="11" t="n">
        <v>69</v>
      </c>
      <c r="H7" s="11" t="n">
        <v>73</v>
      </c>
      <c r="I7" s="11" t="n">
        <v>82</v>
      </c>
      <c r="J7" s="11" t="n">
        <v>92</v>
      </c>
      <c r="K7" s="11" t="n">
        <v>73</v>
      </c>
      <c r="L7" s="11" t="n">
        <v>114</v>
      </c>
      <c r="M7" s="11"/>
      <c r="N7" s="11" t="n">
        <v>125</v>
      </c>
      <c r="O7" s="11" t="n">
        <v>121</v>
      </c>
      <c r="P7" s="11" t="n">
        <v>124</v>
      </c>
      <c r="Q7" s="11" t="n">
        <v>133</v>
      </c>
      <c r="R7" s="11"/>
      <c r="S7" s="11" t="n">
        <v>71</v>
      </c>
      <c r="T7" s="11" t="n">
        <v>73</v>
      </c>
      <c r="U7" s="11" t="n">
        <v>28</v>
      </c>
      <c r="V7" s="11" t="n">
        <v>39</v>
      </c>
      <c r="W7" s="11" t="n">
        <v>30</v>
      </c>
      <c r="X7" s="11" t="n">
        <v>38</v>
      </c>
      <c r="Y7" s="11" t="n">
        <v>44</v>
      </c>
      <c r="Z7" s="11" t="n">
        <v>19</v>
      </c>
      <c r="AA7" s="11" t="n">
        <v>63</v>
      </c>
      <c r="AB7" s="11" t="n">
        <v>45</v>
      </c>
      <c r="AC7" s="11" t="n">
        <v>32</v>
      </c>
      <c r="AD7" s="11" t="n">
        <v>21</v>
      </c>
      <c r="AE7" s="11"/>
      <c r="AF7" s="11" t="n">
        <v>180</v>
      </c>
      <c r="AG7" s="11" t="n">
        <v>210</v>
      </c>
      <c r="AH7" s="11" t="n">
        <v>68</v>
      </c>
      <c r="AI7" s="11"/>
      <c r="AJ7" s="11" t="n">
        <v>165</v>
      </c>
      <c r="AK7" s="11" t="n">
        <v>134</v>
      </c>
      <c r="AL7" s="11" t="n">
        <v>34</v>
      </c>
      <c r="AM7" s="11" t="n">
        <v>9</v>
      </c>
      <c r="AN7" s="11" t="n">
        <v>62</v>
      </c>
      <c r="AO7" s="11"/>
      <c r="AP7" s="11" t="n">
        <v>95</v>
      </c>
      <c r="AQ7" s="11" t="n">
        <v>167</v>
      </c>
      <c r="AR7" s="11" t="n">
        <v>45</v>
      </c>
      <c r="AS7" s="11" t="n">
        <v>73</v>
      </c>
      <c r="AT7" s="11" t="n">
        <v>28</v>
      </c>
      <c r="AU7" s="11"/>
      <c r="AV7" s="11" t="n">
        <v>140</v>
      </c>
      <c r="AW7" s="11" t="n">
        <v>93</v>
      </c>
      <c r="AX7" s="11" t="n">
        <v>44</v>
      </c>
      <c r="AY7" s="11" t="n">
        <v>87</v>
      </c>
      <c r="AZ7" s="11" t="n">
        <v>35</v>
      </c>
      <c r="BA7" s="11" t="n">
        <v>48</v>
      </c>
      <c r="BB7" s="11"/>
      <c r="BC7" s="11" t="n">
        <v>129</v>
      </c>
      <c r="BD7" s="11" t="n">
        <v>113</v>
      </c>
      <c r="BE7" s="11" t="n">
        <v>133</v>
      </c>
      <c r="BF7" s="11" t="n">
        <v>57</v>
      </c>
      <c r="BG7" s="11" t="n">
        <v>8</v>
      </c>
    </row>
    <row r="8" ht="30" customHeight="1">
      <c r="B8" s="12" t="s">
        <v>20</v>
      </c>
      <c r="C8" s="12" t="n">
        <v>502</v>
      </c>
      <c r="D8" s="12" t="n">
        <v>248</v>
      </c>
      <c r="E8" s="12" t="n">
        <v>254</v>
      </c>
      <c r="F8" s="12"/>
      <c r="G8" s="12" t="n">
        <v>66</v>
      </c>
      <c r="H8" s="12" t="n">
        <v>79</v>
      </c>
      <c r="I8" s="12" t="n">
        <v>87</v>
      </c>
      <c r="J8" s="12" t="n">
        <v>87</v>
      </c>
      <c r="K8" s="12" t="n">
        <v>71</v>
      </c>
      <c r="L8" s="12" t="n">
        <v>113</v>
      </c>
      <c r="M8" s="12"/>
      <c r="N8" s="12" t="n">
        <v>118</v>
      </c>
      <c r="O8" s="12" t="n">
        <v>136</v>
      </c>
      <c r="P8" s="12" t="n">
        <v>119</v>
      </c>
      <c r="Q8" s="12" t="n">
        <v>129</v>
      </c>
      <c r="R8" s="12"/>
      <c r="S8" s="12" t="n">
        <v>68</v>
      </c>
      <c r="T8" s="12" t="n">
        <v>74</v>
      </c>
      <c r="U8" s="12" t="n">
        <v>30</v>
      </c>
      <c r="V8" s="12" t="n">
        <v>46</v>
      </c>
      <c r="W8" s="12" t="n">
        <v>32</v>
      </c>
      <c r="X8" s="12" t="n">
        <v>48</v>
      </c>
      <c r="Y8" s="12" t="n">
        <v>42</v>
      </c>
      <c r="Z8" s="12" t="n">
        <v>17</v>
      </c>
      <c r="AA8" s="12" t="n">
        <v>58</v>
      </c>
      <c r="AB8" s="12" t="n">
        <v>41</v>
      </c>
      <c r="AC8" s="12" t="n">
        <v>27</v>
      </c>
      <c r="AD8" s="12" t="n">
        <v>19</v>
      </c>
      <c r="AE8" s="12"/>
      <c r="AF8" s="12" t="n">
        <v>180</v>
      </c>
      <c r="AG8" s="12" t="n">
        <v>208</v>
      </c>
      <c r="AH8" s="12" t="n">
        <v>68</v>
      </c>
      <c r="AI8" s="12"/>
      <c r="AJ8" s="12" t="n">
        <v>167</v>
      </c>
      <c r="AK8" s="12" t="n">
        <v>136</v>
      </c>
      <c r="AL8" s="12" t="n">
        <v>34</v>
      </c>
      <c r="AM8" s="12" t="n">
        <v>8</v>
      </c>
      <c r="AN8" s="12" t="n">
        <v>61</v>
      </c>
      <c r="AO8" s="12"/>
      <c r="AP8" s="12" t="n">
        <v>96</v>
      </c>
      <c r="AQ8" s="12" t="n">
        <v>164</v>
      </c>
      <c r="AR8" s="12" t="n">
        <v>46</v>
      </c>
      <c r="AS8" s="12" t="n">
        <v>72</v>
      </c>
      <c r="AT8" s="12" t="n">
        <v>30</v>
      </c>
      <c r="AU8" s="12"/>
      <c r="AV8" s="12" t="n">
        <v>140</v>
      </c>
      <c r="AW8" s="12" t="n">
        <v>94</v>
      </c>
      <c r="AX8" s="12" t="n">
        <v>45</v>
      </c>
      <c r="AY8" s="12" t="n">
        <v>84</v>
      </c>
      <c r="AZ8" s="12" t="n">
        <v>38</v>
      </c>
      <c r="BA8" s="12" t="n">
        <v>47</v>
      </c>
      <c r="BB8" s="12"/>
      <c r="BC8" s="12" t="n">
        <v>129</v>
      </c>
      <c r="BD8" s="12" t="n">
        <v>112</v>
      </c>
      <c r="BE8" s="12" t="n">
        <v>135</v>
      </c>
      <c r="BF8" s="12" t="n">
        <v>57</v>
      </c>
      <c r="BG8" s="12" t="n">
        <v>8</v>
      </c>
    </row>
    <row r="9">
      <c r="B9" s="20" t="s">
        <v>354</v>
      </c>
      <c r="C9" s="19" t="n">
        <v>0.132029566104848</v>
      </c>
      <c r="D9" s="19" t="n">
        <v>0.12095525996252</v>
      </c>
      <c r="E9" s="19" t="n">
        <v>0.142854780600298</v>
      </c>
      <c r="F9" s="19"/>
      <c r="G9" s="19" t="n">
        <v>0.168224231391096</v>
      </c>
      <c r="H9" s="19" t="n">
        <v>0.130466865092363</v>
      </c>
      <c r="I9" s="19" t="n">
        <v>0.114511840002696</v>
      </c>
      <c r="J9" s="19" t="n">
        <v>0.134859655624738</v>
      </c>
      <c r="K9" s="19" t="n">
        <v>0.112801918921749</v>
      </c>
      <c r="L9" s="19" t="n">
        <v>0.135331283549066</v>
      </c>
      <c r="M9" s="19"/>
      <c r="N9" s="19" t="n">
        <v>0.0805274707835056</v>
      </c>
      <c r="O9" s="19" t="n">
        <v>0.145647166837291</v>
      </c>
      <c r="P9" s="19" t="n">
        <v>0.144435778027971</v>
      </c>
      <c r="Q9" s="19" t="n">
        <v>0.153268532842008</v>
      </c>
      <c r="R9" s="19"/>
      <c r="S9" s="19" t="n">
        <v>0.134952510001747</v>
      </c>
      <c r="T9" s="19" t="n">
        <v>0.102124962967975</v>
      </c>
      <c r="U9" s="19" t="n">
        <v>0.0334300615775919</v>
      </c>
      <c r="V9" s="19" t="n">
        <v>0.148621319489792</v>
      </c>
      <c r="W9" s="19" t="n">
        <v>0.205027159246086</v>
      </c>
      <c r="X9" s="19" t="n">
        <v>0.136807796835322</v>
      </c>
      <c r="Y9" s="19" t="n">
        <v>0.111450809768151</v>
      </c>
      <c r="Z9" s="19" t="n">
        <v>0.162102826570633</v>
      </c>
      <c r="AA9" s="19" t="n">
        <v>0.140614424709348</v>
      </c>
      <c r="AB9" s="19" t="n">
        <v>0.122460551500641</v>
      </c>
      <c r="AC9" s="19" t="n">
        <v>0.263438995308838</v>
      </c>
      <c r="AD9" s="19" t="n">
        <v>0.0409673496035688</v>
      </c>
      <c r="AE9" s="19"/>
      <c r="AF9" s="19" t="n">
        <v>0.180154854012222</v>
      </c>
      <c r="AG9" s="19" t="n">
        <v>0.089605168000131</v>
      </c>
      <c r="AH9" s="19" t="n">
        <v>0.092168477305511</v>
      </c>
      <c r="AI9" s="19"/>
      <c r="AJ9" s="19" t="n">
        <v>0.124893243019237</v>
      </c>
      <c r="AK9" s="19" t="n">
        <v>0.104861925701388</v>
      </c>
      <c r="AL9" s="19" t="n">
        <v>0.0528777866960064</v>
      </c>
      <c r="AM9" s="19" t="n">
        <v>0.424345118095322</v>
      </c>
      <c r="AN9" s="19" t="n">
        <v>0.0431834219764698</v>
      </c>
      <c r="AO9" s="19"/>
      <c r="AP9" s="19" t="n">
        <v>0.20118298247446</v>
      </c>
      <c r="AQ9" s="19" t="n">
        <v>0.093663930071979</v>
      </c>
      <c r="AR9" s="19" t="n">
        <v>0.0738927887039283</v>
      </c>
      <c r="AS9" s="19" t="n">
        <v>0.14326432458637</v>
      </c>
      <c r="AT9" s="19" t="n">
        <v>0.402611981483534</v>
      </c>
      <c r="AU9" s="19"/>
      <c r="AV9" s="19" t="n">
        <v>0.0881597371163148</v>
      </c>
      <c r="AW9" s="19" t="n">
        <v>0.174916178711942</v>
      </c>
      <c r="AX9" s="19" t="n">
        <v>0.117132653944219</v>
      </c>
      <c r="AY9" s="19" t="n">
        <v>0.150187746575536</v>
      </c>
      <c r="AZ9" s="19" t="n">
        <v>0.316748894721453</v>
      </c>
      <c r="BA9" s="19" t="n">
        <v>0.0813668899971378</v>
      </c>
      <c r="BB9" s="19"/>
      <c r="BC9" s="19" t="n">
        <v>0.129182166849538</v>
      </c>
      <c r="BD9" s="19" t="n">
        <v>0.141260156571294</v>
      </c>
      <c r="BE9" s="19" t="n">
        <v>0.131988812265855</v>
      </c>
      <c r="BF9" s="19" t="n">
        <v>0.104693146692456</v>
      </c>
      <c r="BG9" s="19" t="n">
        <v>0.0836838785655955</v>
      </c>
    </row>
    <row r="10">
      <c r="B10" s="20" t="s">
        <v>355</v>
      </c>
      <c r="C10" s="19" t="n">
        <v>0.437277205801862</v>
      </c>
      <c r="D10" s="19" t="n">
        <v>0.42282086231417</v>
      </c>
      <c r="E10" s="19" t="n">
        <v>0.451408386307701</v>
      </c>
      <c r="F10" s="19"/>
      <c r="G10" s="19" t="n">
        <v>0.399588092693228</v>
      </c>
      <c r="H10" s="19" t="n">
        <v>0.397220545499525</v>
      </c>
      <c r="I10" s="19" t="n">
        <v>0.448482309258344</v>
      </c>
      <c r="J10" s="19" t="n">
        <v>0.41280517325053</v>
      </c>
      <c r="K10" s="19" t="n">
        <v>0.47087789854286</v>
      </c>
      <c r="L10" s="19" t="n">
        <v>0.47613794501035</v>
      </c>
      <c r="M10" s="19"/>
      <c r="N10" s="19" t="n">
        <v>0.506578864879842</v>
      </c>
      <c r="O10" s="19" t="n">
        <v>0.422438955655648</v>
      </c>
      <c r="P10" s="19" t="n">
        <v>0.397573721333813</v>
      </c>
      <c r="Q10" s="19" t="n">
        <v>0.426229719612253</v>
      </c>
      <c r="R10" s="19"/>
      <c r="S10" s="19" t="n">
        <v>0.478835273777381</v>
      </c>
      <c r="T10" s="19" t="n">
        <v>0.407822832545633</v>
      </c>
      <c r="U10" s="19" t="n">
        <v>0.451623721304254</v>
      </c>
      <c r="V10" s="19" t="n">
        <v>0.379345261396074</v>
      </c>
      <c r="W10" s="19" t="n">
        <v>0.398454396452263</v>
      </c>
      <c r="X10" s="19" t="n">
        <v>0.38108858394617</v>
      </c>
      <c r="Y10" s="19" t="n">
        <v>0.463481344924451</v>
      </c>
      <c r="Z10" s="19" t="n">
        <v>0.427037122051777</v>
      </c>
      <c r="AA10" s="19" t="n">
        <v>0.390024192689043</v>
      </c>
      <c r="AB10" s="19" t="n">
        <v>0.50394535407537</v>
      </c>
      <c r="AC10" s="19" t="n">
        <v>0.473713405372434</v>
      </c>
      <c r="AD10" s="19" t="n">
        <v>0.629074884637095</v>
      </c>
      <c r="AE10" s="19"/>
      <c r="AF10" s="19" t="n">
        <v>0.468058392577063</v>
      </c>
      <c r="AG10" s="19" t="n">
        <v>0.4201769304688</v>
      </c>
      <c r="AH10" s="19" t="n">
        <v>0.457739967764007</v>
      </c>
      <c r="AI10" s="19"/>
      <c r="AJ10" s="19" t="n">
        <v>0.460041201546998</v>
      </c>
      <c r="AK10" s="19" t="n">
        <v>0.380735455309544</v>
      </c>
      <c r="AL10" s="19" t="n">
        <v>0.606435538242001</v>
      </c>
      <c r="AM10" s="19" t="n">
        <v>0.365721354209991</v>
      </c>
      <c r="AN10" s="19" t="n">
        <v>0.473827558247559</v>
      </c>
      <c r="AO10" s="19"/>
      <c r="AP10" s="19" t="n">
        <v>0.357431680308236</v>
      </c>
      <c r="AQ10" s="19" t="n">
        <v>0.399930491526985</v>
      </c>
      <c r="AR10" s="19" t="n">
        <v>0.448469020307654</v>
      </c>
      <c r="AS10" s="19" t="n">
        <v>0.621372320801445</v>
      </c>
      <c r="AT10" s="19" t="n">
        <v>0.4181431158847</v>
      </c>
      <c r="AU10" s="19"/>
      <c r="AV10" s="19" t="n">
        <v>0.382033837615492</v>
      </c>
      <c r="AW10" s="19" t="n">
        <v>0.380928114919087</v>
      </c>
      <c r="AX10" s="19" t="n">
        <v>0.391365476169967</v>
      </c>
      <c r="AY10" s="19" t="n">
        <v>0.558379731964183</v>
      </c>
      <c r="AZ10" s="19" t="n">
        <v>0.481249369749021</v>
      </c>
      <c r="BA10" s="19" t="n">
        <v>0.419632312284654</v>
      </c>
      <c r="BB10" s="19"/>
      <c r="BC10" s="19" t="n">
        <v>0.472190604380389</v>
      </c>
      <c r="BD10" s="19" t="n">
        <v>0.412423900583094</v>
      </c>
      <c r="BE10" s="19" t="n">
        <v>0.402032323951843</v>
      </c>
      <c r="BF10" s="19" t="n">
        <v>0.509184031750881</v>
      </c>
      <c r="BG10" s="19" t="n">
        <v>0.526628977483162</v>
      </c>
    </row>
    <row r="11">
      <c r="B11" s="20" t="s">
        <v>356</v>
      </c>
      <c r="C11" s="19" t="n">
        <v>0.306249780059904</v>
      </c>
      <c r="D11" s="19" t="n">
        <v>0.338137307019471</v>
      </c>
      <c r="E11" s="19" t="n">
        <v>0.275079491408829</v>
      </c>
      <c r="F11" s="19"/>
      <c r="G11" s="19" t="n">
        <v>0.346059567201713</v>
      </c>
      <c r="H11" s="19" t="n">
        <v>0.306314484538765</v>
      </c>
      <c r="I11" s="19" t="n">
        <v>0.277459102117816</v>
      </c>
      <c r="J11" s="19" t="n">
        <v>0.340283777053658</v>
      </c>
      <c r="K11" s="19" t="n">
        <v>0.302693507712831</v>
      </c>
      <c r="L11" s="19" t="n">
        <v>0.281360132713871</v>
      </c>
      <c r="M11" s="19"/>
      <c r="N11" s="19" t="n">
        <v>0.313400803798063</v>
      </c>
      <c r="O11" s="19" t="n">
        <v>0.265234147942139</v>
      </c>
      <c r="P11" s="19" t="n">
        <v>0.352854424944228</v>
      </c>
      <c r="Q11" s="19" t="n">
        <v>0.299845043835789</v>
      </c>
      <c r="R11" s="19"/>
      <c r="S11" s="19" t="n">
        <v>0.263708428890287</v>
      </c>
      <c r="T11" s="19" t="n">
        <v>0.364206875111552</v>
      </c>
      <c r="U11" s="19" t="n">
        <v>0.407542666777538</v>
      </c>
      <c r="V11" s="19" t="n">
        <v>0.28765496402208</v>
      </c>
      <c r="W11" s="19" t="n">
        <v>0.184493326764907</v>
      </c>
      <c r="X11" s="19" t="n">
        <v>0.374862381266496</v>
      </c>
      <c r="Y11" s="19" t="n">
        <v>0.307758929271414</v>
      </c>
      <c r="Z11" s="19" t="n">
        <v>0.363091564607474</v>
      </c>
      <c r="AA11" s="19" t="n">
        <v>0.369898900683409</v>
      </c>
      <c r="AB11" s="19" t="n">
        <v>0.278363569806916</v>
      </c>
      <c r="AC11" s="19" t="n">
        <v>0.173975574878031</v>
      </c>
      <c r="AD11" s="19" t="n">
        <v>0.150548951152372</v>
      </c>
      <c r="AE11" s="19"/>
      <c r="AF11" s="19" t="n">
        <v>0.253626097288912</v>
      </c>
      <c r="AG11" s="19" t="n">
        <v>0.36222065676041</v>
      </c>
      <c r="AH11" s="19" t="n">
        <v>0.268155332822956</v>
      </c>
      <c r="AI11" s="19"/>
      <c r="AJ11" s="19" t="n">
        <v>0.294416708677744</v>
      </c>
      <c r="AK11" s="19" t="n">
        <v>0.399041432667012</v>
      </c>
      <c r="AL11" s="19" t="n">
        <v>0.22067386515889</v>
      </c>
      <c r="AM11" s="19" t="n">
        <v>0.209933527694687</v>
      </c>
      <c r="AN11" s="19" t="n">
        <v>0.30638089479492</v>
      </c>
      <c r="AO11" s="19"/>
      <c r="AP11" s="19" t="n">
        <v>0.33084440206756</v>
      </c>
      <c r="AQ11" s="19" t="n">
        <v>0.391039355446805</v>
      </c>
      <c r="AR11" s="19" t="n">
        <v>0.387938854995974</v>
      </c>
      <c r="AS11" s="19" t="n">
        <v>0.177859634831803</v>
      </c>
      <c r="AT11" s="19" t="n">
        <v>0.142011173679982</v>
      </c>
      <c r="AU11" s="19"/>
      <c r="AV11" s="19" t="n">
        <v>0.407600709992605</v>
      </c>
      <c r="AW11" s="19" t="n">
        <v>0.333630223969176</v>
      </c>
      <c r="AX11" s="19" t="n">
        <v>0.391036617526166</v>
      </c>
      <c r="AY11" s="19" t="n">
        <v>0.237157904681437</v>
      </c>
      <c r="AZ11" s="19" t="n">
        <v>0.172573911330432</v>
      </c>
      <c r="BA11" s="19" t="n">
        <v>0.188324983126929</v>
      </c>
      <c r="BB11" s="19"/>
      <c r="BC11" s="19" t="n">
        <v>0.259490187561759</v>
      </c>
      <c r="BD11" s="19" t="n">
        <v>0.32739722110302</v>
      </c>
      <c r="BE11" s="19" t="n">
        <v>0.324432531685476</v>
      </c>
      <c r="BF11" s="19" t="n">
        <v>0.258765082783432</v>
      </c>
      <c r="BG11" s="19" t="n">
        <v>0.389687143951243</v>
      </c>
    </row>
    <row r="12">
      <c r="B12" s="20" t="s">
        <v>357</v>
      </c>
      <c r="C12" s="19" t="n">
        <v>0.0619768488214636</v>
      </c>
      <c r="D12" s="19" t="n">
        <v>0.0722523967388443</v>
      </c>
      <c r="E12" s="19" t="n">
        <v>0.0519324262784785</v>
      </c>
      <c r="F12" s="19"/>
      <c r="G12" s="19" t="n">
        <v>0.0526704910429116</v>
      </c>
      <c r="H12" s="19" t="n">
        <v>0.0676062248796288</v>
      </c>
      <c r="I12" s="19" t="n">
        <v>0.0665067730769592</v>
      </c>
      <c r="J12" s="19" t="n">
        <v>0.0423340925155711</v>
      </c>
      <c r="K12" s="19" t="n">
        <v>0.0807869581860059</v>
      </c>
      <c r="L12" s="19" t="n">
        <v>0.0632944295602968</v>
      </c>
      <c r="M12" s="19"/>
      <c r="N12" s="19" t="n">
        <v>0.0851700841569929</v>
      </c>
      <c r="O12" s="19" t="n">
        <v>0.0580356712418241</v>
      </c>
      <c r="P12" s="19" t="n">
        <v>0.0434355310413594</v>
      </c>
      <c r="Q12" s="19" t="n">
        <v>0.062042473211223</v>
      </c>
      <c r="R12" s="19"/>
      <c r="S12" s="19" t="n">
        <v>0.0637137247632107</v>
      </c>
      <c r="T12" s="19" t="n">
        <v>0.0588454896875951</v>
      </c>
      <c r="U12" s="19" t="n">
        <v>0.0425672968961341</v>
      </c>
      <c r="V12" s="19" t="n">
        <v>0.0737891565033596</v>
      </c>
      <c r="W12" s="19" t="n">
        <v>0.0661881212477947</v>
      </c>
      <c r="X12" s="19" t="n">
        <v>0.0775137920275902</v>
      </c>
      <c r="Y12" s="19" t="n">
        <v>0.0515586823132491</v>
      </c>
      <c r="Z12" s="19" t="n">
        <v>0</v>
      </c>
      <c r="AA12" s="19" t="n">
        <v>0.0470789233065379</v>
      </c>
      <c r="AB12" s="19" t="n">
        <v>0.0709809827174634</v>
      </c>
      <c r="AC12" s="19" t="n">
        <v>0.0552803509876683</v>
      </c>
      <c r="AD12" s="19" t="n">
        <v>0.138117259058847</v>
      </c>
      <c r="AE12" s="19"/>
      <c r="AF12" s="19" t="n">
        <v>0.0606092102295178</v>
      </c>
      <c r="AG12" s="19" t="n">
        <v>0.0584657403574562</v>
      </c>
      <c r="AH12" s="19" t="n">
        <v>0.0717309376459159</v>
      </c>
      <c r="AI12" s="19"/>
      <c r="AJ12" s="19" t="n">
        <v>0.0513274822098102</v>
      </c>
      <c r="AK12" s="19" t="n">
        <v>0.0611040548240181</v>
      </c>
      <c r="AL12" s="19" t="n">
        <v>0.120012809903103</v>
      </c>
      <c r="AM12" s="19" t="n">
        <v>0</v>
      </c>
      <c r="AN12" s="19" t="n">
        <v>0.045443035469667</v>
      </c>
      <c r="AO12" s="19"/>
      <c r="AP12" s="19" t="n">
        <v>0.0418383779616197</v>
      </c>
      <c r="AQ12" s="19" t="n">
        <v>0.0776987376113939</v>
      </c>
      <c r="AR12" s="19" t="n">
        <v>0.0691702560462877</v>
      </c>
      <c r="AS12" s="19" t="n">
        <v>0.017382465606775</v>
      </c>
      <c r="AT12" s="19" t="n">
        <v>0.0372337289517845</v>
      </c>
      <c r="AU12" s="19"/>
      <c r="AV12" s="19" t="n">
        <v>0.0679330730662988</v>
      </c>
      <c r="AW12" s="19" t="n">
        <v>0.0306222812433689</v>
      </c>
      <c r="AX12" s="19" t="n">
        <v>0.0568761399036304</v>
      </c>
      <c r="AY12" s="19" t="n">
        <v>0.0319836942411654</v>
      </c>
      <c r="AZ12" s="19" t="n">
        <v>0.0294278241990942</v>
      </c>
      <c r="BA12" s="19" t="n">
        <v>0.112946866819095</v>
      </c>
      <c r="BB12" s="19"/>
      <c r="BC12" s="19" t="n">
        <v>0.0610220191332106</v>
      </c>
      <c r="BD12" s="19" t="n">
        <v>0.0365775713979695</v>
      </c>
      <c r="BE12" s="19" t="n">
        <v>0.0659688733287203</v>
      </c>
      <c r="BF12" s="19" t="n">
        <v>0.127357738773231</v>
      </c>
      <c r="BG12" s="19" t="n">
        <v>0</v>
      </c>
    </row>
    <row r="13">
      <c r="B13" s="20" t="s">
        <v>100</v>
      </c>
      <c r="C13" s="21" t="n">
        <v>0.0624665992119225</v>
      </c>
      <c r="D13" s="21" t="n">
        <v>0.0458341739649958</v>
      </c>
      <c r="E13" s="21" t="n">
        <v>0.0787249154046937</v>
      </c>
      <c r="F13" s="21"/>
      <c r="G13" s="21" t="n">
        <v>0.0334576176710513</v>
      </c>
      <c r="H13" s="21" t="n">
        <v>0.0983918799897179</v>
      </c>
      <c r="I13" s="21" t="n">
        <v>0.0930399755441853</v>
      </c>
      <c r="J13" s="21" t="n">
        <v>0.0697173015555034</v>
      </c>
      <c r="K13" s="21" t="n">
        <v>0.032839716636554</v>
      </c>
      <c r="L13" s="21" t="n">
        <v>0.0438762091664162</v>
      </c>
      <c r="M13" s="21"/>
      <c r="N13" s="21" t="n">
        <v>0.014322776381596</v>
      </c>
      <c r="O13" s="21" t="n">
        <v>0.108644058323098</v>
      </c>
      <c r="P13" s="21" t="n">
        <v>0.0617005446526288</v>
      </c>
      <c r="Q13" s="21" t="n">
        <v>0.0586142304987273</v>
      </c>
      <c r="R13" s="21"/>
      <c r="S13" s="21" t="n">
        <v>0.0587900625673746</v>
      </c>
      <c r="T13" s="21" t="n">
        <v>0.0669998396872452</v>
      </c>
      <c r="U13" s="21" t="n">
        <v>0.0648362534444827</v>
      </c>
      <c r="V13" s="21" t="n">
        <v>0.110589298588695</v>
      </c>
      <c r="W13" s="21" t="n">
        <v>0.14583699628895</v>
      </c>
      <c r="X13" s="21" t="n">
        <v>0.0297274459244226</v>
      </c>
      <c r="Y13" s="21" t="n">
        <v>0.0657502337227348</v>
      </c>
      <c r="Z13" s="21" t="n">
        <v>0.0477684867701161</v>
      </c>
      <c r="AA13" s="21" t="n">
        <v>0.0523835586116623</v>
      </c>
      <c r="AB13" s="21" t="n">
        <v>0.0242495418996104</v>
      </c>
      <c r="AC13" s="21" t="n">
        <v>0.0335916734530286</v>
      </c>
      <c r="AD13" s="21" t="n">
        <v>0.0412915555481176</v>
      </c>
      <c r="AE13" s="21"/>
      <c r="AF13" s="21" t="n">
        <v>0.0375514458922856</v>
      </c>
      <c r="AG13" s="21" t="n">
        <v>0.0695315044132031</v>
      </c>
      <c r="AH13" s="21" t="n">
        <v>0.11020528446161</v>
      </c>
      <c r="AI13" s="21"/>
      <c r="AJ13" s="21" t="n">
        <v>0.0693213645462104</v>
      </c>
      <c r="AK13" s="21" t="n">
        <v>0.054257131498038</v>
      </c>
      <c r="AL13" s="21" t="n">
        <v>0</v>
      </c>
      <c r="AM13" s="21" t="n">
        <v>0</v>
      </c>
      <c r="AN13" s="21" t="n">
        <v>0.131165089511384</v>
      </c>
      <c r="AO13" s="21"/>
      <c r="AP13" s="21" t="n">
        <v>0.0687025571881241</v>
      </c>
      <c r="AQ13" s="21" t="n">
        <v>0.0376674853428372</v>
      </c>
      <c r="AR13" s="21" t="n">
        <v>0.0205290799461561</v>
      </c>
      <c r="AS13" s="21" t="n">
        <v>0.0401212541736076</v>
      </c>
      <c r="AT13" s="21" t="n">
        <v>0</v>
      </c>
      <c r="AU13" s="21"/>
      <c r="AV13" s="21" t="n">
        <v>0.0542726422092896</v>
      </c>
      <c r="AW13" s="21" t="n">
        <v>0.0799032011564262</v>
      </c>
      <c r="AX13" s="21" t="n">
        <v>0.0435891124560165</v>
      </c>
      <c r="AY13" s="21" t="n">
        <v>0.0222909225376787</v>
      </c>
      <c r="AZ13" s="21" t="n">
        <v>0</v>
      </c>
      <c r="BA13" s="21" t="n">
        <v>0.197728947772185</v>
      </c>
      <c r="BB13" s="21"/>
      <c r="BC13" s="21" t="n">
        <v>0.0781150220751033</v>
      </c>
      <c r="BD13" s="21" t="n">
        <v>0.0823411503446228</v>
      </c>
      <c r="BE13" s="21" t="n">
        <v>0.0755774587681056</v>
      </c>
      <c r="BF13" s="21" t="n">
        <v>0</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370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599</v>
      </c>
      <c r="D7" s="11" t="n">
        <v>287</v>
      </c>
      <c r="E7" s="11" t="n">
        <v>309</v>
      </c>
      <c r="F7" s="11"/>
      <c r="G7" s="11" t="n">
        <v>82</v>
      </c>
      <c r="H7" s="11" t="n">
        <v>87</v>
      </c>
      <c r="I7" s="11" t="n">
        <v>98</v>
      </c>
      <c r="J7" s="11" t="n">
        <v>106</v>
      </c>
      <c r="K7" s="11" t="n">
        <v>97</v>
      </c>
      <c r="L7" s="11" t="n">
        <v>129</v>
      </c>
      <c r="M7" s="11"/>
      <c r="N7" s="11" t="n">
        <v>156</v>
      </c>
      <c r="O7" s="11" t="n">
        <v>139</v>
      </c>
      <c r="P7" s="11" t="n">
        <v>141</v>
      </c>
      <c r="Q7" s="11" t="n">
        <v>163</v>
      </c>
      <c r="R7" s="11"/>
      <c r="S7" s="11" t="n">
        <v>82</v>
      </c>
      <c r="T7" s="11" t="n">
        <v>77</v>
      </c>
      <c r="U7" s="11" t="n">
        <v>39</v>
      </c>
      <c r="V7" s="11" t="n">
        <v>46</v>
      </c>
      <c r="W7" s="11" t="n">
        <v>36</v>
      </c>
      <c r="X7" s="11" t="n">
        <v>41</v>
      </c>
      <c r="Y7" s="11" t="n">
        <v>54</v>
      </c>
      <c r="Z7" s="11" t="n">
        <v>27</v>
      </c>
      <c r="AA7" s="11" t="n">
        <v>70</v>
      </c>
      <c r="AB7" s="11" t="n">
        <v>64</v>
      </c>
      <c r="AC7" s="11" t="n">
        <v>43</v>
      </c>
      <c r="AD7" s="11" t="n">
        <v>20</v>
      </c>
      <c r="AE7" s="11"/>
      <c r="AF7" s="11" t="n">
        <v>227</v>
      </c>
      <c r="AG7" s="11" t="n">
        <v>227</v>
      </c>
      <c r="AH7" s="11" t="n">
        <v>82</v>
      </c>
      <c r="AI7" s="11"/>
      <c r="AJ7" s="11" t="n">
        <v>191</v>
      </c>
      <c r="AK7" s="11" t="n">
        <v>162</v>
      </c>
      <c r="AL7" s="11" t="n">
        <v>37</v>
      </c>
      <c r="AM7" s="11" t="n">
        <v>13</v>
      </c>
      <c r="AN7" s="11" t="n">
        <v>70</v>
      </c>
      <c r="AO7" s="11"/>
      <c r="AP7" s="11" t="n">
        <v>101</v>
      </c>
      <c r="AQ7" s="11" t="n">
        <v>204</v>
      </c>
      <c r="AR7" s="11" t="n">
        <v>47</v>
      </c>
      <c r="AS7" s="11" t="n">
        <v>103</v>
      </c>
      <c r="AT7" s="11" t="n">
        <v>40</v>
      </c>
      <c r="AU7" s="11"/>
      <c r="AV7" s="11" t="n">
        <v>168</v>
      </c>
      <c r="AW7" s="11" t="n">
        <v>95</v>
      </c>
      <c r="AX7" s="11" t="n">
        <v>47</v>
      </c>
      <c r="AY7" s="11" t="n">
        <v>116</v>
      </c>
      <c r="AZ7" s="11" t="n">
        <v>54</v>
      </c>
      <c r="BA7" s="11" t="n">
        <v>47</v>
      </c>
      <c r="BB7" s="11"/>
      <c r="BC7" s="11" t="n">
        <v>145</v>
      </c>
      <c r="BD7" s="11" t="n">
        <v>149</v>
      </c>
      <c r="BE7" s="11" t="n">
        <v>158</v>
      </c>
      <c r="BF7" s="11" t="n">
        <v>63</v>
      </c>
      <c r="BG7" s="11" t="n">
        <v>10</v>
      </c>
    </row>
    <row r="8" ht="30" customHeight="1">
      <c r="B8" s="12" t="s">
        <v>20</v>
      </c>
      <c r="C8" s="12" t="n">
        <v>600</v>
      </c>
      <c r="D8" s="12" t="n">
        <v>282</v>
      </c>
      <c r="E8" s="12" t="n">
        <v>315</v>
      </c>
      <c r="F8" s="12"/>
      <c r="G8" s="12" t="n">
        <v>80</v>
      </c>
      <c r="H8" s="12" t="n">
        <v>94</v>
      </c>
      <c r="I8" s="12" t="n">
        <v>106</v>
      </c>
      <c r="J8" s="12" t="n">
        <v>101</v>
      </c>
      <c r="K8" s="12" t="n">
        <v>94</v>
      </c>
      <c r="L8" s="12" t="n">
        <v>126</v>
      </c>
      <c r="M8" s="12"/>
      <c r="N8" s="12" t="n">
        <v>152</v>
      </c>
      <c r="O8" s="12" t="n">
        <v>155</v>
      </c>
      <c r="P8" s="12" t="n">
        <v>134</v>
      </c>
      <c r="Q8" s="12" t="n">
        <v>159</v>
      </c>
      <c r="R8" s="12"/>
      <c r="S8" s="12" t="n">
        <v>80</v>
      </c>
      <c r="T8" s="12" t="n">
        <v>78</v>
      </c>
      <c r="U8" s="12" t="n">
        <v>41</v>
      </c>
      <c r="V8" s="12" t="n">
        <v>56</v>
      </c>
      <c r="W8" s="12" t="n">
        <v>38</v>
      </c>
      <c r="X8" s="12" t="n">
        <v>52</v>
      </c>
      <c r="Y8" s="12" t="n">
        <v>52</v>
      </c>
      <c r="Z8" s="12" t="n">
        <v>24</v>
      </c>
      <c r="AA8" s="12" t="n">
        <v>65</v>
      </c>
      <c r="AB8" s="12" t="n">
        <v>59</v>
      </c>
      <c r="AC8" s="12" t="n">
        <v>38</v>
      </c>
      <c r="AD8" s="12" t="n">
        <v>18</v>
      </c>
      <c r="AE8" s="12"/>
      <c r="AF8" s="12" t="n">
        <v>229</v>
      </c>
      <c r="AG8" s="12" t="n">
        <v>224</v>
      </c>
      <c r="AH8" s="12" t="n">
        <v>83</v>
      </c>
      <c r="AI8" s="12"/>
      <c r="AJ8" s="12" t="n">
        <v>191</v>
      </c>
      <c r="AK8" s="12" t="n">
        <v>164</v>
      </c>
      <c r="AL8" s="12" t="n">
        <v>36</v>
      </c>
      <c r="AM8" s="12" t="n">
        <v>12</v>
      </c>
      <c r="AN8" s="12" t="n">
        <v>72</v>
      </c>
      <c r="AO8" s="12"/>
      <c r="AP8" s="12" t="n">
        <v>102</v>
      </c>
      <c r="AQ8" s="12" t="n">
        <v>204</v>
      </c>
      <c r="AR8" s="12" t="n">
        <v>46</v>
      </c>
      <c r="AS8" s="12" t="n">
        <v>102</v>
      </c>
      <c r="AT8" s="12" t="n">
        <v>42</v>
      </c>
      <c r="AU8" s="12"/>
      <c r="AV8" s="12" t="n">
        <v>168</v>
      </c>
      <c r="AW8" s="12" t="n">
        <v>96</v>
      </c>
      <c r="AX8" s="12" t="n">
        <v>48</v>
      </c>
      <c r="AY8" s="12" t="n">
        <v>116</v>
      </c>
      <c r="AZ8" s="12" t="n">
        <v>57</v>
      </c>
      <c r="BA8" s="12" t="n">
        <v>46</v>
      </c>
      <c r="BB8" s="12"/>
      <c r="BC8" s="12" t="n">
        <v>146</v>
      </c>
      <c r="BD8" s="12" t="n">
        <v>149</v>
      </c>
      <c r="BE8" s="12" t="n">
        <v>159</v>
      </c>
      <c r="BF8" s="12" t="n">
        <v>65</v>
      </c>
      <c r="BG8" s="12" t="n">
        <v>10</v>
      </c>
    </row>
    <row r="9">
      <c r="B9" s="20" t="s">
        <v>360</v>
      </c>
      <c r="C9" s="19" t="n">
        <v>0.628794291017381</v>
      </c>
      <c r="D9" s="19" t="n">
        <v>0.59393184249899</v>
      </c>
      <c r="E9" s="19" t="n">
        <v>0.662837913117436</v>
      </c>
      <c r="F9" s="19"/>
      <c r="G9" s="19" t="n">
        <v>0.506609982978437</v>
      </c>
      <c r="H9" s="19" t="n">
        <v>0.532239922484548</v>
      </c>
      <c r="I9" s="19" t="n">
        <v>0.572928149601525</v>
      </c>
      <c r="J9" s="19" t="n">
        <v>0.722752852755416</v>
      </c>
      <c r="K9" s="19" t="n">
        <v>0.690798608511676</v>
      </c>
      <c r="L9" s="19" t="n">
        <v>0.70383584606398</v>
      </c>
      <c r="M9" s="19"/>
      <c r="N9" s="19" t="n">
        <v>0.647542846426845</v>
      </c>
      <c r="O9" s="19" t="n">
        <v>0.557072862923179</v>
      </c>
      <c r="P9" s="19" t="n">
        <v>0.619957661591741</v>
      </c>
      <c r="Q9" s="19" t="n">
        <v>0.688462984731634</v>
      </c>
      <c r="R9" s="19"/>
      <c r="S9" s="19" t="n">
        <v>0.55719444970189</v>
      </c>
      <c r="T9" s="19" t="n">
        <v>0.6444604665811</v>
      </c>
      <c r="U9" s="19" t="n">
        <v>0.650171916126844</v>
      </c>
      <c r="V9" s="19" t="n">
        <v>0.639588430333277</v>
      </c>
      <c r="W9" s="19" t="n">
        <v>0.573437156647471</v>
      </c>
      <c r="X9" s="19" t="n">
        <v>0.556695972785585</v>
      </c>
      <c r="Y9" s="19" t="n">
        <v>0.668204038462413</v>
      </c>
      <c r="Z9" s="19" t="n">
        <v>0.748416647662275</v>
      </c>
      <c r="AA9" s="19" t="n">
        <v>0.603309233771868</v>
      </c>
      <c r="AB9" s="19" t="n">
        <v>0.68226205461713</v>
      </c>
      <c r="AC9" s="19" t="n">
        <v>0.688283910328467</v>
      </c>
      <c r="AD9" s="19" t="n">
        <v>0.641470876590041</v>
      </c>
      <c r="AE9" s="19"/>
      <c r="AF9" s="19" t="n">
        <v>0.673907498810645</v>
      </c>
      <c r="AG9" s="19" t="n">
        <v>0.620141821210539</v>
      </c>
      <c r="AH9" s="19" t="n">
        <v>0.574334443516563</v>
      </c>
      <c r="AI9" s="19"/>
      <c r="AJ9" s="19" t="n">
        <v>0.697088957832112</v>
      </c>
      <c r="AK9" s="19" t="n">
        <v>0.588210068897177</v>
      </c>
      <c r="AL9" s="19" t="n">
        <v>0.548871400741546</v>
      </c>
      <c r="AM9" s="19" t="n">
        <v>0.671176054828208</v>
      </c>
      <c r="AN9" s="19" t="n">
        <v>0.588159323709754</v>
      </c>
      <c r="AO9" s="19"/>
      <c r="AP9" s="19" t="n">
        <v>0.698859502240416</v>
      </c>
      <c r="AQ9" s="19" t="n">
        <v>0.603904683189565</v>
      </c>
      <c r="AR9" s="19" t="n">
        <v>0.633393481028333</v>
      </c>
      <c r="AS9" s="19" t="n">
        <v>0.620595509928678</v>
      </c>
      <c r="AT9" s="19" t="n">
        <v>0.60079184987885</v>
      </c>
      <c r="AU9" s="19"/>
      <c r="AV9" s="19" t="n">
        <v>0.567352310099272</v>
      </c>
      <c r="AW9" s="19" t="n">
        <v>0.689925710909181</v>
      </c>
      <c r="AX9" s="19" t="n">
        <v>0.707999780162036</v>
      </c>
      <c r="AY9" s="19" t="n">
        <v>0.629611183021556</v>
      </c>
      <c r="AZ9" s="19" t="n">
        <v>0.594321348963776</v>
      </c>
      <c r="BA9" s="19" t="n">
        <v>0.664600768880146</v>
      </c>
      <c r="BB9" s="19"/>
      <c r="BC9" s="19" t="n">
        <v>0.623666458004726</v>
      </c>
      <c r="BD9" s="19" t="n">
        <v>0.627116105141167</v>
      </c>
      <c r="BE9" s="19" t="n">
        <v>0.612262649519186</v>
      </c>
      <c r="BF9" s="19" t="n">
        <v>0.64537026179048</v>
      </c>
      <c r="BG9" s="19" t="n">
        <v>0.383464547876521</v>
      </c>
    </row>
    <row r="10">
      <c r="B10" s="20" t="s">
        <v>361</v>
      </c>
      <c r="C10" s="19" t="n">
        <v>0.627723801768588</v>
      </c>
      <c r="D10" s="19" t="n">
        <v>0.590937068953571</v>
      </c>
      <c r="E10" s="19" t="n">
        <v>0.660027444554738</v>
      </c>
      <c r="F10" s="19"/>
      <c r="G10" s="19" t="n">
        <v>0.556389621222499</v>
      </c>
      <c r="H10" s="19" t="n">
        <v>0.56914318807293</v>
      </c>
      <c r="I10" s="19" t="n">
        <v>0.636811732293751</v>
      </c>
      <c r="J10" s="19" t="n">
        <v>0.747275857933666</v>
      </c>
      <c r="K10" s="19" t="n">
        <v>0.673463106408037</v>
      </c>
      <c r="L10" s="19" t="n">
        <v>0.579425011652421</v>
      </c>
      <c r="M10" s="19"/>
      <c r="N10" s="19" t="n">
        <v>0.59475233402251</v>
      </c>
      <c r="O10" s="19" t="n">
        <v>0.687074239233982</v>
      </c>
      <c r="P10" s="19" t="n">
        <v>0.560271368264296</v>
      </c>
      <c r="Q10" s="19" t="n">
        <v>0.65807085037601</v>
      </c>
      <c r="R10" s="19"/>
      <c r="S10" s="19" t="n">
        <v>0.585907769552008</v>
      </c>
      <c r="T10" s="19" t="n">
        <v>0.710422740649866</v>
      </c>
      <c r="U10" s="19" t="n">
        <v>0.482543570287303</v>
      </c>
      <c r="V10" s="19" t="n">
        <v>0.678698432688534</v>
      </c>
      <c r="W10" s="19" t="n">
        <v>0.484760147186648</v>
      </c>
      <c r="X10" s="19" t="n">
        <v>0.620295627236594</v>
      </c>
      <c r="Y10" s="19" t="n">
        <v>0.606506923201722</v>
      </c>
      <c r="Z10" s="19" t="n">
        <v>0.661938342743317</v>
      </c>
      <c r="AA10" s="19" t="n">
        <v>0.696829129046696</v>
      </c>
      <c r="AB10" s="19" t="n">
        <v>0.675623043402931</v>
      </c>
      <c r="AC10" s="19" t="n">
        <v>0.616244395943968</v>
      </c>
      <c r="AD10" s="19" t="n">
        <v>0.58510405772149</v>
      </c>
      <c r="AE10" s="19"/>
      <c r="AF10" s="19" t="n">
        <v>0.604498342716003</v>
      </c>
      <c r="AG10" s="19" t="n">
        <v>0.676872173174833</v>
      </c>
      <c r="AH10" s="19" t="n">
        <v>0.516923620925465</v>
      </c>
      <c r="AI10" s="19"/>
      <c r="AJ10" s="19" t="n">
        <v>0.633750046012741</v>
      </c>
      <c r="AK10" s="19" t="n">
        <v>0.658751263434411</v>
      </c>
      <c r="AL10" s="19" t="n">
        <v>0.640995798677329</v>
      </c>
      <c r="AM10" s="19" t="n">
        <v>0.620284703826715</v>
      </c>
      <c r="AN10" s="19" t="n">
        <v>0.554634396119699</v>
      </c>
      <c r="AO10" s="19"/>
      <c r="AP10" s="19" t="n">
        <v>0.63311384461304</v>
      </c>
      <c r="AQ10" s="19" t="n">
        <v>0.611951354696111</v>
      </c>
      <c r="AR10" s="19" t="n">
        <v>0.681984803154702</v>
      </c>
      <c r="AS10" s="19" t="n">
        <v>0.607597733812832</v>
      </c>
      <c r="AT10" s="19" t="n">
        <v>0.622313893235758</v>
      </c>
      <c r="AU10" s="19"/>
      <c r="AV10" s="19" t="n">
        <v>0.59740546556304</v>
      </c>
      <c r="AW10" s="19" t="n">
        <v>0.641328259641258</v>
      </c>
      <c r="AX10" s="19" t="n">
        <v>0.658841827630354</v>
      </c>
      <c r="AY10" s="19" t="n">
        <v>0.624668950264215</v>
      </c>
      <c r="AZ10" s="19" t="n">
        <v>0.600256250543714</v>
      </c>
      <c r="BA10" s="19" t="n">
        <v>0.661607143962531</v>
      </c>
      <c r="BB10" s="19"/>
      <c r="BC10" s="19" t="n">
        <v>0.59923578031891</v>
      </c>
      <c r="BD10" s="19" t="n">
        <v>0.65263912221593</v>
      </c>
      <c r="BE10" s="19" t="n">
        <v>0.654958741042411</v>
      </c>
      <c r="BF10" s="19" t="n">
        <v>0.604515691428279</v>
      </c>
      <c r="BG10" s="19" t="n">
        <v>0.557711994684932</v>
      </c>
    </row>
    <row r="11">
      <c r="B11" s="20" t="s">
        <v>362</v>
      </c>
      <c r="C11" s="19" t="n">
        <v>0.615430426585862</v>
      </c>
      <c r="D11" s="19" t="n">
        <v>0.567614024447884</v>
      </c>
      <c r="E11" s="19" t="n">
        <v>0.658402272237417</v>
      </c>
      <c r="F11" s="19"/>
      <c r="G11" s="19" t="n">
        <v>0.502814991226386</v>
      </c>
      <c r="H11" s="19" t="n">
        <v>0.483661876675886</v>
      </c>
      <c r="I11" s="19" t="n">
        <v>0.544088628144711</v>
      </c>
      <c r="J11" s="19" t="n">
        <v>0.673379009980365</v>
      </c>
      <c r="K11" s="19" t="n">
        <v>0.687778806989347</v>
      </c>
      <c r="L11" s="19" t="n">
        <v>0.744702605506786</v>
      </c>
      <c r="M11" s="19"/>
      <c r="N11" s="19" t="n">
        <v>0.620976268539834</v>
      </c>
      <c r="O11" s="19" t="n">
        <v>0.678297203511145</v>
      </c>
      <c r="P11" s="19" t="n">
        <v>0.580785871867744</v>
      </c>
      <c r="Q11" s="19" t="n">
        <v>0.577851172974371</v>
      </c>
      <c r="R11" s="19"/>
      <c r="S11" s="19" t="n">
        <v>0.562688710471289</v>
      </c>
      <c r="T11" s="19" t="n">
        <v>0.609702337901213</v>
      </c>
      <c r="U11" s="19" t="n">
        <v>0.731300929746272</v>
      </c>
      <c r="V11" s="19" t="n">
        <v>0.632351956616858</v>
      </c>
      <c r="W11" s="19" t="n">
        <v>0.518704566585097</v>
      </c>
      <c r="X11" s="19" t="n">
        <v>0.616053569868167</v>
      </c>
      <c r="Y11" s="19" t="n">
        <v>0.504581606534079</v>
      </c>
      <c r="Z11" s="19" t="n">
        <v>0.700976456736178</v>
      </c>
      <c r="AA11" s="19" t="n">
        <v>0.603594716664543</v>
      </c>
      <c r="AB11" s="19" t="n">
        <v>0.646184466303386</v>
      </c>
      <c r="AC11" s="19" t="n">
        <v>0.724614379117418</v>
      </c>
      <c r="AD11" s="19" t="n">
        <v>0.67853498756242</v>
      </c>
      <c r="AE11" s="19"/>
      <c r="AF11" s="19" t="n">
        <v>0.585840891390468</v>
      </c>
      <c r="AG11" s="19" t="n">
        <v>0.685791046827519</v>
      </c>
      <c r="AH11" s="19" t="n">
        <v>0.559558436739856</v>
      </c>
      <c r="AI11" s="19"/>
      <c r="AJ11" s="19" t="n">
        <v>0.68220603054507</v>
      </c>
      <c r="AK11" s="19" t="n">
        <v>0.548880073283471</v>
      </c>
      <c r="AL11" s="19" t="n">
        <v>0.706177495458625</v>
      </c>
      <c r="AM11" s="19" t="n">
        <v>0.3692057137799</v>
      </c>
      <c r="AN11" s="19" t="n">
        <v>0.617028281022365</v>
      </c>
      <c r="AO11" s="19"/>
      <c r="AP11" s="19" t="n">
        <v>0.687425251001586</v>
      </c>
      <c r="AQ11" s="19" t="n">
        <v>0.530417768632697</v>
      </c>
      <c r="AR11" s="19" t="n">
        <v>0.833487534538067</v>
      </c>
      <c r="AS11" s="19" t="n">
        <v>0.57341006774973</v>
      </c>
      <c r="AT11" s="19" t="n">
        <v>0.593413247029114</v>
      </c>
      <c r="AU11" s="19"/>
      <c r="AV11" s="19" t="n">
        <v>0.483992238875249</v>
      </c>
      <c r="AW11" s="19" t="n">
        <v>0.698724336728241</v>
      </c>
      <c r="AX11" s="19" t="n">
        <v>0.850040851823965</v>
      </c>
      <c r="AY11" s="19" t="n">
        <v>0.588372038092633</v>
      </c>
      <c r="AZ11" s="19" t="n">
        <v>0.591537987073802</v>
      </c>
      <c r="BA11" s="19" t="n">
        <v>0.732844275686251</v>
      </c>
      <c r="BB11" s="19"/>
      <c r="BC11" s="19" t="n">
        <v>0.56880647806922</v>
      </c>
      <c r="BD11" s="19" t="n">
        <v>0.653289899965551</v>
      </c>
      <c r="BE11" s="19" t="n">
        <v>0.625814006560959</v>
      </c>
      <c r="BF11" s="19" t="n">
        <v>0.603420778062288</v>
      </c>
      <c r="BG11" s="19" t="n">
        <v>0.673184590768185</v>
      </c>
    </row>
    <row r="12">
      <c r="B12" s="20" t="s">
        <v>363</v>
      </c>
      <c r="C12" s="19" t="n">
        <v>0.589863439946444</v>
      </c>
      <c r="D12" s="19" t="n">
        <v>0.532754892147974</v>
      </c>
      <c r="E12" s="19" t="n">
        <v>0.640076738890064</v>
      </c>
      <c r="F12" s="19"/>
      <c r="G12" s="19" t="n">
        <v>0.515368141691416</v>
      </c>
      <c r="H12" s="19" t="n">
        <v>0.456661311970473</v>
      </c>
      <c r="I12" s="19" t="n">
        <v>0.551713231566617</v>
      </c>
      <c r="J12" s="19" t="n">
        <v>0.605332728475577</v>
      </c>
      <c r="K12" s="19" t="n">
        <v>0.68951721659726</v>
      </c>
      <c r="L12" s="19" t="n">
        <v>0.681805816517434</v>
      </c>
      <c r="M12" s="19"/>
      <c r="N12" s="19" t="n">
        <v>0.578019044846775</v>
      </c>
      <c r="O12" s="19" t="n">
        <v>0.573037976229313</v>
      </c>
      <c r="P12" s="19" t="n">
        <v>0.579565184356998</v>
      </c>
      <c r="Q12" s="19" t="n">
        <v>0.626326082776798</v>
      </c>
      <c r="R12" s="19"/>
      <c r="S12" s="19" t="n">
        <v>0.491672643414314</v>
      </c>
      <c r="T12" s="19" t="n">
        <v>0.62010795272933</v>
      </c>
      <c r="U12" s="19" t="n">
        <v>0.652661452067919</v>
      </c>
      <c r="V12" s="19" t="n">
        <v>0.632983339931924</v>
      </c>
      <c r="W12" s="19" t="n">
        <v>0.530843474916285</v>
      </c>
      <c r="X12" s="19" t="n">
        <v>0.542749697193925</v>
      </c>
      <c r="Y12" s="19" t="n">
        <v>0.609226261936716</v>
      </c>
      <c r="Z12" s="19" t="n">
        <v>0.693637984896449</v>
      </c>
      <c r="AA12" s="19" t="n">
        <v>0.628528291676564</v>
      </c>
      <c r="AB12" s="19" t="n">
        <v>0.606583340689575</v>
      </c>
      <c r="AC12" s="19" t="n">
        <v>0.518051553585744</v>
      </c>
      <c r="AD12" s="19" t="n">
        <v>0.643270509264142</v>
      </c>
      <c r="AE12" s="19"/>
      <c r="AF12" s="19" t="n">
        <v>0.59829351000028</v>
      </c>
      <c r="AG12" s="19" t="n">
        <v>0.611577394869811</v>
      </c>
      <c r="AH12" s="19" t="n">
        <v>0.585478705439518</v>
      </c>
      <c r="AI12" s="19"/>
      <c r="AJ12" s="19" t="n">
        <v>0.618273544466003</v>
      </c>
      <c r="AK12" s="19" t="n">
        <v>0.593227123657817</v>
      </c>
      <c r="AL12" s="19" t="n">
        <v>0.577043448039507</v>
      </c>
      <c r="AM12" s="19" t="n">
        <v>0.599476387383642</v>
      </c>
      <c r="AN12" s="19" t="n">
        <v>0.591373712816262</v>
      </c>
      <c r="AO12" s="19"/>
      <c r="AP12" s="19" t="n">
        <v>0.663307999690053</v>
      </c>
      <c r="AQ12" s="19" t="n">
        <v>0.561893951449912</v>
      </c>
      <c r="AR12" s="19" t="n">
        <v>0.619993140079757</v>
      </c>
      <c r="AS12" s="19" t="n">
        <v>0.50968378878106</v>
      </c>
      <c r="AT12" s="19" t="n">
        <v>0.504489150614878</v>
      </c>
      <c r="AU12" s="19"/>
      <c r="AV12" s="19" t="n">
        <v>0.583512572622568</v>
      </c>
      <c r="AW12" s="19" t="n">
        <v>0.68723592589871</v>
      </c>
      <c r="AX12" s="19" t="n">
        <v>0.585155200386294</v>
      </c>
      <c r="AY12" s="19" t="n">
        <v>0.54378063942045</v>
      </c>
      <c r="AZ12" s="19" t="n">
        <v>0.517995959860108</v>
      </c>
      <c r="BA12" s="19" t="n">
        <v>0.590150695759117</v>
      </c>
      <c r="BB12" s="19"/>
      <c r="BC12" s="19" t="n">
        <v>0.580510475504293</v>
      </c>
      <c r="BD12" s="19" t="n">
        <v>0.574436469137639</v>
      </c>
      <c r="BE12" s="19" t="n">
        <v>0.577473979920677</v>
      </c>
      <c r="BF12" s="19" t="n">
        <v>0.572205390389075</v>
      </c>
      <c r="BG12" s="19" t="n">
        <v>0.600852678649117</v>
      </c>
    </row>
    <row r="13">
      <c r="B13" s="20" t="s">
        <v>364</v>
      </c>
      <c r="C13" s="19" t="n">
        <v>0.54575713649209</v>
      </c>
      <c r="D13" s="19" t="n">
        <v>0.49796558936193</v>
      </c>
      <c r="E13" s="19" t="n">
        <v>0.587212887811269</v>
      </c>
      <c r="F13" s="19"/>
      <c r="G13" s="19" t="n">
        <v>0.378080401939263</v>
      </c>
      <c r="H13" s="19" t="n">
        <v>0.526790382622985</v>
      </c>
      <c r="I13" s="19" t="n">
        <v>0.620642210600762</v>
      </c>
      <c r="J13" s="19" t="n">
        <v>0.617678293698074</v>
      </c>
      <c r="K13" s="19" t="n">
        <v>0.570883850840007</v>
      </c>
      <c r="L13" s="19" t="n">
        <v>0.527141089434703</v>
      </c>
      <c r="M13" s="19"/>
      <c r="N13" s="19" t="n">
        <v>0.564080956914338</v>
      </c>
      <c r="O13" s="19" t="n">
        <v>0.411028331753654</v>
      </c>
      <c r="P13" s="19" t="n">
        <v>0.577234095416343</v>
      </c>
      <c r="Q13" s="19" t="n">
        <v>0.633466695752584</v>
      </c>
      <c r="R13" s="19"/>
      <c r="S13" s="19" t="n">
        <v>0.470360311663334</v>
      </c>
      <c r="T13" s="19" t="n">
        <v>0.547590677638439</v>
      </c>
      <c r="U13" s="19" t="n">
        <v>0.62345954681011</v>
      </c>
      <c r="V13" s="19" t="n">
        <v>0.583422390113472</v>
      </c>
      <c r="W13" s="19" t="n">
        <v>0.552210157459806</v>
      </c>
      <c r="X13" s="19" t="n">
        <v>0.605632729298469</v>
      </c>
      <c r="Y13" s="19" t="n">
        <v>0.434094814453824</v>
      </c>
      <c r="Z13" s="19" t="n">
        <v>0.546188711277235</v>
      </c>
      <c r="AA13" s="19" t="n">
        <v>0.623929313242925</v>
      </c>
      <c r="AB13" s="19" t="n">
        <v>0.512888823354334</v>
      </c>
      <c r="AC13" s="19" t="n">
        <v>0.551438234360448</v>
      </c>
      <c r="AD13" s="19" t="n">
        <v>0.527244888932839</v>
      </c>
      <c r="AE13" s="19"/>
      <c r="AF13" s="19" t="n">
        <v>0.535949349615656</v>
      </c>
      <c r="AG13" s="19" t="n">
        <v>0.572824179506701</v>
      </c>
      <c r="AH13" s="19" t="n">
        <v>0.558859476867331</v>
      </c>
      <c r="AI13" s="19"/>
      <c r="AJ13" s="19" t="n">
        <v>0.527265795942548</v>
      </c>
      <c r="AK13" s="19" t="n">
        <v>0.560574503393908</v>
      </c>
      <c r="AL13" s="19" t="n">
        <v>0.57856349981885</v>
      </c>
      <c r="AM13" s="19" t="n">
        <v>0.684391029562812</v>
      </c>
      <c r="AN13" s="19" t="n">
        <v>0.537662947354022</v>
      </c>
      <c r="AO13" s="19"/>
      <c r="AP13" s="19" t="n">
        <v>0.534016443500211</v>
      </c>
      <c r="AQ13" s="19" t="n">
        <v>0.504308314935149</v>
      </c>
      <c r="AR13" s="19" t="n">
        <v>0.541846343048834</v>
      </c>
      <c r="AS13" s="19" t="n">
        <v>0.533086549557967</v>
      </c>
      <c r="AT13" s="19" t="n">
        <v>0.620679231859241</v>
      </c>
      <c r="AU13" s="19"/>
      <c r="AV13" s="19" t="n">
        <v>0.491678004411033</v>
      </c>
      <c r="AW13" s="19" t="n">
        <v>0.513444232496286</v>
      </c>
      <c r="AX13" s="19" t="n">
        <v>0.644777258177562</v>
      </c>
      <c r="AY13" s="19" t="n">
        <v>0.532207426904459</v>
      </c>
      <c r="AZ13" s="19" t="n">
        <v>0.613794472291078</v>
      </c>
      <c r="BA13" s="19" t="n">
        <v>0.476310339071353</v>
      </c>
      <c r="BB13" s="19"/>
      <c r="BC13" s="19" t="n">
        <v>0.516080032266437</v>
      </c>
      <c r="BD13" s="19" t="n">
        <v>0.522330990947188</v>
      </c>
      <c r="BE13" s="19" t="n">
        <v>0.548234798781807</v>
      </c>
      <c r="BF13" s="19" t="n">
        <v>0.516225489998121</v>
      </c>
      <c r="BG13" s="19" t="n">
        <v>0.439713239499278</v>
      </c>
    </row>
    <row r="14">
      <c r="B14" s="20" t="s">
        <v>365</v>
      </c>
      <c r="C14" s="19" t="n">
        <v>0.5227389872239</v>
      </c>
      <c r="D14" s="19" t="n">
        <v>0.494823493783458</v>
      </c>
      <c r="E14" s="19" t="n">
        <v>0.552450831128912</v>
      </c>
      <c r="F14" s="19"/>
      <c r="G14" s="19" t="n">
        <v>0.380517879771671</v>
      </c>
      <c r="H14" s="19" t="n">
        <v>0.463923942074349</v>
      </c>
      <c r="I14" s="19" t="n">
        <v>0.558712326695462</v>
      </c>
      <c r="J14" s="19" t="n">
        <v>0.564804507582497</v>
      </c>
      <c r="K14" s="19" t="n">
        <v>0.569418934832462</v>
      </c>
      <c r="L14" s="19" t="n">
        <v>0.55814468744605</v>
      </c>
      <c r="M14" s="19"/>
      <c r="N14" s="19" t="n">
        <v>0.498858118302468</v>
      </c>
      <c r="O14" s="19" t="n">
        <v>0.498976828192038</v>
      </c>
      <c r="P14" s="19" t="n">
        <v>0.547706361131574</v>
      </c>
      <c r="Q14" s="19" t="n">
        <v>0.54776257502156</v>
      </c>
      <c r="R14" s="19"/>
      <c r="S14" s="19" t="n">
        <v>0.48950688100342</v>
      </c>
      <c r="T14" s="19" t="n">
        <v>0.521890921933423</v>
      </c>
      <c r="U14" s="19" t="n">
        <v>0.696366789027333</v>
      </c>
      <c r="V14" s="19" t="n">
        <v>0.519602401784672</v>
      </c>
      <c r="W14" s="19" t="n">
        <v>0.503881952958969</v>
      </c>
      <c r="X14" s="19" t="n">
        <v>0.470230414186552</v>
      </c>
      <c r="Y14" s="19" t="n">
        <v>0.42640368621684</v>
      </c>
      <c r="Z14" s="19" t="n">
        <v>0.513557132344574</v>
      </c>
      <c r="AA14" s="19" t="n">
        <v>0.502649742943479</v>
      </c>
      <c r="AB14" s="19" t="n">
        <v>0.601543546453966</v>
      </c>
      <c r="AC14" s="19" t="n">
        <v>0.551188383009951</v>
      </c>
      <c r="AD14" s="19" t="n">
        <v>0.520992297951721</v>
      </c>
      <c r="AE14" s="19"/>
      <c r="AF14" s="19" t="n">
        <v>0.500863559656466</v>
      </c>
      <c r="AG14" s="19" t="n">
        <v>0.545668553282241</v>
      </c>
      <c r="AH14" s="19" t="n">
        <v>0.542297752773285</v>
      </c>
      <c r="AI14" s="19"/>
      <c r="AJ14" s="19" t="n">
        <v>0.516510411634307</v>
      </c>
      <c r="AK14" s="19" t="n">
        <v>0.537731475787329</v>
      </c>
      <c r="AL14" s="19" t="n">
        <v>0.477424605730084</v>
      </c>
      <c r="AM14" s="19" t="n">
        <v>0.522779358616673</v>
      </c>
      <c r="AN14" s="19" t="n">
        <v>0.523331023097035</v>
      </c>
      <c r="AO14" s="19"/>
      <c r="AP14" s="19" t="n">
        <v>0.533967814729006</v>
      </c>
      <c r="AQ14" s="19" t="n">
        <v>0.528061357952674</v>
      </c>
      <c r="AR14" s="19" t="n">
        <v>0.620079647920632</v>
      </c>
      <c r="AS14" s="19" t="n">
        <v>0.420404187753376</v>
      </c>
      <c r="AT14" s="19" t="n">
        <v>0.454355193564733</v>
      </c>
      <c r="AU14" s="19"/>
      <c r="AV14" s="19" t="n">
        <v>0.531910472981083</v>
      </c>
      <c r="AW14" s="19" t="n">
        <v>0.548716807856519</v>
      </c>
      <c r="AX14" s="19" t="n">
        <v>0.651218590590689</v>
      </c>
      <c r="AY14" s="19" t="n">
        <v>0.441555448927852</v>
      </c>
      <c r="AZ14" s="19" t="n">
        <v>0.45263102021788</v>
      </c>
      <c r="BA14" s="19" t="n">
        <v>0.577898388130744</v>
      </c>
      <c r="BB14" s="19"/>
      <c r="BC14" s="19" t="n">
        <v>0.518569024705304</v>
      </c>
      <c r="BD14" s="19" t="n">
        <v>0.510951595907853</v>
      </c>
      <c r="BE14" s="19" t="n">
        <v>0.494057254645715</v>
      </c>
      <c r="BF14" s="19" t="n">
        <v>0.56058294879928</v>
      </c>
      <c r="BG14" s="19" t="n">
        <v>0.501408643664324</v>
      </c>
    </row>
    <row r="15">
      <c r="B15" s="20" t="s">
        <v>366</v>
      </c>
      <c r="C15" s="19" t="n">
        <v>0.455351327890265</v>
      </c>
      <c r="D15" s="19" t="n">
        <v>0.449806234724854</v>
      </c>
      <c r="E15" s="19" t="n">
        <v>0.464378439460043</v>
      </c>
      <c r="F15" s="19"/>
      <c r="G15" s="19" t="n">
        <v>0.340418918295212</v>
      </c>
      <c r="H15" s="19" t="n">
        <v>0.326448353652271</v>
      </c>
      <c r="I15" s="19" t="n">
        <v>0.523086570138645</v>
      </c>
      <c r="J15" s="19" t="n">
        <v>0.499164437854808</v>
      </c>
      <c r="K15" s="19" t="n">
        <v>0.462774587201676</v>
      </c>
      <c r="L15" s="19" t="n">
        <v>0.526913104310231</v>
      </c>
      <c r="M15" s="19"/>
      <c r="N15" s="19" t="n">
        <v>0.455023080890922</v>
      </c>
      <c r="O15" s="19" t="n">
        <v>0.389261080037057</v>
      </c>
      <c r="P15" s="19" t="n">
        <v>0.484738226392762</v>
      </c>
      <c r="Q15" s="19" t="n">
        <v>0.495527104600528</v>
      </c>
      <c r="R15" s="19"/>
      <c r="S15" s="19" t="n">
        <v>0.565651914589907</v>
      </c>
      <c r="T15" s="19" t="n">
        <v>0.477175545309203</v>
      </c>
      <c r="U15" s="19" t="n">
        <v>0.575608264315338</v>
      </c>
      <c r="V15" s="19" t="n">
        <v>0.48871702338309</v>
      </c>
      <c r="W15" s="19" t="n">
        <v>0.381562611157573</v>
      </c>
      <c r="X15" s="19" t="n">
        <v>0.334939812791225</v>
      </c>
      <c r="Y15" s="19" t="n">
        <v>0.311437536711089</v>
      </c>
      <c r="Z15" s="19" t="n">
        <v>0.536814322462028</v>
      </c>
      <c r="AA15" s="19" t="n">
        <v>0.397262592669449</v>
      </c>
      <c r="AB15" s="19" t="n">
        <v>0.506731818710833</v>
      </c>
      <c r="AC15" s="19" t="n">
        <v>0.463276216388375</v>
      </c>
      <c r="AD15" s="19" t="n">
        <v>0.325384155422933</v>
      </c>
      <c r="AE15" s="19"/>
      <c r="AF15" s="19" t="n">
        <v>0.433998439061399</v>
      </c>
      <c r="AG15" s="19" t="n">
        <v>0.497970668233456</v>
      </c>
      <c r="AH15" s="19" t="n">
        <v>0.480497577616133</v>
      </c>
      <c r="AI15" s="19"/>
      <c r="AJ15" s="19" t="n">
        <v>0.482260584289917</v>
      </c>
      <c r="AK15" s="19" t="n">
        <v>0.432408527213748</v>
      </c>
      <c r="AL15" s="19" t="n">
        <v>0.469431856823986</v>
      </c>
      <c r="AM15" s="19" t="n">
        <v>0.36365526055931</v>
      </c>
      <c r="AN15" s="19" t="n">
        <v>0.485770096468888</v>
      </c>
      <c r="AO15" s="19"/>
      <c r="AP15" s="19" t="n">
        <v>0.520977939801683</v>
      </c>
      <c r="AQ15" s="19" t="n">
        <v>0.401650274124698</v>
      </c>
      <c r="AR15" s="19" t="n">
        <v>0.556586555859175</v>
      </c>
      <c r="AS15" s="19" t="n">
        <v>0.447743367710737</v>
      </c>
      <c r="AT15" s="19" t="n">
        <v>0.450867597438616</v>
      </c>
      <c r="AU15" s="19"/>
      <c r="AV15" s="19" t="n">
        <v>0.421204768262281</v>
      </c>
      <c r="AW15" s="19" t="n">
        <v>0.489105185037743</v>
      </c>
      <c r="AX15" s="19" t="n">
        <v>0.537718150701227</v>
      </c>
      <c r="AY15" s="19" t="n">
        <v>0.45339766552575</v>
      </c>
      <c r="AZ15" s="19" t="n">
        <v>0.481487740016603</v>
      </c>
      <c r="BA15" s="19" t="n">
        <v>0.418424233680682</v>
      </c>
      <c r="BB15" s="19"/>
      <c r="BC15" s="19" t="n">
        <v>0.482944299242577</v>
      </c>
      <c r="BD15" s="19" t="n">
        <v>0.418635371001202</v>
      </c>
      <c r="BE15" s="19" t="n">
        <v>0.412380679051345</v>
      </c>
      <c r="BF15" s="19" t="n">
        <v>0.494999410027191</v>
      </c>
      <c r="BG15" s="19" t="n">
        <v>0.894166689015571</v>
      </c>
    </row>
    <row r="16">
      <c r="B16" s="20" t="s">
        <v>367</v>
      </c>
      <c r="C16" s="19" t="n">
        <v>0.451381165790188</v>
      </c>
      <c r="D16" s="19" t="n">
        <v>0.436763887987438</v>
      </c>
      <c r="E16" s="19" t="n">
        <v>0.465670029683114</v>
      </c>
      <c r="F16" s="19"/>
      <c r="G16" s="19" t="n">
        <v>0.391326296544769</v>
      </c>
      <c r="H16" s="19" t="n">
        <v>0.413865421189784</v>
      </c>
      <c r="I16" s="19" t="n">
        <v>0.44860349947733</v>
      </c>
      <c r="J16" s="19" t="n">
        <v>0.494809817429208</v>
      </c>
      <c r="K16" s="19" t="n">
        <v>0.49913279987632</v>
      </c>
      <c r="L16" s="19" t="n">
        <v>0.449482613336019</v>
      </c>
      <c r="M16" s="19"/>
      <c r="N16" s="19" t="n">
        <v>0.476402653021048</v>
      </c>
      <c r="O16" s="19" t="n">
        <v>0.404262240251101</v>
      </c>
      <c r="P16" s="19" t="n">
        <v>0.414736127426603</v>
      </c>
      <c r="Q16" s="19" t="n">
        <v>0.504435125756127</v>
      </c>
      <c r="R16" s="19"/>
      <c r="S16" s="19" t="n">
        <v>0.496956014509432</v>
      </c>
      <c r="T16" s="19" t="n">
        <v>0.475578043082349</v>
      </c>
      <c r="U16" s="19" t="n">
        <v>0.622155861870974</v>
      </c>
      <c r="V16" s="19" t="n">
        <v>0.376174225709983</v>
      </c>
      <c r="W16" s="19" t="n">
        <v>0.37941679124988</v>
      </c>
      <c r="X16" s="19" t="n">
        <v>0.449747013414446</v>
      </c>
      <c r="Y16" s="19" t="n">
        <v>0.311711575793208</v>
      </c>
      <c r="Z16" s="19" t="n">
        <v>0.433007929505532</v>
      </c>
      <c r="AA16" s="19" t="n">
        <v>0.385695891058258</v>
      </c>
      <c r="AB16" s="19" t="n">
        <v>0.500455859578385</v>
      </c>
      <c r="AC16" s="19" t="n">
        <v>0.581159646385598</v>
      </c>
      <c r="AD16" s="19" t="n">
        <v>0.371990991202306</v>
      </c>
      <c r="AE16" s="19"/>
      <c r="AF16" s="19" t="n">
        <v>0.439508848151436</v>
      </c>
      <c r="AG16" s="19" t="n">
        <v>0.45651400691571</v>
      </c>
      <c r="AH16" s="19" t="n">
        <v>0.490927099884381</v>
      </c>
      <c r="AI16" s="19"/>
      <c r="AJ16" s="19" t="n">
        <v>0.430936001404577</v>
      </c>
      <c r="AK16" s="19" t="n">
        <v>0.426084226777096</v>
      </c>
      <c r="AL16" s="19" t="n">
        <v>0.373299938671017</v>
      </c>
      <c r="AM16" s="19" t="n">
        <v>0.612510972276272</v>
      </c>
      <c r="AN16" s="19" t="n">
        <v>0.489110913475094</v>
      </c>
      <c r="AO16" s="19"/>
      <c r="AP16" s="19" t="n">
        <v>0.41471071219221</v>
      </c>
      <c r="AQ16" s="19" t="n">
        <v>0.425270812654689</v>
      </c>
      <c r="AR16" s="19" t="n">
        <v>0.362062428550014</v>
      </c>
      <c r="AS16" s="19" t="n">
        <v>0.476386295083647</v>
      </c>
      <c r="AT16" s="19" t="n">
        <v>0.463583246022478</v>
      </c>
      <c r="AU16" s="19"/>
      <c r="AV16" s="19" t="n">
        <v>0.391625370083119</v>
      </c>
      <c r="AW16" s="19" t="n">
        <v>0.437815259229732</v>
      </c>
      <c r="AX16" s="19" t="n">
        <v>0.496579098455949</v>
      </c>
      <c r="AY16" s="19" t="n">
        <v>0.467354123324282</v>
      </c>
      <c r="AZ16" s="19" t="n">
        <v>0.515664903987336</v>
      </c>
      <c r="BA16" s="19" t="n">
        <v>0.389898954400672</v>
      </c>
      <c r="BB16" s="19"/>
      <c r="BC16" s="19" t="n">
        <v>0.440605704222656</v>
      </c>
      <c r="BD16" s="19" t="n">
        <v>0.441595383712667</v>
      </c>
      <c r="BE16" s="19" t="n">
        <v>0.45346788060209</v>
      </c>
      <c r="BF16" s="19" t="n">
        <v>0.400686943263802</v>
      </c>
      <c r="BG16" s="19" t="n">
        <v>0.336111911991114</v>
      </c>
    </row>
    <row r="17">
      <c r="B17" s="20" t="s">
        <v>368</v>
      </c>
      <c r="C17" s="19" t="n">
        <v>0.401966053523557</v>
      </c>
      <c r="D17" s="19" t="n">
        <v>0.413835481460283</v>
      </c>
      <c r="E17" s="19" t="n">
        <v>0.39488263636359</v>
      </c>
      <c r="F17" s="19"/>
      <c r="G17" s="19" t="n">
        <v>0.277980587030383</v>
      </c>
      <c r="H17" s="19" t="n">
        <v>0.362128535264857</v>
      </c>
      <c r="I17" s="19" t="n">
        <v>0.364564574501294</v>
      </c>
      <c r="J17" s="19" t="n">
        <v>0.429852328589432</v>
      </c>
      <c r="K17" s="19" t="n">
        <v>0.468138455233072</v>
      </c>
      <c r="L17" s="19" t="n">
        <v>0.47003730905704</v>
      </c>
      <c r="M17" s="19"/>
      <c r="N17" s="19" t="n">
        <v>0.412752871372734</v>
      </c>
      <c r="O17" s="19" t="n">
        <v>0.339443555797849</v>
      </c>
      <c r="P17" s="19" t="n">
        <v>0.416989233164112</v>
      </c>
      <c r="Q17" s="19" t="n">
        <v>0.440134794870941</v>
      </c>
      <c r="R17" s="19"/>
      <c r="S17" s="19" t="n">
        <v>0.410435882575587</v>
      </c>
      <c r="T17" s="19" t="n">
        <v>0.489932834398748</v>
      </c>
      <c r="U17" s="19" t="n">
        <v>0.568594693985931</v>
      </c>
      <c r="V17" s="19" t="n">
        <v>0.25326203602553</v>
      </c>
      <c r="W17" s="19" t="n">
        <v>0.385178496593705</v>
      </c>
      <c r="X17" s="19" t="n">
        <v>0.22784834638566</v>
      </c>
      <c r="Y17" s="19" t="n">
        <v>0.404516382474213</v>
      </c>
      <c r="Z17" s="19" t="n">
        <v>0.359854056252648</v>
      </c>
      <c r="AA17" s="19" t="n">
        <v>0.392120218147717</v>
      </c>
      <c r="AB17" s="19" t="n">
        <v>0.489128446303959</v>
      </c>
      <c r="AC17" s="19" t="n">
        <v>0.400704483972643</v>
      </c>
      <c r="AD17" s="19" t="n">
        <v>0.399383325392453</v>
      </c>
      <c r="AE17" s="19"/>
      <c r="AF17" s="19" t="n">
        <v>0.398384865229702</v>
      </c>
      <c r="AG17" s="19" t="n">
        <v>0.442115309979138</v>
      </c>
      <c r="AH17" s="19" t="n">
        <v>0.382437673602725</v>
      </c>
      <c r="AI17" s="19"/>
      <c r="AJ17" s="19" t="n">
        <v>0.452599345539017</v>
      </c>
      <c r="AK17" s="19" t="n">
        <v>0.353122671316591</v>
      </c>
      <c r="AL17" s="19" t="n">
        <v>0.422974232270918</v>
      </c>
      <c r="AM17" s="19" t="n">
        <v>0.277617135182437</v>
      </c>
      <c r="AN17" s="19" t="n">
        <v>0.441573352046789</v>
      </c>
      <c r="AO17" s="19"/>
      <c r="AP17" s="19" t="n">
        <v>0.457773478959218</v>
      </c>
      <c r="AQ17" s="19" t="n">
        <v>0.341814046766934</v>
      </c>
      <c r="AR17" s="19" t="n">
        <v>0.436718667585651</v>
      </c>
      <c r="AS17" s="19" t="n">
        <v>0.439978461175139</v>
      </c>
      <c r="AT17" s="19" t="n">
        <v>0.367561638648317</v>
      </c>
      <c r="AU17" s="19"/>
      <c r="AV17" s="19" t="n">
        <v>0.338992723412866</v>
      </c>
      <c r="AW17" s="19" t="n">
        <v>0.467988539671784</v>
      </c>
      <c r="AX17" s="19" t="n">
        <v>0.45547856031736</v>
      </c>
      <c r="AY17" s="19" t="n">
        <v>0.457606542571783</v>
      </c>
      <c r="AZ17" s="19" t="n">
        <v>0.399728677637889</v>
      </c>
      <c r="BA17" s="19" t="n">
        <v>0.303765785369102</v>
      </c>
      <c r="BB17" s="19"/>
      <c r="BC17" s="19" t="n">
        <v>0.403679384835588</v>
      </c>
      <c r="BD17" s="19" t="n">
        <v>0.405745335813876</v>
      </c>
      <c r="BE17" s="19" t="n">
        <v>0.370224176777117</v>
      </c>
      <c r="BF17" s="19" t="n">
        <v>0.360501767100015</v>
      </c>
      <c r="BG17" s="19" t="n">
        <v>0.472401694109833</v>
      </c>
    </row>
    <row r="18">
      <c r="B18" s="20" t="s">
        <v>369</v>
      </c>
      <c r="C18" s="19" t="n">
        <v>0.311815482276123</v>
      </c>
      <c r="D18" s="19" t="n">
        <v>0.269986268998695</v>
      </c>
      <c r="E18" s="19" t="n">
        <v>0.346712306852201</v>
      </c>
      <c r="F18" s="19"/>
      <c r="G18" s="19" t="n">
        <v>0.301177499642782</v>
      </c>
      <c r="H18" s="19" t="n">
        <v>0.282061856441853</v>
      </c>
      <c r="I18" s="19" t="n">
        <v>0.360238805601321</v>
      </c>
      <c r="J18" s="19" t="n">
        <v>0.355449209767625</v>
      </c>
      <c r="K18" s="19" t="n">
        <v>0.350038708223757</v>
      </c>
      <c r="L18" s="19" t="n">
        <v>0.236805288595861</v>
      </c>
      <c r="M18" s="19"/>
      <c r="N18" s="19" t="n">
        <v>0.319208283055502</v>
      </c>
      <c r="O18" s="19" t="n">
        <v>0.320241223151535</v>
      </c>
      <c r="P18" s="19" t="n">
        <v>0.25672641310224</v>
      </c>
      <c r="Q18" s="19" t="n">
        <v>0.342950917241877</v>
      </c>
      <c r="R18" s="19"/>
      <c r="S18" s="19" t="n">
        <v>0.345318609919079</v>
      </c>
      <c r="T18" s="19" t="n">
        <v>0.33973793554587</v>
      </c>
      <c r="U18" s="19" t="n">
        <v>0.260318773776254</v>
      </c>
      <c r="V18" s="19" t="n">
        <v>0.293613625473934</v>
      </c>
      <c r="W18" s="19" t="n">
        <v>0.309912178309356</v>
      </c>
      <c r="X18" s="19" t="n">
        <v>0.291260836555159</v>
      </c>
      <c r="Y18" s="19" t="n">
        <v>0.303671194774659</v>
      </c>
      <c r="Z18" s="19" t="n">
        <v>0.265151029823111</v>
      </c>
      <c r="AA18" s="19" t="n">
        <v>0.35718379115141</v>
      </c>
      <c r="AB18" s="19" t="n">
        <v>0.306732881565662</v>
      </c>
      <c r="AC18" s="19" t="n">
        <v>0.352910033601979</v>
      </c>
      <c r="AD18" s="19" t="n">
        <v>0.130789417262618</v>
      </c>
      <c r="AE18" s="19"/>
      <c r="AF18" s="19" t="n">
        <v>0.260731017464207</v>
      </c>
      <c r="AG18" s="19" t="n">
        <v>0.37880534619504</v>
      </c>
      <c r="AH18" s="19" t="n">
        <v>0.283341189000539</v>
      </c>
      <c r="AI18" s="19"/>
      <c r="AJ18" s="19" t="n">
        <v>0.25428521834559</v>
      </c>
      <c r="AK18" s="19" t="n">
        <v>0.359464336172167</v>
      </c>
      <c r="AL18" s="19" t="n">
        <v>0.401510840931853</v>
      </c>
      <c r="AM18" s="19" t="n">
        <v>0.279196379572128</v>
      </c>
      <c r="AN18" s="19" t="n">
        <v>0.229803310598301</v>
      </c>
      <c r="AO18" s="19"/>
      <c r="AP18" s="19" t="n">
        <v>0.291163256706351</v>
      </c>
      <c r="AQ18" s="19" t="n">
        <v>0.319538198302637</v>
      </c>
      <c r="AR18" s="19" t="n">
        <v>0.365766196023542</v>
      </c>
      <c r="AS18" s="19" t="n">
        <v>0.233509264715293</v>
      </c>
      <c r="AT18" s="19" t="n">
        <v>0.509933850854829</v>
      </c>
      <c r="AU18" s="19"/>
      <c r="AV18" s="19" t="n">
        <v>0.330605691340362</v>
      </c>
      <c r="AW18" s="19" t="n">
        <v>0.319876862840254</v>
      </c>
      <c r="AX18" s="19" t="n">
        <v>0.326528252524388</v>
      </c>
      <c r="AY18" s="19" t="n">
        <v>0.248494316673833</v>
      </c>
      <c r="AZ18" s="19" t="n">
        <v>0.452820280315115</v>
      </c>
      <c r="BA18" s="19" t="n">
        <v>0.325760475599658</v>
      </c>
      <c r="BB18" s="19"/>
      <c r="BC18" s="19" t="n">
        <v>0.285016230979576</v>
      </c>
      <c r="BD18" s="19" t="n">
        <v>0.294773823673316</v>
      </c>
      <c r="BE18" s="19" t="n">
        <v>0.309001514050965</v>
      </c>
      <c r="BF18" s="19" t="n">
        <v>0.403627809638761</v>
      </c>
      <c r="BG18" s="19" t="n">
        <v>0.55108320245701</v>
      </c>
    </row>
    <row r="19">
      <c r="B19" s="20" t="s">
        <v>100</v>
      </c>
      <c r="C19" s="19" t="n">
        <v>0.0198460930547174</v>
      </c>
      <c r="D19" s="19" t="n">
        <v>0.0146645688640631</v>
      </c>
      <c r="E19" s="19" t="n">
        <v>0.0246748498463101</v>
      </c>
      <c r="F19" s="19"/>
      <c r="G19" s="19" t="n">
        <v>0.0244296497460636</v>
      </c>
      <c r="H19" s="19" t="n">
        <v>0</v>
      </c>
      <c r="I19" s="19" t="n">
        <v>0.021445004278743</v>
      </c>
      <c r="J19" s="19" t="n">
        <v>0.0282300483436835</v>
      </c>
      <c r="K19" s="19" t="n">
        <v>0.0206028378768849</v>
      </c>
      <c r="L19" s="19" t="n">
        <v>0.0231380780633487</v>
      </c>
      <c r="M19" s="19"/>
      <c r="N19" s="19" t="n">
        <v>0</v>
      </c>
      <c r="O19" s="19" t="n">
        <v>0.0199807369995382</v>
      </c>
      <c r="P19" s="19" t="n">
        <v>0.020156749659996</v>
      </c>
      <c r="Q19" s="19" t="n">
        <v>0.0384279798548633</v>
      </c>
      <c r="R19" s="19"/>
      <c r="S19" s="19" t="n">
        <v>0.0117241387262619</v>
      </c>
      <c r="T19" s="19" t="n">
        <v>0</v>
      </c>
      <c r="U19" s="19" t="n">
        <v>0</v>
      </c>
      <c r="V19" s="19" t="n">
        <v>0.0460409343463983</v>
      </c>
      <c r="W19" s="19" t="n">
        <v>0.0239839001267601</v>
      </c>
      <c r="X19" s="19" t="n">
        <v>0</v>
      </c>
      <c r="Y19" s="19" t="n">
        <v>0.0326174925674233</v>
      </c>
      <c r="Z19" s="19" t="n">
        <v>0</v>
      </c>
      <c r="AA19" s="19" t="n">
        <v>0.0439269125129946</v>
      </c>
      <c r="AB19" s="19" t="n">
        <v>0.0174266773309958</v>
      </c>
      <c r="AC19" s="19" t="n">
        <v>0.0510219130482177</v>
      </c>
      <c r="AD19" s="19" t="n">
        <v>0</v>
      </c>
      <c r="AE19" s="19"/>
      <c r="AF19" s="19" t="n">
        <v>0.0183167454040613</v>
      </c>
      <c r="AG19" s="19" t="n">
        <v>0.00877176555561901</v>
      </c>
      <c r="AH19" s="19" t="n">
        <v>0.0458111648487968</v>
      </c>
      <c r="AI19" s="19"/>
      <c r="AJ19" s="19" t="n">
        <v>0.0169537237732275</v>
      </c>
      <c r="AK19" s="19" t="n">
        <v>0</v>
      </c>
      <c r="AL19" s="19" t="n">
        <v>0</v>
      </c>
      <c r="AM19" s="19" t="n">
        <v>0</v>
      </c>
      <c r="AN19" s="19" t="n">
        <v>0.0658053139350599</v>
      </c>
      <c r="AO19" s="19"/>
      <c r="AP19" s="19" t="n">
        <v>0</v>
      </c>
      <c r="AQ19" s="19" t="n">
        <v>0.0211458468106338</v>
      </c>
      <c r="AR19" s="19" t="n">
        <v>0</v>
      </c>
      <c r="AS19" s="19" t="n">
        <v>0.0455222244110692</v>
      </c>
      <c r="AT19" s="19" t="n">
        <v>0.0244586414862971</v>
      </c>
      <c r="AU19" s="19"/>
      <c r="AV19" s="19" t="n">
        <v>0.017135451149805</v>
      </c>
      <c r="AW19" s="19" t="n">
        <v>0</v>
      </c>
      <c r="AX19" s="19" t="n">
        <v>0</v>
      </c>
      <c r="AY19" s="19" t="n">
        <v>0.0448344196118033</v>
      </c>
      <c r="AZ19" s="19" t="n">
        <v>0.0181766195826473</v>
      </c>
      <c r="BA19" s="19" t="n">
        <v>0.0435731330741755</v>
      </c>
      <c r="BB19" s="19"/>
      <c r="BC19" s="19" t="n">
        <v>0.0437963717566022</v>
      </c>
      <c r="BD19" s="19" t="n">
        <v>0.0239688778008235</v>
      </c>
      <c r="BE19" s="19" t="n">
        <v>0.0122940803213363</v>
      </c>
      <c r="BF19" s="19" t="n">
        <v>0</v>
      </c>
      <c r="BG19" s="19" t="n">
        <v>0</v>
      </c>
    </row>
    <row r="20">
      <c r="B20" s="20" t="s">
        <v>317</v>
      </c>
      <c r="C20" s="21" t="n">
        <v>0.00513207150822895</v>
      </c>
      <c r="D20" s="21" t="n">
        <v>0.00323737788075667</v>
      </c>
      <c r="E20" s="21" t="n">
        <v>0.00687887914544994</v>
      </c>
      <c r="F20" s="21"/>
      <c r="G20" s="21" t="n">
        <v>0.0244601384208309</v>
      </c>
      <c r="H20" s="21" t="n">
        <v>0</v>
      </c>
      <c r="I20" s="21" t="n">
        <v>0</v>
      </c>
      <c r="J20" s="21" t="n">
        <v>0</v>
      </c>
      <c r="K20" s="21" t="n">
        <v>0.0120068478409078</v>
      </c>
      <c r="L20" s="21" t="n">
        <v>0</v>
      </c>
      <c r="M20" s="21"/>
      <c r="N20" s="21" t="n">
        <v>0.0202744091938179</v>
      </c>
      <c r="O20" s="21" t="n">
        <v>0</v>
      </c>
      <c r="P20" s="21" t="n">
        <v>0</v>
      </c>
      <c r="Q20" s="21" t="n">
        <v>0</v>
      </c>
      <c r="R20" s="21"/>
      <c r="S20" s="21" t="n">
        <v>0</v>
      </c>
      <c r="T20" s="21" t="n">
        <v>0.0132270737295512</v>
      </c>
      <c r="U20" s="21" t="n">
        <v>0</v>
      </c>
      <c r="V20" s="21" t="n">
        <v>0</v>
      </c>
      <c r="W20" s="21" t="n">
        <v>0.0294334312665318</v>
      </c>
      <c r="X20" s="21" t="n">
        <v>0</v>
      </c>
      <c r="Y20" s="21" t="n">
        <v>0.0177425078948257</v>
      </c>
      <c r="Z20" s="21" t="n">
        <v>0</v>
      </c>
      <c r="AA20" s="21" t="n">
        <v>0</v>
      </c>
      <c r="AB20" s="21" t="n">
        <v>0</v>
      </c>
      <c r="AC20" s="21" t="n">
        <v>0</v>
      </c>
      <c r="AD20" s="21" t="n">
        <v>0</v>
      </c>
      <c r="AE20" s="21"/>
      <c r="AF20" s="21" t="n">
        <v>0.00492387551026474</v>
      </c>
      <c r="AG20" s="21" t="n">
        <v>0</v>
      </c>
      <c r="AH20" s="21" t="n">
        <v>0</v>
      </c>
      <c r="AI20" s="21"/>
      <c r="AJ20" s="21" t="n">
        <v>0.00589358004211702</v>
      </c>
      <c r="AK20" s="21" t="n">
        <v>0.00634374442295721</v>
      </c>
      <c r="AL20" s="21" t="n">
        <v>0</v>
      </c>
      <c r="AM20" s="21" t="n">
        <v>0</v>
      </c>
      <c r="AN20" s="21" t="n">
        <v>0</v>
      </c>
      <c r="AO20" s="21"/>
      <c r="AP20" s="21" t="n">
        <v>0</v>
      </c>
      <c r="AQ20" s="21" t="n">
        <v>0.0106247490177207</v>
      </c>
      <c r="AR20" s="21" t="n">
        <v>0</v>
      </c>
      <c r="AS20" s="21" t="n">
        <v>0</v>
      </c>
      <c r="AT20" s="21" t="n">
        <v>0</v>
      </c>
      <c r="AU20" s="21"/>
      <c r="AV20" s="21" t="n">
        <v>0</v>
      </c>
      <c r="AW20" s="21" t="n">
        <v>0</v>
      </c>
      <c r="AX20" s="21" t="n">
        <v>0.0451985600583162</v>
      </c>
      <c r="AY20" s="21" t="n">
        <v>0</v>
      </c>
      <c r="AZ20" s="21" t="n">
        <v>0</v>
      </c>
      <c r="BA20" s="21" t="n">
        <v>0</v>
      </c>
      <c r="BB20" s="21"/>
      <c r="BC20" s="21" t="n">
        <v>0</v>
      </c>
      <c r="BD20" s="21" t="n">
        <v>0.00614681672429545</v>
      </c>
      <c r="BE20" s="21" t="n">
        <v>0.00654320415858547</v>
      </c>
      <c r="BF20" s="21" t="n">
        <v>0.0173789956787523</v>
      </c>
      <c r="BG20" s="21" t="n">
        <v>0</v>
      </c>
    </row>
    <row r="21">
      <c r="B21" s="18" t="s">
        <v>371</v>
      </c>
    </row>
    <row r="22">
      <c r="B22" t="s">
        <v>80</v>
      </c>
    </row>
    <row r="23">
      <c r="B23" t="s">
        <v>81</v>
      </c>
    </row>
    <row r="25">
      <c r="B25"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375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372</v>
      </c>
      <c r="C9" s="19" t="n">
        <v>0.279867889053131</v>
      </c>
      <c r="D9" s="19" t="n">
        <v>0.328800615856508</v>
      </c>
      <c r="E9" s="19" t="n">
        <v>0.23400933288056</v>
      </c>
      <c r="F9" s="19"/>
      <c r="G9" s="19" t="n">
        <v>0.355906552287728</v>
      </c>
      <c r="H9" s="19" t="n">
        <v>0.390151011754974</v>
      </c>
      <c r="I9" s="19" t="n">
        <v>0.306093783853983</v>
      </c>
      <c r="J9" s="19" t="n">
        <v>0.266180570775453</v>
      </c>
      <c r="K9" s="19" t="n">
        <v>0.207286391148831</v>
      </c>
      <c r="L9" s="19" t="n">
        <v>0.168550137197941</v>
      </c>
      <c r="M9" s="19"/>
      <c r="N9" s="19" t="n">
        <v>0.37050215631276</v>
      </c>
      <c r="O9" s="19" t="n">
        <v>0.290719973251778</v>
      </c>
      <c r="P9" s="19" t="n">
        <v>0.203918360335876</v>
      </c>
      <c r="Q9" s="19" t="n">
        <v>0.228614038609432</v>
      </c>
      <c r="R9" s="19"/>
      <c r="S9" s="19" t="n">
        <v>0.34301503562729</v>
      </c>
      <c r="T9" s="19" t="n">
        <v>0.321546214378727</v>
      </c>
      <c r="U9" s="19" t="n">
        <v>0.19340407116749</v>
      </c>
      <c r="V9" s="19" t="n">
        <v>0.262150598159098</v>
      </c>
      <c r="W9" s="19" t="n">
        <v>0.316685283233296</v>
      </c>
      <c r="X9" s="19" t="n">
        <v>0.350115611720249</v>
      </c>
      <c r="Y9" s="19" t="n">
        <v>0.262982620364848</v>
      </c>
      <c r="Z9" s="19" t="n">
        <v>0.212319805117504</v>
      </c>
      <c r="AA9" s="19" t="n">
        <v>0.258051568657144</v>
      </c>
      <c r="AB9" s="19" t="n">
        <v>0.242564461779768</v>
      </c>
      <c r="AC9" s="19" t="n">
        <v>0.241606262544739</v>
      </c>
      <c r="AD9" s="19" t="n">
        <v>0.159562570160323</v>
      </c>
      <c r="AE9" s="19"/>
      <c r="AF9" s="19" t="n">
        <v>0.255822765914432</v>
      </c>
      <c r="AG9" s="19" t="n">
        <v>0.29489456266504</v>
      </c>
      <c r="AH9" s="19" t="n">
        <v>0.296737101553736</v>
      </c>
      <c r="AI9" s="19"/>
      <c r="AJ9" s="19" t="n">
        <v>0.263079460724759</v>
      </c>
      <c r="AK9" s="19" t="n">
        <v>0.350499446230768</v>
      </c>
      <c r="AL9" s="19" t="n">
        <v>0.300356183354103</v>
      </c>
      <c r="AM9" s="19" t="n">
        <v>0.245569971717552</v>
      </c>
      <c r="AN9" s="19" t="n">
        <v>0.2733831421032</v>
      </c>
      <c r="AO9" s="19"/>
      <c r="AP9" s="19" t="n">
        <v>0.227152024274778</v>
      </c>
      <c r="AQ9" s="19" t="n">
        <v>0.399612810258605</v>
      </c>
      <c r="AR9" s="19" t="n">
        <v>0.240331881597312</v>
      </c>
      <c r="AS9" s="19" t="n">
        <v>0.241527993286915</v>
      </c>
      <c r="AT9" s="19" t="n">
        <v>0.144224107326904</v>
      </c>
      <c r="AU9" s="19"/>
      <c r="AV9" s="19" t="n">
        <v>0.418476878388494</v>
      </c>
      <c r="AW9" s="19" t="n">
        <v>0.274679531340912</v>
      </c>
      <c r="AX9" s="19" t="n">
        <v>0.23595702720899</v>
      </c>
      <c r="AY9" s="19" t="n">
        <v>0.265384500786132</v>
      </c>
      <c r="AZ9" s="19" t="n">
        <v>0.174283925794719</v>
      </c>
      <c r="BA9" s="19" t="n">
        <v>0.180313090447363</v>
      </c>
      <c r="BB9" s="19"/>
      <c r="BC9" s="19" t="n">
        <v>0.268027376043021</v>
      </c>
      <c r="BD9" s="19" t="n">
        <v>0.245356971311275</v>
      </c>
      <c r="BE9" s="19" t="n">
        <v>0.337458111690364</v>
      </c>
      <c r="BF9" s="19" t="n">
        <v>0.335851428432054</v>
      </c>
      <c r="BG9" s="19" t="n">
        <v>0.616973342396841</v>
      </c>
    </row>
    <row r="10">
      <c r="B10" s="20" t="s">
        <v>373</v>
      </c>
      <c r="C10" s="19" t="n">
        <v>0.2688748154904</v>
      </c>
      <c r="D10" s="19" t="n">
        <v>0.268140538511599</v>
      </c>
      <c r="E10" s="19" t="n">
        <v>0.265029085400698</v>
      </c>
      <c r="F10" s="19"/>
      <c r="G10" s="19" t="n">
        <v>0.261452586217457</v>
      </c>
      <c r="H10" s="19" t="n">
        <v>0.267342396924882</v>
      </c>
      <c r="I10" s="19" t="n">
        <v>0.250976118087455</v>
      </c>
      <c r="J10" s="19" t="n">
        <v>0.312870352370418</v>
      </c>
      <c r="K10" s="19" t="n">
        <v>0.245149430381744</v>
      </c>
      <c r="L10" s="19" t="n">
        <v>0.270215293029683</v>
      </c>
      <c r="M10" s="19"/>
      <c r="N10" s="19" t="n">
        <v>0.2599716730508</v>
      </c>
      <c r="O10" s="19" t="n">
        <v>0.291012233889589</v>
      </c>
      <c r="P10" s="19" t="n">
        <v>0.294517482844803</v>
      </c>
      <c r="Q10" s="19" t="n">
        <v>0.233517861512355</v>
      </c>
      <c r="R10" s="19"/>
      <c r="S10" s="19" t="n">
        <v>0.258453819479954</v>
      </c>
      <c r="T10" s="19" t="n">
        <v>0.223149791155286</v>
      </c>
      <c r="U10" s="19" t="n">
        <v>0.347751367742733</v>
      </c>
      <c r="V10" s="19" t="n">
        <v>0.2746359325941</v>
      </c>
      <c r="W10" s="19" t="n">
        <v>0.253650196489681</v>
      </c>
      <c r="X10" s="19" t="n">
        <v>0.319986756738592</v>
      </c>
      <c r="Y10" s="19" t="n">
        <v>0.269817819819346</v>
      </c>
      <c r="Z10" s="19" t="n">
        <v>0.144187475655712</v>
      </c>
      <c r="AA10" s="19" t="n">
        <v>0.311181744804046</v>
      </c>
      <c r="AB10" s="19" t="n">
        <v>0.207130685983447</v>
      </c>
      <c r="AC10" s="19" t="n">
        <v>0.291742153451241</v>
      </c>
      <c r="AD10" s="19" t="n">
        <v>0.320655841947299</v>
      </c>
      <c r="AE10" s="19"/>
      <c r="AF10" s="19" t="n">
        <v>0.287660264687987</v>
      </c>
      <c r="AG10" s="19" t="n">
        <v>0.256969394354432</v>
      </c>
      <c r="AH10" s="19" t="n">
        <v>0.212698195250321</v>
      </c>
      <c r="AI10" s="19"/>
      <c r="AJ10" s="19" t="n">
        <v>0.298343631425676</v>
      </c>
      <c r="AK10" s="19" t="n">
        <v>0.250241977416267</v>
      </c>
      <c r="AL10" s="19" t="n">
        <v>0.222650928138912</v>
      </c>
      <c r="AM10" s="19" t="n">
        <v>0.227517153495344</v>
      </c>
      <c r="AN10" s="19" t="n">
        <v>0.26293542687387</v>
      </c>
      <c r="AO10" s="19"/>
      <c r="AP10" s="19" t="n">
        <v>0.302555726778448</v>
      </c>
      <c r="AQ10" s="19" t="n">
        <v>0.244649454853509</v>
      </c>
      <c r="AR10" s="19" t="n">
        <v>0.262604306742423</v>
      </c>
      <c r="AS10" s="19" t="n">
        <v>0.326835767592048</v>
      </c>
      <c r="AT10" s="19" t="n">
        <v>0.297591952839357</v>
      </c>
      <c r="AU10" s="19"/>
      <c r="AV10" s="19" t="n">
        <v>0.256433447890593</v>
      </c>
      <c r="AW10" s="19" t="n">
        <v>0.287511280188515</v>
      </c>
      <c r="AX10" s="19" t="n">
        <v>0.284582712548597</v>
      </c>
      <c r="AY10" s="19" t="n">
        <v>0.284762287939647</v>
      </c>
      <c r="AZ10" s="19" t="n">
        <v>0.346816637118448</v>
      </c>
      <c r="BA10" s="19" t="n">
        <v>0.235098510413668</v>
      </c>
      <c r="BB10" s="19"/>
      <c r="BC10" s="19" t="n">
        <v>0.264078446338391</v>
      </c>
      <c r="BD10" s="19" t="n">
        <v>0.275806084012712</v>
      </c>
      <c r="BE10" s="19" t="n">
        <v>0.226839996655722</v>
      </c>
      <c r="BF10" s="19" t="n">
        <v>0.287785058421627</v>
      </c>
      <c r="BG10" s="19" t="n">
        <v>0.08046545501839</v>
      </c>
    </row>
    <row r="11">
      <c r="B11" s="20" t="s">
        <v>374</v>
      </c>
      <c r="C11" s="19" t="n">
        <v>0.324578225109263</v>
      </c>
      <c r="D11" s="19" t="n">
        <v>0.309362109881254</v>
      </c>
      <c r="E11" s="19" t="n">
        <v>0.340656429300752</v>
      </c>
      <c r="F11" s="19"/>
      <c r="G11" s="19" t="n">
        <v>0.341910696563392</v>
      </c>
      <c r="H11" s="19" t="n">
        <v>0.2710246676551</v>
      </c>
      <c r="I11" s="19" t="n">
        <v>0.374227656351232</v>
      </c>
      <c r="J11" s="19" t="n">
        <v>0.283576457590527</v>
      </c>
      <c r="K11" s="19" t="n">
        <v>0.370026474005342</v>
      </c>
      <c r="L11" s="19" t="n">
        <v>0.321382193011406</v>
      </c>
      <c r="M11" s="19"/>
      <c r="N11" s="19" t="n">
        <v>0.319368811202258</v>
      </c>
      <c r="O11" s="19" t="n">
        <v>0.320700415286682</v>
      </c>
      <c r="P11" s="19" t="n">
        <v>0.312647110214381</v>
      </c>
      <c r="Q11" s="19" t="n">
        <v>0.346865522301912</v>
      </c>
      <c r="R11" s="19"/>
      <c r="S11" s="19" t="n">
        <v>0.344553246485577</v>
      </c>
      <c r="T11" s="19" t="n">
        <v>0.354851315549269</v>
      </c>
      <c r="U11" s="19" t="n">
        <v>0.290771057103146</v>
      </c>
      <c r="V11" s="19" t="n">
        <v>0.310793512733554</v>
      </c>
      <c r="W11" s="19" t="n">
        <v>0.350381244765003</v>
      </c>
      <c r="X11" s="19" t="n">
        <v>0.20970369714547</v>
      </c>
      <c r="Y11" s="19" t="n">
        <v>0.294940509696849</v>
      </c>
      <c r="Z11" s="19" t="n">
        <v>0.488156950244481</v>
      </c>
      <c r="AA11" s="19" t="n">
        <v>0.311918471205398</v>
      </c>
      <c r="AB11" s="19" t="n">
        <v>0.322765333234035</v>
      </c>
      <c r="AC11" s="19" t="n">
        <v>0.34745444355451</v>
      </c>
      <c r="AD11" s="19" t="n">
        <v>0.380000898420193</v>
      </c>
      <c r="AE11" s="19"/>
      <c r="AF11" s="19" t="n">
        <v>0.319422326934869</v>
      </c>
      <c r="AG11" s="19" t="n">
        <v>0.330036510919604</v>
      </c>
      <c r="AH11" s="19" t="n">
        <v>0.307617433565402</v>
      </c>
      <c r="AI11" s="19"/>
      <c r="AJ11" s="19" t="n">
        <v>0.296677495309848</v>
      </c>
      <c r="AK11" s="19" t="n">
        <v>0.306960400434616</v>
      </c>
      <c r="AL11" s="19" t="n">
        <v>0.39678588486068</v>
      </c>
      <c r="AM11" s="19" t="n">
        <v>0.388698705729647</v>
      </c>
      <c r="AN11" s="19" t="n">
        <v>0.326710238815211</v>
      </c>
      <c r="AO11" s="19"/>
      <c r="AP11" s="19" t="n">
        <v>0.3145101041027</v>
      </c>
      <c r="AQ11" s="19" t="n">
        <v>0.270598112704384</v>
      </c>
      <c r="AR11" s="19" t="n">
        <v>0.377698482950016</v>
      </c>
      <c r="AS11" s="19" t="n">
        <v>0.322868350998826</v>
      </c>
      <c r="AT11" s="19" t="n">
        <v>0.425148851793859</v>
      </c>
      <c r="AU11" s="19"/>
      <c r="AV11" s="19" t="n">
        <v>0.259581407496833</v>
      </c>
      <c r="AW11" s="19" t="n">
        <v>0.311972796677938</v>
      </c>
      <c r="AX11" s="19" t="n">
        <v>0.370376107515158</v>
      </c>
      <c r="AY11" s="19" t="n">
        <v>0.3195113338999</v>
      </c>
      <c r="AZ11" s="19" t="n">
        <v>0.386397607132051</v>
      </c>
      <c r="BA11" s="19" t="n">
        <v>0.307105435179286</v>
      </c>
      <c r="BB11" s="19"/>
      <c r="BC11" s="19" t="n">
        <v>0.304622079097878</v>
      </c>
      <c r="BD11" s="19" t="n">
        <v>0.340679374076805</v>
      </c>
      <c r="BE11" s="19" t="n">
        <v>0.341628794097771</v>
      </c>
      <c r="BF11" s="19" t="n">
        <v>0.302680191995146</v>
      </c>
      <c r="BG11" s="19" t="n">
        <v>0.252464872934296</v>
      </c>
    </row>
    <row r="12">
      <c r="B12" s="20" t="s">
        <v>100</v>
      </c>
      <c r="C12" s="21" t="n">
        <v>0.126679070347205</v>
      </c>
      <c r="D12" s="21" t="n">
        <v>0.0936967357506389</v>
      </c>
      <c r="E12" s="21" t="n">
        <v>0.16030515241799</v>
      </c>
      <c r="F12" s="21"/>
      <c r="G12" s="21" t="n">
        <v>0.0407301649314226</v>
      </c>
      <c r="H12" s="21" t="n">
        <v>0.0714819236650442</v>
      </c>
      <c r="I12" s="21" t="n">
        <v>0.068702441707331</v>
      </c>
      <c r="J12" s="21" t="n">
        <v>0.137372619263603</v>
      </c>
      <c r="K12" s="21" t="n">
        <v>0.177537704464083</v>
      </c>
      <c r="L12" s="21" t="n">
        <v>0.23985237676097</v>
      </c>
      <c r="M12" s="21"/>
      <c r="N12" s="21" t="n">
        <v>0.0501573594341828</v>
      </c>
      <c r="O12" s="21" t="n">
        <v>0.0975673775719511</v>
      </c>
      <c r="P12" s="21" t="n">
        <v>0.188917046604939</v>
      </c>
      <c r="Q12" s="21" t="n">
        <v>0.191002577576302</v>
      </c>
      <c r="R12" s="21"/>
      <c r="S12" s="21" t="n">
        <v>0.0539778984071785</v>
      </c>
      <c r="T12" s="21" t="n">
        <v>0.100452678916718</v>
      </c>
      <c r="U12" s="21" t="n">
        <v>0.168073503986631</v>
      </c>
      <c r="V12" s="21" t="n">
        <v>0.152419956513247</v>
      </c>
      <c r="W12" s="21" t="n">
        <v>0.0792832755120191</v>
      </c>
      <c r="X12" s="21" t="n">
        <v>0.120193934395689</v>
      </c>
      <c r="Y12" s="21" t="n">
        <v>0.172259050118957</v>
      </c>
      <c r="Z12" s="21" t="n">
        <v>0.155335768982303</v>
      </c>
      <c r="AA12" s="21" t="n">
        <v>0.118848215333412</v>
      </c>
      <c r="AB12" s="21" t="n">
        <v>0.227539519002751</v>
      </c>
      <c r="AC12" s="21" t="n">
        <v>0.11919714044951</v>
      </c>
      <c r="AD12" s="21" t="n">
        <v>0.139780689472185</v>
      </c>
      <c r="AE12" s="21"/>
      <c r="AF12" s="21" t="n">
        <v>0.137094642462712</v>
      </c>
      <c r="AG12" s="21" t="n">
        <v>0.118099532060924</v>
      </c>
      <c r="AH12" s="21" t="n">
        <v>0.18294726963054</v>
      </c>
      <c r="AI12" s="21"/>
      <c r="AJ12" s="21" t="n">
        <v>0.141899412539717</v>
      </c>
      <c r="AK12" s="21" t="n">
        <v>0.0922981759183487</v>
      </c>
      <c r="AL12" s="21" t="n">
        <v>0.0802070036463047</v>
      </c>
      <c r="AM12" s="21" t="n">
        <v>0.138214169057457</v>
      </c>
      <c r="AN12" s="21" t="n">
        <v>0.13697119220772</v>
      </c>
      <c r="AO12" s="21"/>
      <c r="AP12" s="21" t="n">
        <v>0.155782144844074</v>
      </c>
      <c r="AQ12" s="21" t="n">
        <v>0.0851396221835029</v>
      </c>
      <c r="AR12" s="21" t="n">
        <v>0.119365328710249</v>
      </c>
      <c r="AS12" s="21" t="n">
        <v>0.108767888122211</v>
      </c>
      <c r="AT12" s="21" t="n">
        <v>0.13303508803988</v>
      </c>
      <c r="AU12" s="21"/>
      <c r="AV12" s="21" t="n">
        <v>0.0655082662240802</v>
      </c>
      <c r="AW12" s="21" t="n">
        <v>0.125836391792635</v>
      </c>
      <c r="AX12" s="21" t="n">
        <v>0.109084152727255</v>
      </c>
      <c r="AY12" s="21" t="n">
        <v>0.130341877374321</v>
      </c>
      <c r="AZ12" s="21" t="n">
        <v>0.0925018299547816</v>
      </c>
      <c r="BA12" s="21" t="n">
        <v>0.277482963959683</v>
      </c>
      <c r="BB12" s="21"/>
      <c r="BC12" s="21" t="n">
        <v>0.16327209852071</v>
      </c>
      <c r="BD12" s="21" t="n">
        <v>0.138157570599207</v>
      </c>
      <c r="BE12" s="21" t="n">
        <v>0.094073097556143</v>
      </c>
      <c r="BF12" s="21" t="n">
        <v>0.0736833211511722</v>
      </c>
      <c r="BG12" s="21" t="n">
        <v>0.0500963296504731</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380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376</v>
      </c>
      <c r="C9" s="19" t="n">
        <v>0.107097304234567</v>
      </c>
      <c r="D9" s="19" t="n">
        <v>0.126898904391663</v>
      </c>
      <c r="E9" s="19" t="n">
        <v>0.0884866998839414</v>
      </c>
      <c r="F9" s="19"/>
      <c r="G9" s="19" t="n">
        <v>0.230234174404032</v>
      </c>
      <c r="H9" s="19" t="n">
        <v>0.230709019899015</v>
      </c>
      <c r="I9" s="19" t="n">
        <v>0.126315072910183</v>
      </c>
      <c r="J9" s="19" t="n">
        <v>0.0550060317929225</v>
      </c>
      <c r="K9" s="19" t="n">
        <v>0.013489859514976</v>
      </c>
      <c r="L9" s="19" t="n">
        <v>0</v>
      </c>
      <c r="M9" s="19"/>
      <c r="N9" s="19" t="n">
        <v>0.178951800203587</v>
      </c>
      <c r="O9" s="19" t="n">
        <v>0.100872317803621</v>
      </c>
      <c r="P9" s="19" t="n">
        <v>0.0588644357331715</v>
      </c>
      <c r="Q9" s="19" t="n">
        <v>0.0701957772144647</v>
      </c>
      <c r="R9" s="19"/>
      <c r="S9" s="19" t="n">
        <v>0.193631682000463</v>
      </c>
      <c r="T9" s="19" t="n">
        <v>0.0771344326464642</v>
      </c>
      <c r="U9" s="19" t="n">
        <v>0.039463238304148</v>
      </c>
      <c r="V9" s="19" t="n">
        <v>0.16171748106302</v>
      </c>
      <c r="W9" s="19" t="n">
        <v>0.205258019363679</v>
      </c>
      <c r="X9" s="19" t="n">
        <v>0.133933622290196</v>
      </c>
      <c r="Y9" s="19" t="n">
        <v>0.0820360633662096</v>
      </c>
      <c r="Z9" s="19" t="n">
        <v>0.0635927059409055</v>
      </c>
      <c r="AA9" s="19" t="n">
        <v>0.102960272719272</v>
      </c>
      <c r="AB9" s="19" t="n">
        <v>0.0252792927558974</v>
      </c>
      <c r="AC9" s="19" t="n">
        <v>0.0280973030120756</v>
      </c>
      <c r="AD9" s="19" t="n">
        <v>0</v>
      </c>
      <c r="AE9" s="19"/>
      <c r="AF9" s="19" t="n">
        <v>0.0667904982715569</v>
      </c>
      <c r="AG9" s="19" t="n">
        <v>0.114537791823898</v>
      </c>
      <c r="AH9" s="19" t="n">
        <v>0.0984585557110714</v>
      </c>
      <c r="AI9" s="19"/>
      <c r="AJ9" s="19" t="n">
        <v>0.0834091316146792</v>
      </c>
      <c r="AK9" s="19" t="n">
        <v>0.152450213778596</v>
      </c>
      <c r="AL9" s="19" t="n">
        <v>0.0624012126064834</v>
      </c>
      <c r="AM9" s="19" t="n">
        <v>0.167510981025149</v>
      </c>
      <c r="AN9" s="19" t="n">
        <v>0.118567123942838</v>
      </c>
      <c r="AO9" s="19"/>
      <c r="AP9" s="19" t="n">
        <v>0.107002854995017</v>
      </c>
      <c r="AQ9" s="19" t="n">
        <v>0.152645804198452</v>
      </c>
      <c r="AR9" s="19" t="n">
        <v>0.0383342261431378</v>
      </c>
      <c r="AS9" s="19" t="n">
        <v>0.0745205709720289</v>
      </c>
      <c r="AT9" s="19" t="n">
        <v>0.116263082882288</v>
      </c>
      <c r="AU9" s="19"/>
      <c r="AV9" s="19" t="n">
        <v>0.205242264504628</v>
      </c>
      <c r="AW9" s="19" t="n">
        <v>0.119454114158469</v>
      </c>
      <c r="AX9" s="19" t="n">
        <v>0.0208031376798879</v>
      </c>
      <c r="AY9" s="19" t="n">
        <v>0.0715902393544758</v>
      </c>
      <c r="AZ9" s="19" t="n">
        <v>0.0865476527475232</v>
      </c>
      <c r="BA9" s="19" t="n">
        <v>0.0330604231070307</v>
      </c>
      <c r="BB9" s="19"/>
      <c r="BC9" s="19" t="n">
        <v>0.0318736541240563</v>
      </c>
      <c r="BD9" s="19" t="n">
        <v>0.0983957669776403</v>
      </c>
      <c r="BE9" s="19" t="n">
        <v>0.14922075716884</v>
      </c>
      <c r="BF9" s="19" t="n">
        <v>0.194065445655679</v>
      </c>
      <c r="BG9" s="19" t="n">
        <v>0.306899595581024</v>
      </c>
    </row>
    <row r="10">
      <c r="B10" s="20" t="s">
        <v>377</v>
      </c>
      <c r="C10" s="19" t="n">
        <v>0.285314760084477</v>
      </c>
      <c r="D10" s="19" t="n">
        <v>0.337289204419348</v>
      </c>
      <c r="E10" s="19" t="n">
        <v>0.234536521655033</v>
      </c>
      <c r="F10" s="19"/>
      <c r="G10" s="19" t="n">
        <v>0.324618990116687</v>
      </c>
      <c r="H10" s="19" t="n">
        <v>0.395815960800195</v>
      </c>
      <c r="I10" s="19" t="n">
        <v>0.371450449937133</v>
      </c>
      <c r="J10" s="19" t="n">
        <v>0.324909076661998</v>
      </c>
      <c r="K10" s="19" t="n">
        <v>0.180202484670588</v>
      </c>
      <c r="L10" s="19" t="n">
        <v>0.130882886868165</v>
      </c>
      <c r="M10" s="19"/>
      <c r="N10" s="19" t="n">
        <v>0.365417130297465</v>
      </c>
      <c r="O10" s="19" t="n">
        <v>0.351636865862577</v>
      </c>
      <c r="P10" s="19" t="n">
        <v>0.197061597294423</v>
      </c>
      <c r="Q10" s="19" t="n">
        <v>0.202188043239609</v>
      </c>
      <c r="R10" s="19"/>
      <c r="S10" s="19" t="n">
        <v>0.363246225628045</v>
      </c>
      <c r="T10" s="19" t="n">
        <v>0.286187120250656</v>
      </c>
      <c r="U10" s="19" t="n">
        <v>0.228696148648147</v>
      </c>
      <c r="V10" s="19" t="n">
        <v>0.309830780442567</v>
      </c>
      <c r="W10" s="19" t="n">
        <v>0.279512701013248</v>
      </c>
      <c r="X10" s="19" t="n">
        <v>0.314472457021277</v>
      </c>
      <c r="Y10" s="19" t="n">
        <v>0.29987479950198</v>
      </c>
      <c r="Z10" s="19" t="n">
        <v>0.206905721226376</v>
      </c>
      <c r="AA10" s="19" t="n">
        <v>0.253705170316569</v>
      </c>
      <c r="AB10" s="19" t="n">
        <v>0.193649141656493</v>
      </c>
      <c r="AC10" s="19" t="n">
        <v>0.316619650709765</v>
      </c>
      <c r="AD10" s="19" t="n">
        <v>0.303700874563955</v>
      </c>
      <c r="AE10" s="19"/>
      <c r="AF10" s="19" t="n">
        <v>0.252520560183311</v>
      </c>
      <c r="AG10" s="19" t="n">
        <v>0.299911542636384</v>
      </c>
      <c r="AH10" s="19" t="n">
        <v>0.294992680022488</v>
      </c>
      <c r="AI10" s="19"/>
      <c r="AJ10" s="19" t="n">
        <v>0.223902523269701</v>
      </c>
      <c r="AK10" s="19" t="n">
        <v>0.36789354258649</v>
      </c>
      <c r="AL10" s="19" t="n">
        <v>0.328453536864628</v>
      </c>
      <c r="AM10" s="19" t="n">
        <v>0.303432364904911</v>
      </c>
      <c r="AN10" s="19" t="n">
        <v>0.250801244202395</v>
      </c>
      <c r="AO10" s="19"/>
      <c r="AP10" s="19" t="n">
        <v>0.229735075795018</v>
      </c>
      <c r="AQ10" s="19" t="n">
        <v>0.365479503933312</v>
      </c>
      <c r="AR10" s="19" t="n">
        <v>0.274856016088745</v>
      </c>
      <c r="AS10" s="19" t="n">
        <v>0.29666389607898</v>
      </c>
      <c r="AT10" s="19" t="n">
        <v>0.230339178209557</v>
      </c>
      <c r="AU10" s="19"/>
      <c r="AV10" s="19" t="n">
        <v>0.376553848717195</v>
      </c>
      <c r="AW10" s="19" t="n">
        <v>0.278046497221416</v>
      </c>
      <c r="AX10" s="19" t="n">
        <v>0.319671038540174</v>
      </c>
      <c r="AY10" s="19" t="n">
        <v>0.232614994324456</v>
      </c>
      <c r="AZ10" s="19" t="n">
        <v>0.305551983311381</v>
      </c>
      <c r="BA10" s="19" t="n">
        <v>0.204272710056623</v>
      </c>
      <c r="BB10" s="19"/>
      <c r="BC10" s="19" t="n">
        <v>0.223873241288446</v>
      </c>
      <c r="BD10" s="19" t="n">
        <v>0.246511637362022</v>
      </c>
      <c r="BE10" s="19" t="n">
        <v>0.372988799737991</v>
      </c>
      <c r="BF10" s="19" t="n">
        <v>0.364777766715726</v>
      </c>
      <c r="BG10" s="19" t="n">
        <v>0.404192315826612</v>
      </c>
    </row>
    <row r="11">
      <c r="B11" s="20" t="s">
        <v>378</v>
      </c>
      <c r="C11" s="19" t="n">
        <v>0.346926401851801</v>
      </c>
      <c r="D11" s="19" t="n">
        <v>0.290011442134681</v>
      </c>
      <c r="E11" s="19" t="n">
        <v>0.403413568511609</v>
      </c>
      <c r="F11" s="19"/>
      <c r="G11" s="19" t="n">
        <v>0.257585282877515</v>
      </c>
      <c r="H11" s="19" t="n">
        <v>0.257020614037823</v>
      </c>
      <c r="I11" s="19" t="n">
        <v>0.310447831339331</v>
      </c>
      <c r="J11" s="19" t="n">
        <v>0.388123563794487</v>
      </c>
      <c r="K11" s="19" t="n">
        <v>0.421132106001284</v>
      </c>
      <c r="L11" s="19" t="n">
        <v>0.436165245328429</v>
      </c>
      <c r="M11" s="19"/>
      <c r="N11" s="19" t="n">
        <v>0.292444741933725</v>
      </c>
      <c r="O11" s="19" t="n">
        <v>0.296983246213513</v>
      </c>
      <c r="P11" s="19" t="n">
        <v>0.437677520058386</v>
      </c>
      <c r="Q11" s="19" t="n">
        <v>0.383174002539301</v>
      </c>
      <c r="R11" s="19"/>
      <c r="S11" s="19" t="n">
        <v>0.271098077252632</v>
      </c>
      <c r="T11" s="19" t="n">
        <v>0.348031551691036</v>
      </c>
      <c r="U11" s="19" t="n">
        <v>0.432825717325255</v>
      </c>
      <c r="V11" s="19" t="n">
        <v>0.269837029477991</v>
      </c>
      <c r="W11" s="19" t="n">
        <v>0.34737802794655</v>
      </c>
      <c r="X11" s="19" t="n">
        <v>0.337099267074545</v>
      </c>
      <c r="Y11" s="19" t="n">
        <v>0.323985066734449</v>
      </c>
      <c r="Z11" s="19" t="n">
        <v>0.409673553122724</v>
      </c>
      <c r="AA11" s="19" t="n">
        <v>0.345695059152212</v>
      </c>
      <c r="AB11" s="19" t="n">
        <v>0.416941365319364</v>
      </c>
      <c r="AC11" s="19" t="n">
        <v>0.372816758291713</v>
      </c>
      <c r="AD11" s="19" t="n">
        <v>0.462848578096708</v>
      </c>
      <c r="AE11" s="19"/>
      <c r="AF11" s="19" t="n">
        <v>0.359905655781251</v>
      </c>
      <c r="AG11" s="19" t="n">
        <v>0.357215530296558</v>
      </c>
      <c r="AH11" s="19" t="n">
        <v>0.335619532847515</v>
      </c>
      <c r="AI11" s="19"/>
      <c r="AJ11" s="19" t="n">
        <v>0.409769863396349</v>
      </c>
      <c r="AK11" s="19" t="n">
        <v>0.316531903483571</v>
      </c>
      <c r="AL11" s="19" t="n">
        <v>0.359867097231597</v>
      </c>
      <c r="AM11" s="19" t="n">
        <v>0.280340147728057</v>
      </c>
      <c r="AN11" s="19" t="n">
        <v>0.341516072250649</v>
      </c>
      <c r="AO11" s="19"/>
      <c r="AP11" s="19" t="n">
        <v>0.370243277462198</v>
      </c>
      <c r="AQ11" s="19" t="n">
        <v>0.322306304711614</v>
      </c>
      <c r="AR11" s="19" t="n">
        <v>0.417997171821642</v>
      </c>
      <c r="AS11" s="19" t="n">
        <v>0.325982562811529</v>
      </c>
      <c r="AT11" s="19" t="n">
        <v>0.365972679788458</v>
      </c>
      <c r="AU11" s="19"/>
      <c r="AV11" s="19" t="n">
        <v>0.297908956804878</v>
      </c>
      <c r="AW11" s="19" t="n">
        <v>0.332699718282677</v>
      </c>
      <c r="AX11" s="19" t="n">
        <v>0.416924697650087</v>
      </c>
      <c r="AY11" s="19" t="n">
        <v>0.405704983071479</v>
      </c>
      <c r="AZ11" s="19" t="n">
        <v>0.329978551644743</v>
      </c>
      <c r="BA11" s="19" t="n">
        <v>0.298918788944782</v>
      </c>
      <c r="BB11" s="19"/>
      <c r="BC11" s="19" t="n">
        <v>0.431397912767946</v>
      </c>
      <c r="BD11" s="19" t="n">
        <v>0.352029481184797</v>
      </c>
      <c r="BE11" s="19" t="n">
        <v>0.297941455427455</v>
      </c>
      <c r="BF11" s="19" t="n">
        <v>0.287087530580192</v>
      </c>
      <c r="BG11" s="19" t="n">
        <v>0.101617289161652</v>
      </c>
    </row>
    <row r="12">
      <c r="B12" s="20" t="s">
        <v>379</v>
      </c>
      <c r="C12" s="19" t="n">
        <v>0.184877801280788</v>
      </c>
      <c r="D12" s="19" t="n">
        <v>0.161876465302569</v>
      </c>
      <c r="E12" s="19" t="n">
        <v>0.207432397710398</v>
      </c>
      <c r="F12" s="19"/>
      <c r="G12" s="19" t="n">
        <v>0.114367981040922</v>
      </c>
      <c r="H12" s="19" t="n">
        <v>0.0712797581672875</v>
      </c>
      <c r="I12" s="19" t="n">
        <v>0.14781563620395</v>
      </c>
      <c r="J12" s="19" t="n">
        <v>0.175915815093024</v>
      </c>
      <c r="K12" s="19" t="n">
        <v>0.248816455970881</v>
      </c>
      <c r="L12" s="19" t="n">
        <v>0.326803365765879</v>
      </c>
      <c r="M12" s="19"/>
      <c r="N12" s="19" t="n">
        <v>0.122740364357766</v>
      </c>
      <c r="O12" s="19" t="n">
        <v>0.200618497800078</v>
      </c>
      <c r="P12" s="19" t="n">
        <v>0.224237777658277</v>
      </c>
      <c r="Q12" s="19" t="n">
        <v>0.205401669550299</v>
      </c>
      <c r="R12" s="19"/>
      <c r="S12" s="19" t="n">
        <v>0.110411984276014</v>
      </c>
      <c r="T12" s="19" t="n">
        <v>0.223762243054</v>
      </c>
      <c r="U12" s="19" t="n">
        <v>0.212478099559306</v>
      </c>
      <c r="V12" s="19" t="n">
        <v>0.202592922874607</v>
      </c>
      <c r="W12" s="19" t="n">
        <v>0.0865158330967262</v>
      </c>
      <c r="X12" s="19" t="n">
        <v>0.17444832447135</v>
      </c>
      <c r="Y12" s="19" t="n">
        <v>0.222119440557818</v>
      </c>
      <c r="Z12" s="19" t="n">
        <v>0.256283263357737</v>
      </c>
      <c r="AA12" s="19" t="n">
        <v>0.179115270554829</v>
      </c>
      <c r="AB12" s="19" t="n">
        <v>0.259310652076055</v>
      </c>
      <c r="AC12" s="19" t="n">
        <v>0.197446977369839</v>
      </c>
      <c r="AD12" s="19" t="n">
        <v>0.148526094592239</v>
      </c>
      <c r="AE12" s="19"/>
      <c r="AF12" s="19" t="n">
        <v>0.268229500005867</v>
      </c>
      <c r="AG12" s="19" t="n">
        <v>0.158379880939866</v>
      </c>
      <c r="AH12" s="19" t="n">
        <v>0.124762331228112</v>
      </c>
      <c r="AI12" s="19"/>
      <c r="AJ12" s="19" t="n">
        <v>0.217999615183982</v>
      </c>
      <c r="AK12" s="19" t="n">
        <v>0.107804490797651</v>
      </c>
      <c r="AL12" s="19" t="n">
        <v>0.182780302000148</v>
      </c>
      <c r="AM12" s="19" t="n">
        <v>0.203700438428971</v>
      </c>
      <c r="AN12" s="19" t="n">
        <v>0.197753389698083</v>
      </c>
      <c r="AO12" s="19"/>
      <c r="AP12" s="19" t="n">
        <v>0.23455017491411</v>
      </c>
      <c r="AQ12" s="19" t="n">
        <v>0.113803066264912</v>
      </c>
      <c r="AR12" s="19" t="n">
        <v>0.135783032199966</v>
      </c>
      <c r="AS12" s="19" t="n">
        <v>0.236653544530247</v>
      </c>
      <c r="AT12" s="19" t="n">
        <v>0.197253909431309</v>
      </c>
      <c r="AU12" s="19"/>
      <c r="AV12" s="19" t="n">
        <v>0.0808767847890351</v>
      </c>
      <c r="AW12" s="19" t="n">
        <v>0.225944165795098</v>
      </c>
      <c r="AX12" s="19" t="n">
        <v>0.148769953344518</v>
      </c>
      <c r="AY12" s="19" t="n">
        <v>0.220154773468309</v>
      </c>
      <c r="AZ12" s="19" t="n">
        <v>0.217478120660925</v>
      </c>
      <c r="BA12" s="19" t="n">
        <v>0.250819205510537</v>
      </c>
      <c r="BB12" s="19"/>
      <c r="BC12" s="19" t="n">
        <v>0.234415828903344</v>
      </c>
      <c r="BD12" s="19" t="n">
        <v>0.233917057476739</v>
      </c>
      <c r="BE12" s="19" t="n">
        <v>0.113142551887143</v>
      </c>
      <c r="BF12" s="19" t="n">
        <v>0.117995929828343</v>
      </c>
      <c r="BG12" s="19" t="n">
        <v>0.0704647895573316</v>
      </c>
    </row>
    <row r="13">
      <c r="B13" s="20" t="s">
        <v>100</v>
      </c>
      <c r="C13" s="21" t="n">
        <v>0.0757837325483666</v>
      </c>
      <c r="D13" s="21" t="n">
        <v>0.0839239837517388</v>
      </c>
      <c r="E13" s="21" t="n">
        <v>0.0661308122390193</v>
      </c>
      <c r="F13" s="21"/>
      <c r="G13" s="21" t="n">
        <v>0.0731935715608443</v>
      </c>
      <c r="H13" s="21" t="n">
        <v>0.0451746470956797</v>
      </c>
      <c r="I13" s="21" t="n">
        <v>0.0439710096094035</v>
      </c>
      <c r="J13" s="21" t="n">
        <v>0.0560455126575686</v>
      </c>
      <c r="K13" s="21" t="n">
        <v>0.136359093842271</v>
      </c>
      <c r="L13" s="21" t="n">
        <v>0.106148502037527</v>
      </c>
      <c r="M13" s="21"/>
      <c r="N13" s="21" t="n">
        <v>0.0404459632074579</v>
      </c>
      <c r="O13" s="21" t="n">
        <v>0.0498890723202115</v>
      </c>
      <c r="P13" s="21" t="n">
        <v>0.0821586692557417</v>
      </c>
      <c r="Q13" s="21" t="n">
        <v>0.139040507456327</v>
      </c>
      <c r="R13" s="21"/>
      <c r="S13" s="21" t="n">
        <v>0.0616120308428455</v>
      </c>
      <c r="T13" s="21" t="n">
        <v>0.0648846523578441</v>
      </c>
      <c r="U13" s="21" t="n">
        <v>0.086536796163144</v>
      </c>
      <c r="V13" s="21" t="n">
        <v>0.0560217861418155</v>
      </c>
      <c r="W13" s="21" t="n">
        <v>0.0813354185797964</v>
      </c>
      <c r="X13" s="21" t="n">
        <v>0.0400463291426318</v>
      </c>
      <c r="Y13" s="21" t="n">
        <v>0.071984629839543</v>
      </c>
      <c r="Z13" s="21" t="n">
        <v>0.063544756352257</v>
      </c>
      <c r="AA13" s="21" t="n">
        <v>0.118524227257118</v>
      </c>
      <c r="AB13" s="21" t="n">
        <v>0.104819548192191</v>
      </c>
      <c r="AC13" s="21" t="n">
        <v>0.0850193106166079</v>
      </c>
      <c r="AD13" s="21" t="n">
        <v>0.0849244527470984</v>
      </c>
      <c r="AE13" s="21"/>
      <c r="AF13" s="21" t="n">
        <v>0.0525537857580134</v>
      </c>
      <c r="AG13" s="21" t="n">
        <v>0.0699552543032946</v>
      </c>
      <c r="AH13" s="21" t="n">
        <v>0.146166900190813</v>
      </c>
      <c r="AI13" s="21"/>
      <c r="AJ13" s="21" t="n">
        <v>0.0649188665352889</v>
      </c>
      <c r="AK13" s="21" t="n">
        <v>0.0553198493536922</v>
      </c>
      <c r="AL13" s="21" t="n">
        <v>0.0664978512971434</v>
      </c>
      <c r="AM13" s="21" t="n">
        <v>0.0450160679129119</v>
      </c>
      <c r="AN13" s="21" t="n">
        <v>0.0913621699060346</v>
      </c>
      <c r="AO13" s="21"/>
      <c r="AP13" s="21" t="n">
        <v>0.0584686168336567</v>
      </c>
      <c r="AQ13" s="21" t="n">
        <v>0.04576532089171</v>
      </c>
      <c r="AR13" s="21" t="n">
        <v>0.13302955374651</v>
      </c>
      <c r="AS13" s="21" t="n">
        <v>0.0661794256072154</v>
      </c>
      <c r="AT13" s="21" t="n">
        <v>0.0901711496883878</v>
      </c>
      <c r="AU13" s="21"/>
      <c r="AV13" s="21" t="n">
        <v>0.039418145184264</v>
      </c>
      <c r="AW13" s="21" t="n">
        <v>0.0438555045423394</v>
      </c>
      <c r="AX13" s="21" t="n">
        <v>0.0938311727853329</v>
      </c>
      <c r="AY13" s="21" t="n">
        <v>0.0699350097812794</v>
      </c>
      <c r="AZ13" s="21" t="n">
        <v>0.0604436916354274</v>
      </c>
      <c r="BA13" s="21" t="n">
        <v>0.212928872381026</v>
      </c>
      <c r="BB13" s="21"/>
      <c r="BC13" s="21" t="n">
        <v>0.0784393629162077</v>
      </c>
      <c r="BD13" s="21" t="n">
        <v>0.0691460569988012</v>
      </c>
      <c r="BE13" s="21" t="n">
        <v>0.0667064357785716</v>
      </c>
      <c r="BF13" s="21" t="n">
        <v>0.0360733272200594</v>
      </c>
      <c r="BG13" s="21" t="n">
        <v>0.11682600987338</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s>
  <sheetData>
    <row r="2" ht="40" customHeight="1">
      <c r="D2" s="16" t="s">
        <v>393</v>
      </c>
    </row>
    <row r="6" ht="50" customHeight="1">
      <c r="B6" s="22" t="s">
        <v>15</v>
      </c>
      <c r="C6" s="22" t="s">
        <v>381</v>
      </c>
      <c r="D6" s="22" t="s">
        <v>382</v>
      </c>
      <c r="E6" s="22" t="s">
        <v>383</v>
      </c>
      <c r="F6" s="22" t="s">
        <v>384</v>
      </c>
      <c r="G6" s="22" t="s">
        <v>385</v>
      </c>
      <c r="H6" s="22" t="s">
        <v>386</v>
      </c>
      <c r="I6" s="22" t="s">
        <v>387</v>
      </c>
      <c r="J6" s="22" t="s">
        <v>388</v>
      </c>
    </row>
    <row r="7">
      <c r="B7" s="20" t="s">
        <v>389</v>
      </c>
      <c r="C7" s="19" t="n">
        <v>0.186427887276708</v>
      </c>
      <c r="D7" s="19" t="n">
        <v>0.116760509112365</v>
      </c>
      <c r="E7" s="19" t="n">
        <v>0.136557491824122</v>
      </c>
      <c r="F7" s="19" t="n">
        <v>0.155685073155937</v>
      </c>
      <c r="G7" s="19" t="n">
        <v>0.0573543318805602</v>
      </c>
      <c r="H7" s="19" t="n">
        <v>0.0507611225985333</v>
      </c>
      <c r="I7" s="19" t="n">
        <v>0.0702585217095918</v>
      </c>
      <c r="J7" s="19" t="n">
        <v>0.0902113681630003</v>
      </c>
    </row>
    <row r="8">
      <c r="B8" s="20" t="s">
        <v>390</v>
      </c>
      <c r="C8" s="19" t="n">
        <v>0.442420495554129</v>
      </c>
      <c r="D8" s="19" t="n">
        <v>0.402018103347694</v>
      </c>
      <c r="E8" s="19" t="n">
        <v>0.395481871028559</v>
      </c>
      <c r="F8" s="19" t="n">
        <v>0.400662996122499</v>
      </c>
      <c r="G8" s="19" t="n">
        <v>0.153224276621377</v>
      </c>
      <c r="H8" s="19" t="n">
        <v>0.184072706922815</v>
      </c>
      <c r="I8" s="19" t="n">
        <v>0.278589174450928</v>
      </c>
      <c r="J8" s="19" t="n">
        <v>0.327322280618411</v>
      </c>
    </row>
    <row r="9">
      <c r="B9" s="20" t="s">
        <v>391</v>
      </c>
      <c r="C9" s="19" t="n">
        <v>0.186284160751575</v>
      </c>
      <c r="D9" s="19" t="n">
        <v>0.239462383664448</v>
      </c>
      <c r="E9" s="19" t="n">
        <v>0.232089657979945</v>
      </c>
      <c r="F9" s="19" t="n">
        <v>0.235568067145311</v>
      </c>
      <c r="G9" s="19" t="n">
        <v>0.25372017730087</v>
      </c>
      <c r="H9" s="19" t="n">
        <v>0.319295587719845</v>
      </c>
      <c r="I9" s="19" t="n">
        <v>0.299116664841931</v>
      </c>
      <c r="J9" s="19" t="n">
        <v>0.292488236098768</v>
      </c>
    </row>
    <row r="10">
      <c r="B10" s="20" t="s">
        <v>392</v>
      </c>
      <c r="C10" s="19" t="n">
        <v>0.119693403906782</v>
      </c>
      <c r="D10" s="19" t="n">
        <v>0.169036941764111</v>
      </c>
      <c r="E10" s="19" t="n">
        <v>0.167712296651615</v>
      </c>
      <c r="F10" s="19" t="n">
        <v>0.160798580035249</v>
      </c>
      <c r="G10" s="19" t="n">
        <v>0.494845398952253</v>
      </c>
      <c r="H10" s="19" t="n">
        <v>0.36661974769014</v>
      </c>
      <c r="I10" s="19" t="n">
        <v>0.28461048208131</v>
      </c>
      <c r="J10" s="19" t="n">
        <v>0.192868375816472</v>
      </c>
    </row>
    <row r="11">
      <c r="B11" s="20" t="s">
        <v>100</v>
      </c>
      <c r="C11" s="19" t="n">
        <v>0.0651740525108054</v>
      </c>
      <c r="D11" s="19" t="n">
        <v>0.0727220621113818</v>
      </c>
      <c r="E11" s="19" t="n">
        <v>0.0681586825157588</v>
      </c>
      <c r="F11" s="19" t="n">
        <v>0.0472852835410038</v>
      </c>
      <c r="G11" s="19" t="n">
        <v>0.04085581524494</v>
      </c>
      <c r="H11" s="19" t="n">
        <v>0.0792508350686669</v>
      </c>
      <c r="I11" s="19" t="n">
        <v>0.0674251569162398</v>
      </c>
      <c r="J11" s="19" t="n">
        <v>0.097109739303349</v>
      </c>
    </row>
    <row r="12">
      <c r="B12" s="18" t="s">
        <v>331</v>
      </c>
      <c r="C12" s="18"/>
      <c r="D12" s="18"/>
      <c r="E12" s="18"/>
      <c r="F12" s="18"/>
      <c r="G12" s="18"/>
      <c r="H12" s="18"/>
      <c r="I12" s="18"/>
      <c r="J12" s="18"/>
    </row>
    <row r="13">
      <c r="B13" t="s">
        <v>80</v>
      </c>
    </row>
    <row r="14">
      <c r="B14" t="s">
        <v>81</v>
      </c>
    </row>
    <row r="18">
      <c r="B18" s="9" t="str">
        <f>=HYPERLINK("#'Contents'!A1", "Return to Contents")</f>
      </c>
    </row>
  </sheetData>
  <mergeCells count="1">
    <mergeCell ref="D2:K2"/>
  </mergeCells>
  <pageMargins left="0.7" right="0.7" top="0.75" bottom="0.75" header="0.3" footer="0.3"/>
  <pageSetup paperSize="9" orientation="portrait" horizontalDpi="300" verticalDpi="300" r:id="rId2"/>
  <drawing r:id="rId1"/>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0.186427887276708</v>
      </c>
      <c r="D9" s="19" t="n">
        <v>0.214621821011807</v>
      </c>
      <c r="E9" s="19" t="n">
        <v>0.158255914220353</v>
      </c>
      <c r="F9" s="19"/>
      <c r="G9" s="19" t="n">
        <v>0.265760315074011</v>
      </c>
      <c r="H9" s="19" t="n">
        <v>0.297726232714919</v>
      </c>
      <c r="I9" s="19" t="n">
        <v>0.218698322285315</v>
      </c>
      <c r="J9" s="19" t="n">
        <v>0.162355745313295</v>
      </c>
      <c r="K9" s="19" t="n">
        <v>0.125843029642196</v>
      </c>
      <c r="L9" s="19" t="n">
        <v>0.0676933230318029</v>
      </c>
      <c r="M9" s="19"/>
      <c r="N9" s="19" t="n">
        <v>0.293084494437678</v>
      </c>
      <c r="O9" s="19" t="n">
        <v>0.203758448868379</v>
      </c>
      <c r="P9" s="19" t="n">
        <v>0.067905210265782</v>
      </c>
      <c r="Q9" s="19" t="n">
        <v>0.151781848120142</v>
      </c>
      <c r="R9" s="19"/>
      <c r="S9" s="19" t="n">
        <v>0.309931022181593</v>
      </c>
      <c r="T9" s="19" t="n">
        <v>0.18137300287927</v>
      </c>
      <c r="U9" s="19" t="n">
        <v>0.182128445763035</v>
      </c>
      <c r="V9" s="19" t="n">
        <v>0.195715397778626</v>
      </c>
      <c r="W9" s="19" t="n">
        <v>0.242866210747836</v>
      </c>
      <c r="X9" s="19" t="n">
        <v>0.18708859239815</v>
      </c>
      <c r="Y9" s="19" t="n">
        <v>0.0935441896835563</v>
      </c>
      <c r="Z9" s="19" t="n">
        <v>0.0654211009039194</v>
      </c>
      <c r="AA9" s="19" t="n">
        <v>0.165001681682675</v>
      </c>
      <c r="AB9" s="19" t="n">
        <v>0.168006326854439</v>
      </c>
      <c r="AC9" s="19" t="n">
        <v>0.0894819619678413</v>
      </c>
      <c r="AD9" s="19" t="n">
        <v>0.122919175225646</v>
      </c>
      <c r="AE9" s="19"/>
      <c r="AF9" s="19" t="n">
        <v>0.136531540823372</v>
      </c>
      <c r="AG9" s="19" t="n">
        <v>0.212318935747015</v>
      </c>
      <c r="AH9" s="19" t="n">
        <v>0.16102935997609</v>
      </c>
      <c r="AI9" s="19"/>
      <c r="AJ9" s="19" t="n">
        <v>0.130155672201061</v>
      </c>
      <c r="AK9" s="19" t="n">
        <v>0.223232072683876</v>
      </c>
      <c r="AL9" s="19" t="n">
        <v>0.253845943891902</v>
      </c>
      <c r="AM9" s="19" t="n">
        <v>0.303786941109259</v>
      </c>
      <c r="AN9" s="19" t="n">
        <v>0.171509959584029</v>
      </c>
      <c r="AO9" s="19"/>
      <c r="AP9" s="19" t="n">
        <v>0.119048406068311</v>
      </c>
      <c r="AQ9" s="19" t="n">
        <v>0.243315644479129</v>
      </c>
      <c r="AR9" s="19" t="n">
        <v>0.218712581543182</v>
      </c>
      <c r="AS9" s="19" t="n">
        <v>0.14146338466187</v>
      </c>
      <c r="AT9" s="19" t="n">
        <v>0.156969250756605</v>
      </c>
      <c r="AU9" s="19"/>
      <c r="AV9" s="19" t="n">
        <v>0.292334253644127</v>
      </c>
      <c r="AW9" s="19" t="n">
        <v>0.157756239642174</v>
      </c>
      <c r="AX9" s="19" t="n">
        <v>0.239760932956246</v>
      </c>
      <c r="AY9" s="19" t="n">
        <v>0.117954904107682</v>
      </c>
      <c r="AZ9" s="19" t="n">
        <v>0.126205267638936</v>
      </c>
      <c r="BA9" s="19" t="n">
        <v>0.113717006505087</v>
      </c>
      <c r="BB9" s="19"/>
      <c r="BC9" s="19" t="n">
        <v>0.0892559340272483</v>
      </c>
      <c r="BD9" s="19" t="n">
        <v>0.167617466632566</v>
      </c>
      <c r="BE9" s="19" t="n">
        <v>0.280479691877295</v>
      </c>
      <c r="BF9" s="19" t="n">
        <v>0.281687874722673</v>
      </c>
      <c r="BG9" s="19" t="n">
        <v>0.391362680044374</v>
      </c>
    </row>
    <row r="10">
      <c r="B10" s="20" t="s">
        <v>390</v>
      </c>
      <c r="C10" s="19" t="n">
        <v>0.442420495554129</v>
      </c>
      <c r="D10" s="19" t="n">
        <v>0.460269866933852</v>
      </c>
      <c r="E10" s="19" t="n">
        <v>0.424252721630946</v>
      </c>
      <c r="F10" s="19"/>
      <c r="G10" s="19" t="n">
        <v>0.390398400871971</v>
      </c>
      <c r="H10" s="19" t="n">
        <v>0.463850343995945</v>
      </c>
      <c r="I10" s="19" t="n">
        <v>0.397286756839031</v>
      </c>
      <c r="J10" s="19" t="n">
        <v>0.429690480501142</v>
      </c>
      <c r="K10" s="19" t="n">
        <v>0.519834335692031</v>
      </c>
      <c r="L10" s="19" t="n">
        <v>0.458475076217541</v>
      </c>
      <c r="M10" s="19"/>
      <c r="N10" s="19" t="n">
        <v>0.441625576838686</v>
      </c>
      <c r="O10" s="19" t="n">
        <v>0.463066096577999</v>
      </c>
      <c r="P10" s="19" t="n">
        <v>0.44988208189311</v>
      </c>
      <c r="Q10" s="19" t="n">
        <v>0.416360267506293</v>
      </c>
      <c r="R10" s="19"/>
      <c r="S10" s="19" t="n">
        <v>0.417969117737677</v>
      </c>
      <c r="T10" s="19" t="n">
        <v>0.430374130369175</v>
      </c>
      <c r="U10" s="19" t="n">
        <v>0.402850662388062</v>
      </c>
      <c r="V10" s="19" t="n">
        <v>0.413555941238207</v>
      </c>
      <c r="W10" s="19" t="n">
        <v>0.519596762158657</v>
      </c>
      <c r="X10" s="19" t="n">
        <v>0.428458398201926</v>
      </c>
      <c r="Y10" s="19" t="n">
        <v>0.542408902221661</v>
      </c>
      <c r="Z10" s="19" t="n">
        <v>0.564257220167557</v>
      </c>
      <c r="AA10" s="19" t="n">
        <v>0.447475056185458</v>
      </c>
      <c r="AB10" s="19" t="n">
        <v>0.308746324357063</v>
      </c>
      <c r="AC10" s="19" t="n">
        <v>0.432474021952975</v>
      </c>
      <c r="AD10" s="19" t="n">
        <v>0.611587843597062</v>
      </c>
      <c r="AE10" s="19"/>
      <c r="AF10" s="19" t="n">
        <v>0.46546128922046</v>
      </c>
      <c r="AG10" s="19" t="n">
        <v>0.443802808026954</v>
      </c>
      <c r="AH10" s="19" t="n">
        <v>0.445693899485724</v>
      </c>
      <c r="AI10" s="19"/>
      <c r="AJ10" s="19" t="n">
        <v>0.480006787793291</v>
      </c>
      <c r="AK10" s="19" t="n">
        <v>0.490674911868326</v>
      </c>
      <c r="AL10" s="19" t="n">
        <v>0.376341785141433</v>
      </c>
      <c r="AM10" s="19" t="n">
        <v>0.30238248013231</v>
      </c>
      <c r="AN10" s="19" t="n">
        <v>0.40854001139211</v>
      </c>
      <c r="AO10" s="19"/>
      <c r="AP10" s="19" t="n">
        <v>0.504906444033975</v>
      </c>
      <c r="AQ10" s="19" t="n">
        <v>0.477964029380301</v>
      </c>
      <c r="AR10" s="19" t="n">
        <v>0.405195684062405</v>
      </c>
      <c r="AS10" s="19" t="n">
        <v>0.37895055627337</v>
      </c>
      <c r="AT10" s="19" t="n">
        <v>0.434349830848523</v>
      </c>
      <c r="AU10" s="19"/>
      <c r="AV10" s="19" t="n">
        <v>0.461489925176183</v>
      </c>
      <c r="AW10" s="19" t="n">
        <v>0.489260950783617</v>
      </c>
      <c r="AX10" s="19" t="n">
        <v>0.424851905356775</v>
      </c>
      <c r="AY10" s="19" t="n">
        <v>0.44674875406865</v>
      </c>
      <c r="AZ10" s="19" t="n">
        <v>0.418102306053568</v>
      </c>
      <c r="BA10" s="19" t="n">
        <v>0.406389439118531</v>
      </c>
      <c r="BB10" s="19"/>
      <c r="BC10" s="19" t="n">
        <v>0.488129068553995</v>
      </c>
      <c r="BD10" s="19" t="n">
        <v>0.433954917575669</v>
      </c>
      <c r="BE10" s="19" t="n">
        <v>0.407074362606586</v>
      </c>
      <c r="BF10" s="19" t="n">
        <v>0.44320614016712</v>
      </c>
      <c r="BG10" s="19" t="n">
        <v>0.178950079586125</v>
      </c>
    </row>
    <row r="11">
      <c r="B11" s="20" t="s">
        <v>391</v>
      </c>
      <c r="C11" s="19" t="n">
        <v>0.186284160751575</v>
      </c>
      <c r="D11" s="19" t="n">
        <v>0.160444243784464</v>
      </c>
      <c r="E11" s="19" t="n">
        <v>0.213378075319989</v>
      </c>
      <c r="F11" s="19"/>
      <c r="G11" s="19" t="n">
        <v>0.224112203465113</v>
      </c>
      <c r="H11" s="19" t="n">
        <v>0.138814265955547</v>
      </c>
      <c r="I11" s="19" t="n">
        <v>0.209047558818511</v>
      </c>
      <c r="J11" s="19" t="n">
        <v>0.174297060457109</v>
      </c>
      <c r="K11" s="19" t="n">
        <v>0.119937465812522</v>
      </c>
      <c r="L11" s="19" t="n">
        <v>0.23235665468444</v>
      </c>
      <c r="M11" s="19"/>
      <c r="N11" s="19" t="n">
        <v>0.153587907599252</v>
      </c>
      <c r="O11" s="19" t="n">
        <v>0.151923956743179</v>
      </c>
      <c r="P11" s="19" t="n">
        <v>0.234308152363009</v>
      </c>
      <c r="Q11" s="19" t="n">
        <v>0.21431243161131</v>
      </c>
      <c r="R11" s="19"/>
      <c r="S11" s="19" t="n">
        <v>0.177933679815125</v>
      </c>
      <c r="T11" s="19" t="n">
        <v>0.16875265065821</v>
      </c>
      <c r="U11" s="19" t="n">
        <v>0.236435029443439</v>
      </c>
      <c r="V11" s="19" t="n">
        <v>0.221106234356491</v>
      </c>
      <c r="W11" s="19" t="n">
        <v>0.15589529191174</v>
      </c>
      <c r="X11" s="19" t="n">
        <v>0.211463894240594</v>
      </c>
      <c r="Y11" s="19" t="n">
        <v>0.18104074793814</v>
      </c>
      <c r="Z11" s="19" t="n">
        <v>0.101684666181375</v>
      </c>
      <c r="AA11" s="19" t="n">
        <v>0.142892350559953</v>
      </c>
      <c r="AB11" s="19" t="n">
        <v>0.219723664552911</v>
      </c>
      <c r="AC11" s="19" t="n">
        <v>0.250797754935739</v>
      </c>
      <c r="AD11" s="19" t="n">
        <v>0.149456642991065</v>
      </c>
      <c r="AE11" s="19"/>
      <c r="AF11" s="19" t="n">
        <v>0.175063954372738</v>
      </c>
      <c r="AG11" s="19" t="n">
        <v>0.199706115459336</v>
      </c>
      <c r="AH11" s="19" t="n">
        <v>0.171491405802922</v>
      </c>
      <c r="AI11" s="19"/>
      <c r="AJ11" s="19" t="n">
        <v>0.184963878549267</v>
      </c>
      <c r="AK11" s="19" t="n">
        <v>0.17756194943094</v>
      </c>
      <c r="AL11" s="19" t="n">
        <v>0.246299647542777</v>
      </c>
      <c r="AM11" s="19" t="n">
        <v>0.0947130786340879</v>
      </c>
      <c r="AN11" s="19" t="n">
        <v>0.185881937621736</v>
      </c>
      <c r="AO11" s="19"/>
      <c r="AP11" s="19" t="n">
        <v>0.188055715629023</v>
      </c>
      <c r="AQ11" s="19" t="n">
        <v>0.166495069520827</v>
      </c>
      <c r="AR11" s="19" t="n">
        <v>0.22142900112885</v>
      </c>
      <c r="AS11" s="19" t="n">
        <v>0.218928016550478</v>
      </c>
      <c r="AT11" s="19" t="n">
        <v>0.171702000693257</v>
      </c>
      <c r="AU11" s="19"/>
      <c r="AV11" s="19" t="n">
        <v>0.160671556744078</v>
      </c>
      <c r="AW11" s="19" t="n">
        <v>0.179614962796124</v>
      </c>
      <c r="AX11" s="19" t="n">
        <v>0.212562751313075</v>
      </c>
      <c r="AY11" s="19" t="n">
        <v>0.210633252980107</v>
      </c>
      <c r="AZ11" s="19" t="n">
        <v>0.214270165834963</v>
      </c>
      <c r="BA11" s="19" t="n">
        <v>0.194851862577294</v>
      </c>
      <c r="BB11" s="19"/>
      <c r="BC11" s="19" t="n">
        <v>0.204553320898815</v>
      </c>
      <c r="BD11" s="19" t="n">
        <v>0.16888398733905</v>
      </c>
      <c r="BE11" s="19" t="n">
        <v>0.181902915208992</v>
      </c>
      <c r="BF11" s="19" t="n">
        <v>0.160704330742561</v>
      </c>
      <c r="BG11" s="19" t="n">
        <v>0.237430183909254</v>
      </c>
    </row>
    <row r="12">
      <c r="B12" s="20" t="s">
        <v>392</v>
      </c>
      <c r="C12" s="19" t="n">
        <v>0.119693403906782</v>
      </c>
      <c r="D12" s="19" t="n">
        <v>0.115112008442391</v>
      </c>
      <c r="E12" s="19" t="n">
        <v>0.122967780651935</v>
      </c>
      <c r="F12" s="19"/>
      <c r="G12" s="19" t="n">
        <v>0.0948242692550329</v>
      </c>
      <c r="H12" s="19" t="n">
        <v>0.0671356320780138</v>
      </c>
      <c r="I12" s="19" t="n">
        <v>0.119466672776939</v>
      </c>
      <c r="J12" s="19" t="n">
        <v>0.143606335481424</v>
      </c>
      <c r="K12" s="19" t="n">
        <v>0.14088884680716</v>
      </c>
      <c r="L12" s="19" t="n">
        <v>0.149765685680479</v>
      </c>
      <c r="M12" s="19"/>
      <c r="N12" s="19" t="n">
        <v>0.0883579218945446</v>
      </c>
      <c r="O12" s="19" t="n">
        <v>0.14003629193508</v>
      </c>
      <c r="P12" s="19" t="n">
        <v>0.144042078803462</v>
      </c>
      <c r="Q12" s="19" t="n">
        <v>0.112827166016972</v>
      </c>
      <c r="R12" s="19"/>
      <c r="S12" s="19" t="n">
        <v>0.0690100672926826</v>
      </c>
      <c r="T12" s="19" t="n">
        <v>0.15501546284051</v>
      </c>
      <c r="U12" s="19" t="n">
        <v>0.104165772116891</v>
      </c>
      <c r="V12" s="19" t="n">
        <v>0.100803023317878</v>
      </c>
      <c r="W12" s="19" t="n">
        <v>0.0684130343856842</v>
      </c>
      <c r="X12" s="19" t="n">
        <v>0.091723689476294</v>
      </c>
      <c r="Y12" s="19" t="n">
        <v>0.131640648517823</v>
      </c>
      <c r="Z12" s="19" t="n">
        <v>0.168731183143386</v>
      </c>
      <c r="AA12" s="19" t="n">
        <v>0.159416115098678</v>
      </c>
      <c r="AB12" s="19" t="n">
        <v>0.171245079950129</v>
      </c>
      <c r="AC12" s="19" t="n">
        <v>0.176026932515369</v>
      </c>
      <c r="AD12" s="19" t="n">
        <v>0.0594738482907704</v>
      </c>
      <c r="AE12" s="19"/>
      <c r="AF12" s="19" t="n">
        <v>0.142566303746912</v>
      </c>
      <c r="AG12" s="19" t="n">
        <v>0.0874541189543241</v>
      </c>
      <c r="AH12" s="19" t="n">
        <v>0.134253046039782</v>
      </c>
      <c r="AI12" s="19"/>
      <c r="AJ12" s="19" t="n">
        <v>0.13570423695534</v>
      </c>
      <c r="AK12" s="19" t="n">
        <v>0.057931456599054</v>
      </c>
      <c r="AL12" s="19" t="n">
        <v>0.0979936696614929</v>
      </c>
      <c r="AM12" s="19" t="n">
        <v>0.200057907123461</v>
      </c>
      <c r="AN12" s="19" t="n">
        <v>0.1693250530785</v>
      </c>
      <c r="AO12" s="19"/>
      <c r="AP12" s="19" t="n">
        <v>0.127369639868177</v>
      </c>
      <c r="AQ12" s="19" t="n">
        <v>0.0645292257827467</v>
      </c>
      <c r="AR12" s="19" t="n">
        <v>0.0968178287768724</v>
      </c>
      <c r="AS12" s="19" t="n">
        <v>0.182847912531701</v>
      </c>
      <c r="AT12" s="19" t="n">
        <v>0.15610618704487</v>
      </c>
      <c r="AU12" s="19"/>
      <c r="AV12" s="19" t="n">
        <v>0.0562706559660697</v>
      </c>
      <c r="AW12" s="19" t="n">
        <v>0.117925479439129</v>
      </c>
      <c r="AX12" s="19" t="n">
        <v>0.0924627827441788</v>
      </c>
      <c r="AY12" s="19" t="n">
        <v>0.155161563093942</v>
      </c>
      <c r="AZ12" s="19" t="n">
        <v>0.173928904505589</v>
      </c>
      <c r="BA12" s="19" t="n">
        <v>0.137648524210062</v>
      </c>
      <c r="BB12" s="19"/>
      <c r="BC12" s="19" t="n">
        <v>0.123359384887834</v>
      </c>
      <c r="BD12" s="19" t="n">
        <v>0.174716533226337</v>
      </c>
      <c r="BE12" s="19" t="n">
        <v>0.0816436331781978</v>
      </c>
      <c r="BF12" s="19" t="n">
        <v>0.0683441971659513</v>
      </c>
      <c r="BG12" s="19" t="n">
        <v>0.192257056460247</v>
      </c>
    </row>
    <row r="13">
      <c r="B13" s="20" t="s">
        <v>100</v>
      </c>
      <c r="C13" s="21" t="n">
        <v>0.0651740525108054</v>
      </c>
      <c r="D13" s="21" t="n">
        <v>0.0495520598274855</v>
      </c>
      <c r="E13" s="21" t="n">
        <v>0.0811455081767766</v>
      </c>
      <c r="F13" s="21"/>
      <c r="G13" s="21" t="n">
        <v>0.0249048113338723</v>
      </c>
      <c r="H13" s="21" t="n">
        <v>0.0324735252555759</v>
      </c>
      <c r="I13" s="21" t="n">
        <v>0.0555006892802044</v>
      </c>
      <c r="J13" s="21" t="n">
        <v>0.0900503782470298</v>
      </c>
      <c r="K13" s="21" t="n">
        <v>0.093496322046091</v>
      </c>
      <c r="L13" s="21" t="n">
        <v>0.0917092603857366</v>
      </c>
      <c r="M13" s="21"/>
      <c r="N13" s="21" t="n">
        <v>0.0233440992298393</v>
      </c>
      <c r="O13" s="21" t="n">
        <v>0.0412152058753638</v>
      </c>
      <c r="P13" s="21" t="n">
        <v>0.103862476674638</v>
      </c>
      <c r="Q13" s="21" t="n">
        <v>0.104718286745283</v>
      </c>
      <c r="R13" s="21"/>
      <c r="S13" s="21" t="n">
        <v>0.0251561129729213</v>
      </c>
      <c r="T13" s="21" t="n">
        <v>0.0644847532528344</v>
      </c>
      <c r="U13" s="21" t="n">
        <v>0.074420090288572</v>
      </c>
      <c r="V13" s="21" t="n">
        <v>0.0688194033087972</v>
      </c>
      <c r="W13" s="21" t="n">
        <v>0.0132287007960838</v>
      </c>
      <c r="X13" s="21" t="n">
        <v>0.0812654256830357</v>
      </c>
      <c r="Y13" s="21" t="n">
        <v>0.0513655116388193</v>
      </c>
      <c r="Z13" s="21" t="n">
        <v>0.099905829603763</v>
      </c>
      <c r="AA13" s="21" t="n">
        <v>0.0852147964732361</v>
      </c>
      <c r="AB13" s="21" t="n">
        <v>0.132278604285457</v>
      </c>
      <c r="AC13" s="21" t="n">
        <v>0.0512193286280762</v>
      </c>
      <c r="AD13" s="21" t="n">
        <v>0.0565624898954573</v>
      </c>
      <c r="AE13" s="21"/>
      <c r="AF13" s="21" t="n">
        <v>0.0803769118365185</v>
      </c>
      <c r="AG13" s="21" t="n">
        <v>0.0567180218123706</v>
      </c>
      <c r="AH13" s="21" t="n">
        <v>0.0875322886954829</v>
      </c>
      <c r="AI13" s="21"/>
      <c r="AJ13" s="21" t="n">
        <v>0.0691694245010414</v>
      </c>
      <c r="AK13" s="21" t="n">
        <v>0.0505996094178046</v>
      </c>
      <c r="AL13" s="21" t="n">
        <v>0.0255189537623944</v>
      </c>
      <c r="AM13" s="21" t="n">
        <v>0.0990595930008822</v>
      </c>
      <c r="AN13" s="21" t="n">
        <v>0.0647430383236253</v>
      </c>
      <c r="AO13" s="21"/>
      <c r="AP13" s="21" t="n">
        <v>0.0606197944005146</v>
      </c>
      <c r="AQ13" s="21" t="n">
        <v>0.0476960308369956</v>
      </c>
      <c r="AR13" s="21" t="n">
        <v>0.0578449044886905</v>
      </c>
      <c r="AS13" s="21" t="n">
        <v>0.0778101299825804</v>
      </c>
      <c r="AT13" s="21" t="n">
        <v>0.0808727306567446</v>
      </c>
      <c r="AU13" s="21"/>
      <c r="AV13" s="21" t="n">
        <v>0.0292336084695421</v>
      </c>
      <c r="AW13" s="21" t="n">
        <v>0.0554423673389571</v>
      </c>
      <c r="AX13" s="21" t="n">
        <v>0.0303616276297254</v>
      </c>
      <c r="AY13" s="21" t="n">
        <v>0.0695015257496198</v>
      </c>
      <c r="AZ13" s="21" t="n">
        <v>0.0674933559669446</v>
      </c>
      <c r="BA13" s="21" t="n">
        <v>0.147393167589025</v>
      </c>
      <c r="BB13" s="21"/>
      <c r="BC13" s="21" t="n">
        <v>0.0947022916321075</v>
      </c>
      <c r="BD13" s="21" t="n">
        <v>0.0548270952263771</v>
      </c>
      <c r="BE13" s="21" t="n">
        <v>0.0488993971289296</v>
      </c>
      <c r="BF13" s="21" t="n">
        <v>0.0460574572016937</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0.116760509112365</v>
      </c>
      <c r="D9" s="19" t="n">
        <v>0.142657375686903</v>
      </c>
      <c r="E9" s="19" t="n">
        <v>0.0922205371934623</v>
      </c>
      <c r="F9" s="19"/>
      <c r="G9" s="19" t="n">
        <v>0.21422125278134</v>
      </c>
      <c r="H9" s="19" t="n">
        <v>0.230011953852074</v>
      </c>
      <c r="I9" s="19" t="n">
        <v>0.145652354027772</v>
      </c>
      <c r="J9" s="19" t="n">
        <v>0.0502095126229695</v>
      </c>
      <c r="K9" s="19" t="n">
        <v>0.0287249621508147</v>
      </c>
      <c r="L9" s="19" t="n">
        <v>0.0366189842402857</v>
      </c>
      <c r="M9" s="19"/>
      <c r="N9" s="19" t="n">
        <v>0.189203140365821</v>
      </c>
      <c r="O9" s="19" t="n">
        <v>0.114642536625921</v>
      </c>
      <c r="P9" s="19" t="n">
        <v>0.0649730939142242</v>
      </c>
      <c r="Q9" s="19" t="n">
        <v>0.0821598521576673</v>
      </c>
      <c r="R9" s="19"/>
      <c r="S9" s="19" t="n">
        <v>0.171035348100398</v>
      </c>
      <c r="T9" s="19" t="n">
        <v>0.0968833565391695</v>
      </c>
      <c r="U9" s="19" t="n">
        <v>0.107241947457424</v>
      </c>
      <c r="V9" s="19" t="n">
        <v>0.156552243362282</v>
      </c>
      <c r="W9" s="19" t="n">
        <v>0.150462351235253</v>
      </c>
      <c r="X9" s="19" t="n">
        <v>0.160770832435905</v>
      </c>
      <c r="Y9" s="19" t="n">
        <v>0.0922233631645419</v>
      </c>
      <c r="Z9" s="19" t="n">
        <v>0.0654211009039194</v>
      </c>
      <c r="AA9" s="19" t="n">
        <v>0.123733615759668</v>
      </c>
      <c r="AB9" s="19" t="n">
        <v>0.0401815471499056</v>
      </c>
      <c r="AC9" s="19" t="n">
        <v>0.0326257930446228</v>
      </c>
      <c r="AD9" s="19" t="n">
        <v>0.0896490098750025</v>
      </c>
      <c r="AE9" s="19"/>
      <c r="AF9" s="19" t="n">
        <v>0.0884815557420425</v>
      </c>
      <c r="AG9" s="19" t="n">
        <v>0.119209067983098</v>
      </c>
      <c r="AH9" s="19" t="n">
        <v>0.116765489555581</v>
      </c>
      <c r="AI9" s="19"/>
      <c r="AJ9" s="19" t="n">
        <v>0.0721292207708133</v>
      </c>
      <c r="AK9" s="19" t="n">
        <v>0.151664936826433</v>
      </c>
      <c r="AL9" s="19" t="n">
        <v>0.098159685346446</v>
      </c>
      <c r="AM9" s="19" t="n">
        <v>0.211664123917926</v>
      </c>
      <c r="AN9" s="19" t="n">
        <v>0.116114883218803</v>
      </c>
      <c r="AO9" s="19"/>
      <c r="AP9" s="19" t="n">
        <v>0.0816131998373691</v>
      </c>
      <c r="AQ9" s="19" t="n">
        <v>0.148542788761309</v>
      </c>
      <c r="AR9" s="19" t="n">
        <v>0.10209743916709</v>
      </c>
      <c r="AS9" s="19" t="n">
        <v>0.128425008551734</v>
      </c>
      <c r="AT9" s="19" t="n">
        <v>0.0582740925952796</v>
      </c>
      <c r="AU9" s="19"/>
      <c r="AV9" s="19" t="n">
        <v>0.195642367109268</v>
      </c>
      <c r="AW9" s="19" t="n">
        <v>0.104642193036296</v>
      </c>
      <c r="AX9" s="19" t="n">
        <v>0.0908057443694935</v>
      </c>
      <c r="AY9" s="19" t="n">
        <v>0.109067557524501</v>
      </c>
      <c r="AZ9" s="19" t="n">
        <v>0.0467190007502595</v>
      </c>
      <c r="BA9" s="19" t="n">
        <v>0.0567557595823372</v>
      </c>
      <c r="BB9" s="19"/>
      <c r="BC9" s="19" t="n">
        <v>0.0358836025187324</v>
      </c>
      <c r="BD9" s="19" t="n">
        <v>0.119412510280751</v>
      </c>
      <c r="BE9" s="19" t="n">
        <v>0.174978897272856</v>
      </c>
      <c r="BF9" s="19" t="n">
        <v>0.190188570826401</v>
      </c>
      <c r="BG9" s="19" t="n">
        <v>0.350984136177407</v>
      </c>
    </row>
    <row r="10">
      <c r="B10" s="20" t="s">
        <v>390</v>
      </c>
      <c r="C10" s="19" t="n">
        <v>0.402018103347694</v>
      </c>
      <c r="D10" s="19" t="n">
        <v>0.42202240613365</v>
      </c>
      <c r="E10" s="19" t="n">
        <v>0.383781561455052</v>
      </c>
      <c r="F10" s="19"/>
      <c r="G10" s="19" t="n">
        <v>0.328704557541699</v>
      </c>
      <c r="H10" s="19" t="n">
        <v>0.441563056198697</v>
      </c>
      <c r="I10" s="19" t="n">
        <v>0.408332369744329</v>
      </c>
      <c r="J10" s="19" t="n">
        <v>0.43662316978132</v>
      </c>
      <c r="K10" s="19" t="n">
        <v>0.426421301658107</v>
      </c>
      <c r="L10" s="19" t="n">
        <v>0.373192874586759</v>
      </c>
      <c r="M10" s="19"/>
      <c r="N10" s="19" t="n">
        <v>0.412661437364759</v>
      </c>
      <c r="O10" s="19" t="n">
        <v>0.434643137581173</v>
      </c>
      <c r="P10" s="19" t="n">
        <v>0.375559221199584</v>
      </c>
      <c r="Q10" s="19" t="n">
        <v>0.376153820988717</v>
      </c>
      <c r="R10" s="19"/>
      <c r="S10" s="19" t="n">
        <v>0.475647368395342</v>
      </c>
      <c r="T10" s="19" t="n">
        <v>0.438235971256769</v>
      </c>
      <c r="U10" s="19" t="n">
        <v>0.37762187457044</v>
      </c>
      <c r="V10" s="19" t="n">
        <v>0.328457911654155</v>
      </c>
      <c r="W10" s="19" t="n">
        <v>0.451737856571139</v>
      </c>
      <c r="X10" s="19" t="n">
        <v>0.374095119291189</v>
      </c>
      <c r="Y10" s="19" t="n">
        <v>0.397993229128279</v>
      </c>
      <c r="Z10" s="19" t="n">
        <v>0.347806253791254</v>
      </c>
      <c r="AA10" s="19" t="n">
        <v>0.343472659601562</v>
      </c>
      <c r="AB10" s="19" t="n">
        <v>0.46700633000216</v>
      </c>
      <c r="AC10" s="19" t="n">
        <v>0.306146824714205</v>
      </c>
      <c r="AD10" s="19" t="n">
        <v>0.380197569006247</v>
      </c>
      <c r="AE10" s="19"/>
      <c r="AF10" s="19" t="n">
        <v>0.428958365718014</v>
      </c>
      <c r="AG10" s="19" t="n">
        <v>0.409453451877424</v>
      </c>
      <c r="AH10" s="19" t="n">
        <v>0.381052438025869</v>
      </c>
      <c r="AI10" s="19"/>
      <c r="AJ10" s="19" t="n">
        <v>0.404041267035718</v>
      </c>
      <c r="AK10" s="19" t="n">
        <v>0.459950287977063</v>
      </c>
      <c r="AL10" s="19" t="n">
        <v>0.454308023885113</v>
      </c>
      <c r="AM10" s="19" t="n">
        <v>0.408366716222584</v>
      </c>
      <c r="AN10" s="19" t="n">
        <v>0.378297757174328</v>
      </c>
      <c r="AO10" s="19"/>
      <c r="AP10" s="19" t="n">
        <v>0.390408376730539</v>
      </c>
      <c r="AQ10" s="19" t="n">
        <v>0.459094221440014</v>
      </c>
      <c r="AR10" s="19" t="n">
        <v>0.406697364003224</v>
      </c>
      <c r="AS10" s="19" t="n">
        <v>0.363186751604977</v>
      </c>
      <c r="AT10" s="19" t="n">
        <v>0.449470720345715</v>
      </c>
      <c r="AU10" s="19"/>
      <c r="AV10" s="19" t="n">
        <v>0.430522809769257</v>
      </c>
      <c r="AW10" s="19" t="n">
        <v>0.430252403280301</v>
      </c>
      <c r="AX10" s="19" t="n">
        <v>0.50225079473284</v>
      </c>
      <c r="AY10" s="19" t="n">
        <v>0.374079116553282</v>
      </c>
      <c r="AZ10" s="19" t="n">
        <v>0.4601981006714</v>
      </c>
      <c r="BA10" s="19" t="n">
        <v>0.315390686297882</v>
      </c>
      <c r="BB10" s="19"/>
      <c r="BC10" s="19" t="n">
        <v>0.424529511800546</v>
      </c>
      <c r="BD10" s="19" t="n">
        <v>0.345409010950308</v>
      </c>
      <c r="BE10" s="19" t="n">
        <v>0.413740292668088</v>
      </c>
      <c r="BF10" s="19" t="n">
        <v>0.482583691743108</v>
      </c>
      <c r="BG10" s="19" t="n">
        <v>0.295849564779328</v>
      </c>
    </row>
    <row r="11">
      <c r="B11" s="20" t="s">
        <v>391</v>
      </c>
      <c r="C11" s="19" t="n">
        <v>0.239462383664448</v>
      </c>
      <c r="D11" s="19" t="n">
        <v>0.215171799162356</v>
      </c>
      <c r="E11" s="19" t="n">
        <v>0.262842071647705</v>
      </c>
      <c r="F11" s="19"/>
      <c r="G11" s="19" t="n">
        <v>0.260005492336274</v>
      </c>
      <c r="H11" s="19" t="n">
        <v>0.201489431464709</v>
      </c>
      <c r="I11" s="19" t="n">
        <v>0.203604811866719</v>
      </c>
      <c r="J11" s="19" t="n">
        <v>0.239679221287824</v>
      </c>
      <c r="K11" s="19" t="n">
        <v>0.260319720928463</v>
      </c>
      <c r="L11" s="19" t="n">
        <v>0.272236792487972</v>
      </c>
      <c r="M11" s="19"/>
      <c r="N11" s="19" t="n">
        <v>0.218492879877415</v>
      </c>
      <c r="O11" s="19" t="n">
        <v>0.239005091198078</v>
      </c>
      <c r="P11" s="19" t="n">
        <v>0.227294461664136</v>
      </c>
      <c r="Q11" s="19" t="n">
        <v>0.276233989809303</v>
      </c>
      <c r="R11" s="19"/>
      <c r="S11" s="19" t="n">
        <v>0.194368174625793</v>
      </c>
      <c r="T11" s="19" t="n">
        <v>0.156796036849991</v>
      </c>
      <c r="U11" s="19" t="n">
        <v>0.247096744268989</v>
      </c>
      <c r="V11" s="19" t="n">
        <v>0.319504258365841</v>
      </c>
      <c r="W11" s="19" t="n">
        <v>0.227761194392876</v>
      </c>
      <c r="X11" s="19" t="n">
        <v>0.212294647766217</v>
      </c>
      <c r="Y11" s="19" t="n">
        <v>0.2981856441108</v>
      </c>
      <c r="Z11" s="19" t="n">
        <v>0.270159588911448</v>
      </c>
      <c r="AA11" s="19" t="n">
        <v>0.257019871809133</v>
      </c>
      <c r="AB11" s="19" t="n">
        <v>0.18384237350319</v>
      </c>
      <c r="AC11" s="19" t="n">
        <v>0.397178379955932</v>
      </c>
      <c r="AD11" s="19" t="n">
        <v>0.31282987043401</v>
      </c>
      <c r="AE11" s="19"/>
      <c r="AF11" s="19" t="n">
        <v>0.213219234830614</v>
      </c>
      <c r="AG11" s="19" t="n">
        <v>0.261582854428362</v>
      </c>
      <c r="AH11" s="19" t="n">
        <v>0.205698131033845</v>
      </c>
      <c r="AI11" s="19"/>
      <c r="AJ11" s="19" t="n">
        <v>0.264368218419144</v>
      </c>
      <c r="AK11" s="19" t="n">
        <v>0.20981127290106</v>
      </c>
      <c r="AL11" s="19" t="n">
        <v>0.233833643077123</v>
      </c>
      <c r="AM11" s="19" t="n">
        <v>0.0811786776709525</v>
      </c>
      <c r="AN11" s="19" t="n">
        <v>0.237408871254315</v>
      </c>
      <c r="AO11" s="19"/>
      <c r="AP11" s="19" t="n">
        <v>0.282253356768836</v>
      </c>
      <c r="AQ11" s="19" t="n">
        <v>0.222277012894529</v>
      </c>
      <c r="AR11" s="19" t="n">
        <v>0.287680283925891</v>
      </c>
      <c r="AS11" s="19" t="n">
        <v>0.211148761146244</v>
      </c>
      <c r="AT11" s="19" t="n">
        <v>0.172198005372674</v>
      </c>
      <c r="AU11" s="19"/>
      <c r="AV11" s="19" t="n">
        <v>0.202190170765542</v>
      </c>
      <c r="AW11" s="19" t="n">
        <v>0.240369076170758</v>
      </c>
      <c r="AX11" s="19" t="n">
        <v>0.236587468060736</v>
      </c>
      <c r="AY11" s="19" t="n">
        <v>0.224347802396553</v>
      </c>
      <c r="AZ11" s="19" t="n">
        <v>0.224645940959254</v>
      </c>
      <c r="BA11" s="19" t="n">
        <v>0.313751570727919</v>
      </c>
      <c r="BB11" s="19"/>
      <c r="BC11" s="19" t="n">
        <v>0.271505642783602</v>
      </c>
      <c r="BD11" s="19" t="n">
        <v>0.248454140235304</v>
      </c>
      <c r="BE11" s="19" t="n">
        <v>0.219675009962861</v>
      </c>
      <c r="BF11" s="19" t="n">
        <v>0.137102755723916</v>
      </c>
      <c r="BG11" s="19" t="n">
        <v>0.177222367435206</v>
      </c>
    </row>
    <row r="12">
      <c r="B12" s="20" t="s">
        <v>392</v>
      </c>
      <c r="C12" s="19" t="n">
        <v>0.169036941764111</v>
      </c>
      <c r="D12" s="19" t="n">
        <v>0.160062595946448</v>
      </c>
      <c r="E12" s="19" t="n">
        <v>0.175342559033824</v>
      </c>
      <c r="F12" s="19"/>
      <c r="G12" s="19" t="n">
        <v>0.151192782677966</v>
      </c>
      <c r="H12" s="19" t="n">
        <v>0.0827994868462831</v>
      </c>
      <c r="I12" s="19" t="n">
        <v>0.176513254943864</v>
      </c>
      <c r="J12" s="19" t="n">
        <v>0.17907300884562</v>
      </c>
      <c r="K12" s="19" t="n">
        <v>0.205406820112795</v>
      </c>
      <c r="L12" s="19" t="n">
        <v>0.217687460241967</v>
      </c>
      <c r="M12" s="19"/>
      <c r="N12" s="19" t="n">
        <v>0.137053833622361</v>
      </c>
      <c r="O12" s="19" t="n">
        <v>0.147612246080579</v>
      </c>
      <c r="P12" s="19" t="n">
        <v>0.231128223628498</v>
      </c>
      <c r="Q12" s="19" t="n">
        <v>0.173781075354921</v>
      </c>
      <c r="R12" s="19"/>
      <c r="S12" s="19" t="n">
        <v>0.11462129497267</v>
      </c>
      <c r="T12" s="19" t="n">
        <v>0.23429606478213</v>
      </c>
      <c r="U12" s="19" t="n">
        <v>0.203490652000903</v>
      </c>
      <c r="V12" s="19" t="n">
        <v>0.14102862586998</v>
      </c>
      <c r="W12" s="19" t="n">
        <v>0.128235706761327</v>
      </c>
      <c r="X12" s="19" t="n">
        <v>0.117005712838251</v>
      </c>
      <c r="Y12" s="19" t="n">
        <v>0.161139003123476</v>
      </c>
      <c r="Z12" s="19" t="n">
        <v>0.205166861810467</v>
      </c>
      <c r="AA12" s="19" t="n">
        <v>0.197962587395352</v>
      </c>
      <c r="AB12" s="19" t="n">
        <v>0.196000684667231</v>
      </c>
      <c r="AC12" s="19" t="n">
        <v>0.208424043861056</v>
      </c>
      <c r="AD12" s="19" t="n">
        <v>0.154156172336482</v>
      </c>
      <c r="AE12" s="19"/>
      <c r="AF12" s="19" t="n">
        <v>0.202628965724036</v>
      </c>
      <c r="AG12" s="19" t="n">
        <v>0.136988361296256</v>
      </c>
      <c r="AH12" s="19" t="n">
        <v>0.184163810720224</v>
      </c>
      <c r="AI12" s="19"/>
      <c r="AJ12" s="19" t="n">
        <v>0.188542051919949</v>
      </c>
      <c r="AK12" s="19" t="n">
        <v>0.122738616632031</v>
      </c>
      <c r="AL12" s="19" t="n">
        <v>0.151276840906709</v>
      </c>
      <c r="AM12" s="19" t="n">
        <v>0.199730889187656</v>
      </c>
      <c r="AN12" s="19" t="n">
        <v>0.171244570227802</v>
      </c>
      <c r="AO12" s="19"/>
      <c r="AP12" s="19" t="n">
        <v>0.187158455166604</v>
      </c>
      <c r="AQ12" s="19" t="n">
        <v>0.12341520157703</v>
      </c>
      <c r="AR12" s="19" t="n">
        <v>0.145680008415104</v>
      </c>
      <c r="AS12" s="19" t="n">
        <v>0.237993684611344</v>
      </c>
      <c r="AT12" s="19" t="n">
        <v>0.160036562890329</v>
      </c>
      <c r="AU12" s="19"/>
      <c r="AV12" s="19" t="n">
        <v>0.133737886224525</v>
      </c>
      <c r="AW12" s="19" t="n">
        <v>0.176026382984045</v>
      </c>
      <c r="AX12" s="19" t="n">
        <v>0.138238296320475</v>
      </c>
      <c r="AY12" s="19" t="n">
        <v>0.242044197900795</v>
      </c>
      <c r="AZ12" s="19" t="n">
        <v>0.158381591612269</v>
      </c>
      <c r="BA12" s="19" t="n">
        <v>0.132218393593144</v>
      </c>
      <c r="BB12" s="19"/>
      <c r="BC12" s="19" t="n">
        <v>0.189354604563387</v>
      </c>
      <c r="BD12" s="19" t="n">
        <v>0.221338012290957</v>
      </c>
      <c r="BE12" s="19" t="n">
        <v>0.130875515327177</v>
      </c>
      <c r="BF12" s="19" t="n">
        <v>0.129203736890157</v>
      </c>
      <c r="BG12" s="19" t="n">
        <v>0.175943931608059</v>
      </c>
    </row>
    <row r="13">
      <c r="B13" s="20" t="s">
        <v>100</v>
      </c>
      <c r="C13" s="21" t="n">
        <v>0.0727220621113818</v>
      </c>
      <c r="D13" s="21" t="n">
        <v>0.0600858230706422</v>
      </c>
      <c r="E13" s="21" t="n">
        <v>0.0858132706699567</v>
      </c>
      <c r="F13" s="21"/>
      <c r="G13" s="21" t="n">
        <v>0.0458759146627211</v>
      </c>
      <c r="H13" s="21" t="n">
        <v>0.0441360716382371</v>
      </c>
      <c r="I13" s="21" t="n">
        <v>0.0658972094173166</v>
      </c>
      <c r="J13" s="21" t="n">
        <v>0.0944150874622661</v>
      </c>
      <c r="K13" s="21" t="n">
        <v>0.0791271951498205</v>
      </c>
      <c r="L13" s="21" t="n">
        <v>0.100263888443016</v>
      </c>
      <c r="M13" s="21"/>
      <c r="N13" s="21" t="n">
        <v>0.0425887087696446</v>
      </c>
      <c r="O13" s="21" t="n">
        <v>0.0640969885142506</v>
      </c>
      <c r="P13" s="21" t="n">
        <v>0.101044999593558</v>
      </c>
      <c r="Q13" s="21" t="n">
        <v>0.0916712616893916</v>
      </c>
      <c r="R13" s="21"/>
      <c r="S13" s="21" t="n">
        <v>0.0443278139057973</v>
      </c>
      <c r="T13" s="21" t="n">
        <v>0.07378857057194</v>
      </c>
      <c r="U13" s="21" t="n">
        <v>0.0645487817022444</v>
      </c>
      <c r="V13" s="21" t="n">
        <v>0.0544569607477422</v>
      </c>
      <c r="W13" s="21" t="n">
        <v>0.0418028910394044</v>
      </c>
      <c r="X13" s="21" t="n">
        <v>0.135833687668439</v>
      </c>
      <c r="Y13" s="21" t="n">
        <v>0.0504587604729029</v>
      </c>
      <c r="Z13" s="21" t="n">
        <v>0.111446194582911</v>
      </c>
      <c r="AA13" s="21" t="n">
        <v>0.0778112654342851</v>
      </c>
      <c r="AB13" s="21" t="n">
        <v>0.112969064677513</v>
      </c>
      <c r="AC13" s="21" t="n">
        <v>0.0556249584241848</v>
      </c>
      <c r="AD13" s="21" t="n">
        <v>0.0631673783482588</v>
      </c>
      <c r="AE13" s="21"/>
      <c r="AF13" s="21" t="n">
        <v>0.066711877985293</v>
      </c>
      <c r="AG13" s="21" t="n">
        <v>0.0727662644148603</v>
      </c>
      <c r="AH13" s="21" t="n">
        <v>0.112320130664482</v>
      </c>
      <c r="AI13" s="21"/>
      <c r="AJ13" s="21" t="n">
        <v>0.0709192418543767</v>
      </c>
      <c r="AK13" s="21" t="n">
        <v>0.0558348856634127</v>
      </c>
      <c r="AL13" s="21" t="n">
        <v>0.0624218067846076</v>
      </c>
      <c r="AM13" s="21" t="n">
        <v>0.0990595930008822</v>
      </c>
      <c r="AN13" s="21" t="n">
        <v>0.0969339181247534</v>
      </c>
      <c r="AO13" s="21"/>
      <c r="AP13" s="21" t="n">
        <v>0.0585666114966518</v>
      </c>
      <c r="AQ13" s="21" t="n">
        <v>0.0466707753271172</v>
      </c>
      <c r="AR13" s="21" t="n">
        <v>0.0578449044886905</v>
      </c>
      <c r="AS13" s="21" t="n">
        <v>0.0592457940857022</v>
      </c>
      <c r="AT13" s="21" t="n">
        <v>0.160020618796003</v>
      </c>
      <c r="AU13" s="21"/>
      <c r="AV13" s="21" t="n">
        <v>0.0379067661314083</v>
      </c>
      <c r="AW13" s="21" t="n">
        <v>0.0487099445286003</v>
      </c>
      <c r="AX13" s="21" t="n">
        <v>0.0321176965164552</v>
      </c>
      <c r="AY13" s="21" t="n">
        <v>0.050461325624869</v>
      </c>
      <c r="AZ13" s="21" t="n">
        <v>0.110055366006817</v>
      </c>
      <c r="BA13" s="21" t="n">
        <v>0.181883589798718</v>
      </c>
      <c r="BB13" s="21"/>
      <c r="BC13" s="21" t="n">
        <v>0.0787266383337316</v>
      </c>
      <c r="BD13" s="21" t="n">
        <v>0.06538632624268</v>
      </c>
      <c r="BE13" s="21" t="n">
        <v>0.0607302847690183</v>
      </c>
      <c r="BF13" s="21" t="n">
        <v>0.0609212448164179</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0.136557491824122</v>
      </c>
      <c r="D9" s="19" t="n">
        <v>0.153132555895635</v>
      </c>
      <c r="E9" s="19" t="n">
        <v>0.119417269214839</v>
      </c>
      <c r="F9" s="19"/>
      <c r="G9" s="19" t="n">
        <v>0.215940606999054</v>
      </c>
      <c r="H9" s="19" t="n">
        <v>0.28276388517036</v>
      </c>
      <c r="I9" s="19" t="n">
        <v>0.157449361822882</v>
      </c>
      <c r="J9" s="19" t="n">
        <v>0.0971843163739557</v>
      </c>
      <c r="K9" s="19" t="n">
        <v>0.0293244815663557</v>
      </c>
      <c r="L9" s="19" t="n">
        <v>0.0386402032358512</v>
      </c>
      <c r="M9" s="19"/>
      <c r="N9" s="19" t="n">
        <v>0.194531808351189</v>
      </c>
      <c r="O9" s="19" t="n">
        <v>0.125785781241951</v>
      </c>
      <c r="P9" s="19" t="n">
        <v>0.09593353754552</v>
      </c>
      <c r="Q9" s="19" t="n">
        <v>0.118015149423521</v>
      </c>
      <c r="R9" s="19"/>
      <c r="S9" s="19" t="n">
        <v>0.245575705609937</v>
      </c>
      <c r="T9" s="19" t="n">
        <v>0.10393079356677</v>
      </c>
      <c r="U9" s="19" t="n">
        <v>0.0663890896940299</v>
      </c>
      <c r="V9" s="19" t="n">
        <v>0.197632505330607</v>
      </c>
      <c r="W9" s="19" t="n">
        <v>0.161352754125239</v>
      </c>
      <c r="X9" s="19" t="n">
        <v>0.16560512675713</v>
      </c>
      <c r="Y9" s="19" t="n">
        <v>0.0970100733966711</v>
      </c>
      <c r="Z9" s="19" t="n">
        <v>0.0406753083336742</v>
      </c>
      <c r="AA9" s="19" t="n">
        <v>0.135218987596166</v>
      </c>
      <c r="AB9" s="19" t="n">
        <v>0.100418236539974</v>
      </c>
      <c r="AC9" s="19" t="n">
        <v>0.0754177828651702</v>
      </c>
      <c r="AD9" s="19" t="n">
        <v>0.0315874127567883</v>
      </c>
      <c r="AE9" s="19"/>
      <c r="AF9" s="19" t="n">
        <v>0.119845008637112</v>
      </c>
      <c r="AG9" s="19" t="n">
        <v>0.134617345727639</v>
      </c>
      <c r="AH9" s="19" t="n">
        <v>0.163541016399842</v>
      </c>
      <c r="AI9" s="19"/>
      <c r="AJ9" s="19" t="n">
        <v>0.0993267920482822</v>
      </c>
      <c r="AK9" s="19" t="n">
        <v>0.191250314659258</v>
      </c>
      <c r="AL9" s="19" t="n">
        <v>0.129812824959729</v>
      </c>
      <c r="AM9" s="19" t="n">
        <v>0.256060664052039</v>
      </c>
      <c r="AN9" s="19" t="n">
        <v>0.142136841507623</v>
      </c>
      <c r="AO9" s="19"/>
      <c r="AP9" s="19" t="n">
        <v>0.115272319926289</v>
      </c>
      <c r="AQ9" s="19" t="n">
        <v>0.185140644015514</v>
      </c>
      <c r="AR9" s="19" t="n">
        <v>0.106051539572248</v>
      </c>
      <c r="AS9" s="19" t="n">
        <v>0.129963669413423</v>
      </c>
      <c r="AT9" s="19" t="n">
        <v>0.102588868053764</v>
      </c>
      <c r="AU9" s="19"/>
      <c r="AV9" s="19" t="n">
        <v>0.223806158467304</v>
      </c>
      <c r="AW9" s="19" t="n">
        <v>0.127089595059221</v>
      </c>
      <c r="AX9" s="19" t="n">
        <v>0.0988797414972423</v>
      </c>
      <c r="AY9" s="19" t="n">
        <v>0.131011764855914</v>
      </c>
      <c r="AZ9" s="19" t="n">
        <v>0.0919061630161293</v>
      </c>
      <c r="BA9" s="19" t="n">
        <v>0.0624516054430969</v>
      </c>
      <c r="BB9" s="19"/>
      <c r="BC9" s="19" t="n">
        <v>0.088564604906188</v>
      </c>
      <c r="BD9" s="19" t="n">
        <v>0.116110765500757</v>
      </c>
      <c r="BE9" s="19" t="n">
        <v>0.17583052190969</v>
      </c>
      <c r="BF9" s="19" t="n">
        <v>0.216752060595969</v>
      </c>
      <c r="BG9" s="19" t="n">
        <v>0.382754655674904</v>
      </c>
    </row>
    <row r="10">
      <c r="B10" s="20" t="s">
        <v>390</v>
      </c>
      <c r="C10" s="19" t="n">
        <v>0.395481871028559</v>
      </c>
      <c r="D10" s="19" t="n">
        <v>0.430685316380837</v>
      </c>
      <c r="E10" s="19" t="n">
        <v>0.359242438275679</v>
      </c>
      <c r="F10" s="19"/>
      <c r="G10" s="19" t="n">
        <v>0.411357997454487</v>
      </c>
      <c r="H10" s="19" t="n">
        <v>0.34614538105721</v>
      </c>
      <c r="I10" s="19" t="n">
        <v>0.428177627333991</v>
      </c>
      <c r="J10" s="19" t="n">
        <v>0.411044239714537</v>
      </c>
      <c r="K10" s="19" t="n">
        <v>0.407233690167794</v>
      </c>
      <c r="L10" s="19" t="n">
        <v>0.380260349695759</v>
      </c>
      <c r="M10" s="19"/>
      <c r="N10" s="19" t="n">
        <v>0.442703861552439</v>
      </c>
      <c r="O10" s="19" t="n">
        <v>0.420753794335873</v>
      </c>
      <c r="P10" s="19" t="n">
        <v>0.338599282258765</v>
      </c>
      <c r="Q10" s="19" t="n">
        <v>0.362450770647472</v>
      </c>
      <c r="R10" s="19"/>
      <c r="S10" s="19" t="n">
        <v>0.442110594384923</v>
      </c>
      <c r="T10" s="19" t="n">
        <v>0.411772943204523</v>
      </c>
      <c r="U10" s="19" t="n">
        <v>0.417199836115569</v>
      </c>
      <c r="V10" s="19" t="n">
        <v>0.341664721914697</v>
      </c>
      <c r="W10" s="19" t="n">
        <v>0.415301261994088</v>
      </c>
      <c r="X10" s="19" t="n">
        <v>0.377524621254415</v>
      </c>
      <c r="Y10" s="19" t="n">
        <v>0.413014831137874</v>
      </c>
      <c r="Z10" s="19" t="n">
        <v>0.349081388176281</v>
      </c>
      <c r="AA10" s="19" t="n">
        <v>0.314104229424834</v>
      </c>
      <c r="AB10" s="19" t="n">
        <v>0.406182371758697</v>
      </c>
      <c r="AC10" s="19" t="n">
        <v>0.402680096890798</v>
      </c>
      <c r="AD10" s="19" t="n">
        <v>0.461154249677807</v>
      </c>
      <c r="AE10" s="19"/>
      <c r="AF10" s="19" t="n">
        <v>0.392463411816537</v>
      </c>
      <c r="AG10" s="19" t="n">
        <v>0.409000065783144</v>
      </c>
      <c r="AH10" s="19" t="n">
        <v>0.365331663164757</v>
      </c>
      <c r="AI10" s="19"/>
      <c r="AJ10" s="19" t="n">
        <v>0.432388992136032</v>
      </c>
      <c r="AK10" s="19" t="n">
        <v>0.43836393733954</v>
      </c>
      <c r="AL10" s="19" t="n">
        <v>0.343944893551042</v>
      </c>
      <c r="AM10" s="19" t="n">
        <v>0.356382730812821</v>
      </c>
      <c r="AN10" s="19" t="n">
        <v>0.297814536561212</v>
      </c>
      <c r="AO10" s="19"/>
      <c r="AP10" s="19" t="n">
        <v>0.402181653670128</v>
      </c>
      <c r="AQ10" s="19" t="n">
        <v>0.438773768821483</v>
      </c>
      <c r="AR10" s="19" t="n">
        <v>0.408273794881924</v>
      </c>
      <c r="AS10" s="19" t="n">
        <v>0.346221642097651</v>
      </c>
      <c r="AT10" s="19" t="n">
        <v>0.457073292143499</v>
      </c>
      <c r="AU10" s="19"/>
      <c r="AV10" s="19" t="n">
        <v>0.433032682205881</v>
      </c>
      <c r="AW10" s="19" t="n">
        <v>0.413111880205237</v>
      </c>
      <c r="AX10" s="19" t="n">
        <v>0.403662326303015</v>
      </c>
      <c r="AY10" s="19" t="n">
        <v>0.380280455137731</v>
      </c>
      <c r="AZ10" s="19" t="n">
        <v>0.427173912065582</v>
      </c>
      <c r="BA10" s="19" t="n">
        <v>0.368108412552988</v>
      </c>
      <c r="BB10" s="19"/>
      <c r="BC10" s="19" t="n">
        <v>0.383543607874337</v>
      </c>
      <c r="BD10" s="19" t="n">
        <v>0.367616209498546</v>
      </c>
      <c r="BE10" s="19" t="n">
        <v>0.446980495716333</v>
      </c>
      <c r="BF10" s="19" t="n">
        <v>0.456722632027001</v>
      </c>
      <c r="BG10" s="19" t="n">
        <v>0.307430405830344</v>
      </c>
    </row>
    <row r="11">
      <c r="B11" s="20" t="s">
        <v>391</v>
      </c>
      <c r="C11" s="19" t="n">
        <v>0.232089657979945</v>
      </c>
      <c r="D11" s="19" t="n">
        <v>0.19972440351713</v>
      </c>
      <c r="E11" s="19" t="n">
        <v>0.266014929382017</v>
      </c>
      <c r="F11" s="19"/>
      <c r="G11" s="19" t="n">
        <v>0.234640077630536</v>
      </c>
      <c r="H11" s="19" t="n">
        <v>0.257260992045643</v>
      </c>
      <c r="I11" s="19" t="n">
        <v>0.2051888350181</v>
      </c>
      <c r="J11" s="19" t="n">
        <v>0.205613166945093</v>
      </c>
      <c r="K11" s="19" t="n">
        <v>0.239663404401565</v>
      </c>
      <c r="L11" s="19" t="n">
        <v>0.246422955953903</v>
      </c>
      <c r="M11" s="19"/>
      <c r="N11" s="19" t="n">
        <v>0.18738438505024</v>
      </c>
      <c r="O11" s="19" t="n">
        <v>0.226482993158921</v>
      </c>
      <c r="P11" s="19" t="n">
        <v>0.238333375441559</v>
      </c>
      <c r="Q11" s="19" t="n">
        <v>0.285274999292879</v>
      </c>
      <c r="R11" s="19"/>
      <c r="S11" s="19" t="n">
        <v>0.15082081013184</v>
      </c>
      <c r="T11" s="19" t="n">
        <v>0.226531335911327</v>
      </c>
      <c r="U11" s="19" t="n">
        <v>0.314223206728149</v>
      </c>
      <c r="V11" s="19" t="n">
        <v>0.278375689279261</v>
      </c>
      <c r="W11" s="19" t="n">
        <v>0.288099872203289</v>
      </c>
      <c r="X11" s="19" t="n">
        <v>0.215744436630807</v>
      </c>
      <c r="Y11" s="19" t="n">
        <v>0.204369657366676</v>
      </c>
      <c r="Z11" s="19" t="n">
        <v>0.261890031704895</v>
      </c>
      <c r="AA11" s="19" t="n">
        <v>0.271086195253172</v>
      </c>
      <c r="AB11" s="19" t="n">
        <v>0.172182672799394</v>
      </c>
      <c r="AC11" s="19" t="n">
        <v>0.228049647570154</v>
      </c>
      <c r="AD11" s="19" t="n">
        <v>0.292654278914016</v>
      </c>
      <c r="AE11" s="19"/>
      <c r="AF11" s="19" t="n">
        <v>0.219462836956585</v>
      </c>
      <c r="AG11" s="19" t="n">
        <v>0.243402100100426</v>
      </c>
      <c r="AH11" s="19" t="n">
        <v>0.204647779904218</v>
      </c>
      <c r="AI11" s="19"/>
      <c r="AJ11" s="19" t="n">
        <v>0.215342139296398</v>
      </c>
      <c r="AK11" s="19" t="n">
        <v>0.187301714664778</v>
      </c>
      <c r="AL11" s="19" t="n">
        <v>0.361826860728568</v>
      </c>
      <c r="AM11" s="19" t="n">
        <v>0.0887661229466026</v>
      </c>
      <c r="AN11" s="19" t="n">
        <v>0.279749266451165</v>
      </c>
      <c r="AO11" s="19"/>
      <c r="AP11" s="19" t="n">
        <v>0.211544449911978</v>
      </c>
      <c r="AQ11" s="19" t="n">
        <v>0.209264974549703</v>
      </c>
      <c r="AR11" s="19" t="n">
        <v>0.298781928859769</v>
      </c>
      <c r="AS11" s="19" t="n">
        <v>0.24666802854953</v>
      </c>
      <c r="AT11" s="19" t="n">
        <v>0.130118414367782</v>
      </c>
      <c r="AU11" s="19"/>
      <c r="AV11" s="19" t="n">
        <v>0.206591558393978</v>
      </c>
      <c r="AW11" s="19" t="n">
        <v>0.192826628865955</v>
      </c>
      <c r="AX11" s="19" t="n">
        <v>0.329996174635838</v>
      </c>
      <c r="AY11" s="19" t="n">
        <v>0.237010375834828</v>
      </c>
      <c r="AZ11" s="19" t="n">
        <v>0.20108156920961</v>
      </c>
      <c r="BA11" s="19" t="n">
        <v>0.221047032227016</v>
      </c>
      <c r="BB11" s="19"/>
      <c r="BC11" s="19" t="n">
        <v>0.280259802357553</v>
      </c>
      <c r="BD11" s="19" t="n">
        <v>0.224812768279552</v>
      </c>
      <c r="BE11" s="19" t="n">
        <v>0.204883833242805</v>
      </c>
      <c r="BF11" s="19" t="n">
        <v>0.16602198231444</v>
      </c>
      <c r="BG11" s="19" t="n">
        <v>0.179142332463372</v>
      </c>
    </row>
    <row r="12">
      <c r="B12" s="20" t="s">
        <v>392</v>
      </c>
      <c r="C12" s="19" t="n">
        <v>0.167712296651615</v>
      </c>
      <c r="D12" s="19" t="n">
        <v>0.162804465947584</v>
      </c>
      <c r="E12" s="19" t="n">
        <v>0.172270942831191</v>
      </c>
      <c r="F12" s="19"/>
      <c r="G12" s="19" t="n">
        <v>0.106253911518397</v>
      </c>
      <c r="H12" s="19" t="n">
        <v>0.0893722348629837</v>
      </c>
      <c r="I12" s="19" t="n">
        <v>0.156406952008074</v>
      </c>
      <c r="J12" s="19" t="n">
        <v>0.195884404621241</v>
      </c>
      <c r="K12" s="19" t="n">
        <v>0.184109764201842</v>
      </c>
      <c r="L12" s="19" t="n">
        <v>0.253867469697022</v>
      </c>
      <c r="M12" s="19"/>
      <c r="N12" s="19" t="n">
        <v>0.133770913940922</v>
      </c>
      <c r="O12" s="19" t="n">
        <v>0.181126390453006</v>
      </c>
      <c r="P12" s="19" t="n">
        <v>0.233941902231734</v>
      </c>
      <c r="Q12" s="19" t="n">
        <v>0.133725569277538</v>
      </c>
      <c r="R12" s="19"/>
      <c r="S12" s="19" t="n">
        <v>0.11547796657961</v>
      </c>
      <c r="T12" s="19" t="n">
        <v>0.184298314746912</v>
      </c>
      <c r="U12" s="19" t="n">
        <v>0.151298054950102</v>
      </c>
      <c r="V12" s="19" t="n">
        <v>0.102654982351341</v>
      </c>
      <c r="W12" s="19" t="n">
        <v>0.0969816842854691</v>
      </c>
      <c r="X12" s="19" t="n">
        <v>0.134220592491755</v>
      </c>
      <c r="Y12" s="19" t="n">
        <v>0.200990050229913</v>
      </c>
      <c r="Z12" s="19" t="n">
        <v>0.285758116535809</v>
      </c>
      <c r="AA12" s="19" t="n">
        <v>0.215649382847934</v>
      </c>
      <c r="AB12" s="19" t="n">
        <v>0.198667157299545</v>
      </c>
      <c r="AC12" s="19" t="n">
        <v>0.255697929363016</v>
      </c>
      <c r="AD12" s="19" t="n">
        <v>0.214604058651388</v>
      </c>
      <c r="AE12" s="19"/>
      <c r="AF12" s="19" t="n">
        <v>0.200474674247851</v>
      </c>
      <c r="AG12" s="19" t="n">
        <v>0.146988508106975</v>
      </c>
      <c r="AH12" s="19" t="n">
        <v>0.171178868674853</v>
      </c>
      <c r="AI12" s="19"/>
      <c r="AJ12" s="19" t="n">
        <v>0.183907518306248</v>
      </c>
      <c r="AK12" s="19" t="n">
        <v>0.129330110863826</v>
      </c>
      <c r="AL12" s="19" t="n">
        <v>0.121908773111871</v>
      </c>
      <c r="AM12" s="19" t="n">
        <v>0.199730889187656</v>
      </c>
      <c r="AN12" s="19" t="n">
        <v>0.191200111687449</v>
      </c>
      <c r="AO12" s="19"/>
      <c r="AP12" s="19" t="n">
        <v>0.193239268500845</v>
      </c>
      <c r="AQ12" s="19" t="n">
        <v>0.12144679565218</v>
      </c>
      <c r="AR12" s="19" t="n">
        <v>0.119423503846054</v>
      </c>
      <c r="AS12" s="19" t="n">
        <v>0.213643473416432</v>
      </c>
      <c r="AT12" s="19" t="n">
        <v>0.178995259587045</v>
      </c>
      <c r="AU12" s="19"/>
      <c r="AV12" s="19" t="n">
        <v>0.0993902155981788</v>
      </c>
      <c r="AW12" s="19" t="n">
        <v>0.210564964005262</v>
      </c>
      <c r="AX12" s="19" t="n">
        <v>0.116440999892534</v>
      </c>
      <c r="AY12" s="19" t="n">
        <v>0.198143745047808</v>
      </c>
      <c r="AZ12" s="19" t="n">
        <v>0.188852952896006</v>
      </c>
      <c r="BA12" s="19" t="n">
        <v>0.208132333185108</v>
      </c>
      <c r="BB12" s="19"/>
      <c r="BC12" s="19" t="n">
        <v>0.181183187566378</v>
      </c>
      <c r="BD12" s="19" t="n">
        <v>0.220147410854423</v>
      </c>
      <c r="BE12" s="19" t="n">
        <v>0.124693795928484</v>
      </c>
      <c r="BF12" s="19" t="n">
        <v>0.111525364622762</v>
      </c>
      <c r="BG12" s="19" t="n">
        <v>0.0704647895573316</v>
      </c>
    </row>
    <row r="13">
      <c r="B13" s="20" t="s">
        <v>100</v>
      </c>
      <c r="C13" s="21" t="n">
        <v>0.0681586825157588</v>
      </c>
      <c r="D13" s="21" t="n">
        <v>0.0536532582588135</v>
      </c>
      <c r="E13" s="21" t="n">
        <v>0.0830544202962735</v>
      </c>
      <c r="F13" s="21"/>
      <c r="G13" s="21" t="n">
        <v>0.031807406397527</v>
      </c>
      <c r="H13" s="21" t="n">
        <v>0.0244575068638029</v>
      </c>
      <c r="I13" s="21" t="n">
        <v>0.0527772238169537</v>
      </c>
      <c r="J13" s="21" t="n">
        <v>0.0902738723451724</v>
      </c>
      <c r="K13" s="21" t="n">
        <v>0.139668659662443</v>
      </c>
      <c r="L13" s="21" t="n">
        <v>0.0808090214174646</v>
      </c>
      <c r="M13" s="21"/>
      <c r="N13" s="21" t="n">
        <v>0.041609031105209</v>
      </c>
      <c r="O13" s="21" t="n">
        <v>0.0458510408102505</v>
      </c>
      <c r="P13" s="21" t="n">
        <v>0.0931919025224227</v>
      </c>
      <c r="Q13" s="21" t="n">
        <v>0.10053351135859</v>
      </c>
      <c r="R13" s="21"/>
      <c r="S13" s="21" t="n">
        <v>0.04601492329369</v>
      </c>
      <c r="T13" s="21" t="n">
        <v>0.0734666125704677</v>
      </c>
      <c r="U13" s="21" t="n">
        <v>0.0508898125121499</v>
      </c>
      <c r="V13" s="21" t="n">
        <v>0.0796721011240946</v>
      </c>
      <c r="W13" s="21" t="n">
        <v>0.0382644273919148</v>
      </c>
      <c r="X13" s="21" t="n">
        <v>0.106905222865892</v>
      </c>
      <c r="Y13" s="21" t="n">
        <v>0.0846153878688657</v>
      </c>
      <c r="Z13" s="21" t="n">
        <v>0.0625951552493404</v>
      </c>
      <c r="AA13" s="21" t="n">
        <v>0.0639412048778935</v>
      </c>
      <c r="AB13" s="21" t="n">
        <v>0.122549561602389</v>
      </c>
      <c r="AC13" s="21" t="n">
        <v>0.0381545433108614</v>
      </c>
      <c r="AD13" s="21" t="n">
        <v>0</v>
      </c>
      <c r="AE13" s="21"/>
      <c r="AF13" s="21" t="n">
        <v>0.0677540683419144</v>
      </c>
      <c r="AG13" s="21" t="n">
        <v>0.0659919802818163</v>
      </c>
      <c r="AH13" s="21" t="n">
        <v>0.0953006718563298</v>
      </c>
      <c r="AI13" s="21"/>
      <c r="AJ13" s="21" t="n">
        <v>0.0690345582130392</v>
      </c>
      <c r="AK13" s="21" t="n">
        <v>0.0537539224725984</v>
      </c>
      <c r="AL13" s="21" t="n">
        <v>0.0425066476487905</v>
      </c>
      <c r="AM13" s="21" t="n">
        <v>0.0990595930008822</v>
      </c>
      <c r="AN13" s="21" t="n">
        <v>0.0890992437925513</v>
      </c>
      <c r="AO13" s="21"/>
      <c r="AP13" s="21" t="n">
        <v>0.0777623079907606</v>
      </c>
      <c r="AQ13" s="21" t="n">
        <v>0.0453738169611205</v>
      </c>
      <c r="AR13" s="21" t="n">
        <v>0.0674692328400042</v>
      </c>
      <c r="AS13" s="21" t="n">
        <v>0.063503186522964</v>
      </c>
      <c r="AT13" s="21" t="n">
        <v>0.13122416584791</v>
      </c>
      <c r="AU13" s="21"/>
      <c r="AV13" s="21" t="n">
        <v>0.037179385334659</v>
      </c>
      <c r="AW13" s="21" t="n">
        <v>0.0564069318643245</v>
      </c>
      <c r="AX13" s="21" t="n">
        <v>0.0510207576713714</v>
      </c>
      <c r="AY13" s="21" t="n">
        <v>0.0535536591237191</v>
      </c>
      <c r="AZ13" s="21" t="n">
        <v>0.0909854028126729</v>
      </c>
      <c r="BA13" s="21" t="n">
        <v>0.140260616591791</v>
      </c>
      <c r="BB13" s="21"/>
      <c r="BC13" s="21" t="n">
        <v>0.0664487972955441</v>
      </c>
      <c r="BD13" s="21" t="n">
        <v>0.0713128458667217</v>
      </c>
      <c r="BE13" s="21" t="n">
        <v>0.0476113532026873</v>
      </c>
      <c r="BF13" s="21" t="n">
        <v>0.0489779604398274</v>
      </c>
      <c r="BG13" s="21" t="n">
        <v>0.0602078164740485</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0.155685073155937</v>
      </c>
      <c r="D9" s="19" t="n">
        <v>0.168964284763335</v>
      </c>
      <c r="E9" s="19" t="n">
        <v>0.143926880359753</v>
      </c>
      <c r="F9" s="19"/>
      <c r="G9" s="19" t="n">
        <v>0.170430106198298</v>
      </c>
      <c r="H9" s="19" t="n">
        <v>0.238484764550475</v>
      </c>
      <c r="I9" s="19" t="n">
        <v>0.209405906698657</v>
      </c>
      <c r="J9" s="19" t="n">
        <v>0.125676129117538</v>
      </c>
      <c r="K9" s="19" t="n">
        <v>0.106567971458512</v>
      </c>
      <c r="L9" s="19" t="n">
        <v>0.0869563107474444</v>
      </c>
      <c r="M9" s="19"/>
      <c r="N9" s="19" t="n">
        <v>0.213287915412432</v>
      </c>
      <c r="O9" s="19" t="n">
        <v>0.158543725689416</v>
      </c>
      <c r="P9" s="19" t="n">
        <v>0.101184566379889</v>
      </c>
      <c r="Q9" s="19" t="n">
        <v>0.135581435325244</v>
      </c>
      <c r="R9" s="19"/>
      <c r="S9" s="19" t="n">
        <v>0.22400260119981</v>
      </c>
      <c r="T9" s="19" t="n">
        <v>0.112885396038744</v>
      </c>
      <c r="U9" s="19" t="n">
        <v>0.139918169962087</v>
      </c>
      <c r="V9" s="19" t="n">
        <v>0.17515332799724</v>
      </c>
      <c r="W9" s="19" t="n">
        <v>0.235808365264981</v>
      </c>
      <c r="X9" s="19" t="n">
        <v>0.173382065465002</v>
      </c>
      <c r="Y9" s="19" t="n">
        <v>0.13128563338633</v>
      </c>
      <c r="Z9" s="19" t="n">
        <v>0.0406753083336742</v>
      </c>
      <c r="AA9" s="19" t="n">
        <v>0.143684598658895</v>
      </c>
      <c r="AB9" s="19" t="n">
        <v>0.150764113566737</v>
      </c>
      <c r="AC9" s="19" t="n">
        <v>0.0922980223061433</v>
      </c>
      <c r="AD9" s="19" t="n">
        <v>0.0977999335996284</v>
      </c>
      <c r="AE9" s="19"/>
      <c r="AF9" s="19" t="n">
        <v>0.135742612676287</v>
      </c>
      <c r="AG9" s="19" t="n">
        <v>0.166547196966547</v>
      </c>
      <c r="AH9" s="19" t="n">
        <v>0.180543816475398</v>
      </c>
      <c r="AI9" s="19"/>
      <c r="AJ9" s="19" t="n">
        <v>0.125427249784349</v>
      </c>
      <c r="AK9" s="19" t="n">
        <v>0.186025544784533</v>
      </c>
      <c r="AL9" s="19" t="n">
        <v>0.172960772308176</v>
      </c>
      <c r="AM9" s="19" t="n">
        <v>0.34257294998923</v>
      </c>
      <c r="AN9" s="19" t="n">
        <v>0.165597933578373</v>
      </c>
      <c r="AO9" s="19"/>
      <c r="AP9" s="19" t="n">
        <v>0.136956318979331</v>
      </c>
      <c r="AQ9" s="19" t="n">
        <v>0.201366514629337</v>
      </c>
      <c r="AR9" s="19" t="n">
        <v>0.154895910195407</v>
      </c>
      <c r="AS9" s="19" t="n">
        <v>0.184329160858431</v>
      </c>
      <c r="AT9" s="19" t="n">
        <v>0.112759292828819</v>
      </c>
      <c r="AU9" s="19"/>
      <c r="AV9" s="19" t="n">
        <v>0.226037816378714</v>
      </c>
      <c r="AW9" s="19" t="n">
        <v>0.141382705458545</v>
      </c>
      <c r="AX9" s="19" t="n">
        <v>0.162025652734673</v>
      </c>
      <c r="AY9" s="19" t="n">
        <v>0.170637170809501</v>
      </c>
      <c r="AZ9" s="19" t="n">
        <v>0.093012100947053</v>
      </c>
      <c r="BA9" s="19" t="n">
        <v>0.0963019870707022</v>
      </c>
      <c r="BB9" s="19"/>
      <c r="BC9" s="19" t="n">
        <v>0.106496472153138</v>
      </c>
      <c r="BD9" s="19" t="n">
        <v>0.151176095929569</v>
      </c>
      <c r="BE9" s="19" t="n">
        <v>0.212655795285208</v>
      </c>
      <c r="BF9" s="19" t="n">
        <v>0.188490739226453</v>
      </c>
      <c r="BG9" s="19" t="n">
        <v>0.508741589314376</v>
      </c>
    </row>
    <row r="10">
      <c r="B10" s="20" t="s">
        <v>390</v>
      </c>
      <c r="C10" s="19" t="n">
        <v>0.400662996122499</v>
      </c>
      <c r="D10" s="19" t="n">
        <v>0.432099631293512</v>
      </c>
      <c r="E10" s="19" t="n">
        <v>0.368493575479195</v>
      </c>
      <c r="F10" s="19"/>
      <c r="G10" s="19" t="n">
        <v>0.395713970596056</v>
      </c>
      <c r="H10" s="19" t="n">
        <v>0.377286051555067</v>
      </c>
      <c r="I10" s="19" t="n">
        <v>0.364905684517186</v>
      </c>
      <c r="J10" s="19" t="n">
        <v>0.378549613977777</v>
      </c>
      <c r="K10" s="19" t="n">
        <v>0.477067241189949</v>
      </c>
      <c r="L10" s="19" t="n">
        <v>0.421673037792803</v>
      </c>
      <c r="M10" s="19"/>
      <c r="N10" s="19" t="n">
        <v>0.446422804916719</v>
      </c>
      <c r="O10" s="19" t="n">
        <v>0.379247513862699</v>
      </c>
      <c r="P10" s="19" t="n">
        <v>0.379298530367389</v>
      </c>
      <c r="Q10" s="19" t="n">
        <v>0.387272552891653</v>
      </c>
      <c r="R10" s="19"/>
      <c r="S10" s="19" t="n">
        <v>0.419194641315078</v>
      </c>
      <c r="T10" s="19" t="n">
        <v>0.407291342653638</v>
      </c>
      <c r="U10" s="19" t="n">
        <v>0.449364643610647</v>
      </c>
      <c r="V10" s="19" t="n">
        <v>0.368037923359367</v>
      </c>
      <c r="W10" s="19" t="n">
        <v>0.338647521509474</v>
      </c>
      <c r="X10" s="19" t="n">
        <v>0.316781662510663</v>
      </c>
      <c r="Y10" s="19" t="n">
        <v>0.445067203570859</v>
      </c>
      <c r="Z10" s="19" t="n">
        <v>0.403354457700469</v>
      </c>
      <c r="AA10" s="19" t="n">
        <v>0.427228350569322</v>
      </c>
      <c r="AB10" s="19" t="n">
        <v>0.364099853263108</v>
      </c>
      <c r="AC10" s="19" t="n">
        <v>0.467957062477552</v>
      </c>
      <c r="AD10" s="19" t="n">
        <v>0.439989171644649</v>
      </c>
      <c r="AE10" s="19"/>
      <c r="AF10" s="19" t="n">
        <v>0.39094972469037</v>
      </c>
      <c r="AG10" s="19" t="n">
        <v>0.428940867399641</v>
      </c>
      <c r="AH10" s="19" t="n">
        <v>0.327241244957362</v>
      </c>
      <c r="AI10" s="19"/>
      <c r="AJ10" s="19" t="n">
        <v>0.448239054185077</v>
      </c>
      <c r="AK10" s="19" t="n">
        <v>0.442855779582581</v>
      </c>
      <c r="AL10" s="19" t="n">
        <v>0.37387769682661</v>
      </c>
      <c r="AM10" s="19" t="n">
        <v>0.164118374350478</v>
      </c>
      <c r="AN10" s="19" t="n">
        <v>0.315078061466612</v>
      </c>
      <c r="AO10" s="19"/>
      <c r="AP10" s="19" t="n">
        <v>0.413563460178255</v>
      </c>
      <c r="AQ10" s="19" t="n">
        <v>0.434785782919453</v>
      </c>
      <c r="AR10" s="19" t="n">
        <v>0.477540355368112</v>
      </c>
      <c r="AS10" s="19" t="n">
        <v>0.322521081494775</v>
      </c>
      <c r="AT10" s="19" t="n">
        <v>0.423769194407456</v>
      </c>
      <c r="AU10" s="19"/>
      <c r="AV10" s="19" t="n">
        <v>0.407308443755632</v>
      </c>
      <c r="AW10" s="19" t="n">
        <v>0.438704635021386</v>
      </c>
      <c r="AX10" s="19" t="n">
        <v>0.467985241713765</v>
      </c>
      <c r="AY10" s="19" t="n">
        <v>0.350326248455314</v>
      </c>
      <c r="AZ10" s="19" t="n">
        <v>0.425722211007943</v>
      </c>
      <c r="BA10" s="19" t="n">
        <v>0.369619350990246</v>
      </c>
      <c r="BB10" s="19"/>
      <c r="BC10" s="19" t="n">
        <v>0.422055556256423</v>
      </c>
      <c r="BD10" s="19" t="n">
        <v>0.381978170410265</v>
      </c>
      <c r="BE10" s="19" t="n">
        <v>0.385093141217256</v>
      </c>
      <c r="BF10" s="19" t="n">
        <v>0.426147801115091</v>
      </c>
      <c r="BG10" s="19" t="n">
        <v>0.0778842951683111</v>
      </c>
    </row>
    <row r="11">
      <c r="B11" s="20" t="s">
        <v>391</v>
      </c>
      <c r="C11" s="19" t="n">
        <v>0.235568067145311</v>
      </c>
      <c r="D11" s="19" t="n">
        <v>0.198595988977339</v>
      </c>
      <c r="E11" s="19" t="n">
        <v>0.274067639629559</v>
      </c>
      <c r="F11" s="19"/>
      <c r="G11" s="19" t="n">
        <v>0.281201754633976</v>
      </c>
      <c r="H11" s="19" t="n">
        <v>0.213079591536274</v>
      </c>
      <c r="I11" s="19" t="n">
        <v>0.26569999318249</v>
      </c>
      <c r="J11" s="19" t="n">
        <v>0.231629777673252</v>
      </c>
      <c r="K11" s="19" t="n">
        <v>0.198456349103408</v>
      </c>
      <c r="L11" s="19" t="n">
        <v>0.224602398082502</v>
      </c>
      <c r="M11" s="19"/>
      <c r="N11" s="19" t="n">
        <v>0.182182548138511</v>
      </c>
      <c r="O11" s="19" t="n">
        <v>0.267371385119768</v>
      </c>
      <c r="P11" s="19" t="n">
        <v>0.240626334359096</v>
      </c>
      <c r="Q11" s="19" t="n">
        <v>0.259888483788293</v>
      </c>
      <c r="R11" s="19"/>
      <c r="S11" s="19" t="n">
        <v>0.174579588275898</v>
      </c>
      <c r="T11" s="19" t="n">
        <v>0.25030876006339</v>
      </c>
      <c r="U11" s="19" t="n">
        <v>0.244224386365442</v>
      </c>
      <c r="V11" s="19" t="n">
        <v>0.30337227376201</v>
      </c>
      <c r="W11" s="19" t="n">
        <v>0.297280967943082</v>
      </c>
      <c r="X11" s="19" t="n">
        <v>0.311353297986705</v>
      </c>
      <c r="Y11" s="19" t="n">
        <v>0.23703055881028</v>
      </c>
      <c r="Z11" s="19" t="n">
        <v>0.298426551718444</v>
      </c>
      <c r="AA11" s="19" t="n">
        <v>0.187370860602686</v>
      </c>
      <c r="AB11" s="19" t="n">
        <v>0.143796553752883</v>
      </c>
      <c r="AC11" s="19" t="n">
        <v>0.199034883631102</v>
      </c>
      <c r="AD11" s="19" t="n">
        <v>0.293227781902167</v>
      </c>
      <c r="AE11" s="19"/>
      <c r="AF11" s="19" t="n">
        <v>0.260542801392485</v>
      </c>
      <c r="AG11" s="19" t="n">
        <v>0.215378404278567</v>
      </c>
      <c r="AH11" s="19" t="n">
        <v>0.201810082705984</v>
      </c>
      <c r="AI11" s="19"/>
      <c r="AJ11" s="19" t="n">
        <v>0.229220638196665</v>
      </c>
      <c r="AK11" s="19" t="n">
        <v>0.196017109432145</v>
      </c>
      <c r="AL11" s="19" t="n">
        <v>0.333673511306539</v>
      </c>
      <c r="AM11" s="19" t="n">
        <v>0.194518193471754</v>
      </c>
      <c r="AN11" s="19" t="n">
        <v>0.248727654789972</v>
      </c>
      <c r="AO11" s="19"/>
      <c r="AP11" s="19" t="n">
        <v>0.224508282628447</v>
      </c>
      <c r="AQ11" s="19" t="n">
        <v>0.191476059718228</v>
      </c>
      <c r="AR11" s="19" t="n">
        <v>0.230878210167174</v>
      </c>
      <c r="AS11" s="19" t="n">
        <v>0.288689275244327</v>
      </c>
      <c r="AT11" s="19" t="n">
        <v>0.256999403241938</v>
      </c>
      <c r="AU11" s="19"/>
      <c r="AV11" s="19" t="n">
        <v>0.197746104297098</v>
      </c>
      <c r="AW11" s="19" t="n">
        <v>0.203951790420545</v>
      </c>
      <c r="AX11" s="19" t="n">
        <v>0.232951031882561</v>
      </c>
      <c r="AY11" s="19" t="n">
        <v>0.263540637138894</v>
      </c>
      <c r="AZ11" s="19" t="n">
        <v>0.29932139777751</v>
      </c>
      <c r="BA11" s="19" t="n">
        <v>0.293026681478631</v>
      </c>
      <c r="BB11" s="19"/>
      <c r="BC11" s="19" t="n">
        <v>0.282527998089867</v>
      </c>
      <c r="BD11" s="19" t="n">
        <v>0.248263868366415</v>
      </c>
      <c r="BE11" s="19" t="n">
        <v>0.204549047324364</v>
      </c>
      <c r="BF11" s="19" t="n">
        <v>0.237366622638776</v>
      </c>
      <c r="BG11" s="19" t="n">
        <v>0.226083316086602</v>
      </c>
    </row>
    <row r="12">
      <c r="B12" s="20" t="s">
        <v>392</v>
      </c>
      <c r="C12" s="19" t="n">
        <v>0.160798580035249</v>
      </c>
      <c r="D12" s="19" t="n">
        <v>0.154204338766758</v>
      </c>
      <c r="E12" s="19" t="n">
        <v>0.16468541708935</v>
      </c>
      <c r="F12" s="19"/>
      <c r="G12" s="19" t="n">
        <v>0.11375781295234</v>
      </c>
      <c r="H12" s="19" t="n">
        <v>0.140671514956365</v>
      </c>
      <c r="I12" s="19" t="n">
        <v>0.124286013412</v>
      </c>
      <c r="J12" s="19" t="n">
        <v>0.192562107898771</v>
      </c>
      <c r="K12" s="19" t="n">
        <v>0.169978414885954</v>
      </c>
      <c r="L12" s="19" t="n">
        <v>0.209536195491166</v>
      </c>
      <c r="M12" s="19"/>
      <c r="N12" s="19" t="n">
        <v>0.128350946900047</v>
      </c>
      <c r="O12" s="19" t="n">
        <v>0.160246063307778</v>
      </c>
      <c r="P12" s="19" t="n">
        <v>0.216990840735181</v>
      </c>
      <c r="Q12" s="19" t="n">
        <v>0.149038523275002</v>
      </c>
      <c r="R12" s="19"/>
      <c r="S12" s="19" t="n">
        <v>0.140053215551607</v>
      </c>
      <c r="T12" s="19" t="n">
        <v>0.188093770774261</v>
      </c>
      <c r="U12" s="19" t="n">
        <v>0.115602987549673</v>
      </c>
      <c r="V12" s="19" t="n">
        <v>0.100927386957333</v>
      </c>
      <c r="W12" s="19" t="n">
        <v>0.115034444486379</v>
      </c>
      <c r="X12" s="19" t="n">
        <v>0.104319551558231</v>
      </c>
      <c r="Y12" s="19" t="n">
        <v>0.148127429291179</v>
      </c>
      <c r="Z12" s="19" t="n">
        <v>0.235694592230838</v>
      </c>
      <c r="AA12" s="19" t="n">
        <v>0.187849826496763</v>
      </c>
      <c r="AB12" s="19" t="n">
        <v>0.270291913203924</v>
      </c>
      <c r="AC12" s="19" t="n">
        <v>0.221635481370867</v>
      </c>
      <c r="AD12" s="19" t="n">
        <v>0.143582714465736</v>
      </c>
      <c r="AE12" s="19"/>
      <c r="AF12" s="19" t="n">
        <v>0.181047726203325</v>
      </c>
      <c r="AG12" s="19" t="n">
        <v>0.147881825046898</v>
      </c>
      <c r="AH12" s="19" t="n">
        <v>0.169514782657111</v>
      </c>
      <c r="AI12" s="19"/>
      <c r="AJ12" s="19" t="n">
        <v>0.160164288326645</v>
      </c>
      <c r="AK12" s="19" t="n">
        <v>0.127783498386974</v>
      </c>
      <c r="AL12" s="19" t="n">
        <v>0.104130053637169</v>
      </c>
      <c r="AM12" s="19" t="n">
        <v>0.199730889187656</v>
      </c>
      <c r="AN12" s="19" t="n">
        <v>0.188883284908062</v>
      </c>
      <c r="AO12" s="19"/>
      <c r="AP12" s="19" t="n">
        <v>0.176607455757333</v>
      </c>
      <c r="AQ12" s="19" t="n">
        <v>0.138031312976821</v>
      </c>
      <c r="AR12" s="19" t="n">
        <v>0.104583364301579</v>
      </c>
      <c r="AS12" s="19" t="n">
        <v>0.174848151592759</v>
      </c>
      <c r="AT12" s="19" t="n">
        <v>0.143764570266483</v>
      </c>
      <c r="AU12" s="19"/>
      <c r="AV12" s="19" t="n">
        <v>0.136269795758095</v>
      </c>
      <c r="AW12" s="19" t="n">
        <v>0.176406116212107</v>
      </c>
      <c r="AX12" s="19" t="n">
        <v>0.116812871646575</v>
      </c>
      <c r="AY12" s="19" t="n">
        <v>0.183868587106094</v>
      </c>
      <c r="AZ12" s="19" t="n">
        <v>0.139344993014726</v>
      </c>
      <c r="BA12" s="19" t="n">
        <v>0.149486242644892</v>
      </c>
      <c r="BB12" s="19"/>
      <c r="BC12" s="19" t="n">
        <v>0.149645754575294</v>
      </c>
      <c r="BD12" s="19" t="n">
        <v>0.185999675629788</v>
      </c>
      <c r="BE12" s="19" t="n">
        <v>0.149993896312618</v>
      </c>
      <c r="BF12" s="19" t="n">
        <v>0.117364086717888</v>
      </c>
      <c r="BG12" s="19" t="n">
        <v>0.187290799430711</v>
      </c>
    </row>
    <row r="13">
      <c r="B13" s="20" t="s">
        <v>100</v>
      </c>
      <c r="C13" s="21" t="n">
        <v>0.0472852835410038</v>
      </c>
      <c r="D13" s="21" t="n">
        <v>0.046135756199057</v>
      </c>
      <c r="E13" s="21" t="n">
        <v>0.0488264874421439</v>
      </c>
      <c r="F13" s="21"/>
      <c r="G13" s="21" t="n">
        <v>0.0388963556193303</v>
      </c>
      <c r="H13" s="21" t="n">
        <v>0.0304780774018179</v>
      </c>
      <c r="I13" s="21" t="n">
        <v>0.0357024021896678</v>
      </c>
      <c r="J13" s="21" t="n">
        <v>0.0715823713326611</v>
      </c>
      <c r="K13" s="21" t="n">
        <v>0.0479300233621767</v>
      </c>
      <c r="L13" s="21" t="n">
        <v>0.0572320578860847</v>
      </c>
      <c r="M13" s="21"/>
      <c r="N13" s="21" t="n">
        <v>0.0297557846322904</v>
      </c>
      <c r="O13" s="21" t="n">
        <v>0.0345913120203392</v>
      </c>
      <c r="P13" s="21" t="n">
        <v>0.0618997281584452</v>
      </c>
      <c r="Q13" s="21" t="n">
        <v>0.0682190047198083</v>
      </c>
      <c r="R13" s="21"/>
      <c r="S13" s="21" t="n">
        <v>0.0421699536576063</v>
      </c>
      <c r="T13" s="21" t="n">
        <v>0.0414207304699678</v>
      </c>
      <c r="U13" s="21" t="n">
        <v>0.0508898125121499</v>
      </c>
      <c r="V13" s="21" t="n">
        <v>0.0525090879240495</v>
      </c>
      <c r="W13" s="21" t="n">
        <v>0.0132287007960838</v>
      </c>
      <c r="X13" s="21" t="n">
        <v>0.0941634224793989</v>
      </c>
      <c r="Y13" s="21" t="n">
        <v>0.0384891749413515</v>
      </c>
      <c r="Z13" s="21" t="n">
        <v>0.0218490900165746</v>
      </c>
      <c r="AA13" s="21" t="n">
        <v>0.0538663636723344</v>
      </c>
      <c r="AB13" s="21" t="n">
        <v>0.0710475662133476</v>
      </c>
      <c r="AC13" s="21" t="n">
        <v>0.0190745502143366</v>
      </c>
      <c r="AD13" s="21" t="n">
        <v>0.02540039838782</v>
      </c>
      <c r="AE13" s="21"/>
      <c r="AF13" s="21" t="n">
        <v>0.0317171350375324</v>
      </c>
      <c r="AG13" s="21" t="n">
        <v>0.0412517063083463</v>
      </c>
      <c r="AH13" s="21" t="n">
        <v>0.120890073204145</v>
      </c>
      <c r="AI13" s="21"/>
      <c r="AJ13" s="21" t="n">
        <v>0.0369487695072643</v>
      </c>
      <c r="AK13" s="21" t="n">
        <v>0.0473180678137669</v>
      </c>
      <c r="AL13" s="21" t="n">
        <v>0.0153579659215059</v>
      </c>
      <c r="AM13" s="21" t="n">
        <v>0.0990595930008822</v>
      </c>
      <c r="AN13" s="21" t="n">
        <v>0.0817130652569813</v>
      </c>
      <c r="AO13" s="21"/>
      <c r="AP13" s="21" t="n">
        <v>0.0483644824566347</v>
      </c>
      <c r="AQ13" s="21" t="n">
        <v>0.0343403297561619</v>
      </c>
      <c r="AR13" s="21" t="n">
        <v>0.0321021599677269</v>
      </c>
      <c r="AS13" s="21" t="n">
        <v>0.0296123308097073</v>
      </c>
      <c r="AT13" s="21" t="n">
        <v>0.0627075392553047</v>
      </c>
      <c r="AU13" s="21"/>
      <c r="AV13" s="21" t="n">
        <v>0.0326378398104618</v>
      </c>
      <c r="AW13" s="21" t="n">
        <v>0.0395547528874176</v>
      </c>
      <c r="AX13" s="21" t="n">
        <v>0.0202252020224261</v>
      </c>
      <c r="AY13" s="21" t="n">
        <v>0.0316273564901977</v>
      </c>
      <c r="AZ13" s="21" t="n">
        <v>0.0425992972527682</v>
      </c>
      <c r="BA13" s="21" t="n">
        <v>0.0915657378155289</v>
      </c>
      <c r="BB13" s="21"/>
      <c r="BC13" s="21" t="n">
        <v>0.0392742189252786</v>
      </c>
      <c r="BD13" s="21" t="n">
        <v>0.0325821896639637</v>
      </c>
      <c r="BE13" s="21" t="n">
        <v>0.0477081198605541</v>
      </c>
      <c r="BF13" s="21" t="n">
        <v>0.0306307503017914</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0.0573543318805602</v>
      </c>
      <c r="D9" s="19" t="n">
        <v>0.0614138463245795</v>
      </c>
      <c r="E9" s="19" t="n">
        <v>0.0538438685496556</v>
      </c>
      <c r="F9" s="19"/>
      <c r="G9" s="19" t="n">
        <v>0.10964152485191</v>
      </c>
      <c r="H9" s="19" t="n">
        <v>0.126040221173474</v>
      </c>
      <c r="I9" s="19" t="n">
        <v>0.0438949843977451</v>
      </c>
      <c r="J9" s="19" t="n">
        <v>0.03037234755681</v>
      </c>
      <c r="K9" s="19" t="n">
        <v>0.0144750012591873</v>
      </c>
      <c r="L9" s="19" t="n">
        <v>0.0212135880037276</v>
      </c>
      <c r="M9" s="19"/>
      <c r="N9" s="19" t="n">
        <v>0.112927190232216</v>
      </c>
      <c r="O9" s="19" t="n">
        <v>0.0303821129189479</v>
      </c>
      <c r="P9" s="19" t="n">
        <v>0.027050875561593</v>
      </c>
      <c r="Q9" s="19" t="n">
        <v>0.0492964234031987</v>
      </c>
      <c r="R9" s="19"/>
      <c r="S9" s="19" t="n">
        <v>0.106135064753728</v>
      </c>
      <c r="T9" s="19" t="n">
        <v>0.0509042916241318</v>
      </c>
      <c r="U9" s="19" t="n">
        <v>0.0110281385455359</v>
      </c>
      <c r="V9" s="19" t="n">
        <v>0.0579129244390482</v>
      </c>
      <c r="W9" s="19" t="n">
        <v>0.100808742741093</v>
      </c>
      <c r="X9" s="19" t="n">
        <v>0.0663590892969679</v>
      </c>
      <c r="Y9" s="19" t="n">
        <v>0.0332758614951869</v>
      </c>
      <c r="Z9" s="19" t="n">
        <v>0.0406753083336742</v>
      </c>
      <c r="AA9" s="19" t="n">
        <v>0.0576804257018988</v>
      </c>
      <c r="AB9" s="19" t="n">
        <v>0.0406376828959035</v>
      </c>
      <c r="AC9" s="19" t="n">
        <v>0.0140331239094046</v>
      </c>
      <c r="AD9" s="19" t="n">
        <v>0.0270547219908442</v>
      </c>
      <c r="AE9" s="19"/>
      <c r="AF9" s="19" t="n">
        <v>0.0409426053602137</v>
      </c>
      <c r="AG9" s="19" t="n">
        <v>0.0723357161945574</v>
      </c>
      <c r="AH9" s="19" t="n">
        <v>0.0526260958767621</v>
      </c>
      <c r="AI9" s="19"/>
      <c r="AJ9" s="19" t="n">
        <v>0.0535975136829893</v>
      </c>
      <c r="AK9" s="19" t="n">
        <v>0.085030655004604</v>
      </c>
      <c r="AL9" s="19" t="n">
        <v>0.0570490046823142</v>
      </c>
      <c r="AM9" s="19" t="n">
        <v>0.0571598902749573</v>
      </c>
      <c r="AN9" s="19" t="n">
        <v>0.0419319784998328</v>
      </c>
      <c r="AO9" s="19"/>
      <c r="AP9" s="19" t="n">
        <v>0.0486719008252434</v>
      </c>
      <c r="AQ9" s="19" t="n">
        <v>0.0863975689857485</v>
      </c>
      <c r="AR9" s="19" t="n">
        <v>0.0249296616821084</v>
      </c>
      <c r="AS9" s="19" t="n">
        <v>0.0362064063895634</v>
      </c>
      <c r="AT9" s="19" t="n">
        <v>0.0622957107270587</v>
      </c>
      <c r="AU9" s="19"/>
      <c r="AV9" s="19" t="n">
        <v>0.105441058150504</v>
      </c>
      <c r="AW9" s="19" t="n">
        <v>0.065110647221232</v>
      </c>
      <c r="AX9" s="19" t="n">
        <v>0.0318387941318763</v>
      </c>
      <c r="AY9" s="19" t="n">
        <v>0.0294920862010188</v>
      </c>
      <c r="AZ9" s="19" t="n">
        <v>0.0423195285662551</v>
      </c>
      <c r="BA9" s="19" t="n">
        <v>0.034677576297283</v>
      </c>
      <c r="BB9" s="19"/>
      <c r="BC9" s="19" t="n">
        <v>0.0189882185733375</v>
      </c>
      <c r="BD9" s="19" t="n">
        <v>0.0353719497166381</v>
      </c>
      <c r="BE9" s="19" t="n">
        <v>0.0791423298162435</v>
      </c>
      <c r="BF9" s="19" t="n">
        <v>0.119877189895443</v>
      </c>
      <c r="BG9" s="19" t="n">
        <v>0.230602983514656</v>
      </c>
    </row>
    <row r="10">
      <c r="B10" s="20" t="s">
        <v>390</v>
      </c>
      <c r="C10" s="19" t="n">
        <v>0.153224276621377</v>
      </c>
      <c r="D10" s="19" t="n">
        <v>0.185954973370603</v>
      </c>
      <c r="E10" s="19" t="n">
        <v>0.122257223381753</v>
      </c>
      <c r="F10" s="19"/>
      <c r="G10" s="19" t="n">
        <v>0.27164193901325</v>
      </c>
      <c r="H10" s="19" t="n">
        <v>0.247530851508609</v>
      </c>
      <c r="I10" s="19" t="n">
        <v>0.166870361393807</v>
      </c>
      <c r="J10" s="19" t="n">
        <v>0.133504309982697</v>
      </c>
      <c r="K10" s="19" t="n">
        <v>0.0716610964276272</v>
      </c>
      <c r="L10" s="19" t="n">
        <v>0.0457700166288228</v>
      </c>
      <c r="M10" s="19"/>
      <c r="N10" s="19" t="n">
        <v>0.203482113731504</v>
      </c>
      <c r="O10" s="19" t="n">
        <v>0.141255585538687</v>
      </c>
      <c r="P10" s="19" t="n">
        <v>0.157521916727234</v>
      </c>
      <c r="Q10" s="19" t="n">
        <v>0.104487857103537</v>
      </c>
      <c r="R10" s="19"/>
      <c r="S10" s="19" t="n">
        <v>0.209022047160118</v>
      </c>
      <c r="T10" s="19" t="n">
        <v>0.138582646555303</v>
      </c>
      <c r="U10" s="19" t="n">
        <v>0.0416804855542883</v>
      </c>
      <c r="V10" s="19" t="n">
        <v>0.196561014403845</v>
      </c>
      <c r="W10" s="19" t="n">
        <v>0.175390535604997</v>
      </c>
      <c r="X10" s="19" t="n">
        <v>0.15893476280814</v>
      </c>
      <c r="Y10" s="19" t="n">
        <v>0.244543317542263</v>
      </c>
      <c r="Z10" s="19" t="n">
        <v>0.0672278211331957</v>
      </c>
      <c r="AA10" s="19" t="n">
        <v>0.15884602122954</v>
      </c>
      <c r="AB10" s="19" t="n">
        <v>0.101409369418408</v>
      </c>
      <c r="AC10" s="19" t="n">
        <v>0.0920750065485854</v>
      </c>
      <c r="AD10" s="19" t="n">
        <v>0.155458537363314</v>
      </c>
      <c r="AE10" s="19"/>
      <c r="AF10" s="19" t="n">
        <v>0.130477304027193</v>
      </c>
      <c r="AG10" s="19" t="n">
        <v>0.136831318677228</v>
      </c>
      <c r="AH10" s="19" t="n">
        <v>0.192332082108466</v>
      </c>
      <c r="AI10" s="19"/>
      <c r="AJ10" s="19" t="n">
        <v>0.124294645937519</v>
      </c>
      <c r="AK10" s="19" t="n">
        <v>0.213562427827694</v>
      </c>
      <c r="AL10" s="19" t="n">
        <v>0.130785187764538</v>
      </c>
      <c r="AM10" s="19" t="n">
        <v>0.198369136087897</v>
      </c>
      <c r="AN10" s="19" t="n">
        <v>0.109489945835017</v>
      </c>
      <c r="AO10" s="19"/>
      <c r="AP10" s="19" t="n">
        <v>0.108055174335208</v>
      </c>
      <c r="AQ10" s="19" t="n">
        <v>0.230320488457382</v>
      </c>
      <c r="AR10" s="19" t="n">
        <v>0.15270999501534</v>
      </c>
      <c r="AS10" s="19" t="n">
        <v>0.148053127091658</v>
      </c>
      <c r="AT10" s="19" t="n">
        <v>0.0367354712381726</v>
      </c>
      <c r="AU10" s="19"/>
      <c r="AV10" s="19" t="n">
        <v>0.236284388589142</v>
      </c>
      <c r="AW10" s="19" t="n">
        <v>0.132805067694389</v>
      </c>
      <c r="AX10" s="19" t="n">
        <v>0.201836284959288</v>
      </c>
      <c r="AY10" s="19" t="n">
        <v>0.164519685894345</v>
      </c>
      <c r="AZ10" s="19" t="n">
        <v>0.0570273161374797</v>
      </c>
      <c r="BA10" s="19" t="n">
        <v>0.0742909329171559</v>
      </c>
      <c r="BB10" s="19"/>
      <c r="BC10" s="19" t="n">
        <v>0.111820032471072</v>
      </c>
      <c r="BD10" s="19" t="n">
        <v>0.140990303550761</v>
      </c>
      <c r="BE10" s="19" t="n">
        <v>0.182211008675932</v>
      </c>
      <c r="BF10" s="19" t="n">
        <v>0.19993894376636</v>
      </c>
      <c r="BG10" s="19" t="n">
        <v>0.30003676767243</v>
      </c>
    </row>
    <row r="11">
      <c r="B11" s="20" t="s">
        <v>391</v>
      </c>
      <c r="C11" s="19" t="n">
        <v>0.25372017730087</v>
      </c>
      <c r="D11" s="19" t="n">
        <v>0.258062092396855</v>
      </c>
      <c r="E11" s="19" t="n">
        <v>0.251622440010202</v>
      </c>
      <c r="F11" s="19"/>
      <c r="G11" s="19" t="n">
        <v>0.229793177230269</v>
      </c>
      <c r="H11" s="19" t="n">
        <v>0.278355029520321</v>
      </c>
      <c r="I11" s="19" t="n">
        <v>0.283306232717568</v>
      </c>
      <c r="J11" s="19" t="n">
        <v>0.265884653763636</v>
      </c>
      <c r="K11" s="19" t="n">
        <v>0.18062357191405</v>
      </c>
      <c r="L11" s="19" t="n">
        <v>0.262662800703453</v>
      </c>
      <c r="M11" s="19"/>
      <c r="N11" s="19" t="n">
        <v>0.259776436039759</v>
      </c>
      <c r="O11" s="19" t="n">
        <v>0.249038781346757</v>
      </c>
      <c r="P11" s="19" t="n">
        <v>0.249721578701975</v>
      </c>
      <c r="Q11" s="19" t="n">
        <v>0.256355560672854</v>
      </c>
      <c r="R11" s="19"/>
      <c r="S11" s="19" t="n">
        <v>0.2972232388214</v>
      </c>
      <c r="T11" s="19" t="n">
        <v>0.213902310699113</v>
      </c>
      <c r="U11" s="19" t="n">
        <v>0.297468019839981</v>
      </c>
      <c r="V11" s="19" t="n">
        <v>0.249847273809882</v>
      </c>
      <c r="W11" s="19" t="n">
        <v>0.22780469112854</v>
      </c>
      <c r="X11" s="19" t="n">
        <v>0.262226803409079</v>
      </c>
      <c r="Y11" s="19" t="n">
        <v>0.27475423760049</v>
      </c>
      <c r="Z11" s="19" t="n">
        <v>0.194834214469037</v>
      </c>
      <c r="AA11" s="19" t="n">
        <v>0.276009005712607</v>
      </c>
      <c r="AB11" s="19" t="n">
        <v>0.196014768593795</v>
      </c>
      <c r="AC11" s="19" t="n">
        <v>0.267401019400749</v>
      </c>
      <c r="AD11" s="19" t="n">
        <v>0.221905346252518</v>
      </c>
      <c r="AE11" s="19"/>
      <c r="AF11" s="19" t="n">
        <v>0.270275109605786</v>
      </c>
      <c r="AG11" s="19" t="n">
        <v>0.253296146661756</v>
      </c>
      <c r="AH11" s="19" t="n">
        <v>0.233511298617107</v>
      </c>
      <c r="AI11" s="19"/>
      <c r="AJ11" s="19" t="n">
        <v>0.261869268461116</v>
      </c>
      <c r="AK11" s="19" t="n">
        <v>0.262665163715687</v>
      </c>
      <c r="AL11" s="19" t="n">
        <v>0.257906655687807</v>
      </c>
      <c r="AM11" s="19" t="n">
        <v>0.310127398201293</v>
      </c>
      <c r="AN11" s="19" t="n">
        <v>0.248464749736182</v>
      </c>
      <c r="AO11" s="19"/>
      <c r="AP11" s="19" t="n">
        <v>0.253129462989345</v>
      </c>
      <c r="AQ11" s="19" t="n">
        <v>0.239678959435588</v>
      </c>
      <c r="AR11" s="19" t="n">
        <v>0.288655810088536</v>
      </c>
      <c r="AS11" s="19" t="n">
        <v>0.301482854111006</v>
      </c>
      <c r="AT11" s="19" t="n">
        <v>0.206178788527615</v>
      </c>
      <c r="AU11" s="19"/>
      <c r="AV11" s="19" t="n">
        <v>0.270671713544152</v>
      </c>
      <c r="AW11" s="19" t="n">
        <v>0.255733577302583</v>
      </c>
      <c r="AX11" s="19" t="n">
        <v>0.200312088453582</v>
      </c>
      <c r="AY11" s="19" t="n">
        <v>0.287719953868056</v>
      </c>
      <c r="AZ11" s="19" t="n">
        <v>0.275085868345299</v>
      </c>
      <c r="BA11" s="19" t="n">
        <v>0.254187845403649</v>
      </c>
      <c r="BB11" s="19"/>
      <c r="BC11" s="19" t="n">
        <v>0.301172915551918</v>
      </c>
      <c r="BD11" s="19" t="n">
        <v>0.189669004759067</v>
      </c>
      <c r="BE11" s="19" t="n">
        <v>0.267993212220523</v>
      </c>
      <c r="BF11" s="19" t="n">
        <v>0.282555491496211</v>
      </c>
      <c r="BG11" s="19" t="n">
        <v>0.188109590283129</v>
      </c>
    </row>
    <row r="12">
      <c r="B12" s="20" t="s">
        <v>392</v>
      </c>
      <c r="C12" s="19" t="n">
        <v>0.494845398952253</v>
      </c>
      <c r="D12" s="19" t="n">
        <v>0.454402351903996</v>
      </c>
      <c r="E12" s="19" t="n">
        <v>0.530389028906939</v>
      </c>
      <c r="F12" s="19"/>
      <c r="G12" s="19" t="n">
        <v>0.383105121612401</v>
      </c>
      <c r="H12" s="19" t="n">
        <v>0.318197654552059</v>
      </c>
      <c r="I12" s="19" t="n">
        <v>0.468488707387803</v>
      </c>
      <c r="J12" s="19" t="n">
        <v>0.498895217076161</v>
      </c>
      <c r="K12" s="19" t="n">
        <v>0.693255456222988</v>
      </c>
      <c r="L12" s="19" t="n">
        <v>0.616009964172734</v>
      </c>
      <c r="M12" s="19"/>
      <c r="N12" s="19" t="n">
        <v>0.406172274034956</v>
      </c>
      <c r="O12" s="19" t="n">
        <v>0.5368549653334</v>
      </c>
      <c r="P12" s="19" t="n">
        <v>0.505789447172265</v>
      </c>
      <c r="Q12" s="19" t="n">
        <v>0.540814873747891</v>
      </c>
      <c r="R12" s="19"/>
      <c r="S12" s="19" t="n">
        <v>0.361810795202324</v>
      </c>
      <c r="T12" s="19" t="n">
        <v>0.571301011022225</v>
      </c>
      <c r="U12" s="19" t="n">
        <v>0.622318941832188</v>
      </c>
      <c r="V12" s="19" t="n">
        <v>0.469341053154046</v>
      </c>
      <c r="W12" s="19" t="n">
        <v>0.482767329729287</v>
      </c>
      <c r="X12" s="19" t="n">
        <v>0.419375385857992</v>
      </c>
      <c r="Y12" s="19" t="n">
        <v>0.396828915719889</v>
      </c>
      <c r="Z12" s="19" t="n">
        <v>0.631946141397661</v>
      </c>
      <c r="AA12" s="19" t="n">
        <v>0.452626306830122</v>
      </c>
      <c r="AB12" s="19" t="n">
        <v>0.590147818946496</v>
      </c>
      <c r="AC12" s="19" t="n">
        <v>0.607416299926924</v>
      </c>
      <c r="AD12" s="19" t="n">
        <v>0.595581394393324</v>
      </c>
      <c r="AE12" s="19"/>
      <c r="AF12" s="19" t="n">
        <v>0.528172706841679</v>
      </c>
      <c r="AG12" s="19" t="n">
        <v>0.49478098812263</v>
      </c>
      <c r="AH12" s="19" t="n">
        <v>0.432341223777361</v>
      </c>
      <c r="AI12" s="19"/>
      <c r="AJ12" s="19" t="n">
        <v>0.532870962506325</v>
      </c>
      <c r="AK12" s="19" t="n">
        <v>0.403180961312962</v>
      </c>
      <c r="AL12" s="19" t="n">
        <v>0.512274927648289</v>
      </c>
      <c r="AM12" s="19" t="n">
        <v>0.33528398243497</v>
      </c>
      <c r="AN12" s="19" t="n">
        <v>0.514861406986678</v>
      </c>
      <c r="AO12" s="19"/>
      <c r="AP12" s="19" t="n">
        <v>0.558648247392379</v>
      </c>
      <c r="AQ12" s="19" t="n">
        <v>0.410776303308164</v>
      </c>
      <c r="AR12" s="19" t="n">
        <v>0.501602373246288</v>
      </c>
      <c r="AS12" s="19" t="n">
        <v>0.493545338289949</v>
      </c>
      <c r="AT12" s="19" t="n">
        <v>0.595094577446979</v>
      </c>
      <c r="AU12" s="19"/>
      <c r="AV12" s="19" t="n">
        <v>0.36143974827201</v>
      </c>
      <c r="AW12" s="19" t="n">
        <v>0.517597236522789</v>
      </c>
      <c r="AX12" s="19" t="n">
        <v>0.545787630432828</v>
      </c>
      <c r="AY12" s="19" t="n">
        <v>0.500438790579121</v>
      </c>
      <c r="AZ12" s="19" t="n">
        <v>0.542346877050043</v>
      </c>
      <c r="BA12" s="19" t="n">
        <v>0.565685168584218</v>
      </c>
      <c r="BB12" s="19"/>
      <c r="BC12" s="19" t="n">
        <v>0.524446787376853</v>
      </c>
      <c r="BD12" s="19" t="n">
        <v>0.608724772874357</v>
      </c>
      <c r="BE12" s="19" t="n">
        <v>0.437209230989955</v>
      </c>
      <c r="BF12" s="19" t="n">
        <v>0.373307244210719</v>
      </c>
      <c r="BG12" s="19" t="n">
        <v>0.281250658529785</v>
      </c>
    </row>
    <row r="13">
      <c r="B13" s="20" t="s">
        <v>100</v>
      </c>
      <c r="C13" s="21" t="n">
        <v>0.04085581524494</v>
      </c>
      <c r="D13" s="21" t="n">
        <v>0.0401667360039662</v>
      </c>
      <c r="E13" s="21" t="n">
        <v>0.0418874391514505</v>
      </c>
      <c r="F13" s="21"/>
      <c r="G13" s="21" t="n">
        <v>0.00581823729216963</v>
      </c>
      <c r="H13" s="21" t="n">
        <v>0.0298762432455371</v>
      </c>
      <c r="I13" s="21" t="n">
        <v>0.0374397141030766</v>
      </c>
      <c r="J13" s="21" t="n">
        <v>0.0713434716206958</v>
      </c>
      <c r="K13" s="21" t="n">
        <v>0.0399848741761475</v>
      </c>
      <c r="L13" s="21" t="n">
        <v>0.0543436304912621</v>
      </c>
      <c r="M13" s="21"/>
      <c r="N13" s="21" t="n">
        <v>0.0176419859615656</v>
      </c>
      <c r="O13" s="21" t="n">
        <v>0.0424685548622084</v>
      </c>
      <c r="P13" s="21" t="n">
        <v>0.0599161818369333</v>
      </c>
      <c r="Q13" s="21" t="n">
        <v>0.0490452850725191</v>
      </c>
      <c r="R13" s="21"/>
      <c r="S13" s="21" t="n">
        <v>0.0258088540624299</v>
      </c>
      <c r="T13" s="21" t="n">
        <v>0.0253097400992272</v>
      </c>
      <c r="U13" s="21" t="n">
        <v>0.0275044142280065</v>
      </c>
      <c r="V13" s="21" t="n">
        <v>0.0263377341931801</v>
      </c>
      <c r="W13" s="21" t="n">
        <v>0.0132287007960838</v>
      </c>
      <c r="X13" s="21" t="n">
        <v>0.0931039586278208</v>
      </c>
      <c r="Y13" s="21" t="n">
        <v>0.0505976676421709</v>
      </c>
      <c r="Z13" s="21" t="n">
        <v>0.0653165146664323</v>
      </c>
      <c r="AA13" s="21" t="n">
        <v>0.0548382405258322</v>
      </c>
      <c r="AB13" s="21" t="n">
        <v>0.0717903601453977</v>
      </c>
      <c r="AC13" s="21" t="n">
        <v>0.0190745502143366</v>
      </c>
      <c r="AD13" s="21" t="n">
        <v>0</v>
      </c>
      <c r="AE13" s="21"/>
      <c r="AF13" s="21" t="n">
        <v>0.0301322741651283</v>
      </c>
      <c r="AG13" s="21" t="n">
        <v>0.0427558303438285</v>
      </c>
      <c r="AH13" s="21" t="n">
        <v>0.0891892996203053</v>
      </c>
      <c r="AI13" s="21"/>
      <c r="AJ13" s="21" t="n">
        <v>0.0273676094120507</v>
      </c>
      <c r="AK13" s="21" t="n">
        <v>0.035560792139052</v>
      </c>
      <c r="AL13" s="21" t="n">
        <v>0.0419842242170516</v>
      </c>
      <c r="AM13" s="21" t="n">
        <v>0.0990595930008822</v>
      </c>
      <c r="AN13" s="21" t="n">
        <v>0.0852519189422914</v>
      </c>
      <c r="AO13" s="21"/>
      <c r="AP13" s="21" t="n">
        <v>0.0314952144578246</v>
      </c>
      <c r="AQ13" s="21" t="n">
        <v>0.0328266798131178</v>
      </c>
      <c r="AR13" s="21" t="n">
        <v>0.0321021599677269</v>
      </c>
      <c r="AS13" s="21" t="n">
        <v>0.0207122741178239</v>
      </c>
      <c r="AT13" s="21" t="n">
        <v>0.0996954520601744</v>
      </c>
      <c r="AU13" s="21"/>
      <c r="AV13" s="21" t="n">
        <v>0.0261630914441923</v>
      </c>
      <c r="AW13" s="21" t="n">
        <v>0.0287534712590067</v>
      </c>
      <c r="AX13" s="21" t="n">
        <v>0.0202252020224261</v>
      </c>
      <c r="AY13" s="21" t="n">
        <v>0.0178294834574589</v>
      </c>
      <c r="AZ13" s="21" t="n">
        <v>0.0832204099009227</v>
      </c>
      <c r="BA13" s="21" t="n">
        <v>0.0711584767976941</v>
      </c>
      <c r="BB13" s="21"/>
      <c r="BC13" s="21" t="n">
        <v>0.0435720460268193</v>
      </c>
      <c r="BD13" s="21" t="n">
        <v>0.0252439690991773</v>
      </c>
      <c r="BE13" s="21" t="n">
        <v>0.0334442182973475</v>
      </c>
      <c r="BF13" s="21" t="n">
        <v>0.0243211306312666</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399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0.0507611225985333</v>
      </c>
      <c r="D9" s="19" t="n">
        <v>0.0635628425916166</v>
      </c>
      <c r="E9" s="19" t="n">
        <v>0.0385702365825242</v>
      </c>
      <c r="F9" s="19"/>
      <c r="G9" s="19" t="n">
        <v>0.0701354467981162</v>
      </c>
      <c r="H9" s="19" t="n">
        <v>0.11192746613934</v>
      </c>
      <c r="I9" s="19" t="n">
        <v>0.0658296807588276</v>
      </c>
      <c r="J9" s="19" t="n">
        <v>0.015558310667078</v>
      </c>
      <c r="K9" s="19" t="n">
        <v>0.023107445742134</v>
      </c>
      <c r="L9" s="19" t="n">
        <v>0.0183599014601086</v>
      </c>
      <c r="M9" s="19"/>
      <c r="N9" s="19" t="n">
        <v>0.0861528108851207</v>
      </c>
      <c r="O9" s="19" t="n">
        <v>0.0403823914637638</v>
      </c>
      <c r="P9" s="19" t="n">
        <v>0.0276102732561551</v>
      </c>
      <c r="Q9" s="19" t="n">
        <v>0.0418883081744537</v>
      </c>
      <c r="R9" s="19"/>
      <c r="S9" s="19" t="n">
        <v>0.0960991875043557</v>
      </c>
      <c r="T9" s="19" t="n">
        <v>0.0248545389814194</v>
      </c>
      <c r="U9" s="19" t="n">
        <v>0.0120294699031958</v>
      </c>
      <c r="V9" s="19" t="n">
        <v>0.0849705044731044</v>
      </c>
      <c r="W9" s="19" t="n">
        <v>0.0694901037525722</v>
      </c>
      <c r="X9" s="19" t="n">
        <v>0.0866994989189448</v>
      </c>
      <c r="Y9" s="19" t="n">
        <v>0.0332758614951869</v>
      </c>
      <c r="Z9" s="19" t="n">
        <v>0.0207951823659173</v>
      </c>
      <c r="AA9" s="19" t="n">
        <v>0.047124040795879</v>
      </c>
      <c r="AB9" s="19" t="n">
        <v>0.0215037015975405</v>
      </c>
      <c r="AC9" s="19" t="n">
        <v>0.0280973030120756</v>
      </c>
      <c r="AD9" s="19" t="n">
        <v>0</v>
      </c>
      <c r="AE9" s="19"/>
      <c r="AF9" s="19" t="n">
        <v>0.0496654736633927</v>
      </c>
      <c r="AG9" s="19" t="n">
        <v>0.0515624276217848</v>
      </c>
      <c r="AH9" s="19" t="n">
        <v>0.0696722533022957</v>
      </c>
      <c r="AI9" s="19"/>
      <c r="AJ9" s="19" t="n">
        <v>0.0346549669226088</v>
      </c>
      <c r="AK9" s="19" t="n">
        <v>0.0759769592474291</v>
      </c>
      <c r="AL9" s="19" t="n">
        <v>0.0396216802268336</v>
      </c>
      <c r="AM9" s="19" t="n">
        <v>0.128977527916904</v>
      </c>
      <c r="AN9" s="19" t="n">
        <v>0.0594068246074231</v>
      </c>
      <c r="AO9" s="19"/>
      <c r="AP9" s="19" t="n">
        <v>0.0384905148220181</v>
      </c>
      <c r="AQ9" s="19" t="n">
        <v>0.0761419112058729</v>
      </c>
      <c r="AR9" s="19" t="n">
        <v>0.0221893311559767</v>
      </c>
      <c r="AS9" s="19" t="n">
        <v>0.0554606499035728</v>
      </c>
      <c r="AT9" s="19" t="n">
        <v>0.0496116187345444</v>
      </c>
      <c r="AU9" s="19"/>
      <c r="AV9" s="19" t="n">
        <v>0.109188967257719</v>
      </c>
      <c r="AW9" s="19" t="n">
        <v>0.0337318704718742</v>
      </c>
      <c r="AX9" s="19" t="n">
        <v>0.0209090471167303</v>
      </c>
      <c r="AY9" s="19" t="n">
        <v>0.0406722662492112</v>
      </c>
      <c r="AZ9" s="19" t="n">
        <v>0.0337028070111215</v>
      </c>
      <c r="BA9" s="19" t="n">
        <v>0.0230361008537422</v>
      </c>
      <c r="BB9" s="19"/>
      <c r="BC9" s="19" t="n">
        <v>0.0374258775048005</v>
      </c>
      <c r="BD9" s="19" t="n">
        <v>0.0363440285471566</v>
      </c>
      <c r="BE9" s="19" t="n">
        <v>0.0544893583752185</v>
      </c>
      <c r="BF9" s="19" t="n">
        <v>0.0892618083319447</v>
      </c>
      <c r="BG9" s="19" t="n">
        <v>0.326044114061632</v>
      </c>
    </row>
    <row r="10">
      <c r="B10" s="20" t="s">
        <v>390</v>
      </c>
      <c r="C10" s="19" t="n">
        <v>0.184072706922815</v>
      </c>
      <c r="D10" s="19" t="n">
        <v>0.203282151222168</v>
      </c>
      <c r="E10" s="19" t="n">
        <v>0.166709215205499</v>
      </c>
      <c r="F10" s="19"/>
      <c r="G10" s="19" t="n">
        <v>0.281544227212429</v>
      </c>
      <c r="H10" s="19" t="n">
        <v>0.283524105235786</v>
      </c>
      <c r="I10" s="19" t="n">
        <v>0.207283196673393</v>
      </c>
      <c r="J10" s="19" t="n">
        <v>0.169469912000046</v>
      </c>
      <c r="K10" s="19" t="n">
        <v>0.0954410388428955</v>
      </c>
      <c r="L10" s="19" t="n">
        <v>0.0799107301121507</v>
      </c>
      <c r="M10" s="19"/>
      <c r="N10" s="19" t="n">
        <v>0.254300189740302</v>
      </c>
      <c r="O10" s="19" t="n">
        <v>0.198147925956125</v>
      </c>
      <c r="P10" s="19" t="n">
        <v>0.147947634495322</v>
      </c>
      <c r="Q10" s="19" t="n">
        <v>0.116747258584669</v>
      </c>
      <c r="R10" s="19"/>
      <c r="S10" s="19" t="n">
        <v>0.22821843489918</v>
      </c>
      <c r="T10" s="19" t="n">
        <v>0.147902172950326</v>
      </c>
      <c r="U10" s="19" t="n">
        <v>0.087729396202083</v>
      </c>
      <c r="V10" s="19" t="n">
        <v>0.254878436484873</v>
      </c>
      <c r="W10" s="19" t="n">
        <v>0.243509234671867</v>
      </c>
      <c r="X10" s="19" t="n">
        <v>0.15841555060447</v>
      </c>
      <c r="Y10" s="19" t="n">
        <v>0.263969546443164</v>
      </c>
      <c r="Z10" s="19" t="n">
        <v>0.140080611883879</v>
      </c>
      <c r="AA10" s="19" t="n">
        <v>0.194112662236614</v>
      </c>
      <c r="AB10" s="19" t="n">
        <v>0.172166887972164</v>
      </c>
      <c r="AC10" s="19" t="n">
        <v>0.0957475237203935</v>
      </c>
      <c r="AD10" s="19" t="n">
        <v>0.0966206744179944</v>
      </c>
      <c r="AE10" s="19"/>
      <c r="AF10" s="19" t="n">
        <v>0.166485869937614</v>
      </c>
      <c r="AG10" s="19" t="n">
        <v>0.19865638596431</v>
      </c>
      <c r="AH10" s="19" t="n">
        <v>0.150866259186792</v>
      </c>
      <c r="AI10" s="19"/>
      <c r="AJ10" s="19" t="n">
        <v>0.14759159909752</v>
      </c>
      <c r="AK10" s="19" t="n">
        <v>0.2868921533698</v>
      </c>
      <c r="AL10" s="19" t="n">
        <v>0.153171862084413</v>
      </c>
      <c r="AM10" s="19" t="n">
        <v>0.200647355726741</v>
      </c>
      <c r="AN10" s="19" t="n">
        <v>0.15017396214039</v>
      </c>
      <c r="AO10" s="19"/>
      <c r="AP10" s="19" t="n">
        <v>0.135697982517014</v>
      </c>
      <c r="AQ10" s="19" t="n">
        <v>0.266454495025982</v>
      </c>
      <c r="AR10" s="19" t="n">
        <v>0.167994867973469</v>
      </c>
      <c r="AS10" s="19" t="n">
        <v>0.163451018185232</v>
      </c>
      <c r="AT10" s="19" t="n">
        <v>0.144874645329394</v>
      </c>
      <c r="AU10" s="19"/>
      <c r="AV10" s="19" t="n">
        <v>0.280022804004195</v>
      </c>
      <c r="AW10" s="19" t="n">
        <v>0.162478913705299</v>
      </c>
      <c r="AX10" s="19" t="n">
        <v>0.200159688964289</v>
      </c>
      <c r="AY10" s="19" t="n">
        <v>0.162489742200229</v>
      </c>
      <c r="AZ10" s="19" t="n">
        <v>0.129188287239039</v>
      </c>
      <c r="BA10" s="19" t="n">
        <v>0.12726007215737</v>
      </c>
      <c r="BB10" s="19"/>
      <c r="BC10" s="19" t="n">
        <v>0.140274101861188</v>
      </c>
      <c r="BD10" s="19" t="n">
        <v>0.159417929491871</v>
      </c>
      <c r="BE10" s="19" t="n">
        <v>0.255675505969469</v>
      </c>
      <c r="BF10" s="19" t="n">
        <v>0.242333858679438</v>
      </c>
      <c r="BG10" s="19" t="n">
        <v>0.17497338064855</v>
      </c>
    </row>
    <row r="11">
      <c r="B11" s="20" t="s">
        <v>391</v>
      </c>
      <c r="C11" s="19" t="n">
        <v>0.319295587719845</v>
      </c>
      <c r="D11" s="19" t="n">
        <v>0.321188284944031</v>
      </c>
      <c r="E11" s="19" t="n">
        <v>0.318212516635013</v>
      </c>
      <c r="F11" s="19"/>
      <c r="G11" s="19" t="n">
        <v>0.322572351109021</v>
      </c>
      <c r="H11" s="19" t="n">
        <v>0.282419732992403</v>
      </c>
      <c r="I11" s="19" t="n">
        <v>0.320339936699459</v>
      </c>
      <c r="J11" s="19" t="n">
        <v>0.309250372689305</v>
      </c>
      <c r="K11" s="19" t="n">
        <v>0.300832007643887</v>
      </c>
      <c r="L11" s="19" t="n">
        <v>0.366621824557606</v>
      </c>
      <c r="M11" s="19"/>
      <c r="N11" s="19" t="n">
        <v>0.290517206393389</v>
      </c>
      <c r="O11" s="19" t="n">
        <v>0.320651981682145</v>
      </c>
      <c r="P11" s="19" t="n">
        <v>0.309933331084093</v>
      </c>
      <c r="Q11" s="19" t="n">
        <v>0.360986013216262</v>
      </c>
      <c r="R11" s="19"/>
      <c r="S11" s="19" t="n">
        <v>0.258746914998574</v>
      </c>
      <c r="T11" s="19" t="n">
        <v>0.327763229513128</v>
      </c>
      <c r="U11" s="19" t="n">
        <v>0.408002322081378</v>
      </c>
      <c r="V11" s="19" t="n">
        <v>0.321200058603681</v>
      </c>
      <c r="W11" s="19" t="n">
        <v>0.309452324602505</v>
      </c>
      <c r="X11" s="19" t="n">
        <v>0.355980024151648</v>
      </c>
      <c r="Y11" s="19" t="n">
        <v>0.296618652448526</v>
      </c>
      <c r="Z11" s="19" t="n">
        <v>0.310850772695324</v>
      </c>
      <c r="AA11" s="19" t="n">
        <v>0.333317905320235</v>
      </c>
      <c r="AB11" s="19" t="n">
        <v>0.263725017661668</v>
      </c>
      <c r="AC11" s="19" t="n">
        <v>0.398732113404448</v>
      </c>
      <c r="AD11" s="19" t="n">
        <v>0.31189935298277</v>
      </c>
      <c r="AE11" s="19"/>
      <c r="AF11" s="19" t="n">
        <v>0.317778502702462</v>
      </c>
      <c r="AG11" s="19" t="n">
        <v>0.32558004604116</v>
      </c>
      <c r="AH11" s="19" t="n">
        <v>0.277522531350365</v>
      </c>
      <c r="AI11" s="19"/>
      <c r="AJ11" s="19" t="n">
        <v>0.368548595688097</v>
      </c>
      <c r="AK11" s="19" t="n">
        <v>0.268838750923249</v>
      </c>
      <c r="AL11" s="19" t="n">
        <v>0.45154910233206</v>
      </c>
      <c r="AM11" s="19" t="n">
        <v>0.244651425906643</v>
      </c>
      <c r="AN11" s="19" t="n">
        <v>0.218864235574455</v>
      </c>
      <c r="AO11" s="19"/>
      <c r="AP11" s="19" t="n">
        <v>0.376057081681991</v>
      </c>
      <c r="AQ11" s="19" t="n">
        <v>0.286043204691685</v>
      </c>
      <c r="AR11" s="19" t="n">
        <v>0.436453765366201</v>
      </c>
      <c r="AS11" s="19" t="n">
        <v>0.350757074024248</v>
      </c>
      <c r="AT11" s="19" t="n">
        <v>0.335869860209822</v>
      </c>
      <c r="AU11" s="19"/>
      <c r="AV11" s="19" t="n">
        <v>0.265138849436706</v>
      </c>
      <c r="AW11" s="19" t="n">
        <v>0.357046291148468</v>
      </c>
      <c r="AX11" s="19" t="n">
        <v>0.413203764577183</v>
      </c>
      <c r="AY11" s="19" t="n">
        <v>0.332074510146043</v>
      </c>
      <c r="AZ11" s="19" t="n">
        <v>0.374203093273822</v>
      </c>
      <c r="BA11" s="19" t="n">
        <v>0.355083342936248</v>
      </c>
      <c r="BB11" s="19"/>
      <c r="BC11" s="19" t="n">
        <v>0.358449768381064</v>
      </c>
      <c r="BD11" s="19" t="n">
        <v>0.316764991543543</v>
      </c>
      <c r="BE11" s="19" t="n">
        <v>0.293056635507614</v>
      </c>
      <c r="BF11" s="19" t="n">
        <v>0.306127997109118</v>
      </c>
      <c r="BG11" s="19" t="n">
        <v>0.311691705859107</v>
      </c>
    </row>
    <row r="12">
      <c r="B12" s="20" t="s">
        <v>392</v>
      </c>
      <c r="C12" s="19" t="n">
        <v>0.36661974769014</v>
      </c>
      <c r="D12" s="19" t="n">
        <v>0.344845275743412</v>
      </c>
      <c r="E12" s="19" t="n">
        <v>0.384609730809184</v>
      </c>
      <c r="F12" s="19"/>
      <c r="G12" s="19" t="n">
        <v>0.272735423038697</v>
      </c>
      <c r="H12" s="19" t="n">
        <v>0.269642442396513</v>
      </c>
      <c r="I12" s="19" t="n">
        <v>0.333764140023496</v>
      </c>
      <c r="J12" s="19" t="n">
        <v>0.399228669974719</v>
      </c>
      <c r="K12" s="19" t="n">
        <v>0.489255815576981</v>
      </c>
      <c r="L12" s="19" t="n">
        <v>0.438471764129959</v>
      </c>
      <c r="M12" s="19"/>
      <c r="N12" s="19" t="n">
        <v>0.327070977003623</v>
      </c>
      <c r="O12" s="19" t="n">
        <v>0.353699685162219</v>
      </c>
      <c r="P12" s="19" t="n">
        <v>0.400376087989624</v>
      </c>
      <c r="Q12" s="19" t="n">
        <v>0.397401460917413</v>
      </c>
      <c r="R12" s="19"/>
      <c r="S12" s="19" t="n">
        <v>0.371275480892122</v>
      </c>
      <c r="T12" s="19" t="n">
        <v>0.416195712295567</v>
      </c>
      <c r="U12" s="19" t="n">
        <v>0.379052695215571</v>
      </c>
      <c r="V12" s="19" t="n">
        <v>0.239763061083051</v>
      </c>
      <c r="W12" s="19" t="n">
        <v>0.301383776663149</v>
      </c>
      <c r="X12" s="19" t="n">
        <v>0.301397076788922</v>
      </c>
      <c r="Y12" s="19" t="n">
        <v>0.353026343681163</v>
      </c>
      <c r="Z12" s="19" t="n">
        <v>0.487007430105511</v>
      </c>
      <c r="AA12" s="19" t="n">
        <v>0.328198641265336</v>
      </c>
      <c r="AB12" s="19" t="n">
        <v>0.438952277782941</v>
      </c>
      <c r="AC12" s="19" t="n">
        <v>0.425224212608954</v>
      </c>
      <c r="AD12" s="19" t="n">
        <v>0.526444165957695</v>
      </c>
      <c r="AE12" s="19"/>
      <c r="AF12" s="19" t="n">
        <v>0.412760586938468</v>
      </c>
      <c r="AG12" s="19" t="n">
        <v>0.345165626538989</v>
      </c>
      <c r="AH12" s="19" t="n">
        <v>0.342396244030187</v>
      </c>
      <c r="AI12" s="19"/>
      <c r="AJ12" s="19" t="n">
        <v>0.389243285873381</v>
      </c>
      <c r="AK12" s="19" t="n">
        <v>0.305881332475706</v>
      </c>
      <c r="AL12" s="19" t="n">
        <v>0.282812939695581</v>
      </c>
      <c r="AM12" s="19" t="n">
        <v>0.32666409744883</v>
      </c>
      <c r="AN12" s="19" t="n">
        <v>0.439107827551095</v>
      </c>
      <c r="AO12" s="19"/>
      <c r="AP12" s="19" t="n">
        <v>0.401651083918761</v>
      </c>
      <c r="AQ12" s="19" t="n">
        <v>0.293316870654555</v>
      </c>
      <c r="AR12" s="19" t="n">
        <v>0.311923800717699</v>
      </c>
      <c r="AS12" s="19" t="n">
        <v>0.404758294673504</v>
      </c>
      <c r="AT12" s="19" t="n">
        <v>0.327755660318568</v>
      </c>
      <c r="AU12" s="19"/>
      <c r="AV12" s="19" t="n">
        <v>0.287031529344554</v>
      </c>
      <c r="AW12" s="19" t="n">
        <v>0.397160816291447</v>
      </c>
      <c r="AX12" s="19" t="n">
        <v>0.31451373058735</v>
      </c>
      <c r="AY12" s="19" t="n">
        <v>0.443209607433942</v>
      </c>
      <c r="AZ12" s="19" t="n">
        <v>0.323324315868222</v>
      </c>
      <c r="BA12" s="19" t="n">
        <v>0.310518046363843</v>
      </c>
      <c r="BB12" s="19"/>
      <c r="BC12" s="19" t="n">
        <v>0.373818534243126</v>
      </c>
      <c r="BD12" s="19" t="n">
        <v>0.410418851830214</v>
      </c>
      <c r="BE12" s="19" t="n">
        <v>0.319008181365775</v>
      </c>
      <c r="BF12" s="19" t="n">
        <v>0.303764161623721</v>
      </c>
      <c r="BG12" s="19" t="n">
        <v>0.187290799430711</v>
      </c>
    </row>
    <row r="13">
      <c r="B13" s="20" t="s">
        <v>100</v>
      </c>
      <c r="C13" s="21" t="n">
        <v>0.0792508350686669</v>
      </c>
      <c r="D13" s="21" t="n">
        <v>0.0671214454987717</v>
      </c>
      <c r="E13" s="21" t="n">
        <v>0.0918983007677797</v>
      </c>
      <c r="F13" s="21"/>
      <c r="G13" s="21" t="n">
        <v>0.053012551841737</v>
      </c>
      <c r="H13" s="21" t="n">
        <v>0.0524862532359569</v>
      </c>
      <c r="I13" s="21" t="n">
        <v>0.072783045844824</v>
      </c>
      <c r="J13" s="21" t="n">
        <v>0.106492734668852</v>
      </c>
      <c r="K13" s="21" t="n">
        <v>0.0913636921941025</v>
      </c>
      <c r="L13" s="21" t="n">
        <v>0.0966357797401761</v>
      </c>
      <c r="M13" s="21"/>
      <c r="N13" s="21" t="n">
        <v>0.041958815977565</v>
      </c>
      <c r="O13" s="21" t="n">
        <v>0.0871180157357471</v>
      </c>
      <c r="P13" s="21" t="n">
        <v>0.114132673174806</v>
      </c>
      <c r="Q13" s="21" t="n">
        <v>0.0829769591072031</v>
      </c>
      <c r="R13" s="21"/>
      <c r="S13" s="21" t="n">
        <v>0.0456599817057679</v>
      </c>
      <c r="T13" s="21" t="n">
        <v>0.08328434625956</v>
      </c>
      <c r="U13" s="21" t="n">
        <v>0.113186116597772</v>
      </c>
      <c r="V13" s="21" t="n">
        <v>0.0991879393552902</v>
      </c>
      <c r="W13" s="21" t="n">
        <v>0.0761645603099054</v>
      </c>
      <c r="X13" s="21" t="n">
        <v>0.0975078495360154</v>
      </c>
      <c r="Y13" s="21" t="n">
        <v>0.0531095959319599</v>
      </c>
      <c r="Z13" s="21" t="n">
        <v>0.0412660029493681</v>
      </c>
      <c r="AA13" s="21" t="n">
        <v>0.0972467503819358</v>
      </c>
      <c r="AB13" s="21" t="n">
        <v>0.103652114985686</v>
      </c>
      <c r="AC13" s="21" t="n">
        <v>0.0521988472541292</v>
      </c>
      <c r="AD13" s="21" t="n">
        <v>0.0650358066415407</v>
      </c>
      <c r="AE13" s="21"/>
      <c r="AF13" s="21" t="n">
        <v>0.0533095667580637</v>
      </c>
      <c r="AG13" s="21" t="n">
        <v>0.0790355138337568</v>
      </c>
      <c r="AH13" s="21" t="n">
        <v>0.15954271213036</v>
      </c>
      <c r="AI13" s="21"/>
      <c r="AJ13" s="21" t="n">
        <v>0.0599615524183935</v>
      </c>
      <c r="AK13" s="21" t="n">
        <v>0.0624108039838164</v>
      </c>
      <c r="AL13" s="21" t="n">
        <v>0.0728444156611128</v>
      </c>
      <c r="AM13" s="21" t="n">
        <v>0.0990595930008822</v>
      </c>
      <c r="AN13" s="21" t="n">
        <v>0.132447150126638</v>
      </c>
      <c r="AO13" s="21"/>
      <c r="AP13" s="21" t="n">
        <v>0.0481033370602155</v>
      </c>
      <c r="AQ13" s="21" t="n">
        <v>0.0780435184219045</v>
      </c>
      <c r="AR13" s="21" t="n">
        <v>0.0614382347866537</v>
      </c>
      <c r="AS13" s="21" t="n">
        <v>0.0255729632134429</v>
      </c>
      <c r="AT13" s="21" t="n">
        <v>0.141888215407671</v>
      </c>
      <c r="AU13" s="21"/>
      <c r="AV13" s="21" t="n">
        <v>0.0586178499568266</v>
      </c>
      <c r="AW13" s="21" t="n">
        <v>0.0495821083829109</v>
      </c>
      <c r="AX13" s="21" t="n">
        <v>0.0512137687544484</v>
      </c>
      <c r="AY13" s="21" t="n">
        <v>0.0215538739705748</v>
      </c>
      <c r="AZ13" s="21" t="n">
        <v>0.139581496607795</v>
      </c>
      <c r="BA13" s="21" t="n">
        <v>0.184102437688796</v>
      </c>
      <c r="BB13" s="21"/>
      <c r="BC13" s="21" t="n">
        <v>0.0900317180098219</v>
      </c>
      <c r="BD13" s="21" t="n">
        <v>0.0770541985872161</v>
      </c>
      <c r="BE13" s="21" t="n">
        <v>0.0777703187819226</v>
      </c>
      <c r="BF13" s="21" t="n">
        <v>0.0585121742557788</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400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0.0702585217095918</v>
      </c>
      <c r="D9" s="19" t="n">
        <v>0.0907394627218284</v>
      </c>
      <c r="E9" s="19" t="n">
        <v>0.0506604984083175</v>
      </c>
      <c r="F9" s="19"/>
      <c r="G9" s="19" t="n">
        <v>0.108972732789984</v>
      </c>
      <c r="H9" s="19" t="n">
        <v>0.105693655651122</v>
      </c>
      <c r="I9" s="19" t="n">
        <v>0.0699322256230894</v>
      </c>
      <c r="J9" s="19" t="n">
        <v>0.0484321687861802</v>
      </c>
      <c r="K9" s="19" t="n">
        <v>0.0448107793132293</v>
      </c>
      <c r="L9" s="19" t="n">
        <v>0.0463012458909759</v>
      </c>
      <c r="M9" s="19"/>
      <c r="N9" s="19" t="n">
        <v>0.102601416554282</v>
      </c>
      <c r="O9" s="19" t="n">
        <v>0.0664722069391482</v>
      </c>
      <c r="P9" s="19" t="n">
        <v>0.0486466004916838</v>
      </c>
      <c r="Q9" s="19" t="n">
        <v>0.0565637615689902</v>
      </c>
      <c r="R9" s="19"/>
      <c r="S9" s="19" t="n">
        <v>0.104229190558821</v>
      </c>
      <c r="T9" s="19" t="n">
        <v>0.051661641094561</v>
      </c>
      <c r="U9" s="19" t="n">
        <v>0.0641957546647033</v>
      </c>
      <c r="V9" s="19" t="n">
        <v>0.0894006902553032</v>
      </c>
      <c r="W9" s="19" t="n">
        <v>0.111531535552378</v>
      </c>
      <c r="X9" s="19" t="n">
        <v>0.0769093932222276</v>
      </c>
      <c r="Y9" s="19" t="n">
        <v>0.0729376139435776</v>
      </c>
      <c r="Z9" s="19" t="n">
        <v>0.0207951823659173</v>
      </c>
      <c r="AA9" s="19" t="n">
        <v>0.060991748290933</v>
      </c>
      <c r="AB9" s="19" t="n">
        <v>0.0403747703288034</v>
      </c>
      <c r="AC9" s="19" t="n">
        <v>0.0490463821847957</v>
      </c>
      <c r="AD9" s="19" t="n">
        <v>0.0296996342665731</v>
      </c>
      <c r="AE9" s="19"/>
      <c r="AF9" s="19" t="n">
        <v>0.0769945064993916</v>
      </c>
      <c r="AG9" s="19" t="n">
        <v>0.0702911858211881</v>
      </c>
      <c r="AH9" s="19" t="n">
        <v>0.0670924883008075</v>
      </c>
      <c r="AI9" s="19"/>
      <c r="AJ9" s="19" t="n">
        <v>0.0567413463334998</v>
      </c>
      <c r="AK9" s="19" t="n">
        <v>0.0983412625689595</v>
      </c>
      <c r="AL9" s="19" t="n">
        <v>0.0924914954155147</v>
      </c>
      <c r="AM9" s="19" t="n">
        <v>0.0718176376419471</v>
      </c>
      <c r="AN9" s="19" t="n">
        <v>0.06442175951779</v>
      </c>
      <c r="AO9" s="19"/>
      <c r="AP9" s="19" t="n">
        <v>0.0637123392822222</v>
      </c>
      <c r="AQ9" s="19" t="n">
        <v>0.0969399839918588</v>
      </c>
      <c r="AR9" s="19" t="n">
        <v>0.0664145754031656</v>
      </c>
      <c r="AS9" s="19" t="n">
        <v>0.0619013762232205</v>
      </c>
      <c r="AT9" s="19" t="n">
        <v>0.0695887657857789</v>
      </c>
      <c r="AU9" s="19"/>
      <c r="AV9" s="19" t="n">
        <v>0.109593209179228</v>
      </c>
      <c r="AW9" s="19" t="n">
        <v>0.0564784519894286</v>
      </c>
      <c r="AX9" s="19" t="n">
        <v>0.0811652710208189</v>
      </c>
      <c r="AY9" s="19" t="n">
        <v>0.0570243972155399</v>
      </c>
      <c r="AZ9" s="19" t="n">
        <v>0.0472739411299876</v>
      </c>
      <c r="BA9" s="19" t="n">
        <v>0.0342649963568846</v>
      </c>
      <c r="BB9" s="19"/>
      <c r="BC9" s="19" t="n">
        <v>0.0669516993151388</v>
      </c>
      <c r="BD9" s="19" t="n">
        <v>0.0496784752156495</v>
      </c>
      <c r="BE9" s="19" t="n">
        <v>0.0722644275812105</v>
      </c>
      <c r="BF9" s="19" t="n">
        <v>0.114237841136837</v>
      </c>
      <c r="BG9" s="19" t="n">
        <v>0.410023421794991</v>
      </c>
    </row>
    <row r="10">
      <c r="B10" s="20" t="s">
        <v>390</v>
      </c>
      <c r="C10" s="19" t="n">
        <v>0.278589174450928</v>
      </c>
      <c r="D10" s="19" t="n">
        <v>0.318094789473902</v>
      </c>
      <c r="E10" s="19" t="n">
        <v>0.24005272385048</v>
      </c>
      <c r="F10" s="19"/>
      <c r="G10" s="19" t="n">
        <v>0.238156456131698</v>
      </c>
      <c r="H10" s="19" t="n">
        <v>0.35139033927304</v>
      </c>
      <c r="I10" s="19" t="n">
        <v>0.267467449475658</v>
      </c>
      <c r="J10" s="19" t="n">
        <v>0.310778705332646</v>
      </c>
      <c r="K10" s="19" t="n">
        <v>0.248622064364061</v>
      </c>
      <c r="L10" s="19" t="n">
        <v>0.248382420707394</v>
      </c>
      <c r="M10" s="19"/>
      <c r="N10" s="19" t="n">
        <v>0.328054713805922</v>
      </c>
      <c r="O10" s="19" t="n">
        <v>0.281504654842851</v>
      </c>
      <c r="P10" s="19" t="n">
        <v>0.25469744558928</v>
      </c>
      <c r="Q10" s="19" t="n">
        <v>0.236647477669545</v>
      </c>
      <c r="R10" s="19"/>
      <c r="S10" s="19" t="n">
        <v>0.294686284792036</v>
      </c>
      <c r="T10" s="19" t="n">
        <v>0.302062139193763</v>
      </c>
      <c r="U10" s="19" t="n">
        <v>0.287302092926318</v>
      </c>
      <c r="V10" s="19" t="n">
        <v>0.302262402923543</v>
      </c>
      <c r="W10" s="19" t="n">
        <v>0.190747556011768</v>
      </c>
      <c r="X10" s="19" t="n">
        <v>0.327578091534393</v>
      </c>
      <c r="Y10" s="19" t="n">
        <v>0.301994434346076</v>
      </c>
      <c r="Z10" s="19" t="n">
        <v>0.266536269544932</v>
      </c>
      <c r="AA10" s="19" t="n">
        <v>0.233428023802498</v>
      </c>
      <c r="AB10" s="19" t="n">
        <v>0.251025921368961</v>
      </c>
      <c r="AC10" s="19" t="n">
        <v>0.260547733531025</v>
      </c>
      <c r="AD10" s="19" t="n">
        <v>0.316653993749166</v>
      </c>
      <c r="AE10" s="19"/>
      <c r="AF10" s="19" t="n">
        <v>0.246477253960023</v>
      </c>
      <c r="AG10" s="19" t="n">
        <v>0.327162276385168</v>
      </c>
      <c r="AH10" s="19" t="n">
        <v>0.249561778500347</v>
      </c>
      <c r="AI10" s="19"/>
      <c r="AJ10" s="19" t="n">
        <v>0.261832146406966</v>
      </c>
      <c r="AK10" s="19" t="n">
        <v>0.322269691869742</v>
      </c>
      <c r="AL10" s="19" t="n">
        <v>0.30763042143988</v>
      </c>
      <c r="AM10" s="19" t="n">
        <v>0.390013061814767</v>
      </c>
      <c r="AN10" s="19" t="n">
        <v>0.246584690475504</v>
      </c>
      <c r="AO10" s="19"/>
      <c r="AP10" s="19" t="n">
        <v>0.229459923495682</v>
      </c>
      <c r="AQ10" s="19" t="n">
        <v>0.345137616256709</v>
      </c>
      <c r="AR10" s="19" t="n">
        <v>0.356819992923884</v>
      </c>
      <c r="AS10" s="19" t="n">
        <v>0.275231871728741</v>
      </c>
      <c r="AT10" s="19" t="n">
        <v>0.265899351306564</v>
      </c>
      <c r="AU10" s="19"/>
      <c r="AV10" s="19" t="n">
        <v>0.348841486744954</v>
      </c>
      <c r="AW10" s="19" t="n">
        <v>0.278714719378627</v>
      </c>
      <c r="AX10" s="19" t="n">
        <v>0.373805807802642</v>
      </c>
      <c r="AY10" s="19" t="n">
        <v>0.263367861046838</v>
      </c>
      <c r="AZ10" s="19" t="n">
        <v>0.25689916080407</v>
      </c>
      <c r="BA10" s="19" t="n">
        <v>0.19375147945871</v>
      </c>
      <c r="BB10" s="19"/>
      <c r="BC10" s="19" t="n">
        <v>0.229692055815884</v>
      </c>
      <c r="BD10" s="19" t="n">
        <v>0.251093228054067</v>
      </c>
      <c r="BE10" s="19" t="n">
        <v>0.304935335884515</v>
      </c>
      <c r="BF10" s="19" t="n">
        <v>0.345557999236017</v>
      </c>
      <c r="BG10" s="19" t="n">
        <v>0.137785591139394</v>
      </c>
    </row>
    <row r="11">
      <c r="B11" s="20" t="s">
        <v>391</v>
      </c>
      <c r="C11" s="19" t="n">
        <v>0.299116664841931</v>
      </c>
      <c r="D11" s="19" t="n">
        <v>0.282363306032709</v>
      </c>
      <c r="E11" s="19" t="n">
        <v>0.31557515570066</v>
      </c>
      <c r="F11" s="19"/>
      <c r="G11" s="19" t="n">
        <v>0.334294443286382</v>
      </c>
      <c r="H11" s="19" t="n">
        <v>0.300652401250046</v>
      </c>
      <c r="I11" s="19" t="n">
        <v>0.260938973933808</v>
      </c>
      <c r="J11" s="19" t="n">
        <v>0.273760338160504</v>
      </c>
      <c r="K11" s="19" t="n">
        <v>0.254096018269806</v>
      </c>
      <c r="L11" s="19" t="n">
        <v>0.351385246780393</v>
      </c>
      <c r="M11" s="19"/>
      <c r="N11" s="19" t="n">
        <v>0.257528919245743</v>
      </c>
      <c r="O11" s="19" t="n">
        <v>0.30246995274778</v>
      </c>
      <c r="P11" s="19" t="n">
        <v>0.301956812936251</v>
      </c>
      <c r="Q11" s="19" t="n">
        <v>0.342446509025061</v>
      </c>
      <c r="R11" s="19"/>
      <c r="S11" s="19" t="n">
        <v>0.316562469212288</v>
      </c>
      <c r="T11" s="19" t="n">
        <v>0.239410251122775</v>
      </c>
      <c r="U11" s="19" t="n">
        <v>0.297355095048261</v>
      </c>
      <c r="V11" s="19" t="n">
        <v>0.323295389005609</v>
      </c>
      <c r="W11" s="19" t="n">
        <v>0.431775012039396</v>
      </c>
      <c r="X11" s="19" t="n">
        <v>0.303106471104743</v>
      </c>
      <c r="Y11" s="19" t="n">
        <v>0.261566098679837</v>
      </c>
      <c r="Z11" s="19" t="n">
        <v>0.231978885717363</v>
      </c>
      <c r="AA11" s="19" t="n">
        <v>0.313882476133583</v>
      </c>
      <c r="AB11" s="19" t="n">
        <v>0.236131168995409</v>
      </c>
      <c r="AC11" s="19" t="n">
        <v>0.320166421172969</v>
      </c>
      <c r="AD11" s="19" t="n">
        <v>0.325292013357952</v>
      </c>
      <c r="AE11" s="19"/>
      <c r="AF11" s="19" t="n">
        <v>0.305299387119522</v>
      </c>
      <c r="AG11" s="19" t="n">
        <v>0.291596671682905</v>
      </c>
      <c r="AH11" s="19" t="n">
        <v>0.250222973566672</v>
      </c>
      <c r="AI11" s="19"/>
      <c r="AJ11" s="19" t="n">
        <v>0.344576473751783</v>
      </c>
      <c r="AK11" s="19" t="n">
        <v>0.272738538910296</v>
      </c>
      <c r="AL11" s="19" t="n">
        <v>0.382246486963275</v>
      </c>
      <c r="AM11" s="19" t="n">
        <v>0.192575770297177</v>
      </c>
      <c r="AN11" s="19" t="n">
        <v>0.206949502870997</v>
      </c>
      <c r="AO11" s="19"/>
      <c r="AP11" s="19" t="n">
        <v>0.354542948687147</v>
      </c>
      <c r="AQ11" s="19" t="n">
        <v>0.285039727164327</v>
      </c>
      <c r="AR11" s="19" t="n">
        <v>0.369204300628999</v>
      </c>
      <c r="AS11" s="19" t="n">
        <v>0.236049667170779</v>
      </c>
      <c r="AT11" s="19" t="n">
        <v>0.23551022330286</v>
      </c>
      <c r="AU11" s="19"/>
      <c r="AV11" s="19" t="n">
        <v>0.280224736101373</v>
      </c>
      <c r="AW11" s="19" t="n">
        <v>0.341434327869845</v>
      </c>
      <c r="AX11" s="19" t="n">
        <v>0.291042176198634</v>
      </c>
      <c r="AY11" s="19" t="n">
        <v>0.288760049371092</v>
      </c>
      <c r="AZ11" s="19" t="n">
        <v>0.294092226533889</v>
      </c>
      <c r="BA11" s="19" t="n">
        <v>0.391440663179039</v>
      </c>
      <c r="BB11" s="19"/>
      <c r="BC11" s="19" t="n">
        <v>0.36222765159524</v>
      </c>
      <c r="BD11" s="19" t="n">
        <v>0.283038823094394</v>
      </c>
      <c r="BE11" s="19" t="n">
        <v>0.294297678861974</v>
      </c>
      <c r="BF11" s="19" t="n">
        <v>0.258867381473615</v>
      </c>
      <c r="BG11" s="19" t="n">
        <v>0.381726197508283</v>
      </c>
    </row>
    <row r="12">
      <c r="B12" s="20" t="s">
        <v>392</v>
      </c>
      <c r="C12" s="19" t="n">
        <v>0.28461048208131</v>
      </c>
      <c r="D12" s="19" t="n">
        <v>0.255639448629072</v>
      </c>
      <c r="E12" s="19" t="n">
        <v>0.31163700634395</v>
      </c>
      <c r="F12" s="19"/>
      <c r="G12" s="19" t="n">
        <v>0.280285841748465</v>
      </c>
      <c r="H12" s="19" t="n">
        <v>0.210871884898051</v>
      </c>
      <c r="I12" s="19" t="n">
        <v>0.34580767119431</v>
      </c>
      <c r="J12" s="19" t="n">
        <v>0.271651385047713</v>
      </c>
      <c r="K12" s="19" t="n">
        <v>0.345640964019693</v>
      </c>
      <c r="L12" s="19" t="n">
        <v>0.272870952539403</v>
      </c>
      <c r="M12" s="19"/>
      <c r="N12" s="19" t="n">
        <v>0.258274965020647</v>
      </c>
      <c r="O12" s="19" t="n">
        <v>0.289488154413812</v>
      </c>
      <c r="P12" s="19" t="n">
        <v>0.298171810365975</v>
      </c>
      <c r="Q12" s="19" t="n">
        <v>0.298892915725832</v>
      </c>
      <c r="R12" s="19"/>
      <c r="S12" s="19" t="n">
        <v>0.238513204829348</v>
      </c>
      <c r="T12" s="19" t="n">
        <v>0.341995457274603</v>
      </c>
      <c r="U12" s="19" t="n">
        <v>0.300280768745432</v>
      </c>
      <c r="V12" s="19" t="n">
        <v>0.170174680638423</v>
      </c>
      <c r="W12" s="19" t="n">
        <v>0.228268628228866</v>
      </c>
      <c r="X12" s="19" t="n">
        <v>0.194854422890542</v>
      </c>
      <c r="Y12" s="19" t="n">
        <v>0.33812288757554</v>
      </c>
      <c r="Z12" s="19" t="n">
        <v>0.389747428859124</v>
      </c>
      <c r="AA12" s="19" t="n">
        <v>0.331368708651931</v>
      </c>
      <c r="AB12" s="19" t="n">
        <v>0.356986622200335</v>
      </c>
      <c r="AC12" s="19" t="n">
        <v>0.294196826559834</v>
      </c>
      <c r="AD12" s="19" t="n">
        <v>0.302953960238489</v>
      </c>
      <c r="AE12" s="19"/>
      <c r="AF12" s="19" t="n">
        <v>0.301722226894336</v>
      </c>
      <c r="AG12" s="19" t="n">
        <v>0.240004973966297</v>
      </c>
      <c r="AH12" s="19" t="n">
        <v>0.355450635197604</v>
      </c>
      <c r="AI12" s="19"/>
      <c r="AJ12" s="19" t="n">
        <v>0.2731762306814</v>
      </c>
      <c r="AK12" s="19" t="n">
        <v>0.231014859587774</v>
      </c>
      <c r="AL12" s="19" t="n">
        <v>0.192153687777723</v>
      </c>
      <c r="AM12" s="19" t="n">
        <v>0.246533937245227</v>
      </c>
      <c r="AN12" s="19" t="n">
        <v>0.409583155499293</v>
      </c>
      <c r="AO12" s="19"/>
      <c r="AP12" s="19" t="n">
        <v>0.288867961142371</v>
      </c>
      <c r="AQ12" s="19" t="n">
        <v>0.214620643843377</v>
      </c>
      <c r="AR12" s="19" t="n">
        <v>0.154392359796664</v>
      </c>
      <c r="AS12" s="19" t="n">
        <v>0.36405524599761</v>
      </c>
      <c r="AT12" s="19" t="n">
        <v>0.328845179036923</v>
      </c>
      <c r="AU12" s="19"/>
      <c r="AV12" s="19" t="n">
        <v>0.214999480836041</v>
      </c>
      <c r="AW12" s="19" t="n">
        <v>0.266589305639761</v>
      </c>
      <c r="AX12" s="19" t="n">
        <v>0.22186904846145</v>
      </c>
      <c r="AY12" s="19" t="n">
        <v>0.344484492911524</v>
      </c>
      <c r="AZ12" s="19" t="n">
        <v>0.333695074728052</v>
      </c>
      <c r="BA12" s="19" t="n">
        <v>0.254999677401533</v>
      </c>
      <c r="BB12" s="19"/>
      <c r="BC12" s="19" t="n">
        <v>0.286272708844425</v>
      </c>
      <c r="BD12" s="19" t="n">
        <v>0.34638888396324</v>
      </c>
      <c r="BE12" s="19" t="n">
        <v>0.262470363900903</v>
      </c>
      <c r="BF12" s="19" t="n">
        <v>0.21355625319106</v>
      </c>
      <c r="BG12" s="19" t="n">
        <v>0.0704647895573316</v>
      </c>
    </row>
    <row r="13">
      <c r="B13" s="20" t="s">
        <v>100</v>
      </c>
      <c r="C13" s="21" t="n">
        <v>0.0674251569162398</v>
      </c>
      <c r="D13" s="21" t="n">
        <v>0.0531629931424896</v>
      </c>
      <c r="E13" s="21" t="n">
        <v>0.0820746156965921</v>
      </c>
      <c r="F13" s="21"/>
      <c r="G13" s="21" t="n">
        <v>0.0382905260434711</v>
      </c>
      <c r="H13" s="21" t="n">
        <v>0.0313917189277423</v>
      </c>
      <c r="I13" s="21" t="n">
        <v>0.055853679773134</v>
      </c>
      <c r="J13" s="21" t="n">
        <v>0.0953774026729582</v>
      </c>
      <c r="K13" s="21" t="n">
        <v>0.106830174033211</v>
      </c>
      <c r="L13" s="21" t="n">
        <v>0.0810601340818339</v>
      </c>
      <c r="M13" s="21"/>
      <c r="N13" s="21" t="n">
        <v>0.0535399853734056</v>
      </c>
      <c r="O13" s="21" t="n">
        <v>0.0600650310564093</v>
      </c>
      <c r="P13" s="21" t="n">
        <v>0.0965273306168099</v>
      </c>
      <c r="Q13" s="21" t="n">
        <v>0.0654493360105716</v>
      </c>
      <c r="R13" s="21"/>
      <c r="S13" s="21" t="n">
        <v>0.046008850607508</v>
      </c>
      <c r="T13" s="21" t="n">
        <v>0.0648705113142988</v>
      </c>
      <c r="U13" s="21" t="n">
        <v>0.0508662886152854</v>
      </c>
      <c r="V13" s="21" t="n">
        <v>0.114866837177122</v>
      </c>
      <c r="W13" s="21" t="n">
        <v>0.0376772681675909</v>
      </c>
      <c r="X13" s="21" t="n">
        <v>0.0975516212480947</v>
      </c>
      <c r="Y13" s="21" t="n">
        <v>0.0253789654549689</v>
      </c>
      <c r="Z13" s="21" t="n">
        <v>0.0909422335126637</v>
      </c>
      <c r="AA13" s="21" t="n">
        <v>0.060329043121055</v>
      </c>
      <c r="AB13" s="21" t="n">
        <v>0.115481517106492</v>
      </c>
      <c r="AC13" s="21" t="n">
        <v>0.0760426365513757</v>
      </c>
      <c r="AD13" s="21" t="n">
        <v>0.02540039838782</v>
      </c>
      <c r="AE13" s="21"/>
      <c r="AF13" s="21" t="n">
        <v>0.0695066255267283</v>
      </c>
      <c r="AG13" s="21" t="n">
        <v>0.0709448921444426</v>
      </c>
      <c r="AH13" s="21" t="n">
        <v>0.0776721244345695</v>
      </c>
      <c r="AI13" s="21"/>
      <c r="AJ13" s="21" t="n">
        <v>0.0636738028263514</v>
      </c>
      <c r="AK13" s="21" t="n">
        <v>0.075635647063228</v>
      </c>
      <c r="AL13" s="21" t="n">
        <v>0.0254779084036079</v>
      </c>
      <c r="AM13" s="21" t="n">
        <v>0.0990595930008822</v>
      </c>
      <c r="AN13" s="21" t="n">
        <v>0.0724608916364161</v>
      </c>
      <c r="AO13" s="21"/>
      <c r="AP13" s="21" t="n">
        <v>0.0634168273925778</v>
      </c>
      <c r="AQ13" s="21" t="n">
        <v>0.0582620287437291</v>
      </c>
      <c r="AR13" s="21" t="n">
        <v>0.0531687712472873</v>
      </c>
      <c r="AS13" s="21" t="n">
        <v>0.0627618388796489</v>
      </c>
      <c r="AT13" s="21" t="n">
        <v>0.100156480567875</v>
      </c>
      <c r="AU13" s="21"/>
      <c r="AV13" s="21" t="n">
        <v>0.0463410871384038</v>
      </c>
      <c r="AW13" s="21" t="n">
        <v>0.0567831951223384</v>
      </c>
      <c r="AX13" s="21" t="n">
        <v>0.0321176965164552</v>
      </c>
      <c r="AY13" s="21" t="n">
        <v>0.0463631994550065</v>
      </c>
      <c r="AZ13" s="21" t="n">
        <v>0.068039596804001</v>
      </c>
      <c r="BA13" s="21" t="n">
        <v>0.125543183603833</v>
      </c>
      <c r="BB13" s="21"/>
      <c r="BC13" s="21" t="n">
        <v>0.0548558844293127</v>
      </c>
      <c r="BD13" s="21" t="n">
        <v>0.0698005896726491</v>
      </c>
      <c r="BE13" s="21" t="n">
        <v>0.0660321937713971</v>
      </c>
      <c r="BF13" s="21" t="n">
        <v>0.067780524962471</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389</v>
      </c>
      <c r="C9" s="19" t="n">
        <v>0.0902113681630003</v>
      </c>
      <c r="D9" s="19" t="n">
        <v>0.0913353345743422</v>
      </c>
      <c r="E9" s="19" t="n">
        <v>0.0852695712016263</v>
      </c>
      <c r="F9" s="19"/>
      <c r="G9" s="19" t="n">
        <v>0.130670365323007</v>
      </c>
      <c r="H9" s="19" t="n">
        <v>0.14769846274163</v>
      </c>
      <c r="I9" s="19" t="n">
        <v>0.153182043806919</v>
      </c>
      <c r="J9" s="19" t="n">
        <v>0.0456566227739785</v>
      </c>
      <c r="K9" s="19" t="n">
        <v>0.0509929743907358</v>
      </c>
      <c r="L9" s="19" t="n">
        <v>0.0224037403709868</v>
      </c>
      <c r="M9" s="19"/>
      <c r="N9" s="19" t="n">
        <v>0.131014276444266</v>
      </c>
      <c r="O9" s="19" t="n">
        <v>0.0935651445199887</v>
      </c>
      <c r="P9" s="19" t="n">
        <v>0.0558795316190429</v>
      </c>
      <c r="Q9" s="19" t="n">
        <v>0.0706142482072608</v>
      </c>
      <c r="R9" s="19"/>
      <c r="S9" s="19" t="n">
        <v>0.143867482644791</v>
      </c>
      <c r="T9" s="19" t="n">
        <v>0.0525093102381617</v>
      </c>
      <c r="U9" s="19" t="n">
        <v>0.0775322890358535</v>
      </c>
      <c r="V9" s="19" t="n">
        <v>0.141108467087446</v>
      </c>
      <c r="W9" s="19" t="n">
        <v>0.107684557494457</v>
      </c>
      <c r="X9" s="19" t="n">
        <v>0.0500539223950909</v>
      </c>
      <c r="Y9" s="19" t="n">
        <v>0.0936432092595202</v>
      </c>
      <c r="Z9" s="19" t="n">
        <v>0.0609193304499765</v>
      </c>
      <c r="AA9" s="19" t="n">
        <v>0.103684874360238</v>
      </c>
      <c r="AB9" s="19" t="n">
        <v>0.0111586268944915</v>
      </c>
      <c r="AC9" s="19" t="n">
        <v>0.111091537059991</v>
      </c>
      <c r="AD9" s="19" t="n">
        <v>0.123200331987448</v>
      </c>
      <c r="AE9" s="19"/>
      <c r="AF9" s="19" t="n">
        <v>0.0772506948535355</v>
      </c>
      <c r="AG9" s="19" t="n">
        <v>0.11283614862546</v>
      </c>
      <c r="AH9" s="19" t="n">
        <v>0.0658063044293962</v>
      </c>
      <c r="AI9" s="19"/>
      <c r="AJ9" s="19" t="n">
        <v>0.0762912938242924</v>
      </c>
      <c r="AK9" s="19" t="n">
        <v>0.120627291808595</v>
      </c>
      <c r="AL9" s="19" t="n">
        <v>0.0488968693530112</v>
      </c>
      <c r="AM9" s="19" t="n">
        <v>0.179344047872364</v>
      </c>
      <c r="AN9" s="19" t="n">
        <v>0.0748566070108977</v>
      </c>
      <c r="AO9" s="19"/>
      <c r="AP9" s="19" t="n">
        <v>0.0877123185711211</v>
      </c>
      <c r="AQ9" s="19" t="n">
        <v>0.112011678137937</v>
      </c>
      <c r="AR9" s="19" t="n">
        <v>0.0393454188837009</v>
      </c>
      <c r="AS9" s="19" t="n">
        <v>0.0897988174684721</v>
      </c>
      <c r="AT9" s="19" t="n">
        <v>0.0921543247291026</v>
      </c>
      <c r="AU9" s="19"/>
      <c r="AV9" s="19" t="n">
        <v>0.147862916009806</v>
      </c>
      <c r="AW9" s="19" t="n">
        <v>0.0984901049754799</v>
      </c>
      <c r="AX9" s="19" t="n">
        <v>0.0661483620999306</v>
      </c>
      <c r="AY9" s="19" t="n">
        <v>0.0546760741683686</v>
      </c>
      <c r="AZ9" s="19" t="n">
        <v>0.0858168179017937</v>
      </c>
      <c r="BA9" s="19" t="n">
        <v>0.0112679373916749</v>
      </c>
      <c r="BB9" s="19"/>
      <c r="BC9" s="19" t="n">
        <v>0.0595583750924788</v>
      </c>
      <c r="BD9" s="19" t="n">
        <v>0.0931216798965184</v>
      </c>
      <c r="BE9" s="19" t="n">
        <v>0.0767044104002408</v>
      </c>
      <c r="BF9" s="19" t="n">
        <v>0.204076078304819</v>
      </c>
      <c r="BG9" s="19" t="n">
        <v>0.351258929757067</v>
      </c>
    </row>
    <row r="10">
      <c r="B10" s="20" t="s">
        <v>390</v>
      </c>
      <c r="C10" s="19" t="n">
        <v>0.327322280618411</v>
      </c>
      <c r="D10" s="19" t="n">
        <v>0.375507756177101</v>
      </c>
      <c r="E10" s="19" t="n">
        <v>0.282609564825286</v>
      </c>
      <c r="F10" s="19"/>
      <c r="G10" s="19" t="n">
        <v>0.388800571991481</v>
      </c>
      <c r="H10" s="19" t="n">
        <v>0.402953853197016</v>
      </c>
      <c r="I10" s="19" t="n">
        <v>0.316244994251011</v>
      </c>
      <c r="J10" s="19" t="n">
        <v>0.294259311196363</v>
      </c>
      <c r="K10" s="19" t="n">
        <v>0.254560635917503</v>
      </c>
      <c r="L10" s="19" t="n">
        <v>0.300421893995125</v>
      </c>
      <c r="M10" s="19"/>
      <c r="N10" s="19" t="n">
        <v>0.378208178360884</v>
      </c>
      <c r="O10" s="19" t="n">
        <v>0.369550756184268</v>
      </c>
      <c r="P10" s="19" t="n">
        <v>0.276440994238368</v>
      </c>
      <c r="Q10" s="19" t="n">
        <v>0.266211481709579</v>
      </c>
      <c r="R10" s="19"/>
      <c r="S10" s="19" t="n">
        <v>0.409285548749772</v>
      </c>
      <c r="T10" s="19" t="n">
        <v>0.32767223034447</v>
      </c>
      <c r="U10" s="19" t="n">
        <v>0.265477757992187</v>
      </c>
      <c r="V10" s="19" t="n">
        <v>0.325679085964914</v>
      </c>
      <c r="W10" s="19" t="n">
        <v>0.288584085201723</v>
      </c>
      <c r="X10" s="19" t="n">
        <v>0.380221540698919</v>
      </c>
      <c r="Y10" s="19" t="n">
        <v>0.346008930060553</v>
      </c>
      <c r="Z10" s="19" t="n">
        <v>0.216413988911216</v>
      </c>
      <c r="AA10" s="19" t="n">
        <v>0.27495342437035</v>
      </c>
      <c r="AB10" s="19" t="n">
        <v>0.386675154186215</v>
      </c>
      <c r="AC10" s="19" t="n">
        <v>0.25171617410997</v>
      </c>
      <c r="AD10" s="19" t="n">
        <v>0.26536185853069</v>
      </c>
      <c r="AE10" s="19"/>
      <c r="AF10" s="19" t="n">
        <v>0.346755224005879</v>
      </c>
      <c r="AG10" s="19" t="n">
        <v>0.301632592030598</v>
      </c>
      <c r="AH10" s="19" t="n">
        <v>0.307258578613022</v>
      </c>
      <c r="AI10" s="19"/>
      <c r="AJ10" s="19" t="n">
        <v>0.328030262031614</v>
      </c>
      <c r="AK10" s="19" t="n">
        <v>0.404359927062552</v>
      </c>
      <c r="AL10" s="19" t="n">
        <v>0.280176801713756</v>
      </c>
      <c r="AM10" s="19" t="n">
        <v>0.218148696151646</v>
      </c>
      <c r="AN10" s="19" t="n">
        <v>0.341875534796126</v>
      </c>
      <c r="AO10" s="19"/>
      <c r="AP10" s="19" t="n">
        <v>0.31104376962922</v>
      </c>
      <c r="AQ10" s="19" t="n">
        <v>0.421079444222004</v>
      </c>
      <c r="AR10" s="19" t="n">
        <v>0.315263838606625</v>
      </c>
      <c r="AS10" s="19" t="n">
        <v>0.313576188710668</v>
      </c>
      <c r="AT10" s="19" t="n">
        <v>0.165396264041983</v>
      </c>
      <c r="AU10" s="19"/>
      <c r="AV10" s="19" t="n">
        <v>0.404696509689232</v>
      </c>
      <c r="AW10" s="19" t="n">
        <v>0.368836410657223</v>
      </c>
      <c r="AX10" s="19" t="n">
        <v>0.331286127011454</v>
      </c>
      <c r="AY10" s="19" t="n">
        <v>0.291391917607063</v>
      </c>
      <c r="AZ10" s="19" t="n">
        <v>0.24559067935193</v>
      </c>
      <c r="BA10" s="19" t="n">
        <v>0.271203165144297</v>
      </c>
      <c r="BB10" s="19"/>
      <c r="BC10" s="19" t="n">
        <v>0.350414458268241</v>
      </c>
      <c r="BD10" s="19" t="n">
        <v>0.284972919865015</v>
      </c>
      <c r="BE10" s="19" t="n">
        <v>0.371686459912802</v>
      </c>
      <c r="BF10" s="19" t="n">
        <v>0.35884073975415</v>
      </c>
      <c r="BG10" s="19" t="n">
        <v>0.234564171009973</v>
      </c>
    </row>
    <row r="11">
      <c r="B11" s="20" t="s">
        <v>391</v>
      </c>
      <c r="C11" s="19" t="n">
        <v>0.292488236098768</v>
      </c>
      <c r="D11" s="19" t="n">
        <v>0.27819032163301</v>
      </c>
      <c r="E11" s="19" t="n">
        <v>0.30911142609887</v>
      </c>
      <c r="F11" s="19"/>
      <c r="G11" s="19" t="n">
        <v>0.2525060811853</v>
      </c>
      <c r="H11" s="19" t="n">
        <v>0.268528070728045</v>
      </c>
      <c r="I11" s="19" t="n">
        <v>0.276580209179536</v>
      </c>
      <c r="J11" s="19" t="n">
        <v>0.294875523524411</v>
      </c>
      <c r="K11" s="19" t="n">
        <v>0.361801114666839</v>
      </c>
      <c r="L11" s="19" t="n">
        <v>0.308268834523449</v>
      </c>
      <c r="M11" s="19"/>
      <c r="N11" s="19" t="n">
        <v>0.268621931127561</v>
      </c>
      <c r="O11" s="19" t="n">
        <v>0.275537595859196</v>
      </c>
      <c r="P11" s="19" t="n">
        <v>0.274002049849289</v>
      </c>
      <c r="Q11" s="19" t="n">
        <v>0.356177417850884</v>
      </c>
      <c r="R11" s="19"/>
      <c r="S11" s="19" t="n">
        <v>0.23770166095666</v>
      </c>
      <c r="T11" s="19" t="n">
        <v>0.248475366043412</v>
      </c>
      <c r="U11" s="19" t="n">
        <v>0.381149696191977</v>
      </c>
      <c r="V11" s="19" t="n">
        <v>0.223749300832405</v>
      </c>
      <c r="W11" s="19" t="n">
        <v>0.395495748510494</v>
      </c>
      <c r="X11" s="19" t="n">
        <v>0.308318808124813</v>
      </c>
      <c r="Y11" s="19" t="n">
        <v>0.249331392593749</v>
      </c>
      <c r="Z11" s="19" t="n">
        <v>0.306157319839797</v>
      </c>
      <c r="AA11" s="19" t="n">
        <v>0.325928677563846</v>
      </c>
      <c r="AB11" s="19" t="n">
        <v>0.238343089804252</v>
      </c>
      <c r="AC11" s="19" t="n">
        <v>0.358815579357499</v>
      </c>
      <c r="AD11" s="19" t="n">
        <v>0.407887750204001</v>
      </c>
      <c r="AE11" s="19"/>
      <c r="AF11" s="19" t="n">
        <v>0.268388845617139</v>
      </c>
      <c r="AG11" s="19" t="n">
        <v>0.325515685913501</v>
      </c>
      <c r="AH11" s="19" t="n">
        <v>0.285160624527499</v>
      </c>
      <c r="AI11" s="19"/>
      <c r="AJ11" s="19" t="n">
        <v>0.28092820847969</v>
      </c>
      <c r="AK11" s="19" t="n">
        <v>0.254039868814816</v>
      </c>
      <c r="AL11" s="19" t="n">
        <v>0.447619756915859</v>
      </c>
      <c r="AM11" s="19" t="n">
        <v>0.227181505260148</v>
      </c>
      <c r="AN11" s="19" t="n">
        <v>0.230481650307805</v>
      </c>
      <c r="AO11" s="19"/>
      <c r="AP11" s="19" t="n">
        <v>0.256049123794962</v>
      </c>
      <c r="AQ11" s="19" t="n">
        <v>0.262310817811818</v>
      </c>
      <c r="AR11" s="19" t="n">
        <v>0.405195765954041</v>
      </c>
      <c r="AS11" s="19" t="n">
        <v>0.275477665617993</v>
      </c>
      <c r="AT11" s="19" t="n">
        <v>0.356294597009824</v>
      </c>
      <c r="AU11" s="19"/>
      <c r="AV11" s="19" t="n">
        <v>0.253077887023248</v>
      </c>
      <c r="AW11" s="19" t="n">
        <v>0.23456500796532</v>
      </c>
      <c r="AX11" s="19" t="n">
        <v>0.370005794165076</v>
      </c>
      <c r="AY11" s="19" t="n">
        <v>0.328992737443156</v>
      </c>
      <c r="AZ11" s="19" t="n">
        <v>0.318029332652418</v>
      </c>
      <c r="BA11" s="19" t="n">
        <v>0.3322446948817</v>
      </c>
      <c r="BB11" s="19"/>
      <c r="BC11" s="19" t="n">
        <v>0.319803082740839</v>
      </c>
      <c r="BD11" s="19" t="n">
        <v>0.283053283258599</v>
      </c>
      <c r="BE11" s="19" t="n">
        <v>0.309218832984539</v>
      </c>
      <c r="BF11" s="19" t="n">
        <v>0.221526352592841</v>
      </c>
      <c r="BG11" s="19" t="n">
        <v>0.276982429452723</v>
      </c>
    </row>
    <row r="12">
      <c r="B12" s="20" t="s">
        <v>392</v>
      </c>
      <c r="C12" s="19" t="n">
        <v>0.192868375816472</v>
      </c>
      <c r="D12" s="19" t="n">
        <v>0.179527186031228</v>
      </c>
      <c r="E12" s="19" t="n">
        <v>0.203686869605948</v>
      </c>
      <c r="F12" s="19"/>
      <c r="G12" s="19" t="n">
        <v>0.164420495161903</v>
      </c>
      <c r="H12" s="19" t="n">
        <v>0.119974814278688</v>
      </c>
      <c r="I12" s="19" t="n">
        <v>0.187556165876271</v>
      </c>
      <c r="J12" s="19" t="n">
        <v>0.234407217750059</v>
      </c>
      <c r="K12" s="19" t="n">
        <v>0.212704972230338</v>
      </c>
      <c r="L12" s="19" t="n">
        <v>0.233746528792445</v>
      </c>
      <c r="M12" s="19"/>
      <c r="N12" s="19" t="n">
        <v>0.15650763975914</v>
      </c>
      <c r="O12" s="19" t="n">
        <v>0.184336413665281</v>
      </c>
      <c r="P12" s="19" t="n">
        <v>0.252529454648217</v>
      </c>
      <c r="Q12" s="19" t="n">
        <v>0.191188501436986</v>
      </c>
      <c r="R12" s="19"/>
      <c r="S12" s="19" t="n">
        <v>0.139151615689595</v>
      </c>
      <c r="T12" s="19" t="n">
        <v>0.254835280024978</v>
      </c>
      <c r="U12" s="19" t="n">
        <v>0.211105357200061</v>
      </c>
      <c r="V12" s="19" t="n">
        <v>0.198035899202073</v>
      </c>
      <c r="W12" s="19" t="n">
        <v>0.156829144345476</v>
      </c>
      <c r="X12" s="19" t="n">
        <v>0.131540095023339</v>
      </c>
      <c r="Y12" s="19" t="n">
        <v>0.24713894898275</v>
      </c>
      <c r="Z12" s="19" t="n">
        <v>0.234579189579347</v>
      </c>
      <c r="AA12" s="19" t="n">
        <v>0.174055491521319</v>
      </c>
      <c r="AB12" s="19" t="n">
        <v>0.23062333869468</v>
      </c>
      <c r="AC12" s="19" t="n">
        <v>0.185728665199329</v>
      </c>
      <c r="AD12" s="19" t="n">
        <v>0.203550059277861</v>
      </c>
      <c r="AE12" s="19"/>
      <c r="AF12" s="19" t="n">
        <v>0.213120822475232</v>
      </c>
      <c r="AG12" s="19" t="n">
        <v>0.165713432453123</v>
      </c>
      <c r="AH12" s="19" t="n">
        <v>0.204659587778163</v>
      </c>
      <c r="AI12" s="19"/>
      <c r="AJ12" s="19" t="n">
        <v>0.20974311326703</v>
      </c>
      <c r="AK12" s="19" t="n">
        <v>0.156242591566584</v>
      </c>
      <c r="AL12" s="19" t="n">
        <v>0.170565601386827</v>
      </c>
      <c r="AM12" s="19" t="n">
        <v>0.2382643422959</v>
      </c>
      <c r="AN12" s="19" t="n">
        <v>0.206082855559735</v>
      </c>
      <c r="AO12" s="19"/>
      <c r="AP12" s="19" t="n">
        <v>0.225513294006044</v>
      </c>
      <c r="AQ12" s="19" t="n">
        <v>0.136391373695981</v>
      </c>
      <c r="AR12" s="19" t="n">
        <v>0.139278882032942</v>
      </c>
      <c r="AS12" s="19" t="n">
        <v>0.235564536116295</v>
      </c>
      <c r="AT12" s="19" t="n">
        <v>0.27457013146541</v>
      </c>
      <c r="AU12" s="19"/>
      <c r="AV12" s="19" t="n">
        <v>0.13190764424433</v>
      </c>
      <c r="AW12" s="19" t="n">
        <v>0.204610820373267</v>
      </c>
      <c r="AX12" s="19" t="n">
        <v>0.178059592913284</v>
      </c>
      <c r="AY12" s="19" t="n">
        <v>0.238682569540499</v>
      </c>
      <c r="AZ12" s="19" t="n">
        <v>0.26972680263623</v>
      </c>
      <c r="BA12" s="19" t="n">
        <v>0.137610478552873</v>
      </c>
      <c r="BB12" s="19"/>
      <c r="BC12" s="19" t="n">
        <v>0.164078551581275</v>
      </c>
      <c r="BD12" s="19" t="n">
        <v>0.241484035579236</v>
      </c>
      <c r="BE12" s="19" t="n">
        <v>0.16153930494527</v>
      </c>
      <c r="BF12" s="19" t="n">
        <v>0.163677101213453</v>
      </c>
      <c r="BG12" s="19" t="n">
        <v>0.137194469780238</v>
      </c>
    </row>
    <row r="13">
      <c r="B13" s="20" t="s">
        <v>100</v>
      </c>
      <c r="C13" s="21" t="n">
        <v>0.097109739303349</v>
      </c>
      <c r="D13" s="21" t="n">
        <v>0.075439401584319</v>
      </c>
      <c r="E13" s="21" t="n">
        <v>0.11932256826827</v>
      </c>
      <c r="F13" s="21"/>
      <c r="G13" s="21" t="n">
        <v>0.0636024863383093</v>
      </c>
      <c r="H13" s="21" t="n">
        <v>0.0608447990546209</v>
      </c>
      <c r="I13" s="21" t="n">
        <v>0.0664365868862624</v>
      </c>
      <c r="J13" s="21" t="n">
        <v>0.130801324755188</v>
      </c>
      <c r="K13" s="21" t="n">
        <v>0.119940302794585</v>
      </c>
      <c r="L13" s="21" t="n">
        <v>0.135159002317994</v>
      </c>
      <c r="M13" s="21"/>
      <c r="N13" s="21" t="n">
        <v>0.0656479743081495</v>
      </c>
      <c r="O13" s="21" t="n">
        <v>0.0770100897712659</v>
      </c>
      <c r="P13" s="21" t="n">
        <v>0.141147969645083</v>
      </c>
      <c r="Q13" s="21" t="n">
        <v>0.115808350795291</v>
      </c>
      <c r="R13" s="21"/>
      <c r="S13" s="21" t="n">
        <v>0.0699936919591817</v>
      </c>
      <c r="T13" s="21" t="n">
        <v>0.116507813348978</v>
      </c>
      <c r="U13" s="21" t="n">
        <v>0.0647348995799221</v>
      </c>
      <c r="V13" s="21" t="n">
        <v>0.111427246913161</v>
      </c>
      <c r="W13" s="21" t="n">
        <v>0.0514064644478488</v>
      </c>
      <c r="X13" s="21" t="n">
        <v>0.129865633757837</v>
      </c>
      <c r="Y13" s="21" t="n">
        <v>0.0638775191034278</v>
      </c>
      <c r="Z13" s="21" t="n">
        <v>0.181930171219664</v>
      </c>
      <c r="AA13" s="21" t="n">
        <v>0.121377532184247</v>
      </c>
      <c r="AB13" s="21" t="n">
        <v>0.133199790420362</v>
      </c>
      <c r="AC13" s="21" t="n">
        <v>0.0926480442732112</v>
      </c>
      <c r="AD13" s="21" t="n">
        <v>0</v>
      </c>
      <c r="AE13" s="21"/>
      <c r="AF13" s="21" t="n">
        <v>0.0944844130482143</v>
      </c>
      <c r="AG13" s="21" t="n">
        <v>0.0943021409773183</v>
      </c>
      <c r="AH13" s="21" t="n">
        <v>0.137114904651919</v>
      </c>
      <c r="AI13" s="21"/>
      <c r="AJ13" s="21" t="n">
        <v>0.105007122397374</v>
      </c>
      <c r="AK13" s="21" t="n">
        <v>0.0647303207474525</v>
      </c>
      <c r="AL13" s="21" t="n">
        <v>0.0527409706305464</v>
      </c>
      <c r="AM13" s="21" t="n">
        <v>0.137061408419942</v>
      </c>
      <c r="AN13" s="21" t="n">
        <v>0.146703352325436</v>
      </c>
      <c r="AO13" s="21"/>
      <c r="AP13" s="21" t="n">
        <v>0.119681493998653</v>
      </c>
      <c r="AQ13" s="21" t="n">
        <v>0.0682066861322598</v>
      </c>
      <c r="AR13" s="21" t="n">
        <v>0.100916094522691</v>
      </c>
      <c r="AS13" s="21" t="n">
        <v>0.0855827920865718</v>
      </c>
      <c r="AT13" s="21" t="n">
        <v>0.11158468275368</v>
      </c>
      <c r="AU13" s="21"/>
      <c r="AV13" s="21" t="n">
        <v>0.0624550430333849</v>
      </c>
      <c r="AW13" s="21" t="n">
        <v>0.0934976560287099</v>
      </c>
      <c r="AX13" s="21" t="n">
        <v>0.0545001238102549</v>
      </c>
      <c r="AY13" s="21" t="n">
        <v>0.086256701240913</v>
      </c>
      <c r="AZ13" s="21" t="n">
        <v>0.0808363674576284</v>
      </c>
      <c r="BA13" s="21" t="n">
        <v>0.247673724029455</v>
      </c>
      <c r="BB13" s="21"/>
      <c r="BC13" s="21" t="n">
        <v>0.106145532317167</v>
      </c>
      <c r="BD13" s="21" t="n">
        <v>0.0973680814006312</v>
      </c>
      <c r="BE13" s="21" t="n">
        <v>0.0808509917571474</v>
      </c>
      <c r="BF13" s="21" t="n">
        <v>0.0518797281347368</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402</v>
      </c>
      <c r="C9" s="19" t="n">
        <v>0.78247242598909</v>
      </c>
      <c r="D9" s="19" t="n">
        <v>0.806449220186378</v>
      </c>
      <c r="E9" s="19" t="n">
        <v>0.759223064869763</v>
      </c>
      <c r="F9" s="19"/>
      <c r="G9" s="19" t="n">
        <v>0.678392088593293</v>
      </c>
      <c r="H9" s="19" t="n">
        <v>0.771633232138553</v>
      </c>
      <c r="I9" s="19" t="n">
        <v>0.780424053719549</v>
      </c>
      <c r="J9" s="19" t="n">
        <v>0.809605723365828</v>
      </c>
      <c r="K9" s="19" t="n">
        <v>0.853367002228462</v>
      </c>
      <c r="L9" s="19" t="n">
        <v>0.801163684010351</v>
      </c>
      <c r="M9" s="19"/>
      <c r="N9" s="19" t="n">
        <v>0.832621683322035</v>
      </c>
      <c r="O9" s="19" t="n">
        <v>0.801508732915085</v>
      </c>
      <c r="P9" s="19" t="n">
        <v>0.753138506669348</v>
      </c>
      <c r="Q9" s="19" t="n">
        <v>0.729481395402623</v>
      </c>
      <c r="R9" s="19"/>
      <c r="S9" s="19" t="n">
        <v>0.780703757141391</v>
      </c>
      <c r="T9" s="19" t="n">
        <v>0.788106892315736</v>
      </c>
      <c r="U9" s="19" t="n">
        <v>0.78146730651972</v>
      </c>
      <c r="V9" s="19" t="n">
        <v>0.805388194545286</v>
      </c>
      <c r="W9" s="19" t="n">
        <v>0.725750327199041</v>
      </c>
      <c r="X9" s="19" t="n">
        <v>0.711773160083783</v>
      </c>
      <c r="Y9" s="19" t="n">
        <v>0.757891347191307</v>
      </c>
      <c r="Z9" s="19" t="n">
        <v>0.856270359286013</v>
      </c>
      <c r="AA9" s="19" t="n">
        <v>0.799942146169728</v>
      </c>
      <c r="AB9" s="19" t="n">
        <v>0.773845487984734</v>
      </c>
      <c r="AC9" s="19" t="n">
        <v>0.83402930995417</v>
      </c>
      <c r="AD9" s="19" t="n">
        <v>0.905458148952685</v>
      </c>
      <c r="AE9" s="19"/>
      <c r="AF9" s="19" t="n">
        <v>0.794035913045138</v>
      </c>
      <c r="AG9" s="19" t="n">
        <v>0.809968802677959</v>
      </c>
      <c r="AH9" s="19" t="n">
        <v>0.716753637549866</v>
      </c>
      <c r="AI9" s="19"/>
      <c r="AJ9" s="19" t="n">
        <v>0.805086136553244</v>
      </c>
      <c r="AK9" s="19" t="n">
        <v>0.804866598236139</v>
      </c>
      <c r="AL9" s="19" t="n">
        <v>0.848909208726857</v>
      </c>
      <c r="AM9" s="19" t="n">
        <v>0.747208198158447</v>
      </c>
      <c r="AN9" s="19" t="n">
        <v>0.765644332850398</v>
      </c>
      <c r="AO9" s="19"/>
      <c r="AP9" s="19" t="n">
        <v>0.795062190015103</v>
      </c>
      <c r="AQ9" s="19" t="n">
        <v>0.816524585077166</v>
      </c>
      <c r="AR9" s="19" t="n">
        <v>0.812979162927906</v>
      </c>
      <c r="AS9" s="19" t="n">
        <v>0.768617945201093</v>
      </c>
      <c r="AT9" s="19" t="n">
        <v>0.68734693205958</v>
      </c>
      <c r="AU9" s="19"/>
      <c r="AV9" s="19" t="n">
        <v>0.829630940179549</v>
      </c>
      <c r="AW9" s="19" t="n">
        <v>0.817640245955857</v>
      </c>
      <c r="AX9" s="19" t="n">
        <v>0.837859396916968</v>
      </c>
      <c r="AY9" s="19" t="n">
        <v>0.795396622966478</v>
      </c>
      <c r="AZ9" s="19" t="n">
        <v>0.664949127928774</v>
      </c>
      <c r="BA9" s="19" t="n">
        <v>0.680164537801035</v>
      </c>
      <c r="BB9" s="19"/>
      <c r="BC9" s="19" t="n">
        <v>0.782476295108859</v>
      </c>
      <c r="BD9" s="19" t="n">
        <v>0.728126645461313</v>
      </c>
      <c r="BE9" s="19" t="n">
        <v>0.810823274977482</v>
      </c>
      <c r="BF9" s="19" t="n">
        <v>0.75731588707854</v>
      </c>
      <c r="BG9" s="19" t="n">
        <v>0.806144281992361</v>
      </c>
    </row>
    <row r="10">
      <c r="B10" s="20" t="s">
        <v>403</v>
      </c>
      <c r="C10" s="19" t="n">
        <v>0.115333204025426</v>
      </c>
      <c r="D10" s="19" t="n">
        <v>0.102477190700065</v>
      </c>
      <c r="E10" s="19" t="n">
        <v>0.126732416063161</v>
      </c>
      <c r="F10" s="19"/>
      <c r="G10" s="19" t="n">
        <v>0.238045998270377</v>
      </c>
      <c r="H10" s="19" t="n">
        <v>0.153318581248871</v>
      </c>
      <c r="I10" s="19" t="n">
        <v>0.113083245528961</v>
      </c>
      <c r="J10" s="19" t="n">
        <v>0.110183172263346</v>
      </c>
      <c r="K10" s="19" t="n">
        <v>0.0342146839026627</v>
      </c>
      <c r="L10" s="19" t="n">
        <v>0.0532917389317771</v>
      </c>
      <c r="M10" s="19"/>
      <c r="N10" s="19" t="n">
        <v>0.114269041156256</v>
      </c>
      <c r="O10" s="19" t="n">
        <v>0.118614106882108</v>
      </c>
      <c r="P10" s="19" t="n">
        <v>0.10378929035593</v>
      </c>
      <c r="Q10" s="19" t="n">
        <v>0.123940854870291</v>
      </c>
      <c r="R10" s="19"/>
      <c r="S10" s="19" t="n">
        <v>0.170687502628538</v>
      </c>
      <c r="T10" s="19" t="n">
        <v>0.0875185516494552</v>
      </c>
      <c r="U10" s="19" t="n">
        <v>0.12884658684468</v>
      </c>
      <c r="V10" s="19" t="n">
        <v>0.0793127628011508</v>
      </c>
      <c r="W10" s="19" t="n">
        <v>0.171633522756572</v>
      </c>
      <c r="X10" s="19" t="n">
        <v>0.122587624869925</v>
      </c>
      <c r="Y10" s="19" t="n">
        <v>0.101847657580559</v>
      </c>
      <c r="Z10" s="19" t="n">
        <v>0.10051796763687</v>
      </c>
      <c r="AA10" s="19" t="n">
        <v>0.101284982954792</v>
      </c>
      <c r="AB10" s="19" t="n">
        <v>0.0783836281228967</v>
      </c>
      <c r="AC10" s="19" t="n">
        <v>0.13491722909114</v>
      </c>
      <c r="AD10" s="19" t="n">
        <v>0.0295060444057748</v>
      </c>
      <c r="AE10" s="19"/>
      <c r="AF10" s="19" t="n">
        <v>0.0922014473189154</v>
      </c>
      <c r="AG10" s="19" t="n">
        <v>0.106620074727721</v>
      </c>
      <c r="AH10" s="19" t="n">
        <v>0.127882670966932</v>
      </c>
      <c r="AI10" s="19"/>
      <c r="AJ10" s="19" t="n">
        <v>0.077347081584739</v>
      </c>
      <c r="AK10" s="19" t="n">
        <v>0.129713900234283</v>
      </c>
      <c r="AL10" s="19" t="n">
        <v>0.102288014891406</v>
      </c>
      <c r="AM10" s="19" t="n">
        <v>0.103365688885211</v>
      </c>
      <c r="AN10" s="19" t="n">
        <v>0.115914017018174</v>
      </c>
      <c r="AO10" s="19"/>
      <c r="AP10" s="19" t="n">
        <v>0.0939735801997182</v>
      </c>
      <c r="AQ10" s="19" t="n">
        <v>0.116183474797792</v>
      </c>
      <c r="AR10" s="19" t="n">
        <v>0.0943096469736866</v>
      </c>
      <c r="AS10" s="19" t="n">
        <v>0.144902860787904</v>
      </c>
      <c r="AT10" s="19" t="n">
        <v>0.163676861875182</v>
      </c>
      <c r="AU10" s="19"/>
      <c r="AV10" s="19" t="n">
        <v>0.116150621352283</v>
      </c>
      <c r="AW10" s="19" t="n">
        <v>0.0904956093965655</v>
      </c>
      <c r="AX10" s="19" t="n">
        <v>0.114960119581461</v>
      </c>
      <c r="AY10" s="19" t="n">
        <v>0.100599785593025</v>
      </c>
      <c r="AZ10" s="19" t="n">
        <v>0.174424798779797</v>
      </c>
      <c r="BA10" s="19" t="n">
        <v>0.128414693371448</v>
      </c>
      <c r="BB10" s="19"/>
      <c r="BC10" s="19" t="n">
        <v>0.0777634913107268</v>
      </c>
      <c r="BD10" s="19" t="n">
        <v>0.171063235215135</v>
      </c>
      <c r="BE10" s="19" t="n">
        <v>0.097753091517789</v>
      </c>
      <c r="BF10" s="19" t="n">
        <v>0.18019261503972</v>
      </c>
      <c r="BG10" s="19" t="n">
        <v>0.127126037784732</v>
      </c>
    </row>
    <row r="11">
      <c r="B11" s="20" t="s">
        <v>100</v>
      </c>
      <c r="C11" s="21" t="n">
        <v>0.102194369985484</v>
      </c>
      <c r="D11" s="21" t="n">
        <v>0.0910735891135569</v>
      </c>
      <c r="E11" s="21" t="n">
        <v>0.114044519067077</v>
      </c>
      <c r="F11" s="21"/>
      <c r="G11" s="21" t="n">
        <v>0.0835619131363301</v>
      </c>
      <c r="H11" s="21" t="n">
        <v>0.0750481866125754</v>
      </c>
      <c r="I11" s="21" t="n">
        <v>0.106492700751491</v>
      </c>
      <c r="J11" s="21" t="n">
        <v>0.0802111043708261</v>
      </c>
      <c r="K11" s="21" t="n">
        <v>0.112418313868876</v>
      </c>
      <c r="L11" s="21" t="n">
        <v>0.145544577057872</v>
      </c>
      <c r="M11" s="21"/>
      <c r="N11" s="21" t="n">
        <v>0.0531092755217098</v>
      </c>
      <c r="O11" s="21" t="n">
        <v>0.0798771602028064</v>
      </c>
      <c r="P11" s="21" t="n">
        <v>0.143072202974721</v>
      </c>
      <c r="Q11" s="21" t="n">
        <v>0.146577749727086</v>
      </c>
      <c r="R11" s="21"/>
      <c r="S11" s="21" t="n">
        <v>0.048608740230071</v>
      </c>
      <c r="T11" s="21" t="n">
        <v>0.124374556034809</v>
      </c>
      <c r="U11" s="21" t="n">
        <v>0.0896861066355996</v>
      </c>
      <c r="V11" s="21" t="n">
        <v>0.115299042653564</v>
      </c>
      <c r="W11" s="21" t="n">
        <v>0.102616150044388</v>
      </c>
      <c r="X11" s="21" t="n">
        <v>0.165639215046292</v>
      </c>
      <c r="Y11" s="21" t="n">
        <v>0.140260995228134</v>
      </c>
      <c r="Z11" s="21" t="n">
        <v>0.0432116730771165</v>
      </c>
      <c r="AA11" s="21" t="n">
        <v>0.0987728708754805</v>
      </c>
      <c r="AB11" s="21" t="n">
        <v>0.14777088389237</v>
      </c>
      <c r="AC11" s="21" t="n">
        <v>0.0310534609546897</v>
      </c>
      <c r="AD11" s="21" t="n">
        <v>0.0650358066415407</v>
      </c>
      <c r="AE11" s="21"/>
      <c r="AF11" s="21" t="n">
        <v>0.113762639635947</v>
      </c>
      <c r="AG11" s="21" t="n">
        <v>0.0834111225943199</v>
      </c>
      <c r="AH11" s="21" t="n">
        <v>0.155363691483202</v>
      </c>
      <c r="AI11" s="21"/>
      <c r="AJ11" s="21" t="n">
        <v>0.117566781862016</v>
      </c>
      <c r="AK11" s="21" t="n">
        <v>0.0654195015295773</v>
      </c>
      <c r="AL11" s="21" t="n">
        <v>0.0488027763817371</v>
      </c>
      <c r="AM11" s="21" t="n">
        <v>0.149426112956341</v>
      </c>
      <c r="AN11" s="21" t="n">
        <v>0.118441650131428</v>
      </c>
      <c r="AO11" s="21"/>
      <c r="AP11" s="21" t="n">
        <v>0.110964229785179</v>
      </c>
      <c r="AQ11" s="21" t="n">
        <v>0.0672919401250421</v>
      </c>
      <c r="AR11" s="21" t="n">
        <v>0.0927111900984074</v>
      </c>
      <c r="AS11" s="21" t="n">
        <v>0.0864791940110029</v>
      </c>
      <c r="AT11" s="21" t="n">
        <v>0.148976206065238</v>
      </c>
      <c r="AU11" s="21"/>
      <c r="AV11" s="21" t="n">
        <v>0.0542184384681684</v>
      </c>
      <c r="AW11" s="21" t="n">
        <v>0.0918641446475773</v>
      </c>
      <c r="AX11" s="21" t="n">
        <v>0.0471804835015712</v>
      </c>
      <c r="AY11" s="21" t="n">
        <v>0.104003591440498</v>
      </c>
      <c r="AZ11" s="21" t="n">
        <v>0.160626073291429</v>
      </c>
      <c r="BA11" s="21" t="n">
        <v>0.191420768827517</v>
      </c>
      <c r="BB11" s="21"/>
      <c r="BC11" s="21" t="n">
        <v>0.139760213580414</v>
      </c>
      <c r="BD11" s="21" t="n">
        <v>0.100810119323552</v>
      </c>
      <c r="BE11" s="21" t="n">
        <v>0.0914236335047285</v>
      </c>
      <c r="BF11" s="21" t="n">
        <v>0.0624914978817395</v>
      </c>
      <c r="BG11" s="21" t="n">
        <v>0.0667296802229067</v>
      </c>
    </row>
    <row r="12">
      <c r="B12" s="18" t="s">
        <v>331</v>
      </c>
    </row>
    <row r="13">
      <c r="B13" t="s">
        <v>80</v>
      </c>
    </row>
    <row r="14">
      <c r="B14" t="s">
        <v>81</v>
      </c>
    </row>
    <row r="16">
      <c r="B16"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410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784</v>
      </c>
      <c r="D7" s="11" t="n">
        <v>405</v>
      </c>
      <c r="E7" s="11" t="n">
        <v>376</v>
      </c>
      <c r="F7" s="11"/>
      <c r="G7" s="11" t="n">
        <v>105</v>
      </c>
      <c r="H7" s="11" t="n">
        <v>132</v>
      </c>
      <c r="I7" s="11" t="n">
        <v>121</v>
      </c>
      <c r="J7" s="11" t="n">
        <v>137</v>
      </c>
      <c r="K7" s="11" t="n">
        <v>115</v>
      </c>
      <c r="L7" s="11" t="n">
        <v>174</v>
      </c>
      <c r="M7" s="11"/>
      <c r="N7" s="11" t="n">
        <v>241</v>
      </c>
      <c r="O7" s="11" t="n">
        <v>186</v>
      </c>
      <c r="P7" s="11" t="n">
        <v>171</v>
      </c>
      <c r="Q7" s="11" t="n">
        <v>185</v>
      </c>
      <c r="R7" s="11"/>
      <c r="S7" s="11" t="n">
        <v>122</v>
      </c>
      <c r="T7" s="11" t="n">
        <v>91</v>
      </c>
      <c r="U7" s="11" t="n">
        <v>62</v>
      </c>
      <c r="V7" s="11" t="n">
        <v>56</v>
      </c>
      <c r="W7" s="11" t="n">
        <v>53</v>
      </c>
      <c r="X7" s="11" t="n">
        <v>53</v>
      </c>
      <c r="Y7" s="11" t="n">
        <v>64</v>
      </c>
      <c r="Z7" s="11" t="n">
        <v>40</v>
      </c>
      <c r="AA7" s="11" t="n">
        <v>92</v>
      </c>
      <c r="AB7" s="11" t="n">
        <v>74</v>
      </c>
      <c r="AC7" s="11" t="n">
        <v>46</v>
      </c>
      <c r="AD7" s="11" t="n">
        <v>31</v>
      </c>
      <c r="AE7" s="11"/>
      <c r="AF7" s="11" t="n">
        <v>250</v>
      </c>
      <c r="AG7" s="11" t="n">
        <v>342</v>
      </c>
      <c r="AH7" s="11" t="n">
        <v>107</v>
      </c>
      <c r="AI7" s="11"/>
      <c r="AJ7" s="11" t="n">
        <v>262</v>
      </c>
      <c r="AK7" s="11" t="n">
        <v>226</v>
      </c>
      <c r="AL7" s="11" t="n">
        <v>61</v>
      </c>
      <c r="AM7" s="11" t="n">
        <v>16</v>
      </c>
      <c r="AN7" s="11" t="n">
        <v>101</v>
      </c>
      <c r="AO7" s="11"/>
      <c r="AP7" s="11" t="n">
        <v>153</v>
      </c>
      <c r="AQ7" s="11" t="n">
        <v>272</v>
      </c>
      <c r="AR7" s="11" t="n">
        <v>69</v>
      </c>
      <c r="AS7" s="11" t="n">
        <v>94</v>
      </c>
      <c r="AT7" s="11" t="n">
        <v>36</v>
      </c>
      <c r="AU7" s="11"/>
      <c r="AV7" s="11" t="n">
        <v>222</v>
      </c>
      <c r="AW7" s="11" t="n">
        <v>171</v>
      </c>
      <c r="AX7" s="11" t="n">
        <v>78</v>
      </c>
      <c r="AY7" s="11" t="n">
        <v>116</v>
      </c>
      <c r="AZ7" s="11" t="n">
        <v>54</v>
      </c>
      <c r="BA7" s="11" t="n">
        <v>57</v>
      </c>
      <c r="BB7" s="11"/>
      <c r="BC7" s="11" t="n">
        <v>162</v>
      </c>
      <c r="BD7" s="11" t="n">
        <v>152</v>
      </c>
      <c r="BE7" s="11" t="n">
        <v>227</v>
      </c>
      <c r="BF7" s="11" t="n">
        <v>98</v>
      </c>
      <c r="BG7" s="11" t="n">
        <v>15</v>
      </c>
    </row>
    <row r="8" ht="30" customHeight="1">
      <c r="B8" s="12" t="s">
        <v>20</v>
      </c>
      <c r="C8" s="12" t="n">
        <v>783</v>
      </c>
      <c r="D8" s="12" t="n">
        <v>399</v>
      </c>
      <c r="E8" s="12" t="n">
        <v>381</v>
      </c>
      <c r="F8" s="12"/>
      <c r="G8" s="12" t="n">
        <v>101</v>
      </c>
      <c r="H8" s="12" t="n">
        <v>137</v>
      </c>
      <c r="I8" s="12" t="n">
        <v>131</v>
      </c>
      <c r="J8" s="12" t="n">
        <v>133</v>
      </c>
      <c r="K8" s="12" t="n">
        <v>113</v>
      </c>
      <c r="L8" s="12" t="n">
        <v>169</v>
      </c>
      <c r="M8" s="12"/>
      <c r="N8" s="12" t="n">
        <v>234</v>
      </c>
      <c r="O8" s="12" t="n">
        <v>207</v>
      </c>
      <c r="P8" s="12" t="n">
        <v>164</v>
      </c>
      <c r="Q8" s="12" t="n">
        <v>177</v>
      </c>
      <c r="R8" s="12"/>
      <c r="S8" s="12" t="n">
        <v>118</v>
      </c>
      <c r="T8" s="12" t="n">
        <v>94</v>
      </c>
      <c r="U8" s="12" t="n">
        <v>63</v>
      </c>
      <c r="V8" s="12" t="n">
        <v>68</v>
      </c>
      <c r="W8" s="12" t="n">
        <v>55</v>
      </c>
      <c r="X8" s="12" t="n">
        <v>66</v>
      </c>
      <c r="Y8" s="12" t="n">
        <v>58</v>
      </c>
      <c r="Z8" s="12" t="n">
        <v>36</v>
      </c>
      <c r="AA8" s="12" t="n">
        <v>86</v>
      </c>
      <c r="AB8" s="12" t="n">
        <v>69</v>
      </c>
      <c r="AC8" s="12" t="n">
        <v>41</v>
      </c>
      <c r="AD8" s="12" t="n">
        <v>27</v>
      </c>
      <c r="AE8" s="12"/>
      <c r="AF8" s="12" t="n">
        <v>251</v>
      </c>
      <c r="AG8" s="12" t="n">
        <v>341</v>
      </c>
      <c r="AH8" s="12" t="n">
        <v>108</v>
      </c>
      <c r="AI8" s="12"/>
      <c r="AJ8" s="12" t="n">
        <v>264</v>
      </c>
      <c r="AK8" s="12" t="n">
        <v>224</v>
      </c>
      <c r="AL8" s="12" t="n">
        <v>61</v>
      </c>
      <c r="AM8" s="12" t="n">
        <v>17</v>
      </c>
      <c r="AN8" s="12" t="n">
        <v>102</v>
      </c>
      <c r="AO8" s="12"/>
      <c r="AP8" s="12" t="n">
        <v>156</v>
      </c>
      <c r="AQ8" s="12" t="n">
        <v>268</v>
      </c>
      <c r="AR8" s="12" t="n">
        <v>72</v>
      </c>
      <c r="AS8" s="12" t="n">
        <v>95</v>
      </c>
      <c r="AT8" s="12" t="n">
        <v>37</v>
      </c>
      <c r="AU8" s="12"/>
      <c r="AV8" s="12" t="n">
        <v>221</v>
      </c>
      <c r="AW8" s="12" t="n">
        <v>175</v>
      </c>
      <c r="AX8" s="12" t="n">
        <v>80</v>
      </c>
      <c r="AY8" s="12" t="n">
        <v>114</v>
      </c>
      <c r="AZ8" s="12" t="n">
        <v>53</v>
      </c>
      <c r="BA8" s="12" t="n">
        <v>58</v>
      </c>
      <c r="BB8" s="12"/>
      <c r="BC8" s="12" t="n">
        <v>161</v>
      </c>
      <c r="BD8" s="12" t="n">
        <v>153</v>
      </c>
      <c r="BE8" s="12" t="n">
        <v>232</v>
      </c>
      <c r="BF8" s="12" t="n">
        <v>98</v>
      </c>
      <c r="BG8" s="12" t="n">
        <v>12</v>
      </c>
    </row>
    <row r="9">
      <c r="B9" s="20" t="s">
        <v>404</v>
      </c>
      <c r="C9" s="19" t="n">
        <v>0.744531963988942</v>
      </c>
      <c r="D9" s="19" t="n">
        <v>0.699784657314755</v>
      </c>
      <c r="E9" s="19" t="n">
        <v>0.789285666505996</v>
      </c>
      <c r="F9" s="19"/>
      <c r="G9" s="19" t="n">
        <v>0.638344758941973</v>
      </c>
      <c r="H9" s="19" t="n">
        <v>0.672587324233174</v>
      </c>
      <c r="I9" s="19" t="n">
        <v>0.729796746097424</v>
      </c>
      <c r="J9" s="19" t="n">
        <v>0.802663777405731</v>
      </c>
      <c r="K9" s="19" t="n">
        <v>0.789267308966958</v>
      </c>
      <c r="L9" s="19" t="n">
        <v>0.802154030511419</v>
      </c>
      <c r="M9" s="19"/>
      <c r="N9" s="19" t="n">
        <v>0.752436056067823</v>
      </c>
      <c r="O9" s="19" t="n">
        <v>0.768563421452867</v>
      </c>
      <c r="P9" s="19" t="n">
        <v>0.698611570442415</v>
      </c>
      <c r="Q9" s="19" t="n">
        <v>0.747112818675119</v>
      </c>
      <c r="R9" s="19"/>
      <c r="S9" s="19" t="n">
        <v>0.707006346044515</v>
      </c>
      <c r="T9" s="19" t="n">
        <v>0.804177751562023</v>
      </c>
      <c r="U9" s="19" t="n">
        <v>0.853816265143008</v>
      </c>
      <c r="V9" s="19" t="n">
        <v>0.786856333832894</v>
      </c>
      <c r="W9" s="19" t="n">
        <v>0.773911822253608</v>
      </c>
      <c r="X9" s="19" t="n">
        <v>0.631184382490911</v>
      </c>
      <c r="Y9" s="19" t="n">
        <v>0.68602889282818</v>
      </c>
      <c r="Z9" s="19" t="n">
        <v>0.701635828994403</v>
      </c>
      <c r="AA9" s="19" t="n">
        <v>0.706796001622883</v>
      </c>
      <c r="AB9" s="19" t="n">
        <v>0.745980118387474</v>
      </c>
      <c r="AC9" s="19" t="n">
        <v>0.841919844918081</v>
      </c>
      <c r="AD9" s="19" t="n">
        <v>0.707400565590946</v>
      </c>
      <c r="AE9" s="19"/>
      <c r="AF9" s="19" t="n">
        <v>0.760063987902776</v>
      </c>
      <c r="AG9" s="19" t="n">
        <v>0.752836973532983</v>
      </c>
      <c r="AH9" s="19" t="n">
        <v>0.729110521216786</v>
      </c>
      <c r="AI9" s="19"/>
      <c r="AJ9" s="19" t="n">
        <v>0.778680077407051</v>
      </c>
      <c r="AK9" s="19" t="n">
        <v>0.718400237002606</v>
      </c>
      <c r="AL9" s="19" t="n">
        <v>0.661466044847819</v>
      </c>
      <c r="AM9" s="19" t="n">
        <v>0.819530995816</v>
      </c>
      <c r="AN9" s="19" t="n">
        <v>0.788327087475623</v>
      </c>
      <c r="AO9" s="19"/>
      <c r="AP9" s="19" t="n">
        <v>0.777915860846465</v>
      </c>
      <c r="AQ9" s="19" t="n">
        <v>0.703917105848854</v>
      </c>
      <c r="AR9" s="19" t="n">
        <v>0.750832167617959</v>
      </c>
      <c r="AS9" s="19" t="n">
        <v>0.759611831729956</v>
      </c>
      <c r="AT9" s="19" t="n">
        <v>0.741054976094846</v>
      </c>
      <c r="AU9" s="19"/>
      <c r="AV9" s="19" t="n">
        <v>0.722271944800647</v>
      </c>
      <c r="AW9" s="19" t="n">
        <v>0.79737197006837</v>
      </c>
      <c r="AX9" s="19" t="n">
        <v>0.720971760117599</v>
      </c>
      <c r="AY9" s="19" t="n">
        <v>0.742872806026774</v>
      </c>
      <c r="AZ9" s="19" t="n">
        <v>0.737156120866554</v>
      </c>
      <c r="BA9" s="19" t="n">
        <v>0.716195283725947</v>
      </c>
      <c r="BB9" s="19"/>
      <c r="BC9" s="19" t="n">
        <v>0.724998868444489</v>
      </c>
      <c r="BD9" s="19" t="n">
        <v>0.73594245764959</v>
      </c>
      <c r="BE9" s="19" t="n">
        <v>0.754987662319677</v>
      </c>
      <c r="BF9" s="19" t="n">
        <v>0.746063249874365</v>
      </c>
      <c r="BG9" s="19" t="n">
        <v>0.622079760295188</v>
      </c>
    </row>
    <row r="10">
      <c r="B10" s="20" t="s">
        <v>405</v>
      </c>
      <c r="C10" s="19" t="n">
        <v>0.743512617504392</v>
      </c>
      <c r="D10" s="19" t="n">
        <v>0.708924365685978</v>
      </c>
      <c r="E10" s="19" t="n">
        <v>0.777613187870048</v>
      </c>
      <c r="F10" s="19"/>
      <c r="G10" s="19" t="n">
        <v>0.690582340226945</v>
      </c>
      <c r="H10" s="19" t="n">
        <v>0.688876895191525</v>
      </c>
      <c r="I10" s="19" t="n">
        <v>0.711184517294954</v>
      </c>
      <c r="J10" s="19" t="n">
        <v>0.773684518325836</v>
      </c>
      <c r="K10" s="19" t="n">
        <v>0.794441316497871</v>
      </c>
      <c r="L10" s="19" t="n">
        <v>0.786782194286238</v>
      </c>
      <c r="M10" s="19"/>
      <c r="N10" s="19" t="n">
        <v>0.762309904091926</v>
      </c>
      <c r="O10" s="19" t="n">
        <v>0.725735454288331</v>
      </c>
      <c r="P10" s="19" t="n">
        <v>0.757930375356366</v>
      </c>
      <c r="Q10" s="19" t="n">
        <v>0.724647558294478</v>
      </c>
      <c r="R10" s="19"/>
      <c r="S10" s="19" t="n">
        <v>0.683033582367646</v>
      </c>
      <c r="T10" s="19" t="n">
        <v>0.836862901134669</v>
      </c>
      <c r="U10" s="19" t="n">
        <v>0.849793009315361</v>
      </c>
      <c r="V10" s="19" t="n">
        <v>0.735273425920996</v>
      </c>
      <c r="W10" s="19" t="n">
        <v>0.753535712690409</v>
      </c>
      <c r="X10" s="19" t="n">
        <v>0.705888512819347</v>
      </c>
      <c r="Y10" s="19" t="n">
        <v>0.631458350674372</v>
      </c>
      <c r="Z10" s="19" t="n">
        <v>0.741077486749632</v>
      </c>
      <c r="AA10" s="19" t="n">
        <v>0.717566954303109</v>
      </c>
      <c r="AB10" s="19" t="n">
        <v>0.756902145329408</v>
      </c>
      <c r="AC10" s="19" t="n">
        <v>0.795853186711048</v>
      </c>
      <c r="AD10" s="19" t="n">
        <v>0.74004383525352</v>
      </c>
      <c r="AE10" s="19"/>
      <c r="AF10" s="19" t="n">
        <v>0.727649105173189</v>
      </c>
      <c r="AG10" s="19" t="n">
        <v>0.775510265160125</v>
      </c>
      <c r="AH10" s="19" t="n">
        <v>0.695492933956928</v>
      </c>
      <c r="AI10" s="19"/>
      <c r="AJ10" s="19" t="n">
        <v>0.775214241632213</v>
      </c>
      <c r="AK10" s="19" t="n">
        <v>0.70216489118352</v>
      </c>
      <c r="AL10" s="19" t="n">
        <v>0.804693823510969</v>
      </c>
      <c r="AM10" s="19" t="n">
        <v>0.60461932730872</v>
      </c>
      <c r="AN10" s="19" t="n">
        <v>0.764932344772351</v>
      </c>
      <c r="AO10" s="19"/>
      <c r="AP10" s="19" t="n">
        <v>0.71894294984326</v>
      </c>
      <c r="AQ10" s="19" t="n">
        <v>0.749741946857606</v>
      </c>
      <c r="AR10" s="19" t="n">
        <v>0.834642640771519</v>
      </c>
      <c r="AS10" s="19" t="n">
        <v>0.644123910164937</v>
      </c>
      <c r="AT10" s="19" t="n">
        <v>0.84129769328041</v>
      </c>
      <c r="AU10" s="19"/>
      <c r="AV10" s="19" t="n">
        <v>0.719078294067816</v>
      </c>
      <c r="AW10" s="19" t="n">
        <v>0.731664692324246</v>
      </c>
      <c r="AX10" s="19" t="n">
        <v>0.792986905761179</v>
      </c>
      <c r="AY10" s="19" t="n">
        <v>0.635156861920325</v>
      </c>
      <c r="AZ10" s="19" t="n">
        <v>0.82964315313067</v>
      </c>
      <c r="BA10" s="19" t="n">
        <v>0.84027611822804</v>
      </c>
      <c r="BB10" s="19"/>
      <c r="BC10" s="19" t="n">
        <v>0.68068680767484</v>
      </c>
      <c r="BD10" s="19" t="n">
        <v>0.759034591535549</v>
      </c>
      <c r="BE10" s="19" t="n">
        <v>0.761522856513305</v>
      </c>
      <c r="BF10" s="19" t="n">
        <v>0.743994693420472</v>
      </c>
      <c r="BG10" s="19" t="n">
        <v>0.681607346865583</v>
      </c>
    </row>
    <row r="11">
      <c r="B11" s="20" t="s">
        <v>406</v>
      </c>
      <c r="C11" s="19" t="n">
        <v>0.711933557552835</v>
      </c>
      <c r="D11" s="19" t="n">
        <v>0.68673011006096</v>
      </c>
      <c r="E11" s="19" t="n">
        <v>0.735937172847524</v>
      </c>
      <c r="F11" s="19"/>
      <c r="G11" s="19" t="n">
        <v>0.679840372989896</v>
      </c>
      <c r="H11" s="19" t="n">
        <v>0.678376208817134</v>
      </c>
      <c r="I11" s="19" t="n">
        <v>0.671824972958403</v>
      </c>
      <c r="J11" s="19" t="n">
        <v>0.721024079484751</v>
      </c>
      <c r="K11" s="19" t="n">
        <v>0.780988303542122</v>
      </c>
      <c r="L11" s="19" t="n">
        <v>0.736187380974584</v>
      </c>
      <c r="M11" s="19"/>
      <c r="N11" s="19" t="n">
        <v>0.65689504030135</v>
      </c>
      <c r="O11" s="19" t="n">
        <v>0.717158813247492</v>
      </c>
      <c r="P11" s="19" t="n">
        <v>0.718056225126783</v>
      </c>
      <c r="Q11" s="19" t="n">
        <v>0.776997282199806</v>
      </c>
      <c r="R11" s="19"/>
      <c r="S11" s="19" t="n">
        <v>0.696650337909934</v>
      </c>
      <c r="T11" s="19" t="n">
        <v>0.739373088052013</v>
      </c>
      <c r="U11" s="19" t="n">
        <v>0.776151917259088</v>
      </c>
      <c r="V11" s="19" t="n">
        <v>0.679836804591808</v>
      </c>
      <c r="W11" s="19" t="n">
        <v>0.668219039828659</v>
      </c>
      <c r="X11" s="19" t="n">
        <v>0.686938649062772</v>
      </c>
      <c r="Y11" s="19" t="n">
        <v>0.712589643200008</v>
      </c>
      <c r="Z11" s="19" t="n">
        <v>0.774304641112429</v>
      </c>
      <c r="AA11" s="19" t="n">
        <v>0.704074750764134</v>
      </c>
      <c r="AB11" s="19" t="n">
        <v>0.720203694047869</v>
      </c>
      <c r="AC11" s="19" t="n">
        <v>0.714756967114828</v>
      </c>
      <c r="AD11" s="19" t="n">
        <v>0.678879830372529</v>
      </c>
      <c r="AE11" s="19"/>
      <c r="AF11" s="19" t="n">
        <v>0.70712683998333</v>
      </c>
      <c r="AG11" s="19" t="n">
        <v>0.716300826016843</v>
      </c>
      <c r="AH11" s="19" t="n">
        <v>0.718810833892057</v>
      </c>
      <c r="AI11" s="19"/>
      <c r="AJ11" s="19" t="n">
        <v>0.70490942693756</v>
      </c>
      <c r="AK11" s="19" t="n">
        <v>0.713490341787719</v>
      </c>
      <c r="AL11" s="19" t="n">
        <v>0.777626505219444</v>
      </c>
      <c r="AM11" s="19" t="n">
        <v>0.696811565959319</v>
      </c>
      <c r="AN11" s="19" t="n">
        <v>0.662811999121393</v>
      </c>
      <c r="AO11" s="19"/>
      <c r="AP11" s="19" t="n">
        <v>0.694792472612807</v>
      </c>
      <c r="AQ11" s="19" t="n">
        <v>0.711873810551825</v>
      </c>
      <c r="AR11" s="19" t="n">
        <v>0.75263032773908</v>
      </c>
      <c r="AS11" s="19" t="n">
        <v>0.706176274913929</v>
      </c>
      <c r="AT11" s="19" t="n">
        <v>0.76591198401817</v>
      </c>
      <c r="AU11" s="19"/>
      <c r="AV11" s="19" t="n">
        <v>0.704731500305411</v>
      </c>
      <c r="AW11" s="19" t="n">
        <v>0.704809065181837</v>
      </c>
      <c r="AX11" s="19" t="n">
        <v>0.738785012125002</v>
      </c>
      <c r="AY11" s="19" t="n">
        <v>0.703964349545577</v>
      </c>
      <c r="AZ11" s="19" t="n">
        <v>0.773456814975712</v>
      </c>
      <c r="BA11" s="19" t="n">
        <v>0.670271060907568</v>
      </c>
      <c r="BB11" s="19"/>
      <c r="BC11" s="19" t="n">
        <v>0.688457279676325</v>
      </c>
      <c r="BD11" s="19" t="n">
        <v>0.789536636706815</v>
      </c>
      <c r="BE11" s="19" t="n">
        <v>0.710357452468098</v>
      </c>
      <c r="BF11" s="19" t="n">
        <v>0.681807064574921</v>
      </c>
      <c r="BG11" s="19" t="n">
        <v>0.557156289257311</v>
      </c>
    </row>
    <row r="12">
      <c r="B12" s="20" t="s">
        <v>407</v>
      </c>
      <c r="C12" s="19" t="n">
        <v>0.649744976955707</v>
      </c>
      <c r="D12" s="19" t="n">
        <v>0.592683902743395</v>
      </c>
      <c r="E12" s="19" t="n">
        <v>0.706609822836469</v>
      </c>
      <c r="F12" s="19"/>
      <c r="G12" s="19" t="n">
        <v>0.609947018099019</v>
      </c>
      <c r="H12" s="19" t="n">
        <v>0.633923883412823</v>
      </c>
      <c r="I12" s="19" t="n">
        <v>0.637912445810291</v>
      </c>
      <c r="J12" s="19" t="n">
        <v>0.70581845728208</v>
      </c>
      <c r="K12" s="19" t="n">
        <v>0.688338220370047</v>
      </c>
      <c r="L12" s="19" t="n">
        <v>0.625583945362754</v>
      </c>
      <c r="M12" s="19"/>
      <c r="N12" s="19" t="n">
        <v>0.652877565524312</v>
      </c>
      <c r="O12" s="19" t="n">
        <v>0.648297839680203</v>
      </c>
      <c r="P12" s="19" t="n">
        <v>0.645100472519055</v>
      </c>
      <c r="Q12" s="19" t="n">
        <v>0.649636802884306</v>
      </c>
      <c r="R12" s="19"/>
      <c r="S12" s="19" t="n">
        <v>0.628547110034145</v>
      </c>
      <c r="T12" s="19" t="n">
        <v>0.676389583129671</v>
      </c>
      <c r="U12" s="19" t="n">
        <v>0.598448056006744</v>
      </c>
      <c r="V12" s="19" t="n">
        <v>0.65736661884755</v>
      </c>
      <c r="W12" s="19" t="n">
        <v>0.633907481951566</v>
      </c>
      <c r="X12" s="19" t="n">
        <v>0.546055932786235</v>
      </c>
      <c r="Y12" s="19" t="n">
        <v>0.650991185152734</v>
      </c>
      <c r="Z12" s="19" t="n">
        <v>0.72780758232183</v>
      </c>
      <c r="AA12" s="19" t="n">
        <v>0.642222268711786</v>
      </c>
      <c r="AB12" s="19" t="n">
        <v>0.739671129252244</v>
      </c>
      <c r="AC12" s="19" t="n">
        <v>0.644204101755818</v>
      </c>
      <c r="AD12" s="19" t="n">
        <v>0.73136968723127</v>
      </c>
      <c r="AE12" s="19"/>
      <c r="AF12" s="19" t="n">
        <v>0.636948758294564</v>
      </c>
      <c r="AG12" s="19" t="n">
        <v>0.646511407509935</v>
      </c>
      <c r="AH12" s="19" t="n">
        <v>0.689228388668831</v>
      </c>
      <c r="AI12" s="19"/>
      <c r="AJ12" s="19" t="n">
        <v>0.649108039351071</v>
      </c>
      <c r="AK12" s="19" t="n">
        <v>0.644848812810348</v>
      </c>
      <c r="AL12" s="19" t="n">
        <v>0.640472536642237</v>
      </c>
      <c r="AM12" s="19" t="n">
        <v>0.610726841761077</v>
      </c>
      <c r="AN12" s="19" t="n">
        <v>0.688699863712092</v>
      </c>
      <c r="AO12" s="19"/>
      <c r="AP12" s="19" t="n">
        <v>0.64204415940389</v>
      </c>
      <c r="AQ12" s="19" t="n">
        <v>0.618381262453705</v>
      </c>
      <c r="AR12" s="19" t="n">
        <v>0.657140181750189</v>
      </c>
      <c r="AS12" s="19" t="n">
        <v>0.615756982413383</v>
      </c>
      <c r="AT12" s="19" t="n">
        <v>0.778605923599233</v>
      </c>
      <c r="AU12" s="19"/>
      <c r="AV12" s="19" t="n">
        <v>0.612513915983697</v>
      </c>
      <c r="AW12" s="19" t="n">
        <v>0.637243570021927</v>
      </c>
      <c r="AX12" s="19" t="n">
        <v>0.594838237640877</v>
      </c>
      <c r="AY12" s="19" t="n">
        <v>0.665614453971317</v>
      </c>
      <c r="AZ12" s="19" t="n">
        <v>0.820402179819618</v>
      </c>
      <c r="BA12" s="19" t="n">
        <v>0.648259022898834</v>
      </c>
      <c r="BB12" s="19"/>
      <c r="BC12" s="19" t="n">
        <v>0.59774317718644</v>
      </c>
      <c r="BD12" s="19" t="n">
        <v>0.633585041277471</v>
      </c>
      <c r="BE12" s="19" t="n">
        <v>0.684828084365517</v>
      </c>
      <c r="BF12" s="19" t="n">
        <v>0.624661574987053</v>
      </c>
      <c r="BG12" s="19" t="n">
        <v>0.780785633884828</v>
      </c>
    </row>
    <row r="13">
      <c r="B13" s="20" t="s">
        <v>408</v>
      </c>
      <c r="C13" s="19" t="n">
        <v>0.610938110361581</v>
      </c>
      <c r="D13" s="19" t="n">
        <v>0.586258220940401</v>
      </c>
      <c r="E13" s="19" t="n">
        <v>0.633550140512863</v>
      </c>
      <c r="F13" s="19"/>
      <c r="G13" s="19" t="n">
        <v>0.578244892940297</v>
      </c>
      <c r="H13" s="19" t="n">
        <v>0.566499267476233</v>
      </c>
      <c r="I13" s="19" t="n">
        <v>0.587005602451869</v>
      </c>
      <c r="J13" s="19" t="n">
        <v>0.661908812810092</v>
      </c>
      <c r="K13" s="19" t="n">
        <v>0.667845666563442</v>
      </c>
      <c r="L13" s="19" t="n">
        <v>0.60691821952091</v>
      </c>
      <c r="M13" s="19"/>
      <c r="N13" s="19" t="n">
        <v>0.617219989321412</v>
      </c>
      <c r="O13" s="19" t="n">
        <v>0.584098354359688</v>
      </c>
      <c r="P13" s="19" t="n">
        <v>0.578358453062546</v>
      </c>
      <c r="Q13" s="19" t="n">
        <v>0.662283111604441</v>
      </c>
      <c r="R13" s="19"/>
      <c r="S13" s="19" t="n">
        <v>0.585189914742887</v>
      </c>
      <c r="T13" s="19" t="n">
        <v>0.716635873322584</v>
      </c>
      <c r="U13" s="19" t="n">
        <v>0.696833215076</v>
      </c>
      <c r="V13" s="19" t="n">
        <v>0.629354488189335</v>
      </c>
      <c r="W13" s="19" t="n">
        <v>0.539186285535311</v>
      </c>
      <c r="X13" s="19" t="n">
        <v>0.592090462567698</v>
      </c>
      <c r="Y13" s="19" t="n">
        <v>0.562462399838028</v>
      </c>
      <c r="Z13" s="19" t="n">
        <v>0.601828306783392</v>
      </c>
      <c r="AA13" s="19" t="n">
        <v>0.532868987146374</v>
      </c>
      <c r="AB13" s="19" t="n">
        <v>0.635636070831251</v>
      </c>
      <c r="AC13" s="19" t="n">
        <v>0.67684981084021</v>
      </c>
      <c r="AD13" s="19" t="n">
        <v>0.505876632731765</v>
      </c>
      <c r="AE13" s="19"/>
      <c r="AF13" s="19" t="n">
        <v>0.561804600837235</v>
      </c>
      <c r="AG13" s="19" t="n">
        <v>0.669391745498588</v>
      </c>
      <c r="AH13" s="19" t="n">
        <v>0.547322450235584</v>
      </c>
      <c r="AI13" s="19"/>
      <c r="AJ13" s="19" t="n">
        <v>0.601442190557382</v>
      </c>
      <c r="AK13" s="19" t="n">
        <v>0.633897682409275</v>
      </c>
      <c r="AL13" s="19" t="n">
        <v>0.655466809692626</v>
      </c>
      <c r="AM13" s="19" t="n">
        <v>0.377187168919388</v>
      </c>
      <c r="AN13" s="19" t="n">
        <v>0.558597773661436</v>
      </c>
      <c r="AO13" s="19"/>
      <c r="AP13" s="19" t="n">
        <v>0.593599443202314</v>
      </c>
      <c r="AQ13" s="19" t="n">
        <v>0.621657931035116</v>
      </c>
      <c r="AR13" s="19" t="n">
        <v>0.675967821412376</v>
      </c>
      <c r="AS13" s="19" t="n">
        <v>0.494484791558627</v>
      </c>
      <c r="AT13" s="19" t="n">
        <v>0.733254922431575</v>
      </c>
      <c r="AU13" s="19"/>
      <c r="AV13" s="19" t="n">
        <v>0.640158565002182</v>
      </c>
      <c r="AW13" s="19" t="n">
        <v>0.600631638418666</v>
      </c>
      <c r="AX13" s="19" t="n">
        <v>0.601948672246642</v>
      </c>
      <c r="AY13" s="19" t="n">
        <v>0.462154743094769</v>
      </c>
      <c r="AZ13" s="19" t="n">
        <v>0.750572308803502</v>
      </c>
      <c r="BA13" s="19" t="n">
        <v>0.667812455203047</v>
      </c>
      <c r="BB13" s="19"/>
      <c r="BC13" s="19" t="n">
        <v>0.604271643489635</v>
      </c>
      <c r="BD13" s="19" t="n">
        <v>0.549631041625219</v>
      </c>
      <c r="BE13" s="19" t="n">
        <v>0.64933828503279</v>
      </c>
      <c r="BF13" s="19" t="n">
        <v>0.555913652566173</v>
      </c>
      <c r="BG13" s="19" t="n">
        <v>0.782950292451237</v>
      </c>
    </row>
    <row r="14">
      <c r="B14" s="20" t="s">
        <v>409</v>
      </c>
      <c r="C14" s="19" t="n">
        <v>0.610766497830462</v>
      </c>
      <c r="D14" s="19" t="n">
        <v>0.560537499711154</v>
      </c>
      <c r="E14" s="19" t="n">
        <v>0.660147366259058</v>
      </c>
      <c r="F14" s="19"/>
      <c r="G14" s="19" t="n">
        <v>0.538933236994005</v>
      </c>
      <c r="H14" s="19" t="n">
        <v>0.614859278180968</v>
      </c>
      <c r="I14" s="19" t="n">
        <v>0.690114939111919</v>
      </c>
      <c r="J14" s="19" t="n">
        <v>0.633084180256165</v>
      </c>
      <c r="K14" s="19" t="n">
        <v>0.640801820620451</v>
      </c>
      <c r="L14" s="19" t="n">
        <v>0.551212619280269</v>
      </c>
      <c r="M14" s="19"/>
      <c r="N14" s="19" t="n">
        <v>0.634604273338163</v>
      </c>
      <c r="O14" s="19" t="n">
        <v>0.613319385567259</v>
      </c>
      <c r="P14" s="19" t="n">
        <v>0.549809619762179</v>
      </c>
      <c r="Q14" s="19" t="n">
        <v>0.630731524633887</v>
      </c>
      <c r="R14" s="19"/>
      <c r="S14" s="19" t="n">
        <v>0.596308421858396</v>
      </c>
      <c r="T14" s="19" t="n">
        <v>0.565094974517394</v>
      </c>
      <c r="U14" s="19" t="n">
        <v>0.680036344832123</v>
      </c>
      <c r="V14" s="19" t="n">
        <v>0.688999848182992</v>
      </c>
      <c r="W14" s="19" t="n">
        <v>0.613971050876879</v>
      </c>
      <c r="X14" s="19" t="n">
        <v>0.565762590771824</v>
      </c>
      <c r="Y14" s="19" t="n">
        <v>0.574141911064111</v>
      </c>
      <c r="Z14" s="19" t="n">
        <v>0.647082753297395</v>
      </c>
      <c r="AA14" s="19" t="n">
        <v>0.583079058099978</v>
      </c>
      <c r="AB14" s="19" t="n">
        <v>0.648415200141655</v>
      </c>
      <c r="AC14" s="19" t="n">
        <v>0.662915394250847</v>
      </c>
      <c r="AD14" s="19" t="n">
        <v>0.523572089939155</v>
      </c>
      <c r="AE14" s="19"/>
      <c r="AF14" s="19" t="n">
        <v>0.558081649010553</v>
      </c>
      <c r="AG14" s="19" t="n">
        <v>0.673004363535795</v>
      </c>
      <c r="AH14" s="19" t="n">
        <v>0.576061400752176</v>
      </c>
      <c r="AI14" s="19"/>
      <c r="AJ14" s="19" t="n">
        <v>0.624762817099392</v>
      </c>
      <c r="AK14" s="19" t="n">
        <v>0.622132951612202</v>
      </c>
      <c r="AL14" s="19" t="n">
        <v>0.585764422164314</v>
      </c>
      <c r="AM14" s="19" t="n">
        <v>0.437648286369978</v>
      </c>
      <c r="AN14" s="19" t="n">
        <v>0.608972280210504</v>
      </c>
      <c r="AO14" s="19"/>
      <c r="AP14" s="19" t="n">
        <v>0.592777372881507</v>
      </c>
      <c r="AQ14" s="19" t="n">
        <v>0.587160497014479</v>
      </c>
      <c r="AR14" s="19" t="n">
        <v>0.646226301570766</v>
      </c>
      <c r="AS14" s="19" t="n">
        <v>0.581219204278605</v>
      </c>
      <c r="AT14" s="19" t="n">
        <v>0.726778709483989</v>
      </c>
      <c r="AU14" s="19"/>
      <c r="AV14" s="19" t="n">
        <v>0.616619289140202</v>
      </c>
      <c r="AW14" s="19" t="n">
        <v>0.627719843296536</v>
      </c>
      <c r="AX14" s="19" t="n">
        <v>0.568834460319114</v>
      </c>
      <c r="AY14" s="19" t="n">
        <v>0.569250664115455</v>
      </c>
      <c r="AZ14" s="19" t="n">
        <v>0.635596099538709</v>
      </c>
      <c r="BA14" s="19" t="n">
        <v>0.710270525757695</v>
      </c>
      <c r="BB14" s="19"/>
      <c r="BC14" s="19" t="n">
        <v>0.584973935266215</v>
      </c>
      <c r="BD14" s="19" t="n">
        <v>0.604928033170914</v>
      </c>
      <c r="BE14" s="19" t="n">
        <v>0.648310079150388</v>
      </c>
      <c r="BF14" s="19" t="n">
        <v>0.639673578143341</v>
      </c>
      <c r="BG14" s="19" t="n">
        <v>0.478846061485006</v>
      </c>
    </row>
    <row r="15">
      <c r="B15" s="20" t="s">
        <v>100</v>
      </c>
      <c r="C15" s="19" t="n">
        <v>0.0442798007005078</v>
      </c>
      <c r="D15" s="19" t="n">
        <v>0.0486269980734295</v>
      </c>
      <c r="E15" s="19" t="n">
        <v>0.0400944225758924</v>
      </c>
      <c r="F15" s="19"/>
      <c r="G15" s="19" t="n">
        <v>0.0417439286121741</v>
      </c>
      <c r="H15" s="19" t="n">
        <v>0</v>
      </c>
      <c r="I15" s="19" t="n">
        <v>0.0643237154594034</v>
      </c>
      <c r="J15" s="19" t="n">
        <v>0.0379161261530932</v>
      </c>
      <c r="K15" s="19" t="n">
        <v>0.0486364981104645</v>
      </c>
      <c r="L15" s="19" t="n">
        <v>0.0682730037399986</v>
      </c>
      <c r="M15" s="19"/>
      <c r="N15" s="19" t="n">
        <v>0.0230595396819628</v>
      </c>
      <c r="O15" s="19" t="n">
        <v>0.0554495663120139</v>
      </c>
      <c r="P15" s="19" t="n">
        <v>0.0599625466252803</v>
      </c>
      <c r="Q15" s="19" t="n">
        <v>0.0449026088188451</v>
      </c>
      <c r="R15" s="19"/>
      <c r="S15" s="19" t="n">
        <v>0.0530934597951675</v>
      </c>
      <c r="T15" s="19" t="n">
        <v>0.0420989071033796</v>
      </c>
      <c r="U15" s="19" t="n">
        <v>0.0175758213453599</v>
      </c>
      <c r="V15" s="19" t="n">
        <v>0.0334188170052061</v>
      </c>
      <c r="W15" s="19" t="n">
        <v>0.0343459990372236</v>
      </c>
      <c r="X15" s="19" t="n">
        <v>0.0507520468170108</v>
      </c>
      <c r="Y15" s="19" t="n">
        <v>0.0391613238911414</v>
      </c>
      <c r="Z15" s="19" t="n">
        <v>0.0276273456488366</v>
      </c>
      <c r="AA15" s="19" t="n">
        <v>0.0566697092358015</v>
      </c>
      <c r="AB15" s="19" t="n">
        <v>0.0492968516986428</v>
      </c>
      <c r="AC15" s="19" t="n">
        <v>0.0456447136665374</v>
      </c>
      <c r="AD15" s="19" t="n">
        <v>0.0859846684869282</v>
      </c>
      <c r="AE15" s="19"/>
      <c r="AF15" s="19" t="n">
        <v>0.0388431934555725</v>
      </c>
      <c r="AG15" s="19" t="n">
        <v>0.0372321543332091</v>
      </c>
      <c r="AH15" s="19" t="n">
        <v>0.0850853856162383</v>
      </c>
      <c r="AI15" s="19"/>
      <c r="AJ15" s="19" t="n">
        <v>0.0314318749341998</v>
      </c>
      <c r="AK15" s="19" t="n">
        <v>0.0394425413690157</v>
      </c>
      <c r="AL15" s="19" t="n">
        <v>0.0511202547191503</v>
      </c>
      <c r="AM15" s="19" t="n">
        <v>0</v>
      </c>
      <c r="AN15" s="19" t="n">
        <v>0.0599929333108117</v>
      </c>
      <c r="AO15" s="19"/>
      <c r="AP15" s="19" t="n">
        <v>0.0368098742967111</v>
      </c>
      <c r="AQ15" s="19" t="n">
        <v>0.038604211909359</v>
      </c>
      <c r="AR15" s="19" t="n">
        <v>0.042878420885397</v>
      </c>
      <c r="AS15" s="19" t="n">
        <v>0.0537063062631293</v>
      </c>
      <c r="AT15" s="19" t="n">
        <v>0.0269630947098421</v>
      </c>
      <c r="AU15" s="19"/>
      <c r="AV15" s="19" t="n">
        <v>0.0271614819971475</v>
      </c>
      <c r="AW15" s="19" t="n">
        <v>0.0308779714044213</v>
      </c>
      <c r="AX15" s="19" t="n">
        <v>0.0511195350290082</v>
      </c>
      <c r="AY15" s="19" t="n">
        <v>0.0578882471805116</v>
      </c>
      <c r="AZ15" s="19" t="n">
        <v>0.0189338961624356</v>
      </c>
      <c r="BA15" s="19" t="n">
        <v>0.0857204395211633</v>
      </c>
      <c r="BB15" s="19"/>
      <c r="BC15" s="19" t="n">
        <v>0.064598777631997</v>
      </c>
      <c r="BD15" s="19" t="n">
        <v>0.0564160412061238</v>
      </c>
      <c r="BE15" s="19" t="n">
        <v>0.0337776977436468</v>
      </c>
      <c r="BF15" s="19" t="n">
        <v>0.0389277820349449</v>
      </c>
      <c r="BG15" s="19" t="n">
        <v>0</v>
      </c>
    </row>
    <row r="16">
      <c r="B16" s="20" t="s">
        <v>122</v>
      </c>
      <c r="C16" s="21" t="n">
        <v>0.0134613607897542</v>
      </c>
      <c r="D16" s="21" t="n">
        <v>0.0178313155889862</v>
      </c>
      <c r="E16" s="21" t="n">
        <v>0.00899489789949814</v>
      </c>
      <c r="F16" s="21"/>
      <c r="G16" s="21" t="n">
        <v>0.0138864216824672</v>
      </c>
      <c r="H16" s="21" t="n">
        <v>0.0207620562328317</v>
      </c>
      <c r="I16" s="21" t="n">
        <v>0.0172725295807056</v>
      </c>
      <c r="J16" s="21" t="n">
        <v>0.0100584366795416</v>
      </c>
      <c r="K16" s="21" t="n">
        <v>0</v>
      </c>
      <c r="L16" s="21" t="n">
        <v>0.0160023541826148</v>
      </c>
      <c r="M16" s="21"/>
      <c r="N16" s="21" t="n">
        <v>0.0126076074251716</v>
      </c>
      <c r="O16" s="21" t="n">
        <v>0.0233295918225573</v>
      </c>
      <c r="P16" s="21" t="n">
        <v>0.0118744211197138</v>
      </c>
      <c r="Q16" s="21" t="n">
        <v>0.00454675469982308</v>
      </c>
      <c r="R16" s="21"/>
      <c r="S16" s="21" t="n">
        <v>0.0161949107559809</v>
      </c>
      <c r="T16" s="21" t="n">
        <v>0</v>
      </c>
      <c r="U16" s="21" t="n">
        <v>0</v>
      </c>
      <c r="V16" s="21" t="n">
        <v>0.0161251933012613</v>
      </c>
      <c r="W16" s="21" t="n">
        <v>0</v>
      </c>
      <c r="X16" s="21" t="n">
        <v>0.0326188645006116</v>
      </c>
      <c r="Y16" s="21" t="n">
        <v>0.0101853110741289</v>
      </c>
      <c r="Z16" s="21" t="n">
        <v>0.0222159880988557</v>
      </c>
      <c r="AA16" s="21" t="n">
        <v>0.0106938381341035</v>
      </c>
      <c r="AB16" s="21" t="n">
        <v>0.0276391935532624</v>
      </c>
      <c r="AC16" s="21" t="n">
        <v>0.0284678867204245</v>
      </c>
      <c r="AD16" s="21" t="n">
        <v>0</v>
      </c>
      <c r="AE16" s="21"/>
      <c r="AF16" s="21" t="n">
        <v>0.0127182430487829</v>
      </c>
      <c r="AG16" s="21" t="n">
        <v>0.0108230501701291</v>
      </c>
      <c r="AH16" s="21" t="n">
        <v>0.0265596091881752</v>
      </c>
      <c r="AI16" s="21"/>
      <c r="AJ16" s="21" t="n">
        <v>0.0115867502465746</v>
      </c>
      <c r="AK16" s="21" t="n">
        <v>0.0134174072602132</v>
      </c>
      <c r="AL16" s="21" t="n">
        <v>0</v>
      </c>
      <c r="AM16" s="21" t="n">
        <v>0.0764979431647462</v>
      </c>
      <c r="AN16" s="21" t="n">
        <v>0.013147487422381</v>
      </c>
      <c r="AO16" s="21"/>
      <c r="AP16" s="21" t="n">
        <v>0.0113374959181114</v>
      </c>
      <c r="AQ16" s="21" t="n">
        <v>0.0160361685540733</v>
      </c>
      <c r="AR16" s="21" t="n">
        <v>0</v>
      </c>
      <c r="AS16" s="21" t="n">
        <v>0.0361283181613835</v>
      </c>
      <c r="AT16" s="21" t="n">
        <v>0</v>
      </c>
      <c r="AU16" s="21"/>
      <c r="AV16" s="21" t="n">
        <v>0.0185001673071471</v>
      </c>
      <c r="AW16" s="21" t="n">
        <v>0.00666888026454523</v>
      </c>
      <c r="AX16" s="21" t="n">
        <v>0</v>
      </c>
      <c r="AY16" s="21" t="n">
        <v>0.0300528385398084</v>
      </c>
      <c r="AZ16" s="21" t="n">
        <v>0</v>
      </c>
      <c r="BA16" s="21" t="n">
        <v>0.0138846316460636</v>
      </c>
      <c r="BB16" s="21"/>
      <c r="BC16" s="21" t="n">
        <v>0.00680222889362849</v>
      </c>
      <c r="BD16" s="21" t="n">
        <v>0.00677108356011056</v>
      </c>
      <c r="BE16" s="21" t="n">
        <v>0.0110863655690878</v>
      </c>
      <c r="BF16" s="21" t="n">
        <v>0.0291151708368037</v>
      </c>
      <c r="BG16" s="21" t="n">
        <v>0</v>
      </c>
    </row>
    <row r="17">
      <c r="B17" s="18" t="s">
        <v>411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419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412</v>
      </c>
      <c r="C9" s="19" t="n">
        <v>0.584283637628633</v>
      </c>
      <c r="D9" s="19" t="n">
        <v>0.609370826091912</v>
      </c>
      <c r="E9" s="19" t="n">
        <v>0.558231944973864</v>
      </c>
      <c r="F9" s="19"/>
      <c r="G9" s="19" t="n">
        <v>0.481606305276414</v>
      </c>
      <c r="H9" s="19" t="n">
        <v>0.612333596708585</v>
      </c>
      <c r="I9" s="19" t="n">
        <v>0.529167055099088</v>
      </c>
      <c r="J9" s="19" t="n">
        <v>0.637924325877311</v>
      </c>
      <c r="K9" s="19" t="n">
        <v>0.578704745729431</v>
      </c>
      <c r="L9" s="19" t="n">
        <v>0.638768143347449</v>
      </c>
      <c r="M9" s="19"/>
      <c r="N9" s="19" t="n">
        <v>0.594222870878873</v>
      </c>
      <c r="O9" s="19" t="n">
        <v>0.577432861001032</v>
      </c>
      <c r="P9" s="19" t="n">
        <v>0.56338061877686</v>
      </c>
      <c r="Q9" s="19" t="n">
        <v>0.597207574475296</v>
      </c>
      <c r="R9" s="19"/>
      <c r="S9" s="19" t="n">
        <v>0.596741606435902</v>
      </c>
      <c r="T9" s="19" t="n">
        <v>0.612214199769843</v>
      </c>
      <c r="U9" s="19" t="n">
        <v>0.60934926625752</v>
      </c>
      <c r="V9" s="19" t="n">
        <v>0.565995823487638</v>
      </c>
      <c r="W9" s="19" t="n">
        <v>0.643328219678935</v>
      </c>
      <c r="X9" s="19" t="n">
        <v>0.608433137112226</v>
      </c>
      <c r="Y9" s="19" t="n">
        <v>0.586137351032486</v>
      </c>
      <c r="Z9" s="19" t="n">
        <v>0.519905333229266</v>
      </c>
      <c r="AA9" s="19" t="n">
        <v>0.544449794784655</v>
      </c>
      <c r="AB9" s="19" t="n">
        <v>0.532945054079878</v>
      </c>
      <c r="AC9" s="19" t="n">
        <v>0.548279595427184</v>
      </c>
      <c r="AD9" s="19" t="n">
        <v>0.608721776590524</v>
      </c>
      <c r="AE9" s="19"/>
      <c r="AF9" s="19" t="n">
        <v>0.595937452303429</v>
      </c>
      <c r="AG9" s="19" t="n">
        <v>0.62020044594576</v>
      </c>
      <c r="AH9" s="19" t="n">
        <v>0.535358642903726</v>
      </c>
      <c r="AI9" s="19"/>
      <c r="AJ9" s="19" t="n">
        <v>0.617468848283688</v>
      </c>
      <c r="AK9" s="19" t="n">
        <v>0.556378679739058</v>
      </c>
      <c r="AL9" s="19" t="n">
        <v>0.685277422789679</v>
      </c>
      <c r="AM9" s="19" t="n">
        <v>0.501663992870446</v>
      </c>
      <c r="AN9" s="19" t="n">
        <v>0.57284745705711</v>
      </c>
      <c r="AO9" s="19"/>
      <c r="AP9" s="19" t="n">
        <v>0.607085058908113</v>
      </c>
      <c r="AQ9" s="19" t="n">
        <v>0.560585429766075</v>
      </c>
      <c r="AR9" s="19" t="n">
        <v>0.676699384581317</v>
      </c>
      <c r="AS9" s="19" t="n">
        <v>0.558648466881633</v>
      </c>
      <c r="AT9" s="19" t="n">
        <v>0.524063764343356</v>
      </c>
      <c r="AU9" s="19"/>
      <c r="AV9" s="19" t="n">
        <v>0.590330930005963</v>
      </c>
      <c r="AW9" s="19" t="n">
        <v>0.567608790832787</v>
      </c>
      <c r="AX9" s="19" t="n">
        <v>0.686650066114984</v>
      </c>
      <c r="AY9" s="19" t="n">
        <v>0.551779307560189</v>
      </c>
      <c r="AZ9" s="19" t="n">
        <v>0.52523435868029</v>
      </c>
      <c r="BA9" s="19" t="n">
        <v>0.627920053550904</v>
      </c>
      <c r="BB9" s="19"/>
      <c r="BC9" s="19" t="n">
        <v>0.577890697348405</v>
      </c>
      <c r="BD9" s="19" t="n">
        <v>0.610963816682974</v>
      </c>
      <c r="BE9" s="19" t="n">
        <v>0.597973703504492</v>
      </c>
      <c r="BF9" s="19" t="n">
        <v>0.578995651554509</v>
      </c>
      <c r="BG9" s="19" t="n">
        <v>0.619462633879707</v>
      </c>
    </row>
    <row r="10">
      <c r="B10" s="20" t="s">
        <v>413</v>
      </c>
      <c r="C10" s="19" t="n">
        <v>0.534934169318246</v>
      </c>
      <c r="D10" s="19" t="n">
        <v>0.539106597130605</v>
      </c>
      <c r="E10" s="19" t="n">
        <v>0.5308156488622</v>
      </c>
      <c r="F10" s="19"/>
      <c r="G10" s="19" t="n">
        <v>0.470043424632543</v>
      </c>
      <c r="H10" s="19" t="n">
        <v>0.529499520817971</v>
      </c>
      <c r="I10" s="19" t="n">
        <v>0.522120348110822</v>
      </c>
      <c r="J10" s="19" t="n">
        <v>0.52540098764003</v>
      </c>
      <c r="K10" s="19" t="n">
        <v>0.573411948878115</v>
      </c>
      <c r="L10" s="19" t="n">
        <v>0.578888822315517</v>
      </c>
      <c r="M10" s="19"/>
      <c r="N10" s="19" t="n">
        <v>0.526238327842718</v>
      </c>
      <c r="O10" s="19" t="n">
        <v>0.547512833462803</v>
      </c>
      <c r="P10" s="19" t="n">
        <v>0.500409017966477</v>
      </c>
      <c r="Q10" s="19" t="n">
        <v>0.564898926720683</v>
      </c>
      <c r="R10" s="19"/>
      <c r="S10" s="19" t="n">
        <v>0.535462468788643</v>
      </c>
      <c r="T10" s="19" t="n">
        <v>0.542421093029617</v>
      </c>
      <c r="U10" s="19" t="n">
        <v>0.558115576620531</v>
      </c>
      <c r="V10" s="19" t="n">
        <v>0.60279566319344</v>
      </c>
      <c r="W10" s="19" t="n">
        <v>0.62025386111911</v>
      </c>
      <c r="X10" s="19" t="n">
        <v>0.460629554647083</v>
      </c>
      <c r="Y10" s="19" t="n">
        <v>0.501325335901258</v>
      </c>
      <c r="Z10" s="19" t="n">
        <v>0.558369931407843</v>
      </c>
      <c r="AA10" s="19" t="n">
        <v>0.482439239887995</v>
      </c>
      <c r="AB10" s="19" t="n">
        <v>0.562017646962824</v>
      </c>
      <c r="AC10" s="19" t="n">
        <v>0.46724715962569</v>
      </c>
      <c r="AD10" s="19" t="n">
        <v>0.534808995967935</v>
      </c>
      <c r="AE10" s="19"/>
      <c r="AF10" s="19" t="n">
        <v>0.554624671504963</v>
      </c>
      <c r="AG10" s="19" t="n">
        <v>0.554463238264625</v>
      </c>
      <c r="AH10" s="19" t="n">
        <v>0.488285818394108</v>
      </c>
      <c r="AI10" s="19"/>
      <c r="AJ10" s="19" t="n">
        <v>0.574747569116526</v>
      </c>
      <c r="AK10" s="19" t="n">
        <v>0.535684984158964</v>
      </c>
      <c r="AL10" s="19" t="n">
        <v>0.508550515419232</v>
      </c>
      <c r="AM10" s="19" t="n">
        <v>0.639724773988192</v>
      </c>
      <c r="AN10" s="19" t="n">
        <v>0.461184658877891</v>
      </c>
      <c r="AO10" s="19"/>
      <c r="AP10" s="19" t="n">
        <v>0.554294118902253</v>
      </c>
      <c r="AQ10" s="19" t="n">
        <v>0.551650228169587</v>
      </c>
      <c r="AR10" s="19" t="n">
        <v>0.525358154295432</v>
      </c>
      <c r="AS10" s="19" t="n">
        <v>0.524501429827221</v>
      </c>
      <c r="AT10" s="19" t="n">
        <v>0.486430888832724</v>
      </c>
      <c r="AU10" s="19"/>
      <c r="AV10" s="19" t="n">
        <v>0.576259297828731</v>
      </c>
      <c r="AW10" s="19" t="n">
        <v>0.566187499838227</v>
      </c>
      <c r="AX10" s="19" t="n">
        <v>0.549530820202919</v>
      </c>
      <c r="AY10" s="19" t="n">
        <v>0.518937110088765</v>
      </c>
      <c r="AZ10" s="19" t="n">
        <v>0.478166799937416</v>
      </c>
      <c r="BA10" s="19" t="n">
        <v>0.438309917270175</v>
      </c>
      <c r="BB10" s="19"/>
      <c r="BC10" s="19" t="n">
        <v>0.514030148539688</v>
      </c>
      <c r="BD10" s="19" t="n">
        <v>0.493727991379669</v>
      </c>
      <c r="BE10" s="19" t="n">
        <v>0.599557498398975</v>
      </c>
      <c r="BF10" s="19" t="n">
        <v>0.499749108928281</v>
      </c>
      <c r="BG10" s="19" t="n">
        <v>0.605392858051237</v>
      </c>
    </row>
    <row r="11">
      <c r="B11" s="20" t="s">
        <v>414</v>
      </c>
      <c r="C11" s="19" t="n">
        <v>0.43411492170183</v>
      </c>
      <c r="D11" s="19" t="n">
        <v>0.480296259617993</v>
      </c>
      <c r="E11" s="19" t="n">
        <v>0.392298965181025</v>
      </c>
      <c r="F11" s="19"/>
      <c r="G11" s="19" t="n">
        <v>0.452104760580493</v>
      </c>
      <c r="H11" s="19" t="n">
        <v>0.427432517330764</v>
      </c>
      <c r="I11" s="19" t="n">
        <v>0.450947002996177</v>
      </c>
      <c r="J11" s="19" t="n">
        <v>0.490700545490456</v>
      </c>
      <c r="K11" s="19" t="n">
        <v>0.441443017542171</v>
      </c>
      <c r="L11" s="19" t="n">
        <v>0.364874300366466</v>
      </c>
      <c r="M11" s="19"/>
      <c r="N11" s="19" t="n">
        <v>0.440905733242092</v>
      </c>
      <c r="O11" s="19" t="n">
        <v>0.458520698385324</v>
      </c>
      <c r="P11" s="19" t="n">
        <v>0.399809816784703</v>
      </c>
      <c r="Q11" s="19" t="n">
        <v>0.428717063473249</v>
      </c>
      <c r="R11" s="19"/>
      <c r="S11" s="19" t="n">
        <v>0.433601521393574</v>
      </c>
      <c r="T11" s="19" t="n">
        <v>0.403398434470095</v>
      </c>
      <c r="U11" s="19" t="n">
        <v>0.367157033525022</v>
      </c>
      <c r="V11" s="19" t="n">
        <v>0.540533863837863</v>
      </c>
      <c r="W11" s="19" t="n">
        <v>0.393370917723159</v>
      </c>
      <c r="X11" s="19" t="n">
        <v>0.423971616846219</v>
      </c>
      <c r="Y11" s="19" t="n">
        <v>0.490653393198193</v>
      </c>
      <c r="Z11" s="19" t="n">
        <v>0.472367985455298</v>
      </c>
      <c r="AA11" s="19" t="n">
        <v>0.462895572039526</v>
      </c>
      <c r="AB11" s="19" t="n">
        <v>0.362161825171426</v>
      </c>
      <c r="AC11" s="19" t="n">
        <v>0.522777856429424</v>
      </c>
      <c r="AD11" s="19" t="n">
        <v>0.342370741174796</v>
      </c>
      <c r="AE11" s="19"/>
      <c r="AF11" s="19" t="n">
        <v>0.437553510977417</v>
      </c>
      <c r="AG11" s="19" t="n">
        <v>0.421994861835924</v>
      </c>
      <c r="AH11" s="19" t="n">
        <v>0.469673813947424</v>
      </c>
      <c r="AI11" s="19"/>
      <c r="AJ11" s="19" t="n">
        <v>0.384035537240256</v>
      </c>
      <c r="AK11" s="19" t="n">
        <v>0.472473182298851</v>
      </c>
      <c r="AL11" s="19" t="n">
        <v>0.429747174769343</v>
      </c>
      <c r="AM11" s="19" t="n">
        <v>0.545365336600571</v>
      </c>
      <c r="AN11" s="19" t="n">
        <v>0.438887999511139</v>
      </c>
      <c r="AO11" s="19"/>
      <c r="AP11" s="19" t="n">
        <v>0.367625095607815</v>
      </c>
      <c r="AQ11" s="19" t="n">
        <v>0.44980660567127</v>
      </c>
      <c r="AR11" s="19" t="n">
        <v>0.463306902861734</v>
      </c>
      <c r="AS11" s="19" t="n">
        <v>0.515469151559092</v>
      </c>
      <c r="AT11" s="19" t="n">
        <v>0.519208018415922</v>
      </c>
      <c r="AU11" s="19"/>
      <c r="AV11" s="19" t="n">
        <v>0.454309184615322</v>
      </c>
      <c r="AW11" s="19" t="n">
        <v>0.400776206395908</v>
      </c>
      <c r="AX11" s="19" t="n">
        <v>0.514955535029589</v>
      </c>
      <c r="AY11" s="19" t="n">
        <v>0.449223773180022</v>
      </c>
      <c r="AZ11" s="19" t="n">
        <v>0.464267118634831</v>
      </c>
      <c r="BA11" s="19" t="n">
        <v>0.34392912141074</v>
      </c>
      <c r="BB11" s="19"/>
      <c r="BC11" s="19" t="n">
        <v>0.437093367561606</v>
      </c>
      <c r="BD11" s="19" t="n">
        <v>0.420366723320166</v>
      </c>
      <c r="BE11" s="19" t="n">
        <v>0.421485219338372</v>
      </c>
      <c r="BF11" s="19" t="n">
        <v>0.365248785984237</v>
      </c>
      <c r="BG11" s="19" t="n">
        <v>0.564947210495918</v>
      </c>
    </row>
    <row r="12">
      <c r="B12" s="20" t="s">
        <v>415</v>
      </c>
      <c r="C12" s="19" t="n">
        <v>0.303118563348183</v>
      </c>
      <c r="D12" s="19" t="n">
        <v>0.326298226734222</v>
      </c>
      <c r="E12" s="19" t="n">
        <v>0.278253976652308</v>
      </c>
      <c r="F12" s="19"/>
      <c r="G12" s="19" t="n">
        <v>0.271139235510223</v>
      </c>
      <c r="H12" s="19" t="n">
        <v>0.34079632050029</v>
      </c>
      <c r="I12" s="19" t="n">
        <v>0.266291814498253</v>
      </c>
      <c r="J12" s="19" t="n">
        <v>0.245762062898808</v>
      </c>
      <c r="K12" s="19" t="n">
        <v>0.278944203160476</v>
      </c>
      <c r="L12" s="19" t="n">
        <v>0.38323161641848</v>
      </c>
      <c r="M12" s="19"/>
      <c r="N12" s="19" t="n">
        <v>0.326649809284142</v>
      </c>
      <c r="O12" s="19" t="n">
        <v>0.274126246426292</v>
      </c>
      <c r="P12" s="19" t="n">
        <v>0.327188700459951</v>
      </c>
      <c r="Q12" s="19" t="n">
        <v>0.282257840310265</v>
      </c>
      <c r="R12" s="19"/>
      <c r="S12" s="19" t="n">
        <v>0.362232428319696</v>
      </c>
      <c r="T12" s="19" t="n">
        <v>0.344443065490578</v>
      </c>
      <c r="U12" s="19" t="n">
        <v>0.273654469229813</v>
      </c>
      <c r="V12" s="19" t="n">
        <v>0.231530711901077</v>
      </c>
      <c r="W12" s="19" t="n">
        <v>0.331029840281981</v>
      </c>
      <c r="X12" s="19" t="n">
        <v>0.272042211434916</v>
      </c>
      <c r="Y12" s="19" t="n">
        <v>0.222225388614595</v>
      </c>
      <c r="Z12" s="19" t="n">
        <v>0.295165988887415</v>
      </c>
      <c r="AA12" s="19" t="n">
        <v>0.278218829282184</v>
      </c>
      <c r="AB12" s="19" t="n">
        <v>0.317434287438419</v>
      </c>
      <c r="AC12" s="19" t="n">
        <v>0.282311853723224</v>
      </c>
      <c r="AD12" s="19" t="n">
        <v>0.443758508983617</v>
      </c>
      <c r="AE12" s="19"/>
      <c r="AF12" s="19" t="n">
        <v>0.354686373908061</v>
      </c>
      <c r="AG12" s="19" t="n">
        <v>0.303037951244053</v>
      </c>
      <c r="AH12" s="19" t="n">
        <v>0.188821880581632</v>
      </c>
      <c r="AI12" s="19"/>
      <c r="AJ12" s="19" t="n">
        <v>0.324164899303246</v>
      </c>
      <c r="AK12" s="19" t="n">
        <v>0.313955256957987</v>
      </c>
      <c r="AL12" s="19" t="n">
        <v>0.258040790159152</v>
      </c>
      <c r="AM12" s="19" t="n">
        <v>0.379398802578843</v>
      </c>
      <c r="AN12" s="19" t="n">
        <v>0.241253574780672</v>
      </c>
      <c r="AO12" s="19"/>
      <c r="AP12" s="19" t="n">
        <v>0.354516427853035</v>
      </c>
      <c r="AQ12" s="19" t="n">
        <v>0.281323565425638</v>
      </c>
      <c r="AR12" s="19" t="n">
        <v>0.381857882458981</v>
      </c>
      <c r="AS12" s="19" t="n">
        <v>0.282668812167434</v>
      </c>
      <c r="AT12" s="19" t="n">
        <v>0.305677783834398</v>
      </c>
      <c r="AU12" s="19"/>
      <c r="AV12" s="19" t="n">
        <v>0.294633439025901</v>
      </c>
      <c r="AW12" s="19" t="n">
        <v>0.315382178209903</v>
      </c>
      <c r="AX12" s="19" t="n">
        <v>0.349577069826636</v>
      </c>
      <c r="AY12" s="19" t="n">
        <v>0.307829920652935</v>
      </c>
      <c r="AZ12" s="19" t="n">
        <v>0.33766238316439</v>
      </c>
      <c r="BA12" s="19" t="n">
        <v>0.265196263476357</v>
      </c>
      <c r="BB12" s="19"/>
      <c r="BC12" s="19" t="n">
        <v>0.320549096656267</v>
      </c>
      <c r="BD12" s="19" t="n">
        <v>0.317867417527874</v>
      </c>
      <c r="BE12" s="19" t="n">
        <v>0.249496352554262</v>
      </c>
      <c r="BF12" s="19" t="n">
        <v>0.406219006279565</v>
      </c>
      <c r="BG12" s="19" t="n">
        <v>0.101065784417813</v>
      </c>
    </row>
    <row r="13">
      <c r="B13" s="20" t="s">
        <v>416</v>
      </c>
      <c r="C13" s="19" t="n">
        <v>0.203997097009884</v>
      </c>
      <c r="D13" s="19" t="n">
        <v>0.218577055204047</v>
      </c>
      <c r="E13" s="19" t="n">
        <v>0.191371910428405</v>
      </c>
      <c r="F13" s="19"/>
      <c r="G13" s="19" t="n">
        <v>0.247314446619769</v>
      </c>
      <c r="H13" s="19" t="n">
        <v>0.25148635830523</v>
      </c>
      <c r="I13" s="19" t="n">
        <v>0.190807555729503</v>
      </c>
      <c r="J13" s="19" t="n">
        <v>0.173978699717143</v>
      </c>
      <c r="K13" s="19" t="n">
        <v>0.147530091719676</v>
      </c>
      <c r="L13" s="19" t="n">
        <v>0.202722883613021</v>
      </c>
      <c r="M13" s="19"/>
      <c r="N13" s="19" t="n">
        <v>0.238093880754177</v>
      </c>
      <c r="O13" s="19" t="n">
        <v>0.184103106382081</v>
      </c>
      <c r="P13" s="19" t="n">
        <v>0.201328609289019</v>
      </c>
      <c r="Q13" s="19" t="n">
        <v>0.188974151162163</v>
      </c>
      <c r="R13" s="19"/>
      <c r="S13" s="19" t="n">
        <v>0.261487605234619</v>
      </c>
      <c r="T13" s="19" t="n">
        <v>0.161013784701623</v>
      </c>
      <c r="U13" s="19" t="n">
        <v>0.128459324368675</v>
      </c>
      <c r="V13" s="19" t="n">
        <v>0.272584992639796</v>
      </c>
      <c r="W13" s="19" t="n">
        <v>0.191090931194964</v>
      </c>
      <c r="X13" s="19" t="n">
        <v>0.237801552399189</v>
      </c>
      <c r="Y13" s="19" t="n">
        <v>0.153689518466007</v>
      </c>
      <c r="Z13" s="19" t="n">
        <v>0.25034411709332</v>
      </c>
      <c r="AA13" s="19" t="n">
        <v>0.18323809122179</v>
      </c>
      <c r="AB13" s="19" t="n">
        <v>0.251899474241793</v>
      </c>
      <c r="AC13" s="19" t="n">
        <v>0.148242407299476</v>
      </c>
      <c r="AD13" s="19" t="n">
        <v>0.115546800578835</v>
      </c>
      <c r="AE13" s="19"/>
      <c r="AF13" s="19" t="n">
        <v>0.19102750970803</v>
      </c>
      <c r="AG13" s="19" t="n">
        <v>0.214651820787557</v>
      </c>
      <c r="AH13" s="19" t="n">
        <v>0.178462312332488</v>
      </c>
      <c r="AI13" s="19"/>
      <c r="AJ13" s="19" t="n">
        <v>0.182673590575501</v>
      </c>
      <c r="AK13" s="19" t="n">
        <v>0.207642090210225</v>
      </c>
      <c r="AL13" s="19" t="n">
        <v>0.240658090381625</v>
      </c>
      <c r="AM13" s="19" t="n">
        <v>0.0884843829925313</v>
      </c>
      <c r="AN13" s="19" t="n">
        <v>0.23913290649414</v>
      </c>
      <c r="AO13" s="19"/>
      <c r="AP13" s="19" t="n">
        <v>0.186286056914369</v>
      </c>
      <c r="AQ13" s="19" t="n">
        <v>0.210037052624162</v>
      </c>
      <c r="AR13" s="19" t="n">
        <v>0.219191397372163</v>
      </c>
      <c r="AS13" s="19" t="n">
        <v>0.253167261633768</v>
      </c>
      <c r="AT13" s="19" t="n">
        <v>0.115222492387091</v>
      </c>
      <c r="AU13" s="19"/>
      <c r="AV13" s="19" t="n">
        <v>0.214803031040361</v>
      </c>
      <c r="AW13" s="19" t="n">
        <v>0.211113313827088</v>
      </c>
      <c r="AX13" s="19" t="n">
        <v>0.218348236211786</v>
      </c>
      <c r="AY13" s="19" t="n">
        <v>0.255326322742117</v>
      </c>
      <c r="AZ13" s="19" t="n">
        <v>0.119050864183202</v>
      </c>
      <c r="BA13" s="19" t="n">
        <v>0.158376592327319</v>
      </c>
      <c r="BB13" s="19"/>
      <c r="BC13" s="19" t="n">
        <v>0.194164495351245</v>
      </c>
      <c r="BD13" s="19" t="n">
        <v>0.165508304290309</v>
      </c>
      <c r="BE13" s="19" t="n">
        <v>0.189817321228814</v>
      </c>
      <c r="BF13" s="19" t="n">
        <v>0.28538279609952</v>
      </c>
      <c r="BG13" s="19" t="n">
        <v>0.458601569832515</v>
      </c>
    </row>
    <row r="14">
      <c r="B14" s="20" t="s">
        <v>417</v>
      </c>
      <c r="C14" s="19" t="n">
        <v>0.10512934492731</v>
      </c>
      <c r="D14" s="19" t="n">
        <v>0.1045081657505</v>
      </c>
      <c r="E14" s="19" t="n">
        <v>0.106647576781063</v>
      </c>
      <c r="F14" s="19"/>
      <c r="G14" s="19" t="n">
        <v>0.174901657400971</v>
      </c>
      <c r="H14" s="19" t="n">
        <v>0.142275315719881</v>
      </c>
      <c r="I14" s="19" t="n">
        <v>0.131874865616772</v>
      </c>
      <c r="J14" s="19" t="n">
        <v>0.0634724526752349</v>
      </c>
      <c r="K14" s="19" t="n">
        <v>0.0704126404891344</v>
      </c>
      <c r="L14" s="19" t="n">
        <v>0.0575047935997019</v>
      </c>
      <c r="M14" s="19"/>
      <c r="N14" s="19" t="n">
        <v>0.0780835726400027</v>
      </c>
      <c r="O14" s="19" t="n">
        <v>0.111430800245458</v>
      </c>
      <c r="P14" s="19" t="n">
        <v>0.13851362816658</v>
      </c>
      <c r="Q14" s="19" t="n">
        <v>0.10010173236639</v>
      </c>
      <c r="R14" s="19"/>
      <c r="S14" s="19" t="n">
        <v>0.170793020980734</v>
      </c>
      <c r="T14" s="19" t="n">
        <v>0.0871709723151017</v>
      </c>
      <c r="U14" s="19" t="n">
        <v>0.117761694786064</v>
      </c>
      <c r="V14" s="19" t="n">
        <v>0.0662225209681465</v>
      </c>
      <c r="W14" s="19" t="n">
        <v>0.105689504788553</v>
      </c>
      <c r="X14" s="19" t="n">
        <v>0.0576896421285031</v>
      </c>
      <c r="Y14" s="19" t="n">
        <v>0.151822749113161</v>
      </c>
      <c r="Z14" s="19" t="n">
        <v>0.0540274139647359</v>
      </c>
      <c r="AA14" s="19" t="n">
        <v>0.101982923152109</v>
      </c>
      <c r="AB14" s="19" t="n">
        <v>0.0597603121874873</v>
      </c>
      <c r="AC14" s="19" t="n">
        <v>0.0930494521679947</v>
      </c>
      <c r="AD14" s="19" t="n">
        <v>0.18081460761021</v>
      </c>
      <c r="AE14" s="19"/>
      <c r="AF14" s="19" t="n">
        <v>0.112161540285854</v>
      </c>
      <c r="AG14" s="19" t="n">
        <v>0.098204281808591</v>
      </c>
      <c r="AH14" s="19" t="n">
        <v>0.0800667628669928</v>
      </c>
      <c r="AI14" s="19"/>
      <c r="AJ14" s="19" t="n">
        <v>0.0745009952186729</v>
      </c>
      <c r="AK14" s="19" t="n">
        <v>0.149543228328244</v>
      </c>
      <c r="AL14" s="19" t="n">
        <v>0.0671249745977034</v>
      </c>
      <c r="AM14" s="19" t="n">
        <v>0.156689330060515</v>
      </c>
      <c r="AN14" s="19" t="n">
        <v>0.0750701984327912</v>
      </c>
      <c r="AO14" s="19"/>
      <c r="AP14" s="19" t="n">
        <v>0.0669970725645602</v>
      </c>
      <c r="AQ14" s="19" t="n">
        <v>0.121019086245734</v>
      </c>
      <c r="AR14" s="19" t="n">
        <v>0.0898063520883364</v>
      </c>
      <c r="AS14" s="19" t="n">
        <v>0.151675258940499</v>
      </c>
      <c r="AT14" s="19" t="n">
        <v>0.151118818380275</v>
      </c>
      <c r="AU14" s="19"/>
      <c r="AV14" s="19" t="n">
        <v>0.136763240627543</v>
      </c>
      <c r="AW14" s="19" t="n">
        <v>0.0800800070503247</v>
      </c>
      <c r="AX14" s="19" t="n">
        <v>0.101033402929729</v>
      </c>
      <c r="AY14" s="19" t="n">
        <v>0.124600989103109</v>
      </c>
      <c r="AZ14" s="19" t="n">
        <v>0.120857983813138</v>
      </c>
      <c r="BA14" s="19" t="n">
        <v>0.106785354920361</v>
      </c>
      <c r="BB14" s="19"/>
      <c r="BC14" s="19" t="n">
        <v>0.110058373080314</v>
      </c>
      <c r="BD14" s="19" t="n">
        <v>0.101252215730821</v>
      </c>
      <c r="BE14" s="19" t="n">
        <v>0.0981252767134062</v>
      </c>
      <c r="BF14" s="19" t="n">
        <v>0.117750659805927</v>
      </c>
      <c r="BG14" s="19" t="n">
        <v>0.0602078164740485</v>
      </c>
    </row>
    <row r="15">
      <c r="B15" s="20" t="s">
        <v>418</v>
      </c>
      <c r="C15" s="19" t="n">
        <v>0.0859928583491724</v>
      </c>
      <c r="D15" s="19" t="n">
        <v>0.0892643865473106</v>
      </c>
      <c r="E15" s="19" t="n">
        <v>0.0835063571075544</v>
      </c>
      <c r="F15" s="19"/>
      <c r="G15" s="19" t="n">
        <v>0.164441354013174</v>
      </c>
      <c r="H15" s="19" t="n">
        <v>0.118712585768803</v>
      </c>
      <c r="I15" s="19" t="n">
        <v>0.0867056264399762</v>
      </c>
      <c r="J15" s="19" t="n">
        <v>0.0571551128677457</v>
      </c>
      <c r="K15" s="19" t="n">
        <v>0.0726450695276297</v>
      </c>
      <c r="L15" s="19" t="n">
        <v>0.0332963267192377</v>
      </c>
      <c r="M15" s="19"/>
      <c r="N15" s="19" t="n">
        <v>0.100576925219606</v>
      </c>
      <c r="O15" s="19" t="n">
        <v>0.0879574552510959</v>
      </c>
      <c r="P15" s="19" t="n">
        <v>0.0721610185398735</v>
      </c>
      <c r="Q15" s="19" t="n">
        <v>0.0797980722287297</v>
      </c>
      <c r="R15" s="19"/>
      <c r="S15" s="19" t="n">
        <v>0.0737963556627302</v>
      </c>
      <c r="T15" s="19" t="n">
        <v>0.0823157701426981</v>
      </c>
      <c r="U15" s="19" t="n">
        <v>0.0329753933536246</v>
      </c>
      <c r="V15" s="19" t="n">
        <v>0.104477617324116</v>
      </c>
      <c r="W15" s="19" t="n">
        <v>0.114742020820415</v>
      </c>
      <c r="X15" s="19" t="n">
        <v>0.0826776057826981</v>
      </c>
      <c r="Y15" s="19" t="n">
        <v>0.064090424967591</v>
      </c>
      <c r="Z15" s="19" t="n">
        <v>0.100294920601302</v>
      </c>
      <c r="AA15" s="19" t="n">
        <v>0.0917900994220682</v>
      </c>
      <c r="AB15" s="19" t="n">
        <v>0.0847287245927167</v>
      </c>
      <c r="AC15" s="19" t="n">
        <v>0.100943417357602</v>
      </c>
      <c r="AD15" s="19" t="n">
        <v>0.184343082196743</v>
      </c>
      <c r="AE15" s="19"/>
      <c r="AF15" s="19" t="n">
        <v>0.0847011400696867</v>
      </c>
      <c r="AG15" s="19" t="n">
        <v>0.0854878964484176</v>
      </c>
      <c r="AH15" s="19" t="n">
        <v>0.0776501229370491</v>
      </c>
      <c r="AI15" s="19"/>
      <c r="AJ15" s="19" t="n">
        <v>0.072244134122572</v>
      </c>
      <c r="AK15" s="19" t="n">
        <v>0.11528903143457</v>
      </c>
      <c r="AL15" s="19" t="n">
        <v>0.0452763832614953</v>
      </c>
      <c r="AM15" s="19" t="n">
        <v>0.111203415362928</v>
      </c>
      <c r="AN15" s="19" t="n">
        <v>0.0990335582952559</v>
      </c>
      <c r="AO15" s="19"/>
      <c r="AP15" s="19" t="n">
        <v>0.0905229250496952</v>
      </c>
      <c r="AQ15" s="19" t="n">
        <v>0.0927131616780552</v>
      </c>
      <c r="AR15" s="19" t="n">
        <v>0.0471758716615605</v>
      </c>
      <c r="AS15" s="19" t="n">
        <v>0.0905399761836434</v>
      </c>
      <c r="AT15" s="19" t="n">
        <v>0.0789451957466911</v>
      </c>
      <c r="AU15" s="19"/>
      <c r="AV15" s="19" t="n">
        <v>0.106501192643404</v>
      </c>
      <c r="AW15" s="19" t="n">
        <v>0.0948611385531758</v>
      </c>
      <c r="AX15" s="19" t="n">
        <v>0.070851216423707</v>
      </c>
      <c r="AY15" s="19" t="n">
        <v>0.0603048247684487</v>
      </c>
      <c r="AZ15" s="19" t="n">
        <v>0.125379300538488</v>
      </c>
      <c r="BA15" s="19" t="n">
        <v>0.0479480728289454</v>
      </c>
      <c r="BB15" s="19"/>
      <c r="BC15" s="19" t="n">
        <v>0.0812056967032568</v>
      </c>
      <c r="BD15" s="19" t="n">
        <v>0.0889859855621563</v>
      </c>
      <c r="BE15" s="19" t="n">
        <v>0.0861072080049501</v>
      </c>
      <c r="BF15" s="19" t="n">
        <v>0.113458924841352</v>
      </c>
      <c r="BG15" s="19" t="n">
        <v>0.0888457914782941</v>
      </c>
    </row>
    <row r="16">
      <c r="B16" s="20" t="s">
        <v>100</v>
      </c>
      <c r="C16" s="19" t="n">
        <v>0.0827703473685868</v>
      </c>
      <c r="D16" s="19" t="n">
        <v>0.0602893027441159</v>
      </c>
      <c r="E16" s="19" t="n">
        <v>0.103383583427151</v>
      </c>
      <c r="F16" s="19"/>
      <c r="G16" s="19" t="n">
        <v>0.0535488597470231</v>
      </c>
      <c r="H16" s="19" t="n">
        <v>0.0402696853324847</v>
      </c>
      <c r="I16" s="19" t="n">
        <v>0.124350388884602</v>
      </c>
      <c r="J16" s="19" t="n">
        <v>0.0641045702396758</v>
      </c>
      <c r="K16" s="19" t="n">
        <v>0.110829238417675</v>
      </c>
      <c r="L16" s="19" t="n">
        <v>0.103070024757564</v>
      </c>
      <c r="M16" s="19"/>
      <c r="N16" s="19" t="n">
        <v>0.0639494720543376</v>
      </c>
      <c r="O16" s="19" t="n">
        <v>0.0821917153427641</v>
      </c>
      <c r="P16" s="19" t="n">
        <v>0.0982301206563869</v>
      </c>
      <c r="Q16" s="19" t="n">
        <v>0.0916270746579462</v>
      </c>
      <c r="R16" s="19"/>
      <c r="S16" s="19" t="n">
        <v>0.0332294895116041</v>
      </c>
      <c r="T16" s="19" t="n">
        <v>0.125485875314282</v>
      </c>
      <c r="U16" s="19" t="n">
        <v>0.129617027293472</v>
      </c>
      <c r="V16" s="19" t="n">
        <v>0.0450257815858595</v>
      </c>
      <c r="W16" s="19" t="n">
        <v>0.0512565529572235</v>
      </c>
      <c r="X16" s="19" t="n">
        <v>0.117017359764272</v>
      </c>
      <c r="Y16" s="19" t="n">
        <v>0.0452000606082072</v>
      </c>
      <c r="Z16" s="19" t="n">
        <v>0.0881511724680419</v>
      </c>
      <c r="AA16" s="19" t="n">
        <v>0.11554580333613</v>
      </c>
      <c r="AB16" s="19" t="n">
        <v>0.0986031634332841</v>
      </c>
      <c r="AC16" s="19" t="n">
        <v>0.069167864262766</v>
      </c>
      <c r="AD16" s="19" t="n">
        <v>0.0631673783482588</v>
      </c>
      <c r="AE16" s="19"/>
      <c r="AF16" s="19" t="n">
        <v>0.0759681389361225</v>
      </c>
      <c r="AG16" s="19" t="n">
        <v>0.0767872250380988</v>
      </c>
      <c r="AH16" s="19" t="n">
        <v>0.132764538242228</v>
      </c>
      <c r="AI16" s="19"/>
      <c r="AJ16" s="19" t="n">
        <v>0.0849115911368504</v>
      </c>
      <c r="AK16" s="19" t="n">
        <v>0.0603281075877475</v>
      </c>
      <c r="AL16" s="19" t="n">
        <v>0.0525733030870116</v>
      </c>
      <c r="AM16" s="19" t="n">
        <v>0.0450160679129119</v>
      </c>
      <c r="AN16" s="19" t="n">
        <v>0.109649033446177</v>
      </c>
      <c r="AO16" s="19"/>
      <c r="AP16" s="19" t="n">
        <v>0.0786941625756979</v>
      </c>
      <c r="AQ16" s="19" t="n">
        <v>0.0680523282221466</v>
      </c>
      <c r="AR16" s="19" t="n">
        <v>0.0880271529178103</v>
      </c>
      <c r="AS16" s="19" t="n">
        <v>0.0701582023003929</v>
      </c>
      <c r="AT16" s="19" t="n">
        <v>0.0765378070021427</v>
      </c>
      <c r="AU16" s="19"/>
      <c r="AV16" s="19" t="n">
        <v>0.0549651202649797</v>
      </c>
      <c r="AW16" s="19" t="n">
        <v>0.081662426848636</v>
      </c>
      <c r="AX16" s="19" t="n">
        <v>0.0409582798466173</v>
      </c>
      <c r="AY16" s="19" t="n">
        <v>0.0867673026663704</v>
      </c>
      <c r="AZ16" s="19" t="n">
        <v>0.0735377623327451</v>
      </c>
      <c r="BA16" s="19" t="n">
        <v>0.164158771140773</v>
      </c>
      <c r="BB16" s="19"/>
      <c r="BC16" s="19" t="n">
        <v>0.0940571135919349</v>
      </c>
      <c r="BD16" s="19" t="n">
        <v>0.102601056882493</v>
      </c>
      <c r="BE16" s="19" t="n">
        <v>0.0684276234059176</v>
      </c>
      <c r="BF16" s="19" t="n">
        <v>0.0720069750998401</v>
      </c>
      <c r="BG16" s="19" t="n">
        <v>0.0390559823307861</v>
      </c>
    </row>
    <row r="17">
      <c r="B17" s="20" t="s">
        <v>317</v>
      </c>
      <c r="C17" s="21" t="n">
        <v>0.0009522236955517</v>
      </c>
      <c r="D17" s="21" t="n">
        <v>0.00192585418253294</v>
      </c>
      <c r="E17" s="21" t="n">
        <v>0</v>
      </c>
      <c r="F17" s="21"/>
      <c r="G17" s="21" t="n">
        <v>0</v>
      </c>
      <c r="H17" s="21" t="n">
        <v>0.00537353563457867</v>
      </c>
      <c r="I17" s="21" t="n">
        <v>0</v>
      </c>
      <c r="J17" s="21" t="n">
        <v>0</v>
      </c>
      <c r="K17" s="21" t="n">
        <v>0</v>
      </c>
      <c r="L17" s="21" t="n">
        <v>0</v>
      </c>
      <c r="M17" s="21"/>
      <c r="N17" s="21" t="n">
        <v>0.00339460018366091</v>
      </c>
      <c r="O17" s="21" t="n">
        <v>0</v>
      </c>
      <c r="P17" s="21" t="n">
        <v>0</v>
      </c>
      <c r="Q17" s="21" t="n">
        <v>0</v>
      </c>
      <c r="R17" s="21"/>
      <c r="S17" s="21" t="n">
        <v>0.00628720671044972</v>
      </c>
      <c r="T17" s="21" t="n">
        <v>0</v>
      </c>
      <c r="U17" s="21" t="n">
        <v>0</v>
      </c>
      <c r="V17" s="21" t="n">
        <v>0</v>
      </c>
      <c r="W17" s="21" t="n">
        <v>0</v>
      </c>
      <c r="X17" s="21" t="n">
        <v>0</v>
      </c>
      <c r="Y17" s="21" t="n">
        <v>0</v>
      </c>
      <c r="Z17" s="21" t="n">
        <v>0</v>
      </c>
      <c r="AA17" s="21" t="n">
        <v>0</v>
      </c>
      <c r="AB17" s="21" t="n">
        <v>0</v>
      </c>
      <c r="AC17" s="21" t="n">
        <v>0</v>
      </c>
      <c r="AD17" s="21" t="n">
        <v>0</v>
      </c>
      <c r="AE17" s="21"/>
      <c r="AF17" s="21" t="n">
        <v>0</v>
      </c>
      <c r="AG17" s="21" t="n">
        <v>0.00226644454863742</v>
      </c>
      <c r="AH17" s="21" t="n">
        <v>0</v>
      </c>
      <c r="AI17" s="21"/>
      <c r="AJ17" s="21" t="n">
        <v>0</v>
      </c>
      <c r="AK17" s="21" t="n">
        <v>0.00343113607985396</v>
      </c>
      <c r="AL17" s="21" t="n">
        <v>0</v>
      </c>
      <c r="AM17" s="21" t="n">
        <v>0</v>
      </c>
      <c r="AN17" s="21" t="n">
        <v>0</v>
      </c>
      <c r="AO17" s="21"/>
      <c r="AP17" s="21" t="n">
        <v>0</v>
      </c>
      <c r="AQ17" s="21" t="n">
        <v>0</v>
      </c>
      <c r="AR17" s="21" t="n">
        <v>0</v>
      </c>
      <c r="AS17" s="21" t="n">
        <v>0</v>
      </c>
      <c r="AT17" s="21" t="n">
        <v>0</v>
      </c>
      <c r="AU17" s="21"/>
      <c r="AV17" s="21" t="n">
        <v>0</v>
      </c>
      <c r="AW17" s="21" t="n">
        <v>0</v>
      </c>
      <c r="AX17" s="21" t="n">
        <v>0</v>
      </c>
      <c r="AY17" s="21" t="n">
        <v>0</v>
      </c>
      <c r="AZ17" s="21" t="n">
        <v>0.0120192973432697</v>
      </c>
      <c r="BA17" s="21" t="n">
        <v>0</v>
      </c>
      <c r="BB17" s="21"/>
      <c r="BC17" s="21" t="n">
        <v>0</v>
      </c>
      <c r="BD17" s="21" t="n">
        <v>0</v>
      </c>
      <c r="BE17" s="21" t="n">
        <v>0.00333216267543804</v>
      </c>
      <c r="BF17" s="21" t="n">
        <v>0</v>
      </c>
      <c r="BG17" s="21" t="n">
        <v>0</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s>
  <sheetData>
    <row r="2" ht="40" customHeight="1">
      <c r="D2" s="16" t="s">
        <v>330</v>
      </c>
    </row>
    <row r="6" ht="50" customHeight="1">
      <c r="B6" s="22" t="s">
        <v>15</v>
      </c>
      <c r="C6" s="22" t="s">
        <v>420</v>
      </c>
      <c r="D6" s="22" t="s">
        <v>421</v>
      </c>
    </row>
    <row r="7">
      <c r="B7" s="20" t="s">
        <v>323</v>
      </c>
      <c r="C7" s="19" t="n">
        <v>0.311149211041434</v>
      </c>
      <c r="D7" s="19" t="n">
        <v>0.206841373043158</v>
      </c>
    </row>
    <row r="8">
      <c r="B8" s="20" t="s">
        <v>324</v>
      </c>
      <c r="C8" s="19" t="n">
        <v>0.408781377645629</v>
      </c>
      <c r="D8" s="19" t="n">
        <v>0.340682841782644</v>
      </c>
    </row>
    <row r="9">
      <c r="B9" s="20" t="s">
        <v>325</v>
      </c>
      <c r="C9" s="19" t="n">
        <v>0.155480606822955</v>
      </c>
      <c r="D9" s="19" t="n">
        <v>0.219180702216307</v>
      </c>
    </row>
    <row r="10">
      <c r="B10" s="20" t="s">
        <v>326</v>
      </c>
      <c r="C10" s="19" t="n">
        <v>0.0452952686662357</v>
      </c>
      <c r="D10" s="19" t="n">
        <v>0.079172522770496</v>
      </c>
    </row>
    <row r="11">
      <c r="B11" s="20" t="s">
        <v>327</v>
      </c>
      <c r="C11" s="19" t="n">
        <v>0.0450911603124318</v>
      </c>
      <c r="D11" s="19" t="n">
        <v>0.0775046993853489</v>
      </c>
    </row>
    <row r="12">
      <c r="B12" s="20" t="s">
        <v>100</v>
      </c>
      <c r="C12" s="19" t="n">
        <v>0.0342023755113152</v>
      </c>
      <c r="D12" s="19" t="n">
        <v>0.076617860802046</v>
      </c>
    </row>
    <row r="13">
      <c r="B13" s="25" t="s">
        <v>328</v>
      </c>
      <c r="C13" s="23" t="n">
        <v>0.719930588687063</v>
      </c>
      <c r="D13" s="23" t="n">
        <v>0.547524214825802</v>
      </c>
    </row>
    <row r="14">
      <c r="B14" s="25" t="s">
        <v>329</v>
      </c>
      <c r="C14" s="23" t="n">
        <v>0.0903864289786675</v>
      </c>
      <c r="D14" s="23" t="n">
        <v>0.156677222155845</v>
      </c>
    </row>
    <row r="15">
      <c r="B15" s="25" t="s">
        <v>141</v>
      </c>
      <c r="C15" s="24" t="n">
        <v>0.629544159708395</v>
      </c>
      <c r="D15" s="24" t="n">
        <v>0.390846992669957</v>
      </c>
    </row>
    <row r="16">
      <c r="B16" s="18" t="s">
        <v>331</v>
      </c>
      <c r="C16" s="18"/>
      <c r="D16" s="18"/>
    </row>
    <row r="17">
      <c r="B17" t="s">
        <v>80</v>
      </c>
    </row>
    <row r="18">
      <c r="B18" t="s">
        <v>81</v>
      </c>
    </row>
    <row r="22">
      <c r="B22" s="9" t="str">
        <f>=HYPERLINK("#'Contents'!A1", "Return to Contents")</f>
      </c>
    </row>
  </sheetData>
  <mergeCells count="1">
    <mergeCell ref="D2:E2"/>
  </mergeCells>
  <pageMargins left="0.7" right="0.7" top="0.75" bottom="0.75" header="0.3" footer="0.3"/>
  <pageSetup paperSize="9" orientation="portrait" horizontalDpi="300" verticalDpi="300" r:id="rId2"/>
  <drawing r:id="rId1"/>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422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323</v>
      </c>
      <c r="C9" s="19" t="n">
        <v>0.206841373043158</v>
      </c>
      <c r="D9" s="19" t="n">
        <v>0.220739167865895</v>
      </c>
      <c r="E9" s="19" t="n">
        <v>0.192947462182413</v>
      </c>
      <c r="F9" s="19"/>
      <c r="G9" s="19" t="n">
        <v>0.192488039168453</v>
      </c>
      <c r="H9" s="19" t="n">
        <v>0.34422707859433</v>
      </c>
      <c r="I9" s="19" t="n">
        <v>0.241329758853177</v>
      </c>
      <c r="J9" s="19" t="n">
        <v>0.193763025437381</v>
      </c>
      <c r="K9" s="19" t="n">
        <v>0.169276573827804</v>
      </c>
      <c r="L9" s="19" t="n">
        <v>0.107567344595936</v>
      </c>
      <c r="M9" s="19"/>
      <c r="N9" s="19" t="n">
        <v>0.297361308767803</v>
      </c>
      <c r="O9" s="19" t="n">
        <v>0.19741615412258</v>
      </c>
      <c r="P9" s="19" t="n">
        <v>0.158542297732487</v>
      </c>
      <c r="Q9" s="19" t="n">
        <v>0.152183344088046</v>
      </c>
      <c r="R9" s="19"/>
      <c r="S9" s="19" t="n">
        <v>0.330712467151062</v>
      </c>
      <c r="T9" s="19" t="n">
        <v>0.172514301378994</v>
      </c>
      <c r="U9" s="19" t="n">
        <v>0.200694823827735</v>
      </c>
      <c r="V9" s="19" t="n">
        <v>0.21109910579545</v>
      </c>
      <c r="W9" s="19" t="n">
        <v>0.213979795833408</v>
      </c>
      <c r="X9" s="19" t="n">
        <v>0.269246646356296</v>
      </c>
      <c r="Y9" s="19" t="n">
        <v>0.182244876637673</v>
      </c>
      <c r="Z9" s="19" t="n">
        <v>0.151252226216791</v>
      </c>
      <c r="AA9" s="19" t="n">
        <v>0.164179516619092</v>
      </c>
      <c r="AB9" s="19" t="n">
        <v>0.127235298481104</v>
      </c>
      <c r="AC9" s="19" t="n">
        <v>0.0859598259639134</v>
      </c>
      <c r="AD9" s="19" t="n">
        <v>0.240709914819173</v>
      </c>
      <c r="AE9" s="19"/>
      <c r="AF9" s="19" t="n">
        <v>0.204291281048942</v>
      </c>
      <c r="AG9" s="19" t="n">
        <v>0.231117881092976</v>
      </c>
      <c r="AH9" s="19" t="n">
        <v>0.194419519108798</v>
      </c>
      <c r="AI9" s="19"/>
      <c r="AJ9" s="19" t="n">
        <v>0.21708266753682</v>
      </c>
      <c r="AK9" s="19" t="n">
        <v>0.262139346540846</v>
      </c>
      <c r="AL9" s="19" t="n">
        <v>0.249129913409948</v>
      </c>
      <c r="AM9" s="19" t="n">
        <v>0.247930393465518</v>
      </c>
      <c r="AN9" s="19" t="n">
        <v>0.15711443493026</v>
      </c>
      <c r="AO9" s="19"/>
      <c r="AP9" s="19" t="n">
        <v>0.182694526518527</v>
      </c>
      <c r="AQ9" s="19" t="n">
        <v>0.26198055171651</v>
      </c>
      <c r="AR9" s="19" t="n">
        <v>0.184796236958698</v>
      </c>
      <c r="AS9" s="19" t="n">
        <v>0.167109726745292</v>
      </c>
      <c r="AT9" s="19" t="n">
        <v>0.160185981730704</v>
      </c>
      <c r="AU9" s="19"/>
      <c r="AV9" s="19" t="n">
        <v>0.300365980809898</v>
      </c>
      <c r="AW9" s="19" t="n">
        <v>0.223853156037856</v>
      </c>
      <c r="AX9" s="19" t="n">
        <v>0.165739418903308</v>
      </c>
      <c r="AY9" s="19" t="n">
        <v>0.15680373991269</v>
      </c>
      <c r="AZ9" s="19" t="n">
        <v>0.184297123806585</v>
      </c>
      <c r="BA9" s="19" t="n">
        <v>0.130036707279512</v>
      </c>
      <c r="BB9" s="19"/>
      <c r="BC9" s="19" t="n">
        <v>0.151572756319273</v>
      </c>
      <c r="BD9" s="19" t="n">
        <v>0.13945705270878</v>
      </c>
      <c r="BE9" s="19" t="n">
        <v>0.290523678213451</v>
      </c>
      <c r="BF9" s="19" t="n">
        <v>0.269250642266831</v>
      </c>
      <c r="BG9" s="19" t="n">
        <v>0.386763081535785</v>
      </c>
    </row>
    <row r="10">
      <c r="B10" s="20" t="s">
        <v>324</v>
      </c>
      <c r="C10" s="19" t="n">
        <v>0.340682841782644</v>
      </c>
      <c r="D10" s="19" t="n">
        <v>0.339894478850554</v>
      </c>
      <c r="E10" s="19" t="n">
        <v>0.344394809132223</v>
      </c>
      <c r="F10" s="19"/>
      <c r="G10" s="19" t="n">
        <v>0.401442370430998</v>
      </c>
      <c r="H10" s="19" t="n">
        <v>0.345728305916263</v>
      </c>
      <c r="I10" s="19" t="n">
        <v>0.408586820797654</v>
      </c>
      <c r="J10" s="19" t="n">
        <v>0.37031599378997</v>
      </c>
      <c r="K10" s="19" t="n">
        <v>0.256986652601535</v>
      </c>
      <c r="L10" s="19" t="n">
        <v>0.268769259866781</v>
      </c>
      <c r="M10" s="19"/>
      <c r="N10" s="19" t="n">
        <v>0.368266909504947</v>
      </c>
      <c r="O10" s="19" t="n">
        <v>0.376697462947339</v>
      </c>
      <c r="P10" s="19" t="n">
        <v>0.31202662152704</v>
      </c>
      <c r="Q10" s="19" t="n">
        <v>0.297401303018055</v>
      </c>
      <c r="R10" s="19"/>
      <c r="S10" s="19" t="n">
        <v>0.353040463818198</v>
      </c>
      <c r="T10" s="19" t="n">
        <v>0.323568351106244</v>
      </c>
      <c r="U10" s="19" t="n">
        <v>0.290579796641114</v>
      </c>
      <c r="V10" s="19" t="n">
        <v>0.305765841625044</v>
      </c>
      <c r="W10" s="19" t="n">
        <v>0.380327031321608</v>
      </c>
      <c r="X10" s="19" t="n">
        <v>0.285244397356268</v>
      </c>
      <c r="Y10" s="19" t="n">
        <v>0.333981148003376</v>
      </c>
      <c r="Z10" s="19" t="n">
        <v>0.340715984070824</v>
      </c>
      <c r="AA10" s="19" t="n">
        <v>0.373139939960418</v>
      </c>
      <c r="AB10" s="19" t="n">
        <v>0.301172945601082</v>
      </c>
      <c r="AC10" s="19" t="n">
        <v>0.457288525449236</v>
      </c>
      <c r="AD10" s="19" t="n">
        <v>0.473895725811617</v>
      </c>
      <c r="AE10" s="19"/>
      <c r="AF10" s="19" t="n">
        <v>0.29347441120728</v>
      </c>
      <c r="AG10" s="19" t="n">
        <v>0.36301803370627</v>
      </c>
      <c r="AH10" s="19" t="n">
        <v>0.310674892273132</v>
      </c>
      <c r="AI10" s="19"/>
      <c r="AJ10" s="19" t="n">
        <v>0.308581490644191</v>
      </c>
      <c r="AK10" s="19" t="n">
        <v>0.37822444337967</v>
      </c>
      <c r="AL10" s="19" t="n">
        <v>0.345435729373065</v>
      </c>
      <c r="AM10" s="19" t="n">
        <v>0.16946193476104</v>
      </c>
      <c r="AN10" s="19" t="n">
        <v>0.341036640710079</v>
      </c>
      <c r="AO10" s="19"/>
      <c r="AP10" s="19" t="n">
        <v>0.314301652798907</v>
      </c>
      <c r="AQ10" s="19" t="n">
        <v>0.38431661728412</v>
      </c>
      <c r="AR10" s="19" t="n">
        <v>0.443827592663408</v>
      </c>
      <c r="AS10" s="19" t="n">
        <v>0.25780947402324</v>
      </c>
      <c r="AT10" s="19" t="n">
        <v>0.37231351609579</v>
      </c>
      <c r="AU10" s="19"/>
      <c r="AV10" s="19" t="n">
        <v>0.396740856497997</v>
      </c>
      <c r="AW10" s="19" t="n">
        <v>0.329116547386982</v>
      </c>
      <c r="AX10" s="19" t="n">
        <v>0.474946654491087</v>
      </c>
      <c r="AY10" s="19" t="n">
        <v>0.249746699249726</v>
      </c>
      <c r="AZ10" s="19" t="n">
        <v>0.314765470150398</v>
      </c>
      <c r="BA10" s="19" t="n">
        <v>0.277151160520611</v>
      </c>
      <c r="BB10" s="19"/>
      <c r="BC10" s="19" t="n">
        <v>0.300398937448543</v>
      </c>
      <c r="BD10" s="19" t="n">
        <v>0.335535738170228</v>
      </c>
      <c r="BE10" s="19" t="n">
        <v>0.347992910550375</v>
      </c>
      <c r="BF10" s="19" t="n">
        <v>0.407797583971457</v>
      </c>
      <c r="BG10" s="19" t="n">
        <v>0.45392633742859</v>
      </c>
    </row>
    <row r="11">
      <c r="B11" s="20" t="s">
        <v>325</v>
      </c>
      <c r="C11" s="19" t="n">
        <v>0.219180702216307</v>
      </c>
      <c r="D11" s="19" t="n">
        <v>0.215769885745501</v>
      </c>
      <c r="E11" s="19" t="n">
        <v>0.221789127542077</v>
      </c>
      <c r="F11" s="19"/>
      <c r="G11" s="19" t="n">
        <v>0.171152254621814</v>
      </c>
      <c r="H11" s="19" t="n">
        <v>0.207323130776467</v>
      </c>
      <c r="I11" s="19" t="n">
        <v>0.133820644069836</v>
      </c>
      <c r="J11" s="19" t="n">
        <v>0.229102266583819</v>
      </c>
      <c r="K11" s="19" t="n">
        <v>0.299090576584511</v>
      </c>
      <c r="L11" s="19" t="n">
        <v>0.273247574219385</v>
      </c>
      <c r="M11" s="19"/>
      <c r="N11" s="19" t="n">
        <v>0.185949858931795</v>
      </c>
      <c r="O11" s="19" t="n">
        <v>0.177595932318325</v>
      </c>
      <c r="P11" s="19" t="n">
        <v>0.251876826380161</v>
      </c>
      <c r="Q11" s="19" t="n">
        <v>0.273642386485989</v>
      </c>
      <c r="R11" s="19"/>
      <c r="S11" s="19" t="n">
        <v>0.194236618215453</v>
      </c>
      <c r="T11" s="19" t="n">
        <v>0.240705256653162</v>
      </c>
      <c r="U11" s="19" t="n">
        <v>0.203168476501341</v>
      </c>
      <c r="V11" s="19" t="n">
        <v>0.248571068838547</v>
      </c>
      <c r="W11" s="19" t="n">
        <v>0.153621153224751</v>
      </c>
      <c r="X11" s="19" t="n">
        <v>0.271875334154165</v>
      </c>
      <c r="Y11" s="19" t="n">
        <v>0.230369067660159</v>
      </c>
      <c r="Z11" s="19" t="n">
        <v>0.27659910763435</v>
      </c>
      <c r="AA11" s="19" t="n">
        <v>0.211065990797927</v>
      </c>
      <c r="AB11" s="19" t="n">
        <v>0.199009963926667</v>
      </c>
      <c r="AC11" s="19" t="n">
        <v>0.21716605066059</v>
      </c>
      <c r="AD11" s="19" t="n">
        <v>0.207688608672474</v>
      </c>
      <c r="AE11" s="19"/>
      <c r="AF11" s="19" t="n">
        <v>0.213833282699163</v>
      </c>
      <c r="AG11" s="19" t="n">
        <v>0.220823524762044</v>
      </c>
      <c r="AH11" s="19" t="n">
        <v>0.263255524527802</v>
      </c>
      <c r="AI11" s="19"/>
      <c r="AJ11" s="19" t="n">
        <v>0.233272106356841</v>
      </c>
      <c r="AK11" s="19" t="n">
        <v>0.179281723761896</v>
      </c>
      <c r="AL11" s="19" t="n">
        <v>0.168486558706016</v>
      </c>
      <c r="AM11" s="19" t="n">
        <v>0.339083148053613</v>
      </c>
      <c r="AN11" s="19" t="n">
        <v>0.268938967397547</v>
      </c>
      <c r="AO11" s="19"/>
      <c r="AP11" s="19" t="n">
        <v>0.259265696844519</v>
      </c>
      <c r="AQ11" s="19" t="n">
        <v>0.191569558340993</v>
      </c>
      <c r="AR11" s="19" t="n">
        <v>0.155980382565849</v>
      </c>
      <c r="AS11" s="19" t="n">
        <v>0.243293402586371</v>
      </c>
      <c r="AT11" s="19" t="n">
        <v>0.181322277732673</v>
      </c>
      <c r="AU11" s="19"/>
      <c r="AV11" s="19" t="n">
        <v>0.149899160157751</v>
      </c>
      <c r="AW11" s="19" t="n">
        <v>0.242241911589454</v>
      </c>
      <c r="AX11" s="19" t="n">
        <v>0.163896641896602</v>
      </c>
      <c r="AY11" s="19" t="n">
        <v>0.266406045661941</v>
      </c>
      <c r="AZ11" s="19" t="n">
        <v>0.220213474899254</v>
      </c>
      <c r="BA11" s="19" t="n">
        <v>0.313096021325852</v>
      </c>
      <c r="BB11" s="19"/>
      <c r="BC11" s="19" t="n">
        <v>0.269450495345817</v>
      </c>
      <c r="BD11" s="19" t="n">
        <v>0.237867032230506</v>
      </c>
      <c r="BE11" s="19" t="n">
        <v>0.18720530726269</v>
      </c>
      <c r="BF11" s="19" t="n">
        <v>0.208272192350626</v>
      </c>
      <c r="BG11" s="19" t="n">
        <v>0</v>
      </c>
    </row>
    <row r="12">
      <c r="B12" s="20" t="s">
        <v>326</v>
      </c>
      <c r="C12" s="19" t="n">
        <v>0.079172522770496</v>
      </c>
      <c r="D12" s="19" t="n">
        <v>0.0955886657437379</v>
      </c>
      <c r="E12" s="19" t="n">
        <v>0.0636609430351156</v>
      </c>
      <c r="F12" s="19"/>
      <c r="G12" s="19" t="n">
        <v>0.17114865614686</v>
      </c>
      <c r="H12" s="19" t="n">
        <v>0.0491364331242919</v>
      </c>
      <c r="I12" s="19" t="n">
        <v>0.0696902328528606</v>
      </c>
      <c r="J12" s="19" t="n">
        <v>0.0777260552174968</v>
      </c>
      <c r="K12" s="19" t="n">
        <v>0.0518504868346879</v>
      </c>
      <c r="L12" s="19" t="n">
        <v>0.0652798247459872</v>
      </c>
      <c r="M12" s="19"/>
      <c r="N12" s="19" t="n">
        <v>0.0695405888772912</v>
      </c>
      <c r="O12" s="19" t="n">
        <v>0.0856469146471333</v>
      </c>
      <c r="P12" s="19" t="n">
        <v>0.0801974531932544</v>
      </c>
      <c r="Q12" s="19" t="n">
        <v>0.0828230780230009</v>
      </c>
      <c r="R12" s="19"/>
      <c r="S12" s="19" t="n">
        <v>0.0459610719384605</v>
      </c>
      <c r="T12" s="19" t="n">
        <v>0.088717252358246</v>
      </c>
      <c r="U12" s="19" t="n">
        <v>0.089579873687551</v>
      </c>
      <c r="V12" s="19" t="n">
        <v>0.0768358262553336</v>
      </c>
      <c r="W12" s="19" t="n">
        <v>0.153393366255511</v>
      </c>
      <c r="X12" s="19" t="n">
        <v>0.0895707559464329</v>
      </c>
      <c r="Y12" s="19" t="n">
        <v>0.0910371240921187</v>
      </c>
      <c r="Z12" s="19" t="n">
        <v>0.0191734347938195</v>
      </c>
      <c r="AA12" s="19" t="n">
        <v>0.10006207373235</v>
      </c>
      <c r="AB12" s="19" t="n">
        <v>0.0681741448526698</v>
      </c>
      <c r="AC12" s="19" t="n">
        <v>0.0660216313378678</v>
      </c>
      <c r="AD12" s="19" t="n">
        <v>0</v>
      </c>
      <c r="AE12" s="19"/>
      <c r="AF12" s="19" t="n">
        <v>0.0700056747608679</v>
      </c>
      <c r="AG12" s="19" t="n">
        <v>0.0632996267811412</v>
      </c>
      <c r="AH12" s="19" t="n">
        <v>0.0872226462110392</v>
      </c>
      <c r="AI12" s="19"/>
      <c r="AJ12" s="19" t="n">
        <v>0.0734982528703348</v>
      </c>
      <c r="AK12" s="19" t="n">
        <v>0.0786786861956215</v>
      </c>
      <c r="AL12" s="19" t="n">
        <v>0.109692240351128</v>
      </c>
      <c r="AM12" s="19" t="n">
        <v>0</v>
      </c>
      <c r="AN12" s="19" t="n">
        <v>0.0698065743213694</v>
      </c>
      <c r="AO12" s="19"/>
      <c r="AP12" s="19" t="n">
        <v>0.0800571787991081</v>
      </c>
      <c r="AQ12" s="19" t="n">
        <v>0.0654443726108852</v>
      </c>
      <c r="AR12" s="19" t="n">
        <v>0.0650885798722487</v>
      </c>
      <c r="AS12" s="19" t="n">
        <v>0.140590909315035</v>
      </c>
      <c r="AT12" s="19" t="n">
        <v>0.0620522909124206</v>
      </c>
      <c r="AU12" s="19"/>
      <c r="AV12" s="19" t="n">
        <v>0.0887966932238545</v>
      </c>
      <c r="AW12" s="19" t="n">
        <v>0.0662116660059998</v>
      </c>
      <c r="AX12" s="19" t="n">
        <v>0.0424711454475623</v>
      </c>
      <c r="AY12" s="19" t="n">
        <v>0.124257110925682</v>
      </c>
      <c r="AZ12" s="19" t="n">
        <v>0.0692735952710074</v>
      </c>
      <c r="BA12" s="19" t="n">
        <v>0.0500866547781314</v>
      </c>
      <c r="BB12" s="19"/>
      <c r="BC12" s="19" t="n">
        <v>0.0744487635601086</v>
      </c>
      <c r="BD12" s="19" t="n">
        <v>0.107147978166751</v>
      </c>
      <c r="BE12" s="19" t="n">
        <v>0.0678431104021495</v>
      </c>
      <c r="BF12" s="19" t="n">
        <v>0.0322478162980245</v>
      </c>
      <c r="BG12" s="19" t="n">
        <v>0.0888457914782941</v>
      </c>
    </row>
    <row r="13">
      <c r="B13" s="20" t="s">
        <v>327</v>
      </c>
      <c r="C13" s="19" t="n">
        <v>0.0775046993853489</v>
      </c>
      <c r="D13" s="19" t="n">
        <v>0.0698408760689648</v>
      </c>
      <c r="E13" s="19" t="n">
        <v>0.0840050019115834</v>
      </c>
      <c r="F13" s="19"/>
      <c r="G13" s="19" t="n">
        <v>0.0452680341639527</v>
      </c>
      <c r="H13" s="19" t="n">
        <v>0.0351227114766726</v>
      </c>
      <c r="I13" s="19" t="n">
        <v>0.076547603269261</v>
      </c>
      <c r="J13" s="19" t="n">
        <v>0.0622551009827341</v>
      </c>
      <c r="K13" s="19" t="n">
        <v>0.100883550825571</v>
      </c>
      <c r="L13" s="19" t="n">
        <v>0.133984175318465</v>
      </c>
      <c r="M13" s="19"/>
      <c r="N13" s="19" t="n">
        <v>0.0300509608993523</v>
      </c>
      <c r="O13" s="19" t="n">
        <v>0.0997325713144212</v>
      </c>
      <c r="P13" s="19" t="n">
        <v>0.0988859643653254</v>
      </c>
      <c r="Q13" s="19" t="n">
        <v>0.0898196398711395</v>
      </c>
      <c r="R13" s="19"/>
      <c r="S13" s="19" t="n">
        <v>0.0449336122227064</v>
      </c>
      <c r="T13" s="19" t="n">
        <v>0.0912980848771805</v>
      </c>
      <c r="U13" s="19" t="n">
        <v>0.0986575453352544</v>
      </c>
      <c r="V13" s="19" t="n">
        <v>0.0895356481585851</v>
      </c>
      <c r="W13" s="19" t="n">
        <v>0.0260514818814446</v>
      </c>
      <c r="X13" s="19" t="n">
        <v>0.0298227455491571</v>
      </c>
      <c r="Y13" s="19" t="n">
        <v>0.106996682115668</v>
      </c>
      <c r="Z13" s="19" t="n">
        <v>0.148953455446803</v>
      </c>
      <c r="AA13" s="19" t="n">
        <v>0.0602299953473792</v>
      </c>
      <c r="AB13" s="19" t="n">
        <v>0.131631336449001</v>
      </c>
      <c r="AC13" s="19" t="n">
        <v>0.106030649131241</v>
      </c>
      <c r="AD13" s="19" t="n">
        <v>0.0532902395700992</v>
      </c>
      <c r="AE13" s="19"/>
      <c r="AF13" s="19" t="n">
        <v>0.134570513140381</v>
      </c>
      <c r="AG13" s="19" t="n">
        <v>0.044026423653204</v>
      </c>
      <c r="AH13" s="19" t="n">
        <v>0.0533386437086445</v>
      </c>
      <c r="AI13" s="19"/>
      <c r="AJ13" s="19" t="n">
        <v>0.0730382187352674</v>
      </c>
      <c r="AK13" s="19" t="n">
        <v>0.051522967044443</v>
      </c>
      <c r="AL13" s="19" t="n">
        <v>0.0400250161483249</v>
      </c>
      <c r="AM13" s="19" t="n">
        <v>0.198508455806917</v>
      </c>
      <c r="AN13" s="19" t="n">
        <v>0.0834474440546229</v>
      </c>
      <c r="AO13" s="19"/>
      <c r="AP13" s="19" t="n">
        <v>0.0966195940458291</v>
      </c>
      <c r="AQ13" s="19" t="n">
        <v>0.0307215557724375</v>
      </c>
      <c r="AR13" s="19" t="n">
        <v>0.0564669271159467</v>
      </c>
      <c r="AS13" s="19" t="n">
        <v>0.0998684498602275</v>
      </c>
      <c r="AT13" s="19" t="n">
        <v>0.121063568296349</v>
      </c>
      <c r="AU13" s="19"/>
      <c r="AV13" s="19" t="n">
        <v>0.0160604840635523</v>
      </c>
      <c r="AW13" s="19" t="n">
        <v>0.0754671447213546</v>
      </c>
      <c r="AX13" s="19" t="n">
        <v>0.0734676100455427</v>
      </c>
      <c r="AY13" s="19" t="n">
        <v>0.13062639804059</v>
      </c>
      <c r="AZ13" s="19" t="n">
        <v>0.124590856791183</v>
      </c>
      <c r="BA13" s="19" t="n">
        <v>0.058367463342083</v>
      </c>
      <c r="BB13" s="19"/>
      <c r="BC13" s="19" t="n">
        <v>0.117349782475831</v>
      </c>
      <c r="BD13" s="19" t="n">
        <v>0.0762244534775053</v>
      </c>
      <c r="BE13" s="19" t="n">
        <v>0.0558080226998069</v>
      </c>
      <c r="BF13" s="19" t="n">
        <v>0.0198364026485087</v>
      </c>
      <c r="BG13" s="19" t="n">
        <v>0.0704647895573316</v>
      </c>
    </row>
    <row r="14">
      <c r="B14" s="20" t="s">
        <v>100</v>
      </c>
      <c r="C14" s="19" t="n">
        <v>0.076617860802046</v>
      </c>
      <c r="D14" s="19" t="n">
        <v>0.0581669257253476</v>
      </c>
      <c r="E14" s="19" t="n">
        <v>0.093202656196588</v>
      </c>
      <c r="F14" s="19"/>
      <c r="G14" s="19" t="n">
        <v>0.0185006454679218</v>
      </c>
      <c r="H14" s="19" t="n">
        <v>0.0184623401119754</v>
      </c>
      <c r="I14" s="19" t="n">
        <v>0.0700249401572116</v>
      </c>
      <c r="J14" s="19" t="n">
        <v>0.0668375579885992</v>
      </c>
      <c r="K14" s="19" t="n">
        <v>0.121912159325892</v>
      </c>
      <c r="L14" s="19" t="n">
        <v>0.151151821253445</v>
      </c>
      <c r="M14" s="19"/>
      <c r="N14" s="19" t="n">
        <v>0.0488303730188121</v>
      </c>
      <c r="O14" s="19" t="n">
        <v>0.0629109646502004</v>
      </c>
      <c r="P14" s="19" t="n">
        <v>0.0984708368017327</v>
      </c>
      <c r="Q14" s="19" t="n">
        <v>0.10413024851377</v>
      </c>
      <c r="R14" s="19"/>
      <c r="S14" s="19" t="n">
        <v>0.031115766654121</v>
      </c>
      <c r="T14" s="19" t="n">
        <v>0.0831967536261745</v>
      </c>
      <c r="U14" s="19" t="n">
        <v>0.117319484007004</v>
      </c>
      <c r="V14" s="19" t="n">
        <v>0.0681925093270406</v>
      </c>
      <c r="W14" s="19" t="n">
        <v>0.072627171483277</v>
      </c>
      <c r="X14" s="19" t="n">
        <v>0.0542401206376809</v>
      </c>
      <c r="Y14" s="19" t="n">
        <v>0.0553711014910058</v>
      </c>
      <c r="Z14" s="19" t="n">
        <v>0.0633057918374123</v>
      </c>
      <c r="AA14" s="19" t="n">
        <v>0.0913224835428329</v>
      </c>
      <c r="AB14" s="19" t="n">
        <v>0.172776310689476</v>
      </c>
      <c r="AC14" s="19" t="n">
        <v>0.0675333174571517</v>
      </c>
      <c r="AD14" s="19" t="n">
        <v>0.0244155111266368</v>
      </c>
      <c r="AE14" s="19"/>
      <c r="AF14" s="19" t="n">
        <v>0.0838248371433655</v>
      </c>
      <c r="AG14" s="19" t="n">
        <v>0.0777145100043647</v>
      </c>
      <c r="AH14" s="19" t="n">
        <v>0.0910887741705846</v>
      </c>
      <c r="AI14" s="19"/>
      <c r="AJ14" s="19" t="n">
        <v>0.0945272638565458</v>
      </c>
      <c r="AK14" s="19" t="n">
        <v>0.050152833077524</v>
      </c>
      <c r="AL14" s="19" t="n">
        <v>0.0872305420115179</v>
      </c>
      <c r="AM14" s="19" t="n">
        <v>0.0450160679129119</v>
      </c>
      <c r="AN14" s="19" t="n">
        <v>0.0796559385861213</v>
      </c>
      <c r="AO14" s="19"/>
      <c r="AP14" s="19" t="n">
        <v>0.0670613509931106</v>
      </c>
      <c r="AQ14" s="19" t="n">
        <v>0.0659673442750541</v>
      </c>
      <c r="AR14" s="19" t="n">
        <v>0.0938402808238498</v>
      </c>
      <c r="AS14" s="19" t="n">
        <v>0.091328037469834</v>
      </c>
      <c r="AT14" s="19" t="n">
        <v>0.103062365232065</v>
      </c>
      <c r="AU14" s="19"/>
      <c r="AV14" s="19" t="n">
        <v>0.0481368252469473</v>
      </c>
      <c r="AW14" s="19" t="n">
        <v>0.0631095742583528</v>
      </c>
      <c r="AX14" s="19" t="n">
        <v>0.0794785292158985</v>
      </c>
      <c r="AY14" s="19" t="n">
        <v>0.0721600062093711</v>
      </c>
      <c r="AZ14" s="19" t="n">
        <v>0.0868594790815737</v>
      </c>
      <c r="BA14" s="19" t="n">
        <v>0.171261992753811</v>
      </c>
      <c r="BB14" s="19"/>
      <c r="BC14" s="19" t="n">
        <v>0.0867792648504271</v>
      </c>
      <c r="BD14" s="19" t="n">
        <v>0.103767745246229</v>
      </c>
      <c r="BE14" s="19" t="n">
        <v>0.0506269708715266</v>
      </c>
      <c r="BF14" s="19" t="n">
        <v>0.0625953624645524</v>
      </c>
      <c r="BG14" s="19" t="n">
        <v>0</v>
      </c>
    </row>
    <row r="15">
      <c r="B15" s="20" t="s">
        <v>328</v>
      </c>
      <c r="C15" s="23" t="n">
        <v>0.547524214825802</v>
      </c>
      <c r="D15" s="23" t="n">
        <v>0.560633646716448</v>
      </c>
      <c r="E15" s="23" t="n">
        <v>0.537342271314637</v>
      </c>
      <c r="F15" s="23"/>
      <c r="G15" s="23" t="n">
        <v>0.593930409599451</v>
      </c>
      <c r="H15" s="23" t="n">
        <v>0.689955384510593</v>
      </c>
      <c r="I15" s="23" t="n">
        <v>0.649916579650831</v>
      </c>
      <c r="J15" s="23" t="n">
        <v>0.564079019227351</v>
      </c>
      <c r="K15" s="23" t="n">
        <v>0.426263226429339</v>
      </c>
      <c r="L15" s="23" t="n">
        <v>0.376336604462718</v>
      </c>
      <c r="M15" s="23"/>
      <c r="N15" s="23" t="n">
        <v>0.66562821827275</v>
      </c>
      <c r="O15" s="23" t="n">
        <v>0.57411361706992</v>
      </c>
      <c r="P15" s="23" t="n">
        <v>0.470568919259526</v>
      </c>
      <c r="Q15" s="23" t="n">
        <v>0.449584647106101</v>
      </c>
      <c r="R15" s="23"/>
      <c r="S15" s="23" t="n">
        <v>0.683752930969259</v>
      </c>
      <c r="T15" s="23" t="n">
        <v>0.496082652485237</v>
      </c>
      <c r="U15" s="23" t="n">
        <v>0.491274620468849</v>
      </c>
      <c r="V15" s="23" t="n">
        <v>0.516864947420494</v>
      </c>
      <c r="W15" s="23" t="n">
        <v>0.594306827155016</v>
      </c>
      <c r="X15" s="23" t="n">
        <v>0.554491043712564</v>
      </c>
      <c r="Y15" s="23" t="n">
        <v>0.516226024641049</v>
      </c>
      <c r="Z15" s="23" t="n">
        <v>0.491968210287614</v>
      </c>
      <c r="AA15" s="23" t="n">
        <v>0.53731945657951</v>
      </c>
      <c r="AB15" s="23" t="n">
        <v>0.428408244082186</v>
      </c>
      <c r="AC15" s="23" t="n">
        <v>0.54324835141315</v>
      </c>
      <c r="AD15" s="23" t="n">
        <v>0.71460564063079</v>
      </c>
      <c r="AE15" s="23"/>
      <c r="AF15" s="23" t="n">
        <v>0.497765692256222</v>
      </c>
      <c r="AG15" s="23" t="n">
        <v>0.594135914799246</v>
      </c>
      <c r="AH15" s="23" t="n">
        <v>0.50509441138193</v>
      </c>
      <c r="AI15" s="23"/>
      <c r="AJ15" s="23" t="n">
        <v>0.525664158181011</v>
      </c>
      <c r="AK15" s="23" t="n">
        <v>0.640363789920516</v>
      </c>
      <c r="AL15" s="23" t="n">
        <v>0.594565642783013</v>
      </c>
      <c r="AM15" s="23" t="n">
        <v>0.417392328226558</v>
      </c>
      <c r="AN15" s="23" t="n">
        <v>0.49815107564034</v>
      </c>
      <c r="AO15" s="23"/>
      <c r="AP15" s="23" t="n">
        <v>0.496996179317434</v>
      </c>
      <c r="AQ15" s="23" t="n">
        <v>0.64629716900063</v>
      </c>
      <c r="AR15" s="23" t="n">
        <v>0.628623829622106</v>
      </c>
      <c r="AS15" s="23" t="n">
        <v>0.424919200768532</v>
      </c>
      <c r="AT15" s="23" t="n">
        <v>0.532499497826493</v>
      </c>
      <c r="AU15" s="23"/>
      <c r="AV15" s="23" t="n">
        <v>0.697106837307895</v>
      </c>
      <c r="AW15" s="23" t="n">
        <v>0.552969703424838</v>
      </c>
      <c r="AX15" s="23" t="n">
        <v>0.640686073394394</v>
      </c>
      <c r="AY15" s="23" t="n">
        <v>0.406550439162416</v>
      </c>
      <c r="AZ15" s="23" t="n">
        <v>0.499062593956983</v>
      </c>
      <c r="BA15" s="23" t="n">
        <v>0.407187867800123</v>
      </c>
      <c r="BB15" s="23"/>
      <c r="BC15" s="23" t="n">
        <v>0.451971693767817</v>
      </c>
      <c r="BD15" s="23" t="n">
        <v>0.474992790879009</v>
      </c>
      <c r="BE15" s="23" t="n">
        <v>0.638516588763827</v>
      </c>
      <c r="BF15" s="23" t="n">
        <v>0.677048226238288</v>
      </c>
      <c r="BG15" s="23" t="n">
        <v>0.840689418964374</v>
      </c>
    </row>
    <row r="16">
      <c r="B16" s="20" t="s">
        <v>329</v>
      </c>
      <c r="C16" s="23" t="n">
        <v>0.156677222155845</v>
      </c>
      <c r="D16" s="23" t="n">
        <v>0.165429541812703</v>
      </c>
      <c r="E16" s="23" t="n">
        <v>0.147665944946699</v>
      </c>
      <c r="F16" s="23"/>
      <c r="G16" s="23" t="n">
        <v>0.216416690310813</v>
      </c>
      <c r="H16" s="23" t="n">
        <v>0.0842591446009645</v>
      </c>
      <c r="I16" s="23" t="n">
        <v>0.146237836122122</v>
      </c>
      <c r="J16" s="23" t="n">
        <v>0.139981156200231</v>
      </c>
      <c r="K16" s="23" t="n">
        <v>0.152734037660259</v>
      </c>
      <c r="L16" s="23" t="n">
        <v>0.199264000064453</v>
      </c>
      <c r="M16" s="23"/>
      <c r="N16" s="23" t="n">
        <v>0.0995915497766435</v>
      </c>
      <c r="O16" s="23" t="n">
        <v>0.185379485961554</v>
      </c>
      <c r="P16" s="23" t="n">
        <v>0.17908341755858</v>
      </c>
      <c r="Q16" s="23" t="n">
        <v>0.17264271789414</v>
      </c>
      <c r="R16" s="23"/>
      <c r="S16" s="23" t="n">
        <v>0.0908946841611668</v>
      </c>
      <c r="T16" s="23" t="n">
        <v>0.180015337235426</v>
      </c>
      <c r="U16" s="23" t="n">
        <v>0.188237419022805</v>
      </c>
      <c r="V16" s="23" t="n">
        <v>0.166371474413919</v>
      </c>
      <c r="W16" s="23" t="n">
        <v>0.179444848136955</v>
      </c>
      <c r="X16" s="23" t="n">
        <v>0.11939350149559</v>
      </c>
      <c r="Y16" s="23" t="n">
        <v>0.198033806207786</v>
      </c>
      <c r="Z16" s="23" t="n">
        <v>0.168126890240623</v>
      </c>
      <c r="AA16" s="23" t="n">
        <v>0.160292069079729</v>
      </c>
      <c r="AB16" s="23" t="n">
        <v>0.199805481301671</v>
      </c>
      <c r="AC16" s="23" t="n">
        <v>0.172052280469108</v>
      </c>
      <c r="AD16" s="23" t="n">
        <v>0.0532902395700992</v>
      </c>
      <c r="AE16" s="23"/>
      <c r="AF16" s="23" t="n">
        <v>0.204576187901249</v>
      </c>
      <c r="AG16" s="23" t="n">
        <v>0.107326050434345</v>
      </c>
      <c r="AH16" s="23" t="n">
        <v>0.140561289919684</v>
      </c>
      <c r="AI16" s="23"/>
      <c r="AJ16" s="23" t="n">
        <v>0.146536471605602</v>
      </c>
      <c r="AK16" s="23" t="n">
        <v>0.130201653240064</v>
      </c>
      <c r="AL16" s="23" t="n">
        <v>0.149717256499453</v>
      </c>
      <c r="AM16" s="23" t="n">
        <v>0.198508455806917</v>
      </c>
      <c r="AN16" s="23" t="n">
        <v>0.153254018375992</v>
      </c>
      <c r="AO16" s="23"/>
      <c r="AP16" s="23" t="n">
        <v>0.176676772844937</v>
      </c>
      <c r="AQ16" s="23" t="n">
        <v>0.0961659283833226</v>
      </c>
      <c r="AR16" s="23" t="n">
        <v>0.121555506988195</v>
      </c>
      <c r="AS16" s="23" t="n">
        <v>0.240459359175263</v>
      </c>
      <c r="AT16" s="23" t="n">
        <v>0.183115859208769</v>
      </c>
      <c r="AU16" s="23"/>
      <c r="AV16" s="23" t="n">
        <v>0.104857177287407</v>
      </c>
      <c r="AW16" s="23" t="n">
        <v>0.141678810727354</v>
      </c>
      <c r="AX16" s="23" t="n">
        <v>0.115938755493105</v>
      </c>
      <c r="AY16" s="23" t="n">
        <v>0.254883508966272</v>
      </c>
      <c r="AZ16" s="23" t="n">
        <v>0.19386445206219</v>
      </c>
      <c r="BA16" s="23" t="n">
        <v>0.108454118120214</v>
      </c>
      <c r="BB16" s="23"/>
      <c r="BC16" s="23" t="n">
        <v>0.191798546035939</v>
      </c>
      <c r="BD16" s="23" t="n">
        <v>0.183372431644257</v>
      </c>
      <c r="BE16" s="23" t="n">
        <v>0.123651133101956</v>
      </c>
      <c r="BF16" s="23" t="n">
        <v>0.0520842189465332</v>
      </c>
      <c r="BG16" s="23" t="n">
        <v>0.159310581035626</v>
      </c>
    </row>
    <row r="17">
      <c r="B17" s="20" t="s">
        <v>141</v>
      </c>
      <c r="C17" s="24" t="n">
        <v>0.390846992669957</v>
      </c>
      <c r="D17" s="24" t="n">
        <v>0.395204104903746</v>
      </c>
      <c r="E17" s="24" t="n">
        <v>0.389676326367938</v>
      </c>
      <c r="F17" s="24"/>
      <c r="G17" s="24" t="n">
        <v>0.377513719288638</v>
      </c>
      <c r="H17" s="24" t="n">
        <v>0.605696239909628</v>
      </c>
      <c r="I17" s="24" t="n">
        <v>0.503678743528709</v>
      </c>
      <c r="J17" s="24" t="n">
        <v>0.42409786302712</v>
      </c>
      <c r="K17" s="24" t="n">
        <v>0.27352918876908</v>
      </c>
      <c r="L17" s="24" t="n">
        <v>0.177072604398265</v>
      </c>
      <c r="M17" s="24"/>
      <c r="N17" s="24" t="n">
        <v>0.566036668496106</v>
      </c>
      <c r="O17" s="24" t="n">
        <v>0.388734131108365</v>
      </c>
      <c r="P17" s="24" t="n">
        <v>0.291485501700946</v>
      </c>
      <c r="Q17" s="24" t="n">
        <v>0.276941929211961</v>
      </c>
      <c r="R17" s="24"/>
      <c r="S17" s="24" t="n">
        <v>0.592858246808093</v>
      </c>
      <c r="T17" s="24" t="n">
        <v>0.316067315249811</v>
      </c>
      <c r="U17" s="24" t="n">
        <v>0.303037201446044</v>
      </c>
      <c r="V17" s="24" t="n">
        <v>0.350493473006575</v>
      </c>
      <c r="W17" s="24" t="n">
        <v>0.414861979018061</v>
      </c>
      <c r="X17" s="24" t="n">
        <v>0.435097542216974</v>
      </c>
      <c r="Y17" s="24" t="n">
        <v>0.318192218433263</v>
      </c>
      <c r="Z17" s="24" t="n">
        <v>0.323841320046992</v>
      </c>
      <c r="AA17" s="24" t="n">
        <v>0.377027387499781</v>
      </c>
      <c r="AB17" s="24" t="n">
        <v>0.228602762780515</v>
      </c>
      <c r="AC17" s="24" t="n">
        <v>0.371196070944041</v>
      </c>
      <c r="AD17" s="24" t="n">
        <v>0.661315401060691</v>
      </c>
      <c r="AE17" s="24"/>
      <c r="AF17" s="24" t="n">
        <v>0.293189504354973</v>
      </c>
      <c r="AG17" s="24" t="n">
        <v>0.486809864364901</v>
      </c>
      <c r="AH17" s="24" t="n">
        <v>0.364533121462246</v>
      </c>
      <c r="AI17" s="24"/>
      <c r="AJ17" s="24" t="n">
        <v>0.379127686575408</v>
      </c>
      <c r="AK17" s="24" t="n">
        <v>0.510162136680451</v>
      </c>
      <c r="AL17" s="24" t="n">
        <v>0.44484838628356</v>
      </c>
      <c r="AM17" s="24" t="n">
        <v>0.218883872419641</v>
      </c>
      <c r="AN17" s="24" t="n">
        <v>0.344897057264347</v>
      </c>
      <c r="AO17" s="24"/>
      <c r="AP17" s="24" t="n">
        <v>0.320319406472496</v>
      </c>
      <c r="AQ17" s="24" t="n">
        <v>0.550131240617307</v>
      </c>
      <c r="AR17" s="24" t="n">
        <v>0.507068322633911</v>
      </c>
      <c r="AS17" s="24" t="n">
        <v>0.184459841593269</v>
      </c>
      <c r="AT17" s="24" t="n">
        <v>0.349383638617724</v>
      </c>
      <c r="AU17" s="24"/>
      <c r="AV17" s="24" t="n">
        <v>0.592249660020488</v>
      </c>
      <c r="AW17" s="24" t="n">
        <v>0.411290892697484</v>
      </c>
      <c r="AX17" s="24" t="n">
        <v>0.524747317901289</v>
      </c>
      <c r="AY17" s="24" t="n">
        <v>0.151666930196144</v>
      </c>
      <c r="AZ17" s="24" t="n">
        <v>0.305198141894793</v>
      </c>
      <c r="BA17" s="24" t="n">
        <v>0.298733749679909</v>
      </c>
      <c r="BB17" s="24"/>
      <c r="BC17" s="24" t="n">
        <v>0.260173147731877</v>
      </c>
      <c r="BD17" s="24" t="n">
        <v>0.291620359234752</v>
      </c>
      <c r="BE17" s="24" t="n">
        <v>0.51486545566187</v>
      </c>
      <c r="BF17" s="24" t="n">
        <v>0.624964007291755</v>
      </c>
      <c r="BG17" s="24" t="n">
        <v>0.681378837928749</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423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323</v>
      </c>
      <c r="C9" s="19" t="n">
        <v>0.311149211041434</v>
      </c>
      <c r="D9" s="19" t="n">
        <v>0.298196222283433</v>
      </c>
      <c r="E9" s="19" t="n">
        <v>0.321996379024951</v>
      </c>
      <c r="F9" s="19"/>
      <c r="G9" s="19" t="n">
        <v>0.245983008535764</v>
      </c>
      <c r="H9" s="19" t="n">
        <v>0.369225048906392</v>
      </c>
      <c r="I9" s="19" t="n">
        <v>0.308135569405441</v>
      </c>
      <c r="J9" s="19" t="n">
        <v>0.299070934780276</v>
      </c>
      <c r="K9" s="19" t="n">
        <v>0.325301668631984</v>
      </c>
      <c r="L9" s="19" t="n">
        <v>0.311242401313594</v>
      </c>
      <c r="M9" s="19"/>
      <c r="N9" s="19" t="n">
        <v>0.350770385194717</v>
      </c>
      <c r="O9" s="19" t="n">
        <v>0.312822208778217</v>
      </c>
      <c r="P9" s="19" t="n">
        <v>0.247845042891425</v>
      </c>
      <c r="Q9" s="19" t="n">
        <v>0.317618527501432</v>
      </c>
      <c r="R9" s="19"/>
      <c r="S9" s="19" t="n">
        <v>0.382426651632533</v>
      </c>
      <c r="T9" s="19" t="n">
        <v>0.32509122905855</v>
      </c>
      <c r="U9" s="19" t="n">
        <v>0.40601491271464</v>
      </c>
      <c r="V9" s="19" t="n">
        <v>0.311236754455343</v>
      </c>
      <c r="W9" s="19" t="n">
        <v>0.305030533806439</v>
      </c>
      <c r="X9" s="19" t="n">
        <v>0.248847176823632</v>
      </c>
      <c r="Y9" s="19" t="n">
        <v>0.231043227387874</v>
      </c>
      <c r="Z9" s="19" t="n">
        <v>0.249199709858602</v>
      </c>
      <c r="AA9" s="19" t="n">
        <v>0.325125086038153</v>
      </c>
      <c r="AB9" s="19" t="n">
        <v>0.280242465644973</v>
      </c>
      <c r="AC9" s="19" t="n">
        <v>0.239252433195806</v>
      </c>
      <c r="AD9" s="19" t="n">
        <v>0.298148985865622</v>
      </c>
      <c r="AE9" s="19"/>
      <c r="AF9" s="19" t="n">
        <v>0.3227054994304</v>
      </c>
      <c r="AG9" s="19" t="n">
        <v>0.328679105395511</v>
      </c>
      <c r="AH9" s="19" t="n">
        <v>0.275476294169875</v>
      </c>
      <c r="AI9" s="19"/>
      <c r="AJ9" s="19" t="n">
        <v>0.350470748818414</v>
      </c>
      <c r="AK9" s="19" t="n">
        <v>0.315780600766386</v>
      </c>
      <c r="AL9" s="19" t="n">
        <v>0.33244851315</v>
      </c>
      <c r="AM9" s="19" t="n">
        <v>0.261735206779732</v>
      </c>
      <c r="AN9" s="19" t="n">
        <v>0.298941090932432</v>
      </c>
      <c r="AO9" s="19"/>
      <c r="AP9" s="19" t="n">
        <v>0.32343680283476</v>
      </c>
      <c r="AQ9" s="19" t="n">
        <v>0.325458086866205</v>
      </c>
      <c r="AR9" s="19" t="n">
        <v>0.32208194694927</v>
      </c>
      <c r="AS9" s="19" t="n">
        <v>0.248531323507796</v>
      </c>
      <c r="AT9" s="19" t="n">
        <v>0.263371922240591</v>
      </c>
      <c r="AU9" s="19"/>
      <c r="AV9" s="19" t="n">
        <v>0.357126764576917</v>
      </c>
      <c r="AW9" s="19" t="n">
        <v>0.345788193437625</v>
      </c>
      <c r="AX9" s="19" t="n">
        <v>0.329707679201989</v>
      </c>
      <c r="AY9" s="19" t="n">
        <v>0.24938386336925</v>
      </c>
      <c r="AZ9" s="19" t="n">
        <v>0.286200661934054</v>
      </c>
      <c r="BA9" s="19" t="n">
        <v>0.26889569917379</v>
      </c>
      <c r="BB9" s="19"/>
      <c r="BC9" s="19" t="n">
        <v>0.321419502472123</v>
      </c>
      <c r="BD9" s="19" t="n">
        <v>0.264441661146077</v>
      </c>
      <c r="BE9" s="19" t="n">
        <v>0.340911277378015</v>
      </c>
      <c r="BF9" s="19" t="n">
        <v>0.291479150309411</v>
      </c>
      <c r="BG9" s="19" t="n">
        <v>0.386763081535785</v>
      </c>
    </row>
    <row r="10">
      <c r="B10" s="20" t="s">
        <v>324</v>
      </c>
      <c r="C10" s="19" t="n">
        <v>0.408781377645629</v>
      </c>
      <c r="D10" s="19" t="n">
        <v>0.413717572240377</v>
      </c>
      <c r="E10" s="19" t="n">
        <v>0.407432961167458</v>
      </c>
      <c r="F10" s="19"/>
      <c r="G10" s="19" t="n">
        <v>0.465222164243367</v>
      </c>
      <c r="H10" s="19" t="n">
        <v>0.379094554651287</v>
      </c>
      <c r="I10" s="19" t="n">
        <v>0.422794360369258</v>
      </c>
      <c r="J10" s="19" t="n">
        <v>0.418990943525831</v>
      </c>
      <c r="K10" s="19" t="n">
        <v>0.444502055175027</v>
      </c>
      <c r="L10" s="19" t="n">
        <v>0.352368404812091</v>
      </c>
      <c r="M10" s="19"/>
      <c r="N10" s="19" t="n">
        <v>0.476594710552792</v>
      </c>
      <c r="O10" s="19" t="n">
        <v>0.410723967565181</v>
      </c>
      <c r="P10" s="19" t="n">
        <v>0.386939173403666</v>
      </c>
      <c r="Q10" s="19" t="n">
        <v>0.349419840061932</v>
      </c>
      <c r="R10" s="19"/>
      <c r="S10" s="19" t="n">
        <v>0.452645277257056</v>
      </c>
      <c r="T10" s="19" t="n">
        <v>0.355955527610701</v>
      </c>
      <c r="U10" s="19" t="n">
        <v>0.350501459330257</v>
      </c>
      <c r="V10" s="19" t="n">
        <v>0.29868274112731</v>
      </c>
      <c r="W10" s="19" t="n">
        <v>0.40177599880001</v>
      </c>
      <c r="X10" s="19" t="n">
        <v>0.437357308400542</v>
      </c>
      <c r="Y10" s="19" t="n">
        <v>0.440404364901009</v>
      </c>
      <c r="Z10" s="19" t="n">
        <v>0.427386486007863</v>
      </c>
      <c r="AA10" s="19" t="n">
        <v>0.417723821795159</v>
      </c>
      <c r="AB10" s="19" t="n">
        <v>0.396677736632345</v>
      </c>
      <c r="AC10" s="19" t="n">
        <v>0.526214885103609</v>
      </c>
      <c r="AD10" s="19" t="n">
        <v>0.49626504621474</v>
      </c>
      <c r="AE10" s="19"/>
      <c r="AF10" s="19" t="n">
        <v>0.360555436473239</v>
      </c>
      <c r="AG10" s="19" t="n">
        <v>0.463011364405207</v>
      </c>
      <c r="AH10" s="19" t="n">
        <v>0.351855480958004</v>
      </c>
      <c r="AI10" s="19"/>
      <c r="AJ10" s="19" t="n">
        <v>0.401923633170323</v>
      </c>
      <c r="AK10" s="19" t="n">
        <v>0.451717798704209</v>
      </c>
      <c r="AL10" s="19" t="n">
        <v>0.515630781606456</v>
      </c>
      <c r="AM10" s="19" t="n">
        <v>0.213592053519957</v>
      </c>
      <c r="AN10" s="19" t="n">
        <v>0.315334760729969</v>
      </c>
      <c r="AO10" s="19"/>
      <c r="AP10" s="19" t="n">
        <v>0.385395211038622</v>
      </c>
      <c r="AQ10" s="19" t="n">
        <v>0.465289133073281</v>
      </c>
      <c r="AR10" s="19" t="n">
        <v>0.453776168028932</v>
      </c>
      <c r="AS10" s="19" t="n">
        <v>0.378046664300612</v>
      </c>
      <c r="AT10" s="19" t="n">
        <v>0.453948686297988</v>
      </c>
      <c r="AU10" s="19"/>
      <c r="AV10" s="19" t="n">
        <v>0.432593747445506</v>
      </c>
      <c r="AW10" s="19" t="n">
        <v>0.417568621852501</v>
      </c>
      <c r="AX10" s="19" t="n">
        <v>0.469055628578111</v>
      </c>
      <c r="AY10" s="19" t="n">
        <v>0.359901688528713</v>
      </c>
      <c r="AZ10" s="19" t="n">
        <v>0.394318891906277</v>
      </c>
      <c r="BA10" s="19" t="n">
        <v>0.378615404841077</v>
      </c>
      <c r="BB10" s="19"/>
      <c r="BC10" s="19" t="n">
        <v>0.329416789648739</v>
      </c>
      <c r="BD10" s="19" t="n">
        <v>0.415071470541014</v>
      </c>
      <c r="BE10" s="19" t="n">
        <v>0.419941213889609</v>
      </c>
      <c r="BF10" s="19" t="n">
        <v>0.524601551721935</v>
      </c>
      <c r="BG10" s="19" t="n">
        <v>0.504022667079063</v>
      </c>
    </row>
    <row r="11">
      <c r="B11" s="20" t="s">
        <v>325</v>
      </c>
      <c r="C11" s="19" t="n">
        <v>0.155480606822955</v>
      </c>
      <c r="D11" s="19" t="n">
        <v>0.168963066213357</v>
      </c>
      <c r="E11" s="19" t="n">
        <v>0.143520161817247</v>
      </c>
      <c r="F11" s="19"/>
      <c r="G11" s="19" t="n">
        <v>0.161122354696273</v>
      </c>
      <c r="H11" s="19" t="n">
        <v>0.197050864932266</v>
      </c>
      <c r="I11" s="19" t="n">
        <v>0.146468206440893</v>
      </c>
      <c r="J11" s="19" t="n">
        <v>0.162364663224666</v>
      </c>
      <c r="K11" s="19" t="n">
        <v>0.0952829083228036</v>
      </c>
      <c r="L11" s="19" t="n">
        <v>0.156036560369893</v>
      </c>
      <c r="M11" s="19"/>
      <c r="N11" s="19" t="n">
        <v>0.0943248836627562</v>
      </c>
      <c r="O11" s="19" t="n">
        <v>0.141100897894829</v>
      </c>
      <c r="P11" s="19" t="n">
        <v>0.205572390524704</v>
      </c>
      <c r="Q11" s="19" t="n">
        <v>0.197289408907795</v>
      </c>
      <c r="R11" s="19"/>
      <c r="S11" s="19" t="n">
        <v>0.100687071945582</v>
      </c>
      <c r="T11" s="19" t="n">
        <v>0.14853915600567</v>
      </c>
      <c r="U11" s="19" t="n">
        <v>0.11690616353136</v>
      </c>
      <c r="V11" s="19" t="n">
        <v>0.262099540248264</v>
      </c>
      <c r="W11" s="19" t="n">
        <v>0.159993662966096</v>
      </c>
      <c r="X11" s="19" t="n">
        <v>0.24422835216205</v>
      </c>
      <c r="Y11" s="19" t="n">
        <v>0.183876609946675</v>
      </c>
      <c r="Z11" s="19" t="n">
        <v>0.133437823876338</v>
      </c>
      <c r="AA11" s="19" t="n">
        <v>0.118199080116247</v>
      </c>
      <c r="AB11" s="19" t="n">
        <v>0.161916468553175</v>
      </c>
      <c r="AC11" s="19" t="n">
        <v>0.116650899233172</v>
      </c>
      <c r="AD11" s="19" t="n">
        <v>0.118260398826117</v>
      </c>
      <c r="AE11" s="19"/>
      <c r="AF11" s="19" t="n">
        <v>0.160064788503095</v>
      </c>
      <c r="AG11" s="19" t="n">
        <v>0.12608296304571</v>
      </c>
      <c r="AH11" s="19" t="n">
        <v>0.225176998794434</v>
      </c>
      <c r="AI11" s="19"/>
      <c r="AJ11" s="19" t="n">
        <v>0.138049845658306</v>
      </c>
      <c r="AK11" s="19" t="n">
        <v>0.140184650439289</v>
      </c>
      <c r="AL11" s="19" t="n">
        <v>0.0224252483646725</v>
      </c>
      <c r="AM11" s="19" t="n">
        <v>0.211341881215055</v>
      </c>
      <c r="AN11" s="19" t="n">
        <v>0.251788022742474</v>
      </c>
      <c r="AO11" s="19"/>
      <c r="AP11" s="19" t="n">
        <v>0.160618581962113</v>
      </c>
      <c r="AQ11" s="19" t="n">
        <v>0.13380936742998</v>
      </c>
      <c r="AR11" s="19" t="n">
        <v>0.111196798860467</v>
      </c>
      <c r="AS11" s="19" t="n">
        <v>0.20282329360054</v>
      </c>
      <c r="AT11" s="19" t="n">
        <v>0.109764369719503</v>
      </c>
      <c r="AU11" s="19"/>
      <c r="AV11" s="19" t="n">
        <v>0.143094363682757</v>
      </c>
      <c r="AW11" s="19" t="n">
        <v>0.125195846185917</v>
      </c>
      <c r="AX11" s="19" t="n">
        <v>0.103482790428367</v>
      </c>
      <c r="AY11" s="19" t="n">
        <v>0.225688625096385</v>
      </c>
      <c r="AZ11" s="19" t="n">
        <v>0.126319081096997</v>
      </c>
      <c r="BA11" s="19" t="n">
        <v>0.178593769361216</v>
      </c>
      <c r="BB11" s="19"/>
      <c r="BC11" s="19" t="n">
        <v>0.193978791221724</v>
      </c>
      <c r="BD11" s="19" t="n">
        <v>0.196771098922219</v>
      </c>
      <c r="BE11" s="19" t="n">
        <v>0.129526781787871</v>
      </c>
      <c r="BF11" s="19" t="n">
        <v>0.113208837082633</v>
      </c>
      <c r="BG11" s="19" t="n">
        <v>0</v>
      </c>
    </row>
    <row r="12">
      <c r="B12" s="20" t="s">
        <v>326</v>
      </c>
      <c r="C12" s="19" t="n">
        <v>0.0452952686662357</v>
      </c>
      <c r="D12" s="19" t="n">
        <v>0.048986694145819</v>
      </c>
      <c r="E12" s="19" t="n">
        <v>0.0420440373710934</v>
      </c>
      <c r="F12" s="19"/>
      <c r="G12" s="19" t="n">
        <v>0.0813010346754633</v>
      </c>
      <c r="H12" s="19" t="n">
        <v>0.0233837915781562</v>
      </c>
      <c r="I12" s="19" t="n">
        <v>0.0440031527249992</v>
      </c>
      <c r="J12" s="19" t="n">
        <v>0.041860607221142</v>
      </c>
      <c r="K12" s="19" t="n">
        <v>0.028495897593662</v>
      </c>
      <c r="L12" s="19" t="n">
        <v>0.0525462864162241</v>
      </c>
      <c r="M12" s="19"/>
      <c r="N12" s="19" t="n">
        <v>0.0355135560178519</v>
      </c>
      <c r="O12" s="19" t="n">
        <v>0.0432145647612964</v>
      </c>
      <c r="P12" s="19" t="n">
        <v>0.0607513678659703</v>
      </c>
      <c r="Q12" s="19" t="n">
        <v>0.0451219297157748</v>
      </c>
      <c r="R12" s="19"/>
      <c r="S12" s="19" t="n">
        <v>0.0114249364175999</v>
      </c>
      <c r="T12" s="19" t="n">
        <v>0.0804242014102327</v>
      </c>
      <c r="U12" s="19" t="n">
        <v>0.0115347303221922</v>
      </c>
      <c r="V12" s="19" t="n">
        <v>0.0524337259584081</v>
      </c>
      <c r="W12" s="19" t="n">
        <v>0.0703823716372202</v>
      </c>
      <c r="X12" s="19" t="n">
        <v>0.024820941203641</v>
      </c>
      <c r="Y12" s="19" t="n">
        <v>0.0569388977415679</v>
      </c>
      <c r="Z12" s="19" t="n">
        <v>0.0405360178543615</v>
      </c>
      <c r="AA12" s="19" t="n">
        <v>0.0683328398609918</v>
      </c>
      <c r="AB12" s="19" t="n">
        <v>0.0277088841448895</v>
      </c>
      <c r="AC12" s="19" t="n">
        <v>0.0682048215199409</v>
      </c>
      <c r="AD12" s="19" t="n">
        <v>0.0549064427935948</v>
      </c>
      <c r="AE12" s="19"/>
      <c r="AF12" s="19" t="n">
        <v>0.0470823495474591</v>
      </c>
      <c r="AG12" s="19" t="n">
        <v>0.0309650400213209</v>
      </c>
      <c r="AH12" s="19" t="n">
        <v>0.0449299260645158</v>
      </c>
      <c r="AI12" s="19"/>
      <c r="AJ12" s="19" t="n">
        <v>0.0337975914431928</v>
      </c>
      <c r="AK12" s="19" t="n">
        <v>0.0382590569061715</v>
      </c>
      <c r="AL12" s="19" t="n">
        <v>0.0788019485651472</v>
      </c>
      <c r="AM12" s="19" t="n">
        <v>0.0507643075275429</v>
      </c>
      <c r="AN12" s="19" t="n">
        <v>0.0428235080309645</v>
      </c>
      <c r="AO12" s="19"/>
      <c r="AP12" s="19" t="n">
        <v>0.0549348014872252</v>
      </c>
      <c r="AQ12" s="19" t="n">
        <v>0.0327839932174883</v>
      </c>
      <c r="AR12" s="19" t="n">
        <v>0.0293874256384655</v>
      </c>
      <c r="AS12" s="19" t="n">
        <v>0.0602942192677511</v>
      </c>
      <c r="AT12" s="19" t="n">
        <v>0.049815647542472</v>
      </c>
      <c r="AU12" s="19"/>
      <c r="AV12" s="19" t="n">
        <v>0.0419441804793891</v>
      </c>
      <c r="AW12" s="19" t="n">
        <v>0.046921954827275</v>
      </c>
      <c r="AX12" s="19" t="n">
        <v>0.0211367695337697</v>
      </c>
      <c r="AY12" s="19" t="n">
        <v>0.0436297116323303</v>
      </c>
      <c r="AZ12" s="19" t="n">
        <v>0.0757697497774933</v>
      </c>
      <c r="BA12" s="19" t="n">
        <v>0.042676307218619</v>
      </c>
      <c r="BB12" s="19"/>
      <c r="BC12" s="19" t="n">
        <v>0.0383528236472835</v>
      </c>
      <c r="BD12" s="19" t="n">
        <v>0.0475311667734567</v>
      </c>
      <c r="BE12" s="19" t="n">
        <v>0.042954396100768</v>
      </c>
      <c r="BF12" s="19" t="n">
        <v>0.0312898207458462</v>
      </c>
      <c r="BG12" s="19" t="n">
        <v>0.038749461827821</v>
      </c>
    </row>
    <row r="13">
      <c r="B13" s="20" t="s">
        <v>327</v>
      </c>
      <c r="C13" s="19" t="n">
        <v>0.0450911603124318</v>
      </c>
      <c r="D13" s="19" t="n">
        <v>0.0480537096106655</v>
      </c>
      <c r="E13" s="19" t="n">
        <v>0.0408300377813323</v>
      </c>
      <c r="F13" s="19"/>
      <c r="G13" s="19" t="n">
        <v>0.0278707923812106</v>
      </c>
      <c r="H13" s="19" t="n">
        <v>0.0171739930719939</v>
      </c>
      <c r="I13" s="19" t="n">
        <v>0.0581554452190295</v>
      </c>
      <c r="J13" s="19" t="n">
        <v>0.0401984993889982</v>
      </c>
      <c r="K13" s="19" t="n">
        <v>0.0580215778499886</v>
      </c>
      <c r="L13" s="19" t="n">
        <v>0.066078176556869</v>
      </c>
      <c r="M13" s="19"/>
      <c r="N13" s="19" t="n">
        <v>0.0224264557418226</v>
      </c>
      <c r="O13" s="19" t="n">
        <v>0.0470841567276107</v>
      </c>
      <c r="P13" s="19" t="n">
        <v>0.0644927225103938</v>
      </c>
      <c r="Q13" s="19" t="n">
        <v>0.0519468330311761</v>
      </c>
      <c r="R13" s="19"/>
      <c r="S13" s="19" t="n">
        <v>0.0383940421369086</v>
      </c>
      <c r="T13" s="19" t="n">
        <v>0.049046394397862</v>
      </c>
      <c r="U13" s="19" t="n">
        <v>0.050952603070522</v>
      </c>
      <c r="V13" s="19" t="n">
        <v>0.0624780256351587</v>
      </c>
      <c r="W13" s="19" t="n">
        <v>0.0260514818814446</v>
      </c>
      <c r="X13" s="19" t="n">
        <v>0.0138872568484115</v>
      </c>
      <c r="Y13" s="19" t="n">
        <v>0.0441206960507924</v>
      </c>
      <c r="Z13" s="19" t="n">
        <v>0.127590872386261</v>
      </c>
      <c r="AA13" s="19" t="n">
        <v>0.0331013210613167</v>
      </c>
      <c r="AB13" s="19" t="n">
        <v>0.0762202775132114</v>
      </c>
      <c r="AC13" s="19" t="n">
        <v>0.0336579643833951</v>
      </c>
      <c r="AD13" s="19" t="n">
        <v>0</v>
      </c>
      <c r="AE13" s="19"/>
      <c r="AF13" s="19" t="n">
        <v>0.0786895958827397</v>
      </c>
      <c r="AG13" s="19" t="n">
        <v>0.0211115634953166</v>
      </c>
      <c r="AH13" s="19" t="n">
        <v>0.0423789791206253</v>
      </c>
      <c r="AI13" s="19"/>
      <c r="AJ13" s="19" t="n">
        <v>0.0502167631126847</v>
      </c>
      <c r="AK13" s="19" t="n">
        <v>0.0305214630923801</v>
      </c>
      <c r="AL13" s="19" t="n">
        <v>0.0143213315017953</v>
      </c>
      <c r="AM13" s="19" t="n">
        <v>0.160390592769845</v>
      </c>
      <c r="AN13" s="19" t="n">
        <v>0.0423714405567051</v>
      </c>
      <c r="AO13" s="19"/>
      <c r="AP13" s="19" t="n">
        <v>0.0661885559820612</v>
      </c>
      <c r="AQ13" s="19" t="n">
        <v>0.0161041438457649</v>
      </c>
      <c r="AR13" s="19" t="n">
        <v>0.0325344795150831</v>
      </c>
      <c r="AS13" s="19" t="n">
        <v>0.0810304958663994</v>
      </c>
      <c r="AT13" s="19" t="n">
        <v>0.0863893577146411</v>
      </c>
      <c r="AU13" s="19"/>
      <c r="AV13" s="19" t="n">
        <v>0.00637086789606681</v>
      </c>
      <c r="AW13" s="19" t="n">
        <v>0.045983402056315</v>
      </c>
      <c r="AX13" s="19" t="n">
        <v>0.039195026654232</v>
      </c>
      <c r="AY13" s="19" t="n">
        <v>0.102792834284479</v>
      </c>
      <c r="AZ13" s="19" t="n">
        <v>0.0848869813370078</v>
      </c>
      <c r="BA13" s="19" t="n">
        <v>0.0338709761391884</v>
      </c>
      <c r="BB13" s="19"/>
      <c r="BC13" s="19" t="n">
        <v>0.0733742484238377</v>
      </c>
      <c r="BD13" s="19" t="n">
        <v>0.0328783118284199</v>
      </c>
      <c r="BE13" s="19" t="n">
        <v>0.0391725153349943</v>
      </c>
      <c r="BF13" s="19" t="n">
        <v>0.021439462519366</v>
      </c>
      <c r="BG13" s="19" t="n">
        <v>0.0704647895573316</v>
      </c>
    </row>
    <row r="14">
      <c r="B14" s="20" t="s">
        <v>100</v>
      </c>
      <c r="C14" s="19" t="n">
        <v>0.0342023755113152</v>
      </c>
      <c r="D14" s="19" t="n">
        <v>0.0220827355063494</v>
      </c>
      <c r="E14" s="19" t="n">
        <v>0.0441764228379184</v>
      </c>
      <c r="F14" s="19"/>
      <c r="G14" s="19" t="n">
        <v>0.0185006454679218</v>
      </c>
      <c r="H14" s="19" t="n">
        <v>0.0140717468599039</v>
      </c>
      <c r="I14" s="19" t="n">
        <v>0.0204432658403796</v>
      </c>
      <c r="J14" s="19" t="n">
        <v>0.037514351859086</v>
      </c>
      <c r="K14" s="19" t="n">
        <v>0.0483958924265349</v>
      </c>
      <c r="L14" s="19" t="n">
        <v>0.0617281705313282</v>
      </c>
      <c r="M14" s="19"/>
      <c r="N14" s="19" t="n">
        <v>0.02037000883006</v>
      </c>
      <c r="O14" s="19" t="n">
        <v>0.0450542042728654</v>
      </c>
      <c r="P14" s="19" t="n">
        <v>0.0343993028038411</v>
      </c>
      <c r="Q14" s="19" t="n">
        <v>0.0386034607818901</v>
      </c>
      <c r="R14" s="19"/>
      <c r="S14" s="19" t="n">
        <v>0.0144220206103204</v>
      </c>
      <c r="T14" s="19" t="n">
        <v>0.0409434915169849</v>
      </c>
      <c r="U14" s="19" t="n">
        <v>0.0640901310310299</v>
      </c>
      <c r="V14" s="19" t="n">
        <v>0.0130692125755165</v>
      </c>
      <c r="W14" s="19" t="n">
        <v>0.0367659509087894</v>
      </c>
      <c r="X14" s="19" t="n">
        <v>0.0308589645617245</v>
      </c>
      <c r="Y14" s="19" t="n">
        <v>0.043616203972082</v>
      </c>
      <c r="Z14" s="19" t="n">
        <v>0.0218490900165746</v>
      </c>
      <c r="AA14" s="19" t="n">
        <v>0.0375178511281322</v>
      </c>
      <c r="AB14" s="19" t="n">
        <v>0.0572341675114058</v>
      </c>
      <c r="AC14" s="19" t="n">
        <v>0.0160189965640769</v>
      </c>
      <c r="AD14" s="19" t="n">
        <v>0.0324191262999262</v>
      </c>
      <c r="AE14" s="19"/>
      <c r="AF14" s="19" t="n">
        <v>0.030902330163067</v>
      </c>
      <c r="AG14" s="19" t="n">
        <v>0.0301499636369342</v>
      </c>
      <c r="AH14" s="19" t="n">
        <v>0.0601823208925465</v>
      </c>
      <c r="AI14" s="19"/>
      <c r="AJ14" s="19" t="n">
        <v>0.0255414177970795</v>
      </c>
      <c r="AK14" s="19" t="n">
        <v>0.0235364300915649</v>
      </c>
      <c r="AL14" s="19" t="n">
        <v>0.0363721768119291</v>
      </c>
      <c r="AM14" s="19" t="n">
        <v>0.102175958187869</v>
      </c>
      <c r="AN14" s="19" t="n">
        <v>0.0487411770074555</v>
      </c>
      <c r="AO14" s="19"/>
      <c r="AP14" s="19" t="n">
        <v>0.00942604669521803</v>
      </c>
      <c r="AQ14" s="19" t="n">
        <v>0.0265552755672809</v>
      </c>
      <c r="AR14" s="19" t="n">
        <v>0.0510231810077817</v>
      </c>
      <c r="AS14" s="19" t="n">
        <v>0.0292740034569018</v>
      </c>
      <c r="AT14" s="19" t="n">
        <v>0.0367100164848051</v>
      </c>
      <c r="AU14" s="19"/>
      <c r="AV14" s="19" t="n">
        <v>0.0188700759193635</v>
      </c>
      <c r="AW14" s="19" t="n">
        <v>0.0185419816403673</v>
      </c>
      <c r="AX14" s="19" t="n">
        <v>0.0374221056035308</v>
      </c>
      <c r="AY14" s="19" t="n">
        <v>0.0186032770888427</v>
      </c>
      <c r="AZ14" s="19" t="n">
        <v>0.0325046339481704</v>
      </c>
      <c r="BA14" s="19" t="n">
        <v>0.0973478432661107</v>
      </c>
      <c r="BB14" s="19"/>
      <c r="BC14" s="19" t="n">
        <v>0.0434578445862926</v>
      </c>
      <c r="BD14" s="19" t="n">
        <v>0.0433062907888139</v>
      </c>
      <c r="BE14" s="19" t="n">
        <v>0.0274938155087427</v>
      </c>
      <c r="BF14" s="19" t="n">
        <v>0.0179811776208093</v>
      </c>
      <c r="BG14" s="19" t="n">
        <v>0</v>
      </c>
    </row>
    <row r="15">
      <c r="B15" s="20" t="s">
        <v>328</v>
      </c>
      <c r="C15" s="23" t="n">
        <v>0.719930588687063</v>
      </c>
      <c r="D15" s="23" t="n">
        <v>0.711913794523809</v>
      </c>
      <c r="E15" s="23" t="n">
        <v>0.729429340192409</v>
      </c>
      <c r="F15" s="23"/>
      <c r="G15" s="23" t="n">
        <v>0.711205172779131</v>
      </c>
      <c r="H15" s="23" t="n">
        <v>0.74831960355768</v>
      </c>
      <c r="I15" s="23" t="n">
        <v>0.730929929774699</v>
      </c>
      <c r="J15" s="23" t="n">
        <v>0.718061878306107</v>
      </c>
      <c r="K15" s="23" t="n">
        <v>0.769803723807011</v>
      </c>
      <c r="L15" s="23" t="n">
        <v>0.663610806125686</v>
      </c>
      <c r="M15" s="23"/>
      <c r="N15" s="23" t="n">
        <v>0.827365095747509</v>
      </c>
      <c r="O15" s="23" t="n">
        <v>0.723546176343398</v>
      </c>
      <c r="P15" s="23" t="n">
        <v>0.634784216295091</v>
      </c>
      <c r="Q15" s="23" t="n">
        <v>0.667038367563365</v>
      </c>
      <c r="R15" s="23"/>
      <c r="S15" s="23" t="n">
        <v>0.835071928889589</v>
      </c>
      <c r="T15" s="23" t="n">
        <v>0.681046756669251</v>
      </c>
      <c r="U15" s="23" t="n">
        <v>0.756516372044896</v>
      </c>
      <c r="V15" s="23" t="n">
        <v>0.609919495582653</v>
      </c>
      <c r="W15" s="23" t="n">
        <v>0.706806532606449</v>
      </c>
      <c r="X15" s="23" t="n">
        <v>0.686204485224173</v>
      </c>
      <c r="Y15" s="23" t="n">
        <v>0.671447592288883</v>
      </c>
      <c r="Z15" s="23" t="n">
        <v>0.676586195866465</v>
      </c>
      <c r="AA15" s="23" t="n">
        <v>0.742848907833312</v>
      </c>
      <c r="AB15" s="23" t="n">
        <v>0.676920202277318</v>
      </c>
      <c r="AC15" s="23" t="n">
        <v>0.765467318299415</v>
      </c>
      <c r="AD15" s="23" t="n">
        <v>0.794414032080362</v>
      </c>
      <c r="AE15" s="23"/>
      <c r="AF15" s="23" t="n">
        <v>0.683260935903639</v>
      </c>
      <c r="AG15" s="23" t="n">
        <v>0.791690469800718</v>
      </c>
      <c r="AH15" s="23" t="n">
        <v>0.627331775127879</v>
      </c>
      <c r="AI15" s="23"/>
      <c r="AJ15" s="23" t="n">
        <v>0.752394381988737</v>
      </c>
      <c r="AK15" s="23" t="n">
        <v>0.767498399470595</v>
      </c>
      <c r="AL15" s="23" t="n">
        <v>0.848079294756456</v>
      </c>
      <c r="AM15" s="23" t="n">
        <v>0.475327260299688</v>
      </c>
      <c r="AN15" s="23" t="n">
        <v>0.614275851662401</v>
      </c>
      <c r="AO15" s="23"/>
      <c r="AP15" s="23" t="n">
        <v>0.708832013873382</v>
      </c>
      <c r="AQ15" s="23" t="n">
        <v>0.790747219939486</v>
      </c>
      <c r="AR15" s="23" t="n">
        <v>0.775858114978203</v>
      </c>
      <c r="AS15" s="23" t="n">
        <v>0.626577987808407</v>
      </c>
      <c r="AT15" s="23" t="n">
        <v>0.717320608538579</v>
      </c>
      <c r="AU15" s="23"/>
      <c r="AV15" s="23" t="n">
        <v>0.789720512022423</v>
      </c>
      <c r="AW15" s="23" t="n">
        <v>0.763356815290126</v>
      </c>
      <c r="AX15" s="23" t="n">
        <v>0.7987633077801</v>
      </c>
      <c r="AY15" s="23" t="n">
        <v>0.609285551897963</v>
      </c>
      <c r="AZ15" s="23" t="n">
        <v>0.680519553840331</v>
      </c>
      <c r="BA15" s="23" t="n">
        <v>0.647511104014866</v>
      </c>
      <c r="BB15" s="23"/>
      <c r="BC15" s="23" t="n">
        <v>0.650836292120862</v>
      </c>
      <c r="BD15" s="23" t="n">
        <v>0.67951313168709</v>
      </c>
      <c r="BE15" s="23" t="n">
        <v>0.760852491267624</v>
      </c>
      <c r="BF15" s="23" t="n">
        <v>0.816080702031346</v>
      </c>
      <c r="BG15" s="23" t="n">
        <v>0.890785748614847</v>
      </c>
    </row>
    <row r="16">
      <c r="B16" s="20" t="s">
        <v>329</v>
      </c>
      <c r="C16" s="23" t="n">
        <v>0.0903864289786675</v>
      </c>
      <c r="D16" s="23" t="n">
        <v>0.0970404037564846</v>
      </c>
      <c r="E16" s="23" t="n">
        <v>0.0828740751524257</v>
      </c>
      <c r="F16" s="23"/>
      <c r="G16" s="23" t="n">
        <v>0.109171827056674</v>
      </c>
      <c r="H16" s="23" t="n">
        <v>0.04055778465015</v>
      </c>
      <c r="I16" s="23" t="n">
        <v>0.102158597944029</v>
      </c>
      <c r="J16" s="23" t="n">
        <v>0.0820591066101402</v>
      </c>
      <c r="K16" s="23" t="n">
        <v>0.0865174754436505</v>
      </c>
      <c r="L16" s="23" t="n">
        <v>0.118624462973093</v>
      </c>
      <c r="M16" s="23"/>
      <c r="N16" s="23" t="n">
        <v>0.0579400117596745</v>
      </c>
      <c r="O16" s="23" t="n">
        <v>0.0902987214889072</v>
      </c>
      <c r="P16" s="23" t="n">
        <v>0.125244090376364</v>
      </c>
      <c r="Q16" s="23" t="n">
        <v>0.0970687627469508</v>
      </c>
      <c r="R16" s="23"/>
      <c r="S16" s="23" t="n">
        <v>0.0498189785545085</v>
      </c>
      <c r="T16" s="23" t="n">
        <v>0.129470595808095</v>
      </c>
      <c r="U16" s="23" t="n">
        <v>0.0624873333927142</v>
      </c>
      <c r="V16" s="23" t="n">
        <v>0.114911751593567</v>
      </c>
      <c r="W16" s="23" t="n">
        <v>0.0964338535186648</v>
      </c>
      <c r="X16" s="23" t="n">
        <v>0.0387081980520525</v>
      </c>
      <c r="Y16" s="23" t="n">
        <v>0.10105959379236</v>
      </c>
      <c r="Z16" s="23" t="n">
        <v>0.168126890240623</v>
      </c>
      <c r="AA16" s="23" t="n">
        <v>0.101434160922308</v>
      </c>
      <c r="AB16" s="23" t="n">
        <v>0.103929161658101</v>
      </c>
      <c r="AC16" s="23" t="n">
        <v>0.101862785903336</v>
      </c>
      <c r="AD16" s="23" t="n">
        <v>0.0549064427935948</v>
      </c>
      <c r="AE16" s="23"/>
      <c r="AF16" s="23" t="n">
        <v>0.125771945430199</v>
      </c>
      <c r="AG16" s="23" t="n">
        <v>0.0520766035166375</v>
      </c>
      <c r="AH16" s="23" t="n">
        <v>0.0873089051851412</v>
      </c>
      <c r="AI16" s="23"/>
      <c r="AJ16" s="23" t="n">
        <v>0.0840143545558776</v>
      </c>
      <c r="AK16" s="23" t="n">
        <v>0.0687805199985515</v>
      </c>
      <c r="AL16" s="23" t="n">
        <v>0.0931232800669425</v>
      </c>
      <c r="AM16" s="23" t="n">
        <v>0.211154900297388</v>
      </c>
      <c r="AN16" s="23" t="n">
        <v>0.0851949485876696</v>
      </c>
      <c r="AO16" s="23"/>
      <c r="AP16" s="23" t="n">
        <v>0.121123357469286</v>
      </c>
      <c r="AQ16" s="23" t="n">
        <v>0.0488881370632532</v>
      </c>
      <c r="AR16" s="23" t="n">
        <v>0.0619219051535486</v>
      </c>
      <c r="AS16" s="23" t="n">
        <v>0.141324715134151</v>
      </c>
      <c r="AT16" s="23" t="n">
        <v>0.136205005257113</v>
      </c>
      <c r="AU16" s="23"/>
      <c r="AV16" s="23" t="n">
        <v>0.0483150483754559</v>
      </c>
      <c r="AW16" s="23" t="n">
        <v>0.0929053568835899</v>
      </c>
      <c r="AX16" s="23" t="n">
        <v>0.0603317961880017</v>
      </c>
      <c r="AY16" s="23" t="n">
        <v>0.146422545916809</v>
      </c>
      <c r="AZ16" s="23" t="n">
        <v>0.160656731114501</v>
      </c>
      <c r="BA16" s="23" t="n">
        <v>0.0765472833578074</v>
      </c>
      <c r="BB16" s="23"/>
      <c r="BC16" s="23" t="n">
        <v>0.111727072071121</v>
      </c>
      <c r="BD16" s="23" t="n">
        <v>0.0804094786018766</v>
      </c>
      <c r="BE16" s="23" t="n">
        <v>0.0821269114357623</v>
      </c>
      <c r="BF16" s="23" t="n">
        <v>0.0527292832652122</v>
      </c>
      <c r="BG16" s="23" t="n">
        <v>0.109214251385153</v>
      </c>
    </row>
    <row r="17">
      <c r="B17" s="20" t="s">
        <v>141</v>
      </c>
      <c r="C17" s="24" t="n">
        <v>0.629544159708395</v>
      </c>
      <c r="D17" s="24" t="n">
        <v>0.614873390767325</v>
      </c>
      <c r="E17" s="24" t="n">
        <v>0.646555265039984</v>
      </c>
      <c r="F17" s="24"/>
      <c r="G17" s="24" t="n">
        <v>0.602033345722457</v>
      </c>
      <c r="H17" s="24" t="n">
        <v>0.70776181890753</v>
      </c>
      <c r="I17" s="24" t="n">
        <v>0.62877133183067</v>
      </c>
      <c r="J17" s="24" t="n">
        <v>0.636002771695967</v>
      </c>
      <c r="K17" s="24" t="n">
        <v>0.68328624836336</v>
      </c>
      <c r="L17" s="24" t="n">
        <v>0.544986343152593</v>
      </c>
      <c r="M17" s="24"/>
      <c r="N17" s="24" t="n">
        <v>0.769425083987835</v>
      </c>
      <c r="O17" s="24" t="n">
        <v>0.633247454854491</v>
      </c>
      <c r="P17" s="24" t="n">
        <v>0.509540125918727</v>
      </c>
      <c r="Q17" s="24" t="n">
        <v>0.569969604816414</v>
      </c>
      <c r="R17" s="24"/>
      <c r="S17" s="24" t="n">
        <v>0.785252950335081</v>
      </c>
      <c r="T17" s="24" t="n">
        <v>0.551576160861156</v>
      </c>
      <c r="U17" s="24" t="n">
        <v>0.694029038652182</v>
      </c>
      <c r="V17" s="24" t="n">
        <v>0.495007743989086</v>
      </c>
      <c r="W17" s="24" t="n">
        <v>0.610372679087784</v>
      </c>
      <c r="X17" s="24" t="n">
        <v>0.647496287172121</v>
      </c>
      <c r="Y17" s="24" t="n">
        <v>0.570387998496523</v>
      </c>
      <c r="Z17" s="24" t="n">
        <v>0.508459305625842</v>
      </c>
      <c r="AA17" s="24" t="n">
        <v>0.641414746911004</v>
      </c>
      <c r="AB17" s="24" t="n">
        <v>0.572991040619217</v>
      </c>
      <c r="AC17" s="24" t="n">
        <v>0.663604532396079</v>
      </c>
      <c r="AD17" s="24" t="n">
        <v>0.739507589286767</v>
      </c>
      <c r="AE17" s="24"/>
      <c r="AF17" s="24" t="n">
        <v>0.55748899047344</v>
      </c>
      <c r="AG17" s="24" t="n">
        <v>0.73961386628408</v>
      </c>
      <c r="AH17" s="24" t="n">
        <v>0.540022869942738</v>
      </c>
      <c r="AI17" s="24"/>
      <c r="AJ17" s="24" t="n">
        <v>0.668380027432859</v>
      </c>
      <c r="AK17" s="24" t="n">
        <v>0.698717879472043</v>
      </c>
      <c r="AL17" s="24" t="n">
        <v>0.754956014689513</v>
      </c>
      <c r="AM17" s="24" t="n">
        <v>0.2641723600023</v>
      </c>
      <c r="AN17" s="24" t="n">
        <v>0.529080903074732</v>
      </c>
      <c r="AO17" s="24"/>
      <c r="AP17" s="24" t="n">
        <v>0.587708656404096</v>
      </c>
      <c r="AQ17" s="24" t="n">
        <v>0.741859082876233</v>
      </c>
      <c r="AR17" s="24" t="n">
        <v>0.713936209824654</v>
      </c>
      <c r="AS17" s="24" t="n">
        <v>0.485253272674257</v>
      </c>
      <c r="AT17" s="24" t="n">
        <v>0.581115603281466</v>
      </c>
      <c r="AU17" s="24"/>
      <c r="AV17" s="24" t="n">
        <v>0.741405463646967</v>
      </c>
      <c r="AW17" s="24" t="n">
        <v>0.670451458406536</v>
      </c>
      <c r="AX17" s="24" t="n">
        <v>0.738431511592099</v>
      </c>
      <c r="AY17" s="24" t="n">
        <v>0.462863005981154</v>
      </c>
      <c r="AZ17" s="24" t="n">
        <v>0.51986282272583</v>
      </c>
      <c r="BA17" s="24" t="n">
        <v>0.570963820657059</v>
      </c>
      <c r="BB17" s="24"/>
      <c r="BC17" s="24" t="n">
        <v>0.53910922004974</v>
      </c>
      <c r="BD17" s="24" t="n">
        <v>0.599103653085214</v>
      </c>
      <c r="BE17" s="24" t="n">
        <v>0.678725579831861</v>
      </c>
      <c r="BF17" s="24" t="n">
        <v>0.763351418766134</v>
      </c>
      <c r="BG17" s="24" t="n">
        <v>0.781571497229695</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431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424</v>
      </c>
      <c r="C9" s="19" t="n">
        <v>0.745322935331876</v>
      </c>
      <c r="D9" s="19" t="n">
        <v>0.76455717695539</v>
      </c>
      <c r="E9" s="19" t="n">
        <v>0.725678152359851</v>
      </c>
      <c r="F9" s="19"/>
      <c r="G9" s="19" t="n">
        <v>0.66096366123092</v>
      </c>
      <c r="H9" s="19" t="n">
        <v>0.699780648519368</v>
      </c>
      <c r="I9" s="19" t="n">
        <v>0.723078646094401</v>
      </c>
      <c r="J9" s="19" t="n">
        <v>0.786889106350112</v>
      </c>
      <c r="K9" s="19" t="n">
        <v>0.798907260507063</v>
      </c>
      <c r="L9" s="19" t="n">
        <v>0.786995938811486</v>
      </c>
      <c r="M9" s="19"/>
      <c r="N9" s="19" t="n">
        <v>0.761997468977043</v>
      </c>
      <c r="O9" s="19" t="n">
        <v>0.748635749996656</v>
      </c>
      <c r="P9" s="19" t="n">
        <v>0.724757657982199</v>
      </c>
      <c r="Q9" s="19" t="n">
        <v>0.743464041134122</v>
      </c>
      <c r="R9" s="19"/>
      <c r="S9" s="19" t="n">
        <v>0.729233855242309</v>
      </c>
      <c r="T9" s="19" t="n">
        <v>0.766510353853406</v>
      </c>
      <c r="U9" s="19" t="n">
        <v>0.781898656212074</v>
      </c>
      <c r="V9" s="19" t="n">
        <v>0.756767926265084</v>
      </c>
      <c r="W9" s="19" t="n">
        <v>0.71669216240058</v>
      </c>
      <c r="X9" s="19" t="n">
        <v>0.740227600080788</v>
      </c>
      <c r="Y9" s="19" t="n">
        <v>0.781475508705133</v>
      </c>
      <c r="Z9" s="19" t="n">
        <v>0.752527702419966</v>
      </c>
      <c r="AA9" s="19" t="n">
        <v>0.674150745315554</v>
      </c>
      <c r="AB9" s="19" t="n">
        <v>0.800164451967777</v>
      </c>
      <c r="AC9" s="19" t="n">
        <v>0.701430625638078</v>
      </c>
      <c r="AD9" s="19" t="n">
        <v>0.742799758646223</v>
      </c>
      <c r="AE9" s="19"/>
      <c r="AF9" s="19" t="n">
        <v>0.744585265951738</v>
      </c>
      <c r="AG9" s="19" t="n">
        <v>0.756694960772717</v>
      </c>
      <c r="AH9" s="19" t="n">
        <v>0.727448407521255</v>
      </c>
      <c r="AI9" s="19"/>
      <c r="AJ9" s="19" t="n">
        <v>0.7415550904317</v>
      </c>
      <c r="AK9" s="19" t="n">
        <v>0.745416828553209</v>
      </c>
      <c r="AL9" s="19" t="n">
        <v>0.82712345501817</v>
      </c>
      <c r="AM9" s="19" t="n">
        <v>0.693178243911127</v>
      </c>
      <c r="AN9" s="19" t="n">
        <v>0.728910915375404</v>
      </c>
      <c r="AO9" s="19"/>
      <c r="AP9" s="19" t="n">
        <v>0.755061062578622</v>
      </c>
      <c r="AQ9" s="19" t="n">
        <v>0.74538802242018</v>
      </c>
      <c r="AR9" s="19" t="n">
        <v>0.839426502002663</v>
      </c>
      <c r="AS9" s="19" t="n">
        <v>0.707579968902468</v>
      </c>
      <c r="AT9" s="19" t="n">
        <v>0.714861907734415</v>
      </c>
      <c r="AU9" s="19"/>
      <c r="AV9" s="19" t="n">
        <v>0.746188261653907</v>
      </c>
      <c r="AW9" s="19" t="n">
        <v>0.745753371611287</v>
      </c>
      <c r="AX9" s="19" t="n">
        <v>0.846991713506894</v>
      </c>
      <c r="AY9" s="19" t="n">
        <v>0.709639922401678</v>
      </c>
      <c r="AZ9" s="19" t="n">
        <v>0.718756927021135</v>
      </c>
      <c r="BA9" s="19" t="n">
        <v>0.728535198985562</v>
      </c>
      <c r="BB9" s="19"/>
      <c r="BC9" s="19" t="n">
        <v>0.737513758122969</v>
      </c>
      <c r="BD9" s="19" t="n">
        <v>0.729563108619409</v>
      </c>
      <c r="BE9" s="19" t="n">
        <v>0.758725585915567</v>
      </c>
      <c r="BF9" s="19" t="n">
        <v>0.732959990245683</v>
      </c>
      <c r="BG9" s="19" t="n">
        <v>0.84642471199964</v>
      </c>
    </row>
    <row r="10">
      <c r="B10" s="20" t="s">
        <v>416</v>
      </c>
      <c r="C10" s="19" t="n">
        <v>0.564834587276552</v>
      </c>
      <c r="D10" s="19" t="n">
        <v>0.539782199063335</v>
      </c>
      <c r="E10" s="19" t="n">
        <v>0.588621334054098</v>
      </c>
      <c r="F10" s="19"/>
      <c r="G10" s="19" t="n">
        <v>0.533537790076287</v>
      </c>
      <c r="H10" s="19" t="n">
        <v>0.593559070527311</v>
      </c>
      <c r="I10" s="19" t="n">
        <v>0.574114788450435</v>
      </c>
      <c r="J10" s="19" t="n">
        <v>0.577628528947415</v>
      </c>
      <c r="K10" s="19" t="n">
        <v>0.546549829155689</v>
      </c>
      <c r="L10" s="19" t="n">
        <v>0.556899589217808</v>
      </c>
      <c r="M10" s="19"/>
      <c r="N10" s="19" t="n">
        <v>0.609297426034747</v>
      </c>
      <c r="O10" s="19" t="n">
        <v>0.572417526118857</v>
      </c>
      <c r="P10" s="19" t="n">
        <v>0.523812131756482</v>
      </c>
      <c r="Q10" s="19" t="n">
        <v>0.546210381124822</v>
      </c>
      <c r="R10" s="19"/>
      <c r="S10" s="19" t="n">
        <v>0.620105674545959</v>
      </c>
      <c r="T10" s="19" t="n">
        <v>0.578366288497899</v>
      </c>
      <c r="U10" s="19" t="n">
        <v>0.622284408466005</v>
      </c>
      <c r="V10" s="19" t="n">
        <v>0.566278496977515</v>
      </c>
      <c r="W10" s="19" t="n">
        <v>0.531248914865096</v>
      </c>
      <c r="X10" s="19" t="n">
        <v>0.610141268833549</v>
      </c>
      <c r="Y10" s="19" t="n">
        <v>0.49166207041384</v>
      </c>
      <c r="Z10" s="19" t="n">
        <v>0.468994468461721</v>
      </c>
      <c r="AA10" s="19" t="n">
        <v>0.53194680690944</v>
      </c>
      <c r="AB10" s="19" t="n">
        <v>0.504324581129894</v>
      </c>
      <c r="AC10" s="19" t="n">
        <v>0.581300111604085</v>
      </c>
      <c r="AD10" s="19" t="n">
        <v>0.629903060866335</v>
      </c>
      <c r="AE10" s="19"/>
      <c r="AF10" s="19" t="n">
        <v>0.497830037038013</v>
      </c>
      <c r="AG10" s="19" t="n">
        <v>0.625310507903439</v>
      </c>
      <c r="AH10" s="19" t="n">
        <v>0.535268269570247</v>
      </c>
      <c r="AI10" s="19"/>
      <c r="AJ10" s="19" t="n">
        <v>0.529643855406899</v>
      </c>
      <c r="AK10" s="19" t="n">
        <v>0.601994967463213</v>
      </c>
      <c r="AL10" s="19" t="n">
        <v>0.685841605314446</v>
      </c>
      <c r="AM10" s="19" t="n">
        <v>0.339820293664147</v>
      </c>
      <c r="AN10" s="19" t="n">
        <v>0.540347246125785</v>
      </c>
      <c r="AO10" s="19"/>
      <c r="AP10" s="19" t="n">
        <v>0.527461411089076</v>
      </c>
      <c r="AQ10" s="19" t="n">
        <v>0.580215172363144</v>
      </c>
      <c r="AR10" s="19" t="n">
        <v>0.743410434822438</v>
      </c>
      <c r="AS10" s="19" t="n">
        <v>0.418612945832116</v>
      </c>
      <c r="AT10" s="19" t="n">
        <v>0.670905483126153</v>
      </c>
      <c r="AU10" s="19"/>
      <c r="AV10" s="19" t="n">
        <v>0.603402553812808</v>
      </c>
      <c r="AW10" s="19" t="n">
        <v>0.530551908134631</v>
      </c>
      <c r="AX10" s="19" t="n">
        <v>0.717609277563551</v>
      </c>
      <c r="AY10" s="19" t="n">
        <v>0.421210729271408</v>
      </c>
      <c r="AZ10" s="19" t="n">
        <v>0.619819559808963</v>
      </c>
      <c r="BA10" s="19" t="n">
        <v>0.622648226916407</v>
      </c>
      <c r="BB10" s="19"/>
      <c r="BC10" s="19" t="n">
        <v>0.557445918553747</v>
      </c>
      <c r="BD10" s="19" t="n">
        <v>0.532973824587746</v>
      </c>
      <c r="BE10" s="19" t="n">
        <v>0.612659218635433</v>
      </c>
      <c r="BF10" s="19" t="n">
        <v>0.596879097328143</v>
      </c>
      <c r="BG10" s="19" t="n">
        <v>0.623685302422038</v>
      </c>
    </row>
    <row r="11">
      <c r="B11" s="20" t="s">
        <v>417</v>
      </c>
      <c r="C11" s="19" t="n">
        <v>0.396284820514492</v>
      </c>
      <c r="D11" s="19" t="n">
        <v>0.371448773870729</v>
      </c>
      <c r="E11" s="19" t="n">
        <v>0.420978386711437</v>
      </c>
      <c r="F11" s="19"/>
      <c r="G11" s="19" t="n">
        <v>0.402958579768088</v>
      </c>
      <c r="H11" s="19" t="n">
        <v>0.412972471899581</v>
      </c>
      <c r="I11" s="19" t="n">
        <v>0.445529241661466</v>
      </c>
      <c r="J11" s="19" t="n">
        <v>0.405727451543489</v>
      </c>
      <c r="K11" s="19" t="n">
        <v>0.420871020844008</v>
      </c>
      <c r="L11" s="19" t="n">
        <v>0.314130667855928</v>
      </c>
      <c r="M11" s="19"/>
      <c r="N11" s="19" t="n">
        <v>0.379815945403865</v>
      </c>
      <c r="O11" s="19" t="n">
        <v>0.415035651568871</v>
      </c>
      <c r="P11" s="19" t="n">
        <v>0.374127206201042</v>
      </c>
      <c r="Q11" s="19" t="n">
        <v>0.412804494501728</v>
      </c>
      <c r="R11" s="19"/>
      <c r="S11" s="19" t="n">
        <v>0.44378988124416</v>
      </c>
      <c r="T11" s="19" t="n">
        <v>0.364595694415611</v>
      </c>
      <c r="U11" s="19" t="n">
        <v>0.428218386275082</v>
      </c>
      <c r="V11" s="19" t="n">
        <v>0.392022216866926</v>
      </c>
      <c r="W11" s="19" t="n">
        <v>0.317812216966822</v>
      </c>
      <c r="X11" s="19" t="n">
        <v>0.446868064007009</v>
      </c>
      <c r="Y11" s="19" t="n">
        <v>0.382944857968711</v>
      </c>
      <c r="Z11" s="19" t="n">
        <v>0.331324896359049</v>
      </c>
      <c r="AA11" s="19" t="n">
        <v>0.372144375622997</v>
      </c>
      <c r="AB11" s="19" t="n">
        <v>0.430486750284437</v>
      </c>
      <c r="AC11" s="19" t="n">
        <v>0.367055066801335</v>
      </c>
      <c r="AD11" s="19" t="n">
        <v>0.427040213037324</v>
      </c>
      <c r="AE11" s="19"/>
      <c r="AF11" s="19" t="n">
        <v>0.348118991026685</v>
      </c>
      <c r="AG11" s="19" t="n">
        <v>0.418312267554839</v>
      </c>
      <c r="AH11" s="19" t="n">
        <v>0.414972499489934</v>
      </c>
      <c r="AI11" s="19"/>
      <c r="AJ11" s="19" t="n">
        <v>0.343929326273044</v>
      </c>
      <c r="AK11" s="19" t="n">
        <v>0.445111378383946</v>
      </c>
      <c r="AL11" s="19" t="n">
        <v>0.393989784350949</v>
      </c>
      <c r="AM11" s="19" t="n">
        <v>0.310890254240934</v>
      </c>
      <c r="AN11" s="19" t="n">
        <v>0.404819617634776</v>
      </c>
      <c r="AO11" s="19"/>
      <c r="AP11" s="19" t="n">
        <v>0.356913863431521</v>
      </c>
      <c r="AQ11" s="19" t="n">
        <v>0.437155527127222</v>
      </c>
      <c r="AR11" s="19" t="n">
        <v>0.423515098700568</v>
      </c>
      <c r="AS11" s="19" t="n">
        <v>0.316300064633161</v>
      </c>
      <c r="AT11" s="19" t="n">
        <v>0.409767870220408</v>
      </c>
      <c r="AU11" s="19"/>
      <c r="AV11" s="19" t="n">
        <v>0.446725820990625</v>
      </c>
      <c r="AW11" s="19" t="n">
        <v>0.350795367000542</v>
      </c>
      <c r="AX11" s="19" t="n">
        <v>0.470012977377472</v>
      </c>
      <c r="AY11" s="19" t="n">
        <v>0.292391738494169</v>
      </c>
      <c r="AZ11" s="19" t="n">
        <v>0.478980213208052</v>
      </c>
      <c r="BA11" s="19" t="n">
        <v>0.333283087584677</v>
      </c>
      <c r="BB11" s="19"/>
      <c r="BC11" s="19" t="n">
        <v>0.386709784662835</v>
      </c>
      <c r="BD11" s="19" t="n">
        <v>0.397296154697985</v>
      </c>
      <c r="BE11" s="19" t="n">
        <v>0.407005244941371</v>
      </c>
      <c r="BF11" s="19" t="n">
        <v>0.429918910603039</v>
      </c>
      <c r="BG11" s="19" t="n">
        <v>0.524115280245039</v>
      </c>
    </row>
    <row r="12">
      <c r="B12" s="20" t="s">
        <v>425</v>
      </c>
      <c r="C12" s="19" t="n">
        <v>0.368411363637089</v>
      </c>
      <c r="D12" s="19" t="n">
        <v>0.373512362025103</v>
      </c>
      <c r="E12" s="19" t="n">
        <v>0.362308982796627</v>
      </c>
      <c r="F12" s="19"/>
      <c r="G12" s="19" t="n">
        <v>0.36468796561516</v>
      </c>
      <c r="H12" s="19" t="n">
        <v>0.321071466067386</v>
      </c>
      <c r="I12" s="19" t="n">
        <v>0.356349493282428</v>
      </c>
      <c r="J12" s="19" t="n">
        <v>0.373811506257106</v>
      </c>
      <c r="K12" s="19" t="n">
        <v>0.423262859263733</v>
      </c>
      <c r="L12" s="19" t="n">
        <v>0.377777133617173</v>
      </c>
      <c r="M12" s="19"/>
      <c r="N12" s="19" t="n">
        <v>0.353675993159183</v>
      </c>
      <c r="O12" s="19" t="n">
        <v>0.399297782477726</v>
      </c>
      <c r="P12" s="19" t="n">
        <v>0.371297881333039</v>
      </c>
      <c r="Q12" s="19" t="n">
        <v>0.350370696216412</v>
      </c>
      <c r="R12" s="19"/>
      <c r="S12" s="19" t="n">
        <v>0.428885478058889</v>
      </c>
      <c r="T12" s="19" t="n">
        <v>0.344399943259128</v>
      </c>
      <c r="U12" s="19" t="n">
        <v>0.328595568403743</v>
      </c>
      <c r="V12" s="19" t="n">
        <v>0.394747466670056</v>
      </c>
      <c r="W12" s="19" t="n">
        <v>0.375996872702466</v>
      </c>
      <c r="X12" s="19" t="n">
        <v>0.411580684671277</v>
      </c>
      <c r="Y12" s="19" t="n">
        <v>0.334747189756439</v>
      </c>
      <c r="Z12" s="19" t="n">
        <v>0.389120519069478</v>
      </c>
      <c r="AA12" s="19" t="n">
        <v>0.341254657735506</v>
      </c>
      <c r="AB12" s="19" t="n">
        <v>0.348980315351162</v>
      </c>
      <c r="AC12" s="19" t="n">
        <v>0.318162513753089</v>
      </c>
      <c r="AD12" s="19" t="n">
        <v>0.373781382555924</v>
      </c>
      <c r="AE12" s="19"/>
      <c r="AF12" s="19" t="n">
        <v>0.3502000227475</v>
      </c>
      <c r="AG12" s="19" t="n">
        <v>0.392649596337783</v>
      </c>
      <c r="AH12" s="19" t="n">
        <v>0.356428884629254</v>
      </c>
      <c r="AI12" s="19"/>
      <c r="AJ12" s="19" t="n">
        <v>0.382632308036911</v>
      </c>
      <c r="AK12" s="19" t="n">
        <v>0.367782071688582</v>
      </c>
      <c r="AL12" s="19" t="n">
        <v>0.33760206065979</v>
      </c>
      <c r="AM12" s="19" t="n">
        <v>0.258120007959987</v>
      </c>
      <c r="AN12" s="19" t="n">
        <v>0.330926293328608</v>
      </c>
      <c r="AO12" s="19"/>
      <c r="AP12" s="19" t="n">
        <v>0.367732368785477</v>
      </c>
      <c r="AQ12" s="19" t="n">
        <v>0.389211758779132</v>
      </c>
      <c r="AR12" s="19" t="n">
        <v>0.394830949261043</v>
      </c>
      <c r="AS12" s="19" t="n">
        <v>0.326245005313354</v>
      </c>
      <c r="AT12" s="19" t="n">
        <v>0.35396640522637</v>
      </c>
      <c r="AU12" s="19"/>
      <c r="AV12" s="19" t="n">
        <v>0.396742152011617</v>
      </c>
      <c r="AW12" s="19" t="n">
        <v>0.36763592586195</v>
      </c>
      <c r="AX12" s="19" t="n">
        <v>0.401352040481919</v>
      </c>
      <c r="AY12" s="19" t="n">
        <v>0.344485241548496</v>
      </c>
      <c r="AZ12" s="19" t="n">
        <v>0.353066121951378</v>
      </c>
      <c r="BA12" s="19" t="n">
        <v>0.287618750374637</v>
      </c>
      <c r="BB12" s="19"/>
      <c r="BC12" s="19" t="n">
        <v>0.381889803999524</v>
      </c>
      <c r="BD12" s="19" t="n">
        <v>0.338110965773793</v>
      </c>
      <c r="BE12" s="19" t="n">
        <v>0.375930576553714</v>
      </c>
      <c r="BF12" s="19" t="n">
        <v>0.377011865995845</v>
      </c>
      <c r="BG12" s="19" t="n">
        <v>0.386567568112356</v>
      </c>
    </row>
    <row r="13">
      <c r="B13" s="20" t="s">
        <v>426</v>
      </c>
      <c r="C13" s="19" t="n">
        <v>0.340231968457842</v>
      </c>
      <c r="D13" s="19" t="n">
        <v>0.337171160688465</v>
      </c>
      <c r="E13" s="19" t="n">
        <v>0.34492854216687</v>
      </c>
      <c r="F13" s="19"/>
      <c r="G13" s="19" t="n">
        <v>0.338782000998462</v>
      </c>
      <c r="H13" s="19" t="n">
        <v>0.321556204123634</v>
      </c>
      <c r="I13" s="19" t="n">
        <v>0.328556159420747</v>
      </c>
      <c r="J13" s="19" t="n">
        <v>0.346871614407092</v>
      </c>
      <c r="K13" s="19" t="n">
        <v>0.344982800258381</v>
      </c>
      <c r="L13" s="19" t="n">
        <v>0.357240771097473</v>
      </c>
      <c r="M13" s="19"/>
      <c r="N13" s="19" t="n">
        <v>0.391938189862514</v>
      </c>
      <c r="O13" s="19" t="n">
        <v>0.357733579079334</v>
      </c>
      <c r="P13" s="19" t="n">
        <v>0.28675774375535</v>
      </c>
      <c r="Q13" s="19" t="n">
        <v>0.313984900725409</v>
      </c>
      <c r="R13" s="19"/>
      <c r="S13" s="19" t="n">
        <v>0.315142301869813</v>
      </c>
      <c r="T13" s="19" t="n">
        <v>0.295644199402074</v>
      </c>
      <c r="U13" s="19" t="n">
        <v>0.339654206346043</v>
      </c>
      <c r="V13" s="19" t="n">
        <v>0.316746069621964</v>
      </c>
      <c r="W13" s="19" t="n">
        <v>0.27659734160886</v>
      </c>
      <c r="X13" s="19" t="n">
        <v>0.355708795065421</v>
      </c>
      <c r="Y13" s="19" t="n">
        <v>0.307828476690528</v>
      </c>
      <c r="Z13" s="19" t="n">
        <v>0.264141134393093</v>
      </c>
      <c r="AA13" s="19" t="n">
        <v>0.304394054591861</v>
      </c>
      <c r="AB13" s="19" t="n">
        <v>0.508057756028342</v>
      </c>
      <c r="AC13" s="19" t="n">
        <v>0.410799745558384</v>
      </c>
      <c r="AD13" s="19" t="n">
        <v>0.522565346920379</v>
      </c>
      <c r="AE13" s="19"/>
      <c r="AF13" s="19" t="n">
        <v>0.267641011954249</v>
      </c>
      <c r="AG13" s="19" t="n">
        <v>0.413162089600004</v>
      </c>
      <c r="AH13" s="19" t="n">
        <v>0.28268634388341</v>
      </c>
      <c r="AI13" s="19"/>
      <c r="AJ13" s="19" t="n">
        <v>0.287954936033727</v>
      </c>
      <c r="AK13" s="19" t="n">
        <v>0.388774482086663</v>
      </c>
      <c r="AL13" s="19" t="n">
        <v>0.395762003404989</v>
      </c>
      <c r="AM13" s="19" t="n">
        <v>0.227974554884358</v>
      </c>
      <c r="AN13" s="19" t="n">
        <v>0.281889514045884</v>
      </c>
      <c r="AO13" s="19"/>
      <c r="AP13" s="19" t="n">
        <v>0.278095431580158</v>
      </c>
      <c r="AQ13" s="19" t="n">
        <v>0.399154819450691</v>
      </c>
      <c r="AR13" s="19" t="n">
        <v>0.367277119601236</v>
      </c>
      <c r="AS13" s="19" t="n">
        <v>0.242239791546155</v>
      </c>
      <c r="AT13" s="19" t="n">
        <v>0.30874574892094</v>
      </c>
      <c r="AU13" s="19"/>
      <c r="AV13" s="19" t="n">
        <v>0.407458202389652</v>
      </c>
      <c r="AW13" s="19" t="n">
        <v>0.291481083080851</v>
      </c>
      <c r="AX13" s="19" t="n">
        <v>0.386623336102374</v>
      </c>
      <c r="AY13" s="19" t="n">
        <v>0.230810573205168</v>
      </c>
      <c r="AZ13" s="19" t="n">
        <v>0.314303965635613</v>
      </c>
      <c r="BA13" s="19" t="n">
        <v>0.300850271357909</v>
      </c>
      <c r="BB13" s="19"/>
      <c r="BC13" s="19" t="n">
        <v>0.279205110638445</v>
      </c>
      <c r="BD13" s="19" t="n">
        <v>0.341212985545667</v>
      </c>
      <c r="BE13" s="19" t="n">
        <v>0.372839564585887</v>
      </c>
      <c r="BF13" s="19" t="n">
        <v>0.357105432752585</v>
      </c>
      <c r="BG13" s="19" t="n">
        <v>0.404053287975835</v>
      </c>
    </row>
    <row r="14">
      <c r="B14" s="20" t="s">
        <v>427</v>
      </c>
      <c r="C14" s="19" t="n">
        <v>0.247164931800509</v>
      </c>
      <c r="D14" s="19" t="n">
        <v>0.240548781026093</v>
      </c>
      <c r="E14" s="19" t="n">
        <v>0.253711601789259</v>
      </c>
      <c r="F14" s="19"/>
      <c r="G14" s="19" t="n">
        <v>0.26608032495561</v>
      </c>
      <c r="H14" s="19" t="n">
        <v>0.290405151540358</v>
      </c>
      <c r="I14" s="19" t="n">
        <v>0.272420166072574</v>
      </c>
      <c r="J14" s="19" t="n">
        <v>0.269296308469806</v>
      </c>
      <c r="K14" s="19" t="n">
        <v>0.224036631685405</v>
      </c>
      <c r="L14" s="19" t="n">
        <v>0.176620932081005</v>
      </c>
      <c r="M14" s="19"/>
      <c r="N14" s="19" t="n">
        <v>0.295430611058285</v>
      </c>
      <c r="O14" s="19" t="n">
        <v>0.272302719467985</v>
      </c>
      <c r="P14" s="19" t="n">
        <v>0.223907322794483</v>
      </c>
      <c r="Q14" s="19" t="n">
        <v>0.189948166402219</v>
      </c>
      <c r="R14" s="19"/>
      <c r="S14" s="19" t="n">
        <v>0.272525476460539</v>
      </c>
      <c r="T14" s="19" t="n">
        <v>0.259930473841637</v>
      </c>
      <c r="U14" s="19" t="n">
        <v>0.210262529275365</v>
      </c>
      <c r="V14" s="19" t="n">
        <v>0.209818349963264</v>
      </c>
      <c r="W14" s="19" t="n">
        <v>0.262514651600634</v>
      </c>
      <c r="X14" s="19" t="n">
        <v>0.323612976642626</v>
      </c>
      <c r="Y14" s="19" t="n">
        <v>0.206629924865758</v>
      </c>
      <c r="Z14" s="19" t="n">
        <v>0.200057393525212</v>
      </c>
      <c r="AA14" s="19" t="n">
        <v>0.216786535570076</v>
      </c>
      <c r="AB14" s="19" t="n">
        <v>0.231661569403771</v>
      </c>
      <c r="AC14" s="19" t="n">
        <v>0.283697925920226</v>
      </c>
      <c r="AD14" s="19" t="n">
        <v>0.286119033732587</v>
      </c>
      <c r="AE14" s="19"/>
      <c r="AF14" s="19" t="n">
        <v>0.197948233624744</v>
      </c>
      <c r="AG14" s="19" t="n">
        <v>0.28382651720164</v>
      </c>
      <c r="AH14" s="19" t="n">
        <v>0.251550387004257</v>
      </c>
      <c r="AI14" s="19"/>
      <c r="AJ14" s="19" t="n">
        <v>0.241867077185541</v>
      </c>
      <c r="AK14" s="19" t="n">
        <v>0.307194880986853</v>
      </c>
      <c r="AL14" s="19" t="n">
        <v>0.217292607388811</v>
      </c>
      <c r="AM14" s="19" t="n">
        <v>0.12857578312656</v>
      </c>
      <c r="AN14" s="19" t="n">
        <v>0.183461305432718</v>
      </c>
      <c r="AO14" s="19"/>
      <c r="AP14" s="19" t="n">
        <v>0.224994437601328</v>
      </c>
      <c r="AQ14" s="19" t="n">
        <v>0.302520703988569</v>
      </c>
      <c r="AR14" s="19" t="n">
        <v>0.196633807201904</v>
      </c>
      <c r="AS14" s="19" t="n">
        <v>0.190536987069726</v>
      </c>
      <c r="AT14" s="19" t="n">
        <v>0.310439153134327</v>
      </c>
      <c r="AU14" s="19"/>
      <c r="AV14" s="19" t="n">
        <v>0.307589353241677</v>
      </c>
      <c r="AW14" s="19" t="n">
        <v>0.2522608120672</v>
      </c>
      <c r="AX14" s="19" t="n">
        <v>0.205702810416553</v>
      </c>
      <c r="AY14" s="19" t="n">
        <v>0.180864831833865</v>
      </c>
      <c r="AZ14" s="19" t="n">
        <v>0.279848864879455</v>
      </c>
      <c r="BA14" s="19" t="n">
        <v>0.245232861653516</v>
      </c>
      <c r="BB14" s="19"/>
      <c r="BC14" s="19" t="n">
        <v>0.179089039910937</v>
      </c>
      <c r="BD14" s="19" t="n">
        <v>0.222102901425759</v>
      </c>
      <c r="BE14" s="19" t="n">
        <v>0.302203012547239</v>
      </c>
      <c r="BF14" s="19" t="n">
        <v>0.331744305144141</v>
      </c>
      <c r="BG14" s="19" t="n">
        <v>0.385979443589082</v>
      </c>
    </row>
    <row r="15">
      <c r="B15" s="20" t="s">
        <v>428</v>
      </c>
      <c r="C15" s="19" t="n">
        <v>0.207886816611735</v>
      </c>
      <c r="D15" s="19" t="n">
        <v>0.191673395687377</v>
      </c>
      <c r="E15" s="19" t="n">
        <v>0.222412224064024</v>
      </c>
      <c r="F15" s="19"/>
      <c r="G15" s="19" t="n">
        <v>0.292092809567914</v>
      </c>
      <c r="H15" s="19" t="n">
        <v>0.243867103622843</v>
      </c>
      <c r="I15" s="19" t="n">
        <v>0.236816247741246</v>
      </c>
      <c r="J15" s="19" t="n">
        <v>0.19714820716667</v>
      </c>
      <c r="K15" s="19" t="n">
        <v>0.191610757514319</v>
      </c>
      <c r="L15" s="19" t="n">
        <v>0.118581858761008</v>
      </c>
      <c r="M15" s="19"/>
      <c r="N15" s="19" t="n">
        <v>0.259772843443282</v>
      </c>
      <c r="O15" s="19" t="n">
        <v>0.223136634388187</v>
      </c>
      <c r="P15" s="19" t="n">
        <v>0.171739572880172</v>
      </c>
      <c r="Q15" s="19" t="n">
        <v>0.16829852099778</v>
      </c>
      <c r="R15" s="19"/>
      <c r="S15" s="19" t="n">
        <v>0.253333741237189</v>
      </c>
      <c r="T15" s="19" t="n">
        <v>0.211472761069133</v>
      </c>
      <c r="U15" s="19" t="n">
        <v>0.183188326622675</v>
      </c>
      <c r="V15" s="19" t="n">
        <v>0.227218682613147</v>
      </c>
      <c r="W15" s="19" t="n">
        <v>0.184779885473311</v>
      </c>
      <c r="X15" s="19" t="n">
        <v>0.201191196866629</v>
      </c>
      <c r="Y15" s="19" t="n">
        <v>0.183747974572894</v>
      </c>
      <c r="Z15" s="19" t="n">
        <v>0.124981957928083</v>
      </c>
      <c r="AA15" s="19" t="n">
        <v>0.193993682285027</v>
      </c>
      <c r="AB15" s="19" t="n">
        <v>0.204510535479239</v>
      </c>
      <c r="AC15" s="19" t="n">
        <v>0.218086154536908</v>
      </c>
      <c r="AD15" s="19" t="n">
        <v>0.280491500626548</v>
      </c>
      <c r="AE15" s="19"/>
      <c r="AF15" s="19" t="n">
        <v>0.147580820331299</v>
      </c>
      <c r="AG15" s="19" t="n">
        <v>0.243358659844222</v>
      </c>
      <c r="AH15" s="19" t="n">
        <v>0.214622912901511</v>
      </c>
      <c r="AI15" s="19"/>
      <c r="AJ15" s="19" t="n">
        <v>0.153001224334463</v>
      </c>
      <c r="AK15" s="19" t="n">
        <v>0.254922930923736</v>
      </c>
      <c r="AL15" s="19" t="n">
        <v>0.288164736454008</v>
      </c>
      <c r="AM15" s="19" t="n">
        <v>0.128157749500355</v>
      </c>
      <c r="AN15" s="19" t="n">
        <v>0.169243520600199</v>
      </c>
      <c r="AO15" s="19"/>
      <c r="AP15" s="19" t="n">
        <v>0.167905894614361</v>
      </c>
      <c r="AQ15" s="19" t="n">
        <v>0.240555245053413</v>
      </c>
      <c r="AR15" s="19" t="n">
        <v>0.229286728739979</v>
      </c>
      <c r="AS15" s="19" t="n">
        <v>0.12877613452426</v>
      </c>
      <c r="AT15" s="19" t="n">
        <v>0.284219962210586</v>
      </c>
      <c r="AU15" s="19"/>
      <c r="AV15" s="19" t="n">
        <v>0.274723456373968</v>
      </c>
      <c r="AW15" s="19" t="n">
        <v>0.16344146277277</v>
      </c>
      <c r="AX15" s="19" t="n">
        <v>0.235623731811583</v>
      </c>
      <c r="AY15" s="19" t="n">
        <v>0.11113274472587</v>
      </c>
      <c r="AZ15" s="19" t="n">
        <v>0.281344953206638</v>
      </c>
      <c r="BA15" s="19" t="n">
        <v>0.178871057053067</v>
      </c>
      <c r="BB15" s="19"/>
      <c r="BC15" s="19" t="n">
        <v>0.148942918116467</v>
      </c>
      <c r="BD15" s="19" t="n">
        <v>0.182191006863269</v>
      </c>
      <c r="BE15" s="19" t="n">
        <v>0.256919482035007</v>
      </c>
      <c r="BF15" s="19" t="n">
        <v>0.279086184645176</v>
      </c>
      <c r="BG15" s="19" t="n">
        <v>0.35696644786434</v>
      </c>
    </row>
    <row r="16">
      <c r="B16" s="20" t="s">
        <v>429</v>
      </c>
      <c r="C16" s="19" t="n">
        <v>0.194288560661729</v>
      </c>
      <c r="D16" s="19" t="n">
        <v>0.210111329717743</v>
      </c>
      <c r="E16" s="19" t="n">
        <v>0.178530325579737</v>
      </c>
      <c r="F16" s="19"/>
      <c r="G16" s="19" t="n">
        <v>0.207783036693218</v>
      </c>
      <c r="H16" s="19" t="n">
        <v>0.221920357631439</v>
      </c>
      <c r="I16" s="19" t="n">
        <v>0.222039294274568</v>
      </c>
      <c r="J16" s="19" t="n">
        <v>0.177673815956559</v>
      </c>
      <c r="K16" s="19" t="n">
        <v>0.204631105892332</v>
      </c>
      <c r="L16" s="19" t="n">
        <v>0.146839699948607</v>
      </c>
      <c r="M16" s="19"/>
      <c r="N16" s="19" t="n">
        <v>0.217784559157965</v>
      </c>
      <c r="O16" s="19" t="n">
        <v>0.225484436330816</v>
      </c>
      <c r="P16" s="19" t="n">
        <v>0.159825223789347</v>
      </c>
      <c r="Q16" s="19" t="n">
        <v>0.165216610956684</v>
      </c>
      <c r="R16" s="19"/>
      <c r="S16" s="19" t="n">
        <v>0.214812080038694</v>
      </c>
      <c r="T16" s="19" t="n">
        <v>0.175197583496051</v>
      </c>
      <c r="U16" s="19" t="n">
        <v>0.198132233123268</v>
      </c>
      <c r="V16" s="19" t="n">
        <v>0.206723907174507</v>
      </c>
      <c r="W16" s="19" t="n">
        <v>0.166561057035719</v>
      </c>
      <c r="X16" s="19" t="n">
        <v>0.254629263144487</v>
      </c>
      <c r="Y16" s="19" t="n">
        <v>0.171858199338725</v>
      </c>
      <c r="Z16" s="19" t="n">
        <v>0.110187047488756</v>
      </c>
      <c r="AA16" s="19" t="n">
        <v>0.170377636563586</v>
      </c>
      <c r="AB16" s="19" t="n">
        <v>0.175809655231784</v>
      </c>
      <c r="AC16" s="19" t="n">
        <v>0.236265350226443</v>
      </c>
      <c r="AD16" s="19" t="n">
        <v>0.261577165118084</v>
      </c>
      <c r="AE16" s="19"/>
      <c r="AF16" s="19" t="n">
        <v>0.133334178924424</v>
      </c>
      <c r="AG16" s="19" t="n">
        <v>0.241306906927526</v>
      </c>
      <c r="AH16" s="19" t="n">
        <v>0.194979777307302</v>
      </c>
      <c r="AI16" s="19"/>
      <c r="AJ16" s="19" t="n">
        <v>0.163745305559409</v>
      </c>
      <c r="AK16" s="19" t="n">
        <v>0.213209733291139</v>
      </c>
      <c r="AL16" s="19" t="n">
        <v>0.261084540920356</v>
      </c>
      <c r="AM16" s="19" t="n">
        <v>0.100158936210762</v>
      </c>
      <c r="AN16" s="19" t="n">
        <v>0.179937868841323</v>
      </c>
      <c r="AO16" s="19"/>
      <c r="AP16" s="19" t="n">
        <v>0.147326163132181</v>
      </c>
      <c r="AQ16" s="19" t="n">
        <v>0.22767016326539</v>
      </c>
      <c r="AR16" s="19" t="n">
        <v>0.224674689652003</v>
      </c>
      <c r="AS16" s="19" t="n">
        <v>0.155905691711277</v>
      </c>
      <c r="AT16" s="19" t="n">
        <v>0.241596175346119</v>
      </c>
      <c r="AU16" s="19"/>
      <c r="AV16" s="19" t="n">
        <v>0.227595015734285</v>
      </c>
      <c r="AW16" s="19" t="n">
        <v>0.16222314712557</v>
      </c>
      <c r="AX16" s="19" t="n">
        <v>0.219413105746171</v>
      </c>
      <c r="AY16" s="19" t="n">
        <v>0.147026218283283</v>
      </c>
      <c r="AZ16" s="19" t="n">
        <v>0.21945869792286</v>
      </c>
      <c r="BA16" s="19" t="n">
        <v>0.187611783187265</v>
      </c>
      <c r="BB16" s="19"/>
      <c r="BC16" s="19" t="n">
        <v>0.138910074402636</v>
      </c>
      <c r="BD16" s="19" t="n">
        <v>0.145301241413221</v>
      </c>
      <c r="BE16" s="19" t="n">
        <v>0.252582471461058</v>
      </c>
      <c r="BF16" s="19" t="n">
        <v>0.258113264497376</v>
      </c>
      <c r="BG16" s="19" t="n">
        <v>0.271286461213821</v>
      </c>
    </row>
    <row r="17">
      <c r="B17" s="20" t="s">
        <v>100</v>
      </c>
      <c r="C17" s="19" t="n">
        <v>0.0774621886552203</v>
      </c>
      <c r="D17" s="19" t="n">
        <v>0.0481258462404325</v>
      </c>
      <c r="E17" s="19" t="n">
        <v>0.105563174703341</v>
      </c>
      <c r="F17" s="19"/>
      <c r="G17" s="19" t="n">
        <v>0.0423158211503079</v>
      </c>
      <c r="H17" s="19" t="n">
        <v>0.0510810060164295</v>
      </c>
      <c r="I17" s="19" t="n">
        <v>0.0841644408339663</v>
      </c>
      <c r="J17" s="19" t="n">
        <v>0.0845975715316854</v>
      </c>
      <c r="K17" s="19" t="n">
        <v>0.083339874220566</v>
      </c>
      <c r="L17" s="19" t="n">
        <v>0.10715986529245</v>
      </c>
      <c r="M17" s="19"/>
      <c r="N17" s="19" t="n">
        <v>0.053672351367102</v>
      </c>
      <c r="O17" s="19" t="n">
        <v>0.0653336810423533</v>
      </c>
      <c r="P17" s="19" t="n">
        <v>0.0918671982338231</v>
      </c>
      <c r="Q17" s="19" t="n">
        <v>0.103203240835344</v>
      </c>
      <c r="R17" s="19"/>
      <c r="S17" s="19" t="n">
        <v>0.035140131302984</v>
      </c>
      <c r="T17" s="19" t="n">
        <v>0.0899775391744692</v>
      </c>
      <c r="U17" s="19" t="n">
        <v>0.0533138370049544</v>
      </c>
      <c r="V17" s="19" t="n">
        <v>0.0906151828872099</v>
      </c>
      <c r="W17" s="19" t="n">
        <v>0.0914257003737551</v>
      </c>
      <c r="X17" s="19" t="n">
        <v>0.0611402931910999</v>
      </c>
      <c r="Y17" s="19" t="n">
        <v>0.0547725562044518</v>
      </c>
      <c r="Z17" s="19" t="n">
        <v>0.12700943692953</v>
      </c>
      <c r="AA17" s="19" t="n">
        <v>0.130610620474854</v>
      </c>
      <c r="AB17" s="19" t="n">
        <v>0.0745896409714264</v>
      </c>
      <c r="AC17" s="19" t="n">
        <v>0.0871506328029695</v>
      </c>
      <c r="AD17" s="19" t="n">
        <v>0.0549911618496084</v>
      </c>
      <c r="AE17" s="19"/>
      <c r="AF17" s="19" t="n">
        <v>0.0979795112476728</v>
      </c>
      <c r="AG17" s="19" t="n">
        <v>0.0567385420879612</v>
      </c>
      <c r="AH17" s="19" t="n">
        <v>0.108241961000578</v>
      </c>
      <c r="AI17" s="19"/>
      <c r="AJ17" s="19" t="n">
        <v>0.0886569492360022</v>
      </c>
      <c r="AK17" s="19" t="n">
        <v>0.0411020751935884</v>
      </c>
      <c r="AL17" s="19" t="n">
        <v>0.0476459616688694</v>
      </c>
      <c r="AM17" s="19" t="n">
        <v>0.151323504037388</v>
      </c>
      <c r="AN17" s="19" t="n">
        <v>0.119283070295962</v>
      </c>
      <c r="AO17" s="19"/>
      <c r="AP17" s="19" t="n">
        <v>0.0924581436448352</v>
      </c>
      <c r="AQ17" s="19" t="n">
        <v>0.0446520193768793</v>
      </c>
      <c r="AR17" s="19" t="n">
        <v>0.0483738621590207</v>
      </c>
      <c r="AS17" s="19" t="n">
        <v>0.0836314077648207</v>
      </c>
      <c r="AT17" s="19" t="n">
        <v>0.091158479998524</v>
      </c>
      <c r="AU17" s="19"/>
      <c r="AV17" s="19" t="n">
        <v>0.0398381296057562</v>
      </c>
      <c r="AW17" s="19" t="n">
        <v>0.0788233107532068</v>
      </c>
      <c r="AX17" s="19" t="n">
        <v>0.0370659323378763</v>
      </c>
      <c r="AY17" s="19" t="n">
        <v>0.0988234404357327</v>
      </c>
      <c r="AZ17" s="19" t="n">
        <v>0.0769570006545884</v>
      </c>
      <c r="BA17" s="19" t="n">
        <v>0.153471316299846</v>
      </c>
      <c r="BB17" s="19"/>
      <c r="BC17" s="19" t="n">
        <v>0.0849848630578293</v>
      </c>
      <c r="BD17" s="19" t="n">
        <v>0.0917609264465006</v>
      </c>
      <c r="BE17" s="19" t="n">
        <v>0.0606846906601727</v>
      </c>
      <c r="BF17" s="19" t="n">
        <v>0.0448577673036368</v>
      </c>
      <c r="BG17" s="19" t="n">
        <v>0.0288030049869607</v>
      </c>
    </row>
    <row r="18">
      <c r="B18" s="20" t="s">
        <v>430</v>
      </c>
      <c r="C18" s="19" t="n">
        <v>0.0149426534769167</v>
      </c>
      <c r="D18" s="19" t="n">
        <v>0.0202317470230985</v>
      </c>
      <c r="E18" s="19" t="n">
        <v>0.00990131734566885</v>
      </c>
      <c r="F18" s="19"/>
      <c r="G18" s="19" t="n">
        <v>0.00675099786279558</v>
      </c>
      <c r="H18" s="19" t="n">
        <v>0.00670722994351657</v>
      </c>
      <c r="I18" s="19" t="n">
        <v>0.0213772030488166</v>
      </c>
      <c r="J18" s="19" t="n">
        <v>0.0206720371821931</v>
      </c>
      <c r="K18" s="19" t="n">
        <v>0.0154729562604304</v>
      </c>
      <c r="L18" s="19" t="n">
        <v>0.0168703746911163</v>
      </c>
      <c r="M18" s="19"/>
      <c r="N18" s="19" t="n">
        <v>0.00935147020059948</v>
      </c>
      <c r="O18" s="19" t="n">
        <v>0.00818139493383429</v>
      </c>
      <c r="P18" s="19" t="n">
        <v>0.0309073853723163</v>
      </c>
      <c r="Q18" s="19" t="n">
        <v>0.0139984998178836</v>
      </c>
      <c r="R18" s="19"/>
      <c r="S18" s="19" t="n">
        <v>0.00272740643263668</v>
      </c>
      <c r="T18" s="19" t="n">
        <v>0.0164747499189964</v>
      </c>
      <c r="U18" s="19" t="n">
        <v>0.0173621983984755</v>
      </c>
      <c r="V18" s="19" t="n">
        <v>0.00603261939743125</v>
      </c>
      <c r="W18" s="19" t="n">
        <v>0.0373803078717999</v>
      </c>
      <c r="X18" s="19" t="n">
        <v>0</v>
      </c>
      <c r="Y18" s="19" t="n">
        <v>0.00536931608511388</v>
      </c>
      <c r="Z18" s="19" t="n">
        <v>0.0221032555578036</v>
      </c>
      <c r="AA18" s="19" t="n">
        <v>0.0201364459132023</v>
      </c>
      <c r="AB18" s="19" t="n">
        <v>0.0205886421559406</v>
      </c>
      <c r="AC18" s="19" t="n">
        <v>0.0326267106586472</v>
      </c>
      <c r="AD18" s="19" t="n">
        <v>0.0286529553680212</v>
      </c>
      <c r="AE18" s="19"/>
      <c r="AF18" s="19" t="n">
        <v>0.0134732778082906</v>
      </c>
      <c r="AG18" s="19" t="n">
        <v>0.0146426796440173</v>
      </c>
      <c r="AH18" s="19" t="n">
        <v>0.0270286554431473</v>
      </c>
      <c r="AI18" s="19"/>
      <c r="AJ18" s="19" t="n">
        <v>0.0169074911209341</v>
      </c>
      <c r="AK18" s="19" t="n">
        <v>0.0057223586649859</v>
      </c>
      <c r="AL18" s="19" t="n">
        <v>0.00607104941942966</v>
      </c>
      <c r="AM18" s="19" t="n">
        <v>0</v>
      </c>
      <c r="AN18" s="19" t="n">
        <v>0.0269810427943975</v>
      </c>
      <c r="AO18" s="19"/>
      <c r="AP18" s="19" t="n">
        <v>0.00418814849782634</v>
      </c>
      <c r="AQ18" s="19" t="n">
        <v>0.0116757239073299</v>
      </c>
      <c r="AR18" s="19" t="n">
        <v>0</v>
      </c>
      <c r="AS18" s="19" t="n">
        <v>0.0391004365494202</v>
      </c>
      <c r="AT18" s="19" t="n">
        <v>0</v>
      </c>
      <c r="AU18" s="19"/>
      <c r="AV18" s="19" t="n">
        <v>0.00597981861792759</v>
      </c>
      <c r="AW18" s="19" t="n">
        <v>0.00966132388843974</v>
      </c>
      <c r="AX18" s="19" t="n">
        <v>0.00501066823932287</v>
      </c>
      <c r="AY18" s="19" t="n">
        <v>0.0285574103160038</v>
      </c>
      <c r="AZ18" s="19" t="n">
        <v>0.0064834535403109</v>
      </c>
      <c r="BA18" s="19" t="n">
        <v>0.025882167811717</v>
      </c>
      <c r="BB18" s="19"/>
      <c r="BC18" s="19" t="n">
        <v>0.0147947607693927</v>
      </c>
      <c r="BD18" s="19" t="n">
        <v>0.0209692129288448</v>
      </c>
      <c r="BE18" s="19" t="n">
        <v>0.0109143186205438</v>
      </c>
      <c r="BF18" s="19" t="n">
        <v>0.00797795972157746</v>
      </c>
      <c r="BG18" s="19" t="n">
        <v>0.0247331871961983</v>
      </c>
    </row>
    <row r="19">
      <c r="B19" s="20" t="s">
        <v>317</v>
      </c>
      <c r="C19" s="21" t="n">
        <v>0.00506623742499987</v>
      </c>
      <c r="D19" s="21" t="n">
        <v>0.00589586427709741</v>
      </c>
      <c r="E19" s="21" t="n">
        <v>0.00344251401142272</v>
      </c>
      <c r="F19" s="21"/>
      <c r="G19" s="21" t="n">
        <v>0</v>
      </c>
      <c r="H19" s="21" t="n">
        <v>0.0073653248521533</v>
      </c>
      <c r="I19" s="21" t="n">
        <v>0.00564292519596618</v>
      </c>
      <c r="J19" s="21" t="n">
        <v>0</v>
      </c>
      <c r="K19" s="21" t="n">
        <v>0.00688905066356606</v>
      </c>
      <c r="L19" s="21" t="n">
        <v>0.00899863956938252</v>
      </c>
      <c r="M19" s="21"/>
      <c r="N19" s="21" t="n">
        <v>0.007027098052413</v>
      </c>
      <c r="O19" s="21" t="n">
        <v>0.00225892818108727</v>
      </c>
      <c r="P19" s="21" t="n">
        <v>0.00424850839533618</v>
      </c>
      <c r="Q19" s="21" t="n">
        <v>0.00660090689427366</v>
      </c>
      <c r="R19" s="21"/>
      <c r="S19" s="21" t="n">
        <v>0</v>
      </c>
      <c r="T19" s="21" t="n">
        <v>0.00452743351499127</v>
      </c>
      <c r="U19" s="21" t="n">
        <v>0</v>
      </c>
      <c r="V19" s="21" t="n">
        <v>0.00568238114265232</v>
      </c>
      <c r="W19" s="21" t="n">
        <v>0.00798991384835543</v>
      </c>
      <c r="X19" s="21" t="n">
        <v>0.00820657323701452</v>
      </c>
      <c r="Y19" s="21" t="n">
        <v>0</v>
      </c>
      <c r="Z19" s="21" t="n">
        <v>0</v>
      </c>
      <c r="AA19" s="21" t="n">
        <v>0.00476004754153877</v>
      </c>
      <c r="AB19" s="21" t="n">
        <v>0.0190496750108991</v>
      </c>
      <c r="AC19" s="21" t="n">
        <v>0.00857833208775849</v>
      </c>
      <c r="AD19" s="21" t="n">
        <v>0</v>
      </c>
      <c r="AE19" s="21"/>
      <c r="AF19" s="21" t="n">
        <v>0.0058622872655257</v>
      </c>
      <c r="AG19" s="21" t="n">
        <v>0.00469688425705459</v>
      </c>
      <c r="AH19" s="21" t="n">
        <v>0.00799291141501653</v>
      </c>
      <c r="AI19" s="21"/>
      <c r="AJ19" s="21" t="n">
        <v>0.00496825104908835</v>
      </c>
      <c r="AK19" s="21" t="n">
        <v>0.00362362537706885</v>
      </c>
      <c r="AL19" s="21" t="n">
        <v>0</v>
      </c>
      <c r="AM19" s="21" t="n">
        <v>0.0216458208049353</v>
      </c>
      <c r="AN19" s="21" t="n">
        <v>0.0118781322798798</v>
      </c>
      <c r="AO19" s="21"/>
      <c r="AP19" s="21" t="n">
        <v>0.00305033822867813</v>
      </c>
      <c r="AQ19" s="21" t="n">
        <v>0.00582549265844452</v>
      </c>
      <c r="AR19" s="21" t="n">
        <v>0.0061124523632426</v>
      </c>
      <c r="AS19" s="21" t="n">
        <v>0.00320558380075394</v>
      </c>
      <c r="AT19" s="21" t="n">
        <v>0</v>
      </c>
      <c r="AU19" s="21"/>
      <c r="AV19" s="21" t="n">
        <v>0.00357756995516357</v>
      </c>
      <c r="AW19" s="21" t="n">
        <v>0.00516211882663855</v>
      </c>
      <c r="AX19" s="21" t="n">
        <v>0.0122875208185703</v>
      </c>
      <c r="AY19" s="21" t="n">
        <v>0.0051692104881214</v>
      </c>
      <c r="AZ19" s="21" t="n">
        <v>0</v>
      </c>
      <c r="BA19" s="21" t="n">
        <v>0.00867639519744781</v>
      </c>
      <c r="BB19" s="21"/>
      <c r="BC19" s="21" t="n">
        <v>0.00787107168955001</v>
      </c>
      <c r="BD19" s="21" t="n">
        <v>0.00227966236533028</v>
      </c>
      <c r="BE19" s="21" t="n">
        <v>0.00343051899042695</v>
      </c>
      <c r="BF19" s="21" t="n">
        <v>0.0122843292784456</v>
      </c>
      <c r="BG19" s="21" t="n">
        <v>0</v>
      </c>
    </row>
    <row r="20">
      <c r="B20" s="18"/>
    </row>
    <row r="21">
      <c r="B21" t="s">
        <v>80</v>
      </c>
    </row>
    <row r="22">
      <c r="B22" t="s">
        <v>81</v>
      </c>
    </row>
    <row r="24">
      <c r="B24"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s>
  <sheetData>
    <row r="2" ht="40" customHeight="1">
      <c r="D2" s="16" t="s">
        <v>444</v>
      </c>
    </row>
    <row r="6" ht="50" customHeight="1">
      <c r="B6" s="22" t="s">
        <v>15</v>
      </c>
      <c r="C6" s="22" t="s">
        <v>432</v>
      </c>
      <c r="D6" s="22" t="s">
        <v>433</v>
      </c>
      <c r="E6" s="22" t="s">
        <v>434</v>
      </c>
      <c r="F6" s="22" t="s">
        <v>435</v>
      </c>
      <c r="G6" s="22" t="s">
        <v>436</v>
      </c>
      <c r="H6" s="22" t="s">
        <v>437</v>
      </c>
      <c r="I6" s="22" t="s">
        <v>438</v>
      </c>
      <c r="J6" s="22" t="s">
        <v>439</v>
      </c>
    </row>
    <row r="7">
      <c r="B7" s="20" t="s">
        <v>440</v>
      </c>
      <c r="C7" s="19" t="n">
        <v>0.0755580559968375</v>
      </c>
      <c r="D7" s="19" t="n">
        <v>0.0461025736781811</v>
      </c>
      <c r="E7" s="19" t="n">
        <v>0.114419121339626</v>
      </c>
      <c r="F7" s="19" t="n">
        <v>0.0456933234242266</v>
      </c>
      <c r="G7" s="19" t="n">
        <v>0.0536506474438195</v>
      </c>
      <c r="H7" s="19" t="n">
        <v>0.0492465181922409</v>
      </c>
      <c r="I7" s="19" t="n">
        <v>0.0402305429781184</v>
      </c>
      <c r="J7" s="19" t="n">
        <v>0.0523367902087683</v>
      </c>
    </row>
    <row r="8">
      <c r="B8" s="20" t="s">
        <v>441</v>
      </c>
      <c r="C8" s="19" t="n">
        <v>0.3654718933307</v>
      </c>
      <c r="D8" s="19" t="n">
        <v>0.225016808173613</v>
      </c>
      <c r="E8" s="19" t="n">
        <v>0.42709373956265</v>
      </c>
      <c r="F8" s="19" t="n">
        <v>0.266002397588192</v>
      </c>
      <c r="G8" s="19" t="n">
        <v>0.219579366195711</v>
      </c>
      <c r="H8" s="19" t="n">
        <v>0.218285861754175</v>
      </c>
      <c r="I8" s="19" t="n">
        <v>0.157348240289836</v>
      </c>
      <c r="J8" s="19" t="n">
        <v>0.231832674112819</v>
      </c>
    </row>
    <row r="9">
      <c r="B9" s="20" t="s">
        <v>442</v>
      </c>
      <c r="C9" s="19" t="n">
        <v>0.352555142006584</v>
      </c>
      <c r="D9" s="19" t="n">
        <v>0.435088790296887</v>
      </c>
      <c r="E9" s="19" t="n">
        <v>0.277847963468275</v>
      </c>
      <c r="F9" s="19" t="n">
        <v>0.391396225759603</v>
      </c>
      <c r="G9" s="19" t="n">
        <v>0.412305216987395</v>
      </c>
      <c r="H9" s="19" t="n">
        <v>0.400996979229633</v>
      </c>
      <c r="I9" s="19" t="n">
        <v>0.426401209945428</v>
      </c>
      <c r="J9" s="19" t="n">
        <v>0.395423331984427</v>
      </c>
    </row>
    <row r="10">
      <c r="B10" s="20" t="s">
        <v>443</v>
      </c>
      <c r="C10" s="19" t="n">
        <v>0.131425467565772</v>
      </c>
      <c r="D10" s="19" t="n">
        <v>0.210755573489507</v>
      </c>
      <c r="E10" s="19" t="n">
        <v>0.0885941927321071</v>
      </c>
      <c r="F10" s="19" t="n">
        <v>0.163755858912278</v>
      </c>
      <c r="G10" s="19" t="n">
        <v>0.186798650476173</v>
      </c>
      <c r="H10" s="19" t="n">
        <v>0.197085938826526</v>
      </c>
      <c r="I10" s="19" t="n">
        <v>0.295044026660007</v>
      </c>
      <c r="J10" s="19" t="n">
        <v>0.176232741231264</v>
      </c>
    </row>
    <row r="11">
      <c r="B11" s="20" t="s">
        <v>100</v>
      </c>
      <c r="C11" s="19" t="n">
        <v>0.0749894411001066</v>
      </c>
      <c r="D11" s="19" t="n">
        <v>0.0830362543618125</v>
      </c>
      <c r="E11" s="19" t="n">
        <v>0.0920449828973421</v>
      </c>
      <c r="F11" s="19" t="n">
        <v>0.1331521943157</v>
      </c>
      <c r="G11" s="19" t="n">
        <v>0.127666118896901</v>
      </c>
      <c r="H11" s="19" t="n">
        <v>0.134384701997425</v>
      </c>
      <c r="I11" s="19" t="n">
        <v>0.0809759801266108</v>
      </c>
      <c r="J11" s="19" t="n">
        <v>0.144174462462721</v>
      </c>
    </row>
    <row r="12">
      <c r="B12" s="18"/>
      <c r="C12" s="18"/>
      <c r="D12" s="18"/>
      <c r="E12" s="18"/>
      <c r="F12" s="18"/>
      <c r="G12" s="18"/>
      <c r="H12" s="18"/>
      <c r="I12" s="18"/>
      <c r="J12" s="18"/>
    </row>
    <row r="13">
      <c r="B13" t="s">
        <v>80</v>
      </c>
    </row>
    <row r="14">
      <c r="B14" t="s">
        <v>81</v>
      </c>
    </row>
    <row r="18">
      <c r="B18" s="9" t="str">
        <f>=HYPERLINK("#'Contents'!A1", "Return to Contents")</f>
      </c>
    </row>
  </sheetData>
  <mergeCells count="1">
    <mergeCell ref="D2:K2"/>
  </mergeCells>
  <pageMargins left="0.7" right="0.7" top="0.75" bottom="0.75" header="0.3" footer="0.3"/>
  <pageSetup paperSize="9" orientation="portrait" horizontalDpi="300" verticalDpi="300" r:id="rId2"/>
  <drawing r:id="rId1"/>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445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0.0755580559968375</v>
      </c>
      <c r="D9" s="19" t="n">
        <v>0.0831864238625776</v>
      </c>
      <c r="E9" s="19" t="n">
        <v>0.0674050165326728</v>
      </c>
      <c r="F9" s="19"/>
      <c r="G9" s="19" t="n">
        <v>0.166046983221913</v>
      </c>
      <c r="H9" s="19" t="n">
        <v>0.162921343192868</v>
      </c>
      <c r="I9" s="19" t="n">
        <v>0.0562908914620473</v>
      </c>
      <c r="J9" s="19" t="n">
        <v>0.0369755983307684</v>
      </c>
      <c r="K9" s="19" t="n">
        <v>0.0265871270239178</v>
      </c>
      <c r="L9" s="19" t="n">
        <v>0.0241053775454991</v>
      </c>
      <c r="M9" s="19"/>
      <c r="N9" s="19" t="n">
        <v>0.107106288672605</v>
      </c>
      <c r="O9" s="19" t="n">
        <v>0.0753378872681747</v>
      </c>
      <c r="P9" s="19" t="n">
        <v>0.0648263843668661</v>
      </c>
      <c r="Q9" s="19" t="n">
        <v>0.0513730918840516</v>
      </c>
      <c r="R9" s="19"/>
      <c r="S9" s="19" t="n">
        <v>0.11864193700416</v>
      </c>
      <c r="T9" s="19" t="n">
        <v>0.0536216420857271</v>
      </c>
      <c r="U9" s="19" t="n">
        <v>0.0256901949655292</v>
      </c>
      <c r="V9" s="19" t="n">
        <v>0.0625728407928593</v>
      </c>
      <c r="W9" s="19" t="n">
        <v>0.0962650368834031</v>
      </c>
      <c r="X9" s="19" t="n">
        <v>0.0839132359253475</v>
      </c>
      <c r="Y9" s="19" t="n">
        <v>0.0942379614668684</v>
      </c>
      <c r="Z9" s="19" t="n">
        <v>0.0708123439030338</v>
      </c>
      <c r="AA9" s="19" t="n">
        <v>0.0795205775573263</v>
      </c>
      <c r="AB9" s="19" t="n">
        <v>0.0508662490217101</v>
      </c>
      <c r="AC9" s="19" t="n">
        <v>0.106577554860803</v>
      </c>
      <c r="AD9" s="19" t="n">
        <v>0.0313970221601018</v>
      </c>
      <c r="AE9" s="19"/>
      <c r="AF9" s="19" t="n">
        <v>0.0472572820534318</v>
      </c>
      <c r="AG9" s="19" t="n">
        <v>0.0856609602730697</v>
      </c>
      <c r="AH9" s="19" t="n">
        <v>0.0692728335493242</v>
      </c>
      <c r="AI9" s="19"/>
      <c r="AJ9" s="19" t="n">
        <v>0.057940972863631</v>
      </c>
      <c r="AK9" s="19" t="n">
        <v>0.119086319866691</v>
      </c>
      <c r="AL9" s="19" t="n">
        <v>0.0718528499300728</v>
      </c>
      <c r="AM9" s="19" t="n">
        <v>0.0562526329751638</v>
      </c>
      <c r="AN9" s="19" t="n">
        <v>0.0400038686826295</v>
      </c>
      <c r="AO9" s="19"/>
      <c r="AP9" s="19" t="n">
        <v>0.0682935543030476</v>
      </c>
      <c r="AQ9" s="19" t="n">
        <v>0.118050612871928</v>
      </c>
      <c r="AR9" s="19" t="n">
        <v>0.0518417789155339</v>
      </c>
      <c r="AS9" s="19" t="n">
        <v>0.0360662941918744</v>
      </c>
      <c r="AT9" s="19" t="n">
        <v>0.0485999758198754</v>
      </c>
      <c r="AU9" s="19"/>
      <c r="AV9" s="19" t="n">
        <v>0.148860793610769</v>
      </c>
      <c r="AW9" s="19" t="n">
        <v>0.065801278089524</v>
      </c>
      <c r="AX9" s="19" t="n">
        <v>0.0602848971258753</v>
      </c>
      <c r="AY9" s="19" t="n">
        <v>0.0350453676432064</v>
      </c>
      <c r="AZ9" s="19" t="n">
        <v>0.0516321698491349</v>
      </c>
      <c r="BA9" s="19" t="n">
        <v>0.0223849868278372</v>
      </c>
      <c r="BB9" s="19"/>
      <c r="BC9" s="19" t="n">
        <v>0.049267879733111</v>
      </c>
      <c r="BD9" s="19" t="n">
        <v>0.0551353493746491</v>
      </c>
      <c r="BE9" s="19" t="n">
        <v>0.0987136507130355</v>
      </c>
      <c r="BF9" s="19" t="n">
        <v>0.127862218594136</v>
      </c>
      <c r="BG9" s="19" t="n">
        <v>0.328506385793403</v>
      </c>
    </row>
    <row r="10">
      <c r="B10" s="20" t="s">
        <v>441</v>
      </c>
      <c r="C10" s="19" t="n">
        <v>0.3654718933307</v>
      </c>
      <c r="D10" s="19" t="n">
        <v>0.38431142242382</v>
      </c>
      <c r="E10" s="19" t="n">
        <v>0.349977740285335</v>
      </c>
      <c r="F10" s="19"/>
      <c r="G10" s="19" t="n">
        <v>0.418046734477241</v>
      </c>
      <c r="H10" s="19" t="n">
        <v>0.403131134130281</v>
      </c>
      <c r="I10" s="19" t="n">
        <v>0.39679847559751</v>
      </c>
      <c r="J10" s="19" t="n">
        <v>0.348498524438364</v>
      </c>
      <c r="K10" s="19" t="n">
        <v>0.344171887398156</v>
      </c>
      <c r="L10" s="19" t="n">
        <v>0.302437855025617</v>
      </c>
      <c r="M10" s="19"/>
      <c r="N10" s="19" t="n">
        <v>0.418093365683038</v>
      </c>
      <c r="O10" s="19" t="n">
        <v>0.370620786131161</v>
      </c>
      <c r="P10" s="19" t="n">
        <v>0.311389717378761</v>
      </c>
      <c r="Q10" s="19" t="n">
        <v>0.349678821192487</v>
      </c>
      <c r="R10" s="19"/>
      <c r="S10" s="19" t="n">
        <v>0.435989075736484</v>
      </c>
      <c r="T10" s="19" t="n">
        <v>0.375975517575446</v>
      </c>
      <c r="U10" s="19" t="n">
        <v>0.356392098308572</v>
      </c>
      <c r="V10" s="19" t="n">
        <v>0.376734243709214</v>
      </c>
      <c r="W10" s="19" t="n">
        <v>0.401403939739494</v>
      </c>
      <c r="X10" s="19" t="n">
        <v>0.373163441625619</v>
      </c>
      <c r="Y10" s="19" t="n">
        <v>0.358604291928972</v>
      </c>
      <c r="Z10" s="19" t="n">
        <v>0.310490288859436</v>
      </c>
      <c r="AA10" s="19" t="n">
        <v>0.323617192142189</v>
      </c>
      <c r="AB10" s="19" t="n">
        <v>0.347232605470209</v>
      </c>
      <c r="AC10" s="19" t="n">
        <v>0.305359811473347</v>
      </c>
      <c r="AD10" s="19" t="n">
        <v>0.273105275339734</v>
      </c>
      <c r="AE10" s="19"/>
      <c r="AF10" s="19" t="n">
        <v>0.322473120263453</v>
      </c>
      <c r="AG10" s="19" t="n">
        <v>0.374374679983355</v>
      </c>
      <c r="AH10" s="19" t="n">
        <v>0.40698266607996</v>
      </c>
      <c r="AI10" s="19"/>
      <c r="AJ10" s="19" t="n">
        <v>0.359607061096928</v>
      </c>
      <c r="AK10" s="19" t="n">
        <v>0.405426479261379</v>
      </c>
      <c r="AL10" s="19" t="n">
        <v>0.387069470907457</v>
      </c>
      <c r="AM10" s="19" t="n">
        <v>0.222306223002011</v>
      </c>
      <c r="AN10" s="19" t="n">
        <v>0.390134509788971</v>
      </c>
      <c r="AO10" s="19"/>
      <c r="AP10" s="19" t="n">
        <v>0.353515298097451</v>
      </c>
      <c r="AQ10" s="19" t="n">
        <v>0.451458634976565</v>
      </c>
      <c r="AR10" s="19" t="n">
        <v>0.319400307273278</v>
      </c>
      <c r="AS10" s="19" t="n">
        <v>0.290131047437098</v>
      </c>
      <c r="AT10" s="19" t="n">
        <v>0.347170145294652</v>
      </c>
      <c r="AU10" s="19"/>
      <c r="AV10" s="19" t="n">
        <v>0.471136372962853</v>
      </c>
      <c r="AW10" s="19" t="n">
        <v>0.388159054714561</v>
      </c>
      <c r="AX10" s="19" t="n">
        <v>0.344585468521455</v>
      </c>
      <c r="AY10" s="19" t="n">
        <v>0.285255346723254</v>
      </c>
      <c r="AZ10" s="19" t="n">
        <v>0.340528028065025</v>
      </c>
      <c r="BA10" s="19" t="n">
        <v>0.347373637640595</v>
      </c>
      <c r="BB10" s="19"/>
      <c r="BC10" s="19" t="n">
        <v>0.353148240229986</v>
      </c>
      <c r="BD10" s="19" t="n">
        <v>0.354047224904165</v>
      </c>
      <c r="BE10" s="19" t="n">
        <v>0.388013946130546</v>
      </c>
      <c r="BF10" s="19" t="n">
        <v>0.386293610079434</v>
      </c>
      <c r="BG10" s="19" t="n">
        <v>0.350136404178303</v>
      </c>
    </row>
    <row r="11">
      <c r="B11" s="20" t="s">
        <v>442</v>
      </c>
      <c r="C11" s="19" t="n">
        <v>0.352555142006584</v>
      </c>
      <c r="D11" s="19" t="n">
        <v>0.34761837779078</v>
      </c>
      <c r="E11" s="19" t="n">
        <v>0.356743437310284</v>
      </c>
      <c r="F11" s="19"/>
      <c r="G11" s="19" t="n">
        <v>0.237255135058382</v>
      </c>
      <c r="H11" s="19" t="n">
        <v>0.30450634973228</v>
      </c>
      <c r="I11" s="19" t="n">
        <v>0.333218249564577</v>
      </c>
      <c r="J11" s="19" t="n">
        <v>0.384292506084603</v>
      </c>
      <c r="K11" s="19" t="n">
        <v>0.371681198724599</v>
      </c>
      <c r="L11" s="19" t="n">
        <v>0.445720729393323</v>
      </c>
      <c r="M11" s="19"/>
      <c r="N11" s="19" t="n">
        <v>0.328676370269446</v>
      </c>
      <c r="O11" s="19" t="n">
        <v>0.360185668101592</v>
      </c>
      <c r="P11" s="19" t="n">
        <v>0.392574549984709</v>
      </c>
      <c r="Q11" s="19" t="n">
        <v>0.335886167751147</v>
      </c>
      <c r="R11" s="19"/>
      <c r="S11" s="19" t="n">
        <v>0.290516508189815</v>
      </c>
      <c r="T11" s="19" t="n">
        <v>0.366344776859035</v>
      </c>
      <c r="U11" s="19" t="n">
        <v>0.373727743890635</v>
      </c>
      <c r="V11" s="19" t="n">
        <v>0.364521179018089</v>
      </c>
      <c r="W11" s="19" t="n">
        <v>0.269895042043034</v>
      </c>
      <c r="X11" s="19" t="n">
        <v>0.30829575005143</v>
      </c>
      <c r="Y11" s="19" t="n">
        <v>0.344070635778826</v>
      </c>
      <c r="Z11" s="19" t="n">
        <v>0.430263528147346</v>
      </c>
      <c r="AA11" s="19" t="n">
        <v>0.368846519235241</v>
      </c>
      <c r="AB11" s="19" t="n">
        <v>0.402898821196741</v>
      </c>
      <c r="AC11" s="19" t="n">
        <v>0.360714798312047</v>
      </c>
      <c r="AD11" s="19" t="n">
        <v>0.512606949855646</v>
      </c>
      <c r="AE11" s="19"/>
      <c r="AF11" s="19" t="n">
        <v>0.379661276166284</v>
      </c>
      <c r="AG11" s="19" t="n">
        <v>0.369585164679013</v>
      </c>
      <c r="AH11" s="19" t="n">
        <v>0.295202154832229</v>
      </c>
      <c r="AI11" s="19"/>
      <c r="AJ11" s="19" t="n">
        <v>0.378384124596734</v>
      </c>
      <c r="AK11" s="19" t="n">
        <v>0.323533001697584</v>
      </c>
      <c r="AL11" s="19" t="n">
        <v>0.413530411434379</v>
      </c>
      <c r="AM11" s="19" t="n">
        <v>0.297007132548316</v>
      </c>
      <c r="AN11" s="19" t="n">
        <v>0.316001335573109</v>
      </c>
      <c r="AO11" s="19"/>
      <c r="AP11" s="19" t="n">
        <v>0.376292312330727</v>
      </c>
      <c r="AQ11" s="19" t="n">
        <v>0.302781713091613</v>
      </c>
      <c r="AR11" s="19" t="n">
        <v>0.44480210443276</v>
      </c>
      <c r="AS11" s="19" t="n">
        <v>0.39178144414389</v>
      </c>
      <c r="AT11" s="19" t="n">
        <v>0.301339622012196</v>
      </c>
      <c r="AU11" s="19"/>
      <c r="AV11" s="19" t="n">
        <v>0.274556719701627</v>
      </c>
      <c r="AW11" s="19" t="n">
        <v>0.380725610164539</v>
      </c>
      <c r="AX11" s="19" t="n">
        <v>0.451806729202465</v>
      </c>
      <c r="AY11" s="19" t="n">
        <v>0.378079283752434</v>
      </c>
      <c r="AZ11" s="19" t="n">
        <v>0.321290034710948</v>
      </c>
      <c r="BA11" s="19" t="n">
        <v>0.353261614619406</v>
      </c>
      <c r="BB11" s="19"/>
      <c r="BC11" s="19" t="n">
        <v>0.339404438181144</v>
      </c>
      <c r="BD11" s="19" t="n">
        <v>0.343476953866538</v>
      </c>
      <c r="BE11" s="19" t="n">
        <v>0.36386544089105</v>
      </c>
      <c r="BF11" s="19" t="n">
        <v>0.346772137295864</v>
      </c>
      <c r="BG11" s="19" t="n">
        <v>0.239729138602205</v>
      </c>
    </row>
    <row r="12">
      <c r="B12" s="20" t="s">
        <v>443</v>
      </c>
      <c r="C12" s="19" t="n">
        <v>0.131425467565772</v>
      </c>
      <c r="D12" s="19" t="n">
        <v>0.13515753356848</v>
      </c>
      <c r="E12" s="19" t="n">
        <v>0.12677599326829</v>
      </c>
      <c r="F12" s="19"/>
      <c r="G12" s="19" t="n">
        <v>0.121587767423437</v>
      </c>
      <c r="H12" s="19" t="n">
        <v>0.0625269640486365</v>
      </c>
      <c r="I12" s="19" t="n">
        <v>0.138927828495177</v>
      </c>
      <c r="J12" s="19" t="n">
        <v>0.143892695121694</v>
      </c>
      <c r="K12" s="19" t="n">
        <v>0.178260225172145</v>
      </c>
      <c r="L12" s="19" t="n">
        <v>0.146124579421687</v>
      </c>
      <c r="M12" s="19"/>
      <c r="N12" s="19" t="n">
        <v>0.0965846480727834</v>
      </c>
      <c r="O12" s="19" t="n">
        <v>0.123906465148496</v>
      </c>
      <c r="P12" s="19" t="n">
        <v>0.143747955634043</v>
      </c>
      <c r="Q12" s="19" t="n">
        <v>0.16621880388948</v>
      </c>
      <c r="R12" s="19"/>
      <c r="S12" s="19" t="n">
        <v>0.0840448738167668</v>
      </c>
      <c r="T12" s="19" t="n">
        <v>0.123437039857006</v>
      </c>
      <c r="U12" s="19" t="n">
        <v>0.172597546330532</v>
      </c>
      <c r="V12" s="19" t="n">
        <v>0.126035523223702</v>
      </c>
      <c r="W12" s="19" t="n">
        <v>0.14489104069939</v>
      </c>
      <c r="X12" s="19" t="n">
        <v>0.147321862487932</v>
      </c>
      <c r="Y12" s="19" t="n">
        <v>0.146834212599819</v>
      </c>
      <c r="Z12" s="19" t="n">
        <v>0.0840854936229404</v>
      </c>
      <c r="AA12" s="19" t="n">
        <v>0.167294137062064</v>
      </c>
      <c r="AB12" s="19" t="n">
        <v>0.126206310452741</v>
      </c>
      <c r="AC12" s="19" t="n">
        <v>0.134524261158409</v>
      </c>
      <c r="AD12" s="19" t="n">
        <v>0.115340589272714</v>
      </c>
      <c r="AE12" s="19"/>
      <c r="AF12" s="19" t="n">
        <v>0.185839040642427</v>
      </c>
      <c r="AG12" s="19" t="n">
        <v>0.095337452889277</v>
      </c>
      <c r="AH12" s="19" t="n">
        <v>0.116127031163279</v>
      </c>
      <c r="AI12" s="19"/>
      <c r="AJ12" s="19" t="n">
        <v>0.137204809480626</v>
      </c>
      <c r="AK12" s="19" t="n">
        <v>0.102373560008985</v>
      </c>
      <c r="AL12" s="19" t="n">
        <v>0.0574843431770852</v>
      </c>
      <c r="AM12" s="19" t="n">
        <v>0.345907673116186</v>
      </c>
      <c r="AN12" s="19" t="n">
        <v>0.143036277836264</v>
      </c>
      <c r="AO12" s="19"/>
      <c r="AP12" s="19" t="n">
        <v>0.119485354335778</v>
      </c>
      <c r="AQ12" s="19" t="n">
        <v>0.0808273348049125</v>
      </c>
      <c r="AR12" s="19" t="n">
        <v>0.0971373434554447</v>
      </c>
      <c r="AS12" s="19" t="n">
        <v>0.234774536778341</v>
      </c>
      <c r="AT12" s="19" t="n">
        <v>0.211757365287863</v>
      </c>
      <c r="AU12" s="19"/>
      <c r="AV12" s="19" t="n">
        <v>0.0542203974195732</v>
      </c>
      <c r="AW12" s="19" t="n">
        <v>0.0900497525094036</v>
      </c>
      <c r="AX12" s="19" t="n">
        <v>0.0939272228844961</v>
      </c>
      <c r="AY12" s="19" t="n">
        <v>0.250845450139226</v>
      </c>
      <c r="AZ12" s="19" t="n">
        <v>0.213742963368808</v>
      </c>
      <c r="BA12" s="19" t="n">
        <v>0.108979827952485</v>
      </c>
      <c r="BB12" s="19"/>
      <c r="BC12" s="19" t="n">
        <v>0.170574424026833</v>
      </c>
      <c r="BD12" s="19" t="n">
        <v>0.160703212964217</v>
      </c>
      <c r="BE12" s="19" t="n">
        <v>0.0855889280511583</v>
      </c>
      <c r="BF12" s="19" t="n">
        <v>0.083527691408642</v>
      </c>
      <c r="BG12" s="19" t="n">
        <v>0.0310941256941502</v>
      </c>
    </row>
    <row r="13">
      <c r="B13" s="20" t="s">
        <v>100</v>
      </c>
      <c r="C13" s="21" t="n">
        <v>0.0749894411001066</v>
      </c>
      <c r="D13" s="21" t="n">
        <v>0.0497262423543425</v>
      </c>
      <c r="E13" s="21" t="n">
        <v>0.0990978126034186</v>
      </c>
      <c r="F13" s="21"/>
      <c r="G13" s="21" t="n">
        <v>0.0570633798190267</v>
      </c>
      <c r="H13" s="21" t="n">
        <v>0.0669142088959343</v>
      </c>
      <c r="I13" s="21" t="n">
        <v>0.0747645548806879</v>
      </c>
      <c r="J13" s="21" t="n">
        <v>0.0863406760245713</v>
      </c>
      <c r="K13" s="21" t="n">
        <v>0.0792995616811818</v>
      </c>
      <c r="L13" s="21" t="n">
        <v>0.081611458613873</v>
      </c>
      <c r="M13" s="21"/>
      <c r="N13" s="21" t="n">
        <v>0.0495393273021274</v>
      </c>
      <c r="O13" s="21" t="n">
        <v>0.069949193350576</v>
      </c>
      <c r="P13" s="21" t="n">
        <v>0.0874613926356203</v>
      </c>
      <c r="Q13" s="21" t="n">
        <v>0.0968431152828348</v>
      </c>
      <c r="R13" s="21"/>
      <c r="S13" s="21" t="n">
        <v>0.0708076052527737</v>
      </c>
      <c r="T13" s="21" t="n">
        <v>0.0806210236227869</v>
      </c>
      <c r="U13" s="21" t="n">
        <v>0.0715924165047317</v>
      </c>
      <c r="V13" s="21" t="n">
        <v>0.0701362132561353</v>
      </c>
      <c r="W13" s="21" t="n">
        <v>0.0875449406346793</v>
      </c>
      <c r="X13" s="21" t="n">
        <v>0.0873057099096712</v>
      </c>
      <c r="Y13" s="21" t="n">
        <v>0.0562528982255141</v>
      </c>
      <c r="Z13" s="21" t="n">
        <v>0.104348345467244</v>
      </c>
      <c r="AA13" s="21" t="n">
        <v>0.0607215740031804</v>
      </c>
      <c r="AB13" s="21" t="n">
        <v>0.0727960138585986</v>
      </c>
      <c r="AC13" s="21" t="n">
        <v>0.0928235741953944</v>
      </c>
      <c r="AD13" s="21" t="n">
        <v>0.0675501633718035</v>
      </c>
      <c r="AE13" s="21"/>
      <c r="AF13" s="21" t="n">
        <v>0.0647692808744051</v>
      </c>
      <c r="AG13" s="21" t="n">
        <v>0.0750417421752855</v>
      </c>
      <c r="AH13" s="21" t="n">
        <v>0.112415314375207</v>
      </c>
      <c r="AI13" s="21"/>
      <c r="AJ13" s="21" t="n">
        <v>0.0668630319620806</v>
      </c>
      <c r="AK13" s="21" t="n">
        <v>0.0495806391653616</v>
      </c>
      <c r="AL13" s="21" t="n">
        <v>0.0700629245510056</v>
      </c>
      <c r="AM13" s="21" t="n">
        <v>0.0785263383583231</v>
      </c>
      <c r="AN13" s="21" t="n">
        <v>0.110824008119027</v>
      </c>
      <c r="AO13" s="21"/>
      <c r="AP13" s="21" t="n">
        <v>0.082413480932997</v>
      </c>
      <c r="AQ13" s="21" t="n">
        <v>0.0468817042549811</v>
      </c>
      <c r="AR13" s="21" t="n">
        <v>0.0868184659229835</v>
      </c>
      <c r="AS13" s="21" t="n">
        <v>0.0472466774487958</v>
      </c>
      <c r="AT13" s="21" t="n">
        <v>0.0911328915854134</v>
      </c>
      <c r="AU13" s="21"/>
      <c r="AV13" s="21" t="n">
        <v>0.0512257163051781</v>
      </c>
      <c r="AW13" s="21" t="n">
        <v>0.0752643045219724</v>
      </c>
      <c r="AX13" s="21" t="n">
        <v>0.0493956822657087</v>
      </c>
      <c r="AY13" s="21" t="n">
        <v>0.050774551741879</v>
      </c>
      <c r="AZ13" s="21" t="n">
        <v>0.0728068040060838</v>
      </c>
      <c r="BA13" s="21" t="n">
        <v>0.167999932959677</v>
      </c>
      <c r="BB13" s="21"/>
      <c r="BC13" s="21" t="n">
        <v>0.0876050178289259</v>
      </c>
      <c r="BD13" s="21" t="n">
        <v>0.0866372588904315</v>
      </c>
      <c r="BE13" s="21" t="n">
        <v>0.0638180342142102</v>
      </c>
      <c r="BF13" s="21" t="n">
        <v>0.0555443426219244</v>
      </c>
      <c r="BG13" s="21" t="n">
        <v>0.0505339457319384</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446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0.0461025736781811</v>
      </c>
      <c r="D9" s="19" t="n">
        <v>0.0540392366615106</v>
      </c>
      <c r="E9" s="19" t="n">
        <v>0.0374164778200103</v>
      </c>
      <c r="F9" s="19"/>
      <c r="G9" s="19" t="n">
        <v>0.100197073818929</v>
      </c>
      <c r="H9" s="19" t="n">
        <v>0.0774148842307626</v>
      </c>
      <c r="I9" s="19" t="n">
        <v>0.0611351219784083</v>
      </c>
      <c r="J9" s="19" t="n">
        <v>0.0293977407492258</v>
      </c>
      <c r="K9" s="19" t="n">
        <v>0.0106303713306428</v>
      </c>
      <c r="L9" s="19" t="n">
        <v>0.00974139552953894</v>
      </c>
      <c r="M9" s="19"/>
      <c r="N9" s="19" t="n">
        <v>0.0745209124783901</v>
      </c>
      <c r="O9" s="19" t="n">
        <v>0.0503838835961807</v>
      </c>
      <c r="P9" s="19" t="n">
        <v>0.0244282614316773</v>
      </c>
      <c r="Q9" s="19" t="n">
        <v>0.03016675632193</v>
      </c>
      <c r="R9" s="19"/>
      <c r="S9" s="19" t="n">
        <v>0.0822739665971228</v>
      </c>
      <c r="T9" s="19" t="n">
        <v>0.0275741393631432</v>
      </c>
      <c r="U9" s="19" t="n">
        <v>0.00649429830670209</v>
      </c>
      <c r="V9" s="19" t="n">
        <v>0.06584244104245</v>
      </c>
      <c r="W9" s="19" t="n">
        <v>0.0546733709162904</v>
      </c>
      <c r="X9" s="19" t="n">
        <v>0.0673309373755785</v>
      </c>
      <c r="Y9" s="19" t="n">
        <v>0.0177736953070223</v>
      </c>
      <c r="Z9" s="19" t="n">
        <v>0.0411443270896079</v>
      </c>
      <c r="AA9" s="19" t="n">
        <v>0.0525152632873651</v>
      </c>
      <c r="AB9" s="19" t="n">
        <v>0.0191523899546952</v>
      </c>
      <c r="AC9" s="19" t="n">
        <v>0.0731014769470893</v>
      </c>
      <c r="AD9" s="19" t="n">
        <v>0.0140295078973432</v>
      </c>
      <c r="AE9" s="19"/>
      <c r="AF9" s="19" t="n">
        <v>0.028009693761579</v>
      </c>
      <c r="AG9" s="19" t="n">
        <v>0.0582430564775257</v>
      </c>
      <c r="AH9" s="19" t="n">
        <v>0.028917273252803</v>
      </c>
      <c r="AI9" s="19"/>
      <c r="AJ9" s="19" t="n">
        <v>0.0321502837319319</v>
      </c>
      <c r="AK9" s="19" t="n">
        <v>0.0742546066649382</v>
      </c>
      <c r="AL9" s="19" t="n">
        <v>0.0683534835149548</v>
      </c>
      <c r="AM9" s="19" t="n">
        <v>0</v>
      </c>
      <c r="AN9" s="19" t="n">
        <v>0.0184001488290004</v>
      </c>
      <c r="AO9" s="19"/>
      <c r="AP9" s="19" t="n">
        <v>0.0355231519180196</v>
      </c>
      <c r="AQ9" s="19" t="n">
        <v>0.0736657791554143</v>
      </c>
      <c r="AR9" s="19" t="n">
        <v>0.0552257934519768</v>
      </c>
      <c r="AS9" s="19" t="n">
        <v>0.0218110680589679</v>
      </c>
      <c r="AT9" s="19" t="n">
        <v>0.0531509585908015</v>
      </c>
      <c r="AU9" s="19"/>
      <c r="AV9" s="19" t="n">
        <v>0.0837606718270908</v>
      </c>
      <c r="AW9" s="19" t="n">
        <v>0.0415483659386239</v>
      </c>
      <c r="AX9" s="19" t="n">
        <v>0.0653861124973778</v>
      </c>
      <c r="AY9" s="19" t="n">
        <v>0.0131555685776478</v>
      </c>
      <c r="AZ9" s="19" t="n">
        <v>0.0502516552027177</v>
      </c>
      <c r="BA9" s="19" t="n">
        <v>0.00876269193991745</v>
      </c>
      <c r="BB9" s="19"/>
      <c r="BC9" s="19" t="n">
        <v>0.0222058603696443</v>
      </c>
      <c r="BD9" s="19" t="n">
        <v>0.0388491532634028</v>
      </c>
      <c r="BE9" s="19" t="n">
        <v>0.0498696105450642</v>
      </c>
      <c r="BF9" s="19" t="n">
        <v>0.0815571031036374</v>
      </c>
      <c r="BG9" s="19" t="n">
        <v>0.269196209905112</v>
      </c>
    </row>
    <row r="10">
      <c r="B10" s="20" t="s">
        <v>441</v>
      </c>
      <c r="C10" s="19" t="n">
        <v>0.225016808173613</v>
      </c>
      <c r="D10" s="19" t="n">
        <v>0.219052087808973</v>
      </c>
      <c r="E10" s="19" t="n">
        <v>0.232609880035016</v>
      </c>
      <c r="F10" s="19"/>
      <c r="G10" s="19" t="n">
        <v>0.32365260588249</v>
      </c>
      <c r="H10" s="19" t="n">
        <v>0.350452676911955</v>
      </c>
      <c r="I10" s="19" t="n">
        <v>0.20930934300829</v>
      </c>
      <c r="J10" s="19" t="n">
        <v>0.184799785582173</v>
      </c>
      <c r="K10" s="19" t="n">
        <v>0.164531137156818</v>
      </c>
      <c r="L10" s="19" t="n">
        <v>0.143454678393707</v>
      </c>
      <c r="M10" s="19"/>
      <c r="N10" s="19" t="n">
        <v>0.25150619279524</v>
      </c>
      <c r="O10" s="19" t="n">
        <v>0.219955624618654</v>
      </c>
      <c r="P10" s="19" t="n">
        <v>0.218543793909261</v>
      </c>
      <c r="Q10" s="19" t="n">
        <v>0.205883292561959</v>
      </c>
      <c r="R10" s="19"/>
      <c r="S10" s="19" t="n">
        <v>0.319622092742111</v>
      </c>
      <c r="T10" s="19" t="n">
        <v>0.199650104348464</v>
      </c>
      <c r="U10" s="19" t="n">
        <v>0.187891970241776</v>
      </c>
      <c r="V10" s="19" t="n">
        <v>0.197777764424529</v>
      </c>
      <c r="W10" s="19" t="n">
        <v>0.308736671069369</v>
      </c>
      <c r="X10" s="19" t="n">
        <v>0.223374915546736</v>
      </c>
      <c r="Y10" s="19" t="n">
        <v>0.237269130656197</v>
      </c>
      <c r="Z10" s="19" t="n">
        <v>0.179418723638782</v>
      </c>
      <c r="AA10" s="19" t="n">
        <v>0.244847024212855</v>
      </c>
      <c r="AB10" s="19" t="n">
        <v>0.189383439839581</v>
      </c>
      <c r="AC10" s="19" t="n">
        <v>0.136464844842373</v>
      </c>
      <c r="AD10" s="19" t="n">
        <v>0.0919784896801733</v>
      </c>
      <c r="AE10" s="19"/>
      <c r="AF10" s="19" t="n">
        <v>0.171159742370592</v>
      </c>
      <c r="AG10" s="19" t="n">
        <v>0.235834769043539</v>
      </c>
      <c r="AH10" s="19" t="n">
        <v>0.272292163167782</v>
      </c>
      <c r="AI10" s="19"/>
      <c r="AJ10" s="19" t="n">
        <v>0.210416442341662</v>
      </c>
      <c r="AK10" s="19" t="n">
        <v>0.273411707914061</v>
      </c>
      <c r="AL10" s="19" t="n">
        <v>0.159041900932733</v>
      </c>
      <c r="AM10" s="19" t="n">
        <v>0.170900551412639</v>
      </c>
      <c r="AN10" s="19" t="n">
        <v>0.260168425057108</v>
      </c>
      <c r="AO10" s="19"/>
      <c r="AP10" s="19" t="n">
        <v>0.22220156768008</v>
      </c>
      <c r="AQ10" s="19" t="n">
        <v>0.28278469376568</v>
      </c>
      <c r="AR10" s="19" t="n">
        <v>0.16064021700197</v>
      </c>
      <c r="AS10" s="19" t="n">
        <v>0.191150938929828</v>
      </c>
      <c r="AT10" s="19" t="n">
        <v>0.174935724322153</v>
      </c>
      <c r="AU10" s="19"/>
      <c r="AV10" s="19" t="n">
        <v>0.308670841242718</v>
      </c>
      <c r="AW10" s="19" t="n">
        <v>0.250386453049454</v>
      </c>
      <c r="AX10" s="19" t="n">
        <v>0.202971329066822</v>
      </c>
      <c r="AY10" s="19" t="n">
        <v>0.166586435226132</v>
      </c>
      <c r="AZ10" s="19" t="n">
        <v>0.20515754132313</v>
      </c>
      <c r="BA10" s="19" t="n">
        <v>0.153697421647832</v>
      </c>
      <c r="BB10" s="19"/>
      <c r="BC10" s="19" t="n">
        <v>0.216400134127164</v>
      </c>
      <c r="BD10" s="19" t="n">
        <v>0.201296977106345</v>
      </c>
      <c r="BE10" s="19" t="n">
        <v>0.253544807312364</v>
      </c>
      <c r="BF10" s="19" t="n">
        <v>0.278612247550554</v>
      </c>
      <c r="BG10" s="19" t="n">
        <v>0.261432554228007</v>
      </c>
    </row>
    <row r="11">
      <c r="B11" s="20" t="s">
        <v>442</v>
      </c>
      <c r="C11" s="19" t="n">
        <v>0.435088790296887</v>
      </c>
      <c r="D11" s="19" t="n">
        <v>0.43161317610076</v>
      </c>
      <c r="E11" s="19" t="n">
        <v>0.440054319047323</v>
      </c>
      <c r="F11" s="19"/>
      <c r="G11" s="19" t="n">
        <v>0.381206227353535</v>
      </c>
      <c r="H11" s="19" t="n">
        <v>0.361568445301777</v>
      </c>
      <c r="I11" s="19" t="n">
        <v>0.47073752905538</v>
      </c>
      <c r="J11" s="19" t="n">
        <v>0.48084737217354</v>
      </c>
      <c r="K11" s="19" t="n">
        <v>0.433609293449529</v>
      </c>
      <c r="L11" s="19" t="n">
        <v>0.465670709172012</v>
      </c>
      <c r="M11" s="19"/>
      <c r="N11" s="19" t="n">
        <v>0.442773073464172</v>
      </c>
      <c r="O11" s="19" t="n">
        <v>0.451567508958849</v>
      </c>
      <c r="P11" s="19" t="n">
        <v>0.426911412808481</v>
      </c>
      <c r="Q11" s="19" t="n">
        <v>0.417725446963483</v>
      </c>
      <c r="R11" s="19"/>
      <c r="S11" s="19" t="n">
        <v>0.385249732932438</v>
      </c>
      <c r="T11" s="19" t="n">
        <v>0.477781472014699</v>
      </c>
      <c r="U11" s="19" t="n">
        <v>0.472581416356686</v>
      </c>
      <c r="V11" s="19" t="n">
        <v>0.452971867834391</v>
      </c>
      <c r="W11" s="19" t="n">
        <v>0.374663651977059</v>
      </c>
      <c r="X11" s="19" t="n">
        <v>0.391409533034942</v>
      </c>
      <c r="Y11" s="19" t="n">
        <v>0.426674920704013</v>
      </c>
      <c r="Z11" s="19" t="n">
        <v>0.492764908393262</v>
      </c>
      <c r="AA11" s="19" t="n">
        <v>0.403644448405976</v>
      </c>
      <c r="AB11" s="19" t="n">
        <v>0.463387340748778</v>
      </c>
      <c r="AC11" s="19" t="n">
        <v>0.46774511897536</v>
      </c>
      <c r="AD11" s="19" t="n">
        <v>0.524091821011714</v>
      </c>
      <c r="AE11" s="19"/>
      <c r="AF11" s="19" t="n">
        <v>0.430327989895678</v>
      </c>
      <c r="AG11" s="19" t="n">
        <v>0.451375862353586</v>
      </c>
      <c r="AH11" s="19" t="n">
        <v>0.424672958136677</v>
      </c>
      <c r="AI11" s="19"/>
      <c r="AJ11" s="19" t="n">
        <v>0.432337273911248</v>
      </c>
      <c r="AK11" s="19" t="n">
        <v>0.432828178428427</v>
      </c>
      <c r="AL11" s="19" t="n">
        <v>0.514585966352653</v>
      </c>
      <c r="AM11" s="19" t="n">
        <v>0.421340261108639</v>
      </c>
      <c r="AN11" s="19" t="n">
        <v>0.415682639393998</v>
      </c>
      <c r="AO11" s="19"/>
      <c r="AP11" s="19" t="n">
        <v>0.411965349405052</v>
      </c>
      <c r="AQ11" s="19" t="n">
        <v>0.435588208284446</v>
      </c>
      <c r="AR11" s="19" t="n">
        <v>0.482709804790735</v>
      </c>
      <c r="AS11" s="19" t="n">
        <v>0.417227094728023</v>
      </c>
      <c r="AT11" s="19" t="n">
        <v>0.450935694720529</v>
      </c>
      <c r="AU11" s="19"/>
      <c r="AV11" s="19" t="n">
        <v>0.439676345310427</v>
      </c>
      <c r="AW11" s="19" t="n">
        <v>0.417240729364226</v>
      </c>
      <c r="AX11" s="19" t="n">
        <v>0.448097232463618</v>
      </c>
      <c r="AY11" s="19" t="n">
        <v>0.443724591450761</v>
      </c>
      <c r="AZ11" s="19" t="n">
        <v>0.443336181386457</v>
      </c>
      <c r="BA11" s="19" t="n">
        <v>0.430847090387897</v>
      </c>
      <c r="BB11" s="19"/>
      <c r="BC11" s="19" t="n">
        <v>0.405472343108733</v>
      </c>
      <c r="BD11" s="19" t="n">
        <v>0.429707197043549</v>
      </c>
      <c r="BE11" s="19" t="n">
        <v>0.444784454080039</v>
      </c>
      <c r="BF11" s="19" t="n">
        <v>0.461014034513883</v>
      </c>
      <c r="BG11" s="19" t="n">
        <v>0.26634417606594</v>
      </c>
    </row>
    <row r="12">
      <c r="B12" s="20" t="s">
        <v>443</v>
      </c>
      <c r="C12" s="19" t="n">
        <v>0.210755573489507</v>
      </c>
      <c r="D12" s="19" t="n">
        <v>0.22732474481134</v>
      </c>
      <c r="E12" s="19" t="n">
        <v>0.193460209082252</v>
      </c>
      <c r="F12" s="19"/>
      <c r="G12" s="19" t="n">
        <v>0.137685245105489</v>
      </c>
      <c r="H12" s="19" t="n">
        <v>0.139669248311771</v>
      </c>
      <c r="I12" s="19" t="n">
        <v>0.175743506223929</v>
      </c>
      <c r="J12" s="19" t="n">
        <v>0.206674572770933</v>
      </c>
      <c r="K12" s="19" t="n">
        <v>0.285041861585473</v>
      </c>
      <c r="L12" s="19" t="n">
        <v>0.298969169167826</v>
      </c>
      <c r="M12" s="19"/>
      <c r="N12" s="19" t="n">
        <v>0.185332138314515</v>
      </c>
      <c r="O12" s="19" t="n">
        <v>0.196777840642548</v>
      </c>
      <c r="P12" s="19" t="n">
        <v>0.227341282223406</v>
      </c>
      <c r="Q12" s="19" t="n">
        <v>0.238528393483365</v>
      </c>
      <c r="R12" s="19"/>
      <c r="S12" s="19" t="n">
        <v>0.141101149394034</v>
      </c>
      <c r="T12" s="19" t="n">
        <v>0.200662810892977</v>
      </c>
      <c r="U12" s="19" t="n">
        <v>0.263216768729683</v>
      </c>
      <c r="V12" s="19" t="n">
        <v>0.186993953108717</v>
      </c>
      <c r="W12" s="19" t="n">
        <v>0.181675182289134</v>
      </c>
      <c r="X12" s="19" t="n">
        <v>0.238349622389465</v>
      </c>
      <c r="Y12" s="19" t="n">
        <v>0.239846882756302</v>
      </c>
      <c r="Z12" s="19" t="n">
        <v>0.160285820341568</v>
      </c>
      <c r="AA12" s="19" t="n">
        <v>0.217212307186459</v>
      </c>
      <c r="AB12" s="19" t="n">
        <v>0.263888750572842</v>
      </c>
      <c r="AC12" s="19" t="n">
        <v>0.220678013275015</v>
      </c>
      <c r="AD12" s="19" t="n">
        <v>0.286605030559597</v>
      </c>
      <c r="AE12" s="19"/>
      <c r="AF12" s="19" t="n">
        <v>0.294311767897011</v>
      </c>
      <c r="AG12" s="19" t="n">
        <v>0.173004933623415</v>
      </c>
      <c r="AH12" s="19" t="n">
        <v>0.166296859261818</v>
      </c>
      <c r="AI12" s="19"/>
      <c r="AJ12" s="19" t="n">
        <v>0.243406148099788</v>
      </c>
      <c r="AK12" s="19" t="n">
        <v>0.156290849386802</v>
      </c>
      <c r="AL12" s="19" t="n">
        <v>0.191557520562556</v>
      </c>
      <c r="AM12" s="19" t="n">
        <v>0.314345218550594</v>
      </c>
      <c r="AN12" s="19" t="n">
        <v>0.207574075375809</v>
      </c>
      <c r="AO12" s="19"/>
      <c r="AP12" s="19" t="n">
        <v>0.237864733025327</v>
      </c>
      <c r="AQ12" s="19" t="n">
        <v>0.153408827905405</v>
      </c>
      <c r="AR12" s="19" t="n">
        <v>0.20798054777184</v>
      </c>
      <c r="AS12" s="19" t="n">
        <v>0.294462375383474</v>
      </c>
      <c r="AT12" s="19" t="n">
        <v>0.223608793557201</v>
      </c>
      <c r="AU12" s="19"/>
      <c r="AV12" s="19" t="n">
        <v>0.116917300592027</v>
      </c>
      <c r="AW12" s="19" t="n">
        <v>0.206179243935777</v>
      </c>
      <c r="AX12" s="19" t="n">
        <v>0.228641790240156</v>
      </c>
      <c r="AY12" s="19" t="n">
        <v>0.307337349073084</v>
      </c>
      <c r="AZ12" s="19" t="n">
        <v>0.222129928333432</v>
      </c>
      <c r="BA12" s="19" t="n">
        <v>0.205452851421618</v>
      </c>
      <c r="BB12" s="19"/>
      <c r="BC12" s="19" t="n">
        <v>0.25034785599543</v>
      </c>
      <c r="BD12" s="19" t="n">
        <v>0.233553415861118</v>
      </c>
      <c r="BE12" s="19" t="n">
        <v>0.177375709429139</v>
      </c>
      <c r="BF12" s="19" t="n">
        <v>0.135505304082649</v>
      </c>
      <c r="BG12" s="19" t="n">
        <v>0.152493114069002</v>
      </c>
    </row>
    <row r="13">
      <c r="B13" s="20" t="s">
        <v>100</v>
      </c>
      <c r="C13" s="21" t="n">
        <v>0.0830362543618125</v>
      </c>
      <c r="D13" s="21" t="n">
        <v>0.0679707546174159</v>
      </c>
      <c r="E13" s="21" t="n">
        <v>0.0964591140153995</v>
      </c>
      <c r="F13" s="21"/>
      <c r="G13" s="21" t="n">
        <v>0.0572588478395567</v>
      </c>
      <c r="H13" s="21" t="n">
        <v>0.0708947452437343</v>
      </c>
      <c r="I13" s="21" t="n">
        <v>0.0830744997339925</v>
      </c>
      <c r="J13" s="21" t="n">
        <v>0.098280528724128</v>
      </c>
      <c r="K13" s="21" t="n">
        <v>0.106187336477538</v>
      </c>
      <c r="L13" s="21" t="n">
        <v>0.0821640477369165</v>
      </c>
      <c r="M13" s="21"/>
      <c r="N13" s="21" t="n">
        <v>0.0458676829476823</v>
      </c>
      <c r="O13" s="21" t="n">
        <v>0.0813151421837679</v>
      </c>
      <c r="P13" s="21" t="n">
        <v>0.102775249627175</v>
      </c>
      <c r="Q13" s="21" t="n">
        <v>0.107696110669263</v>
      </c>
      <c r="R13" s="21"/>
      <c r="S13" s="21" t="n">
        <v>0.0717530583342949</v>
      </c>
      <c r="T13" s="21" t="n">
        <v>0.0943314733807165</v>
      </c>
      <c r="U13" s="21" t="n">
        <v>0.0698155463651529</v>
      </c>
      <c r="V13" s="21" t="n">
        <v>0.096413973589913</v>
      </c>
      <c r="W13" s="21" t="n">
        <v>0.0802511237481467</v>
      </c>
      <c r="X13" s="21" t="n">
        <v>0.0795349916532776</v>
      </c>
      <c r="Y13" s="21" t="n">
        <v>0.0784353705764651</v>
      </c>
      <c r="Z13" s="21" t="n">
        <v>0.12638622053678</v>
      </c>
      <c r="AA13" s="21" t="n">
        <v>0.081780956907345</v>
      </c>
      <c r="AB13" s="21" t="n">
        <v>0.0641880788841035</v>
      </c>
      <c r="AC13" s="21" t="n">
        <v>0.102010545960163</v>
      </c>
      <c r="AD13" s="21" t="n">
        <v>0.083295150851172</v>
      </c>
      <c r="AE13" s="21"/>
      <c r="AF13" s="21" t="n">
        <v>0.0761908060751404</v>
      </c>
      <c r="AG13" s="21" t="n">
        <v>0.0815413785019339</v>
      </c>
      <c r="AH13" s="21" t="n">
        <v>0.107820746180921</v>
      </c>
      <c r="AI13" s="21"/>
      <c r="AJ13" s="21" t="n">
        <v>0.0816898519153698</v>
      </c>
      <c r="AK13" s="21" t="n">
        <v>0.0632146576057716</v>
      </c>
      <c r="AL13" s="21" t="n">
        <v>0.0664611286371037</v>
      </c>
      <c r="AM13" s="21" t="n">
        <v>0.0934139689281283</v>
      </c>
      <c r="AN13" s="21" t="n">
        <v>0.0981747113440844</v>
      </c>
      <c r="AO13" s="21"/>
      <c r="AP13" s="21" t="n">
        <v>0.0924451979715209</v>
      </c>
      <c r="AQ13" s="21" t="n">
        <v>0.0545524908890554</v>
      </c>
      <c r="AR13" s="21" t="n">
        <v>0.0934436369834775</v>
      </c>
      <c r="AS13" s="21" t="n">
        <v>0.0753485228997064</v>
      </c>
      <c r="AT13" s="21" t="n">
        <v>0.097368828809316</v>
      </c>
      <c r="AU13" s="21"/>
      <c r="AV13" s="21" t="n">
        <v>0.0509748410277366</v>
      </c>
      <c r="AW13" s="21" t="n">
        <v>0.0846452077119193</v>
      </c>
      <c r="AX13" s="21" t="n">
        <v>0.0549035357320264</v>
      </c>
      <c r="AY13" s="21" t="n">
        <v>0.0691960556723748</v>
      </c>
      <c r="AZ13" s="21" t="n">
        <v>0.0791246937542632</v>
      </c>
      <c r="BA13" s="21" t="n">
        <v>0.201239944602736</v>
      </c>
      <c r="BB13" s="21"/>
      <c r="BC13" s="21" t="n">
        <v>0.10557380639903</v>
      </c>
      <c r="BD13" s="21" t="n">
        <v>0.0965932567255843</v>
      </c>
      <c r="BE13" s="21" t="n">
        <v>0.0744254186333934</v>
      </c>
      <c r="BF13" s="21" t="n">
        <v>0.0433113107492753</v>
      </c>
      <c r="BG13" s="21" t="n">
        <v>0.0505339457319384</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447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0.114419121339626</v>
      </c>
      <c r="D9" s="19" t="n">
        <v>0.110340911939925</v>
      </c>
      <c r="E9" s="19" t="n">
        <v>0.117107819369716</v>
      </c>
      <c r="F9" s="19"/>
      <c r="G9" s="19" t="n">
        <v>0.19193632805675</v>
      </c>
      <c r="H9" s="19" t="n">
        <v>0.204344312560175</v>
      </c>
      <c r="I9" s="19" t="n">
        <v>0.10805131694316</v>
      </c>
      <c r="J9" s="19" t="n">
        <v>0.0818372757187101</v>
      </c>
      <c r="K9" s="19" t="n">
        <v>0.0602411902646332</v>
      </c>
      <c r="L9" s="19" t="n">
        <v>0.0577337062702741</v>
      </c>
      <c r="M9" s="19"/>
      <c r="N9" s="19" t="n">
        <v>0.150280907803198</v>
      </c>
      <c r="O9" s="19" t="n">
        <v>0.108703215396494</v>
      </c>
      <c r="P9" s="19" t="n">
        <v>0.0887405973445026</v>
      </c>
      <c r="Q9" s="19" t="n">
        <v>0.102523807765444</v>
      </c>
      <c r="R9" s="19"/>
      <c r="S9" s="19" t="n">
        <v>0.156448470813081</v>
      </c>
      <c r="T9" s="19" t="n">
        <v>0.11346934698308</v>
      </c>
      <c r="U9" s="19" t="n">
        <v>0.100050345881896</v>
      </c>
      <c r="V9" s="19" t="n">
        <v>0.111506083996009</v>
      </c>
      <c r="W9" s="19" t="n">
        <v>0.12778541426026</v>
      </c>
      <c r="X9" s="19" t="n">
        <v>0.0958963492883028</v>
      </c>
      <c r="Y9" s="19" t="n">
        <v>0.091963110391298</v>
      </c>
      <c r="Z9" s="19" t="n">
        <v>0.0771355349254385</v>
      </c>
      <c r="AA9" s="19" t="n">
        <v>0.10958875406946</v>
      </c>
      <c r="AB9" s="19" t="n">
        <v>0.124500242618676</v>
      </c>
      <c r="AC9" s="19" t="n">
        <v>0.11393310756163</v>
      </c>
      <c r="AD9" s="19" t="n">
        <v>0.090882491789404</v>
      </c>
      <c r="AE9" s="19"/>
      <c r="AF9" s="19" t="n">
        <v>0.0875742902075069</v>
      </c>
      <c r="AG9" s="19" t="n">
        <v>0.126903034561428</v>
      </c>
      <c r="AH9" s="19" t="n">
        <v>0.104724163667524</v>
      </c>
      <c r="AI9" s="19"/>
      <c r="AJ9" s="19" t="n">
        <v>0.0813209397178746</v>
      </c>
      <c r="AK9" s="19" t="n">
        <v>0.163181772815917</v>
      </c>
      <c r="AL9" s="19" t="n">
        <v>0.149843714159517</v>
      </c>
      <c r="AM9" s="19" t="n">
        <v>0.027041641632643</v>
      </c>
      <c r="AN9" s="19" t="n">
        <v>0.0952411202983595</v>
      </c>
      <c r="AO9" s="19"/>
      <c r="AP9" s="19" t="n">
        <v>0.0815048602204493</v>
      </c>
      <c r="AQ9" s="19" t="n">
        <v>0.161638552998704</v>
      </c>
      <c r="AR9" s="19" t="n">
        <v>0.134183301741164</v>
      </c>
      <c r="AS9" s="19" t="n">
        <v>0.0616894434861866</v>
      </c>
      <c r="AT9" s="19" t="n">
        <v>0.0884993516279834</v>
      </c>
      <c r="AU9" s="19"/>
      <c r="AV9" s="19" t="n">
        <v>0.195437010031877</v>
      </c>
      <c r="AW9" s="19" t="n">
        <v>0.0926154475295442</v>
      </c>
      <c r="AX9" s="19" t="n">
        <v>0.147849706380741</v>
      </c>
      <c r="AY9" s="19" t="n">
        <v>0.0500399112836246</v>
      </c>
      <c r="AZ9" s="19" t="n">
        <v>0.0743936596836855</v>
      </c>
      <c r="BA9" s="19" t="n">
        <v>0.0517555471373407</v>
      </c>
      <c r="BB9" s="19"/>
      <c r="BC9" s="19" t="n">
        <v>0.0987874973955593</v>
      </c>
      <c r="BD9" s="19" t="n">
        <v>0.0915230983561845</v>
      </c>
      <c r="BE9" s="19" t="n">
        <v>0.138727934207332</v>
      </c>
      <c r="BF9" s="19" t="n">
        <v>0.145842403118475</v>
      </c>
      <c r="BG9" s="19" t="n">
        <v>0.310897116878224</v>
      </c>
    </row>
    <row r="10">
      <c r="B10" s="20" t="s">
        <v>441</v>
      </c>
      <c r="C10" s="19" t="n">
        <v>0.42709373956265</v>
      </c>
      <c r="D10" s="19" t="n">
        <v>0.426376326033844</v>
      </c>
      <c r="E10" s="19" t="n">
        <v>0.430189600920647</v>
      </c>
      <c r="F10" s="19"/>
      <c r="G10" s="19" t="n">
        <v>0.465488996183384</v>
      </c>
      <c r="H10" s="19" t="n">
        <v>0.478406072507</v>
      </c>
      <c r="I10" s="19" t="n">
        <v>0.406073241695913</v>
      </c>
      <c r="J10" s="19" t="n">
        <v>0.428784711571472</v>
      </c>
      <c r="K10" s="19" t="n">
        <v>0.41202951484597</v>
      </c>
      <c r="L10" s="19" t="n">
        <v>0.385691139000407</v>
      </c>
      <c r="M10" s="19"/>
      <c r="N10" s="19" t="n">
        <v>0.467737244057933</v>
      </c>
      <c r="O10" s="19" t="n">
        <v>0.425955079197947</v>
      </c>
      <c r="P10" s="19" t="n">
        <v>0.411970665296916</v>
      </c>
      <c r="Q10" s="19" t="n">
        <v>0.398621040754128</v>
      </c>
      <c r="R10" s="19"/>
      <c r="S10" s="19" t="n">
        <v>0.470193787643667</v>
      </c>
      <c r="T10" s="19" t="n">
        <v>0.441309103056141</v>
      </c>
      <c r="U10" s="19" t="n">
        <v>0.461187984641075</v>
      </c>
      <c r="V10" s="19" t="n">
        <v>0.432959056054406</v>
      </c>
      <c r="W10" s="19" t="n">
        <v>0.449011422627599</v>
      </c>
      <c r="X10" s="19" t="n">
        <v>0.44386811044901</v>
      </c>
      <c r="Y10" s="19" t="n">
        <v>0.430408431196562</v>
      </c>
      <c r="Z10" s="19" t="n">
        <v>0.455311477484216</v>
      </c>
      <c r="AA10" s="19" t="n">
        <v>0.41423426433314</v>
      </c>
      <c r="AB10" s="19" t="n">
        <v>0.320715191643997</v>
      </c>
      <c r="AC10" s="19" t="n">
        <v>0.408283205324163</v>
      </c>
      <c r="AD10" s="19" t="n">
        <v>0.304850920229887</v>
      </c>
      <c r="AE10" s="19"/>
      <c r="AF10" s="19" t="n">
        <v>0.375038587498776</v>
      </c>
      <c r="AG10" s="19" t="n">
        <v>0.456065932504586</v>
      </c>
      <c r="AH10" s="19" t="n">
        <v>0.431328097474509</v>
      </c>
      <c r="AI10" s="19"/>
      <c r="AJ10" s="19" t="n">
        <v>0.425622269449121</v>
      </c>
      <c r="AK10" s="19" t="n">
        <v>0.471766838291174</v>
      </c>
      <c r="AL10" s="19" t="n">
        <v>0.413182243815143</v>
      </c>
      <c r="AM10" s="19" t="n">
        <v>0.326277900267852</v>
      </c>
      <c r="AN10" s="19" t="n">
        <v>0.407161831939099</v>
      </c>
      <c r="AO10" s="19"/>
      <c r="AP10" s="19" t="n">
        <v>0.416465720129612</v>
      </c>
      <c r="AQ10" s="19" t="n">
        <v>0.479876877951158</v>
      </c>
      <c r="AR10" s="19" t="n">
        <v>0.438826409449395</v>
      </c>
      <c r="AS10" s="19" t="n">
        <v>0.344222260605154</v>
      </c>
      <c r="AT10" s="19" t="n">
        <v>0.432754368198741</v>
      </c>
      <c r="AU10" s="19"/>
      <c r="AV10" s="19" t="n">
        <v>0.500160994797875</v>
      </c>
      <c r="AW10" s="19" t="n">
        <v>0.421608451492186</v>
      </c>
      <c r="AX10" s="19" t="n">
        <v>0.461330069913007</v>
      </c>
      <c r="AY10" s="19" t="n">
        <v>0.350829621083341</v>
      </c>
      <c r="AZ10" s="19" t="n">
        <v>0.474083876565371</v>
      </c>
      <c r="BA10" s="19" t="n">
        <v>0.428064450536316</v>
      </c>
      <c r="BB10" s="19"/>
      <c r="BC10" s="19" t="n">
        <v>0.403262525381191</v>
      </c>
      <c r="BD10" s="19" t="n">
        <v>0.423167174247879</v>
      </c>
      <c r="BE10" s="19" t="n">
        <v>0.461483666534349</v>
      </c>
      <c r="BF10" s="19" t="n">
        <v>0.482673677677715</v>
      </c>
      <c r="BG10" s="19" t="n">
        <v>0.358042067373812</v>
      </c>
    </row>
    <row r="11">
      <c r="B11" s="20" t="s">
        <v>442</v>
      </c>
      <c r="C11" s="19" t="n">
        <v>0.277847963468275</v>
      </c>
      <c r="D11" s="19" t="n">
        <v>0.294815573466815</v>
      </c>
      <c r="E11" s="19" t="n">
        <v>0.261766164732131</v>
      </c>
      <c r="F11" s="19"/>
      <c r="G11" s="19" t="n">
        <v>0.216601862540287</v>
      </c>
      <c r="H11" s="19" t="n">
        <v>0.19560108365001</v>
      </c>
      <c r="I11" s="19" t="n">
        <v>0.30778054598686</v>
      </c>
      <c r="J11" s="19" t="n">
        <v>0.291559065683616</v>
      </c>
      <c r="K11" s="19" t="n">
        <v>0.313999994270309</v>
      </c>
      <c r="L11" s="19" t="n">
        <v>0.32569719425361</v>
      </c>
      <c r="M11" s="19"/>
      <c r="N11" s="19" t="n">
        <v>0.275592468337892</v>
      </c>
      <c r="O11" s="19" t="n">
        <v>0.282855466250491</v>
      </c>
      <c r="P11" s="19" t="n">
        <v>0.283268987789427</v>
      </c>
      <c r="Q11" s="19" t="n">
        <v>0.270860507442603</v>
      </c>
      <c r="R11" s="19"/>
      <c r="S11" s="19" t="n">
        <v>0.237728154573975</v>
      </c>
      <c r="T11" s="19" t="n">
        <v>0.24133248862923</v>
      </c>
      <c r="U11" s="19" t="n">
        <v>0.239236117915754</v>
      </c>
      <c r="V11" s="19" t="n">
        <v>0.272475698039999</v>
      </c>
      <c r="W11" s="19" t="n">
        <v>0.279866910349498</v>
      </c>
      <c r="X11" s="19" t="n">
        <v>0.286726139385149</v>
      </c>
      <c r="Y11" s="19" t="n">
        <v>0.260651058413864</v>
      </c>
      <c r="Z11" s="19" t="n">
        <v>0.26948533177261</v>
      </c>
      <c r="AA11" s="19" t="n">
        <v>0.2729579431466</v>
      </c>
      <c r="AB11" s="19" t="n">
        <v>0.387924969175187</v>
      </c>
      <c r="AC11" s="19" t="n">
        <v>0.306664346596122</v>
      </c>
      <c r="AD11" s="19" t="n">
        <v>0.408229153106885</v>
      </c>
      <c r="AE11" s="19"/>
      <c r="AF11" s="19" t="n">
        <v>0.310902669363201</v>
      </c>
      <c r="AG11" s="19" t="n">
        <v>0.270653599458803</v>
      </c>
      <c r="AH11" s="19" t="n">
        <v>0.267851325529213</v>
      </c>
      <c r="AI11" s="19"/>
      <c r="AJ11" s="19" t="n">
        <v>0.299675294594864</v>
      </c>
      <c r="AK11" s="19" t="n">
        <v>0.233929319606711</v>
      </c>
      <c r="AL11" s="19" t="n">
        <v>0.337920219919387</v>
      </c>
      <c r="AM11" s="19" t="n">
        <v>0.402344920770513</v>
      </c>
      <c r="AN11" s="19" t="n">
        <v>0.260013076236468</v>
      </c>
      <c r="AO11" s="19"/>
      <c r="AP11" s="19" t="n">
        <v>0.292653215418082</v>
      </c>
      <c r="AQ11" s="19" t="n">
        <v>0.252229892816983</v>
      </c>
      <c r="AR11" s="19" t="n">
        <v>0.289398300217078</v>
      </c>
      <c r="AS11" s="19" t="n">
        <v>0.348881005038642</v>
      </c>
      <c r="AT11" s="19" t="n">
        <v>0.211439306425421</v>
      </c>
      <c r="AU11" s="19"/>
      <c r="AV11" s="19" t="n">
        <v>0.214172516237327</v>
      </c>
      <c r="AW11" s="19" t="n">
        <v>0.315013203780175</v>
      </c>
      <c r="AX11" s="19" t="n">
        <v>0.307201950633169</v>
      </c>
      <c r="AY11" s="19" t="n">
        <v>0.340860793119992</v>
      </c>
      <c r="AZ11" s="19" t="n">
        <v>0.204942480069737</v>
      </c>
      <c r="BA11" s="19" t="n">
        <v>0.244479766926602</v>
      </c>
      <c r="BB11" s="19"/>
      <c r="BC11" s="19" t="n">
        <v>0.265780674286966</v>
      </c>
      <c r="BD11" s="19" t="n">
        <v>0.27702530224548</v>
      </c>
      <c r="BE11" s="19" t="n">
        <v>0.258066761782166</v>
      </c>
      <c r="BF11" s="19" t="n">
        <v>0.278969493093944</v>
      </c>
      <c r="BG11" s="19" t="n">
        <v>0.137342386890859</v>
      </c>
    </row>
    <row r="12">
      <c r="B12" s="20" t="s">
        <v>443</v>
      </c>
      <c r="C12" s="19" t="n">
        <v>0.0885941927321071</v>
      </c>
      <c r="D12" s="19" t="n">
        <v>0.0946640206753609</v>
      </c>
      <c r="E12" s="19" t="n">
        <v>0.0822992077596785</v>
      </c>
      <c r="F12" s="19"/>
      <c r="G12" s="19" t="n">
        <v>0.0855833220745716</v>
      </c>
      <c r="H12" s="19" t="n">
        <v>0.0512467359565905</v>
      </c>
      <c r="I12" s="19" t="n">
        <v>0.0808079212222575</v>
      </c>
      <c r="J12" s="19" t="n">
        <v>0.105662076735038</v>
      </c>
      <c r="K12" s="19" t="n">
        <v>0.092340824203322</v>
      </c>
      <c r="L12" s="19" t="n">
        <v>0.110845366177893</v>
      </c>
      <c r="M12" s="19"/>
      <c r="N12" s="19" t="n">
        <v>0.0647362266689331</v>
      </c>
      <c r="O12" s="19" t="n">
        <v>0.0870323647411336</v>
      </c>
      <c r="P12" s="19" t="n">
        <v>0.0885572327144182</v>
      </c>
      <c r="Q12" s="19" t="n">
        <v>0.116134519106004</v>
      </c>
      <c r="R12" s="19"/>
      <c r="S12" s="19" t="n">
        <v>0.0611332294545049</v>
      </c>
      <c r="T12" s="19" t="n">
        <v>0.0838376318293645</v>
      </c>
      <c r="U12" s="19" t="n">
        <v>0.112193978506842</v>
      </c>
      <c r="V12" s="19" t="n">
        <v>0.0867208634565569</v>
      </c>
      <c r="W12" s="19" t="n">
        <v>0.0497397852941346</v>
      </c>
      <c r="X12" s="19" t="n">
        <v>0.0934070179015968</v>
      </c>
      <c r="Y12" s="19" t="n">
        <v>0.143813397402249</v>
      </c>
      <c r="Z12" s="19" t="n">
        <v>0.074488332676493</v>
      </c>
      <c r="AA12" s="19" t="n">
        <v>0.119490468852261</v>
      </c>
      <c r="AB12" s="19" t="n">
        <v>0.0662171366732262</v>
      </c>
      <c r="AC12" s="19" t="n">
        <v>0.103659824707552</v>
      </c>
      <c r="AD12" s="19" t="n">
        <v>0.0565289779539506</v>
      </c>
      <c r="AE12" s="19"/>
      <c r="AF12" s="19" t="n">
        <v>0.1314771795846</v>
      </c>
      <c r="AG12" s="19" t="n">
        <v>0.0527801382804453</v>
      </c>
      <c r="AH12" s="19" t="n">
        <v>0.0893818292638345</v>
      </c>
      <c r="AI12" s="19"/>
      <c r="AJ12" s="19" t="n">
        <v>0.102756778108074</v>
      </c>
      <c r="AK12" s="19" t="n">
        <v>0.05575670895224</v>
      </c>
      <c r="AL12" s="19" t="n">
        <v>0.0142014180763368</v>
      </c>
      <c r="AM12" s="19" t="n">
        <v>0.197285817649056</v>
      </c>
      <c r="AN12" s="19" t="n">
        <v>0.12369496942586</v>
      </c>
      <c r="AO12" s="19"/>
      <c r="AP12" s="19" t="n">
        <v>0.105305245894926</v>
      </c>
      <c r="AQ12" s="19" t="n">
        <v>0.0523906090025872</v>
      </c>
      <c r="AR12" s="19" t="n">
        <v>0.0393436023995133</v>
      </c>
      <c r="AS12" s="19" t="n">
        <v>0.153309175428009</v>
      </c>
      <c r="AT12" s="19" t="n">
        <v>0.138368820316959</v>
      </c>
      <c r="AU12" s="19"/>
      <c r="AV12" s="19" t="n">
        <v>0.0391450279666907</v>
      </c>
      <c r="AW12" s="19" t="n">
        <v>0.0887034624888291</v>
      </c>
      <c r="AX12" s="19" t="n">
        <v>0.0280042619852603</v>
      </c>
      <c r="AY12" s="19" t="n">
        <v>0.16942251252807</v>
      </c>
      <c r="AZ12" s="19" t="n">
        <v>0.138351823923463</v>
      </c>
      <c r="BA12" s="19" t="n">
        <v>0.062182970625047</v>
      </c>
      <c r="BB12" s="19"/>
      <c r="BC12" s="19" t="n">
        <v>0.110594472359496</v>
      </c>
      <c r="BD12" s="19" t="n">
        <v>0.114108902870867</v>
      </c>
      <c r="BE12" s="19" t="n">
        <v>0.066346431036044</v>
      </c>
      <c r="BF12" s="19" t="n">
        <v>0.0478625335649316</v>
      </c>
      <c r="BG12" s="19" t="n">
        <v>0.0595225388916622</v>
      </c>
    </row>
    <row r="13">
      <c r="B13" s="20" t="s">
        <v>100</v>
      </c>
      <c r="C13" s="21" t="n">
        <v>0.0920449828973421</v>
      </c>
      <c r="D13" s="21" t="n">
        <v>0.0738031678840554</v>
      </c>
      <c r="E13" s="21" t="n">
        <v>0.108637207217828</v>
      </c>
      <c r="F13" s="21"/>
      <c r="G13" s="21" t="n">
        <v>0.0403894911450083</v>
      </c>
      <c r="H13" s="21" t="n">
        <v>0.0704017953262248</v>
      </c>
      <c r="I13" s="21" t="n">
        <v>0.0972869741518104</v>
      </c>
      <c r="J13" s="21" t="n">
        <v>0.0921568702911638</v>
      </c>
      <c r="K13" s="21" t="n">
        <v>0.121388476415767</v>
      </c>
      <c r="L13" s="21" t="n">
        <v>0.120032594297816</v>
      </c>
      <c r="M13" s="21"/>
      <c r="N13" s="21" t="n">
        <v>0.0416531531320434</v>
      </c>
      <c r="O13" s="21" t="n">
        <v>0.0954538744139348</v>
      </c>
      <c r="P13" s="21" t="n">
        <v>0.127462516854736</v>
      </c>
      <c r="Q13" s="21" t="n">
        <v>0.111860124931821</v>
      </c>
      <c r="R13" s="21"/>
      <c r="S13" s="21" t="n">
        <v>0.0744963575147718</v>
      </c>
      <c r="T13" s="21" t="n">
        <v>0.120051429502184</v>
      </c>
      <c r="U13" s="21" t="n">
        <v>0.087331573054433</v>
      </c>
      <c r="V13" s="21" t="n">
        <v>0.0963382984530288</v>
      </c>
      <c r="W13" s="21" t="n">
        <v>0.0935964674685095</v>
      </c>
      <c r="X13" s="21" t="n">
        <v>0.0801023829759414</v>
      </c>
      <c r="Y13" s="21" t="n">
        <v>0.0731640025960273</v>
      </c>
      <c r="Z13" s="21" t="n">
        <v>0.123579323141243</v>
      </c>
      <c r="AA13" s="21" t="n">
        <v>0.0837285695985397</v>
      </c>
      <c r="AB13" s="21" t="n">
        <v>0.100642459888915</v>
      </c>
      <c r="AC13" s="21" t="n">
        <v>0.0674595158105339</v>
      </c>
      <c r="AD13" s="21" t="n">
        <v>0.139508456919874</v>
      </c>
      <c r="AE13" s="21"/>
      <c r="AF13" s="21" t="n">
        <v>0.0950072733459156</v>
      </c>
      <c r="AG13" s="21" t="n">
        <v>0.0935972951947381</v>
      </c>
      <c r="AH13" s="21" t="n">
        <v>0.106714584064919</v>
      </c>
      <c r="AI13" s="21"/>
      <c r="AJ13" s="21" t="n">
        <v>0.0906247181300664</v>
      </c>
      <c r="AK13" s="21" t="n">
        <v>0.0753653603339578</v>
      </c>
      <c r="AL13" s="21" t="n">
        <v>0.0848524040296161</v>
      </c>
      <c r="AM13" s="21" t="n">
        <v>0.0470497196799357</v>
      </c>
      <c r="AN13" s="21" t="n">
        <v>0.113889002100213</v>
      </c>
      <c r="AO13" s="21"/>
      <c r="AP13" s="21" t="n">
        <v>0.104070958336931</v>
      </c>
      <c r="AQ13" s="21" t="n">
        <v>0.053864067230568</v>
      </c>
      <c r="AR13" s="21" t="n">
        <v>0.0982483861928496</v>
      </c>
      <c r="AS13" s="21" t="n">
        <v>0.091898115442008</v>
      </c>
      <c r="AT13" s="21" t="n">
        <v>0.128938153430896</v>
      </c>
      <c r="AU13" s="21"/>
      <c r="AV13" s="21" t="n">
        <v>0.0510844509662304</v>
      </c>
      <c r="AW13" s="21" t="n">
        <v>0.0820594347092658</v>
      </c>
      <c r="AX13" s="21" t="n">
        <v>0.0556140110878224</v>
      </c>
      <c r="AY13" s="21" t="n">
        <v>0.0888471619849732</v>
      </c>
      <c r="AZ13" s="21" t="n">
        <v>0.108228159757744</v>
      </c>
      <c r="BA13" s="21" t="n">
        <v>0.213517264774694</v>
      </c>
      <c r="BB13" s="21"/>
      <c r="BC13" s="21" t="n">
        <v>0.121574830576788</v>
      </c>
      <c r="BD13" s="21" t="n">
        <v>0.0941755222795899</v>
      </c>
      <c r="BE13" s="21" t="n">
        <v>0.0753752064401088</v>
      </c>
      <c r="BF13" s="21" t="n">
        <v>0.0446518925449348</v>
      </c>
      <c r="BG13" s="21" t="n">
        <v>0.134195889965443</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448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0.0456933234242266</v>
      </c>
      <c r="D9" s="19" t="n">
        <v>0.0525569991988161</v>
      </c>
      <c r="E9" s="19" t="n">
        <v>0.0393586242072354</v>
      </c>
      <c r="F9" s="19"/>
      <c r="G9" s="19" t="n">
        <v>0.0834702288926547</v>
      </c>
      <c r="H9" s="19" t="n">
        <v>0.100895708345603</v>
      </c>
      <c r="I9" s="19" t="n">
        <v>0.0467119589866597</v>
      </c>
      <c r="J9" s="19" t="n">
        <v>0.0278027655973822</v>
      </c>
      <c r="K9" s="19" t="n">
        <v>0.0139521221237137</v>
      </c>
      <c r="L9" s="19" t="n">
        <v>0.0107238683865865</v>
      </c>
      <c r="M9" s="19"/>
      <c r="N9" s="19" t="n">
        <v>0.0844201002013533</v>
      </c>
      <c r="O9" s="19" t="n">
        <v>0.0360178534762839</v>
      </c>
      <c r="P9" s="19" t="n">
        <v>0.033503099513177</v>
      </c>
      <c r="Q9" s="19" t="n">
        <v>0.0248267827913826</v>
      </c>
      <c r="R9" s="19"/>
      <c r="S9" s="19" t="n">
        <v>0.0944509993368635</v>
      </c>
      <c r="T9" s="19" t="n">
        <v>0.0355077123566318</v>
      </c>
      <c r="U9" s="19" t="n">
        <v>0.0256423937281655</v>
      </c>
      <c r="V9" s="19" t="n">
        <v>0.0374385492881264</v>
      </c>
      <c r="W9" s="19" t="n">
        <v>0.0532950172355637</v>
      </c>
      <c r="X9" s="19" t="n">
        <v>0.0513850924742422</v>
      </c>
      <c r="Y9" s="19" t="n">
        <v>0.0219372298452941</v>
      </c>
      <c r="Z9" s="19" t="n">
        <v>0.0215243001063722</v>
      </c>
      <c r="AA9" s="19" t="n">
        <v>0.0475298435649605</v>
      </c>
      <c r="AB9" s="19" t="n">
        <v>0.0221476317106092</v>
      </c>
      <c r="AC9" s="19" t="n">
        <v>0.0674212668007469</v>
      </c>
      <c r="AD9" s="19" t="n">
        <v>0.0280590157946864</v>
      </c>
      <c r="AE9" s="19"/>
      <c r="AF9" s="19" t="n">
        <v>0.0278803236378854</v>
      </c>
      <c r="AG9" s="19" t="n">
        <v>0.0557406413208072</v>
      </c>
      <c r="AH9" s="19" t="n">
        <v>0.0327022680469484</v>
      </c>
      <c r="AI9" s="19"/>
      <c r="AJ9" s="19" t="n">
        <v>0.0316454121172557</v>
      </c>
      <c r="AK9" s="19" t="n">
        <v>0.0777605063319754</v>
      </c>
      <c r="AL9" s="19" t="n">
        <v>0.0459617696326612</v>
      </c>
      <c r="AM9" s="19" t="n">
        <v>0.0542149759261536</v>
      </c>
      <c r="AN9" s="19" t="n">
        <v>0.0170341262751086</v>
      </c>
      <c r="AO9" s="19"/>
      <c r="AP9" s="19" t="n">
        <v>0.0296768758550159</v>
      </c>
      <c r="AQ9" s="19" t="n">
        <v>0.0678214173238937</v>
      </c>
      <c r="AR9" s="19" t="n">
        <v>0.0364287601107859</v>
      </c>
      <c r="AS9" s="19" t="n">
        <v>0.023261962317784</v>
      </c>
      <c r="AT9" s="19" t="n">
        <v>0.0698036649077024</v>
      </c>
      <c r="AU9" s="19"/>
      <c r="AV9" s="19" t="n">
        <v>0.0837071322808049</v>
      </c>
      <c r="AW9" s="19" t="n">
        <v>0.0409056481400616</v>
      </c>
      <c r="AX9" s="19" t="n">
        <v>0.0294668425029307</v>
      </c>
      <c r="AY9" s="19" t="n">
        <v>0.0157171702456319</v>
      </c>
      <c r="AZ9" s="19" t="n">
        <v>0.068409969865977</v>
      </c>
      <c r="BA9" s="19" t="n">
        <v>0.00485761797014615</v>
      </c>
      <c r="BB9" s="19"/>
      <c r="BC9" s="19" t="n">
        <v>0.0212399243358268</v>
      </c>
      <c r="BD9" s="19" t="n">
        <v>0.0360384502100096</v>
      </c>
      <c r="BE9" s="19" t="n">
        <v>0.0571934869219471</v>
      </c>
      <c r="BF9" s="19" t="n">
        <v>0.0932462565882573</v>
      </c>
      <c r="BG9" s="19" t="n">
        <v>0.154985904897409</v>
      </c>
    </row>
    <row r="10">
      <c r="B10" s="20" t="s">
        <v>441</v>
      </c>
      <c r="C10" s="19" t="n">
        <v>0.266002397588192</v>
      </c>
      <c r="D10" s="19" t="n">
        <v>0.261150638101916</v>
      </c>
      <c r="E10" s="19" t="n">
        <v>0.2696686013881</v>
      </c>
      <c r="F10" s="19"/>
      <c r="G10" s="19" t="n">
        <v>0.401530542855505</v>
      </c>
      <c r="H10" s="19" t="n">
        <v>0.410246910283077</v>
      </c>
      <c r="I10" s="19" t="n">
        <v>0.275538778395895</v>
      </c>
      <c r="J10" s="19" t="n">
        <v>0.231474563369572</v>
      </c>
      <c r="K10" s="19" t="n">
        <v>0.193941762053022</v>
      </c>
      <c r="L10" s="19" t="n">
        <v>0.127214267848189</v>
      </c>
      <c r="M10" s="19"/>
      <c r="N10" s="19" t="n">
        <v>0.308344740689129</v>
      </c>
      <c r="O10" s="19" t="n">
        <v>0.28361280912399</v>
      </c>
      <c r="P10" s="19" t="n">
        <v>0.237115300805938</v>
      </c>
      <c r="Q10" s="19" t="n">
        <v>0.225991073495575</v>
      </c>
      <c r="R10" s="19"/>
      <c r="S10" s="19" t="n">
        <v>0.318287577820872</v>
      </c>
      <c r="T10" s="19" t="n">
        <v>0.234846958113042</v>
      </c>
      <c r="U10" s="19" t="n">
        <v>0.285275982279929</v>
      </c>
      <c r="V10" s="19" t="n">
        <v>0.253829212543284</v>
      </c>
      <c r="W10" s="19" t="n">
        <v>0.312528503557294</v>
      </c>
      <c r="X10" s="19" t="n">
        <v>0.267355668032411</v>
      </c>
      <c r="Y10" s="19" t="n">
        <v>0.258845938219388</v>
      </c>
      <c r="Z10" s="19" t="n">
        <v>0.299460275574421</v>
      </c>
      <c r="AA10" s="19" t="n">
        <v>0.268269950820119</v>
      </c>
      <c r="AB10" s="19" t="n">
        <v>0.242881386195581</v>
      </c>
      <c r="AC10" s="19" t="n">
        <v>0.193481618025467</v>
      </c>
      <c r="AD10" s="19" t="n">
        <v>0.185354746046828</v>
      </c>
      <c r="AE10" s="19"/>
      <c r="AF10" s="19" t="n">
        <v>0.219257379348837</v>
      </c>
      <c r="AG10" s="19" t="n">
        <v>0.280535717912388</v>
      </c>
      <c r="AH10" s="19" t="n">
        <v>0.251466599503155</v>
      </c>
      <c r="AI10" s="19"/>
      <c r="AJ10" s="19" t="n">
        <v>0.227044803314211</v>
      </c>
      <c r="AK10" s="19" t="n">
        <v>0.330123189196023</v>
      </c>
      <c r="AL10" s="19" t="n">
        <v>0.250068978688234</v>
      </c>
      <c r="AM10" s="19" t="n">
        <v>0.151051761024809</v>
      </c>
      <c r="AN10" s="19" t="n">
        <v>0.255250110946539</v>
      </c>
      <c r="AO10" s="19"/>
      <c r="AP10" s="19" t="n">
        <v>0.231506365587238</v>
      </c>
      <c r="AQ10" s="19" t="n">
        <v>0.322734083205913</v>
      </c>
      <c r="AR10" s="19" t="n">
        <v>0.243144419593953</v>
      </c>
      <c r="AS10" s="19" t="n">
        <v>0.209673562802514</v>
      </c>
      <c r="AT10" s="19" t="n">
        <v>0.319901491442779</v>
      </c>
      <c r="AU10" s="19"/>
      <c r="AV10" s="19" t="n">
        <v>0.354653286049065</v>
      </c>
      <c r="AW10" s="19" t="n">
        <v>0.239809647943922</v>
      </c>
      <c r="AX10" s="19" t="n">
        <v>0.250339214750332</v>
      </c>
      <c r="AY10" s="19" t="n">
        <v>0.178484117962245</v>
      </c>
      <c r="AZ10" s="19" t="n">
        <v>0.334063850266554</v>
      </c>
      <c r="BA10" s="19" t="n">
        <v>0.222947388213233</v>
      </c>
      <c r="BB10" s="19"/>
      <c r="BC10" s="19" t="n">
        <v>0.204435252630046</v>
      </c>
      <c r="BD10" s="19" t="n">
        <v>0.236089637200173</v>
      </c>
      <c r="BE10" s="19" t="n">
        <v>0.334535500601011</v>
      </c>
      <c r="BF10" s="19" t="n">
        <v>0.334464407137751</v>
      </c>
      <c r="BG10" s="19" t="n">
        <v>0.380237731592797</v>
      </c>
    </row>
    <row r="11">
      <c r="B11" s="20" t="s">
        <v>442</v>
      </c>
      <c r="C11" s="19" t="n">
        <v>0.391396225759603</v>
      </c>
      <c r="D11" s="19" t="n">
        <v>0.402652005911476</v>
      </c>
      <c r="E11" s="19" t="n">
        <v>0.38263603294067</v>
      </c>
      <c r="F11" s="19"/>
      <c r="G11" s="19" t="n">
        <v>0.309270842672817</v>
      </c>
      <c r="H11" s="19" t="n">
        <v>0.307035588567942</v>
      </c>
      <c r="I11" s="19" t="n">
        <v>0.417982896083622</v>
      </c>
      <c r="J11" s="19" t="n">
        <v>0.408812274811252</v>
      </c>
      <c r="K11" s="19" t="n">
        <v>0.42386408203105</v>
      </c>
      <c r="L11" s="19" t="n">
        <v>0.45711522159351</v>
      </c>
      <c r="M11" s="19"/>
      <c r="N11" s="19" t="n">
        <v>0.385626271596286</v>
      </c>
      <c r="O11" s="19" t="n">
        <v>0.395992130933775</v>
      </c>
      <c r="P11" s="19" t="n">
        <v>0.377865094125912</v>
      </c>
      <c r="Q11" s="19" t="n">
        <v>0.405503210169696</v>
      </c>
      <c r="R11" s="19"/>
      <c r="S11" s="19" t="n">
        <v>0.380031738584399</v>
      </c>
      <c r="T11" s="19" t="n">
        <v>0.406346007840838</v>
      </c>
      <c r="U11" s="19" t="n">
        <v>0.384813125867294</v>
      </c>
      <c r="V11" s="19" t="n">
        <v>0.404281367442318</v>
      </c>
      <c r="W11" s="19" t="n">
        <v>0.370359119804188</v>
      </c>
      <c r="X11" s="19" t="n">
        <v>0.382951349365486</v>
      </c>
      <c r="Y11" s="19" t="n">
        <v>0.354458738895298</v>
      </c>
      <c r="Z11" s="19" t="n">
        <v>0.351434222625657</v>
      </c>
      <c r="AA11" s="19" t="n">
        <v>0.379368723684339</v>
      </c>
      <c r="AB11" s="19" t="n">
        <v>0.437956200760168</v>
      </c>
      <c r="AC11" s="19" t="n">
        <v>0.433734648770979</v>
      </c>
      <c r="AD11" s="19" t="n">
        <v>0.418446583052567</v>
      </c>
      <c r="AE11" s="19"/>
      <c r="AF11" s="19" t="n">
        <v>0.387414074669648</v>
      </c>
      <c r="AG11" s="19" t="n">
        <v>0.403525976781762</v>
      </c>
      <c r="AH11" s="19" t="n">
        <v>0.399482017187994</v>
      </c>
      <c r="AI11" s="19"/>
      <c r="AJ11" s="19" t="n">
        <v>0.39951791706722</v>
      </c>
      <c r="AK11" s="19" t="n">
        <v>0.379952388652094</v>
      </c>
      <c r="AL11" s="19" t="n">
        <v>0.436138363829886</v>
      </c>
      <c r="AM11" s="19" t="n">
        <v>0.461981162073835</v>
      </c>
      <c r="AN11" s="19" t="n">
        <v>0.386536465290831</v>
      </c>
      <c r="AO11" s="19"/>
      <c r="AP11" s="19" t="n">
        <v>0.39229045586286</v>
      </c>
      <c r="AQ11" s="19" t="n">
        <v>0.397088387531987</v>
      </c>
      <c r="AR11" s="19" t="n">
        <v>0.427092462831348</v>
      </c>
      <c r="AS11" s="19" t="n">
        <v>0.412918688352429</v>
      </c>
      <c r="AT11" s="19" t="n">
        <v>0.306115795624163</v>
      </c>
      <c r="AU11" s="19"/>
      <c r="AV11" s="19" t="n">
        <v>0.380945060382967</v>
      </c>
      <c r="AW11" s="19" t="n">
        <v>0.391220322486039</v>
      </c>
      <c r="AX11" s="19" t="n">
        <v>0.47329565933027</v>
      </c>
      <c r="AY11" s="19" t="n">
        <v>0.423161547900762</v>
      </c>
      <c r="AZ11" s="19" t="n">
        <v>0.331913715565266</v>
      </c>
      <c r="BA11" s="19" t="n">
        <v>0.361912533212098</v>
      </c>
      <c r="BB11" s="19"/>
      <c r="BC11" s="19" t="n">
        <v>0.393109899390609</v>
      </c>
      <c r="BD11" s="19" t="n">
        <v>0.379273931255436</v>
      </c>
      <c r="BE11" s="19" t="n">
        <v>0.390063290747016</v>
      </c>
      <c r="BF11" s="19" t="n">
        <v>0.364478143734095</v>
      </c>
      <c r="BG11" s="19" t="n">
        <v>0.306893929755149</v>
      </c>
    </row>
    <row r="12">
      <c r="B12" s="20" t="s">
        <v>443</v>
      </c>
      <c r="C12" s="19" t="n">
        <v>0.163755858912278</v>
      </c>
      <c r="D12" s="19" t="n">
        <v>0.184815806422497</v>
      </c>
      <c r="E12" s="19" t="n">
        <v>0.142577312134962</v>
      </c>
      <c r="F12" s="19"/>
      <c r="G12" s="19" t="n">
        <v>0.124714034045535</v>
      </c>
      <c r="H12" s="19" t="n">
        <v>0.0772395846176179</v>
      </c>
      <c r="I12" s="19" t="n">
        <v>0.136152550104192</v>
      </c>
      <c r="J12" s="19" t="n">
        <v>0.188446635477289</v>
      </c>
      <c r="K12" s="19" t="n">
        <v>0.196140577610161</v>
      </c>
      <c r="L12" s="19" t="n">
        <v>0.240588004494882</v>
      </c>
      <c r="M12" s="19"/>
      <c r="N12" s="19" t="n">
        <v>0.14954531660416</v>
      </c>
      <c r="O12" s="19" t="n">
        <v>0.154897203383021</v>
      </c>
      <c r="P12" s="19" t="n">
        <v>0.193488004867448</v>
      </c>
      <c r="Q12" s="19" t="n">
        <v>0.16247820109822</v>
      </c>
      <c r="R12" s="19"/>
      <c r="S12" s="19" t="n">
        <v>0.11280345743362</v>
      </c>
      <c r="T12" s="19" t="n">
        <v>0.167606703698827</v>
      </c>
      <c r="U12" s="19" t="n">
        <v>0.189198660312101</v>
      </c>
      <c r="V12" s="19" t="n">
        <v>0.164512170007932</v>
      </c>
      <c r="W12" s="19" t="n">
        <v>0.123196945150897</v>
      </c>
      <c r="X12" s="19" t="n">
        <v>0.152867595506562</v>
      </c>
      <c r="Y12" s="19" t="n">
        <v>0.226839909499314</v>
      </c>
      <c r="Z12" s="19" t="n">
        <v>0.146218391500211</v>
      </c>
      <c r="AA12" s="19" t="n">
        <v>0.170363337824446</v>
      </c>
      <c r="AB12" s="19" t="n">
        <v>0.193180380993071</v>
      </c>
      <c r="AC12" s="19" t="n">
        <v>0.163331462008998</v>
      </c>
      <c r="AD12" s="19" t="n">
        <v>0.185910647063055</v>
      </c>
      <c r="AE12" s="19"/>
      <c r="AF12" s="19" t="n">
        <v>0.22998424568931</v>
      </c>
      <c r="AG12" s="19" t="n">
        <v>0.126708855959245</v>
      </c>
      <c r="AH12" s="19" t="n">
        <v>0.153990998376453</v>
      </c>
      <c r="AI12" s="19"/>
      <c r="AJ12" s="19" t="n">
        <v>0.196310196960947</v>
      </c>
      <c r="AK12" s="19" t="n">
        <v>0.114435165324292</v>
      </c>
      <c r="AL12" s="19" t="n">
        <v>0.120426648792581</v>
      </c>
      <c r="AM12" s="19" t="n">
        <v>0.239338132047074</v>
      </c>
      <c r="AN12" s="19" t="n">
        <v>0.173367112624158</v>
      </c>
      <c r="AO12" s="19"/>
      <c r="AP12" s="19" t="n">
        <v>0.205851058268649</v>
      </c>
      <c r="AQ12" s="19" t="n">
        <v>0.116009059941746</v>
      </c>
      <c r="AR12" s="19" t="n">
        <v>0.139728593662204</v>
      </c>
      <c r="AS12" s="19" t="n">
        <v>0.216212609360134</v>
      </c>
      <c r="AT12" s="19" t="n">
        <v>0.167346467342119</v>
      </c>
      <c r="AU12" s="19"/>
      <c r="AV12" s="19" t="n">
        <v>0.0971231280087519</v>
      </c>
      <c r="AW12" s="19" t="n">
        <v>0.2020579466322</v>
      </c>
      <c r="AX12" s="19" t="n">
        <v>0.123042296311209</v>
      </c>
      <c r="AY12" s="19" t="n">
        <v>0.239305010909162</v>
      </c>
      <c r="AZ12" s="19" t="n">
        <v>0.141228649678976</v>
      </c>
      <c r="BA12" s="19" t="n">
        <v>0.149168107491865</v>
      </c>
      <c r="BB12" s="19"/>
      <c r="BC12" s="19" t="n">
        <v>0.195051293456695</v>
      </c>
      <c r="BD12" s="19" t="n">
        <v>0.183669635778667</v>
      </c>
      <c r="BE12" s="19" t="n">
        <v>0.117484152172113</v>
      </c>
      <c r="BF12" s="19" t="n">
        <v>0.14681998282909</v>
      </c>
      <c r="BG12" s="19" t="n">
        <v>0.0540717807448268</v>
      </c>
    </row>
    <row r="13">
      <c r="B13" s="20" t="s">
        <v>100</v>
      </c>
      <c r="C13" s="21" t="n">
        <v>0.1331521943157</v>
      </c>
      <c r="D13" s="21" t="n">
        <v>0.0988245503652955</v>
      </c>
      <c r="E13" s="21" t="n">
        <v>0.165759429329032</v>
      </c>
      <c r="F13" s="21"/>
      <c r="G13" s="21" t="n">
        <v>0.0810143515334887</v>
      </c>
      <c r="H13" s="21" t="n">
        <v>0.10458220818576</v>
      </c>
      <c r="I13" s="21" t="n">
        <v>0.123613816429632</v>
      </c>
      <c r="J13" s="21" t="n">
        <v>0.143463760744505</v>
      </c>
      <c r="K13" s="21" t="n">
        <v>0.172101456182053</v>
      </c>
      <c r="L13" s="21" t="n">
        <v>0.164358637676833</v>
      </c>
      <c r="M13" s="21"/>
      <c r="N13" s="21" t="n">
        <v>0.0720635709090716</v>
      </c>
      <c r="O13" s="21" t="n">
        <v>0.12948000308293</v>
      </c>
      <c r="P13" s="21" t="n">
        <v>0.158028500687525</v>
      </c>
      <c r="Q13" s="21" t="n">
        <v>0.181200732445126</v>
      </c>
      <c r="R13" s="21"/>
      <c r="S13" s="21" t="n">
        <v>0.0944262268242463</v>
      </c>
      <c r="T13" s="21" t="n">
        <v>0.155692617990662</v>
      </c>
      <c r="U13" s="21" t="n">
        <v>0.11506983781251</v>
      </c>
      <c r="V13" s="21" t="n">
        <v>0.139938700718339</v>
      </c>
      <c r="W13" s="21" t="n">
        <v>0.140620414252058</v>
      </c>
      <c r="X13" s="21" t="n">
        <v>0.145440294621299</v>
      </c>
      <c r="Y13" s="21" t="n">
        <v>0.137918183540706</v>
      </c>
      <c r="Z13" s="21" t="n">
        <v>0.181362810193338</v>
      </c>
      <c r="AA13" s="21" t="n">
        <v>0.134468144106136</v>
      </c>
      <c r="AB13" s="21" t="n">
        <v>0.103834400340571</v>
      </c>
      <c r="AC13" s="21" t="n">
        <v>0.142031004393809</v>
      </c>
      <c r="AD13" s="21" t="n">
        <v>0.182229008042863</v>
      </c>
      <c r="AE13" s="21"/>
      <c r="AF13" s="21" t="n">
        <v>0.13546397665432</v>
      </c>
      <c r="AG13" s="21" t="n">
        <v>0.133488808025798</v>
      </c>
      <c r="AH13" s="21" t="n">
        <v>0.16235811688545</v>
      </c>
      <c r="AI13" s="21"/>
      <c r="AJ13" s="21" t="n">
        <v>0.145481670540366</v>
      </c>
      <c r="AK13" s="21" t="n">
        <v>0.0977287504956147</v>
      </c>
      <c r="AL13" s="21" t="n">
        <v>0.147404239056637</v>
      </c>
      <c r="AM13" s="21" t="n">
        <v>0.0934139689281283</v>
      </c>
      <c r="AN13" s="21" t="n">
        <v>0.167812184863364</v>
      </c>
      <c r="AO13" s="21"/>
      <c r="AP13" s="21" t="n">
        <v>0.140675244426236</v>
      </c>
      <c r="AQ13" s="21" t="n">
        <v>0.0963470519964608</v>
      </c>
      <c r="AR13" s="21" t="n">
        <v>0.15360576380171</v>
      </c>
      <c r="AS13" s="21" t="n">
        <v>0.137933177167139</v>
      </c>
      <c r="AT13" s="21" t="n">
        <v>0.136832580683236</v>
      </c>
      <c r="AU13" s="21"/>
      <c r="AV13" s="21" t="n">
        <v>0.0835713932784103</v>
      </c>
      <c r="AW13" s="21" t="n">
        <v>0.126006434797777</v>
      </c>
      <c r="AX13" s="21" t="n">
        <v>0.123855987105258</v>
      </c>
      <c r="AY13" s="21" t="n">
        <v>0.143332152982199</v>
      </c>
      <c r="AZ13" s="21" t="n">
        <v>0.124383814623226</v>
      </c>
      <c r="BA13" s="21" t="n">
        <v>0.261114353112657</v>
      </c>
      <c r="BB13" s="21"/>
      <c r="BC13" s="21" t="n">
        <v>0.186163630186823</v>
      </c>
      <c r="BD13" s="21" t="n">
        <v>0.164928345555713</v>
      </c>
      <c r="BE13" s="21" t="n">
        <v>0.100723569557913</v>
      </c>
      <c r="BF13" s="21" t="n">
        <v>0.0609912097108068</v>
      </c>
      <c r="BG13" s="21" t="n">
        <v>0.103810653009818</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0.0536506474438195</v>
      </c>
      <c r="D9" s="19" t="n">
        <v>0.0631695631378277</v>
      </c>
      <c r="E9" s="19" t="n">
        <v>0.0447886829770969</v>
      </c>
      <c r="F9" s="19"/>
      <c r="G9" s="19" t="n">
        <v>0.103575012873409</v>
      </c>
      <c r="H9" s="19" t="n">
        <v>0.113747379598297</v>
      </c>
      <c r="I9" s="19" t="n">
        <v>0.0552924917178113</v>
      </c>
      <c r="J9" s="19" t="n">
        <v>0.0380909929021335</v>
      </c>
      <c r="K9" s="19" t="n">
        <v>0.0135780970741517</v>
      </c>
      <c r="L9" s="19" t="n">
        <v>0.00980461344646768</v>
      </c>
      <c r="M9" s="19"/>
      <c r="N9" s="19" t="n">
        <v>0.0849191929514223</v>
      </c>
      <c r="O9" s="19" t="n">
        <v>0.0557598025696136</v>
      </c>
      <c r="P9" s="19" t="n">
        <v>0.0313451722496141</v>
      </c>
      <c r="Q9" s="19" t="n">
        <v>0.037471782408773</v>
      </c>
      <c r="R9" s="19"/>
      <c r="S9" s="19" t="n">
        <v>0.0978434164901301</v>
      </c>
      <c r="T9" s="19" t="n">
        <v>0.0281786573038541</v>
      </c>
      <c r="U9" s="19" t="n">
        <v>0.0352787651720276</v>
      </c>
      <c r="V9" s="19" t="n">
        <v>0.0407506797945449</v>
      </c>
      <c r="W9" s="19" t="n">
        <v>0.0874003047216477</v>
      </c>
      <c r="X9" s="19" t="n">
        <v>0.0956751367869575</v>
      </c>
      <c r="Y9" s="19" t="n">
        <v>0.0417836373788014</v>
      </c>
      <c r="Z9" s="19" t="n">
        <v>0.0500296175999008</v>
      </c>
      <c r="AA9" s="19" t="n">
        <v>0.0634949260200207</v>
      </c>
      <c r="AB9" s="19" t="n">
        <v>0.00979018146361582</v>
      </c>
      <c r="AC9" s="19" t="n">
        <v>0.0367348687986163</v>
      </c>
      <c r="AD9" s="19" t="n">
        <v>0</v>
      </c>
      <c r="AE9" s="19"/>
      <c r="AF9" s="19" t="n">
        <v>0.0439896951040284</v>
      </c>
      <c r="AG9" s="19" t="n">
        <v>0.0615044815799353</v>
      </c>
      <c r="AH9" s="19" t="n">
        <v>0.0427885373336522</v>
      </c>
      <c r="AI9" s="19"/>
      <c r="AJ9" s="19" t="n">
        <v>0.0538690419967308</v>
      </c>
      <c r="AK9" s="19" t="n">
        <v>0.0883678850020477</v>
      </c>
      <c r="AL9" s="19" t="n">
        <v>0.0172652435014412</v>
      </c>
      <c r="AM9" s="19" t="n">
        <v>0.0323838834096207</v>
      </c>
      <c r="AN9" s="19" t="n">
        <v>0.0328276812885018</v>
      </c>
      <c r="AO9" s="19"/>
      <c r="AP9" s="19" t="n">
        <v>0.0544325978467033</v>
      </c>
      <c r="AQ9" s="19" t="n">
        <v>0.0771469410015028</v>
      </c>
      <c r="AR9" s="19" t="n">
        <v>0.0361889175134435</v>
      </c>
      <c r="AS9" s="19" t="n">
        <v>0.0431171034351228</v>
      </c>
      <c r="AT9" s="19" t="n">
        <v>0.0385378251647228</v>
      </c>
      <c r="AU9" s="19"/>
      <c r="AV9" s="19" t="n">
        <v>0.0918350508652958</v>
      </c>
      <c r="AW9" s="19" t="n">
        <v>0.0531571023093328</v>
      </c>
      <c r="AX9" s="19" t="n">
        <v>0.0490276363251635</v>
      </c>
      <c r="AY9" s="19" t="n">
        <v>0.046019111219714</v>
      </c>
      <c r="AZ9" s="19" t="n">
        <v>0.0327481388073795</v>
      </c>
      <c r="BA9" s="19" t="n">
        <v>0.0135885800109471</v>
      </c>
      <c r="BB9" s="19"/>
      <c r="BC9" s="19" t="n">
        <v>0.0230451025919442</v>
      </c>
      <c r="BD9" s="19" t="n">
        <v>0.0310245545527715</v>
      </c>
      <c r="BE9" s="19" t="n">
        <v>0.0804440722370947</v>
      </c>
      <c r="BF9" s="19" t="n">
        <v>0.0979352921136129</v>
      </c>
      <c r="BG9" s="19" t="n">
        <v>0.172381034612265</v>
      </c>
    </row>
    <row r="10">
      <c r="B10" s="20" t="s">
        <v>441</v>
      </c>
      <c r="C10" s="19" t="n">
        <v>0.219579366195711</v>
      </c>
      <c r="D10" s="19" t="n">
        <v>0.247861836534736</v>
      </c>
      <c r="E10" s="19" t="n">
        <v>0.192415453447062</v>
      </c>
      <c r="F10" s="19"/>
      <c r="G10" s="19" t="n">
        <v>0.308241197509676</v>
      </c>
      <c r="H10" s="19" t="n">
        <v>0.326865805560313</v>
      </c>
      <c r="I10" s="19" t="n">
        <v>0.249305359231201</v>
      </c>
      <c r="J10" s="19" t="n">
        <v>0.193540221806989</v>
      </c>
      <c r="K10" s="19" t="n">
        <v>0.11665739133427</v>
      </c>
      <c r="L10" s="19" t="n">
        <v>0.139555197596663</v>
      </c>
      <c r="M10" s="19"/>
      <c r="N10" s="19" t="n">
        <v>0.293352794256729</v>
      </c>
      <c r="O10" s="19" t="n">
        <v>0.209092968780881</v>
      </c>
      <c r="P10" s="19" t="n">
        <v>0.197003473647942</v>
      </c>
      <c r="Q10" s="19" t="n">
        <v>0.171263882520152</v>
      </c>
      <c r="R10" s="19"/>
      <c r="S10" s="19" t="n">
        <v>0.298422860820974</v>
      </c>
      <c r="T10" s="19" t="n">
        <v>0.189329448370106</v>
      </c>
      <c r="U10" s="19" t="n">
        <v>0.167839662430293</v>
      </c>
      <c r="V10" s="19" t="n">
        <v>0.22067021299364</v>
      </c>
      <c r="W10" s="19" t="n">
        <v>0.234774999255586</v>
      </c>
      <c r="X10" s="19" t="n">
        <v>0.216640954257671</v>
      </c>
      <c r="Y10" s="19" t="n">
        <v>0.230772954661336</v>
      </c>
      <c r="Z10" s="19" t="n">
        <v>0.144456074029283</v>
      </c>
      <c r="AA10" s="19" t="n">
        <v>0.206132145072301</v>
      </c>
      <c r="AB10" s="19" t="n">
        <v>0.208010903860732</v>
      </c>
      <c r="AC10" s="19" t="n">
        <v>0.239437144098924</v>
      </c>
      <c r="AD10" s="19" t="n">
        <v>0.210223778099808</v>
      </c>
      <c r="AE10" s="19"/>
      <c r="AF10" s="19" t="n">
        <v>0.184535574002668</v>
      </c>
      <c r="AG10" s="19" t="n">
        <v>0.226781461536191</v>
      </c>
      <c r="AH10" s="19" t="n">
        <v>0.223198120706432</v>
      </c>
      <c r="AI10" s="19"/>
      <c r="AJ10" s="19" t="n">
        <v>0.212597696708835</v>
      </c>
      <c r="AK10" s="19" t="n">
        <v>0.250894874280977</v>
      </c>
      <c r="AL10" s="19" t="n">
        <v>0.188249958808133</v>
      </c>
      <c r="AM10" s="19" t="n">
        <v>0.197942902374467</v>
      </c>
      <c r="AN10" s="19" t="n">
        <v>0.219341286100265</v>
      </c>
      <c r="AO10" s="19"/>
      <c r="AP10" s="19" t="n">
        <v>0.211383147059624</v>
      </c>
      <c r="AQ10" s="19" t="n">
        <v>0.26466747075666</v>
      </c>
      <c r="AR10" s="19" t="n">
        <v>0.192479989718854</v>
      </c>
      <c r="AS10" s="19" t="n">
        <v>0.210583114218731</v>
      </c>
      <c r="AT10" s="19" t="n">
        <v>0.167275179350082</v>
      </c>
      <c r="AU10" s="19"/>
      <c r="AV10" s="19" t="n">
        <v>0.288862206756841</v>
      </c>
      <c r="AW10" s="19" t="n">
        <v>0.230061481270398</v>
      </c>
      <c r="AX10" s="19" t="n">
        <v>0.198386213451314</v>
      </c>
      <c r="AY10" s="19" t="n">
        <v>0.199804076640814</v>
      </c>
      <c r="AZ10" s="19" t="n">
        <v>0.19639106046609</v>
      </c>
      <c r="BA10" s="19" t="n">
        <v>0.136504620733481</v>
      </c>
      <c r="BB10" s="19"/>
      <c r="BC10" s="19" t="n">
        <v>0.164645286785173</v>
      </c>
      <c r="BD10" s="19" t="n">
        <v>0.208695107683444</v>
      </c>
      <c r="BE10" s="19" t="n">
        <v>0.251452002918874</v>
      </c>
      <c r="BF10" s="19" t="n">
        <v>0.302479401023135</v>
      </c>
      <c r="BG10" s="19" t="n">
        <v>0.404845144151084</v>
      </c>
    </row>
    <row r="11">
      <c r="B11" s="20" t="s">
        <v>442</v>
      </c>
      <c r="C11" s="19" t="n">
        <v>0.412305216987395</v>
      </c>
      <c r="D11" s="19" t="n">
        <v>0.390101638249441</v>
      </c>
      <c r="E11" s="19" t="n">
        <v>0.435374896351167</v>
      </c>
      <c r="F11" s="19"/>
      <c r="G11" s="19" t="n">
        <v>0.333244354662307</v>
      </c>
      <c r="H11" s="19" t="n">
        <v>0.352690629135244</v>
      </c>
      <c r="I11" s="19" t="n">
        <v>0.399048931437938</v>
      </c>
      <c r="J11" s="19" t="n">
        <v>0.419397955919421</v>
      </c>
      <c r="K11" s="19" t="n">
        <v>0.459117970005409</v>
      </c>
      <c r="L11" s="19" t="n">
        <v>0.486997096217809</v>
      </c>
      <c r="M11" s="19"/>
      <c r="N11" s="19" t="n">
        <v>0.40683502551469</v>
      </c>
      <c r="O11" s="19" t="n">
        <v>0.415707177367074</v>
      </c>
      <c r="P11" s="19" t="n">
        <v>0.435453059614026</v>
      </c>
      <c r="Q11" s="19" t="n">
        <v>0.393153283141771</v>
      </c>
      <c r="R11" s="19"/>
      <c r="S11" s="19" t="n">
        <v>0.334911506502899</v>
      </c>
      <c r="T11" s="19" t="n">
        <v>0.451405377972994</v>
      </c>
      <c r="U11" s="19" t="n">
        <v>0.444693004195815</v>
      </c>
      <c r="V11" s="19" t="n">
        <v>0.447278105262892</v>
      </c>
      <c r="W11" s="19" t="n">
        <v>0.392728659120913</v>
      </c>
      <c r="X11" s="19" t="n">
        <v>0.38661480184298</v>
      </c>
      <c r="Y11" s="19" t="n">
        <v>0.376761434833266</v>
      </c>
      <c r="Z11" s="19" t="n">
        <v>0.445481894632687</v>
      </c>
      <c r="AA11" s="19" t="n">
        <v>0.422912344320021</v>
      </c>
      <c r="AB11" s="19" t="n">
        <v>0.443835510339098</v>
      </c>
      <c r="AC11" s="19" t="n">
        <v>0.423618866797457</v>
      </c>
      <c r="AD11" s="19" t="n">
        <v>0.435151104678327</v>
      </c>
      <c r="AE11" s="19"/>
      <c r="AF11" s="19" t="n">
        <v>0.424130738298544</v>
      </c>
      <c r="AG11" s="19" t="n">
        <v>0.425662266973791</v>
      </c>
      <c r="AH11" s="19" t="n">
        <v>0.386062840640095</v>
      </c>
      <c r="AI11" s="19"/>
      <c r="AJ11" s="19" t="n">
        <v>0.434953761958124</v>
      </c>
      <c r="AK11" s="19" t="n">
        <v>0.423020824368492</v>
      </c>
      <c r="AL11" s="19" t="n">
        <v>0.46145702822522</v>
      </c>
      <c r="AM11" s="19" t="n">
        <v>0.399562224693691</v>
      </c>
      <c r="AN11" s="19" t="n">
        <v>0.342346314956563</v>
      </c>
      <c r="AO11" s="19"/>
      <c r="AP11" s="19" t="n">
        <v>0.427158716541054</v>
      </c>
      <c r="AQ11" s="19" t="n">
        <v>0.424096249082427</v>
      </c>
      <c r="AR11" s="19" t="n">
        <v>0.44398581412391</v>
      </c>
      <c r="AS11" s="19" t="n">
        <v>0.398761239383899</v>
      </c>
      <c r="AT11" s="19" t="n">
        <v>0.351076290980992</v>
      </c>
      <c r="AU11" s="19"/>
      <c r="AV11" s="19" t="n">
        <v>0.404801972978309</v>
      </c>
      <c r="AW11" s="19" t="n">
        <v>0.44889976003639</v>
      </c>
      <c r="AX11" s="19" t="n">
        <v>0.454317693393605</v>
      </c>
      <c r="AY11" s="19" t="n">
        <v>0.397354506480778</v>
      </c>
      <c r="AZ11" s="19" t="n">
        <v>0.364834507208631</v>
      </c>
      <c r="BA11" s="19" t="n">
        <v>0.367758671550466</v>
      </c>
      <c r="BB11" s="19"/>
      <c r="BC11" s="19" t="n">
        <v>0.427511916233859</v>
      </c>
      <c r="BD11" s="19" t="n">
        <v>0.401419832676091</v>
      </c>
      <c r="BE11" s="19" t="n">
        <v>0.405190894101823</v>
      </c>
      <c r="BF11" s="19" t="n">
        <v>0.394278636657748</v>
      </c>
      <c r="BG11" s="19" t="n">
        <v>0.220661037551901</v>
      </c>
    </row>
    <row r="12">
      <c r="B12" s="20" t="s">
        <v>443</v>
      </c>
      <c r="C12" s="19" t="n">
        <v>0.186798650476173</v>
      </c>
      <c r="D12" s="19" t="n">
        <v>0.210220574249105</v>
      </c>
      <c r="E12" s="19" t="n">
        <v>0.162614032005474</v>
      </c>
      <c r="F12" s="19"/>
      <c r="G12" s="19" t="n">
        <v>0.132959383849669</v>
      </c>
      <c r="H12" s="19" t="n">
        <v>0.127356079745155</v>
      </c>
      <c r="I12" s="19" t="n">
        <v>0.184924308678026</v>
      </c>
      <c r="J12" s="19" t="n">
        <v>0.199853982076129</v>
      </c>
      <c r="K12" s="19" t="n">
        <v>0.241962787771987</v>
      </c>
      <c r="L12" s="19" t="n">
        <v>0.224798029248398</v>
      </c>
      <c r="M12" s="19"/>
      <c r="N12" s="19" t="n">
        <v>0.150967506682766</v>
      </c>
      <c r="O12" s="19" t="n">
        <v>0.190578446850225</v>
      </c>
      <c r="P12" s="19" t="n">
        <v>0.187512364767928</v>
      </c>
      <c r="Q12" s="19" t="n">
        <v>0.221222076650962</v>
      </c>
      <c r="R12" s="19"/>
      <c r="S12" s="19" t="n">
        <v>0.153001294617815</v>
      </c>
      <c r="T12" s="19" t="n">
        <v>0.179657972745564</v>
      </c>
      <c r="U12" s="19" t="n">
        <v>0.26371932313934</v>
      </c>
      <c r="V12" s="19" t="n">
        <v>0.167892329733214</v>
      </c>
      <c r="W12" s="19" t="n">
        <v>0.116616578711877</v>
      </c>
      <c r="X12" s="19" t="n">
        <v>0.172776540406856</v>
      </c>
      <c r="Y12" s="19" t="n">
        <v>0.220341021645687</v>
      </c>
      <c r="Z12" s="19" t="n">
        <v>0.167951721877878</v>
      </c>
      <c r="AA12" s="19" t="n">
        <v>0.224624384622861</v>
      </c>
      <c r="AB12" s="19" t="n">
        <v>0.209393025108941</v>
      </c>
      <c r="AC12" s="19" t="n">
        <v>0.159056582666536</v>
      </c>
      <c r="AD12" s="19" t="n">
        <v>0.208950972403066</v>
      </c>
      <c r="AE12" s="19"/>
      <c r="AF12" s="19" t="n">
        <v>0.226156470053688</v>
      </c>
      <c r="AG12" s="19" t="n">
        <v>0.169079586616653</v>
      </c>
      <c r="AH12" s="19" t="n">
        <v>0.175971067274603</v>
      </c>
      <c r="AI12" s="19"/>
      <c r="AJ12" s="19" t="n">
        <v>0.176536885700351</v>
      </c>
      <c r="AK12" s="19" t="n">
        <v>0.147803621809079</v>
      </c>
      <c r="AL12" s="19" t="n">
        <v>0.198061534331716</v>
      </c>
      <c r="AM12" s="19" t="n">
        <v>0.301465629499405</v>
      </c>
      <c r="AN12" s="19" t="n">
        <v>0.227143459720645</v>
      </c>
      <c r="AO12" s="19"/>
      <c r="AP12" s="19" t="n">
        <v>0.184354856113493</v>
      </c>
      <c r="AQ12" s="19" t="n">
        <v>0.143351924358881</v>
      </c>
      <c r="AR12" s="19" t="n">
        <v>0.195769820807578</v>
      </c>
      <c r="AS12" s="19" t="n">
        <v>0.230842734545035</v>
      </c>
      <c r="AT12" s="19" t="n">
        <v>0.233932317192627</v>
      </c>
      <c r="AU12" s="19"/>
      <c r="AV12" s="19" t="n">
        <v>0.124825895310373</v>
      </c>
      <c r="AW12" s="19" t="n">
        <v>0.159023933511057</v>
      </c>
      <c r="AX12" s="19" t="n">
        <v>0.172490018911801</v>
      </c>
      <c r="AY12" s="19" t="n">
        <v>0.241772616388816</v>
      </c>
      <c r="AZ12" s="19" t="n">
        <v>0.238241319284693</v>
      </c>
      <c r="BA12" s="19" t="n">
        <v>0.23151819084195</v>
      </c>
      <c r="BB12" s="19"/>
      <c r="BC12" s="19" t="n">
        <v>0.207062394099049</v>
      </c>
      <c r="BD12" s="19" t="n">
        <v>0.217294510555238</v>
      </c>
      <c r="BE12" s="19" t="n">
        <v>0.159571697437895</v>
      </c>
      <c r="BF12" s="19" t="n">
        <v>0.142590726356803</v>
      </c>
      <c r="BG12" s="19" t="n">
        <v>0.123035317871131</v>
      </c>
    </row>
    <row r="13">
      <c r="B13" s="20" t="s">
        <v>100</v>
      </c>
      <c r="C13" s="21" t="n">
        <v>0.127666118896901</v>
      </c>
      <c r="D13" s="21" t="n">
        <v>0.08864638782889</v>
      </c>
      <c r="E13" s="21" t="n">
        <v>0.1648069352192</v>
      </c>
      <c r="F13" s="21"/>
      <c r="G13" s="21" t="n">
        <v>0.12198005110494</v>
      </c>
      <c r="H13" s="21" t="n">
        <v>0.0793401059609918</v>
      </c>
      <c r="I13" s="21" t="n">
        <v>0.111428908935024</v>
      </c>
      <c r="J13" s="21" t="n">
        <v>0.149116847295329</v>
      </c>
      <c r="K13" s="21" t="n">
        <v>0.168683753814182</v>
      </c>
      <c r="L13" s="21" t="n">
        <v>0.138845063490662</v>
      </c>
      <c r="M13" s="21"/>
      <c r="N13" s="21" t="n">
        <v>0.0639254805943925</v>
      </c>
      <c r="O13" s="21" t="n">
        <v>0.128861604432207</v>
      </c>
      <c r="P13" s="21" t="n">
        <v>0.14868592972049</v>
      </c>
      <c r="Q13" s="21" t="n">
        <v>0.176888975278342</v>
      </c>
      <c r="R13" s="21"/>
      <c r="S13" s="21" t="n">
        <v>0.115820921568182</v>
      </c>
      <c r="T13" s="21" t="n">
        <v>0.151428543607482</v>
      </c>
      <c r="U13" s="21" t="n">
        <v>0.0884692450625246</v>
      </c>
      <c r="V13" s="21" t="n">
        <v>0.123408672215709</v>
      </c>
      <c r="W13" s="21" t="n">
        <v>0.168479458189976</v>
      </c>
      <c r="X13" s="21" t="n">
        <v>0.128292566705536</v>
      </c>
      <c r="Y13" s="21" t="n">
        <v>0.13034095148091</v>
      </c>
      <c r="Z13" s="21" t="n">
        <v>0.192080691860252</v>
      </c>
      <c r="AA13" s="21" t="n">
        <v>0.0828361999647965</v>
      </c>
      <c r="AB13" s="21" t="n">
        <v>0.128970379227614</v>
      </c>
      <c r="AC13" s="21" t="n">
        <v>0.141152537638467</v>
      </c>
      <c r="AD13" s="21" t="n">
        <v>0.145674144818799</v>
      </c>
      <c r="AE13" s="21"/>
      <c r="AF13" s="21" t="n">
        <v>0.121187522541073</v>
      </c>
      <c r="AG13" s="21" t="n">
        <v>0.116972203293431</v>
      </c>
      <c r="AH13" s="21" t="n">
        <v>0.171979434045217</v>
      </c>
      <c r="AI13" s="21"/>
      <c r="AJ13" s="21" t="n">
        <v>0.122042613635959</v>
      </c>
      <c r="AK13" s="21" t="n">
        <v>0.0899127945394053</v>
      </c>
      <c r="AL13" s="21" t="n">
        <v>0.13496623513349</v>
      </c>
      <c r="AM13" s="21" t="n">
        <v>0.0686453600228153</v>
      </c>
      <c r="AN13" s="21" t="n">
        <v>0.178341257934026</v>
      </c>
      <c r="AO13" s="21"/>
      <c r="AP13" s="21" t="n">
        <v>0.122670682439126</v>
      </c>
      <c r="AQ13" s="21" t="n">
        <v>0.0907374148005297</v>
      </c>
      <c r="AR13" s="21" t="n">
        <v>0.131575457836215</v>
      </c>
      <c r="AS13" s="21" t="n">
        <v>0.116695808417212</v>
      </c>
      <c r="AT13" s="21" t="n">
        <v>0.209178387311576</v>
      </c>
      <c r="AU13" s="21"/>
      <c r="AV13" s="21" t="n">
        <v>0.0896748740891814</v>
      </c>
      <c r="AW13" s="21" t="n">
        <v>0.108857722872821</v>
      </c>
      <c r="AX13" s="21" t="n">
        <v>0.125778437918115</v>
      </c>
      <c r="AY13" s="21" t="n">
        <v>0.115049689269878</v>
      </c>
      <c r="AZ13" s="21" t="n">
        <v>0.167784974233205</v>
      </c>
      <c r="BA13" s="21" t="n">
        <v>0.250629936863155</v>
      </c>
      <c r="BB13" s="21"/>
      <c r="BC13" s="21" t="n">
        <v>0.177735300289975</v>
      </c>
      <c r="BD13" s="21" t="n">
        <v>0.141565994532455</v>
      </c>
      <c r="BE13" s="21" t="n">
        <v>0.103341333304313</v>
      </c>
      <c r="BF13" s="21" t="n">
        <v>0.0627159438487012</v>
      </c>
      <c r="BG13" s="21" t="n">
        <v>0.0790774658136196</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0.0492465181922409</v>
      </c>
      <c r="D9" s="19" t="n">
        <v>0.0536403824861076</v>
      </c>
      <c r="E9" s="19" t="n">
        <v>0.0453490000088229</v>
      </c>
      <c r="F9" s="19"/>
      <c r="G9" s="19" t="n">
        <v>0.103698969100774</v>
      </c>
      <c r="H9" s="19" t="n">
        <v>0.0973097170365387</v>
      </c>
      <c r="I9" s="19" t="n">
        <v>0.0494666583206398</v>
      </c>
      <c r="J9" s="19" t="n">
        <v>0.0343924107349695</v>
      </c>
      <c r="K9" s="19" t="n">
        <v>0.0144145739908303</v>
      </c>
      <c r="L9" s="19" t="n">
        <v>0.00917842377688218</v>
      </c>
      <c r="M9" s="19"/>
      <c r="N9" s="19" t="n">
        <v>0.0818992869343239</v>
      </c>
      <c r="O9" s="19" t="n">
        <v>0.0456061268038766</v>
      </c>
      <c r="P9" s="19" t="n">
        <v>0.0330087565937402</v>
      </c>
      <c r="Q9" s="19" t="n">
        <v>0.0322136378396266</v>
      </c>
      <c r="R9" s="19"/>
      <c r="S9" s="19" t="n">
        <v>0.0843175671380121</v>
      </c>
      <c r="T9" s="19" t="n">
        <v>0.0351153755667001</v>
      </c>
      <c r="U9" s="19" t="n">
        <v>0.018324313638169</v>
      </c>
      <c r="V9" s="19" t="n">
        <v>0.0229431724961122</v>
      </c>
      <c r="W9" s="19" t="n">
        <v>0.08983372191481</v>
      </c>
      <c r="X9" s="19" t="n">
        <v>0.0525156735447958</v>
      </c>
      <c r="Y9" s="19" t="n">
        <v>0.0388343925123037</v>
      </c>
      <c r="Z9" s="19" t="n">
        <v>0.0531582070402369</v>
      </c>
      <c r="AA9" s="19" t="n">
        <v>0.0613415096927151</v>
      </c>
      <c r="AB9" s="19" t="n">
        <v>0.0248372539262083</v>
      </c>
      <c r="AC9" s="19" t="n">
        <v>0.0623466932930126</v>
      </c>
      <c r="AD9" s="19" t="n">
        <v>0.0326420045096786</v>
      </c>
      <c r="AE9" s="19"/>
      <c r="AF9" s="19" t="n">
        <v>0.0285833083393045</v>
      </c>
      <c r="AG9" s="19" t="n">
        <v>0.071119633205018</v>
      </c>
      <c r="AH9" s="19" t="n">
        <v>0.024402756678117</v>
      </c>
      <c r="AI9" s="19"/>
      <c r="AJ9" s="19" t="n">
        <v>0.0398083914691482</v>
      </c>
      <c r="AK9" s="19" t="n">
        <v>0.0841700610938544</v>
      </c>
      <c r="AL9" s="19" t="n">
        <v>0.0325935403001209</v>
      </c>
      <c r="AM9" s="19" t="n">
        <v>0.0323838834096207</v>
      </c>
      <c r="AN9" s="19" t="n">
        <v>0.0198949344919014</v>
      </c>
      <c r="AO9" s="19"/>
      <c r="AP9" s="19" t="n">
        <v>0.0376373295565233</v>
      </c>
      <c r="AQ9" s="19" t="n">
        <v>0.0793346503467373</v>
      </c>
      <c r="AR9" s="19" t="n">
        <v>0.0299280623579907</v>
      </c>
      <c r="AS9" s="19" t="n">
        <v>0.0389160863841661</v>
      </c>
      <c r="AT9" s="19" t="n">
        <v>0.0438181206780139</v>
      </c>
      <c r="AU9" s="19"/>
      <c r="AV9" s="19" t="n">
        <v>0.084406843603586</v>
      </c>
      <c r="AW9" s="19" t="n">
        <v>0.0438715669463873</v>
      </c>
      <c r="AX9" s="19" t="n">
        <v>0.0425503023218602</v>
      </c>
      <c r="AY9" s="19" t="n">
        <v>0.0223099998308744</v>
      </c>
      <c r="AZ9" s="19" t="n">
        <v>0.0625445278195484</v>
      </c>
      <c r="BA9" s="19" t="n">
        <v>0.00898609721100171</v>
      </c>
      <c r="BB9" s="19"/>
      <c r="BC9" s="19" t="n">
        <v>0.0249152888984371</v>
      </c>
      <c r="BD9" s="19" t="n">
        <v>0.0333846364010121</v>
      </c>
      <c r="BE9" s="19" t="n">
        <v>0.0587680704760492</v>
      </c>
      <c r="BF9" s="19" t="n">
        <v>0.111428182693515</v>
      </c>
      <c r="BG9" s="19" t="n">
        <v>0.201130866282138</v>
      </c>
    </row>
    <row r="10">
      <c r="B10" s="20" t="s">
        <v>441</v>
      </c>
      <c r="C10" s="19" t="n">
        <v>0.218285861754175</v>
      </c>
      <c r="D10" s="19" t="n">
        <v>0.230767471846946</v>
      </c>
      <c r="E10" s="19" t="n">
        <v>0.206524550162744</v>
      </c>
      <c r="F10" s="19"/>
      <c r="G10" s="19" t="n">
        <v>0.248575993466385</v>
      </c>
      <c r="H10" s="19" t="n">
        <v>0.303365997673857</v>
      </c>
      <c r="I10" s="19" t="n">
        <v>0.238030181572204</v>
      </c>
      <c r="J10" s="19" t="n">
        <v>0.194038862790041</v>
      </c>
      <c r="K10" s="19" t="n">
        <v>0.175206262104562</v>
      </c>
      <c r="L10" s="19" t="n">
        <v>0.161685912362265</v>
      </c>
      <c r="M10" s="19"/>
      <c r="N10" s="19" t="n">
        <v>0.263919403368286</v>
      </c>
      <c r="O10" s="19" t="n">
        <v>0.207673609325508</v>
      </c>
      <c r="P10" s="19" t="n">
        <v>0.206675385496377</v>
      </c>
      <c r="Q10" s="19" t="n">
        <v>0.190784758042537</v>
      </c>
      <c r="R10" s="19"/>
      <c r="S10" s="19" t="n">
        <v>0.264733889281707</v>
      </c>
      <c r="T10" s="19" t="n">
        <v>0.166907703073624</v>
      </c>
      <c r="U10" s="19" t="n">
        <v>0.186161503599635</v>
      </c>
      <c r="V10" s="19" t="n">
        <v>0.204687766394462</v>
      </c>
      <c r="W10" s="19" t="n">
        <v>0.205351438224674</v>
      </c>
      <c r="X10" s="19" t="n">
        <v>0.218862703889658</v>
      </c>
      <c r="Y10" s="19" t="n">
        <v>0.267759034842419</v>
      </c>
      <c r="Z10" s="19" t="n">
        <v>0.173703381092047</v>
      </c>
      <c r="AA10" s="19" t="n">
        <v>0.245534738446586</v>
      </c>
      <c r="AB10" s="19" t="n">
        <v>0.214530856513166</v>
      </c>
      <c r="AC10" s="19" t="n">
        <v>0.235063429541382</v>
      </c>
      <c r="AD10" s="19" t="n">
        <v>0.188620984780001</v>
      </c>
      <c r="AE10" s="19"/>
      <c r="AF10" s="19" t="n">
        <v>0.190747734872906</v>
      </c>
      <c r="AG10" s="19" t="n">
        <v>0.238247638422685</v>
      </c>
      <c r="AH10" s="19" t="n">
        <v>0.218810340506906</v>
      </c>
      <c r="AI10" s="19"/>
      <c r="AJ10" s="19" t="n">
        <v>0.206336087461233</v>
      </c>
      <c r="AK10" s="19" t="n">
        <v>0.26938360772383</v>
      </c>
      <c r="AL10" s="19" t="n">
        <v>0.188388946530918</v>
      </c>
      <c r="AM10" s="19" t="n">
        <v>0.104631978592644</v>
      </c>
      <c r="AN10" s="19" t="n">
        <v>0.190721872111786</v>
      </c>
      <c r="AO10" s="19"/>
      <c r="AP10" s="19" t="n">
        <v>0.196240053358428</v>
      </c>
      <c r="AQ10" s="19" t="n">
        <v>0.270448333872786</v>
      </c>
      <c r="AR10" s="19" t="n">
        <v>0.197604803196445</v>
      </c>
      <c r="AS10" s="19" t="n">
        <v>0.193067249792877</v>
      </c>
      <c r="AT10" s="19" t="n">
        <v>0.195128390386584</v>
      </c>
      <c r="AU10" s="19"/>
      <c r="AV10" s="19" t="n">
        <v>0.288387779846412</v>
      </c>
      <c r="AW10" s="19" t="n">
        <v>0.205771189871612</v>
      </c>
      <c r="AX10" s="19" t="n">
        <v>0.20972534881516</v>
      </c>
      <c r="AY10" s="19" t="n">
        <v>0.166102462750501</v>
      </c>
      <c r="AZ10" s="19" t="n">
        <v>0.219052527932148</v>
      </c>
      <c r="BA10" s="19" t="n">
        <v>0.186636009014383</v>
      </c>
      <c r="BB10" s="19"/>
      <c r="BC10" s="19" t="n">
        <v>0.169649742848018</v>
      </c>
      <c r="BD10" s="19" t="n">
        <v>0.189646460869372</v>
      </c>
      <c r="BE10" s="19" t="n">
        <v>0.259489685883412</v>
      </c>
      <c r="BF10" s="19" t="n">
        <v>0.282623804377296</v>
      </c>
      <c r="BG10" s="19" t="n">
        <v>0.24772800998986</v>
      </c>
    </row>
    <row r="11">
      <c r="B11" s="20" t="s">
        <v>442</v>
      </c>
      <c r="C11" s="19" t="n">
        <v>0.400996979229633</v>
      </c>
      <c r="D11" s="19" t="n">
        <v>0.405478426223558</v>
      </c>
      <c r="E11" s="19" t="n">
        <v>0.397931963616106</v>
      </c>
      <c r="F11" s="19"/>
      <c r="G11" s="19" t="n">
        <v>0.389853994311162</v>
      </c>
      <c r="H11" s="19" t="n">
        <v>0.356683201628209</v>
      </c>
      <c r="I11" s="19" t="n">
        <v>0.436401182402031</v>
      </c>
      <c r="J11" s="19" t="n">
        <v>0.423354284535923</v>
      </c>
      <c r="K11" s="19" t="n">
        <v>0.371867600084593</v>
      </c>
      <c r="L11" s="19" t="n">
        <v>0.417082988615528</v>
      </c>
      <c r="M11" s="19"/>
      <c r="N11" s="19" t="n">
        <v>0.397359659198239</v>
      </c>
      <c r="O11" s="19" t="n">
        <v>0.444997079781786</v>
      </c>
      <c r="P11" s="19" t="n">
        <v>0.390308196383815</v>
      </c>
      <c r="Q11" s="19" t="n">
        <v>0.367368378564269</v>
      </c>
      <c r="R11" s="19"/>
      <c r="S11" s="19" t="n">
        <v>0.380084774213855</v>
      </c>
      <c r="T11" s="19" t="n">
        <v>0.414451457351301</v>
      </c>
      <c r="U11" s="19" t="n">
        <v>0.423421168596868</v>
      </c>
      <c r="V11" s="19" t="n">
        <v>0.460117133850288</v>
      </c>
      <c r="W11" s="19" t="n">
        <v>0.382902313776741</v>
      </c>
      <c r="X11" s="19" t="n">
        <v>0.417444504535643</v>
      </c>
      <c r="Y11" s="19" t="n">
        <v>0.365716250329185</v>
      </c>
      <c r="Z11" s="19" t="n">
        <v>0.398884821799913</v>
      </c>
      <c r="AA11" s="19" t="n">
        <v>0.367018747991881</v>
      </c>
      <c r="AB11" s="19" t="n">
        <v>0.391722767860507</v>
      </c>
      <c r="AC11" s="19" t="n">
        <v>0.383550871975354</v>
      </c>
      <c r="AD11" s="19" t="n">
        <v>0.475172326991801</v>
      </c>
      <c r="AE11" s="19"/>
      <c r="AF11" s="19" t="n">
        <v>0.389006298860544</v>
      </c>
      <c r="AG11" s="19" t="n">
        <v>0.414932811419688</v>
      </c>
      <c r="AH11" s="19" t="n">
        <v>0.363295990787191</v>
      </c>
      <c r="AI11" s="19"/>
      <c r="AJ11" s="19" t="n">
        <v>0.384076559786987</v>
      </c>
      <c r="AK11" s="19" t="n">
        <v>0.391980225261688</v>
      </c>
      <c r="AL11" s="19" t="n">
        <v>0.486082472318685</v>
      </c>
      <c r="AM11" s="19" t="n">
        <v>0.452393156909072</v>
      </c>
      <c r="AN11" s="19" t="n">
        <v>0.38089143621991</v>
      </c>
      <c r="AO11" s="19"/>
      <c r="AP11" s="19" t="n">
        <v>0.382981283101441</v>
      </c>
      <c r="AQ11" s="19" t="n">
        <v>0.415056247095899</v>
      </c>
      <c r="AR11" s="19" t="n">
        <v>0.410307736362775</v>
      </c>
      <c r="AS11" s="19" t="n">
        <v>0.364956202214178</v>
      </c>
      <c r="AT11" s="19" t="n">
        <v>0.426640714242309</v>
      </c>
      <c r="AU11" s="19"/>
      <c r="AV11" s="19" t="n">
        <v>0.4192261735983</v>
      </c>
      <c r="AW11" s="19" t="n">
        <v>0.41875663200422</v>
      </c>
      <c r="AX11" s="19" t="n">
        <v>0.431694451513784</v>
      </c>
      <c r="AY11" s="19" t="n">
        <v>0.370930340732552</v>
      </c>
      <c r="AZ11" s="19" t="n">
        <v>0.377868397630215</v>
      </c>
      <c r="BA11" s="19" t="n">
        <v>0.32118387083797</v>
      </c>
      <c r="BB11" s="19"/>
      <c r="BC11" s="19" t="n">
        <v>0.370211830402898</v>
      </c>
      <c r="BD11" s="19" t="n">
        <v>0.409501205711501</v>
      </c>
      <c r="BE11" s="19" t="n">
        <v>0.423738989153523</v>
      </c>
      <c r="BF11" s="19" t="n">
        <v>0.37955595352345</v>
      </c>
      <c r="BG11" s="19" t="n">
        <v>0.361860095759596</v>
      </c>
    </row>
    <row r="12">
      <c r="B12" s="20" t="s">
        <v>443</v>
      </c>
      <c r="C12" s="19" t="n">
        <v>0.197085938826526</v>
      </c>
      <c r="D12" s="19" t="n">
        <v>0.198552950804092</v>
      </c>
      <c r="E12" s="19" t="n">
        <v>0.194414016371801</v>
      </c>
      <c r="F12" s="19"/>
      <c r="G12" s="19" t="n">
        <v>0.154717172181332</v>
      </c>
      <c r="H12" s="19" t="n">
        <v>0.1449790838924</v>
      </c>
      <c r="I12" s="19" t="n">
        <v>0.160194540763138</v>
      </c>
      <c r="J12" s="19" t="n">
        <v>0.183612534913773</v>
      </c>
      <c r="K12" s="19" t="n">
        <v>0.281223307154304</v>
      </c>
      <c r="L12" s="19" t="n">
        <v>0.251900392130855</v>
      </c>
      <c r="M12" s="19"/>
      <c r="N12" s="19" t="n">
        <v>0.177496062913094</v>
      </c>
      <c r="O12" s="19" t="n">
        <v>0.168606478299591</v>
      </c>
      <c r="P12" s="19" t="n">
        <v>0.223367688214339</v>
      </c>
      <c r="Q12" s="19" t="n">
        <v>0.225103877812769</v>
      </c>
      <c r="R12" s="19"/>
      <c r="S12" s="19" t="n">
        <v>0.174191942332586</v>
      </c>
      <c r="T12" s="19" t="n">
        <v>0.216652143751192</v>
      </c>
      <c r="U12" s="19" t="n">
        <v>0.276230032921947</v>
      </c>
      <c r="V12" s="19" t="n">
        <v>0.175150255868057</v>
      </c>
      <c r="W12" s="19" t="n">
        <v>0.164096963842603</v>
      </c>
      <c r="X12" s="19" t="n">
        <v>0.157841536561802</v>
      </c>
      <c r="Y12" s="19" t="n">
        <v>0.203918188519636</v>
      </c>
      <c r="Z12" s="19" t="n">
        <v>0.171897087846689</v>
      </c>
      <c r="AA12" s="19" t="n">
        <v>0.215333417723272</v>
      </c>
      <c r="AB12" s="19" t="n">
        <v>0.218889134478513</v>
      </c>
      <c r="AC12" s="19" t="n">
        <v>0.186363503942704</v>
      </c>
      <c r="AD12" s="19" t="n">
        <v>0.169663984174386</v>
      </c>
      <c r="AE12" s="19"/>
      <c r="AF12" s="19" t="n">
        <v>0.259530504729851</v>
      </c>
      <c r="AG12" s="19" t="n">
        <v>0.148331350222496</v>
      </c>
      <c r="AH12" s="19" t="n">
        <v>0.219827106461346</v>
      </c>
      <c r="AI12" s="19"/>
      <c r="AJ12" s="19" t="n">
        <v>0.227852566236468</v>
      </c>
      <c r="AK12" s="19" t="n">
        <v>0.158272307974477</v>
      </c>
      <c r="AL12" s="19" t="n">
        <v>0.177312718782188</v>
      </c>
      <c r="AM12" s="19" t="n">
        <v>0.338772652503414</v>
      </c>
      <c r="AN12" s="19" t="n">
        <v>0.228922184389445</v>
      </c>
      <c r="AO12" s="19"/>
      <c r="AP12" s="19" t="n">
        <v>0.229175986421167</v>
      </c>
      <c r="AQ12" s="19" t="n">
        <v>0.133555369313374</v>
      </c>
      <c r="AR12" s="19" t="n">
        <v>0.223240548687304</v>
      </c>
      <c r="AS12" s="19" t="n">
        <v>0.266848441245417</v>
      </c>
      <c r="AT12" s="19" t="n">
        <v>0.157264868411282</v>
      </c>
      <c r="AU12" s="19"/>
      <c r="AV12" s="19" t="n">
        <v>0.121881723696723</v>
      </c>
      <c r="AW12" s="19" t="n">
        <v>0.205779842288889</v>
      </c>
      <c r="AX12" s="19" t="n">
        <v>0.198251298498936</v>
      </c>
      <c r="AY12" s="19" t="n">
        <v>0.291499640966866</v>
      </c>
      <c r="AZ12" s="19" t="n">
        <v>0.181037981295988</v>
      </c>
      <c r="BA12" s="19" t="n">
        <v>0.191329441091708</v>
      </c>
      <c r="BB12" s="19"/>
      <c r="BC12" s="19" t="n">
        <v>0.231595697797632</v>
      </c>
      <c r="BD12" s="19" t="n">
        <v>0.22602443331248</v>
      </c>
      <c r="BE12" s="19" t="n">
        <v>0.149179464825776</v>
      </c>
      <c r="BF12" s="19" t="n">
        <v>0.172601484105571</v>
      </c>
      <c r="BG12" s="19" t="n">
        <v>0.123035317871131</v>
      </c>
    </row>
    <row r="13">
      <c r="B13" s="20" t="s">
        <v>100</v>
      </c>
      <c r="C13" s="21" t="n">
        <v>0.134384701997425</v>
      </c>
      <c r="D13" s="21" t="n">
        <v>0.111560768639296</v>
      </c>
      <c r="E13" s="21" t="n">
        <v>0.155780469840526</v>
      </c>
      <c r="F13" s="21"/>
      <c r="G13" s="21" t="n">
        <v>0.103153870940347</v>
      </c>
      <c r="H13" s="21" t="n">
        <v>0.0976619997689955</v>
      </c>
      <c r="I13" s="21" t="n">
        <v>0.115907436941987</v>
      </c>
      <c r="J13" s="21" t="n">
        <v>0.164601907025293</v>
      </c>
      <c r="K13" s="21" t="n">
        <v>0.157288256665711</v>
      </c>
      <c r="L13" s="21" t="n">
        <v>0.160152283114469</v>
      </c>
      <c r="M13" s="21"/>
      <c r="N13" s="21" t="n">
        <v>0.0793255875860577</v>
      </c>
      <c r="O13" s="21" t="n">
        <v>0.133116705789239</v>
      </c>
      <c r="P13" s="21" t="n">
        <v>0.146639973311729</v>
      </c>
      <c r="Q13" s="21" t="n">
        <v>0.184529347740799</v>
      </c>
      <c r="R13" s="21"/>
      <c r="S13" s="21" t="n">
        <v>0.0966718270338391</v>
      </c>
      <c r="T13" s="21" t="n">
        <v>0.166873320257183</v>
      </c>
      <c r="U13" s="21" t="n">
        <v>0.0958629812433821</v>
      </c>
      <c r="V13" s="21" t="n">
        <v>0.137101671391081</v>
      </c>
      <c r="W13" s="21" t="n">
        <v>0.157815562241171</v>
      </c>
      <c r="X13" s="21" t="n">
        <v>0.153335581468102</v>
      </c>
      <c r="Y13" s="21" t="n">
        <v>0.123772133796456</v>
      </c>
      <c r="Z13" s="21" t="n">
        <v>0.202356502221114</v>
      </c>
      <c r="AA13" s="21" t="n">
        <v>0.110771586145547</v>
      </c>
      <c r="AB13" s="21" t="n">
        <v>0.150019987221606</v>
      </c>
      <c r="AC13" s="21" t="n">
        <v>0.132675501247546</v>
      </c>
      <c r="AD13" s="21" t="n">
        <v>0.133900699544134</v>
      </c>
      <c r="AE13" s="21"/>
      <c r="AF13" s="21" t="n">
        <v>0.132132153197394</v>
      </c>
      <c r="AG13" s="21" t="n">
        <v>0.127368566730113</v>
      </c>
      <c r="AH13" s="21" t="n">
        <v>0.17366380556644</v>
      </c>
      <c r="AI13" s="21"/>
      <c r="AJ13" s="21" t="n">
        <v>0.141926395046164</v>
      </c>
      <c r="AK13" s="21" t="n">
        <v>0.0961937979461512</v>
      </c>
      <c r="AL13" s="21" t="n">
        <v>0.115622322068088</v>
      </c>
      <c r="AM13" s="21" t="n">
        <v>0.0718183285852487</v>
      </c>
      <c r="AN13" s="21" t="n">
        <v>0.179569572786957</v>
      </c>
      <c r="AO13" s="21"/>
      <c r="AP13" s="21" t="n">
        <v>0.15396534756244</v>
      </c>
      <c r="AQ13" s="21" t="n">
        <v>0.101605399371204</v>
      </c>
      <c r="AR13" s="21" t="n">
        <v>0.138918849395485</v>
      </c>
      <c r="AS13" s="21" t="n">
        <v>0.136212020363362</v>
      </c>
      <c r="AT13" s="21" t="n">
        <v>0.177147906281811</v>
      </c>
      <c r="AU13" s="21"/>
      <c r="AV13" s="21" t="n">
        <v>0.0860974792549801</v>
      </c>
      <c r="AW13" s="21" t="n">
        <v>0.125820768888893</v>
      </c>
      <c r="AX13" s="21" t="n">
        <v>0.117778598850259</v>
      </c>
      <c r="AY13" s="21" t="n">
        <v>0.149157555719207</v>
      </c>
      <c r="AZ13" s="21" t="n">
        <v>0.1594965653221</v>
      </c>
      <c r="BA13" s="21" t="n">
        <v>0.291864581844937</v>
      </c>
      <c r="BB13" s="21"/>
      <c r="BC13" s="21" t="n">
        <v>0.203627440053015</v>
      </c>
      <c r="BD13" s="21" t="n">
        <v>0.141443263705635</v>
      </c>
      <c r="BE13" s="21" t="n">
        <v>0.10882378966124</v>
      </c>
      <c r="BF13" s="21" t="n">
        <v>0.0537905753001696</v>
      </c>
      <c r="BG13" s="21" t="n">
        <v>0.0662457100972752</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0.0402305429781184</v>
      </c>
      <c r="D9" s="19" t="n">
        <v>0.0501022548672506</v>
      </c>
      <c r="E9" s="19" t="n">
        <v>0.0309185944309157</v>
      </c>
      <c r="F9" s="19"/>
      <c r="G9" s="19" t="n">
        <v>0.0787411060002102</v>
      </c>
      <c r="H9" s="19" t="n">
        <v>0.0794307348954781</v>
      </c>
      <c r="I9" s="19" t="n">
        <v>0.0441245920610034</v>
      </c>
      <c r="J9" s="19" t="n">
        <v>0.0278800104051204</v>
      </c>
      <c r="K9" s="19" t="n">
        <v>0.0136449960166717</v>
      </c>
      <c r="L9" s="19" t="n">
        <v>0.00744447804399453</v>
      </c>
      <c r="M9" s="19"/>
      <c r="N9" s="19" t="n">
        <v>0.065642405925992</v>
      </c>
      <c r="O9" s="19" t="n">
        <v>0.038965207141703</v>
      </c>
      <c r="P9" s="19" t="n">
        <v>0.0232332918356615</v>
      </c>
      <c r="Q9" s="19" t="n">
        <v>0.0291799594247222</v>
      </c>
      <c r="R9" s="19"/>
      <c r="S9" s="19" t="n">
        <v>0.0788711106791142</v>
      </c>
      <c r="T9" s="19" t="n">
        <v>0.0321301947813786</v>
      </c>
      <c r="U9" s="19" t="n">
        <v>0.0158820201250302</v>
      </c>
      <c r="V9" s="19" t="n">
        <v>0.0368551521757055</v>
      </c>
      <c r="W9" s="19" t="n">
        <v>0.044872764831088</v>
      </c>
      <c r="X9" s="19" t="n">
        <v>0.0697557234161212</v>
      </c>
      <c r="Y9" s="19" t="n">
        <v>0.0374369116768207</v>
      </c>
      <c r="Z9" s="19" t="n">
        <v>0.020163893388174</v>
      </c>
      <c r="AA9" s="19" t="n">
        <v>0.040418229548619</v>
      </c>
      <c r="AB9" s="19" t="n">
        <v>0.0128078347736874</v>
      </c>
      <c r="AC9" s="19" t="n">
        <v>0.0213635260619535</v>
      </c>
      <c r="AD9" s="19" t="n">
        <v>0.0173675142627586</v>
      </c>
      <c r="AE9" s="19"/>
      <c r="AF9" s="19" t="n">
        <v>0.0315435999551264</v>
      </c>
      <c r="AG9" s="19" t="n">
        <v>0.0465975635210862</v>
      </c>
      <c r="AH9" s="19" t="n">
        <v>0.0190694936391873</v>
      </c>
      <c r="AI9" s="19"/>
      <c r="AJ9" s="19" t="n">
        <v>0.0276355868510904</v>
      </c>
      <c r="AK9" s="19" t="n">
        <v>0.0733003854131601</v>
      </c>
      <c r="AL9" s="19" t="n">
        <v>0.0338387688143916</v>
      </c>
      <c r="AM9" s="19" t="n">
        <v>0.0488727341491759</v>
      </c>
      <c r="AN9" s="19" t="n">
        <v>0.0173189415040328</v>
      </c>
      <c r="AO9" s="19"/>
      <c r="AP9" s="19" t="n">
        <v>0.0245103803458259</v>
      </c>
      <c r="AQ9" s="19" t="n">
        <v>0.0616047750851148</v>
      </c>
      <c r="AR9" s="19" t="n">
        <v>0.0195746038643155</v>
      </c>
      <c r="AS9" s="19" t="n">
        <v>0.0393536782478099</v>
      </c>
      <c r="AT9" s="19" t="n">
        <v>0.0600996364653722</v>
      </c>
      <c r="AU9" s="19"/>
      <c r="AV9" s="19" t="n">
        <v>0.0712603085385277</v>
      </c>
      <c r="AW9" s="19" t="n">
        <v>0.0316157530193794</v>
      </c>
      <c r="AX9" s="19" t="n">
        <v>0.0203750604230603</v>
      </c>
      <c r="AY9" s="19" t="n">
        <v>0.0311471761062908</v>
      </c>
      <c r="AZ9" s="19" t="n">
        <v>0.0448834522769508</v>
      </c>
      <c r="BA9" s="19" t="n">
        <v>0.0106592461915013</v>
      </c>
      <c r="BB9" s="19"/>
      <c r="BC9" s="19" t="n">
        <v>0.020428262633885</v>
      </c>
      <c r="BD9" s="19" t="n">
        <v>0.0361971818715719</v>
      </c>
      <c r="BE9" s="19" t="n">
        <v>0.0413123913670889</v>
      </c>
      <c r="BF9" s="19" t="n">
        <v>0.0787166734172889</v>
      </c>
      <c r="BG9" s="19" t="n">
        <v>0.145195943940643</v>
      </c>
    </row>
    <row r="10">
      <c r="B10" s="20" t="s">
        <v>441</v>
      </c>
      <c r="C10" s="19" t="n">
        <v>0.157348240289836</v>
      </c>
      <c r="D10" s="19" t="n">
        <v>0.17217652066185</v>
      </c>
      <c r="E10" s="19" t="n">
        <v>0.144125228943358</v>
      </c>
      <c r="F10" s="19"/>
      <c r="G10" s="19" t="n">
        <v>0.250317403263405</v>
      </c>
      <c r="H10" s="19" t="n">
        <v>0.265437582477138</v>
      </c>
      <c r="I10" s="19" t="n">
        <v>0.173781120754551</v>
      </c>
      <c r="J10" s="19" t="n">
        <v>0.123346189968628</v>
      </c>
      <c r="K10" s="19" t="n">
        <v>0.0602514664114596</v>
      </c>
      <c r="L10" s="19" t="n">
        <v>0.0871175562905165</v>
      </c>
      <c r="M10" s="19"/>
      <c r="N10" s="19" t="n">
        <v>0.188436473753929</v>
      </c>
      <c r="O10" s="19" t="n">
        <v>0.142594409027049</v>
      </c>
      <c r="P10" s="19" t="n">
        <v>0.163252576060174</v>
      </c>
      <c r="Q10" s="19" t="n">
        <v>0.134314568406533</v>
      </c>
      <c r="R10" s="19"/>
      <c r="S10" s="19" t="n">
        <v>0.226580361787475</v>
      </c>
      <c r="T10" s="19" t="n">
        <v>0.154098985404487</v>
      </c>
      <c r="U10" s="19" t="n">
        <v>0.115169878670216</v>
      </c>
      <c r="V10" s="19" t="n">
        <v>0.176847471463663</v>
      </c>
      <c r="W10" s="19" t="n">
        <v>0.221286115344271</v>
      </c>
      <c r="X10" s="19" t="n">
        <v>0.155044933599422</v>
      </c>
      <c r="Y10" s="19" t="n">
        <v>0.145807260689252</v>
      </c>
      <c r="Z10" s="19" t="n">
        <v>0.130337199376798</v>
      </c>
      <c r="AA10" s="19" t="n">
        <v>0.148784731497794</v>
      </c>
      <c r="AB10" s="19" t="n">
        <v>0.100286993431774</v>
      </c>
      <c r="AC10" s="19" t="n">
        <v>0.120400866670314</v>
      </c>
      <c r="AD10" s="19" t="n">
        <v>0.0898854656643347</v>
      </c>
      <c r="AE10" s="19"/>
      <c r="AF10" s="19" t="n">
        <v>0.137915404458362</v>
      </c>
      <c r="AG10" s="19" t="n">
        <v>0.153832834390181</v>
      </c>
      <c r="AH10" s="19" t="n">
        <v>0.16332200558827</v>
      </c>
      <c r="AI10" s="19"/>
      <c r="AJ10" s="19" t="n">
        <v>0.149169852645339</v>
      </c>
      <c r="AK10" s="19" t="n">
        <v>0.189039378233383</v>
      </c>
      <c r="AL10" s="19" t="n">
        <v>0.109448379212479</v>
      </c>
      <c r="AM10" s="19" t="n">
        <v>0.144230256823526</v>
      </c>
      <c r="AN10" s="19" t="n">
        <v>0.168625535664439</v>
      </c>
      <c r="AO10" s="19"/>
      <c r="AP10" s="19" t="n">
        <v>0.142079003843366</v>
      </c>
      <c r="AQ10" s="19" t="n">
        <v>0.192302652008156</v>
      </c>
      <c r="AR10" s="19" t="n">
        <v>0.111578121724587</v>
      </c>
      <c r="AS10" s="19" t="n">
        <v>0.171580311269665</v>
      </c>
      <c r="AT10" s="19" t="n">
        <v>0.125934855336504</v>
      </c>
      <c r="AU10" s="19"/>
      <c r="AV10" s="19" t="n">
        <v>0.206807353358676</v>
      </c>
      <c r="AW10" s="19" t="n">
        <v>0.16412391567764</v>
      </c>
      <c r="AX10" s="19" t="n">
        <v>0.129968289399784</v>
      </c>
      <c r="AY10" s="19" t="n">
        <v>0.149277697100635</v>
      </c>
      <c r="AZ10" s="19" t="n">
        <v>0.163434931590272</v>
      </c>
      <c r="BA10" s="19" t="n">
        <v>0.0720950756010948</v>
      </c>
      <c r="BB10" s="19"/>
      <c r="BC10" s="19" t="n">
        <v>0.126714020246078</v>
      </c>
      <c r="BD10" s="19" t="n">
        <v>0.133328191924538</v>
      </c>
      <c r="BE10" s="19" t="n">
        <v>0.174009472253851</v>
      </c>
      <c r="BF10" s="19" t="n">
        <v>0.221106347158526</v>
      </c>
      <c r="BG10" s="19" t="n">
        <v>0.273284261176223</v>
      </c>
    </row>
    <row r="11">
      <c r="B11" s="20" t="s">
        <v>442</v>
      </c>
      <c r="C11" s="19" t="n">
        <v>0.426401209945428</v>
      </c>
      <c r="D11" s="19" t="n">
        <v>0.412112545834314</v>
      </c>
      <c r="E11" s="19" t="n">
        <v>0.440537715571299</v>
      </c>
      <c r="F11" s="19"/>
      <c r="G11" s="19" t="n">
        <v>0.364994134223369</v>
      </c>
      <c r="H11" s="19" t="n">
        <v>0.352054199001314</v>
      </c>
      <c r="I11" s="19" t="n">
        <v>0.445569098580585</v>
      </c>
      <c r="J11" s="19" t="n">
        <v>0.471393507414898</v>
      </c>
      <c r="K11" s="19" t="n">
        <v>0.436171700498817</v>
      </c>
      <c r="L11" s="19" t="n">
        <v>0.469122374587986</v>
      </c>
      <c r="M11" s="19"/>
      <c r="N11" s="19" t="n">
        <v>0.418112978657876</v>
      </c>
      <c r="O11" s="19" t="n">
        <v>0.42360601702418</v>
      </c>
      <c r="P11" s="19" t="n">
        <v>0.427379062487262</v>
      </c>
      <c r="Q11" s="19" t="n">
        <v>0.436238779810479</v>
      </c>
      <c r="R11" s="19"/>
      <c r="S11" s="19" t="n">
        <v>0.402263606951864</v>
      </c>
      <c r="T11" s="19" t="n">
        <v>0.414728160837254</v>
      </c>
      <c r="U11" s="19" t="n">
        <v>0.446593214982404</v>
      </c>
      <c r="V11" s="19" t="n">
        <v>0.407397834502238</v>
      </c>
      <c r="W11" s="19" t="n">
        <v>0.407701963302179</v>
      </c>
      <c r="X11" s="19" t="n">
        <v>0.421390173008139</v>
      </c>
      <c r="Y11" s="19" t="n">
        <v>0.412987439470203</v>
      </c>
      <c r="Z11" s="19" t="n">
        <v>0.526083830605813</v>
      </c>
      <c r="AA11" s="19" t="n">
        <v>0.425517055784733</v>
      </c>
      <c r="AB11" s="19" t="n">
        <v>0.486305915723288</v>
      </c>
      <c r="AC11" s="19" t="n">
        <v>0.426125494502901</v>
      </c>
      <c r="AD11" s="19" t="n">
        <v>0.37897648579243</v>
      </c>
      <c r="AE11" s="19"/>
      <c r="AF11" s="19" t="n">
        <v>0.43435021516225</v>
      </c>
      <c r="AG11" s="19" t="n">
        <v>0.440606507330746</v>
      </c>
      <c r="AH11" s="19" t="n">
        <v>0.397811784287571</v>
      </c>
      <c r="AI11" s="19"/>
      <c r="AJ11" s="19" t="n">
        <v>0.452085104760571</v>
      </c>
      <c r="AK11" s="19" t="n">
        <v>0.413506571173391</v>
      </c>
      <c r="AL11" s="19" t="n">
        <v>0.48716148916261</v>
      </c>
      <c r="AM11" s="19" t="n">
        <v>0.472796034754917</v>
      </c>
      <c r="AN11" s="19" t="n">
        <v>0.359264311419813</v>
      </c>
      <c r="AO11" s="19"/>
      <c r="AP11" s="19" t="n">
        <v>0.459542215260404</v>
      </c>
      <c r="AQ11" s="19" t="n">
        <v>0.430299584477955</v>
      </c>
      <c r="AR11" s="19" t="n">
        <v>0.460304593548298</v>
      </c>
      <c r="AS11" s="19" t="n">
        <v>0.445960690850853</v>
      </c>
      <c r="AT11" s="19" t="n">
        <v>0.367602132421739</v>
      </c>
      <c r="AU11" s="19"/>
      <c r="AV11" s="19" t="n">
        <v>0.412610820252257</v>
      </c>
      <c r="AW11" s="19" t="n">
        <v>0.44393120013736</v>
      </c>
      <c r="AX11" s="19" t="n">
        <v>0.468694511377426</v>
      </c>
      <c r="AY11" s="19" t="n">
        <v>0.464432039463922</v>
      </c>
      <c r="AZ11" s="19" t="n">
        <v>0.388208468434949</v>
      </c>
      <c r="BA11" s="19" t="n">
        <v>0.428107777893152</v>
      </c>
      <c r="BB11" s="19"/>
      <c r="BC11" s="19" t="n">
        <v>0.431443270443718</v>
      </c>
      <c r="BD11" s="19" t="n">
        <v>0.431422073687962</v>
      </c>
      <c r="BE11" s="19" t="n">
        <v>0.423105562906466</v>
      </c>
      <c r="BF11" s="19" t="n">
        <v>0.400651417340581</v>
      </c>
      <c r="BG11" s="19" t="n">
        <v>0.271635497184685</v>
      </c>
    </row>
    <row r="12">
      <c r="B12" s="20" t="s">
        <v>443</v>
      </c>
      <c r="C12" s="19" t="n">
        <v>0.295044026660007</v>
      </c>
      <c r="D12" s="19" t="n">
        <v>0.306020912166576</v>
      </c>
      <c r="E12" s="19" t="n">
        <v>0.283066708624037</v>
      </c>
      <c r="F12" s="19"/>
      <c r="G12" s="19" t="n">
        <v>0.247108124727363</v>
      </c>
      <c r="H12" s="19" t="n">
        <v>0.22190339545441</v>
      </c>
      <c r="I12" s="19" t="n">
        <v>0.252292898271136</v>
      </c>
      <c r="J12" s="19" t="n">
        <v>0.275555122052907</v>
      </c>
      <c r="K12" s="19" t="n">
        <v>0.39990940330525</v>
      </c>
      <c r="L12" s="19" t="n">
        <v>0.366305446080592</v>
      </c>
      <c r="M12" s="19"/>
      <c r="N12" s="19" t="n">
        <v>0.276530031747535</v>
      </c>
      <c r="O12" s="19" t="n">
        <v>0.308428681678403</v>
      </c>
      <c r="P12" s="19" t="n">
        <v>0.291467171441115</v>
      </c>
      <c r="Q12" s="19" t="n">
        <v>0.304806302408216</v>
      </c>
      <c r="R12" s="19"/>
      <c r="S12" s="19" t="n">
        <v>0.21905271055212</v>
      </c>
      <c r="T12" s="19" t="n">
        <v>0.322130550846074</v>
      </c>
      <c r="U12" s="19" t="n">
        <v>0.367619304391318</v>
      </c>
      <c r="V12" s="19" t="n">
        <v>0.292951758395182</v>
      </c>
      <c r="W12" s="19" t="n">
        <v>0.233219109861817</v>
      </c>
      <c r="X12" s="19" t="n">
        <v>0.252330035485212</v>
      </c>
      <c r="Y12" s="19" t="n">
        <v>0.335308715950902</v>
      </c>
      <c r="Z12" s="19" t="n">
        <v>0.243957702292093</v>
      </c>
      <c r="AA12" s="19" t="n">
        <v>0.311697467983275</v>
      </c>
      <c r="AB12" s="19" t="n">
        <v>0.309318349056466</v>
      </c>
      <c r="AC12" s="19" t="n">
        <v>0.312658894121899</v>
      </c>
      <c r="AD12" s="19" t="n">
        <v>0.446220370908673</v>
      </c>
      <c r="AE12" s="19"/>
      <c r="AF12" s="19" t="n">
        <v>0.318264312521079</v>
      </c>
      <c r="AG12" s="19" t="n">
        <v>0.286776786448</v>
      </c>
      <c r="AH12" s="19" t="n">
        <v>0.285637245503998</v>
      </c>
      <c r="AI12" s="19"/>
      <c r="AJ12" s="19" t="n">
        <v>0.283800289524954</v>
      </c>
      <c r="AK12" s="19" t="n">
        <v>0.271078615216308</v>
      </c>
      <c r="AL12" s="19" t="n">
        <v>0.29893266516828</v>
      </c>
      <c r="AM12" s="19" t="n">
        <v>0.287051254592445</v>
      </c>
      <c r="AN12" s="19" t="n">
        <v>0.336393233218372</v>
      </c>
      <c r="AO12" s="19"/>
      <c r="AP12" s="19" t="n">
        <v>0.295571348676288</v>
      </c>
      <c r="AQ12" s="19" t="n">
        <v>0.261299035490293</v>
      </c>
      <c r="AR12" s="19" t="n">
        <v>0.328519566888054</v>
      </c>
      <c r="AS12" s="19" t="n">
        <v>0.258872490939449</v>
      </c>
      <c r="AT12" s="19" t="n">
        <v>0.328596390793763</v>
      </c>
      <c r="AU12" s="19"/>
      <c r="AV12" s="19" t="n">
        <v>0.258410693089766</v>
      </c>
      <c r="AW12" s="19" t="n">
        <v>0.287740861630612</v>
      </c>
      <c r="AX12" s="19" t="n">
        <v>0.326754597877423</v>
      </c>
      <c r="AY12" s="19" t="n">
        <v>0.274635643705595</v>
      </c>
      <c r="AZ12" s="19" t="n">
        <v>0.311505692788868</v>
      </c>
      <c r="BA12" s="19" t="n">
        <v>0.299775021690976</v>
      </c>
      <c r="BB12" s="19"/>
      <c r="BC12" s="19" t="n">
        <v>0.318775785835495</v>
      </c>
      <c r="BD12" s="19" t="n">
        <v>0.309142104732876</v>
      </c>
      <c r="BE12" s="19" t="n">
        <v>0.284155783150499</v>
      </c>
      <c r="BF12" s="19" t="n">
        <v>0.250972840354558</v>
      </c>
      <c r="BG12" s="19" t="n">
        <v>0.284083539162709</v>
      </c>
    </row>
    <row r="13">
      <c r="B13" s="20" t="s">
        <v>100</v>
      </c>
      <c r="C13" s="21" t="n">
        <v>0.0809759801266108</v>
      </c>
      <c r="D13" s="21" t="n">
        <v>0.0595877664700096</v>
      </c>
      <c r="E13" s="21" t="n">
        <v>0.101351752430391</v>
      </c>
      <c r="F13" s="21"/>
      <c r="G13" s="21" t="n">
        <v>0.0588392317856529</v>
      </c>
      <c r="H13" s="21" t="n">
        <v>0.0811740881716603</v>
      </c>
      <c r="I13" s="21" t="n">
        <v>0.0842322903327243</v>
      </c>
      <c r="J13" s="21" t="n">
        <v>0.101825170158446</v>
      </c>
      <c r="K13" s="21" t="n">
        <v>0.0900224337678019</v>
      </c>
      <c r="L13" s="21" t="n">
        <v>0.0700101449969115</v>
      </c>
      <c r="M13" s="21"/>
      <c r="N13" s="21" t="n">
        <v>0.0512781099146676</v>
      </c>
      <c r="O13" s="21" t="n">
        <v>0.0864056851286645</v>
      </c>
      <c r="P13" s="21" t="n">
        <v>0.0946678981757872</v>
      </c>
      <c r="Q13" s="21" t="n">
        <v>0.09546038995005</v>
      </c>
      <c r="R13" s="21"/>
      <c r="S13" s="21" t="n">
        <v>0.0732322100294266</v>
      </c>
      <c r="T13" s="21" t="n">
        <v>0.0769121081308068</v>
      </c>
      <c r="U13" s="21" t="n">
        <v>0.0547355818310321</v>
      </c>
      <c r="V13" s="21" t="n">
        <v>0.0859477834632111</v>
      </c>
      <c r="W13" s="21" t="n">
        <v>0.0929200466606451</v>
      </c>
      <c r="X13" s="21" t="n">
        <v>0.101479134491106</v>
      </c>
      <c r="Y13" s="21" t="n">
        <v>0.0684596722128231</v>
      </c>
      <c r="Z13" s="21" t="n">
        <v>0.0794573743371222</v>
      </c>
      <c r="AA13" s="21" t="n">
        <v>0.0735825151855788</v>
      </c>
      <c r="AB13" s="21" t="n">
        <v>0.0912809070147842</v>
      </c>
      <c r="AC13" s="21" t="n">
        <v>0.119451218642933</v>
      </c>
      <c r="AD13" s="21" t="n">
        <v>0.0675501633718035</v>
      </c>
      <c r="AE13" s="21"/>
      <c r="AF13" s="21" t="n">
        <v>0.0779264679031828</v>
      </c>
      <c r="AG13" s="21" t="n">
        <v>0.0721863083099868</v>
      </c>
      <c r="AH13" s="21" t="n">
        <v>0.134159470980974</v>
      </c>
      <c r="AI13" s="21"/>
      <c r="AJ13" s="21" t="n">
        <v>0.0873091662180456</v>
      </c>
      <c r="AK13" s="21" t="n">
        <v>0.0530750499637575</v>
      </c>
      <c r="AL13" s="21" t="n">
        <v>0.0706186976422393</v>
      </c>
      <c r="AM13" s="21" t="n">
        <v>0.0470497196799357</v>
      </c>
      <c r="AN13" s="21" t="n">
        <v>0.118397978193343</v>
      </c>
      <c r="AO13" s="21"/>
      <c r="AP13" s="21" t="n">
        <v>0.0782970518741158</v>
      </c>
      <c r="AQ13" s="21" t="n">
        <v>0.0544939529384806</v>
      </c>
      <c r="AR13" s="21" t="n">
        <v>0.0800231139747452</v>
      </c>
      <c r="AS13" s="21" t="n">
        <v>0.0842328286922226</v>
      </c>
      <c r="AT13" s="21" t="n">
        <v>0.117766984982622</v>
      </c>
      <c r="AU13" s="21"/>
      <c r="AV13" s="21" t="n">
        <v>0.0509108247607725</v>
      </c>
      <c r="AW13" s="21" t="n">
        <v>0.0725882695350089</v>
      </c>
      <c r="AX13" s="21" t="n">
        <v>0.0542075409223066</v>
      </c>
      <c r="AY13" s="21" t="n">
        <v>0.0805074436235572</v>
      </c>
      <c r="AZ13" s="21" t="n">
        <v>0.0919674549089599</v>
      </c>
      <c r="BA13" s="21" t="n">
        <v>0.189362878623276</v>
      </c>
      <c r="BB13" s="21"/>
      <c r="BC13" s="21" t="n">
        <v>0.102638660840824</v>
      </c>
      <c r="BD13" s="21" t="n">
        <v>0.0899104477830522</v>
      </c>
      <c r="BE13" s="21" t="n">
        <v>0.0774167903220959</v>
      </c>
      <c r="BF13" s="21" t="n">
        <v>0.048552721729047</v>
      </c>
      <c r="BG13" s="21" t="n">
        <v>0.0258007585357401</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440</v>
      </c>
      <c r="C9" s="19" t="n">
        <v>0.0523367902087683</v>
      </c>
      <c r="D9" s="19" t="n">
        <v>0.0607797773986796</v>
      </c>
      <c r="E9" s="19" t="n">
        <v>0.0445139671381583</v>
      </c>
      <c r="F9" s="19"/>
      <c r="G9" s="19" t="n">
        <v>0.114327176285822</v>
      </c>
      <c r="H9" s="19" t="n">
        <v>0.104372022592487</v>
      </c>
      <c r="I9" s="19" t="n">
        <v>0.0677999659904118</v>
      </c>
      <c r="J9" s="19" t="n">
        <v>0.023817009236245</v>
      </c>
      <c r="K9" s="19" t="n">
        <v>0.00416235248665626</v>
      </c>
      <c r="L9" s="19" t="n">
        <v>0.0116688254850723</v>
      </c>
      <c r="M9" s="19"/>
      <c r="N9" s="19" t="n">
        <v>0.0932540826139108</v>
      </c>
      <c r="O9" s="19" t="n">
        <v>0.0501174079530629</v>
      </c>
      <c r="P9" s="19" t="n">
        <v>0.0336499807688114</v>
      </c>
      <c r="Q9" s="19" t="n">
        <v>0.0270792772839498</v>
      </c>
      <c r="R9" s="19"/>
      <c r="S9" s="19" t="n">
        <v>0.105695143983729</v>
      </c>
      <c r="T9" s="19" t="n">
        <v>0.0348126747619323</v>
      </c>
      <c r="U9" s="19" t="n">
        <v>0.024201771400587</v>
      </c>
      <c r="V9" s="19" t="n">
        <v>0.0372512006029859</v>
      </c>
      <c r="W9" s="19" t="n">
        <v>0.0391352871510958</v>
      </c>
      <c r="X9" s="19" t="n">
        <v>0.066342357035245</v>
      </c>
      <c r="Y9" s="19" t="n">
        <v>0.0351265240728052</v>
      </c>
      <c r="Z9" s="19" t="n">
        <v>0.063623512086418</v>
      </c>
      <c r="AA9" s="19" t="n">
        <v>0.0669100927672819</v>
      </c>
      <c r="AB9" s="19" t="n">
        <v>0.0236210744485283</v>
      </c>
      <c r="AC9" s="19" t="n">
        <v>0.0737873293184426</v>
      </c>
      <c r="AD9" s="19" t="n">
        <v>0.0154146174998898</v>
      </c>
      <c r="AE9" s="19"/>
      <c r="AF9" s="19" t="n">
        <v>0.030225648719635</v>
      </c>
      <c r="AG9" s="19" t="n">
        <v>0.0668273383874775</v>
      </c>
      <c r="AH9" s="19" t="n">
        <v>0.0403914897909309</v>
      </c>
      <c r="AI9" s="19"/>
      <c r="AJ9" s="19" t="n">
        <v>0.0369820864488129</v>
      </c>
      <c r="AK9" s="19" t="n">
        <v>0.102722429930567</v>
      </c>
      <c r="AL9" s="19" t="n">
        <v>0.0289755903190922</v>
      </c>
      <c r="AM9" s="19" t="n">
        <v>0</v>
      </c>
      <c r="AN9" s="19" t="n">
        <v>0.0156981743880217</v>
      </c>
      <c r="AO9" s="19"/>
      <c r="AP9" s="19" t="n">
        <v>0.038672617820463</v>
      </c>
      <c r="AQ9" s="19" t="n">
        <v>0.0932140183613619</v>
      </c>
      <c r="AR9" s="19" t="n">
        <v>0.040900922828392</v>
      </c>
      <c r="AS9" s="19" t="n">
        <v>0.0220249666442432</v>
      </c>
      <c r="AT9" s="19" t="n">
        <v>0.0466817741368225</v>
      </c>
      <c r="AU9" s="19"/>
      <c r="AV9" s="19" t="n">
        <v>0.115028205630774</v>
      </c>
      <c r="AW9" s="19" t="n">
        <v>0.0462603211108732</v>
      </c>
      <c r="AX9" s="19" t="n">
        <v>0.028135622040013</v>
      </c>
      <c r="AY9" s="19" t="n">
        <v>0.0124833081035041</v>
      </c>
      <c r="AZ9" s="19" t="n">
        <v>0.0453214425987594</v>
      </c>
      <c r="BA9" s="19" t="n">
        <v>0.0159766477730055</v>
      </c>
      <c r="BB9" s="19"/>
      <c r="BC9" s="19" t="n">
        <v>0.0144831234349936</v>
      </c>
      <c r="BD9" s="19" t="n">
        <v>0.0447004319039224</v>
      </c>
      <c r="BE9" s="19" t="n">
        <v>0.0708377818890415</v>
      </c>
      <c r="BF9" s="19" t="n">
        <v>0.118503105092966</v>
      </c>
      <c r="BG9" s="19" t="n">
        <v>0.239607961851336</v>
      </c>
    </row>
    <row r="10">
      <c r="B10" s="20" t="s">
        <v>441</v>
      </c>
      <c r="C10" s="19" t="n">
        <v>0.231832674112819</v>
      </c>
      <c r="D10" s="19" t="n">
        <v>0.244144277620654</v>
      </c>
      <c r="E10" s="19" t="n">
        <v>0.22034404557779</v>
      </c>
      <c r="F10" s="19"/>
      <c r="G10" s="19" t="n">
        <v>0.378042508944553</v>
      </c>
      <c r="H10" s="19" t="n">
        <v>0.329278129902587</v>
      </c>
      <c r="I10" s="19" t="n">
        <v>0.20157747443124</v>
      </c>
      <c r="J10" s="19" t="n">
        <v>0.214900953759847</v>
      </c>
      <c r="K10" s="19" t="n">
        <v>0.187009849982935</v>
      </c>
      <c r="L10" s="19" t="n">
        <v>0.123560154733426</v>
      </c>
      <c r="M10" s="19"/>
      <c r="N10" s="19" t="n">
        <v>0.270532076976883</v>
      </c>
      <c r="O10" s="19" t="n">
        <v>0.218644908545018</v>
      </c>
      <c r="P10" s="19" t="n">
        <v>0.230065941112032</v>
      </c>
      <c r="Q10" s="19" t="n">
        <v>0.205858228188562</v>
      </c>
      <c r="R10" s="19"/>
      <c r="S10" s="19" t="n">
        <v>0.336015760181881</v>
      </c>
      <c r="T10" s="19" t="n">
        <v>0.19970237346665</v>
      </c>
      <c r="U10" s="19" t="n">
        <v>0.206510089195959</v>
      </c>
      <c r="V10" s="19" t="n">
        <v>0.185436950911515</v>
      </c>
      <c r="W10" s="19" t="n">
        <v>0.260004488960444</v>
      </c>
      <c r="X10" s="19" t="n">
        <v>0.270308391153594</v>
      </c>
      <c r="Y10" s="19" t="n">
        <v>0.260575684027179</v>
      </c>
      <c r="Z10" s="19" t="n">
        <v>0.19210478142357</v>
      </c>
      <c r="AA10" s="19" t="n">
        <v>0.18957031883961</v>
      </c>
      <c r="AB10" s="19" t="n">
        <v>0.221440587449471</v>
      </c>
      <c r="AC10" s="19" t="n">
        <v>0.192471510084128</v>
      </c>
      <c r="AD10" s="19" t="n">
        <v>0.136490849333259</v>
      </c>
      <c r="AE10" s="19"/>
      <c r="AF10" s="19" t="n">
        <v>0.1676745051675</v>
      </c>
      <c r="AG10" s="19" t="n">
        <v>0.258000071615198</v>
      </c>
      <c r="AH10" s="19" t="n">
        <v>0.237691065965377</v>
      </c>
      <c r="AI10" s="19"/>
      <c r="AJ10" s="19" t="n">
        <v>0.190237886123531</v>
      </c>
      <c r="AK10" s="19" t="n">
        <v>0.291582891133094</v>
      </c>
      <c r="AL10" s="19" t="n">
        <v>0.214235581844005</v>
      </c>
      <c r="AM10" s="19" t="n">
        <v>0.228377568042044</v>
      </c>
      <c r="AN10" s="19" t="n">
        <v>0.264446439075192</v>
      </c>
      <c r="AO10" s="19"/>
      <c r="AP10" s="19" t="n">
        <v>0.190996080158321</v>
      </c>
      <c r="AQ10" s="19" t="n">
        <v>0.296321567385542</v>
      </c>
      <c r="AR10" s="19" t="n">
        <v>0.192078292336497</v>
      </c>
      <c r="AS10" s="19" t="n">
        <v>0.200557625857542</v>
      </c>
      <c r="AT10" s="19" t="n">
        <v>0.204239570588583</v>
      </c>
      <c r="AU10" s="19"/>
      <c r="AV10" s="19" t="n">
        <v>0.332661460365552</v>
      </c>
      <c r="AW10" s="19" t="n">
        <v>0.218976556463215</v>
      </c>
      <c r="AX10" s="19" t="n">
        <v>0.182793338894728</v>
      </c>
      <c r="AY10" s="19" t="n">
        <v>0.180473059554148</v>
      </c>
      <c r="AZ10" s="19" t="n">
        <v>0.228632605569311</v>
      </c>
      <c r="BA10" s="19" t="n">
        <v>0.170388979202264</v>
      </c>
      <c r="BB10" s="19"/>
      <c r="BC10" s="19" t="n">
        <v>0.202643783773329</v>
      </c>
      <c r="BD10" s="19" t="n">
        <v>0.222404425548562</v>
      </c>
      <c r="BE10" s="19" t="n">
        <v>0.280197351106898</v>
      </c>
      <c r="BF10" s="19" t="n">
        <v>0.28565199441551</v>
      </c>
      <c r="BG10" s="19" t="n">
        <v>0.284772766278538</v>
      </c>
    </row>
    <row r="11">
      <c r="B11" s="20" t="s">
        <v>442</v>
      </c>
      <c r="C11" s="19" t="n">
        <v>0.395423331984427</v>
      </c>
      <c r="D11" s="19" t="n">
        <v>0.389788388874177</v>
      </c>
      <c r="E11" s="19" t="n">
        <v>0.401343698810138</v>
      </c>
      <c r="F11" s="19"/>
      <c r="G11" s="19" t="n">
        <v>0.298344382431279</v>
      </c>
      <c r="H11" s="19" t="n">
        <v>0.335118401310547</v>
      </c>
      <c r="I11" s="19" t="n">
        <v>0.401179114419662</v>
      </c>
      <c r="J11" s="19" t="n">
        <v>0.414780390954903</v>
      </c>
      <c r="K11" s="19" t="n">
        <v>0.403082146744641</v>
      </c>
      <c r="L11" s="19" t="n">
        <v>0.483689247147566</v>
      </c>
      <c r="M11" s="19"/>
      <c r="N11" s="19" t="n">
        <v>0.380023037206662</v>
      </c>
      <c r="O11" s="19" t="n">
        <v>0.435443114263725</v>
      </c>
      <c r="P11" s="19" t="n">
        <v>0.387178976556817</v>
      </c>
      <c r="Q11" s="19" t="n">
        <v>0.376449260549963</v>
      </c>
      <c r="R11" s="19"/>
      <c r="S11" s="19" t="n">
        <v>0.332341331392965</v>
      </c>
      <c r="T11" s="19" t="n">
        <v>0.384885846346343</v>
      </c>
      <c r="U11" s="19" t="n">
        <v>0.385992591564719</v>
      </c>
      <c r="V11" s="19" t="n">
        <v>0.443371479247693</v>
      </c>
      <c r="W11" s="19" t="n">
        <v>0.393690009118452</v>
      </c>
      <c r="X11" s="19" t="n">
        <v>0.35784741630231</v>
      </c>
      <c r="Y11" s="19" t="n">
        <v>0.387948110026585</v>
      </c>
      <c r="Z11" s="19" t="n">
        <v>0.41565416249974</v>
      </c>
      <c r="AA11" s="19" t="n">
        <v>0.405625378182843</v>
      </c>
      <c r="AB11" s="19" t="n">
        <v>0.456428359939743</v>
      </c>
      <c r="AC11" s="19" t="n">
        <v>0.460420127568081</v>
      </c>
      <c r="AD11" s="19" t="n">
        <v>0.398003292369009</v>
      </c>
      <c r="AE11" s="19"/>
      <c r="AF11" s="19" t="n">
        <v>0.417004757673074</v>
      </c>
      <c r="AG11" s="19" t="n">
        <v>0.405391028218996</v>
      </c>
      <c r="AH11" s="19" t="n">
        <v>0.354854004702573</v>
      </c>
      <c r="AI11" s="19"/>
      <c r="AJ11" s="19" t="n">
        <v>0.425938512118676</v>
      </c>
      <c r="AK11" s="19" t="n">
        <v>0.359672957046681</v>
      </c>
      <c r="AL11" s="19" t="n">
        <v>0.488042772450566</v>
      </c>
      <c r="AM11" s="19" t="n">
        <v>0.241403377203967</v>
      </c>
      <c r="AN11" s="19" t="n">
        <v>0.324289456641236</v>
      </c>
      <c r="AO11" s="19"/>
      <c r="AP11" s="19" t="n">
        <v>0.393444871899194</v>
      </c>
      <c r="AQ11" s="19" t="n">
        <v>0.381404494816249</v>
      </c>
      <c r="AR11" s="19" t="n">
        <v>0.477330915331097</v>
      </c>
      <c r="AS11" s="19" t="n">
        <v>0.388516814059825</v>
      </c>
      <c r="AT11" s="19" t="n">
        <v>0.368614662868353</v>
      </c>
      <c r="AU11" s="19"/>
      <c r="AV11" s="19" t="n">
        <v>0.362182123429969</v>
      </c>
      <c r="AW11" s="19" t="n">
        <v>0.392134558069766</v>
      </c>
      <c r="AX11" s="19" t="n">
        <v>0.519925004857278</v>
      </c>
      <c r="AY11" s="19" t="n">
        <v>0.402969739891548</v>
      </c>
      <c r="AZ11" s="19" t="n">
        <v>0.370922904899839</v>
      </c>
      <c r="BA11" s="19" t="n">
        <v>0.365163672472375</v>
      </c>
      <c r="BB11" s="19"/>
      <c r="BC11" s="19" t="n">
        <v>0.371536101939954</v>
      </c>
      <c r="BD11" s="19" t="n">
        <v>0.387658860534156</v>
      </c>
      <c r="BE11" s="19" t="n">
        <v>0.394162131376128</v>
      </c>
      <c r="BF11" s="19" t="n">
        <v>0.384732093829075</v>
      </c>
      <c r="BG11" s="19" t="n">
        <v>0.231187143332086</v>
      </c>
    </row>
    <row r="12">
      <c r="B12" s="20" t="s">
        <v>443</v>
      </c>
      <c r="C12" s="19" t="n">
        <v>0.176232741231264</v>
      </c>
      <c r="D12" s="19" t="n">
        <v>0.205487613305104</v>
      </c>
      <c r="E12" s="19" t="n">
        <v>0.147129519369628</v>
      </c>
      <c r="F12" s="19"/>
      <c r="G12" s="19" t="n">
        <v>0.112040043746152</v>
      </c>
      <c r="H12" s="19" t="n">
        <v>0.0873737798001243</v>
      </c>
      <c r="I12" s="19" t="n">
        <v>0.184638604572617</v>
      </c>
      <c r="J12" s="19" t="n">
        <v>0.200554893890595</v>
      </c>
      <c r="K12" s="19" t="n">
        <v>0.224017402546495</v>
      </c>
      <c r="L12" s="19" t="n">
        <v>0.232476305430989</v>
      </c>
      <c r="M12" s="19"/>
      <c r="N12" s="19" t="n">
        <v>0.158579954246555</v>
      </c>
      <c r="O12" s="19" t="n">
        <v>0.160907494413287</v>
      </c>
      <c r="P12" s="19" t="n">
        <v>0.190283908700331</v>
      </c>
      <c r="Q12" s="19" t="n">
        <v>0.19919204809293</v>
      </c>
      <c r="R12" s="19"/>
      <c r="S12" s="19" t="n">
        <v>0.121519049799638</v>
      </c>
      <c r="T12" s="19" t="n">
        <v>0.1639172746375</v>
      </c>
      <c r="U12" s="19" t="n">
        <v>0.233298583932443</v>
      </c>
      <c r="V12" s="19" t="n">
        <v>0.185405254455965</v>
      </c>
      <c r="W12" s="19" t="n">
        <v>0.136083592764829</v>
      </c>
      <c r="X12" s="19" t="n">
        <v>0.165452658837224</v>
      </c>
      <c r="Y12" s="19" t="n">
        <v>0.191733128611647</v>
      </c>
      <c r="Z12" s="19" t="n">
        <v>0.150620449342025</v>
      </c>
      <c r="AA12" s="19" t="n">
        <v>0.209700834734653</v>
      </c>
      <c r="AB12" s="19" t="n">
        <v>0.168245274899015</v>
      </c>
      <c r="AC12" s="19" t="n">
        <v>0.168286523319843</v>
      </c>
      <c r="AD12" s="19" t="n">
        <v>0.339833278746223</v>
      </c>
      <c r="AE12" s="19"/>
      <c r="AF12" s="19" t="n">
        <v>0.236218058345544</v>
      </c>
      <c r="AG12" s="19" t="n">
        <v>0.151324995284327</v>
      </c>
      <c r="AH12" s="19" t="n">
        <v>0.148610871231739</v>
      </c>
      <c r="AI12" s="19"/>
      <c r="AJ12" s="19" t="n">
        <v>0.206549434228896</v>
      </c>
      <c r="AK12" s="19" t="n">
        <v>0.128186361788749</v>
      </c>
      <c r="AL12" s="19" t="n">
        <v>0.137487691427451</v>
      </c>
      <c r="AM12" s="19" t="n">
        <v>0.409699124958847</v>
      </c>
      <c r="AN12" s="19" t="n">
        <v>0.192751437652011</v>
      </c>
      <c r="AO12" s="19"/>
      <c r="AP12" s="19" t="n">
        <v>0.227679391083995</v>
      </c>
      <c r="AQ12" s="19" t="n">
        <v>0.114901667928735</v>
      </c>
      <c r="AR12" s="19" t="n">
        <v>0.141321509222917</v>
      </c>
      <c r="AS12" s="19" t="n">
        <v>0.242784372322873</v>
      </c>
      <c r="AT12" s="19" t="n">
        <v>0.227446611586122</v>
      </c>
      <c r="AU12" s="19"/>
      <c r="AV12" s="19" t="n">
        <v>0.0788456187774343</v>
      </c>
      <c r="AW12" s="19" t="n">
        <v>0.211994241819286</v>
      </c>
      <c r="AX12" s="19" t="n">
        <v>0.145388671358393</v>
      </c>
      <c r="AY12" s="19" t="n">
        <v>0.269762877965604</v>
      </c>
      <c r="AZ12" s="19" t="n">
        <v>0.215997023601698</v>
      </c>
      <c r="BA12" s="19" t="n">
        <v>0.149468976490702</v>
      </c>
      <c r="BB12" s="19"/>
      <c r="BC12" s="19" t="n">
        <v>0.21849115178126</v>
      </c>
      <c r="BD12" s="19" t="n">
        <v>0.187610661611828</v>
      </c>
      <c r="BE12" s="19" t="n">
        <v>0.136908747572825</v>
      </c>
      <c r="BF12" s="19" t="n">
        <v>0.127071461588712</v>
      </c>
      <c r="BG12" s="19" t="n">
        <v>0.186453723864116</v>
      </c>
    </row>
    <row r="13">
      <c r="B13" s="20" t="s">
        <v>100</v>
      </c>
      <c r="C13" s="21" t="n">
        <v>0.144174462462721</v>
      </c>
      <c r="D13" s="21" t="n">
        <v>0.0997999428013854</v>
      </c>
      <c r="E13" s="21" t="n">
        <v>0.186668769104286</v>
      </c>
      <c r="F13" s="21"/>
      <c r="G13" s="21" t="n">
        <v>0.0972458885921942</v>
      </c>
      <c r="H13" s="21" t="n">
        <v>0.143857666394255</v>
      </c>
      <c r="I13" s="21" t="n">
        <v>0.14480484058607</v>
      </c>
      <c r="J13" s="21" t="n">
        <v>0.14594675215841</v>
      </c>
      <c r="K13" s="21" t="n">
        <v>0.181728248239273</v>
      </c>
      <c r="L13" s="21" t="n">
        <v>0.148605467202947</v>
      </c>
      <c r="M13" s="21"/>
      <c r="N13" s="21" t="n">
        <v>0.097610848955989</v>
      </c>
      <c r="O13" s="21" t="n">
        <v>0.134887074824907</v>
      </c>
      <c r="P13" s="21" t="n">
        <v>0.158821192862009</v>
      </c>
      <c r="Q13" s="21" t="n">
        <v>0.191421185884596</v>
      </c>
      <c r="R13" s="21"/>
      <c r="S13" s="21" t="n">
        <v>0.104428714641788</v>
      </c>
      <c r="T13" s="21" t="n">
        <v>0.216681830787575</v>
      </c>
      <c r="U13" s="21" t="n">
        <v>0.149996963906291</v>
      </c>
      <c r="V13" s="21" t="n">
        <v>0.148535114781841</v>
      </c>
      <c r="W13" s="21" t="n">
        <v>0.171086622005179</v>
      </c>
      <c r="X13" s="21" t="n">
        <v>0.140049176671626</v>
      </c>
      <c r="Y13" s="21" t="n">
        <v>0.124616553261785</v>
      </c>
      <c r="Z13" s="21" t="n">
        <v>0.177997094648247</v>
      </c>
      <c r="AA13" s="21" t="n">
        <v>0.128193375475612</v>
      </c>
      <c r="AB13" s="21" t="n">
        <v>0.130264703263244</v>
      </c>
      <c r="AC13" s="21" t="n">
        <v>0.105034509709506</v>
      </c>
      <c r="AD13" s="21" t="n">
        <v>0.11025796205162</v>
      </c>
      <c r="AE13" s="21"/>
      <c r="AF13" s="21" t="n">
        <v>0.148877030094247</v>
      </c>
      <c r="AG13" s="21" t="n">
        <v>0.118456566494002</v>
      </c>
      <c r="AH13" s="21" t="n">
        <v>0.21845256830938</v>
      </c>
      <c r="AI13" s="21"/>
      <c r="AJ13" s="21" t="n">
        <v>0.140292081080085</v>
      </c>
      <c r="AK13" s="21" t="n">
        <v>0.11783536010091</v>
      </c>
      <c r="AL13" s="21" t="n">
        <v>0.131258363958887</v>
      </c>
      <c r="AM13" s="21" t="n">
        <v>0.120519929795142</v>
      </c>
      <c r="AN13" s="21" t="n">
        <v>0.20281449224354</v>
      </c>
      <c r="AO13" s="21"/>
      <c r="AP13" s="21" t="n">
        <v>0.149207039038028</v>
      </c>
      <c r="AQ13" s="21" t="n">
        <v>0.114158251508113</v>
      </c>
      <c r="AR13" s="21" t="n">
        <v>0.148368360281097</v>
      </c>
      <c r="AS13" s="21" t="n">
        <v>0.146116221115517</v>
      </c>
      <c r="AT13" s="21" t="n">
        <v>0.15301738082012</v>
      </c>
      <c r="AU13" s="21"/>
      <c r="AV13" s="21" t="n">
        <v>0.111282591796271</v>
      </c>
      <c r="AW13" s="21" t="n">
        <v>0.13063432253686</v>
      </c>
      <c r="AX13" s="21" t="n">
        <v>0.123757362849588</v>
      </c>
      <c r="AY13" s="21" t="n">
        <v>0.134311014485196</v>
      </c>
      <c r="AZ13" s="21" t="n">
        <v>0.139126023330393</v>
      </c>
      <c r="BA13" s="21" t="n">
        <v>0.299001724061653</v>
      </c>
      <c r="BB13" s="21"/>
      <c r="BC13" s="21" t="n">
        <v>0.192845839070463</v>
      </c>
      <c r="BD13" s="21" t="n">
        <v>0.157625620401532</v>
      </c>
      <c r="BE13" s="21" t="n">
        <v>0.117893988055107</v>
      </c>
      <c r="BF13" s="21" t="n">
        <v>0.0840413450737371</v>
      </c>
      <c r="BG13" s="21" t="n">
        <v>0.0579784046739238</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s>
  <sheetData>
    <row r="2" ht="40" customHeight="1">
      <c r="D2" s="16" t="s">
        <v>453</v>
      </c>
    </row>
    <row r="6" ht="50" customHeight="1">
      <c r="B6" s="22" t="s">
        <v>15</v>
      </c>
      <c r="C6" s="22" t="s">
        <v>231</v>
      </c>
      <c r="D6" s="22" t="s">
        <v>225</v>
      </c>
      <c r="E6" s="22" t="s">
        <v>232</v>
      </c>
      <c r="F6" s="22" t="s">
        <v>229</v>
      </c>
      <c r="G6" s="22" t="s">
        <v>233</v>
      </c>
      <c r="H6" s="22" t="s">
        <v>224</v>
      </c>
      <c r="I6" s="22" t="s">
        <v>230</v>
      </c>
      <c r="J6" s="22" t="s">
        <v>227</v>
      </c>
      <c r="K6" s="22" t="s">
        <v>228</v>
      </c>
      <c r="L6" s="22" t="s">
        <v>226</v>
      </c>
    </row>
    <row r="7">
      <c r="B7" s="20" t="s">
        <v>134</v>
      </c>
      <c r="C7" s="19" t="n">
        <v>0.29858570524775</v>
      </c>
      <c r="D7" s="19" t="n">
        <v>0.186639934635412</v>
      </c>
      <c r="E7" s="19" t="n">
        <v>0.263203377687072</v>
      </c>
      <c r="F7" s="19" t="n">
        <v>0.353401583728611</v>
      </c>
      <c r="G7" s="19" t="n">
        <v>0.364427703169531</v>
      </c>
      <c r="H7" s="19" t="n">
        <v>0.379205149010616</v>
      </c>
      <c r="I7" s="19" t="n">
        <v>0.504392097490298</v>
      </c>
      <c r="J7" s="19" t="n">
        <v>0.461050250932845</v>
      </c>
      <c r="K7" s="19" t="n">
        <v>0.477832742910869</v>
      </c>
      <c r="L7" s="19" t="n">
        <v>0.450292987545891</v>
      </c>
    </row>
    <row r="8">
      <c r="B8" s="20" t="s">
        <v>135</v>
      </c>
      <c r="C8" s="19" t="n">
        <v>0.265894928580147</v>
      </c>
      <c r="D8" s="19" t="n">
        <v>0.377970067752178</v>
      </c>
      <c r="E8" s="19" t="n">
        <v>0.317056349676387</v>
      </c>
      <c r="F8" s="19" t="n">
        <v>0.372181235978508</v>
      </c>
      <c r="G8" s="19" t="n">
        <v>0.388561917136398</v>
      </c>
      <c r="H8" s="19" t="n">
        <v>0.427429977070936</v>
      </c>
      <c r="I8" s="19" t="n">
        <v>0.316063916331547</v>
      </c>
      <c r="J8" s="19" t="n">
        <v>0.365052126786623</v>
      </c>
      <c r="K8" s="19" t="n">
        <v>0.377518129507139</v>
      </c>
      <c r="L8" s="19" t="n">
        <v>0.408705730963097</v>
      </c>
    </row>
    <row r="9">
      <c r="B9" s="20" t="s">
        <v>339</v>
      </c>
      <c r="C9" s="19" t="n">
        <v>0.257698431239873</v>
      </c>
      <c r="D9" s="19" t="n">
        <v>0.284857534632976</v>
      </c>
      <c r="E9" s="19" t="n">
        <v>0.246811468839734</v>
      </c>
      <c r="F9" s="19" t="n">
        <v>0.150303797243177</v>
      </c>
      <c r="G9" s="19" t="n">
        <v>0.151315948402285</v>
      </c>
      <c r="H9" s="19" t="n">
        <v>0.12913633065643</v>
      </c>
      <c r="I9" s="19" t="n">
        <v>0.106533448898359</v>
      </c>
      <c r="J9" s="19" t="n">
        <v>0.0858087137140594</v>
      </c>
      <c r="K9" s="19" t="n">
        <v>0.0795814114607435</v>
      </c>
      <c r="L9" s="19" t="n">
        <v>0.0739142058685701</v>
      </c>
    </row>
    <row r="10">
      <c r="B10" s="20" t="s">
        <v>340</v>
      </c>
      <c r="C10" s="19" t="n">
        <v>0.112904039069442</v>
      </c>
      <c r="D10" s="19" t="n">
        <v>0.0903898814690405</v>
      </c>
      <c r="E10" s="19" t="n">
        <v>0.100621316172533</v>
      </c>
      <c r="F10" s="19" t="n">
        <v>0.0266871913809165</v>
      </c>
      <c r="G10" s="19" t="n">
        <v>0.0207002482167101</v>
      </c>
      <c r="H10" s="19" t="n">
        <v>0.0193695586689416</v>
      </c>
      <c r="I10" s="19" t="n">
        <v>0.02522067859899</v>
      </c>
      <c r="J10" s="19" t="n">
        <v>0.0365794775480374</v>
      </c>
      <c r="K10" s="19" t="n">
        <v>0.0240371829579712</v>
      </c>
      <c r="L10" s="19" t="n">
        <v>0.0234777960403458</v>
      </c>
    </row>
    <row r="11">
      <c r="B11" s="25" t="s">
        <v>100</v>
      </c>
      <c r="C11" s="23" t="n">
        <v>0.0649168958627878</v>
      </c>
      <c r="D11" s="23" t="n">
        <v>0.0601425815103946</v>
      </c>
      <c r="E11" s="23" t="n">
        <v>0.0723074876242743</v>
      </c>
      <c r="F11" s="23" t="n">
        <v>0.0974261916687866</v>
      </c>
      <c r="G11" s="23" t="n">
        <v>0.0749941830750762</v>
      </c>
      <c r="H11" s="23" t="n">
        <v>0.0448589845930766</v>
      </c>
      <c r="I11" s="23" t="n">
        <v>0.0477898586808064</v>
      </c>
      <c r="J11" s="23" t="n">
        <v>0.0515094310184361</v>
      </c>
      <c r="K11" s="23" t="n">
        <v>0.0410305331632769</v>
      </c>
      <c r="L11" s="23" t="n">
        <v>0.0436092795820965</v>
      </c>
    </row>
    <row r="12">
      <c r="B12" s="25" t="s">
        <v>139</v>
      </c>
      <c r="C12" s="23" t="n">
        <v>0.564480633827897</v>
      </c>
      <c r="D12" s="23" t="n">
        <v>0.564610002387589</v>
      </c>
      <c r="E12" s="23" t="n">
        <v>0.580259727363459</v>
      </c>
      <c r="F12" s="23" t="n">
        <v>0.72558281970712</v>
      </c>
      <c r="G12" s="23" t="n">
        <v>0.752989620305929</v>
      </c>
      <c r="H12" s="23" t="n">
        <v>0.806635126081552</v>
      </c>
      <c r="I12" s="23" t="n">
        <v>0.820456013821845</v>
      </c>
      <c r="J12" s="23" t="n">
        <v>0.826102377719467</v>
      </c>
      <c r="K12" s="23" t="n">
        <v>0.855350872418008</v>
      </c>
      <c r="L12" s="23" t="n">
        <v>0.858998718508988</v>
      </c>
    </row>
    <row r="13">
      <c r="B13" s="25" t="s">
        <v>141</v>
      </c>
      <c r="C13" s="24" t="n">
        <v>-0.499563737965109</v>
      </c>
      <c r="D13" s="24" t="n">
        <v>-0.504467420877195</v>
      </c>
      <c r="E13" s="24" t="n">
        <v>-0.507952239739184</v>
      </c>
      <c r="F13" s="24" t="n">
        <v>-0.628156628038333</v>
      </c>
      <c r="G13" s="24" t="n">
        <v>-0.677995437230852</v>
      </c>
      <c r="H13" s="24" t="n">
        <v>-0.761776141488475</v>
      </c>
      <c r="I13" s="24" t="n">
        <v>-0.772666155141038</v>
      </c>
      <c r="J13" s="24" t="n">
        <v>-0.774592946701031</v>
      </c>
      <c r="K13" s="24" t="n">
        <v>-0.814320339254731</v>
      </c>
      <c r="L13" s="24" t="n">
        <v>-0.815389438926891</v>
      </c>
    </row>
    <row r="14">
      <c r="B14" s="18" t="s">
        <v>331</v>
      </c>
      <c r="C14" s="18"/>
      <c r="D14" s="18"/>
      <c r="E14" s="18"/>
      <c r="F14" s="18"/>
      <c r="G14" s="18"/>
      <c r="H14" s="18"/>
      <c r="I14" s="18"/>
      <c r="J14" s="18"/>
      <c r="K14" s="18"/>
      <c r="L14" s="18"/>
    </row>
    <row r="15">
      <c r="B15" t="s">
        <v>80</v>
      </c>
    </row>
    <row r="16">
      <c r="B16" t="s">
        <v>81</v>
      </c>
    </row>
    <row r="20">
      <c r="B20" s="9" t="str">
        <f>=HYPERLINK("#'Contents'!A1", "Return to Contents")</f>
      </c>
    </row>
  </sheetData>
  <mergeCells count="1">
    <mergeCell ref="D2:M2"/>
  </mergeCells>
  <pageMargins left="0.7" right="0.7" top="0.75" bottom="0.75" header="0.3" footer="0.3"/>
  <pageSetup paperSize="9" orientation="portrait" horizontalDpi="300" verticalDpi="300" r:id="rId2"/>
  <drawing r:id="rId1"/>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0.379205149010616</v>
      </c>
      <c r="D9" s="19" t="n">
        <v>0.355838651334433</v>
      </c>
      <c r="E9" s="19" t="n">
        <v>0.402718694222745</v>
      </c>
      <c r="F9" s="19"/>
      <c r="G9" s="19" t="n">
        <v>0.370980944863177</v>
      </c>
      <c r="H9" s="19" t="n">
        <v>0.433129639587273</v>
      </c>
      <c r="I9" s="19" t="n">
        <v>0.346104929045075</v>
      </c>
      <c r="J9" s="19" t="n">
        <v>0.375830196343879</v>
      </c>
      <c r="K9" s="19" t="n">
        <v>0.410095562665917</v>
      </c>
      <c r="L9" s="19" t="n">
        <v>0.350496089521266</v>
      </c>
      <c r="M9" s="19"/>
      <c r="N9" s="19" t="n">
        <v>0.427915063555007</v>
      </c>
      <c r="O9" s="19" t="n">
        <v>0.315958452615174</v>
      </c>
      <c r="P9" s="19" t="n">
        <v>0.36122100139332</v>
      </c>
      <c r="Q9" s="19" t="n">
        <v>0.409873366292988</v>
      </c>
      <c r="R9" s="19"/>
      <c r="S9" s="19" t="n">
        <v>0.473114267540473</v>
      </c>
      <c r="T9" s="19" t="n">
        <v>0.422255552179838</v>
      </c>
      <c r="U9" s="19" t="n">
        <v>0.318258567866205</v>
      </c>
      <c r="V9" s="19" t="n">
        <v>0.400915456107108</v>
      </c>
      <c r="W9" s="19" t="n">
        <v>0.325945043344582</v>
      </c>
      <c r="X9" s="19" t="n">
        <v>0.285822775289018</v>
      </c>
      <c r="Y9" s="19" t="n">
        <v>0.388598753939398</v>
      </c>
      <c r="Z9" s="19" t="n">
        <v>0.471117337382345</v>
      </c>
      <c r="AA9" s="19" t="n">
        <v>0.386107098633044</v>
      </c>
      <c r="AB9" s="19" t="n">
        <v>0.349195168419659</v>
      </c>
      <c r="AC9" s="19" t="n">
        <v>0.289104058145963</v>
      </c>
      <c r="AD9" s="19" t="n">
        <v>0.329667652874704</v>
      </c>
      <c r="AE9" s="19"/>
      <c r="AF9" s="19" t="n">
        <v>0.364672626214794</v>
      </c>
      <c r="AG9" s="19" t="n">
        <v>0.40502055761075</v>
      </c>
      <c r="AH9" s="19" t="n">
        <v>0.358635048105195</v>
      </c>
      <c r="AI9" s="19"/>
      <c r="AJ9" s="19" t="n">
        <v>0.366419109437867</v>
      </c>
      <c r="AK9" s="19" t="n">
        <v>0.430306493820404</v>
      </c>
      <c r="AL9" s="19" t="n">
        <v>0.360778669368945</v>
      </c>
      <c r="AM9" s="19" t="n">
        <v>0.480120828279291</v>
      </c>
      <c r="AN9" s="19" t="n">
        <v>0.320570296830972</v>
      </c>
      <c r="AO9" s="19"/>
      <c r="AP9" s="19" t="n">
        <v>0.363563932352807</v>
      </c>
      <c r="AQ9" s="19" t="n">
        <v>0.438876758415263</v>
      </c>
      <c r="AR9" s="19" t="n">
        <v>0.334845566849356</v>
      </c>
      <c r="AS9" s="19" t="n">
        <v>0.378890689701236</v>
      </c>
      <c r="AT9" s="19" t="n">
        <v>0.247380384490367</v>
      </c>
      <c r="AU9" s="19"/>
      <c r="AV9" s="19" t="n">
        <v>0.398140590246157</v>
      </c>
      <c r="AW9" s="19" t="n">
        <v>0.351991821094045</v>
      </c>
      <c r="AX9" s="19" t="n">
        <v>0.354255095722619</v>
      </c>
      <c r="AY9" s="19" t="n">
        <v>0.421529019684781</v>
      </c>
      <c r="AZ9" s="19" t="n">
        <v>0.338792503650808</v>
      </c>
      <c r="BA9" s="19" t="n">
        <v>0.320220519883589</v>
      </c>
      <c r="BB9" s="19"/>
      <c r="BC9" s="19" t="n">
        <v>0.361922037468413</v>
      </c>
      <c r="BD9" s="19" t="n">
        <v>0.360666092985179</v>
      </c>
      <c r="BE9" s="19" t="n">
        <v>0.361528491777706</v>
      </c>
      <c r="BF9" s="19" t="n">
        <v>0.405510015716317</v>
      </c>
      <c r="BG9" s="19" t="n">
        <v>0.506849548969248</v>
      </c>
    </row>
    <row r="10">
      <c r="B10" s="20" t="s">
        <v>135</v>
      </c>
      <c r="C10" s="19" t="n">
        <v>0.427429977070936</v>
      </c>
      <c r="D10" s="19" t="n">
        <v>0.418084679433487</v>
      </c>
      <c r="E10" s="19" t="n">
        <v>0.43408481978516</v>
      </c>
      <c r="F10" s="19"/>
      <c r="G10" s="19" t="n">
        <v>0.389168923460351</v>
      </c>
      <c r="H10" s="19" t="n">
        <v>0.409246128210338</v>
      </c>
      <c r="I10" s="19" t="n">
        <v>0.429010055488902</v>
      </c>
      <c r="J10" s="19" t="n">
        <v>0.424066725420339</v>
      </c>
      <c r="K10" s="19" t="n">
        <v>0.404826969173959</v>
      </c>
      <c r="L10" s="19" t="n">
        <v>0.483447855540052</v>
      </c>
      <c r="M10" s="19"/>
      <c r="N10" s="19" t="n">
        <v>0.41136294775985</v>
      </c>
      <c r="O10" s="19" t="n">
        <v>0.448562717634294</v>
      </c>
      <c r="P10" s="19" t="n">
        <v>0.444943926114501</v>
      </c>
      <c r="Q10" s="19" t="n">
        <v>0.407106699869725</v>
      </c>
      <c r="R10" s="19"/>
      <c r="S10" s="19" t="n">
        <v>0.36482710408345</v>
      </c>
      <c r="T10" s="19" t="n">
        <v>0.437644949317024</v>
      </c>
      <c r="U10" s="19" t="n">
        <v>0.43870838138315</v>
      </c>
      <c r="V10" s="19" t="n">
        <v>0.438710434163444</v>
      </c>
      <c r="W10" s="19" t="n">
        <v>0.49977614195276</v>
      </c>
      <c r="X10" s="19" t="n">
        <v>0.425268856580359</v>
      </c>
      <c r="Y10" s="19" t="n">
        <v>0.477988042890103</v>
      </c>
      <c r="Z10" s="19" t="n">
        <v>0.366269991807327</v>
      </c>
      <c r="AA10" s="19" t="n">
        <v>0.410556273103576</v>
      </c>
      <c r="AB10" s="19" t="n">
        <v>0.37234925670039</v>
      </c>
      <c r="AC10" s="19" t="n">
        <v>0.570312132408671</v>
      </c>
      <c r="AD10" s="19" t="n">
        <v>0.357238561657845</v>
      </c>
      <c r="AE10" s="19"/>
      <c r="AF10" s="19" t="n">
        <v>0.436225674847831</v>
      </c>
      <c r="AG10" s="19" t="n">
        <v>0.42474306968841</v>
      </c>
      <c r="AH10" s="19" t="n">
        <v>0.43718863726166</v>
      </c>
      <c r="AI10" s="19"/>
      <c r="AJ10" s="19" t="n">
        <v>0.46340132499826</v>
      </c>
      <c r="AK10" s="19" t="n">
        <v>0.370318947270668</v>
      </c>
      <c r="AL10" s="19" t="n">
        <v>0.51496399322544</v>
      </c>
      <c r="AM10" s="19" t="n">
        <v>0.271590941967388</v>
      </c>
      <c r="AN10" s="19" t="n">
        <v>0.480242544873723</v>
      </c>
      <c r="AO10" s="19"/>
      <c r="AP10" s="19" t="n">
        <v>0.470594772878841</v>
      </c>
      <c r="AQ10" s="19" t="n">
        <v>0.366272566085104</v>
      </c>
      <c r="AR10" s="19" t="n">
        <v>0.492339131904886</v>
      </c>
      <c r="AS10" s="19" t="n">
        <v>0.447822746436588</v>
      </c>
      <c r="AT10" s="19" t="n">
        <v>0.544730675132032</v>
      </c>
      <c r="AU10" s="19"/>
      <c r="AV10" s="19" t="n">
        <v>0.407062067161639</v>
      </c>
      <c r="AW10" s="19" t="n">
        <v>0.47079194019695</v>
      </c>
      <c r="AX10" s="19" t="n">
        <v>0.458399591072999</v>
      </c>
      <c r="AY10" s="19" t="n">
        <v>0.430401928446984</v>
      </c>
      <c r="AZ10" s="19" t="n">
        <v>0.442327300713134</v>
      </c>
      <c r="BA10" s="19" t="n">
        <v>0.480454120858306</v>
      </c>
      <c r="BB10" s="19"/>
      <c r="BC10" s="19" t="n">
        <v>0.474158796725712</v>
      </c>
      <c r="BD10" s="19" t="n">
        <v>0.434887534617644</v>
      </c>
      <c r="BE10" s="19" t="n">
        <v>0.414196732112888</v>
      </c>
      <c r="BF10" s="19" t="n">
        <v>0.435277007559676</v>
      </c>
      <c r="BG10" s="19" t="n">
        <v>0.387444264630196</v>
      </c>
    </row>
    <row r="11">
      <c r="B11" s="20" t="s">
        <v>339</v>
      </c>
      <c r="C11" s="19" t="n">
        <v>0.12913633065643</v>
      </c>
      <c r="D11" s="19" t="n">
        <v>0.17444796922692</v>
      </c>
      <c r="E11" s="19" t="n">
        <v>0.086352201521272</v>
      </c>
      <c r="F11" s="19"/>
      <c r="G11" s="19" t="n">
        <v>0.165606689772488</v>
      </c>
      <c r="H11" s="19" t="n">
        <v>0.0804565795196333</v>
      </c>
      <c r="I11" s="19" t="n">
        <v>0.135760783639448</v>
      </c>
      <c r="J11" s="19" t="n">
        <v>0.126387221600763</v>
      </c>
      <c r="K11" s="19" t="n">
        <v>0.132714583604483</v>
      </c>
      <c r="L11" s="19" t="n">
        <v>0.138252950300948</v>
      </c>
      <c r="M11" s="19"/>
      <c r="N11" s="19" t="n">
        <v>0.12029251103734</v>
      </c>
      <c r="O11" s="19" t="n">
        <v>0.156763036429197</v>
      </c>
      <c r="P11" s="19" t="n">
        <v>0.127661489209457</v>
      </c>
      <c r="Q11" s="19" t="n">
        <v>0.111295996687219</v>
      </c>
      <c r="R11" s="19"/>
      <c r="S11" s="19" t="n">
        <v>0.112802554291175</v>
      </c>
      <c r="T11" s="19" t="n">
        <v>0.100578025457111</v>
      </c>
      <c r="U11" s="19" t="n">
        <v>0.179566117562693</v>
      </c>
      <c r="V11" s="19" t="n">
        <v>0.0861249691926067</v>
      </c>
      <c r="W11" s="19" t="n">
        <v>0.139829907759788</v>
      </c>
      <c r="X11" s="19" t="n">
        <v>0.195783327866666</v>
      </c>
      <c r="Y11" s="19" t="n">
        <v>0.0763996868201051</v>
      </c>
      <c r="Z11" s="19" t="n">
        <v>0.0986816882306327</v>
      </c>
      <c r="AA11" s="19" t="n">
        <v>0.114639373540211</v>
      </c>
      <c r="AB11" s="19" t="n">
        <v>0.211221195386078</v>
      </c>
      <c r="AC11" s="19" t="n">
        <v>0.0667967395036862</v>
      </c>
      <c r="AD11" s="19" t="n">
        <v>0.215782686111656</v>
      </c>
      <c r="AE11" s="19"/>
      <c r="AF11" s="19" t="n">
        <v>0.139831824886398</v>
      </c>
      <c r="AG11" s="19" t="n">
        <v>0.116437786686951</v>
      </c>
      <c r="AH11" s="19" t="n">
        <v>0.110325750480107</v>
      </c>
      <c r="AI11" s="19"/>
      <c r="AJ11" s="19" t="n">
        <v>0.119343667479967</v>
      </c>
      <c r="AK11" s="19" t="n">
        <v>0.154649002331246</v>
      </c>
      <c r="AL11" s="19" t="n">
        <v>0.0924486635905813</v>
      </c>
      <c r="AM11" s="19" t="n">
        <v>0.185774172924701</v>
      </c>
      <c r="AN11" s="19" t="n">
        <v>0.0977350729893348</v>
      </c>
      <c r="AO11" s="19"/>
      <c r="AP11" s="19" t="n">
        <v>0.108549596707563</v>
      </c>
      <c r="AQ11" s="19" t="n">
        <v>0.145653260205076</v>
      </c>
      <c r="AR11" s="19" t="n">
        <v>0.0840309524432001</v>
      </c>
      <c r="AS11" s="19" t="n">
        <v>0.131095648190074</v>
      </c>
      <c r="AT11" s="19" t="n">
        <v>0.133984327008071</v>
      </c>
      <c r="AU11" s="19"/>
      <c r="AV11" s="19" t="n">
        <v>0.151275488889493</v>
      </c>
      <c r="AW11" s="19" t="n">
        <v>0.120814908917446</v>
      </c>
      <c r="AX11" s="19" t="n">
        <v>0.123729238274422</v>
      </c>
      <c r="AY11" s="19" t="n">
        <v>0.107446534085245</v>
      </c>
      <c r="AZ11" s="19" t="n">
        <v>0.11625324822853</v>
      </c>
      <c r="BA11" s="19" t="n">
        <v>0.0617436343543647</v>
      </c>
      <c r="BB11" s="19"/>
      <c r="BC11" s="19" t="n">
        <v>0.0998247481886541</v>
      </c>
      <c r="BD11" s="19" t="n">
        <v>0.143025714178389</v>
      </c>
      <c r="BE11" s="19" t="n">
        <v>0.151451934935675</v>
      </c>
      <c r="BF11" s="19" t="n">
        <v>0.0953940021710009</v>
      </c>
      <c r="BG11" s="19" t="n">
        <v>0.064032110560969</v>
      </c>
    </row>
    <row r="12">
      <c r="B12" s="20" t="s">
        <v>340</v>
      </c>
      <c r="C12" s="19" t="n">
        <v>0.0193695586689416</v>
      </c>
      <c r="D12" s="19" t="n">
        <v>0.0241722630031667</v>
      </c>
      <c r="E12" s="19" t="n">
        <v>0.0148755341119856</v>
      </c>
      <c r="F12" s="19"/>
      <c r="G12" s="19" t="n">
        <v>0.0539216879170691</v>
      </c>
      <c r="H12" s="19" t="n">
        <v>0.0165667303318009</v>
      </c>
      <c r="I12" s="19" t="n">
        <v>0.0115999884556595</v>
      </c>
      <c r="J12" s="19" t="n">
        <v>0.0218270351783964</v>
      </c>
      <c r="K12" s="19" t="n">
        <v>0.00545628968915649</v>
      </c>
      <c r="L12" s="19" t="n">
        <v>0.0141206517003428</v>
      </c>
      <c r="M12" s="19"/>
      <c r="N12" s="19" t="n">
        <v>0.011884989253661</v>
      </c>
      <c r="O12" s="19" t="n">
        <v>0.0250709165488943</v>
      </c>
      <c r="P12" s="19" t="n">
        <v>0.025847927632957</v>
      </c>
      <c r="Q12" s="19" t="n">
        <v>0.0155361283303311</v>
      </c>
      <c r="R12" s="19"/>
      <c r="S12" s="19" t="n">
        <v>0.017735084226588</v>
      </c>
      <c r="T12" s="19" t="n">
        <v>0.0217321112832846</v>
      </c>
      <c r="U12" s="19" t="n">
        <v>0.0254475560538327</v>
      </c>
      <c r="V12" s="19" t="n">
        <v>0.0134206740014167</v>
      </c>
      <c r="W12" s="19" t="n">
        <v>0</v>
      </c>
      <c r="X12" s="19" t="n">
        <v>0.0299102113645441</v>
      </c>
      <c r="Y12" s="19" t="n">
        <v>0.0236479154342573</v>
      </c>
      <c r="Z12" s="19" t="n">
        <v>0.0213550839956877</v>
      </c>
      <c r="AA12" s="19" t="n">
        <v>0.0246827976249148</v>
      </c>
      <c r="AB12" s="19" t="n">
        <v>0.0184624390391396</v>
      </c>
      <c r="AC12" s="19" t="n">
        <v>0</v>
      </c>
      <c r="AD12" s="19" t="n">
        <v>0.0308738309045765</v>
      </c>
      <c r="AE12" s="19"/>
      <c r="AF12" s="19" t="n">
        <v>0.015874957058327</v>
      </c>
      <c r="AG12" s="19" t="n">
        <v>0.0176269660018678</v>
      </c>
      <c r="AH12" s="19" t="n">
        <v>0.00691266729071625</v>
      </c>
      <c r="AI12" s="19"/>
      <c r="AJ12" s="19" t="n">
        <v>0.0145970094228525</v>
      </c>
      <c r="AK12" s="19" t="n">
        <v>0.0197153731528877</v>
      </c>
      <c r="AL12" s="19" t="n">
        <v>0</v>
      </c>
      <c r="AM12" s="19" t="n">
        <v>0</v>
      </c>
      <c r="AN12" s="19" t="n">
        <v>0.012861778239818</v>
      </c>
      <c r="AO12" s="19"/>
      <c r="AP12" s="19" t="n">
        <v>0.00564387992059587</v>
      </c>
      <c r="AQ12" s="19" t="n">
        <v>0.024654005679304</v>
      </c>
      <c r="AR12" s="19" t="n">
        <v>0.0404472654672813</v>
      </c>
      <c r="AS12" s="19" t="n">
        <v>0.00615038911899702</v>
      </c>
      <c r="AT12" s="19" t="n">
        <v>0.0177210138441858</v>
      </c>
      <c r="AU12" s="19"/>
      <c r="AV12" s="19" t="n">
        <v>0.0222120186991123</v>
      </c>
      <c r="AW12" s="19" t="n">
        <v>0.0112315851940863</v>
      </c>
      <c r="AX12" s="19" t="n">
        <v>0.0281083801574468</v>
      </c>
      <c r="AY12" s="19" t="n">
        <v>0.00967125374304504</v>
      </c>
      <c r="AZ12" s="19" t="n">
        <v>0.04214918394891</v>
      </c>
      <c r="BA12" s="19" t="n">
        <v>0.0165563350777921</v>
      </c>
      <c r="BB12" s="19"/>
      <c r="BC12" s="19" t="n">
        <v>0.0141058422613752</v>
      </c>
      <c r="BD12" s="19" t="n">
        <v>0.0209015934839574</v>
      </c>
      <c r="BE12" s="19" t="n">
        <v>0.0228004311444743</v>
      </c>
      <c r="BF12" s="19" t="n">
        <v>0.0214837482109051</v>
      </c>
      <c r="BG12" s="19" t="n">
        <v>0</v>
      </c>
    </row>
    <row r="13">
      <c r="B13" s="20" t="s">
        <v>100</v>
      </c>
      <c r="C13" s="23" t="n">
        <v>0.0448589845930766</v>
      </c>
      <c r="D13" s="23" t="n">
        <v>0.0274564370019922</v>
      </c>
      <c r="E13" s="23" t="n">
        <v>0.0619687503588378</v>
      </c>
      <c r="F13" s="23"/>
      <c r="G13" s="23" t="n">
        <v>0.0203217539869146</v>
      </c>
      <c r="H13" s="23" t="n">
        <v>0.0606009223509553</v>
      </c>
      <c r="I13" s="23" t="n">
        <v>0.0775242433709151</v>
      </c>
      <c r="J13" s="23" t="n">
        <v>0.0518888214566232</v>
      </c>
      <c r="K13" s="23" t="n">
        <v>0.0469065948664839</v>
      </c>
      <c r="L13" s="23" t="n">
        <v>0.0136824529373916</v>
      </c>
      <c r="M13" s="23"/>
      <c r="N13" s="23" t="n">
        <v>0.0285444883941416</v>
      </c>
      <c r="O13" s="23" t="n">
        <v>0.053644876772441</v>
      </c>
      <c r="P13" s="23" t="n">
        <v>0.0403256556497655</v>
      </c>
      <c r="Q13" s="23" t="n">
        <v>0.0561878088197368</v>
      </c>
      <c r="R13" s="23"/>
      <c r="S13" s="23" t="n">
        <v>0.031520989858313</v>
      </c>
      <c r="T13" s="23" t="n">
        <v>0.0177893617627422</v>
      </c>
      <c r="U13" s="23" t="n">
        <v>0.0380193771341197</v>
      </c>
      <c r="V13" s="23" t="n">
        <v>0.0608284665354246</v>
      </c>
      <c r="W13" s="23" t="n">
        <v>0.03444890694287</v>
      </c>
      <c r="X13" s="23" t="n">
        <v>0.0632148288994136</v>
      </c>
      <c r="Y13" s="23" t="n">
        <v>0.0333656009161368</v>
      </c>
      <c r="Z13" s="23" t="n">
        <v>0.0425758985840071</v>
      </c>
      <c r="AA13" s="23" t="n">
        <v>0.0640144570982541</v>
      </c>
      <c r="AB13" s="23" t="n">
        <v>0.0487719404547327</v>
      </c>
      <c r="AC13" s="23" t="n">
        <v>0.0737870699416801</v>
      </c>
      <c r="AD13" s="23" t="n">
        <v>0.0664372684512183</v>
      </c>
      <c r="AE13" s="23"/>
      <c r="AF13" s="23" t="n">
        <v>0.0433949169926514</v>
      </c>
      <c r="AG13" s="23" t="n">
        <v>0.0361716200120207</v>
      </c>
      <c r="AH13" s="23" t="n">
        <v>0.0869378968623217</v>
      </c>
      <c r="AI13" s="23"/>
      <c r="AJ13" s="23" t="n">
        <v>0.0362388886610542</v>
      </c>
      <c r="AK13" s="23" t="n">
        <v>0.0250101834247941</v>
      </c>
      <c r="AL13" s="23" t="n">
        <v>0.0318086738150338</v>
      </c>
      <c r="AM13" s="23" t="n">
        <v>0.0625140568286209</v>
      </c>
      <c r="AN13" s="23" t="n">
        <v>0.088590307066152</v>
      </c>
      <c r="AO13" s="23"/>
      <c r="AP13" s="23" t="n">
        <v>0.0516478181401935</v>
      </c>
      <c r="AQ13" s="23" t="n">
        <v>0.0245434096152532</v>
      </c>
      <c r="AR13" s="23" t="n">
        <v>0.0483370833352767</v>
      </c>
      <c r="AS13" s="23" t="n">
        <v>0.0360405265531043</v>
      </c>
      <c r="AT13" s="23" t="n">
        <v>0.0561835995253441</v>
      </c>
      <c r="AU13" s="23"/>
      <c r="AV13" s="23" t="n">
        <v>0.0213098350035992</v>
      </c>
      <c r="AW13" s="23" t="n">
        <v>0.0451697445974731</v>
      </c>
      <c r="AX13" s="23" t="n">
        <v>0.0355076947725134</v>
      </c>
      <c r="AY13" s="23" t="n">
        <v>0.0309512640399454</v>
      </c>
      <c r="AZ13" s="23" t="n">
        <v>0.060477763458618</v>
      </c>
      <c r="BA13" s="23" t="n">
        <v>0.121025389825949</v>
      </c>
      <c r="BB13" s="23"/>
      <c r="BC13" s="23" t="n">
        <v>0.0499885753558456</v>
      </c>
      <c r="BD13" s="23" t="n">
        <v>0.0405190647348313</v>
      </c>
      <c r="BE13" s="23" t="n">
        <v>0.0500224100292567</v>
      </c>
      <c r="BF13" s="23" t="n">
        <v>0.0423352263421002</v>
      </c>
      <c r="BG13" s="23" t="n">
        <v>0.0416740758395868</v>
      </c>
    </row>
    <row r="14">
      <c r="B14" s="20" t="s">
        <v>139</v>
      </c>
      <c r="C14" s="23" t="n">
        <v>0.806635126081552</v>
      </c>
      <c r="D14" s="23" t="n">
        <v>0.773923330767921</v>
      </c>
      <c r="E14" s="23" t="n">
        <v>0.836803514007905</v>
      </c>
      <c r="F14" s="23"/>
      <c r="G14" s="23" t="n">
        <v>0.760149868323529</v>
      </c>
      <c r="H14" s="23" t="n">
        <v>0.84237576779761</v>
      </c>
      <c r="I14" s="23" t="n">
        <v>0.775114984533977</v>
      </c>
      <c r="J14" s="23" t="n">
        <v>0.799896921764217</v>
      </c>
      <c r="K14" s="23" t="n">
        <v>0.814922531839877</v>
      </c>
      <c r="L14" s="23" t="n">
        <v>0.833943945061318</v>
      </c>
      <c r="M14" s="23"/>
      <c r="N14" s="23" t="n">
        <v>0.839278011314857</v>
      </c>
      <c r="O14" s="23" t="n">
        <v>0.764521170249467</v>
      </c>
      <c r="P14" s="23" t="n">
        <v>0.806164927507821</v>
      </c>
      <c r="Q14" s="23" t="n">
        <v>0.816980066162713</v>
      </c>
      <c r="R14" s="23"/>
      <c r="S14" s="23" t="n">
        <v>0.837941371623923</v>
      </c>
      <c r="T14" s="23" t="n">
        <v>0.859900501496862</v>
      </c>
      <c r="U14" s="23" t="n">
        <v>0.756966949249355</v>
      </c>
      <c r="V14" s="23" t="n">
        <v>0.839625890270552</v>
      </c>
      <c r="W14" s="23" t="n">
        <v>0.825721185297342</v>
      </c>
      <c r="X14" s="23" t="n">
        <v>0.711091631869376</v>
      </c>
      <c r="Y14" s="23" t="n">
        <v>0.866586796829501</v>
      </c>
      <c r="Z14" s="23" t="n">
        <v>0.837387329189673</v>
      </c>
      <c r="AA14" s="23" t="n">
        <v>0.79666337173662</v>
      </c>
      <c r="AB14" s="23" t="n">
        <v>0.721544425120049</v>
      </c>
      <c r="AC14" s="23" t="n">
        <v>0.859416190554634</v>
      </c>
      <c r="AD14" s="23" t="n">
        <v>0.686906214532549</v>
      </c>
      <c r="AE14" s="23"/>
      <c r="AF14" s="23" t="n">
        <v>0.800898301062624</v>
      </c>
      <c r="AG14" s="23" t="n">
        <v>0.829763627299161</v>
      </c>
      <c r="AH14" s="23" t="n">
        <v>0.795823685366855</v>
      </c>
      <c r="AI14" s="23"/>
      <c r="AJ14" s="23" t="n">
        <v>0.829820434436126</v>
      </c>
      <c r="AK14" s="23" t="n">
        <v>0.800625441091072</v>
      </c>
      <c r="AL14" s="23" t="n">
        <v>0.875742662594385</v>
      </c>
      <c r="AM14" s="23" t="n">
        <v>0.751711770246678</v>
      </c>
      <c r="AN14" s="23" t="n">
        <v>0.800812841704695</v>
      </c>
      <c r="AO14" s="23"/>
      <c r="AP14" s="23" t="n">
        <v>0.834158705231648</v>
      </c>
      <c r="AQ14" s="23" t="n">
        <v>0.805149324500367</v>
      </c>
      <c r="AR14" s="23" t="n">
        <v>0.827184698754242</v>
      </c>
      <c r="AS14" s="23" t="n">
        <v>0.826713436137825</v>
      </c>
      <c r="AT14" s="23" t="n">
        <v>0.792111059622399</v>
      </c>
      <c r="AU14" s="23"/>
      <c r="AV14" s="23" t="n">
        <v>0.805202657407795</v>
      </c>
      <c r="AW14" s="23" t="n">
        <v>0.822783761290995</v>
      </c>
      <c r="AX14" s="23" t="n">
        <v>0.812654686795618</v>
      </c>
      <c r="AY14" s="23" t="n">
        <v>0.851930948131765</v>
      </c>
      <c r="AZ14" s="23" t="n">
        <v>0.781119804363942</v>
      </c>
      <c r="BA14" s="23" t="n">
        <v>0.800674640741895</v>
      </c>
      <c r="BB14" s="23"/>
      <c r="BC14" s="23" t="n">
        <v>0.836080834194125</v>
      </c>
      <c r="BD14" s="23" t="n">
        <v>0.795553627602822</v>
      </c>
      <c r="BE14" s="23" t="n">
        <v>0.775725223890594</v>
      </c>
      <c r="BF14" s="23" t="n">
        <v>0.840787023275994</v>
      </c>
      <c r="BG14" s="23" t="n">
        <v>0.894293813599444</v>
      </c>
    </row>
    <row r="15">
      <c r="B15" s="20" t="s">
        <v>141</v>
      </c>
      <c r="C15" s="24" t="n">
        <v>-0.761776141488475</v>
      </c>
      <c r="D15" s="24" t="n">
        <v>-0.746466893765929</v>
      </c>
      <c r="E15" s="24" t="n">
        <v>-0.774834763649067</v>
      </c>
      <c r="F15" s="24"/>
      <c r="G15" s="24" t="n">
        <v>-0.739828114336614</v>
      </c>
      <c r="H15" s="24" t="n">
        <v>-0.781774845446655</v>
      </c>
      <c r="I15" s="24" t="n">
        <v>-0.697590741163062</v>
      </c>
      <c r="J15" s="24" t="n">
        <v>-0.748008100307594</v>
      </c>
      <c r="K15" s="24" t="n">
        <v>-0.768015936973393</v>
      </c>
      <c r="L15" s="24" t="n">
        <v>-0.820261492123926</v>
      </c>
      <c r="M15" s="24"/>
      <c r="N15" s="24" t="n">
        <v>-0.810733522920716</v>
      </c>
      <c r="O15" s="24" t="n">
        <v>-0.710876293477026</v>
      </c>
      <c r="P15" s="24" t="n">
        <v>-0.765839271858055</v>
      </c>
      <c r="Q15" s="24" t="n">
        <v>-0.760792257342976</v>
      </c>
      <c r="R15" s="24"/>
      <c r="S15" s="24" t="n">
        <v>-0.80642038176561</v>
      </c>
      <c r="T15" s="24" t="n">
        <v>-0.84211113973412</v>
      </c>
      <c r="U15" s="24" t="n">
        <v>-0.718947572115235</v>
      </c>
      <c r="V15" s="24" t="n">
        <v>-0.778797423735127</v>
      </c>
      <c r="W15" s="24" t="n">
        <v>-0.791272278354472</v>
      </c>
      <c r="X15" s="24" t="n">
        <v>-0.647876802969963</v>
      </c>
      <c r="Y15" s="24" t="n">
        <v>-0.833221195913364</v>
      </c>
      <c r="Z15" s="24" t="n">
        <v>-0.794811430605665</v>
      </c>
      <c r="AA15" s="24" t="n">
        <v>-0.732648914638366</v>
      </c>
      <c r="AB15" s="24" t="n">
        <v>-0.672772484665317</v>
      </c>
      <c r="AC15" s="24" t="n">
        <v>-0.785629120612953</v>
      </c>
      <c r="AD15" s="24" t="n">
        <v>-0.620468946081331</v>
      </c>
      <c r="AE15" s="24"/>
      <c r="AF15" s="24" t="n">
        <v>-0.757503384069973</v>
      </c>
      <c r="AG15" s="24" t="n">
        <v>-0.79359200728714</v>
      </c>
      <c r="AH15" s="24" t="n">
        <v>-0.708885788504533</v>
      </c>
      <c r="AI15" s="24"/>
      <c r="AJ15" s="24" t="n">
        <v>-0.793581545775072</v>
      </c>
      <c r="AK15" s="24" t="n">
        <v>-0.775615257666278</v>
      </c>
      <c r="AL15" s="24" t="n">
        <v>-0.843933988779351</v>
      </c>
      <c r="AM15" s="24" t="n">
        <v>-0.689197713418058</v>
      </c>
      <c r="AN15" s="24" t="n">
        <v>-0.712222534638543</v>
      </c>
      <c r="AO15" s="24"/>
      <c r="AP15" s="24" t="n">
        <v>-0.782510887091454</v>
      </c>
      <c r="AQ15" s="24" t="n">
        <v>-0.780605914885114</v>
      </c>
      <c r="AR15" s="24" t="n">
        <v>-0.778847615418965</v>
      </c>
      <c r="AS15" s="24" t="n">
        <v>-0.79067290958472</v>
      </c>
      <c r="AT15" s="24" t="n">
        <v>-0.735927460097055</v>
      </c>
      <c r="AU15" s="24"/>
      <c r="AV15" s="24" t="n">
        <v>-0.783892822404196</v>
      </c>
      <c r="AW15" s="24" t="n">
        <v>-0.777614016693521</v>
      </c>
      <c r="AX15" s="24" t="n">
        <v>-0.777146992023105</v>
      </c>
      <c r="AY15" s="24" t="n">
        <v>-0.82097968409182</v>
      </c>
      <c r="AZ15" s="24" t="n">
        <v>-0.720642040905324</v>
      </c>
      <c r="BA15" s="24" t="n">
        <v>-0.679649250915946</v>
      </c>
      <c r="BB15" s="24"/>
      <c r="BC15" s="24" t="n">
        <v>-0.786092258838279</v>
      </c>
      <c r="BD15" s="24" t="n">
        <v>-0.755034562867991</v>
      </c>
      <c r="BE15" s="24" t="n">
        <v>-0.725702813861337</v>
      </c>
      <c r="BF15" s="24" t="n">
        <v>-0.798451796933894</v>
      </c>
      <c r="BG15" s="24" t="n">
        <v>-0.852619737759858</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0.186639934635412</v>
      </c>
      <c r="D9" s="19" t="n">
        <v>0.172176676609875</v>
      </c>
      <c r="E9" s="19" t="n">
        <v>0.201931856659061</v>
      </c>
      <c r="F9" s="19"/>
      <c r="G9" s="19" t="n">
        <v>0.278890454083886</v>
      </c>
      <c r="H9" s="19" t="n">
        <v>0.290474931518043</v>
      </c>
      <c r="I9" s="19" t="n">
        <v>0.193603541338189</v>
      </c>
      <c r="J9" s="19" t="n">
        <v>0.158175291238879</v>
      </c>
      <c r="K9" s="19" t="n">
        <v>0.166239353549698</v>
      </c>
      <c r="L9" s="19" t="n">
        <v>0.0804579064634893</v>
      </c>
      <c r="M9" s="19"/>
      <c r="N9" s="19" t="n">
        <v>0.247538624631964</v>
      </c>
      <c r="O9" s="19" t="n">
        <v>0.154797621175468</v>
      </c>
      <c r="P9" s="19" t="n">
        <v>0.142654788209365</v>
      </c>
      <c r="Q9" s="19" t="n">
        <v>0.195624501806306</v>
      </c>
      <c r="R9" s="19"/>
      <c r="S9" s="19" t="n">
        <v>0.282983421375774</v>
      </c>
      <c r="T9" s="19" t="n">
        <v>0.175330989694572</v>
      </c>
      <c r="U9" s="19" t="n">
        <v>0.104505169566412</v>
      </c>
      <c r="V9" s="19" t="n">
        <v>0.206328063942174</v>
      </c>
      <c r="W9" s="19" t="n">
        <v>0.200396421040484</v>
      </c>
      <c r="X9" s="19" t="n">
        <v>0.206158607158086</v>
      </c>
      <c r="Y9" s="19" t="n">
        <v>0.15578015794934</v>
      </c>
      <c r="Z9" s="19" t="n">
        <v>0.168276915964163</v>
      </c>
      <c r="AA9" s="19" t="n">
        <v>0.224934142280655</v>
      </c>
      <c r="AB9" s="19" t="n">
        <v>0.0895874463711985</v>
      </c>
      <c r="AC9" s="19" t="n">
        <v>0.173103117417856</v>
      </c>
      <c r="AD9" s="19" t="n">
        <v>0.175578433424501</v>
      </c>
      <c r="AE9" s="19"/>
      <c r="AF9" s="19" t="n">
        <v>0.128482028258019</v>
      </c>
      <c r="AG9" s="19" t="n">
        <v>0.212231869245857</v>
      </c>
      <c r="AH9" s="19" t="n">
        <v>0.208743452834763</v>
      </c>
      <c r="AI9" s="19"/>
      <c r="AJ9" s="19" t="n">
        <v>0.14550617591638</v>
      </c>
      <c r="AK9" s="19" t="n">
        <v>0.269460464948649</v>
      </c>
      <c r="AL9" s="19" t="n">
        <v>0.186033160054224</v>
      </c>
      <c r="AM9" s="19" t="n">
        <v>0.220092435534378</v>
      </c>
      <c r="AN9" s="19" t="n">
        <v>0.140860928453404</v>
      </c>
      <c r="AO9" s="19"/>
      <c r="AP9" s="19" t="n">
        <v>0.148477832528314</v>
      </c>
      <c r="AQ9" s="19" t="n">
        <v>0.241594560046973</v>
      </c>
      <c r="AR9" s="19" t="n">
        <v>0.154877009142267</v>
      </c>
      <c r="AS9" s="19" t="n">
        <v>0.121090412537763</v>
      </c>
      <c r="AT9" s="19" t="n">
        <v>0.189008095152379</v>
      </c>
      <c r="AU9" s="19"/>
      <c r="AV9" s="19" t="n">
        <v>0.251684294155581</v>
      </c>
      <c r="AW9" s="19" t="n">
        <v>0.140930900789757</v>
      </c>
      <c r="AX9" s="19" t="n">
        <v>0.183292189721751</v>
      </c>
      <c r="AY9" s="19" t="n">
        <v>0.120149462639745</v>
      </c>
      <c r="AZ9" s="19" t="n">
        <v>0.238947768605313</v>
      </c>
      <c r="BA9" s="19" t="n">
        <v>0.182671666971163</v>
      </c>
      <c r="BB9" s="19"/>
      <c r="BC9" s="19" t="n">
        <v>0.117899383464907</v>
      </c>
      <c r="BD9" s="19" t="n">
        <v>0.235606307616197</v>
      </c>
      <c r="BE9" s="19" t="n">
        <v>0.172731279916219</v>
      </c>
      <c r="BF9" s="19" t="n">
        <v>0.282687383940879</v>
      </c>
      <c r="BG9" s="19" t="n">
        <v>0.417723578029253</v>
      </c>
    </row>
    <row r="10">
      <c r="B10" s="20" t="s">
        <v>135</v>
      </c>
      <c r="C10" s="19" t="n">
        <v>0.377970067752178</v>
      </c>
      <c r="D10" s="19" t="n">
        <v>0.344199750338139</v>
      </c>
      <c r="E10" s="19" t="n">
        <v>0.407800772110549</v>
      </c>
      <c r="F10" s="19"/>
      <c r="G10" s="19" t="n">
        <v>0.379035787271609</v>
      </c>
      <c r="H10" s="19" t="n">
        <v>0.410814929111374</v>
      </c>
      <c r="I10" s="19" t="n">
        <v>0.391210639662382</v>
      </c>
      <c r="J10" s="19" t="n">
        <v>0.382472523172783</v>
      </c>
      <c r="K10" s="19" t="n">
        <v>0.37246052415874</v>
      </c>
      <c r="L10" s="19" t="n">
        <v>0.340970103816768</v>
      </c>
      <c r="M10" s="19"/>
      <c r="N10" s="19" t="n">
        <v>0.389377298818984</v>
      </c>
      <c r="O10" s="19" t="n">
        <v>0.377165241654143</v>
      </c>
      <c r="P10" s="19" t="n">
        <v>0.37726820089068</v>
      </c>
      <c r="Q10" s="19" t="n">
        <v>0.367966907911849</v>
      </c>
      <c r="R10" s="19"/>
      <c r="S10" s="19" t="n">
        <v>0.40420820844524</v>
      </c>
      <c r="T10" s="19" t="n">
        <v>0.391233235296746</v>
      </c>
      <c r="U10" s="19" t="n">
        <v>0.436124333193229</v>
      </c>
      <c r="V10" s="19" t="n">
        <v>0.371655330406337</v>
      </c>
      <c r="W10" s="19" t="n">
        <v>0.408648722998679</v>
      </c>
      <c r="X10" s="19" t="n">
        <v>0.310676141058886</v>
      </c>
      <c r="Y10" s="19" t="n">
        <v>0.445004995887671</v>
      </c>
      <c r="Z10" s="19" t="n">
        <v>0.340944065931304</v>
      </c>
      <c r="AA10" s="19" t="n">
        <v>0.337339546482889</v>
      </c>
      <c r="AB10" s="19" t="n">
        <v>0.379059710861714</v>
      </c>
      <c r="AC10" s="19" t="n">
        <v>0.352025291064314</v>
      </c>
      <c r="AD10" s="19" t="n">
        <v>0.251848365486401</v>
      </c>
      <c r="AE10" s="19"/>
      <c r="AF10" s="19" t="n">
        <v>0.363111917498862</v>
      </c>
      <c r="AG10" s="19" t="n">
        <v>0.390841017173402</v>
      </c>
      <c r="AH10" s="19" t="n">
        <v>0.341975185007489</v>
      </c>
      <c r="AI10" s="19"/>
      <c r="AJ10" s="19" t="n">
        <v>0.351542973412297</v>
      </c>
      <c r="AK10" s="19" t="n">
        <v>0.399860047850568</v>
      </c>
      <c r="AL10" s="19" t="n">
        <v>0.431416613700913</v>
      </c>
      <c r="AM10" s="19" t="n">
        <v>0.386398022665755</v>
      </c>
      <c r="AN10" s="19" t="n">
        <v>0.347496108900288</v>
      </c>
      <c r="AO10" s="19"/>
      <c r="AP10" s="19" t="n">
        <v>0.346922899550043</v>
      </c>
      <c r="AQ10" s="19" t="n">
        <v>0.388271597428971</v>
      </c>
      <c r="AR10" s="19" t="n">
        <v>0.403279449074009</v>
      </c>
      <c r="AS10" s="19" t="n">
        <v>0.412588088992849</v>
      </c>
      <c r="AT10" s="19" t="n">
        <v>0.47772957025351</v>
      </c>
      <c r="AU10" s="19"/>
      <c r="AV10" s="19" t="n">
        <v>0.391374860883218</v>
      </c>
      <c r="AW10" s="19" t="n">
        <v>0.369997940092307</v>
      </c>
      <c r="AX10" s="19" t="n">
        <v>0.428106429532235</v>
      </c>
      <c r="AY10" s="19" t="n">
        <v>0.383839047702591</v>
      </c>
      <c r="AZ10" s="19" t="n">
        <v>0.4097665158202</v>
      </c>
      <c r="BA10" s="19" t="n">
        <v>0.252225177097246</v>
      </c>
      <c r="BB10" s="19"/>
      <c r="BC10" s="19" t="n">
        <v>0.354205766281667</v>
      </c>
      <c r="BD10" s="19" t="n">
        <v>0.374750462944077</v>
      </c>
      <c r="BE10" s="19" t="n">
        <v>0.421165077539828</v>
      </c>
      <c r="BF10" s="19" t="n">
        <v>0.357212943702856</v>
      </c>
      <c r="BG10" s="19" t="n">
        <v>0.414232693100521</v>
      </c>
    </row>
    <row r="11">
      <c r="B11" s="20" t="s">
        <v>339</v>
      </c>
      <c r="C11" s="19" t="n">
        <v>0.284857534632976</v>
      </c>
      <c r="D11" s="19" t="n">
        <v>0.325148933556112</v>
      </c>
      <c r="E11" s="19" t="n">
        <v>0.246316097285982</v>
      </c>
      <c r="F11" s="19"/>
      <c r="G11" s="19" t="n">
        <v>0.168057371442135</v>
      </c>
      <c r="H11" s="19" t="n">
        <v>0.213411713818335</v>
      </c>
      <c r="I11" s="19" t="n">
        <v>0.242483163884178</v>
      </c>
      <c r="J11" s="19" t="n">
        <v>0.305684340190398</v>
      </c>
      <c r="K11" s="19" t="n">
        <v>0.301181181975138</v>
      </c>
      <c r="L11" s="19" t="n">
        <v>0.419975562652062</v>
      </c>
      <c r="M11" s="19"/>
      <c r="N11" s="19" t="n">
        <v>0.240120739020126</v>
      </c>
      <c r="O11" s="19" t="n">
        <v>0.311378839974042</v>
      </c>
      <c r="P11" s="19" t="n">
        <v>0.313455983430549</v>
      </c>
      <c r="Q11" s="19" t="n">
        <v>0.278275077648371</v>
      </c>
      <c r="R11" s="19"/>
      <c r="S11" s="19" t="n">
        <v>0.197796836484464</v>
      </c>
      <c r="T11" s="19" t="n">
        <v>0.294847012666587</v>
      </c>
      <c r="U11" s="19" t="n">
        <v>0.327698434858204</v>
      </c>
      <c r="V11" s="19" t="n">
        <v>0.283091389753388</v>
      </c>
      <c r="W11" s="19" t="n">
        <v>0.271079650611101</v>
      </c>
      <c r="X11" s="19" t="n">
        <v>0.294439571957831</v>
      </c>
      <c r="Y11" s="19" t="n">
        <v>0.216903009401046</v>
      </c>
      <c r="Z11" s="19" t="n">
        <v>0.309311269789056</v>
      </c>
      <c r="AA11" s="19" t="n">
        <v>0.246437323559143</v>
      </c>
      <c r="AB11" s="19" t="n">
        <v>0.385041210144588</v>
      </c>
      <c r="AC11" s="19" t="n">
        <v>0.351064952817076</v>
      </c>
      <c r="AD11" s="19" t="n">
        <v>0.392039918416785</v>
      </c>
      <c r="AE11" s="19"/>
      <c r="AF11" s="19" t="n">
        <v>0.341884812750373</v>
      </c>
      <c r="AG11" s="19" t="n">
        <v>0.286034948841906</v>
      </c>
      <c r="AH11" s="19" t="n">
        <v>0.21926666383766</v>
      </c>
      <c r="AI11" s="19"/>
      <c r="AJ11" s="19" t="n">
        <v>0.33579476961558</v>
      </c>
      <c r="AK11" s="19" t="n">
        <v>0.222215791043851</v>
      </c>
      <c r="AL11" s="19" t="n">
        <v>0.285526026005543</v>
      </c>
      <c r="AM11" s="19" t="n">
        <v>0.282233523697726</v>
      </c>
      <c r="AN11" s="19" t="n">
        <v>0.305142769425586</v>
      </c>
      <c r="AO11" s="19"/>
      <c r="AP11" s="19" t="n">
        <v>0.309768369884238</v>
      </c>
      <c r="AQ11" s="19" t="n">
        <v>0.243096322972065</v>
      </c>
      <c r="AR11" s="19" t="n">
        <v>0.28750172718899</v>
      </c>
      <c r="AS11" s="19" t="n">
        <v>0.328647389013456</v>
      </c>
      <c r="AT11" s="19" t="n">
        <v>0.208821148590517</v>
      </c>
      <c r="AU11" s="19"/>
      <c r="AV11" s="19" t="n">
        <v>0.228766113525537</v>
      </c>
      <c r="AW11" s="19" t="n">
        <v>0.311186373590514</v>
      </c>
      <c r="AX11" s="19" t="n">
        <v>0.273345650746755</v>
      </c>
      <c r="AY11" s="19" t="n">
        <v>0.336003993777765</v>
      </c>
      <c r="AZ11" s="19" t="n">
        <v>0.222046049407427</v>
      </c>
      <c r="BA11" s="19" t="n">
        <v>0.378761524752659</v>
      </c>
      <c r="BB11" s="19"/>
      <c r="BC11" s="19" t="n">
        <v>0.366998905544891</v>
      </c>
      <c r="BD11" s="19" t="n">
        <v>0.22360329058685</v>
      </c>
      <c r="BE11" s="19" t="n">
        <v>0.260115237594292</v>
      </c>
      <c r="BF11" s="19" t="n">
        <v>0.256479290110528</v>
      </c>
      <c r="BG11" s="19" t="n">
        <v>0.126369653030639</v>
      </c>
    </row>
    <row r="12">
      <c r="B12" s="20" t="s">
        <v>340</v>
      </c>
      <c r="C12" s="19" t="n">
        <v>0.0903898814690405</v>
      </c>
      <c r="D12" s="19" t="n">
        <v>0.130336494368497</v>
      </c>
      <c r="E12" s="19" t="n">
        <v>0.0525031589070949</v>
      </c>
      <c r="F12" s="19"/>
      <c r="G12" s="19" t="n">
        <v>0.127439371144805</v>
      </c>
      <c r="H12" s="19" t="n">
        <v>0.0236624092968408</v>
      </c>
      <c r="I12" s="19" t="n">
        <v>0.0912562288597692</v>
      </c>
      <c r="J12" s="19" t="n">
        <v>0.0953684947275242</v>
      </c>
      <c r="K12" s="19" t="n">
        <v>0.108547243744386</v>
      </c>
      <c r="L12" s="19" t="n">
        <v>0.100994291382305</v>
      </c>
      <c r="M12" s="19"/>
      <c r="N12" s="19" t="n">
        <v>0.0791658312876987</v>
      </c>
      <c r="O12" s="19" t="n">
        <v>0.103142113956419</v>
      </c>
      <c r="P12" s="19" t="n">
        <v>0.110067050075879</v>
      </c>
      <c r="Q12" s="19" t="n">
        <v>0.0718442604674108</v>
      </c>
      <c r="R12" s="19"/>
      <c r="S12" s="19" t="n">
        <v>0.0789730554862724</v>
      </c>
      <c r="T12" s="19" t="n">
        <v>0.0992101760265186</v>
      </c>
      <c r="U12" s="19" t="n">
        <v>0.0785175446051387</v>
      </c>
      <c r="V12" s="19" t="n">
        <v>0.104435194761622</v>
      </c>
      <c r="W12" s="19" t="n">
        <v>0.0675025020150622</v>
      </c>
      <c r="X12" s="19" t="n">
        <v>0.070583200768877</v>
      </c>
      <c r="Y12" s="19" t="n">
        <v>0.135937521476179</v>
      </c>
      <c r="Z12" s="19" t="n">
        <v>0.117144887541431</v>
      </c>
      <c r="AA12" s="19" t="n">
        <v>0.0916391559657048</v>
      </c>
      <c r="AB12" s="19" t="n">
        <v>0.0911208714151413</v>
      </c>
      <c r="AC12" s="19" t="n">
        <v>0.0699561921079266</v>
      </c>
      <c r="AD12" s="19" t="n">
        <v>0.0595069227685045</v>
      </c>
      <c r="AE12" s="19"/>
      <c r="AF12" s="19" t="n">
        <v>0.118890349729241</v>
      </c>
      <c r="AG12" s="19" t="n">
        <v>0.0548796157049304</v>
      </c>
      <c r="AH12" s="19" t="n">
        <v>0.131578220987026</v>
      </c>
      <c r="AI12" s="19"/>
      <c r="AJ12" s="19" t="n">
        <v>0.124836460808487</v>
      </c>
      <c r="AK12" s="19" t="n">
        <v>0.0708837576695261</v>
      </c>
      <c r="AL12" s="19" t="n">
        <v>0.0486280723717708</v>
      </c>
      <c r="AM12" s="19" t="n">
        <v>0.0487619612735199</v>
      </c>
      <c r="AN12" s="19" t="n">
        <v>0.0635249583289595</v>
      </c>
      <c r="AO12" s="19"/>
      <c r="AP12" s="19" t="n">
        <v>0.130727500092006</v>
      </c>
      <c r="AQ12" s="19" t="n">
        <v>0.0779178222349006</v>
      </c>
      <c r="AR12" s="19" t="n">
        <v>0.105372509846152</v>
      </c>
      <c r="AS12" s="19" t="n">
        <v>0.110686314046749</v>
      </c>
      <c r="AT12" s="19" t="n">
        <v>0.0335701275567617</v>
      </c>
      <c r="AU12" s="19"/>
      <c r="AV12" s="19" t="n">
        <v>0.0848857687286133</v>
      </c>
      <c r="AW12" s="19" t="n">
        <v>0.114633767959077</v>
      </c>
      <c r="AX12" s="19" t="n">
        <v>0.0797480352267452</v>
      </c>
      <c r="AY12" s="19" t="n">
        <v>0.133909653128318</v>
      </c>
      <c r="AZ12" s="19" t="n">
        <v>0.0413496783624742</v>
      </c>
      <c r="BA12" s="19" t="n">
        <v>0.0462474235052127</v>
      </c>
      <c r="BB12" s="19"/>
      <c r="BC12" s="19" t="n">
        <v>0.0784555228233706</v>
      </c>
      <c r="BD12" s="19" t="n">
        <v>0.112494541000349</v>
      </c>
      <c r="BE12" s="19" t="n">
        <v>0.0931098624332226</v>
      </c>
      <c r="BF12" s="19" t="n">
        <v>0.0730229885387096</v>
      </c>
      <c r="BG12" s="19" t="n">
        <v>0</v>
      </c>
    </row>
    <row r="13">
      <c r="B13" s="20" t="s">
        <v>100</v>
      </c>
      <c r="C13" s="23" t="n">
        <v>0.0601425815103946</v>
      </c>
      <c r="D13" s="23" t="n">
        <v>0.0281381451273768</v>
      </c>
      <c r="E13" s="23" t="n">
        <v>0.0914481150373135</v>
      </c>
      <c r="F13" s="23"/>
      <c r="G13" s="23" t="n">
        <v>0.0465770160575658</v>
      </c>
      <c r="H13" s="23" t="n">
        <v>0.0616360162554067</v>
      </c>
      <c r="I13" s="23" t="n">
        <v>0.0814464262554816</v>
      </c>
      <c r="J13" s="23" t="n">
        <v>0.0582993506704159</v>
      </c>
      <c r="K13" s="23" t="n">
        <v>0.0515716965720386</v>
      </c>
      <c r="L13" s="23" t="n">
        <v>0.0576021356853757</v>
      </c>
      <c r="M13" s="23"/>
      <c r="N13" s="23" t="n">
        <v>0.0437975062412277</v>
      </c>
      <c r="O13" s="23" t="n">
        <v>0.0535161832399285</v>
      </c>
      <c r="P13" s="23" t="n">
        <v>0.0565539773935266</v>
      </c>
      <c r="Q13" s="23" t="n">
        <v>0.0862892521660636</v>
      </c>
      <c r="R13" s="23"/>
      <c r="S13" s="23" t="n">
        <v>0.03603847820825</v>
      </c>
      <c r="T13" s="23" t="n">
        <v>0.0393785863155752</v>
      </c>
      <c r="U13" s="23" t="n">
        <v>0.0531545177770166</v>
      </c>
      <c r="V13" s="23" t="n">
        <v>0.0344900211364794</v>
      </c>
      <c r="W13" s="23" t="n">
        <v>0.0523727033346739</v>
      </c>
      <c r="X13" s="23" t="n">
        <v>0.118142479056319</v>
      </c>
      <c r="Y13" s="23" t="n">
        <v>0.0463743152857643</v>
      </c>
      <c r="Z13" s="23" t="n">
        <v>0.0643228607740472</v>
      </c>
      <c r="AA13" s="23" t="n">
        <v>0.099649831711608</v>
      </c>
      <c r="AB13" s="23" t="n">
        <v>0.0551907612073589</v>
      </c>
      <c r="AC13" s="23" t="n">
        <v>0.053850446592827</v>
      </c>
      <c r="AD13" s="23" t="n">
        <v>0.121026359903808</v>
      </c>
      <c r="AE13" s="23"/>
      <c r="AF13" s="23" t="n">
        <v>0.0476308917635051</v>
      </c>
      <c r="AG13" s="23" t="n">
        <v>0.0560125490339052</v>
      </c>
      <c r="AH13" s="23" t="n">
        <v>0.0984364773330619</v>
      </c>
      <c r="AI13" s="23"/>
      <c r="AJ13" s="23" t="n">
        <v>0.042319620247256</v>
      </c>
      <c r="AK13" s="23" t="n">
        <v>0.0375799384874065</v>
      </c>
      <c r="AL13" s="23" t="n">
        <v>0.0483961278675494</v>
      </c>
      <c r="AM13" s="23" t="n">
        <v>0.0625140568286209</v>
      </c>
      <c r="AN13" s="23" t="n">
        <v>0.142975234891762</v>
      </c>
      <c r="AO13" s="23"/>
      <c r="AP13" s="23" t="n">
        <v>0.0641033979453979</v>
      </c>
      <c r="AQ13" s="23" t="n">
        <v>0.0491196973170906</v>
      </c>
      <c r="AR13" s="23" t="n">
        <v>0.0489693047485818</v>
      </c>
      <c r="AS13" s="23" t="n">
        <v>0.0269877954091835</v>
      </c>
      <c r="AT13" s="23" t="n">
        <v>0.0908710584468324</v>
      </c>
      <c r="AU13" s="23"/>
      <c r="AV13" s="23" t="n">
        <v>0.0432889627070513</v>
      </c>
      <c r="AW13" s="23" t="n">
        <v>0.0632510175683443</v>
      </c>
      <c r="AX13" s="23" t="n">
        <v>0.0355076947725134</v>
      </c>
      <c r="AY13" s="23" t="n">
        <v>0.0260978427515823</v>
      </c>
      <c r="AZ13" s="23" t="n">
        <v>0.0878899878045859</v>
      </c>
      <c r="BA13" s="23" t="n">
        <v>0.14009420767372</v>
      </c>
      <c r="BB13" s="23"/>
      <c r="BC13" s="23" t="n">
        <v>0.0824404218851639</v>
      </c>
      <c r="BD13" s="23" t="n">
        <v>0.0535453978525275</v>
      </c>
      <c r="BE13" s="23" t="n">
        <v>0.0528785425164379</v>
      </c>
      <c r="BF13" s="23" t="n">
        <v>0.0305973937070269</v>
      </c>
      <c r="BG13" s="23" t="n">
        <v>0.0416740758395868</v>
      </c>
    </row>
    <row r="14">
      <c r="B14" s="20" t="s">
        <v>139</v>
      </c>
      <c r="C14" s="23" t="n">
        <v>0.564610002387589</v>
      </c>
      <c r="D14" s="23" t="n">
        <v>0.516376426948014</v>
      </c>
      <c r="E14" s="23" t="n">
        <v>0.60973262876961</v>
      </c>
      <c r="F14" s="23"/>
      <c r="G14" s="23" t="n">
        <v>0.657926241355495</v>
      </c>
      <c r="H14" s="23" t="n">
        <v>0.701289860629418</v>
      </c>
      <c r="I14" s="23" t="n">
        <v>0.584814181000572</v>
      </c>
      <c r="J14" s="23" t="n">
        <v>0.540647814411662</v>
      </c>
      <c r="K14" s="23" t="n">
        <v>0.538699877708438</v>
      </c>
      <c r="L14" s="23" t="n">
        <v>0.421428010280258</v>
      </c>
      <c r="M14" s="23"/>
      <c r="N14" s="23" t="n">
        <v>0.636915923450948</v>
      </c>
      <c r="O14" s="23" t="n">
        <v>0.531962862829611</v>
      </c>
      <c r="P14" s="23" t="n">
        <v>0.519922989100045</v>
      </c>
      <c r="Q14" s="23" t="n">
        <v>0.563591409718155</v>
      </c>
      <c r="R14" s="23"/>
      <c r="S14" s="23" t="n">
        <v>0.687191629821014</v>
      </c>
      <c r="T14" s="23" t="n">
        <v>0.566564224991319</v>
      </c>
      <c r="U14" s="23" t="n">
        <v>0.540629502759641</v>
      </c>
      <c r="V14" s="23" t="n">
        <v>0.577983394348511</v>
      </c>
      <c r="W14" s="23" t="n">
        <v>0.609045144039163</v>
      </c>
      <c r="X14" s="23" t="n">
        <v>0.516834748216973</v>
      </c>
      <c r="Y14" s="23" t="n">
        <v>0.600785153837011</v>
      </c>
      <c r="Z14" s="23" t="n">
        <v>0.509220981895466</v>
      </c>
      <c r="AA14" s="23" t="n">
        <v>0.562273688763544</v>
      </c>
      <c r="AB14" s="23" t="n">
        <v>0.468647157232912</v>
      </c>
      <c r="AC14" s="23" t="n">
        <v>0.525128408482171</v>
      </c>
      <c r="AD14" s="23" t="n">
        <v>0.427426798910902</v>
      </c>
      <c r="AE14" s="23"/>
      <c r="AF14" s="23" t="n">
        <v>0.491593945756881</v>
      </c>
      <c r="AG14" s="23" t="n">
        <v>0.603072886419258</v>
      </c>
      <c r="AH14" s="23" t="n">
        <v>0.550718637842252</v>
      </c>
      <c r="AI14" s="23"/>
      <c r="AJ14" s="23" t="n">
        <v>0.497049149328677</v>
      </c>
      <c r="AK14" s="23" t="n">
        <v>0.669320512799216</v>
      </c>
      <c r="AL14" s="23" t="n">
        <v>0.617449773755137</v>
      </c>
      <c r="AM14" s="23" t="n">
        <v>0.606490458200133</v>
      </c>
      <c r="AN14" s="23" t="n">
        <v>0.488357037353692</v>
      </c>
      <c r="AO14" s="23"/>
      <c r="AP14" s="23" t="n">
        <v>0.495400732078358</v>
      </c>
      <c r="AQ14" s="23" t="n">
        <v>0.629866157475944</v>
      </c>
      <c r="AR14" s="23" t="n">
        <v>0.558156458216276</v>
      </c>
      <c r="AS14" s="23" t="n">
        <v>0.533678501530612</v>
      </c>
      <c r="AT14" s="23" t="n">
        <v>0.666737665405889</v>
      </c>
      <c r="AU14" s="23"/>
      <c r="AV14" s="23" t="n">
        <v>0.643059155038799</v>
      </c>
      <c r="AW14" s="23" t="n">
        <v>0.510928840882065</v>
      </c>
      <c r="AX14" s="23" t="n">
        <v>0.611398619253986</v>
      </c>
      <c r="AY14" s="23" t="n">
        <v>0.503988510342335</v>
      </c>
      <c r="AZ14" s="23" t="n">
        <v>0.648714284425513</v>
      </c>
      <c r="BA14" s="23" t="n">
        <v>0.434896844068409</v>
      </c>
      <c r="BB14" s="23"/>
      <c r="BC14" s="23" t="n">
        <v>0.472105149746575</v>
      </c>
      <c r="BD14" s="23" t="n">
        <v>0.610356770560274</v>
      </c>
      <c r="BE14" s="23" t="n">
        <v>0.593896357456048</v>
      </c>
      <c r="BF14" s="23" t="n">
        <v>0.639900327643736</v>
      </c>
      <c r="BG14" s="23" t="n">
        <v>0.831956271129775</v>
      </c>
    </row>
    <row r="15">
      <c r="B15" s="20" t="s">
        <v>141</v>
      </c>
      <c r="C15" s="24" t="n">
        <v>-0.504467420877195</v>
      </c>
      <c r="D15" s="24" t="n">
        <v>-0.488238281820637</v>
      </c>
      <c r="E15" s="24" t="n">
        <v>-0.518284513732296</v>
      </c>
      <c r="F15" s="24"/>
      <c r="G15" s="24" t="n">
        <v>-0.611349225297929</v>
      </c>
      <c r="H15" s="24" t="n">
        <v>-0.639653844374011</v>
      </c>
      <c r="I15" s="24" t="n">
        <v>-0.50336775474509</v>
      </c>
      <c r="J15" s="24" t="n">
        <v>-0.482348463741246</v>
      </c>
      <c r="K15" s="24" t="n">
        <v>-0.4871281811364</v>
      </c>
      <c r="L15" s="24" t="n">
        <v>-0.363825874594882</v>
      </c>
      <c r="M15" s="24"/>
      <c r="N15" s="24" t="n">
        <v>-0.59311841720972</v>
      </c>
      <c r="O15" s="24" t="n">
        <v>-0.478446679589682</v>
      </c>
      <c r="P15" s="24" t="n">
        <v>-0.463369011706518</v>
      </c>
      <c r="Q15" s="24" t="n">
        <v>-0.477302157552091</v>
      </c>
      <c r="R15" s="24"/>
      <c r="S15" s="24" t="n">
        <v>-0.651153151612764</v>
      </c>
      <c r="T15" s="24" t="n">
        <v>-0.527185638675744</v>
      </c>
      <c r="U15" s="24" t="n">
        <v>-0.487474984982624</v>
      </c>
      <c r="V15" s="24" t="n">
        <v>-0.543493373212032</v>
      </c>
      <c r="W15" s="24" t="n">
        <v>-0.556672440704489</v>
      </c>
      <c r="X15" s="24" t="n">
        <v>-0.398692269160653</v>
      </c>
      <c r="Y15" s="24" t="n">
        <v>-0.554410838551247</v>
      </c>
      <c r="Z15" s="24" t="n">
        <v>-0.444898121121419</v>
      </c>
      <c r="AA15" s="24" t="n">
        <v>-0.462623857051936</v>
      </c>
      <c r="AB15" s="24" t="n">
        <v>-0.413456396025553</v>
      </c>
      <c r="AC15" s="24" t="n">
        <v>-0.471277961889344</v>
      </c>
      <c r="AD15" s="24" t="n">
        <v>-0.306400439007094</v>
      </c>
      <c r="AE15" s="24"/>
      <c r="AF15" s="24" t="n">
        <v>-0.443963053993376</v>
      </c>
      <c r="AG15" s="24" t="n">
        <v>-0.547060337385353</v>
      </c>
      <c r="AH15" s="24" t="n">
        <v>-0.45228216050919</v>
      </c>
      <c r="AI15" s="24"/>
      <c r="AJ15" s="24" t="n">
        <v>-0.454729529081421</v>
      </c>
      <c r="AK15" s="24" t="n">
        <v>-0.63174057431181</v>
      </c>
      <c r="AL15" s="24" t="n">
        <v>-0.569053645887587</v>
      </c>
      <c r="AM15" s="24" t="n">
        <v>-0.543976401371512</v>
      </c>
      <c r="AN15" s="24" t="n">
        <v>-0.34538180246193</v>
      </c>
      <c r="AO15" s="24"/>
      <c r="AP15" s="24" t="n">
        <v>-0.43129733413296</v>
      </c>
      <c r="AQ15" s="24" t="n">
        <v>-0.580746460158853</v>
      </c>
      <c r="AR15" s="24" t="n">
        <v>-0.509187153467694</v>
      </c>
      <c r="AS15" s="24" t="n">
        <v>-0.506690706121428</v>
      </c>
      <c r="AT15" s="24" t="n">
        <v>-0.575866606959056</v>
      </c>
      <c r="AU15" s="24"/>
      <c r="AV15" s="24" t="n">
        <v>-0.599770192331747</v>
      </c>
      <c r="AW15" s="24" t="n">
        <v>-0.44767782331372</v>
      </c>
      <c r="AX15" s="24" t="n">
        <v>-0.575890924481473</v>
      </c>
      <c r="AY15" s="24" t="n">
        <v>-0.477890667590753</v>
      </c>
      <c r="AZ15" s="24" t="n">
        <v>-0.560824296620927</v>
      </c>
      <c r="BA15" s="24" t="n">
        <v>-0.294802636394689</v>
      </c>
      <c r="BB15" s="24"/>
      <c r="BC15" s="24" t="n">
        <v>-0.389664727861411</v>
      </c>
      <c r="BD15" s="24" t="n">
        <v>-0.556811372707746</v>
      </c>
      <c r="BE15" s="24" t="n">
        <v>-0.54101781493961</v>
      </c>
      <c r="BF15" s="24" t="n">
        <v>-0.609302933936709</v>
      </c>
      <c r="BG15" s="24" t="n">
        <v>-0.790282195290188</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0.450292987545891</v>
      </c>
      <c r="D9" s="19" t="n">
        <v>0.423384676427579</v>
      </c>
      <c r="E9" s="19" t="n">
        <v>0.475609862004187</v>
      </c>
      <c r="F9" s="19"/>
      <c r="G9" s="19" t="n">
        <v>0.420155413299471</v>
      </c>
      <c r="H9" s="19" t="n">
        <v>0.459503167375673</v>
      </c>
      <c r="I9" s="19" t="n">
        <v>0.49971280914279</v>
      </c>
      <c r="J9" s="19" t="n">
        <v>0.435102521829534</v>
      </c>
      <c r="K9" s="19" t="n">
        <v>0.395589459553444</v>
      </c>
      <c r="L9" s="19" t="n">
        <v>0.473251459534196</v>
      </c>
      <c r="M9" s="19"/>
      <c r="N9" s="19" t="n">
        <v>0.514122336222435</v>
      </c>
      <c r="O9" s="19" t="n">
        <v>0.417721841070198</v>
      </c>
      <c r="P9" s="19" t="n">
        <v>0.388923798333398</v>
      </c>
      <c r="Q9" s="19" t="n">
        <v>0.47199096808533</v>
      </c>
      <c r="R9" s="19"/>
      <c r="S9" s="19" t="n">
        <v>0.584345126627888</v>
      </c>
      <c r="T9" s="19" t="n">
        <v>0.443554241347947</v>
      </c>
      <c r="U9" s="19" t="n">
        <v>0.380721486541054</v>
      </c>
      <c r="V9" s="19" t="n">
        <v>0.551922796328401</v>
      </c>
      <c r="W9" s="19" t="n">
        <v>0.464748703479082</v>
      </c>
      <c r="X9" s="19" t="n">
        <v>0.326756392767242</v>
      </c>
      <c r="Y9" s="19" t="n">
        <v>0.449356966826344</v>
      </c>
      <c r="Z9" s="19" t="n">
        <v>0.407711944267761</v>
      </c>
      <c r="AA9" s="19" t="n">
        <v>0.447730339949502</v>
      </c>
      <c r="AB9" s="19" t="n">
        <v>0.398043383496324</v>
      </c>
      <c r="AC9" s="19" t="n">
        <v>0.388984387228133</v>
      </c>
      <c r="AD9" s="19" t="n">
        <v>0.421421509389355</v>
      </c>
      <c r="AE9" s="19"/>
      <c r="AF9" s="19" t="n">
        <v>0.37774570256119</v>
      </c>
      <c r="AG9" s="19" t="n">
        <v>0.513424796666246</v>
      </c>
      <c r="AH9" s="19" t="n">
        <v>0.490614710665494</v>
      </c>
      <c r="AI9" s="19"/>
      <c r="AJ9" s="19" t="n">
        <v>0.399424233207798</v>
      </c>
      <c r="AK9" s="19" t="n">
        <v>0.507055354946321</v>
      </c>
      <c r="AL9" s="19" t="n">
        <v>0.53411762161134</v>
      </c>
      <c r="AM9" s="19" t="n">
        <v>0.489708488474455</v>
      </c>
      <c r="AN9" s="19" t="n">
        <v>0.394946349350869</v>
      </c>
      <c r="AO9" s="19"/>
      <c r="AP9" s="19" t="n">
        <v>0.444599465894409</v>
      </c>
      <c r="AQ9" s="19" t="n">
        <v>0.518993926106141</v>
      </c>
      <c r="AR9" s="19" t="n">
        <v>0.455863732679601</v>
      </c>
      <c r="AS9" s="19" t="n">
        <v>0.330747491204311</v>
      </c>
      <c r="AT9" s="19" t="n">
        <v>0.448639450962244</v>
      </c>
      <c r="AU9" s="19"/>
      <c r="AV9" s="19" t="n">
        <v>0.544962143861784</v>
      </c>
      <c r="AW9" s="19" t="n">
        <v>0.406273117201171</v>
      </c>
      <c r="AX9" s="19" t="n">
        <v>0.475670591714682</v>
      </c>
      <c r="AY9" s="19" t="n">
        <v>0.349392738615819</v>
      </c>
      <c r="AZ9" s="19" t="n">
        <v>0.501577689873316</v>
      </c>
      <c r="BA9" s="19" t="n">
        <v>0.459118187912928</v>
      </c>
      <c r="BB9" s="19"/>
      <c r="BC9" s="19" t="n">
        <v>0.419787373930317</v>
      </c>
      <c r="BD9" s="19" t="n">
        <v>0.43010912528085</v>
      </c>
      <c r="BE9" s="19" t="n">
        <v>0.456654504657442</v>
      </c>
      <c r="BF9" s="19" t="n">
        <v>0.524319252852898</v>
      </c>
      <c r="BG9" s="19" t="n">
        <v>0.717984679134917</v>
      </c>
    </row>
    <row r="10">
      <c r="B10" s="20" t="s">
        <v>135</v>
      </c>
      <c r="C10" s="19" t="n">
        <v>0.408705730963097</v>
      </c>
      <c r="D10" s="19" t="n">
        <v>0.431273020845432</v>
      </c>
      <c r="E10" s="19" t="n">
        <v>0.389869071121867</v>
      </c>
      <c r="F10" s="19"/>
      <c r="G10" s="19" t="n">
        <v>0.413854214517005</v>
      </c>
      <c r="H10" s="19" t="n">
        <v>0.378216964774995</v>
      </c>
      <c r="I10" s="19" t="n">
        <v>0.365837857970971</v>
      </c>
      <c r="J10" s="19" t="n">
        <v>0.407848350020404</v>
      </c>
      <c r="K10" s="19" t="n">
        <v>0.440782436479416</v>
      </c>
      <c r="L10" s="19" t="n">
        <v>0.442343395729782</v>
      </c>
      <c r="M10" s="19"/>
      <c r="N10" s="19" t="n">
        <v>0.372273778156982</v>
      </c>
      <c r="O10" s="19" t="n">
        <v>0.419115143561293</v>
      </c>
      <c r="P10" s="19" t="n">
        <v>0.475361987157206</v>
      </c>
      <c r="Q10" s="19" t="n">
        <v>0.377474104157232</v>
      </c>
      <c r="R10" s="19"/>
      <c r="S10" s="19" t="n">
        <v>0.331540255059696</v>
      </c>
      <c r="T10" s="19" t="n">
        <v>0.425949975506131</v>
      </c>
      <c r="U10" s="19" t="n">
        <v>0.468377105463407</v>
      </c>
      <c r="V10" s="19" t="n">
        <v>0.340253844419939</v>
      </c>
      <c r="W10" s="19" t="n">
        <v>0.405851330333709</v>
      </c>
      <c r="X10" s="19" t="n">
        <v>0.502037577188812</v>
      </c>
      <c r="Y10" s="19" t="n">
        <v>0.406578272116886</v>
      </c>
      <c r="Z10" s="19" t="n">
        <v>0.416175933190419</v>
      </c>
      <c r="AA10" s="19" t="n">
        <v>0.404156242109632</v>
      </c>
      <c r="AB10" s="19" t="n">
        <v>0.459375020082757</v>
      </c>
      <c r="AC10" s="19" t="n">
        <v>0.396201383206063</v>
      </c>
      <c r="AD10" s="19" t="n">
        <v>0.334640842122883</v>
      </c>
      <c r="AE10" s="19"/>
      <c r="AF10" s="19" t="n">
        <v>0.453858259394882</v>
      </c>
      <c r="AG10" s="19" t="n">
        <v>0.393077767173226</v>
      </c>
      <c r="AH10" s="19" t="n">
        <v>0.342486460298916</v>
      </c>
      <c r="AI10" s="19"/>
      <c r="AJ10" s="19" t="n">
        <v>0.445777526036712</v>
      </c>
      <c r="AK10" s="19" t="n">
        <v>0.40434986126259</v>
      </c>
      <c r="AL10" s="19" t="n">
        <v>0.363582652038524</v>
      </c>
      <c r="AM10" s="19" t="n">
        <v>0.338213182695873</v>
      </c>
      <c r="AN10" s="19" t="n">
        <v>0.414572761147517</v>
      </c>
      <c r="AO10" s="19"/>
      <c r="AP10" s="19" t="n">
        <v>0.415327514836456</v>
      </c>
      <c r="AQ10" s="19" t="n">
        <v>0.384225332499969</v>
      </c>
      <c r="AR10" s="19" t="n">
        <v>0.445723950434929</v>
      </c>
      <c r="AS10" s="19" t="n">
        <v>0.446532562926901</v>
      </c>
      <c r="AT10" s="19" t="n">
        <v>0.433899698196212</v>
      </c>
      <c r="AU10" s="19"/>
      <c r="AV10" s="19" t="n">
        <v>0.370204145735261</v>
      </c>
      <c r="AW10" s="19" t="n">
        <v>0.450243191695247</v>
      </c>
      <c r="AX10" s="19" t="n">
        <v>0.445766872222277</v>
      </c>
      <c r="AY10" s="19" t="n">
        <v>0.445388656163255</v>
      </c>
      <c r="AZ10" s="19" t="n">
        <v>0.400296410754071</v>
      </c>
      <c r="BA10" s="19" t="n">
        <v>0.35937258797243</v>
      </c>
      <c r="BB10" s="19"/>
      <c r="BC10" s="19" t="n">
        <v>0.444063913522117</v>
      </c>
      <c r="BD10" s="19" t="n">
        <v>0.433525236261402</v>
      </c>
      <c r="BE10" s="19" t="n">
        <v>0.410924033877553</v>
      </c>
      <c r="BF10" s="19" t="n">
        <v>0.332370111623861</v>
      </c>
      <c r="BG10" s="19" t="n">
        <v>0.221007594063089</v>
      </c>
    </row>
    <row r="11">
      <c r="B11" s="20" t="s">
        <v>339</v>
      </c>
      <c r="C11" s="19" t="n">
        <v>0.0739142058685701</v>
      </c>
      <c r="D11" s="19" t="n">
        <v>0.0968145007309819</v>
      </c>
      <c r="E11" s="19" t="n">
        <v>0.050635507141033</v>
      </c>
      <c r="F11" s="19"/>
      <c r="G11" s="19" t="n">
        <v>0.0757020308556928</v>
      </c>
      <c r="H11" s="19" t="n">
        <v>0.078099790002466</v>
      </c>
      <c r="I11" s="19" t="n">
        <v>0.0756215549962113</v>
      </c>
      <c r="J11" s="19" t="n">
        <v>0.0795304476576857</v>
      </c>
      <c r="K11" s="19" t="n">
        <v>0.087351789458025</v>
      </c>
      <c r="L11" s="19" t="n">
        <v>0.05375725174372</v>
      </c>
      <c r="M11" s="19"/>
      <c r="N11" s="19" t="n">
        <v>0.0581980246804193</v>
      </c>
      <c r="O11" s="19" t="n">
        <v>0.0879633413885725</v>
      </c>
      <c r="P11" s="19" t="n">
        <v>0.0660780893245195</v>
      </c>
      <c r="Q11" s="19" t="n">
        <v>0.0821502580943081</v>
      </c>
      <c r="R11" s="19"/>
      <c r="S11" s="19" t="n">
        <v>0.0394053778257544</v>
      </c>
      <c r="T11" s="19" t="n">
        <v>0.0743913983107721</v>
      </c>
      <c r="U11" s="19" t="n">
        <v>0.0726960053954359</v>
      </c>
      <c r="V11" s="19" t="n">
        <v>0.0712781295876389</v>
      </c>
      <c r="W11" s="19" t="n">
        <v>0.0790439728324664</v>
      </c>
      <c r="X11" s="19" t="n">
        <v>0.0635880127205517</v>
      </c>
      <c r="Y11" s="19" t="n">
        <v>0.11025990684723</v>
      </c>
      <c r="Z11" s="19" t="n">
        <v>0.0689223974044513</v>
      </c>
      <c r="AA11" s="19" t="n">
        <v>0.0534052503187237</v>
      </c>
      <c r="AB11" s="19" t="n">
        <v>0.101933426775792</v>
      </c>
      <c r="AC11" s="19" t="n">
        <v>0.0881500117824773</v>
      </c>
      <c r="AD11" s="19" t="n">
        <v>0.124613160109469</v>
      </c>
      <c r="AE11" s="19"/>
      <c r="AF11" s="19" t="n">
        <v>0.089341987480868</v>
      </c>
      <c r="AG11" s="19" t="n">
        <v>0.0604038096051489</v>
      </c>
      <c r="AH11" s="19" t="n">
        <v>0.0710716602197634</v>
      </c>
      <c r="AI11" s="19"/>
      <c r="AJ11" s="19" t="n">
        <v>0.101159414321962</v>
      </c>
      <c r="AK11" s="19" t="n">
        <v>0.0441911850464164</v>
      </c>
      <c r="AL11" s="19" t="n">
        <v>0.052293196533045</v>
      </c>
      <c r="AM11" s="19" t="n">
        <v>0.109564272001051</v>
      </c>
      <c r="AN11" s="19" t="n">
        <v>0.076939991890126</v>
      </c>
      <c r="AO11" s="19"/>
      <c r="AP11" s="19" t="n">
        <v>0.0842539092276006</v>
      </c>
      <c r="AQ11" s="19" t="n">
        <v>0.0548198343978789</v>
      </c>
      <c r="AR11" s="19" t="n">
        <v>0.0357651329403195</v>
      </c>
      <c r="AS11" s="19" t="n">
        <v>0.129563053344129</v>
      </c>
      <c r="AT11" s="19" t="n">
        <v>0.0622905529612215</v>
      </c>
      <c r="AU11" s="19"/>
      <c r="AV11" s="19" t="n">
        <v>0.0460581180669976</v>
      </c>
      <c r="AW11" s="19" t="n">
        <v>0.100160808521522</v>
      </c>
      <c r="AX11" s="19" t="n">
        <v>0.0107935647285435</v>
      </c>
      <c r="AY11" s="19" t="n">
        <v>0.115528120037204</v>
      </c>
      <c r="AZ11" s="19" t="n">
        <v>0.0560566440569532</v>
      </c>
      <c r="BA11" s="19" t="n">
        <v>0.0341232700452634</v>
      </c>
      <c r="BB11" s="19"/>
      <c r="BC11" s="19" t="n">
        <v>0.0572364764046554</v>
      </c>
      <c r="BD11" s="19" t="n">
        <v>0.0735709923887181</v>
      </c>
      <c r="BE11" s="19" t="n">
        <v>0.068898390686613</v>
      </c>
      <c r="BF11" s="19" t="n">
        <v>0.0785528337995579</v>
      </c>
      <c r="BG11" s="19" t="n">
        <v>0.0610077268019942</v>
      </c>
    </row>
    <row r="12">
      <c r="B12" s="20" t="s">
        <v>340</v>
      </c>
      <c r="C12" s="19" t="n">
        <v>0.0234777960403458</v>
      </c>
      <c r="D12" s="19" t="n">
        <v>0.023185476576029</v>
      </c>
      <c r="E12" s="19" t="n">
        <v>0.0239282980428437</v>
      </c>
      <c r="F12" s="19"/>
      <c r="G12" s="19" t="n">
        <v>0.045599003858011</v>
      </c>
      <c r="H12" s="19" t="n">
        <v>0.021186090481529</v>
      </c>
      <c r="I12" s="19" t="n">
        <v>0</v>
      </c>
      <c r="J12" s="19" t="n">
        <v>0.0353148190990479</v>
      </c>
      <c r="K12" s="19" t="n">
        <v>0.0333156789036299</v>
      </c>
      <c r="L12" s="19" t="n">
        <v>0.0137505451042444</v>
      </c>
      <c r="M12" s="19"/>
      <c r="N12" s="19" t="n">
        <v>0.0254398555239725</v>
      </c>
      <c r="O12" s="19" t="n">
        <v>0.0251347931884998</v>
      </c>
      <c r="P12" s="19" t="n">
        <v>0.0311676725590361</v>
      </c>
      <c r="Q12" s="19" t="n">
        <v>0.0132413679496588</v>
      </c>
      <c r="R12" s="19"/>
      <c r="S12" s="19" t="n">
        <v>0.0157285206567627</v>
      </c>
      <c r="T12" s="19" t="n">
        <v>0.0280502997670321</v>
      </c>
      <c r="U12" s="19" t="n">
        <v>0.0270912249888513</v>
      </c>
      <c r="V12" s="19" t="n">
        <v>0.0134206740014167</v>
      </c>
      <c r="W12" s="19" t="n">
        <v>0</v>
      </c>
      <c r="X12" s="19" t="n">
        <v>0.0573171955263149</v>
      </c>
      <c r="Y12" s="19" t="n">
        <v>0</v>
      </c>
      <c r="Z12" s="19" t="n">
        <v>0.0213550839956877</v>
      </c>
      <c r="AA12" s="19" t="n">
        <v>0.0241531636421473</v>
      </c>
      <c r="AB12" s="19" t="n">
        <v>0.0114939425538204</v>
      </c>
      <c r="AC12" s="19" t="n">
        <v>0.0728137711904995</v>
      </c>
      <c r="AD12" s="19" t="n">
        <v>0.0267413304467714</v>
      </c>
      <c r="AE12" s="19"/>
      <c r="AF12" s="19" t="n">
        <v>0.0385571913565454</v>
      </c>
      <c r="AG12" s="19" t="n">
        <v>0.00471307062570944</v>
      </c>
      <c r="AH12" s="19" t="n">
        <v>0.00545205490935106</v>
      </c>
      <c r="AI12" s="19"/>
      <c r="AJ12" s="19" t="n">
        <v>0.0240436898986664</v>
      </c>
      <c r="AK12" s="19" t="n">
        <v>0.0187587360309534</v>
      </c>
      <c r="AL12" s="19" t="n">
        <v>0</v>
      </c>
      <c r="AM12" s="19" t="n">
        <v>0</v>
      </c>
      <c r="AN12" s="19" t="n">
        <v>0.0214094449690063</v>
      </c>
      <c r="AO12" s="19"/>
      <c r="AP12" s="19" t="n">
        <v>0.0208939789995099</v>
      </c>
      <c r="AQ12" s="19" t="n">
        <v>0.0147584909148937</v>
      </c>
      <c r="AR12" s="19" t="n">
        <v>0.0162140236671415</v>
      </c>
      <c r="AS12" s="19" t="n">
        <v>0.0573022767474088</v>
      </c>
      <c r="AT12" s="19" t="n">
        <v>0</v>
      </c>
      <c r="AU12" s="19"/>
      <c r="AV12" s="19" t="n">
        <v>0.0175760000583884</v>
      </c>
      <c r="AW12" s="19" t="n">
        <v>0.0108495237107576</v>
      </c>
      <c r="AX12" s="19" t="n">
        <v>0.0322612765619834</v>
      </c>
      <c r="AY12" s="19" t="n">
        <v>0.0506536519523748</v>
      </c>
      <c r="AZ12" s="19" t="n">
        <v>0</v>
      </c>
      <c r="BA12" s="19" t="n">
        <v>0.0264737903401486</v>
      </c>
      <c r="BB12" s="19"/>
      <c r="BC12" s="19" t="n">
        <v>0.0222024591979367</v>
      </c>
      <c r="BD12" s="19" t="n">
        <v>0.0193531127071753</v>
      </c>
      <c r="BE12" s="19" t="n">
        <v>0.0193278315908935</v>
      </c>
      <c r="BF12" s="19" t="n">
        <v>0.0334510097840591</v>
      </c>
      <c r="BG12" s="19" t="n">
        <v>0</v>
      </c>
    </row>
    <row r="13">
      <c r="B13" s="20" t="s">
        <v>100</v>
      </c>
      <c r="C13" s="23" t="n">
        <v>0.0436092795820965</v>
      </c>
      <c r="D13" s="23" t="n">
        <v>0.025342325419979</v>
      </c>
      <c r="E13" s="23" t="n">
        <v>0.0599572616900688</v>
      </c>
      <c r="F13" s="23"/>
      <c r="G13" s="23" t="n">
        <v>0.0446893374698196</v>
      </c>
      <c r="H13" s="23" t="n">
        <v>0.0629939873653368</v>
      </c>
      <c r="I13" s="23" t="n">
        <v>0.058827777890028</v>
      </c>
      <c r="J13" s="23" t="n">
        <v>0.0422038613933285</v>
      </c>
      <c r="K13" s="23" t="n">
        <v>0.0429606356054851</v>
      </c>
      <c r="L13" s="23" t="n">
        <v>0.016897347888058</v>
      </c>
      <c r="M13" s="23"/>
      <c r="N13" s="23" t="n">
        <v>0.029966005416191</v>
      </c>
      <c r="O13" s="23" t="n">
        <v>0.0500648807914368</v>
      </c>
      <c r="P13" s="23" t="n">
        <v>0.0384684526258401</v>
      </c>
      <c r="Q13" s="23" t="n">
        <v>0.0551433017134705</v>
      </c>
      <c r="R13" s="23"/>
      <c r="S13" s="23" t="n">
        <v>0.0289807198298993</v>
      </c>
      <c r="T13" s="23" t="n">
        <v>0.028054085068118</v>
      </c>
      <c r="U13" s="23" t="n">
        <v>0.0511141776112519</v>
      </c>
      <c r="V13" s="23" t="n">
        <v>0.0231245556626044</v>
      </c>
      <c r="W13" s="23" t="n">
        <v>0.0503559933547432</v>
      </c>
      <c r="X13" s="23" t="n">
        <v>0.0503008217970786</v>
      </c>
      <c r="Y13" s="23" t="n">
        <v>0.0338048542095401</v>
      </c>
      <c r="Z13" s="23" t="n">
        <v>0.0858346411416807</v>
      </c>
      <c r="AA13" s="23" t="n">
        <v>0.0705550039799954</v>
      </c>
      <c r="AB13" s="23" t="n">
        <v>0.0291542270913064</v>
      </c>
      <c r="AC13" s="23" t="n">
        <v>0.053850446592827</v>
      </c>
      <c r="AD13" s="23" t="n">
        <v>0.0925831579315214</v>
      </c>
      <c r="AE13" s="23"/>
      <c r="AF13" s="23" t="n">
        <v>0.0404968592065147</v>
      </c>
      <c r="AG13" s="23" t="n">
        <v>0.0283805559296697</v>
      </c>
      <c r="AH13" s="23" t="n">
        <v>0.0903751139064761</v>
      </c>
      <c r="AI13" s="23"/>
      <c r="AJ13" s="23" t="n">
        <v>0.0295951365348613</v>
      </c>
      <c r="AK13" s="23" t="n">
        <v>0.02564486271372</v>
      </c>
      <c r="AL13" s="23" t="n">
        <v>0.0500065298170912</v>
      </c>
      <c r="AM13" s="23" t="n">
        <v>0.0625140568286209</v>
      </c>
      <c r="AN13" s="23" t="n">
        <v>0.0921314526424817</v>
      </c>
      <c r="AO13" s="23"/>
      <c r="AP13" s="23" t="n">
        <v>0.0349251310420239</v>
      </c>
      <c r="AQ13" s="23" t="n">
        <v>0.0272024160811175</v>
      </c>
      <c r="AR13" s="23" t="n">
        <v>0.0464331602780087</v>
      </c>
      <c r="AS13" s="23" t="n">
        <v>0.0358546157772497</v>
      </c>
      <c r="AT13" s="23" t="n">
        <v>0.0551702978803223</v>
      </c>
      <c r="AU13" s="23"/>
      <c r="AV13" s="23" t="n">
        <v>0.0211995922775684</v>
      </c>
      <c r="AW13" s="23" t="n">
        <v>0.0324733588713024</v>
      </c>
      <c r="AX13" s="23" t="n">
        <v>0.0355076947725134</v>
      </c>
      <c r="AY13" s="23" t="n">
        <v>0.0390368332313472</v>
      </c>
      <c r="AZ13" s="23" t="n">
        <v>0.0420692553156599</v>
      </c>
      <c r="BA13" s="23" t="n">
        <v>0.12091216372923</v>
      </c>
      <c r="BB13" s="23"/>
      <c r="BC13" s="23" t="n">
        <v>0.0567097769449732</v>
      </c>
      <c r="BD13" s="23" t="n">
        <v>0.0434415333618544</v>
      </c>
      <c r="BE13" s="23" t="n">
        <v>0.0441952391874991</v>
      </c>
      <c r="BF13" s="23" t="n">
        <v>0.0313067919396239</v>
      </c>
      <c r="BG13" s="23" t="n">
        <v>0</v>
      </c>
    </row>
    <row r="14">
      <c r="B14" s="20" t="s">
        <v>139</v>
      </c>
      <c r="C14" s="23" t="n">
        <v>0.858998718508988</v>
      </c>
      <c r="D14" s="23" t="n">
        <v>0.85465769727301</v>
      </c>
      <c r="E14" s="23" t="n">
        <v>0.865478933126054</v>
      </c>
      <c r="F14" s="23"/>
      <c r="G14" s="23" t="n">
        <v>0.834009627816477</v>
      </c>
      <c r="H14" s="23" t="n">
        <v>0.837720132150668</v>
      </c>
      <c r="I14" s="23" t="n">
        <v>0.865550667113761</v>
      </c>
      <c r="J14" s="23" t="n">
        <v>0.842950871849938</v>
      </c>
      <c r="K14" s="23" t="n">
        <v>0.83637189603286</v>
      </c>
      <c r="L14" s="23" t="n">
        <v>0.915594855263978</v>
      </c>
      <c r="M14" s="23"/>
      <c r="N14" s="23" t="n">
        <v>0.886396114379417</v>
      </c>
      <c r="O14" s="23" t="n">
        <v>0.836836984631491</v>
      </c>
      <c r="P14" s="23" t="n">
        <v>0.864285785490604</v>
      </c>
      <c r="Q14" s="23" t="n">
        <v>0.849465072242563</v>
      </c>
      <c r="R14" s="23"/>
      <c r="S14" s="23" t="n">
        <v>0.915885381687583</v>
      </c>
      <c r="T14" s="23" t="n">
        <v>0.869504216854078</v>
      </c>
      <c r="U14" s="23" t="n">
        <v>0.849098592004461</v>
      </c>
      <c r="V14" s="23" t="n">
        <v>0.89217664074834</v>
      </c>
      <c r="W14" s="23" t="n">
        <v>0.87060003381279</v>
      </c>
      <c r="X14" s="23" t="n">
        <v>0.828793969956055</v>
      </c>
      <c r="Y14" s="23" t="n">
        <v>0.85593523894323</v>
      </c>
      <c r="Z14" s="23" t="n">
        <v>0.82388787745818</v>
      </c>
      <c r="AA14" s="23" t="n">
        <v>0.851886582059134</v>
      </c>
      <c r="AB14" s="23" t="n">
        <v>0.857418403579081</v>
      </c>
      <c r="AC14" s="23" t="n">
        <v>0.785185770434196</v>
      </c>
      <c r="AD14" s="23" t="n">
        <v>0.756062351512238</v>
      </c>
      <c r="AE14" s="23"/>
      <c r="AF14" s="23" t="n">
        <v>0.831603961956072</v>
      </c>
      <c r="AG14" s="23" t="n">
        <v>0.906502563839472</v>
      </c>
      <c r="AH14" s="23" t="n">
        <v>0.833101170964409</v>
      </c>
      <c r="AI14" s="23"/>
      <c r="AJ14" s="23" t="n">
        <v>0.84520175924451</v>
      </c>
      <c r="AK14" s="23" t="n">
        <v>0.91140521620891</v>
      </c>
      <c r="AL14" s="23" t="n">
        <v>0.897700273649864</v>
      </c>
      <c r="AM14" s="23" t="n">
        <v>0.827921671170328</v>
      </c>
      <c r="AN14" s="23" t="n">
        <v>0.809519110498386</v>
      </c>
      <c r="AO14" s="23"/>
      <c r="AP14" s="23" t="n">
        <v>0.859926980730865</v>
      </c>
      <c r="AQ14" s="23" t="n">
        <v>0.90321925860611</v>
      </c>
      <c r="AR14" s="23" t="n">
        <v>0.90158768311453</v>
      </c>
      <c r="AS14" s="23" t="n">
        <v>0.777280054131212</v>
      </c>
      <c r="AT14" s="23" t="n">
        <v>0.882539149158456</v>
      </c>
      <c r="AU14" s="23"/>
      <c r="AV14" s="23" t="n">
        <v>0.915166289597046</v>
      </c>
      <c r="AW14" s="23" t="n">
        <v>0.856516308896418</v>
      </c>
      <c r="AX14" s="23" t="n">
        <v>0.92143746393696</v>
      </c>
      <c r="AY14" s="23" t="n">
        <v>0.794781394779075</v>
      </c>
      <c r="AZ14" s="23" t="n">
        <v>0.901874100627387</v>
      </c>
      <c r="BA14" s="23" t="n">
        <v>0.818490775885358</v>
      </c>
      <c r="BB14" s="23"/>
      <c r="BC14" s="23" t="n">
        <v>0.863851287452435</v>
      </c>
      <c r="BD14" s="23" t="n">
        <v>0.863634361542252</v>
      </c>
      <c r="BE14" s="23" t="n">
        <v>0.867578538534994</v>
      </c>
      <c r="BF14" s="23" t="n">
        <v>0.856689364476759</v>
      </c>
      <c r="BG14" s="23" t="n">
        <v>0.938992273198006</v>
      </c>
    </row>
    <row r="15">
      <c r="B15" s="20" t="s">
        <v>141</v>
      </c>
      <c r="C15" s="24" t="n">
        <v>-0.815389438926891</v>
      </c>
      <c r="D15" s="24" t="n">
        <v>-0.829315371853031</v>
      </c>
      <c r="E15" s="24" t="n">
        <v>-0.805521671435986</v>
      </c>
      <c r="F15" s="24"/>
      <c r="G15" s="24" t="n">
        <v>-0.789320290346657</v>
      </c>
      <c r="H15" s="24" t="n">
        <v>-0.774726144785331</v>
      </c>
      <c r="I15" s="24" t="n">
        <v>-0.806722889223733</v>
      </c>
      <c r="J15" s="24" t="n">
        <v>-0.800747010456609</v>
      </c>
      <c r="K15" s="24" t="n">
        <v>-0.793411260427375</v>
      </c>
      <c r="L15" s="24" t="n">
        <v>-0.89869750737592</v>
      </c>
      <c r="M15" s="24"/>
      <c r="N15" s="24" t="n">
        <v>-0.856430108963226</v>
      </c>
      <c r="O15" s="24" t="n">
        <v>-0.786772103840054</v>
      </c>
      <c r="P15" s="24" t="n">
        <v>-0.825817332864764</v>
      </c>
      <c r="Q15" s="24" t="n">
        <v>-0.794321770529092</v>
      </c>
      <c r="R15" s="24"/>
      <c r="S15" s="24" t="n">
        <v>-0.886904661857684</v>
      </c>
      <c r="T15" s="24" t="n">
        <v>-0.84145013178596</v>
      </c>
      <c r="U15" s="24" t="n">
        <v>-0.797984414393209</v>
      </c>
      <c r="V15" s="24" t="n">
        <v>-0.869052085085736</v>
      </c>
      <c r="W15" s="24" t="n">
        <v>-0.820244040458047</v>
      </c>
      <c r="X15" s="24" t="n">
        <v>-0.778493148158976</v>
      </c>
      <c r="Y15" s="24" t="n">
        <v>-0.822130384733689</v>
      </c>
      <c r="Z15" s="24" t="n">
        <v>-0.738053236316499</v>
      </c>
      <c r="AA15" s="24" t="n">
        <v>-0.781331578079138</v>
      </c>
      <c r="AB15" s="24" t="n">
        <v>-0.828264176487775</v>
      </c>
      <c r="AC15" s="24" t="n">
        <v>-0.731335323841369</v>
      </c>
      <c r="AD15" s="24" t="n">
        <v>-0.663479193580717</v>
      </c>
      <c r="AE15" s="24"/>
      <c r="AF15" s="24" t="n">
        <v>-0.791107102749557</v>
      </c>
      <c r="AG15" s="24" t="n">
        <v>-0.878122007909802</v>
      </c>
      <c r="AH15" s="24" t="n">
        <v>-0.742726057057933</v>
      </c>
      <c r="AI15" s="24"/>
      <c r="AJ15" s="24" t="n">
        <v>-0.815606622709649</v>
      </c>
      <c r="AK15" s="24" t="n">
        <v>-0.88576035349519</v>
      </c>
      <c r="AL15" s="24" t="n">
        <v>-0.847693743832773</v>
      </c>
      <c r="AM15" s="24" t="n">
        <v>-0.765407614341708</v>
      </c>
      <c r="AN15" s="24" t="n">
        <v>-0.717387657855904</v>
      </c>
      <c r="AO15" s="24"/>
      <c r="AP15" s="24" t="n">
        <v>-0.825001849688842</v>
      </c>
      <c r="AQ15" s="24" t="n">
        <v>-0.876016842524992</v>
      </c>
      <c r="AR15" s="24" t="n">
        <v>-0.855154522836522</v>
      </c>
      <c r="AS15" s="24" t="n">
        <v>-0.741425438353962</v>
      </c>
      <c r="AT15" s="24" t="n">
        <v>-0.827368851278134</v>
      </c>
      <c r="AU15" s="24"/>
      <c r="AV15" s="24" t="n">
        <v>-0.893966697319477</v>
      </c>
      <c r="AW15" s="24" t="n">
        <v>-0.824042950025116</v>
      </c>
      <c r="AX15" s="24" t="n">
        <v>-0.885929769164446</v>
      </c>
      <c r="AY15" s="24" t="n">
        <v>-0.755744561547727</v>
      </c>
      <c r="AZ15" s="24" t="n">
        <v>-0.859804845311727</v>
      </c>
      <c r="BA15" s="24" t="n">
        <v>-0.697578612156127</v>
      </c>
      <c r="BB15" s="24"/>
      <c r="BC15" s="24" t="n">
        <v>-0.807141510507461</v>
      </c>
      <c r="BD15" s="24" t="n">
        <v>-0.820192828180398</v>
      </c>
      <c r="BE15" s="24" t="n">
        <v>-0.823383299347495</v>
      </c>
      <c r="BF15" s="24" t="n">
        <v>-0.825382572537135</v>
      </c>
      <c r="BG15" s="24" t="n">
        <v>-0.938992273198006</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0.461050250932845</v>
      </c>
      <c r="D9" s="19" t="n">
        <v>0.434331829268181</v>
      </c>
      <c r="E9" s="19" t="n">
        <v>0.486261152711949</v>
      </c>
      <c r="F9" s="19"/>
      <c r="G9" s="19" t="n">
        <v>0.51704837311342</v>
      </c>
      <c r="H9" s="19" t="n">
        <v>0.482348188149025</v>
      </c>
      <c r="I9" s="19" t="n">
        <v>0.46699323292956</v>
      </c>
      <c r="J9" s="19" t="n">
        <v>0.397300847017203</v>
      </c>
      <c r="K9" s="19" t="n">
        <v>0.435409019137669</v>
      </c>
      <c r="L9" s="19" t="n">
        <v>0.476134646561481</v>
      </c>
      <c r="M9" s="19"/>
      <c r="N9" s="19" t="n">
        <v>0.508071251303119</v>
      </c>
      <c r="O9" s="19" t="n">
        <v>0.433243124007014</v>
      </c>
      <c r="P9" s="19" t="n">
        <v>0.446580493546284</v>
      </c>
      <c r="Q9" s="19" t="n">
        <v>0.454529626741836</v>
      </c>
      <c r="R9" s="19"/>
      <c r="S9" s="19" t="n">
        <v>0.563213487142689</v>
      </c>
      <c r="T9" s="19" t="n">
        <v>0.504482811196259</v>
      </c>
      <c r="U9" s="19" t="n">
        <v>0.360200897485939</v>
      </c>
      <c r="V9" s="19" t="n">
        <v>0.511927953484017</v>
      </c>
      <c r="W9" s="19" t="n">
        <v>0.427014337770002</v>
      </c>
      <c r="X9" s="19" t="n">
        <v>0.292750675460968</v>
      </c>
      <c r="Y9" s="19" t="n">
        <v>0.439917390129536</v>
      </c>
      <c r="Z9" s="19" t="n">
        <v>0.432654926470059</v>
      </c>
      <c r="AA9" s="19" t="n">
        <v>0.50638036914516</v>
      </c>
      <c r="AB9" s="19" t="n">
        <v>0.410249821713433</v>
      </c>
      <c r="AC9" s="19" t="n">
        <v>0.480555865338271</v>
      </c>
      <c r="AD9" s="19" t="n">
        <v>0.533981102318962</v>
      </c>
      <c r="AE9" s="19"/>
      <c r="AF9" s="19" t="n">
        <v>0.379844120924397</v>
      </c>
      <c r="AG9" s="19" t="n">
        <v>0.517056369640256</v>
      </c>
      <c r="AH9" s="19" t="n">
        <v>0.478286640398345</v>
      </c>
      <c r="AI9" s="19"/>
      <c r="AJ9" s="19" t="n">
        <v>0.378044353762008</v>
      </c>
      <c r="AK9" s="19" t="n">
        <v>0.566663956428088</v>
      </c>
      <c r="AL9" s="19" t="n">
        <v>0.51115200723559</v>
      </c>
      <c r="AM9" s="19" t="n">
        <v>0.441688475708599</v>
      </c>
      <c r="AN9" s="19" t="n">
        <v>0.410802853815555</v>
      </c>
      <c r="AO9" s="19"/>
      <c r="AP9" s="19" t="n">
        <v>0.392552859713014</v>
      </c>
      <c r="AQ9" s="19" t="n">
        <v>0.55512878543128</v>
      </c>
      <c r="AR9" s="19" t="n">
        <v>0.440371284151912</v>
      </c>
      <c r="AS9" s="19" t="n">
        <v>0.336932463795998</v>
      </c>
      <c r="AT9" s="19" t="n">
        <v>0.521791440195214</v>
      </c>
      <c r="AU9" s="19"/>
      <c r="AV9" s="19" t="n">
        <v>0.597254527390495</v>
      </c>
      <c r="AW9" s="19" t="n">
        <v>0.361194419241927</v>
      </c>
      <c r="AX9" s="19" t="n">
        <v>0.483426679262957</v>
      </c>
      <c r="AY9" s="19" t="n">
        <v>0.343266713076227</v>
      </c>
      <c r="AZ9" s="19" t="n">
        <v>0.590289768034999</v>
      </c>
      <c r="BA9" s="19" t="n">
        <v>0.43167710049213</v>
      </c>
      <c r="BB9" s="19"/>
      <c r="BC9" s="19" t="n">
        <v>0.408426975899216</v>
      </c>
      <c r="BD9" s="19" t="n">
        <v>0.4456898242581</v>
      </c>
      <c r="BE9" s="19" t="n">
        <v>0.468786696838472</v>
      </c>
      <c r="BF9" s="19" t="n">
        <v>0.529132913770819</v>
      </c>
      <c r="BG9" s="19" t="n">
        <v>0.822669654414451</v>
      </c>
    </row>
    <row r="10">
      <c r="B10" s="20" t="s">
        <v>135</v>
      </c>
      <c r="C10" s="19" t="n">
        <v>0.365052126786623</v>
      </c>
      <c r="D10" s="19" t="n">
        <v>0.381990143334718</v>
      </c>
      <c r="E10" s="19" t="n">
        <v>0.349614691305788</v>
      </c>
      <c r="F10" s="19"/>
      <c r="G10" s="19" t="n">
        <v>0.289506953986819</v>
      </c>
      <c r="H10" s="19" t="n">
        <v>0.364687481147751</v>
      </c>
      <c r="I10" s="19" t="n">
        <v>0.377432801806225</v>
      </c>
      <c r="J10" s="19" t="n">
        <v>0.380110291599022</v>
      </c>
      <c r="K10" s="19" t="n">
        <v>0.358301113330127</v>
      </c>
      <c r="L10" s="19" t="n">
        <v>0.394947623241372</v>
      </c>
      <c r="M10" s="19"/>
      <c r="N10" s="19" t="n">
        <v>0.345370994837549</v>
      </c>
      <c r="O10" s="19" t="n">
        <v>0.3969870942535</v>
      </c>
      <c r="P10" s="19" t="n">
        <v>0.365079693059078</v>
      </c>
      <c r="Q10" s="19" t="n">
        <v>0.352412285650906</v>
      </c>
      <c r="R10" s="19"/>
      <c r="S10" s="19" t="n">
        <v>0.354232456603182</v>
      </c>
      <c r="T10" s="19" t="n">
        <v>0.338566321930473</v>
      </c>
      <c r="U10" s="19" t="n">
        <v>0.411044089409871</v>
      </c>
      <c r="V10" s="19" t="n">
        <v>0.328264238718714</v>
      </c>
      <c r="W10" s="19" t="n">
        <v>0.429121798405552</v>
      </c>
      <c r="X10" s="19" t="n">
        <v>0.459534954686665</v>
      </c>
      <c r="Y10" s="19" t="n">
        <v>0.395324635042452</v>
      </c>
      <c r="Z10" s="19" t="n">
        <v>0.327807022141018</v>
      </c>
      <c r="AA10" s="19" t="n">
        <v>0.335051691282179</v>
      </c>
      <c r="AB10" s="19" t="n">
        <v>0.37935210149302</v>
      </c>
      <c r="AC10" s="19" t="n">
        <v>0.287414132377989</v>
      </c>
      <c r="AD10" s="19" t="n">
        <v>0.28051541385247</v>
      </c>
      <c r="AE10" s="19"/>
      <c r="AF10" s="19" t="n">
        <v>0.380964781556874</v>
      </c>
      <c r="AG10" s="19" t="n">
        <v>0.383242162268669</v>
      </c>
      <c r="AH10" s="19" t="n">
        <v>0.340340897008305</v>
      </c>
      <c r="AI10" s="19"/>
      <c r="AJ10" s="19" t="n">
        <v>0.41297096183563</v>
      </c>
      <c r="AK10" s="19" t="n">
        <v>0.324910000757084</v>
      </c>
      <c r="AL10" s="19" t="n">
        <v>0.36840004858508</v>
      </c>
      <c r="AM10" s="19" t="n">
        <v>0.267264868412751</v>
      </c>
      <c r="AN10" s="19" t="n">
        <v>0.347360601288138</v>
      </c>
      <c r="AO10" s="19"/>
      <c r="AP10" s="19" t="n">
        <v>0.443271476702367</v>
      </c>
      <c r="AQ10" s="19" t="n">
        <v>0.31047013992772</v>
      </c>
      <c r="AR10" s="19" t="n">
        <v>0.446367142475716</v>
      </c>
      <c r="AS10" s="19" t="n">
        <v>0.335219421117257</v>
      </c>
      <c r="AT10" s="19" t="n">
        <v>0.410223318969848</v>
      </c>
      <c r="AU10" s="19"/>
      <c r="AV10" s="19" t="n">
        <v>0.295085006341129</v>
      </c>
      <c r="AW10" s="19" t="n">
        <v>0.470208378553777</v>
      </c>
      <c r="AX10" s="19" t="n">
        <v>0.423744658744359</v>
      </c>
      <c r="AY10" s="19" t="n">
        <v>0.318944538192326</v>
      </c>
      <c r="AZ10" s="19" t="n">
        <v>0.333395045554024</v>
      </c>
      <c r="BA10" s="19" t="n">
        <v>0.369096846570856</v>
      </c>
      <c r="BB10" s="19"/>
      <c r="BC10" s="19" t="n">
        <v>0.422885387995018</v>
      </c>
      <c r="BD10" s="19" t="n">
        <v>0.386814223303039</v>
      </c>
      <c r="BE10" s="19" t="n">
        <v>0.378393953985653</v>
      </c>
      <c r="BF10" s="19" t="n">
        <v>0.315936663938611</v>
      </c>
      <c r="BG10" s="19" t="n">
        <v>0.177330345585549</v>
      </c>
    </row>
    <row r="11">
      <c r="B11" s="20" t="s">
        <v>339</v>
      </c>
      <c r="C11" s="19" t="n">
        <v>0.0858087137140594</v>
      </c>
      <c r="D11" s="19" t="n">
        <v>0.10045878357327</v>
      </c>
      <c r="E11" s="19" t="n">
        <v>0.0722920438221461</v>
      </c>
      <c r="F11" s="19"/>
      <c r="G11" s="19" t="n">
        <v>0.11278757880944</v>
      </c>
      <c r="H11" s="19" t="n">
        <v>0.0724742334778092</v>
      </c>
      <c r="I11" s="19" t="n">
        <v>0.0613169156311652</v>
      </c>
      <c r="J11" s="19" t="n">
        <v>0.0813056689556829</v>
      </c>
      <c r="K11" s="19" t="n">
        <v>0.11927772246895</v>
      </c>
      <c r="L11" s="19" t="n">
        <v>0.0791826849670785</v>
      </c>
      <c r="M11" s="19"/>
      <c r="N11" s="19" t="n">
        <v>0.0820841818254786</v>
      </c>
      <c r="O11" s="19" t="n">
        <v>0.101047481426194</v>
      </c>
      <c r="P11" s="19" t="n">
        <v>0.0695543496910175</v>
      </c>
      <c r="Q11" s="19" t="n">
        <v>0.0880561890864631</v>
      </c>
      <c r="R11" s="19"/>
      <c r="S11" s="19" t="n">
        <v>0.0496416337907714</v>
      </c>
      <c r="T11" s="19" t="n">
        <v>0.0820956938963853</v>
      </c>
      <c r="U11" s="19" t="n">
        <v>0.0650287773518834</v>
      </c>
      <c r="V11" s="19" t="n">
        <v>0.0869523369771042</v>
      </c>
      <c r="W11" s="19" t="n">
        <v>0.0469190508981777</v>
      </c>
      <c r="X11" s="19" t="n">
        <v>0.0957334352110444</v>
      </c>
      <c r="Y11" s="19" t="n">
        <v>0.0775376031922474</v>
      </c>
      <c r="Z11" s="19" t="n">
        <v>0.0958998292902683</v>
      </c>
      <c r="AA11" s="19" t="n">
        <v>0.077118616443437</v>
      </c>
      <c r="AB11" s="19" t="n">
        <v>0.124868241466373</v>
      </c>
      <c r="AC11" s="19" t="n">
        <v>0.16271307517714</v>
      </c>
      <c r="AD11" s="19" t="n">
        <v>0.157721760579989</v>
      </c>
      <c r="AE11" s="19"/>
      <c r="AF11" s="19" t="n">
        <v>0.10848202011253</v>
      </c>
      <c r="AG11" s="19" t="n">
        <v>0.0607271700922631</v>
      </c>
      <c r="AH11" s="19" t="n">
        <v>0.0689502885660735</v>
      </c>
      <c r="AI11" s="19"/>
      <c r="AJ11" s="19" t="n">
        <v>0.114081497860624</v>
      </c>
      <c r="AK11" s="19" t="n">
        <v>0.0575606410541828</v>
      </c>
      <c r="AL11" s="19" t="n">
        <v>0.0370840640581707</v>
      </c>
      <c r="AM11" s="19" t="n">
        <v>0.0487771692530584</v>
      </c>
      <c r="AN11" s="19" t="n">
        <v>0.0895594268165761</v>
      </c>
      <c r="AO11" s="19"/>
      <c r="AP11" s="19" t="n">
        <v>0.0671384299202615</v>
      </c>
      <c r="AQ11" s="19" t="n">
        <v>0.077812841247806</v>
      </c>
      <c r="AR11" s="19" t="n">
        <v>0.0265673207937992</v>
      </c>
      <c r="AS11" s="19" t="n">
        <v>0.183875027951796</v>
      </c>
      <c r="AT11" s="19" t="n">
        <v>0.0238210069819626</v>
      </c>
      <c r="AU11" s="19"/>
      <c r="AV11" s="19" t="n">
        <v>0.0621280752208665</v>
      </c>
      <c r="AW11" s="19" t="n">
        <v>0.0764085859682216</v>
      </c>
      <c r="AX11" s="19" t="n">
        <v>0.0287071212697617</v>
      </c>
      <c r="AY11" s="19" t="n">
        <v>0.183709219310497</v>
      </c>
      <c r="AZ11" s="19" t="n">
        <v>0.0426384345868042</v>
      </c>
      <c r="BA11" s="19" t="n">
        <v>0.0591535838349659</v>
      </c>
      <c r="BB11" s="19"/>
      <c r="BC11" s="19" t="n">
        <v>0.0760129654933552</v>
      </c>
      <c r="BD11" s="19" t="n">
        <v>0.0833496382303274</v>
      </c>
      <c r="BE11" s="19" t="n">
        <v>0.0772837264746521</v>
      </c>
      <c r="BF11" s="19" t="n">
        <v>0.0966375905716696</v>
      </c>
      <c r="BG11" s="19" t="n">
        <v>0</v>
      </c>
    </row>
    <row r="12">
      <c r="B12" s="20" t="s">
        <v>340</v>
      </c>
      <c r="C12" s="19" t="n">
        <v>0.0365794775480374</v>
      </c>
      <c r="D12" s="19" t="n">
        <v>0.0528385813407304</v>
      </c>
      <c r="E12" s="19" t="n">
        <v>0.0211572769894882</v>
      </c>
      <c r="F12" s="19"/>
      <c r="G12" s="19" t="n">
        <v>0.0337776032358943</v>
      </c>
      <c r="H12" s="19" t="n">
        <v>0.0270424111240004</v>
      </c>
      <c r="I12" s="19" t="n">
        <v>0.0279519712892369</v>
      </c>
      <c r="J12" s="19" t="n">
        <v>0.0702269421638912</v>
      </c>
      <c r="K12" s="19" t="n">
        <v>0.0262938782549113</v>
      </c>
      <c r="L12" s="19" t="n">
        <v>0.0320694812503922</v>
      </c>
      <c r="M12" s="19"/>
      <c r="N12" s="19" t="n">
        <v>0.019759054602773</v>
      </c>
      <c r="O12" s="19" t="n">
        <v>0.03197279168859</v>
      </c>
      <c r="P12" s="19" t="n">
        <v>0.0546021306935592</v>
      </c>
      <c r="Q12" s="19" t="n">
        <v>0.0426228365506025</v>
      </c>
      <c r="R12" s="19"/>
      <c r="S12" s="19" t="n">
        <v>0.00866661816321653</v>
      </c>
      <c r="T12" s="19" t="n">
        <v>0.0546677450403393</v>
      </c>
      <c r="U12" s="19" t="n">
        <v>0.0777675466871426</v>
      </c>
      <c r="V12" s="19" t="n">
        <v>0.0373495262896872</v>
      </c>
      <c r="W12" s="19" t="n">
        <v>0.0320511182270839</v>
      </c>
      <c r="X12" s="19" t="n">
        <v>0.0451725011449789</v>
      </c>
      <c r="Y12" s="19" t="n">
        <v>0.0431419150916886</v>
      </c>
      <c r="Z12" s="19" t="n">
        <v>0.0213550839956877</v>
      </c>
      <c r="AA12" s="19" t="n">
        <v>0.0315561904072732</v>
      </c>
      <c r="AB12" s="19" t="n">
        <v>0.0368753043176323</v>
      </c>
      <c r="AC12" s="19" t="n">
        <v>0.015466480513773</v>
      </c>
      <c r="AD12" s="19" t="n">
        <v>0</v>
      </c>
      <c r="AE12" s="19"/>
      <c r="AF12" s="19" t="n">
        <v>0.0684881562354592</v>
      </c>
      <c r="AG12" s="19" t="n">
        <v>0.010768286142647</v>
      </c>
      <c r="AH12" s="19" t="n">
        <v>0.028771806976266</v>
      </c>
      <c r="AI12" s="19"/>
      <c r="AJ12" s="19" t="n">
        <v>0.0513431920877511</v>
      </c>
      <c r="AK12" s="19" t="n">
        <v>0.0150377626184207</v>
      </c>
      <c r="AL12" s="19" t="n">
        <v>0.0161123477530718</v>
      </c>
      <c r="AM12" s="19" t="n">
        <v>0.17975542979697</v>
      </c>
      <c r="AN12" s="19" t="n">
        <v>0.0443380477943395</v>
      </c>
      <c r="AO12" s="19"/>
      <c r="AP12" s="19" t="n">
        <v>0.0549609483565333</v>
      </c>
      <c r="AQ12" s="19" t="n">
        <v>0.0241157642255199</v>
      </c>
      <c r="AR12" s="19" t="n">
        <v>0.0162140236671415</v>
      </c>
      <c r="AS12" s="19" t="n">
        <v>0.0864803351052315</v>
      </c>
      <c r="AT12" s="19" t="n">
        <v>0</v>
      </c>
      <c r="AU12" s="19"/>
      <c r="AV12" s="19" t="n">
        <v>0.0128072078940283</v>
      </c>
      <c r="AW12" s="19" t="n">
        <v>0.0458043833306236</v>
      </c>
      <c r="AX12" s="19" t="n">
        <v>0.0162422499195845</v>
      </c>
      <c r="AY12" s="19" t="n">
        <v>0.10226693399953</v>
      </c>
      <c r="AZ12" s="19" t="n">
        <v>0</v>
      </c>
      <c r="BA12" s="19" t="n">
        <v>0.0110587225272352</v>
      </c>
      <c r="BB12" s="19"/>
      <c r="BC12" s="19" t="n">
        <v>0.0256197710378204</v>
      </c>
      <c r="BD12" s="19" t="n">
        <v>0.0283649957888676</v>
      </c>
      <c r="BE12" s="19" t="n">
        <v>0.0280919276836203</v>
      </c>
      <c r="BF12" s="19" t="n">
        <v>0.0218101532132672</v>
      </c>
      <c r="BG12" s="19" t="n">
        <v>0</v>
      </c>
    </row>
    <row r="13">
      <c r="B13" s="20" t="s">
        <v>100</v>
      </c>
      <c r="C13" s="23" t="n">
        <v>0.0515094310184361</v>
      </c>
      <c r="D13" s="23" t="n">
        <v>0.0303806624831005</v>
      </c>
      <c r="E13" s="23" t="n">
        <v>0.0706748351706292</v>
      </c>
      <c r="F13" s="23"/>
      <c r="G13" s="23" t="n">
        <v>0.0468794908544263</v>
      </c>
      <c r="H13" s="23" t="n">
        <v>0.0534476861014148</v>
      </c>
      <c r="I13" s="23" t="n">
        <v>0.0663050783438127</v>
      </c>
      <c r="J13" s="23" t="n">
        <v>0.0710562502642009</v>
      </c>
      <c r="K13" s="23" t="n">
        <v>0.0607182668083425</v>
      </c>
      <c r="L13" s="23" t="n">
        <v>0.0176655639796765</v>
      </c>
      <c r="M13" s="23"/>
      <c r="N13" s="23" t="n">
        <v>0.0447145174310806</v>
      </c>
      <c r="O13" s="23" t="n">
        <v>0.0367495086247014</v>
      </c>
      <c r="P13" s="23" t="n">
        <v>0.064183333010062</v>
      </c>
      <c r="Q13" s="23" t="n">
        <v>0.0623790619701921</v>
      </c>
      <c r="R13" s="23"/>
      <c r="S13" s="23" t="n">
        <v>0.0242458043001413</v>
      </c>
      <c r="T13" s="23" t="n">
        <v>0.0201874279365431</v>
      </c>
      <c r="U13" s="23" t="n">
        <v>0.0859586890651638</v>
      </c>
      <c r="V13" s="23" t="n">
        <v>0.0355059445304784</v>
      </c>
      <c r="W13" s="23" t="n">
        <v>0.0648936946991842</v>
      </c>
      <c r="X13" s="23" t="n">
        <v>0.106808433496343</v>
      </c>
      <c r="Y13" s="23" t="n">
        <v>0.0440784565440761</v>
      </c>
      <c r="Z13" s="23" t="n">
        <v>0.122283138102966</v>
      </c>
      <c r="AA13" s="23" t="n">
        <v>0.049893132721951</v>
      </c>
      <c r="AB13" s="23" t="n">
        <v>0.0486545310095417</v>
      </c>
      <c r="AC13" s="23" t="n">
        <v>0.053850446592827</v>
      </c>
      <c r="AD13" s="23" t="n">
        <v>0.0277817232485786</v>
      </c>
      <c r="AE13" s="23"/>
      <c r="AF13" s="23" t="n">
        <v>0.06222092117074</v>
      </c>
      <c r="AG13" s="23" t="n">
        <v>0.0282060118561652</v>
      </c>
      <c r="AH13" s="23" t="n">
        <v>0.0836503670510102</v>
      </c>
      <c r="AI13" s="23"/>
      <c r="AJ13" s="23" t="n">
        <v>0.0435599944539875</v>
      </c>
      <c r="AK13" s="23" t="n">
        <v>0.0358276391422243</v>
      </c>
      <c r="AL13" s="23" t="n">
        <v>0.0672515323680884</v>
      </c>
      <c r="AM13" s="23" t="n">
        <v>0.0625140568286209</v>
      </c>
      <c r="AN13" s="23" t="n">
        <v>0.107939070285391</v>
      </c>
      <c r="AO13" s="23"/>
      <c r="AP13" s="23" t="n">
        <v>0.0420762853078244</v>
      </c>
      <c r="AQ13" s="23" t="n">
        <v>0.0324724691676739</v>
      </c>
      <c r="AR13" s="23" t="n">
        <v>0.0704802289114316</v>
      </c>
      <c r="AS13" s="23" t="n">
        <v>0.0574927520297178</v>
      </c>
      <c r="AT13" s="23" t="n">
        <v>0.0441642338529752</v>
      </c>
      <c r="AU13" s="23"/>
      <c r="AV13" s="23" t="n">
        <v>0.0327251831534817</v>
      </c>
      <c r="AW13" s="23" t="n">
        <v>0.046384232905451</v>
      </c>
      <c r="AX13" s="23" t="n">
        <v>0.0478792908033377</v>
      </c>
      <c r="AY13" s="23" t="n">
        <v>0.0518125954214203</v>
      </c>
      <c r="AZ13" s="23" t="n">
        <v>0.0336767518241732</v>
      </c>
      <c r="BA13" s="23" t="n">
        <v>0.129013746574813</v>
      </c>
      <c r="BB13" s="23"/>
      <c r="BC13" s="23" t="n">
        <v>0.0670548995745906</v>
      </c>
      <c r="BD13" s="23" t="n">
        <v>0.0557813184196657</v>
      </c>
      <c r="BE13" s="23" t="n">
        <v>0.0474436950176031</v>
      </c>
      <c r="BF13" s="23" t="n">
        <v>0.0364826785056338</v>
      </c>
      <c r="BG13" s="23" t="n">
        <v>0</v>
      </c>
    </row>
    <row r="14">
      <c r="B14" s="20" t="s">
        <v>139</v>
      </c>
      <c r="C14" s="23" t="n">
        <v>0.826102377719467</v>
      </c>
      <c r="D14" s="23" t="n">
        <v>0.816321972602899</v>
      </c>
      <c r="E14" s="23" t="n">
        <v>0.835875844017736</v>
      </c>
      <c r="F14" s="23"/>
      <c r="G14" s="23" t="n">
        <v>0.806555327100239</v>
      </c>
      <c r="H14" s="23" t="n">
        <v>0.847035669296776</v>
      </c>
      <c r="I14" s="23" t="n">
        <v>0.844426034735785</v>
      </c>
      <c r="J14" s="23" t="n">
        <v>0.777411138616225</v>
      </c>
      <c r="K14" s="23" t="n">
        <v>0.793710132467796</v>
      </c>
      <c r="L14" s="23" t="n">
        <v>0.871082269802853</v>
      </c>
      <c r="M14" s="23"/>
      <c r="N14" s="23" t="n">
        <v>0.853442246140668</v>
      </c>
      <c r="O14" s="23" t="n">
        <v>0.830230218260514</v>
      </c>
      <c r="P14" s="23" t="n">
        <v>0.811660186605361</v>
      </c>
      <c r="Q14" s="23" t="n">
        <v>0.806941912392742</v>
      </c>
      <c r="R14" s="23"/>
      <c r="S14" s="23" t="n">
        <v>0.917445943745871</v>
      </c>
      <c r="T14" s="23" t="n">
        <v>0.843049133126732</v>
      </c>
      <c r="U14" s="23" t="n">
        <v>0.77124498689581</v>
      </c>
      <c r="V14" s="23" t="n">
        <v>0.84019219220273</v>
      </c>
      <c r="W14" s="23" t="n">
        <v>0.856136136175554</v>
      </c>
      <c r="X14" s="23" t="n">
        <v>0.752285630147633</v>
      </c>
      <c r="Y14" s="23" t="n">
        <v>0.835242025171988</v>
      </c>
      <c r="Z14" s="23" t="n">
        <v>0.760461948611078</v>
      </c>
      <c r="AA14" s="23" t="n">
        <v>0.841432060427339</v>
      </c>
      <c r="AB14" s="23" t="n">
        <v>0.789601923206453</v>
      </c>
      <c r="AC14" s="23" t="n">
        <v>0.76796999771626</v>
      </c>
      <c r="AD14" s="23" t="n">
        <v>0.814496516171432</v>
      </c>
      <c r="AE14" s="23"/>
      <c r="AF14" s="23" t="n">
        <v>0.760808902481271</v>
      </c>
      <c r="AG14" s="23" t="n">
        <v>0.900298531908925</v>
      </c>
      <c r="AH14" s="23" t="n">
        <v>0.81862753740665</v>
      </c>
      <c r="AI14" s="23"/>
      <c r="AJ14" s="23" t="n">
        <v>0.791015315597637</v>
      </c>
      <c r="AK14" s="23" t="n">
        <v>0.891573957185172</v>
      </c>
      <c r="AL14" s="23" t="n">
        <v>0.879552055820669</v>
      </c>
      <c r="AM14" s="23" t="n">
        <v>0.70895334412135</v>
      </c>
      <c r="AN14" s="23" t="n">
        <v>0.758163455103693</v>
      </c>
      <c r="AO14" s="23"/>
      <c r="AP14" s="23" t="n">
        <v>0.835824336415381</v>
      </c>
      <c r="AQ14" s="23" t="n">
        <v>0.865598925359</v>
      </c>
      <c r="AR14" s="23" t="n">
        <v>0.886738426627628</v>
      </c>
      <c r="AS14" s="23" t="n">
        <v>0.672151884913255</v>
      </c>
      <c r="AT14" s="23" t="n">
        <v>0.932014759165062</v>
      </c>
      <c r="AU14" s="23"/>
      <c r="AV14" s="23" t="n">
        <v>0.892339533731624</v>
      </c>
      <c r="AW14" s="23" t="n">
        <v>0.831402797795704</v>
      </c>
      <c r="AX14" s="23" t="n">
        <v>0.907171338007316</v>
      </c>
      <c r="AY14" s="23" t="n">
        <v>0.662211251268553</v>
      </c>
      <c r="AZ14" s="23" t="n">
        <v>0.923684813589023</v>
      </c>
      <c r="BA14" s="23" t="n">
        <v>0.800773947062986</v>
      </c>
      <c r="BB14" s="23"/>
      <c r="BC14" s="23" t="n">
        <v>0.831312363894234</v>
      </c>
      <c r="BD14" s="23" t="n">
        <v>0.832504047561139</v>
      </c>
      <c r="BE14" s="23" t="n">
        <v>0.847180650824125</v>
      </c>
      <c r="BF14" s="23" t="n">
        <v>0.845069577709429</v>
      </c>
      <c r="BG14" s="23" t="n">
        <v>1</v>
      </c>
    </row>
    <row r="15">
      <c r="B15" s="20" t="s">
        <v>141</v>
      </c>
      <c r="C15" s="24" t="n">
        <v>-0.774592946701031</v>
      </c>
      <c r="D15" s="24" t="n">
        <v>-0.785941310119798</v>
      </c>
      <c r="E15" s="24" t="n">
        <v>-0.765201008847107</v>
      </c>
      <c r="F15" s="24"/>
      <c r="G15" s="24" t="n">
        <v>-0.759675836245813</v>
      </c>
      <c r="H15" s="24" t="n">
        <v>-0.793587983195361</v>
      </c>
      <c r="I15" s="24" t="n">
        <v>-0.778120956391973</v>
      </c>
      <c r="J15" s="24" t="n">
        <v>-0.706354888352024</v>
      </c>
      <c r="K15" s="24" t="n">
        <v>-0.732991865659454</v>
      </c>
      <c r="L15" s="24" t="n">
        <v>-0.853416705823176</v>
      </c>
      <c r="M15" s="24"/>
      <c r="N15" s="24" t="n">
        <v>-0.808727728709587</v>
      </c>
      <c r="O15" s="24" t="n">
        <v>-0.793480709635813</v>
      </c>
      <c r="P15" s="24" t="n">
        <v>-0.747476853595299</v>
      </c>
      <c r="Q15" s="24" t="n">
        <v>-0.74456285042255</v>
      </c>
      <c r="R15" s="24"/>
      <c r="S15" s="24" t="n">
        <v>-0.893200139445729</v>
      </c>
      <c r="T15" s="24" t="n">
        <v>-0.822861705190189</v>
      </c>
      <c r="U15" s="24" t="n">
        <v>-0.685286297830646</v>
      </c>
      <c r="V15" s="24" t="n">
        <v>-0.804686247672252</v>
      </c>
      <c r="W15" s="24" t="n">
        <v>-0.79124244147637</v>
      </c>
      <c r="X15" s="24" t="n">
        <v>-0.64547719665129</v>
      </c>
      <c r="Y15" s="24" t="n">
        <v>-0.791163568627912</v>
      </c>
      <c r="Z15" s="24" t="n">
        <v>-0.638178810508111</v>
      </c>
      <c r="AA15" s="24" t="n">
        <v>-0.791538927705388</v>
      </c>
      <c r="AB15" s="24" t="n">
        <v>-0.740947392196911</v>
      </c>
      <c r="AC15" s="24" t="n">
        <v>-0.714119551123433</v>
      </c>
      <c r="AD15" s="24" t="n">
        <v>-0.786714792922854</v>
      </c>
      <c r="AE15" s="24"/>
      <c r="AF15" s="24" t="n">
        <v>-0.698587981310531</v>
      </c>
      <c r="AG15" s="24" t="n">
        <v>-0.87209252005276</v>
      </c>
      <c r="AH15" s="24" t="n">
        <v>-0.73497717035564</v>
      </c>
      <c r="AI15" s="24"/>
      <c r="AJ15" s="24" t="n">
        <v>-0.74745532114365</v>
      </c>
      <c r="AK15" s="24" t="n">
        <v>-0.855746318042948</v>
      </c>
      <c r="AL15" s="24" t="n">
        <v>-0.812300523452581</v>
      </c>
      <c r="AM15" s="24" t="n">
        <v>-0.646439287292729</v>
      </c>
      <c r="AN15" s="24" t="n">
        <v>-0.650224384818301</v>
      </c>
      <c r="AO15" s="24"/>
      <c r="AP15" s="24" t="n">
        <v>-0.793748051107556</v>
      </c>
      <c r="AQ15" s="24" t="n">
        <v>-0.833126456191326</v>
      </c>
      <c r="AR15" s="24" t="n">
        <v>-0.816258197716196</v>
      </c>
      <c r="AS15" s="24" t="n">
        <v>-0.614659132883537</v>
      </c>
      <c r="AT15" s="24" t="n">
        <v>-0.887850525312087</v>
      </c>
      <c r="AU15" s="24"/>
      <c r="AV15" s="24" t="n">
        <v>-0.859614350578142</v>
      </c>
      <c r="AW15" s="24" t="n">
        <v>-0.785018564890253</v>
      </c>
      <c r="AX15" s="24" t="n">
        <v>-0.859292047203978</v>
      </c>
      <c r="AY15" s="24" t="n">
        <v>-0.610398655847132</v>
      </c>
      <c r="AZ15" s="24" t="n">
        <v>-0.890008061764849</v>
      </c>
      <c r="BA15" s="24" t="n">
        <v>-0.671760200488173</v>
      </c>
      <c r="BB15" s="24"/>
      <c r="BC15" s="24" t="n">
        <v>-0.764257464319643</v>
      </c>
      <c r="BD15" s="24" t="n">
        <v>-0.776722729141474</v>
      </c>
      <c r="BE15" s="24" t="n">
        <v>-0.799736955806521</v>
      </c>
      <c r="BF15" s="24" t="n">
        <v>-0.808586899203796</v>
      </c>
      <c r="BG15" s="24" t="n">
        <v>-1</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0.477832742910869</v>
      </c>
      <c r="D9" s="19" t="n">
        <v>0.448736647551918</v>
      </c>
      <c r="E9" s="19" t="n">
        <v>0.50758137241093</v>
      </c>
      <c r="F9" s="19"/>
      <c r="G9" s="19" t="n">
        <v>0.429599129239643</v>
      </c>
      <c r="H9" s="19" t="n">
        <v>0.52475480962374</v>
      </c>
      <c r="I9" s="19" t="n">
        <v>0.467294767248464</v>
      </c>
      <c r="J9" s="19" t="n">
        <v>0.436505964907125</v>
      </c>
      <c r="K9" s="19" t="n">
        <v>0.437075176868534</v>
      </c>
      <c r="L9" s="19" t="n">
        <v>0.544410527738229</v>
      </c>
      <c r="M9" s="19"/>
      <c r="N9" s="19" t="n">
        <v>0.532835623747412</v>
      </c>
      <c r="O9" s="19" t="n">
        <v>0.438872759092497</v>
      </c>
      <c r="P9" s="19" t="n">
        <v>0.424627660140388</v>
      </c>
      <c r="Q9" s="19" t="n">
        <v>0.507830328847059</v>
      </c>
      <c r="R9" s="19"/>
      <c r="S9" s="19" t="n">
        <v>0.604132849164239</v>
      </c>
      <c r="T9" s="19" t="n">
        <v>0.439653122145415</v>
      </c>
      <c r="U9" s="19" t="n">
        <v>0.418089154989447</v>
      </c>
      <c r="V9" s="19" t="n">
        <v>0.463737138995669</v>
      </c>
      <c r="W9" s="19" t="n">
        <v>0.541013906786449</v>
      </c>
      <c r="X9" s="19" t="n">
        <v>0.35899099428422</v>
      </c>
      <c r="Y9" s="19" t="n">
        <v>0.507935813915542</v>
      </c>
      <c r="Z9" s="19" t="n">
        <v>0.378256932382433</v>
      </c>
      <c r="AA9" s="19" t="n">
        <v>0.462290374764186</v>
      </c>
      <c r="AB9" s="19" t="n">
        <v>0.466788555730636</v>
      </c>
      <c r="AC9" s="19" t="n">
        <v>0.582121734966056</v>
      </c>
      <c r="AD9" s="19" t="n">
        <v>0.481279140952022</v>
      </c>
      <c r="AE9" s="19"/>
      <c r="AF9" s="19" t="n">
        <v>0.437094915492219</v>
      </c>
      <c r="AG9" s="19" t="n">
        <v>0.533062467047774</v>
      </c>
      <c r="AH9" s="19" t="n">
        <v>0.476388275645762</v>
      </c>
      <c r="AI9" s="19"/>
      <c r="AJ9" s="19" t="n">
        <v>0.429370884882027</v>
      </c>
      <c r="AK9" s="19" t="n">
        <v>0.582470025858591</v>
      </c>
      <c r="AL9" s="19" t="n">
        <v>0.528288530880341</v>
      </c>
      <c r="AM9" s="19" t="n">
        <v>0.60874680078291</v>
      </c>
      <c r="AN9" s="19" t="n">
        <v>0.423756313606167</v>
      </c>
      <c r="AO9" s="19"/>
      <c r="AP9" s="19" t="n">
        <v>0.470173493631122</v>
      </c>
      <c r="AQ9" s="19" t="n">
        <v>0.565050807008354</v>
      </c>
      <c r="AR9" s="19" t="n">
        <v>0.42565880810695</v>
      </c>
      <c r="AS9" s="19" t="n">
        <v>0.390998241994107</v>
      </c>
      <c r="AT9" s="19" t="n">
        <v>0.410795609629733</v>
      </c>
      <c r="AU9" s="19"/>
      <c r="AV9" s="19" t="n">
        <v>0.578419391787918</v>
      </c>
      <c r="AW9" s="19" t="n">
        <v>0.443165069220448</v>
      </c>
      <c r="AX9" s="19" t="n">
        <v>0.473401968733237</v>
      </c>
      <c r="AY9" s="19" t="n">
        <v>0.417972562899016</v>
      </c>
      <c r="AZ9" s="19" t="n">
        <v>0.476083763898482</v>
      </c>
      <c r="BA9" s="19" t="n">
        <v>0.392857750426693</v>
      </c>
      <c r="BB9" s="19"/>
      <c r="BC9" s="19" t="n">
        <v>0.491602866513066</v>
      </c>
      <c r="BD9" s="19" t="n">
        <v>0.434464587563007</v>
      </c>
      <c r="BE9" s="19" t="n">
        <v>0.477463323512584</v>
      </c>
      <c r="BF9" s="19" t="n">
        <v>0.561343245729668</v>
      </c>
      <c r="BG9" s="19" t="n">
        <v>0.716963468013895</v>
      </c>
    </row>
    <row r="10">
      <c r="B10" s="20" t="s">
        <v>135</v>
      </c>
      <c r="C10" s="19" t="n">
        <v>0.377518129507139</v>
      </c>
      <c r="D10" s="19" t="n">
        <v>0.403602034807045</v>
      </c>
      <c r="E10" s="19" t="n">
        <v>0.351223768189785</v>
      </c>
      <c r="F10" s="19"/>
      <c r="G10" s="19" t="n">
        <v>0.417553014622464</v>
      </c>
      <c r="H10" s="19" t="n">
        <v>0.34083424398482</v>
      </c>
      <c r="I10" s="19" t="n">
        <v>0.375030838542694</v>
      </c>
      <c r="J10" s="19" t="n">
        <v>0.394252482803339</v>
      </c>
      <c r="K10" s="19" t="n">
        <v>0.404970384704172</v>
      </c>
      <c r="L10" s="19" t="n">
        <v>0.349112016819367</v>
      </c>
      <c r="M10" s="19"/>
      <c r="N10" s="19" t="n">
        <v>0.355348044126723</v>
      </c>
      <c r="O10" s="19" t="n">
        <v>0.382074771317281</v>
      </c>
      <c r="P10" s="19" t="n">
        <v>0.432929858195482</v>
      </c>
      <c r="Q10" s="19" t="n">
        <v>0.34757626691006</v>
      </c>
      <c r="R10" s="19"/>
      <c r="S10" s="19" t="n">
        <v>0.295066121904019</v>
      </c>
      <c r="T10" s="19" t="n">
        <v>0.409057418681505</v>
      </c>
      <c r="U10" s="19" t="n">
        <v>0.444447133653437</v>
      </c>
      <c r="V10" s="19" t="n">
        <v>0.401146645621239</v>
      </c>
      <c r="W10" s="19" t="n">
        <v>0.290986177146683</v>
      </c>
      <c r="X10" s="19" t="n">
        <v>0.491651428151323</v>
      </c>
      <c r="Y10" s="19" t="n">
        <v>0.361346207949317</v>
      </c>
      <c r="Z10" s="19" t="n">
        <v>0.421270675740308</v>
      </c>
      <c r="AA10" s="19" t="n">
        <v>0.383512847000025</v>
      </c>
      <c r="AB10" s="19" t="n">
        <v>0.414096530039981</v>
      </c>
      <c r="AC10" s="19" t="n">
        <v>0.226106949194742</v>
      </c>
      <c r="AD10" s="19" t="n">
        <v>0.298086567754152</v>
      </c>
      <c r="AE10" s="19"/>
      <c r="AF10" s="19" t="n">
        <v>0.362564136598364</v>
      </c>
      <c r="AG10" s="19" t="n">
        <v>0.377020310218358</v>
      </c>
      <c r="AH10" s="19" t="n">
        <v>0.354340066442557</v>
      </c>
      <c r="AI10" s="19"/>
      <c r="AJ10" s="19" t="n">
        <v>0.423748126890005</v>
      </c>
      <c r="AK10" s="19" t="n">
        <v>0.327771806480517</v>
      </c>
      <c r="AL10" s="19" t="n">
        <v>0.363677860126673</v>
      </c>
      <c r="AM10" s="19" t="n">
        <v>0.170250094562668</v>
      </c>
      <c r="AN10" s="19" t="n">
        <v>0.343550149401761</v>
      </c>
      <c r="AO10" s="19"/>
      <c r="AP10" s="19" t="n">
        <v>0.399209167876898</v>
      </c>
      <c r="AQ10" s="19" t="n">
        <v>0.339287642685403</v>
      </c>
      <c r="AR10" s="19" t="n">
        <v>0.428708384308112</v>
      </c>
      <c r="AS10" s="19" t="n">
        <v>0.391241542843147</v>
      </c>
      <c r="AT10" s="19" t="n">
        <v>0.464401520541471</v>
      </c>
      <c r="AU10" s="19"/>
      <c r="AV10" s="19" t="n">
        <v>0.340111929095475</v>
      </c>
      <c r="AW10" s="19" t="n">
        <v>0.415015916531854</v>
      </c>
      <c r="AX10" s="19" t="n">
        <v>0.39028204188227</v>
      </c>
      <c r="AY10" s="19" t="n">
        <v>0.365232288929058</v>
      </c>
      <c r="AZ10" s="19" t="n">
        <v>0.428878769424274</v>
      </c>
      <c r="BA10" s="19" t="n">
        <v>0.446305929661726</v>
      </c>
      <c r="BB10" s="19"/>
      <c r="BC10" s="19" t="n">
        <v>0.385708580277837</v>
      </c>
      <c r="BD10" s="19" t="n">
        <v>0.415008517408631</v>
      </c>
      <c r="BE10" s="19" t="n">
        <v>0.382679381765713</v>
      </c>
      <c r="BF10" s="19" t="n">
        <v>0.29187090417162</v>
      </c>
      <c r="BG10" s="19" t="n">
        <v>0.241362456146518</v>
      </c>
    </row>
    <row r="11">
      <c r="B11" s="20" t="s">
        <v>339</v>
      </c>
      <c r="C11" s="19" t="n">
        <v>0.0795814114607435</v>
      </c>
      <c r="D11" s="19" t="n">
        <v>0.0935951479415924</v>
      </c>
      <c r="E11" s="19" t="n">
        <v>0.0666339005852007</v>
      </c>
      <c r="F11" s="19"/>
      <c r="G11" s="19" t="n">
        <v>0.0971215109264734</v>
      </c>
      <c r="H11" s="19" t="n">
        <v>0.0474810001498151</v>
      </c>
      <c r="I11" s="19" t="n">
        <v>0.0852137424587236</v>
      </c>
      <c r="J11" s="19" t="n">
        <v>0.0817697044871666</v>
      </c>
      <c r="K11" s="19" t="n">
        <v>0.09518950647787</v>
      </c>
      <c r="L11" s="19" t="n">
        <v>0.0757818203935206</v>
      </c>
      <c r="M11" s="19"/>
      <c r="N11" s="19" t="n">
        <v>0.0762085412638348</v>
      </c>
      <c r="O11" s="19" t="n">
        <v>0.102440780429505</v>
      </c>
      <c r="P11" s="19" t="n">
        <v>0.0672806237054651</v>
      </c>
      <c r="Q11" s="19" t="n">
        <v>0.0703738304390495</v>
      </c>
      <c r="R11" s="19"/>
      <c r="S11" s="19" t="n">
        <v>0.0623710854539323</v>
      </c>
      <c r="T11" s="19" t="n">
        <v>0.084540527323743</v>
      </c>
      <c r="U11" s="19" t="n">
        <v>0.0728099215901403</v>
      </c>
      <c r="V11" s="19" t="n">
        <v>0.100168503728685</v>
      </c>
      <c r="W11" s="19" t="n">
        <v>0.0852154342113263</v>
      </c>
      <c r="X11" s="19" t="n">
        <v>0.0516031139497679</v>
      </c>
      <c r="Y11" s="19" t="n">
        <v>0.0836705322463229</v>
      </c>
      <c r="Z11" s="19" t="n">
        <v>0.0781248252575812</v>
      </c>
      <c r="AA11" s="19" t="n">
        <v>0.0768608119401158</v>
      </c>
      <c r="AB11" s="19" t="n">
        <v>0.0654489613248444</v>
      </c>
      <c r="AC11" s="19" t="n">
        <v>0.120319018919919</v>
      </c>
      <c r="AD11" s="19" t="n">
        <v>0.127455692395836</v>
      </c>
      <c r="AE11" s="19"/>
      <c r="AF11" s="19" t="n">
        <v>0.117208035208484</v>
      </c>
      <c r="AG11" s="19" t="n">
        <v>0.0576770109863618</v>
      </c>
      <c r="AH11" s="19" t="n">
        <v>0.0507947415749239</v>
      </c>
      <c r="AI11" s="19"/>
      <c r="AJ11" s="19" t="n">
        <v>0.0931253373232226</v>
      </c>
      <c r="AK11" s="19" t="n">
        <v>0.0570214046867334</v>
      </c>
      <c r="AL11" s="19" t="n">
        <v>0.0767480512426821</v>
      </c>
      <c r="AM11" s="19" t="n">
        <v>0.158489047825802</v>
      </c>
      <c r="AN11" s="19" t="n">
        <v>0.095084630435812</v>
      </c>
      <c r="AO11" s="19"/>
      <c r="AP11" s="19" t="n">
        <v>0.0781852962575134</v>
      </c>
      <c r="AQ11" s="19" t="n">
        <v>0.0666407160564987</v>
      </c>
      <c r="AR11" s="19" t="n">
        <v>0.0856730036332497</v>
      </c>
      <c r="AS11" s="19" t="n">
        <v>0.132287747441208</v>
      </c>
      <c r="AT11" s="19" t="n">
        <v>0.0521395792148738</v>
      </c>
      <c r="AU11" s="19"/>
      <c r="AV11" s="19" t="n">
        <v>0.0557398138999508</v>
      </c>
      <c r="AW11" s="19" t="n">
        <v>0.0848319233995109</v>
      </c>
      <c r="AX11" s="19" t="n">
        <v>0.101183579023272</v>
      </c>
      <c r="AY11" s="19" t="n">
        <v>0.136648250402974</v>
      </c>
      <c r="AZ11" s="19" t="n">
        <v>0.0396292009552751</v>
      </c>
      <c r="BA11" s="19" t="n">
        <v>0.022062676604133</v>
      </c>
      <c r="BB11" s="19"/>
      <c r="BC11" s="19" t="n">
        <v>0.0499746352998448</v>
      </c>
      <c r="BD11" s="19" t="n">
        <v>0.0763084629681344</v>
      </c>
      <c r="BE11" s="19" t="n">
        <v>0.0850546794735968</v>
      </c>
      <c r="BF11" s="19" t="n">
        <v>0.106737066791641</v>
      </c>
      <c r="BG11" s="19" t="n">
        <v>0</v>
      </c>
    </row>
    <row r="12">
      <c r="B12" s="20" t="s">
        <v>340</v>
      </c>
      <c r="C12" s="19" t="n">
        <v>0.0240371829579712</v>
      </c>
      <c r="D12" s="19" t="n">
        <v>0.0299023095565862</v>
      </c>
      <c r="E12" s="19" t="n">
        <v>0.018551767858429</v>
      </c>
      <c r="F12" s="19"/>
      <c r="G12" s="19" t="n">
        <v>0.0173494355801373</v>
      </c>
      <c r="H12" s="19" t="n">
        <v>0.0300006612974648</v>
      </c>
      <c r="I12" s="19" t="n">
        <v>0.0208590824090353</v>
      </c>
      <c r="J12" s="19" t="n">
        <v>0.0371672177308843</v>
      </c>
      <c r="K12" s="19" t="n">
        <v>0.0198042963439397</v>
      </c>
      <c r="L12" s="19" t="n">
        <v>0.0182734910242713</v>
      </c>
      <c r="M12" s="19"/>
      <c r="N12" s="19" t="n">
        <v>0.0109835883580725</v>
      </c>
      <c r="O12" s="19" t="n">
        <v>0.0350913167083724</v>
      </c>
      <c r="P12" s="19" t="n">
        <v>0.0328939341690772</v>
      </c>
      <c r="Q12" s="19" t="n">
        <v>0.0183218781862217</v>
      </c>
      <c r="R12" s="19"/>
      <c r="S12" s="19" t="n">
        <v>0.0237065968374449</v>
      </c>
      <c r="T12" s="19" t="n">
        <v>0.0358094820765225</v>
      </c>
      <c r="U12" s="19" t="n">
        <v>0.0270108361243514</v>
      </c>
      <c r="V12" s="19" t="n">
        <v>0</v>
      </c>
      <c r="W12" s="19" t="n">
        <v>0.0304117785208683</v>
      </c>
      <c r="X12" s="19" t="n">
        <v>0.04745364181761</v>
      </c>
      <c r="Y12" s="19" t="n">
        <v>0.0257709907917932</v>
      </c>
      <c r="Z12" s="19" t="n">
        <v>0.0213550839956877</v>
      </c>
      <c r="AA12" s="19" t="n">
        <v>0.00764782866822666</v>
      </c>
      <c r="AB12" s="19" t="n">
        <v>0.0245117258132325</v>
      </c>
      <c r="AC12" s="19" t="n">
        <v>0.0176018503264561</v>
      </c>
      <c r="AD12" s="19" t="n">
        <v>0.0267413304467714</v>
      </c>
      <c r="AE12" s="19"/>
      <c r="AF12" s="19" t="n">
        <v>0.0419301058800733</v>
      </c>
      <c r="AG12" s="19" t="n">
        <v>0.0085355533157668</v>
      </c>
      <c r="AH12" s="19" t="n">
        <v>0.0291296045767299</v>
      </c>
      <c r="AI12" s="19"/>
      <c r="AJ12" s="19" t="n">
        <v>0.0286295756949273</v>
      </c>
      <c r="AK12" s="19" t="n">
        <v>0.0110431499467491</v>
      </c>
      <c r="AL12" s="19" t="n">
        <v>0</v>
      </c>
      <c r="AM12" s="19" t="n">
        <v>0</v>
      </c>
      <c r="AN12" s="19" t="n">
        <v>0.0467205514263118</v>
      </c>
      <c r="AO12" s="19"/>
      <c r="AP12" s="19" t="n">
        <v>0.0169829572211073</v>
      </c>
      <c r="AQ12" s="19" t="n">
        <v>0.00959111040274691</v>
      </c>
      <c r="AR12" s="19" t="n">
        <v>0.0139012759048498</v>
      </c>
      <c r="AS12" s="19" t="n">
        <v>0.0555414147410318</v>
      </c>
      <c r="AT12" s="19" t="n">
        <v>0.0168122108680293</v>
      </c>
      <c r="AU12" s="19"/>
      <c r="AV12" s="19" t="n">
        <v>0.0065053669917489</v>
      </c>
      <c r="AW12" s="19" t="n">
        <v>0.018311948392732</v>
      </c>
      <c r="AX12" s="19" t="n">
        <v>0</v>
      </c>
      <c r="AY12" s="19" t="n">
        <v>0.0516517995458183</v>
      </c>
      <c r="AZ12" s="19" t="n">
        <v>0.0128198907492233</v>
      </c>
      <c r="BA12" s="19" t="n">
        <v>0.0311935554244354</v>
      </c>
      <c r="BB12" s="19"/>
      <c r="BC12" s="19" t="n">
        <v>0.0184972845502039</v>
      </c>
      <c r="BD12" s="19" t="n">
        <v>0.0295103739216789</v>
      </c>
      <c r="BE12" s="19" t="n">
        <v>0.0233995268136895</v>
      </c>
      <c r="BF12" s="19" t="n">
        <v>0.0128580336603357</v>
      </c>
      <c r="BG12" s="19" t="n">
        <v>0</v>
      </c>
    </row>
    <row r="13">
      <c r="B13" s="20" t="s">
        <v>100</v>
      </c>
      <c r="C13" s="23" t="n">
        <v>0.0410305331632769</v>
      </c>
      <c r="D13" s="23" t="n">
        <v>0.0241638601428579</v>
      </c>
      <c r="E13" s="23" t="n">
        <v>0.0560091909556558</v>
      </c>
      <c r="F13" s="23"/>
      <c r="G13" s="23" t="n">
        <v>0.0383769096312827</v>
      </c>
      <c r="H13" s="23" t="n">
        <v>0.05692928494416</v>
      </c>
      <c r="I13" s="23" t="n">
        <v>0.0516015693410834</v>
      </c>
      <c r="J13" s="23" t="n">
        <v>0.0503046300714853</v>
      </c>
      <c r="K13" s="23" t="n">
        <v>0.0429606356054851</v>
      </c>
      <c r="L13" s="23" t="n">
        <v>0.0124221440246126</v>
      </c>
      <c r="M13" s="23"/>
      <c r="N13" s="23" t="n">
        <v>0.0246242025039578</v>
      </c>
      <c r="O13" s="23" t="n">
        <v>0.0415203724523446</v>
      </c>
      <c r="P13" s="23" t="n">
        <v>0.0422679237895879</v>
      </c>
      <c r="Q13" s="23" t="n">
        <v>0.0558976956176098</v>
      </c>
      <c r="R13" s="23"/>
      <c r="S13" s="23" t="n">
        <v>0.0147233466403642</v>
      </c>
      <c r="T13" s="23" t="n">
        <v>0.0309394497728139</v>
      </c>
      <c r="U13" s="23" t="n">
        <v>0.0376429536426241</v>
      </c>
      <c r="V13" s="23" t="n">
        <v>0.0349477116544075</v>
      </c>
      <c r="W13" s="23" t="n">
        <v>0.0523727033346739</v>
      </c>
      <c r="X13" s="23" t="n">
        <v>0.0503008217970786</v>
      </c>
      <c r="Y13" s="23" t="n">
        <v>0.0212764550970246</v>
      </c>
      <c r="Z13" s="23" t="n">
        <v>0.10099248262399</v>
      </c>
      <c r="AA13" s="23" t="n">
        <v>0.0696881376274461</v>
      </c>
      <c r="AB13" s="23" t="n">
        <v>0.0291542270913064</v>
      </c>
      <c r="AC13" s="23" t="n">
        <v>0.053850446592827</v>
      </c>
      <c r="AD13" s="23" t="n">
        <v>0.0664372684512183</v>
      </c>
      <c r="AE13" s="23"/>
      <c r="AF13" s="23" t="n">
        <v>0.0412028068208595</v>
      </c>
      <c r="AG13" s="23" t="n">
        <v>0.0237046584317389</v>
      </c>
      <c r="AH13" s="23" t="n">
        <v>0.089347311760028</v>
      </c>
      <c r="AI13" s="23"/>
      <c r="AJ13" s="23" t="n">
        <v>0.0251260752098184</v>
      </c>
      <c r="AK13" s="23" t="n">
        <v>0.02169361302741</v>
      </c>
      <c r="AL13" s="23" t="n">
        <v>0.0312855577503032</v>
      </c>
      <c r="AM13" s="23" t="n">
        <v>0.0625140568286209</v>
      </c>
      <c r="AN13" s="23" t="n">
        <v>0.0908883551299474</v>
      </c>
      <c r="AO13" s="23"/>
      <c r="AP13" s="23" t="n">
        <v>0.0354490850133599</v>
      </c>
      <c r="AQ13" s="23" t="n">
        <v>0.0194297238469977</v>
      </c>
      <c r="AR13" s="23" t="n">
        <v>0.0460585280468384</v>
      </c>
      <c r="AS13" s="23" t="n">
        <v>0.0299310529805059</v>
      </c>
      <c r="AT13" s="23" t="n">
        <v>0.055851079745893</v>
      </c>
      <c r="AU13" s="23"/>
      <c r="AV13" s="23" t="n">
        <v>0.0192234982249073</v>
      </c>
      <c r="AW13" s="23" t="n">
        <v>0.0386751424554545</v>
      </c>
      <c r="AX13" s="23" t="n">
        <v>0.0351324103612213</v>
      </c>
      <c r="AY13" s="23" t="n">
        <v>0.0284950982231343</v>
      </c>
      <c r="AZ13" s="23" t="n">
        <v>0.0425883749727458</v>
      </c>
      <c r="BA13" s="23" t="n">
        <v>0.107580087883012</v>
      </c>
      <c r="BB13" s="23"/>
      <c r="BC13" s="23" t="n">
        <v>0.0542166333590479</v>
      </c>
      <c r="BD13" s="23" t="n">
        <v>0.0447080581385485</v>
      </c>
      <c r="BE13" s="23" t="n">
        <v>0.0314030884344167</v>
      </c>
      <c r="BF13" s="23" t="n">
        <v>0.0271907496467355</v>
      </c>
      <c r="BG13" s="23" t="n">
        <v>0.0416740758395868</v>
      </c>
    </row>
    <row r="14">
      <c r="B14" s="20" t="s">
        <v>139</v>
      </c>
      <c r="C14" s="23" t="n">
        <v>0.855350872418008</v>
      </c>
      <c r="D14" s="23" t="n">
        <v>0.852338682358964</v>
      </c>
      <c r="E14" s="23" t="n">
        <v>0.858805140600714</v>
      </c>
      <c r="F14" s="23"/>
      <c r="G14" s="23" t="n">
        <v>0.847152143862107</v>
      </c>
      <c r="H14" s="23" t="n">
        <v>0.86558905360856</v>
      </c>
      <c r="I14" s="23" t="n">
        <v>0.842325605791158</v>
      </c>
      <c r="J14" s="23" t="n">
        <v>0.830758447710464</v>
      </c>
      <c r="K14" s="23" t="n">
        <v>0.842045561572705</v>
      </c>
      <c r="L14" s="23" t="n">
        <v>0.893522544557596</v>
      </c>
      <c r="M14" s="23"/>
      <c r="N14" s="23" t="n">
        <v>0.888183667874135</v>
      </c>
      <c r="O14" s="23" t="n">
        <v>0.820947530409778</v>
      </c>
      <c r="P14" s="23" t="n">
        <v>0.85755751833587</v>
      </c>
      <c r="Q14" s="23" t="n">
        <v>0.855406595757119</v>
      </c>
      <c r="R14" s="23"/>
      <c r="S14" s="23" t="n">
        <v>0.899198971068259</v>
      </c>
      <c r="T14" s="23" t="n">
        <v>0.84871054082692</v>
      </c>
      <c r="U14" s="23" t="n">
        <v>0.862536288642884</v>
      </c>
      <c r="V14" s="23" t="n">
        <v>0.864883784616908</v>
      </c>
      <c r="W14" s="23" t="n">
        <v>0.832000083933132</v>
      </c>
      <c r="X14" s="23" t="n">
        <v>0.850642422435544</v>
      </c>
      <c r="Y14" s="23" t="n">
        <v>0.869282021864859</v>
      </c>
      <c r="Z14" s="23" t="n">
        <v>0.799527608122741</v>
      </c>
      <c r="AA14" s="23" t="n">
        <v>0.845803221764211</v>
      </c>
      <c r="AB14" s="23" t="n">
        <v>0.880885085770617</v>
      </c>
      <c r="AC14" s="23" t="n">
        <v>0.808228684160798</v>
      </c>
      <c r="AD14" s="23" t="n">
        <v>0.779365708706174</v>
      </c>
      <c r="AE14" s="23"/>
      <c r="AF14" s="23" t="n">
        <v>0.799659052090583</v>
      </c>
      <c r="AG14" s="23" t="n">
        <v>0.910082777266133</v>
      </c>
      <c r="AH14" s="23" t="n">
        <v>0.830728342088318</v>
      </c>
      <c r="AI14" s="23"/>
      <c r="AJ14" s="23" t="n">
        <v>0.853119011772032</v>
      </c>
      <c r="AK14" s="23" t="n">
        <v>0.910241832339107</v>
      </c>
      <c r="AL14" s="23" t="n">
        <v>0.891966391007015</v>
      </c>
      <c r="AM14" s="23" t="n">
        <v>0.778996895345577</v>
      </c>
      <c r="AN14" s="23" t="n">
        <v>0.767306463007929</v>
      </c>
      <c r="AO14" s="23"/>
      <c r="AP14" s="23" t="n">
        <v>0.869382661508019</v>
      </c>
      <c r="AQ14" s="23" t="n">
        <v>0.904338449693757</v>
      </c>
      <c r="AR14" s="23" t="n">
        <v>0.854367192415062</v>
      </c>
      <c r="AS14" s="23" t="n">
        <v>0.782239784837254</v>
      </c>
      <c r="AT14" s="23" t="n">
        <v>0.875197130171204</v>
      </c>
      <c r="AU14" s="23"/>
      <c r="AV14" s="23" t="n">
        <v>0.918531320883393</v>
      </c>
      <c r="AW14" s="23" t="n">
        <v>0.858180985752303</v>
      </c>
      <c r="AX14" s="23" t="n">
        <v>0.863684010615506</v>
      </c>
      <c r="AY14" s="23" t="n">
        <v>0.783204851828074</v>
      </c>
      <c r="AZ14" s="23" t="n">
        <v>0.904962533322756</v>
      </c>
      <c r="BA14" s="23" t="n">
        <v>0.839163680088419</v>
      </c>
      <c r="BB14" s="23"/>
      <c r="BC14" s="23" t="n">
        <v>0.877311446790903</v>
      </c>
      <c r="BD14" s="23" t="n">
        <v>0.849473104971638</v>
      </c>
      <c r="BE14" s="23" t="n">
        <v>0.860142705278297</v>
      </c>
      <c r="BF14" s="23" t="n">
        <v>0.853214149901288</v>
      </c>
      <c r="BG14" s="23" t="n">
        <v>0.958325924160413</v>
      </c>
    </row>
    <row r="15">
      <c r="B15" s="20" t="s">
        <v>141</v>
      </c>
      <c r="C15" s="24" t="n">
        <v>-0.814320339254731</v>
      </c>
      <c r="D15" s="24" t="n">
        <v>-0.828174822216106</v>
      </c>
      <c r="E15" s="24" t="n">
        <v>-0.802795949645059</v>
      </c>
      <c r="F15" s="24"/>
      <c r="G15" s="24" t="n">
        <v>-0.808775234230824</v>
      </c>
      <c r="H15" s="24" t="n">
        <v>-0.8086597686644</v>
      </c>
      <c r="I15" s="24" t="n">
        <v>-0.790724036450074</v>
      </c>
      <c r="J15" s="24" t="n">
        <v>-0.780453817638978</v>
      </c>
      <c r="K15" s="24" t="n">
        <v>-0.79908492596722</v>
      </c>
      <c r="L15" s="24" t="n">
        <v>-0.881100400532983</v>
      </c>
      <c r="M15" s="24"/>
      <c r="N15" s="24" t="n">
        <v>-0.863559465370177</v>
      </c>
      <c r="O15" s="24" t="n">
        <v>-0.779427157957434</v>
      </c>
      <c r="P15" s="24" t="n">
        <v>-0.815289594546282</v>
      </c>
      <c r="Q15" s="24" t="n">
        <v>-0.799508900139509</v>
      </c>
      <c r="R15" s="24"/>
      <c r="S15" s="24" t="n">
        <v>-0.884475624427894</v>
      </c>
      <c r="T15" s="24" t="n">
        <v>-0.817771091054107</v>
      </c>
      <c r="U15" s="24" t="n">
        <v>-0.82489333500026</v>
      </c>
      <c r="V15" s="24" t="n">
        <v>-0.8299360729625</v>
      </c>
      <c r="W15" s="24" t="n">
        <v>-0.779627380598458</v>
      </c>
      <c r="X15" s="24" t="n">
        <v>-0.800341600638465</v>
      </c>
      <c r="Y15" s="24" t="n">
        <v>-0.848005566767835</v>
      </c>
      <c r="Z15" s="24" t="n">
        <v>-0.698535125498752</v>
      </c>
      <c r="AA15" s="24" t="n">
        <v>-0.776115084136765</v>
      </c>
      <c r="AB15" s="24" t="n">
        <v>-0.85173085867931</v>
      </c>
      <c r="AC15" s="24" t="n">
        <v>-0.754378237567971</v>
      </c>
      <c r="AD15" s="24" t="n">
        <v>-0.712928440254956</v>
      </c>
      <c r="AE15" s="24"/>
      <c r="AF15" s="24" t="n">
        <v>-0.758456245269723</v>
      </c>
      <c r="AG15" s="24" t="n">
        <v>-0.886378118834394</v>
      </c>
      <c r="AH15" s="24" t="n">
        <v>-0.74138103032829</v>
      </c>
      <c r="AI15" s="24"/>
      <c r="AJ15" s="24" t="n">
        <v>-0.827992936562213</v>
      </c>
      <c r="AK15" s="24" t="n">
        <v>-0.888548219311698</v>
      </c>
      <c r="AL15" s="24" t="n">
        <v>-0.860680833256711</v>
      </c>
      <c r="AM15" s="24" t="n">
        <v>-0.716482838516956</v>
      </c>
      <c r="AN15" s="24" t="n">
        <v>-0.676418107877981</v>
      </c>
      <c r="AO15" s="24"/>
      <c r="AP15" s="24" t="n">
        <v>-0.833933576494659</v>
      </c>
      <c r="AQ15" s="24" t="n">
        <v>-0.884908725846759</v>
      </c>
      <c r="AR15" s="24" t="n">
        <v>-0.808308664368224</v>
      </c>
      <c r="AS15" s="24" t="n">
        <v>-0.752308731856748</v>
      </c>
      <c r="AT15" s="24" t="n">
        <v>-0.819346050425311</v>
      </c>
      <c r="AU15" s="24"/>
      <c r="AV15" s="24" t="n">
        <v>-0.899307822658486</v>
      </c>
      <c r="AW15" s="24" t="n">
        <v>-0.819505843296848</v>
      </c>
      <c r="AX15" s="24" t="n">
        <v>-0.828551600254285</v>
      </c>
      <c r="AY15" s="24" t="n">
        <v>-0.754709753604939</v>
      </c>
      <c r="AZ15" s="24" t="n">
        <v>-0.86237415835001</v>
      </c>
      <c r="BA15" s="24" t="n">
        <v>-0.731583592205407</v>
      </c>
      <c r="BB15" s="24"/>
      <c r="BC15" s="24" t="n">
        <v>-0.823094813431856</v>
      </c>
      <c r="BD15" s="24" t="n">
        <v>-0.80476504683309</v>
      </c>
      <c r="BE15" s="24" t="n">
        <v>-0.82873961684388</v>
      </c>
      <c r="BF15" s="24" t="n">
        <v>-0.826023400254552</v>
      </c>
      <c r="BG15" s="24" t="n">
        <v>-0.916651848320827</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459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0.353401583728611</v>
      </c>
      <c r="D9" s="19" t="n">
        <v>0.348859135016471</v>
      </c>
      <c r="E9" s="19" t="n">
        <v>0.360320062721788</v>
      </c>
      <c r="F9" s="19"/>
      <c r="G9" s="19" t="n">
        <v>0.334561745599333</v>
      </c>
      <c r="H9" s="19" t="n">
        <v>0.406460775827871</v>
      </c>
      <c r="I9" s="19" t="n">
        <v>0.371363304459151</v>
      </c>
      <c r="J9" s="19" t="n">
        <v>0.31991041384871</v>
      </c>
      <c r="K9" s="19" t="n">
        <v>0.334034402095723</v>
      </c>
      <c r="L9" s="19" t="n">
        <v>0.351143823360116</v>
      </c>
      <c r="M9" s="19"/>
      <c r="N9" s="19" t="n">
        <v>0.362234144243876</v>
      </c>
      <c r="O9" s="19" t="n">
        <v>0.348402376817527</v>
      </c>
      <c r="P9" s="19" t="n">
        <v>0.338979393890193</v>
      </c>
      <c r="Q9" s="19" t="n">
        <v>0.361988098174144</v>
      </c>
      <c r="R9" s="19"/>
      <c r="S9" s="19" t="n">
        <v>0.41391731520002</v>
      </c>
      <c r="T9" s="19" t="n">
        <v>0.390861728658263</v>
      </c>
      <c r="U9" s="19" t="n">
        <v>0.280285206324697</v>
      </c>
      <c r="V9" s="19" t="n">
        <v>0.378395243355011</v>
      </c>
      <c r="W9" s="19" t="n">
        <v>0.430397912335498</v>
      </c>
      <c r="X9" s="19" t="n">
        <v>0.261228672468809</v>
      </c>
      <c r="Y9" s="19" t="n">
        <v>0.357104219611413</v>
      </c>
      <c r="Z9" s="19" t="n">
        <v>0.272056410937359</v>
      </c>
      <c r="AA9" s="19" t="n">
        <v>0.358730882454089</v>
      </c>
      <c r="AB9" s="19" t="n">
        <v>0.287286576630151</v>
      </c>
      <c r="AC9" s="19" t="n">
        <v>0.379072405980646</v>
      </c>
      <c r="AD9" s="19" t="n">
        <v>0.365103600573203</v>
      </c>
      <c r="AE9" s="19"/>
      <c r="AF9" s="19" t="n">
        <v>0.338496446056454</v>
      </c>
      <c r="AG9" s="19" t="n">
        <v>0.360820685182511</v>
      </c>
      <c r="AH9" s="19" t="n">
        <v>0.369454272073225</v>
      </c>
      <c r="AI9" s="19"/>
      <c r="AJ9" s="19" t="n">
        <v>0.294057293064125</v>
      </c>
      <c r="AK9" s="19" t="n">
        <v>0.447997511414132</v>
      </c>
      <c r="AL9" s="19" t="n">
        <v>0.364975625206475</v>
      </c>
      <c r="AM9" s="19" t="n">
        <v>0.484009989301943</v>
      </c>
      <c r="AN9" s="19" t="n">
        <v>0.324953963886686</v>
      </c>
      <c r="AO9" s="19"/>
      <c r="AP9" s="19" t="n">
        <v>0.322717575063338</v>
      </c>
      <c r="AQ9" s="19" t="n">
        <v>0.42609884736688</v>
      </c>
      <c r="AR9" s="19" t="n">
        <v>0.280378079920025</v>
      </c>
      <c r="AS9" s="19" t="n">
        <v>0.314116630002342</v>
      </c>
      <c r="AT9" s="19" t="n">
        <v>0.294128658308142</v>
      </c>
      <c r="AU9" s="19"/>
      <c r="AV9" s="19" t="n">
        <v>0.426213785777136</v>
      </c>
      <c r="AW9" s="19" t="n">
        <v>0.292633271833907</v>
      </c>
      <c r="AX9" s="19" t="n">
        <v>0.372781074027697</v>
      </c>
      <c r="AY9" s="19" t="n">
        <v>0.353443530543238</v>
      </c>
      <c r="AZ9" s="19" t="n">
        <v>0.383644148408371</v>
      </c>
      <c r="BA9" s="19" t="n">
        <v>0.242471477377114</v>
      </c>
      <c r="BB9" s="19"/>
      <c r="BC9" s="19" t="n">
        <v>0.325395498952369</v>
      </c>
      <c r="BD9" s="19" t="n">
        <v>0.358781408968271</v>
      </c>
      <c r="BE9" s="19" t="n">
        <v>0.344943305548487</v>
      </c>
      <c r="BF9" s="19" t="n">
        <v>0.366717626970034</v>
      </c>
      <c r="BG9" s="19" t="n">
        <v>0.581483236084979</v>
      </c>
    </row>
    <row r="10">
      <c r="B10" s="20" t="s">
        <v>135</v>
      </c>
      <c r="C10" s="19" t="n">
        <v>0.372181235978508</v>
      </c>
      <c r="D10" s="19" t="n">
        <v>0.387425731788455</v>
      </c>
      <c r="E10" s="19" t="n">
        <v>0.354555855119029</v>
      </c>
      <c r="F10" s="19"/>
      <c r="G10" s="19" t="n">
        <v>0.428593456836382</v>
      </c>
      <c r="H10" s="19" t="n">
        <v>0.319062676338965</v>
      </c>
      <c r="I10" s="19" t="n">
        <v>0.370326144281225</v>
      </c>
      <c r="J10" s="19" t="n">
        <v>0.357780338328283</v>
      </c>
      <c r="K10" s="19" t="n">
        <v>0.326612732130132</v>
      </c>
      <c r="L10" s="19" t="n">
        <v>0.424259415121642</v>
      </c>
      <c r="M10" s="19"/>
      <c r="N10" s="19" t="n">
        <v>0.378246852235812</v>
      </c>
      <c r="O10" s="19" t="n">
        <v>0.373952152515854</v>
      </c>
      <c r="P10" s="19" t="n">
        <v>0.37970114185392</v>
      </c>
      <c r="Q10" s="19" t="n">
        <v>0.35786728276313</v>
      </c>
      <c r="R10" s="19"/>
      <c r="S10" s="19" t="n">
        <v>0.371706634415982</v>
      </c>
      <c r="T10" s="19" t="n">
        <v>0.31997720389597</v>
      </c>
      <c r="U10" s="19" t="n">
        <v>0.377492640066354</v>
      </c>
      <c r="V10" s="19" t="n">
        <v>0.313348600316712</v>
      </c>
      <c r="W10" s="19" t="n">
        <v>0.271007832802702</v>
      </c>
      <c r="X10" s="19" t="n">
        <v>0.491556527470988</v>
      </c>
      <c r="Y10" s="19" t="n">
        <v>0.460915164973903</v>
      </c>
      <c r="Z10" s="19" t="n">
        <v>0.417749903481533</v>
      </c>
      <c r="AA10" s="19" t="n">
        <v>0.327773546364068</v>
      </c>
      <c r="AB10" s="19" t="n">
        <v>0.427437990435433</v>
      </c>
      <c r="AC10" s="19" t="n">
        <v>0.344489902748261</v>
      </c>
      <c r="AD10" s="19" t="n">
        <v>0.401179480054329</v>
      </c>
      <c r="AE10" s="19"/>
      <c r="AF10" s="19" t="n">
        <v>0.359445946756011</v>
      </c>
      <c r="AG10" s="19" t="n">
        <v>0.38289645062742</v>
      </c>
      <c r="AH10" s="19" t="n">
        <v>0.340119763220602</v>
      </c>
      <c r="AI10" s="19"/>
      <c r="AJ10" s="19" t="n">
        <v>0.41203370454281</v>
      </c>
      <c r="AK10" s="19" t="n">
        <v>0.34583088715199</v>
      </c>
      <c r="AL10" s="19" t="n">
        <v>0.304392268632445</v>
      </c>
      <c r="AM10" s="19" t="n">
        <v>0.334437641560982</v>
      </c>
      <c r="AN10" s="19" t="n">
        <v>0.311250519790457</v>
      </c>
      <c r="AO10" s="19"/>
      <c r="AP10" s="19" t="n">
        <v>0.376055327094251</v>
      </c>
      <c r="AQ10" s="19" t="n">
        <v>0.347048168000619</v>
      </c>
      <c r="AR10" s="19" t="n">
        <v>0.45494362573017</v>
      </c>
      <c r="AS10" s="19" t="n">
        <v>0.40869281000338</v>
      </c>
      <c r="AT10" s="19" t="n">
        <v>0.304391941684805</v>
      </c>
      <c r="AU10" s="19"/>
      <c r="AV10" s="19" t="n">
        <v>0.330352086342801</v>
      </c>
      <c r="AW10" s="19" t="n">
        <v>0.421555878689307</v>
      </c>
      <c r="AX10" s="19" t="n">
        <v>0.368555686794621</v>
      </c>
      <c r="AY10" s="19" t="n">
        <v>0.353776566196822</v>
      </c>
      <c r="AZ10" s="19" t="n">
        <v>0.280120800699787</v>
      </c>
      <c r="BA10" s="19" t="n">
        <v>0.466382795070461</v>
      </c>
      <c r="BB10" s="19"/>
      <c r="BC10" s="19" t="n">
        <v>0.410986011671283</v>
      </c>
      <c r="BD10" s="19" t="n">
        <v>0.350152436322887</v>
      </c>
      <c r="BE10" s="19" t="n">
        <v>0.371614376038881</v>
      </c>
      <c r="BF10" s="19" t="n">
        <v>0.404255597434743</v>
      </c>
      <c r="BG10" s="19" t="n">
        <v>0.261849884959555</v>
      </c>
    </row>
    <row r="11">
      <c r="B11" s="20" t="s">
        <v>339</v>
      </c>
      <c r="C11" s="19" t="n">
        <v>0.150303797243177</v>
      </c>
      <c r="D11" s="19" t="n">
        <v>0.16263778131365</v>
      </c>
      <c r="E11" s="19" t="n">
        <v>0.139484301643462</v>
      </c>
      <c r="F11" s="19"/>
      <c r="G11" s="19" t="n">
        <v>0.137913588237057</v>
      </c>
      <c r="H11" s="19" t="n">
        <v>0.146001166854977</v>
      </c>
      <c r="I11" s="19" t="n">
        <v>0.133888082824252</v>
      </c>
      <c r="J11" s="19" t="n">
        <v>0.191580963866788</v>
      </c>
      <c r="K11" s="19" t="n">
        <v>0.1769509246895</v>
      </c>
      <c r="L11" s="19" t="n">
        <v>0.121294734942767</v>
      </c>
      <c r="M11" s="19"/>
      <c r="N11" s="19" t="n">
        <v>0.15602375160723</v>
      </c>
      <c r="O11" s="19" t="n">
        <v>0.16156287658367</v>
      </c>
      <c r="P11" s="19" t="n">
        <v>0.153269650483628</v>
      </c>
      <c r="Q11" s="19" t="n">
        <v>0.130639551425198</v>
      </c>
      <c r="R11" s="19"/>
      <c r="S11" s="19" t="n">
        <v>0.136103989670828</v>
      </c>
      <c r="T11" s="19" t="n">
        <v>0.186399638205697</v>
      </c>
      <c r="U11" s="19" t="n">
        <v>0.153406159030137</v>
      </c>
      <c r="V11" s="19" t="n">
        <v>0.185838412677692</v>
      </c>
      <c r="W11" s="19" t="n">
        <v>0.195686365483506</v>
      </c>
      <c r="X11" s="19" t="n">
        <v>0.085155544038589</v>
      </c>
      <c r="Y11" s="19" t="n">
        <v>0.0930351061823793</v>
      </c>
      <c r="Z11" s="19" t="n">
        <v>0.156485444969848</v>
      </c>
      <c r="AA11" s="19" t="n">
        <v>0.155918320914518</v>
      </c>
      <c r="AB11" s="19" t="n">
        <v>0.158481892211978</v>
      </c>
      <c r="AC11" s="19" t="n">
        <v>0.163971318811038</v>
      </c>
      <c r="AD11" s="19" t="n">
        <v>0.0955155052480892</v>
      </c>
      <c r="AE11" s="19"/>
      <c r="AF11" s="19" t="n">
        <v>0.157880790816021</v>
      </c>
      <c r="AG11" s="19" t="n">
        <v>0.153355751295194</v>
      </c>
      <c r="AH11" s="19" t="n">
        <v>0.149888057599727</v>
      </c>
      <c r="AI11" s="19"/>
      <c r="AJ11" s="19" t="n">
        <v>0.161504751905726</v>
      </c>
      <c r="AK11" s="19" t="n">
        <v>0.140886494613855</v>
      </c>
      <c r="AL11" s="19" t="n">
        <v>0.194618960321363</v>
      </c>
      <c r="AM11" s="19" t="n">
        <v>0.0605349274565779</v>
      </c>
      <c r="AN11" s="19" t="n">
        <v>0.137009083537492</v>
      </c>
      <c r="AO11" s="19"/>
      <c r="AP11" s="19" t="n">
        <v>0.164012938034257</v>
      </c>
      <c r="AQ11" s="19" t="n">
        <v>0.132485021223159</v>
      </c>
      <c r="AR11" s="19" t="n">
        <v>0.153344957443409</v>
      </c>
      <c r="AS11" s="19" t="n">
        <v>0.185097173269577</v>
      </c>
      <c r="AT11" s="19" t="n">
        <v>0.164793084563118</v>
      </c>
      <c r="AU11" s="19"/>
      <c r="AV11" s="19" t="n">
        <v>0.155823292320115</v>
      </c>
      <c r="AW11" s="19" t="n">
        <v>0.168638259387043</v>
      </c>
      <c r="AX11" s="19" t="n">
        <v>0.16853909398908</v>
      </c>
      <c r="AY11" s="19" t="n">
        <v>0.186646217249711</v>
      </c>
      <c r="AZ11" s="19" t="n">
        <v>0.155753570517505</v>
      </c>
      <c r="BA11" s="19" t="n">
        <v>0.0500455034792962</v>
      </c>
      <c r="BB11" s="19"/>
      <c r="BC11" s="19" t="n">
        <v>0.142158668617325</v>
      </c>
      <c r="BD11" s="19" t="n">
        <v>0.164378163932298</v>
      </c>
      <c r="BE11" s="19" t="n">
        <v>0.148113216584087</v>
      </c>
      <c r="BF11" s="19" t="n">
        <v>0.146657104084306</v>
      </c>
      <c r="BG11" s="19" t="n">
        <v>0.114992803115879</v>
      </c>
    </row>
    <row r="12">
      <c r="B12" s="20" t="s">
        <v>340</v>
      </c>
      <c r="C12" s="19" t="n">
        <v>0.0266871913809165</v>
      </c>
      <c r="D12" s="19" t="n">
        <v>0.0356654997154036</v>
      </c>
      <c r="E12" s="19" t="n">
        <v>0.0182175889199176</v>
      </c>
      <c r="F12" s="19"/>
      <c r="G12" s="19" t="n">
        <v>0.042266937444185</v>
      </c>
      <c r="H12" s="19" t="n">
        <v>0.0393039813615094</v>
      </c>
      <c r="I12" s="19" t="n">
        <v>0.0185883294625375</v>
      </c>
      <c r="J12" s="19" t="n">
        <v>0.0316498309348232</v>
      </c>
      <c r="K12" s="19" t="n">
        <v>0.0119630739389156</v>
      </c>
      <c r="L12" s="19" t="n">
        <v>0.0201631861274283</v>
      </c>
      <c r="M12" s="19"/>
      <c r="N12" s="19" t="n">
        <v>0.0205451277015915</v>
      </c>
      <c r="O12" s="19" t="n">
        <v>0.0298790363558038</v>
      </c>
      <c r="P12" s="19" t="n">
        <v>0.0358744214734065</v>
      </c>
      <c r="Q12" s="19" t="n">
        <v>0.0217261728972213</v>
      </c>
      <c r="R12" s="19"/>
      <c r="S12" s="19" t="n">
        <v>0.0137707087259765</v>
      </c>
      <c r="T12" s="19" t="n">
        <v>0.0210917057307278</v>
      </c>
      <c r="U12" s="19" t="n">
        <v>0.042754465687606</v>
      </c>
      <c r="V12" s="19" t="n">
        <v>0.0367967863445792</v>
      </c>
      <c r="W12" s="19" t="n">
        <v>0</v>
      </c>
      <c r="X12" s="19" t="n">
        <v>0.0160595934936658</v>
      </c>
      <c r="Y12" s="19" t="n">
        <v>0.0224861805845583</v>
      </c>
      <c r="Z12" s="19" t="n">
        <v>0.0248359818005625</v>
      </c>
      <c r="AA12" s="19" t="n">
        <v>0.0454807969324621</v>
      </c>
      <c r="AB12" s="19" t="n">
        <v>0.0415413643314826</v>
      </c>
      <c r="AC12" s="19" t="n">
        <v>0.0193396512591872</v>
      </c>
      <c r="AD12" s="19" t="n">
        <v>0.0331086004705206</v>
      </c>
      <c r="AE12" s="19"/>
      <c r="AF12" s="19" t="n">
        <v>0.0391075999871968</v>
      </c>
      <c r="AG12" s="19" t="n">
        <v>0.0161628596753354</v>
      </c>
      <c r="AH12" s="19" t="n">
        <v>0.00825265670294904</v>
      </c>
      <c r="AI12" s="19"/>
      <c r="AJ12" s="19" t="n">
        <v>0.0340099975354627</v>
      </c>
      <c r="AK12" s="19" t="n">
        <v>0.024517740402037</v>
      </c>
      <c r="AL12" s="19" t="n">
        <v>0</v>
      </c>
      <c r="AM12" s="19" t="n">
        <v>0</v>
      </c>
      <c r="AN12" s="19" t="n">
        <v>0.0223107163312375</v>
      </c>
      <c r="AO12" s="19"/>
      <c r="AP12" s="19" t="n">
        <v>0.0246550272499873</v>
      </c>
      <c r="AQ12" s="19" t="n">
        <v>0.0243728984847919</v>
      </c>
      <c r="AR12" s="19" t="n">
        <v>0.0162140236671415</v>
      </c>
      <c r="AS12" s="19" t="n">
        <v>0.0312508070834319</v>
      </c>
      <c r="AT12" s="19" t="n">
        <v>0.0473779530117737</v>
      </c>
      <c r="AU12" s="19"/>
      <c r="AV12" s="19" t="n">
        <v>0.0246962267608803</v>
      </c>
      <c r="AW12" s="19" t="n">
        <v>0.0201095979563682</v>
      </c>
      <c r="AX12" s="19" t="n">
        <v>0.0162422499195845</v>
      </c>
      <c r="AY12" s="19" t="n">
        <v>0.042728473588975</v>
      </c>
      <c r="AZ12" s="19" t="n">
        <v>0.0361273235448044</v>
      </c>
      <c r="BA12" s="19" t="n">
        <v>0.0128442546958668</v>
      </c>
      <c r="BB12" s="19"/>
      <c r="BC12" s="19" t="n">
        <v>0.0163145042613432</v>
      </c>
      <c r="BD12" s="19" t="n">
        <v>0.0202025262468989</v>
      </c>
      <c r="BE12" s="19" t="n">
        <v>0.0287806108152907</v>
      </c>
      <c r="BF12" s="19" t="n">
        <v>0.0324224917694934</v>
      </c>
      <c r="BG12" s="19" t="n">
        <v>0</v>
      </c>
    </row>
    <row r="13">
      <c r="B13" s="20" t="s">
        <v>100</v>
      </c>
      <c r="C13" s="23" t="n">
        <v>0.0974261916687866</v>
      </c>
      <c r="D13" s="23" t="n">
        <v>0.0654118521660199</v>
      </c>
      <c r="E13" s="23" t="n">
        <v>0.127422191595803</v>
      </c>
      <c r="F13" s="23"/>
      <c r="G13" s="23" t="n">
        <v>0.0566642718830437</v>
      </c>
      <c r="H13" s="23" t="n">
        <v>0.0891713996166778</v>
      </c>
      <c r="I13" s="23" t="n">
        <v>0.105834138972835</v>
      </c>
      <c r="J13" s="23" t="n">
        <v>0.0990784530213956</v>
      </c>
      <c r="K13" s="23" t="n">
        <v>0.150438867145729</v>
      </c>
      <c r="L13" s="23" t="n">
        <v>0.0831388404480461</v>
      </c>
      <c r="M13" s="23"/>
      <c r="N13" s="23" t="n">
        <v>0.0829501242114908</v>
      </c>
      <c r="O13" s="23" t="n">
        <v>0.0862035577271447</v>
      </c>
      <c r="P13" s="23" t="n">
        <v>0.092175392298852</v>
      </c>
      <c r="Q13" s="23" t="n">
        <v>0.127778894740306</v>
      </c>
      <c r="R13" s="23"/>
      <c r="S13" s="23" t="n">
        <v>0.0645013519871933</v>
      </c>
      <c r="T13" s="23" t="n">
        <v>0.0816697235093428</v>
      </c>
      <c r="U13" s="23" t="n">
        <v>0.146061528891206</v>
      </c>
      <c r="V13" s="23" t="n">
        <v>0.0856209573060057</v>
      </c>
      <c r="W13" s="23" t="n">
        <v>0.102907889378294</v>
      </c>
      <c r="X13" s="23" t="n">
        <v>0.145999662527948</v>
      </c>
      <c r="Y13" s="23" t="n">
        <v>0.0664593286477463</v>
      </c>
      <c r="Z13" s="23" t="n">
        <v>0.128872258810697</v>
      </c>
      <c r="AA13" s="23" t="n">
        <v>0.112096453334863</v>
      </c>
      <c r="AB13" s="23" t="n">
        <v>0.0852521763909547</v>
      </c>
      <c r="AC13" s="23" t="n">
        <v>0.0931267212008674</v>
      </c>
      <c r="AD13" s="23" t="n">
        <v>0.105092813653858</v>
      </c>
      <c r="AE13" s="23"/>
      <c r="AF13" s="23" t="n">
        <v>0.105069216384317</v>
      </c>
      <c r="AG13" s="23" t="n">
        <v>0.0867642532195388</v>
      </c>
      <c r="AH13" s="23" t="n">
        <v>0.132285250403497</v>
      </c>
      <c r="AI13" s="23"/>
      <c r="AJ13" s="23" t="n">
        <v>0.098394252951877</v>
      </c>
      <c r="AK13" s="23" t="n">
        <v>0.0407673664179862</v>
      </c>
      <c r="AL13" s="23" t="n">
        <v>0.136013145839718</v>
      </c>
      <c r="AM13" s="23" t="n">
        <v>0.121017441680497</v>
      </c>
      <c r="AN13" s="23" t="n">
        <v>0.204475716454127</v>
      </c>
      <c r="AO13" s="23"/>
      <c r="AP13" s="23" t="n">
        <v>0.112559132558166</v>
      </c>
      <c r="AQ13" s="23" t="n">
        <v>0.0699950649245499</v>
      </c>
      <c r="AR13" s="23" t="n">
        <v>0.0951193132392545</v>
      </c>
      <c r="AS13" s="23" t="n">
        <v>0.0608425796412691</v>
      </c>
      <c r="AT13" s="23" t="n">
        <v>0.189308362432161</v>
      </c>
      <c r="AU13" s="23"/>
      <c r="AV13" s="23" t="n">
        <v>0.0629146087990676</v>
      </c>
      <c r="AW13" s="23" t="n">
        <v>0.0970629921333748</v>
      </c>
      <c r="AX13" s="23" t="n">
        <v>0.0738818952690179</v>
      </c>
      <c r="AY13" s="23" t="n">
        <v>0.0634052124212536</v>
      </c>
      <c r="AZ13" s="23" t="n">
        <v>0.144354156829533</v>
      </c>
      <c r="BA13" s="23" t="n">
        <v>0.228255969377262</v>
      </c>
      <c r="BB13" s="23"/>
      <c r="BC13" s="23" t="n">
        <v>0.105145316497681</v>
      </c>
      <c r="BD13" s="23" t="n">
        <v>0.106485464529646</v>
      </c>
      <c r="BE13" s="23" t="n">
        <v>0.106548491013254</v>
      </c>
      <c r="BF13" s="23" t="n">
        <v>0.0499471797414238</v>
      </c>
      <c r="BG13" s="23" t="n">
        <v>0.0416740758395868</v>
      </c>
    </row>
    <row r="14">
      <c r="B14" s="20" t="s">
        <v>139</v>
      </c>
      <c r="C14" s="23" t="n">
        <v>0.72558281970712</v>
      </c>
      <c r="D14" s="23" t="n">
        <v>0.736284866804926</v>
      </c>
      <c r="E14" s="23" t="n">
        <v>0.714875917840817</v>
      </c>
      <c r="F14" s="23"/>
      <c r="G14" s="23" t="n">
        <v>0.763155202435715</v>
      </c>
      <c r="H14" s="23" t="n">
        <v>0.725523452166836</v>
      </c>
      <c r="I14" s="23" t="n">
        <v>0.741689448740376</v>
      </c>
      <c r="J14" s="23" t="n">
        <v>0.677690752176993</v>
      </c>
      <c r="K14" s="23" t="n">
        <v>0.660647134225855</v>
      </c>
      <c r="L14" s="23" t="n">
        <v>0.775403238481759</v>
      </c>
      <c r="M14" s="23"/>
      <c r="N14" s="23" t="n">
        <v>0.740480996479687</v>
      </c>
      <c r="O14" s="23" t="n">
        <v>0.722354529333381</v>
      </c>
      <c r="P14" s="23" t="n">
        <v>0.718680535744113</v>
      </c>
      <c r="Q14" s="23" t="n">
        <v>0.719855380937275</v>
      </c>
      <c r="R14" s="23"/>
      <c r="S14" s="23" t="n">
        <v>0.785623949616002</v>
      </c>
      <c r="T14" s="23" t="n">
        <v>0.710838932554233</v>
      </c>
      <c r="U14" s="23" t="n">
        <v>0.65777784639105</v>
      </c>
      <c r="V14" s="23" t="n">
        <v>0.691743843671723</v>
      </c>
      <c r="W14" s="23" t="n">
        <v>0.7014057451382</v>
      </c>
      <c r="X14" s="23" t="n">
        <v>0.752785199939797</v>
      </c>
      <c r="Y14" s="23" t="n">
        <v>0.818019384585316</v>
      </c>
      <c r="Z14" s="23" t="n">
        <v>0.689806314418892</v>
      </c>
      <c r="AA14" s="23" t="n">
        <v>0.686504428818157</v>
      </c>
      <c r="AB14" s="23" t="n">
        <v>0.714724567065584</v>
      </c>
      <c r="AC14" s="23" t="n">
        <v>0.723562308728907</v>
      </c>
      <c r="AD14" s="23" t="n">
        <v>0.766283080627532</v>
      </c>
      <c r="AE14" s="23"/>
      <c r="AF14" s="23" t="n">
        <v>0.697942392812465</v>
      </c>
      <c r="AG14" s="23" t="n">
        <v>0.743717135809932</v>
      </c>
      <c r="AH14" s="23" t="n">
        <v>0.709574035293827</v>
      </c>
      <c r="AI14" s="23"/>
      <c r="AJ14" s="23" t="n">
        <v>0.706090997606935</v>
      </c>
      <c r="AK14" s="23" t="n">
        <v>0.793828398566122</v>
      </c>
      <c r="AL14" s="23" t="n">
        <v>0.66936789383892</v>
      </c>
      <c r="AM14" s="23" t="n">
        <v>0.818447630862925</v>
      </c>
      <c r="AN14" s="23" t="n">
        <v>0.636204483677143</v>
      </c>
      <c r="AO14" s="23"/>
      <c r="AP14" s="23" t="n">
        <v>0.69877290215759</v>
      </c>
      <c r="AQ14" s="23" t="n">
        <v>0.773147015367499</v>
      </c>
      <c r="AR14" s="23" t="n">
        <v>0.735321705650195</v>
      </c>
      <c r="AS14" s="23" t="n">
        <v>0.722809440005722</v>
      </c>
      <c r="AT14" s="23" t="n">
        <v>0.598520599992947</v>
      </c>
      <c r="AU14" s="23"/>
      <c r="AV14" s="23" t="n">
        <v>0.756565872119938</v>
      </c>
      <c r="AW14" s="23" t="n">
        <v>0.714189150523214</v>
      </c>
      <c r="AX14" s="23" t="n">
        <v>0.741336760822317</v>
      </c>
      <c r="AY14" s="23" t="n">
        <v>0.70722009674006</v>
      </c>
      <c r="AZ14" s="23" t="n">
        <v>0.663764949108158</v>
      </c>
      <c r="BA14" s="23" t="n">
        <v>0.708854272447575</v>
      </c>
      <c r="BB14" s="23"/>
      <c r="BC14" s="23" t="n">
        <v>0.736381510623651</v>
      </c>
      <c r="BD14" s="23" t="n">
        <v>0.708933845291158</v>
      </c>
      <c r="BE14" s="23" t="n">
        <v>0.716557681587368</v>
      </c>
      <c r="BF14" s="23" t="n">
        <v>0.770973224404776</v>
      </c>
      <c r="BG14" s="23" t="n">
        <v>0.843333121044534</v>
      </c>
    </row>
    <row r="15">
      <c r="B15" s="20" t="s">
        <v>141</v>
      </c>
      <c r="C15" s="24" t="n">
        <v>-0.628156628038333</v>
      </c>
      <c r="D15" s="24" t="n">
        <v>-0.670873014638907</v>
      </c>
      <c r="E15" s="24" t="n">
        <v>-0.587453726245014</v>
      </c>
      <c r="F15" s="24"/>
      <c r="G15" s="24" t="n">
        <v>-0.706490930552671</v>
      </c>
      <c r="H15" s="24" t="n">
        <v>-0.636352052550158</v>
      </c>
      <c r="I15" s="24" t="n">
        <v>-0.635855309767542</v>
      </c>
      <c r="J15" s="24" t="n">
        <v>-0.578612299155597</v>
      </c>
      <c r="K15" s="24" t="n">
        <v>-0.510208267080125</v>
      </c>
      <c r="L15" s="24" t="n">
        <v>-0.692264398033712</v>
      </c>
      <c r="M15" s="24"/>
      <c r="N15" s="24" t="n">
        <v>-0.657530872268197</v>
      </c>
      <c r="O15" s="24" t="n">
        <v>-0.636150971606237</v>
      </c>
      <c r="P15" s="24" t="n">
        <v>-0.626505143445261</v>
      </c>
      <c r="Q15" s="24" t="n">
        <v>-0.592076486196969</v>
      </c>
      <c r="R15" s="24"/>
      <c r="S15" s="24" t="n">
        <v>-0.721122597628808</v>
      </c>
      <c r="T15" s="24" t="n">
        <v>-0.62916920904489</v>
      </c>
      <c r="U15" s="24" t="n">
        <v>-0.511716317499844</v>
      </c>
      <c r="V15" s="24" t="n">
        <v>-0.606122886365717</v>
      </c>
      <c r="W15" s="24" t="n">
        <v>-0.598497855759907</v>
      </c>
      <c r="X15" s="24" t="n">
        <v>-0.606785537411848</v>
      </c>
      <c r="Y15" s="24" t="n">
        <v>-0.75156005593757</v>
      </c>
      <c r="Z15" s="24" t="n">
        <v>-0.560934055608195</v>
      </c>
      <c r="AA15" s="24" t="n">
        <v>-0.574407975483294</v>
      </c>
      <c r="AB15" s="24" t="n">
        <v>-0.62947239067463</v>
      </c>
      <c r="AC15" s="24" t="n">
        <v>-0.63043558752804</v>
      </c>
      <c r="AD15" s="24" t="n">
        <v>-0.661190266973674</v>
      </c>
      <c r="AE15" s="24"/>
      <c r="AF15" s="24" t="n">
        <v>-0.592873176428148</v>
      </c>
      <c r="AG15" s="24" t="n">
        <v>-0.656952882590393</v>
      </c>
      <c r="AH15" s="24" t="n">
        <v>-0.57728878489033</v>
      </c>
      <c r="AI15" s="24"/>
      <c r="AJ15" s="24" t="n">
        <v>-0.607696744655058</v>
      </c>
      <c r="AK15" s="24" t="n">
        <v>-0.753061032148135</v>
      </c>
      <c r="AL15" s="24" t="n">
        <v>-0.533354747999202</v>
      </c>
      <c r="AM15" s="24" t="n">
        <v>-0.697430189182427</v>
      </c>
      <c r="AN15" s="24" t="n">
        <v>-0.431728767223016</v>
      </c>
      <c r="AO15" s="24"/>
      <c r="AP15" s="24" t="n">
        <v>-0.586213769599423</v>
      </c>
      <c r="AQ15" s="24" t="n">
        <v>-0.703151950442949</v>
      </c>
      <c r="AR15" s="24" t="n">
        <v>-0.640202392410941</v>
      </c>
      <c r="AS15" s="24" t="n">
        <v>-0.661966860364453</v>
      </c>
      <c r="AT15" s="24" t="n">
        <v>-0.409212237560785</v>
      </c>
      <c r="AU15" s="24"/>
      <c r="AV15" s="24" t="n">
        <v>-0.69365126332087</v>
      </c>
      <c r="AW15" s="24" t="n">
        <v>-0.617126158389839</v>
      </c>
      <c r="AX15" s="24" t="n">
        <v>-0.667454865553299</v>
      </c>
      <c r="AY15" s="24" t="n">
        <v>-0.643814884318807</v>
      </c>
      <c r="AZ15" s="24" t="n">
        <v>-0.519410792278625</v>
      </c>
      <c r="BA15" s="24" t="n">
        <v>-0.480598303070312</v>
      </c>
      <c r="BB15" s="24"/>
      <c r="BC15" s="24" t="n">
        <v>-0.631236194125971</v>
      </c>
      <c r="BD15" s="24" t="n">
        <v>-0.602448380761512</v>
      </c>
      <c r="BE15" s="24" t="n">
        <v>-0.610009190574114</v>
      </c>
      <c r="BF15" s="24" t="n">
        <v>-0.721026044663353</v>
      </c>
      <c r="BG15" s="24" t="n">
        <v>-0.801659045204947</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460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0.504392097490298</v>
      </c>
      <c r="D9" s="19" t="n">
        <v>0.498432251670637</v>
      </c>
      <c r="E9" s="19" t="n">
        <v>0.513761618311263</v>
      </c>
      <c r="F9" s="19"/>
      <c r="G9" s="19" t="n">
        <v>0.450789869855766</v>
      </c>
      <c r="H9" s="19" t="n">
        <v>0.513632797393707</v>
      </c>
      <c r="I9" s="19" t="n">
        <v>0.475218379086224</v>
      </c>
      <c r="J9" s="19" t="n">
        <v>0.442521247941949</v>
      </c>
      <c r="K9" s="19" t="n">
        <v>0.519780405871458</v>
      </c>
      <c r="L9" s="19" t="n">
        <v>0.596004436899025</v>
      </c>
      <c r="M9" s="19"/>
      <c r="N9" s="19" t="n">
        <v>0.470409562678502</v>
      </c>
      <c r="O9" s="19" t="n">
        <v>0.499803498385788</v>
      </c>
      <c r="P9" s="19" t="n">
        <v>0.493088426911643</v>
      </c>
      <c r="Q9" s="19" t="n">
        <v>0.552750034739082</v>
      </c>
      <c r="R9" s="19"/>
      <c r="S9" s="19" t="n">
        <v>0.561631960801674</v>
      </c>
      <c r="T9" s="19" t="n">
        <v>0.517026127793048</v>
      </c>
      <c r="U9" s="19" t="n">
        <v>0.488292259595237</v>
      </c>
      <c r="V9" s="19" t="n">
        <v>0.462684146342751</v>
      </c>
      <c r="W9" s="19" t="n">
        <v>0.546807110583333</v>
      </c>
      <c r="X9" s="19" t="n">
        <v>0.406467324147544</v>
      </c>
      <c r="Y9" s="19" t="n">
        <v>0.561646675313344</v>
      </c>
      <c r="Z9" s="19" t="n">
        <v>0.442924626691477</v>
      </c>
      <c r="AA9" s="19" t="n">
        <v>0.49758850468819</v>
      </c>
      <c r="AB9" s="19" t="n">
        <v>0.48447275541845</v>
      </c>
      <c r="AC9" s="19" t="n">
        <v>0.515536050602652</v>
      </c>
      <c r="AD9" s="19" t="n">
        <v>0.556751850646332</v>
      </c>
      <c r="AE9" s="19"/>
      <c r="AF9" s="19" t="n">
        <v>0.517013977611799</v>
      </c>
      <c r="AG9" s="19" t="n">
        <v>0.501433643354885</v>
      </c>
      <c r="AH9" s="19" t="n">
        <v>0.521753943359638</v>
      </c>
      <c r="AI9" s="19"/>
      <c r="AJ9" s="19" t="n">
        <v>0.511554120062998</v>
      </c>
      <c r="AK9" s="19" t="n">
        <v>0.538902492470667</v>
      </c>
      <c r="AL9" s="19" t="n">
        <v>0.515731477300268</v>
      </c>
      <c r="AM9" s="19" t="n">
        <v>0.706448745860719</v>
      </c>
      <c r="AN9" s="19" t="n">
        <v>0.435340583760117</v>
      </c>
      <c r="AO9" s="19"/>
      <c r="AP9" s="19" t="n">
        <v>0.548756518202204</v>
      </c>
      <c r="AQ9" s="19" t="n">
        <v>0.526132899792124</v>
      </c>
      <c r="AR9" s="19" t="n">
        <v>0.417674969262211</v>
      </c>
      <c r="AS9" s="19" t="n">
        <v>0.484390373387301</v>
      </c>
      <c r="AT9" s="19" t="n">
        <v>0.415246335033389</v>
      </c>
      <c r="AU9" s="19"/>
      <c r="AV9" s="19" t="n">
        <v>0.544955474032479</v>
      </c>
      <c r="AW9" s="19" t="n">
        <v>0.510657247980662</v>
      </c>
      <c r="AX9" s="19" t="n">
        <v>0.423471398339549</v>
      </c>
      <c r="AY9" s="19" t="n">
        <v>0.511450491408183</v>
      </c>
      <c r="AZ9" s="19" t="n">
        <v>0.451778122976543</v>
      </c>
      <c r="BA9" s="19" t="n">
        <v>0.473925151617796</v>
      </c>
      <c r="BB9" s="19"/>
      <c r="BC9" s="19" t="n">
        <v>0.58832931870851</v>
      </c>
      <c r="BD9" s="19" t="n">
        <v>0.492530857615843</v>
      </c>
      <c r="BE9" s="19" t="n">
        <v>0.444185070535254</v>
      </c>
      <c r="BF9" s="19" t="n">
        <v>0.459439627982861</v>
      </c>
      <c r="BG9" s="19" t="n">
        <v>0.486302727042824</v>
      </c>
    </row>
    <row r="10">
      <c r="B10" s="20" t="s">
        <v>135</v>
      </c>
      <c r="C10" s="19" t="n">
        <v>0.316063916331547</v>
      </c>
      <c r="D10" s="19" t="n">
        <v>0.339738247146436</v>
      </c>
      <c r="E10" s="19" t="n">
        <v>0.289903712702137</v>
      </c>
      <c r="F10" s="19"/>
      <c r="G10" s="19" t="n">
        <v>0.372079654795161</v>
      </c>
      <c r="H10" s="19" t="n">
        <v>0.300356671156303</v>
      </c>
      <c r="I10" s="19" t="n">
        <v>0.32800505647301</v>
      </c>
      <c r="J10" s="19" t="n">
        <v>0.329291542707223</v>
      </c>
      <c r="K10" s="19" t="n">
        <v>0.269413425150515</v>
      </c>
      <c r="L10" s="19" t="n">
        <v>0.30547511729972</v>
      </c>
      <c r="M10" s="19"/>
      <c r="N10" s="19" t="n">
        <v>0.362628072215969</v>
      </c>
      <c r="O10" s="19" t="n">
        <v>0.297696552252583</v>
      </c>
      <c r="P10" s="19" t="n">
        <v>0.321092015435721</v>
      </c>
      <c r="Q10" s="19" t="n">
        <v>0.283724831982746</v>
      </c>
      <c r="R10" s="19"/>
      <c r="S10" s="19" t="n">
        <v>0.292431884282694</v>
      </c>
      <c r="T10" s="19" t="n">
        <v>0.296724178054646</v>
      </c>
      <c r="U10" s="19" t="n">
        <v>0.35629852424333</v>
      </c>
      <c r="V10" s="19" t="n">
        <v>0.350305185191877</v>
      </c>
      <c r="W10" s="19" t="n">
        <v>0.271335924013492</v>
      </c>
      <c r="X10" s="19" t="n">
        <v>0.388014051957497</v>
      </c>
      <c r="Y10" s="19" t="n">
        <v>0.334312584531275</v>
      </c>
      <c r="Z10" s="19" t="n">
        <v>0.317537321919601</v>
      </c>
      <c r="AA10" s="19" t="n">
        <v>0.276212408788299</v>
      </c>
      <c r="AB10" s="19" t="n">
        <v>0.331763377962253</v>
      </c>
      <c r="AC10" s="19" t="n">
        <v>0.262754152004725</v>
      </c>
      <c r="AD10" s="19" t="n">
        <v>0.316975884957542</v>
      </c>
      <c r="AE10" s="19"/>
      <c r="AF10" s="19" t="n">
        <v>0.285663524606994</v>
      </c>
      <c r="AG10" s="19" t="n">
        <v>0.345204978618102</v>
      </c>
      <c r="AH10" s="19" t="n">
        <v>0.266611043206284</v>
      </c>
      <c r="AI10" s="19"/>
      <c r="AJ10" s="19" t="n">
        <v>0.326430567166161</v>
      </c>
      <c r="AK10" s="19" t="n">
        <v>0.295305404096042</v>
      </c>
      <c r="AL10" s="19" t="n">
        <v>0.319398121074472</v>
      </c>
      <c r="AM10" s="19" t="n">
        <v>0.17052096972284</v>
      </c>
      <c r="AN10" s="19" t="n">
        <v>0.313626821952413</v>
      </c>
      <c r="AO10" s="19"/>
      <c r="AP10" s="19" t="n">
        <v>0.316419514074307</v>
      </c>
      <c r="AQ10" s="19" t="n">
        <v>0.29931043542892</v>
      </c>
      <c r="AR10" s="19" t="n">
        <v>0.344567059011885</v>
      </c>
      <c r="AS10" s="19" t="n">
        <v>0.321497535991089</v>
      </c>
      <c r="AT10" s="19" t="n">
        <v>0.420875556363987</v>
      </c>
      <c r="AU10" s="19"/>
      <c r="AV10" s="19" t="n">
        <v>0.28120743288115</v>
      </c>
      <c r="AW10" s="19" t="n">
        <v>0.348428414197802</v>
      </c>
      <c r="AX10" s="19" t="n">
        <v>0.335706562394917</v>
      </c>
      <c r="AY10" s="19" t="n">
        <v>0.29962252660891</v>
      </c>
      <c r="AZ10" s="19" t="n">
        <v>0.38193371944566</v>
      </c>
      <c r="BA10" s="19" t="n">
        <v>0.294154871439367</v>
      </c>
      <c r="BB10" s="19"/>
      <c r="BC10" s="19" t="n">
        <v>0.272898218480561</v>
      </c>
      <c r="BD10" s="19" t="n">
        <v>0.316263722078648</v>
      </c>
      <c r="BE10" s="19" t="n">
        <v>0.344264428339389</v>
      </c>
      <c r="BF10" s="19" t="n">
        <v>0.353999050033641</v>
      </c>
      <c r="BG10" s="19" t="n">
        <v>0.40799108655662</v>
      </c>
    </row>
    <row r="11">
      <c r="B11" s="20" t="s">
        <v>339</v>
      </c>
      <c r="C11" s="19" t="n">
        <v>0.106533448898359</v>
      </c>
      <c r="D11" s="19" t="n">
        <v>0.113138307507112</v>
      </c>
      <c r="E11" s="19" t="n">
        <v>0.100926539320931</v>
      </c>
      <c r="F11" s="19"/>
      <c r="G11" s="19" t="n">
        <v>0.121010787919195</v>
      </c>
      <c r="H11" s="19" t="n">
        <v>0.11583119738173</v>
      </c>
      <c r="I11" s="19" t="n">
        <v>0.0958282642862286</v>
      </c>
      <c r="J11" s="19" t="n">
        <v>0.143837000245738</v>
      </c>
      <c r="K11" s="19" t="n">
        <v>0.108737578174391</v>
      </c>
      <c r="L11" s="19" t="n">
        <v>0.0661602877023934</v>
      </c>
      <c r="M11" s="19"/>
      <c r="N11" s="19" t="n">
        <v>0.118833431851555</v>
      </c>
      <c r="O11" s="19" t="n">
        <v>0.115866193485927</v>
      </c>
      <c r="P11" s="19" t="n">
        <v>0.0980835017149675</v>
      </c>
      <c r="Q11" s="19" t="n">
        <v>0.0920224279731653</v>
      </c>
      <c r="R11" s="19"/>
      <c r="S11" s="19" t="n">
        <v>0.10853805474312</v>
      </c>
      <c r="T11" s="19" t="n">
        <v>0.141150042862229</v>
      </c>
      <c r="U11" s="19" t="n">
        <v>0.0514913709523053</v>
      </c>
      <c r="V11" s="19" t="n">
        <v>0.101710495249529</v>
      </c>
      <c r="W11" s="19" t="n">
        <v>0.0636964440110462</v>
      </c>
      <c r="X11" s="19" t="n">
        <v>0.110150583484754</v>
      </c>
      <c r="Y11" s="19" t="n">
        <v>0.0680319645540253</v>
      </c>
      <c r="Z11" s="19" t="n">
        <v>0.117254913285956</v>
      </c>
      <c r="AA11" s="19" t="n">
        <v>0.122716784716992</v>
      </c>
      <c r="AB11" s="19" t="n">
        <v>0.120961091409779</v>
      </c>
      <c r="AC11" s="19" t="n">
        <v>0.165326550919415</v>
      </c>
      <c r="AD11" s="19" t="n">
        <v>0.0653819406770273</v>
      </c>
      <c r="AE11" s="19"/>
      <c r="AF11" s="19" t="n">
        <v>0.114664520572217</v>
      </c>
      <c r="AG11" s="19" t="n">
        <v>0.0994165550587068</v>
      </c>
      <c r="AH11" s="19" t="n">
        <v>0.105092010573183</v>
      </c>
      <c r="AI11" s="19"/>
      <c r="AJ11" s="19" t="n">
        <v>0.102001139896428</v>
      </c>
      <c r="AK11" s="19" t="n">
        <v>0.118289214774358</v>
      </c>
      <c r="AL11" s="19" t="n">
        <v>0.114863871808168</v>
      </c>
      <c r="AM11" s="19" t="n">
        <v>0</v>
      </c>
      <c r="AN11" s="19" t="n">
        <v>0.111463834158082</v>
      </c>
      <c r="AO11" s="19"/>
      <c r="AP11" s="19" t="n">
        <v>0.0828261290215432</v>
      </c>
      <c r="AQ11" s="19" t="n">
        <v>0.118806020290798</v>
      </c>
      <c r="AR11" s="19" t="n">
        <v>0.151376188393596</v>
      </c>
      <c r="AS11" s="19" t="n">
        <v>0.122431493377563</v>
      </c>
      <c r="AT11" s="19" t="n">
        <v>0.0893761537164905</v>
      </c>
      <c r="AU11" s="19"/>
      <c r="AV11" s="19" t="n">
        <v>0.119962321477738</v>
      </c>
      <c r="AW11" s="19" t="n">
        <v>0.0893814764908364</v>
      </c>
      <c r="AX11" s="19" t="n">
        <v>0.175005370334335</v>
      </c>
      <c r="AY11" s="19" t="n">
        <v>0.112722998370278</v>
      </c>
      <c r="AZ11" s="19" t="n">
        <v>0.109477846920793</v>
      </c>
      <c r="BA11" s="19" t="n">
        <v>0.0507995463139766</v>
      </c>
      <c r="BB11" s="19"/>
      <c r="BC11" s="19" t="n">
        <v>0.0617898042079825</v>
      </c>
      <c r="BD11" s="19" t="n">
        <v>0.119065892375496</v>
      </c>
      <c r="BE11" s="19" t="n">
        <v>0.133347826950428</v>
      </c>
      <c r="BF11" s="19" t="n">
        <v>0.127751289249996</v>
      </c>
      <c r="BG11" s="19" t="n">
        <v>0.064032110560969</v>
      </c>
    </row>
    <row r="12">
      <c r="B12" s="20" t="s">
        <v>340</v>
      </c>
      <c r="C12" s="19" t="n">
        <v>0.02522067859899</v>
      </c>
      <c r="D12" s="19" t="n">
        <v>0.0265590878746885</v>
      </c>
      <c r="E12" s="19" t="n">
        <v>0.024110567263658</v>
      </c>
      <c r="F12" s="19"/>
      <c r="G12" s="19" t="n">
        <v>0.0242364926564683</v>
      </c>
      <c r="H12" s="19" t="n">
        <v>0.0150503977818612</v>
      </c>
      <c r="I12" s="19" t="n">
        <v>0.0449472661535274</v>
      </c>
      <c r="J12" s="19" t="n">
        <v>0.030828387935914</v>
      </c>
      <c r="K12" s="19" t="n">
        <v>0.0352418479803203</v>
      </c>
      <c r="L12" s="19" t="n">
        <v>0.00552271552854919</v>
      </c>
      <c r="M12" s="19"/>
      <c r="N12" s="19" t="n">
        <v>0.0176354504454499</v>
      </c>
      <c r="O12" s="19" t="n">
        <v>0.0381170544741395</v>
      </c>
      <c r="P12" s="19" t="n">
        <v>0.0313048022330754</v>
      </c>
      <c r="Q12" s="19" t="n">
        <v>0.0145446702091292</v>
      </c>
      <c r="R12" s="19"/>
      <c r="S12" s="19" t="n">
        <v>0.00780720244007216</v>
      </c>
      <c r="T12" s="19" t="n">
        <v>0.0130762048818066</v>
      </c>
      <c r="U12" s="19" t="n">
        <v>0.0410507675681919</v>
      </c>
      <c r="V12" s="19" t="n">
        <v>0.0377176758251408</v>
      </c>
      <c r="W12" s="19" t="n">
        <v>0.0483626136704502</v>
      </c>
      <c r="X12" s="19" t="n">
        <v>0.0320837257082846</v>
      </c>
      <c r="Y12" s="19" t="n">
        <v>0.0250059228388679</v>
      </c>
      <c r="Z12" s="19" t="n">
        <v>0.0151578414823091</v>
      </c>
      <c r="AA12" s="19" t="n">
        <v>0.0253799854822185</v>
      </c>
      <c r="AB12" s="19" t="n">
        <v>0.0340301375152885</v>
      </c>
      <c r="AC12" s="19" t="n">
        <v>0.0199366233488532</v>
      </c>
      <c r="AD12" s="19" t="n">
        <v>0</v>
      </c>
      <c r="AE12" s="19"/>
      <c r="AF12" s="19" t="n">
        <v>0.0422129007446446</v>
      </c>
      <c r="AG12" s="19" t="n">
        <v>0.0130659660470863</v>
      </c>
      <c r="AH12" s="19" t="n">
        <v>0.0153296165031641</v>
      </c>
      <c r="AI12" s="19"/>
      <c r="AJ12" s="19" t="n">
        <v>0.0271730973727392</v>
      </c>
      <c r="AK12" s="19" t="n">
        <v>0.0188494286806503</v>
      </c>
      <c r="AL12" s="19" t="n">
        <v>0</v>
      </c>
      <c r="AM12" s="19" t="n">
        <v>0.0605162275878201</v>
      </c>
      <c r="AN12" s="19" t="n">
        <v>0.0316273444687078</v>
      </c>
      <c r="AO12" s="19"/>
      <c r="AP12" s="19" t="n">
        <v>0.00627307292472398</v>
      </c>
      <c r="AQ12" s="19" t="n">
        <v>0.0215083802543735</v>
      </c>
      <c r="AR12" s="19" t="n">
        <v>0.0162140236671415</v>
      </c>
      <c r="AS12" s="19" t="n">
        <v>0.052208907634504</v>
      </c>
      <c r="AT12" s="19" t="n">
        <v>0.0186508751402407</v>
      </c>
      <c r="AU12" s="19"/>
      <c r="AV12" s="19" t="n">
        <v>0.017660974547807</v>
      </c>
      <c r="AW12" s="19" t="n">
        <v>0.00650563708734436</v>
      </c>
      <c r="AX12" s="19" t="n">
        <v>0.0162422499195845</v>
      </c>
      <c r="AY12" s="19" t="n">
        <v>0.0562279379910397</v>
      </c>
      <c r="AZ12" s="19" t="n">
        <v>0.0142219356842576</v>
      </c>
      <c r="BA12" s="19" t="n">
        <v>0.0268047281958828</v>
      </c>
      <c r="BB12" s="19"/>
      <c r="BC12" s="19" t="n">
        <v>0.0190659481571718</v>
      </c>
      <c r="BD12" s="19" t="n">
        <v>0.0304068617221344</v>
      </c>
      <c r="BE12" s="19" t="n">
        <v>0.0313051933647244</v>
      </c>
      <c r="BF12" s="19" t="n">
        <v>0.0180339202263456</v>
      </c>
      <c r="BG12" s="19" t="n">
        <v>0</v>
      </c>
    </row>
    <row r="13">
      <c r="B13" s="20" t="s">
        <v>100</v>
      </c>
      <c r="C13" s="23" t="n">
        <v>0.0477898586808064</v>
      </c>
      <c r="D13" s="23" t="n">
        <v>0.022132105801126</v>
      </c>
      <c r="E13" s="23" t="n">
        <v>0.0712975624020095</v>
      </c>
      <c r="F13" s="23"/>
      <c r="G13" s="23" t="n">
        <v>0.0318831947734094</v>
      </c>
      <c r="H13" s="23" t="n">
        <v>0.0551289362863988</v>
      </c>
      <c r="I13" s="23" t="n">
        <v>0.0560010340010099</v>
      </c>
      <c r="J13" s="23" t="n">
        <v>0.053521821169176</v>
      </c>
      <c r="K13" s="23" t="n">
        <v>0.0668267428233153</v>
      </c>
      <c r="L13" s="23" t="n">
        <v>0.0268374425703127</v>
      </c>
      <c r="M13" s="23"/>
      <c r="N13" s="23" t="n">
        <v>0.0304934828085235</v>
      </c>
      <c r="O13" s="23" t="n">
        <v>0.0485167014015627</v>
      </c>
      <c r="P13" s="23" t="n">
        <v>0.0564312537045934</v>
      </c>
      <c r="Q13" s="23" t="n">
        <v>0.0569580350958768</v>
      </c>
      <c r="R13" s="23"/>
      <c r="S13" s="23" t="n">
        <v>0.0295908977324402</v>
      </c>
      <c r="T13" s="23" t="n">
        <v>0.0320234464082702</v>
      </c>
      <c r="U13" s="23" t="n">
        <v>0.0628670776409359</v>
      </c>
      <c r="V13" s="23" t="n">
        <v>0.047582497390703</v>
      </c>
      <c r="W13" s="23" t="n">
        <v>0.0697979077216781</v>
      </c>
      <c r="X13" s="23" t="n">
        <v>0.0632843147019201</v>
      </c>
      <c r="Y13" s="23" t="n">
        <v>0.0110028527624886</v>
      </c>
      <c r="Z13" s="23" t="n">
        <v>0.107125296620657</v>
      </c>
      <c r="AA13" s="23" t="n">
        <v>0.0781023163243004</v>
      </c>
      <c r="AB13" s="23" t="n">
        <v>0.028772637694229</v>
      </c>
      <c r="AC13" s="23" t="n">
        <v>0.0364466231243553</v>
      </c>
      <c r="AD13" s="23" t="n">
        <v>0.0608903237190992</v>
      </c>
      <c r="AE13" s="23"/>
      <c r="AF13" s="23" t="n">
        <v>0.0404450764643449</v>
      </c>
      <c r="AG13" s="23" t="n">
        <v>0.04087885692122</v>
      </c>
      <c r="AH13" s="23" t="n">
        <v>0.0912133863577318</v>
      </c>
      <c r="AI13" s="23"/>
      <c r="AJ13" s="23" t="n">
        <v>0.0328410755016736</v>
      </c>
      <c r="AK13" s="23" t="n">
        <v>0.0286534599782827</v>
      </c>
      <c r="AL13" s="23" t="n">
        <v>0.0500065298170912</v>
      </c>
      <c r="AM13" s="23" t="n">
        <v>0.0625140568286209</v>
      </c>
      <c r="AN13" s="23" t="n">
        <v>0.107941415660681</v>
      </c>
      <c r="AO13" s="23"/>
      <c r="AP13" s="23" t="n">
        <v>0.0457247657772214</v>
      </c>
      <c r="AQ13" s="23" t="n">
        <v>0.0342422642337853</v>
      </c>
      <c r="AR13" s="23" t="n">
        <v>0.0701677596651658</v>
      </c>
      <c r="AS13" s="23" t="n">
        <v>0.0194716896095427</v>
      </c>
      <c r="AT13" s="23" t="n">
        <v>0.055851079745893</v>
      </c>
      <c r="AU13" s="23"/>
      <c r="AV13" s="23" t="n">
        <v>0.0362137970608259</v>
      </c>
      <c r="AW13" s="23" t="n">
        <v>0.0450272242433552</v>
      </c>
      <c r="AX13" s="23" t="n">
        <v>0.049574419011614</v>
      </c>
      <c r="AY13" s="23" t="n">
        <v>0.0199760456215893</v>
      </c>
      <c r="AZ13" s="23" t="n">
        <v>0.0425883749727458</v>
      </c>
      <c r="BA13" s="23" t="n">
        <v>0.154315702432978</v>
      </c>
      <c r="BB13" s="23"/>
      <c r="BC13" s="23" t="n">
        <v>0.0579167104457745</v>
      </c>
      <c r="BD13" s="23" t="n">
        <v>0.0417326662078788</v>
      </c>
      <c r="BE13" s="23" t="n">
        <v>0.0468974808102042</v>
      </c>
      <c r="BF13" s="23" t="n">
        <v>0.0407761125071556</v>
      </c>
      <c r="BG13" s="23" t="n">
        <v>0.0416740758395868</v>
      </c>
    </row>
    <row r="14">
      <c r="B14" s="20" t="s">
        <v>139</v>
      </c>
      <c r="C14" s="23" t="n">
        <v>0.820456013821845</v>
      </c>
      <c r="D14" s="23" t="n">
        <v>0.838170498817074</v>
      </c>
      <c r="E14" s="23" t="n">
        <v>0.803665331013401</v>
      </c>
      <c r="F14" s="23"/>
      <c r="G14" s="23" t="n">
        <v>0.822869524650927</v>
      </c>
      <c r="H14" s="23" t="n">
        <v>0.81398946855001</v>
      </c>
      <c r="I14" s="23" t="n">
        <v>0.803223435559234</v>
      </c>
      <c r="J14" s="23" t="n">
        <v>0.771812790649172</v>
      </c>
      <c r="K14" s="23" t="n">
        <v>0.789193831021973</v>
      </c>
      <c r="L14" s="23" t="n">
        <v>0.901479554198745</v>
      </c>
      <c r="M14" s="23"/>
      <c r="N14" s="23" t="n">
        <v>0.833037634894471</v>
      </c>
      <c r="O14" s="23" t="n">
        <v>0.79750005063837</v>
      </c>
      <c r="P14" s="23" t="n">
        <v>0.814180442347364</v>
      </c>
      <c r="Q14" s="23" t="n">
        <v>0.836474866721829</v>
      </c>
      <c r="R14" s="23"/>
      <c r="S14" s="23" t="n">
        <v>0.854063845084367</v>
      </c>
      <c r="T14" s="23" t="n">
        <v>0.813750305847694</v>
      </c>
      <c r="U14" s="23" t="n">
        <v>0.844590783838567</v>
      </c>
      <c r="V14" s="23" t="n">
        <v>0.812989331534628</v>
      </c>
      <c r="W14" s="23" t="n">
        <v>0.818143034596825</v>
      </c>
      <c r="X14" s="23" t="n">
        <v>0.794481376105042</v>
      </c>
      <c r="Y14" s="23" t="n">
        <v>0.895959259844618</v>
      </c>
      <c r="Z14" s="23" t="n">
        <v>0.760461948611078</v>
      </c>
      <c r="AA14" s="23" t="n">
        <v>0.773800913476489</v>
      </c>
      <c r="AB14" s="23" t="n">
        <v>0.816236133380703</v>
      </c>
      <c r="AC14" s="23" t="n">
        <v>0.778290202607377</v>
      </c>
      <c r="AD14" s="23" t="n">
        <v>0.873727735603873</v>
      </c>
      <c r="AE14" s="23"/>
      <c r="AF14" s="23" t="n">
        <v>0.802677502218793</v>
      </c>
      <c r="AG14" s="23" t="n">
        <v>0.846638621972987</v>
      </c>
      <c r="AH14" s="23" t="n">
        <v>0.788364986565921</v>
      </c>
      <c r="AI14" s="23"/>
      <c r="AJ14" s="23" t="n">
        <v>0.837984687229159</v>
      </c>
      <c r="AK14" s="23" t="n">
        <v>0.83420789656671</v>
      </c>
      <c r="AL14" s="23" t="n">
        <v>0.83512959837474</v>
      </c>
      <c r="AM14" s="23" t="n">
        <v>0.876969715583559</v>
      </c>
      <c r="AN14" s="23" t="n">
        <v>0.74896740571253</v>
      </c>
      <c r="AO14" s="23"/>
      <c r="AP14" s="23" t="n">
        <v>0.865176032276511</v>
      </c>
      <c r="AQ14" s="23" t="n">
        <v>0.825443335221044</v>
      </c>
      <c r="AR14" s="23" t="n">
        <v>0.762242028274096</v>
      </c>
      <c r="AS14" s="23" t="n">
        <v>0.80588790937839</v>
      </c>
      <c r="AT14" s="23" t="n">
        <v>0.836121891397376</v>
      </c>
      <c r="AU14" s="23"/>
      <c r="AV14" s="23" t="n">
        <v>0.826162906913629</v>
      </c>
      <c r="AW14" s="23" t="n">
        <v>0.859085662178464</v>
      </c>
      <c r="AX14" s="23" t="n">
        <v>0.759177960734467</v>
      </c>
      <c r="AY14" s="23" t="n">
        <v>0.811073018017093</v>
      </c>
      <c r="AZ14" s="23" t="n">
        <v>0.833711842422203</v>
      </c>
      <c r="BA14" s="23" t="n">
        <v>0.768080023057162</v>
      </c>
      <c r="BB14" s="23"/>
      <c r="BC14" s="23" t="n">
        <v>0.861227537189071</v>
      </c>
      <c r="BD14" s="23" t="n">
        <v>0.808794579694491</v>
      </c>
      <c r="BE14" s="23" t="n">
        <v>0.788449498874643</v>
      </c>
      <c r="BF14" s="23" t="n">
        <v>0.813438678016503</v>
      </c>
      <c r="BG14" s="23" t="n">
        <v>0.894293813599444</v>
      </c>
    </row>
    <row r="15">
      <c r="B15" s="20" t="s">
        <v>141</v>
      </c>
      <c r="C15" s="24" t="n">
        <v>-0.772666155141038</v>
      </c>
      <c r="D15" s="24" t="n">
        <v>-0.816038393015948</v>
      </c>
      <c r="E15" s="24" t="n">
        <v>-0.732367768611391</v>
      </c>
      <c r="F15" s="24"/>
      <c r="G15" s="24" t="n">
        <v>-0.790986329877518</v>
      </c>
      <c r="H15" s="24" t="n">
        <v>-0.758860532263612</v>
      </c>
      <c r="I15" s="24" t="n">
        <v>-0.747222401558224</v>
      </c>
      <c r="J15" s="24" t="n">
        <v>-0.718290969479996</v>
      </c>
      <c r="K15" s="24" t="n">
        <v>-0.722367088198658</v>
      </c>
      <c r="L15" s="24" t="n">
        <v>-0.874642111628432</v>
      </c>
      <c r="M15" s="24"/>
      <c r="N15" s="24" t="n">
        <v>-0.802544152085948</v>
      </c>
      <c r="O15" s="24" t="n">
        <v>-0.748983349236808</v>
      </c>
      <c r="P15" s="24" t="n">
        <v>-0.75774918864277</v>
      </c>
      <c r="Q15" s="24" t="n">
        <v>-0.779516831625952</v>
      </c>
      <c r="R15" s="24"/>
      <c r="S15" s="24" t="n">
        <v>-0.824472947351927</v>
      </c>
      <c r="T15" s="24" t="n">
        <v>-0.781726859439424</v>
      </c>
      <c r="U15" s="24" t="n">
        <v>-0.781723706197631</v>
      </c>
      <c r="V15" s="24" t="n">
        <v>-0.765406834143925</v>
      </c>
      <c r="W15" s="24" t="n">
        <v>-0.748345126875147</v>
      </c>
      <c r="X15" s="24" t="n">
        <v>-0.731197061403121</v>
      </c>
      <c r="Y15" s="24" t="n">
        <v>-0.884956407082129</v>
      </c>
      <c r="Z15" s="24" t="n">
        <v>-0.653336651990421</v>
      </c>
      <c r="AA15" s="24" t="n">
        <v>-0.695698597152188</v>
      </c>
      <c r="AB15" s="24" t="n">
        <v>-0.787463495686474</v>
      </c>
      <c r="AC15" s="24" t="n">
        <v>-0.741843579483021</v>
      </c>
      <c r="AD15" s="24" t="n">
        <v>-0.812837411884774</v>
      </c>
      <c r="AE15" s="24"/>
      <c r="AF15" s="24" t="n">
        <v>-0.762232425754449</v>
      </c>
      <c r="AG15" s="24" t="n">
        <v>-0.805759765051767</v>
      </c>
      <c r="AH15" s="24" t="n">
        <v>-0.697151600208189</v>
      </c>
      <c r="AI15" s="24"/>
      <c r="AJ15" s="24" t="n">
        <v>-0.805143611727486</v>
      </c>
      <c r="AK15" s="24" t="n">
        <v>-0.805554436588427</v>
      </c>
      <c r="AL15" s="24" t="n">
        <v>-0.785123068557649</v>
      </c>
      <c r="AM15" s="24" t="n">
        <v>-0.814455658754938</v>
      </c>
      <c r="AN15" s="24" t="n">
        <v>-0.64102599005185</v>
      </c>
      <c r="AO15" s="24"/>
      <c r="AP15" s="24" t="n">
        <v>-0.81945126649929</v>
      </c>
      <c r="AQ15" s="24" t="n">
        <v>-0.791201070987258</v>
      </c>
      <c r="AR15" s="24" t="n">
        <v>-0.692074268608931</v>
      </c>
      <c r="AS15" s="24" t="n">
        <v>-0.786416219768847</v>
      </c>
      <c r="AT15" s="24" t="n">
        <v>-0.780270811651483</v>
      </c>
      <c r="AU15" s="24"/>
      <c r="AV15" s="24" t="n">
        <v>-0.789949109852803</v>
      </c>
      <c r="AW15" s="24" t="n">
        <v>-0.814058437935109</v>
      </c>
      <c r="AX15" s="24" t="n">
        <v>-0.709603541722853</v>
      </c>
      <c r="AY15" s="24" t="n">
        <v>-0.791096972395503</v>
      </c>
      <c r="AZ15" s="24" t="n">
        <v>-0.791123467449458</v>
      </c>
      <c r="BA15" s="24" t="n">
        <v>-0.613764320624184</v>
      </c>
      <c r="BB15" s="24"/>
      <c r="BC15" s="24" t="n">
        <v>-0.803310826743297</v>
      </c>
      <c r="BD15" s="24" t="n">
        <v>-0.767061913486612</v>
      </c>
      <c r="BE15" s="24" t="n">
        <v>-0.741552018064439</v>
      </c>
      <c r="BF15" s="24" t="n">
        <v>-0.772662565509347</v>
      </c>
      <c r="BG15" s="24" t="n">
        <v>-0.852619737759858</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461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0.29858570524775</v>
      </c>
      <c r="D9" s="19" t="n">
        <v>0.302889030237039</v>
      </c>
      <c r="E9" s="19" t="n">
        <v>0.294453864821779</v>
      </c>
      <c r="F9" s="19"/>
      <c r="G9" s="19" t="n">
        <v>0.296267224842412</v>
      </c>
      <c r="H9" s="19" t="n">
        <v>0.336146270811566</v>
      </c>
      <c r="I9" s="19" t="n">
        <v>0.297673813577458</v>
      </c>
      <c r="J9" s="19" t="n">
        <v>0.262352605603071</v>
      </c>
      <c r="K9" s="19" t="n">
        <v>0.285671202887243</v>
      </c>
      <c r="L9" s="19" t="n">
        <v>0.311253208523132</v>
      </c>
      <c r="M9" s="19"/>
      <c r="N9" s="19" t="n">
        <v>0.308690338424263</v>
      </c>
      <c r="O9" s="19" t="n">
        <v>0.262697221562966</v>
      </c>
      <c r="P9" s="19" t="n">
        <v>0.305232197326425</v>
      </c>
      <c r="Q9" s="19" t="n">
        <v>0.319089372951085</v>
      </c>
      <c r="R9" s="19"/>
      <c r="S9" s="19" t="n">
        <v>0.356117526608427</v>
      </c>
      <c r="T9" s="19" t="n">
        <v>0.292251885265461</v>
      </c>
      <c r="U9" s="19" t="n">
        <v>0.221733687370415</v>
      </c>
      <c r="V9" s="19" t="n">
        <v>0.329942843890973</v>
      </c>
      <c r="W9" s="19" t="n">
        <v>0.310638738646296</v>
      </c>
      <c r="X9" s="19" t="n">
        <v>0.33570402997831</v>
      </c>
      <c r="Y9" s="19" t="n">
        <v>0.320602848433263</v>
      </c>
      <c r="Z9" s="19" t="n">
        <v>0.239262343530462</v>
      </c>
      <c r="AA9" s="19" t="n">
        <v>0.294713985750759</v>
      </c>
      <c r="AB9" s="19" t="n">
        <v>0.247068105288356</v>
      </c>
      <c r="AC9" s="19" t="n">
        <v>0.27546059125547</v>
      </c>
      <c r="AD9" s="19" t="n">
        <v>0.271604468442676</v>
      </c>
      <c r="AE9" s="19"/>
      <c r="AF9" s="19" t="n">
        <v>0.287905184471519</v>
      </c>
      <c r="AG9" s="19" t="n">
        <v>0.314662927267086</v>
      </c>
      <c r="AH9" s="19" t="n">
        <v>0.293448110492221</v>
      </c>
      <c r="AI9" s="19"/>
      <c r="AJ9" s="19" t="n">
        <v>0.275143836433256</v>
      </c>
      <c r="AK9" s="19" t="n">
        <v>0.354346931107691</v>
      </c>
      <c r="AL9" s="19" t="n">
        <v>0.264997648636023</v>
      </c>
      <c r="AM9" s="19" t="n">
        <v>0.595284716732386</v>
      </c>
      <c r="AN9" s="19" t="n">
        <v>0.280752987213211</v>
      </c>
      <c r="AO9" s="19"/>
      <c r="AP9" s="19" t="n">
        <v>0.280224656076874</v>
      </c>
      <c r="AQ9" s="19" t="n">
        <v>0.352191993642531</v>
      </c>
      <c r="AR9" s="19" t="n">
        <v>0.192812087112805</v>
      </c>
      <c r="AS9" s="19" t="n">
        <v>0.300419394878307</v>
      </c>
      <c r="AT9" s="19" t="n">
        <v>0.262072488602189</v>
      </c>
      <c r="AU9" s="19"/>
      <c r="AV9" s="19" t="n">
        <v>0.376458937498218</v>
      </c>
      <c r="AW9" s="19" t="n">
        <v>0.278690980375302</v>
      </c>
      <c r="AX9" s="19" t="n">
        <v>0.224301970662406</v>
      </c>
      <c r="AY9" s="19" t="n">
        <v>0.268725359759761</v>
      </c>
      <c r="AZ9" s="19" t="n">
        <v>0.316870952815597</v>
      </c>
      <c r="BA9" s="19" t="n">
        <v>0.23613888773485</v>
      </c>
      <c r="BB9" s="19"/>
      <c r="BC9" s="19" t="n">
        <v>0.295543920314263</v>
      </c>
      <c r="BD9" s="19" t="n">
        <v>0.323761412074446</v>
      </c>
      <c r="BE9" s="19" t="n">
        <v>0.266357877516956</v>
      </c>
      <c r="BF9" s="19" t="n">
        <v>0.319823042967807</v>
      </c>
      <c r="BG9" s="19" t="n">
        <v>0.581910622378458</v>
      </c>
    </row>
    <row r="10">
      <c r="B10" s="20" t="s">
        <v>135</v>
      </c>
      <c r="C10" s="19" t="n">
        <v>0.265894928580147</v>
      </c>
      <c r="D10" s="19" t="n">
        <v>0.24411174629367</v>
      </c>
      <c r="E10" s="19" t="n">
        <v>0.287099163519777</v>
      </c>
      <c r="F10" s="19"/>
      <c r="G10" s="19" t="n">
        <v>0.29581333881877</v>
      </c>
      <c r="H10" s="19" t="n">
        <v>0.308503650305536</v>
      </c>
      <c r="I10" s="19" t="n">
        <v>0.295368016133232</v>
      </c>
      <c r="J10" s="19" t="n">
        <v>0.254065137923254</v>
      </c>
      <c r="K10" s="19" t="n">
        <v>0.186388197678811</v>
      </c>
      <c r="L10" s="19" t="n">
        <v>0.256504797673074</v>
      </c>
      <c r="M10" s="19"/>
      <c r="N10" s="19" t="n">
        <v>0.251931146128912</v>
      </c>
      <c r="O10" s="19" t="n">
        <v>0.23952148537631</v>
      </c>
      <c r="P10" s="19" t="n">
        <v>0.277186876895037</v>
      </c>
      <c r="Q10" s="19" t="n">
        <v>0.296879541030157</v>
      </c>
      <c r="R10" s="19"/>
      <c r="S10" s="19" t="n">
        <v>0.335046175374676</v>
      </c>
      <c r="T10" s="19" t="n">
        <v>0.264991023396101</v>
      </c>
      <c r="U10" s="19" t="n">
        <v>0.25450169254055</v>
      </c>
      <c r="V10" s="19" t="n">
        <v>0.224895833664523</v>
      </c>
      <c r="W10" s="19" t="n">
        <v>0.205610447109046</v>
      </c>
      <c r="X10" s="19" t="n">
        <v>0.251328832323419</v>
      </c>
      <c r="Y10" s="19" t="n">
        <v>0.285243326196638</v>
      </c>
      <c r="Z10" s="19" t="n">
        <v>0.276618337777356</v>
      </c>
      <c r="AA10" s="19" t="n">
        <v>0.280865938312142</v>
      </c>
      <c r="AB10" s="19" t="n">
        <v>0.251943417770304</v>
      </c>
      <c r="AC10" s="19" t="n">
        <v>0.231731371535897</v>
      </c>
      <c r="AD10" s="19" t="n">
        <v>0.28302934861488</v>
      </c>
      <c r="AE10" s="19"/>
      <c r="AF10" s="19" t="n">
        <v>0.250382146384598</v>
      </c>
      <c r="AG10" s="19" t="n">
        <v>0.256431088249876</v>
      </c>
      <c r="AH10" s="19" t="n">
        <v>0.309943458582281</v>
      </c>
      <c r="AI10" s="19"/>
      <c r="AJ10" s="19" t="n">
        <v>0.257127716486635</v>
      </c>
      <c r="AK10" s="19" t="n">
        <v>0.261062714106457</v>
      </c>
      <c r="AL10" s="19" t="n">
        <v>0.242247640135466</v>
      </c>
      <c r="AM10" s="19" t="n">
        <v>0.211493841055253</v>
      </c>
      <c r="AN10" s="19" t="n">
        <v>0.26719476560995</v>
      </c>
      <c r="AO10" s="19"/>
      <c r="AP10" s="19" t="n">
        <v>0.297746141002273</v>
      </c>
      <c r="AQ10" s="19" t="n">
        <v>0.255123412096204</v>
      </c>
      <c r="AR10" s="19" t="n">
        <v>0.240880989178957</v>
      </c>
      <c r="AS10" s="19" t="n">
        <v>0.257331748717762</v>
      </c>
      <c r="AT10" s="19" t="n">
        <v>0.252601002086442</v>
      </c>
      <c r="AU10" s="19"/>
      <c r="AV10" s="19" t="n">
        <v>0.247325741535881</v>
      </c>
      <c r="AW10" s="19" t="n">
        <v>0.293490111086973</v>
      </c>
      <c r="AX10" s="19" t="n">
        <v>0.239193008708649</v>
      </c>
      <c r="AY10" s="19" t="n">
        <v>0.247123093799178</v>
      </c>
      <c r="AZ10" s="19" t="n">
        <v>0.19287698754752</v>
      </c>
      <c r="BA10" s="19" t="n">
        <v>0.32367869299056</v>
      </c>
      <c r="BB10" s="19"/>
      <c r="BC10" s="19" t="n">
        <v>0.277906047769466</v>
      </c>
      <c r="BD10" s="19" t="n">
        <v>0.263755190005116</v>
      </c>
      <c r="BE10" s="19" t="n">
        <v>0.279199248591651</v>
      </c>
      <c r="BF10" s="19" t="n">
        <v>0.255569105772414</v>
      </c>
      <c r="BG10" s="19" t="n">
        <v>0.0653619262286446</v>
      </c>
    </row>
    <row r="11">
      <c r="B11" s="20" t="s">
        <v>339</v>
      </c>
      <c r="C11" s="19" t="n">
        <v>0.257698431239873</v>
      </c>
      <c r="D11" s="19" t="n">
        <v>0.258475924472646</v>
      </c>
      <c r="E11" s="19" t="n">
        <v>0.257048782174375</v>
      </c>
      <c r="F11" s="19"/>
      <c r="G11" s="19" t="n">
        <v>0.262682277549332</v>
      </c>
      <c r="H11" s="19" t="n">
        <v>0.237073246094534</v>
      </c>
      <c r="I11" s="19" t="n">
        <v>0.225560633199435</v>
      </c>
      <c r="J11" s="19" t="n">
        <v>0.315606875386627</v>
      </c>
      <c r="K11" s="19" t="n">
        <v>0.272524330327184</v>
      </c>
      <c r="L11" s="19" t="n">
        <v>0.237981671621169</v>
      </c>
      <c r="M11" s="19"/>
      <c r="N11" s="19" t="n">
        <v>0.285948871685591</v>
      </c>
      <c r="O11" s="19" t="n">
        <v>0.282786032850153</v>
      </c>
      <c r="P11" s="19" t="n">
        <v>0.241408765123777</v>
      </c>
      <c r="Q11" s="19" t="n">
        <v>0.217999295599359</v>
      </c>
      <c r="R11" s="19"/>
      <c r="S11" s="19" t="n">
        <v>0.199368557207386</v>
      </c>
      <c r="T11" s="19" t="n">
        <v>0.261008427363631</v>
      </c>
      <c r="U11" s="19" t="n">
        <v>0.265912366024734</v>
      </c>
      <c r="V11" s="19" t="n">
        <v>0.242074785728409</v>
      </c>
      <c r="W11" s="19" t="n">
        <v>0.332082477622627</v>
      </c>
      <c r="X11" s="19" t="n">
        <v>0.259440500765633</v>
      </c>
      <c r="Y11" s="19" t="n">
        <v>0.242169598086176</v>
      </c>
      <c r="Z11" s="19" t="n">
        <v>0.230433376528797</v>
      </c>
      <c r="AA11" s="19" t="n">
        <v>0.265807684658136</v>
      </c>
      <c r="AB11" s="19" t="n">
        <v>0.271931514880352</v>
      </c>
      <c r="AC11" s="19" t="n">
        <v>0.267921529755958</v>
      </c>
      <c r="AD11" s="19" t="n">
        <v>0.345820314020705</v>
      </c>
      <c r="AE11" s="19"/>
      <c r="AF11" s="19" t="n">
        <v>0.257673972563366</v>
      </c>
      <c r="AG11" s="19" t="n">
        <v>0.278603752139155</v>
      </c>
      <c r="AH11" s="19" t="n">
        <v>0.180452993058886</v>
      </c>
      <c r="AI11" s="19"/>
      <c r="AJ11" s="19" t="n">
        <v>0.263377790594381</v>
      </c>
      <c r="AK11" s="19" t="n">
        <v>0.258982430864464</v>
      </c>
      <c r="AL11" s="19" t="n">
        <v>0.310996882674331</v>
      </c>
      <c r="AM11" s="19" t="n">
        <v>0.0701911577959198</v>
      </c>
      <c r="AN11" s="19" t="n">
        <v>0.189501924942316</v>
      </c>
      <c r="AO11" s="19"/>
      <c r="AP11" s="19" t="n">
        <v>0.224269019298994</v>
      </c>
      <c r="AQ11" s="19" t="n">
        <v>0.257497341770446</v>
      </c>
      <c r="AR11" s="19" t="n">
        <v>0.32813204019184</v>
      </c>
      <c r="AS11" s="19" t="n">
        <v>0.252428429865484</v>
      </c>
      <c r="AT11" s="19" t="n">
        <v>0.329103831610032</v>
      </c>
      <c r="AU11" s="19"/>
      <c r="AV11" s="19" t="n">
        <v>0.253184430498607</v>
      </c>
      <c r="AW11" s="19" t="n">
        <v>0.22737054882998</v>
      </c>
      <c r="AX11" s="19" t="n">
        <v>0.276997211798454</v>
      </c>
      <c r="AY11" s="19" t="n">
        <v>0.256207939753639</v>
      </c>
      <c r="AZ11" s="19" t="n">
        <v>0.389557544854241</v>
      </c>
      <c r="BA11" s="19" t="n">
        <v>0.25300498214316</v>
      </c>
      <c r="BB11" s="19"/>
      <c r="BC11" s="19" t="n">
        <v>0.262527378656273</v>
      </c>
      <c r="BD11" s="19" t="n">
        <v>0.240060520040099</v>
      </c>
      <c r="BE11" s="19" t="n">
        <v>0.272899236000961</v>
      </c>
      <c r="BF11" s="19" t="n">
        <v>0.287908152003808</v>
      </c>
      <c r="BG11" s="19" t="n">
        <v>0.13250449017275</v>
      </c>
    </row>
    <row r="12">
      <c r="B12" s="20" t="s">
        <v>340</v>
      </c>
      <c r="C12" s="19" t="n">
        <v>0.112904039069442</v>
      </c>
      <c r="D12" s="19" t="n">
        <v>0.152250467751961</v>
      </c>
      <c r="E12" s="19" t="n">
        <v>0.0757578914379628</v>
      </c>
      <c r="F12" s="19"/>
      <c r="G12" s="19" t="n">
        <v>0.105456471797549</v>
      </c>
      <c r="H12" s="19" t="n">
        <v>0.0504625978481886</v>
      </c>
      <c r="I12" s="19" t="n">
        <v>0.119284909446237</v>
      </c>
      <c r="J12" s="19" t="n">
        <v>0.0906083925354587</v>
      </c>
      <c r="K12" s="19" t="n">
        <v>0.164803436810428</v>
      </c>
      <c r="L12" s="19" t="n">
        <v>0.142318930146598</v>
      </c>
      <c r="M12" s="19"/>
      <c r="N12" s="19" t="n">
        <v>0.107845900694985</v>
      </c>
      <c r="O12" s="19" t="n">
        <v>0.142958997924921</v>
      </c>
      <c r="P12" s="19" t="n">
        <v>0.111898729559108</v>
      </c>
      <c r="Q12" s="19" t="n">
        <v>0.088413778968442</v>
      </c>
      <c r="R12" s="19"/>
      <c r="S12" s="19" t="n">
        <v>0.0811667087540399</v>
      </c>
      <c r="T12" s="19" t="n">
        <v>0.128175313061025</v>
      </c>
      <c r="U12" s="19" t="n">
        <v>0.157579082235517</v>
      </c>
      <c r="V12" s="19" t="n">
        <v>0.140975091541239</v>
      </c>
      <c r="W12" s="19" t="n">
        <v>0.0996120854996255</v>
      </c>
      <c r="X12" s="19" t="n">
        <v>0.0737598710149336</v>
      </c>
      <c r="Y12" s="19" t="n">
        <v>0.10650899469489</v>
      </c>
      <c r="Z12" s="19" t="n">
        <v>0.119235976274188</v>
      </c>
      <c r="AA12" s="19" t="n">
        <v>0.0728670050370684</v>
      </c>
      <c r="AB12" s="19" t="n">
        <v>0.178724155252866</v>
      </c>
      <c r="AC12" s="19" t="n">
        <v>0.134832200899473</v>
      </c>
      <c r="AD12" s="19" t="n">
        <v>0.0331086004705206</v>
      </c>
      <c r="AE12" s="19"/>
      <c r="AF12" s="19" t="n">
        <v>0.139090806363821</v>
      </c>
      <c r="AG12" s="19" t="n">
        <v>0.0988304011919895</v>
      </c>
      <c r="AH12" s="19" t="n">
        <v>0.103373045762763</v>
      </c>
      <c r="AI12" s="19"/>
      <c r="AJ12" s="19" t="n">
        <v>0.152259544215264</v>
      </c>
      <c r="AK12" s="19" t="n">
        <v>0.0841649802950356</v>
      </c>
      <c r="AL12" s="19" t="n">
        <v>0.0976928123667512</v>
      </c>
      <c r="AM12" s="19" t="n">
        <v>0.0605162275878201</v>
      </c>
      <c r="AN12" s="19" t="n">
        <v>0.128448617741411</v>
      </c>
      <c r="AO12" s="19"/>
      <c r="AP12" s="19" t="n">
        <v>0.142216513207182</v>
      </c>
      <c r="AQ12" s="19" t="n">
        <v>0.0913727594143154</v>
      </c>
      <c r="AR12" s="19" t="n">
        <v>0.145352032028522</v>
      </c>
      <c r="AS12" s="19" t="n">
        <v>0.136976543223238</v>
      </c>
      <c r="AT12" s="19" t="n">
        <v>0.0823180643318066</v>
      </c>
      <c r="AU12" s="19"/>
      <c r="AV12" s="19" t="n">
        <v>0.0782772740861997</v>
      </c>
      <c r="AW12" s="19" t="n">
        <v>0.150265533100687</v>
      </c>
      <c r="AX12" s="19" t="n">
        <v>0.175180275961542</v>
      </c>
      <c r="AY12" s="19" t="n">
        <v>0.170231275938192</v>
      </c>
      <c r="AZ12" s="19" t="n">
        <v>0.0443396976382373</v>
      </c>
      <c r="BA12" s="19" t="n">
        <v>0.0563309973680221</v>
      </c>
      <c r="BB12" s="19"/>
      <c r="BC12" s="19" t="n">
        <v>0.0899846056873865</v>
      </c>
      <c r="BD12" s="19" t="n">
        <v>0.112389547804002</v>
      </c>
      <c r="BE12" s="19" t="n">
        <v>0.119378956526377</v>
      </c>
      <c r="BF12" s="19" t="n">
        <v>0.0959235867488156</v>
      </c>
      <c r="BG12" s="19" t="n">
        <v>0.114992803115879</v>
      </c>
    </row>
    <row r="13">
      <c r="B13" s="20" t="s">
        <v>100</v>
      </c>
      <c r="C13" s="23" t="n">
        <v>0.0649168958627878</v>
      </c>
      <c r="D13" s="23" t="n">
        <v>0.0422728312446837</v>
      </c>
      <c r="E13" s="23" t="n">
        <v>0.0856402980461063</v>
      </c>
      <c r="F13" s="23"/>
      <c r="G13" s="23" t="n">
        <v>0.0397806869919361</v>
      </c>
      <c r="H13" s="23" t="n">
        <v>0.0678142349401743</v>
      </c>
      <c r="I13" s="23" t="n">
        <v>0.0621126276436383</v>
      </c>
      <c r="J13" s="23" t="n">
        <v>0.0773669885515893</v>
      </c>
      <c r="K13" s="23" t="n">
        <v>0.0906128322963339</v>
      </c>
      <c r="L13" s="23" t="n">
        <v>0.0519413920360269</v>
      </c>
      <c r="M13" s="23"/>
      <c r="N13" s="23" t="n">
        <v>0.0455837430662503</v>
      </c>
      <c r="O13" s="23" t="n">
        <v>0.072036262285651</v>
      </c>
      <c r="P13" s="23" t="n">
        <v>0.0642734310956525</v>
      </c>
      <c r="Q13" s="23" t="n">
        <v>0.0776180114509569</v>
      </c>
      <c r="R13" s="23"/>
      <c r="S13" s="23" t="n">
        <v>0.0283010320554705</v>
      </c>
      <c r="T13" s="23" t="n">
        <v>0.0535733509137816</v>
      </c>
      <c r="U13" s="23" t="n">
        <v>0.100273171828784</v>
      </c>
      <c r="V13" s="23" t="n">
        <v>0.0621114451748565</v>
      </c>
      <c r="W13" s="23" t="n">
        <v>0.0520562511224062</v>
      </c>
      <c r="X13" s="23" t="n">
        <v>0.0797667659177049</v>
      </c>
      <c r="Y13" s="23" t="n">
        <v>0.0454752325890319</v>
      </c>
      <c r="Z13" s="23" t="n">
        <v>0.134449965889197</v>
      </c>
      <c r="AA13" s="23" t="n">
        <v>0.0857453862418942</v>
      </c>
      <c r="AB13" s="23" t="n">
        <v>0.0503328068081218</v>
      </c>
      <c r="AC13" s="23" t="n">
        <v>0.0900543065532026</v>
      </c>
      <c r="AD13" s="23" t="n">
        <v>0.0664372684512183</v>
      </c>
      <c r="AE13" s="23"/>
      <c r="AF13" s="23" t="n">
        <v>0.0649478902166971</v>
      </c>
      <c r="AG13" s="23" t="n">
        <v>0.0514718311518942</v>
      </c>
      <c r="AH13" s="23" t="n">
        <v>0.112782392103849</v>
      </c>
      <c r="AI13" s="23"/>
      <c r="AJ13" s="23" t="n">
        <v>0.0520911122704644</v>
      </c>
      <c r="AK13" s="23" t="n">
        <v>0.0414429436263529</v>
      </c>
      <c r="AL13" s="23" t="n">
        <v>0.0840650161874291</v>
      </c>
      <c r="AM13" s="23" t="n">
        <v>0.0625140568286209</v>
      </c>
      <c r="AN13" s="23" t="n">
        <v>0.134101704493112</v>
      </c>
      <c r="AO13" s="23"/>
      <c r="AP13" s="23" t="n">
        <v>0.055543670414676</v>
      </c>
      <c r="AQ13" s="23" t="n">
        <v>0.0438144930765035</v>
      </c>
      <c r="AR13" s="23" t="n">
        <v>0.0928228514878767</v>
      </c>
      <c r="AS13" s="23" t="n">
        <v>0.0528438833152093</v>
      </c>
      <c r="AT13" s="23" t="n">
        <v>0.0739046133695299</v>
      </c>
      <c r="AU13" s="23"/>
      <c r="AV13" s="23" t="n">
        <v>0.0447536163810943</v>
      </c>
      <c r="AW13" s="23" t="n">
        <v>0.0501828266070579</v>
      </c>
      <c r="AX13" s="23" t="n">
        <v>0.0843275328689477</v>
      </c>
      <c r="AY13" s="23" t="n">
        <v>0.0577123307492303</v>
      </c>
      <c r="AZ13" s="23" t="n">
        <v>0.0563548171444043</v>
      </c>
      <c r="BA13" s="23" t="n">
        <v>0.130846439763408</v>
      </c>
      <c r="BB13" s="23"/>
      <c r="BC13" s="23" t="n">
        <v>0.0740380475726119</v>
      </c>
      <c r="BD13" s="23" t="n">
        <v>0.060033330076336</v>
      </c>
      <c r="BE13" s="23" t="n">
        <v>0.0621646813640538</v>
      </c>
      <c r="BF13" s="23" t="n">
        <v>0.0407761125071556</v>
      </c>
      <c r="BG13" s="23" t="n">
        <v>0.105230158104268</v>
      </c>
    </row>
    <row r="14">
      <c r="B14" s="20" t="s">
        <v>139</v>
      </c>
      <c r="C14" s="23" t="n">
        <v>0.564480633827897</v>
      </c>
      <c r="D14" s="23" t="n">
        <v>0.547000776530709</v>
      </c>
      <c r="E14" s="23" t="n">
        <v>0.581553028341556</v>
      </c>
      <c r="F14" s="23"/>
      <c r="G14" s="23" t="n">
        <v>0.592080563661182</v>
      </c>
      <c r="H14" s="23" t="n">
        <v>0.644649921117103</v>
      </c>
      <c r="I14" s="23" t="n">
        <v>0.593041829710689</v>
      </c>
      <c r="J14" s="23" t="n">
        <v>0.516417743526325</v>
      </c>
      <c r="K14" s="23" t="n">
        <v>0.472059400566054</v>
      </c>
      <c r="L14" s="23" t="n">
        <v>0.567758006196206</v>
      </c>
      <c r="M14" s="23"/>
      <c r="N14" s="23" t="n">
        <v>0.560621484553175</v>
      </c>
      <c r="O14" s="23" t="n">
        <v>0.502218706939276</v>
      </c>
      <c r="P14" s="23" t="n">
        <v>0.582419074221463</v>
      </c>
      <c r="Q14" s="23" t="n">
        <v>0.615968913981243</v>
      </c>
      <c r="R14" s="23"/>
      <c r="S14" s="23" t="n">
        <v>0.691163701983103</v>
      </c>
      <c r="T14" s="23" t="n">
        <v>0.557242908661562</v>
      </c>
      <c r="U14" s="23" t="n">
        <v>0.476235379910965</v>
      </c>
      <c r="V14" s="23" t="n">
        <v>0.554838677555496</v>
      </c>
      <c r="W14" s="23" t="n">
        <v>0.516249185755341</v>
      </c>
      <c r="X14" s="23" t="n">
        <v>0.587032862301729</v>
      </c>
      <c r="Y14" s="23" t="n">
        <v>0.605846174629901</v>
      </c>
      <c r="Z14" s="23" t="n">
        <v>0.515880681307818</v>
      </c>
      <c r="AA14" s="23" t="n">
        <v>0.575579924062901</v>
      </c>
      <c r="AB14" s="23" t="n">
        <v>0.49901152305866</v>
      </c>
      <c r="AC14" s="23" t="n">
        <v>0.507191962791367</v>
      </c>
      <c r="AD14" s="23" t="n">
        <v>0.554633817057556</v>
      </c>
      <c r="AE14" s="23"/>
      <c r="AF14" s="23" t="n">
        <v>0.538287330856117</v>
      </c>
      <c r="AG14" s="23" t="n">
        <v>0.571094015516961</v>
      </c>
      <c r="AH14" s="23" t="n">
        <v>0.603391569074502</v>
      </c>
      <c r="AI14" s="23"/>
      <c r="AJ14" s="23" t="n">
        <v>0.53227155291989</v>
      </c>
      <c r="AK14" s="23" t="n">
        <v>0.615409645214147</v>
      </c>
      <c r="AL14" s="23" t="n">
        <v>0.507245288771488</v>
      </c>
      <c r="AM14" s="23" t="n">
        <v>0.806778557787639</v>
      </c>
      <c r="AN14" s="23" t="n">
        <v>0.547947752823161</v>
      </c>
      <c r="AO14" s="23"/>
      <c r="AP14" s="23" t="n">
        <v>0.577970797079147</v>
      </c>
      <c r="AQ14" s="23" t="n">
        <v>0.607315405738735</v>
      </c>
      <c r="AR14" s="23" t="n">
        <v>0.433693076291762</v>
      </c>
      <c r="AS14" s="23" t="n">
        <v>0.557751143596068</v>
      </c>
      <c r="AT14" s="23" t="n">
        <v>0.514673490688631</v>
      </c>
      <c r="AU14" s="23"/>
      <c r="AV14" s="23" t="n">
        <v>0.623784679034099</v>
      </c>
      <c r="AW14" s="23" t="n">
        <v>0.572181091462276</v>
      </c>
      <c r="AX14" s="23" t="n">
        <v>0.463494979371056</v>
      </c>
      <c r="AY14" s="23" t="n">
        <v>0.515848453558939</v>
      </c>
      <c r="AZ14" s="23" t="n">
        <v>0.509747940363117</v>
      </c>
      <c r="BA14" s="23" t="n">
        <v>0.559817580725409</v>
      </c>
      <c r="BB14" s="23"/>
      <c r="BC14" s="23" t="n">
        <v>0.573449968083729</v>
      </c>
      <c r="BD14" s="23" t="n">
        <v>0.587516602079562</v>
      </c>
      <c r="BE14" s="23" t="n">
        <v>0.545557126108607</v>
      </c>
      <c r="BF14" s="23" t="n">
        <v>0.57539214874022</v>
      </c>
      <c r="BG14" s="23" t="n">
        <v>0.647272548607102</v>
      </c>
    </row>
    <row r="15">
      <c r="B15" s="20" t="s">
        <v>141</v>
      </c>
      <c r="C15" s="24" t="n">
        <v>-0.499563737965109</v>
      </c>
      <c r="D15" s="24" t="n">
        <v>-0.504727945286026</v>
      </c>
      <c r="E15" s="24" t="n">
        <v>-0.49591273029545</v>
      </c>
      <c r="F15" s="24"/>
      <c r="G15" s="24" t="n">
        <v>-0.552299876669246</v>
      </c>
      <c r="H15" s="24" t="n">
        <v>-0.576835686176928</v>
      </c>
      <c r="I15" s="24" t="n">
        <v>-0.530929202067051</v>
      </c>
      <c r="J15" s="24" t="n">
        <v>-0.439050754974736</v>
      </c>
      <c r="K15" s="24" t="n">
        <v>-0.38144656826972</v>
      </c>
      <c r="L15" s="24" t="n">
        <v>-0.515816614160179</v>
      </c>
      <c r="M15" s="24"/>
      <c r="N15" s="24" t="n">
        <v>-0.515037741486924</v>
      </c>
      <c r="O15" s="24" t="n">
        <v>-0.430182444653625</v>
      </c>
      <c r="P15" s="24" t="n">
        <v>-0.51814564312581</v>
      </c>
      <c r="Q15" s="24" t="n">
        <v>-0.538350902530286</v>
      </c>
      <c r="R15" s="24"/>
      <c r="S15" s="24" t="n">
        <v>-0.662862669927633</v>
      </c>
      <c r="T15" s="24" t="n">
        <v>-0.50366955774778</v>
      </c>
      <c r="U15" s="24" t="n">
        <v>-0.375962208082181</v>
      </c>
      <c r="V15" s="24" t="n">
        <v>-0.49272723238064</v>
      </c>
      <c r="W15" s="24" t="n">
        <v>-0.464192934632935</v>
      </c>
      <c r="X15" s="24" t="n">
        <v>-0.507266096384024</v>
      </c>
      <c r="Y15" s="24" t="n">
        <v>-0.560370942040869</v>
      </c>
      <c r="Z15" s="24" t="n">
        <v>-0.38143071541862</v>
      </c>
      <c r="AA15" s="24" t="n">
        <v>-0.489834537821007</v>
      </c>
      <c r="AB15" s="24" t="n">
        <v>-0.448678716250538</v>
      </c>
      <c r="AC15" s="24" t="n">
        <v>-0.417137656238164</v>
      </c>
      <c r="AD15" s="24" t="n">
        <v>-0.488196548606338</v>
      </c>
      <c r="AE15" s="24"/>
      <c r="AF15" s="24" t="n">
        <v>-0.47333944063942</v>
      </c>
      <c r="AG15" s="24" t="n">
        <v>-0.519622184365067</v>
      </c>
      <c r="AH15" s="24" t="n">
        <v>-0.490609176970653</v>
      </c>
      <c r="AI15" s="24"/>
      <c r="AJ15" s="24" t="n">
        <v>-0.480180440649426</v>
      </c>
      <c r="AK15" s="24" t="n">
        <v>-0.573966701587795</v>
      </c>
      <c r="AL15" s="24" t="n">
        <v>-0.423180272584059</v>
      </c>
      <c r="AM15" s="24" t="n">
        <v>-0.744264500959018</v>
      </c>
      <c r="AN15" s="24" t="n">
        <v>-0.413846048330048</v>
      </c>
      <c r="AO15" s="24"/>
      <c r="AP15" s="24" t="n">
        <v>-0.522427126664471</v>
      </c>
      <c r="AQ15" s="24" t="n">
        <v>-0.563500912662232</v>
      </c>
      <c r="AR15" s="24" t="n">
        <v>-0.340870224803886</v>
      </c>
      <c r="AS15" s="24" t="n">
        <v>-0.504907260280859</v>
      </c>
      <c r="AT15" s="24" t="n">
        <v>-0.440768877319101</v>
      </c>
      <c r="AU15" s="24"/>
      <c r="AV15" s="24" t="n">
        <v>-0.579031062653005</v>
      </c>
      <c r="AW15" s="24" t="n">
        <v>-0.521998264855218</v>
      </c>
      <c r="AX15" s="24" t="n">
        <v>-0.379167446502108</v>
      </c>
      <c r="AY15" s="24" t="n">
        <v>-0.458136122809709</v>
      </c>
      <c r="AZ15" s="24" t="n">
        <v>-0.453393123218713</v>
      </c>
      <c r="BA15" s="24" t="n">
        <v>-0.428971140962001</v>
      </c>
      <c r="BB15" s="24"/>
      <c r="BC15" s="24" t="n">
        <v>-0.499411920511117</v>
      </c>
      <c r="BD15" s="24" t="n">
        <v>-0.527483272003226</v>
      </c>
      <c r="BE15" s="24" t="n">
        <v>-0.483392444744554</v>
      </c>
      <c r="BF15" s="24" t="n">
        <v>-0.534616036233065</v>
      </c>
      <c r="BG15" s="24" t="n">
        <v>-0.542042390502834</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462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0.263203377687072</v>
      </c>
      <c r="D9" s="19" t="n">
        <v>0.264334688718887</v>
      </c>
      <c r="E9" s="19" t="n">
        <v>0.264001138671485</v>
      </c>
      <c r="F9" s="19"/>
      <c r="G9" s="19" t="n">
        <v>0.299356093291155</v>
      </c>
      <c r="H9" s="19" t="n">
        <v>0.339560735033547</v>
      </c>
      <c r="I9" s="19" t="n">
        <v>0.253135781009451</v>
      </c>
      <c r="J9" s="19" t="n">
        <v>0.226162254396207</v>
      </c>
      <c r="K9" s="19" t="n">
        <v>0.234067829444311</v>
      </c>
      <c r="L9" s="19" t="n">
        <v>0.241337057721059</v>
      </c>
      <c r="M9" s="19"/>
      <c r="N9" s="19" t="n">
        <v>0.313305799642069</v>
      </c>
      <c r="O9" s="19" t="n">
        <v>0.228964311192417</v>
      </c>
      <c r="P9" s="19" t="n">
        <v>0.230031426669686</v>
      </c>
      <c r="Q9" s="19" t="n">
        <v>0.276147407757215</v>
      </c>
      <c r="R9" s="19"/>
      <c r="S9" s="19" t="n">
        <v>0.379537903236813</v>
      </c>
      <c r="T9" s="19" t="n">
        <v>0.282340536107426</v>
      </c>
      <c r="U9" s="19" t="n">
        <v>0.191287208417208</v>
      </c>
      <c r="V9" s="19" t="n">
        <v>0.279119565589101</v>
      </c>
      <c r="W9" s="19" t="n">
        <v>0.285611947924686</v>
      </c>
      <c r="X9" s="19" t="n">
        <v>0.200497662448136</v>
      </c>
      <c r="Y9" s="19" t="n">
        <v>0.241377476796829</v>
      </c>
      <c r="Z9" s="19" t="n">
        <v>0.213109721794659</v>
      </c>
      <c r="AA9" s="19" t="n">
        <v>0.236965099569764</v>
      </c>
      <c r="AB9" s="19" t="n">
        <v>0.191577634290337</v>
      </c>
      <c r="AC9" s="19" t="n">
        <v>0.293667277245529</v>
      </c>
      <c r="AD9" s="19" t="n">
        <v>0.335152062765428</v>
      </c>
      <c r="AE9" s="19"/>
      <c r="AF9" s="19" t="n">
        <v>0.240575522095219</v>
      </c>
      <c r="AG9" s="19" t="n">
        <v>0.271737853137059</v>
      </c>
      <c r="AH9" s="19" t="n">
        <v>0.266966667610899</v>
      </c>
      <c r="AI9" s="19"/>
      <c r="AJ9" s="19" t="n">
        <v>0.213057986072099</v>
      </c>
      <c r="AK9" s="19" t="n">
        <v>0.353475666821313</v>
      </c>
      <c r="AL9" s="19" t="n">
        <v>0.321516689837248</v>
      </c>
      <c r="AM9" s="19" t="n">
        <v>0.493736204900761</v>
      </c>
      <c r="AN9" s="19" t="n">
        <v>0.19340324965168</v>
      </c>
      <c r="AO9" s="19"/>
      <c r="AP9" s="19" t="n">
        <v>0.241473246266897</v>
      </c>
      <c r="AQ9" s="19" t="n">
        <v>0.323611469466344</v>
      </c>
      <c r="AR9" s="19" t="n">
        <v>0.193046203111977</v>
      </c>
      <c r="AS9" s="19" t="n">
        <v>0.238661194947114</v>
      </c>
      <c r="AT9" s="19" t="n">
        <v>0.24642011304131</v>
      </c>
      <c r="AU9" s="19"/>
      <c r="AV9" s="19" t="n">
        <v>0.329000510929599</v>
      </c>
      <c r="AW9" s="19" t="n">
        <v>0.256847713884731</v>
      </c>
      <c r="AX9" s="19" t="n">
        <v>0.213677559436808</v>
      </c>
      <c r="AY9" s="19" t="n">
        <v>0.224209683114701</v>
      </c>
      <c r="AZ9" s="19" t="n">
        <v>0.304935476498329</v>
      </c>
      <c r="BA9" s="19" t="n">
        <v>0.179286625720796</v>
      </c>
      <c r="BB9" s="19"/>
      <c r="BC9" s="19" t="n">
        <v>0.227465579167749</v>
      </c>
      <c r="BD9" s="19" t="n">
        <v>0.260608046201401</v>
      </c>
      <c r="BE9" s="19" t="n">
        <v>0.26113540359405</v>
      </c>
      <c r="BF9" s="19" t="n">
        <v>0.337244570850898</v>
      </c>
      <c r="BG9" s="19" t="n">
        <v>0.645466704643139</v>
      </c>
    </row>
    <row r="10">
      <c r="B10" s="20" t="s">
        <v>135</v>
      </c>
      <c r="C10" s="19" t="n">
        <v>0.317056349676387</v>
      </c>
      <c r="D10" s="19" t="n">
        <v>0.306510775023306</v>
      </c>
      <c r="E10" s="19" t="n">
        <v>0.325632218664696</v>
      </c>
      <c r="F10" s="19"/>
      <c r="G10" s="19" t="n">
        <v>0.306621252226264</v>
      </c>
      <c r="H10" s="19" t="n">
        <v>0.312127195904658</v>
      </c>
      <c r="I10" s="19" t="n">
        <v>0.371547298282174</v>
      </c>
      <c r="J10" s="19" t="n">
        <v>0.312573655546639</v>
      </c>
      <c r="K10" s="19" t="n">
        <v>0.264686977831057</v>
      </c>
      <c r="L10" s="19" t="n">
        <v>0.323731707465804</v>
      </c>
      <c r="M10" s="19"/>
      <c r="N10" s="19" t="n">
        <v>0.307208129708172</v>
      </c>
      <c r="O10" s="19" t="n">
        <v>0.331686566020104</v>
      </c>
      <c r="P10" s="19" t="n">
        <v>0.315186934762869</v>
      </c>
      <c r="Q10" s="19" t="n">
        <v>0.313712578775293</v>
      </c>
      <c r="R10" s="19"/>
      <c r="S10" s="19" t="n">
        <v>0.303460287607284</v>
      </c>
      <c r="T10" s="19" t="n">
        <v>0.243139041434022</v>
      </c>
      <c r="U10" s="19" t="n">
        <v>0.2626254010976</v>
      </c>
      <c r="V10" s="19" t="n">
        <v>0.304420730352187</v>
      </c>
      <c r="W10" s="19" t="n">
        <v>0.350727347617659</v>
      </c>
      <c r="X10" s="19" t="n">
        <v>0.406978682305553</v>
      </c>
      <c r="Y10" s="19" t="n">
        <v>0.374744439351006</v>
      </c>
      <c r="Z10" s="19" t="n">
        <v>0.304283241742112</v>
      </c>
      <c r="AA10" s="19" t="n">
        <v>0.360091118285039</v>
      </c>
      <c r="AB10" s="19" t="n">
        <v>0.347788017061589</v>
      </c>
      <c r="AC10" s="19" t="n">
        <v>0.266385869299301</v>
      </c>
      <c r="AD10" s="19" t="n">
        <v>0.25705115860418</v>
      </c>
      <c r="AE10" s="19"/>
      <c r="AF10" s="19" t="n">
        <v>0.292605992966678</v>
      </c>
      <c r="AG10" s="19" t="n">
        <v>0.339407378900133</v>
      </c>
      <c r="AH10" s="19" t="n">
        <v>0.362085585178364</v>
      </c>
      <c r="AI10" s="19"/>
      <c r="AJ10" s="19" t="n">
        <v>0.313526603863734</v>
      </c>
      <c r="AK10" s="19" t="n">
        <v>0.309148049408715</v>
      </c>
      <c r="AL10" s="19" t="n">
        <v>0.288865339604686</v>
      </c>
      <c r="AM10" s="19" t="n">
        <v>0.263994308473647</v>
      </c>
      <c r="AN10" s="19" t="n">
        <v>0.370357445481686</v>
      </c>
      <c r="AO10" s="19"/>
      <c r="AP10" s="19" t="n">
        <v>0.374897222356171</v>
      </c>
      <c r="AQ10" s="19" t="n">
        <v>0.299903580853298</v>
      </c>
      <c r="AR10" s="19" t="n">
        <v>0.304154460994926</v>
      </c>
      <c r="AS10" s="19" t="n">
        <v>0.308084855327693</v>
      </c>
      <c r="AT10" s="19" t="n">
        <v>0.226635133765966</v>
      </c>
      <c r="AU10" s="19"/>
      <c r="AV10" s="19" t="n">
        <v>0.302921631615331</v>
      </c>
      <c r="AW10" s="19" t="n">
        <v>0.343683591463678</v>
      </c>
      <c r="AX10" s="19" t="n">
        <v>0.31632522719448</v>
      </c>
      <c r="AY10" s="19" t="n">
        <v>0.300565552270704</v>
      </c>
      <c r="AZ10" s="19" t="n">
        <v>0.245199210936021</v>
      </c>
      <c r="BA10" s="19" t="n">
        <v>0.390199345364948</v>
      </c>
      <c r="BB10" s="19"/>
      <c r="BC10" s="19" t="n">
        <v>0.367887540817898</v>
      </c>
      <c r="BD10" s="19" t="n">
        <v>0.3324760442892</v>
      </c>
      <c r="BE10" s="19" t="n">
        <v>0.287834123360906</v>
      </c>
      <c r="BF10" s="19" t="n">
        <v>0.324019834999967</v>
      </c>
      <c r="BG10" s="19" t="n">
        <v>0</v>
      </c>
    </row>
    <row r="11">
      <c r="B11" s="20" t="s">
        <v>339</v>
      </c>
      <c r="C11" s="19" t="n">
        <v>0.246811468839734</v>
      </c>
      <c r="D11" s="19" t="n">
        <v>0.253824000274821</v>
      </c>
      <c r="E11" s="19" t="n">
        <v>0.240100240123346</v>
      </c>
      <c r="F11" s="19"/>
      <c r="G11" s="19" t="n">
        <v>0.240475769521108</v>
      </c>
      <c r="H11" s="19" t="n">
        <v>0.219388875807575</v>
      </c>
      <c r="I11" s="19" t="n">
        <v>0.202129025661152</v>
      </c>
      <c r="J11" s="19" t="n">
        <v>0.305571079364926</v>
      </c>
      <c r="K11" s="19" t="n">
        <v>0.260553949351642</v>
      </c>
      <c r="L11" s="19" t="n">
        <v>0.249968910371844</v>
      </c>
      <c r="M11" s="19"/>
      <c r="N11" s="19" t="n">
        <v>0.254470635353126</v>
      </c>
      <c r="O11" s="19" t="n">
        <v>0.247666493726183</v>
      </c>
      <c r="P11" s="19" t="n">
        <v>0.267073098210079</v>
      </c>
      <c r="Q11" s="19" t="n">
        <v>0.220901016274617</v>
      </c>
      <c r="R11" s="19"/>
      <c r="S11" s="19" t="n">
        <v>0.193220396813074</v>
      </c>
      <c r="T11" s="19" t="n">
        <v>0.319097959008056</v>
      </c>
      <c r="U11" s="19" t="n">
        <v>0.322559639473017</v>
      </c>
      <c r="V11" s="19" t="n">
        <v>0.280730270055493</v>
      </c>
      <c r="W11" s="19" t="n">
        <v>0.20253391291488</v>
      </c>
      <c r="X11" s="19" t="n">
        <v>0.215496210750742</v>
      </c>
      <c r="Y11" s="19" t="n">
        <v>0.205098381550609</v>
      </c>
      <c r="Z11" s="19" t="n">
        <v>0.267071686713789</v>
      </c>
      <c r="AA11" s="19" t="n">
        <v>0.230638411075491</v>
      </c>
      <c r="AB11" s="19" t="n">
        <v>0.258829103617703</v>
      </c>
      <c r="AC11" s="19" t="n">
        <v>0.178601832804962</v>
      </c>
      <c r="AD11" s="19" t="n">
        <v>0.24893387683179</v>
      </c>
      <c r="AE11" s="19"/>
      <c r="AF11" s="19" t="n">
        <v>0.276118601187678</v>
      </c>
      <c r="AG11" s="19" t="n">
        <v>0.236281332285339</v>
      </c>
      <c r="AH11" s="19" t="n">
        <v>0.187610072240188</v>
      </c>
      <c r="AI11" s="19"/>
      <c r="AJ11" s="19" t="n">
        <v>0.274625980290346</v>
      </c>
      <c r="AK11" s="19" t="n">
        <v>0.223133223171253</v>
      </c>
      <c r="AL11" s="19" t="n">
        <v>0.244982100877494</v>
      </c>
      <c r="AM11" s="19" t="n">
        <v>0.17975542979697</v>
      </c>
      <c r="AN11" s="19" t="n">
        <v>0.206553624396684</v>
      </c>
      <c r="AO11" s="19"/>
      <c r="AP11" s="19" t="n">
        <v>0.207965965237024</v>
      </c>
      <c r="AQ11" s="19" t="n">
        <v>0.231982032038194</v>
      </c>
      <c r="AR11" s="19" t="n">
        <v>0.304386208101487</v>
      </c>
      <c r="AS11" s="19" t="n">
        <v>0.244356789536331</v>
      </c>
      <c r="AT11" s="19" t="n">
        <v>0.417900544316624</v>
      </c>
      <c r="AU11" s="19"/>
      <c r="AV11" s="19" t="n">
        <v>0.245248338371621</v>
      </c>
      <c r="AW11" s="19" t="n">
        <v>0.218960020919374</v>
      </c>
      <c r="AX11" s="19" t="n">
        <v>0.280022664385902</v>
      </c>
      <c r="AY11" s="19" t="n">
        <v>0.255309397719607</v>
      </c>
      <c r="AZ11" s="19" t="n">
        <v>0.332375235071406</v>
      </c>
      <c r="BA11" s="19" t="n">
        <v>0.227467805554558</v>
      </c>
      <c r="BB11" s="19"/>
      <c r="BC11" s="19" t="n">
        <v>0.227968450559104</v>
      </c>
      <c r="BD11" s="19" t="n">
        <v>0.223970511867105</v>
      </c>
      <c r="BE11" s="19" t="n">
        <v>0.271846713551937</v>
      </c>
      <c r="BF11" s="19" t="n">
        <v>0.24582684660169</v>
      </c>
      <c r="BG11" s="19" t="n">
        <v>0.0714967633707558</v>
      </c>
    </row>
    <row r="12">
      <c r="B12" s="20" t="s">
        <v>340</v>
      </c>
      <c r="C12" s="19" t="n">
        <v>0.100621316172533</v>
      </c>
      <c r="D12" s="19" t="n">
        <v>0.132502978146262</v>
      </c>
      <c r="E12" s="19" t="n">
        <v>0.0705880819884893</v>
      </c>
      <c r="F12" s="19"/>
      <c r="G12" s="19" t="n">
        <v>0.100561482516323</v>
      </c>
      <c r="H12" s="19" t="n">
        <v>0.0572358795329099</v>
      </c>
      <c r="I12" s="19" t="n">
        <v>0.110502378595418</v>
      </c>
      <c r="J12" s="19" t="n">
        <v>0.0815101590397578</v>
      </c>
      <c r="K12" s="19" t="n">
        <v>0.147556336627867</v>
      </c>
      <c r="L12" s="19" t="n">
        <v>0.108551405639136</v>
      </c>
      <c r="M12" s="19"/>
      <c r="N12" s="19" t="n">
        <v>0.0874686391251747</v>
      </c>
      <c r="O12" s="19" t="n">
        <v>0.124498956025087</v>
      </c>
      <c r="P12" s="19" t="n">
        <v>0.11040481070088</v>
      </c>
      <c r="Q12" s="19" t="n">
        <v>0.0812327689830063</v>
      </c>
      <c r="R12" s="19"/>
      <c r="S12" s="19" t="n">
        <v>0.080890541006707</v>
      </c>
      <c r="T12" s="19" t="n">
        <v>0.101043474021015</v>
      </c>
      <c r="U12" s="19" t="n">
        <v>0.134723539660725</v>
      </c>
      <c r="V12" s="19" t="n">
        <v>0.100223489472741</v>
      </c>
      <c r="W12" s="19" t="n">
        <v>0.111374543021728</v>
      </c>
      <c r="X12" s="19" t="n">
        <v>0.0713763961595088</v>
      </c>
      <c r="Y12" s="19" t="n">
        <v>0.0899673574574369</v>
      </c>
      <c r="Z12" s="19" t="n">
        <v>0.0829815801044115</v>
      </c>
      <c r="AA12" s="19" t="n">
        <v>0.0888999945685476</v>
      </c>
      <c r="AB12" s="19" t="n">
        <v>0.12623681506821</v>
      </c>
      <c r="AC12" s="19" t="n">
        <v>0.148725598750432</v>
      </c>
      <c r="AD12" s="19" t="n">
        <v>0.0924256333473841</v>
      </c>
      <c r="AE12" s="19"/>
      <c r="AF12" s="19" t="n">
        <v>0.113580141591091</v>
      </c>
      <c r="AG12" s="19" t="n">
        <v>0.098594289053291</v>
      </c>
      <c r="AH12" s="19" t="n">
        <v>0.0625151991661091</v>
      </c>
      <c r="AI12" s="19"/>
      <c r="AJ12" s="19" t="n">
        <v>0.126469406153639</v>
      </c>
      <c r="AK12" s="19" t="n">
        <v>0.0782111257375844</v>
      </c>
      <c r="AL12" s="19" t="n">
        <v>0.077384337312484</v>
      </c>
      <c r="AM12" s="19" t="n">
        <v>0</v>
      </c>
      <c r="AN12" s="19" t="n">
        <v>0.0903361777694207</v>
      </c>
      <c r="AO12" s="19"/>
      <c r="AP12" s="19" t="n">
        <v>0.100646421327138</v>
      </c>
      <c r="AQ12" s="19" t="n">
        <v>0.0904743795636075</v>
      </c>
      <c r="AR12" s="19" t="n">
        <v>0.126773460082064</v>
      </c>
      <c r="AS12" s="19" t="n">
        <v>0.161223150946314</v>
      </c>
      <c r="AT12" s="19" t="n">
        <v>0.0180309281384778</v>
      </c>
      <c r="AU12" s="19"/>
      <c r="AV12" s="19" t="n">
        <v>0.0808414605509639</v>
      </c>
      <c r="AW12" s="19" t="n">
        <v>0.0992741043921503</v>
      </c>
      <c r="AX12" s="19" t="n">
        <v>0.142095258179472</v>
      </c>
      <c r="AY12" s="19" t="n">
        <v>0.161830427203605</v>
      </c>
      <c r="AZ12" s="19" t="n">
        <v>0.0313850353926884</v>
      </c>
      <c r="BA12" s="19" t="n">
        <v>0.051769612112111</v>
      </c>
      <c r="BB12" s="19"/>
      <c r="BC12" s="19" t="n">
        <v>0.0833650034455144</v>
      </c>
      <c r="BD12" s="19" t="n">
        <v>0.104005549419425</v>
      </c>
      <c r="BE12" s="19" t="n">
        <v>0.115068601224775</v>
      </c>
      <c r="BF12" s="19" t="n">
        <v>0.0708938844667194</v>
      </c>
      <c r="BG12" s="19" t="n">
        <v>0.114992803115879</v>
      </c>
    </row>
    <row r="13">
      <c r="B13" s="20" t="s">
        <v>100</v>
      </c>
      <c r="C13" s="23" t="n">
        <v>0.0723074876242743</v>
      </c>
      <c r="D13" s="23" t="n">
        <v>0.0428275578367248</v>
      </c>
      <c r="E13" s="23" t="n">
        <v>0.0996783205519842</v>
      </c>
      <c r="F13" s="23"/>
      <c r="G13" s="23" t="n">
        <v>0.0529854024451497</v>
      </c>
      <c r="H13" s="23" t="n">
        <v>0.0716873137213096</v>
      </c>
      <c r="I13" s="23" t="n">
        <v>0.062685516451804</v>
      </c>
      <c r="J13" s="23" t="n">
        <v>0.0741828516524699</v>
      </c>
      <c r="K13" s="23" t="n">
        <v>0.0931349067451228</v>
      </c>
      <c r="L13" s="23" t="n">
        <v>0.0764109188021575</v>
      </c>
      <c r="M13" s="23"/>
      <c r="N13" s="23" t="n">
        <v>0.0375467961714591</v>
      </c>
      <c r="O13" s="23" t="n">
        <v>0.0671836730362096</v>
      </c>
      <c r="P13" s="23" t="n">
        <v>0.0773037296564876</v>
      </c>
      <c r="Q13" s="23" t="n">
        <v>0.108006228209869</v>
      </c>
      <c r="R13" s="23"/>
      <c r="S13" s="23" t="n">
        <v>0.0428908713361212</v>
      </c>
      <c r="T13" s="23" t="n">
        <v>0.0543789894294806</v>
      </c>
      <c r="U13" s="23" t="n">
        <v>0.0888042113514504</v>
      </c>
      <c r="V13" s="23" t="n">
        <v>0.0355059445304784</v>
      </c>
      <c r="W13" s="23" t="n">
        <v>0.0497522485210462</v>
      </c>
      <c r="X13" s="23" t="n">
        <v>0.10565104833606</v>
      </c>
      <c r="Y13" s="23" t="n">
        <v>0.0888123448441199</v>
      </c>
      <c r="Z13" s="23" t="n">
        <v>0.132553769645028</v>
      </c>
      <c r="AA13" s="23" t="n">
        <v>0.0834053765011589</v>
      </c>
      <c r="AB13" s="23" t="n">
        <v>0.0755684299621609</v>
      </c>
      <c r="AC13" s="23" t="n">
        <v>0.112619421899777</v>
      </c>
      <c r="AD13" s="23" t="n">
        <v>0.0664372684512183</v>
      </c>
      <c r="AE13" s="23"/>
      <c r="AF13" s="23" t="n">
        <v>0.077119742159335</v>
      </c>
      <c r="AG13" s="23" t="n">
        <v>0.0539791466241773</v>
      </c>
      <c r="AH13" s="23" t="n">
        <v>0.12082247580444</v>
      </c>
      <c r="AI13" s="23"/>
      <c r="AJ13" s="23" t="n">
        <v>0.0723200236201821</v>
      </c>
      <c r="AK13" s="23" t="n">
        <v>0.0360319348611354</v>
      </c>
      <c r="AL13" s="23" t="n">
        <v>0.0672515323680884</v>
      </c>
      <c r="AM13" s="23" t="n">
        <v>0.0625140568286209</v>
      </c>
      <c r="AN13" s="23" t="n">
        <v>0.13934950270053</v>
      </c>
      <c r="AO13" s="23"/>
      <c r="AP13" s="23" t="n">
        <v>0.0750171448127694</v>
      </c>
      <c r="AQ13" s="23" t="n">
        <v>0.0540285380785574</v>
      </c>
      <c r="AR13" s="23" t="n">
        <v>0.0716396677095458</v>
      </c>
      <c r="AS13" s="23" t="n">
        <v>0.0476740092425471</v>
      </c>
      <c r="AT13" s="23" t="n">
        <v>0.0910132807376221</v>
      </c>
      <c r="AU13" s="23"/>
      <c r="AV13" s="23" t="n">
        <v>0.0419880585324846</v>
      </c>
      <c r="AW13" s="23" t="n">
        <v>0.081234569340067</v>
      </c>
      <c r="AX13" s="23" t="n">
        <v>0.0478792908033377</v>
      </c>
      <c r="AY13" s="23" t="n">
        <v>0.0580849396913836</v>
      </c>
      <c r="AZ13" s="23" t="n">
        <v>0.0861050421015548</v>
      </c>
      <c r="BA13" s="23" t="n">
        <v>0.151276611247588</v>
      </c>
      <c r="BB13" s="23"/>
      <c r="BC13" s="23" t="n">
        <v>0.0933134260097346</v>
      </c>
      <c r="BD13" s="23" t="n">
        <v>0.0789398482228687</v>
      </c>
      <c r="BE13" s="23" t="n">
        <v>0.0641151582683324</v>
      </c>
      <c r="BF13" s="23" t="n">
        <v>0.0220148630807256</v>
      </c>
      <c r="BG13" s="23" t="n">
        <v>0.168043728870226</v>
      </c>
    </row>
    <row r="14">
      <c r="B14" s="20" t="s">
        <v>139</v>
      </c>
      <c r="C14" s="23" t="n">
        <v>0.580259727363459</v>
      </c>
      <c r="D14" s="23" t="n">
        <v>0.570845463742193</v>
      </c>
      <c r="E14" s="23" t="n">
        <v>0.589633357336181</v>
      </c>
      <c r="F14" s="23"/>
      <c r="G14" s="23" t="n">
        <v>0.605977345517419</v>
      </c>
      <c r="H14" s="23" t="n">
        <v>0.651687930938205</v>
      </c>
      <c r="I14" s="23" t="n">
        <v>0.624683079291625</v>
      </c>
      <c r="J14" s="23" t="n">
        <v>0.538735909942846</v>
      </c>
      <c r="K14" s="23" t="n">
        <v>0.498754807275368</v>
      </c>
      <c r="L14" s="23" t="n">
        <v>0.565068765186863</v>
      </c>
      <c r="M14" s="23"/>
      <c r="N14" s="23" t="n">
        <v>0.62051392935024</v>
      </c>
      <c r="O14" s="23" t="n">
        <v>0.56065087721252</v>
      </c>
      <c r="P14" s="23" t="n">
        <v>0.545218361432554</v>
      </c>
      <c r="Q14" s="23" t="n">
        <v>0.589859986532508</v>
      </c>
      <c r="R14" s="23"/>
      <c r="S14" s="23" t="n">
        <v>0.682998190844098</v>
      </c>
      <c r="T14" s="23" t="n">
        <v>0.525479577541448</v>
      </c>
      <c r="U14" s="23" t="n">
        <v>0.453912609514808</v>
      </c>
      <c r="V14" s="23" t="n">
        <v>0.583540295941288</v>
      </c>
      <c r="W14" s="23" t="n">
        <v>0.636339295542345</v>
      </c>
      <c r="X14" s="23" t="n">
        <v>0.607476344753688</v>
      </c>
      <c r="Y14" s="23" t="n">
        <v>0.616121916147834</v>
      </c>
      <c r="Z14" s="23" t="n">
        <v>0.517392963536771</v>
      </c>
      <c r="AA14" s="23" t="n">
        <v>0.597056217854803</v>
      </c>
      <c r="AB14" s="23" t="n">
        <v>0.539365651351926</v>
      </c>
      <c r="AC14" s="23" t="n">
        <v>0.560053146544829</v>
      </c>
      <c r="AD14" s="23" t="n">
        <v>0.592203221369608</v>
      </c>
      <c r="AE14" s="23"/>
      <c r="AF14" s="23" t="n">
        <v>0.533181515061897</v>
      </c>
      <c r="AG14" s="23" t="n">
        <v>0.611145232037192</v>
      </c>
      <c r="AH14" s="23" t="n">
        <v>0.629052252789263</v>
      </c>
      <c r="AI14" s="23"/>
      <c r="AJ14" s="23" t="n">
        <v>0.526584589935833</v>
      </c>
      <c r="AK14" s="23" t="n">
        <v>0.662623716230027</v>
      </c>
      <c r="AL14" s="23" t="n">
        <v>0.610382029441934</v>
      </c>
      <c r="AM14" s="23" t="n">
        <v>0.757730513374409</v>
      </c>
      <c r="AN14" s="23" t="n">
        <v>0.563760695133366</v>
      </c>
      <c r="AO14" s="23"/>
      <c r="AP14" s="23" t="n">
        <v>0.616370468623068</v>
      </c>
      <c r="AQ14" s="23" t="n">
        <v>0.623515050319642</v>
      </c>
      <c r="AR14" s="23" t="n">
        <v>0.497200664106904</v>
      </c>
      <c r="AS14" s="23" t="n">
        <v>0.546746050274807</v>
      </c>
      <c r="AT14" s="23" t="n">
        <v>0.473055246807276</v>
      </c>
      <c r="AU14" s="23"/>
      <c r="AV14" s="23" t="n">
        <v>0.63192214254493</v>
      </c>
      <c r="AW14" s="23" t="n">
        <v>0.600531305348409</v>
      </c>
      <c r="AX14" s="23" t="n">
        <v>0.530002786631289</v>
      </c>
      <c r="AY14" s="23" t="n">
        <v>0.524775235385405</v>
      </c>
      <c r="AZ14" s="23" t="n">
        <v>0.550134687434351</v>
      </c>
      <c r="BA14" s="23" t="n">
        <v>0.569485971085744</v>
      </c>
      <c r="BB14" s="23"/>
      <c r="BC14" s="23" t="n">
        <v>0.595353119985647</v>
      </c>
      <c r="BD14" s="23" t="n">
        <v>0.593084090490601</v>
      </c>
      <c r="BE14" s="23" t="n">
        <v>0.548969526954955</v>
      </c>
      <c r="BF14" s="23" t="n">
        <v>0.661264405850865</v>
      </c>
      <c r="BG14" s="23" t="n">
        <v>0.645466704643139</v>
      </c>
    </row>
    <row r="15">
      <c r="B15" s="20" t="s">
        <v>141</v>
      </c>
      <c r="C15" s="24" t="n">
        <v>-0.507952239739184</v>
      </c>
      <c r="D15" s="24" t="n">
        <v>-0.528017905905468</v>
      </c>
      <c r="E15" s="24" t="n">
        <v>-0.489955036784197</v>
      </c>
      <c r="F15" s="24"/>
      <c r="G15" s="24" t="n">
        <v>-0.552991943072269</v>
      </c>
      <c r="H15" s="24" t="n">
        <v>-0.580000617216895</v>
      </c>
      <c r="I15" s="24" t="n">
        <v>-0.561997562839821</v>
      </c>
      <c r="J15" s="24" t="n">
        <v>-0.464553058290376</v>
      </c>
      <c r="K15" s="24" t="n">
        <v>-0.405619900530245</v>
      </c>
      <c r="L15" s="24" t="n">
        <v>-0.488657846384705</v>
      </c>
      <c r="M15" s="24"/>
      <c r="N15" s="24" t="n">
        <v>-0.582967133178781</v>
      </c>
      <c r="O15" s="24" t="n">
        <v>-0.493467204176311</v>
      </c>
      <c r="P15" s="24" t="n">
        <v>-0.467914631776067</v>
      </c>
      <c r="Q15" s="24" t="n">
        <v>-0.48185375832264</v>
      </c>
      <c r="R15" s="24"/>
      <c r="S15" s="24" t="n">
        <v>-0.640107319507976</v>
      </c>
      <c r="T15" s="24" t="n">
        <v>-0.471100588111968</v>
      </c>
      <c r="U15" s="24" t="n">
        <v>-0.365108398163358</v>
      </c>
      <c r="V15" s="24" t="n">
        <v>-0.54803435141081</v>
      </c>
      <c r="W15" s="24" t="n">
        <v>-0.586587047021299</v>
      </c>
      <c r="X15" s="24" t="n">
        <v>-0.501825296417628</v>
      </c>
      <c r="Y15" s="24" t="n">
        <v>-0.527309571303714</v>
      </c>
      <c r="Z15" s="24" t="n">
        <v>-0.384839193891743</v>
      </c>
      <c r="AA15" s="24" t="n">
        <v>-0.513650841353644</v>
      </c>
      <c r="AB15" s="24" t="n">
        <v>-0.463797221389765</v>
      </c>
      <c r="AC15" s="24" t="n">
        <v>-0.447433724645053</v>
      </c>
      <c r="AD15" s="24" t="n">
        <v>-0.52576595291839</v>
      </c>
      <c r="AE15" s="24"/>
      <c r="AF15" s="24" t="n">
        <v>-0.456061772902562</v>
      </c>
      <c r="AG15" s="24" t="n">
        <v>-0.557166085413015</v>
      </c>
      <c r="AH15" s="24" t="n">
        <v>-0.508229776984823</v>
      </c>
      <c r="AI15" s="24"/>
      <c r="AJ15" s="24" t="n">
        <v>-0.454264566315651</v>
      </c>
      <c r="AK15" s="24" t="n">
        <v>-0.626591781368892</v>
      </c>
      <c r="AL15" s="24" t="n">
        <v>-0.543130497073846</v>
      </c>
      <c r="AM15" s="24" t="n">
        <v>-0.695216456545788</v>
      </c>
      <c r="AN15" s="24" t="n">
        <v>-0.424411192432836</v>
      </c>
      <c r="AO15" s="24"/>
      <c r="AP15" s="24" t="n">
        <v>-0.541353323810299</v>
      </c>
      <c r="AQ15" s="24" t="n">
        <v>-0.569486512241084</v>
      </c>
      <c r="AR15" s="24" t="n">
        <v>-0.425560996397358</v>
      </c>
      <c r="AS15" s="24" t="n">
        <v>-0.49907204103226</v>
      </c>
      <c r="AT15" s="24" t="n">
        <v>-0.382041966069654</v>
      </c>
      <c r="AU15" s="24"/>
      <c r="AV15" s="24" t="n">
        <v>-0.589934084012446</v>
      </c>
      <c r="AW15" s="24" t="n">
        <v>-0.519296736008342</v>
      </c>
      <c r="AX15" s="24" t="n">
        <v>-0.482123495827951</v>
      </c>
      <c r="AY15" s="24" t="n">
        <v>-0.466690295694021</v>
      </c>
      <c r="AZ15" s="24" t="n">
        <v>-0.464029645332796</v>
      </c>
      <c r="BA15" s="24" t="n">
        <v>-0.418209359838156</v>
      </c>
      <c r="BB15" s="24"/>
      <c r="BC15" s="24" t="n">
        <v>-0.502039693975912</v>
      </c>
      <c r="BD15" s="24" t="n">
        <v>-0.514144242267732</v>
      </c>
      <c r="BE15" s="24" t="n">
        <v>-0.484854368686623</v>
      </c>
      <c r="BF15" s="24" t="n">
        <v>-0.63924954277014</v>
      </c>
      <c r="BG15" s="24" t="n">
        <v>-0.477422975772914</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463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134</v>
      </c>
      <c r="C9" s="19" t="n">
        <v>0.364427703169531</v>
      </c>
      <c r="D9" s="19" t="n">
        <v>0.342378537087613</v>
      </c>
      <c r="E9" s="19" t="n">
        <v>0.386564388810508</v>
      </c>
      <c r="F9" s="19"/>
      <c r="G9" s="19" t="n">
        <v>0.341179795378447</v>
      </c>
      <c r="H9" s="19" t="n">
        <v>0.435980943614952</v>
      </c>
      <c r="I9" s="19" t="n">
        <v>0.365889443848361</v>
      </c>
      <c r="J9" s="19" t="n">
        <v>0.2866765839456</v>
      </c>
      <c r="K9" s="19" t="n">
        <v>0.339885896041171</v>
      </c>
      <c r="L9" s="19" t="n">
        <v>0.405063856220215</v>
      </c>
      <c r="M9" s="19"/>
      <c r="N9" s="19" t="n">
        <v>0.414130820581883</v>
      </c>
      <c r="O9" s="19" t="n">
        <v>0.345298463554024</v>
      </c>
      <c r="P9" s="19" t="n">
        <v>0.325233897389539</v>
      </c>
      <c r="Q9" s="19" t="n">
        <v>0.367644806200955</v>
      </c>
      <c r="R9" s="19"/>
      <c r="S9" s="19" t="n">
        <v>0.465349989293942</v>
      </c>
      <c r="T9" s="19" t="n">
        <v>0.328234396479881</v>
      </c>
      <c r="U9" s="19" t="n">
        <v>0.240478530415975</v>
      </c>
      <c r="V9" s="19" t="n">
        <v>0.348844765648988</v>
      </c>
      <c r="W9" s="19" t="n">
        <v>0.408348506197438</v>
      </c>
      <c r="X9" s="19" t="n">
        <v>0.218897677193115</v>
      </c>
      <c r="Y9" s="19" t="n">
        <v>0.407161316475519</v>
      </c>
      <c r="Z9" s="19" t="n">
        <v>0.261461869450012</v>
      </c>
      <c r="AA9" s="19" t="n">
        <v>0.402489324972858</v>
      </c>
      <c r="AB9" s="19" t="n">
        <v>0.393892048431782</v>
      </c>
      <c r="AC9" s="19" t="n">
        <v>0.456998739118424</v>
      </c>
      <c r="AD9" s="19" t="n">
        <v>0.428332623852691</v>
      </c>
      <c r="AE9" s="19"/>
      <c r="AF9" s="19" t="n">
        <v>0.349187606952688</v>
      </c>
      <c r="AG9" s="19" t="n">
        <v>0.406954234089392</v>
      </c>
      <c r="AH9" s="19" t="n">
        <v>0.313253247561393</v>
      </c>
      <c r="AI9" s="19"/>
      <c r="AJ9" s="19" t="n">
        <v>0.337416311319491</v>
      </c>
      <c r="AK9" s="19" t="n">
        <v>0.42088557131902</v>
      </c>
      <c r="AL9" s="19" t="n">
        <v>0.379170600216924</v>
      </c>
      <c r="AM9" s="19" t="n">
        <v>0.421302885471451</v>
      </c>
      <c r="AN9" s="19" t="n">
        <v>0.312408729571632</v>
      </c>
      <c r="AO9" s="19"/>
      <c r="AP9" s="19" t="n">
        <v>0.376531825908016</v>
      </c>
      <c r="AQ9" s="19" t="n">
        <v>0.416847992459502</v>
      </c>
      <c r="AR9" s="19" t="n">
        <v>0.277864419204876</v>
      </c>
      <c r="AS9" s="19" t="n">
        <v>0.318114010880028</v>
      </c>
      <c r="AT9" s="19" t="n">
        <v>0.400601728883796</v>
      </c>
      <c r="AU9" s="19"/>
      <c r="AV9" s="19" t="n">
        <v>0.409502974249534</v>
      </c>
      <c r="AW9" s="19" t="n">
        <v>0.363926966467472</v>
      </c>
      <c r="AX9" s="19" t="n">
        <v>0.358401830861753</v>
      </c>
      <c r="AY9" s="19" t="n">
        <v>0.324483010306957</v>
      </c>
      <c r="AZ9" s="19" t="n">
        <v>0.472610739338491</v>
      </c>
      <c r="BA9" s="19" t="n">
        <v>0.28160248444477</v>
      </c>
      <c r="BB9" s="19"/>
      <c r="BC9" s="19" t="n">
        <v>0.346649005794141</v>
      </c>
      <c r="BD9" s="19" t="n">
        <v>0.350540069594183</v>
      </c>
      <c r="BE9" s="19" t="n">
        <v>0.406024333145932</v>
      </c>
      <c r="BF9" s="19" t="n">
        <v>0.338006233879297</v>
      </c>
      <c r="BG9" s="19" t="n">
        <v>0.493127533038018</v>
      </c>
    </row>
    <row r="10">
      <c r="B10" s="20" t="s">
        <v>135</v>
      </c>
      <c r="C10" s="19" t="n">
        <v>0.388561917136398</v>
      </c>
      <c r="D10" s="19" t="n">
        <v>0.394722212287264</v>
      </c>
      <c r="E10" s="19" t="n">
        <v>0.383284497267412</v>
      </c>
      <c r="F10" s="19"/>
      <c r="G10" s="19" t="n">
        <v>0.343333329135829</v>
      </c>
      <c r="H10" s="19" t="n">
        <v>0.324459713170102</v>
      </c>
      <c r="I10" s="19" t="n">
        <v>0.397149527778329</v>
      </c>
      <c r="J10" s="19" t="n">
        <v>0.433057660987479</v>
      </c>
      <c r="K10" s="19" t="n">
        <v>0.380948633651233</v>
      </c>
      <c r="L10" s="19" t="n">
        <v>0.427981683663465</v>
      </c>
      <c r="M10" s="19"/>
      <c r="N10" s="19" t="n">
        <v>0.382398190244641</v>
      </c>
      <c r="O10" s="19" t="n">
        <v>0.392184744029738</v>
      </c>
      <c r="P10" s="19" t="n">
        <v>0.389000158971379</v>
      </c>
      <c r="Q10" s="19" t="n">
        <v>0.390690115404102</v>
      </c>
      <c r="R10" s="19"/>
      <c r="S10" s="19" t="n">
        <v>0.40095987867877</v>
      </c>
      <c r="T10" s="19" t="n">
        <v>0.425893461585912</v>
      </c>
      <c r="U10" s="19" t="n">
        <v>0.404409695331174</v>
      </c>
      <c r="V10" s="19" t="n">
        <v>0.403361186022917</v>
      </c>
      <c r="W10" s="19" t="n">
        <v>0.295886222248578</v>
      </c>
      <c r="X10" s="19" t="n">
        <v>0.486561610210667</v>
      </c>
      <c r="Y10" s="19" t="n">
        <v>0.405775684139081</v>
      </c>
      <c r="Z10" s="19" t="n">
        <v>0.379027559669215</v>
      </c>
      <c r="AA10" s="19" t="n">
        <v>0.292137121656565</v>
      </c>
      <c r="AB10" s="19" t="n">
        <v>0.377563952724587</v>
      </c>
      <c r="AC10" s="19" t="n">
        <v>0.379326553432549</v>
      </c>
      <c r="AD10" s="19" t="n">
        <v>0.355232675135614</v>
      </c>
      <c r="AE10" s="19"/>
      <c r="AF10" s="19" t="n">
        <v>0.391111017294144</v>
      </c>
      <c r="AG10" s="19" t="n">
        <v>0.397753095223717</v>
      </c>
      <c r="AH10" s="19" t="n">
        <v>0.379629924999968</v>
      </c>
      <c r="AI10" s="19"/>
      <c r="AJ10" s="19" t="n">
        <v>0.410902938795563</v>
      </c>
      <c r="AK10" s="19" t="n">
        <v>0.382446553717133</v>
      </c>
      <c r="AL10" s="19" t="n">
        <v>0.393050111947418</v>
      </c>
      <c r="AM10" s="19" t="n">
        <v>0.346207126830779</v>
      </c>
      <c r="AN10" s="19" t="n">
        <v>0.367988512914568</v>
      </c>
      <c r="AO10" s="19"/>
      <c r="AP10" s="19" t="n">
        <v>0.447785593604009</v>
      </c>
      <c r="AQ10" s="19" t="n">
        <v>0.388888892365263</v>
      </c>
      <c r="AR10" s="19" t="n">
        <v>0.404322997549257</v>
      </c>
      <c r="AS10" s="19" t="n">
        <v>0.389071700379903</v>
      </c>
      <c r="AT10" s="19" t="n">
        <v>0.276568780922758</v>
      </c>
      <c r="AU10" s="19"/>
      <c r="AV10" s="19" t="n">
        <v>0.392567846194929</v>
      </c>
      <c r="AW10" s="19" t="n">
        <v>0.41813812228001</v>
      </c>
      <c r="AX10" s="19" t="n">
        <v>0.359727687230266</v>
      </c>
      <c r="AY10" s="19" t="n">
        <v>0.364693086949326</v>
      </c>
      <c r="AZ10" s="19" t="n">
        <v>0.274222374240181</v>
      </c>
      <c r="BA10" s="19" t="n">
        <v>0.465826919301241</v>
      </c>
      <c r="BB10" s="19"/>
      <c r="BC10" s="19" t="n">
        <v>0.421272848206086</v>
      </c>
      <c r="BD10" s="19" t="n">
        <v>0.369747620944836</v>
      </c>
      <c r="BE10" s="19" t="n">
        <v>0.371415783142573</v>
      </c>
      <c r="BF10" s="19" t="n">
        <v>0.400229512329489</v>
      </c>
      <c r="BG10" s="19" t="n">
        <v>0.265510010815464</v>
      </c>
    </row>
    <row r="11">
      <c r="B11" s="20" t="s">
        <v>339</v>
      </c>
      <c r="C11" s="19" t="n">
        <v>0.151315948402285</v>
      </c>
      <c r="D11" s="19" t="n">
        <v>0.197945682432523</v>
      </c>
      <c r="E11" s="19" t="n">
        <v>0.10570160257225</v>
      </c>
      <c r="F11" s="19"/>
      <c r="G11" s="19" t="n">
        <v>0.206840565838732</v>
      </c>
      <c r="H11" s="19" t="n">
        <v>0.136505538249162</v>
      </c>
      <c r="I11" s="19" t="n">
        <v>0.146354280258533</v>
      </c>
      <c r="J11" s="19" t="n">
        <v>0.169383804117617</v>
      </c>
      <c r="K11" s="19" t="n">
        <v>0.137159252187519</v>
      </c>
      <c r="L11" s="19" t="n">
        <v>0.126937073638339</v>
      </c>
      <c r="M11" s="19"/>
      <c r="N11" s="19" t="n">
        <v>0.144052878369807</v>
      </c>
      <c r="O11" s="19" t="n">
        <v>0.165703280062001</v>
      </c>
      <c r="P11" s="19" t="n">
        <v>0.16868734919427</v>
      </c>
      <c r="Q11" s="19" t="n">
        <v>0.129127870899566</v>
      </c>
      <c r="R11" s="19"/>
      <c r="S11" s="19" t="n">
        <v>0.0961625698380197</v>
      </c>
      <c r="T11" s="19" t="n">
        <v>0.182865219827728</v>
      </c>
      <c r="U11" s="19" t="n">
        <v>0.189753917842635</v>
      </c>
      <c r="V11" s="19" t="n">
        <v>0.161573092206998</v>
      </c>
      <c r="W11" s="19" t="n">
        <v>0.195455717327408</v>
      </c>
      <c r="X11" s="19" t="n">
        <v>0.174535069286929</v>
      </c>
      <c r="Y11" s="19" t="n">
        <v>0.0763591646962863</v>
      </c>
      <c r="Z11" s="19" t="n">
        <v>0.215872348782119</v>
      </c>
      <c r="AA11" s="19" t="n">
        <v>0.161867676655794</v>
      </c>
      <c r="AB11" s="19" t="n">
        <v>0.155853523428058</v>
      </c>
      <c r="AC11" s="19" t="n">
        <v>0.0705479862481595</v>
      </c>
      <c r="AD11" s="19" t="n">
        <v>0.157589256966898</v>
      </c>
      <c r="AE11" s="19"/>
      <c r="AF11" s="19" t="n">
        <v>0.162081927283322</v>
      </c>
      <c r="AG11" s="19" t="n">
        <v>0.129170686579405</v>
      </c>
      <c r="AH11" s="19" t="n">
        <v>0.16234412214347</v>
      </c>
      <c r="AI11" s="19"/>
      <c r="AJ11" s="19" t="n">
        <v>0.170816334285135</v>
      </c>
      <c r="AK11" s="19" t="n">
        <v>0.1244251788178</v>
      </c>
      <c r="AL11" s="19" t="n">
        <v>0.1313660332647</v>
      </c>
      <c r="AM11" s="19" t="n">
        <v>0.169975930869149</v>
      </c>
      <c r="AN11" s="19" t="n">
        <v>0.136872060032613</v>
      </c>
      <c r="AO11" s="19"/>
      <c r="AP11" s="19" t="n">
        <v>0.115527962147584</v>
      </c>
      <c r="AQ11" s="19" t="n">
        <v>0.124794780142034</v>
      </c>
      <c r="AR11" s="19" t="n">
        <v>0.197854157985577</v>
      </c>
      <c r="AS11" s="19" t="n">
        <v>0.206589679945592</v>
      </c>
      <c r="AT11" s="19" t="n">
        <v>0.19351292313946</v>
      </c>
      <c r="AU11" s="19"/>
      <c r="AV11" s="19" t="n">
        <v>0.126392790002656</v>
      </c>
      <c r="AW11" s="19" t="n">
        <v>0.152370709783778</v>
      </c>
      <c r="AX11" s="19" t="n">
        <v>0.181960950485491</v>
      </c>
      <c r="AY11" s="19" t="n">
        <v>0.22091528928931</v>
      </c>
      <c r="AZ11" s="19" t="n">
        <v>0.150739268705563</v>
      </c>
      <c r="BA11" s="19" t="n">
        <v>0.0595978968462895</v>
      </c>
      <c r="BB11" s="19"/>
      <c r="BC11" s="19" t="n">
        <v>0.116990103711081</v>
      </c>
      <c r="BD11" s="19" t="n">
        <v>0.171732559910793</v>
      </c>
      <c r="BE11" s="19" t="n">
        <v>0.142660577872123</v>
      </c>
      <c r="BF11" s="19" t="n">
        <v>0.181975006960484</v>
      </c>
      <c r="BG11" s="19" t="n">
        <v>0.241362456146518</v>
      </c>
    </row>
    <row r="12">
      <c r="B12" s="20" t="s">
        <v>340</v>
      </c>
      <c r="C12" s="19" t="n">
        <v>0.0207002482167101</v>
      </c>
      <c r="D12" s="19" t="n">
        <v>0.0239161814225706</v>
      </c>
      <c r="E12" s="19" t="n">
        <v>0.0177464923690263</v>
      </c>
      <c r="F12" s="19"/>
      <c r="G12" s="19" t="n">
        <v>0.0474008401415451</v>
      </c>
      <c r="H12" s="19" t="n">
        <v>0.0190005100072021</v>
      </c>
      <c r="I12" s="19" t="n">
        <v>0.0189753933528911</v>
      </c>
      <c r="J12" s="19" t="n">
        <v>0.0135785793055168</v>
      </c>
      <c r="K12" s="19" t="n">
        <v>0.0256228142618569</v>
      </c>
      <c r="L12" s="19" t="n">
        <v>0.00904988012365755</v>
      </c>
      <c r="M12" s="19"/>
      <c r="N12" s="19" t="n">
        <v>0.0138542484904131</v>
      </c>
      <c r="O12" s="19" t="n">
        <v>0.0312290567996775</v>
      </c>
      <c r="P12" s="19" t="n">
        <v>0.0238843296536483</v>
      </c>
      <c r="Q12" s="19" t="n">
        <v>0.0141674865535526</v>
      </c>
      <c r="R12" s="19"/>
      <c r="S12" s="19" t="n">
        <v>0.0232316100002541</v>
      </c>
      <c r="T12" s="19" t="n">
        <v>0.0220455431239249</v>
      </c>
      <c r="U12" s="19" t="n">
        <v>0.0398382211360651</v>
      </c>
      <c r="V12" s="19" t="n">
        <v>0.0134206740014167</v>
      </c>
      <c r="W12" s="19" t="n">
        <v>0</v>
      </c>
      <c r="X12" s="19" t="n">
        <v>0.0153699161093254</v>
      </c>
      <c r="Y12" s="19" t="n">
        <v>0.0211518367133303</v>
      </c>
      <c r="Z12" s="19" t="n">
        <v>0.0365129254779968</v>
      </c>
      <c r="AA12" s="19" t="n">
        <v>0.0241844320416846</v>
      </c>
      <c r="AB12" s="19" t="n">
        <v>0.010863726053631</v>
      </c>
      <c r="AC12" s="19" t="n">
        <v>0.0392762746080404</v>
      </c>
      <c r="AD12" s="19" t="n">
        <v>0</v>
      </c>
      <c r="AE12" s="19"/>
      <c r="AF12" s="19" t="n">
        <v>0.0252693204693237</v>
      </c>
      <c r="AG12" s="19" t="n">
        <v>0.00986273060749068</v>
      </c>
      <c r="AH12" s="19" t="n">
        <v>0.0158058172117433</v>
      </c>
      <c r="AI12" s="19"/>
      <c r="AJ12" s="19" t="n">
        <v>0.0181983405072271</v>
      </c>
      <c r="AK12" s="19" t="n">
        <v>0.0229728775424184</v>
      </c>
      <c r="AL12" s="19" t="n">
        <v>0</v>
      </c>
      <c r="AM12" s="19" t="n">
        <v>0</v>
      </c>
      <c r="AN12" s="19" t="n">
        <v>0.0274502992025106</v>
      </c>
      <c r="AO12" s="19"/>
      <c r="AP12" s="19" t="n">
        <v>0.00473004000230801</v>
      </c>
      <c r="AQ12" s="19" t="n">
        <v>0.0143916093440264</v>
      </c>
      <c r="AR12" s="19" t="n">
        <v>0.0162140236671415</v>
      </c>
      <c r="AS12" s="19" t="n">
        <v>0.0473300757841773</v>
      </c>
      <c r="AT12" s="19" t="n">
        <v>0.0512911414009476</v>
      </c>
      <c r="AU12" s="19"/>
      <c r="AV12" s="19" t="n">
        <v>0.0130546025148214</v>
      </c>
      <c r="AW12" s="19" t="n">
        <v>0.0103641313674078</v>
      </c>
      <c r="AX12" s="19" t="n">
        <v>0.0162422499195845</v>
      </c>
      <c r="AY12" s="19" t="n">
        <v>0.0435578966763303</v>
      </c>
      <c r="AZ12" s="19" t="n">
        <v>0.0429305390516035</v>
      </c>
      <c r="BA12" s="19" t="n">
        <v>0</v>
      </c>
      <c r="BB12" s="19"/>
      <c r="BC12" s="19" t="n">
        <v>0.0162699223689086</v>
      </c>
      <c r="BD12" s="19" t="n">
        <v>0.0214057054148977</v>
      </c>
      <c r="BE12" s="19" t="n">
        <v>0.0154793959536569</v>
      </c>
      <c r="BF12" s="19" t="n">
        <v>0.0430290512920481</v>
      </c>
      <c r="BG12" s="19" t="n">
        <v>0</v>
      </c>
    </row>
    <row r="13">
      <c r="B13" s="20" t="s">
        <v>100</v>
      </c>
      <c r="C13" s="23" t="n">
        <v>0.0749941830750762</v>
      </c>
      <c r="D13" s="23" t="n">
        <v>0.0410373867700298</v>
      </c>
      <c r="E13" s="23" t="n">
        <v>0.106703018980804</v>
      </c>
      <c r="F13" s="23"/>
      <c r="G13" s="23" t="n">
        <v>0.0612454695054471</v>
      </c>
      <c r="H13" s="23" t="n">
        <v>0.084053294958582</v>
      </c>
      <c r="I13" s="23" t="n">
        <v>0.0716313547618867</v>
      </c>
      <c r="J13" s="23" t="n">
        <v>0.0973033716437879</v>
      </c>
      <c r="K13" s="23" t="n">
        <v>0.11638340385822</v>
      </c>
      <c r="L13" s="23" t="n">
        <v>0.0309675063543234</v>
      </c>
      <c r="M13" s="23"/>
      <c r="N13" s="23" t="n">
        <v>0.0455638623132557</v>
      </c>
      <c r="O13" s="23" t="n">
        <v>0.0655844555545601</v>
      </c>
      <c r="P13" s="23" t="n">
        <v>0.093194264791164</v>
      </c>
      <c r="Q13" s="23" t="n">
        <v>0.0983697209418239</v>
      </c>
      <c r="R13" s="23"/>
      <c r="S13" s="23" t="n">
        <v>0.0142959521890136</v>
      </c>
      <c r="T13" s="23" t="n">
        <v>0.0409613789825536</v>
      </c>
      <c r="U13" s="23" t="n">
        <v>0.12551963527415</v>
      </c>
      <c r="V13" s="23" t="n">
        <v>0.0728002821196796</v>
      </c>
      <c r="W13" s="23" t="n">
        <v>0.100309554226575</v>
      </c>
      <c r="X13" s="23" t="n">
        <v>0.104635727199964</v>
      </c>
      <c r="Y13" s="23" t="n">
        <v>0.0895519979757838</v>
      </c>
      <c r="Z13" s="23" t="n">
        <v>0.107125296620657</v>
      </c>
      <c r="AA13" s="23" t="n">
        <v>0.119321444673099</v>
      </c>
      <c r="AB13" s="23" t="n">
        <v>0.0618267493619422</v>
      </c>
      <c r="AC13" s="23" t="n">
        <v>0.053850446592827</v>
      </c>
      <c r="AD13" s="23" t="n">
        <v>0.0588454440447961</v>
      </c>
      <c r="AE13" s="23"/>
      <c r="AF13" s="23" t="n">
        <v>0.072350128000523</v>
      </c>
      <c r="AG13" s="23" t="n">
        <v>0.0562592534999957</v>
      </c>
      <c r="AH13" s="23" t="n">
        <v>0.128966888083425</v>
      </c>
      <c r="AI13" s="23"/>
      <c r="AJ13" s="23" t="n">
        <v>0.0626660750925834</v>
      </c>
      <c r="AK13" s="23" t="n">
        <v>0.0492698186036284</v>
      </c>
      <c r="AL13" s="23" t="n">
        <v>0.0964132545709584</v>
      </c>
      <c r="AM13" s="23" t="n">
        <v>0.0625140568286209</v>
      </c>
      <c r="AN13" s="23" t="n">
        <v>0.155280398278677</v>
      </c>
      <c r="AO13" s="23"/>
      <c r="AP13" s="23" t="n">
        <v>0.0554245783380836</v>
      </c>
      <c r="AQ13" s="23" t="n">
        <v>0.0550767256891758</v>
      </c>
      <c r="AR13" s="23" t="n">
        <v>0.103744401593148</v>
      </c>
      <c r="AS13" s="23" t="n">
        <v>0.0388945330102988</v>
      </c>
      <c r="AT13" s="23" t="n">
        <v>0.0780254256530393</v>
      </c>
      <c r="AU13" s="23"/>
      <c r="AV13" s="23" t="n">
        <v>0.0584817870380595</v>
      </c>
      <c r="AW13" s="23" t="n">
        <v>0.0552000701013326</v>
      </c>
      <c r="AX13" s="23" t="n">
        <v>0.0836672815029046</v>
      </c>
      <c r="AY13" s="23" t="n">
        <v>0.0463507167780764</v>
      </c>
      <c r="AZ13" s="23" t="n">
        <v>0.0594970786641613</v>
      </c>
      <c r="BA13" s="23" t="n">
        <v>0.192972699407699</v>
      </c>
      <c r="BB13" s="23"/>
      <c r="BC13" s="23" t="n">
        <v>0.0988181199197835</v>
      </c>
      <c r="BD13" s="23" t="n">
        <v>0.0865740441352906</v>
      </c>
      <c r="BE13" s="23" t="n">
        <v>0.0644199098857151</v>
      </c>
      <c r="BF13" s="23" t="n">
        <v>0.0367601955386817</v>
      </c>
      <c r="BG13" s="23" t="n">
        <v>0</v>
      </c>
    </row>
    <row r="14">
      <c r="B14" s="20" t="s">
        <v>139</v>
      </c>
      <c r="C14" s="23" t="n">
        <v>0.752989620305929</v>
      </c>
      <c r="D14" s="23" t="n">
        <v>0.737100749374877</v>
      </c>
      <c r="E14" s="23" t="n">
        <v>0.76984888607792</v>
      </c>
      <c r="F14" s="23"/>
      <c r="G14" s="23" t="n">
        <v>0.684513124514275</v>
      </c>
      <c r="H14" s="23" t="n">
        <v>0.760440656785054</v>
      </c>
      <c r="I14" s="23" t="n">
        <v>0.763038971626689</v>
      </c>
      <c r="J14" s="23" t="n">
        <v>0.719734244933079</v>
      </c>
      <c r="K14" s="23" t="n">
        <v>0.720834529692404</v>
      </c>
      <c r="L14" s="23" t="n">
        <v>0.83304553988368</v>
      </c>
      <c r="M14" s="23"/>
      <c r="N14" s="23" t="n">
        <v>0.796529010826525</v>
      </c>
      <c r="O14" s="23" t="n">
        <v>0.737483207583762</v>
      </c>
      <c r="P14" s="23" t="n">
        <v>0.714234056360918</v>
      </c>
      <c r="Q14" s="23" t="n">
        <v>0.758334921605057</v>
      </c>
      <c r="R14" s="23"/>
      <c r="S14" s="23" t="n">
        <v>0.866309867972712</v>
      </c>
      <c r="T14" s="23" t="n">
        <v>0.754127858065793</v>
      </c>
      <c r="U14" s="23" t="n">
        <v>0.64488822574715</v>
      </c>
      <c r="V14" s="23" t="n">
        <v>0.752205951671905</v>
      </c>
      <c r="W14" s="23" t="n">
        <v>0.704234728446016</v>
      </c>
      <c r="X14" s="23" t="n">
        <v>0.705459287403782</v>
      </c>
      <c r="Y14" s="23" t="n">
        <v>0.8129370006146</v>
      </c>
      <c r="Z14" s="23" t="n">
        <v>0.640489429119227</v>
      </c>
      <c r="AA14" s="23" t="n">
        <v>0.694626446629423</v>
      </c>
      <c r="AB14" s="23" t="n">
        <v>0.771456001156369</v>
      </c>
      <c r="AC14" s="23" t="n">
        <v>0.836325292550973</v>
      </c>
      <c r="AD14" s="23" t="n">
        <v>0.783565298988306</v>
      </c>
      <c r="AE14" s="23"/>
      <c r="AF14" s="23" t="n">
        <v>0.740298624246832</v>
      </c>
      <c r="AG14" s="23" t="n">
        <v>0.804707329313109</v>
      </c>
      <c r="AH14" s="23" t="n">
        <v>0.692883172561361</v>
      </c>
      <c r="AI14" s="23"/>
      <c r="AJ14" s="23" t="n">
        <v>0.748319250115055</v>
      </c>
      <c r="AK14" s="23" t="n">
        <v>0.803332125036153</v>
      </c>
      <c r="AL14" s="23" t="n">
        <v>0.772220712164341</v>
      </c>
      <c r="AM14" s="23" t="n">
        <v>0.76751001230223</v>
      </c>
      <c r="AN14" s="23" t="n">
        <v>0.680397242486199</v>
      </c>
      <c r="AO14" s="23"/>
      <c r="AP14" s="23" t="n">
        <v>0.824317419512025</v>
      </c>
      <c r="AQ14" s="23" t="n">
        <v>0.805736884824764</v>
      </c>
      <c r="AR14" s="23" t="n">
        <v>0.682187416754133</v>
      </c>
      <c r="AS14" s="23" t="n">
        <v>0.707185711259931</v>
      </c>
      <c r="AT14" s="23" t="n">
        <v>0.677170509806553</v>
      </c>
      <c r="AU14" s="23"/>
      <c r="AV14" s="23" t="n">
        <v>0.802070820444463</v>
      </c>
      <c r="AW14" s="23" t="n">
        <v>0.782065088747482</v>
      </c>
      <c r="AX14" s="23" t="n">
        <v>0.71812951809202</v>
      </c>
      <c r="AY14" s="23" t="n">
        <v>0.689176097256283</v>
      </c>
      <c r="AZ14" s="23" t="n">
        <v>0.746833113578672</v>
      </c>
      <c r="BA14" s="23" t="n">
        <v>0.747429403746011</v>
      </c>
      <c r="BB14" s="23"/>
      <c r="BC14" s="23" t="n">
        <v>0.767921854000227</v>
      </c>
      <c r="BD14" s="23" t="n">
        <v>0.720287690539019</v>
      </c>
      <c r="BE14" s="23" t="n">
        <v>0.777440116288505</v>
      </c>
      <c r="BF14" s="23" t="n">
        <v>0.738235746208786</v>
      </c>
      <c r="BG14" s="23" t="n">
        <v>0.758637543853482</v>
      </c>
    </row>
    <row r="15">
      <c r="B15" s="20" t="s">
        <v>141</v>
      </c>
      <c r="C15" s="24" t="n">
        <v>-0.677995437230852</v>
      </c>
      <c r="D15" s="24" t="n">
        <v>-0.696063362604847</v>
      </c>
      <c r="E15" s="24" t="n">
        <v>-0.663145867097116</v>
      </c>
      <c r="F15" s="24"/>
      <c r="G15" s="24" t="n">
        <v>-0.623267655008828</v>
      </c>
      <c r="H15" s="24" t="n">
        <v>-0.676387361826472</v>
      </c>
      <c r="I15" s="24" t="n">
        <v>-0.691407616864803</v>
      </c>
      <c r="J15" s="24" t="n">
        <v>-0.622430873289291</v>
      </c>
      <c r="K15" s="24" t="n">
        <v>-0.604451125834184</v>
      </c>
      <c r="L15" s="24" t="n">
        <v>-0.802078033529357</v>
      </c>
      <c r="M15" s="24"/>
      <c r="N15" s="24" t="n">
        <v>-0.750965148513269</v>
      </c>
      <c r="O15" s="24" t="n">
        <v>-0.671898752029201</v>
      </c>
      <c r="P15" s="24" t="n">
        <v>-0.621039791569754</v>
      </c>
      <c r="Q15" s="24" t="n">
        <v>-0.659965200663233</v>
      </c>
      <c r="R15" s="24"/>
      <c r="S15" s="24" t="n">
        <v>-0.852013915783699</v>
      </c>
      <c r="T15" s="24" t="n">
        <v>-0.71316647908324</v>
      </c>
      <c r="U15" s="24" t="n">
        <v>-0.519368590473</v>
      </c>
      <c r="V15" s="24" t="n">
        <v>-0.679405669552225</v>
      </c>
      <c r="W15" s="24" t="n">
        <v>-0.603925174219441</v>
      </c>
      <c r="X15" s="24" t="n">
        <v>-0.600823560203818</v>
      </c>
      <c r="Y15" s="24" t="n">
        <v>-0.723385002638816</v>
      </c>
      <c r="Z15" s="24" t="n">
        <v>-0.53336413249857</v>
      </c>
      <c r="AA15" s="24" t="n">
        <v>-0.575305001956324</v>
      </c>
      <c r="AB15" s="24" t="n">
        <v>-0.709629251794427</v>
      </c>
      <c r="AC15" s="24" t="n">
        <v>-0.782474845958146</v>
      </c>
      <c r="AD15" s="24" t="n">
        <v>-0.724719854943509</v>
      </c>
      <c r="AE15" s="24"/>
      <c r="AF15" s="24" t="n">
        <v>-0.667948496246309</v>
      </c>
      <c r="AG15" s="24" t="n">
        <v>-0.748448075813113</v>
      </c>
      <c r="AH15" s="24" t="n">
        <v>-0.563916284477936</v>
      </c>
      <c r="AI15" s="24"/>
      <c r="AJ15" s="24" t="n">
        <v>-0.685653175022471</v>
      </c>
      <c r="AK15" s="24" t="n">
        <v>-0.754062306432525</v>
      </c>
      <c r="AL15" s="24" t="n">
        <v>-0.675807457593383</v>
      </c>
      <c r="AM15" s="24" t="n">
        <v>-0.704995955473609</v>
      </c>
      <c r="AN15" s="24" t="n">
        <v>-0.525116844207522</v>
      </c>
      <c r="AO15" s="24"/>
      <c r="AP15" s="24" t="n">
        <v>-0.768892841173941</v>
      </c>
      <c r="AQ15" s="24" t="n">
        <v>-0.750660159135588</v>
      </c>
      <c r="AR15" s="24" t="n">
        <v>-0.578443015160985</v>
      </c>
      <c r="AS15" s="24" t="n">
        <v>-0.668291178249633</v>
      </c>
      <c r="AT15" s="24" t="n">
        <v>-0.599145084153514</v>
      </c>
      <c r="AU15" s="24"/>
      <c r="AV15" s="24" t="n">
        <v>-0.743589033406403</v>
      </c>
      <c r="AW15" s="24" t="n">
        <v>-0.726865018646149</v>
      </c>
      <c r="AX15" s="24" t="n">
        <v>-0.634462236589115</v>
      </c>
      <c r="AY15" s="24" t="n">
        <v>-0.642825380478207</v>
      </c>
      <c r="AZ15" s="24" t="n">
        <v>-0.68733603491451</v>
      </c>
      <c r="BA15" s="24" t="n">
        <v>-0.554456704338312</v>
      </c>
      <c r="BB15" s="24"/>
      <c r="BC15" s="24" t="n">
        <v>-0.669103734080444</v>
      </c>
      <c r="BD15" s="24" t="n">
        <v>-0.633713646403729</v>
      </c>
      <c r="BE15" s="24" t="n">
        <v>-0.71302020640279</v>
      </c>
      <c r="BF15" s="24" t="n">
        <v>-0.701475550670105</v>
      </c>
      <c r="BG15" s="24" t="n">
        <v>-0.758637543853482</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s>
  <sheetData>
    <row r="2" ht="40" customHeight="1">
      <c r="D2" s="16" t="s">
        <v>469</v>
      </c>
    </row>
    <row r="6" ht="50" customHeight="1">
      <c r="B6" s="22" t="s">
        <v>15</v>
      </c>
      <c r="C6" s="22" t="s">
        <v>464</v>
      </c>
      <c r="D6" s="22" t="s">
        <v>465</v>
      </c>
      <c r="E6" s="22" t="s">
        <v>226</v>
      </c>
      <c r="F6" s="22" t="s">
        <v>227</v>
      </c>
      <c r="G6" s="22" t="s">
        <v>228</v>
      </c>
      <c r="H6" s="22" t="s">
        <v>229</v>
      </c>
      <c r="I6" s="22" t="s">
        <v>230</v>
      </c>
      <c r="J6" s="22" t="s">
        <v>231</v>
      </c>
      <c r="K6" s="22" t="s">
        <v>232</v>
      </c>
      <c r="L6" s="22" t="s">
        <v>233</v>
      </c>
    </row>
    <row r="7">
      <c r="B7" s="20" t="s">
        <v>466</v>
      </c>
      <c r="C7" s="19" t="n">
        <v>0.280789772141812</v>
      </c>
      <c r="D7" s="19" t="n">
        <v>0.308631811593989</v>
      </c>
      <c r="E7" s="19" t="n">
        <v>0.0860839262346793</v>
      </c>
      <c r="F7" s="19" t="n">
        <v>0.0567457140198724</v>
      </c>
      <c r="G7" s="19" t="n">
        <v>0.107369560248111</v>
      </c>
      <c r="H7" s="19" t="n">
        <v>0.0428486690788743</v>
      </c>
      <c r="I7" s="19" t="n">
        <v>0.0633992012476692</v>
      </c>
      <c r="J7" s="19" t="n">
        <v>0.0533402774644316</v>
      </c>
      <c r="K7" s="19" t="n">
        <v>0.0584879057254708</v>
      </c>
      <c r="L7" s="19" t="n">
        <v>0.0534288126397373</v>
      </c>
    </row>
    <row r="8">
      <c r="B8" s="20" t="s">
        <v>467</v>
      </c>
      <c r="C8" s="19" t="n">
        <v>0.556227873643107</v>
      </c>
      <c r="D8" s="19" t="n">
        <v>0.551381544392052</v>
      </c>
      <c r="E8" s="19" t="n">
        <v>0.444500323817415</v>
      </c>
      <c r="F8" s="19" t="n">
        <v>0.296579711518082</v>
      </c>
      <c r="G8" s="19" t="n">
        <v>0.521197111195666</v>
      </c>
      <c r="H8" s="19" t="n">
        <v>0.127412738324994</v>
      </c>
      <c r="I8" s="19" t="n">
        <v>0.166387733071397</v>
      </c>
      <c r="J8" s="19" t="n">
        <v>0.109678946640615</v>
      </c>
      <c r="K8" s="19" t="n">
        <v>0.162282233846379</v>
      </c>
      <c r="L8" s="19" t="n">
        <v>0.129440304953151</v>
      </c>
    </row>
    <row r="9">
      <c r="B9" s="20" t="s">
        <v>468</v>
      </c>
      <c r="C9" s="19" t="n">
        <v>0.118771076244267</v>
      </c>
      <c r="D9" s="19" t="n">
        <v>0.0967220551525819</v>
      </c>
      <c r="E9" s="19" t="n">
        <v>0.402838139378887</v>
      </c>
      <c r="F9" s="19" t="n">
        <v>0.572848406521642</v>
      </c>
      <c r="G9" s="19" t="n">
        <v>0.309761173959824</v>
      </c>
      <c r="H9" s="19" t="n">
        <v>0.754664051042281</v>
      </c>
      <c r="I9" s="19" t="n">
        <v>0.72034580643037</v>
      </c>
      <c r="J9" s="19" t="n">
        <v>0.766953477698666</v>
      </c>
      <c r="K9" s="19" t="n">
        <v>0.711312289179914</v>
      </c>
      <c r="L9" s="19" t="n">
        <v>0.739436176112011</v>
      </c>
    </row>
    <row r="10">
      <c r="B10" s="20" t="s">
        <v>100</v>
      </c>
      <c r="C10" s="19" t="n">
        <v>0.0442112779708138</v>
      </c>
      <c r="D10" s="19" t="n">
        <v>0.0432645888613773</v>
      </c>
      <c r="E10" s="19" t="n">
        <v>0.0665776105690193</v>
      </c>
      <c r="F10" s="19" t="n">
        <v>0.0738261679404041</v>
      </c>
      <c r="G10" s="19" t="n">
        <v>0.061672154596399</v>
      </c>
      <c r="H10" s="19" t="n">
        <v>0.0750745415538505</v>
      </c>
      <c r="I10" s="19" t="n">
        <v>0.049867259250564</v>
      </c>
      <c r="J10" s="19" t="n">
        <v>0.0700272981962871</v>
      </c>
      <c r="K10" s="19" t="n">
        <v>0.0679175712482358</v>
      </c>
      <c r="L10" s="19" t="n">
        <v>0.0776947062951005</v>
      </c>
    </row>
    <row r="11">
      <c r="B11" s="18" t="s">
        <v>331</v>
      </c>
      <c r="C11" s="18"/>
      <c r="D11" s="18"/>
      <c r="E11" s="18"/>
      <c r="F11" s="18"/>
      <c r="G11" s="18"/>
      <c r="H11" s="18"/>
      <c r="I11" s="18"/>
      <c r="J11" s="18"/>
      <c r="K11" s="18"/>
      <c r="L11" s="18"/>
    </row>
    <row r="12">
      <c r="B12" t="s">
        <v>80</v>
      </c>
    </row>
    <row r="13">
      <c r="B13" t="s">
        <v>81</v>
      </c>
    </row>
    <row r="17">
      <c r="B17" s="9" t="str">
        <f>=HYPERLINK("#'Contents'!A1", "Return to Contents")</f>
      </c>
    </row>
  </sheetData>
  <mergeCells count="1">
    <mergeCell ref="D2:M2"/>
  </mergeCells>
  <pageMargins left="0.7" right="0.7" top="0.75" bottom="0.75" header="0.3" footer="0.3"/>
  <pageSetup paperSize="9" orientation="portrait" horizontalDpi="300" verticalDpi="300" r:id="rId2"/>
  <drawing r:id="rId1"/>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0.280789772141812</v>
      </c>
      <c r="D9" s="19" t="n">
        <v>0.337137977992023</v>
      </c>
      <c r="E9" s="19" t="n">
        <v>0.22844741937125</v>
      </c>
      <c r="F9" s="19"/>
      <c r="G9" s="19" t="n">
        <v>0.203313388733277</v>
      </c>
      <c r="H9" s="19" t="n">
        <v>0.284455071714659</v>
      </c>
      <c r="I9" s="19" t="n">
        <v>0.270462190081182</v>
      </c>
      <c r="J9" s="19" t="n">
        <v>0.313091928175393</v>
      </c>
      <c r="K9" s="19" t="n">
        <v>0.334128204890321</v>
      </c>
      <c r="L9" s="19" t="n">
        <v>0.269951192717102</v>
      </c>
      <c r="M9" s="19"/>
      <c r="N9" s="19" t="n">
        <v>0.278563742061419</v>
      </c>
      <c r="O9" s="19" t="n">
        <v>0.295395226884012</v>
      </c>
      <c r="P9" s="19" t="n">
        <v>0.303636028099747</v>
      </c>
      <c r="Q9" s="19" t="n">
        <v>0.248642853521292</v>
      </c>
      <c r="R9" s="19"/>
      <c r="S9" s="19" t="n">
        <v>0.252116230469015</v>
      </c>
      <c r="T9" s="19" t="n">
        <v>0.263549272648646</v>
      </c>
      <c r="U9" s="19" t="n">
        <v>0.238524048970015</v>
      </c>
      <c r="V9" s="19" t="n">
        <v>0.333251841121469</v>
      </c>
      <c r="W9" s="19" t="n">
        <v>0.316515906467195</v>
      </c>
      <c r="X9" s="19" t="n">
        <v>0.268973437240394</v>
      </c>
      <c r="Y9" s="19" t="n">
        <v>0.283900951532143</v>
      </c>
      <c r="Z9" s="19" t="n">
        <v>0.231956157898966</v>
      </c>
      <c r="AA9" s="19" t="n">
        <v>0.286794220230573</v>
      </c>
      <c r="AB9" s="19" t="n">
        <v>0.345270970989049</v>
      </c>
      <c r="AC9" s="19" t="n">
        <v>0.227929900874012</v>
      </c>
      <c r="AD9" s="19" t="n">
        <v>0.310978378669981</v>
      </c>
      <c r="AE9" s="19"/>
      <c r="AF9" s="19" t="n">
        <v>0.327073453164195</v>
      </c>
      <c r="AG9" s="19" t="n">
        <v>0.265616118206922</v>
      </c>
      <c r="AH9" s="19" t="n">
        <v>0.253020749754427</v>
      </c>
      <c r="AI9" s="19"/>
      <c r="AJ9" s="19" t="n">
        <v>0.316786941640762</v>
      </c>
      <c r="AK9" s="19" t="n">
        <v>0.268285526494891</v>
      </c>
      <c r="AL9" s="19" t="n">
        <v>0.257441716377204</v>
      </c>
      <c r="AM9" s="19" t="n">
        <v>0.372976755597744</v>
      </c>
      <c r="AN9" s="19" t="n">
        <v>0.222265070032632</v>
      </c>
      <c r="AO9" s="19"/>
      <c r="AP9" s="19" t="n">
        <v>0.321669566443945</v>
      </c>
      <c r="AQ9" s="19" t="n">
        <v>0.262611180088423</v>
      </c>
      <c r="AR9" s="19" t="n">
        <v>0.229452192358333</v>
      </c>
      <c r="AS9" s="19" t="n">
        <v>0.331243375761071</v>
      </c>
      <c r="AT9" s="19" t="n">
        <v>0.244163639352302</v>
      </c>
      <c r="AU9" s="19"/>
      <c r="AV9" s="19" t="n">
        <v>0.26773195889816</v>
      </c>
      <c r="AW9" s="19" t="n">
        <v>0.303557883274839</v>
      </c>
      <c r="AX9" s="19" t="n">
        <v>0.293552286348728</v>
      </c>
      <c r="AY9" s="19" t="n">
        <v>0.365936235390496</v>
      </c>
      <c r="AZ9" s="19" t="n">
        <v>0.187524038239739</v>
      </c>
      <c r="BA9" s="19" t="n">
        <v>0.159777303089151</v>
      </c>
      <c r="BB9" s="19"/>
      <c r="BC9" s="19" t="n">
        <v>0.241894821685098</v>
      </c>
      <c r="BD9" s="19" t="n">
        <v>0.32464254698516</v>
      </c>
      <c r="BE9" s="19" t="n">
        <v>0.255772927846818</v>
      </c>
      <c r="BF9" s="19" t="n">
        <v>0.261140598745358</v>
      </c>
      <c r="BG9" s="19" t="n">
        <v>0.267479770384764</v>
      </c>
    </row>
    <row r="10">
      <c r="B10" s="20" t="s">
        <v>467</v>
      </c>
      <c r="C10" s="19" t="n">
        <v>0.556227873643107</v>
      </c>
      <c r="D10" s="19" t="n">
        <v>0.497513116245935</v>
      </c>
      <c r="E10" s="19" t="n">
        <v>0.613524860821383</v>
      </c>
      <c r="F10" s="19"/>
      <c r="G10" s="19" t="n">
        <v>0.55039910293547</v>
      </c>
      <c r="H10" s="19" t="n">
        <v>0.508911729272084</v>
      </c>
      <c r="I10" s="19" t="n">
        <v>0.530339667679167</v>
      </c>
      <c r="J10" s="19" t="n">
        <v>0.552060188322498</v>
      </c>
      <c r="K10" s="19" t="n">
        <v>0.545245290924346</v>
      </c>
      <c r="L10" s="19" t="n">
        <v>0.629519610480732</v>
      </c>
      <c r="M10" s="19"/>
      <c r="N10" s="19" t="n">
        <v>0.571221561969155</v>
      </c>
      <c r="O10" s="19" t="n">
        <v>0.53901306560962</v>
      </c>
      <c r="P10" s="19" t="n">
        <v>0.555708450782246</v>
      </c>
      <c r="Q10" s="19" t="n">
        <v>0.559085055500604</v>
      </c>
      <c r="R10" s="19"/>
      <c r="S10" s="19" t="n">
        <v>0.541283152589141</v>
      </c>
      <c r="T10" s="19" t="n">
        <v>0.545107277088196</v>
      </c>
      <c r="U10" s="19" t="n">
        <v>0.660145791332897</v>
      </c>
      <c r="V10" s="19" t="n">
        <v>0.55077302039331</v>
      </c>
      <c r="W10" s="19" t="n">
        <v>0.538503041907516</v>
      </c>
      <c r="X10" s="19" t="n">
        <v>0.549301476411211</v>
      </c>
      <c r="Y10" s="19" t="n">
        <v>0.548175541778587</v>
      </c>
      <c r="Z10" s="19" t="n">
        <v>0.644082558413569</v>
      </c>
      <c r="AA10" s="19" t="n">
        <v>0.523690896753939</v>
      </c>
      <c r="AB10" s="19" t="n">
        <v>0.528671752183143</v>
      </c>
      <c r="AC10" s="19" t="n">
        <v>0.586183361529109</v>
      </c>
      <c r="AD10" s="19" t="n">
        <v>0.540641264965373</v>
      </c>
      <c r="AE10" s="19"/>
      <c r="AF10" s="19" t="n">
        <v>0.553405322467094</v>
      </c>
      <c r="AG10" s="19" t="n">
        <v>0.59221799149069</v>
      </c>
      <c r="AH10" s="19" t="n">
        <v>0.485213944123242</v>
      </c>
      <c r="AI10" s="19"/>
      <c r="AJ10" s="19" t="n">
        <v>0.575772562724242</v>
      </c>
      <c r="AK10" s="19" t="n">
        <v>0.557045947087488</v>
      </c>
      <c r="AL10" s="19" t="n">
        <v>0.619004629407434</v>
      </c>
      <c r="AM10" s="19" t="n">
        <v>0.510290105109372</v>
      </c>
      <c r="AN10" s="19" t="n">
        <v>0.521650060771561</v>
      </c>
      <c r="AO10" s="19"/>
      <c r="AP10" s="19" t="n">
        <v>0.547392044026109</v>
      </c>
      <c r="AQ10" s="19" t="n">
        <v>0.579745131944458</v>
      </c>
      <c r="AR10" s="19" t="n">
        <v>0.661712933332451</v>
      </c>
      <c r="AS10" s="19" t="n">
        <v>0.528675434332708</v>
      </c>
      <c r="AT10" s="19" t="n">
        <v>0.606700405632061</v>
      </c>
      <c r="AU10" s="19"/>
      <c r="AV10" s="19" t="n">
        <v>0.552544792527047</v>
      </c>
      <c r="AW10" s="19" t="n">
        <v>0.569796757336151</v>
      </c>
      <c r="AX10" s="19" t="n">
        <v>0.576415204060372</v>
      </c>
      <c r="AY10" s="19" t="n">
        <v>0.53082298861808</v>
      </c>
      <c r="AZ10" s="19" t="n">
        <v>0.607975265608102</v>
      </c>
      <c r="BA10" s="19" t="n">
        <v>0.641142854516236</v>
      </c>
      <c r="BB10" s="19"/>
      <c r="BC10" s="19" t="n">
        <v>0.584786571609326</v>
      </c>
      <c r="BD10" s="19" t="n">
        <v>0.515826118442513</v>
      </c>
      <c r="BE10" s="19" t="n">
        <v>0.578421298395738</v>
      </c>
      <c r="BF10" s="19" t="n">
        <v>0.504828522196073</v>
      </c>
      <c r="BG10" s="19" t="n">
        <v>0.652634875117983</v>
      </c>
    </row>
    <row r="11">
      <c r="B11" s="20" t="s">
        <v>468</v>
      </c>
      <c r="C11" s="19" t="n">
        <v>0.118771076244267</v>
      </c>
      <c r="D11" s="19" t="n">
        <v>0.122446859730647</v>
      </c>
      <c r="E11" s="19" t="n">
        <v>0.112236138291768</v>
      </c>
      <c r="F11" s="19"/>
      <c r="G11" s="19" t="n">
        <v>0.210195847718548</v>
      </c>
      <c r="H11" s="19" t="n">
        <v>0.157145615438703</v>
      </c>
      <c r="I11" s="19" t="n">
        <v>0.139104504173067</v>
      </c>
      <c r="J11" s="19" t="n">
        <v>0.0990641442246111</v>
      </c>
      <c r="K11" s="19" t="n">
        <v>0.0694646782075949</v>
      </c>
      <c r="L11" s="19" t="n">
        <v>0.0663707518677847</v>
      </c>
      <c r="M11" s="19"/>
      <c r="N11" s="19" t="n">
        <v>0.1314161394301</v>
      </c>
      <c r="O11" s="19" t="n">
        <v>0.117023246775838</v>
      </c>
      <c r="P11" s="19" t="n">
        <v>0.095160253626671</v>
      </c>
      <c r="Q11" s="19" t="n">
        <v>0.12813125718844</v>
      </c>
      <c r="R11" s="19"/>
      <c r="S11" s="19" t="n">
        <v>0.177963722835851</v>
      </c>
      <c r="T11" s="19" t="n">
        <v>0.11599874723595</v>
      </c>
      <c r="U11" s="19" t="n">
        <v>0.0758075121378545</v>
      </c>
      <c r="V11" s="19" t="n">
        <v>0.0894476036761946</v>
      </c>
      <c r="W11" s="19" t="n">
        <v>0.110532144682419</v>
      </c>
      <c r="X11" s="19" t="n">
        <v>0.135790742769232</v>
      </c>
      <c r="Y11" s="19" t="n">
        <v>0.124696199675974</v>
      </c>
      <c r="Z11" s="19" t="n">
        <v>0.0878946243875323</v>
      </c>
      <c r="AA11" s="19" t="n">
        <v>0.145429619859069</v>
      </c>
      <c r="AB11" s="19" t="n">
        <v>0.0815918695688172</v>
      </c>
      <c r="AC11" s="19" t="n">
        <v>0.119014951223323</v>
      </c>
      <c r="AD11" s="19" t="n">
        <v>0.0864680436683973</v>
      </c>
      <c r="AE11" s="19"/>
      <c r="AF11" s="19" t="n">
        <v>0.0760406369834331</v>
      </c>
      <c r="AG11" s="19" t="n">
        <v>0.112639925929173</v>
      </c>
      <c r="AH11" s="19" t="n">
        <v>0.175020289619295</v>
      </c>
      <c r="AI11" s="19"/>
      <c r="AJ11" s="19" t="n">
        <v>0.0752948527746632</v>
      </c>
      <c r="AK11" s="19" t="n">
        <v>0.157393079290492</v>
      </c>
      <c r="AL11" s="19" t="n">
        <v>0.109513099016056</v>
      </c>
      <c r="AM11" s="19" t="n">
        <v>0.0542190824642637</v>
      </c>
      <c r="AN11" s="19" t="n">
        <v>0.159051476365767</v>
      </c>
      <c r="AO11" s="19"/>
      <c r="AP11" s="19" t="n">
        <v>0.0864507455598911</v>
      </c>
      <c r="AQ11" s="19" t="n">
        <v>0.135349523384004</v>
      </c>
      <c r="AR11" s="19" t="n">
        <v>0.0702497996027803</v>
      </c>
      <c r="AS11" s="19" t="n">
        <v>0.101719264306037</v>
      </c>
      <c r="AT11" s="19" t="n">
        <v>0.0978665109793771</v>
      </c>
      <c r="AU11" s="19"/>
      <c r="AV11" s="19" t="n">
        <v>0.16724225967323</v>
      </c>
      <c r="AW11" s="19" t="n">
        <v>0.0738096440273963</v>
      </c>
      <c r="AX11" s="19" t="n">
        <v>0.0922352174520204</v>
      </c>
      <c r="AY11" s="19" t="n">
        <v>0.0697406011781709</v>
      </c>
      <c r="AZ11" s="19" t="n">
        <v>0.148701700558464</v>
      </c>
      <c r="BA11" s="19" t="n">
        <v>0.0851806894228884</v>
      </c>
      <c r="BB11" s="19"/>
      <c r="BC11" s="19" t="n">
        <v>0.0972241431773499</v>
      </c>
      <c r="BD11" s="19" t="n">
        <v>0.114491859428613</v>
      </c>
      <c r="BE11" s="19" t="n">
        <v>0.126627554868099</v>
      </c>
      <c r="BF11" s="19" t="n">
        <v>0.229007377191832</v>
      </c>
      <c r="BG11" s="19" t="n">
        <v>0.0798853544972535</v>
      </c>
    </row>
    <row r="12">
      <c r="B12" s="20" t="s">
        <v>100</v>
      </c>
      <c r="C12" s="21" t="n">
        <v>0.0442112779708138</v>
      </c>
      <c r="D12" s="21" t="n">
        <v>0.0429020460313949</v>
      </c>
      <c r="E12" s="21" t="n">
        <v>0.045791581515599</v>
      </c>
      <c r="F12" s="21"/>
      <c r="G12" s="21" t="n">
        <v>0.0360916606127055</v>
      </c>
      <c r="H12" s="21" t="n">
        <v>0.0494875835745552</v>
      </c>
      <c r="I12" s="21" t="n">
        <v>0.0600936380665838</v>
      </c>
      <c r="J12" s="21" t="n">
        <v>0.0357837392774971</v>
      </c>
      <c r="K12" s="21" t="n">
        <v>0.0511618259777382</v>
      </c>
      <c r="L12" s="21" t="n">
        <v>0.0341584449343814</v>
      </c>
      <c r="M12" s="21"/>
      <c r="N12" s="21" t="n">
        <v>0.0187985565393252</v>
      </c>
      <c r="O12" s="21" t="n">
        <v>0.0485684607305305</v>
      </c>
      <c r="P12" s="21" t="n">
        <v>0.0454952674913359</v>
      </c>
      <c r="Q12" s="21" t="n">
        <v>0.0641408337896639</v>
      </c>
      <c r="R12" s="21"/>
      <c r="S12" s="21" t="n">
        <v>0.0286368941059931</v>
      </c>
      <c r="T12" s="21" t="n">
        <v>0.0753447030272079</v>
      </c>
      <c r="U12" s="21" t="n">
        <v>0.0255226475592338</v>
      </c>
      <c r="V12" s="21" t="n">
        <v>0.0265275348090267</v>
      </c>
      <c r="W12" s="21" t="n">
        <v>0.03444890694287</v>
      </c>
      <c r="X12" s="21" t="n">
        <v>0.0459343435791629</v>
      </c>
      <c r="Y12" s="21" t="n">
        <v>0.0432273070132955</v>
      </c>
      <c r="Z12" s="21" t="n">
        <v>0.0360666592999324</v>
      </c>
      <c r="AA12" s="21" t="n">
        <v>0.044085263156419</v>
      </c>
      <c r="AB12" s="21" t="n">
        <v>0.0444654072589909</v>
      </c>
      <c r="AC12" s="21" t="n">
        <v>0.0668717863735555</v>
      </c>
      <c r="AD12" s="21" t="n">
        <v>0.0619123126962486</v>
      </c>
      <c r="AE12" s="21"/>
      <c r="AF12" s="21" t="n">
        <v>0.0434805873852785</v>
      </c>
      <c r="AG12" s="21" t="n">
        <v>0.0295259643732147</v>
      </c>
      <c r="AH12" s="21" t="n">
        <v>0.086745016503036</v>
      </c>
      <c r="AI12" s="21"/>
      <c r="AJ12" s="21" t="n">
        <v>0.0321456428603326</v>
      </c>
      <c r="AK12" s="21" t="n">
        <v>0.0172754471271297</v>
      </c>
      <c r="AL12" s="21" t="n">
        <v>0.0140405551993061</v>
      </c>
      <c r="AM12" s="21" t="n">
        <v>0.0625140568286209</v>
      </c>
      <c r="AN12" s="21" t="n">
        <v>0.0970333928300399</v>
      </c>
      <c r="AO12" s="21"/>
      <c r="AP12" s="21" t="n">
        <v>0.0444876439700546</v>
      </c>
      <c r="AQ12" s="21" t="n">
        <v>0.0222941645831142</v>
      </c>
      <c r="AR12" s="21" t="n">
        <v>0.038585074706436</v>
      </c>
      <c r="AS12" s="21" t="n">
        <v>0.038361925600183</v>
      </c>
      <c r="AT12" s="21" t="n">
        <v>0.0512694440362601</v>
      </c>
      <c r="AU12" s="21"/>
      <c r="AV12" s="21" t="n">
        <v>0.0124809889015636</v>
      </c>
      <c r="AW12" s="21" t="n">
        <v>0.0528357153616133</v>
      </c>
      <c r="AX12" s="21" t="n">
        <v>0.0377972921388799</v>
      </c>
      <c r="AY12" s="21" t="n">
        <v>0.0335001748132533</v>
      </c>
      <c r="AZ12" s="21" t="n">
        <v>0.0557989955936957</v>
      </c>
      <c r="BA12" s="21" t="n">
        <v>0.113899152971724</v>
      </c>
      <c r="BB12" s="21"/>
      <c r="BC12" s="21" t="n">
        <v>0.076094463528226</v>
      </c>
      <c r="BD12" s="21" t="n">
        <v>0.045039475143714</v>
      </c>
      <c r="BE12" s="21" t="n">
        <v>0.0391782188893454</v>
      </c>
      <c r="BF12" s="21" t="n">
        <v>0.00502350186673699</v>
      </c>
      <c r="BG12" s="21" t="n">
        <v>0</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0.308631811593989</v>
      </c>
      <c r="D9" s="19" t="n">
        <v>0.391864704066548</v>
      </c>
      <c r="E9" s="19" t="n">
        <v>0.230554316207999</v>
      </c>
      <c r="F9" s="19"/>
      <c r="G9" s="19" t="n">
        <v>0.244646626498969</v>
      </c>
      <c r="H9" s="19" t="n">
        <v>0.268791431855445</v>
      </c>
      <c r="I9" s="19" t="n">
        <v>0.28021429589306</v>
      </c>
      <c r="J9" s="19" t="n">
        <v>0.352946611918484</v>
      </c>
      <c r="K9" s="19" t="n">
        <v>0.33587465929563</v>
      </c>
      <c r="L9" s="19" t="n">
        <v>0.346762564385473</v>
      </c>
      <c r="M9" s="19"/>
      <c r="N9" s="19" t="n">
        <v>0.318655242684661</v>
      </c>
      <c r="O9" s="19" t="n">
        <v>0.314432155140618</v>
      </c>
      <c r="P9" s="19" t="n">
        <v>0.343240552908001</v>
      </c>
      <c r="Q9" s="19" t="n">
        <v>0.263044783653459</v>
      </c>
      <c r="R9" s="19"/>
      <c r="S9" s="19" t="n">
        <v>0.293666870591211</v>
      </c>
      <c r="T9" s="19" t="n">
        <v>0.278683293046106</v>
      </c>
      <c r="U9" s="19" t="n">
        <v>0.311951952707841</v>
      </c>
      <c r="V9" s="19" t="n">
        <v>0.312699984619894</v>
      </c>
      <c r="W9" s="19" t="n">
        <v>0.363319930167844</v>
      </c>
      <c r="X9" s="19" t="n">
        <v>0.334021815241322</v>
      </c>
      <c r="Y9" s="19" t="n">
        <v>0.240444028741081</v>
      </c>
      <c r="Z9" s="19" t="n">
        <v>0.253287071423676</v>
      </c>
      <c r="AA9" s="19" t="n">
        <v>0.353576339167527</v>
      </c>
      <c r="AB9" s="19" t="n">
        <v>0.35116308795315</v>
      </c>
      <c r="AC9" s="19" t="n">
        <v>0.247483266780475</v>
      </c>
      <c r="AD9" s="19" t="n">
        <v>0.3664388294135</v>
      </c>
      <c r="AE9" s="19"/>
      <c r="AF9" s="19" t="n">
        <v>0.372421822606824</v>
      </c>
      <c r="AG9" s="19" t="n">
        <v>0.297435955385662</v>
      </c>
      <c r="AH9" s="19" t="n">
        <v>0.260657297484048</v>
      </c>
      <c r="AI9" s="19"/>
      <c r="AJ9" s="19" t="n">
        <v>0.367359976722376</v>
      </c>
      <c r="AK9" s="19" t="n">
        <v>0.279026562847257</v>
      </c>
      <c r="AL9" s="19" t="n">
        <v>0.319757467077035</v>
      </c>
      <c r="AM9" s="19" t="n">
        <v>0.273831942133157</v>
      </c>
      <c r="AN9" s="19" t="n">
        <v>0.21245020747601</v>
      </c>
      <c r="AO9" s="19"/>
      <c r="AP9" s="19" t="n">
        <v>0.381744625034827</v>
      </c>
      <c r="AQ9" s="19" t="n">
        <v>0.293720327946559</v>
      </c>
      <c r="AR9" s="19" t="n">
        <v>0.310274093631151</v>
      </c>
      <c r="AS9" s="19" t="n">
        <v>0.356633963302184</v>
      </c>
      <c r="AT9" s="19" t="n">
        <v>0.326580785576103</v>
      </c>
      <c r="AU9" s="19"/>
      <c r="AV9" s="19" t="n">
        <v>0.276566600506239</v>
      </c>
      <c r="AW9" s="19" t="n">
        <v>0.33004247075404</v>
      </c>
      <c r="AX9" s="19" t="n">
        <v>0.393847923796328</v>
      </c>
      <c r="AY9" s="19" t="n">
        <v>0.392357607796682</v>
      </c>
      <c r="AZ9" s="19" t="n">
        <v>0.273692249898156</v>
      </c>
      <c r="BA9" s="19" t="n">
        <v>0.192910891211404</v>
      </c>
      <c r="BB9" s="19"/>
      <c r="BC9" s="19" t="n">
        <v>0.259014626433698</v>
      </c>
      <c r="BD9" s="19" t="n">
        <v>0.310075280824222</v>
      </c>
      <c r="BE9" s="19" t="n">
        <v>0.292772840089014</v>
      </c>
      <c r="BF9" s="19" t="n">
        <v>0.316877034384211</v>
      </c>
      <c r="BG9" s="19" t="n">
        <v>0.269847303599669</v>
      </c>
    </row>
    <row r="10">
      <c r="B10" s="20" t="s">
        <v>467</v>
      </c>
      <c r="C10" s="19" t="n">
        <v>0.551381544392052</v>
      </c>
      <c r="D10" s="19" t="n">
        <v>0.479745426373421</v>
      </c>
      <c r="E10" s="19" t="n">
        <v>0.622726684963884</v>
      </c>
      <c r="F10" s="19"/>
      <c r="G10" s="19" t="n">
        <v>0.550381045981646</v>
      </c>
      <c r="H10" s="19" t="n">
        <v>0.550969646466345</v>
      </c>
      <c r="I10" s="19" t="n">
        <v>0.549534181065995</v>
      </c>
      <c r="J10" s="19" t="n">
        <v>0.523366916990757</v>
      </c>
      <c r="K10" s="19" t="n">
        <v>0.5490267161429</v>
      </c>
      <c r="L10" s="19" t="n">
        <v>0.579051432321064</v>
      </c>
      <c r="M10" s="19"/>
      <c r="N10" s="19" t="n">
        <v>0.546313930591562</v>
      </c>
      <c r="O10" s="19" t="n">
        <v>0.530859040677761</v>
      </c>
      <c r="P10" s="19" t="n">
        <v>0.561272032163888</v>
      </c>
      <c r="Q10" s="19" t="n">
        <v>0.568741059582417</v>
      </c>
      <c r="R10" s="19"/>
      <c r="S10" s="19" t="n">
        <v>0.546171180944071</v>
      </c>
      <c r="T10" s="19" t="n">
        <v>0.547188175648342</v>
      </c>
      <c r="U10" s="19" t="n">
        <v>0.585014256822832</v>
      </c>
      <c r="V10" s="19" t="n">
        <v>0.624087604999093</v>
      </c>
      <c r="W10" s="19" t="n">
        <v>0.495233168723582</v>
      </c>
      <c r="X10" s="19" t="n">
        <v>0.564824724732104</v>
      </c>
      <c r="Y10" s="19" t="n">
        <v>0.596282809033004</v>
      </c>
      <c r="Z10" s="19" t="n">
        <v>0.553742815964574</v>
      </c>
      <c r="AA10" s="19" t="n">
        <v>0.503161089316776</v>
      </c>
      <c r="AB10" s="19" t="n">
        <v>0.488435561949068</v>
      </c>
      <c r="AC10" s="19" t="n">
        <v>0.616034703514017</v>
      </c>
      <c r="AD10" s="19" t="n">
        <v>0.485180814221854</v>
      </c>
      <c r="AE10" s="19"/>
      <c r="AF10" s="19" t="n">
        <v>0.516997109754468</v>
      </c>
      <c r="AG10" s="19" t="n">
        <v>0.572581164844564</v>
      </c>
      <c r="AH10" s="19" t="n">
        <v>0.523323984015632</v>
      </c>
      <c r="AI10" s="19"/>
      <c r="AJ10" s="19" t="n">
        <v>0.559352072992597</v>
      </c>
      <c r="AK10" s="19" t="n">
        <v>0.544594305679572</v>
      </c>
      <c r="AL10" s="19" t="n">
        <v>0.599772729332866</v>
      </c>
      <c r="AM10" s="19" t="n">
        <v>0.609434918573959</v>
      </c>
      <c r="AN10" s="19" t="n">
        <v>0.567507411721905</v>
      </c>
      <c r="AO10" s="19"/>
      <c r="AP10" s="19" t="n">
        <v>0.517104776099731</v>
      </c>
      <c r="AQ10" s="19" t="n">
        <v>0.552251500030982</v>
      </c>
      <c r="AR10" s="19" t="n">
        <v>0.586402690425027</v>
      </c>
      <c r="AS10" s="19" t="n">
        <v>0.549700815891716</v>
      </c>
      <c r="AT10" s="19" t="n">
        <v>0.466235887249766</v>
      </c>
      <c r="AU10" s="19"/>
      <c r="AV10" s="19" t="n">
        <v>0.560453622882844</v>
      </c>
      <c r="AW10" s="19" t="n">
        <v>0.564384714140379</v>
      </c>
      <c r="AX10" s="19" t="n">
        <v>0.536032643281965</v>
      </c>
      <c r="AY10" s="19" t="n">
        <v>0.503890994907605</v>
      </c>
      <c r="AZ10" s="19" t="n">
        <v>0.497641880382545</v>
      </c>
      <c r="BA10" s="19" t="n">
        <v>0.629316756324896</v>
      </c>
      <c r="BB10" s="19"/>
      <c r="BC10" s="19" t="n">
        <v>0.606399597207926</v>
      </c>
      <c r="BD10" s="19" t="n">
        <v>0.548206119552867</v>
      </c>
      <c r="BE10" s="19" t="n">
        <v>0.553346464637416</v>
      </c>
      <c r="BF10" s="19" t="n">
        <v>0.516508321586182</v>
      </c>
      <c r="BG10" s="19" t="n">
        <v>0.455002198089611</v>
      </c>
    </row>
    <row r="11">
      <c r="B11" s="20" t="s">
        <v>468</v>
      </c>
      <c r="C11" s="19" t="n">
        <v>0.0967220551525819</v>
      </c>
      <c r="D11" s="19" t="n">
        <v>0.0878700546623214</v>
      </c>
      <c r="E11" s="19" t="n">
        <v>0.102082755338023</v>
      </c>
      <c r="F11" s="19"/>
      <c r="G11" s="19" t="n">
        <v>0.184735826113292</v>
      </c>
      <c r="H11" s="19" t="n">
        <v>0.130162306956967</v>
      </c>
      <c r="I11" s="19" t="n">
        <v>0.100615379477989</v>
      </c>
      <c r="J11" s="19" t="n">
        <v>0.0878392849508612</v>
      </c>
      <c r="K11" s="19" t="n">
        <v>0.050519390590549</v>
      </c>
      <c r="L11" s="19" t="n">
        <v>0.0526117273044445</v>
      </c>
      <c r="M11" s="19"/>
      <c r="N11" s="19" t="n">
        <v>0.116139488281741</v>
      </c>
      <c r="O11" s="19" t="n">
        <v>0.105928655932857</v>
      </c>
      <c r="P11" s="19" t="n">
        <v>0.0501600326764073</v>
      </c>
      <c r="Q11" s="19" t="n">
        <v>0.107900860319187</v>
      </c>
      <c r="R11" s="19"/>
      <c r="S11" s="19" t="n">
        <v>0.13825494866701</v>
      </c>
      <c r="T11" s="19" t="n">
        <v>0.104634477297619</v>
      </c>
      <c r="U11" s="19" t="n">
        <v>0.0623760022671958</v>
      </c>
      <c r="V11" s="19" t="n">
        <v>0.0366848755719864</v>
      </c>
      <c r="W11" s="19" t="n">
        <v>0.106997994165704</v>
      </c>
      <c r="X11" s="19" t="n">
        <v>0.0691051955973364</v>
      </c>
      <c r="Y11" s="19" t="n">
        <v>0.120229627213422</v>
      </c>
      <c r="Z11" s="19" t="n">
        <v>0.135391672944184</v>
      </c>
      <c r="AA11" s="19" t="n">
        <v>0.108443005961874</v>
      </c>
      <c r="AB11" s="19" t="n">
        <v>0.0870737938968649</v>
      </c>
      <c r="AC11" s="19" t="n">
        <v>0.101392781880591</v>
      </c>
      <c r="AD11" s="19" t="n">
        <v>0.0864680436683973</v>
      </c>
      <c r="AE11" s="19"/>
      <c r="AF11" s="19" t="n">
        <v>0.0619652199562121</v>
      </c>
      <c r="AG11" s="19" t="n">
        <v>0.100768610988672</v>
      </c>
      <c r="AH11" s="19" t="n">
        <v>0.133504586818715</v>
      </c>
      <c r="AI11" s="19"/>
      <c r="AJ11" s="19" t="n">
        <v>0.0497899893677727</v>
      </c>
      <c r="AK11" s="19" t="n">
        <v>0.154503838428635</v>
      </c>
      <c r="AL11" s="19" t="n">
        <v>0.0485089573237972</v>
      </c>
      <c r="AM11" s="19" t="n">
        <v>0.0542190824642637</v>
      </c>
      <c r="AN11" s="19" t="n">
        <v>0.108976520025019</v>
      </c>
      <c r="AO11" s="19"/>
      <c r="AP11" s="19" t="n">
        <v>0.0702533852156692</v>
      </c>
      <c r="AQ11" s="19" t="n">
        <v>0.130543676437609</v>
      </c>
      <c r="AR11" s="19" t="n">
        <v>0.0417707296088965</v>
      </c>
      <c r="AS11" s="19" t="n">
        <v>0.0553032952059172</v>
      </c>
      <c r="AT11" s="19" t="n">
        <v>0.155913883137871</v>
      </c>
      <c r="AU11" s="19"/>
      <c r="AV11" s="19" t="n">
        <v>0.140621755785381</v>
      </c>
      <c r="AW11" s="19" t="n">
        <v>0.068666231156943</v>
      </c>
      <c r="AX11" s="19" t="n">
        <v>0.0194660915488517</v>
      </c>
      <c r="AY11" s="19" t="n">
        <v>0.0702512224824595</v>
      </c>
      <c r="AZ11" s="19" t="n">
        <v>0.189571150025522</v>
      </c>
      <c r="BA11" s="19" t="n">
        <v>0.0753623500946764</v>
      </c>
      <c r="BB11" s="19"/>
      <c r="BC11" s="19" t="n">
        <v>0.0692566081654519</v>
      </c>
      <c r="BD11" s="19" t="n">
        <v>0.0899240568799259</v>
      </c>
      <c r="BE11" s="19" t="n">
        <v>0.111338813863928</v>
      </c>
      <c r="BF11" s="19" t="n">
        <v>0.153649577091847</v>
      </c>
      <c r="BG11" s="19" t="n">
        <v>0.27515049831072</v>
      </c>
    </row>
    <row r="12">
      <c r="B12" s="20" t="s">
        <v>100</v>
      </c>
      <c r="C12" s="21" t="n">
        <v>0.0432645888613773</v>
      </c>
      <c r="D12" s="21" t="n">
        <v>0.0405198148977092</v>
      </c>
      <c r="E12" s="21" t="n">
        <v>0.0446362434900945</v>
      </c>
      <c r="F12" s="21"/>
      <c r="G12" s="21" t="n">
        <v>0.0202365014060928</v>
      </c>
      <c r="H12" s="21" t="n">
        <v>0.0500766147212441</v>
      </c>
      <c r="I12" s="21" t="n">
        <v>0.0696361435629552</v>
      </c>
      <c r="J12" s="21" t="n">
        <v>0.0358471861398971</v>
      </c>
      <c r="K12" s="21" t="n">
        <v>0.0645792339709206</v>
      </c>
      <c r="L12" s="21" t="n">
        <v>0.0215742759890185</v>
      </c>
      <c r="M12" s="21"/>
      <c r="N12" s="21" t="n">
        <v>0.0188913384420367</v>
      </c>
      <c r="O12" s="21" t="n">
        <v>0.0487801482487633</v>
      </c>
      <c r="P12" s="21" t="n">
        <v>0.0453273822517046</v>
      </c>
      <c r="Q12" s="21" t="n">
        <v>0.0603132964449368</v>
      </c>
      <c r="R12" s="21"/>
      <c r="S12" s="21" t="n">
        <v>0.0219069997977079</v>
      </c>
      <c r="T12" s="21" t="n">
        <v>0.069494054007933</v>
      </c>
      <c r="U12" s="21" t="n">
        <v>0.0406577882021306</v>
      </c>
      <c r="V12" s="21" t="n">
        <v>0.0265275348090267</v>
      </c>
      <c r="W12" s="21" t="n">
        <v>0.03444890694287</v>
      </c>
      <c r="X12" s="21" t="n">
        <v>0.0320482644292376</v>
      </c>
      <c r="Y12" s="21" t="n">
        <v>0.0430435350124923</v>
      </c>
      <c r="Z12" s="21" t="n">
        <v>0.0575784396675659</v>
      </c>
      <c r="AA12" s="21" t="n">
        <v>0.0348195655538234</v>
      </c>
      <c r="AB12" s="21" t="n">
        <v>0.073327556200917</v>
      </c>
      <c r="AC12" s="21" t="n">
        <v>0.0350892478249168</v>
      </c>
      <c r="AD12" s="21" t="n">
        <v>0.0619123126962486</v>
      </c>
      <c r="AE12" s="21"/>
      <c r="AF12" s="21" t="n">
        <v>0.0486158476824964</v>
      </c>
      <c r="AG12" s="21" t="n">
        <v>0.0292142687811025</v>
      </c>
      <c r="AH12" s="21" t="n">
        <v>0.0825141316816052</v>
      </c>
      <c r="AI12" s="21"/>
      <c r="AJ12" s="21" t="n">
        <v>0.0234979609172543</v>
      </c>
      <c r="AK12" s="21" t="n">
        <v>0.0218752930445363</v>
      </c>
      <c r="AL12" s="21" t="n">
        <v>0.0319608462663021</v>
      </c>
      <c r="AM12" s="21" t="n">
        <v>0.0625140568286209</v>
      </c>
      <c r="AN12" s="21" t="n">
        <v>0.111065860777066</v>
      </c>
      <c r="AO12" s="21"/>
      <c r="AP12" s="21" t="n">
        <v>0.0308972136497729</v>
      </c>
      <c r="AQ12" s="21" t="n">
        <v>0.0234844955848502</v>
      </c>
      <c r="AR12" s="21" t="n">
        <v>0.0615524863349246</v>
      </c>
      <c r="AS12" s="21" t="n">
        <v>0.038361925600183</v>
      </c>
      <c r="AT12" s="21" t="n">
        <v>0.0512694440362601</v>
      </c>
      <c r="AU12" s="21"/>
      <c r="AV12" s="21" t="n">
        <v>0.0223580208255358</v>
      </c>
      <c r="AW12" s="21" t="n">
        <v>0.0369065839486384</v>
      </c>
      <c r="AX12" s="21" t="n">
        <v>0.050653341372856</v>
      </c>
      <c r="AY12" s="21" t="n">
        <v>0.0335001748132533</v>
      </c>
      <c r="AZ12" s="21" t="n">
        <v>0.0390947196937767</v>
      </c>
      <c r="BA12" s="21" t="n">
        <v>0.102410002369023</v>
      </c>
      <c r="BB12" s="21"/>
      <c r="BC12" s="21" t="n">
        <v>0.0653291681929245</v>
      </c>
      <c r="BD12" s="21" t="n">
        <v>0.0517945427429849</v>
      </c>
      <c r="BE12" s="21" t="n">
        <v>0.0425418814096426</v>
      </c>
      <c r="BF12" s="21" t="n">
        <v>0.0129650669377598</v>
      </c>
      <c r="BG12" s="21" t="n">
        <v>0</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0.0860839262346793</v>
      </c>
      <c r="D9" s="19" t="n">
        <v>0.114775016353202</v>
      </c>
      <c r="E9" s="19" t="n">
        <v>0.0590242155610903</v>
      </c>
      <c r="F9" s="19"/>
      <c r="G9" s="19" t="n">
        <v>0.0860390326247887</v>
      </c>
      <c r="H9" s="19" t="n">
        <v>0.155484589640576</v>
      </c>
      <c r="I9" s="19" t="n">
        <v>0.0648473765730406</v>
      </c>
      <c r="J9" s="19" t="n">
        <v>0.103363045304825</v>
      </c>
      <c r="K9" s="19" t="n">
        <v>0.0579327997308291</v>
      </c>
      <c r="L9" s="19" t="n">
        <v>0.055432336916219</v>
      </c>
      <c r="M9" s="19"/>
      <c r="N9" s="19" t="n">
        <v>0.0691066909107928</v>
      </c>
      <c r="O9" s="19" t="n">
        <v>0.104007717792315</v>
      </c>
      <c r="P9" s="19" t="n">
        <v>0.0999593118394203</v>
      </c>
      <c r="Q9" s="19" t="n">
        <v>0.0730400170329555</v>
      </c>
      <c r="R9" s="19"/>
      <c r="S9" s="19" t="n">
        <v>0.109706549870263</v>
      </c>
      <c r="T9" s="19" t="n">
        <v>0.100084738762379</v>
      </c>
      <c r="U9" s="19" t="n">
        <v>0.0524465279997095</v>
      </c>
      <c r="V9" s="19" t="n">
        <v>0.116128287406337</v>
      </c>
      <c r="W9" s="19" t="n">
        <v>0.0947953457946242</v>
      </c>
      <c r="X9" s="19" t="n">
        <v>0.114534034032989</v>
      </c>
      <c r="Y9" s="19" t="n">
        <v>0.00967485366775756</v>
      </c>
      <c r="Z9" s="19" t="n">
        <v>0.01945900164769</v>
      </c>
      <c r="AA9" s="19" t="n">
        <v>0.0882845944916052</v>
      </c>
      <c r="AB9" s="19" t="n">
        <v>0.086171258722004</v>
      </c>
      <c r="AC9" s="19" t="n">
        <v>0.103140482532995</v>
      </c>
      <c r="AD9" s="19" t="n">
        <v>0.0663557435798223</v>
      </c>
      <c r="AE9" s="19"/>
      <c r="AF9" s="19" t="n">
        <v>0.0897033858331496</v>
      </c>
      <c r="AG9" s="19" t="n">
        <v>0.0824507935313649</v>
      </c>
      <c r="AH9" s="19" t="n">
        <v>0.0920136988038871</v>
      </c>
      <c r="AI9" s="19"/>
      <c r="AJ9" s="19" t="n">
        <v>0.0810096515955741</v>
      </c>
      <c r="AK9" s="19" t="n">
        <v>0.11517236887096</v>
      </c>
      <c r="AL9" s="19" t="n">
        <v>0.0511200965236021</v>
      </c>
      <c r="AM9" s="19" t="n">
        <v>0.064494816505069</v>
      </c>
      <c r="AN9" s="19" t="n">
        <v>0.0775703594979796</v>
      </c>
      <c r="AO9" s="19"/>
      <c r="AP9" s="19" t="n">
        <v>0.106592706616884</v>
      </c>
      <c r="AQ9" s="19" t="n">
        <v>0.103354365917952</v>
      </c>
      <c r="AR9" s="19" t="n">
        <v>0.088678960116584</v>
      </c>
      <c r="AS9" s="19" t="n">
        <v>0.0591011495714882</v>
      </c>
      <c r="AT9" s="19" t="n">
        <v>0.0809266022543289</v>
      </c>
      <c r="AU9" s="19"/>
      <c r="AV9" s="19" t="n">
        <v>0.111915298059187</v>
      </c>
      <c r="AW9" s="19" t="n">
        <v>0.106751908141068</v>
      </c>
      <c r="AX9" s="19" t="n">
        <v>0.0778672035553584</v>
      </c>
      <c r="AY9" s="19" t="n">
        <v>0.0728265150098027</v>
      </c>
      <c r="AZ9" s="19" t="n">
        <v>0.0992574624381055</v>
      </c>
      <c r="BA9" s="19" t="n">
        <v>0</v>
      </c>
      <c r="BB9" s="19"/>
      <c r="BC9" s="19" t="n">
        <v>0.064948494384654</v>
      </c>
      <c r="BD9" s="19" t="n">
        <v>0.100435659485709</v>
      </c>
      <c r="BE9" s="19" t="n">
        <v>0.0786933204824522</v>
      </c>
      <c r="BF9" s="19" t="n">
        <v>0.11272095997374</v>
      </c>
      <c r="BG9" s="19" t="n">
        <v>0.10857787360765</v>
      </c>
    </row>
    <row r="10">
      <c r="B10" s="20" t="s">
        <v>467</v>
      </c>
      <c r="C10" s="19" t="n">
        <v>0.444500323817415</v>
      </c>
      <c r="D10" s="19" t="n">
        <v>0.458670508204728</v>
      </c>
      <c r="E10" s="19" t="n">
        <v>0.43227183161942</v>
      </c>
      <c r="F10" s="19"/>
      <c r="G10" s="19" t="n">
        <v>0.439041702676017</v>
      </c>
      <c r="H10" s="19" t="n">
        <v>0.383774734450985</v>
      </c>
      <c r="I10" s="19" t="n">
        <v>0.446661010869766</v>
      </c>
      <c r="J10" s="19" t="n">
        <v>0.411017647957061</v>
      </c>
      <c r="K10" s="19" t="n">
        <v>0.499628537347516</v>
      </c>
      <c r="L10" s="19" t="n">
        <v>0.481884524077342</v>
      </c>
      <c r="M10" s="19"/>
      <c r="N10" s="19" t="n">
        <v>0.500369902513872</v>
      </c>
      <c r="O10" s="19" t="n">
        <v>0.410902929561581</v>
      </c>
      <c r="P10" s="19" t="n">
        <v>0.487053328168749</v>
      </c>
      <c r="Q10" s="19" t="n">
        <v>0.386074994234385</v>
      </c>
      <c r="R10" s="19"/>
      <c r="S10" s="19" t="n">
        <v>0.357684726887934</v>
      </c>
      <c r="T10" s="19" t="n">
        <v>0.40585351349418</v>
      </c>
      <c r="U10" s="19" t="n">
        <v>0.566344512721672</v>
      </c>
      <c r="V10" s="19" t="n">
        <v>0.534285672998353</v>
      </c>
      <c r="W10" s="19" t="n">
        <v>0.455182000657223</v>
      </c>
      <c r="X10" s="19" t="n">
        <v>0.474123883427102</v>
      </c>
      <c r="Y10" s="19" t="n">
        <v>0.422917662792886</v>
      </c>
      <c r="Z10" s="19" t="n">
        <v>0.501391527856294</v>
      </c>
      <c r="AA10" s="19" t="n">
        <v>0.363292198116611</v>
      </c>
      <c r="AB10" s="19" t="n">
        <v>0.531744273940257</v>
      </c>
      <c r="AC10" s="19" t="n">
        <v>0.333189781446004</v>
      </c>
      <c r="AD10" s="19" t="n">
        <v>0.497938753969286</v>
      </c>
      <c r="AE10" s="19"/>
      <c r="AF10" s="19" t="n">
        <v>0.461299882902604</v>
      </c>
      <c r="AG10" s="19" t="n">
        <v>0.461718583791622</v>
      </c>
      <c r="AH10" s="19" t="n">
        <v>0.358794792201569</v>
      </c>
      <c r="AI10" s="19"/>
      <c r="AJ10" s="19" t="n">
        <v>0.521593447351731</v>
      </c>
      <c r="AK10" s="19" t="n">
        <v>0.402131804417353</v>
      </c>
      <c r="AL10" s="19" t="n">
        <v>0.466461467892425</v>
      </c>
      <c r="AM10" s="19" t="n">
        <v>0.554904245418667</v>
      </c>
      <c r="AN10" s="19" t="n">
        <v>0.335810336165253</v>
      </c>
      <c r="AO10" s="19"/>
      <c r="AP10" s="19" t="n">
        <v>0.488951243945107</v>
      </c>
      <c r="AQ10" s="19" t="n">
        <v>0.411288766759562</v>
      </c>
      <c r="AR10" s="19" t="n">
        <v>0.462528370448264</v>
      </c>
      <c r="AS10" s="19" t="n">
        <v>0.482382365651927</v>
      </c>
      <c r="AT10" s="19" t="n">
        <v>0.391698479008767</v>
      </c>
      <c r="AU10" s="19"/>
      <c r="AV10" s="19" t="n">
        <v>0.425646236182362</v>
      </c>
      <c r="AW10" s="19" t="n">
        <v>0.490785199816902</v>
      </c>
      <c r="AX10" s="19" t="n">
        <v>0.50459136097112</v>
      </c>
      <c r="AY10" s="19" t="n">
        <v>0.479006987494828</v>
      </c>
      <c r="AZ10" s="19" t="n">
        <v>0.3574503147339</v>
      </c>
      <c r="BA10" s="19" t="n">
        <v>0.385216638727639</v>
      </c>
      <c r="BB10" s="19"/>
      <c r="BC10" s="19" t="n">
        <v>0.429946457696195</v>
      </c>
      <c r="BD10" s="19" t="n">
        <v>0.440503058791835</v>
      </c>
      <c r="BE10" s="19" t="n">
        <v>0.431119059651252</v>
      </c>
      <c r="BF10" s="19" t="n">
        <v>0.432403795583637</v>
      </c>
      <c r="BG10" s="19" t="n">
        <v>0.588561610380696</v>
      </c>
    </row>
    <row r="11">
      <c r="B11" s="20" t="s">
        <v>468</v>
      </c>
      <c r="C11" s="19" t="n">
        <v>0.402838139378887</v>
      </c>
      <c r="D11" s="19" t="n">
        <v>0.371021337041564</v>
      </c>
      <c r="E11" s="19" t="n">
        <v>0.430994167952171</v>
      </c>
      <c r="F11" s="19"/>
      <c r="G11" s="19" t="n">
        <v>0.424504660816202</v>
      </c>
      <c r="H11" s="19" t="n">
        <v>0.38729384288166</v>
      </c>
      <c r="I11" s="19" t="n">
        <v>0.432368569282356</v>
      </c>
      <c r="J11" s="19" t="n">
        <v>0.399195544451369</v>
      </c>
      <c r="K11" s="19" t="n">
        <v>0.357552640243241</v>
      </c>
      <c r="L11" s="19" t="n">
        <v>0.412395316046198</v>
      </c>
      <c r="M11" s="19"/>
      <c r="N11" s="19" t="n">
        <v>0.372834751455025</v>
      </c>
      <c r="O11" s="19" t="n">
        <v>0.435542263214096</v>
      </c>
      <c r="P11" s="19" t="n">
        <v>0.330726318482502</v>
      </c>
      <c r="Q11" s="19" t="n">
        <v>0.461624711563161</v>
      </c>
      <c r="R11" s="19"/>
      <c r="S11" s="19" t="n">
        <v>0.481555122325914</v>
      </c>
      <c r="T11" s="19" t="n">
        <v>0.41432380487748</v>
      </c>
      <c r="U11" s="19" t="n">
        <v>0.315134481704298</v>
      </c>
      <c r="V11" s="19" t="n">
        <v>0.31123534879448</v>
      </c>
      <c r="W11" s="19" t="n">
        <v>0.385732703682666</v>
      </c>
      <c r="X11" s="19" t="n">
        <v>0.350466972479275</v>
      </c>
      <c r="Y11" s="19" t="n">
        <v>0.469798663898528</v>
      </c>
      <c r="Z11" s="19" t="n">
        <v>0.378853338255194</v>
      </c>
      <c r="AA11" s="19" t="n">
        <v>0.480774383594872</v>
      </c>
      <c r="AB11" s="19" t="n">
        <v>0.343139075502112</v>
      </c>
      <c r="AC11" s="19" t="n">
        <v>0.485829017871294</v>
      </c>
      <c r="AD11" s="19" t="n">
        <v>0.316384836534068</v>
      </c>
      <c r="AE11" s="19"/>
      <c r="AF11" s="19" t="n">
        <v>0.375937464861194</v>
      </c>
      <c r="AG11" s="19" t="n">
        <v>0.404750711882815</v>
      </c>
      <c r="AH11" s="19" t="n">
        <v>0.44525548638993</v>
      </c>
      <c r="AI11" s="19"/>
      <c r="AJ11" s="19" t="n">
        <v>0.326493175600795</v>
      </c>
      <c r="AK11" s="19" t="n">
        <v>0.45056533134934</v>
      </c>
      <c r="AL11" s="19" t="n">
        <v>0.468377880384667</v>
      </c>
      <c r="AM11" s="19" t="n">
        <v>0.318086881247644</v>
      </c>
      <c r="AN11" s="19" t="n">
        <v>0.446372528587993</v>
      </c>
      <c r="AO11" s="19"/>
      <c r="AP11" s="19" t="n">
        <v>0.341228852565576</v>
      </c>
      <c r="AQ11" s="19" t="n">
        <v>0.437881349038559</v>
      </c>
      <c r="AR11" s="19" t="n">
        <v>0.397537746248836</v>
      </c>
      <c r="AS11" s="19" t="n">
        <v>0.379445390449608</v>
      </c>
      <c r="AT11" s="19" t="n">
        <v>0.44929175249687</v>
      </c>
      <c r="AU11" s="19"/>
      <c r="AV11" s="19" t="n">
        <v>0.415646018852967</v>
      </c>
      <c r="AW11" s="19" t="n">
        <v>0.339427730671212</v>
      </c>
      <c r="AX11" s="19" t="n">
        <v>0.379744143334642</v>
      </c>
      <c r="AY11" s="19" t="n">
        <v>0.367013625265755</v>
      </c>
      <c r="AZ11" s="19" t="n">
        <v>0.483751114974402</v>
      </c>
      <c r="BA11" s="19" t="n">
        <v>0.488237679579646</v>
      </c>
      <c r="BB11" s="19"/>
      <c r="BC11" s="19" t="n">
        <v>0.416360401763394</v>
      </c>
      <c r="BD11" s="19" t="n">
        <v>0.391068800301988</v>
      </c>
      <c r="BE11" s="19" t="n">
        <v>0.434282351831674</v>
      </c>
      <c r="BF11" s="19" t="n">
        <v>0.420583212536131</v>
      </c>
      <c r="BG11" s="19" t="n">
        <v>0.175523266413992</v>
      </c>
    </row>
    <row r="12">
      <c r="B12" s="20" t="s">
        <v>100</v>
      </c>
      <c r="C12" s="21" t="n">
        <v>0.0665776105690193</v>
      </c>
      <c r="D12" s="21" t="n">
        <v>0.0555331384005057</v>
      </c>
      <c r="E12" s="21" t="n">
        <v>0.0777097848673183</v>
      </c>
      <c r="F12" s="21"/>
      <c r="G12" s="21" t="n">
        <v>0.0504146038829928</v>
      </c>
      <c r="H12" s="21" t="n">
        <v>0.0734468330267792</v>
      </c>
      <c r="I12" s="21" t="n">
        <v>0.0561230432748376</v>
      </c>
      <c r="J12" s="21" t="n">
        <v>0.0864237622867447</v>
      </c>
      <c r="K12" s="21" t="n">
        <v>0.0848860226784146</v>
      </c>
      <c r="L12" s="21" t="n">
        <v>0.0502878229602404</v>
      </c>
      <c r="M12" s="21"/>
      <c r="N12" s="21" t="n">
        <v>0.0576886551203097</v>
      </c>
      <c r="O12" s="21" t="n">
        <v>0.0495470894320084</v>
      </c>
      <c r="P12" s="21" t="n">
        <v>0.0822610415093283</v>
      </c>
      <c r="Q12" s="21" t="n">
        <v>0.079260277169498</v>
      </c>
      <c r="R12" s="21"/>
      <c r="S12" s="21" t="n">
        <v>0.0510536009158883</v>
      </c>
      <c r="T12" s="21" t="n">
        <v>0.0797379428659612</v>
      </c>
      <c r="U12" s="21" t="n">
        <v>0.0660744775743203</v>
      </c>
      <c r="V12" s="21" t="n">
        <v>0.0383506908008298</v>
      </c>
      <c r="W12" s="21" t="n">
        <v>0.0642899498654872</v>
      </c>
      <c r="X12" s="21" t="n">
        <v>0.0608751100606337</v>
      </c>
      <c r="Y12" s="21" t="n">
        <v>0.0976088196408287</v>
      </c>
      <c r="Z12" s="21" t="n">
        <v>0.100296132240822</v>
      </c>
      <c r="AA12" s="21" t="n">
        <v>0.067648823796912</v>
      </c>
      <c r="AB12" s="21" t="n">
        <v>0.0389453918356263</v>
      </c>
      <c r="AC12" s="21" t="n">
        <v>0.0778407181497062</v>
      </c>
      <c r="AD12" s="21" t="n">
        <v>0.119320665916824</v>
      </c>
      <c r="AE12" s="21"/>
      <c r="AF12" s="21" t="n">
        <v>0.0730592664030524</v>
      </c>
      <c r="AG12" s="21" t="n">
        <v>0.0510799107941991</v>
      </c>
      <c r="AH12" s="21" t="n">
        <v>0.103936022604614</v>
      </c>
      <c r="AI12" s="21"/>
      <c r="AJ12" s="21" t="n">
        <v>0.0709037254518995</v>
      </c>
      <c r="AK12" s="21" t="n">
        <v>0.0321304953623466</v>
      </c>
      <c r="AL12" s="21" t="n">
        <v>0.0140405551993061</v>
      </c>
      <c r="AM12" s="21" t="n">
        <v>0.0625140568286209</v>
      </c>
      <c r="AN12" s="21" t="n">
        <v>0.140246775748774</v>
      </c>
      <c r="AO12" s="21"/>
      <c r="AP12" s="21" t="n">
        <v>0.0632271968724323</v>
      </c>
      <c r="AQ12" s="21" t="n">
        <v>0.0474755182839275</v>
      </c>
      <c r="AR12" s="21" t="n">
        <v>0.0512549231863161</v>
      </c>
      <c r="AS12" s="21" t="n">
        <v>0.0790710943269767</v>
      </c>
      <c r="AT12" s="21" t="n">
        <v>0.0780831662400345</v>
      </c>
      <c r="AU12" s="21"/>
      <c r="AV12" s="21" t="n">
        <v>0.0467924469054844</v>
      </c>
      <c r="AW12" s="21" t="n">
        <v>0.0630351613708168</v>
      </c>
      <c r="AX12" s="21" t="n">
        <v>0.0377972921388799</v>
      </c>
      <c r="AY12" s="21" t="n">
        <v>0.0811528722296142</v>
      </c>
      <c r="AZ12" s="21" t="n">
        <v>0.059541107853593</v>
      </c>
      <c r="BA12" s="21" t="n">
        <v>0.126545681692715</v>
      </c>
      <c r="BB12" s="21"/>
      <c r="BC12" s="21" t="n">
        <v>0.0887446461557565</v>
      </c>
      <c r="BD12" s="21" t="n">
        <v>0.0679924814204677</v>
      </c>
      <c r="BE12" s="21" t="n">
        <v>0.055905268034621</v>
      </c>
      <c r="BF12" s="21" t="n">
        <v>0.0342920319064919</v>
      </c>
      <c r="BG12" s="21" t="n">
        <v>0.127337249597662</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0.0567457140198724</v>
      </c>
      <c r="D9" s="19" t="n">
        <v>0.0658490661204411</v>
      </c>
      <c r="E9" s="19" t="n">
        <v>0.0466220080816734</v>
      </c>
      <c r="F9" s="19"/>
      <c r="G9" s="19" t="n">
        <v>0.0991171653045709</v>
      </c>
      <c r="H9" s="19" t="n">
        <v>0.079507564559231</v>
      </c>
      <c r="I9" s="19" t="n">
        <v>0.0330323635230546</v>
      </c>
      <c r="J9" s="19" t="n">
        <v>0.0663797533936397</v>
      </c>
      <c r="K9" s="19" t="n">
        <v>0.0458819921057769</v>
      </c>
      <c r="L9" s="19" t="n">
        <v>0.0316692291139263</v>
      </c>
      <c r="M9" s="19"/>
      <c r="N9" s="19" t="n">
        <v>0.0613770300760554</v>
      </c>
      <c r="O9" s="19" t="n">
        <v>0.0436140764195357</v>
      </c>
      <c r="P9" s="19" t="n">
        <v>0.0460921326387235</v>
      </c>
      <c r="Q9" s="19" t="n">
        <v>0.0745359907200274</v>
      </c>
      <c r="R9" s="19"/>
      <c r="S9" s="19" t="n">
        <v>0.0640455946065197</v>
      </c>
      <c r="T9" s="19" t="n">
        <v>0.112231533509797</v>
      </c>
      <c r="U9" s="19" t="n">
        <v>0.0243931743668229</v>
      </c>
      <c r="V9" s="19" t="n">
        <v>0.0383862882749439</v>
      </c>
      <c r="W9" s="19" t="n">
        <v>0.0625099451095327</v>
      </c>
      <c r="X9" s="19" t="n">
        <v>0.0278149790919937</v>
      </c>
      <c r="Y9" s="19" t="n">
        <v>0.0341183407066869</v>
      </c>
      <c r="Z9" s="19" t="n">
        <v>0.0227483496880245</v>
      </c>
      <c r="AA9" s="19" t="n">
        <v>0.0697924505351913</v>
      </c>
      <c r="AB9" s="19" t="n">
        <v>0.0596724191760748</v>
      </c>
      <c r="AC9" s="19" t="n">
        <v>0.0575313783340135</v>
      </c>
      <c r="AD9" s="19" t="n">
        <v>0.0283573885278649</v>
      </c>
      <c r="AE9" s="19"/>
      <c r="AF9" s="19" t="n">
        <v>0.0619851671624708</v>
      </c>
      <c r="AG9" s="19" t="n">
        <v>0.0481962833873905</v>
      </c>
      <c r="AH9" s="19" t="n">
        <v>0.0736538942248877</v>
      </c>
      <c r="AI9" s="19"/>
      <c r="AJ9" s="19" t="n">
        <v>0.0333856726322858</v>
      </c>
      <c r="AK9" s="19" t="n">
        <v>0.0646774913081468</v>
      </c>
      <c r="AL9" s="19" t="n">
        <v>0.0807798774136585</v>
      </c>
      <c r="AM9" s="19" t="n">
        <v>0.115776584018758</v>
      </c>
      <c r="AN9" s="19" t="n">
        <v>0.0575861972882034</v>
      </c>
      <c r="AO9" s="19"/>
      <c r="AP9" s="19" t="n">
        <v>0.054079169830692</v>
      </c>
      <c r="AQ9" s="19" t="n">
        <v>0.0486753452439566</v>
      </c>
      <c r="AR9" s="19" t="n">
        <v>0.0757608035748813</v>
      </c>
      <c r="AS9" s="19" t="n">
        <v>0.0779208257468295</v>
      </c>
      <c r="AT9" s="19" t="n">
        <v>0.0814703540167733</v>
      </c>
      <c r="AU9" s="19"/>
      <c r="AV9" s="19" t="n">
        <v>0.0515287680903917</v>
      </c>
      <c r="AW9" s="19" t="n">
        <v>0.0482509602198722</v>
      </c>
      <c r="AX9" s="19" t="n">
        <v>0.0876386383504251</v>
      </c>
      <c r="AY9" s="19" t="n">
        <v>0.0643035217511572</v>
      </c>
      <c r="AZ9" s="19" t="n">
        <v>0.0725474594043794</v>
      </c>
      <c r="BA9" s="19" t="n">
        <v>0.0179368960276703</v>
      </c>
      <c r="BB9" s="19"/>
      <c r="BC9" s="19" t="n">
        <v>0.0372316375999049</v>
      </c>
      <c r="BD9" s="19" t="n">
        <v>0.0650487836425604</v>
      </c>
      <c r="BE9" s="19" t="n">
        <v>0.0351076924298446</v>
      </c>
      <c r="BF9" s="19" t="n">
        <v>0.0764365964231444</v>
      </c>
      <c r="BG9" s="19" t="n">
        <v>0.172609984168619</v>
      </c>
    </row>
    <row r="10">
      <c r="B10" s="20" t="s">
        <v>467</v>
      </c>
      <c r="C10" s="19" t="n">
        <v>0.296579711518082</v>
      </c>
      <c r="D10" s="19" t="n">
        <v>0.360319806775733</v>
      </c>
      <c r="E10" s="19" t="n">
        <v>0.237219920774633</v>
      </c>
      <c r="F10" s="19"/>
      <c r="G10" s="19" t="n">
        <v>0.382828615868375</v>
      </c>
      <c r="H10" s="19" t="n">
        <v>0.336902587167108</v>
      </c>
      <c r="I10" s="19" t="n">
        <v>0.259842810399308</v>
      </c>
      <c r="J10" s="19" t="n">
        <v>0.267298701240878</v>
      </c>
      <c r="K10" s="19" t="n">
        <v>0.320329891253181</v>
      </c>
      <c r="L10" s="19" t="n">
        <v>0.248737798549857</v>
      </c>
      <c r="M10" s="19"/>
      <c r="N10" s="19" t="n">
        <v>0.359147845606157</v>
      </c>
      <c r="O10" s="19" t="n">
        <v>0.292609637878454</v>
      </c>
      <c r="P10" s="19" t="n">
        <v>0.2950048457054</v>
      </c>
      <c r="Q10" s="19" t="n">
        <v>0.239312094042925</v>
      </c>
      <c r="R10" s="19"/>
      <c r="S10" s="19" t="n">
        <v>0.270139268550948</v>
      </c>
      <c r="T10" s="19" t="n">
        <v>0.281074367522177</v>
      </c>
      <c r="U10" s="19" t="n">
        <v>0.278553347612558</v>
      </c>
      <c r="V10" s="19" t="n">
        <v>0.366302287529911</v>
      </c>
      <c r="W10" s="19" t="n">
        <v>0.341850753949437</v>
      </c>
      <c r="X10" s="19" t="n">
        <v>0.264029105437597</v>
      </c>
      <c r="Y10" s="19" t="n">
        <v>0.248139678483544</v>
      </c>
      <c r="Z10" s="19" t="n">
        <v>0.328805499987957</v>
      </c>
      <c r="AA10" s="19" t="n">
        <v>0.307317696708456</v>
      </c>
      <c r="AB10" s="19" t="n">
        <v>0.381012740177299</v>
      </c>
      <c r="AC10" s="19" t="n">
        <v>0.17277180117496</v>
      </c>
      <c r="AD10" s="19" t="n">
        <v>0.31437686955528</v>
      </c>
      <c r="AE10" s="19"/>
      <c r="AF10" s="19" t="n">
        <v>0.317385681395457</v>
      </c>
      <c r="AG10" s="19" t="n">
        <v>0.275065905663187</v>
      </c>
      <c r="AH10" s="19" t="n">
        <v>0.268627670108645</v>
      </c>
      <c r="AI10" s="19"/>
      <c r="AJ10" s="19" t="n">
        <v>0.358881762056823</v>
      </c>
      <c r="AK10" s="19" t="n">
        <v>0.276912271116956</v>
      </c>
      <c r="AL10" s="19" t="n">
        <v>0.240457827404608</v>
      </c>
      <c r="AM10" s="19" t="n">
        <v>0.216778332735729</v>
      </c>
      <c r="AN10" s="19" t="n">
        <v>0.2286894539771</v>
      </c>
      <c r="AO10" s="19"/>
      <c r="AP10" s="19" t="n">
        <v>0.323963403339384</v>
      </c>
      <c r="AQ10" s="19" t="n">
        <v>0.290199536032481</v>
      </c>
      <c r="AR10" s="19" t="n">
        <v>0.302492933996532</v>
      </c>
      <c r="AS10" s="19" t="n">
        <v>0.315130185177041</v>
      </c>
      <c r="AT10" s="19" t="n">
        <v>0.228930866993772</v>
      </c>
      <c r="AU10" s="19"/>
      <c r="AV10" s="19" t="n">
        <v>0.309897246219375</v>
      </c>
      <c r="AW10" s="19" t="n">
        <v>0.344882848445048</v>
      </c>
      <c r="AX10" s="19" t="n">
        <v>0.296882717710715</v>
      </c>
      <c r="AY10" s="19" t="n">
        <v>0.317632068366496</v>
      </c>
      <c r="AZ10" s="19" t="n">
        <v>0.206121227334569</v>
      </c>
      <c r="BA10" s="19" t="n">
        <v>0.247600229592771</v>
      </c>
      <c r="BB10" s="19"/>
      <c r="BC10" s="19" t="n">
        <v>0.254206846889137</v>
      </c>
      <c r="BD10" s="19" t="n">
        <v>0.268023487406655</v>
      </c>
      <c r="BE10" s="19" t="n">
        <v>0.339724774476681</v>
      </c>
      <c r="BF10" s="19" t="n">
        <v>0.312025987575306</v>
      </c>
      <c r="BG10" s="19" t="n">
        <v>0.211738082161674</v>
      </c>
    </row>
    <row r="11">
      <c r="B11" s="20" t="s">
        <v>468</v>
      </c>
      <c r="C11" s="19" t="n">
        <v>0.572848406521642</v>
      </c>
      <c r="D11" s="19" t="n">
        <v>0.507998322659152</v>
      </c>
      <c r="E11" s="19" t="n">
        <v>0.635677715624776</v>
      </c>
      <c r="F11" s="19"/>
      <c r="G11" s="19" t="n">
        <v>0.48424706109174</v>
      </c>
      <c r="H11" s="19" t="n">
        <v>0.525804053199974</v>
      </c>
      <c r="I11" s="19" t="n">
        <v>0.63324247836645</v>
      </c>
      <c r="J11" s="19" t="n">
        <v>0.595995502698895</v>
      </c>
      <c r="K11" s="19" t="n">
        <v>0.500385805094934</v>
      </c>
      <c r="L11" s="19" t="n">
        <v>0.647944990249596</v>
      </c>
      <c r="M11" s="19"/>
      <c r="N11" s="19" t="n">
        <v>0.525451181897081</v>
      </c>
      <c r="O11" s="19" t="n">
        <v>0.612828719726944</v>
      </c>
      <c r="P11" s="19" t="n">
        <v>0.562375039956546</v>
      </c>
      <c r="Q11" s="19" t="n">
        <v>0.588819014896514</v>
      </c>
      <c r="R11" s="19"/>
      <c r="S11" s="19" t="n">
        <v>0.621037822685034</v>
      </c>
      <c r="T11" s="19" t="n">
        <v>0.501249644637185</v>
      </c>
      <c r="U11" s="19" t="n">
        <v>0.584986418732448</v>
      </c>
      <c r="V11" s="19" t="n">
        <v>0.519385872118291</v>
      </c>
      <c r="W11" s="19" t="n">
        <v>0.54665269265372</v>
      </c>
      <c r="X11" s="19" t="n">
        <v>0.644799849339786</v>
      </c>
      <c r="Y11" s="19" t="n">
        <v>0.608248345623722</v>
      </c>
      <c r="Z11" s="19" t="n">
        <v>0.547879953834913</v>
      </c>
      <c r="AA11" s="19" t="n">
        <v>0.589159930663819</v>
      </c>
      <c r="AB11" s="19" t="n">
        <v>0.503303756003433</v>
      </c>
      <c r="AC11" s="19" t="n">
        <v>0.690764251790367</v>
      </c>
      <c r="AD11" s="19" t="n">
        <v>0.566388277972318</v>
      </c>
      <c r="AE11" s="19"/>
      <c r="AF11" s="19" t="n">
        <v>0.522767830591481</v>
      </c>
      <c r="AG11" s="19" t="n">
        <v>0.628485963582825</v>
      </c>
      <c r="AH11" s="19" t="n">
        <v>0.550777623127072</v>
      </c>
      <c r="AI11" s="19"/>
      <c r="AJ11" s="19" t="n">
        <v>0.52027612688271</v>
      </c>
      <c r="AK11" s="19" t="n">
        <v>0.62740697369509</v>
      </c>
      <c r="AL11" s="19" t="n">
        <v>0.62158811553841</v>
      </c>
      <c r="AM11" s="19" t="n">
        <v>0.604931026416892</v>
      </c>
      <c r="AN11" s="19" t="n">
        <v>0.570646642900687</v>
      </c>
      <c r="AO11" s="19"/>
      <c r="AP11" s="19" t="n">
        <v>0.542587142855954</v>
      </c>
      <c r="AQ11" s="19" t="n">
        <v>0.626669208059693</v>
      </c>
      <c r="AR11" s="19" t="n">
        <v>0.51806028983688</v>
      </c>
      <c r="AS11" s="19" t="n">
        <v>0.503795294760755</v>
      </c>
      <c r="AT11" s="19" t="n">
        <v>0.653226890005029</v>
      </c>
      <c r="AU11" s="19"/>
      <c r="AV11" s="19" t="n">
        <v>0.599693606561061</v>
      </c>
      <c r="AW11" s="19" t="n">
        <v>0.544362956234748</v>
      </c>
      <c r="AX11" s="19" t="n">
        <v>0.545444290958779</v>
      </c>
      <c r="AY11" s="19" t="n">
        <v>0.503777858572444</v>
      </c>
      <c r="AZ11" s="19" t="n">
        <v>0.693596493207733</v>
      </c>
      <c r="BA11" s="19" t="n">
        <v>0.600910834415481</v>
      </c>
      <c r="BB11" s="19"/>
      <c r="BC11" s="19" t="n">
        <v>0.599722137779487</v>
      </c>
      <c r="BD11" s="19" t="n">
        <v>0.598891136502111</v>
      </c>
      <c r="BE11" s="19" t="n">
        <v>0.563536005616174</v>
      </c>
      <c r="BF11" s="19" t="n">
        <v>0.561299983105285</v>
      </c>
      <c r="BG11" s="19" t="n">
        <v>0.475565270174802</v>
      </c>
    </row>
    <row r="12">
      <c r="B12" s="20" t="s">
        <v>100</v>
      </c>
      <c r="C12" s="21" t="n">
        <v>0.0738261679404041</v>
      </c>
      <c r="D12" s="21" t="n">
        <v>0.0658328044446737</v>
      </c>
      <c r="E12" s="21" t="n">
        <v>0.0804803555189174</v>
      </c>
      <c r="F12" s="21"/>
      <c r="G12" s="21" t="n">
        <v>0.0338071577353141</v>
      </c>
      <c r="H12" s="21" t="n">
        <v>0.0577857950736873</v>
      </c>
      <c r="I12" s="21" t="n">
        <v>0.0738823477111873</v>
      </c>
      <c r="J12" s="21" t="n">
        <v>0.0703260426665868</v>
      </c>
      <c r="K12" s="21" t="n">
        <v>0.133402311546108</v>
      </c>
      <c r="L12" s="21" t="n">
        <v>0.0716479820866212</v>
      </c>
      <c r="M12" s="21"/>
      <c r="N12" s="21" t="n">
        <v>0.0540239424207066</v>
      </c>
      <c r="O12" s="21" t="n">
        <v>0.0509475659750659</v>
      </c>
      <c r="P12" s="21" t="n">
        <v>0.096527981699331</v>
      </c>
      <c r="Q12" s="21" t="n">
        <v>0.097332900340533</v>
      </c>
      <c r="R12" s="21"/>
      <c r="S12" s="21" t="n">
        <v>0.0447773141574981</v>
      </c>
      <c r="T12" s="21" t="n">
        <v>0.10544445433084</v>
      </c>
      <c r="U12" s="21" t="n">
        <v>0.112067059288172</v>
      </c>
      <c r="V12" s="21" t="n">
        <v>0.0759255520768537</v>
      </c>
      <c r="W12" s="21" t="n">
        <v>0.048986608287311</v>
      </c>
      <c r="X12" s="21" t="n">
        <v>0.0633560661306228</v>
      </c>
      <c r="Y12" s="21" t="n">
        <v>0.109493635186047</v>
      </c>
      <c r="Z12" s="21" t="n">
        <v>0.100566196489106</v>
      </c>
      <c r="AA12" s="21" t="n">
        <v>0.033729922092534</v>
      </c>
      <c r="AB12" s="21" t="n">
        <v>0.056011084643193</v>
      </c>
      <c r="AC12" s="21" t="n">
        <v>0.0789325687006601</v>
      </c>
      <c r="AD12" s="21" t="n">
        <v>0.0908774639445371</v>
      </c>
      <c r="AE12" s="21"/>
      <c r="AF12" s="21" t="n">
        <v>0.0978613208505908</v>
      </c>
      <c r="AG12" s="21" t="n">
        <v>0.0482518473665975</v>
      </c>
      <c r="AH12" s="21" t="n">
        <v>0.106940812539396</v>
      </c>
      <c r="AI12" s="21"/>
      <c r="AJ12" s="21" t="n">
        <v>0.0874564384281819</v>
      </c>
      <c r="AK12" s="21" t="n">
        <v>0.031003263879808</v>
      </c>
      <c r="AL12" s="21" t="n">
        <v>0.0571741796433232</v>
      </c>
      <c r="AM12" s="21" t="n">
        <v>0.0625140568286209</v>
      </c>
      <c r="AN12" s="21" t="n">
        <v>0.14307770583401</v>
      </c>
      <c r="AO12" s="21"/>
      <c r="AP12" s="21" t="n">
        <v>0.0793702839739701</v>
      </c>
      <c r="AQ12" s="21" t="n">
        <v>0.0344559106638701</v>
      </c>
      <c r="AR12" s="21" t="n">
        <v>0.103685972591707</v>
      </c>
      <c r="AS12" s="21" t="n">
        <v>0.103153694315375</v>
      </c>
      <c r="AT12" s="21" t="n">
        <v>0.0363718889844265</v>
      </c>
      <c r="AU12" s="21"/>
      <c r="AV12" s="21" t="n">
        <v>0.0388803791291721</v>
      </c>
      <c r="AW12" s="21" t="n">
        <v>0.062503235100332</v>
      </c>
      <c r="AX12" s="21" t="n">
        <v>0.0700343529800802</v>
      </c>
      <c r="AY12" s="21" t="n">
        <v>0.114286551309903</v>
      </c>
      <c r="AZ12" s="21" t="n">
        <v>0.0277348200533177</v>
      </c>
      <c r="BA12" s="21" t="n">
        <v>0.133552039964077</v>
      </c>
      <c r="BB12" s="21"/>
      <c r="BC12" s="21" t="n">
        <v>0.108839377731472</v>
      </c>
      <c r="BD12" s="21" t="n">
        <v>0.0680365924486743</v>
      </c>
      <c r="BE12" s="21" t="n">
        <v>0.0616315274773009</v>
      </c>
      <c r="BF12" s="21" t="n">
        <v>0.0502374328962646</v>
      </c>
      <c r="BG12" s="21" t="n">
        <v>0.140086663494905</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0.107369560248111</v>
      </c>
      <c r="D9" s="19" t="n">
        <v>0.137191767299104</v>
      </c>
      <c r="E9" s="19" t="n">
        <v>0.079371464633428</v>
      </c>
      <c r="F9" s="19"/>
      <c r="G9" s="19" t="n">
        <v>0.155668706889245</v>
      </c>
      <c r="H9" s="19" t="n">
        <v>0.184528114412881</v>
      </c>
      <c r="I9" s="19" t="n">
        <v>0.116506543884977</v>
      </c>
      <c r="J9" s="19" t="n">
        <v>0.102125000163713</v>
      </c>
      <c r="K9" s="19" t="n">
        <v>0.046552379075386</v>
      </c>
      <c r="L9" s="19" t="n">
        <v>0.0574030287191397</v>
      </c>
      <c r="M9" s="19"/>
      <c r="N9" s="19" t="n">
        <v>0.100671829793108</v>
      </c>
      <c r="O9" s="19" t="n">
        <v>0.115906467639298</v>
      </c>
      <c r="P9" s="19" t="n">
        <v>0.121839292823166</v>
      </c>
      <c r="Q9" s="19" t="n">
        <v>0.0930249101211315</v>
      </c>
      <c r="R9" s="19"/>
      <c r="S9" s="19" t="n">
        <v>0.107464817573457</v>
      </c>
      <c r="T9" s="19" t="n">
        <v>0.129457144848516</v>
      </c>
      <c r="U9" s="19" t="n">
        <v>0.111214012093171</v>
      </c>
      <c r="V9" s="19" t="n">
        <v>0.151929458841588</v>
      </c>
      <c r="W9" s="19" t="n">
        <v>0.100559533726779</v>
      </c>
      <c r="X9" s="19" t="n">
        <v>0.156152004509977</v>
      </c>
      <c r="Y9" s="19" t="n">
        <v>0.0692234573233768</v>
      </c>
      <c r="Z9" s="19" t="n">
        <v>0.0417300329618856</v>
      </c>
      <c r="AA9" s="19" t="n">
        <v>0.125760022527426</v>
      </c>
      <c r="AB9" s="19" t="n">
        <v>0.0882843621854735</v>
      </c>
      <c r="AC9" s="19" t="n">
        <v>0.0477257783333452</v>
      </c>
      <c r="AD9" s="19" t="n">
        <v>0</v>
      </c>
      <c r="AE9" s="19"/>
      <c r="AF9" s="19" t="n">
        <v>0.0878902552584288</v>
      </c>
      <c r="AG9" s="19" t="n">
        <v>0.110448617201302</v>
      </c>
      <c r="AH9" s="19" t="n">
        <v>0.119678552706391</v>
      </c>
      <c r="AI9" s="19"/>
      <c r="AJ9" s="19" t="n">
        <v>0.0803486341849515</v>
      </c>
      <c r="AK9" s="19" t="n">
        <v>0.13634872516686</v>
      </c>
      <c r="AL9" s="19" t="n">
        <v>0.105675429758575</v>
      </c>
      <c r="AM9" s="19" t="n">
        <v>0.113256777778589</v>
      </c>
      <c r="AN9" s="19" t="n">
        <v>0.106275113936369</v>
      </c>
      <c r="AO9" s="19"/>
      <c r="AP9" s="19" t="n">
        <v>0.0798660589526346</v>
      </c>
      <c r="AQ9" s="19" t="n">
        <v>0.118842702746534</v>
      </c>
      <c r="AR9" s="19" t="n">
        <v>0.123030723584935</v>
      </c>
      <c r="AS9" s="19" t="n">
        <v>0.12471609876808</v>
      </c>
      <c r="AT9" s="19" t="n">
        <v>0.137585240248876</v>
      </c>
      <c r="AU9" s="19"/>
      <c r="AV9" s="19" t="n">
        <v>0.124784716522366</v>
      </c>
      <c r="AW9" s="19" t="n">
        <v>0.0774103862414705</v>
      </c>
      <c r="AX9" s="19" t="n">
        <v>0.116285631980926</v>
      </c>
      <c r="AY9" s="19" t="n">
        <v>0.112727334692741</v>
      </c>
      <c r="AZ9" s="19" t="n">
        <v>0.161025772926322</v>
      </c>
      <c r="BA9" s="19" t="n">
        <v>0.0654961643162191</v>
      </c>
      <c r="BB9" s="19"/>
      <c r="BC9" s="19" t="n">
        <v>0.0747930454802176</v>
      </c>
      <c r="BD9" s="19" t="n">
        <v>0.114691508579751</v>
      </c>
      <c r="BE9" s="19" t="n">
        <v>0.114699181412513</v>
      </c>
      <c r="BF9" s="19" t="n">
        <v>0.162288500503912</v>
      </c>
      <c r="BG9" s="19" t="n">
        <v>0</v>
      </c>
    </row>
    <row r="10">
      <c r="B10" s="20" t="s">
        <v>467</v>
      </c>
      <c r="C10" s="19" t="n">
        <v>0.521197111195666</v>
      </c>
      <c r="D10" s="19" t="n">
        <v>0.492400859750209</v>
      </c>
      <c r="E10" s="19" t="n">
        <v>0.54766317107764</v>
      </c>
      <c r="F10" s="19"/>
      <c r="G10" s="19" t="n">
        <v>0.48726683178379</v>
      </c>
      <c r="H10" s="19" t="n">
        <v>0.50101535801504</v>
      </c>
      <c r="I10" s="19" t="n">
        <v>0.486982405715733</v>
      </c>
      <c r="J10" s="19" t="n">
        <v>0.550352731708903</v>
      </c>
      <c r="K10" s="19" t="n">
        <v>0.636699275277324</v>
      </c>
      <c r="L10" s="19" t="n">
        <v>0.47921682366851</v>
      </c>
      <c r="M10" s="19"/>
      <c r="N10" s="19" t="n">
        <v>0.620254153336501</v>
      </c>
      <c r="O10" s="19" t="n">
        <v>0.51457208812257</v>
      </c>
      <c r="P10" s="19" t="n">
        <v>0.504567615247719</v>
      </c>
      <c r="Q10" s="19" t="n">
        <v>0.442999611447857</v>
      </c>
      <c r="R10" s="19"/>
      <c r="S10" s="19" t="n">
        <v>0.502910250847388</v>
      </c>
      <c r="T10" s="19" t="n">
        <v>0.475930622511466</v>
      </c>
      <c r="U10" s="19" t="n">
        <v>0.555583739570521</v>
      </c>
      <c r="V10" s="19" t="n">
        <v>0.560188072161778</v>
      </c>
      <c r="W10" s="19" t="n">
        <v>0.624923264703638</v>
      </c>
      <c r="X10" s="19" t="n">
        <v>0.448620146217259</v>
      </c>
      <c r="Y10" s="19" t="n">
        <v>0.511933152237221</v>
      </c>
      <c r="Z10" s="19" t="n">
        <v>0.602884146622827</v>
      </c>
      <c r="AA10" s="19" t="n">
        <v>0.473517856291325</v>
      </c>
      <c r="AB10" s="19" t="n">
        <v>0.565899609500914</v>
      </c>
      <c r="AC10" s="19" t="n">
        <v>0.536708782461447</v>
      </c>
      <c r="AD10" s="19" t="n">
        <v>0.525534095000286</v>
      </c>
      <c r="AE10" s="19"/>
      <c r="AF10" s="19" t="n">
        <v>0.527404257244464</v>
      </c>
      <c r="AG10" s="19" t="n">
        <v>0.538465116591787</v>
      </c>
      <c r="AH10" s="19" t="n">
        <v>0.462313810451341</v>
      </c>
      <c r="AI10" s="19"/>
      <c r="AJ10" s="19" t="n">
        <v>0.584660923283183</v>
      </c>
      <c r="AK10" s="19" t="n">
        <v>0.512571217315703</v>
      </c>
      <c r="AL10" s="19" t="n">
        <v>0.394531560422561</v>
      </c>
      <c r="AM10" s="19" t="n">
        <v>0.382734137411811</v>
      </c>
      <c r="AN10" s="19" t="n">
        <v>0.467484776266194</v>
      </c>
      <c r="AO10" s="19"/>
      <c r="AP10" s="19" t="n">
        <v>0.559508505049611</v>
      </c>
      <c r="AQ10" s="19" t="n">
        <v>0.517676846835107</v>
      </c>
      <c r="AR10" s="19" t="n">
        <v>0.599516742465944</v>
      </c>
      <c r="AS10" s="19" t="n">
        <v>0.518285935801126</v>
      </c>
      <c r="AT10" s="19" t="n">
        <v>0.489585867578205</v>
      </c>
      <c r="AU10" s="19"/>
      <c r="AV10" s="19" t="n">
        <v>0.545387203654215</v>
      </c>
      <c r="AW10" s="19" t="n">
        <v>0.534994601643325</v>
      </c>
      <c r="AX10" s="19" t="n">
        <v>0.556905788258675</v>
      </c>
      <c r="AY10" s="19" t="n">
        <v>0.529122854993478</v>
      </c>
      <c r="AZ10" s="19" t="n">
        <v>0.519658919647331</v>
      </c>
      <c r="BA10" s="19" t="n">
        <v>0.432434523464558</v>
      </c>
      <c r="BB10" s="19"/>
      <c r="BC10" s="19" t="n">
        <v>0.492372178865163</v>
      </c>
      <c r="BD10" s="19" t="n">
        <v>0.518927791278311</v>
      </c>
      <c r="BE10" s="19" t="n">
        <v>0.515867908255728</v>
      </c>
      <c r="BF10" s="19" t="n">
        <v>0.53773796156384</v>
      </c>
      <c r="BG10" s="19" t="n">
        <v>0.599042085499535</v>
      </c>
    </row>
    <row r="11">
      <c r="B11" s="20" t="s">
        <v>468</v>
      </c>
      <c r="C11" s="19" t="n">
        <v>0.309761173959824</v>
      </c>
      <c r="D11" s="19" t="n">
        <v>0.3121397689519</v>
      </c>
      <c r="E11" s="19" t="n">
        <v>0.307566282214469</v>
      </c>
      <c r="F11" s="19"/>
      <c r="G11" s="19" t="n">
        <v>0.318974200651766</v>
      </c>
      <c r="H11" s="19" t="n">
        <v>0.252566129526663</v>
      </c>
      <c r="I11" s="19" t="n">
        <v>0.328491321592285</v>
      </c>
      <c r="J11" s="19" t="n">
        <v>0.286760438759666</v>
      </c>
      <c r="K11" s="19" t="n">
        <v>0.245779740206494</v>
      </c>
      <c r="L11" s="19" t="n">
        <v>0.398172420202874</v>
      </c>
      <c r="M11" s="19"/>
      <c r="N11" s="19" t="n">
        <v>0.240903465384804</v>
      </c>
      <c r="O11" s="19" t="n">
        <v>0.30061326166711</v>
      </c>
      <c r="P11" s="19" t="n">
        <v>0.319518139696065</v>
      </c>
      <c r="Q11" s="19" t="n">
        <v>0.379583323891449</v>
      </c>
      <c r="R11" s="19"/>
      <c r="S11" s="19" t="n">
        <v>0.339941650710912</v>
      </c>
      <c r="T11" s="19" t="n">
        <v>0.321414527474011</v>
      </c>
      <c r="U11" s="19" t="n">
        <v>0.270564122929087</v>
      </c>
      <c r="V11" s="19" t="n">
        <v>0.249531778195804</v>
      </c>
      <c r="W11" s="19" t="n">
        <v>0.240068294626713</v>
      </c>
      <c r="X11" s="19" t="n">
        <v>0.364726127629135</v>
      </c>
      <c r="Y11" s="19" t="n">
        <v>0.342930468678724</v>
      </c>
      <c r="Z11" s="19" t="n">
        <v>0.249006735025275</v>
      </c>
      <c r="AA11" s="19" t="n">
        <v>0.347085737062171</v>
      </c>
      <c r="AB11" s="19" t="n">
        <v>0.262947250267809</v>
      </c>
      <c r="AC11" s="19" t="n">
        <v>0.333345097671069</v>
      </c>
      <c r="AD11" s="19" t="n">
        <v>0.357442551574874</v>
      </c>
      <c r="AE11" s="19"/>
      <c r="AF11" s="19" t="n">
        <v>0.319360570701124</v>
      </c>
      <c r="AG11" s="19" t="n">
        <v>0.295699330410851</v>
      </c>
      <c r="AH11" s="19" t="n">
        <v>0.317097425507966</v>
      </c>
      <c r="AI11" s="19"/>
      <c r="AJ11" s="19" t="n">
        <v>0.291370890926078</v>
      </c>
      <c r="AK11" s="19" t="n">
        <v>0.321413170187997</v>
      </c>
      <c r="AL11" s="19" t="n">
        <v>0.387961422233147</v>
      </c>
      <c r="AM11" s="19" t="n">
        <v>0.44149502798098</v>
      </c>
      <c r="AN11" s="19" t="n">
        <v>0.288825123243672</v>
      </c>
      <c r="AO11" s="19"/>
      <c r="AP11" s="19" t="n">
        <v>0.299690004130996</v>
      </c>
      <c r="AQ11" s="19" t="n">
        <v>0.322254985651504</v>
      </c>
      <c r="AR11" s="19" t="n">
        <v>0.191053762622421</v>
      </c>
      <c r="AS11" s="19" t="n">
        <v>0.309879827909189</v>
      </c>
      <c r="AT11" s="19" t="n">
        <v>0.320087899627793</v>
      </c>
      <c r="AU11" s="19"/>
      <c r="AV11" s="19" t="n">
        <v>0.296519464325206</v>
      </c>
      <c r="AW11" s="19" t="n">
        <v>0.328364131233278</v>
      </c>
      <c r="AX11" s="19" t="n">
        <v>0.202239565261351</v>
      </c>
      <c r="AY11" s="19" t="n">
        <v>0.320080731485772</v>
      </c>
      <c r="AZ11" s="19" t="n">
        <v>0.279098481231295</v>
      </c>
      <c r="BA11" s="19" t="n">
        <v>0.370307596527315</v>
      </c>
      <c r="BB11" s="19"/>
      <c r="BC11" s="19" t="n">
        <v>0.356626395121818</v>
      </c>
      <c r="BD11" s="19" t="n">
        <v>0.297046351530813</v>
      </c>
      <c r="BE11" s="19" t="n">
        <v>0.316719708418331</v>
      </c>
      <c r="BF11" s="19" t="n">
        <v>0.269176393529697</v>
      </c>
      <c r="BG11" s="19" t="n">
        <v>0.285965111384586</v>
      </c>
    </row>
    <row r="12">
      <c r="B12" s="20" t="s">
        <v>100</v>
      </c>
      <c r="C12" s="21" t="n">
        <v>0.061672154596399</v>
      </c>
      <c r="D12" s="21" t="n">
        <v>0.058267603998787</v>
      </c>
      <c r="E12" s="21" t="n">
        <v>0.0653990820744628</v>
      </c>
      <c r="F12" s="21"/>
      <c r="G12" s="21" t="n">
        <v>0.0380902606751985</v>
      </c>
      <c r="H12" s="21" t="n">
        <v>0.0618903980454153</v>
      </c>
      <c r="I12" s="21" t="n">
        <v>0.0680197288070061</v>
      </c>
      <c r="J12" s="21" t="n">
        <v>0.0607618293677181</v>
      </c>
      <c r="K12" s="21" t="n">
        <v>0.0709686054407962</v>
      </c>
      <c r="L12" s="21" t="n">
        <v>0.0652077274094766</v>
      </c>
      <c r="M12" s="21"/>
      <c r="N12" s="21" t="n">
        <v>0.0381705514855873</v>
      </c>
      <c r="O12" s="21" t="n">
        <v>0.0689081825710222</v>
      </c>
      <c r="P12" s="21" t="n">
        <v>0.0540749522330507</v>
      </c>
      <c r="Q12" s="21" t="n">
        <v>0.0843921545395623</v>
      </c>
      <c r="R12" s="21"/>
      <c r="S12" s="21" t="n">
        <v>0.0496832808682424</v>
      </c>
      <c r="T12" s="21" t="n">
        <v>0.0731977051660067</v>
      </c>
      <c r="U12" s="21" t="n">
        <v>0.0626381254072213</v>
      </c>
      <c r="V12" s="21" t="n">
        <v>0.0383506908008298</v>
      </c>
      <c r="W12" s="21" t="n">
        <v>0.03444890694287</v>
      </c>
      <c r="X12" s="21" t="n">
        <v>0.0305017216436284</v>
      </c>
      <c r="Y12" s="21" t="n">
        <v>0.0759129217606787</v>
      </c>
      <c r="Z12" s="21" t="n">
        <v>0.106379085390013</v>
      </c>
      <c r="AA12" s="21" t="n">
        <v>0.0536363841190778</v>
      </c>
      <c r="AB12" s="21" t="n">
        <v>0.0828687780458039</v>
      </c>
      <c r="AC12" s="21" t="n">
        <v>0.0822203415341383</v>
      </c>
      <c r="AD12" s="21" t="n">
        <v>0.11702335342484</v>
      </c>
      <c r="AE12" s="21"/>
      <c r="AF12" s="21" t="n">
        <v>0.0653449167959839</v>
      </c>
      <c r="AG12" s="21" t="n">
        <v>0.05538693579606</v>
      </c>
      <c r="AH12" s="21" t="n">
        <v>0.100910211334301</v>
      </c>
      <c r="AI12" s="21"/>
      <c r="AJ12" s="21" t="n">
        <v>0.0436195516057874</v>
      </c>
      <c r="AK12" s="21" t="n">
        <v>0.0296668873294402</v>
      </c>
      <c r="AL12" s="21" t="n">
        <v>0.111831587585717</v>
      </c>
      <c r="AM12" s="21" t="n">
        <v>0.0625140568286209</v>
      </c>
      <c r="AN12" s="21" t="n">
        <v>0.137414986553765</v>
      </c>
      <c r="AO12" s="21"/>
      <c r="AP12" s="21" t="n">
        <v>0.0609354318667584</v>
      </c>
      <c r="AQ12" s="21" t="n">
        <v>0.0412254647668561</v>
      </c>
      <c r="AR12" s="21" t="n">
        <v>0.0863987713267004</v>
      </c>
      <c r="AS12" s="21" t="n">
        <v>0.0471181375216054</v>
      </c>
      <c r="AT12" s="21" t="n">
        <v>0.0527409925451253</v>
      </c>
      <c r="AU12" s="21"/>
      <c r="AV12" s="21" t="n">
        <v>0.0333086154982135</v>
      </c>
      <c r="AW12" s="21" t="n">
        <v>0.0592308808819269</v>
      </c>
      <c r="AX12" s="21" t="n">
        <v>0.124569014499048</v>
      </c>
      <c r="AY12" s="21" t="n">
        <v>0.0380690788280097</v>
      </c>
      <c r="AZ12" s="21" t="n">
        <v>0.0402168261950524</v>
      </c>
      <c r="BA12" s="21" t="n">
        <v>0.131761715691909</v>
      </c>
      <c r="BB12" s="21"/>
      <c r="BC12" s="21" t="n">
        <v>0.0762083805328014</v>
      </c>
      <c r="BD12" s="21" t="n">
        <v>0.0693343486111254</v>
      </c>
      <c r="BE12" s="21" t="n">
        <v>0.0527132019134281</v>
      </c>
      <c r="BF12" s="21" t="n">
        <v>0.0307971444025504</v>
      </c>
      <c r="BG12" s="21" t="n">
        <v>0.114992803115879</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0.0428486690788743</v>
      </c>
      <c r="D9" s="19" t="n">
        <v>0.0571222684603297</v>
      </c>
      <c r="E9" s="19" t="n">
        <v>0.0293868305696634</v>
      </c>
      <c r="F9" s="19"/>
      <c r="G9" s="19" t="n">
        <v>0.103721537884862</v>
      </c>
      <c r="H9" s="19" t="n">
        <v>0.0518609466066389</v>
      </c>
      <c r="I9" s="19" t="n">
        <v>0.0211432717153417</v>
      </c>
      <c r="J9" s="19" t="n">
        <v>0.0613409936176946</v>
      </c>
      <c r="K9" s="19" t="n">
        <v>0.02497139887684</v>
      </c>
      <c r="L9" s="19" t="n">
        <v>0.0127430153287234</v>
      </c>
      <c r="M9" s="19"/>
      <c r="N9" s="19" t="n">
        <v>0.0363570967575212</v>
      </c>
      <c r="O9" s="19" t="n">
        <v>0.030011933732115</v>
      </c>
      <c r="P9" s="19" t="n">
        <v>0.0369151916345705</v>
      </c>
      <c r="Q9" s="19" t="n">
        <v>0.0674272087351507</v>
      </c>
      <c r="R9" s="19"/>
      <c r="S9" s="19" t="n">
        <v>0.0525056163893125</v>
      </c>
      <c r="T9" s="19" t="n">
        <v>0.057832684748686</v>
      </c>
      <c r="U9" s="19" t="n">
        <v>0.0116879928816801</v>
      </c>
      <c r="V9" s="19" t="n">
        <v>0.0134206740014167</v>
      </c>
      <c r="W9" s="19" t="n">
        <v>0.0467474627607615</v>
      </c>
      <c r="X9" s="19" t="n">
        <v>0.0301117272090184</v>
      </c>
      <c r="Y9" s="19" t="n">
        <v>0.031288915164047</v>
      </c>
      <c r="Z9" s="19" t="n">
        <v>0.064275926867995</v>
      </c>
      <c r="AA9" s="19" t="n">
        <v>0.0828080943618413</v>
      </c>
      <c r="AB9" s="19" t="n">
        <v>0.0206687873870669</v>
      </c>
      <c r="AC9" s="19" t="n">
        <v>0.0598211302465373</v>
      </c>
      <c r="AD9" s="19" t="n">
        <v>0.0312513512293573</v>
      </c>
      <c r="AE9" s="19"/>
      <c r="AF9" s="19" t="n">
        <v>0.0482608165222441</v>
      </c>
      <c r="AG9" s="19" t="n">
        <v>0.0328371030199928</v>
      </c>
      <c r="AH9" s="19" t="n">
        <v>0.042223237344837</v>
      </c>
      <c r="AI9" s="19"/>
      <c r="AJ9" s="19" t="n">
        <v>0.0285005894868676</v>
      </c>
      <c r="AK9" s="19" t="n">
        <v>0.0545109540286762</v>
      </c>
      <c r="AL9" s="19" t="n">
        <v>0</v>
      </c>
      <c r="AM9" s="19" t="n">
        <v>0.0512817675136894</v>
      </c>
      <c r="AN9" s="19" t="n">
        <v>0.0373523173948029</v>
      </c>
      <c r="AO9" s="19"/>
      <c r="AP9" s="19" t="n">
        <v>0.0350891513806276</v>
      </c>
      <c r="AQ9" s="19" t="n">
        <v>0.0391742361884813</v>
      </c>
      <c r="AR9" s="19" t="n">
        <v>0.0162140236671415</v>
      </c>
      <c r="AS9" s="19" t="n">
        <v>0.0844766965653976</v>
      </c>
      <c r="AT9" s="19" t="n">
        <v>0.0598307120683196</v>
      </c>
      <c r="AU9" s="19"/>
      <c r="AV9" s="19" t="n">
        <v>0.0457060909637528</v>
      </c>
      <c r="AW9" s="19" t="n">
        <v>0.0288658323810407</v>
      </c>
      <c r="AX9" s="19" t="n">
        <v>0.0254248950452983</v>
      </c>
      <c r="AY9" s="19" t="n">
        <v>0.069325898954889</v>
      </c>
      <c r="AZ9" s="19" t="n">
        <v>0.0456229819019633</v>
      </c>
      <c r="BA9" s="19" t="n">
        <v>0</v>
      </c>
      <c r="BB9" s="19"/>
      <c r="BC9" s="19" t="n">
        <v>0.0315737267797186</v>
      </c>
      <c r="BD9" s="19" t="n">
        <v>0.0457395056943591</v>
      </c>
      <c r="BE9" s="19" t="n">
        <v>0.0371367272151836</v>
      </c>
      <c r="BF9" s="19" t="n">
        <v>0.0472059163878465</v>
      </c>
      <c r="BG9" s="19" t="n">
        <v>0.0803154556434501</v>
      </c>
    </row>
    <row r="10">
      <c r="B10" s="20" t="s">
        <v>467</v>
      </c>
      <c r="C10" s="19" t="n">
        <v>0.127412738324994</v>
      </c>
      <c r="D10" s="19" t="n">
        <v>0.160579089172735</v>
      </c>
      <c r="E10" s="19" t="n">
        <v>0.0945832712541603</v>
      </c>
      <c r="F10" s="19"/>
      <c r="G10" s="19" t="n">
        <v>0.20359882994285</v>
      </c>
      <c r="H10" s="19" t="n">
        <v>0.180409409994109</v>
      </c>
      <c r="I10" s="19" t="n">
        <v>0.170153155161976</v>
      </c>
      <c r="J10" s="19" t="n">
        <v>0.0939745388229326</v>
      </c>
      <c r="K10" s="19" t="n">
        <v>0.0996267805446957</v>
      </c>
      <c r="L10" s="19" t="n">
        <v>0.0507648029109657</v>
      </c>
      <c r="M10" s="19"/>
      <c r="N10" s="19" t="n">
        <v>0.18950731653851</v>
      </c>
      <c r="O10" s="19" t="n">
        <v>0.120282478128206</v>
      </c>
      <c r="P10" s="19" t="n">
        <v>0.126233369440888</v>
      </c>
      <c r="Q10" s="19" t="n">
        <v>0.0734781483156359</v>
      </c>
      <c r="R10" s="19"/>
      <c r="S10" s="19" t="n">
        <v>0.158539336363904</v>
      </c>
      <c r="T10" s="19" t="n">
        <v>0.108379678734518</v>
      </c>
      <c r="U10" s="19" t="n">
        <v>0.108582994654654</v>
      </c>
      <c r="V10" s="19" t="n">
        <v>0.160428476435235</v>
      </c>
      <c r="W10" s="19" t="n">
        <v>0.130005124843039</v>
      </c>
      <c r="X10" s="19" t="n">
        <v>0.224325073699824</v>
      </c>
      <c r="Y10" s="19" t="n">
        <v>0.0484100739891353</v>
      </c>
      <c r="Z10" s="19" t="n">
        <v>0.111928976015617</v>
      </c>
      <c r="AA10" s="19" t="n">
        <v>0.120574266534507</v>
      </c>
      <c r="AB10" s="19" t="n">
        <v>0.121440211580308</v>
      </c>
      <c r="AC10" s="19" t="n">
        <v>0.085086990397058</v>
      </c>
      <c r="AD10" s="19" t="n">
        <v>0.0904133209388789</v>
      </c>
      <c r="AE10" s="19"/>
      <c r="AF10" s="19" t="n">
        <v>0.10769750438189</v>
      </c>
      <c r="AG10" s="19" t="n">
        <v>0.137067969155408</v>
      </c>
      <c r="AH10" s="19" t="n">
        <v>0.121499105588238</v>
      </c>
      <c r="AI10" s="19"/>
      <c r="AJ10" s="19" t="n">
        <v>0.119869936363195</v>
      </c>
      <c r="AK10" s="19" t="n">
        <v>0.17026211165898</v>
      </c>
      <c r="AL10" s="19" t="n">
        <v>0.129485973169001</v>
      </c>
      <c r="AM10" s="19" t="n">
        <v>0.130726085252498</v>
      </c>
      <c r="AN10" s="19" t="n">
        <v>0.0833899689284273</v>
      </c>
      <c r="AO10" s="19"/>
      <c r="AP10" s="19" t="n">
        <v>0.0995243877709516</v>
      </c>
      <c r="AQ10" s="19" t="n">
        <v>0.152531776202778</v>
      </c>
      <c r="AR10" s="19" t="n">
        <v>0.144176745360009</v>
      </c>
      <c r="AS10" s="19" t="n">
        <v>0.160959772339114</v>
      </c>
      <c r="AT10" s="19" t="n">
        <v>0.0760500086014733</v>
      </c>
      <c r="AU10" s="19"/>
      <c r="AV10" s="19" t="n">
        <v>0.161637070309678</v>
      </c>
      <c r="AW10" s="19" t="n">
        <v>0.107621530517022</v>
      </c>
      <c r="AX10" s="19" t="n">
        <v>0.165770399696743</v>
      </c>
      <c r="AY10" s="19" t="n">
        <v>0.150516753469688</v>
      </c>
      <c r="AZ10" s="19" t="n">
        <v>0.0760424547841099</v>
      </c>
      <c r="BA10" s="19" t="n">
        <v>0.0874588183692696</v>
      </c>
      <c r="BB10" s="19"/>
      <c r="BC10" s="19" t="n">
        <v>0.0658758217938089</v>
      </c>
      <c r="BD10" s="19" t="n">
        <v>0.139796403515722</v>
      </c>
      <c r="BE10" s="19" t="n">
        <v>0.152591972054017</v>
      </c>
      <c r="BF10" s="19" t="n">
        <v>0.214003577815728</v>
      </c>
      <c r="BG10" s="19" t="n">
        <v>0.200052268769364</v>
      </c>
    </row>
    <row r="11">
      <c r="B11" s="20" t="s">
        <v>468</v>
      </c>
      <c r="C11" s="19" t="n">
        <v>0.754664051042281</v>
      </c>
      <c r="D11" s="19" t="n">
        <v>0.711060173531835</v>
      </c>
      <c r="E11" s="19" t="n">
        <v>0.798302641964368</v>
      </c>
      <c r="F11" s="19"/>
      <c r="G11" s="19" t="n">
        <v>0.653690153683711</v>
      </c>
      <c r="H11" s="19" t="n">
        <v>0.699062492386939</v>
      </c>
      <c r="I11" s="19" t="n">
        <v>0.724698626251368</v>
      </c>
      <c r="J11" s="19" t="n">
        <v>0.752687442905558</v>
      </c>
      <c r="K11" s="19" t="n">
        <v>0.774400057876462</v>
      </c>
      <c r="L11" s="19" t="n">
        <v>0.873881999514266</v>
      </c>
      <c r="M11" s="19"/>
      <c r="N11" s="19" t="n">
        <v>0.716051288867538</v>
      </c>
      <c r="O11" s="19" t="n">
        <v>0.785550003778741</v>
      </c>
      <c r="P11" s="19" t="n">
        <v>0.767570223278552</v>
      </c>
      <c r="Q11" s="19" t="n">
        <v>0.750992511345856</v>
      </c>
      <c r="R11" s="19"/>
      <c r="S11" s="19" t="n">
        <v>0.740877109142159</v>
      </c>
      <c r="T11" s="19" t="n">
        <v>0.745610404626587</v>
      </c>
      <c r="U11" s="19" t="n">
        <v>0.804763226597444</v>
      </c>
      <c r="V11" s="19" t="n">
        <v>0.772489658056013</v>
      </c>
      <c r="W11" s="19" t="n">
        <v>0.707912280766634</v>
      </c>
      <c r="X11" s="19" t="n">
        <v>0.71351493466192</v>
      </c>
      <c r="Y11" s="19" t="n">
        <v>0.868138878639315</v>
      </c>
      <c r="Z11" s="19" t="n">
        <v>0.716231533834244</v>
      </c>
      <c r="AA11" s="19" t="n">
        <v>0.725147380766071</v>
      </c>
      <c r="AB11" s="19" t="n">
        <v>0.732660958307635</v>
      </c>
      <c r="AC11" s="19" t="n">
        <v>0.777651161644517</v>
      </c>
      <c r="AD11" s="19" t="n">
        <v>0.75901466191494</v>
      </c>
      <c r="AE11" s="19"/>
      <c r="AF11" s="19" t="n">
        <v>0.760179612564251</v>
      </c>
      <c r="AG11" s="19" t="n">
        <v>0.775974832219797</v>
      </c>
      <c r="AH11" s="19" t="n">
        <v>0.708892619659871</v>
      </c>
      <c r="AI11" s="19"/>
      <c r="AJ11" s="19" t="n">
        <v>0.781142593392695</v>
      </c>
      <c r="AK11" s="19" t="n">
        <v>0.746326752553787</v>
      </c>
      <c r="AL11" s="19" t="n">
        <v>0.791580488448334</v>
      </c>
      <c r="AM11" s="19" t="n">
        <v>0.755478090405192</v>
      </c>
      <c r="AN11" s="19" t="n">
        <v>0.734402154725291</v>
      </c>
      <c r="AO11" s="19"/>
      <c r="AP11" s="19" t="n">
        <v>0.796318505357415</v>
      </c>
      <c r="AQ11" s="19" t="n">
        <v>0.754828796892547</v>
      </c>
      <c r="AR11" s="19" t="n">
        <v>0.747102131911384</v>
      </c>
      <c r="AS11" s="19" t="n">
        <v>0.683150092106456</v>
      </c>
      <c r="AT11" s="19" t="n">
        <v>0.795304728091356</v>
      </c>
      <c r="AU11" s="19"/>
      <c r="AV11" s="19" t="n">
        <v>0.761521965810123</v>
      </c>
      <c r="AW11" s="19" t="n">
        <v>0.800966900790173</v>
      </c>
      <c r="AX11" s="19" t="n">
        <v>0.725109650322717</v>
      </c>
      <c r="AY11" s="19" t="n">
        <v>0.70632367001276</v>
      </c>
      <c r="AZ11" s="19" t="n">
        <v>0.814378911029621</v>
      </c>
      <c r="BA11" s="19" t="n">
        <v>0.720061834130301</v>
      </c>
      <c r="BB11" s="19"/>
      <c r="BC11" s="19" t="n">
        <v>0.79827346167725</v>
      </c>
      <c r="BD11" s="19" t="n">
        <v>0.746253972393878</v>
      </c>
      <c r="BE11" s="19" t="n">
        <v>0.746196646237733</v>
      </c>
      <c r="BF11" s="19" t="n">
        <v>0.704572794930734</v>
      </c>
      <c r="BG11" s="19" t="n">
        <v>0.541083390206625</v>
      </c>
    </row>
    <row r="12">
      <c r="B12" s="20" t="s">
        <v>100</v>
      </c>
      <c r="C12" s="21" t="n">
        <v>0.0750745415538505</v>
      </c>
      <c r="D12" s="21" t="n">
        <v>0.0712384688351002</v>
      </c>
      <c r="E12" s="21" t="n">
        <v>0.0777272562118083</v>
      </c>
      <c r="F12" s="21"/>
      <c r="G12" s="21" t="n">
        <v>0.0389894784885771</v>
      </c>
      <c r="H12" s="21" t="n">
        <v>0.0686671510123129</v>
      </c>
      <c r="I12" s="21" t="n">
        <v>0.0840049468713136</v>
      </c>
      <c r="J12" s="21" t="n">
        <v>0.0919970246538152</v>
      </c>
      <c r="K12" s="21" t="n">
        <v>0.101001762702003</v>
      </c>
      <c r="L12" s="21" t="n">
        <v>0.0626101822460447</v>
      </c>
      <c r="M12" s="21"/>
      <c r="N12" s="21" t="n">
        <v>0.0580842978364303</v>
      </c>
      <c r="O12" s="21" t="n">
        <v>0.0641555843609378</v>
      </c>
      <c r="P12" s="21" t="n">
        <v>0.0692812156459899</v>
      </c>
      <c r="Q12" s="21" t="n">
        <v>0.108102131603357</v>
      </c>
      <c r="R12" s="21"/>
      <c r="S12" s="21" t="n">
        <v>0.0480779381046251</v>
      </c>
      <c r="T12" s="21" t="n">
        <v>0.088177231890209</v>
      </c>
      <c r="U12" s="21" t="n">
        <v>0.0749657858662211</v>
      </c>
      <c r="V12" s="21" t="n">
        <v>0.0536611915073356</v>
      </c>
      <c r="W12" s="21" t="n">
        <v>0.115335131629565</v>
      </c>
      <c r="X12" s="21" t="n">
        <v>0.0320482644292376</v>
      </c>
      <c r="Y12" s="21" t="n">
        <v>0.0521621322075021</v>
      </c>
      <c r="Z12" s="21" t="n">
        <v>0.107563563282144</v>
      </c>
      <c r="AA12" s="21" t="n">
        <v>0.071470258337581</v>
      </c>
      <c r="AB12" s="21" t="n">
        <v>0.12523004272499</v>
      </c>
      <c r="AC12" s="21" t="n">
        <v>0.0774407177118874</v>
      </c>
      <c r="AD12" s="21" t="n">
        <v>0.119320665916824</v>
      </c>
      <c r="AE12" s="21"/>
      <c r="AF12" s="21" t="n">
        <v>0.0838620665316145</v>
      </c>
      <c r="AG12" s="21" t="n">
        <v>0.0541200956048014</v>
      </c>
      <c r="AH12" s="21" t="n">
        <v>0.127385037407054</v>
      </c>
      <c r="AI12" s="21"/>
      <c r="AJ12" s="21" t="n">
        <v>0.0704868807572428</v>
      </c>
      <c r="AK12" s="21" t="n">
        <v>0.0289001817585571</v>
      </c>
      <c r="AL12" s="21" t="n">
        <v>0.0789335383826656</v>
      </c>
      <c r="AM12" s="21" t="n">
        <v>0.0625140568286209</v>
      </c>
      <c r="AN12" s="21" t="n">
        <v>0.144855558951479</v>
      </c>
      <c r="AO12" s="21"/>
      <c r="AP12" s="21" t="n">
        <v>0.0690679554910058</v>
      </c>
      <c r="AQ12" s="21" t="n">
        <v>0.0534651907161938</v>
      </c>
      <c r="AR12" s="21" t="n">
        <v>0.0925070990614662</v>
      </c>
      <c r="AS12" s="21" t="n">
        <v>0.0714134389890328</v>
      </c>
      <c r="AT12" s="21" t="n">
        <v>0.0688145512388513</v>
      </c>
      <c r="AU12" s="21"/>
      <c r="AV12" s="21" t="n">
        <v>0.0311348729164457</v>
      </c>
      <c r="AW12" s="21" t="n">
        <v>0.0625457363117646</v>
      </c>
      <c r="AX12" s="21" t="n">
        <v>0.0836950549352415</v>
      </c>
      <c r="AY12" s="21" t="n">
        <v>0.0738336775626624</v>
      </c>
      <c r="AZ12" s="21" t="n">
        <v>0.0639556522843062</v>
      </c>
      <c r="BA12" s="21" t="n">
        <v>0.192479347500429</v>
      </c>
      <c r="BB12" s="21"/>
      <c r="BC12" s="21" t="n">
        <v>0.104276989749222</v>
      </c>
      <c r="BD12" s="21" t="n">
        <v>0.068210118396041</v>
      </c>
      <c r="BE12" s="21" t="n">
        <v>0.0640746544930662</v>
      </c>
      <c r="BF12" s="21" t="n">
        <v>0.0342177108656913</v>
      </c>
      <c r="BG12" s="21" t="n">
        <v>0.178548885380561</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0.0633992012476692</v>
      </c>
      <c r="D9" s="19" t="n">
        <v>0.0870699165660997</v>
      </c>
      <c r="E9" s="19" t="n">
        <v>0.0410197021326478</v>
      </c>
      <c r="F9" s="19"/>
      <c r="G9" s="19" t="n">
        <v>0.107303704318124</v>
      </c>
      <c r="H9" s="19" t="n">
        <v>0.0848392746365088</v>
      </c>
      <c r="I9" s="19" t="n">
        <v>0.0761383110900691</v>
      </c>
      <c r="J9" s="19" t="n">
        <v>0.0521255678656945</v>
      </c>
      <c r="K9" s="19" t="n">
        <v>0.0378674000817835</v>
      </c>
      <c r="L9" s="19" t="n">
        <v>0.0362796801375072</v>
      </c>
      <c r="M9" s="19"/>
      <c r="N9" s="19" t="n">
        <v>0.073230656992888</v>
      </c>
      <c r="O9" s="19" t="n">
        <v>0.0540084617460116</v>
      </c>
      <c r="P9" s="19" t="n">
        <v>0.0798509857769814</v>
      </c>
      <c r="Q9" s="19" t="n">
        <v>0.0489505472139327</v>
      </c>
      <c r="R9" s="19"/>
      <c r="S9" s="19" t="n">
        <v>0.0675160334647344</v>
      </c>
      <c r="T9" s="19" t="n">
        <v>0.079658527125844</v>
      </c>
      <c r="U9" s="19" t="n">
        <v>0.0379418007767426</v>
      </c>
      <c r="V9" s="19" t="n">
        <v>0.0775305918425402</v>
      </c>
      <c r="W9" s="19" t="n">
        <v>0.0518513994721712</v>
      </c>
      <c r="X9" s="19" t="n">
        <v>0.0590479051680818</v>
      </c>
      <c r="Y9" s="19" t="n">
        <v>0.0310350588524597</v>
      </c>
      <c r="Z9" s="19" t="n">
        <v>0.0369048036723492</v>
      </c>
      <c r="AA9" s="19" t="n">
        <v>0.0804829005132025</v>
      </c>
      <c r="AB9" s="19" t="n">
        <v>0.0737438267092029</v>
      </c>
      <c r="AC9" s="19" t="n">
        <v>0.0414060666191233</v>
      </c>
      <c r="AD9" s="19" t="n">
        <v>0.0947131321076872</v>
      </c>
      <c r="AE9" s="19"/>
      <c r="AF9" s="19" t="n">
        <v>0.070457086893306</v>
      </c>
      <c r="AG9" s="19" t="n">
        <v>0.0492116189861301</v>
      </c>
      <c r="AH9" s="19" t="n">
        <v>0.0729868337428806</v>
      </c>
      <c r="AI9" s="19"/>
      <c r="AJ9" s="19" t="n">
        <v>0.0486335170468245</v>
      </c>
      <c r="AK9" s="19" t="n">
        <v>0.067563802605995</v>
      </c>
      <c r="AL9" s="19" t="n">
        <v>0.0379985763065558</v>
      </c>
      <c r="AM9" s="19" t="n">
        <v>0.134685974300989</v>
      </c>
      <c r="AN9" s="19" t="n">
        <v>0.0641884832895045</v>
      </c>
      <c r="AO9" s="19"/>
      <c r="AP9" s="19" t="n">
        <v>0.0534701027038039</v>
      </c>
      <c r="AQ9" s="19" t="n">
        <v>0.05860786847644</v>
      </c>
      <c r="AR9" s="19" t="n">
        <v>0.0656667902245759</v>
      </c>
      <c r="AS9" s="19" t="n">
        <v>0.105590478968559</v>
      </c>
      <c r="AT9" s="19" t="n">
        <v>0.0470561579616286</v>
      </c>
      <c r="AU9" s="19"/>
      <c r="AV9" s="19" t="n">
        <v>0.0669984224919288</v>
      </c>
      <c r="AW9" s="19" t="n">
        <v>0.0392120146553602</v>
      </c>
      <c r="AX9" s="19" t="n">
        <v>0.0721160115005982</v>
      </c>
      <c r="AY9" s="19" t="n">
        <v>0.107537224466132</v>
      </c>
      <c r="AZ9" s="19" t="n">
        <v>0.0551339459440018</v>
      </c>
      <c r="BA9" s="19" t="n">
        <v>0</v>
      </c>
      <c r="BB9" s="19"/>
      <c r="BC9" s="19" t="n">
        <v>0.0453991389466041</v>
      </c>
      <c r="BD9" s="19" t="n">
        <v>0.0680440928446311</v>
      </c>
      <c r="BE9" s="19" t="n">
        <v>0.0440326872629593</v>
      </c>
      <c r="BF9" s="19" t="n">
        <v>0.101091146263403</v>
      </c>
      <c r="BG9" s="19" t="n">
        <v>0.102243389218636</v>
      </c>
    </row>
    <row r="10">
      <c r="B10" s="20" t="s">
        <v>467</v>
      </c>
      <c r="C10" s="19" t="n">
        <v>0.166387733071397</v>
      </c>
      <c r="D10" s="19" t="n">
        <v>0.191195314075761</v>
      </c>
      <c r="E10" s="19" t="n">
        <v>0.141901497202405</v>
      </c>
      <c r="F10" s="19"/>
      <c r="G10" s="19" t="n">
        <v>0.24733416496885</v>
      </c>
      <c r="H10" s="19" t="n">
        <v>0.209242001589608</v>
      </c>
      <c r="I10" s="19" t="n">
        <v>0.15763271265937</v>
      </c>
      <c r="J10" s="19" t="n">
        <v>0.125913730542525</v>
      </c>
      <c r="K10" s="19" t="n">
        <v>0.186909220531597</v>
      </c>
      <c r="L10" s="19" t="n">
        <v>0.108465071155325</v>
      </c>
      <c r="M10" s="19"/>
      <c r="N10" s="19" t="n">
        <v>0.21174416208593</v>
      </c>
      <c r="O10" s="19" t="n">
        <v>0.174034858497524</v>
      </c>
      <c r="P10" s="19" t="n">
        <v>0.147376201478796</v>
      </c>
      <c r="Q10" s="19" t="n">
        <v>0.129548519665121</v>
      </c>
      <c r="R10" s="19"/>
      <c r="S10" s="19" t="n">
        <v>0.194526705755144</v>
      </c>
      <c r="T10" s="19" t="n">
        <v>0.156098194718413</v>
      </c>
      <c r="U10" s="19" t="n">
        <v>0.161371136022005</v>
      </c>
      <c r="V10" s="19" t="n">
        <v>0.209705422903861</v>
      </c>
      <c r="W10" s="19" t="n">
        <v>0.233424700154214</v>
      </c>
      <c r="X10" s="19" t="n">
        <v>0.190240930490455</v>
      </c>
      <c r="Y10" s="19" t="n">
        <v>0.0688669595704158</v>
      </c>
      <c r="Z10" s="19" t="n">
        <v>0.181648072742843</v>
      </c>
      <c r="AA10" s="19" t="n">
        <v>0.182722492283968</v>
      </c>
      <c r="AB10" s="19" t="n">
        <v>0.173251240013359</v>
      </c>
      <c r="AC10" s="19" t="n">
        <v>0.0978807335719086</v>
      </c>
      <c r="AD10" s="19" t="n">
        <v>0.0386555452026397</v>
      </c>
      <c r="AE10" s="19"/>
      <c r="AF10" s="19" t="n">
        <v>0.129254429894756</v>
      </c>
      <c r="AG10" s="19" t="n">
        <v>0.175288952964323</v>
      </c>
      <c r="AH10" s="19" t="n">
        <v>0.188605690949187</v>
      </c>
      <c r="AI10" s="19"/>
      <c r="AJ10" s="19" t="n">
        <v>0.16848484192829</v>
      </c>
      <c r="AK10" s="19" t="n">
        <v>0.197269851395719</v>
      </c>
      <c r="AL10" s="19" t="n">
        <v>0.199148134641559</v>
      </c>
      <c r="AM10" s="19" t="n">
        <v>0.0487619612735199</v>
      </c>
      <c r="AN10" s="19" t="n">
        <v>0.114030263293091</v>
      </c>
      <c r="AO10" s="19"/>
      <c r="AP10" s="19" t="n">
        <v>0.15058420138515</v>
      </c>
      <c r="AQ10" s="19" t="n">
        <v>0.186289954393906</v>
      </c>
      <c r="AR10" s="19" t="n">
        <v>0.214429277371957</v>
      </c>
      <c r="AS10" s="19" t="n">
        <v>0.155336024094852</v>
      </c>
      <c r="AT10" s="19" t="n">
        <v>0.133150811263807</v>
      </c>
      <c r="AU10" s="19"/>
      <c r="AV10" s="19" t="n">
        <v>0.187347020705211</v>
      </c>
      <c r="AW10" s="19" t="n">
        <v>0.172552324040621</v>
      </c>
      <c r="AX10" s="19" t="n">
        <v>0.221323876519745</v>
      </c>
      <c r="AY10" s="19" t="n">
        <v>0.147164913866125</v>
      </c>
      <c r="AZ10" s="19" t="n">
        <v>0.12007269536627</v>
      </c>
      <c r="BA10" s="19" t="n">
        <v>0.106813414203309</v>
      </c>
      <c r="BB10" s="19"/>
      <c r="BC10" s="19" t="n">
        <v>0.122370819113725</v>
      </c>
      <c r="BD10" s="19" t="n">
        <v>0.161169523450185</v>
      </c>
      <c r="BE10" s="19" t="n">
        <v>0.167632779526121</v>
      </c>
      <c r="BF10" s="19" t="n">
        <v>0.218213602148586</v>
      </c>
      <c r="BG10" s="19" t="n">
        <v>0.349170011935586</v>
      </c>
    </row>
    <row r="11">
      <c r="B11" s="20" t="s">
        <v>468</v>
      </c>
      <c r="C11" s="19" t="n">
        <v>0.72034580643037</v>
      </c>
      <c r="D11" s="19" t="n">
        <v>0.672877877624024</v>
      </c>
      <c r="E11" s="19" t="n">
        <v>0.767465634882149</v>
      </c>
      <c r="F11" s="19"/>
      <c r="G11" s="19" t="n">
        <v>0.600918079354416</v>
      </c>
      <c r="H11" s="19" t="n">
        <v>0.673101108741798</v>
      </c>
      <c r="I11" s="19" t="n">
        <v>0.695538810414533</v>
      </c>
      <c r="J11" s="19" t="n">
        <v>0.751969915328517</v>
      </c>
      <c r="K11" s="19" t="n">
        <v>0.719483123575505</v>
      </c>
      <c r="L11" s="19" t="n">
        <v>0.827039884328655</v>
      </c>
      <c r="M11" s="19"/>
      <c r="N11" s="19" t="n">
        <v>0.673635138405037</v>
      </c>
      <c r="O11" s="19" t="n">
        <v>0.732006243098816</v>
      </c>
      <c r="P11" s="19" t="n">
        <v>0.722193068985343</v>
      </c>
      <c r="Q11" s="19" t="n">
        <v>0.753722333498124</v>
      </c>
      <c r="R11" s="19"/>
      <c r="S11" s="19" t="n">
        <v>0.706053347548784</v>
      </c>
      <c r="T11" s="19" t="n">
        <v>0.709598339721695</v>
      </c>
      <c r="U11" s="19" t="n">
        <v>0.747877937426997</v>
      </c>
      <c r="V11" s="19" t="n">
        <v>0.686236450444572</v>
      </c>
      <c r="W11" s="19" t="n">
        <v>0.6478134956945</v>
      </c>
      <c r="X11" s="19" t="n">
        <v>0.717887938743183</v>
      </c>
      <c r="Y11" s="19" t="n">
        <v>0.833991194805324</v>
      </c>
      <c r="Z11" s="19" t="n">
        <v>0.702627889285742</v>
      </c>
      <c r="AA11" s="19" t="n">
        <v>0.70305958965508</v>
      </c>
      <c r="AB11" s="19" t="n">
        <v>0.707078273098077</v>
      </c>
      <c r="AC11" s="19" t="n">
        <v>0.776610973178765</v>
      </c>
      <c r="AD11" s="19" t="n">
        <v>0.747310656772849</v>
      </c>
      <c r="AE11" s="19"/>
      <c r="AF11" s="19" t="n">
        <v>0.739522017907642</v>
      </c>
      <c r="AG11" s="19" t="n">
        <v>0.740513398250299</v>
      </c>
      <c r="AH11" s="19" t="n">
        <v>0.672230865667399</v>
      </c>
      <c r="AI11" s="19"/>
      <c r="AJ11" s="19" t="n">
        <v>0.725052847162623</v>
      </c>
      <c r="AK11" s="19" t="n">
        <v>0.729001494862329</v>
      </c>
      <c r="AL11" s="19" t="n">
        <v>0.734840831611432</v>
      </c>
      <c r="AM11" s="19" t="n">
        <v>0.754038007596871</v>
      </c>
      <c r="AN11" s="19" t="n">
        <v>0.736385491494833</v>
      </c>
      <c r="AO11" s="19"/>
      <c r="AP11" s="19" t="n">
        <v>0.726946787104434</v>
      </c>
      <c r="AQ11" s="19" t="n">
        <v>0.739241709847288</v>
      </c>
      <c r="AR11" s="19" t="n">
        <v>0.661179104814058</v>
      </c>
      <c r="AS11" s="19" t="n">
        <v>0.679426639412468</v>
      </c>
      <c r="AT11" s="19" t="n">
        <v>0.746510680631899</v>
      </c>
      <c r="AU11" s="19"/>
      <c r="AV11" s="19" t="n">
        <v>0.732580593608537</v>
      </c>
      <c r="AW11" s="19" t="n">
        <v>0.73506308807528</v>
      </c>
      <c r="AX11" s="19" t="n">
        <v>0.658739351894137</v>
      </c>
      <c r="AY11" s="19" t="n">
        <v>0.673869835559048</v>
      </c>
      <c r="AZ11" s="19" t="n">
        <v>0.768913038721709</v>
      </c>
      <c r="BA11" s="19" t="n">
        <v>0.788923772781416</v>
      </c>
      <c r="BB11" s="19"/>
      <c r="BC11" s="19" t="n">
        <v>0.755612805221271</v>
      </c>
      <c r="BD11" s="19" t="n">
        <v>0.726103190944062</v>
      </c>
      <c r="BE11" s="19" t="n">
        <v>0.741219339417039</v>
      </c>
      <c r="BF11" s="19" t="n">
        <v>0.652524876363862</v>
      </c>
      <c r="BG11" s="19" t="n">
        <v>0.497625906290868</v>
      </c>
    </row>
    <row r="12">
      <c r="B12" s="20" t="s">
        <v>100</v>
      </c>
      <c r="C12" s="21" t="n">
        <v>0.049867259250564</v>
      </c>
      <c r="D12" s="21" t="n">
        <v>0.0488568917341154</v>
      </c>
      <c r="E12" s="21" t="n">
        <v>0.0496131657827983</v>
      </c>
      <c r="F12" s="21"/>
      <c r="G12" s="21" t="n">
        <v>0.0444440513586103</v>
      </c>
      <c r="H12" s="21" t="n">
        <v>0.0328176150320858</v>
      </c>
      <c r="I12" s="21" t="n">
        <v>0.0706901658360275</v>
      </c>
      <c r="J12" s="21" t="n">
        <v>0.0699907862632631</v>
      </c>
      <c r="K12" s="21" t="n">
        <v>0.055740255811115</v>
      </c>
      <c r="L12" s="21" t="n">
        <v>0.028215364378513</v>
      </c>
      <c r="M12" s="21"/>
      <c r="N12" s="21" t="n">
        <v>0.0413900425161449</v>
      </c>
      <c r="O12" s="21" t="n">
        <v>0.0399504366576484</v>
      </c>
      <c r="P12" s="21" t="n">
        <v>0.0505797437588792</v>
      </c>
      <c r="Q12" s="21" t="n">
        <v>0.067778599622823</v>
      </c>
      <c r="R12" s="21"/>
      <c r="S12" s="21" t="n">
        <v>0.0319039132313375</v>
      </c>
      <c r="T12" s="21" t="n">
        <v>0.0546449384340485</v>
      </c>
      <c r="U12" s="21" t="n">
        <v>0.052809125774255</v>
      </c>
      <c r="V12" s="21" t="n">
        <v>0.0265275348090267</v>
      </c>
      <c r="W12" s="21" t="n">
        <v>0.0669104046791149</v>
      </c>
      <c r="X12" s="21" t="n">
        <v>0.0328232255982799</v>
      </c>
      <c r="Y12" s="21" t="n">
        <v>0.0661067867718004</v>
      </c>
      <c r="Z12" s="21" t="n">
        <v>0.0788192342990657</v>
      </c>
      <c r="AA12" s="21" t="n">
        <v>0.0337350175477498</v>
      </c>
      <c r="AB12" s="21" t="n">
        <v>0.0459266601793612</v>
      </c>
      <c r="AC12" s="21" t="n">
        <v>0.0841022266302026</v>
      </c>
      <c r="AD12" s="21" t="n">
        <v>0.119320665916824</v>
      </c>
      <c r="AE12" s="21"/>
      <c r="AF12" s="21" t="n">
        <v>0.0607664653042966</v>
      </c>
      <c r="AG12" s="21" t="n">
        <v>0.0349860297992481</v>
      </c>
      <c r="AH12" s="21" t="n">
        <v>0.0661766096405334</v>
      </c>
      <c r="AI12" s="21"/>
      <c r="AJ12" s="21" t="n">
        <v>0.0578287938622631</v>
      </c>
      <c r="AK12" s="21" t="n">
        <v>0.0061648511359575</v>
      </c>
      <c r="AL12" s="21" t="n">
        <v>0.0280124574404532</v>
      </c>
      <c r="AM12" s="21" t="n">
        <v>0.0625140568286209</v>
      </c>
      <c r="AN12" s="21" t="n">
        <v>0.0853957619225714</v>
      </c>
      <c r="AO12" s="21"/>
      <c r="AP12" s="21" t="n">
        <v>0.0689989088066127</v>
      </c>
      <c r="AQ12" s="21" t="n">
        <v>0.0158604672823664</v>
      </c>
      <c r="AR12" s="21" t="n">
        <v>0.0587248275894083</v>
      </c>
      <c r="AS12" s="21" t="n">
        <v>0.0596468575241216</v>
      </c>
      <c r="AT12" s="21" t="n">
        <v>0.0732823501426646</v>
      </c>
      <c r="AU12" s="21"/>
      <c r="AV12" s="21" t="n">
        <v>0.0130739631943236</v>
      </c>
      <c r="AW12" s="21" t="n">
        <v>0.0531725732287393</v>
      </c>
      <c r="AX12" s="21" t="n">
        <v>0.0478207600855196</v>
      </c>
      <c r="AY12" s="21" t="n">
        <v>0.0714280261086949</v>
      </c>
      <c r="AZ12" s="21" t="n">
        <v>0.0558803199680191</v>
      </c>
      <c r="BA12" s="21" t="n">
        <v>0.104262813015275</v>
      </c>
      <c r="BB12" s="21"/>
      <c r="BC12" s="21" t="n">
        <v>0.0766172367184003</v>
      </c>
      <c r="BD12" s="21" t="n">
        <v>0.0446831927611223</v>
      </c>
      <c r="BE12" s="21" t="n">
        <v>0.0471151937938807</v>
      </c>
      <c r="BF12" s="21" t="n">
        <v>0.0281703752241483</v>
      </c>
      <c r="BG12" s="21" t="n">
        <v>0.0509606925549104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0.0533402774644316</v>
      </c>
      <c r="D9" s="19" t="n">
        <v>0.0622492262341812</v>
      </c>
      <c r="E9" s="19" t="n">
        <v>0.0451288834780003</v>
      </c>
      <c r="F9" s="19"/>
      <c r="G9" s="19" t="n">
        <v>0.107396556618193</v>
      </c>
      <c r="H9" s="19" t="n">
        <v>0.0873978421882819</v>
      </c>
      <c r="I9" s="19" t="n">
        <v>0.0451501922465256</v>
      </c>
      <c r="J9" s="19" t="n">
        <v>0.0615751233055848</v>
      </c>
      <c r="K9" s="19" t="n">
        <v>0.0197564688891634</v>
      </c>
      <c r="L9" s="19" t="n">
        <v>0.0167479359512023</v>
      </c>
      <c r="M9" s="19"/>
      <c r="N9" s="19" t="n">
        <v>0.0654267612914886</v>
      </c>
      <c r="O9" s="19" t="n">
        <v>0.0618378590274253</v>
      </c>
      <c r="P9" s="19" t="n">
        <v>0.0499317645784674</v>
      </c>
      <c r="Q9" s="19" t="n">
        <v>0.0355643304128024</v>
      </c>
      <c r="R9" s="19"/>
      <c r="S9" s="19" t="n">
        <v>0.0809366242124649</v>
      </c>
      <c r="T9" s="19" t="n">
        <v>0.0661646798565489</v>
      </c>
      <c r="U9" s="19" t="n">
        <v>0.0272060893505214</v>
      </c>
      <c r="V9" s="19" t="n">
        <v>0.0815423418262521</v>
      </c>
      <c r="W9" s="19" t="n">
        <v>0.0509417088151906</v>
      </c>
      <c r="X9" s="19" t="n">
        <v>0.0649512518304052</v>
      </c>
      <c r="Y9" s="19" t="n">
        <v>0.024341397893427</v>
      </c>
      <c r="Z9" s="19" t="n">
        <v>0</v>
      </c>
      <c r="AA9" s="19" t="n">
        <v>0.070692738916114</v>
      </c>
      <c r="AB9" s="19" t="n">
        <v>0.0325686380789026</v>
      </c>
      <c r="AC9" s="19" t="n">
        <v>0.035083987757934</v>
      </c>
      <c r="AD9" s="19" t="n">
        <v>0</v>
      </c>
      <c r="AE9" s="19"/>
      <c r="AF9" s="19" t="n">
        <v>0.0564628208881147</v>
      </c>
      <c r="AG9" s="19" t="n">
        <v>0.0444901069808246</v>
      </c>
      <c r="AH9" s="19" t="n">
        <v>0.0501103430270744</v>
      </c>
      <c r="AI9" s="19"/>
      <c r="AJ9" s="19" t="n">
        <v>0.0336970728772891</v>
      </c>
      <c r="AK9" s="19" t="n">
        <v>0.0795876628833638</v>
      </c>
      <c r="AL9" s="19" t="n">
        <v>0.0156522631414218</v>
      </c>
      <c r="AM9" s="19" t="n">
        <v>0.0701911577959198</v>
      </c>
      <c r="AN9" s="19" t="n">
        <v>0.0354503125319912</v>
      </c>
      <c r="AO9" s="19"/>
      <c r="AP9" s="19" t="n">
        <v>0.0412126633078755</v>
      </c>
      <c r="AQ9" s="19" t="n">
        <v>0.0730127886808488</v>
      </c>
      <c r="AR9" s="19" t="n">
        <v>0.0257848668767271</v>
      </c>
      <c r="AS9" s="19" t="n">
        <v>0.0886793119255992</v>
      </c>
      <c r="AT9" s="19" t="n">
        <v>0.0275228265801429</v>
      </c>
      <c r="AU9" s="19"/>
      <c r="AV9" s="19" t="n">
        <v>0.0748496015014656</v>
      </c>
      <c r="AW9" s="19" t="n">
        <v>0.0394598802068276</v>
      </c>
      <c r="AX9" s="19" t="n">
        <v>0.0400656993631826</v>
      </c>
      <c r="AY9" s="19" t="n">
        <v>0.0749326980792081</v>
      </c>
      <c r="AZ9" s="19" t="n">
        <v>0.0568162585384894</v>
      </c>
      <c r="BA9" s="19" t="n">
        <v>0</v>
      </c>
      <c r="BB9" s="19"/>
      <c r="BC9" s="19" t="n">
        <v>0.0200322029906968</v>
      </c>
      <c r="BD9" s="19" t="n">
        <v>0.0638451886215495</v>
      </c>
      <c r="BE9" s="19" t="n">
        <v>0.0524633831426828</v>
      </c>
      <c r="BF9" s="19" t="n">
        <v>0.0761570135517052</v>
      </c>
      <c r="BG9" s="19" t="n">
        <v>0.064032110560969</v>
      </c>
    </row>
    <row r="10">
      <c r="B10" s="20" t="s">
        <v>467</v>
      </c>
      <c r="C10" s="19" t="n">
        <v>0.109678946640615</v>
      </c>
      <c r="D10" s="19" t="n">
        <v>0.154013107330331</v>
      </c>
      <c r="E10" s="19" t="n">
        <v>0.0676981127773215</v>
      </c>
      <c r="F10" s="19"/>
      <c r="G10" s="19" t="n">
        <v>0.191026323359548</v>
      </c>
      <c r="H10" s="19" t="n">
        <v>0.163313211839959</v>
      </c>
      <c r="I10" s="19" t="n">
        <v>0.0877708909129986</v>
      </c>
      <c r="J10" s="19" t="n">
        <v>0.0912628942897383</v>
      </c>
      <c r="K10" s="19" t="n">
        <v>0.1031047878262</v>
      </c>
      <c r="L10" s="19" t="n">
        <v>0.0549621392906129</v>
      </c>
      <c r="M10" s="19"/>
      <c r="N10" s="19" t="n">
        <v>0.152178267899248</v>
      </c>
      <c r="O10" s="19" t="n">
        <v>0.0763809523018</v>
      </c>
      <c r="P10" s="19" t="n">
        <v>0.110598846548579</v>
      </c>
      <c r="Q10" s="19" t="n">
        <v>0.100042608890203</v>
      </c>
      <c r="R10" s="19"/>
      <c r="S10" s="19" t="n">
        <v>0.125875395523687</v>
      </c>
      <c r="T10" s="19" t="n">
        <v>0.101032224101771</v>
      </c>
      <c r="U10" s="19" t="n">
        <v>0.0858454315070448</v>
      </c>
      <c r="V10" s="19" t="n">
        <v>0.122170844968458</v>
      </c>
      <c r="W10" s="19" t="n">
        <v>0.0973200668107146</v>
      </c>
      <c r="X10" s="19" t="n">
        <v>0.161641982207491</v>
      </c>
      <c r="Y10" s="19" t="n">
        <v>0.0789327750823807</v>
      </c>
      <c r="Z10" s="19" t="n">
        <v>0.16616764684713</v>
      </c>
      <c r="AA10" s="19" t="n">
        <v>0.127159498291578</v>
      </c>
      <c r="AB10" s="19" t="n">
        <v>0.096825047760028</v>
      </c>
      <c r="AC10" s="19" t="n">
        <v>0.0350715666145672</v>
      </c>
      <c r="AD10" s="19" t="n">
        <v>0.0933072836403713</v>
      </c>
      <c r="AE10" s="19"/>
      <c r="AF10" s="19" t="n">
        <v>0.0946176549172413</v>
      </c>
      <c r="AG10" s="19" t="n">
        <v>0.10651975286926</v>
      </c>
      <c r="AH10" s="19" t="n">
        <v>0.119295990806381</v>
      </c>
      <c r="AI10" s="19"/>
      <c r="AJ10" s="19" t="n">
        <v>0.114424341889728</v>
      </c>
      <c r="AK10" s="19" t="n">
        <v>0.108275084064906</v>
      </c>
      <c r="AL10" s="19" t="n">
        <v>0.0965084502465193</v>
      </c>
      <c r="AM10" s="19" t="n">
        <v>0.107265346125396</v>
      </c>
      <c r="AN10" s="19" t="n">
        <v>0.122014597112898</v>
      </c>
      <c r="AO10" s="19"/>
      <c r="AP10" s="19" t="n">
        <v>0.109864802110571</v>
      </c>
      <c r="AQ10" s="19" t="n">
        <v>0.124830499257924</v>
      </c>
      <c r="AR10" s="19" t="n">
        <v>0.103382179510675</v>
      </c>
      <c r="AS10" s="19" t="n">
        <v>0.105154145190317</v>
      </c>
      <c r="AT10" s="19" t="n">
        <v>0.0591653041179181</v>
      </c>
      <c r="AU10" s="19"/>
      <c r="AV10" s="19" t="n">
        <v>0.127827896517909</v>
      </c>
      <c r="AW10" s="19" t="n">
        <v>0.109523064658285</v>
      </c>
      <c r="AX10" s="19" t="n">
        <v>0.0945342203611425</v>
      </c>
      <c r="AY10" s="19" t="n">
        <v>0.110621176855529</v>
      </c>
      <c r="AZ10" s="19" t="n">
        <v>0.100779213768571</v>
      </c>
      <c r="BA10" s="19" t="n">
        <v>0.0672222172480435</v>
      </c>
      <c r="BB10" s="19"/>
      <c r="BC10" s="19" t="n">
        <v>0.0687304161209554</v>
      </c>
      <c r="BD10" s="19" t="n">
        <v>0.125280093792857</v>
      </c>
      <c r="BE10" s="19" t="n">
        <v>0.110687056948845</v>
      </c>
      <c r="BF10" s="19" t="n">
        <v>0.16797018098265</v>
      </c>
      <c r="BG10" s="19" t="n">
        <v>0.138617155673891</v>
      </c>
    </row>
    <row r="11">
      <c r="B11" s="20" t="s">
        <v>468</v>
      </c>
      <c r="C11" s="19" t="n">
        <v>0.766953477698666</v>
      </c>
      <c r="D11" s="19" t="n">
        <v>0.715845546925553</v>
      </c>
      <c r="E11" s="19" t="n">
        <v>0.816170026152426</v>
      </c>
      <c r="F11" s="19"/>
      <c r="G11" s="19" t="n">
        <v>0.644854399915012</v>
      </c>
      <c r="H11" s="19" t="n">
        <v>0.692237798004657</v>
      </c>
      <c r="I11" s="19" t="n">
        <v>0.770558406507622</v>
      </c>
      <c r="J11" s="19" t="n">
        <v>0.761170687016778</v>
      </c>
      <c r="K11" s="19" t="n">
        <v>0.787199401186018</v>
      </c>
      <c r="L11" s="19" t="n">
        <v>0.889398955146896</v>
      </c>
      <c r="M11" s="19"/>
      <c r="N11" s="19" t="n">
        <v>0.732956652371048</v>
      </c>
      <c r="O11" s="19" t="n">
        <v>0.799316535204563</v>
      </c>
      <c r="P11" s="19" t="n">
        <v>0.766418609883749</v>
      </c>
      <c r="Q11" s="19" t="n">
        <v>0.768694026464202</v>
      </c>
      <c r="R11" s="19"/>
      <c r="S11" s="19" t="n">
        <v>0.728306361805522</v>
      </c>
      <c r="T11" s="19" t="n">
        <v>0.744586569174272</v>
      </c>
      <c r="U11" s="19" t="n">
        <v>0.796653045764098</v>
      </c>
      <c r="V11" s="19" t="n">
        <v>0.75573639321324</v>
      </c>
      <c r="W11" s="19" t="n">
        <v>0.786774074202797</v>
      </c>
      <c r="X11" s="19" t="n">
        <v>0.740583540363824</v>
      </c>
      <c r="Y11" s="19" t="n">
        <v>0.810802591983631</v>
      </c>
      <c r="Z11" s="19" t="n">
        <v>0.755013118853805</v>
      </c>
      <c r="AA11" s="19" t="n">
        <v>0.759183630157429</v>
      </c>
      <c r="AB11" s="19" t="n">
        <v>0.786931837962104</v>
      </c>
      <c r="AC11" s="19" t="n">
        <v>0.828334738240709</v>
      </c>
      <c r="AD11" s="19" t="n">
        <v>0.787372050442805</v>
      </c>
      <c r="AE11" s="19"/>
      <c r="AF11" s="19" t="n">
        <v>0.773564266109482</v>
      </c>
      <c r="AG11" s="19" t="n">
        <v>0.795759532501682</v>
      </c>
      <c r="AH11" s="19" t="n">
        <v>0.709170506139939</v>
      </c>
      <c r="AI11" s="19"/>
      <c r="AJ11" s="19" t="n">
        <v>0.775739244221165</v>
      </c>
      <c r="AK11" s="19" t="n">
        <v>0.788715074039447</v>
      </c>
      <c r="AL11" s="19" t="n">
        <v>0.841628973169548</v>
      </c>
      <c r="AM11" s="19" t="n">
        <v>0.760029439250063</v>
      </c>
      <c r="AN11" s="19" t="n">
        <v>0.688406082439578</v>
      </c>
      <c r="AO11" s="19"/>
      <c r="AP11" s="19" t="n">
        <v>0.761794578596792</v>
      </c>
      <c r="AQ11" s="19" t="n">
        <v>0.768307292620639</v>
      </c>
      <c r="AR11" s="19" t="n">
        <v>0.798206850118339</v>
      </c>
      <c r="AS11" s="19" t="n">
        <v>0.71252818971649</v>
      </c>
      <c r="AT11" s="19" t="n">
        <v>0.851035583186622</v>
      </c>
      <c r="AU11" s="19"/>
      <c r="AV11" s="19" t="n">
        <v>0.769809217129797</v>
      </c>
      <c r="AW11" s="19" t="n">
        <v>0.780220907150921</v>
      </c>
      <c r="AX11" s="19" t="n">
        <v>0.803662020029161</v>
      </c>
      <c r="AY11" s="19" t="n">
        <v>0.701983526212592</v>
      </c>
      <c r="AZ11" s="19" t="n">
        <v>0.794916711216407</v>
      </c>
      <c r="BA11" s="19" t="n">
        <v>0.81591254487317</v>
      </c>
      <c r="BB11" s="19"/>
      <c r="BC11" s="19" t="n">
        <v>0.816653957897446</v>
      </c>
      <c r="BD11" s="19" t="n">
        <v>0.733350025548414</v>
      </c>
      <c r="BE11" s="19" t="n">
        <v>0.780020418726416</v>
      </c>
      <c r="BF11" s="19" t="n">
        <v>0.715700845206092</v>
      </c>
      <c r="BG11" s="19" t="n">
        <v>0.74639004121023</v>
      </c>
    </row>
    <row r="12">
      <c r="B12" s="20" t="s">
        <v>100</v>
      </c>
      <c r="C12" s="21" t="n">
        <v>0.0700272981962871</v>
      </c>
      <c r="D12" s="21" t="n">
        <v>0.067892119509935</v>
      </c>
      <c r="E12" s="21" t="n">
        <v>0.0710029775922526</v>
      </c>
      <c r="F12" s="21"/>
      <c r="G12" s="21" t="n">
        <v>0.0567227201072476</v>
      </c>
      <c r="H12" s="21" t="n">
        <v>0.057051147967102</v>
      </c>
      <c r="I12" s="21" t="n">
        <v>0.0965205103328537</v>
      </c>
      <c r="J12" s="21" t="n">
        <v>0.0859912953878989</v>
      </c>
      <c r="K12" s="21" t="n">
        <v>0.089939342098619</v>
      </c>
      <c r="L12" s="21" t="n">
        <v>0.0388909696112883</v>
      </c>
      <c r="M12" s="21"/>
      <c r="N12" s="21" t="n">
        <v>0.0494383184382151</v>
      </c>
      <c r="O12" s="21" t="n">
        <v>0.062464653466212</v>
      </c>
      <c r="P12" s="21" t="n">
        <v>0.0730507789892047</v>
      </c>
      <c r="Q12" s="21" t="n">
        <v>0.0956990342327931</v>
      </c>
      <c r="R12" s="21"/>
      <c r="S12" s="21" t="n">
        <v>0.0648816184583262</v>
      </c>
      <c r="T12" s="21" t="n">
        <v>0.0882165268674078</v>
      </c>
      <c r="U12" s="21" t="n">
        <v>0.0902954333783362</v>
      </c>
      <c r="V12" s="21" t="n">
        <v>0.0405504199920494</v>
      </c>
      <c r="W12" s="21" t="n">
        <v>0.0649641501712977</v>
      </c>
      <c r="X12" s="21" t="n">
        <v>0.0328232255982799</v>
      </c>
      <c r="Y12" s="21" t="n">
        <v>0.0859232350405617</v>
      </c>
      <c r="Z12" s="21" t="n">
        <v>0.0788192342990657</v>
      </c>
      <c r="AA12" s="21" t="n">
        <v>0.0429641326348793</v>
      </c>
      <c r="AB12" s="21" t="n">
        <v>0.0836744761989658</v>
      </c>
      <c r="AC12" s="21" t="n">
        <v>0.10150970738679</v>
      </c>
      <c r="AD12" s="21" t="n">
        <v>0.119320665916824</v>
      </c>
      <c r="AE12" s="21"/>
      <c r="AF12" s="21" t="n">
        <v>0.0753552580851622</v>
      </c>
      <c r="AG12" s="21" t="n">
        <v>0.0532306076482338</v>
      </c>
      <c r="AH12" s="21" t="n">
        <v>0.121423160026606</v>
      </c>
      <c r="AI12" s="21"/>
      <c r="AJ12" s="21" t="n">
        <v>0.0761393410118176</v>
      </c>
      <c r="AK12" s="21" t="n">
        <v>0.0234221790122826</v>
      </c>
      <c r="AL12" s="21" t="n">
        <v>0.0462103134425106</v>
      </c>
      <c r="AM12" s="21" t="n">
        <v>0.0625140568286209</v>
      </c>
      <c r="AN12" s="21" t="n">
        <v>0.154129007915533</v>
      </c>
      <c r="AO12" s="21"/>
      <c r="AP12" s="21" t="n">
        <v>0.0871279559847616</v>
      </c>
      <c r="AQ12" s="21" t="n">
        <v>0.0338494194405884</v>
      </c>
      <c r="AR12" s="21" t="n">
        <v>0.0726261034942581</v>
      </c>
      <c r="AS12" s="21" t="n">
        <v>0.0936383531675938</v>
      </c>
      <c r="AT12" s="21" t="n">
        <v>0.0622762861153174</v>
      </c>
      <c r="AU12" s="21"/>
      <c r="AV12" s="21" t="n">
        <v>0.027513284850828</v>
      </c>
      <c r="AW12" s="21" t="n">
        <v>0.0707961479839667</v>
      </c>
      <c r="AX12" s="21" t="n">
        <v>0.061738060246514</v>
      </c>
      <c r="AY12" s="21" t="n">
        <v>0.112462598852671</v>
      </c>
      <c r="AZ12" s="21" t="n">
        <v>0.0474878164765324</v>
      </c>
      <c r="BA12" s="21" t="n">
        <v>0.116865237878786</v>
      </c>
      <c r="BB12" s="21"/>
      <c r="BC12" s="21" t="n">
        <v>0.0945834229909016</v>
      </c>
      <c r="BD12" s="21" t="n">
        <v>0.0775246920371794</v>
      </c>
      <c r="BE12" s="21" t="n">
        <v>0.0568291411820566</v>
      </c>
      <c r="BF12" s="21" t="n">
        <v>0.0401719602595528</v>
      </c>
      <c r="BG12" s="21" t="n">
        <v>0.0509606925549104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0.0584879057254708</v>
      </c>
      <c r="D9" s="19" t="n">
        <v>0.0683300040284739</v>
      </c>
      <c r="E9" s="19" t="n">
        <v>0.0494132724872195</v>
      </c>
      <c r="F9" s="19"/>
      <c r="G9" s="19" t="n">
        <v>0.0827638426428651</v>
      </c>
      <c r="H9" s="19" t="n">
        <v>0.0702887962673695</v>
      </c>
      <c r="I9" s="19" t="n">
        <v>0.0763998196642705</v>
      </c>
      <c r="J9" s="19" t="n">
        <v>0.0594523002286439</v>
      </c>
      <c r="K9" s="19" t="n">
        <v>0.0341898905540793</v>
      </c>
      <c r="L9" s="19" t="n">
        <v>0.0358117612785999</v>
      </c>
      <c r="M9" s="19"/>
      <c r="N9" s="19" t="n">
        <v>0.0545641139739064</v>
      </c>
      <c r="O9" s="19" t="n">
        <v>0.077476287282352</v>
      </c>
      <c r="P9" s="19" t="n">
        <v>0.0589274514056752</v>
      </c>
      <c r="Q9" s="19" t="n">
        <v>0.0428224242568352</v>
      </c>
      <c r="R9" s="19"/>
      <c r="S9" s="19" t="n">
        <v>0.0575929364546417</v>
      </c>
      <c r="T9" s="19" t="n">
        <v>0.065356009667488</v>
      </c>
      <c r="U9" s="19" t="n">
        <v>0.0139595425793406</v>
      </c>
      <c r="V9" s="19" t="n">
        <v>0.0719558642539326</v>
      </c>
      <c r="W9" s="19" t="n">
        <v>0.0520664590073868</v>
      </c>
      <c r="X9" s="19" t="n">
        <v>0.100276155363855</v>
      </c>
      <c r="Y9" s="19" t="n">
        <v>0.041353613475621</v>
      </c>
      <c r="Z9" s="19" t="n">
        <v>0.0448874746720611</v>
      </c>
      <c r="AA9" s="19" t="n">
        <v>0.0661045156400491</v>
      </c>
      <c r="AB9" s="19" t="n">
        <v>0.0667203529188725</v>
      </c>
      <c r="AC9" s="19" t="n">
        <v>0.0439647835390097</v>
      </c>
      <c r="AD9" s="19" t="n">
        <v>0.0312513512293573</v>
      </c>
      <c r="AE9" s="19"/>
      <c r="AF9" s="19" t="n">
        <v>0.0723404871855306</v>
      </c>
      <c r="AG9" s="19" t="n">
        <v>0.0396966889168751</v>
      </c>
      <c r="AH9" s="19" t="n">
        <v>0.055017590907076</v>
      </c>
      <c r="AI9" s="19"/>
      <c r="AJ9" s="19" t="n">
        <v>0.0440186288665937</v>
      </c>
      <c r="AK9" s="19" t="n">
        <v>0.0677911483463441</v>
      </c>
      <c r="AL9" s="19" t="n">
        <v>0.0238444847563699</v>
      </c>
      <c r="AM9" s="19" t="n">
        <v>0.232495979987739</v>
      </c>
      <c r="AN9" s="19" t="n">
        <v>0.0357198798209942</v>
      </c>
      <c r="AO9" s="19"/>
      <c r="AP9" s="19" t="n">
        <v>0.0573183714516284</v>
      </c>
      <c r="AQ9" s="19" t="n">
        <v>0.0604490074860935</v>
      </c>
      <c r="AR9" s="19" t="n">
        <v>0.0456781056041514</v>
      </c>
      <c r="AS9" s="19" t="n">
        <v>0.0897995506471472</v>
      </c>
      <c r="AT9" s="19" t="n">
        <v>0.0797517612224613</v>
      </c>
      <c r="AU9" s="19"/>
      <c r="AV9" s="19" t="n">
        <v>0.0621140750947483</v>
      </c>
      <c r="AW9" s="19" t="n">
        <v>0.0609195079419245</v>
      </c>
      <c r="AX9" s="19" t="n">
        <v>0.0688575698163509</v>
      </c>
      <c r="AY9" s="19" t="n">
        <v>0.0777246963384536</v>
      </c>
      <c r="AZ9" s="19" t="n">
        <v>0.0608134690883722</v>
      </c>
      <c r="BA9" s="19" t="n">
        <v>0</v>
      </c>
      <c r="BB9" s="19"/>
      <c r="BC9" s="19" t="n">
        <v>0.0252165482814908</v>
      </c>
      <c r="BD9" s="19" t="n">
        <v>0.0520425359692797</v>
      </c>
      <c r="BE9" s="19" t="n">
        <v>0.0820134343930878</v>
      </c>
      <c r="BF9" s="19" t="n">
        <v>0.0617468313997032</v>
      </c>
      <c r="BG9" s="19" t="n">
        <v>0</v>
      </c>
    </row>
    <row r="10">
      <c r="B10" s="20" t="s">
        <v>467</v>
      </c>
      <c r="C10" s="19" t="n">
        <v>0.162282233846379</v>
      </c>
      <c r="D10" s="19" t="n">
        <v>0.21702558818022</v>
      </c>
      <c r="E10" s="19" t="n">
        <v>0.110637468169303</v>
      </c>
      <c r="F10" s="19"/>
      <c r="G10" s="19" t="n">
        <v>0.229670940289172</v>
      </c>
      <c r="H10" s="19" t="n">
        <v>0.20703785339782</v>
      </c>
      <c r="I10" s="19" t="n">
        <v>0.137587261052125</v>
      </c>
      <c r="J10" s="19" t="n">
        <v>0.137273195030743</v>
      </c>
      <c r="K10" s="19" t="n">
        <v>0.121406439403779</v>
      </c>
      <c r="L10" s="19" t="n">
        <v>0.155743984962969</v>
      </c>
      <c r="M10" s="19"/>
      <c r="N10" s="19" t="n">
        <v>0.196934236795654</v>
      </c>
      <c r="O10" s="19" t="n">
        <v>0.123406501159158</v>
      </c>
      <c r="P10" s="19" t="n">
        <v>0.203564728690335</v>
      </c>
      <c r="Q10" s="19" t="n">
        <v>0.131528963901108</v>
      </c>
      <c r="R10" s="19"/>
      <c r="S10" s="19" t="n">
        <v>0.219138525296209</v>
      </c>
      <c r="T10" s="19" t="n">
        <v>0.105922695766358</v>
      </c>
      <c r="U10" s="19" t="n">
        <v>0.177273914261589</v>
      </c>
      <c r="V10" s="19" t="n">
        <v>0.167242941443635</v>
      </c>
      <c r="W10" s="19" t="n">
        <v>0.18903968788836</v>
      </c>
      <c r="X10" s="19" t="n">
        <v>0.19223327750403</v>
      </c>
      <c r="Y10" s="19" t="n">
        <v>0.12255544374924</v>
      </c>
      <c r="Z10" s="19" t="n">
        <v>0.13405202335828</v>
      </c>
      <c r="AA10" s="19" t="n">
        <v>0.198470663283007</v>
      </c>
      <c r="AB10" s="19" t="n">
        <v>0.129838397823643</v>
      </c>
      <c r="AC10" s="19" t="n">
        <v>0.125709284005985</v>
      </c>
      <c r="AD10" s="19" t="n">
        <v>0.151610606306158</v>
      </c>
      <c r="AE10" s="19"/>
      <c r="AF10" s="19" t="n">
        <v>0.15210037739992</v>
      </c>
      <c r="AG10" s="19" t="n">
        <v>0.184170790092239</v>
      </c>
      <c r="AH10" s="19" t="n">
        <v>0.1359065562401</v>
      </c>
      <c r="AI10" s="19"/>
      <c r="AJ10" s="19" t="n">
        <v>0.193974292183274</v>
      </c>
      <c r="AK10" s="19" t="n">
        <v>0.169806646816452</v>
      </c>
      <c r="AL10" s="19" t="n">
        <v>0.129648325425241</v>
      </c>
      <c r="AM10" s="19" t="n">
        <v>0.0512817675136894</v>
      </c>
      <c r="AN10" s="19" t="n">
        <v>0.141715597714099</v>
      </c>
      <c r="AO10" s="19"/>
      <c r="AP10" s="19" t="n">
        <v>0.193432601690506</v>
      </c>
      <c r="AQ10" s="19" t="n">
        <v>0.184919308068278</v>
      </c>
      <c r="AR10" s="19" t="n">
        <v>0.129870952712663</v>
      </c>
      <c r="AS10" s="19" t="n">
        <v>0.162762423718907</v>
      </c>
      <c r="AT10" s="19" t="n">
        <v>0.067755689712437</v>
      </c>
      <c r="AU10" s="19"/>
      <c r="AV10" s="19" t="n">
        <v>0.182661644645981</v>
      </c>
      <c r="AW10" s="19" t="n">
        <v>0.185646901724759</v>
      </c>
      <c r="AX10" s="19" t="n">
        <v>0.177539148516463</v>
      </c>
      <c r="AY10" s="19" t="n">
        <v>0.152345863758222</v>
      </c>
      <c r="AZ10" s="19" t="n">
        <v>0.122663584745174</v>
      </c>
      <c r="BA10" s="19" t="n">
        <v>0.103819137531125</v>
      </c>
      <c r="BB10" s="19"/>
      <c r="BC10" s="19" t="n">
        <v>0.109811057737106</v>
      </c>
      <c r="BD10" s="19" t="n">
        <v>0.182124435914251</v>
      </c>
      <c r="BE10" s="19" t="n">
        <v>0.130870472689478</v>
      </c>
      <c r="BF10" s="19" t="n">
        <v>0.277961970463257</v>
      </c>
      <c r="BG10" s="19" t="n">
        <v>0.31122713984251</v>
      </c>
    </row>
    <row r="11">
      <c r="B11" s="20" t="s">
        <v>468</v>
      </c>
      <c r="C11" s="19" t="n">
        <v>0.711312289179914</v>
      </c>
      <c r="D11" s="19" t="n">
        <v>0.65924779306618</v>
      </c>
      <c r="E11" s="19" t="n">
        <v>0.759465569398482</v>
      </c>
      <c r="F11" s="19"/>
      <c r="G11" s="19" t="n">
        <v>0.642376016381853</v>
      </c>
      <c r="H11" s="19" t="n">
        <v>0.671761079439797</v>
      </c>
      <c r="I11" s="19" t="n">
        <v>0.722863839819205</v>
      </c>
      <c r="J11" s="19" t="n">
        <v>0.715692699035688</v>
      </c>
      <c r="K11" s="19" t="n">
        <v>0.740964787928154</v>
      </c>
      <c r="L11" s="19" t="n">
        <v>0.751020900800999</v>
      </c>
      <c r="M11" s="19"/>
      <c r="N11" s="19" t="n">
        <v>0.707452017869859</v>
      </c>
      <c r="O11" s="19" t="n">
        <v>0.732957351635817</v>
      </c>
      <c r="P11" s="19" t="n">
        <v>0.668993086275305</v>
      </c>
      <c r="Q11" s="19" t="n">
        <v>0.729567245703792</v>
      </c>
      <c r="R11" s="19"/>
      <c r="S11" s="19" t="n">
        <v>0.685399631652605</v>
      </c>
      <c r="T11" s="19" t="n">
        <v>0.729339086519907</v>
      </c>
      <c r="U11" s="19" t="n">
        <v>0.732887820011532</v>
      </c>
      <c r="V11" s="19" t="n">
        <v>0.723008038354841</v>
      </c>
      <c r="W11" s="19" t="n">
        <v>0.706521149769579</v>
      </c>
      <c r="X11" s="19" t="n">
        <v>0.675442302702877</v>
      </c>
      <c r="Y11" s="19" t="n">
        <v>0.749807113211562</v>
      </c>
      <c r="Z11" s="19" t="n">
        <v>0.713261756865108</v>
      </c>
      <c r="AA11" s="19" t="n">
        <v>0.684011438535872</v>
      </c>
      <c r="AB11" s="19" t="n">
        <v>0.698994038879863</v>
      </c>
      <c r="AC11" s="19" t="n">
        <v>0.763801726125622</v>
      </c>
      <c r="AD11" s="19" t="n">
        <v>0.700114689039644</v>
      </c>
      <c r="AE11" s="19"/>
      <c r="AF11" s="19" t="n">
        <v>0.694391005239316</v>
      </c>
      <c r="AG11" s="19" t="n">
        <v>0.729141617084101</v>
      </c>
      <c r="AH11" s="19" t="n">
        <v>0.712212348014872</v>
      </c>
      <c r="AI11" s="19"/>
      <c r="AJ11" s="19" t="n">
        <v>0.691962213083386</v>
      </c>
      <c r="AK11" s="19" t="n">
        <v>0.726736596182407</v>
      </c>
      <c r="AL11" s="19" t="n">
        <v>0.818494732377936</v>
      </c>
      <c r="AM11" s="19" t="n">
        <v>0.65370819566995</v>
      </c>
      <c r="AN11" s="19" t="n">
        <v>0.703927921749755</v>
      </c>
      <c r="AO11" s="19"/>
      <c r="AP11" s="19" t="n">
        <v>0.669997898247912</v>
      </c>
      <c r="AQ11" s="19" t="n">
        <v>0.721755046008202</v>
      </c>
      <c r="AR11" s="19" t="n">
        <v>0.75241177532212</v>
      </c>
      <c r="AS11" s="19" t="n">
        <v>0.670177346420656</v>
      </c>
      <c r="AT11" s="19" t="n">
        <v>0.792714663065212</v>
      </c>
      <c r="AU11" s="19"/>
      <c r="AV11" s="19" t="n">
        <v>0.71777286796961</v>
      </c>
      <c r="AW11" s="19" t="n">
        <v>0.691053928091869</v>
      </c>
      <c r="AX11" s="19" t="n">
        <v>0.705782521581666</v>
      </c>
      <c r="AY11" s="19" t="n">
        <v>0.690327225289012</v>
      </c>
      <c r="AZ11" s="19" t="n">
        <v>0.770940245963982</v>
      </c>
      <c r="BA11" s="19" t="n">
        <v>0.752109958920639</v>
      </c>
      <c r="BB11" s="19"/>
      <c r="BC11" s="19" t="n">
        <v>0.757060580957342</v>
      </c>
      <c r="BD11" s="19" t="n">
        <v>0.710945136136285</v>
      </c>
      <c r="BE11" s="19" t="n">
        <v>0.725157512626929</v>
      </c>
      <c r="BF11" s="19" t="n">
        <v>0.639503791852595</v>
      </c>
      <c r="BG11" s="19" t="n">
        <v>0.637812167602579</v>
      </c>
    </row>
    <row r="12">
      <c r="B12" s="20" t="s">
        <v>100</v>
      </c>
      <c r="C12" s="21" t="n">
        <v>0.0679175712482358</v>
      </c>
      <c r="D12" s="21" t="n">
        <v>0.0553966147251263</v>
      </c>
      <c r="E12" s="21" t="n">
        <v>0.0804836899449953</v>
      </c>
      <c r="F12" s="21"/>
      <c r="G12" s="21" t="n">
        <v>0.0451892006861101</v>
      </c>
      <c r="H12" s="21" t="n">
        <v>0.0509122708950127</v>
      </c>
      <c r="I12" s="21" t="n">
        <v>0.0631490794643996</v>
      </c>
      <c r="J12" s="21" t="n">
        <v>0.0875818057049243</v>
      </c>
      <c r="K12" s="21" t="n">
        <v>0.103438882113988</v>
      </c>
      <c r="L12" s="21" t="n">
        <v>0.0574233529574318</v>
      </c>
      <c r="M12" s="21"/>
      <c r="N12" s="21" t="n">
        <v>0.0410496313605803</v>
      </c>
      <c r="O12" s="21" t="n">
        <v>0.0661598599226724</v>
      </c>
      <c r="P12" s="21" t="n">
        <v>0.0685147336286852</v>
      </c>
      <c r="Q12" s="21" t="n">
        <v>0.0960813661382647</v>
      </c>
      <c r="R12" s="21"/>
      <c r="S12" s="21" t="n">
        <v>0.037868906596544</v>
      </c>
      <c r="T12" s="21" t="n">
        <v>0.0993822080462473</v>
      </c>
      <c r="U12" s="21" t="n">
        <v>0.0758787231475381</v>
      </c>
      <c r="V12" s="21" t="n">
        <v>0.0377931559475911</v>
      </c>
      <c r="W12" s="21" t="n">
        <v>0.0523727033346739</v>
      </c>
      <c r="X12" s="21" t="n">
        <v>0.0320482644292376</v>
      </c>
      <c r="Y12" s="21" t="n">
        <v>0.0862838295635772</v>
      </c>
      <c r="Z12" s="21" t="n">
        <v>0.107798745104551</v>
      </c>
      <c r="AA12" s="21" t="n">
        <v>0.051413382541072</v>
      </c>
      <c r="AB12" s="21" t="n">
        <v>0.104447210377621</v>
      </c>
      <c r="AC12" s="21" t="n">
        <v>0.0665242063293831</v>
      </c>
      <c r="AD12" s="21" t="n">
        <v>0.11702335342484</v>
      </c>
      <c r="AE12" s="21"/>
      <c r="AF12" s="21" t="n">
        <v>0.0811681301752336</v>
      </c>
      <c r="AG12" s="21" t="n">
        <v>0.0469909039067848</v>
      </c>
      <c r="AH12" s="21" t="n">
        <v>0.0968635048379523</v>
      </c>
      <c r="AI12" s="21"/>
      <c r="AJ12" s="21" t="n">
        <v>0.0700448658667459</v>
      </c>
      <c r="AK12" s="21" t="n">
        <v>0.0356656086547976</v>
      </c>
      <c r="AL12" s="21" t="n">
        <v>0.0280124574404532</v>
      </c>
      <c r="AM12" s="21" t="n">
        <v>0.0625140568286209</v>
      </c>
      <c r="AN12" s="21" t="n">
        <v>0.118636600715152</v>
      </c>
      <c r="AO12" s="21"/>
      <c r="AP12" s="21" t="n">
        <v>0.0792511286099539</v>
      </c>
      <c r="AQ12" s="21" t="n">
        <v>0.0328766384374264</v>
      </c>
      <c r="AR12" s="21" t="n">
        <v>0.0720391663610653</v>
      </c>
      <c r="AS12" s="21" t="n">
        <v>0.0772606792132902</v>
      </c>
      <c r="AT12" s="21" t="n">
        <v>0.0597778859998899</v>
      </c>
      <c r="AU12" s="21"/>
      <c r="AV12" s="21" t="n">
        <v>0.0374514122896604</v>
      </c>
      <c r="AW12" s="21" t="n">
        <v>0.0623796622414473</v>
      </c>
      <c r="AX12" s="21" t="n">
        <v>0.0478207600855196</v>
      </c>
      <c r="AY12" s="21" t="n">
        <v>0.0796022146143129</v>
      </c>
      <c r="AZ12" s="21" t="n">
        <v>0.0455827002024715</v>
      </c>
      <c r="BA12" s="21" t="n">
        <v>0.144070903548237</v>
      </c>
      <c r="BB12" s="21"/>
      <c r="BC12" s="21" t="n">
        <v>0.107911813024062</v>
      </c>
      <c r="BD12" s="21" t="n">
        <v>0.0548878919801838</v>
      </c>
      <c r="BE12" s="21" t="n">
        <v>0.0619585802905049</v>
      </c>
      <c r="BF12" s="21" t="n">
        <v>0.0207874062844451</v>
      </c>
      <c r="BG12" s="21" t="n">
        <v>0.0509606925549104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479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466</v>
      </c>
      <c r="C9" s="19" t="n">
        <v>0.0534288126397373</v>
      </c>
      <c r="D9" s="19" t="n">
        <v>0.0807269581672985</v>
      </c>
      <c r="E9" s="19" t="n">
        <v>0.027478462445702</v>
      </c>
      <c r="F9" s="19"/>
      <c r="G9" s="19" t="n">
        <v>0.0941937687471191</v>
      </c>
      <c r="H9" s="19" t="n">
        <v>0.102143942794435</v>
      </c>
      <c r="I9" s="19" t="n">
        <v>0.0671458649345137</v>
      </c>
      <c r="J9" s="19" t="n">
        <v>0.0357669530665236</v>
      </c>
      <c r="K9" s="19" t="n">
        <v>0.013154881055938</v>
      </c>
      <c r="L9" s="19" t="n">
        <v>0.0222094780604409</v>
      </c>
      <c r="M9" s="19"/>
      <c r="N9" s="19" t="n">
        <v>0.0872209548623323</v>
      </c>
      <c r="O9" s="19" t="n">
        <v>0.0506019455215964</v>
      </c>
      <c r="P9" s="19" t="n">
        <v>0.0370779044002764</v>
      </c>
      <c r="Q9" s="19" t="n">
        <v>0.0364843800772636</v>
      </c>
      <c r="R9" s="19"/>
      <c r="S9" s="19" t="n">
        <v>0.0428295035617015</v>
      </c>
      <c r="T9" s="19" t="n">
        <v>0.0644537809717379</v>
      </c>
      <c r="U9" s="19" t="n">
        <v>0</v>
      </c>
      <c r="V9" s="19" t="n">
        <v>0.0751331387731272</v>
      </c>
      <c r="W9" s="19" t="n">
        <v>0.0489090078424184</v>
      </c>
      <c r="X9" s="19" t="n">
        <v>0.102503799704823</v>
      </c>
      <c r="Y9" s="19" t="n">
        <v>0.0357847304036703</v>
      </c>
      <c r="Z9" s="19" t="n">
        <v>0.0151578414823091</v>
      </c>
      <c r="AA9" s="19" t="n">
        <v>0.0627934292748946</v>
      </c>
      <c r="AB9" s="19" t="n">
        <v>0.042933910335814</v>
      </c>
      <c r="AC9" s="19" t="n">
        <v>0.0625393105259911</v>
      </c>
      <c r="AD9" s="19" t="n">
        <v>0.0634617808783298</v>
      </c>
      <c r="AE9" s="19"/>
      <c r="AF9" s="19" t="n">
        <v>0.0385477568378846</v>
      </c>
      <c r="AG9" s="19" t="n">
        <v>0.0673914124043068</v>
      </c>
      <c r="AH9" s="19" t="n">
        <v>0.0440130862439235</v>
      </c>
      <c r="AI9" s="19"/>
      <c r="AJ9" s="19" t="n">
        <v>0.0388726876841405</v>
      </c>
      <c r="AK9" s="19" t="n">
        <v>0.07810801933155</v>
      </c>
      <c r="AL9" s="19" t="n">
        <v>0.0363740436199791</v>
      </c>
      <c r="AM9" s="19" t="n">
        <v>0</v>
      </c>
      <c r="AN9" s="19" t="n">
        <v>0.0306690745537618</v>
      </c>
      <c r="AO9" s="19"/>
      <c r="AP9" s="19" t="n">
        <v>0.0348857691542933</v>
      </c>
      <c r="AQ9" s="19" t="n">
        <v>0.0605328129287294</v>
      </c>
      <c r="AR9" s="19" t="n">
        <v>0.056159923230657</v>
      </c>
      <c r="AS9" s="19" t="n">
        <v>0.091380622840369</v>
      </c>
      <c r="AT9" s="19" t="n">
        <v>0.0629859125884128</v>
      </c>
      <c r="AU9" s="19"/>
      <c r="AV9" s="19" t="n">
        <v>0.0699489114758269</v>
      </c>
      <c r="AW9" s="19" t="n">
        <v>0.0487925651598404</v>
      </c>
      <c r="AX9" s="19" t="n">
        <v>0.0617154419345987</v>
      </c>
      <c r="AY9" s="19" t="n">
        <v>0.0587480025847929</v>
      </c>
      <c r="AZ9" s="19" t="n">
        <v>0.0771469449290155</v>
      </c>
      <c r="BA9" s="19" t="n">
        <v>0</v>
      </c>
      <c r="BB9" s="19"/>
      <c r="BC9" s="19" t="n">
        <v>0.016144802852436</v>
      </c>
      <c r="BD9" s="19" t="n">
        <v>0.0366966953930811</v>
      </c>
      <c r="BE9" s="19" t="n">
        <v>0.0559417741668142</v>
      </c>
      <c r="BF9" s="19" t="n">
        <v>0.149055064323905</v>
      </c>
      <c r="BG9" s="19" t="n">
        <v>0.0803154556434501</v>
      </c>
    </row>
    <row r="10">
      <c r="B10" s="20" t="s">
        <v>467</v>
      </c>
      <c r="C10" s="19" t="n">
        <v>0.129440304953151</v>
      </c>
      <c r="D10" s="19" t="n">
        <v>0.150224523103396</v>
      </c>
      <c r="E10" s="19" t="n">
        <v>0.108570119810059</v>
      </c>
      <c r="F10" s="19"/>
      <c r="G10" s="19" t="n">
        <v>0.236191017989298</v>
      </c>
      <c r="H10" s="19" t="n">
        <v>0.203293495745996</v>
      </c>
      <c r="I10" s="19" t="n">
        <v>0.156107028470699</v>
      </c>
      <c r="J10" s="19" t="n">
        <v>0.106491553033441</v>
      </c>
      <c r="K10" s="19" t="n">
        <v>0.0812297596153488</v>
      </c>
      <c r="L10" s="19" t="n">
        <v>0.0364682189325694</v>
      </c>
      <c r="M10" s="19"/>
      <c r="N10" s="19" t="n">
        <v>0.182027860648525</v>
      </c>
      <c r="O10" s="19" t="n">
        <v>0.122299152972437</v>
      </c>
      <c r="P10" s="19" t="n">
        <v>0.114876993819164</v>
      </c>
      <c r="Q10" s="19" t="n">
        <v>0.0965130108579109</v>
      </c>
      <c r="R10" s="19"/>
      <c r="S10" s="19" t="n">
        <v>0.214268160423087</v>
      </c>
      <c r="T10" s="19" t="n">
        <v>0.07234303253399</v>
      </c>
      <c r="U10" s="19" t="n">
        <v>0.121695792682559</v>
      </c>
      <c r="V10" s="19" t="n">
        <v>0.106902973978668</v>
      </c>
      <c r="W10" s="19" t="n">
        <v>0.158366184545243</v>
      </c>
      <c r="X10" s="19" t="n">
        <v>0.138727322004759</v>
      </c>
      <c r="Y10" s="19" t="n">
        <v>0.112673894606926</v>
      </c>
      <c r="Z10" s="19" t="n">
        <v>0.142990005029005</v>
      </c>
      <c r="AA10" s="19" t="n">
        <v>0.138177872410517</v>
      </c>
      <c r="AB10" s="19" t="n">
        <v>0.133540004818342</v>
      </c>
      <c r="AC10" s="19" t="n">
        <v>0.0873650160188369</v>
      </c>
      <c r="AD10" s="19" t="n">
        <v>0.0894246422198016</v>
      </c>
      <c r="AE10" s="19"/>
      <c r="AF10" s="19" t="n">
        <v>0.0918213431487155</v>
      </c>
      <c r="AG10" s="19" t="n">
        <v>0.13149983621851</v>
      </c>
      <c r="AH10" s="19" t="n">
        <v>0.17509522451405</v>
      </c>
      <c r="AI10" s="19"/>
      <c r="AJ10" s="19" t="n">
        <v>0.0985656064398387</v>
      </c>
      <c r="AK10" s="19" t="n">
        <v>0.165708733768366</v>
      </c>
      <c r="AL10" s="19" t="n">
        <v>0.0841708857369121</v>
      </c>
      <c r="AM10" s="19" t="n">
        <v>0.118968327048978</v>
      </c>
      <c r="AN10" s="19" t="n">
        <v>0.132286039901489</v>
      </c>
      <c r="AO10" s="19"/>
      <c r="AP10" s="19" t="n">
        <v>0.0848511882177055</v>
      </c>
      <c r="AQ10" s="19" t="n">
        <v>0.15140904671134</v>
      </c>
      <c r="AR10" s="19" t="n">
        <v>0.103495266845678</v>
      </c>
      <c r="AS10" s="19" t="n">
        <v>0.136909707189692</v>
      </c>
      <c r="AT10" s="19" t="n">
        <v>0.111647274850236</v>
      </c>
      <c r="AU10" s="19"/>
      <c r="AV10" s="19" t="n">
        <v>0.167200771484196</v>
      </c>
      <c r="AW10" s="19" t="n">
        <v>0.114238856123084</v>
      </c>
      <c r="AX10" s="19" t="n">
        <v>0.113668164860205</v>
      </c>
      <c r="AY10" s="19" t="n">
        <v>0.119689056941853</v>
      </c>
      <c r="AZ10" s="19" t="n">
        <v>0.101186028283083</v>
      </c>
      <c r="BA10" s="19" t="n">
        <v>0.0880573153214392</v>
      </c>
      <c r="BB10" s="19"/>
      <c r="BC10" s="19" t="n">
        <v>0.0849452570568269</v>
      </c>
      <c r="BD10" s="19" t="n">
        <v>0.133140036351729</v>
      </c>
      <c r="BE10" s="19" t="n">
        <v>0.151424216422743</v>
      </c>
      <c r="BF10" s="19" t="n">
        <v>0.197343248333688</v>
      </c>
      <c r="BG10" s="19" t="n">
        <v>0.200052268769364</v>
      </c>
    </row>
    <row r="11">
      <c r="B11" s="20" t="s">
        <v>468</v>
      </c>
      <c r="C11" s="19" t="n">
        <v>0.739436176112011</v>
      </c>
      <c r="D11" s="19" t="n">
        <v>0.689087565936009</v>
      </c>
      <c r="E11" s="19" t="n">
        <v>0.789471943458197</v>
      </c>
      <c r="F11" s="19"/>
      <c r="G11" s="19" t="n">
        <v>0.64644902392985</v>
      </c>
      <c r="H11" s="19" t="n">
        <v>0.623667424813316</v>
      </c>
      <c r="I11" s="19" t="n">
        <v>0.700122149044652</v>
      </c>
      <c r="J11" s="19" t="n">
        <v>0.733942496052807</v>
      </c>
      <c r="K11" s="19" t="n">
        <v>0.803921759813877</v>
      </c>
      <c r="L11" s="19" t="n">
        <v>0.878970050533093</v>
      </c>
      <c r="M11" s="19"/>
      <c r="N11" s="19" t="n">
        <v>0.678907773134222</v>
      </c>
      <c r="O11" s="19" t="n">
        <v>0.750530231432998</v>
      </c>
      <c r="P11" s="19" t="n">
        <v>0.780638191449304</v>
      </c>
      <c r="Q11" s="19" t="n">
        <v>0.753465487721044</v>
      </c>
      <c r="R11" s="19"/>
      <c r="S11" s="19" t="n">
        <v>0.715348800001415</v>
      </c>
      <c r="T11" s="19" t="n">
        <v>0.719466547199276</v>
      </c>
      <c r="U11" s="19" t="n">
        <v>0.778364676456934</v>
      </c>
      <c r="V11" s="19" t="n">
        <v>0.73761438317094</v>
      </c>
      <c r="W11" s="19" t="n">
        <v>0.743738199325028</v>
      </c>
      <c r="X11" s="19" t="n">
        <v>0.725945652692138</v>
      </c>
      <c r="Y11" s="19" t="n">
        <v>0.773929780965633</v>
      </c>
      <c r="Z11" s="19" t="n">
        <v>0.741352164361696</v>
      </c>
      <c r="AA11" s="19" t="n">
        <v>0.720359400711397</v>
      </c>
      <c r="AB11" s="19" t="n">
        <v>0.751287521508402</v>
      </c>
      <c r="AC11" s="19" t="n">
        <v>0.785655693758261</v>
      </c>
      <c r="AD11" s="19" t="n">
        <v>0.727792910985045</v>
      </c>
      <c r="AE11" s="19"/>
      <c r="AF11" s="19" t="n">
        <v>0.763459242828911</v>
      </c>
      <c r="AG11" s="19" t="n">
        <v>0.743809499512259</v>
      </c>
      <c r="AH11" s="19" t="n">
        <v>0.681653207244799</v>
      </c>
      <c r="AI11" s="19"/>
      <c r="AJ11" s="19" t="n">
        <v>0.783289542972177</v>
      </c>
      <c r="AK11" s="19" t="n">
        <v>0.710111548603264</v>
      </c>
      <c r="AL11" s="19" t="n">
        <v>0.822280890999786</v>
      </c>
      <c r="AM11" s="19" t="n">
        <v>0.818517616122401</v>
      </c>
      <c r="AN11" s="19" t="n">
        <v>0.69695128602815</v>
      </c>
      <c r="AO11" s="19"/>
      <c r="AP11" s="19" t="n">
        <v>0.789889147015016</v>
      </c>
      <c r="AQ11" s="19" t="n">
        <v>0.748448464525094</v>
      </c>
      <c r="AR11" s="19" t="n">
        <v>0.748169247013724</v>
      </c>
      <c r="AS11" s="19" t="n">
        <v>0.702118245758912</v>
      </c>
      <c r="AT11" s="19" t="n">
        <v>0.711778885521922</v>
      </c>
      <c r="AU11" s="19"/>
      <c r="AV11" s="19" t="n">
        <v>0.733729964788069</v>
      </c>
      <c r="AW11" s="19" t="n">
        <v>0.759092185348243</v>
      </c>
      <c r="AX11" s="19" t="n">
        <v>0.754924942581104</v>
      </c>
      <c r="AY11" s="19" t="n">
        <v>0.731449971501527</v>
      </c>
      <c r="AZ11" s="19" t="n">
        <v>0.719825733712148</v>
      </c>
      <c r="BA11" s="19" t="n">
        <v>0.782955057557212</v>
      </c>
      <c r="BB11" s="19"/>
      <c r="BC11" s="19" t="n">
        <v>0.79962417625973</v>
      </c>
      <c r="BD11" s="19" t="n">
        <v>0.74723051053762</v>
      </c>
      <c r="BE11" s="19" t="n">
        <v>0.721864724527695</v>
      </c>
      <c r="BF11" s="19" t="n">
        <v>0.626404139572012</v>
      </c>
      <c r="BG11" s="19" t="n">
        <v>0.668671583032276</v>
      </c>
    </row>
    <row r="12">
      <c r="B12" s="20" t="s">
        <v>100</v>
      </c>
      <c r="C12" s="21" t="n">
        <v>0.0776947062951005</v>
      </c>
      <c r="D12" s="21" t="n">
        <v>0.0799609527932968</v>
      </c>
      <c r="E12" s="21" t="n">
        <v>0.0744794742860417</v>
      </c>
      <c r="F12" s="21"/>
      <c r="G12" s="21" t="n">
        <v>0.0231661893337328</v>
      </c>
      <c r="H12" s="21" t="n">
        <v>0.0708951366462526</v>
      </c>
      <c r="I12" s="21" t="n">
        <v>0.0766249575501355</v>
      </c>
      <c r="J12" s="21" t="n">
        <v>0.123798997847228</v>
      </c>
      <c r="K12" s="21" t="n">
        <v>0.101693599514836</v>
      </c>
      <c r="L12" s="21" t="n">
        <v>0.062352252473897</v>
      </c>
      <c r="M12" s="21"/>
      <c r="N12" s="21" t="n">
        <v>0.0518434113549211</v>
      </c>
      <c r="O12" s="21" t="n">
        <v>0.0765686700729685</v>
      </c>
      <c r="P12" s="21" t="n">
        <v>0.0674069103312552</v>
      </c>
      <c r="Q12" s="21" t="n">
        <v>0.113537121343781</v>
      </c>
      <c r="R12" s="21"/>
      <c r="S12" s="21" t="n">
        <v>0.0275535360137968</v>
      </c>
      <c r="T12" s="21" t="n">
        <v>0.143736639294996</v>
      </c>
      <c r="U12" s="21" t="n">
        <v>0.0999395308605066</v>
      </c>
      <c r="V12" s="21" t="n">
        <v>0.0803495040772657</v>
      </c>
      <c r="W12" s="21" t="n">
        <v>0.048986608287311</v>
      </c>
      <c r="X12" s="21" t="n">
        <v>0.0328232255982799</v>
      </c>
      <c r="Y12" s="21" t="n">
        <v>0.07761159402377</v>
      </c>
      <c r="Z12" s="21" t="n">
        <v>0.10049998912699</v>
      </c>
      <c r="AA12" s="21" t="n">
        <v>0.0786692976031914</v>
      </c>
      <c r="AB12" s="21" t="n">
        <v>0.0722385633374427</v>
      </c>
      <c r="AC12" s="21" t="n">
        <v>0.0644399796969108</v>
      </c>
      <c r="AD12" s="21" t="n">
        <v>0.119320665916824</v>
      </c>
      <c r="AE12" s="21"/>
      <c r="AF12" s="21" t="n">
        <v>0.106171657184489</v>
      </c>
      <c r="AG12" s="21" t="n">
        <v>0.0572992518649246</v>
      </c>
      <c r="AH12" s="21" t="n">
        <v>0.0992384819972282</v>
      </c>
      <c r="AI12" s="21"/>
      <c r="AJ12" s="21" t="n">
        <v>0.0792721629038432</v>
      </c>
      <c r="AK12" s="21" t="n">
        <v>0.0460716982968202</v>
      </c>
      <c r="AL12" s="21" t="n">
        <v>0.0571741796433232</v>
      </c>
      <c r="AM12" s="21" t="n">
        <v>0.0625140568286209</v>
      </c>
      <c r="AN12" s="21" t="n">
        <v>0.1400935995166</v>
      </c>
      <c r="AO12" s="21"/>
      <c r="AP12" s="21" t="n">
        <v>0.0903738956129853</v>
      </c>
      <c r="AQ12" s="21" t="n">
        <v>0.0396096758348367</v>
      </c>
      <c r="AR12" s="21" t="n">
        <v>0.0921755629099414</v>
      </c>
      <c r="AS12" s="21" t="n">
        <v>0.0695914242110266</v>
      </c>
      <c r="AT12" s="21" t="n">
        <v>0.113587927039429</v>
      </c>
      <c r="AU12" s="21"/>
      <c r="AV12" s="21" t="n">
        <v>0.0291203522519085</v>
      </c>
      <c r="AW12" s="21" t="n">
        <v>0.077876393368832</v>
      </c>
      <c r="AX12" s="21" t="n">
        <v>0.0696914506240921</v>
      </c>
      <c r="AY12" s="21" t="n">
        <v>0.0901129689718272</v>
      </c>
      <c r="AZ12" s="21" t="n">
        <v>0.101841293075754</v>
      </c>
      <c r="BA12" s="21" t="n">
        <v>0.128987627121349</v>
      </c>
      <c r="BB12" s="21"/>
      <c r="BC12" s="21" t="n">
        <v>0.0992857638310073</v>
      </c>
      <c r="BD12" s="21" t="n">
        <v>0.0829327577175698</v>
      </c>
      <c r="BE12" s="21" t="n">
        <v>0.0707692848827481</v>
      </c>
      <c r="BF12" s="21" t="n">
        <v>0.0271975477703947</v>
      </c>
      <c r="BG12" s="21" t="n">
        <v>0.0509606925549104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s>
  <sheetData>
    <row r="2" ht="40" customHeight="1">
      <c r="D2" s="16" t="s">
        <v>486</v>
      </c>
    </row>
    <row r="6" ht="50" customHeight="1">
      <c r="B6" s="22" t="s">
        <v>15</v>
      </c>
      <c r="C6" s="22" t="s">
        <v>225</v>
      </c>
      <c r="D6" s="22" t="s">
        <v>224</v>
      </c>
      <c r="E6" s="22" t="s">
        <v>228</v>
      </c>
      <c r="F6" s="22" t="s">
        <v>226</v>
      </c>
      <c r="G6" s="22" t="s">
        <v>227</v>
      </c>
      <c r="H6" s="22" t="s">
        <v>232</v>
      </c>
      <c r="I6" s="22" t="s">
        <v>230</v>
      </c>
      <c r="J6" s="22" t="s">
        <v>233</v>
      </c>
      <c r="K6" s="22" t="s">
        <v>229</v>
      </c>
      <c r="L6" s="22" t="s">
        <v>231</v>
      </c>
    </row>
    <row r="7">
      <c r="B7" s="20" t="s">
        <v>480</v>
      </c>
      <c r="C7" s="19" t="n">
        <v>0.28847533898789</v>
      </c>
      <c r="D7" s="19" t="n">
        <v>0.213414817005165</v>
      </c>
      <c r="E7" s="19" t="n">
        <v>0.119274715549735</v>
      </c>
      <c r="F7" s="19" t="n">
        <v>0.106599942078164</v>
      </c>
      <c r="G7" s="19" t="n">
        <v>0.0723629859851786</v>
      </c>
      <c r="H7" s="19" t="n">
        <v>0.0566357675119229</v>
      </c>
      <c r="I7" s="19" t="n">
        <v>0.0752407949709189</v>
      </c>
      <c r="J7" s="19" t="n">
        <v>0.0549859140950722</v>
      </c>
      <c r="K7" s="19" t="n">
        <v>0.0446411031172653</v>
      </c>
      <c r="L7" s="19" t="n">
        <v>0.0615376962827669</v>
      </c>
    </row>
    <row r="8">
      <c r="B8" s="20" t="s">
        <v>481</v>
      </c>
      <c r="C8" s="19" t="n">
        <v>0.492419009327484</v>
      </c>
      <c r="D8" s="19" t="n">
        <v>0.505588933309043</v>
      </c>
      <c r="E8" s="19" t="n">
        <v>0.44720410451577</v>
      </c>
      <c r="F8" s="19" t="n">
        <v>0.421848906489303</v>
      </c>
      <c r="G8" s="19" t="n">
        <v>0.336439444049931</v>
      </c>
      <c r="H8" s="19" t="n">
        <v>0.241680353425276</v>
      </c>
      <c r="I8" s="19" t="n">
        <v>0.222439745465058</v>
      </c>
      <c r="J8" s="19" t="n">
        <v>0.172884647214671</v>
      </c>
      <c r="K8" s="19" t="n">
        <v>0.171719865936736</v>
      </c>
      <c r="L8" s="19" t="n">
        <v>0.172397466502367</v>
      </c>
    </row>
    <row r="9">
      <c r="B9" s="20" t="s">
        <v>482</v>
      </c>
      <c r="C9" s="19" t="n">
        <v>0.104626621108624</v>
      </c>
      <c r="D9" s="19" t="n">
        <v>0.161660775686345</v>
      </c>
      <c r="E9" s="19" t="n">
        <v>0.239554334078217</v>
      </c>
      <c r="F9" s="19" t="n">
        <v>0.2771183794971</v>
      </c>
      <c r="G9" s="19" t="n">
        <v>0.305962446602929</v>
      </c>
      <c r="H9" s="19" t="n">
        <v>0.319096530086895</v>
      </c>
      <c r="I9" s="19" t="n">
        <v>0.324172215497704</v>
      </c>
      <c r="J9" s="19" t="n">
        <v>0.348409814886401</v>
      </c>
      <c r="K9" s="19" t="n">
        <v>0.346718816146079</v>
      </c>
      <c r="L9" s="19" t="n">
        <v>0.296040802067891</v>
      </c>
    </row>
    <row r="10">
      <c r="B10" s="20" t="s">
        <v>483</v>
      </c>
      <c r="C10" s="19" t="n">
        <v>0.0321583376649935</v>
      </c>
      <c r="D10" s="19" t="n">
        <v>0.0489225547745425</v>
      </c>
      <c r="E10" s="19" t="n">
        <v>0.105160680383854</v>
      </c>
      <c r="F10" s="19" t="n">
        <v>0.106545576506499</v>
      </c>
      <c r="G10" s="19" t="n">
        <v>0.176133072353706</v>
      </c>
      <c r="H10" s="19" t="n">
        <v>0.262816579923974</v>
      </c>
      <c r="I10" s="19" t="n">
        <v>0.26670546028084</v>
      </c>
      <c r="J10" s="19" t="n">
        <v>0.290959202142458</v>
      </c>
      <c r="K10" s="19" t="n">
        <v>0.296493789946862</v>
      </c>
      <c r="L10" s="19" t="n">
        <v>0.348216724556647</v>
      </c>
    </row>
    <row r="11">
      <c r="B11" s="20" t="s">
        <v>100</v>
      </c>
      <c r="C11" s="19" t="n">
        <v>0.0823206929110096</v>
      </c>
      <c r="D11" s="19" t="n">
        <v>0.0704129192249039</v>
      </c>
      <c r="E11" s="19" t="n">
        <v>0.0888061654724237</v>
      </c>
      <c r="F11" s="19" t="n">
        <v>0.087887195428934</v>
      </c>
      <c r="G11" s="19" t="n">
        <v>0.109102051008255</v>
      </c>
      <c r="H11" s="19" t="n">
        <v>0.119770769051933</v>
      </c>
      <c r="I11" s="19" t="n">
        <v>0.11144178378548</v>
      </c>
      <c r="J11" s="19" t="n">
        <v>0.132760421661398</v>
      </c>
      <c r="K11" s="19" t="n">
        <v>0.140426424853057</v>
      </c>
      <c r="L11" s="19" t="n">
        <v>0.121807310590329</v>
      </c>
    </row>
    <row r="12">
      <c r="B12" s="25" t="s">
        <v>484</v>
      </c>
      <c r="C12" s="23" t="n">
        <v>0.780894348315373</v>
      </c>
      <c r="D12" s="23" t="n">
        <v>0.719003750314208</v>
      </c>
      <c r="E12" s="23" t="n">
        <v>0.566478820065505</v>
      </c>
      <c r="F12" s="23" t="n">
        <v>0.528448848567467</v>
      </c>
      <c r="G12" s="23" t="n">
        <v>0.40880243003511</v>
      </c>
      <c r="H12" s="23" t="n">
        <v>0.298316120937199</v>
      </c>
      <c r="I12" s="23" t="n">
        <v>0.297680540435977</v>
      </c>
      <c r="J12" s="23" t="n">
        <v>0.227870561309744</v>
      </c>
      <c r="K12" s="23" t="n">
        <v>0.216360969054001</v>
      </c>
      <c r="L12" s="23" t="n">
        <v>0.233935162785133</v>
      </c>
    </row>
    <row r="13">
      <c r="B13" s="25" t="s">
        <v>485</v>
      </c>
      <c r="C13" s="23" t="n">
        <v>0.136784958773617</v>
      </c>
      <c r="D13" s="23" t="n">
        <v>0.210583330460888</v>
      </c>
      <c r="E13" s="23" t="n">
        <v>0.344715014462071</v>
      </c>
      <c r="F13" s="23" t="n">
        <v>0.383663956003599</v>
      </c>
      <c r="G13" s="23" t="n">
        <v>0.482095518956635</v>
      </c>
      <c r="H13" s="23" t="n">
        <v>0.581913110010868</v>
      </c>
      <c r="I13" s="23" t="n">
        <v>0.590877675778543</v>
      </c>
      <c r="J13" s="23" t="n">
        <v>0.639369017028859</v>
      </c>
      <c r="K13" s="23" t="n">
        <v>0.643212606092941</v>
      </c>
      <c r="L13" s="23" t="n">
        <v>0.644257526624537</v>
      </c>
    </row>
    <row r="14">
      <c r="B14" s="25" t="s">
        <v>141</v>
      </c>
      <c r="C14" s="24" t="n">
        <v>0.644109389541756</v>
      </c>
      <c r="D14" s="24" t="n">
        <v>0.50842041985332</v>
      </c>
      <c r="E14" s="24" t="n">
        <v>0.221763805603434</v>
      </c>
      <c r="F14" s="24" t="n">
        <v>0.144784892563868</v>
      </c>
      <c r="G14" s="24" t="n">
        <v>-0.0732930889215255</v>
      </c>
      <c r="H14" s="24" t="n">
        <v>-0.283596989073669</v>
      </c>
      <c r="I14" s="24" t="n">
        <v>-0.293197135342566</v>
      </c>
      <c r="J14" s="24" t="n">
        <v>-0.411498455719115</v>
      </c>
      <c r="K14" s="24" t="n">
        <v>-0.42685163703894</v>
      </c>
      <c r="L14" s="24" t="n">
        <v>-0.410322363839404</v>
      </c>
    </row>
    <row r="15">
      <c r="B15" s="18" t="s">
        <v>331</v>
      </c>
      <c r="C15" s="18"/>
      <c r="D15" s="18"/>
      <c r="E15" s="18"/>
      <c r="F15" s="18"/>
      <c r="G15" s="18"/>
      <c r="H15" s="18"/>
      <c r="I15" s="18"/>
      <c r="J15" s="18"/>
      <c r="K15" s="18"/>
      <c r="L15" s="18"/>
    </row>
    <row r="16">
      <c r="B16" t="s">
        <v>80</v>
      </c>
    </row>
    <row r="17">
      <c r="B17" t="s">
        <v>81</v>
      </c>
    </row>
    <row r="21">
      <c r="B21" s="9" t="str">
        <f>=HYPERLINK("#'Contents'!A1", "Return to Contents")</f>
      </c>
    </row>
  </sheetData>
  <mergeCells count="1">
    <mergeCell ref="D2:M2"/>
  </mergeCells>
  <pageMargins left="0.7" right="0.7" top="0.75" bottom="0.75" header="0.3" footer="0.3"/>
  <pageSetup paperSize="9" orientation="portrait" horizontalDpi="300" verticalDpi="300" r:id="rId2"/>
  <drawing r:id="rId1"/>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487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0.213414817005165</v>
      </c>
      <c r="D9" s="19" t="n">
        <v>0.233197435264692</v>
      </c>
      <c r="E9" s="19" t="n">
        <v>0.195862784086249</v>
      </c>
      <c r="F9" s="19"/>
      <c r="G9" s="19" t="n">
        <v>0.214040463979567</v>
      </c>
      <c r="H9" s="19" t="n">
        <v>0.267604945902485</v>
      </c>
      <c r="I9" s="19" t="n">
        <v>0.169844934401203</v>
      </c>
      <c r="J9" s="19" t="n">
        <v>0.237356183761083</v>
      </c>
      <c r="K9" s="19" t="n">
        <v>0.24111044450848</v>
      </c>
      <c r="L9" s="19" t="n">
        <v>0.166966181381143</v>
      </c>
      <c r="M9" s="19"/>
      <c r="N9" s="19" t="n">
        <v>0.202303254254359</v>
      </c>
      <c r="O9" s="19" t="n">
        <v>0.192944457318855</v>
      </c>
      <c r="P9" s="19" t="n">
        <v>0.22937998410937</v>
      </c>
      <c r="Q9" s="19" t="n">
        <v>0.231562043402242</v>
      </c>
      <c r="R9" s="19"/>
      <c r="S9" s="19" t="n">
        <v>0.252077028562702</v>
      </c>
      <c r="T9" s="19" t="n">
        <v>0.218948643486582</v>
      </c>
      <c r="U9" s="19" t="n">
        <v>0.227385144833488</v>
      </c>
      <c r="V9" s="19" t="n">
        <v>0.272211667336421</v>
      </c>
      <c r="W9" s="19" t="n">
        <v>0.239606283366954</v>
      </c>
      <c r="X9" s="19" t="n">
        <v>0.179909381443239</v>
      </c>
      <c r="Y9" s="19" t="n">
        <v>0.194956222799773</v>
      </c>
      <c r="Z9" s="19" t="n">
        <v>0.139436941194981</v>
      </c>
      <c r="AA9" s="19" t="n">
        <v>0.186222373759402</v>
      </c>
      <c r="AB9" s="19" t="n">
        <v>0.197990475658545</v>
      </c>
      <c r="AC9" s="19" t="n">
        <v>0.195819750559098</v>
      </c>
      <c r="AD9" s="19" t="n">
        <v>0.158902032715948</v>
      </c>
      <c r="AE9" s="19"/>
      <c r="AF9" s="19" t="n">
        <v>0.195593018620643</v>
      </c>
      <c r="AG9" s="19" t="n">
        <v>0.249294201431681</v>
      </c>
      <c r="AH9" s="19" t="n">
        <v>0.149176763223751</v>
      </c>
      <c r="AI9" s="19"/>
      <c r="AJ9" s="19" t="n">
        <v>0.219565373755347</v>
      </c>
      <c r="AK9" s="19" t="n">
        <v>0.249760007437217</v>
      </c>
      <c r="AL9" s="19" t="n">
        <v>0.233874950771954</v>
      </c>
      <c r="AM9" s="19" t="n">
        <v>0.208066712497269</v>
      </c>
      <c r="AN9" s="19" t="n">
        <v>0.134227788164698</v>
      </c>
      <c r="AO9" s="19"/>
      <c r="AP9" s="19" t="n">
        <v>0.217840885418088</v>
      </c>
      <c r="AQ9" s="19" t="n">
        <v>0.241786393776524</v>
      </c>
      <c r="AR9" s="19" t="n">
        <v>0.223669019980719</v>
      </c>
      <c r="AS9" s="19" t="n">
        <v>0.205876845308793</v>
      </c>
      <c r="AT9" s="19" t="n">
        <v>0.218098566346499</v>
      </c>
      <c r="AU9" s="19"/>
      <c r="AV9" s="19" t="n">
        <v>0.237959566188592</v>
      </c>
      <c r="AW9" s="19" t="n">
        <v>0.220353106043564</v>
      </c>
      <c r="AX9" s="19" t="n">
        <v>0.257219832378934</v>
      </c>
      <c r="AY9" s="19" t="n">
        <v>0.209855520348757</v>
      </c>
      <c r="AZ9" s="19" t="n">
        <v>0.163730117002001</v>
      </c>
      <c r="BA9" s="19" t="n">
        <v>0.189878463126209</v>
      </c>
      <c r="BB9" s="19"/>
      <c r="BC9" s="19" t="n">
        <v>0.222700929424919</v>
      </c>
      <c r="BD9" s="19" t="n">
        <v>0.193617119885467</v>
      </c>
      <c r="BE9" s="19" t="n">
        <v>0.218328886662194</v>
      </c>
      <c r="BF9" s="19" t="n">
        <v>0.17913706328176</v>
      </c>
      <c r="BG9" s="19" t="n">
        <v>0.32380604847216</v>
      </c>
    </row>
    <row r="10">
      <c r="B10" s="20" t="s">
        <v>481</v>
      </c>
      <c r="C10" s="19" t="n">
        <v>0.505588933309043</v>
      </c>
      <c r="D10" s="19" t="n">
        <v>0.482990593380832</v>
      </c>
      <c r="E10" s="19" t="n">
        <v>0.52943109232769</v>
      </c>
      <c r="F10" s="19"/>
      <c r="G10" s="19" t="n">
        <v>0.408517123971564</v>
      </c>
      <c r="H10" s="19" t="n">
        <v>0.476079849811713</v>
      </c>
      <c r="I10" s="19" t="n">
        <v>0.495074502863699</v>
      </c>
      <c r="J10" s="19" t="n">
        <v>0.54581563724231</v>
      </c>
      <c r="K10" s="19" t="n">
        <v>0.49265300756889</v>
      </c>
      <c r="L10" s="19" t="n">
        <v>0.574012054628246</v>
      </c>
      <c r="M10" s="19"/>
      <c r="N10" s="19" t="n">
        <v>0.566394921287287</v>
      </c>
      <c r="O10" s="19" t="n">
        <v>0.508399544648548</v>
      </c>
      <c r="P10" s="19" t="n">
        <v>0.482949989992102</v>
      </c>
      <c r="Q10" s="19" t="n">
        <v>0.461289109252832</v>
      </c>
      <c r="R10" s="19"/>
      <c r="S10" s="19" t="n">
        <v>0.434374657485578</v>
      </c>
      <c r="T10" s="19" t="n">
        <v>0.409987531852504</v>
      </c>
      <c r="U10" s="19" t="n">
        <v>0.595305987451945</v>
      </c>
      <c r="V10" s="19" t="n">
        <v>0.566092319966801</v>
      </c>
      <c r="W10" s="19" t="n">
        <v>0.604970784338271</v>
      </c>
      <c r="X10" s="19" t="n">
        <v>0.486410808796378</v>
      </c>
      <c r="Y10" s="19" t="n">
        <v>0.565269878413394</v>
      </c>
      <c r="Z10" s="19" t="n">
        <v>0.553000514936396</v>
      </c>
      <c r="AA10" s="19" t="n">
        <v>0.45450322331261</v>
      </c>
      <c r="AB10" s="19" t="n">
        <v>0.539939510719824</v>
      </c>
      <c r="AC10" s="19" t="n">
        <v>0.534785705675156</v>
      </c>
      <c r="AD10" s="19" t="n">
        <v>0.483496891489244</v>
      </c>
      <c r="AE10" s="19"/>
      <c r="AF10" s="19" t="n">
        <v>0.519093324970178</v>
      </c>
      <c r="AG10" s="19" t="n">
        <v>0.508712750613569</v>
      </c>
      <c r="AH10" s="19" t="n">
        <v>0.503815638846269</v>
      </c>
      <c r="AI10" s="19"/>
      <c r="AJ10" s="19" t="n">
        <v>0.53460413287338</v>
      </c>
      <c r="AK10" s="19" t="n">
        <v>0.439546984408659</v>
      </c>
      <c r="AL10" s="19" t="n">
        <v>0.570684038940935</v>
      </c>
      <c r="AM10" s="19" t="n">
        <v>0.626152103796616</v>
      </c>
      <c r="AN10" s="19" t="n">
        <v>0.544111028839074</v>
      </c>
      <c r="AO10" s="19"/>
      <c r="AP10" s="19" t="n">
        <v>0.529995437493699</v>
      </c>
      <c r="AQ10" s="19" t="n">
        <v>0.487820220207531</v>
      </c>
      <c r="AR10" s="19" t="n">
        <v>0.538555141107634</v>
      </c>
      <c r="AS10" s="19" t="n">
        <v>0.526745677415679</v>
      </c>
      <c r="AT10" s="19" t="n">
        <v>0.44637551213359</v>
      </c>
      <c r="AU10" s="19"/>
      <c r="AV10" s="19" t="n">
        <v>0.47142386230234</v>
      </c>
      <c r="AW10" s="19" t="n">
        <v>0.520846244731953</v>
      </c>
      <c r="AX10" s="19" t="n">
        <v>0.513373821135423</v>
      </c>
      <c r="AY10" s="19" t="n">
        <v>0.528222123661971</v>
      </c>
      <c r="AZ10" s="19" t="n">
        <v>0.444975853330729</v>
      </c>
      <c r="BA10" s="19" t="n">
        <v>0.526578407840959</v>
      </c>
      <c r="BB10" s="19"/>
      <c r="BC10" s="19" t="n">
        <v>0.529532268196199</v>
      </c>
      <c r="BD10" s="19" t="n">
        <v>0.515461691280093</v>
      </c>
      <c r="BE10" s="19" t="n">
        <v>0.472574884745587</v>
      </c>
      <c r="BF10" s="19" t="n">
        <v>0.583798419946693</v>
      </c>
      <c r="BG10" s="19" t="n">
        <v>0.231120335963643</v>
      </c>
    </row>
    <row r="11">
      <c r="B11" s="20" t="s">
        <v>482</v>
      </c>
      <c r="C11" s="19" t="n">
        <v>0.161660775686345</v>
      </c>
      <c r="D11" s="19" t="n">
        <v>0.176150427310039</v>
      </c>
      <c r="E11" s="19" t="n">
        <v>0.145376182683535</v>
      </c>
      <c r="F11" s="19"/>
      <c r="G11" s="19" t="n">
        <v>0.255794804601269</v>
      </c>
      <c r="H11" s="19" t="n">
        <v>0.142452619211504</v>
      </c>
      <c r="I11" s="19" t="n">
        <v>0.173001434007168</v>
      </c>
      <c r="J11" s="19" t="n">
        <v>0.145669003656312</v>
      </c>
      <c r="K11" s="19" t="n">
        <v>0.148077102550267</v>
      </c>
      <c r="L11" s="19" t="n">
        <v>0.131015809310639</v>
      </c>
      <c r="M11" s="19"/>
      <c r="N11" s="19" t="n">
        <v>0.144481934253202</v>
      </c>
      <c r="O11" s="19" t="n">
        <v>0.186522431165318</v>
      </c>
      <c r="P11" s="19" t="n">
        <v>0.170626007056609</v>
      </c>
      <c r="Q11" s="19" t="n">
        <v>0.146008721322973</v>
      </c>
      <c r="R11" s="19"/>
      <c r="S11" s="19" t="n">
        <v>0.1866747275369</v>
      </c>
      <c r="T11" s="19" t="n">
        <v>0.220246541595366</v>
      </c>
      <c r="U11" s="19" t="n">
        <v>0.0995456153291465</v>
      </c>
      <c r="V11" s="19" t="n">
        <v>0.100714235283509</v>
      </c>
      <c r="W11" s="19" t="n">
        <v>0.0882690838754737</v>
      </c>
      <c r="X11" s="19" t="n">
        <v>0.171214865921322</v>
      </c>
      <c r="Y11" s="19" t="n">
        <v>0.155784602417219</v>
      </c>
      <c r="Z11" s="19" t="n">
        <v>0.0880465002604928</v>
      </c>
      <c r="AA11" s="19" t="n">
        <v>0.194707647587184</v>
      </c>
      <c r="AB11" s="19" t="n">
        <v>0.197906662374092</v>
      </c>
      <c r="AC11" s="19" t="n">
        <v>0.143698518421796</v>
      </c>
      <c r="AD11" s="19" t="n">
        <v>0.173272167064268</v>
      </c>
      <c r="AE11" s="19"/>
      <c r="AF11" s="19" t="n">
        <v>0.151905172075413</v>
      </c>
      <c r="AG11" s="19" t="n">
        <v>0.140710805088684</v>
      </c>
      <c r="AH11" s="19" t="n">
        <v>0.207254336930668</v>
      </c>
      <c r="AI11" s="19"/>
      <c r="AJ11" s="19" t="n">
        <v>0.148726522678337</v>
      </c>
      <c r="AK11" s="19" t="n">
        <v>0.195461540458074</v>
      </c>
      <c r="AL11" s="19" t="n">
        <v>0.133972674839886</v>
      </c>
      <c r="AM11" s="19" t="n">
        <v>0.0542190824642637</v>
      </c>
      <c r="AN11" s="19" t="n">
        <v>0.140967747769458</v>
      </c>
      <c r="AO11" s="19"/>
      <c r="AP11" s="19" t="n">
        <v>0.141546436595631</v>
      </c>
      <c r="AQ11" s="19" t="n">
        <v>0.168524405456467</v>
      </c>
      <c r="AR11" s="19" t="n">
        <v>0.179058711360079</v>
      </c>
      <c r="AS11" s="19" t="n">
        <v>0.151857978258035</v>
      </c>
      <c r="AT11" s="19" t="n">
        <v>0.16171523586434</v>
      </c>
      <c r="AU11" s="19"/>
      <c r="AV11" s="19" t="n">
        <v>0.19511547112206</v>
      </c>
      <c r="AW11" s="19" t="n">
        <v>0.167834859591473</v>
      </c>
      <c r="AX11" s="19" t="n">
        <v>0.14241066556033</v>
      </c>
      <c r="AY11" s="19" t="n">
        <v>0.155634480213417</v>
      </c>
      <c r="AZ11" s="19" t="n">
        <v>0.229004598700731</v>
      </c>
      <c r="BA11" s="19" t="n">
        <v>0.0979900232158503</v>
      </c>
      <c r="BB11" s="19"/>
      <c r="BC11" s="19" t="n">
        <v>0.124368799812802</v>
      </c>
      <c r="BD11" s="19" t="n">
        <v>0.151424544844196</v>
      </c>
      <c r="BE11" s="19" t="n">
        <v>0.201369341185583</v>
      </c>
      <c r="BF11" s="19" t="n">
        <v>0.149753447688037</v>
      </c>
      <c r="BG11" s="19" t="n">
        <v>0.339367429163642</v>
      </c>
    </row>
    <row r="12">
      <c r="B12" s="20" t="s">
        <v>483</v>
      </c>
      <c r="C12" s="19" t="n">
        <v>0.0489225547745425</v>
      </c>
      <c r="D12" s="19" t="n">
        <v>0.0527541885253497</v>
      </c>
      <c r="E12" s="19" t="n">
        <v>0.0455774101666822</v>
      </c>
      <c r="F12" s="19"/>
      <c r="G12" s="19" t="n">
        <v>0.0638168232952018</v>
      </c>
      <c r="H12" s="19" t="n">
        <v>0.0554608226526591</v>
      </c>
      <c r="I12" s="19" t="n">
        <v>0.0532504719784838</v>
      </c>
      <c r="J12" s="19" t="n">
        <v>0.0244544538372085</v>
      </c>
      <c r="K12" s="19" t="n">
        <v>0.049169712680884</v>
      </c>
      <c r="L12" s="19" t="n">
        <v>0.0512072557874097</v>
      </c>
      <c r="M12" s="19"/>
      <c r="N12" s="19" t="n">
        <v>0.0368363433912581</v>
      </c>
      <c r="O12" s="19" t="n">
        <v>0.0452012719316046</v>
      </c>
      <c r="P12" s="19" t="n">
        <v>0.04410484855121</v>
      </c>
      <c r="Q12" s="19" t="n">
        <v>0.0689198671055888</v>
      </c>
      <c r="R12" s="19"/>
      <c r="S12" s="19" t="n">
        <v>0.0564727301650281</v>
      </c>
      <c r="T12" s="19" t="n">
        <v>0.0541189219460832</v>
      </c>
      <c r="U12" s="19" t="n">
        <v>0.0143056546392086</v>
      </c>
      <c r="V12" s="19" t="n">
        <v>0.0230887771303675</v>
      </c>
      <c r="W12" s="19" t="n">
        <v>0.0327049414764317</v>
      </c>
      <c r="X12" s="19" t="n">
        <v>0.0744582770998966</v>
      </c>
      <c r="Y12" s="19" t="n">
        <v>0.0409457613571213</v>
      </c>
      <c r="Z12" s="19" t="n">
        <v>0.130323823390165</v>
      </c>
      <c r="AA12" s="19" t="n">
        <v>0.0767939930499999</v>
      </c>
      <c r="AB12" s="19" t="n">
        <v>0.00873585221629348</v>
      </c>
      <c r="AC12" s="19" t="n">
        <v>0.0533997511849045</v>
      </c>
      <c r="AD12" s="19" t="n">
        <v>0.0576151613513479</v>
      </c>
      <c r="AE12" s="19"/>
      <c r="AF12" s="19" t="n">
        <v>0.046767192371639</v>
      </c>
      <c r="AG12" s="19" t="n">
        <v>0.0455304620609647</v>
      </c>
      <c r="AH12" s="19" t="n">
        <v>0.0537354523942435</v>
      </c>
      <c r="AI12" s="19"/>
      <c r="AJ12" s="19" t="n">
        <v>0.0292853642975859</v>
      </c>
      <c r="AK12" s="19" t="n">
        <v>0.0704419758691972</v>
      </c>
      <c r="AL12" s="19" t="n">
        <v>0</v>
      </c>
      <c r="AM12" s="19" t="n">
        <v>0.0490480444132306</v>
      </c>
      <c r="AN12" s="19" t="n">
        <v>0.0721090358058586</v>
      </c>
      <c r="AO12" s="19"/>
      <c r="AP12" s="19" t="n">
        <v>0.0310531634681816</v>
      </c>
      <c r="AQ12" s="19" t="n">
        <v>0.0600676447578788</v>
      </c>
      <c r="AR12" s="19" t="n">
        <v>0.0122033156659335</v>
      </c>
      <c r="AS12" s="19" t="n">
        <v>0.0392962179310474</v>
      </c>
      <c r="AT12" s="19" t="n">
        <v>0.0354537243917526</v>
      </c>
      <c r="AU12" s="19"/>
      <c r="AV12" s="19" t="n">
        <v>0.0666453457643926</v>
      </c>
      <c r="AW12" s="19" t="n">
        <v>0.0277564878336835</v>
      </c>
      <c r="AX12" s="19" t="n">
        <v>0.0235918592585239</v>
      </c>
      <c r="AY12" s="19" t="n">
        <v>0.0359564555297214</v>
      </c>
      <c r="AZ12" s="19" t="n">
        <v>0.0262487347701739</v>
      </c>
      <c r="BA12" s="19" t="n">
        <v>0.0300048424271119</v>
      </c>
      <c r="BB12" s="19"/>
      <c r="BC12" s="19" t="n">
        <v>0.0474360317538216</v>
      </c>
      <c r="BD12" s="19" t="n">
        <v>0.0610433459368968</v>
      </c>
      <c r="BE12" s="19" t="n">
        <v>0.0479881929845016</v>
      </c>
      <c r="BF12" s="19" t="n">
        <v>0.0509664324940002</v>
      </c>
      <c r="BG12" s="19" t="n">
        <v>0</v>
      </c>
    </row>
    <row r="13">
      <c r="B13" s="20" t="s">
        <v>100</v>
      </c>
      <c r="C13" s="19" t="n">
        <v>0.0704129192249039</v>
      </c>
      <c r="D13" s="19" t="n">
        <v>0.0549073555190879</v>
      </c>
      <c r="E13" s="19" t="n">
        <v>0.0837525307358442</v>
      </c>
      <c r="F13" s="19"/>
      <c r="G13" s="19" t="n">
        <v>0.0578307841523983</v>
      </c>
      <c r="H13" s="19" t="n">
        <v>0.058401762421639</v>
      </c>
      <c r="I13" s="19" t="n">
        <v>0.108828656749446</v>
      </c>
      <c r="J13" s="19" t="n">
        <v>0.0467047215030867</v>
      </c>
      <c r="K13" s="19" t="n">
        <v>0.0689897326914782</v>
      </c>
      <c r="L13" s="19" t="n">
        <v>0.0767986988925616</v>
      </c>
      <c r="M13" s="19"/>
      <c r="N13" s="19" t="n">
        <v>0.0499835468138931</v>
      </c>
      <c r="O13" s="19" t="n">
        <v>0.0669322949356738</v>
      </c>
      <c r="P13" s="19" t="n">
        <v>0.0729391702907085</v>
      </c>
      <c r="Q13" s="19" t="n">
        <v>0.0922202589163652</v>
      </c>
      <c r="R13" s="19"/>
      <c r="S13" s="19" t="n">
        <v>0.0704008562497924</v>
      </c>
      <c r="T13" s="19" t="n">
        <v>0.0966983611194644</v>
      </c>
      <c r="U13" s="19" t="n">
        <v>0.0634575977462121</v>
      </c>
      <c r="V13" s="19" t="n">
        <v>0.0378930002829017</v>
      </c>
      <c r="W13" s="19" t="n">
        <v>0.03444890694287</v>
      </c>
      <c r="X13" s="19" t="n">
        <v>0.0880066667391639</v>
      </c>
      <c r="Y13" s="19" t="n">
        <v>0.0430435350124923</v>
      </c>
      <c r="Z13" s="19" t="n">
        <v>0.0891922202179658</v>
      </c>
      <c r="AA13" s="19" t="n">
        <v>0.0877727622908042</v>
      </c>
      <c r="AB13" s="19" t="n">
        <v>0.0554274990312455</v>
      </c>
      <c r="AC13" s="19" t="n">
        <v>0.0722962741590446</v>
      </c>
      <c r="AD13" s="19" t="n">
        <v>0.126713747379191</v>
      </c>
      <c r="AE13" s="19"/>
      <c r="AF13" s="19" t="n">
        <v>0.0866412919621267</v>
      </c>
      <c r="AG13" s="19" t="n">
        <v>0.0557517808051</v>
      </c>
      <c r="AH13" s="19" t="n">
        <v>0.0860178086050684</v>
      </c>
      <c r="AI13" s="19"/>
      <c r="AJ13" s="19" t="n">
        <v>0.0678186063953504</v>
      </c>
      <c r="AK13" s="19" t="n">
        <v>0.0447894918268526</v>
      </c>
      <c r="AL13" s="19" t="n">
        <v>0.0614683354472245</v>
      </c>
      <c r="AM13" s="19" t="n">
        <v>0.0625140568286209</v>
      </c>
      <c r="AN13" s="19" t="n">
        <v>0.108584399420912</v>
      </c>
      <c r="AO13" s="19"/>
      <c r="AP13" s="19" t="n">
        <v>0.0795640770244003</v>
      </c>
      <c r="AQ13" s="19" t="n">
        <v>0.0418013358015992</v>
      </c>
      <c r="AR13" s="19" t="n">
        <v>0.0465138118856345</v>
      </c>
      <c r="AS13" s="19" t="n">
        <v>0.0762232810864457</v>
      </c>
      <c r="AT13" s="19" t="n">
        <v>0.13835696126382</v>
      </c>
      <c r="AU13" s="19"/>
      <c r="AV13" s="19" t="n">
        <v>0.0288557546226154</v>
      </c>
      <c r="AW13" s="19" t="n">
        <v>0.0632093017993269</v>
      </c>
      <c r="AX13" s="19" t="n">
        <v>0.0634038216667892</v>
      </c>
      <c r="AY13" s="19" t="n">
        <v>0.0703314202461339</v>
      </c>
      <c r="AZ13" s="19" t="n">
        <v>0.136040696196365</v>
      </c>
      <c r="BA13" s="19" t="n">
        <v>0.15554826338987</v>
      </c>
      <c r="BB13" s="19"/>
      <c r="BC13" s="19" t="n">
        <v>0.0759619708122588</v>
      </c>
      <c r="BD13" s="19" t="n">
        <v>0.0784532980533461</v>
      </c>
      <c r="BE13" s="19" t="n">
        <v>0.0597386944221339</v>
      </c>
      <c r="BF13" s="19" t="n">
        <v>0.0363446365895102</v>
      </c>
      <c r="BG13" s="19" t="n">
        <v>0.105706186400556</v>
      </c>
    </row>
    <row r="14">
      <c r="B14" s="20" t="s">
        <v>484</v>
      </c>
      <c r="C14" s="23" t="n">
        <v>0.719003750314208</v>
      </c>
      <c r="D14" s="23" t="n">
        <v>0.716188028645524</v>
      </c>
      <c r="E14" s="23" t="n">
        <v>0.725293876413939</v>
      </c>
      <c r="F14" s="23"/>
      <c r="G14" s="23" t="n">
        <v>0.622557587951131</v>
      </c>
      <c r="H14" s="23" t="n">
        <v>0.743684795714198</v>
      </c>
      <c r="I14" s="23" t="n">
        <v>0.664919437264902</v>
      </c>
      <c r="J14" s="23" t="n">
        <v>0.783171821003393</v>
      </c>
      <c r="K14" s="23" t="n">
        <v>0.73376345207737</v>
      </c>
      <c r="L14" s="23" t="n">
        <v>0.74097823600939</v>
      </c>
      <c r="M14" s="23"/>
      <c r="N14" s="23" t="n">
        <v>0.768698175541647</v>
      </c>
      <c r="O14" s="23" t="n">
        <v>0.701344001967403</v>
      </c>
      <c r="P14" s="23" t="n">
        <v>0.712329974101472</v>
      </c>
      <c r="Q14" s="23" t="n">
        <v>0.692851152655073</v>
      </c>
      <c r="R14" s="23"/>
      <c r="S14" s="23" t="n">
        <v>0.686451686048279</v>
      </c>
      <c r="T14" s="23" t="n">
        <v>0.628936175339086</v>
      </c>
      <c r="U14" s="23" t="n">
        <v>0.822691132285433</v>
      </c>
      <c r="V14" s="23" t="n">
        <v>0.838303987303222</v>
      </c>
      <c r="W14" s="23" t="n">
        <v>0.844577067705225</v>
      </c>
      <c r="X14" s="23" t="n">
        <v>0.666320190239617</v>
      </c>
      <c r="Y14" s="23" t="n">
        <v>0.760226101213167</v>
      </c>
      <c r="Z14" s="23" t="n">
        <v>0.692437456131377</v>
      </c>
      <c r="AA14" s="23" t="n">
        <v>0.640725597072012</v>
      </c>
      <c r="AB14" s="23" t="n">
        <v>0.737929986378369</v>
      </c>
      <c r="AC14" s="23" t="n">
        <v>0.730605456234255</v>
      </c>
      <c r="AD14" s="23" t="n">
        <v>0.642398924205192</v>
      </c>
      <c r="AE14" s="23"/>
      <c r="AF14" s="23" t="n">
        <v>0.714686343590821</v>
      </c>
      <c r="AG14" s="23" t="n">
        <v>0.758006952045251</v>
      </c>
      <c r="AH14" s="23" t="n">
        <v>0.65299240207002</v>
      </c>
      <c r="AI14" s="23"/>
      <c r="AJ14" s="23" t="n">
        <v>0.754169506628727</v>
      </c>
      <c r="AK14" s="23" t="n">
        <v>0.689306991845876</v>
      </c>
      <c r="AL14" s="23" t="n">
        <v>0.804558989712889</v>
      </c>
      <c r="AM14" s="23" t="n">
        <v>0.834218816293885</v>
      </c>
      <c r="AN14" s="23" t="n">
        <v>0.678338817003772</v>
      </c>
      <c r="AO14" s="23"/>
      <c r="AP14" s="23" t="n">
        <v>0.747836322911787</v>
      </c>
      <c r="AQ14" s="23" t="n">
        <v>0.729606613984055</v>
      </c>
      <c r="AR14" s="23" t="n">
        <v>0.762224161088353</v>
      </c>
      <c r="AS14" s="23" t="n">
        <v>0.732622522724472</v>
      </c>
      <c r="AT14" s="23" t="n">
        <v>0.664474078480088</v>
      </c>
      <c r="AU14" s="23"/>
      <c r="AV14" s="23" t="n">
        <v>0.709383428490932</v>
      </c>
      <c r="AW14" s="23" t="n">
        <v>0.741199350775516</v>
      </c>
      <c r="AX14" s="23" t="n">
        <v>0.770593653514357</v>
      </c>
      <c r="AY14" s="23" t="n">
        <v>0.738077644010728</v>
      </c>
      <c r="AZ14" s="23" t="n">
        <v>0.60870597033273</v>
      </c>
      <c r="BA14" s="23" t="n">
        <v>0.716456870967168</v>
      </c>
      <c r="BB14" s="23"/>
      <c r="BC14" s="23" t="n">
        <v>0.752233197621118</v>
      </c>
      <c r="BD14" s="23" t="n">
        <v>0.709078811165561</v>
      </c>
      <c r="BE14" s="23" t="n">
        <v>0.690903771407781</v>
      </c>
      <c r="BF14" s="23" t="n">
        <v>0.762935483228452</v>
      </c>
      <c r="BG14" s="23" t="n">
        <v>0.554926384435803</v>
      </c>
    </row>
    <row r="15">
      <c r="B15" s="20" t="s">
        <v>485</v>
      </c>
      <c r="C15" s="23" t="n">
        <v>0.210583330460888</v>
      </c>
      <c r="D15" s="23" t="n">
        <v>0.228904615835388</v>
      </c>
      <c r="E15" s="23" t="n">
        <v>0.190953592850217</v>
      </c>
      <c r="F15" s="23"/>
      <c r="G15" s="23" t="n">
        <v>0.319611627896471</v>
      </c>
      <c r="H15" s="23" t="n">
        <v>0.197913441864163</v>
      </c>
      <c r="I15" s="23" t="n">
        <v>0.226251905985652</v>
      </c>
      <c r="J15" s="23" t="n">
        <v>0.17012345749352</v>
      </c>
      <c r="K15" s="23" t="n">
        <v>0.197246815231152</v>
      </c>
      <c r="L15" s="23" t="n">
        <v>0.182223065098049</v>
      </c>
      <c r="M15" s="23"/>
      <c r="N15" s="23" t="n">
        <v>0.18131827764446</v>
      </c>
      <c r="O15" s="23" t="n">
        <v>0.231723703096923</v>
      </c>
      <c r="P15" s="23" t="n">
        <v>0.214730855607819</v>
      </c>
      <c r="Q15" s="23" t="n">
        <v>0.214928588428561</v>
      </c>
      <c r="R15" s="23"/>
      <c r="S15" s="23" t="n">
        <v>0.243147457701928</v>
      </c>
      <c r="T15" s="23" t="n">
        <v>0.274365463541449</v>
      </c>
      <c r="U15" s="23" t="n">
        <v>0.113851269968355</v>
      </c>
      <c r="V15" s="23" t="n">
        <v>0.123803012413876</v>
      </c>
      <c r="W15" s="23" t="n">
        <v>0.120974025351905</v>
      </c>
      <c r="X15" s="23" t="n">
        <v>0.245673143021219</v>
      </c>
      <c r="Y15" s="23" t="n">
        <v>0.19673036377434</v>
      </c>
      <c r="Z15" s="23" t="n">
        <v>0.218370323650658</v>
      </c>
      <c r="AA15" s="23" t="n">
        <v>0.271501640637184</v>
      </c>
      <c r="AB15" s="23" t="n">
        <v>0.206642514590386</v>
      </c>
      <c r="AC15" s="23" t="n">
        <v>0.1970982696067</v>
      </c>
      <c r="AD15" s="23" t="n">
        <v>0.230887328415616</v>
      </c>
      <c r="AE15" s="23"/>
      <c r="AF15" s="23" t="n">
        <v>0.198672364447052</v>
      </c>
      <c r="AG15" s="23" t="n">
        <v>0.186241267149649</v>
      </c>
      <c r="AH15" s="23" t="n">
        <v>0.260989789324912</v>
      </c>
      <c r="AI15" s="23"/>
      <c r="AJ15" s="23" t="n">
        <v>0.178011886975923</v>
      </c>
      <c r="AK15" s="23" t="n">
        <v>0.265903516327272</v>
      </c>
      <c r="AL15" s="23" t="n">
        <v>0.133972674839886</v>
      </c>
      <c r="AM15" s="23" t="n">
        <v>0.103267126877494</v>
      </c>
      <c r="AN15" s="23" t="n">
        <v>0.213076783575316</v>
      </c>
      <c r="AO15" s="23"/>
      <c r="AP15" s="23" t="n">
        <v>0.172599600063813</v>
      </c>
      <c r="AQ15" s="23" t="n">
        <v>0.228592050214346</v>
      </c>
      <c r="AR15" s="23" t="n">
        <v>0.191262027026012</v>
      </c>
      <c r="AS15" s="23" t="n">
        <v>0.191154196189082</v>
      </c>
      <c r="AT15" s="23" t="n">
        <v>0.197168960256092</v>
      </c>
      <c r="AU15" s="23"/>
      <c r="AV15" s="23" t="n">
        <v>0.261760816886453</v>
      </c>
      <c r="AW15" s="23" t="n">
        <v>0.195591347425157</v>
      </c>
      <c r="AX15" s="23" t="n">
        <v>0.166002524818854</v>
      </c>
      <c r="AY15" s="23" t="n">
        <v>0.191590935743138</v>
      </c>
      <c r="AZ15" s="23" t="n">
        <v>0.255253333470905</v>
      </c>
      <c r="BA15" s="23" t="n">
        <v>0.127994865642962</v>
      </c>
      <c r="BB15" s="23"/>
      <c r="BC15" s="23" t="n">
        <v>0.171804831566623</v>
      </c>
      <c r="BD15" s="23" t="n">
        <v>0.212467890781093</v>
      </c>
      <c r="BE15" s="23" t="n">
        <v>0.249357534170085</v>
      </c>
      <c r="BF15" s="23" t="n">
        <v>0.200719880182037</v>
      </c>
      <c r="BG15" s="23" t="n">
        <v>0.339367429163642</v>
      </c>
    </row>
    <row r="16">
      <c r="B16" s="20" t="s">
        <v>141</v>
      </c>
      <c r="C16" s="24" t="n">
        <v>0.50842041985332</v>
      </c>
      <c r="D16" s="24" t="n">
        <v>0.487283412810135</v>
      </c>
      <c r="E16" s="24" t="n">
        <v>0.534340283563722</v>
      </c>
      <c r="F16" s="24"/>
      <c r="G16" s="24" t="n">
        <v>0.302945960054661</v>
      </c>
      <c r="H16" s="24" t="n">
        <v>0.545771353850035</v>
      </c>
      <c r="I16" s="24" t="n">
        <v>0.43866753127925</v>
      </c>
      <c r="J16" s="24" t="n">
        <v>0.613048363509873</v>
      </c>
      <c r="K16" s="24" t="n">
        <v>0.536516636846219</v>
      </c>
      <c r="L16" s="24" t="n">
        <v>0.558755170911341</v>
      </c>
      <c r="M16" s="24"/>
      <c r="N16" s="24" t="n">
        <v>0.587379897897186</v>
      </c>
      <c r="O16" s="24" t="n">
        <v>0.46962029887048</v>
      </c>
      <c r="P16" s="24" t="n">
        <v>0.497599118493653</v>
      </c>
      <c r="Q16" s="24" t="n">
        <v>0.477922564226512</v>
      </c>
      <c r="R16" s="24"/>
      <c r="S16" s="24" t="n">
        <v>0.443304228346351</v>
      </c>
      <c r="T16" s="24" t="n">
        <v>0.354570711797637</v>
      </c>
      <c r="U16" s="24" t="n">
        <v>0.708839862317078</v>
      </c>
      <c r="V16" s="24" t="n">
        <v>0.714500974889346</v>
      </c>
      <c r="W16" s="24" t="n">
        <v>0.723603042353319</v>
      </c>
      <c r="X16" s="24" t="n">
        <v>0.420647047218398</v>
      </c>
      <c r="Y16" s="24" t="n">
        <v>0.563495737438827</v>
      </c>
      <c r="Z16" s="24" t="n">
        <v>0.474067132480719</v>
      </c>
      <c r="AA16" s="24" t="n">
        <v>0.369223956434828</v>
      </c>
      <c r="AB16" s="24" t="n">
        <v>0.531287471787983</v>
      </c>
      <c r="AC16" s="24" t="n">
        <v>0.533507186627555</v>
      </c>
      <c r="AD16" s="24" t="n">
        <v>0.411511595789576</v>
      </c>
      <c r="AE16" s="24"/>
      <c r="AF16" s="24" t="n">
        <v>0.516013979143769</v>
      </c>
      <c r="AG16" s="24" t="n">
        <v>0.571765684895602</v>
      </c>
      <c r="AH16" s="24" t="n">
        <v>0.392002612745109</v>
      </c>
      <c r="AI16" s="24"/>
      <c r="AJ16" s="24" t="n">
        <v>0.576157619652804</v>
      </c>
      <c r="AK16" s="24" t="n">
        <v>0.423403475518604</v>
      </c>
      <c r="AL16" s="24" t="n">
        <v>0.670586314873003</v>
      </c>
      <c r="AM16" s="24" t="n">
        <v>0.730951689416391</v>
      </c>
      <c r="AN16" s="24" t="n">
        <v>0.465262033428456</v>
      </c>
      <c r="AO16" s="24"/>
      <c r="AP16" s="24" t="n">
        <v>0.575236722847974</v>
      </c>
      <c r="AQ16" s="24" t="n">
        <v>0.501014563769709</v>
      </c>
      <c r="AR16" s="24" t="n">
        <v>0.570962134062341</v>
      </c>
      <c r="AS16" s="24" t="n">
        <v>0.54146832653539</v>
      </c>
      <c r="AT16" s="24" t="n">
        <v>0.467305118223996</v>
      </c>
      <c r="AU16" s="24"/>
      <c r="AV16" s="24" t="n">
        <v>0.44762261160448</v>
      </c>
      <c r="AW16" s="24" t="n">
        <v>0.54560800335036</v>
      </c>
      <c r="AX16" s="24" t="n">
        <v>0.604591128695502</v>
      </c>
      <c r="AY16" s="24" t="n">
        <v>0.54648670826759</v>
      </c>
      <c r="AZ16" s="24" t="n">
        <v>0.353452636861825</v>
      </c>
      <c r="BA16" s="24" t="n">
        <v>0.588462005324206</v>
      </c>
      <c r="BB16" s="24"/>
      <c r="BC16" s="24" t="n">
        <v>0.580428366054495</v>
      </c>
      <c r="BD16" s="24" t="n">
        <v>0.496610920384468</v>
      </c>
      <c r="BE16" s="24" t="n">
        <v>0.441546237237697</v>
      </c>
      <c r="BF16" s="24" t="n">
        <v>0.562215603046415</v>
      </c>
      <c r="BG16" s="24" t="n">
        <v>0.215558955272161</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488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0.28847533898789</v>
      </c>
      <c r="D9" s="19" t="n">
        <v>0.33118637242239</v>
      </c>
      <c r="E9" s="19" t="n">
        <v>0.249343582687575</v>
      </c>
      <c r="F9" s="19"/>
      <c r="G9" s="19" t="n">
        <v>0.342308500410684</v>
      </c>
      <c r="H9" s="19" t="n">
        <v>0.327589321614759</v>
      </c>
      <c r="I9" s="19" t="n">
        <v>0.195415800817261</v>
      </c>
      <c r="J9" s="19" t="n">
        <v>0.33891773029954</v>
      </c>
      <c r="K9" s="19" t="n">
        <v>0.296189681892613</v>
      </c>
      <c r="L9" s="19" t="n">
        <v>0.253284365837137</v>
      </c>
      <c r="M9" s="19"/>
      <c r="N9" s="19" t="n">
        <v>0.280544249558778</v>
      </c>
      <c r="O9" s="19" t="n">
        <v>0.343734493209212</v>
      </c>
      <c r="P9" s="19" t="n">
        <v>0.28476469797069</v>
      </c>
      <c r="Q9" s="19" t="n">
        <v>0.243674357176933</v>
      </c>
      <c r="R9" s="19"/>
      <c r="S9" s="19" t="n">
        <v>0.271547098063896</v>
      </c>
      <c r="T9" s="19" t="n">
        <v>0.30904601701032</v>
      </c>
      <c r="U9" s="19" t="n">
        <v>0.273532366661659</v>
      </c>
      <c r="V9" s="19" t="n">
        <v>0.356368177000718</v>
      </c>
      <c r="W9" s="19" t="n">
        <v>0.359191101664304</v>
      </c>
      <c r="X9" s="19" t="n">
        <v>0.234282852269342</v>
      </c>
      <c r="Y9" s="19" t="n">
        <v>0.323127495703465</v>
      </c>
      <c r="Z9" s="19" t="n">
        <v>0.25994843431536</v>
      </c>
      <c r="AA9" s="19" t="n">
        <v>0.279610926010005</v>
      </c>
      <c r="AB9" s="19" t="n">
        <v>0.263362363745688</v>
      </c>
      <c r="AC9" s="19" t="n">
        <v>0.233433609776849</v>
      </c>
      <c r="AD9" s="19" t="n">
        <v>0.237511914191148</v>
      </c>
      <c r="AE9" s="19"/>
      <c r="AF9" s="19" t="n">
        <v>0.270732628792991</v>
      </c>
      <c r="AG9" s="19" t="n">
        <v>0.300733849119168</v>
      </c>
      <c r="AH9" s="19" t="n">
        <v>0.239236588787346</v>
      </c>
      <c r="AI9" s="19"/>
      <c r="AJ9" s="19" t="n">
        <v>0.293360320504993</v>
      </c>
      <c r="AK9" s="19" t="n">
        <v>0.310500829796809</v>
      </c>
      <c r="AL9" s="19" t="n">
        <v>0.278034761292959</v>
      </c>
      <c r="AM9" s="19" t="n">
        <v>0.26313350003823</v>
      </c>
      <c r="AN9" s="19" t="n">
        <v>0.229524901292317</v>
      </c>
      <c r="AO9" s="19"/>
      <c r="AP9" s="19" t="n">
        <v>0.327231136518565</v>
      </c>
      <c r="AQ9" s="19" t="n">
        <v>0.314802656743179</v>
      </c>
      <c r="AR9" s="19" t="n">
        <v>0.294026561401549</v>
      </c>
      <c r="AS9" s="19" t="n">
        <v>0.227970452692103</v>
      </c>
      <c r="AT9" s="19" t="n">
        <v>0.354476850657078</v>
      </c>
      <c r="AU9" s="19"/>
      <c r="AV9" s="19" t="n">
        <v>0.308087215014947</v>
      </c>
      <c r="AW9" s="19" t="n">
        <v>0.324699067239081</v>
      </c>
      <c r="AX9" s="19" t="n">
        <v>0.302692299928908</v>
      </c>
      <c r="AY9" s="19" t="n">
        <v>0.284852731701054</v>
      </c>
      <c r="AZ9" s="19" t="n">
        <v>0.272802213045418</v>
      </c>
      <c r="BA9" s="19" t="n">
        <v>0.274500876499395</v>
      </c>
      <c r="BB9" s="19"/>
      <c r="BC9" s="19" t="n">
        <v>0.257645131444243</v>
      </c>
      <c r="BD9" s="19" t="n">
        <v>0.299886995819344</v>
      </c>
      <c r="BE9" s="19" t="n">
        <v>0.339334007387465</v>
      </c>
      <c r="BF9" s="19" t="n">
        <v>0.225230333674998</v>
      </c>
      <c r="BG9" s="19" t="n">
        <v>0.296872356769736</v>
      </c>
    </row>
    <row r="10">
      <c r="B10" s="20" t="s">
        <v>481</v>
      </c>
      <c r="C10" s="19" t="n">
        <v>0.492419009327484</v>
      </c>
      <c r="D10" s="19" t="n">
        <v>0.475308429221167</v>
      </c>
      <c r="E10" s="19" t="n">
        <v>0.510710207316106</v>
      </c>
      <c r="F10" s="19"/>
      <c r="G10" s="19" t="n">
        <v>0.395780210349105</v>
      </c>
      <c r="H10" s="19" t="n">
        <v>0.460174053929433</v>
      </c>
      <c r="I10" s="19" t="n">
        <v>0.5024502231394</v>
      </c>
      <c r="J10" s="19" t="n">
        <v>0.498844391224215</v>
      </c>
      <c r="K10" s="19" t="n">
        <v>0.509978394645822</v>
      </c>
      <c r="L10" s="19" t="n">
        <v>0.552142825439691</v>
      </c>
      <c r="M10" s="19"/>
      <c r="N10" s="19" t="n">
        <v>0.509820550327776</v>
      </c>
      <c r="O10" s="19" t="n">
        <v>0.473496052720975</v>
      </c>
      <c r="P10" s="19" t="n">
        <v>0.499504030943205</v>
      </c>
      <c r="Q10" s="19" t="n">
        <v>0.488072340211217</v>
      </c>
      <c r="R10" s="19"/>
      <c r="S10" s="19" t="n">
        <v>0.515697391152431</v>
      </c>
      <c r="T10" s="19" t="n">
        <v>0.410655002440825</v>
      </c>
      <c r="U10" s="19" t="n">
        <v>0.53430547939478</v>
      </c>
      <c r="V10" s="19" t="n">
        <v>0.550603253402184</v>
      </c>
      <c r="W10" s="19" t="n">
        <v>0.490062239204411</v>
      </c>
      <c r="X10" s="19" t="n">
        <v>0.456482309826101</v>
      </c>
      <c r="Y10" s="19" t="n">
        <v>0.469010122180722</v>
      </c>
      <c r="Z10" s="19" t="n">
        <v>0.402183709869429</v>
      </c>
      <c r="AA10" s="19" t="n">
        <v>0.489294074682593</v>
      </c>
      <c r="AB10" s="19" t="n">
        <v>0.57854363966946</v>
      </c>
      <c r="AC10" s="19" t="n">
        <v>0.523323452553308</v>
      </c>
      <c r="AD10" s="19" t="n">
        <v>0.460229736894641</v>
      </c>
      <c r="AE10" s="19"/>
      <c r="AF10" s="19" t="n">
        <v>0.50675223546014</v>
      </c>
      <c r="AG10" s="19" t="n">
        <v>0.510604831361294</v>
      </c>
      <c r="AH10" s="19" t="n">
        <v>0.476614510215147</v>
      </c>
      <c r="AI10" s="19"/>
      <c r="AJ10" s="19" t="n">
        <v>0.518988571225559</v>
      </c>
      <c r="AK10" s="19" t="n">
        <v>0.476091069194989</v>
      </c>
      <c r="AL10" s="19" t="n">
        <v>0.588235704790525</v>
      </c>
      <c r="AM10" s="19" t="n">
        <v>0.564787589569462</v>
      </c>
      <c r="AN10" s="19" t="n">
        <v>0.472043879005956</v>
      </c>
      <c r="AO10" s="19"/>
      <c r="AP10" s="19" t="n">
        <v>0.505937031213987</v>
      </c>
      <c r="AQ10" s="19" t="n">
        <v>0.477798111484674</v>
      </c>
      <c r="AR10" s="19" t="n">
        <v>0.53064143109328</v>
      </c>
      <c r="AS10" s="19" t="n">
        <v>0.506678988481777</v>
      </c>
      <c r="AT10" s="19" t="n">
        <v>0.431574997261332</v>
      </c>
      <c r="AU10" s="19"/>
      <c r="AV10" s="19" t="n">
        <v>0.50092261063194</v>
      </c>
      <c r="AW10" s="19" t="n">
        <v>0.518734840009387</v>
      </c>
      <c r="AX10" s="19" t="n">
        <v>0.495853805977855</v>
      </c>
      <c r="AY10" s="19" t="n">
        <v>0.435654602985867</v>
      </c>
      <c r="AZ10" s="19" t="n">
        <v>0.487307636085557</v>
      </c>
      <c r="BA10" s="19" t="n">
        <v>0.481310505207061</v>
      </c>
      <c r="BB10" s="19"/>
      <c r="BC10" s="19" t="n">
        <v>0.549408686220307</v>
      </c>
      <c r="BD10" s="19" t="n">
        <v>0.465860038976202</v>
      </c>
      <c r="BE10" s="19" t="n">
        <v>0.451186582127019</v>
      </c>
      <c r="BF10" s="19" t="n">
        <v>0.536636364974865</v>
      </c>
      <c r="BG10" s="19" t="n">
        <v>0.292470600165015</v>
      </c>
    </row>
    <row r="11">
      <c r="B11" s="20" t="s">
        <v>482</v>
      </c>
      <c r="C11" s="19" t="n">
        <v>0.104626621108624</v>
      </c>
      <c r="D11" s="19" t="n">
        <v>0.105401001186301</v>
      </c>
      <c r="E11" s="19" t="n">
        <v>0.101325980348562</v>
      </c>
      <c r="F11" s="19"/>
      <c r="G11" s="19" t="n">
        <v>0.135645427645787</v>
      </c>
      <c r="H11" s="19" t="n">
        <v>0.0885383219138669</v>
      </c>
      <c r="I11" s="19" t="n">
        <v>0.156938221505629</v>
      </c>
      <c r="J11" s="19" t="n">
        <v>0.0868484853212758</v>
      </c>
      <c r="K11" s="19" t="n">
        <v>0.0979698339433348</v>
      </c>
      <c r="L11" s="19" t="n">
        <v>0.0739680150017643</v>
      </c>
      <c r="M11" s="19"/>
      <c r="N11" s="19" t="n">
        <v>0.12385766958954</v>
      </c>
      <c r="O11" s="19" t="n">
        <v>0.0832014405001716</v>
      </c>
      <c r="P11" s="19" t="n">
        <v>0.106827639072286</v>
      </c>
      <c r="Q11" s="19" t="n">
        <v>0.105169582058973</v>
      </c>
      <c r="R11" s="19"/>
      <c r="S11" s="19" t="n">
        <v>0.102138918358457</v>
      </c>
      <c r="T11" s="19" t="n">
        <v>0.151430607380451</v>
      </c>
      <c r="U11" s="19" t="n">
        <v>0.059386965576749</v>
      </c>
      <c r="V11" s="19" t="n">
        <v>0.0309310244545194</v>
      </c>
      <c r="W11" s="19" t="n">
        <v>0.101339812732722</v>
      </c>
      <c r="X11" s="19" t="n">
        <v>0.0908563826593141</v>
      </c>
      <c r="Y11" s="19" t="n">
        <v>0.0988102597731099</v>
      </c>
      <c r="Z11" s="19" t="n">
        <v>0.163903408463591</v>
      </c>
      <c r="AA11" s="19" t="n">
        <v>0.104343878507688</v>
      </c>
      <c r="AB11" s="19" t="n">
        <v>0.131585543847895</v>
      </c>
      <c r="AC11" s="19" t="n">
        <v>0.125882452112124</v>
      </c>
      <c r="AD11" s="19" t="n">
        <v>0.124391697786848</v>
      </c>
      <c r="AE11" s="19"/>
      <c r="AF11" s="19" t="n">
        <v>0.0801401263275382</v>
      </c>
      <c r="AG11" s="19" t="n">
        <v>0.102582161090575</v>
      </c>
      <c r="AH11" s="19" t="n">
        <v>0.159672653225699</v>
      </c>
      <c r="AI11" s="19"/>
      <c r="AJ11" s="19" t="n">
        <v>0.0861992987081624</v>
      </c>
      <c r="AK11" s="19" t="n">
        <v>0.122731130205551</v>
      </c>
      <c r="AL11" s="19" t="n">
        <v>0.0367249612378356</v>
      </c>
      <c r="AM11" s="19" t="n">
        <v>0.109564853563688</v>
      </c>
      <c r="AN11" s="19" t="n">
        <v>0.116652713942393</v>
      </c>
      <c r="AO11" s="19"/>
      <c r="AP11" s="19" t="n">
        <v>0.0742619830731103</v>
      </c>
      <c r="AQ11" s="19" t="n">
        <v>0.107574709374813</v>
      </c>
      <c r="AR11" s="19" t="n">
        <v>0.105201184532892</v>
      </c>
      <c r="AS11" s="19" t="n">
        <v>0.11670676500473</v>
      </c>
      <c r="AT11" s="19" t="n">
        <v>0.0865972548451166</v>
      </c>
      <c r="AU11" s="19"/>
      <c r="AV11" s="19" t="n">
        <v>0.114766468506849</v>
      </c>
      <c r="AW11" s="19" t="n">
        <v>0.072794848005719</v>
      </c>
      <c r="AX11" s="19" t="n">
        <v>0.122296207322955</v>
      </c>
      <c r="AY11" s="19" t="n">
        <v>0.13396438417923</v>
      </c>
      <c r="AZ11" s="19" t="n">
        <v>0.112614218577064</v>
      </c>
      <c r="BA11" s="19" t="n">
        <v>0.0412109533959559</v>
      </c>
      <c r="BB11" s="19"/>
      <c r="BC11" s="19" t="n">
        <v>0.084418002212011</v>
      </c>
      <c r="BD11" s="19" t="n">
        <v>0.0914104181781025</v>
      </c>
      <c r="BE11" s="19" t="n">
        <v>0.119911226102836</v>
      </c>
      <c r="BF11" s="19" t="n">
        <v>0.107161317748072</v>
      </c>
      <c r="BG11" s="19" t="n">
        <v>0.304950856664693</v>
      </c>
    </row>
    <row r="12">
      <c r="B12" s="20" t="s">
        <v>483</v>
      </c>
      <c r="C12" s="19" t="n">
        <v>0.0321583376649935</v>
      </c>
      <c r="D12" s="19" t="n">
        <v>0.0341988305608997</v>
      </c>
      <c r="E12" s="19" t="n">
        <v>0.0304207382164969</v>
      </c>
      <c r="F12" s="19"/>
      <c r="G12" s="19" t="n">
        <v>0.0705514251482273</v>
      </c>
      <c r="H12" s="19" t="n">
        <v>0.0434410676273882</v>
      </c>
      <c r="I12" s="19" t="n">
        <v>0.0185059929190193</v>
      </c>
      <c r="J12" s="19" t="n">
        <v>0.0161039615433036</v>
      </c>
      <c r="K12" s="19" t="n">
        <v>0.025768003274591</v>
      </c>
      <c r="L12" s="19" t="n">
        <v>0.0285259158080042</v>
      </c>
      <c r="M12" s="19"/>
      <c r="N12" s="19" t="n">
        <v>0.0217113353456249</v>
      </c>
      <c r="O12" s="19" t="n">
        <v>0.0403697640892854</v>
      </c>
      <c r="P12" s="19" t="n">
        <v>0.0347374076954633</v>
      </c>
      <c r="Q12" s="19" t="n">
        <v>0.0320946155129657</v>
      </c>
      <c r="R12" s="19"/>
      <c r="S12" s="19" t="n">
        <v>0.0361360349792823</v>
      </c>
      <c r="T12" s="19" t="n">
        <v>0.0385499679489377</v>
      </c>
      <c r="U12" s="19" t="n">
        <v>0.0538169544829829</v>
      </c>
      <c r="V12" s="19" t="n">
        <v>0</v>
      </c>
      <c r="W12" s="19" t="n">
        <v>0.0149579394556927</v>
      </c>
      <c r="X12" s="19" t="n">
        <v>0.0728093836913107</v>
      </c>
      <c r="Y12" s="19" t="n">
        <v>0.010902830849363</v>
      </c>
      <c r="Z12" s="19" t="n">
        <v>0.0431020461857279</v>
      </c>
      <c r="AA12" s="19" t="n">
        <v>0.0423763752103086</v>
      </c>
      <c r="AB12" s="19" t="n">
        <v>0</v>
      </c>
      <c r="AC12" s="19" t="n">
        <v>0.0340083838308973</v>
      </c>
      <c r="AD12" s="19" t="n">
        <v>0.0511529037481724</v>
      </c>
      <c r="AE12" s="19"/>
      <c r="AF12" s="19" t="n">
        <v>0.0367296864748293</v>
      </c>
      <c r="AG12" s="19" t="n">
        <v>0.0269278938590459</v>
      </c>
      <c r="AH12" s="19" t="n">
        <v>0.0314292052390932</v>
      </c>
      <c r="AI12" s="19"/>
      <c r="AJ12" s="19" t="n">
        <v>0.0229541966412572</v>
      </c>
      <c r="AK12" s="19" t="n">
        <v>0.0434896123976354</v>
      </c>
      <c r="AL12" s="19" t="n">
        <v>0.0177681186157277</v>
      </c>
      <c r="AM12" s="19" t="n">
        <v>0</v>
      </c>
      <c r="AN12" s="19" t="n">
        <v>0.043431742233409</v>
      </c>
      <c r="AO12" s="19"/>
      <c r="AP12" s="19" t="n">
        <v>0.0157910357477819</v>
      </c>
      <c r="AQ12" s="19" t="n">
        <v>0.0403342418212135</v>
      </c>
      <c r="AR12" s="19" t="n">
        <v>0.0108922825426328</v>
      </c>
      <c r="AS12" s="19" t="n">
        <v>0.0435921153834635</v>
      </c>
      <c r="AT12" s="19" t="n">
        <v>0</v>
      </c>
      <c r="AU12" s="19"/>
      <c r="AV12" s="19" t="n">
        <v>0.0411406339207134</v>
      </c>
      <c r="AW12" s="19" t="n">
        <v>0.0119285410967201</v>
      </c>
      <c r="AX12" s="19" t="n">
        <v>0.0160190266423989</v>
      </c>
      <c r="AY12" s="19" t="n">
        <v>0.0465845056565434</v>
      </c>
      <c r="AZ12" s="19" t="n">
        <v>0</v>
      </c>
      <c r="BA12" s="19" t="n">
        <v>0.0334641045723154</v>
      </c>
      <c r="BB12" s="19"/>
      <c r="BC12" s="19" t="n">
        <v>0.0187758571033043</v>
      </c>
      <c r="BD12" s="19" t="n">
        <v>0.0464407399457443</v>
      </c>
      <c r="BE12" s="19" t="n">
        <v>0.0256225431602414</v>
      </c>
      <c r="BF12" s="19" t="n">
        <v>0.0643363707466064</v>
      </c>
      <c r="BG12" s="19" t="n">
        <v>0</v>
      </c>
    </row>
    <row r="13">
      <c r="B13" s="20" t="s">
        <v>100</v>
      </c>
      <c r="C13" s="19" t="n">
        <v>0.0823206929110096</v>
      </c>
      <c r="D13" s="19" t="n">
        <v>0.0539053666092428</v>
      </c>
      <c r="E13" s="19" t="n">
        <v>0.108199491431261</v>
      </c>
      <c r="F13" s="19"/>
      <c r="G13" s="19" t="n">
        <v>0.0557144364461965</v>
      </c>
      <c r="H13" s="19" t="n">
        <v>0.080257234914553</v>
      </c>
      <c r="I13" s="19" t="n">
        <v>0.12668976161869</v>
      </c>
      <c r="J13" s="19" t="n">
        <v>0.0592854316116662</v>
      </c>
      <c r="K13" s="19" t="n">
        <v>0.0700940862436396</v>
      </c>
      <c r="L13" s="19" t="n">
        <v>0.0920788779134042</v>
      </c>
      <c r="M13" s="19"/>
      <c r="N13" s="19" t="n">
        <v>0.0640661951782814</v>
      </c>
      <c r="O13" s="19" t="n">
        <v>0.059198249480356</v>
      </c>
      <c r="P13" s="19" t="n">
        <v>0.0741662243183558</v>
      </c>
      <c r="Q13" s="19" t="n">
        <v>0.130989105039911</v>
      </c>
      <c r="R13" s="19"/>
      <c r="S13" s="19" t="n">
        <v>0.0744805574459335</v>
      </c>
      <c r="T13" s="19" t="n">
        <v>0.0903184052194663</v>
      </c>
      <c r="U13" s="19" t="n">
        <v>0.0789582338838285</v>
      </c>
      <c r="V13" s="19" t="n">
        <v>0.0620975451425789</v>
      </c>
      <c r="W13" s="19" t="n">
        <v>0.03444890694287</v>
      </c>
      <c r="X13" s="19" t="n">
        <v>0.145569071553932</v>
      </c>
      <c r="Y13" s="19" t="n">
        <v>0.0981492914933397</v>
      </c>
      <c r="Z13" s="19" t="n">
        <v>0.130862401165892</v>
      </c>
      <c r="AA13" s="19" t="n">
        <v>0.0843747455894056</v>
      </c>
      <c r="AB13" s="19" t="n">
        <v>0.0265084527369576</v>
      </c>
      <c r="AC13" s="19" t="n">
        <v>0.083352101726822</v>
      </c>
      <c r="AD13" s="19" t="n">
        <v>0.126713747379191</v>
      </c>
      <c r="AE13" s="19"/>
      <c r="AF13" s="19" t="n">
        <v>0.105645322944502</v>
      </c>
      <c r="AG13" s="19" t="n">
        <v>0.0591512645699171</v>
      </c>
      <c r="AH13" s="19" t="n">
        <v>0.0930470425327145</v>
      </c>
      <c r="AI13" s="19"/>
      <c r="AJ13" s="19" t="n">
        <v>0.0784976129200277</v>
      </c>
      <c r="AK13" s="19" t="n">
        <v>0.0471873584050153</v>
      </c>
      <c r="AL13" s="19" t="n">
        <v>0.0792364540629522</v>
      </c>
      <c r="AM13" s="19" t="n">
        <v>0.0625140568286209</v>
      </c>
      <c r="AN13" s="19" t="n">
        <v>0.138346763525925</v>
      </c>
      <c r="AO13" s="19"/>
      <c r="AP13" s="19" t="n">
        <v>0.0767788134465556</v>
      </c>
      <c r="AQ13" s="19" t="n">
        <v>0.0594902805761207</v>
      </c>
      <c r="AR13" s="19" t="n">
        <v>0.0592385404296455</v>
      </c>
      <c r="AS13" s="19" t="n">
        <v>0.105051678437926</v>
      </c>
      <c r="AT13" s="19" t="n">
        <v>0.127350897236472</v>
      </c>
      <c r="AU13" s="19"/>
      <c r="AV13" s="19" t="n">
        <v>0.0350830719255504</v>
      </c>
      <c r="AW13" s="19" t="n">
        <v>0.0718427036490931</v>
      </c>
      <c r="AX13" s="19" t="n">
        <v>0.0631386601278833</v>
      </c>
      <c r="AY13" s="19" t="n">
        <v>0.0989437754773055</v>
      </c>
      <c r="AZ13" s="19" t="n">
        <v>0.127275932291961</v>
      </c>
      <c r="BA13" s="19" t="n">
        <v>0.169513560325272</v>
      </c>
      <c r="BB13" s="19"/>
      <c r="BC13" s="19" t="n">
        <v>0.0897523230201351</v>
      </c>
      <c r="BD13" s="19" t="n">
        <v>0.0964018070806072</v>
      </c>
      <c r="BE13" s="19" t="n">
        <v>0.0639456412224374</v>
      </c>
      <c r="BF13" s="19" t="n">
        <v>0.066635612855458</v>
      </c>
      <c r="BG13" s="19" t="n">
        <v>0.105706186400556</v>
      </c>
    </row>
    <row r="14">
      <c r="B14" s="20" t="s">
        <v>484</v>
      </c>
      <c r="C14" s="23" t="n">
        <v>0.780894348315373</v>
      </c>
      <c r="D14" s="23" t="n">
        <v>0.806494801643557</v>
      </c>
      <c r="E14" s="23" t="n">
        <v>0.760053790003681</v>
      </c>
      <c r="F14" s="23"/>
      <c r="G14" s="23" t="n">
        <v>0.738088710759789</v>
      </c>
      <c r="H14" s="23" t="n">
        <v>0.787763375544192</v>
      </c>
      <c r="I14" s="23" t="n">
        <v>0.697866023956661</v>
      </c>
      <c r="J14" s="23" t="n">
        <v>0.837762121523754</v>
      </c>
      <c r="K14" s="23" t="n">
        <v>0.806168076538435</v>
      </c>
      <c r="L14" s="23" t="n">
        <v>0.805427191276827</v>
      </c>
      <c r="M14" s="23"/>
      <c r="N14" s="23" t="n">
        <v>0.790364799886554</v>
      </c>
      <c r="O14" s="23" t="n">
        <v>0.817230545930187</v>
      </c>
      <c r="P14" s="23" t="n">
        <v>0.784268728913895</v>
      </c>
      <c r="Q14" s="23" t="n">
        <v>0.73174669738815</v>
      </c>
      <c r="R14" s="23"/>
      <c r="S14" s="23" t="n">
        <v>0.787244489216327</v>
      </c>
      <c r="T14" s="23" t="n">
        <v>0.719701019451144</v>
      </c>
      <c r="U14" s="23" t="n">
        <v>0.807837846056439</v>
      </c>
      <c r="V14" s="23" t="n">
        <v>0.906971430402902</v>
      </c>
      <c r="W14" s="23" t="n">
        <v>0.849253340868715</v>
      </c>
      <c r="X14" s="23" t="n">
        <v>0.690765162095443</v>
      </c>
      <c r="Y14" s="23" t="n">
        <v>0.792137617884187</v>
      </c>
      <c r="Z14" s="23" t="n">
        <v>0.662132144184789</v>
      </c>
      <c r="AA14" s="23" t="n">
        <v>0.768905000692598</v>
      </c>
      <c r="AB14" s="23" t="n">
        <v>0.841906003415148</v>
      </c>
      <c r="AC14" s="23" t="n">
        <v>0.756757062330157</v>
      </c>
      <c r="AD14" s="23" t="n">
        <v>0.697741651085789</v>
      </c>
      <c r="AE14" s="23"/>
      <c r="AF14" s="23" t="n">
        <v>0.777484864253131</v>
      </c>
      <c r="AG14" s="23" t="n">
        <v>0.811338680480462</v>
      </c>
      <c r="AH14" s="23" t="n">
        <v>0.715851099002493</v>
      </c>
      <c r="AI14" s="23"/>
      <c r="AJ14" s="23" t="n">
        <v>0.812348891730553</v>
      </c>
      <c r="AK14" s="23" t="n">
        <v>0.786591898991798</v>
      </c>
      <c r="AL14" s="23" t="n">
        <v>0.866270466083484</v>
      </c>
      <c r="AM14" s="23" t="n">
        <v>0.827921089607692</v>
      </c>
      <c r="AN14" s="23" t="n">
        <v>0.701568780298273</v>
      </c>
      <c r="AO14" s="23"/>
      <c r="AP14" s="23" t="n">
        <v>0.833168167732552</v>
      </c>
      <c r="AQ14" s="23" t="n">
        <v>0.792600768227853</v>
      </c>
      <c r="AR14" s="23" t="n">
        <v>0.82466799249483</v>
      </c>
      <c r="AS14" s="23" t="n">
        <v>0.73464944117388</v>
      </c>
      <c r="AT14" s="23" t="n">
        <v>0.786051847918411</v>
      </c>
      <c r="AU14" s="23"/>
      <c r="AV14" s="23" t="n">
        <v>0.809009825646887</v>
      </c>
      <c r="AW14" s="23" t="n">
        <v>0.843433907248468</v>
      </c>
      <c r="AX14" s="23" t="n">
        <v>0.798546105906763</v>
      </c>
      <c r="AY14" s="23" t="n">
        <v>0.720507334686921</v>
      </c>
      <c r="AZ14" s="23" t="n">
        <v>0.760109849130975</v>
      </c>
      <c r="BA14" s="23" t="n">
        <v>0.755811381706456</v>
      </c>
      <c r="BB14" s="23"/>
      <c r="BC14" s="23" t="n">
        <v>0.80705381766455</v>
      </c>
      <c r="BD14" s="23" t="n">
        <v>0.765747034795546</v>
      </c>
      <c r="BE14" s="23" t="n">
        <v>0.790520589514485</v>
      </c>
      <c r="BF14" s="23" t="n">
        <v>0.761866698649863</v>
      </c>
      <c r="BG14" s="23" t="n">
        <v>0.589342956934751</v>
      </c>
    </row>
    <row r="15">
      <c r="B15" s="20" t="s">
        <v>485</v>
      </c>
      <c r="C15" s="23" t="n">
        <v>0.136784958773617</v>
      </c>
      <c r="D15" s="23" t="n">
        <v>0.1395998317472</v>
      </c>
      <c r="E15" s="23" t="n">
        <v>0.131746718565058</v>
      </c>
      <c r="F15" s="23"/>
      <c r="G15" s="23" t="n">
        <v>0.206196852794015</v>
      </c>
      <c r="H15" s="23" t="n">
        <v>0.131979389541255</v>
      </c>
      <c r="I15" s="23" t="n">
        <v>0.175444214424649</v>
      </c>
      <c r="J15" s="23" t="n">
        <v>0.102952446864579</v>
      </c>
      <c r="K15" s="23" t="n">
        <v>0.123737837217926</v>
      </c>
      <c r="L15" s="23" t="n">
        <v>0.102493930809769</v>
      </c>
      <c r="M15" s="23"/>
      <c r="N15" s="23" t="n">
        <v>0.145569004935165</v>
      </c>
      <c r="O15" s="23" t="n">
        <v>0.123571204589457</v>
      </c>
      <c r="P15" s="23" t="n">
        <v>0.141565046767749</v>
      </c>
      <c r="Q15" s="23" t="n">
        <v>0.137264197571939</v>
      </c>
      <c r="R15" s="23"/>
      <c r="S15" s="23" t="n">
        <v>0.13827495333774</v>
      </c>
      <c r="T15" s="23" t="n">
        <v>0.189980575329389</v>
      </c>
      <c r="U15" s="23" t="n">
        <v>0.113203920059732</v>
      </c>
      <c r="V15" s="23" t="n">
        <v>0.0309310244545194</v>
      </c>
      <c r="W15" s="23" t="n">
        <v>0.116297752188415</v>
      </c>
      <c r="X15" s="23" t="n">
        <v>0.163665766350625</v>
      </c>
      <c r="Y15" s="23" t="n">
        <v>0.109713090622473</v>
      </c>
      <c r="Z15" s="23" t="n">
        <v>0.207005454649319</v>
      </c>
      <c r="AA15" s="23" t="n">
        <v>0.146720253717997</v>
      </c>
      <c r="AB15" s="23" t="n">
        <v>0.131585543847895</v>
      </c>
      <c r="AC15" s="23" t="n">
        <v>0.159890835943021</v>
      </c>
      <c r="AD15" s="23" t="n">
        <v>0.17554460153502</v>
      </c>
      <c r="AE15" s="23"/>
      <c r="AF15" s="23" t="n">
        <v>0.116869812802367</v>
      </c>
      <c r="AG15" s="23" t="n">
        <v>0.129510054949621</v>
      </c>
      <c r="AH15" s="23" t="n">
        <v>0.191101858464793</v>
      </c>
      <c r="AI15" s="23"/>
      <c r="AJ15" s="23" t="n">
        <v>0.10915349534942</v>
      </c>
      <c r="AK15" s="23" t="n">
        <v>0.166220742603187</v>
      </c>
      <c r="AL15" s="23" t="n">
        <v>0.0544930798535633</v>
      </c>
      <c r="AM15" s="23" t="n">
        <v>0.109564853563688</v>
      </c>
      <c r="AN15" s="23" t="n">
        <v>0.160084456175802</v>
      </c>
      <c r="AO15" s="23"/>
      <c r="AP15" s="23" t="n">
        <v>0.0900530188208922</v>
      </c>
      <c r="AQ15" s="23" t="n">
        <v>0.147908951196026</v>
      </c>
      <c r="AR15" s="23" t="n">
        <v>0.116093467075525</v>
      </c>
      <c r="AS15" s="23" t="n">
        <v>0.160298880388194</v>
      </c>
      <c r="AT15" s="23" t="n">
        <v>0.0865972548451166</v>
      </c>
      <c r="AU15" s="23"/>
      <c r="AV15" s="23" t="n">
        <v>0.155907102427562</v>
      </c>
      <c r="AW15" s="23" t="n">
        <v>0.0847233891024391</v>
      </c>
      <c r="AX15" s="23" t="n">
        <v>0.138315233965354</v>
      </c>
      <c r="AY15" s="23" t="n">
        <v>0.180548889835773</v>
      </c>
      <c r="AZ15" s="23" t="n">
        <v>0.112614218577064</v>
      </c>
      <c r="BA15" s="23" t="n">
        <v>0.0746750579682713</v>
      </c>
      <c r="BB15" s="23"/>
      <c r="BC15" s="23" t="n">
        <v>0.103193859315315</v>
      </c>
      <c r="BD15" s="23" t="n">
        <v>0.137851158123847</v>
      </c>
      <c r="BE15" s="23" t="n">
        <v>0.145533769263078</v>
      </c>
      <c r="BF15" s="23" t="n">
        <v>0.171497688494679</v>
      </c>
      <c r="BG15" s="23" t="n">
        <v>0.304950856664693</v>
      </c>
    </row>
    <row r="16">
      <c r="B16" s="20" t="s">
        <v>141</v>
      </c>
      <c r="C16" s="24" t="n">
        <v>0.644109389541756</v>
      </c>
      <c r="D16" s="24" t="n">
        <v>0.666894969896356</v>
      </c>
      <c r="E16" s="24" t="n">
        <v>0.628307071438622</v>
      </c>
      <c r="F16" s="24"/>
      <c r="G16" s="24" t="n">
        <v>0.531891857965774</v>
      </c>
      <c r="H16" s="24" t="n">
        <v>0.655783986002937</v>
      </c>
      <c r="I16" s="24" t="n">
        <v>0.522421809532013</v>
      </c>
      <c r="J16" s="24" t="n">
        <v>0.734809674659175</v>
      </c>
      <c r="K16" s="24" t="n">
        <v>0.682430239320509</v>
      </c>
      <c r="L16" s="24" t="n">
        <v>0.702933260467059</v>
      </c>
      <c r="M16" s="24"/>
      <c r="N16" s="24" t="n">
        <v>0.644795794951389</v>
      </c>
      <c r="O16" s="24" t="n">
        <v>0.69365934134073</v>
      </c>
      <c r="P16" s="24" t="n">
        <v>0.642703682146146</v>
      </c>
      <c r="Q16" s="24" t="n">
        <v>0.594482499816211</v>
      </c>
      <c r="R16" s="24"/>
      <c r="S16" s="24" t="n">
        <v>0.648969535878587</v>
      </c>
      <c r="T16" s="24" t="n">
        <v>0.529720444121755</v>
      </c>
      <c r="U16" s="24" t="n">
        <v>0.694633925996708</v>
      </c>
      <c r="V16" s="24" t="n">
        <v>0.876040405948382</v>
      </c>
      <c r="W16" s="24" t="n">
        <v>0.7329555886803</v>
      </c>
      <c r="X16" s="24" t="n">
        <v>0.527099395744819</v>
      </c>
      <c r="Y16" s="24" t="n">
        <v>0.682424527261714</v>
      </c>
      <c r="Z16" s="24" t="n">
        <v>0.45512668953547</v>
      </c>
      <c r="AA16" s="24" t="n">
        <v>0.622184746974601</v>
      </c>
      <c r="AB16" s="24" t="n">
        <v>0.710320459567253</v>
      </c>
      <c r="AC16" s="24" t="n">
        <v>0.596866226387136</v>
      </c>
      <c r="AD16" s="24" t="n">
        <v>0.522197049550769</v>
      </c>
      <c r="AE16" s="24"/>
      <c r="AF16" s="24" t="n">
        <v>0.660615051450763</v>
      </c>
      <c r="AG16" s="24" t="n">
        <v>0.68182862553084</v>
      </c>
      <c r="AH16" s="24" t="n">
        <v>0.5247492405377</v>
      </c>
      <c r="AI16" s="24"/>
      <c r="AJ16" s="24" t="n">
        <v>0.703195396381133</v>
      </c>
      <c r="AK16" s="24" t="n">
        <v>0.620371156388611</v>
      </c>
      <c r="AL16" s="24" t="n">
        <v>0.811777386229921</v>
      </c>
      <c r="AM16" s="24" t="n">
        <v>0.718356236044004</v>
      </c>
      <c r="AN16" s="24" t="n">
        <v>0.541484324122471</v>
      </c>
      <c r="AO16" s="24"/>
      <c r="AP16" s="24" t="n">
        <v>0.74311514891166</v>
      </c>
      <c r="AQ16" s="24" t="n">
        <v>0.644691817031827</v>
      </c>
      <c r="AR16" s="24" t="n">
        <v>0.708574525419305</v>
      </c>
      <c r="AS16" s="24" t="n">
        <v>0.574350560785686</v>
      </c>
      <c r="AT16" s="24" t="n">
        <v>0.699454593073294</v>
      </c>
      <c r="AU16" s="24"/>
      <c r="AV16" s="24" t="n">
        <v>0.653102723219325</v>
      </c>
      <c r="AW16" s="24" t="n">
        <v>0.758710518146029</v>
      </c>
      <c r="AX16" s="24" t="n">
        <v>0.660230871941409</v>
      </c>
      <c r="AY16" s="24" t="n">
        <v>0.539958444851148</v>
      </c>
      <c r="AZ16" s="24" t="n">
        <v>0.647495630553911</v>
      </c>
      <c r="BA16" s="24" t="n">
        <v>0.681136323738185</v>
      </c>
      <c r="BB16" s="24"/>
      <c r="BC16" s="24" t="n">
        <v>0.703859958349234</v>
      </c>
      <c r="BD16" s="24" t="n">
        <v>0.627895876671699</v>
      </c>
      <c r="BE16" s="24" t="n">
        <v>0.644986820251407</v>
      </c>
      <c r="BF16" s="24" t="n">
        <v>0.590369010155185</v>
      </c>
      <c r="BG16" s="24" t="n">
        <v>0.284392100270058</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489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0.106599942078164</v>
      </c>
      <c r="D9" s="19" t="n">
        <v>0.113669431528439</v>
      </c>
      <c r="E9" s="19" t="n">
        <v>0.100545292159766</v>
      </c>
      <c r="F9" s="19"/>
      <c r="G9" s="19" t="n">
        <v>0.160962299541524</v>
      </c>
      <c r="H9" s="19" t="n">
        <v>0.168700991753079</v>
      </c>
      <c r="I9" s="19" t="n">
        <v>0.0849900216229381</v>
      </c>
      <c r="J9" s="19" t="n">
        <v>0.133075032585142</v>
      </c>
      <c r="K9" s="19" t="n">
        <v>0.0631360948135667</v>
      </c>
      <c r="L9" s="19" t="n">
        <v>0.0509057576599771</v>
      </c>
      <c r="M9" s="19"/>
      <c r="N9" s="19" t="n">
        <v>0.113020391963477</v>
      </c>
      <c r="O9" s="19" t="n">
        <v>0.102609399613159</v>
      </c>
      <c r="P9" s="19" t="n">
        <v>0.107006415309454</v>
      </c>
      <c r="Q9" s="19" t="n">
        <v>0.103862394561191</v>
      </c>
      <c r="R9" s="19"/>
      <c r="S9" s="19" t="n">
        <v>0.112064407081051</v>
      </c>
      <c r="T9" s="19" t="n">
        <v>0.140155941005045</v>
      </c>
      <c r="U9" s="19" t="n">
        <v>0.0246491429997831</v>
      </c>
      <c r="V9" s="19" t="n">
        <v>0.131360899142979</v>
      </c>
      <c r="W9" s="19" t="n">
        <v>0.146249614448233</v>
      </c>
      <c r="X9" s="19" t="n">
        <v>0.100852572183324</v>
      </c>
      <c r="Y9" s="19" t="n">
        <v>0.128083093891227</v>
      </c>
      <c r="Z9" s="19" t="n">
        <v>0.0726234776802363</v>
      </c>
      <c r="AA9" s="19" t="n">
        <v>0.131831882069841</v>
      </c>
      <c r="AB9" s="19" t="n">
        <v>0.0655193118162812</v>
      </c>
      <c r="AC9" s="19" t="n">
        <v>0.0936631506758211</v>
      </c>
      <c r="AD9" s="19" t="n">
        <v>0.0301335645710619</v>
      </c>
      <c r="AE9" s="19"/>
      <c r="AF9" s="19" t="n">
        <v>0.10440719730068</v>
      </c>
      <c r="AG9" s="19" t="n">
        <v>0.108432340712758</v>
      </c>
      <c r="AH9" s="19" t="n">
        <v>0.098861870159941</v>
      </c>
      <c r="AI9" s="19"/>
      <c r="AJ9" s="19" t="n">
        <v>0.100003548321679</v>
      </c>
      <c r="AK9" s="19" t="n">
        <v>0.142692621527644</v>
      </c>
      <c r="AL9" s="19" t="n">
        <v>0.0731797130716075</v>
      </c>
      <c r="AM9" s="19" t="n">
        <v>0.0605349274565779</v>
      </c>
      <c r="AN9" s="19" t="n">
        <v>0.0583380167319623</v>
      </c>
      <c r="AO9" s="19"/>
      <c r="AP9" s="19" t="n">
        <v>0.104922061334013</v>
      </c>
      <c r="AQ9" s="19" t="n">
        <v>0.140173242265489</v>
      </c>
      <c r="AR9" s="19" t="n">
        <v>0.0532252420262745</v>
      </c>
      <c r="AS9" s="19" t="n">
        <v>0.119246217038174</v>
      </c>
      <c r="AT9" s="19" t="n">
        <v>0.0957852975201602</v>
      </c>
      <c r="AU9" s="19"/>
      <c r="AV9" s="19" t="n">
        <v>0.141635680157791</v>
      </c>
      <c r="AW9" s="19" t="n">
        <v>0.115136283420671</v>
      </c>
      <c r="AX9" s="19" t="n">
        <v>0.0533178994164829</v>
      </c>
      <c r="AY9" s="19" t="n">
        <v>0.0929364070928051</v>
      </c>
      <c r="AZ9" s="19" t="n">
        <v>0.0758581296370845</v>
      </c>
      <c r="BA9" s="19" t="n">
        <v>0.141442414906603</v>
      </c>
      <c r="BB9" s="19"/>
      <c r="BC9" s="19" t="n">
        <v>0.0894881587701074</v>
      </c>
      <c r="BD9" s="19" t="n">
        <v>0.0872946638276742</v>
      </c>
      <c r="BE9" s="19" t="n">
        <v>0.144040998850143</v>
      </c>
      <c r="BF9" s="19" t="n">
        <v>0.124064662003355</v>
      </c>
      <c r="BG9" s="19" t="n">
        <v>0.0996272318967281</v>
      </c>
    </row>
    <row r="10">
      <c r="B10" s="20" t="s">
        <v>481</v>
      </c>
      <c r="C10" s="19" t="n">
        <v>0.421848906489303</v>
      </c>
      <c r="D10" s="19" t="n">
        <v>0.439910291709421</v>
      </c>
      <c r="E10" s="19" t="n">
        <v>0.40411740879135</v>
      </c>
      <c r="F10" s="19"/>
      <c r="G10" s="19" t="n">
        <v>0.3943920103848</v>
      </c>
      <c r="H10" s="19" t="n">
        <v>0.350072526917298</v>
      </c>
      <c r="I10" s="19" t="n">
        <v>0.358680146614261</v>
      </c>
      <c r="J10" s="19" t="n">
        <v>0.471287090493165</v>
      </c>
      <c r="K10" s="19" t="n">
        <v>0.438500456753414</v>
      </c>
      <c r="L10" s="19" t="n">
        <v>0.49385814198887</v>
      </c>
      <c r="M10" s="19"/>
      <c r="N10" s="19" t="n">
        <v>0.444518704037372</v>
      </c>
      <c r="O10" s="19" t="n">
        <v>0.463462734817835</v>
      </c>
      <c r="P10" s="19" t="n">
        <v>0.403247972591846</v>
      </c>
      <c r="Q10" s="19" t="n">
        <v>0.372993954623751</v>
      </c>
      <c r="R10" s="19"/>
      <c r="S10" s="19" t="n">
        <v>0.377913691331999</v>
      </c>
      <c r="T10" s="19" t="n">
        <v>0.337152057258118</v>
      </c>
      <c r="U10" s="19" t="n">
        <v>0.532722184083277</v>
      </c>
      <c r="V10" s="19" t="n">
        <v>0.462477276046672</v>
      </c>
      <c r="W10" s="19" t="n">
        <v>0.486057925784406</v>
      </c>
      <c r="X10" s="19" t="n">
        <v>0.472025127419751</v>
      </c>
      <c r="Y10" s="19" t="n">
        <v>0.341206963837883</v>
      </c>
      <c r="Z10" s="19" t="n">
        <v>0.453891279745807</v>
      </c>
      <c r="AA10" s="19" t="n">
        <v>0.345691010501556</v>
      </c>
      <c r="AB10" s="19" t="n">
        <v>0.521675168060047</v>
      </c>
      <c r="AC10" s="19" t="n">
        <v>0.38841771873425</v>
      </c>
      <c r="AD10" s="19" t="n">
        <v>0.52236129399057</v>
      </c>
      <c r="AE10" s="19"/>
      <c r="AF10" s="19" t="n">
        <v>0.421479587571359</v>
      </c>
      <c r="AG10" s="19" t="n">
        <v>0.444761882063768</v>
      </c>
      <c r="AH10" s="19" t="n">
        <v>0.369438919532079</v>
      </c>
      <c r="AI10" s="19"/>
      <c r="AJ10" s="19" t="n">
        <v>0.450161937965959</v>
      </c>
      <c r="AK10" s="19" t="n">
        <v>0.368139041974636</v>
      </c>
      <c r="AL10" s="19" t="n">
        <v>0.519595415898615</v>
      </c>
      <c r="AM10" s="19" t="n">
        <v>0.366557476361899</v>
      </c>
      <c r="AN10" s="19" t="n">
        <v>0.420239263274414</v>
      </c>
      <c r="AO10" s="19"/>
      <c r="AP10" s="19" t="n">
        <v>0.443010608373239</v>
      </c>
      <c r="AQ10" s="19" t="n">
        <v>0.40139043085836</v>
      </c>
      <c r="AR10" s="19" t="n">
        <v>0.515781894796416</v>
      </c>
      <c r="AS10" s="19" t="n">
        <v>0.416534029131822</v>
      </c>
      <c r="AT10" s="19" t="n">
        <v>0.369770868489942</v>
      </c>
      <c r="AU10" s="19"/>
      <c r="AV10" s="19" t="n">
        <v>0.422649583869465</v>
      </c>
      <c r="AW10" s="19" t="n">
        <v>0.473991875348226</v>
      </c>
      <c r="AX10" s="19" t="n">
        <v>0.499681485198532</v>
      </c>
      <c r="AY10" s="19" t="n">
        <v>0.400813388087082</v>
      </c>
      <c r="AZ10" s="19" t="n">
        <v>0.381315067935881</v>
      </c>
      <c r="BA10" s="19" t="n">
        <v>0.334511687999431</v>
      </c>
      <c r="BB10" s="19"/>
      <c r="BC10" s="19" t="n">
        <v>0.406284045782617</v>
      </c>
      <c r="BD10" s="19" t="n">
        <v>0.427921396257374</v>
      </c>
      <c r="BE10" s="19" t="n">
        <v>0.38860818887988</v>
      </c>
      <c r="BF10" s="19" t="n">
        <v>0.395766011949763</v>
      </c>
      <c r="BG10" s="19" t="n">
        <v>0.484657981655218</v>
      </c>
    </row>
    <row r="11">
      <c r="B11" s="20" t="s">
        <v>482</v>
      </c>
      <c r="C11" s="19" t="n">
        <v>0.2771183794971</v>
      </c>
      <c r="D11" s="19" t="n">
        <v>0.27627147448785</v>
      </c>
      <c r="E11" s="19" t="n">
        <v>0.279924348434733</v>
      </c>
      <c r="F11" s="19"/>
      <c r="G11" s="19" t="n">
        <v>0.273201887322408</v>
      </c>
      <c r="H11" s="19" t="n">
        <v>0.262847608981169</v>
      </c>
      <c r="I11" s="19" t="n">
        <v>0.34099122102807</v>
      </c>
      <c r="J11" s="19" t="n">
        <v>0.256645389836111</v>
      </c>
      <c r="K11" s="19" t="n">
        <v>0.273739783470551</v>
      </c>
      <c r="L11" s="19" t="n">
        <v>0.257414312500542</v>
      </c>
      <c r="M11" s="19"/>
      <c r="N11" s="19" t="n">
        <v>0.290182938625673</v>
      </c>
      <c r="O11" s="19" t="n">
        <v>0.240799090771139</v>
      </c>
      <c r="P11" s="19" t="n">
        <v>0.289893806213799</v>
      </c>
      <c r="Q11" s="19" t="n">
        <v>0.289838322061492</v>
      </c>
      <c r="R11" s="19"/>
      <c r="S11" s="19" t="n">
        <v>0.307377551402574</v>
      </c>
      <c r="T11" s="19" t="n">
        <v>0.311437410366178</v>
      </c>
      <c r="U11" s="19" t="n">
        <v>0.26228086398057</v>
      </c>
      <c r="V11" s="19" t="n">
        <v>0.302476755628739</v>
      </c>
      <c r="W11" s="19" t="n">
        <v>0.249308814218343</v>
      </c>
      <c r="X11" s="19" t="n">
        <v>0.210301799087323</v>
      </c>
      <c r="Y11" s="19" t="n">
        <v>0.307869941076535</v>
      </c>
      <c r="Z11" s="19" t="n">
        <v>0.22006087030324</v>
      </c>
      <c r="AA11" s="19" t="n">
        <v>0.300378775889657</v>
      </c>
      <c r="AB11" s="19" t="n">
        <v>0.237365214680674</v>
      </c>
      <c r="AC11" s="19" t="n">
        <v>0.254036889046688</v>
      </c>
      <c r="AD11" s="19" t="n">
        <v>0.258945671261941</v>
      </c>
      <c r="AE11" s="19"/>
      <c r="AF11" s="19" t="n">
        <v>0.244266801446465</v>
      </c>
      <c r="AG11" s="19" t="n">
        <v>0.288499678711218</v>
      </c>
      <c r="AH11" s="19" t="n">
        <v>0.313869300771352</v>
      </c>
      <c r="AI11" s="19"/>
      <c r="AJ11" s="19" t="n">
        <v>0.252732733200341</v>
      </c>
      <c r="AK11" s="19" t="n">
        <v>0.303290100617641</v>
      </c>
      <c r="AL11" s="19" t="n">
        <v>0.254221087950612</v>
      </c>
      <c r="AM11" s="19" t="n">
        <v>0.236208235361693</v>
      </c>
      <c r="AN11" s="19" t="n">
        <v>0.31072841490169</v>
      </c>
      <c r="AO11" s="19"/>
      <c r="AP11" s="19" t="n">
        <v>0.238063930556153</v>
      </c>
      <c r="AQ11" s="19" t="n">
        <v>0.266867504710133</v>
      </c>
      <c r="AR11" s="19" t="n">
        <v>0.313796321023183</v>
      </c>
      <c r="AS11" s="19" t="n">
        <v>0.279749266120357</v>
      </c>
      <c r="AT11" s="19" t="n">
        <v>0.370397303080828</v>
      </c>
      <c r="AU11" s="19"/>
      <c r="AV11" s="19" t="n">
        <v>0.285184310641902</v>
      </c>
      <c r="AW11" s="19" t="n">
        <v>0.242805577449157</v>
      </c>
      <c r="AX11" s="19" t="n">
        <v>0.288369134375391</v>
      </c>
      <c r="AY11" s="19" t="n">
        <v>0.286086757842684</v>
      </c>
      <c r="AZ11" s="19" t="n">
        <v>0.3429084725608</v>
      </c>
      <c r="BA11" s="19" t="n">
        <v>0.216986236606911</v>
      </c>
      <c r="BB11" s="19"/>
      <c r="BC11" s="19" t="n">
        <v>0.276647867431878</v>
      </c>
      <c r="BD11" s="19" t="n">
        <v>0.293067617233501</v>
      </c>
      <c r="BE11" s="19" t="n">
        <v>0.312621951599085</v>
      </c>
      <c r="BF11" s="19" t="n">
        <v>0.286107376052237</v>
      </c>
      <c r="BG11" s="19" t="n">
        <v>0.310008600047499</v>
      </c>
    </row>
    <row r="12">
      <c r="B12" s="20" t="s">
        <v>483</v>
      </c>
      <c r="C12" s="19" t="n">
        <v>0.106545576506499</v>
      </c>
      <c r="D12" s="19" t="n">
        <v>0.0971692067102942</v>
      </c>
      <c r="E12" s="19" t="n">
        <v>0.11463756487711</v>
      </c>
      <c r="F12" s="19"/>
      <c r="G12" s="19" t="n">
        <v>0.0975468086840978</v>
      </c>
      <c r="H12" s="19" t="n">
        <v>0.148993928457555</v>
      </c>
      <c r="I12" s="19" t="n">
        <v>0.099512762873884</v>
      </c>
      <c r="J12" s="19" t="n">
        <v>0.0657243503776748</v>
      </c>
      <c r="K12" s="19" t="n">
        <v>0.119973729446203</v>
      </c>
      <c r="L12" s="19" t="n">
        <v>0.109622516282878</v>
      </c>
      <c r="M12" s="19"/>
      <c r="N12" s="19" t="n">
        <v>0.0869744652055756</v>
      </c>
      <c r="O12" s="19" t="n">
        <v>0.113095335970464</v>
      </c>
      <c r="P12" s="19" t="n">
        <v>0.121161947510151</v>
      </c>
      <c r="Q12" s="19" t="n">
        <v>0.106973551493755</v>
      </c>
      <c r="R12" s="19"/>
      <c r="S12" s="19" t="n">
        <v>0.10347354494073</v>
      </c>
      <c r="T12" s="19" t="n">
        <v>0.115396187699</v>
      </c>
      <c r="U12" s="19" t="n">
        <v>0.0793743081738722</v>
      </c>
      <c r="V12" s="19" t="n">
        <v>0.0539689129069055</v>
      </c>
      <c r="W12" s="19" t="n">
        <v>0.0839347386061484</v>
      </c>
      <c r="X12" s="19" t="n">
        <v>0.114825011335685</v>
      </c>
      <c r="Y12" s="19" t="n">
        <v>0.148578430426966</v>
      </c>
      <c r="Z12" s="19" t="n">
        <v>0.0863525806362556</v>
      </c>
      <c r="AA12" s="19" t="n">
        <v>0.106484572574409</v>
      </c>
      <c r="AB12" s="19" t="n">
        <v>0.127983642763885</v>
      </c>
      <c r="AC12" s="19" t="n">
        <v>0.178706395333419</v>
      </c>
      <c r="AD12" s="19" t="n">
        <v>0.0618457227972363</v>
      </c>
      <c r="AE12" s="19"/>
      <c r="AF12" s="19" t="n">
        <v>0.114652567857209</v>
      </c>
      <c r="AG12" s="19" t="n">
        <v>0.0973207985617094</v>
      </c>
      <c r="AH12" s="19" t="n">
        <v>0.110435002000894</v>
      </c>
      <c r="AI12" s="19"/>
      <c r="AJ12" s="19" t="n">
        <v>0.090311531061861</v>
      </c>
      <c r="AK12" s="19" t="n">
        <v>0.12572317495433</v>
      </c>
      <c r="AL12" s="19" t="n">
        <v>0.0573282258611042</v>
      </c>
      <c r="AM12" s="19" t="n">
        <v>0.274185303991209</v>
      </c>
      <c r="AN12" s="19" t="n">
        <v>0.0871837068031085</v>
      </c>
      <c r="AO12" s="19"/>
      <c r="AP12" s="19" t="n">
        <v>0.103954942867546</v>
      </c>
      <c r="AQ12" s="19" t="n">
        <v>0.12777300176444</v>
      </c>
      <c r="AR12" s="19" t="n">
        <v>0.0729683487062257</v>
      </c>
      <c r="AS12" s="19" t="n">
        <v>0.093558879476764</v>
      </c>
      <c r="AT12" s="19" t="n">
        <v>0.0702440638646714</v>
      </c>
      <c r="AU12" s="19"/>
      <c r="AV12" s="19" t="n">
        <v>0.108762771023537</v>
      </c>
      <c r="AW12" s="19" t="n">
        <v>0.0770064563188993</v>
      </c>
      <c r="AX12" s="19" t="n">
        <v>0.110529298690194</v>
      </c>
      <c r="AY12" s="19" t="n">
        <v>0.102585982022306</v>
      </c>
      <c r="AZ12" s="19" t="n">
        <v>0.099701928476095</v>
      </c>
      <c r="BA12" s="19" t="n">
        <v>0.117581927273783</v>
      </c>
      <c r="BB12" s="19"/>
      <c r="BC12" s="19" t="n">
        <v>0.114103928522251</v>
      </c>
      <c r="BD12" s="19" t="n">
        <v>0.0958147241432711</v>
      </c>
      <c r="BE12" s="19" t="n">
        <v>0.0897551647564703</v>
      </c>
      <c r="BF12" s="19" t="n">
        <v>0.166299844031437</v>
      </c>
      <c r="BG12" s="19" t="n">
        <v>0</v>
      </c>
    </row>
    <row r="13">
      <c r="B13" s="20" t="s">
        <v>100</v>
      </c>
      <c r="C13" s="19" t="n">
        <v>0.087887195428934</v>
      </c>
      <c r="D13" s="19" t="n">
        <v>0.0729795955639962</v>
      </c>
      <c r="E13" s="19" t="n">
        <v>0.100775385737041</v>
      </c>
      <c r="F13" s="19"/>
      <c r="G13" s="19" t="n">
        <v>0.0738969940671697</v>
      </c>
      <c r="H13" s="19" t="n">
        <v>0.0693849438908989</v>
      </c>
      <c r="I13" s="19" t="n">
        <v>0.115825847860847</v>
      </c>
      <c r="J13" s="19" t="n">
        <v>0.0732681367079072</v>
      </c>
      <c r="K13" s="19" t="n">
        <v>0.104649935516264</v>
      </c>
      <c r="L13" s="19" t="n">
        <v>0.0881992715677335</v>
      </c>
      <c r="M13" s="19"/>
      <c r="N13" s="19" t="n">
        <v>0.0653035001679019</v>
      </c>
      <c r="O13" s="19" t="n">
        <v>0.0800334388274034</v>
      </c>
      <c r="P13" s="19" t="n">
        <v>0.0786898583747507</v>
      </c>
      <c r="Q13" s="19" t="n">
        <v>0.126331777259811</v>
      </c>
      <c r="R13" s="19"/>
      <c r="S13" s="19" t="n">
        <v>0.0991708052436461</v>
      </c>
      <c r="T13" s="19" t="n">
        <v>0.0958584036716592</v>
      </c>
      <c r="U13" s="19" t="n">
        <v>0.100973500762498</v>
      </c>
      <c r="V13" s="19" t="n">
        <v>0.0497161562747049</v>
      </c>
      <c r="W13" s="19" t="n">
        <v>0.03444890694287</v>
      </c>
      <c r="X13" s="19" t="n">
        <v>0.101995489973917</v>
      </c>
      <c r="Y13" s="19" t="n">
        <v>0.0742615707673884</v>
      </c>
      <c r="Z13" s="19" t="n">
        <v>0.167071791634462</v>
      </c>
      <c r="AA13" s="19" t="n">
        <v>0.115613758964538</v>
      </c>
      <c r="AB13" s="19" t="n">
        <v>0.0474566626791131</v>
      </c>
      <c r="AC13" s="19" t="n">
        <v>0.0851758462098222</v>
      </c>
      <c r="AD13" s="19" t="n">
        <v>0.126713747379191</v>
      </c>
      <c r="AE13" s="19"/>
      <c r="AF13" s="19" t="n">
        <v>0.115193845824287</v>
      </c>
      <c r="AG13" s="19" t="n">
        <v>0.0609852999505466</v>
      </c>
      <c r="AH13" s="19" t="n">
        <v>0.107394907535734</v>
      </c>
      <c r="AI13" s="19"/>
      <c r="AJ13" s="19" t="n">
        <v>0.10679024945016</v>
      </c>
      <c r="AK13" s="19" t="n">
        <v>0.0601550609257499</v>
      </c>
      <c r="AL13" s="19" t="n">
        <v>0.0956755572180618</v>
      </c>
      <c r="AM13" s="19" t="n">
        <v>0.0625140568286209</v>
      </c>
      <c r="AN13" s="19" t="n">
        <v>0.123510598288825</v>
      </c>
      <c r="AO13" s="19"/>
      <c r="AP13" s="19" t="n">
        <v>0.11004845686905</v>
      </c>
      <c r="AQ13" s="19" t="n">
        <v>0.0637958204015774</v>
      </c>
      <c r="AR13" s="19" t="n">
        <v>0.0442281934479002</v>
      </c>
      <c r="AS13" s="19" t="n">
        <v>0.0909116082328826</v>
      </c>
      <c r="AT13" s="19" t="n">
        <v>0.0938024670443982</v>
      </c>
      <c r="AU13" s="19"/>
      <c r="AV13" s="19" t="n">
        <v>0.0417676543073054</v>
      </c>
      <c r="AW13" s="19" t="n">
        <v>0.0910598074630456</v>
      </c>
      <c r="AX13" s="19" t="n">
        <v>0.0481021823194005</v>
      </c>
      <c r="AY13" s="19" t="n">
        <v>0.117577464955123</v>
      </c>
      <c r="AZ13" s="19" t="n">
        <v>0.100216401390139</v>
      </c>
      <c r="BA13" s="19" t="n">
        <v>0.189477733213273</v>
      </c>
      <c r="BB13" s="19"/>
      <c r="BC13" s="19" t="n">
        <v>0.113475999493147</v>
      </c>
      <c r="BD13" s="19" t="n">
        <v>0.0959015985381804</v>
      </c>
      <c r="BE13" s="19" t="n">
        <v>0.0649736959144219</v>
      </c>
      <c r="BF13" s="19" t="n">
        <v>0.0277621059632089</v>
      </c>
      <c r="BG13" s="19" t="n">
        <v>0.105706186400556</v>
      </c>
    </row>
    <row r="14">
      <c r="B14" s="20" t="s">
        <v>484</v>
      </c>
      <c r="C14" s="23" t="n">
        <v>0.528448848567467</v>
      </c>
      <c r="D14" s="23" t="n">
        <v>0.55357972323786</v>
      </c>
      <c r="E14" s="23" t="n">
        <v>0.504662700951116</v>
      </c>
      <c r="F14" s="23"/>
      <c r="G14" s="23" t="n">
        <v>0.555354309926324</v>
      </c>
      <c r="H14" s="23" t="n">
        <v>0.518773518670377</v>
      </c>
      <c r="I14" s="23" t="n">
        <v>0.4436701682372</v>
      </c>
      <c r="J14" s="23" t="n">
        <v>0.604362123078307</v>
      </c>
      <c r="K14" s="23" t="n">
        <v>0.501636551566981</v>
      </c>
      <c r="L14" s="23" t="n">
        <v>0.544763899648847</v>
      </c>
      <c r="M14" s="23"/>
      <c r="N14" s="23" t="n">
        <v>0.557539096000849</v>
      </c>
      <c r="O14" s="23" t="n">
        <v>0.566072134430994</v>
      </c>
      <c r="P14" s="23" t="n">
        <v>0.5102543879013</v>
      </c>
      <c r="Q14" s="23" t="n">
        <v>0.476856349184942</v>
      </c>
      <c r="R14" s="23"/>
      <c r="S14" s="23" t="n">
        <v>0.48997809841305</v>
      </c>
      <c r="T14" s="23" t="n">
        <v>0.477307998263163</v>
      </c>
      <c r="U14" s="23" t="n">
        <v>0.55737132708306</v>
      </c>
      <c r="V14" s="23" t="n">
        <v>0.593838175189651</v>
      </c>
      <c r="W14" s="23" t="n">
        <v>0.632307540232639</v>
      </c>
      <c r="X14" s="23" t="n">
        <v>0.572877699603075</v>
      </c>
      <c r="Y14" s="23" t="n">
        <v>0.46929005772911</v>
      </c>
      <c r="Z14" s="23" t="n">
        <v>0.526514757426043</v>
      </c>
      <c r="AA14" s="23" t="n">
        <v>0.477522892571397</v>
      </c>
      <c r="AB14" s="23" t="n">
        <v>0.587194479876329</v>
      </c>
      <c r="AC14" s="23" t="n">
        <v>0.482080869410071</v>
      </c>
      <c r="AD14" s="23" t="n">
        <v>0.552494858561632</v>
      </c>
      <c r="AE14" s="23"/>
      <c r="AF14" s="23" t="n">
        <v>0.525886784872038</v>
      </c>
      <c r="AG14" s="23" t="n">
        <v>0.553194222776526</v>
      </c>
      <c r="AH14" s="23" t="n">
        <v>0.46830078969202</v>
      </c>
      <c r="AI14" s="23"/>
      <c r="AJ14" s="23" t="n">
        <v>0.550165486287638</v>
      </c>
      <c r="AK14" s="23" t="n">
        <v>0.51083166350228</v>
      </c>
      <c r="AL14" s="23" t="n">
        <v>0.592775128970222</v>
      </c>
      <c r="AM14" s="23" t="n">
        <v>0.427092403818477</v>
      </c>
      <c r="AN14" s="23" t="n">
        <v>0.478577280006376</v>
      </c>
      <c r="AO14" s="23"/>
      <c r="AP14" s="23" t="n">
        <v>0.547932669707252</v>
      </c>
      <c r="AQ14" s="23" t="n">
        <v>0.541563673123849</v>
      </c>
      <c r="AR14" s="23" t="n">
        <v>0.569007136822691</v>
      </c>
      <c r="AS14" s="23" t="n">
        <v>0.535780246169997</v>
      </c>
      <c r="AT14" s="23" t="n">
        <v>0.465556166010102</v>
      </c>
      <c r="AU14" s="23"/>
      <c r="AV14" s="23" t="n">
        <v>0.564285264027256</v>
      </c>
      <c r="AW14" s="23" t="n">
        <v>0.589128158768898</v>
      </c>
      <c r="AX14" s="23" t="n">
        <v>0.552999384615014</v>
      </c>
      <c r="AY14" s="23" t="n">
        <v>0.493749795179887</v>
      </c>
      <c r="AZ14" s="23" t="n">
        <v>0.457173197572966</v>
      </c>
      <c r="BA14" s="23" t="n">
        <v>0.475954102906034</v>
      </c>
      <c r="BB14" s="23"/>
      <c r="BC14" s="23" t="n">
        <v>0.495772204552724</v>
      </c>
      <c r="BD14" s="23" t="n">
        <v>0.515216060085048</v>
      </c>
      <c r="BE14" s="23" t="n">
        <v>0.532649187730022</v>
      </c>
      <c r="BF14" s="23" t="n">
        <v>0.519830673953117</v>
      </c>
      <c r="BG14" s="23" t="n">
        <v>0.584285213551946</v>
      </c>
    </row>
    <row r="15">
      <c r="B15" s="20" t="s">
        <v>485</v>
      </c>
      <c r="C15" s="23" t="n">
        <v>0.383663956003599</v>
      </c>
      <c r="D15" s="23" t="n">
        <v>0.373440681198144</v>
      </c>
      <c r="E15" s="23" t="n">
        <v>0.394561913311843</v>
      </c>
      <c r="F15" s="23"/>
      <c r="G15" s="23" t="n">
        <v>0.370748696006506</v>
      </c>
      <c r="H15" s="23" t="n">
        <v>0.411841537438724</v>
      </c>
      <c r="I15" s="23" t="n">
        <v>0.440503983901954</v>
      </c>
      <c r="J15" s="23" t="n">
        <v>0.322369740213786</v>
      </c>
      <c r="K15" s="23" t="n">
        <v>0.393713512916755</v>
      </c>
      <c r="L15" s="23" t="n">
        <v>0.36703682878342</v>
      </c>
      <c r="M15" s="23"/>
      <c r="N15" s="23" t="n">
        <v>0.377157403831249</v>
      </c>
      <c r="O15" s="23" t="n">
        <v>0.353894426741602</v>
      </c>
      <c r="P15" s="23" t="n">
        <v>0.411055753723949</v>
      </c>
      <c r="Q15" s="23" t="n">
        <v>0.396811873555247</v>
      </c>
      <c r="R15" s="23"/>
      <c r="S15" s="23" t="n">
        <v>0.410851096343304</v>
      </c>
      <c r="T15" s="23" t="n">
        <v>0.426833598065178</v>
      </c>
      <c r="U15" s="23" t="n">
        <v>0.341655172154442</v>
      </c>
      <c r="V15" s="23" t="n">
        <v>0.356445668535644</v>
      </c>
      <c r="W15" s="23" t="n">
        <v>0.333243552824491</v>
      </c>
      <c r="X15" s="23" t="n">
        <v>0.325126810423008</v>
      </c>
      <c r="Y15" s="23" t="n">
        <v>0.456448371503501</v>
      </c>
      <c r="Z15" s="23" t="n">
        <v>0.306413450939495</v>
      </c>
      <c r="AA15" s="23" t="n">
        <v>0.406863348464066</v>
      </c>
      <c r="AB15" s="23" t="n">
        <v>0.365348857444558</v>
      </c>
      <c r="AC15" s="23" t="n">
        <v>0.432743284380106</v>
      </c>
      <c r="AD15" s="23" t="n">
        <v>0.320791394059177</v>
      </c>
      <c r="AE15" s="23"/>
      <c r="AF15" s="23" t="n">
        <v>0.358919369303675</v>
      </c>
      <c r="AG15" s="23" t="n">
        <v>0.385820477272928</v>
      </c>
      <c r="AH15" s="23" t="n">
        <v>0.424304302772245</v>
      </c>
      <c r="AI15" s="23"/>
      <c r="AJ15" s="23" t="n">
        <v>0.343044264262202</v>
      </c>
      <c r="AK15" s="23" t="n">
        <v>0.42901327557197</v>
      </c>
      <c r="AL15" s="23" t="n">
        <v>0.311549313811716</v>
      </c>
      <c r="AM15" s="23" t="n">
        <v>0.510393539352902</v>
      </c>
      <c r="AN15" s="23" t="n">
        <v>0.397912121704799</v>
      </c>
      <c r="AO15" s="23"/>
      <c r="AP15" s="23" t="n">
        <v>0.342018873423698</v>
      </c>
      <c r="AQ15" s="23" t="n">
        <v>0.394640506474574</v>
      </c>
      <c r="AR15" s="23" t="n">
        <v>0.386764669729409</v>
      </c>
      <c r="AS15" s="23" t="n">
        <v>0.373308145597121</v>
      </c>
      <c r="AT15" s="23" t="n">
        <v>0.4406413669455</v>
      </c>
      <c r="AU15" s="23"/>
      <c r="AV15" s="23" t="n">
        <v>0.393947081665439</v>
      </c>
      <c r="AW15" s="23" t="n">
        <v>0.319812033768057</v>
      </c>
      <c r="AX15" s="23" t="n">
        <v>0.398898433065585</v>
      </c>
      <c r="AY15" s="23" t="n">
        <v>0.38867273986499</v>
      </c>
      <c r="AZ15" s="23" t="n">
        <v>0.442610401036895</v>
      </c>
      <c r="BA15" s="23" t="n">
        <v>0.334568163880694</v>
      </c>
      <c r="BB15" s="23"/>
      <c r="BC15" s="23" t="n">
        <v>0.390751795954129</v>
      </c>
      <c r="BD15" s="23" t="n">
        <v>0.388882341376772</v>
      </c>
      <c r="BE15" s="23" t="n">
        <v>0.402377116355556</v>
      </c>
      <c r="BF15" s="23" t="n">
        <v>0.452407220083674</v>
      </c>
      <c r="BG15" s="23" t="n">
        <v>0.310008600047499</v>
      </c>
    </row>
    <row r="16">
      <c r="B16" s="20" t="s">
        <v>141</v>
      </c>
      <c r="C16" s="24" t="n">
        <v>0.144784892563868</v>
      </c>
      <c r="D16" s="24" t="n">
        <v>0.180139042039715</v>
      </c>
      <c r="E16" s="24" t="n">
        <v>0.110100787639273</v>
      </c>
      <c r="F16" s="24"/>
      <c r="G16" s="24" t="n">
        <v>0.184605613919819</v>
      </c>
      <c r="H16" s="24" t="n">
        <v>0.106931981231653</v>
      </c>
      <c r="I16" s="24" t="n">
        <v>0.00316618433524574</v>
      </c>
      <c r="J16" s="24" t="n">
        <v>0.281992382864522</v>
      </c>
      <c r="K16" s="24" t="n">
        <v>0.107923038650226</v>
      </c>
      <c r="L16" s="24" t="n">
        <v>0.177727070865427</v>
      </c>
      <c r="M16" s="24"/>
      <c r="N16" s="24" t="n">
        <v>0.1803816921696</v>
      </c>
      <c r="O16" s="24" t="n">
        <v>0.212177707689392</v>
      </c>
      <c r="P16" s="24" t="n">
        <v>0.0991986341773504</v>
      </c>
      <c r="Q16" s="24" t="n">
        <v>0.0800444756296943</v>
      </c>
      <c r="R16" s="24"/>
      <c r="S16" s="24" t="n">
        <v>0.0791270020697457</v>
      </c>
      <c r="T16" s="24" t="n">
        <v>0.0504744001979854</v>
      </c>
      <c r="U16" s="24" t="n">
        <v>0.215716154928619</v>
      </c>
      <c r="V16" s="24" t="n">
        <v>0.237392506654007</v>
      </c>
      <c r="W16" s="24" t="n">
        <v>0.299063987408148</v>
      </c>
      <c r="X16" s="24" t="n">
        <v>0.247750889180067</v>
      </c>
      <c r="Y16" s="24" t="n">
        <v>0.0128416862256089</v>
      </c>
      <c r="Z16" s="24" t="n">
        <v>0.220101306486547</v>
      </c>
      <c r="AA16" s="24" t="n">
        <v>0.070659544107331</v>
      </c>
      <c r="AB16" s="24" t="n">
        <v>0.22184562243177</v>
      </c>
      <c r="AC16" s="24" t="n">
        <v>0.049337585029965</v>
      </c>
      <c r="AD16" s="24" t="n">
        <v>0.231703464502455</v>
      </c>
      <c r="AE16" s="24"/>
      <c r="AF16" s="24" t="n">
        <v>0.166967415568364</v>
      </c>
      <c r="AG16" s="24" t="n">
        <v>0.167373745503598</v>
      </c>
      <c r="AH16" s="24" t="n">
        <v>0.043996486919775</v>
      </c>
      <c r="AI16" s="24"/>
      <c r="AJ16" s="24" t="n">
        <v>0.207121222025436</v>
      </c>
      <c r="AK16" s="24" t="n">
        <v>0.0818183879303099</v>
      </c>
      <c r="AL16" s="24" t="n">
        <v>0.281225815158507</v>
      </c>
      <c r="AM16" s="24" t="n">
        <v>-0.0833011355344246</v>
      </c>
      <c r="AN16" s="24" t="n">
        <v>0.0806651583015771</v>
      </c>
      <c r="AO16" s="24"/>
      <c r="AP16" s="24" t="n">
        <v>0.205913796283554</v>
      </c>
      <c r="AQ16" s="24" t="n">
        <v>0.146923166649276</v>
      </c>
      <c r="AR16" s="24" t="n">
        <v>0.182242467093282</v>
      </c>
      <c r="AS16" s="24" t="n">
        <v>0.162472100572876</v>
      </c>
      <c r="AT16" s="24" t="n">
        <v>0.0249147990646025</v>
      </c>
      <c r="AU16" s="24"/>
      <c r="AV16" s="24" t="n">
        <v>0.170338182361817</v>
      </c>
      <c r="AW16" s="24" t="n">
        <v>0.269316125000841</v>
      </c>
      <c r="AX16" s="24" t="n">
        <v>0.154100951549429</v>
      </c>
      <c r="AY16" s="24" t="n">
        <v>0.105077055314898</v>
      </c>
      <c r="AZ16" s="24" t="n">
        <v>0.0145627965360704</v>
      </c>
      <c r="BA16" s="24" t="n">
        <v>0.14138593902534</v>
      </c>
      <c r="BB16" s="24"/>
      <c r="BC16" s="24" t="n">
        <v>0.105020408598596</v>
      </c>
      <c r="BD16" s="24" t="n">
        <v>0.126333718708276</v>
      </c>
      <c r="BE16" s="24" t="n">
        <v>0.130272071374467</v>
      </c>
      <c r="BF16" s="24" t="n">
        <v>0.0674234538694434</v>
      </c>
      <c r="BG16" s="24" t="n">
        <v>0.274276613504447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0.0723629859851786</v>
      </c>
      <c r="D9" s="19" t="n">
        <v>0.0839944059270314</v>
      </c>
      <c r="E9" s="19" t="n">
        <v>0.0616618261348436</v>
      </c>
      <c r="F9" s="19"/>
      <c r="G9" s="19" t="n">
        <v>0.0927172520149015</v>
      </c>
      <c r="H9" s="19" t="n">
        <v>0.0975529402459895</v>
      </c>
      <c r="I9" s="19" t="n">
        <v>0.0596542175433423</v>
      </c>
      <c r="J9" s="19" t="n">
        <v>0.0934240556615189</v>
      </c>
      <c r="K9" s="19" t="n">
        <v>0.0632504432272818</v>
      </c>
      <c r="L9" s="19" t="n">
        <v>0.0393313528875822</v>
      </c>
      <c r="M9" s="19"/>
      <c r="N9" s="19" t="n">
        <v>0.0942890987282569</v>
      </c>
      <c r="O9" s="19" t="n">
        <v>0.0602903139390335</v>
      </c>
      <c r="P9" s="19" t="n">
        <v>0.0582210961608673</v>
      </c>
      <c r="Q9" s="19" t="n">
        <v>0.0747597839700809</v>
      </c>
      <c r="R9" s="19"/>
      <c r="S9" s="19" t="n">
        <v>0.0898661602012342</v>
      </c>
      <c r="T9" s="19" t="n">
        <v>0.0807604158124405</v>
      </c>
      <c r="U9" s="19" t="n">
        <v>0.0340824119330566</v>
      </c>
      <c r="V9" s="19" t="n">
        <v>0.0806980998467213</v>
      </c>
      <c r="W9" s="19" t="n">
        <v>0.0634560771867195</v>
      </c>
      <c r="X9" s="19" t="n">
        <v>0.055141603794761</v>
      </c>
      <c r="Y9" s="19" t="n">
        <v>0.0667712014143904</v>
      </c>
      <c r="Z9" s="19" t="n">
        <v>0.0471754352144112</v>
      </c>
      <c r="AA9" s="19" t="n">
        <v>0.110649909015312</v>
      </c>
      <c r="AB9" s="19" t="n">
        <v>0.0593040471376481</v>
      </c>
      <c r="AC9" s="19" t="n">
        <v>0.0606499128540294</v>
      </c>
      <c r="AD9" s="19" t="n">
        <v>0.0652379569215268</v>
      </c>
      <c r="AE9" s="19"/>
      <c r="AF9" s="19" t="n">
        <v>0.0639466762002897</v>
      </c>
      <c r="AG9" s="19" t="n">
        <v>0.095101567968535</v>
      </c>
      <c r="AH9" s="19" t="n">
        <v>0.0324902853781225</v>
      </c>
      <c r="AI9" s="19"/>
      <c r="AJ9" s="19" t="n">
        <v>0.0669719019791279</v>
      </c>
      <c r="AK9" s="19" t="n">
        <v>0.116808206773906</v>
      </c>
      <c r="AL9" s="19" t="n">
        <v>0.0282937546715316</v>
      </c>
      <c r="AM9" s="19" t="n">
        <v>0.0487771692530584</v>
      </c>
      <c r="AN9" s="19" t="n">
        <v>0.0356153901296262</v>
      </c>
      <c r="AO9" s="19"/>
      <c r="AP9" s="19" t="n">
        <v>0.0750571085335921</v>
      </c>
      <c r="AQ9" s="19" t="n">
        <v>0.10374081790106</v>
      </c>
      <c r="AR9" s="19" t="n">
        <v>0.0323415962635045</v>
      </c>
      <c r="AS9" s="19" t="n">
        <v>0.0760678404981166</v>
      </c>
      <c r="AT9" s="19" t="n">
        <v>0.0177210138441858</v>
      </c>
      <c r="AU9" s="19"/>
      <c r="AV9" s="19" t="n">
        <v>0.100531871239149</v>
      </c>
      <c r="AW9" s="19" t="n">
        <v>0.100889030754481</v>
      </c>
      <c r="AX9" s="19" t="n">
        <v>0.0534091970956433</v>
      </c>
      <c r="AY9" s="19" t="n">
        <v>0.0520087749611392</v>
      </c>
      <c r="AZ9" s="19" t="n">
        <v>0.0239363883939764</v>
      </c>
      <c r="BA9" s="19" t="n">
        <v>0.0634713426763067</v>
      </c>
      <c r="BB9" s="19"/>
      <c r="BC9" s="19" t="n">
        <v>0.0632616271124234</v>
      </c>
      <c r="BD9" s="19" t="n">
        <v>0.0534226604740237</v>
      </c>
      <c r="BE9" s="19" t="n">
        <v>0.0817722232467486</v>
      </c>
      <c r="BF9" s="19" t="n">
        <v>0.107652604678386</v>
      </c>
      <c r="BG9" s="19" t="n">
        <v>0.0614159532390613</v>
      </c>
    </row>
    <row r="10">
      <c r="B10" s="20" t="s">
        <v>481</v>
      </c>
      <c r="C10" s="19" t="n">
        <v>0.336439444049931</v>
      </c>
      <c r="D10" s="19" t="n">
        <v>0.375606549933622</v>
      </c>
      <c r="E10" s="19" t="n">
        <v>0.301070680894851</v>
      </c>
      <c r="F10" s="19"/>
      <c r="G10" s="19" t="n">
        <v>0.249802931719841</v>
      </c>
      <c r="H10" s="19" t="n">
        <v>0.390422377289931</v>
      </c>
      <c r="I10" s="19" t="n">
        <v>0.289865542405187</v>
      </c>
      <c r="J10" s="19" t="n">
        <v>0.413192027644026</v>
      </c>
      <c r="K10" s="19" t="n">
        <v>0.328418788744111</v>
      </c>
      <c r="L10" s="19" t="n">
        <v>0.329021921479585</v>
      </c>
      <c r="M10" s="19"/>
      <c r="N10" s="19" t="n">
        <v>0.344730119775851</v>
      </c>
      <c r="O10" s="19" t="n">
        <v>0.334302472696679</v>
      </c>
      <c r="P10" s="19" t="n">
        <v>0.350472728085636</v>
      </c>
      <c r="Q10" s="19" t="n">
        <v>0.31826657198128</v>
      </c>
      <c r="R10" s="19"/>
      <c r="S10" s="19" t="n">
        <v>0.286898470783661</v>
      </c>
      <c r="T10" s="19" t="n">
        <v>0.343079589120904</v>
      </c>
      <c r="U10" s="19" t="n">
        <v>0.398191615238117</v>
      </c>
      <c r="V10" s="19" t="n">
        <v>0.267759797645703</v>
      </c>
      <c r="W10" s="19" t="n">
        <v>0.405089546925726</v>
      </c>
      <c r="X10" s="19" t="n">
        <v>0.377379407236392</v>
      </c>
      <c r="Y10" s="19" t="n">
        <v>0.339648697242048</v>
      </c>
      <c r="Z10" s="19" t="n">
        <v>0.318121534693846</v>
      </c>
      <c r="AA10" s="19" t="n">
        <v>0.263714803942037</v>
      </c>
      <c r="AB10" s="19" t="n">
        <v>0.425826805941406</v>
      </c>
      <c r="AC10" s="19" t="n">
        <v>0.277959161885446</v>
      </c>
      <c r="AD10" s="19" t="n">
        <v>0.423913627117639</v>
      </c>
      <c r="AE10" s="19"/>
      <c r="AF10" s="19" t="n">
        <v>0.345678604325992</v>
      </c>
      <c r="AG10" s="19" t="n">
        <v>0.352549242979807</v>
      </c>
      <c r="AH10" s="19" t="n">
        <v>0.313050872180446</v>
      </c>
      <c r="AI10" s="19"/>
      <c r="AJ10" s="19" t="n">
        <v>0.368605133211158</v>
      </c>
      <c r="AK10" s="19" t="n">
        <v>0.330636032763024</v>
      </c>
      <c r="AL10" s="19" t="n">
        <v>0.343486616718896</v>
      </c>
      <c r="AM10" s="19" t="n">
        <v>0.313716303523107</v>
      </c>
      <c r="AN10" s="19" t="n">
        <v>0.346533226271852</v>
      </c>
      <c r="AO10" s="19"/>
      <c r="AP10" s="19" t="n">
        <v>0.340461544643792</v>
      </c>
      <c r="AQ10" s="19" t="n">
        <v>0.326324193324729</v>
      </c>
      <c r="AR10" s="19" t="n">
        <v>0.334138630931143</v>
      </c>
      <c r="AS10" s="19" t="n">
        <v>0.394211248010322</v>
      </c>
      <c r="AT10" s="19" t="n">
        <v>0.277797517427446</v>
      </c>
      <c r="AU10" s="19"/>
      <c r="AV10" s="19" t="n">
        <v>0.353525013525652</v>
      </c>
      <c r="AW10" s="19" t="n">
        <v>0.330082682975282</v>
      </c>
      <c r="AX10" s="19" t="n">
        <v>0.314641385933238</v>
      </c>
      <c r="AY10" s="19" t="n">
        <v>0.381324087970393</v>
      </c>
      <c r="AZ10" s="19" t="n">
        <v>0.270968575014994</v>
      </c>
      <c r="BA10" s="19" t="n">
        <v>0.226451886543916</v>
      </c>
      <c r="BB10" s="19"/>
      <c r="BC10" s="19" t="n">
        <v>0.324310264011118</v>
      </c>
      <c r="BD10" s="19" t="n">
        <v>0.35455505937997</v>
      </c>
      <c r="BE10" s="19" t="n">
        <v>0.313640714372506</v>
      </c>
      <c r="BF10" s="19" t="n">
        <v>0.368746940853846</v>
      </c>
      <c r="BG10" s="19" t="n">
        <v>0.241361984031998</v>
      </c>
    </row>
    <row r="11">
      <c r="B11" s="20" t="s">
        <v>482</v>
      </c>
      <c r="C11" s="19" t="n">
        <v>0.305962446602929</v>
      </c>
      <c r="D11" s="19" t="n">
        <v>0.298815992041989</v>
      </c>
      <c r="E11" s="19" t="n">
        <v>0.313303237675905</v>
      </c>
      <c r="F11" s="19"/>
      <c r="G11" s="19" t="n">
        <v>0.406777089249021</v>
      </c>
      <c r="H11" s="19" t="n">
        <v>0.236273545912526</v>
      </c>
      <c r="I11" s="19" t="n">
        <v>0.309305871126755</v>
      </c>
      <c r="J11" s="19" t="n">
        <v>0.25867080069501</v>
      </c>
      <c r="K11" s="19" t="n">
        <v>0.307179541069464</v>
      </c>
      <c r="L11" s="19" t="n">
        <v>0.332614575294823</v>
      </c>
      <c r="M11" s="19"/>
      <c r="N11" s="19" t="n">
        <v>0.340931568026921</v>
      </c>
      <c r="O11" s="19" t="n">
        <v>0.286472980228852</v>
      </c>
      <c r="P11" s="19" t="n">
        <v>0.297389135917383</v>
      </c>
      <c r="Q11" s="19" t="n">
        <v>0.298032015625573</v>
      </c>
      <c r="R11" s="19"/>
      <c r="S11" s="19" t="n">
        <v>0.352294575039403</v>
      </c>
      <c r="T11" s="19" t="n">
        <v>0.347773901181955</v>
      </c>
      <c r="U11" s="19" t="n">
        <v>0.264397466331457</v>
      </c>
      <c r="V11" s="19" t="n">
        <v>0.417927078940529</v>
      </c>
      <c r="W11" s="19" t="n">
        <v>0.254092553541753</v>
      </c>
      <c r="X11" s="19" t="n">
        <v>0.208898840553208</v>
      </c>
      <c r="Y11" s="19" t="n">
        <v>0.268374344328477</v>
      </c>
      <c r="Z11" s="19" t="n">
        <v>0.377975729790378</v>
      </c>
      <c r="AA11" s="19" t="n">
        <v>0.320669895434574</v>
      </c>
      <c r="AB11" s="19" t="n">
        <v>0.273591264174756</v>
      </c>
      <c r="AC11" s="19" t="n">
        <v>0.236479148845765</v>
      </c>
      <c r="AD11" s="19" t="n">
        <v>0.232531661912341</v>
      </c>
      <c r="AE11" s="19"/>
      <c r="AF11" s="19" t="n">
        <v>0.285870464923405</v>
      </c>
      <c r="AG11" s="19" t="n">
        <v>0.276233449922338</v>
      </c>
      <c r="AH11" s="19" t="n">
        <v>0.381054268495227</v>
      </c>
      <c r="AI11" s="19"/>
      <c r="AJ11" s="19" t="n">
        <v>0.295588677562217</v>
      </c>
      <c r="AK11" s="19" t="n">
        <v>0.293192617515915</v>
      </c>
      <c r="AL11" s="19" t="n">
        <v>0.291390684527628</v>
      </c>
      <c r="AM11" s="19" t="n">
        <v>0.230616008608086</v>
      </c>
      <c r="AN11" s="19" t="n">
        <v>0.330680506927041</v>
      </c>
      <c r="AO11" s="19"/>
      <c r="AP11" s="19" t="n">
        <v>0.326961669112314</v>
      </c>
      <c r="AQ11" s="19" t="n">
        <v>0.297162846827024</v>
      </c>
      <c r="AR11" s="19" t="n">
        <v>0.372481138094242</v>
      </c>
      <c r="AS11" s="19" t="n">
        <v>0.256075095022311</v>
      </c>
      <c r="AT11" s="19" t="n">
        <v>0.385376434011232</v>
      </c>
      <c r="AU11" s="19"/>
      <c r="AV11" s="19" t="n">
        <v>0.309311548199872</v>
      </c>
      <c r="AW11" s="19" t="n">
        <v>0.332657296525983</v>
      </c>
      <c r="AX11" s="19" t="n">
        <v>0.365522671932673</v>
      </c>
      <c r="AY11" s="19" t="n">
        <v>0.26685101748674</v>
      </c>
      <c r="AZ11" s="19" t="n">
        <v>0.371719270271497</v>
      </c>
      <c r="BA11" s="19" t="n">
        <v>0.267836166032817</v>
      </c>
      <c r="BB11" s="19"/>
      <c r="BC11" s="19" t="n">
        <v>0.298497658080185</v>
      </c>
      <c r="BD11" s="19" t="n">
        <v>0.304414394049352</v>
      </c>
      <c r="BE11" s="19" t="n">
        <v>0.321127031352848</v>
      </c>
      <c r="BF11" s="19" t="n">
        <v>0.348865718045803</v>
      </c>
      <c r="BG11" s="19" t="n">
        <v>0.363772749714499</v>
      </c>
    </row>
    <row r="12">
      <c r="B12" s="20" t="s">
        <v>483</v>
      </c>
      <c r="C12" s="19" t="n">
        <v>0.176133072353706</v>
      </c>
      <c r="D12" s="19" t="n">
        <v>0.15237304105305</v>
      </c>
      <c r="E12" s="19" t="n">
        <v>0.197013384179292</v>
      </c>
      <c r="F12" s="19"/>
      <c r="G12" s="19" t="n">
        <v>0.186281679894625</v>
      </c>
      <c r="H12" s="19" t="n">
        <v>0.181434519610545</v>
      </c>
      <c r="I12" s="19" t="n">
        <v>0.223848504120538</v>
      </c>
      <c r="J12" s="19" t="n">
        <v>0.14980036318982</v>
      </c>
      <c r="K12" s="19" t="n">
        <v>0.165653931443319</v>
      </c>
      <c r="L12" s="19" t="n">
        <v>0.155723944092073</v>
      </c>
      <c r="M12" s="19"/>
      <c r="N12" s="19" t="n">
        <v>0.134118589267442</v>
      </c>
      <c r="O12" s="19" t="n">
        <v>0.211697822063703</v>
      </c>
      <c r="P12" s="19" t="n">
        <v>0.184094136390984</v>
      </c>
      <c r="Q12" s="19" t="n">
        <v>0.175373170130216</v>
      </c>
      <c r="R12" s="19"/>
      <c r="S12" s="19" t="n">
        <v>0.177883535447545</v>
      </c>
      <c r="T12" s="19" t="n">
        <v>0.138393393207816</v>
      </c>
      <c r="U12" s="19" t="n">
        <v>0.176882745867248</v>
      </c>
      <c r="V12" s="19" t="n">
        <v>0.121511499837255</v>
      </c>
      <c r="W12" s="19" t="n">
        <v>0.180598971028411</v>
      </c>
      <c r="X12" s="19" t="n">
        <v>0.199320407414617</v>
      </c>
      <c r="Y12" s="19" t="n">
        <v>0.222603111650798</v>
      </c>
      <c r="Z12" s="19" t="n">
        <v>0.145788117893359</v>
      </c>
      <c r="AA12" s="19" t="n">
        <v>0.208362747733821</v>
      </c>
      <c r="AB12" s="19" t="n">
        <v>0.156640364461157</v>
      </c>
      <c r="AC12" s="19" t="n">
        <v>0.273817433218274</v>
      </c>
      <c r="AD12" s="19" t="n">
        <v>0.120539285873084</v>
      </c>
      <c r="AE12" s="19"/>
      <c r="AF12" s="19" t="n">
        <v>0.164909715078411</v>
      </c>
      <c r="AG12" s="19" t="n">
        <v>0.189771419493219</v>
      </c>
      <c r="AH12" s="19" t="n">
        <v>0.146352101804337</v>
      </c>
      <c r="AI12" s="19"/>
      <c r="AJ12" s="19" t="n">
        <v>0.154910615410303</v>
      </c>
      <c r="AK12" s="19" t="n">
        <v>0.192368739648128</v>
      </c>
      <c r="AL12" s="19" t="n">
        <v>0.202067499626561</v>
      </c>
      <c r="AM12" s="19" t="n">
        <v>0.344376461787129</v>
      </c>
      <c r="AN12" s="19" t="n">
        <v>0.115217200279213</v>
      </c>
      <c r="AO12" s="19"/>
      <c r="AP12" s="19" t="n">
        <v>0.149594063646049</v>
      </c>
      <c r="AQ12" s="19" t="n">
        <v>0.185432676635731</v>
      </c>
      <c r="AR12" s="19" t="n">
        <v>0.177374734347728</v>
      </c>
      <c r="AS12" s="19" t="n">
        <v>0.155750840763569</v>
      </c>
      <c r="AT12" s="19" t="n">
        <v>0.2072490340491</v>
      </c>
      <c r="AU12" s="19"/>
      <c r="AV12" s="19" t="n">
        <v>0.179060718352033</v>
      </c>
      <c r="AW12" s="19" t="n">
        <v>0.135025192579303</v>
      </c>
      <c r="AX12" s="19" t="n">
        <v>0.187309822401875</v>
      </c>
      <c r="AY12" s="19" t="n">
        <v>0.186702297042236</v>
      </c>
      <c r="AZ12" s="19" t="n">
        <v>0.199907136084439</v>
      </c>
      <c r="BA12" s="19" t="n">
        <v>0.170206503887763</v>
      </c>
      <c r="BB12" s="19"/>
      <c r="BC12" s="19" t="n">
        <v>0.171350808060009</v>
      </c>
      <c r="BD12" s="19" t="n">
        <v>0.188884751983921</v>
      </c>
      <c r="BE12" s="19" t="n">
        <v>0.19267601525603</v>
      </c>
      <c r="BF12" s="19" t="n">
        <v>0.130063460102461</v>
      </c>
      <c r="BG12" s="19" t="n">
        <v>0.0750610734092097</v>
      </c>
    </row>
    <row r="13">
      <c r="B13" s="20" t="s">
        <v>100</v>
      </c>
      <c r="C13" s="19" t="n">
        <v>0.109102051008255</v>
      </c>
      <c r="D13" s="19" t="n">
        <v>0.0892100110443073</v>
      </c>
      <c r="E13" s="19" t="n">
        <v>0.126950871115109</v>
      </c>
      <c r="F13" s="19"/>
      <c r="G13" s="19" t="n">
        <v>0.0644210471216112</v>
      </c>
      <c r="H13" s="19" t="n">
        <v>0.0943166169410092</v>
      </c>
      <c r="I13" s="19" t="n">
        <v>0.117325864804178</v>
      </c>
      <c r="J13" s="19" t="n">
        <v>0.0849127528096248</v>
      </c>
      <c r="K13" s="19" t="n">
        <v>0.135497295515824</v>
      </c>
      <c r="L13" s="19" t="n">
        <v>0.143308206245937</v>
      </c>
      <c r="M13" s="19"/>
      <c r="N13" s="19" t="n">
        <v>0.0859306242015283</v>
      </c>
      <c r="O13" s="19" t="n">
        <v>0.107236411071733</v>
      </c>
      <c r="P13" s="19" t="n">
        <v>0.109822903445129</v>
      </c>
      <c r="Q13" s="19" t="n">
        <v>0.13356845829285</v>
      </c>
      <c r="R13" s="19"/>
      <c r="S13" s="19" t="n">
        <v>0.0930572585281574</v>
      </c>
      <c r="T13" s="19" t="n">
        <v>0.0899927006768839</v>
      </c>
      <c r="U13" s="19" t="n">
        <v>0.126445760630122</v>
      </c>
      <c r="V13" s="19" t="n">
        <v>0.112103523729791</v>
      </c>
      <c r="W13" s="19" t="n">
        <v>0.0967628513173901</v>
      </c>
      <c r="X13" s="19" t="n">
        <v>0.159259741001022</v>
      </c>
      <c r="Y13" s="19" t="n">
        <v>0.102602645364286</v>
      </c>
      <c r="Z13" s="19" t="n">
        <v>0.110939182408006</v>
      </c>
      <c r="AA13" s="19" t="n">
        <v>0.0966026438742562</v>
      </c>
      <c r="AB13" s="19" t="n">
        <v>0.0846375182850323</v>
      </c>
      <c r="AC13" s="19" t="n">
        <v>0.151094343196486</v>
      </c>
      <c r="AD13" s="19" t="n">
        <v>0.157777468175409</v>
      </c>
      <c r="AE13" s="19"/>
      <c r="AF13" s="19" t="n">
        <v>0.139594539471903</v>
      </c>
      <c r="AG13" s="19" t="n">
        <v>0.0863443196361018</v>
      </c>
      <c r="AH13" s="19" t="n">
        <v>0.127052472141867</v>
      </c>
      <c r="AI13" s="19"/>
      <c r="AJ13" s="19" t="n">
        <v>0.113923671837194</v>
      </c>
      <c r="AK13" s="19" t="n">
        <v>0.0669944032990277</v>
      </c>
      <c r="AL13" s="19" t="n">
        <v>0.134761444455384</v>
      </c>
      <c r="AM13" s="19" t="n">
        <v>0.0625140568286209</v>
      </c>
      <c r="AN13" s="19" t="n">
        <v>0.171953676392268</v>
      </c>
      <c r="AO13" s="19"/>
      <c r="AP13" s="19" t="n">
        <v>0.107925614064253</v>
      </c>
      <c r="AQ13" s="19" t="n">
        <v>0.0873394653114558</v>
      </c>
      <c r="AR13" s="19" t="n">
        <v>0.0836639003633832</v>
      </c>
      <c r="AS13" s="19" t="n">
        <v>0.117894975705681</v>
      </c>
      <c r="AT13" s="19" t="n">
        <v>0.111856000668035</v>
      </c>
      <c r="AU13" s="19"/>
      <c r="AV13" s="19" t="n">
        <v>0.0575708486832936</v>
      </c>
      <c r="AW13" s="19" t="n">
        <v>0.10134579716495</v>
      </c>
      <c r="AX13" s="19" t="n">
        <v>0.0791169226365707</v>
      </c>
      <c r="AY13" s="19" t="n">
        <v>0.113113822539491</v>
      </c>
      <c r="AZ13" s="19" t="n">
        <v>0.133468630235094</v>
      </c>
      <c r="BA13" s="19" t="n">
        <v>0.272034100859198</v>
      </c>
      <c r="BB13" s="19"/>
      <c r="BC13" s="19" t="n">
        <v>0.142579642736264</v>
      </c>
      <c r="BD13" s="19" t="n">
        <v>0.0987231341127325</v>
      </c>
      <c r="BE13" s="19" t="n">
        <v>0.0907840157718679</v>
      </c>
      <c r="BF13" s="19" t="n">
        <v>0.0446712763195041</v>
      </c>
      <c r="BG13" s="19" t="n">
        <v>0.258388239605232</v>
      </c>
    </row>
    <row r="14">
      <c r="B14" s="20" t="s">
        <v>484</v>
      </c>
      <c r="C14" s="23" t="n">
        <v>0.40880243003511</v>
      </c>
      <c r="D14" s="23" t="n">
        <v>0.459600955860654</v>
      </c>
      <c r="E14" s="23" t="n">
        <v>0.362732507029694</v>
      </c>
      <c r="F14" s="23"/>
      <c r="G14" s="23" t="n">
        <v>0.342520183734743</v>
      </c>
      <c r="H14" s="23" t="n">
        <v>0.48797531753592</v>
      </c>
      <c r="I14" s="23" t="n">
        <v>0.34951975994853</v>
      </c>
      <c r="J14" s="23" t="n">
        <v>0.506616083305545</v>
      </c>
      <c r="K14" s="23" t="n">
        <v>0.391669231971393</v>
      </c>
      <c r="L14" s="23" t="n">
        <v>0.368353274367167</v>
      </c>
      <c r="M14" s="23"/>
      <c r="N14" s="23" t="n">
        <v>0.439019218504108</v>
      </c>
      <c r="O14" s="23" t="n">
        <v>0.394592786635712</v>
      </c>
      <c r="P14" s="23" t="n">
        <v>0.408693824246504</v>
      </c>
      <c r="Q14" s="23" t="n">
        <v>0.393026355951361</v>
      </c>
      <c r="R14" s="23"/>
      <c r="S14" s="23" t="n">
        <v>0.376764630984895</v>
      </c>
      <c r="T14" s="23" t="n">
        <v>0.423840004933345</v>
      </c>
      <c r="U14" s="23" t="n">
        <v>0.432274027171173</v>
      </c>
      <c r="V14" s="23" t="n">
        <v>0.348457897492424</v>
      </c>
      <c r="W14" s="23" t="n">
        <v>0.468545624112446</v>
      </c>
      <c r="X14" s="23" t="n">
        <v>0.432521011031153</v>
      </c>
      <c r="Y14" s="23" t="n">
        <v>0.406419898656438</v>
      </c>
      <c r="Z14" s="23" t="n">
        <v>0.365296969908258</v>
      </c>
      <c r="AA14" s="23" t="n">
        <v>0.374364712957349</v>
      </c>
      <c r="AB14" s="23" t="n">
        <v>0.485130853079054</v>
      </c>
      <c r="AC14" s="23" t="n">
        <v>0.338609074739475</v>
      </c>
      <c r="AD14" s="23" t="n">
        <v>0.489151584039166</v>
      </c>
      <c r="AE14" s="23"/>
      <c r="AF14" s="23" t="n">
        <v>0.409625280526282</v>
      </c>
      <c r="AG14" s="23" t="n">
        <v>0.447650810948342</v>
      </c>
      <c r="AH14" s="23" t="n">
        <v>0.345541157558569</v>
      </c>
      <c r="AI14" s="23"/>
      <c r="AJ14" s="23" t="n">
        <v>0.435577035190286</v>
      </c>
      <c r="AK14" s="23" t="n">
        <v>0.44744423953693</v>
      </c>
      <c r="AL14" s="23" t="n">
        <v>0.371780371390427</v>
      </c>
      <c r="AM14" s="23" t="n">
        <v>0.362493472776165</v>
      </c>
      <c r="AN14" s="23" t="n">
        <v>0.382148616401478</v>
      </c>
      <c r="AO14" s="23"/>
      <c r="AP14" s="23" t="n">
        <v>0.415518653177384</v>
      </c>
      <c r="AQ14" s="23" t="n">
        <v>0.430065011225789</v>
      </c>
      <c r="AR14" s="23" t="n">
        <v>0.366480227194647</v>
      </c>
      <c r="AS14" s="23" t="n">
        <v>0.470279088508439</v>
      </c>
      <c r="AT14" s="23" t="n">
        <v>0.295518531271632</v>
      </c>
      <c r="AU14" s="23"/>
      <c r="AV14" s="23" t="n">
        <v>0.454056884764801</v>
      </c>
      <c r="AW14" s="23" t="n">
        <v>0.430971713729763</v>
      </c>
      <c r="AX14" s="23" t="n">
        <v>0.368050583028881</v>
      </c>
      <c r="AY14" s="23" t="n">
        <v>0.433332862931533</v>
      </c>
      <c r="AZ14" s="23" t="n">
        <v>0.29490496340897</v>
      </c>
      <c r="BA14" s="23" t="n">
        <v>0.289923229220222</v>
      </c>
      <c r="BB14" s="23"/>
      <c r="BC14" s="23" t="n">
        <v>0.387571891123542</v>
      </c>
      <c r="BD14" s="23" t="n">
        <v>0.407977719853994</v>
      </c>
      <c r="BE14" s="23" t="n">
        <v>0.395412937619254</v>
      </c>
      <c r="BF14" s="23" t="n">
        <v>0.476399545532232</v>
      </c>
      <c r="BG14" s="23" t="n">
        <v>0.302777937271059</v>
      </c>
    </row>
    <row r="15">
      <c r="B15" s="20" t="s">
        <v>485</v>
      </c>
      <c r="C15" s="23" t="n">
        <v>0.482095518956635</v>
      </c>
      <c r="D15" s="23" t="n">
        <v>0.451189033095039</v>
      </c>
      <c r="E15" s="23" t="n">
        <v>0.510316621855196</v>
      </c>
      <c r="F15" s="23"/>
      <c r="G15" s="23" t="n">
        <v>0.593058769143646</v>
      </c>
      <c r="H15" s="23" t="n">
        <v>0.417708065523071</v>
      </c>
      <c r="I15" s="23" t="n">
        <v>0.533154375247293</v>
      </c>
      <c r="J15" s="23" t="n">
        <v>0.408471163884831</v>
      </c>
      <c r="K15" s="23" t="n">
        <v>0.472833472512783</v>
      </c>
      <c r="L15" s="23" t="n">
        <v>0.488338519386897</v>
      </c>
      <c r="M15" s="23"/>
      <c r="N15" s="23" t="n">
        <v>0.475050157294363</v>
      </c>
      <c r="O15" s="23" t="n">
        <v>0.498170802292555</v>
      </c>
      <c r="P15" s="23" t="n">
        <v>0.481483272308367</v>
      </c>
      <c r="Q15" s="23" t="n">
        <v>0.473405185755789</v>
      </c>
      <c r="R15" s="23"/>
      <c r="S15" s="23" t="n">
        <v>0.530178110486948</v>
      </c>
      <c r="T15" s="23" t="n">
        <v>0.486167294389771</v>
      </c>
      <c r="U15" s="23" t="n">
        <v>0.441280212198705</v>
      </c>
      <c r="V15" s="23" t="n">
        <v>0.539438578777784</v>
      </c>
      <c r="W15" s="23" t="n">
        <v>0.434691524570164</v>
      </c>
      <c r="X15" s="23" t="n">
        <v>0.408219247967825</v>
      </c>
      <c r="Y15" s="23" t="n">
        <v>0.490977455979275</v>
      </c>
      <c r="Z15" s="23" t="n">
        <v>0.523763847683736</v>
      </c>
      <c r="AA15" s="23" t="n">
        <v>0.529032643168395</v>
      </c>
      <c r="AB15" s="23" t="n">
        <v>0.430231628635913</v>
      </c>
      <c r="AC15" s="23" t="n">
        <v>0.510296582064038</v>
      </c>
      <c r="AD15" s="23" t="n">
        <v>0.353070947785425</v>
      </c>
      <c r="AE15" s="23"/>
      <c r="AF15" s="23" t="n">
        <v>0.450780180001815</v>
      </c>
      <c r="AG15" s="23" t="n">
        <v>0.466004869415556</v>
      </c>
      <c r="AH15" s="23" t="n">
        <v>0.527406370299564</v>
      </c>
      <c r="AI15" s="23"/>
      <c r="AJ15" s="23" t="n">
        <v>0.45049929297252</v>
      </c>
      <c r="AK15" s="23" t="n">
        <v>0.485561357164042</v>
      </c>
      <c r="AL15" s="23" t="n">
        <v>0.493458184154189</v>
      </c>
      <c r="AM15" s="23" t="n">
        <v>0.574992470395214</v>
      </c>
      <c r="AN15" s="23" t="n">
        <v>0.445897707206254</v>
      </c>
      <c r="AO15" s="23"/>
      <c r="AP15" s="23" t="n">
        <v>0.476555732758363</v>
      </c>
      <c r="AQ15" s="23" t="n">
        <v>0.482595523462755</v>
      </c>
      <c r="AR15" s="23" t="n">
        <v>0.54985587244197</v>
      </c>
      <c r="AS15" s="23" t="n">
        <v>0.41182593578588</v>
      </c>
      <c r="AT15" s="23" t="n">
        <v>0.592625468060333</v>
      </c>
      <c r="AU15" s="23"/>
      <c r="AV15" s="23" t="n">
        <v>0.488372266551905</v>
      </c>
      <c r="AW15" s="23" t="n">
        <v>0.467682489105287</v>
      </c>
      <c r="AX15" s="23" t="n">
        <v>0.552832494334548</v>
      </c>
      <c r="AY15" s="23" t="n">
        <v>0.453553314528976</v>
      </c>
      <c r="AZ15" s="23" t="n">
        <v>0.571626406355936</v>
      </c>
      <c r="BA15" s="23" t="n">
        <v>0.43804266992058</v>
      </c>
      <c r="BB15" s="23"/>
      <c r="BC15" s="23" t="n">
        <v>0.469848466140194</v>
      </c>
      <c r="BD15" s="23" t="n">
        <v>0.493299146033273</v>
      </c>
      <c r="BE15" s="23" t="n">
        <v>0.513803046608878</v>
      </c>
      <c r="BF15" s="23" t="n">
        <v>0.478929178148264</v>
      </c>
      <c r="BG15" s="23" t="n">
        <v>0.438833823123709</v>
      </c>
    </row>
    <row r="16">
      <c r="B16" s="20" t="s">
        <v>141</v>
      </c>
      <c r="C16" s="24" t="n">
        <v>-0.0732930889215255</v>
      </c>
      <c r="D16" s="24" t="n">
        <v>0.00841192276561498</v>
      </c>
      <c r="E16" s="24" t="n">
        <v>-0.147584114825502</v>
      </c>
      <c r="F16" s="24"/>
      <c r="G16" s="24" t="n">
        <v>-0.250538585408903</v>
      </c>
      <c r="H16" s="24" t="n">
        <v>0.0702672520128491</v>
      </c>
      <c r="I16" s="24" t="n">
        <v>-0.183634615298763</v>
      </c>
      <c r="J16" s="24" t="n">
        <v>0.098144919420714</v>
      </c>
      <c r="K16" s="24" t="n">
        <v>-0.0811642405413899</v>
      </c>
      <c r="L16" s="24" t="n">
        <v>-0.11998524501973</v>
      </c>
      <c r="M16" s="24"/>
      <c r="N16" s="24" t="n">
        <v>-0.0360309387902551</v>
      </c>
      <c r="O16" s="24" t="n">
        <v>-0.103578015656843</v>
      </c>
      <c r="P16" s="24" t="n">
        <v>-0.0727894480618634</v>
      </c>
      <c r="Q16" s="24" t="n">
        <v>-0.0803788298044285</v>
      </c>
      <c r="R16" s="24"/>
      <c r="S16" s="24" t="n">
        <v>-0.153413479502053</v>
      </c>
      <c r="T16" s="24" t="n">
        <v>-0.0623272894564265</v>
      </c>
      <c r="U16" s="24" t="n">
        <v>-0.00900618502753181</v>
      </c>
      <c r="V16" s="24" t="n">
        <v>-0.19098068128536</v>
      </c>
      <c r="W16" s="24" t="n">
        <v>0.0338540995422815</v>
      </c>
      <c r="X16" s="24" t="n">
        <v>0.0243017630633277</v>
      </c>
      <c r="Y16" s="24" t="n">
        <v>-0.0845575573228374</v>
      </c>
      <c r="Z16" s="24" t="n">
        <v>-0.158466877775479</v>
      </c>
      <c r="AA16" s="24" t="n">
        <v>-0.154667930211046</v>
      </c>
      <c r="AB16" s="24" t="n">
        <v>0.0548992244431412</v>
      </c>
      <c r="AC16" s="24" t="n">
        <v>-0.171687507324563</v>
      </c>
      <c r="AD16" s="24" t="n">
        <v>0.136080636253741</v>
      </c>
      <c r="AE16" s="24"/>
      <c r="AF16" s="24" t="n">
        <v>-0.0411548994755336</v>
      </c>
      <c r="AG16" s="24" t="n">
        <v>-0.0183540584672148</v>
      </c>
      <c r="AH16" s="24" t="n">
        <v>-0.181865212740995</v>
      </c>
      <c r="AI16" s="24"/>
      <c r="AJ16" s="24" t="n">
        <v>-0.0149222577822333</v>
      </c>
      <c r="AK16" s="24" t="n">
        <v>-0.0381171176271121</v>
      </c>
      <c r="AL16" s="24" t="n">
        <v>-0.121677812763761</v>
      </c>
      <c r="AM16" s="24" t="n">
        <v>-0.212498997619049</v>
      </c>
      <c r="AN16" s="24" t="n">
        <v>-0.0637490908047758</v>
      </c>
      <c r="AO16" s="24"/>
      <c r="AP16" s="24" t="n">
        <v>-0.0610370795809794</v>
      </c>
      <c r="AQ16" s="24" t="n">
        <v>-0.052530512236966</v>
      </c>
      <c r="AR16" s="24" t="n">
        <v>-0.183375645247322</v>
      </c>
      <c r="AS16" s="24" t="n">
        <v>0.0584531527225589</v>
      </c>
      <c r="AT16" s="24" t="n">
        <v>-0.2971069367887</v>
      </c>
      <c r="AU16" s="24"/>
      <c r="AV16" s="24" t="n">
        <v>-0.0343153817871041</v>
      </c>
      <c r="AW16" s="24" t="n">
        <v>-0.0367107753755231</v>
      </c>
      <c r="AX16" s="24" t="n">
        <v>-0.184781911305667</v>
      </c>
      <c r="AY16" s="24" t="n">
        <v>-0.0202204515974436</v>
      </c>
      <c r="AZ16" s="24" t="n">
        <v>-0.276721442946966</v>
      </c>
      <c r="BA16" s="24" t="n">
        <v>-0.148119440700357</v>
      </c>
      <c r="BB16" s="24"/>
      <c r="BC16" s="24" t="n">
        <v>-0.0822765750166528</v>
      </c>
      <c r="BD16" s="24" t="n">
        <v>-0.0853214261792793</v>
      </c>
      <c r="BE16" s="24" t="n">
        <v>-0.118390108989624</v>
      </c>
      <c r="BF16" s="24" t="n">
        <v>-0.00252963261603206</v>
      </c>
      <c r="BG16" s="24" t="n">
        <v>-0.13605588585265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0.119274715549735</v>
      </c>
      <c r="D9" s="19" t="n">
        <v>0.138082483206745</v>
      </c>
      <c r="E9" s="19" t="n">
        <v>0.100238199866473</v>
      </c>
      <c r="F9" s="19"/>
      <c r="G9" s="19" t="n">
        <v>0.223662837649737</v>
      </c>
      <c r="H9" s="19" t="n">
        <v>0.145207454715858</v>
      </c>
      <c r="I9" s="19" t="n">
        <v>0.0930790793008974</v>
      </c>
      <c r="J9" s="19" t="n">
        <v>0.120442751373122</v>
      </c>
      <c r="K9" s="19" t="n">
        <v>0.07675151334164</v>
      </c>
      <c r="L9" s="19" t="n">
        <v>0.0845116756801535</v>
      </c>
      <c r="M9" s="19"/>
      <c r="N9" s="19" t="n">
        <v>0.135212444067297</v>
      </c>
      <c r="O9" s="19" t="n">
        <v>0.115694419998654</v>
      </c>
      <c r="P9" s="19" t="n">
        <v>0.123087725564327</v>
      </c>
      <c r="Q9" s="19" t="n">
        <v>0.103672710704443</v>
      </c>
      <c r="R9" s="19"/>
      <c r="S9" s="19" t="n">
        <v>0.161558216851337</v>
      </c>
      <c r="T9" s="19" t="n">
        <v>0.107050139712312</v>
      </c>
      <c r="U9" s="19" t="n">
        <v>0.0526266680346672</v>
      </c>
      <c r="V9" s="19" t="n">
        <v>0.146301623720601</v>
      </c>
      <c r="W9" s="19" t="n">
        <v>0.162543735547135</v>
      </c>
      <c r="X9" s="19" t="n">
        <v>0.12910281135646</v>
      </c>
      <c r="Y9" s="19" t="n">
        <v>0.0725418412268801</v>
      </c>
      <c r="Z9" s="19" t="n">
        <v>0.0858788370641802</v>
      </c>
      <c r="AA9" s="19" t="n">
        <v>0.179685482695481</v>
      </c>
      <c r="AB9" s="19" t="n">
        <v>0.0784989241233628</v>
      </c>
      <c r="AC9" s="19" t="n">
        <v>0.0804209001728848</v>
      </c>
      <c r="AD9" s="19" t="n">
        <v>0.0983465573920474</v>
      </c>
      <c r="AE9" s="19"/>
      <c r="AF9" s="19" t="n">
        <v>0.101727563804577</v>
      </c>
      <c r="AG9" s="19" t="n">
        <v>0.132726618302619</v>
      </c>
      <c r="AH9" s="19" t="n">
        <v>0.106822875559232</v>
      </c>
      <c r="AI9" s="19"/>
      <c r="AJ9" s="19" t="n">
        <v>0.102004746785034</v>
      </c>
      <c r="AK9" s="19" t="n">
        <v>0.161746659469845</v>
      </c>
      <c r="AL9" s="19" t="n">
        <v>0.121583208679318</v>
      </c>
      <c r="AM9" s="19" t="n">
        <v>0.0489247758247514</v>
      </c>
      <c r="AN9" s="19" t="n">
        <v>0.0799832246563833</v>
      </c>
      <c r="AO9" s="19"/>
      <c r="AP9" s="19" t="n">
        <v>0.11177240770003</v>
      </c>
      <c r="AQ9" s="19" t="n">
        <v>0.162066567755311</v>
      </c>
      <c r="AR9" s="19" t="n">
        <v>0.090477465589948</v>
      </c>
      <c r="AS9" s="19" t="n">
        <v>0.105643110138542</v>
      </c>
      <c r="AT9" s="19" t="n">
        <v>0.137810936127207</v>
      </c>
      <c r="AU9" s="19"/>
      <c r="AV9" s="19" t="n">
        <v>0.164627743080257</v>
      </c>
      <c r="AW9" s="19" t="n">
        <v>0.115650360732983</v>
      </c>
      <c r="AX9" s="19" t="n">
        <v>0.117614855379283</v>
      </c>
      <c r="AY9" s="19" t="n">
        <v>0.0971994798982756</v>
      </c>
      <c r="AZ9" s="19" t="n">
        <v>0.091269036476783</v>
      </c>
      <c r="BA9" s="19" t="n">
        <v>0.130219625478263</v>
      </c>
      <c r="BB9" s="19"/>
      <c r="BC9" s="19" t="n">
        <v>0.103551788981216</v>
      </c>
      <c r="BD9" s="19" t="n">
        <v>0.10352017506635</v>
      </c>
      <c r="BE9" s="19" t="n">
        <v>0.144773710832976</v>
      </c>
      <c r="BF9" s="19" t="n">
        <v>0.1499487922166</v>
      </c>
      <c r="BG9" s="19" t="n">
        <v>0.0382112786576667</v>
      </c>
    </row>
    <row r="10">
      <c r="B10" s="20" t="s">
        <v>481</v>
      </c>
      <c r="C10" s="19" t="n">
        <v>0.44720410451577</v>
      </c>
      <c r="D10" s="19" t="n">
        <v>0.438406894327111</v>
      </c>
      <c r="E10" s="19" t="n">
        <v>0.458900299383716</v>
      </c>
      <c r="F10" s="19"/>
      <c r="G10" s="19" t="n">
        <v>0.402853950711553</v>
      </c>
      <c r="H10" s="19" t="n">
        <v>0.440201710299544</v>
      </c>
      <c r="I10" s="19" t="n">
        <v>0.421421372114868</v>
      </c>
      <c r="J10" s="19" t="n">
        <v>0.508110086674246</v>
      </c>
      <c r="K10" s="19" t="n">
        <v>0.434361285688107</v>
      </c>
      <c r="L10" s="19" t="n">
        <v>0.46009831922774</v>
      </c>
      <c r="M10" s="19"/>
      <c r="N10" s="19" t="n">
        <v>0.487674313196827</v>
      </c>
      <c r="O10" s="19" t="n">
        <v>0.474039013630543</v>
      </c>
      <c r="P10" s="19" t="n">
        <v>0.424636971383114</v>
      </c>
      <c r="Q10" s="19" t="n">
        <v>0.398887578756653</v>
      </c>
      <c r="R10" s="19"/>
      <c r="S10" s="19" t="n">
        <v>0.400282840036851</v>
      </c>
      <c r="T10" s="19" t="n">
        <v>0.415960014514659</v>
      </c>
      <c r="U10" s="19" t="n">
        <v>0.619113539254306</v>
      </c>
      <c r="V10" s="19" t="n">
        <v>0.528333033151116</v>
      </c>
      <c r="W10" s="19" t="n">
        <v>0.508771703178593</v>
      </c>
      <c r="X10" s="19" t="n">
        <v>0.433190938736043</v>
      </c>
      <c r="Y10" s="19" t="n">
        <v>0.449704009918253</v>
      </c>
      <c r="Z10" s="19" t="n">
        <v>0.405905068031053</v>
      </c>
      <c r="AA10" s="19" t="n">
        <v>0.280917617585703</v>
      </c>
      <c r="AB10" s="19" t="n">
        <v>0.521490402732454</v>
      </c>
      <c r="AC10" s="19" t="n">
        <v>0.467106688589437</v>
      </c>
      <c r="AD10" s="19" t="n">
        <v>0.395057292563025</v>
      </c>
      <c r="AE10" s="19"/>
      <c r="AF10" s="19" t="n">
        <v>0.440370916837884</v>
      </c>
      <c r="AG10" s="19" t="n">
        <v>0.457737198901902</v>
      </c>
      <c r="AH10" s="19" t="n">
        <v>0.421422740633823</v>
      </c>
      <c r="AI10" s="19"/>
      <c r="AJ10" s="19" t="n">
        <v>0.485987926328714</v>
      </c>
      <c r="AK10" s="19" t="n">
        <v>0.400103757904089</v>
      </c>
      <c r="AL10" s="19" t="n">
        <v>0.461325957769896</v>
      </c>
      <c r="AM10" s="19" t="n">
        <v>0.504811009791731</v>
      </c>
      <c r="AN10" s="19" t="n">
        <v>0.445384783935657</v>
      </c>
      <c r="AO10" s="19"/>
      <c r="AP10" s="19" t="n">
        <v>0.485617238333535</v>
      </c>
      <c r="AQ10" s="19" t="n">
        <v>0.421469410496756</v>
      </c>
      <c r="AR10" s="19" t="n">
        <v>0.487775757342169</v>
      </c>
      <c r="AS10" s="19" t="n">
        <v>0.462107974124365</v>
      </c>
      <c r="AT10" s="19" t="n">
        <v>0.36216785629368</v>
      </c>
      <c r="AU10" s="19"/>
      <c r="AV10" s="19" t="n">
        <v>0.43622816546413</v>
      </c>
      <c r="AW10" s="19" t="n">
        <v>0.483857701374012</v>
      </c>
      <c r="AX10" s="19" t="n">
        <v>0.437747392296963</v>
      </c>
      <c r="AY10" s="19" t="n">
        <v>0.455539375571151</v>
      </c>
      <c r="AZ10" s="19" t="n">
        <v>0.433406485587153</v>
      </c>
      <c r="BA10" s="19" t="n">
        <v>0.375817115467229</v>
      </c>
      <c r="BB10" s="19"/>
      <c r="BC10" s="19" t="n">
        <v>0.442034302427745</v>
      </c>
      <c r="BD10" s="19" t="n">
        <v>0.484870720019384</v>
      </c>
      <c r="BE10" s="19" t="n">
        <v>0.426094954954562</v>
      </c>
      <c r="BF10" s="19" t="n">
        <v>0.425854416068886</v>
      </c>
      <c r="BG10" s="19" t="n">
        <v>0.513062777524797</v>
      </c>
    </row>
    <row r="11">
      <c r="B11" s="20" t="s">
        <v>482</v>
      </c>
      <c r="C11" s="19" t="n">
        <v>0.239554334078217</v>
      </c>
      <c r="D11" s="19" t="n">
        <v>0.244747408135754</v>
      </c>
      <c r="E11" s="19" t="n">
        <v>0.232959517445175</v>
      </c>
      <c r="F11" s="19"/>
      <c r="G11" s="19" t="n">
        <v>0.212753072601685</v>
      </c>
      <c r="H11" s="19" t="n">
        <v>0.230221639558236</v>
      </c>
      <c r="I11" s="19" t="n">
        <v>0.221926106416535</v>
      </c>
      <c r="J11" s="19" t="n">
        <v>0.213919523873345</v>
      </c>
      <c r="K11" s="19" t="n">
        <v>0.286702004808138</v>
      </c>
      <c r="L11" s="19" t="n">
        <v>0.265953067485697</v>
      </c>
      <c r="M11" s="19"/>
      <c r="N11" s="19" t="n">
        <v>0.234800368205572</v>
      </c>
      <c r="O11" s="19" t="n">
        <v>0.204224508472633</v>
      </c>
      <c r="P11" s="19" t="n">
        <v>0.244226742106851</v>
      </c>
      <c r="Q11" s="19" t="n">
        <v>0.276060471233632</v>
      </c>
      <c r="R11" s="19"/>
      <c r="S11" s="19" t="n">
        <v>0.217873421393192</v>
      </c>
      <c r="T11" s="19" t="n">
        <v>0.298362466207204</v>
      </c>
      <c r="U11" s="19" t="n">
        <v>0.163233351820986</v>
      </c>
      <c r="V11" s="19" t="n">
        <v>0.209685016552426</v>
      </c>
      <c r="W11" s="19" t="n">
        <v>0.172411076453533</v>
      </c>
      <c r="X11" s="19" t="n">
        <v>0.194521780225109</v>
      </c>
      <c r="Y11" s="19" t="n">
        <v>0.232978851950308</v>
      </c>
      <c r="Z11" s="19" t="n">
        <v>0.265374599480569</v>
      </c>
      <c r="AA11" s="19" t="n">
        <v>0.296961456405235</v>
      </c>
      <c r="AB11" s="19" t="n">
        <v>0.271209573092075</v>
      </c>
      <c r="AC11" s="19" t="n">
        <v>0.227217686910081</v>
      </c>
      <c r="AD11" s="19" t="n">
        <v>0.328729498917563</v>
      </c>
      <c r="AE11" s="19"/>
      <c r="AF11" s="19" t="n">
        <v>0.233093707558966</v>
      </c>
      <c r="AG11" s="19" t="n">
        <v>0.255920697348743</v>
      </c>
      <c r="AH11" s="19" t="n">
        <v>0.247064692627017</v>
      </c>
      <c r="AI11" s="19"/>
      <c r="AJ11" s="19" t="n">
        <v>0.242043360814079</v>
      </c>
      <c r="AK11" s="19" t="n">
        <v>0.239263616032589</v>
      </c>
      <c r="AL11" s="19" t="n">
        <v>0.282593575948109</v>
      </c>
      <c r="AM11" s="19" t="n">
        <v>0.161787671295701</v>
      </c>
      <c r="AN11" s="19" t="n">
        <v>0.204033368857343</v>
      </c>
      <c r="AO11" s="19"/>
      <c r="AP11" s="19" t="n">
        <v>0.242796909113585</v>
      </c>
      <c r="AQ11" s="19" t="n">
        <v>0.216209280794522</v>
      </c>
      <c r="AR11" s="19" t="n">
        <v>0.313284761364364</v>
      </c>
      <c r="AS11" s="19" t="n">
        <v>0.230505101667442</v>
      </c>
      <c r="AT11" s="19" t="n">
        <v>0.299264608658269</v>
      </c>
      <c r="AU11" s="19"/>
      <c r="AV11" s="19" t="n">
        <v>0.229359918033592</v>
      </c>
      <c r="AW11" s="19" t="n">
        <v>0.257553608820667</v>
      </c>
      <c r="AX11" s="19" t="n">
        <v>0.297694050877255</v>
      </c>
      <c r="AY11" s="19" t="n">
        <v>0.228501313260029</v>
      </c>
      <c r="AZ11" s="19" t="n">
        <v>0.290966723872177</v>
      </c>
      <c r="BA11" s="19" t="n">
        <v>0.162892964409535</v>
      </c>
      <c r="BB11" s="19"/>
      <c r="BC11" s="19" t="n">
        <v>0.249843832493242</v>
      </c>
      <c r="BD11" s="19" t="n">
        <v>0.216771200262751</v>
      </c>
      <c r="BE11" s="19" t="n">
        <v>0.240309049657779</v>
      </c>
      <c r="BF11" s="19" t="n">
        <v>0.256156385562615</v>
      </c>
      <c r="BG11" s="19" t="n">
        <v>0.270326217222676</v>
      </c>
    </row>
    <row r="12">
      <c r="B12" s="20" t="s">
        <v>483</v>
      </c>
      <c r="C12" s="19" t="n">
        <v>0.105160680383854</v>
      </c>
      <c r="D12" s="19" t="n">
        <v>0.0986796605790622</v>
      </c>
      <c r="E12" s="19" t="n">
        <v>0.112167532911818</v>
      </c>
      <c r="F12" s="19"/>
      <c r="G12" s="19" t="n">
        <v>0.101806998618679</v>
      </c>
      <c r="H12" s="19" t="n">
        <v>0.112078939298912</v>
      </c>
      <c r="I12" s="19" t="n">
        <v>0.153367346549654</v>
      </c>
      <c r="J12" s="19" t="n">
        <v>0.0835649789378643</v>
      </c>
      <c r="K12" s="19" t="n">
        <v>0.0934825390656515</v>
      </c>
      <c r="L12" s="19" t="n">
        <v>0.0884902973614891</v>
      </c>
      <c r="M12" s="19"/>
      <c r="N12" s="19" t="n">
        <v>0.0848279412462395</v>
      </c>
      <c r="O12" s="19" t="n">
        <v>0.127171001370133</v>
      </c>
      <c r="P12" s="19" t="n">
        <v>0.112722479548183</v>
      </c>
      <c r="Q12" s="19" t="n">
        <v>0.096755220098825</v>
      </c>
      <c r="R12" s="19"/>
      <c r="S12" s="19" t="n">
        <v>0.131963290308157</v>
      </c>
      <c r="T12" s="19" t="n">
        <v>0.0814532285964725</v>
      </c>
      <c r="U12" s="19" t="n">
        <v>0.0650246891458379</v>
      </c>
      <c r="V12" s="19" t="n">
        <v>0.0659641703011516</v>
      </c>
      <c r="W12" s="19" t="n">
        <v>0.103972428093228</v>
      </c>
      <c r="X12" s="19" t="n">
        <v>0.0997680814079208</v>
      </c>
      <c r="Y12" s="19" t="n">
        <v>0.158424580318058</v>
      </c>
      <c r="Z12" s="19" t="n">
        <v>0.130846028637745</v>
      </c>
      <c r="AA12" s="19" t="n">
        <v>0.14294136920356</v>
      </c>
      <c r="AB12" s="19" t="n">
        <v>0.0607288657318388</v>
      </c>
      <c r="AC12" s="19" t="n">
        <v>0.171066953983867</v>
      </c>
      <c r="AD12" s="19" t="n">
        <v>0.0511529037481724</v>
      </c>
      <c r="AE12" s="19"/>
      <c r="AF12" s="19" t="n">
        <v>0.104600722374736</v>
      </c>
      <c r="AG12" s="19" t="n">
        <v>0.0937675388182111</v>
      </c>
      <c r="AH12" s="19" t="n">
        <v>0.123549745180209</v>
      </c>
      <c r="AI12" s="19"/>
      <c r="AJ12" s="19" t="n">
        <v>0.0788859436005537</v>
      </c>
      <c r="AK12" s="19" t="n">
        <v>0.143253498880667</v>
      </c>
      <c r="AL12" s="19" t="n">
        <v>0.0565898190003431</v>
      </c>
      <c r="AM12" s="19" t="n">
        <v>0.221962486259196</v>
      </c>
      <c r="AN12" s="19" t="n">
        <v>0.104194950984201</v>
      </c>
      <c r="AO12" s="19"/>
      <c r="AP12" s="19" t="n">
        <v>0.0669210492834696</v>
      </c>
      <c r="AQ12" s="19" t="n">
        <v>0.126094837544481</v>
      </c>
      <c r="AR12" s="19" t="n">
        <v>0.049560470950722</v>
      </c>
      <c r="AS12" s="19" t="n">
        <v>0.119699026204835</v>
      </c>
      <c r="AT12" s="19" t="n">
        <v>0.0889005982528094</v>
      </c>
      <c r="AU12" s="19"/>
      <c r="AV12" s="19" t="n">
        <v>0.116067887996305</v>
      </c>
      <c r="AW12" s="19" t="n">
        <v>0.0502394119565992</v>
      </c>
      <c r="AX12" s="19" t="n">
        <v>0.0692796772627274</v>
      </c>
      <c r="AY12" s="19" t="n">
        <v>0.128632382590728</v>
      </c>
      <c r="AZ12" s="19" t="n">
        <v>0.0856014908249033</v>
      </c>
      <c r="BA12" s="19" t="n">
        <v>0.142745398625602</v>
      </c>
      <c r="BB12" s="19"/>
      <c r="BC12" s="19" t="n">
        <v>0.0883641375557697</v>
      </c>
      <c r="BD12" s="19" t="n">
        <v>0.0957827472450099</v>
      </c>
      <c r="BE12" s="19" t="n">
        <v>0.126395361845875</v>
      </c>
      <c r="BF12" s="19" t="n">
        <v>0.140278300188689</v>
      </c>
      <c r="BG12" s="19" t="n">
        <v>0.0726935401943042</v>
      </c>
    </row>
    <row r="13">
      <c r="B13" s="20" t="s">
        <v>100</v>
      </c>
      <c r="C13" s="19" t="n">
        <v>0.0888061654724237</v>
      </c>
      <c r="D13" s="19" t="n">
        <v>0.0800835537513281</v>
      </c>
      <c r="E13" s="19" t="n">
        <v>0.0957344503928192</v>
      </c>
      <c r="F13" s="19"/>
      <c r="G13" s="19" t="n">
        <v>0.058923140418345</v>
      </c>
      <c r="H13" s="19" t="n">
        <v>0.0722902561274509</v>
      </c>
      <c r="I13" s="19" t="n">
        <v>0.110206095618045</v>
      </c>
      <c r="J13" s="19" t="n">
        <v>0.0739626591414237</v>
      </c>
      <c r="K13" s="19" t="n">
        <v>0.108702657096463</v>
      </c>
      <c r="L13" s="19" t="n">
        <v>0.10094664024492</v>
      </c>
      <c r="M13" s="19"/>
      <c r="N13" s="19" t="n">
        <v>0.0574849332840647</v>
      </c>
      <c r="O13" s="19" t="n">
        <v>0.0788710565280372</v>
      </c>
      <c r="P13" s="19" t="n">
        <v>0.0953260813975253</v>
      </c>
      <c r="Q13" s="19" t="n">
        <v>0.124624019206448</v>
      </c>
      <c r="R13" s="19"/>
      <c r="S13" s="19" t="n">
        <v>0.0883222314104617</v>
      </c>
      <c r="T13" s="19" t="n">
        <v>0.097174150969352</v>
      </c>
      <c r="U13" s="19" t="n">
        <v>0.100001751744203</v>
      </c>
      <c r="V13" s="19" t="n">
        <v>0.0497161562747049</v>
      </c>
      <c r="W13" s="19" t="n">
        <v>0.0523010567275111</v>
      </c>
      <c r="X13" s="19" t="n">
        <v>0.143416388274467</v>
      </c>
      <c r="Y13" s="19" t="n">
        <v>0.0863507165865006</v>
      </c>
      <c r="Z13" s="19" t="n">
        <v>0.111995466786452</v>
      </c>
      <c r="AA13" s="19" t="n">
        <v>0.0994940741100211</v>
      </c>
      <c r="AB13" s="19" t="n">
        <v>0.0680722343202695</v>
      </c>
      <c r="AC13" s="19" t="n">
        <v>0.0541877703437301</v>
      </c>
      <c r="AD13" s="19" t="n">
        <v>0.126713747379191</v>
      </c>
      <c r="AE13" s="19"/>
      <c r="AF13" s="19" t="n">
        <v>0.120207089423837</v>
      </c>
      <c r="AG13" s="19" t="n">
        <v>0.0598479466285256</v>
      </c>
      <c r="AH13" s="19" t="n">
        <v>0.101139945999719</v>
      </c>
      <c r="AI13" s="19"/>
      <c r="AJ13" s="19" t="n">
        <v>0.091078022471619</v>
      </c>
      <c r="AK13" s="19" t="n">
        <v>0.0556324677128113</v>
      </c>
      <c r="AL13" s="19" t="n">
        <v>0.0779074386023341</v>
      </c>
      <c r="AM13" s="19" t="n">
        <v>0.0625140568286209</v>
      </c>
      <c r="AN13" s="19" t="n">
        <v>0.166403671566415</v>
      </c>
      <c r="AO13" s="19"/>
      <c r="AP13" s="19" t="n">
        <v>0.0928923955693798</v>
      </c>
      <c r="AQ13" s="19" t="n">
        <v>0.0741599034089296</v>
      </c>
      <c r="AR13" s="19" t="n">
        <v>0.0589015447527973</v>
      </c>
      <c r="AS13" s="19" t="n">
        <v>0.0820447878648164</v>
      </c>
      <c r="AT13" s="19" t="n">
        <v>0.111856000668035</v>
      </c>
      <c r="AU13" s="19"/>
      <c r="AV13" s="19" t="n">
        <v>0.0537162854257158</v>
      </c>
      <c r="AW13" s="19" t="n">
        <v>0.0926989171157382</v>
      </c>
      <c r="AX13" s="19" t="n">
        <v>0.0776640241837716</v>
      </c>
      <c r="AY13" s="19" t="n">
        <v>0.0901274486798162</v>
      </c>
      <c r="AZ13" s="19" t="n">
        <v>0.0987562632389838</v>
      </c>
      <c r="BA13" s="19" t="n">
        <v>0.188324896019371</v>
      </c>
      <c r="BB13" s="19"/>
      <c r="BC13" s="19" t="n">
        <v>0.116205938542027</v>
      </c>
      <c r="BD13" s="19" t="n">
        <v>0.0990551574065048</v>
      </c>
      <c r="BE13" s="19" t="n">
        <v>0.0624269227088081</v>
      </c>
      <c r="BF13" s="19" t="n">
        <v>0.0277621059632089</v>
      </c>
      <c r="BG13" s="19" t="n">
        <v>0.105706186400556</v>
      </c>
    </row>
    <row r="14">
      <c r="B14" s="20" t="s">
        <v>484</v>
      </c>
      <c r="C14" s="23" t="n">
        <v>0.566478820065505</v>
      </c>
      <c r="D14" s="23" t="n">
        <v>0.576489377533855</v>
      </c>
      <c r="E14" s="23" t="n">
        <v>0.559138499250188</v>
      </c>
      <c r="F14" s="23"/>
      <c r="G14" s="23" t="n">
        <v>0.62651678836129</v>
      </c>
      <c r="H14" s="23" t="n">
        <v>0.585409165015401</v>
      </c>
      <c r="I14" s="23" t="n">
        <v>0.514500451415766</v>
      </c>
      <c r="J14" s="23" t="n">
        <v>0.628552838047367</v>
      </c>
      <c r="K14" s="23" t="n">
        <v>0.511112799029747</v>
      </c>
      <c r="L14" s="23" t="n">
        <v>0.544609994907894</v>
      </c>
      <c r="M14" s="23"/>
      <c r="N14" s="23" t="n">
        <v>0.622886757264124</v>
      </c>
      <c r="O14" s="23" t="n">
        <v>0.589733433629197</v>
      </c>
      <c r="P14" s="23" t="n">
        <v>0.547724696947441</v>
      </c>
      <c r="Q14" s="23" t="n">
        <v>0.502560289461095</v>
      </c>
      <c r="R14" s="23"/>
      <c r="S14" s="23" t="n">
        <v>0.561841056888189</v>
      </c>
      <c r="T14" s="23" t="n">
        <v>0.523010154226971</v>
      </c>
      <c r="U14" s="23" t="n">
        <v>0.671740207288973</v>
      </c>
      <c r="V14" s="23" t="n">
        <v>0.674634656871717</v>
      </c>
      <c r="W14" s="23" t="n">
        <v>0.671315438725728</v>
      </c>
      <c r="X14" s="23" t="n">
        <v>0.562293750092503</v>
      </c>
      <c r="Y14" s="23" t="n">
        <v>0.522245851145134</v>
      </c>
      <c r="Z14" s="23" t="n">
        <v>0.491783905095233</v>
      </c>
      <c r="AA14" s="23" t="n">
        <v>0.460603100281184</v>
      </c>
      <c r="AB14" s="23" t="n">
        <v>0.599989326855817</v>
      </c>
      <c r="AC14" s="23" t="n">
        <v>0.547527588762322</v>
      </c>
      <c r="AD14" s="23" t="n">
        <v>0.493403849955073</v>
      </c>
      <c r="AE14" s="23"/>
      <c r="AF14" s="23" t="n">
        <v>0.54209848064246</v>
      </c>
      <c r="AG14" s="23" t="n">
        <v>0.59046381720452</v>
      </c>
      <c r="AH14" s="23" t="n">
        <v>0.528245616193055</v>
      </c>
      <c r="AI14" s="23"/>
      <c r="AJ14" s="23" t="n">
        <v>0.587992673113749</v>
      </c>
      <c r="AK14" s="23" t="n">
        <v>0.561850417373933</v>
      </c>
      <c r="AL14" s="23" t="n">
        <v>0.582909166449214</v>
      </c>
      <c r="AM14" s="23" t="n">
        <v>0.553735785616483</v>
      </c>
      <c r="AN14" s="23" t="n">
        <v>0.52536800859204</v>
      </c>
      <c r="AO14" s="23"/>
      <c r="AP14" s="23" t="n">
        <v>0.597389646033566</v>
      </c>
      <c r="AQ14" s="23" t="n">
        <v>0.583535978252067</v>
      </c>
      <c r="AR14" s="23" t="n">
        <v>0.578253222932117</v>
      </c>
      <c r="AS14" s="23" t="n">
        <v>0.567751084262907</v>
      </c>
      <c r="AT14" s="23" t="n">
        <v>0.499978792420887</v>
      </c>
      <c r="AU14" s="23"/>
      <c r="AV14" s="23" t="n">
        <v>0.600855908544388</v>
      </c>
      <c r="AW14" s="23" t="n">
        <v>0.599508062106996</v>
      </c>
      <c r="AX14" s="23" t="n">
        <v>0.555362247676246</v>
      </c>
      <c r="AY14" s="23" t="n">
        <v>0.552738855469426</v>
      </c>
      <c r="AZ14" s="23" t="n">
        <v>0.524675522063936</v>
      </c>
      <c r="BA14" s="23" t="n">
        <v>0.506036740945492</v>
      </c>
      <c r="BB14" s="23"/>
      <c r="BC14" s="23" t="n">
        <v>0.545586091408961</v>
      </c>
      <c r="BD14" s="23" t="n">
        <v>0.588390895085734</v>
      </c>
      <c r="BE14" s="23" t="n">
        <v>0.570868665787538</v>
      </c>
      <c r="BF14" s="23" t="n">
        <v>0.575803208285486</v>
      </c>
      <c r="BG14" s="23" t="n">
        <v>0.551274056182464</v>
      </c>
    </row>
    <row r="15">
      <c r="B15" s="20" t="s">
        <v>485</v>
      </c>
      <c r="C15" s="23" t="n">
        <v>0.344715014462071</v>
      </c>
      <c r="D15" s="23" t="n">
        <v>0.343427068714816</v>
      </c>
      <c r="E15" s="23" t="n">
        <v>0.345127050356992</v>
      </c>
      <c r="F15" s="23"/>
      <c r="G15" s="23" t="n">
        <v>0.314560071220365</v>
      </c>
      <c r="H15" s="23" t="n">
        <v>0.342300578857148</v>
      </c>
      <c r="I15" s="23" t="n">
        <v>0.375293452966189</v>
      </c>
      <c r="J15" s="23" t="n">
        <v>0.297484502811209</v>
      </c>
      <c r="K15" s="23" t="n">
        <v>0.38018454387379</v>
      </c>
      <c r="L15" s="23" t="n">
        <v>0.354443364847186</v>
      </c>
      <c r="M15" s="23"/>
      <c r="N15" s="23" t="n">
        <v>0.319628309451812</v>
      </c>
      <c r="O15" s="23" t="n">
        <v>0.331395509842766</v>
      </c>
      <c r="P15" s="23" t="n">
        <v>0.356949221655034</v>
      </c>
      <c r="Q15" s="23" t="n">
        <v>0.372815691332457</v>
      </c>
      <c r="R15" s="23"/>
      <c r="S15" s="23" t="n">
        <v>0.349836711701349</v>
      </c>
      <c r="T15" s="23" t="n">
        <v>0.379815694803677</v>
      </c>
      <c r="U15" s="23" t="n">
        <v>0.228258040966824</v>
      </c>
      <c r="V15" s="23" t="n">
        <v>0.275649186853578</v>
      </c>
      <c r="W15" s="23" t="n">
        <v>0.276383504546761</v>
      </c>
      <c r="X15" s="23" t="n">
        <v>0.29428986163303</v>
      </c>
      <c r="Y15" s="23" t="n">
        <v>0.391403432268366</v>
      </c>
      <c r="Z15" s="23" t="n">
        <v>0.396220628118315</v>
      </c>
      <c r="AA15" s="23" t="n">
        <v>0.439902825608795</v>
      </c>
      <c r="AB15" s="23" t="n">
        <v>0.331938438823914</v>
      </c>
      <c r="AC15" s="23" t="n">
        <v>0.398284640893948</v>
      </c>
      <c r="AD15" s="23" t="n">
        <v>0.379882402665736</v>
      </c>
      <c r="AE15" s="23"/>
      <c r="AF15" s="23" t="n">
        <v>0.337694429933703</v>
      </c>
      <c r="AG15" s="23" t="n">
        <v>0.349688236166954</v>
      </c>
      <c r="AH15" s="23" t="n">
        <v>0.370614437807226</v>
      </c>
      <c r="AI15" s="23"/>
      <c r="AJ15" s="23" t="n">
        <v>0.320929304414632</v>
      </c>
      <c r="AK15" s="23" t="n">
        <v>0.382517114913255</v>
      </c>
      <c r="AL15" s="23" t="n">
        <v>0.339183394948452</v>
      </c>
      <c r="AM15" s="23" t="n">
        <v>0.383750157554896</v>
      </c>
      <c r="AN15" s="23" t="n">
        <v>0.308228319841545</v>
      </c>
      <c r="AO15" s="23"/>
      <c r="AP15" s="23" t="n">
        <v>0.309717958397055</v>
      </c>
      <c r="AQ15" s="23" t="n">
        <v>0.342304118339004</v>
      </c>
      <c r="AR15" s="23" t="n">
        <v>0.362845232315086</v>
      </c>
      <c r="AS15" s="23" t="n">
        <v>0.350204127872277</v>
      </c>
      <c r="AT15" s="23" t="n">
        <v>0.388165206911078</v>
      </c>
      <c r="AU15" s="23"/>
      <c r="AV15" s="23" t="n">
        <v>0.345427806029897</v>
      </c>
      <c r="AW15" s="23" t="n">
        <v>0.307793020777266</v>
      </c>
      <c r="AX15" s="23" t="n">
        <v>0.366973728139983</v>
      </c>
      <c r="AY15" s="23" t="n">
        <v>0.357133695850758</v>
      </c>
      <c r="AZ15" s="23" t="n">
        <v>0.376568214697081</v>
      </c>
      <c r="BA15" s="23" t="n">
        <v>0.305638363035137</v>
      </c>
      <c r="BB15" s="23"/>
      <c r="BC15" s="23" t="n">
        <v>0.338207970049011</v>
      </c>
      <c r="BD15" s="23" t="n">
        <v>0.312553947507761</v>
      </c>
      <c r="BE15" s="23" t="n">
        <v>0.366704411503654</v>
      </c>
      <c r="BF15" s="23" t="n">
        <v>0.396434685751305</v>
      </c>
      <c r="BG15" s="23" t="n">
        <v>0.34301975741698</v>
      </c>
    </row>
    <row r="16">
      <c r="B16" s="20" t="s">
        <v>141</v>
      </c>
      <c r="C16" s="24" t="n">
        <v>0.221763805603434</v>
      </c>
      <c r="D16" s="24" t="n">
        <v>0.233062308819039</v>
      </c>
      <c r="E16" s="24" t="n">
        <v>0.214011448893196</v>
      </c>
      <c r="F16" s="24"/>
      <c r="G16" s="24" t="n">
        <v>0.311956717140925</v>
      </c>
      <c r="H16" s="24" t="n">
        <v>0.243108586158253</v>
      </c>
      <c r="I16" s="24" t="n">
        <v>0.139206998449576</v>
      </c>
      <c r="J16" s="24" t="n">
        <v>0.331068335236158</v>
      </c>
      <c r="K16" s="24" t="n">
        <v>0.130928255155957</v>
      </c>
      <c r="L16" s="24" t="n">
        <v>0.190166630060707</v>
      </c>
      <c r="M16" s="24"/>
      <c r="N16" s="24" t="n">
        <v>0.303258447812312</v>
      </c>
      <c r="O16" s="24" t="n">
        <v>0.258337923786431</v>
      </c>
      <c r="P16" s="24" t="n">
        <v>0.190775475292407</v>
      </c>
      <c r="Q16" s="24" t="n">
        <v>0.129744598128639</v>
      </c>
      <c r="R16" s="24"/>
      <c r="S16" s="24" t="n">
        <v>0.21200434518684</v>
      </c>
      <c r="T16" s="24" t="n">
        <v>0.143194459423294</v>
      </c>
      <c r="U16" s="24" t="n">
        <v>0.44348216632215</v>
      </c>
      <c r="V16" s="24" t="n">
        <v>0.39898547001814</v>
      </c>
      <c r="W16" s="24" t="n">
        <v>0.394931934178967</v>
      </c>
      <c r="X16" s="24" t="n">
        <v>0.268003888459473</v>
      </c>
      <c r="Y16" s="24" t="n">
        <v>0.130842418876768</v>
      </c>
      <c r="Z16" s="24" t="n">
        <v>0.0955632769769185</v>
      </c>
      <c r="AA16" s="24" t="n">
        <v>0.0207002746723888</v>
      </c>
      <c r="AB16" s="24" t="n">
        <v>0.268050888031903</v>
      </c>
      <c r="AC16" s="24" t="n">
        <v>0.149242947868374</v>
      </c>
      <c r="AD16" s="24" t="n">
        <v>0.113521447289337</v>
      </c>
      <c r="AE16" s="24"/>
      <c r="AF16" s="24" t="n">
        <v>0.204404050708758</v>
      </c>
      <c r="AG16" s="24" t="n">
        <v>0.240775581037567</v>
      </c>
      <c r="AH16" s="24" t="n">
        <v>0.157631178385829</v>
      </c>
      <c r="AI16" s="24"/>
      <c r="AJ16" s="24" t="n">
        <v>0.267063368699116</v>
      </c>
      <c r="AK16" s="24" t="n">
        <v>0.179333302460678</v>
      </c>
      <c r="AL16" s="24" t="n">
        <v>0.243725771500762</v>
      </c>
      <c r="AM16" s="24" t="n">
        <v>0.169985628061586</v>
      </c>
      <c r="AN16" s="24" t="n">
        <v>0.217139688750495</v>
      </c>
      <c r="AO16" s="24"/>
      <c r="AP16" s="24" t="n">
        <v>0.287671687636511</v>
      </c>
      <c r="AQ16" s="24" t="n">
        <v>0.241231859913063</v>
      </c>
      <c r="AR16" s="24" t="n">
        <v>0.215407990617031</v>
      </c>
      <c r="AS16" s="24" t="n">
        <v>0.21754695639063</v>
      </c>
      <c r="AT16" s="24" t="n">
        <v>0.111813585509809</v>
      </c>
      <c r="AU16" s="24"/>
      <c r="AV16" s="24" t="n">
        <v>0.255428102514491</v>
      </c>
      <c r="AW16" s="24" t="n">
        <v>0.291715041329729</v>
      </c>
      <c r="AX16" s="24" t="n">
        <v>0.188388519536263</v>
      </c>
      <c r="AY16" s="24" t="n">
        <v>0.195605159618669</v>
      </c>
      <c r="AZ16" s="24" t="n">
        <v>0.148107307366855</v>
      </c>
      <c r="BA16" s="24" t="n">
        <v>0.200398377910355</v>
      </c>
      <c r="BB16" s="24"/>
      <c r="BC16" s="24" t="n">
        <v>0.20737812135995</v>
      </c>
      <c r="BD16" s="24" t="n">
        <v>0.275836947577973</v>
      </c>
      <c r="BE16" s="24" t="n">
        <v>0.204164254283884</v>
      </c>
      <c r="BF16" s="24" t="n">
        <v>0.179368522534182</v>
      </c>
      <c r="BG16" s="24" t="n">
        <v>0.208254298765484</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0.0446411031172653</v>
      </c>
      <c r="D9" s="19" t="n">
        <v>0.0526020043877083</v>
      </c>
      <c r="E9" s="19" t="n">
        <v>0.0372818293120949</v>
      </c>
      <c r="F9" s="19"/>
      <c r="G9" s="19" t="n">
        <v>0.0796684837711587</v>
      </c>
      <c r="H9" s="19" t="n">
        <v>0.0721563079396113</v>
      </c>
      <c r="I9" s="19" t="n">
        <v>0.0188127927891857</v>
      </c>
      <c r="J9" s="19" t="n">
        <v>0.0553570670170985</v>
      </c>
      <c r="K9" s="19" t="n">
        <v>0.0397967588037646</v>
      </c>
      <c r="L9" s="19" t="n">
        <v>0.017019579962177</v>
      </c>
      <c r="M9" s="19"/>
      <c r="N9" s="19" t="n">
        <v>0.0426638282975563</v>
      </c>
      <c r="O9" s="19" t="n">
        <v>0.0414967870670835</v>
      </c>
      <c r="P9" s="19" t="n">
        <v>0.0387421133457432</v>
      </c>
      <c r="Q9" s="19" t="n">
        <v>0.0548619753850398</v>
      </c>
      <c r="R9" s="19"/>
      <c r="S9" s="19" t="n">
        <v>0.0637224516726737</v>
      </c>
      <c r="T9" s="19" t="n">
        <v>0.05541277160931</v>
      </c>
      <c r="U9" s="19" t="n">
        <v>0.00822072250114674</v>
      </c>
      <c r="V9" s="19" t="n">
        <v>0.0250449741862402</v>
      </c>
      <c r="W9" s="19" t="n">
        <v>0.0592618311322904</v>
      </c>
      <c r="X9" s="19" t="n">
        <v>0.0308273241970844</v>
      </c>
      <c r="Y9" s="19" t="n">
        <v>0.0136207345034349</v>
      </c>
      <c r="Z9" s="19" t="n">
        <v>0.0669560502043416</v>
      </c>
      <c r="AA9" s="19" t="n">
        <v>0.0758269859835176</v>
      </c>
      <c r="AB9" s="19" t="n">
        <v>0.0595346325035671</v>
      </c>
      <c r="AC9" s="19" t="n">
        <v>0.0303502390513458</v>
      </c>
      <c r="AD9" s="19" t="n">
        <v>0</v>
      </c>
      <c r="AE9" s="19"/>
      <c r="AF9" s="19" t="n">
        <v>0.04365159425166</v>
      </c>
      <c r="AG9" s="19" t="n">
        <v>0.0537743582401</v>
      </c>
      <c r="AH9" s="19" t="n">
        <v>0.0256708781427621</v>
      </c>
      <c r="AI9" s="19"/>
      <c r="AJ9" s="19" t="n">
        <v>0.0384065404550303</v>
      </c>
      <c r="AK9" s="19" t="n">
        <v>0.0825314222157322</v>
      </c>
      <c r="AL9" s="19" t="n">
        <v>0.0161123477530718</v>
      </c>
      <c r="AM9" s="19" t="n">
        <v>0</v>
      </c>
      <c r="AN9" s="19" t="n">
        <v>0.0200444738571189</v>
      </c>
      <c r="AO9" s="19"/>
      <c r="AP9" s="19" t="n">
        <v>0.0454977339349763</v>
      </c>
      <c r="AQ9" s="19" t="n">
        <v>0.066735472153732</v>
      </c>
      <c r="AR9" s="19" t="n">
        <v>0.0105429204927625</v>
      </c>
      <c r="AS9" s="19" t="n">
        <v>0.058641763289307</v>
      </c>
      <c r="AT9" s="19" t="n">
        <v>0</v>
      </c>
      <c r="AU9" s="19"/>
      <c r="AV9" s="19" t="n">
        <v>0.0725605984079302</v>
      </c>
      <c r="AW9" s="19" t="n">
        <v>0.0498356940344826</v>
      </c>
      <c r="AX9" s="19" t="n">
        <v>0.00918264512571381</v>
      </c>
      <c r="AY9" s="19" t="n">
        <v>0.0314341330502489</v>
      </c>
      <c r="AZ9" s="19" t="n">
        <v>0.0114821831038479</v>
      </c>
      <c r="BA9" s="19" t="n">
        <v>0.0316487983128222</v>
      </c>
      <c r="BB9" s="19"/>
      <c r="BC9" s="19" t="n">
        <v>0.0253162151430617</v>
      </c>
      <c r="BD9" s="19" t="n">
        <v>0.0434451647454284</v>
      </c>
      <c r="BE9" s="19" t="n">
        <v>0.058093190179982</v>
      </c>
      <c r="BF9" s="19" t="n">
        <v>0.0377721321930312</v>
      </c>
      <c r="BG9" s="19" t="n">
        <v>0</v>
      </c>
    </row>
    <row r="10">
      <c r="B10" s="20" t="s">
        <v>481</v>
      </c>
      <c r="C10" s="19" t="n">
        <v>0.171719865936736</v>
      </c>
      <c r="D10" s="19" t="n">
        <v>0.193730041192169</v>
      </c>
      <c r="E10" s="19" t="n">
        <v>0.151719705194351</v>
      </c>
      <c r="F10" s="19"/>
      <c r="G10" s="19" t="n">
        <v>0.273891904665054</v>
      </c>
      <c r="H10" s="19" t="n">
        <v>0.24586105991201</v>
      </c>
      <c r="I10" s="19" t="n">
        <v>0.161818542125513</v>
      </c>
      <c r="J10" s="19" t="n">
        <v>0.195904768968629</v>
      </c>
      <c r="K10" s="19" t="n">
        <v>0.107923704184037</v>
      </c>
      <c r="L10" s="19" t="n">
        <v>0.0833388370938138</v>
      </c>
      <c r="M10" s="19"/>
      <c r="N10" s="19" t="n">
        <v>0.192330954849498</v>
      </c>
      <c r="O10" s="19" t="n">
        <v>0.189384079335348</v>
      </c>
      <c r="P10" s="19" t="n">
        <v>0.135307993676578</v>
      </c>
      <c r="Q10" s="19" t="n">
        <v>0.164439059399718</v>
      </c>
      <c r="R10" s="19"/>
      <c r="S10" s="19" t="n">
        <v>0.210170179189183</v>
      </c>
      <c r="T10" s="19" t="n">
        <v>0.121241588434293</v>
      </c>
      <c r="U10" s="19" t="n">
        <v>0.190313006410334</v>
      </c>
      <c r="V10" s="19" t="n">
        <v>0.153999786691318</v>
      </c>
      <c r="W10" s="19" t="n">
        <v>0.194882277696122</v>
      </c>
      <c r="X10" s="19" t="n">
        <v>0.267536507262606</v>
      </c>
      <c r="Y10" s="19" t="n">
        <v>0.232361899154477</v>
      </c>
      <c r="Z10" s="19" t="n">
        <v>0.169602851650991</v>
      </c>
      <c r="AA10" s="19" t="n">
        <v>0.0768688039200594</v>
      </c>
      <c r="AB10" s="19" t="n">
        <v>0.144121131677946</v>
      </c>
      <c r="AC10" s="19" t="n">
        <v>0.160021549258549</v>
      </c>
      <c r="AD10" s="19" t="n">
        <v>0.212678628839265</v>
      </c>
      <c r="AE10" s="19"/>
      <c r="AF10" s="19" t="n">
        <v>0.127799177716448</v>
      </c>
      <c r="AG10" s="19" t="n">
        <v>0.18725424898984</v>
      </c>
      <c r="AH10" s="19" t="n">
        <v>0.179716903437513</v>
      </c>
      <c r="AI10" s="19"/>
      <c r="AJ10" s="19" t="n">
        <v>0.135965444731063</v>
      </c>
      <c r="AK10" s="19" t="n">
        <v>0.196017488024559</v>
      </c>
      <c r="AL10" s="19" t="n">
        <v>0.237812327221527</v>
      </c>
      <c r="AM10" s="19" t="n">
        <v>0.103843956794019</v>
      </c>
      <c r="AN10" s="19" t="n">
        <v>0.159215220716077</v>
      </c>
      <c r="AO10" s="19"/>
      <c r="AP10" s="19" t="n">
        <v>0.127992751217449</v>
      </c>
      <c r="AQ10" s="19" t="n">
        <v>0.193528140050772</v>
      </c>
      <c r="AR10" s="19" t="n">
        <v>0.178650289825438</v>
      </c>
      <c r="AS10" s="19" t="n">
        <v>0.196428718053853</v>
      </c>
      <c r="AT10" s="19" t="n">
        <v>0.198107032625482</v>
      </c>
      <c r="AU10" s="19"/>
      <c r="AV10" s="19" t="n">
        <v>0.203728418244878</v>
      </c>
      <c r="AW10" s="19" t="n">
        <v>0.153328386551849</v>
      </c>
      <c r="AX10" s="19" t="n">
        <v>0.1628356947193</v>
      </c>
      <c r="AY10" s="19" t="n">
        <v>0.151446172646878</v>
      </c>
      <c r="AZ10" s="19" t="n">
        <v>0.203850189137886</v>
      </c>
      <c r="BA10" s="19" t="n">
        <v>0.123580620286665</v>
      </c>
      <c r="BB10" s="19"/>
      <c r="BC10" s="19" t="n">
        <v>0.130388720067655</v>
      </c>
      <c r="BD10" s="19" t="n">
        <v>0.184636496329129</v>
      </c>
      <c r="BE10" s="19" t="n">
        <v>0.177001038128028</v>
      </c>
      <c r="BF10" s="19" t="n">
        <v>0.223034499660825</v>
      </c>
      <c r="BG10" s="19" t="n">
        <v>0.257794414777688</v>
      </c>
    </row>
    <row r="11">
      <c r="B11" s="20" t="s">
        <v>482</v>
      </c>
      <c r="C11" s="19" t="n">
        <v>0.346718816146079</v>
      </c>
      <c r="D11" s="19" t="n">
        <v>0.383531539623916</v>
      </c>
      <c r="E11" s="19" t="n">
        <v>0.310227952003305</v>
      </c>
      <c r="F11" s="19"/>
      <c r="G11" s="19" t="n">
        <v>0.314660070145845</v>
      </c>
      <c r="H11" s="19" t="n">
        <v>0.307788637291237</v>
      </c>
      <c r="I11" s="19" t="n">
        <v>0.399177384487976</v>
      </c>
      <c r="J11" s="19" t="n">
        <v>0.357104992383937</v>
      </c>
      <c r="K11" s="19" t="n">
        <v>0.318935448831886</v>
      </c>
      <c r="L11" s="19" t="n">
        <v>0.365033031424785</v>
      </c>
      <c r="M11" s="19"/>
      <c r="N11" s="19" t="n">
        <v>0.395442936268364</v>
      </c>
      <c r="O11" s="19" t="n">
        <v>0.364517151091763</v>
      </c>
      <c r="P11" s="19" t="n">
        <v>0.310412641703811</v>
      </c>
      <c r="Q11" s="19" t="n">
        <v>0.311068052529821</v>
      </c>
      <c r="R11" s="19"/>
      <c r="S11" s="19" t="n">
        <v>0.279688432367534</v>
      </c>
      <c r="T11" s="19" t="n">
        <v>0.386687582560442</v>
      </c>
      <c r="U11" s="19" t="n">
        <v>0.377860381505757</v>
      </c>
      <c r="V11" s="19" t="n">
        <v>0.475281354188338</v>
      </c>
      <c r="W11" s="19" t="n">
        <v>0.312491019065846</v>
      </c>
      <c r="X11" s="19" t="n">
        <v>0.237182652207505</v>
      </c>
      <c r="Y11" s="19" t="n">
        <v>0.315587267188069</v>
      </c>
      <c r="Z11" s="19" t="n">
        <v>0.349896926046422</v>
      </c>
      <c r="AA11" s="19" t="n">
        <v>0.360189958773537</v>
      </c>
      <c r="AB11" s="19" t="n">
        <v>0.338770842002139</v>
      </c>
      <c r="AC11" s="19" t="n">
        <v>0.336560013781249</v>
      </c>
      <c r="AD11" s="19" t="n">
        <v>0.424325914668717</v>
      </c>
      <c r="AE11" s="19"/>
      <c r="AF11" s="19" t="n">
        <v>0.328245212393515</v>
      </c>
      <c r="AG11" s="19" t="n">
        <v>0.363633029740964</v>
      </c>
      <c r="AH11" s="19" t="n">
        <v>0.362029931508461</v>
      </c>
      <c r="AI11" s="19"/>
      <c r="AJ11" s="19" t="n">
        <v>0.335195589804534</v>
      </c>
      <c r="AK11" s="19" t="n">
        <v>0.353872236622566</v>
      </c>
      <c r="AL11" s="19" t="n">
        <v>0.296234495818025</v>
      </c>
      <c r="AM11" s="19" t="n">
        <v>0.434060181645617</v>
      </c>
      <c r="AN11" s="19" t="n">
        <v>0.374507559608435</v>
      </c>
      <c r="AO11" s="19"/>
      <c r="AP11" s="19" t="n">
        <v>0.3125660373674</v>
      </c>
      <c r="AQ11" s="19" t="n">
        <v>0.349206378681253</v>
      </c>
      <c r="AR11" s="19" t="n">
        <v>0.3949980156339</v>
      </c>
      <c r="AS11" s="19" t="n">
        <v>0.312471469246014</v>
      </c>
      <c r="AT11" s="19" t="n">
        <v>0.367194643896552</v>
      </c>
      <c r="AU11" s="19"/>
      <c r="AV11" s="19" t="n">
        <v>0.377140803617335</v>
      </c>
      <c r="AW11" s="19" t="n">
        <v>0.330541958142817</v>
      </c>
      <c r="AX11" s="19" t="n">
        <v>0.411193080409322</v>
      </c>
      <c r="AY11" s="19" t="n">
        <v>0.374464306077131</v>
      </c>
      <c r="AZ11" s="19" t="n">
        <v>0.317145743182904</v>
      </c>
      <c r="BA11" s="19" t="n">
        <v>0.266263857637035</v>
      </c>
      <c r="BB11" s="19"/>
      <c r="BC11" s="19" t="n">
        <v>0.329091025240602</v>
      </c>
      <c r="BD11" s="19" t="n">
        <v>0.343007397160349</v>
      </c>
      <c r="BE11" s="19" t="n">
        <v>0.357803590188201</v>
      </c>
      <c r="BF11" s="19" t="n">
        <v>0.389175949969814</v>
      </c>
      <c r="BG11" s="19" t="n">
        <v>0.367337059752953</v>
      </c>
    </row>
    <row r="12">
      <c r="B12" s="20" t="s">
        <v>483</v>
      </c>
      <c r="C12" s="19" t="n">
        <v>0.296493789946862</v>
      </c>
      <c r="D12" s="19" t="n">
        <v>0.261143599256833</v>
      </c>
      <c r="E12" s="19" t="n">
        <v>0.33272326787126</v>
      </c>
      <c r="F12" s="19"/>
      <c r="G12" s="19" t="n">
        <v>0.251309815115774</v>
      </c>
      <c r="H12" s="19" t="n">
        <v>0.248458373039654</v>
      </c>
      <c r="I12" s="19" t="n">
        <v>0.292333035225259</v>
      </c>
      <c r="J12" s="19" t="n">
        <v>0.289823112061006</v>
      </c>
      <c r="K12" s="19" t="n">
        <v>0.341019783546747</v>
      </c>
      <c r="L12" s="19" t="n">
        <v>0.339417127420206</v>
      </c>
      <c r="M12" s="19"/>
      <c r="N12" s="19" t="n">
        <v>0.257782764218247</v>
      </c>
      <c r="O12" s="19" t="n">
        <v>0.302275491875136</v>
      </c>
      <c r="P12" s="19" t="n">
        <v>0.358158491826711</v>
      </c>
      <c r="Q12" s="19" t="n">
        <v>0.276508106448398</v>
      </c>
      <c r="R12" s="19"/>
      <c r="S12" s="19" t="n">
        <v>0.310518375954041</v>
      </c>
      <c r="T12" s="19" t="n">
        <v>0.276878192362372</v>
      </c>
      <c r="U12" s="19" t="n">
        <v>0.303900859352237</v>
      </c>
      <c r="V12" s="19" t="n">
        <v>0.234696354376802</v>
      </c>
      <c r="W12" s="19" t="n">
        <v>0.318029740476177</v>
      </c>
      <c r="X12" s="19" t="n">
        <v>0.280418867942255</v>
      </c>
      <c r="Y12" s="19" t="n">
        <v>0.296900245664545</v>
      </c>
      <c r="Z12" s="19" t="n">
        <v>0.280036924944159</v>
      </c>
      <c r="AA12" s="19" t="n">
        <v>0.352856874246838</v>
      </c>
      <c r="AB12" s="19" t="n">
        <v>0.32807679944225</v>
      </c>
      <c r="AC12" s="19" t="n">
        <v>0.340886095800601</v>
      </c>
      <c r="AD12" s="19" t="n">
        <v>0.140953834297877</v>
      </c>
      <c r="AE12" s="19"/>
      <c r="AF12" s="19" t="n">
        <v>0.323014893369689</v>
      </c>
      <c r="AG12" s="19" t="n">
        <v>0.270102792358222</v>
      </c>
      <c r="AH12" s="19" t="n">
        <v>0.296970487943522</v>
      </c>
      <c r="AI12" s="19"/>
      <c r="AJ12" s="19" t="n">
        <v>0.312297327708348</v>
      </c>
      <c r="AK12" s="19" t="n">
        <v>0.292532465311195</v>
      </c>
      <c r="AL12" s="19" t="n">
        <v>0.310496860042229</v>
      </c>
      <c r="AM12" s="19" t="n">
        <v>0.350657028906992</v>
      </c>
      <c r="AN12" s="19" t="n">
        <v>0.232256457055853</v>
      </c>
      <c r="AO12" s="19"/>
      <c r="AP12" s="19" t="n">
        <v>0.30231595749918</v>
      </c>
      <c r="AQ12" s="19" t="n">
        <v>0.299900137984702</v>
      </c>
      <c r="AR12" s="19" t="n">
        <v>0.289836565400853</v>
      </c>
      <c r="AS12" s="19" t="n">
        <v>0.307440368339984</v>
      </c>
      <c r="AT12" s="19" t="n">
        <v>0.289313650789318</v>
      </c>
      <c r="AU12" s="19"/>
      <c r="AV12" s="19" t="n">
        <v>0.278271412260118</v>
      </c>
      <c r="AW12" s="19" t="n">
        <v>0.284910568449058</v>
      </c>
      <c r="AX12" s="19" t="n">
        <v>0.334111208885764</v>
      </c>
      <c r="AY12" s="19" t="n">
        <v>0.306372347139377</v>
      </c>
      <c r="AZ12" s="19" t="n">
        <v>0.343198852298988</v>
      </c>
      <c r="BA12" s="19" t="n">
        <v>0.243449266357031</v>
      </c>
      <c r="BB12" s="19"/>
      <c r="BC12" s="19" t="n">
        <v>0.314458220918723</v>
      </c>
      <c r="BD12" s="19" t="n">
        <v>0.296132342593348</v>
      </c>
      <c r="BE12" s="19" t="n">
        <v>0.278962128533775</v>
      </c>
      <c r="BF12" s="19" t="n">
        <v>0.305558928927195</v>
      </c>
      <c r="BG12" s="19" t="n">
        <v>0.205606256804121</v>
      </c>
    </row>
    <row r="13">
      <c r="B13" s="20" t="s">
        <v>100</v>
      </c>
      <c r="C13" s="19" t="n">
        <v>0.140426424853057</v>
      </c>
      <c r="D13" s="19" t="n">
        <v>0.108992815539374</v>
      </c>
      <c r="E13" s="19" t="n">
        <v>0.16804724561899</v>
      </c>
      <c r="F13" s="19"/>
      <c r="G13" s="19" t="n">
        <v>0.0804697263021681</v>
      </c>
      <c r="H13" s="19" t="n">
        <v>0.125735621817489</v>
      </c>
      <c r="I13" s="19" t="n">
        <v>0.127858245372066</v>
      </c>
      <c r="J13" s="19" t="n">
        <v>0.101810059569329</v>
      </c>
      <c r="K13" s="19" t="n">
        <v>0.192324304633565</v>
      </c>
      <c r="L13" s="19" t="n">
        <v>0.195191424099019</v>
      </c>
      <c r="M13" s="19"/>
      <c r="N13" s="19" t="n">
        <v>0.111779516366334</v>
      </c>
      <c r="O13" s="19" t="n">
        <v>0.10232649063067</v>
      </c>
      <c r="P13" s="19" t="n">
        <v>0.157378759447157</v>
      </c>
      <c r="Q13" s="19" t="n">
        <v>0.193122806237023</v>
      </c>
      <c r="R13" s="19"/>
      <c r="S13" s="19" t="n">
        <v>0.135900560816568</v>
      </c>
      <c r="T13" s="19" t="n">
        <v>0.159779865033582</v>
      </c>
      <c r="U13" s="19" t="n">
        <v>0.119705030230524</v>
      </c>
      <c r="V13" s="19" t="n">
        <v>0.110977530557302</v>
      </c>
      <c r="W13" s="19" t="n">
        <v>0.115335131629565</v>
      </c>
      <c r="X13" s="19" t="n">
        <v>0.18403464839055</v>
      </c>
      <c r="Y13" s="19" t="n">
        <v>0.141529853489475</v>
      </c>
      <c r="Z13" s="19" t="n">
        <v>0.133507247154086</v>
      </c>
      <c r="AA13" s="19" t="n">
        <v>0.134257377076049</v>
      </c>
      <c r="AB13" s="19" t="n">
        <v>0.129496594374098</v>
      </c>
      <c r="AC13" s="19" t="n">
        <v>0.132182102108254</v>
      </c>
      <c r="AD13" s="19" t="n">
        <v>0.222041622194141</v>
      </c>
      <c r="AE13" s="19"/>
      <c r="AF13" s="19" t="n">
        <v>0.177289122268688</v>
      </c>
      <c r="AG13" s="19" t="n">
        <v>0.125235570670874</v>
      </c>
      <c r="AH13" s="19" t="n">
        <v>0.135611798967742</v>
      </c>
      <c r="AI13" s="19"/>
      <c r="AJ13" s="19" t="n">
        <v>0.178135097301026</v>
      </c>
      <c r="AK13" s="19" t="n">
        <v>0.0750463878259473</v>
      </c>
      <c r="AL13" s="19" t="n">
        <v>0.139343969165146</v>
      </c>
      <c r="AM13" s="19" t="n">
        <v>0.111438832653372</v>
      </c>
      <c r="AN13" s="19" t="n">
        <v>0.213976288762517</v>
      </c>
      <c r="AO13" s="19"/>
      <c r="AP13" s="19" t="n">
        <v>0.211627519980995</v>
      </c>
      <c r="AQ13" s="19" t="n">
        <v>0.0906298711295406</v>
      </c>
      <c r="AR13" s="19" t="n">
        <v>0.125972208647047</v>
      </c>
      <c r="AS13" s="19" t="n">
        <v>0.125017681070842</v>
      </c>
      <c r="AT13" s="19" t="n">
        <v>0.145384672688648</v>
      </c>
      <c r="AU13" s="19"/>
      <c r="AV13" s="19" t="n">
        <v>0.0682987674697388</v>
      </c>
      <c r="AW13" s="19" t="n">
        <v>0.181383392821793</v>
      </c>
      <c r="AX13" s="19" t="n">
        <v>0.0826773708598999</v>
      </c>
      <c r="AY13" s="19" t="n">
        <v>0.136283041086365</v>
      </c>
      <c r="AZ13" s="19" t="n">
        <v>0.124323032276374</v>
      </c>
      <c r="BA13" s="19" t="n">
        <v>0.335057457406446</v>
      </c>
      <c r="BB13" s="19"/>
      <c r="BC13" s="19" t="n">
        <v>0.200745818629958</v>
      </c>
      <c r="BD13" s="19" t="n">
        <v>0.132778599171746</v>
      </c>
      <c r="BE13" s="19" t="n">
        <v>0.128140052970014</v>
      </c>
      <c r="BF13" s="19" t="n">
        <v>0.0444584892491338</v>
      </c>
      <c r="BG13" s="19" t="n">
        <v>0.169262268665237</v>
      </c>
    </row>
    <row r="14">
      <c r="B14" s="20" t="s">
        <v>484</v>
      </c>
      <c r="C14" s="23" t="n">
        <v>0.216360969054001</v>
      </c>
      <c r="D14" s="23" t="n">
        <v>0.246332045579877</v>
      </c>
      <c r="E14" s="23" t="n">
        <v>0.189001534506446</v>
      </c>
      <c r="F14" s="23"/>
      <c r="G14" s="23" t="n">
        <v>0.353560388436213</v>
      </c>
      <c r="H14" s="23" t="n">
        <v>0.318017367851621</v>
      </c>
      <c r="I14" s="23" t="n">
        <v>0.180631334914699</v>
      </c>
      <c r="J14" s="23" t="n">
        <v>0.251261835985728</v>
      </c>
      <c r="K14" s="23" t="n">
        <v>0.147720462987801</v>
      </c>
      <c r="L14" s="23" t="n">
        <v>0.100358417055991</v>
      </c>
      <c r="M14" s="23"/>
      <c r="N14" s="23" t="n">
        <v>0.234994783147054</v>
      </c>
      <c r="O14" s="23" t="n">
        <v>0.230880866402431</v>
      </c>
      <c r="P14" s="23" t="n">
        <v>0.174050107022321</v>
      </c>
      <c r="Q14" s="23" t="n">
        <v>0.219301034784758</v>
      </c>
      <c r="R14" s="23"/>
      <c r="S14" s="23" t="n">
        <v>0.273892630861857</v>
      </c>
      <c r="T14" s="23" t="n">
        <v>0.176654360043603</v>
      </c>
      <c r="U14" s="23" t="n">
        <v>0.198533728911481</v>
      </c>
      <c r="V14" s="23" t="n">
        <v>0.179044760877558</v>
      </c>
      <c r="W14" s="23" t="n">
        <v>0.254144108828413</v>
      </c>
      <c r="X14" s="23" t="n">
        <v>0.29836383145969</v>
      </c>
      <c r="Y14" s="23" t="n">
        <v>0.245982633657911</v>
      </c>
      <c r="Z14" s="23" t="n">
        <v>0.236558901855333</v>
      </c>
      <c r="AA14" s="23" t="n">
        <v>0.152695789903577</v>
      </c>
      <c r="AB14" s="23" t="n">
        <v>0.203655764181513</v>
      </c>
      <c r="AC14" s="23" t="n">
        <v>0.190371788309895</v>
      </c>
      <c r="AD14" s="23" t="n">
        <v>0.212678628839265</v>
      </c>
      <c r="AE14" s="23"/>
      <c r="AF14" s="23" t="n">
        <v>0.171450771968108</v>
      </c>
      <c r="AG14" s="23" t="n">
        <v>0.24102860722994</v>
      </c>
      <c r="AH14" s="23" t="n">
        <v>0.205387781580275</v>
      </c>
      <c r="AI14" s="23"/>
      <c r="AJ14" s="23" t="n">
        <v>0.174371985186093</v>
      </c>
      <c r="AK14" s="23" t="n">
        <v>0.278548910240292</v>
      </c>
      <c r="AL14" s="23" t="n">
        <v>0.253924674974599</v>
      </c>
      <c r="AM14" s="23" t="n">
        <v>0.103843956794019</v>
      </c>
      <c r="AN14" s="23" t="n">
        <v>0.179259694573196</v>
      </c>
      <c r="AO14" s="23"/>
      <c r="AP14" s="23" t="n">
        <v>0.173490485152425</v>
      </c>
      <c r="AQ14" s="23" t="n">
        <v>0.260263612204504</v>
      </c>
      <c r="AR14" s="23" t="n">
        <v>0.189193210318201</v>
      </c>
      <c r="AS14" s="23" t="n">
        <v>0.25507048134316</v>
      </c>
      <c r="AT14" s="23" t="n">
        <v>0.198107032625482</v>
      </c>
      <c r="AU14" s="23"/>
      <c r="AV14" s="23" t="n">
        <v>0.276289016652808</v>
      </c>
      <c r="AW14" s="23" t="n">
        <v>0.203164080586331</v>
      </c>
      <c r="AX14" s="23" t="n">
        <v>0.172018339845014</v>
      </c>
      <c r="AY14" s="23" t="n">
        <v>0.182880305697127</v>
      </c>
      <c r="AZ14" s="23" t="n">
        <v>0.215332372241734</v>
      </c>
      <c r="BA14" s="23" t="n">
        <v>0.155229418599488</v>
      </c>
      <c r="BB14" s="23"/>
      <c r="BC14" s="23" t="n">
        <v>0.155704935210716</v>
      </c>
      <c r="BD14" s="23" t="n">
        <v>0.228081661074557</v>
      </c>
      <c r="BE14" s="23" t="n">
        <v>0.23509422830801</v>
      </c>
      <c r="BF14" s="23" t="n">
        <v>0.260806631853857</v>
      </c>
      <c r="BG14" s="23" t="n">
        <v>0.257794414777688</v>
      </c>
    </row>
    <row r="15">
      <c r="B15" s="20" t="s">
        <v>485</v>
      </c>
      <c r="C15" s="23" t="n">
        <v>0.643212606092941</v>
      </c>
      <c r="D15" s="23" t="n">
        <v>0.644675138880749</v>
      </c>
      <c r="E15" s="23" t="n">
        <v>0.642951219874565</v>
      </c>
      <c r="F15" s="23"/>
      <c r="G15" s="23" t="n">
        <v>0.565969885261619</v>
      </c>
      <c r="H15" s="23" t="n">
        <v>0.55624701033089</v>
      </c>
      <c r="I15" s="23" t="n">
        <v>0.691510419713235</v>
      </c>
      <c r="J15" s="23" t="n">
        <v>0.646928104444943</v>
      </c>
      <c r="K15" s="23" t="n">
        <v>0.659955232378634</v>
      </c>
      <c r="L15" s="23" t="n">
        <v>0.704450158844991</v>
      </c>
      <c r="M15" s="23"/>
      <c r="N15" s="23" t="n">
        <v>0.653225700486612</v>
      </c>
      <c r="O15" s="23" t="n">
        <v>0.666792642966899</v>
      </c>
      <c r="P15" s="23" t="n">
        <v>0.668571133530522</v>
      </c>
      <c r="Q15" s="23" t="n">
        <v>0.587576158978219</v>
      </c>
      <c r="R15" s="23"/>
      <c r="S15" s="23" t="n">
        <v>0.590206808321575</v>
      </c>
      <c r="T15" s="23" t="n">
        <v>0.663565774922814</v>
      </c>
      <c r="U15" s="23" t="n">
        <v>0.681761240857995</v>
      </c>
      <c r="V15" s="23" t="n">
        <v>0.70997770856514</v>
      </c>
      <c r="W15" s="23" t="n">
        <v>0.630520759542022</v>
      </c>
      <c r="X15" s="23" t="n">
        <v>0.51760152014976</v>
      </c>
      <c r="Y15" s="23" t="n">
        <v>0.612487512852613</v>
      </c>
      <c r="Z15" s="23" t="n">
        <v>0.629933850990581</v>
      </c>
      <c r="AA15" s="23" t="n">
        <v>0.713046833020375</v>
      </c>
      <c r="AB15" s="23" t="n">
        <v>0.666847641444389</v>
      </c>
      <c r="AC15" s="23" t="n">
        <v>0.67744610958185</v>
      </c>
      <c r="AD15" s="23" t="n">
        <v>0.565279748966594</v>
      </c>
      <c r="AE15" s="23"/>
      <c r="AF15" s="23" t="n">
        <v>0.651260105763204</v>
      </c>
      <c r="AG15" s="23" t="n">
        <v>0.633735822099186</v>
      </c>
      <c r="AH15" s="23" t="n">
        <v>0.659000419451983</v>
      </c>
      <c r="AI15" s="23"/>
      <c r="AJ15" s="23" t="n">
        <v>0.647492917512881</v>
      </c>
      <c r="AK15" s="23" t="n">
        <v>0.646404701933761</v>
      </c>
      <c r="AL15" s="23" t="n">
        <v>0.606731355860255</v>
      </c>
      <c r="AM15" s="23" t="n">
        <v>0.784717210552609</v>
      </c>
      <c r="AN15" s="23" t="n">
        <v>0.606764016664287</v>
      </c>
      <c r="AO15" s="23"/>
      <c r="AP15" s="23" t="n">
        <v>0.61488199486658</v>
      </c>
      <c r="AQ15" s="23" t="n">
        <v>0.649106516665955</v>
      </c>
      <c r="AR15" s="23" t="n">
        <v>0.684834581034752</v>
      </c>
      <c r="AS15" s="23" t="n">
        <v>0.619911837585998</v>
      </c>
      <c r="AT15" s="23" t="n">
        <v>0.65650829468587</v>
      </c>
      <c r="AU15" s="23"/>
      <c r="AV15" s="23" t="n">
        <v>0.655412215877454</v>
      </c>
      <c r="AW15" s="23" t="n">
        <v>0.615452526591876</v>
      </c>
      <c r="AX15" s="23" t="n">
        <v>0.745304289295086</v>
      </c>
      <c r="AY15" s="23" t="n">
        <v>0.680836653216508</v>
      </c>
      <c r="AZ15" s="23" t="n">
        <v>0.660344595481892</v>
      </c>
      <c r="BA15" s="23" t="n">
        <v>0.509713123994066</v>
      </c>
      <c r="BB15" s="23"/>
      <c r="BC15" s="23" t="n">
        <v>0.643549246159325</v>
      </c>
      <c r="BD15" s="23" t="n">
        <v>0.639139739753697</v>
      </c>
      <c r="BE15" s="23" t="n">
        <v>0.636765718721976</v>
      </c>
      <c r="BF15" s="23" t="n">
        <v>0.694734878897009</v>
      </c>
      <c r="BG15" s="23" t="n">
        <v>0.572943316557075</v>
      </c>
    </row>
    <row r="16">
      <c r="B16" s="20" t="s">
        <v>141</v>
      </c>
      <c r="C16" s="24" t="n">
        <v>-0.42685163703894</v>
      </c>
      <c r="D16" s="24" t="n">
        <v>-0.398343093300872</v>
      </c>
      <c r="E16" s="24" t="n">
        <v>-0.453949685368119</v>
      </c>
      <c r="F16" s="24"/>
      <c r="G16" s="24" t="n">
        <v>-0.212409496825406</v>
      </c>
      <c r="H16" s="24" t="n">
        <v>-0.238229642479269</v>
      </c>
      <c r="I16" s="24" t="n">
        <v>-0.510879084798536</v>
      </c>
      <c r="J16" s="24" t="n">
        <v>-0.395666268459215</v>
      </c>
      <c r="K16" s="24" t="n">
        <v>-0.512234769390832</v>
      </c>
      <c r="L16" s="24" t="n">
        <v>-0.604091741789</v>
      </c>
      <c r="M16" s="24"/>
      <c r="N16" s="24" t="n">
        <v>-0.418230917339557</v>
      </c>
      <c r="O16" s="24" t="n">
        <v>-0.435911776564467</v>
      </c>
      <c r="P16" s="24" t="n">
        <v>-0.494521026508201</v>
      </c>
      <c r="Q16" s="24" t="n">
        <v>-0.368275124193461</v>
      </c>
      <c r="R16" s="24"/>
      <c r="S16" s="24" t="n">
        <v>-0.316314177459718</v>
      </c>
      <c r="T16" s="24" t="n">
        <v>-0.486911414879211</v>
      </c>
      <c r="U16" s="24" t="n">
        <v>-0.483227511946514</v>
      </c>
      <c r="V16" s="24" t="n">
        <v>-0.530932947687582</v>
      </c>
      <c r="W16" s="24" t="n">
        <v>-0.37637665071361</v>
      </c>
      <c r="X16" s="24" t="n">
        <v>-0.219237688690069</v>
      </c>
      <c r="Y16" s="24" t="n">
        <v>-0.366504879194702</v>
      </c>
      <c r="Z16" s="24" t="n">
        <v>-0.393374949135248</v>
      </c>
      <c r="AA16" s="24" t="n">
        <v>-0.560351043116798</v>
      </c>
      <c r="AB16" s="24" t="n">
        <v>-0.463191877262876</v>
      </c>
      <c r="AC16" s="24" t="n">
        <v>-0.487074321271955</v>
      </c>
      <c r="AD16" s="24" t="n">
        <v>-0.352601120127329</v>
      </c>
      <c r="AE16" s="24"/>
      <c r="AF16" s="24" t="n">
        <v>-0.479809333795096</v>
      </c>
      <c r="AG16" s="24" t="n">
        <v>-0.392707214869246</v>
      </c>
      <c r="AH16" s="24" t="n">
        <v>-0.453612637871707</v>
      </c>
      <c r="AI16" s="24"/>
      <c r="AJ16" s="24" t="n">
        <v>-0.473120932326789</v>
      </c>
      <c r="AK16" s="24" t="n">
        <v>-0.367855791693469</v>
      </c>
      <c r="AL16" s="24" t="n">
        <v>-0.352806680885656</v>
      </c>
      <c r="AM16" s="24" t="n">
        <v>-0.680873253758589</v>
      </c>
      <c r="AN16" s="24" t="n">
        <v>-0.427504322091092</v>
      </c>
      <c r="AO16" s="24"/>
      <c r="AP16" s="24" t="n">
        <v>-0.441391509714155</v>
      </c>
      <c r="AQ16" s="24" t="n">
        <v>-0.388842904461451</v>
      </c>
      <c r="AR16" s="24" t="n">
        <v>-0.495641370716552</v>
      </c>
      <c r="AS16" s="24" t="n">
        <v>-0.364841356242837</v>
      </c>
      <c r="AT16" s="24" t="n">
        <v>-0.458401262060387</v>
      </c>
      <c r="AU16" s="24"/>
      <c r="AV16" s="24" t="n">
        <v>-0.379123199224646</v>
      </c>
      <c r="AW16" s="24" t="n">
        <v>-0.412288446005544</v>
      </c>
      <c r="AX16" s="24" t="n">
        <v>-0.573285949450072</v>
      </c>
      <c r="AY16" s="24" t="n">
        <v>-0.497956347519381</v>
      </c>
      <c r="AZ16" s="24" t="n">
        <v>-0.445012223240158</v>
      </c>
      <c r="BA16" s="24" t="n">
        <v>-0.354483705394579</v>
      </c>
      <c r="BB16" s="24"/>
      <c r="BC16" s="24" t="n">
        <v>-0.487844310948609</v>
      </c>
      <c r="BD16" s="24" t="n">
        <v>-0.41105807867914</v>
      </c>
      <c r="BE16" s="24" t="n">
        <v>-0.401671490413965</v>
      </c>
      <c r="BF16" s="24" t="n">
        <v>-0.433928247043153</v>
      </c>
      <c r="BG16" s="24" t="n">
        <v>-0.315148901779386</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0.0752407949709189</v>
      </c>
      <c r="D9" s="19" t="n">
        <v>0.0924165888371634</v>
      </c>
      <c r="E9" s="19" t="n">
        <v>0.0592117733327035</v>
      </c>
      <c r="F9" s="19"/>
      <c r="G9" s="19" t="n">
        <v>0.105522344611823</v>
      </c>
      <c r="H9" s="19" t="n">
        <v>0.125126303130512</v>
      </c>
      <c r="I9" s="19" t="n">
        <v>0.0352665500873576</v>
      </c>
      <c r="J9" s="19" t="n">
        <v>0.0714584461776818</v>
      </c>
      <c r="K9" s="19" t="n">
        <v>0.0790041289409721</v>
      </c>
      <c r="L9" s="19" t="n">
        <v>0.0509016428596007</v>
      </c>
      <c r="M9" s="19"/>
      <c r="N9" s="19" t="n">
        <v>0.0779021767411596</v>
      </c>
      <c r="O9" s="19" t="n">
        <v>0.0880377671146026</v>
      </c>
      <c r="P9" s="19" t="n">
        <v>0.0663721601391511</v>
      </c>
      <c r="Q9" s="19" t="n">
        <v>0.0672320839455318</v>
      </c>
      <c r="R9" s="19"/>
      <c r="S9" s="19" t="n">
        <v>0.0711773899540212</v>
      </c>
      <c r="T9" s="19" t="n">
        <v>0.0873994592068015</v>
      </c>
      <c r="U9" s="19" t="n">
        <v>0.0471904520525719</v>
      </c>
      <c r="V9" s="19" t="n">
        <v>0.0878989721113977</v>
      </c>
      <c r="W9" s="19" t="n">
        <v>0.0956729110146056</v>
      </c>
      <c r="X9" s="19" t="n">
        <v>0.0951413071857333</v>
      </c>
      <c r="Y9" s="19" t="n">
        <v>0.0682240286693076</v>
      </c>
      <c r="Z9" s="19" t="n">
        <v>0.0505549021479557</v>
      </c>
      <c r="AA9" s="19" t="n">
        <v>0.0581340017425483</v>
      </c>
      <c r="AB9" s="19" t="n">
        <v>0.0997866911555784</v>
      </c>
      <c r="AC9" s="19" t="n">
        <v>0.0610715278510399</v>
      </c>
      <c r="AD9" s="19" t="n">
        <v>0.0301335645710619</v>
      </c>
      <c r="AE9" s="19"/>
      <c r="AF9" s="19" t="n">
        <v>0.0757414135493829</v>
      </c>
      <c r="AG9" s="19" t="n">
        <v>0.0839344160417575</v>
      </c>
      <c r="AH9" s="19" t="n">
        <v>0.036425191170059</v>
      </c>
      <c r="AI9" s="19"/>
      <c r="AJ9" s="19" t="n">
        <v>0.0704792944377277</v>
      </c>
      <c r="AK9" s="19" t="n">
        <v>0.115884861165642</v>
      </c>
      <c r="AL9" s="19" t="n">
        <v>0.0161123477530718</v>
      </c>
      <c r="AM9" s="19" t="n">
        <v>0</v>
      </c>
      <c r="AN9" s="19" t="n">
        <v>0.0381232732210391</v>
      </c>
      <c r="AO9" s="19"/>
      <c r="AP9" s="19" t="n">
        <v>0.0841103360602374</v>
      </c>
      <c r="AQ9" s="19" t="n">
        <v>0.0924010536454311</v>
      </c>
      <c r="AR9" s="19" t="n">
        <v>0.0221439473509289</v>
      </c>
      <c r="AS9" s="19" t="n">
        <v>0.0755382997223199</v>
      </c>
      <c r="AT9" s="19" t="n">
        <v>0.0744150572924761</v>
      </c>
      <c r="AU9" s="19"/>
      <c r="AV9" s="19" t="n">
        <v>0.0966375925606746</v>
      </c>
      <c r="AW9" s="19" t="n">
        <v>0.104266178544268</v>
      </c>
      <c r="AX9" s="19" t="n">
        <v>0.0255385227163806</v>
      </c>
      <c r="AY9" s="19" t="n">
        <v>0.0473175549845152</v>
      </c>
      <c r="AZ9" s="19" t="n">
        <v>0.0401948779048008</v>
      </c>
      <c r="BA9" s="19" t="n">
        <v>0.0665783864745737</v>
      </c>
      <c r="BB9" s="19"/>
      <c r="BC9" s="19" t="n">
        <v>0.0599334597872555</v>
      </c>
      <c r="BD9" s="19" t="n">
        <v>0.0705701309071281</v>
      </c>
      <c r="BE9" s="19" t="n">
        <v>0.107960134878907</v>
      </c>
      <c r="BF9" s="19" t="n">
        <v>0.0380001845715631</v>
      </c>
      <c r="BG9" s="19" t="n">
        <v>0</v>
      </c>
    </row>
    <row r="10">
      <c r="B10" s="20" t="s">
        <v>481</v>
      </c>
      <c r="C10" s="19" t="n">
        <v>0.222439745465058</v>
      </c>
      <c r="D10" s="19" t="n">
        <v>0.239951727299768</v>
      </c>
      <c r="E10" s="19" t="n">
        <v>0.205393695092059</v>
      </c>
      <c r="F10" s="19"/>
      <c r="G10" s="19" t="n">
        <v>0.26275102434651</v>
      </c>
      <c r="H10" s="19" t="n">
        <v>0.270044056430272</v>
      </c>
      <c r="I10" s="19" t="n">
        <v>0.207716034707426</v>
      </c>
      <c r="J10" s="19" t="n">
        <v>0.278801092608078</v>
      </c>
      <c r="K10" s="19" t="n">
        <v>0.195923486478815</v>
      </c>
      <c r="L10" s="19" t="n">
        <v>0.143944094571808</v>
      </c>
      <c r="M10" s="19"/>
      <c r="N10" s="19" t="n">
        <v>0.232330643260909</v>
      </c>
      <c r="O10" s="19" t="n">
        <v>0.229479651542007</v>
      </c>
      <c r="P10" s="19" t="n">
        <v>0.208392944187257</v>
      </c>
      <c r="Q10" s="19" t="n">
        <v>0.217461036162755</v>
      </c>
      <c r="R10" s="19"/>
      <c r="S10" s="19" t="n">
        <v>0.216662894864609</v>
      </c>
      <c r="T10" s="19" t="n">
        <v>0.179212949228947</v>
      </c>
      <c r="U10" s="19" t="n">
        <v>0.256418585653958</v>
      </c>
      <c r="V10" s="19" t="n">
        <v>0.203547407105236</v>
      </c>
      <c r="W10" s="19" t="n">
        <v>0.303348651055376</v>
      </c>
      <c r="X10" s="19" t="n">
        <v>0.26128924507718</v>
      </c>
      <c r="Y10" s="19" t="n">
        <v>0.23267518050401</v>
      </c>
      <c r="Z10" s="19" t="n">
        <v>0.342930004023159</v>
      </c>
      <c r="AA10" s="19" t="n">
        <v>0.133455531301661</v>
      </c>
      <c r="AB10" s="19" t="n">
        <v>0.2296872411492</v>
      </c>
      <c r="AC10" s="19" t="n">
        <v>0.230938323511762</v>
      </c>
      <c r="AD10" s="19" t="n">
        <v>0.250546684275326</v>
      </c>
      <c r="AE10" s="19"/>
      <c r="AF10" s="19" t="n">
        <v>0.205525026463872</v>
      </c>
      <c r="AG10" s="19" t="n">
        <v>0.238100938291333</v>
      </c>
      <c r="AH10" s="19" t="n">
        <v>0.229157317751149</v>
      </c>
      <c r="AI10" s="19"/>
      <c r="AJ10" s="19" t="n">
        <v>0.21332015302177</v>
      </c>
      <c r="AK10" s="19" t="n">
        <v>0.23755362253406</v>
      </c>
      <c r="AL10" s="19" t="n">
        <v>0.228134147091098</v>
      </c>
      <c r="AM10" s="19" t="n">
        <v>0.152605918067539</v>
      </c>
      <c r="AN10" s="19" t="n">
        <v>0.224452669701943</v>
      </c>
      <c r="AO10" s="19"/>
      <c r="AP10" s="19" t="n">
        <v>0.195287379779353</v>
      </c>
      <c r="AQ10" s="19" t="n">
        <v>0.239447476228048</v>
      </c>
      <c r="AR10" s="19" t="n">
        <v>0.232166634132763</v>
      </c>
      <c r="AS10" s="19" t="n">
        <v>0.257696519055</v>
      </c>
      <c r="AT10" s="19" t="n">
        <v>0.228771249855808</v>
      </c>
      <c r="AU10" s="19"/>
      <c r="AV10" s="19" t="n">
        <v>0.246044515416227</v>
      </c>
      <c r="AW10" s="19" t="n">
        <v>0.190727582168885</v>
      </c>
      <c r="AX10" s="19" t="n">
        <v>0.266494577924319</v>
      </c>
      <c r="AY10" s="19" t="n">
        <v>0.225119371591964</v>
      </c>
      <c r="AZ10" s="19" t="n">
        <v>0.209695151187397</v>
      </c>
      <c r="BA10" s="19" t="n">
        <v>0.164655323689297</v>
      </c>
      <c r="BB10" s="19"/>
      <c r="BC10" s="19" t="n">
        <v>0.178069834233642</v>
      </c>
      <c r="BD10" s="19" t="n">
        <v>0.23797393752793</v>
      </c>
      <c r="BE10" s="19" t="n">
        <v>0.229646107926952</v>
      </c>
      <c r="BF10" s="19" t="n">
        <v>0.252731371423259</v>
      </c>
      <c r="BG10" s="19" t="n">
        <v>0.224178816575432</v>
      </c>
    </row>
    <row r="11">
      <c r="B11" s="20" t="s">
        <v>482</v>
      </c>
      <c r="C11" s="19" t="n">
        <v>0.324172215497704</v>
      </c>
      <c r="D11" s="19" t="n">
        <v>0.342450522697861</v>
      </c>
      <c r="E11" s="19" t="n">
        <v>0.30727961497944</v>
      </c>
      <c r="F11" s="19"/>
      <c r="G11" s="19" t="n">
        <v>0.29011183128726</v>
      </c>
      <c r="H11" s="19" t="n">
        <v>0.256207801117751</v>
      </c>
      <c r="I11" s="19" t="n">
        <v>0.317727232717559</v>
      </c>
      <c r="J11" s="19" t="n">
        <v>0.367078536811956</v>
      </c>
      <c r="K11" s="19" t="n">
        <v>0.292535847004422</v>
      </c>
      <c r="L11" s="19" t="n">
        <v>0.390580941895481</v>
      </c>
      <c r="M11" s="19"/>
      <c r="N11" s="19" t="n">
        <v>0.356869717599145</v>
      </c>
      <c r="O11" s="19" t="n">
        <v>0.309554237386243</v>
      </c>
      <c r="P11" s="19" t="n">
        <v>0.303457575388556</v>
      </c>
      <c r="Q11" s="19" t="n">
        <v>0.323999024671619</v>
      </c>
      <c r="R11" s="19"/>
      <c r="S11" s="19" t="n">
        <v>0.326659308104401</v>
      </c>
      <c r="T11" s="19" t="n">
        <v>0.366530461203716</v>
      </c>
      <c r="U11" s="19" t="n">
        <v>0.323766618358213</v>
      </c>
      <c r="V11" s="19" t="n">
        <v>0.390028203437336</v>
      </c>
      <c r="W11" s="19" t="n">
        <v>0.247834603968706</v>
      </c>
      <c r="X11" s="19" t="n">
        <v>0.233444965829443</v>
      </c>
      <c r="Y11" s="19" t="n">
        <v>0.346044642319808</v>
      </c>
      <c r="Z11" s="19" t="n">
        <v>0.277074877025285</v>
      </c>
      <c r="AA11" s="19" t="n">
        <v>0.309981115782293</v>
      </c>
      <c r="AB11" s="19" t="n">
        <v>0.360909438026858</v>
      </c>
      <c r="AC11" s="19" t="n">
        <v>0.281768398756259</v>
      </c>
      <c r="AD11" s="19" t="n">
        <v>0.346497018094357</v>
      </c>
      <c r="AE11" s="19"/>
      <c r="AF11" s="19" t="n">
        <v>0.299044555255329</v>
      </c>
      <c r="AG11" s="19" t="n">
        <v>0.340798717638859</v>
      </c>
      <c r="AH11" s="19" t="n">
        <v>0.349940759909725</v>
      </c>
      <c r="AI11" s="19"/>
      <c r="AJ11" s="19" t="n">
        <v>0.298081245690259</v>
      </c>
      <c r="AK11" s="19" t="n">
        <v>0.327061004193238</v>
      </c>
      <c r="AL11" s="19" t="n">
        <v>0.387439911808903</v>
      </c>
      <c r="AM11" s="19" t="n">
        <v>0.333075402640084</v>
      </c>
      <c r="AN11" s="19" t="n">
        <v>0.37050014868353</v>
      </c>
      <c r="AO11" s="19"/>
      <c r="AP11" s="19" t="n">
        <v>0.305075131900657</v>
      </c>
      <c r="AQ11" s="19" t="n">
        <v>0.303869535168093</v>
      </c>
      <c r="AR11" s="19" t="n">
        <v>0.36685356130924</v>
      </c>
      <c r="AS11" s="19" t="n">
        <v>0.296242730916521</v>
      </c>
      <c r="AT11" s="19" t="n">
        <v>0.359833607377118</v>
      </c>
      <c r="AU11" s="19"/>
      <c r="AV11" s="19" t="n">
        <v>0.321434389152499</v>
      </c>
      <c r="AW11" s="19" t="n">
        <v>0.325350329404174</v>
      </c>
      <c r="AX11" s="19" t="n">
        <v>0.349927395715859</v>
      </c>
      <c r="AY11" s="19" t="n">
        <v>0.342005046285518</v>
      </c>
      <c r="AZ11" s="19" t="n">
        <v>0.352892491175701</v>
      </c>
      <c r="BA11" s="19" t="n">
        <v>0.330136726601213</v>
      </c>
      <c r="BB11" s="19"/>
      <c r="BC11" s="19" t="n">
        <v>0.347872449983951</v>
      </c>
      <c r="BD11" s="19" t="n">
        <v>0.300070984173951</v>
      </c>
      <c r="BE11" s="19" t="n">
        <v>0.307997181028083</v>
      </c>
      <c r="BF11" s="19" t="n">
        <v>0.347576054287739</v>
      </c>
      <c r="BG11" s="19" t="n">
        <v>0.562648893809584</v>
      </c>
    </row>
    <row r="12">
      <c r="B12" s="20" t="s">
        <v>483</v>
      </c>
      <c r="C12" s="19" t="n">
        <v>0.26670546028084</v>
      </c>
      <c r="D12" s="19" t="n">
        <v>0.231002097757437</v>
      </c>
      <c r="E12" s="19" t="n">
        <v>0.3013439574858</v>
      </c>
      <c r="F12" s="19"/>
      <c r="G12" s="19" t="n">
        <v>0.271771296158933</v>
      </c>
      <c r="H12" s="19" t="n">
        <v>0.256512789117506</v>
      </c>
      <c r="I12" s="19" t="n">
        <v>0.322238530802261</v>
      </c>
      <c r="J12" s="19" t="n">
        <v>0.201142364416757</v>
      </c>
      <c r="K12" s="19" t="n">
        <v>0.278202039627629</v>
      </c>
      <c r="L12" s="19" t="n">
        <v>0.272207069774537</v>
      </c>
      <c r="M12" s="19"/>
      <c r="N12" s="19" t="n">
        <v>0.241917801455703</v>
      </c>
      <c r="O12" s="19" t="n">
        <v>0.288178498822368</v>
      </c>
      <c r="P12" s="19" t="n">
        <v>0.310189561516258</v>
      </c>
      <c r="Q12" s="19" t="n">
        <v>0.232494238604334</v>
      </c>
      <c r="R12" s="19"/>
      <c r="S12" s="19" t="n">
        <v>0.296712733827894</v>
      </c>
      <c r="T12" s="19" t="n">
        <v>0.239940815102489</v>
      </c>
      <c r="U12" s="19" t="n">
        <v>0.253644202370519</v>
      </c>
      <c r="V12" s="19" t="n">
        <v>0.206836799402379</v>
      </c>
      <c r="W12" s="19" t="n">
        <v>0.267661148970023</v>
      </c>
      <c r="X12" s="19" t="n">
        <v>0.295633695402549</v>
      </c>
      <c r="Y12" s="19" t="n">
        <v>0.222331799209498</v>
      </c>
      <c r="Z12" s="19" t="n">
        <v>0.217444750017148</v>
      </c>
      <c r="AA12" s="19" t="n">
        <v>0.383032498578549</v>
      </c>
      <c r="AB12" s="19" t="n">
        <v>0.22108067908494</v>
      </c>
      <c r="AC12" s="19" t="n">
        <v>0.330359046979595</v>
      </c>
      <c r="AD12" s="19" t="n">
        <v>0.180914675436176</v>
      </c>
      <c r="AE12" s="19"/>
      <c r="AF12" s="19" t="n">
        <v>0.268896484324544</v>
      </c>
      <c r="AG12" s="19" t="n">
        <v>0.250555280283236</v>
      </c>
      <c r="AH12" s="19" t="n">
        <v>0.278120818866102</v>
      </c>
      <c r="AI12" s="19"/>
      <c r="AJ12" s="19" t="n">
        <v>0.269522019816992</v>
      </c>
      <c r="AK12" s="19" t="n">
        <v>0.269830346068251</v>
      </c>
      <c r="AL12" s="19" t="n">
        <v>0.239584695235671</v>
      </c>
      <c r="AM12" s="19" t="n">
        <v>0.402879846639005</v>
      </c>
      <c r="AN12" s="19" t="n">
        <v>0.221596182094319</v>
      </c>
      <c r="AO12" s="19"/>
      <c r="AP12" s="19" t="n">
        <v>0.285634537518296</v>
      </c>
      <c r="AQ12" s="19" t="n">
        <v>0.277871097114672</v>
      </c>
      <c r="AR12" s="19" t="n">
        <v>0.282722916525972</v>
      </c>
      <c r="AS12" s="19" t="n">
        <v>0.252373133248598</v>
      </c>
      <c r="AT12" s="19" t="n">
        <v>0.193273961347995</v>
      </c>
      <c r="AU12" s="19"/>
      <c r="AV12" s="19" t="n">
        <v>0.275425339634563</v>
      </c>
      <c r="AW12" s="19" t="n">
        <v>0.249837512802191</v>
      </c>
      <c r="AX12" s="19" t="n">
        <v>0.283250340668609</v>
      </c>
      <c r="AY12" s="19" t="n">
        <v>0.250348326913477</v>
      </c>
      <c r="AZ12" s="19" t="n">
        <v>0.274174398638329</v>
      </c>
      <c r="BA12" s="19" t="n">
        <v>0.221512480238366</v>
      </c>
      <c r="BB12" s="19"/>
      <c r="BC12" s="19" t="n">
        <v>0.251351975761661</v>
      </c>
      <c r="BD12" s="19" t="n">
        <v>0.287964794042272</v>
      </c>
      <c r="BE12" s="19" t="n">
        <v>0.276632626806303</v>
      </c>
      <c r="BF12" s="19" t="n">
        <v>0.312206603937293</v>
      </c>
      <c r="BG12" s="19" t="n">
        <v>0.0421041769857834</v>
      </c>
    </row>
    <row r="13">
      <c r="B13" s="20" t="s">
        <v>100</v>
      </c>
      <c r="C13" s="19" t="n">
        <v>0.11144178378548</v>
      </c>
      <c r="D13" s="19" t="n">
        <v>0.094179063407771</v>
      </c>
      <c r="E13" s="19" t="n">
        <v>0.126770959109997</v>
      </c>
      <c r="F13" s="19"/>
      <c r="G13" s="19" t="n">
        <v>0.0698435035954729</v>
      </c>
      <c r="H13" s="19" t="n">
        <v>0.0921090502039588</v>
      </c>
      <c r="I13" s="19" t="n">
        <v>0.117051651685396</v>
      </c>
      <c r="J13" s="19" t="n">
        <v>0.0815195599855277</v>
      </c>
      <c r="K13" s="19" t="n">
        <v>0.154334497948161</v>
      </c>
      <c r="L13" s="19" t="n">
        <v>0.142366250898574</v>
      </c>
      <c r="M13" s="19"/>
      <c r="N13" s="19" t="n">
        <v>0.0909796609430837</v>
      </c>
      <c r="O13" s="19" t="n">
        <v>0.0847498451347792</v>
      </c>
      <c r="P13" s="19" t="n">
        <v>0.111587758768778</v>
      </c>
      <c r="Q13" s="19" t="n">
        <v>0.15881361661576</v>
      </c>
      <c r="R13" s="19"/>
      <c r="S13" s="19" t="n">
        <v>0.0887876732490752</v>
      </c>
      <c r="T13" s="19" t="n">
        <v>0.126916315258047</v>
      </c>
      <c r="U13" s="19" t="n">
        <v>0.118980141564739</v>
      </c>
      <c r="V13" s="19" t="n">
        <v>0.111688617943652</v>
      </c>
      <c r="W13" s="19" t="n">
        <v>0.0854826849912897</v>
      </c>
      <c r="X13" s="19" t="n">
        <v>0.114490786505094</v>
      </c>
      <c r="Y13" s="19" t="n">
        <v>0.130724349297376</v>
      </c>
      <c r="Z13" s="19" t="n">
        <v>0.111995466786452</v>
      </c>
      <c r="AA13" s="19" t="n">
        <v>0.115396852594948</v>
      </c>
      <c r="AB13" s="19" t="n">
        <v>0.0885359505834235</v>
      </c>
      <c r="AC13" s="19" t="n">
        <v>0.0958627029013442</v>
      </c>
      <c r="AD13" s="19" t="n">
        <v>0.191908057623079</v>
      </c>
      <c r="AE13" s="19"/>
      <c r="AF13" s="19" t="n">
        <v>0.150792520406872</v>
      </c>
      <c r="AG13" s="19" t="n">
        <v>0.0866106477448138</v>
      </c>
      <c r="AH13" s="19" t="n">
        <v>0.106355912302965</v>
      </c>
      <c r="AI13" s="19"/>
      <c r="AJ13" s="19" t="n">
        <v>0.148597287033251</v>
      </c>
      <c r="AK13" s="19" t="n">
        <v>0.0496701660388089</v>
      </c>
      <c r="AL13" s="19" t="n">
        <v>0.128728898111256</v>
      </c>
      <c r="AM13" s="19" t="n">
        <v>0.111438832653372</v>
      </c>
      <c r="AN13" s="19" t="n">
        <v>0.145327726299169</v>
      </c>
      <c r="AO13" s="19"/>
      <c r="AP13" s="19" t="n">
        <v>0.129892614741456</v>
      </c>
      <c r="AQ13" s="19" t="n">
        <v>0.0864108378437561</v>
      </c>
      <c r="AR13" s="19" t="n">
        <v>0.0961129406810953</v>
      </c>
      <c r="AS13" s="19" t="n">
        <v>0.118149317057561</v>
      </c>
      <c r="AT13" s="19" t="n">
        <v>0.143706124126603</v>
      </c>
      <c r="AU13" s="19"/>
      <c r="AV13" s="19" t="n">
        <v>0.0604581632360369</v>
      </c>
      <c r="AW13" s="19" t="n">
        <v>0.129818397080482</v>
      </c>
      <c r="AX13" s="19" t="n">
        <v>0.0747891629748327</v>
      </c>
      <c r="AY13" s="19" t="n">
        <v>0.135209700224525</v>
      </c>
      <c r="AZ13" s="19" t="n">
        <v>0.123043081093772</v>
      </c>
      <c r="BA13" s="19" t="n">
        <v>0.217117082996551</v>
      </c>
      <c r="BB13" s="19"/>
      <c r="BC13" s="19" t="n">
        <v>0.162772280233491</v>
      </c>
      <c r="BD13" s="19" t="n">
        <v>0.103420153348718</v>
      </c>
      <c r="BE13" s="19" t="n">
        <v>0.0777639493597546</v>
      </c>
      <c r="BF13" s="19" t="n">
        <v>0.0494857857801454</v>
      </c>
      <c r="BG13" s="19" t="n">
        <v>0.1710681126292</v>
      </c>
    </row>
    <row r="14">
      <c r="B14" s="20" t="s">
        <v>484</v>
      </c>
      <c r="C14" s="23" t="n">
        <v>0.297680540435977</v>
      </c>
      <c r="D14" s="23" t="n">
        <v>0.332368316136932</v>
      </c>
      <c r="E14" s="23" t="n">
        <v>0.264605468424763</v>
      </c>
      <c r="F14" s="23"/>
      <c r="G14" s="23" t="n">
        <v>0.368273368958334</v>
      </c>
      <c r="H14" s="23" t="n">
        <v>0.395170359560784</v>
      </c>
      <c r="I14" s="23" t="n">
        <v>0.242982584794784</v>
      </c>
      <c r="J14" s="23" t="n">
        <v>0.35025953878576</v>
      </c>
      <c r="K14" s="23" t="n">
        <v>0.274927615419787</v>
      </c>
      <c r="L14" s="23" t="n">
        <v>0.194845737431408</v>
      </c>
      <c r="M14" s="23"/>
      <c r="N14" s="23" t="n">
        <v>0.310232820002069</v>
      </c>
      <c r="O14" s="23" t="n">
        <v>0.31751741865661</v>
      </c>
      <c r="P14" s="23" t="n">
        <v>0.274765104326408</v>
      </c>
      <c r="Q14" s="23" t="n">
        <v>0.284693120108287</v>
      </c>
      <c r="R14" s="23"/>
      <c r="S14" s="23" t="n">
        <v>0.28784028481863</v>
      </c>
      <c r="T14" s="23" t="n">
        <v>0.266612408435749</v>
      </c>
      <c r="U14" s="23" t="n">
        <v>0.30360903770653</v>
      </c>
      <c r="V14" s="23" t="n">
        <v>0.291446379216633</v>
      </c>
      <c r="W14" s="23" t="n">
        <v>0.399021562069982</v>
      </c>
      <c r="X14" s="23" t="n">
        <v>0.356430552262914</v>
      </c>
      <c r="Y14" s="23" t="n">
        <v>0.300899209173318</v>
      </c>
      <c r="Z14" s="23" t="n">
        <v>0.393484906171115</v>
      </c>
      <c r="AA14" s="23" t="n">
        <v>0.191589533044209</v>
      </c>
      <c r="AB14" s="23" t="n">
        <v>0.329473932304779</v>
      </c>
      <c r="AC14" s="23" t="n">
        <v>0.292009851362802</v>
      </c>
      <c r="AD14" s="23" t="n">
        <v>0.280680248846388</v>
      </c>
      <c r="AE14" s="23"/>
      <c r="AF14" s="23" t="n">
        <v>0.281266440013255</v>
      </c>
      <c r="AG14" s="23" t="n">
        <v>0.322035354333091</v>
      </c>
      <c r="AH14" s="23" t="n">
        <v>0.265582508921208</v>
      </c>
      <c r="AI14" s="23"/>
      <c r="AJ14" s="23" t="n">
        <v>0.283799447459498</v>
      </c>
      <c r="AK14" s="23" t="n">
        <v>0.353438483699702</v>
      </c>
      <c r="AL14" s="23" t="n">
        <v>0.24424649484417</v>
      </c>
      <c r="AM14" s="23" t="n">
        <v>0.152605918067539</v>
      </c>
      <c r="AN14" s="23" t="n">
        <v>0.262575942922982</v>
      </c>
      <c r="AO14" s="23"/>
      <c r="AP14" s="23" t="n">
        <v>0.27939771583959</v>
      </c>
      <c r="AQ14" s="23" t="n">
        <v>0.331848529873479</v>
      </c>
      <c r="AR14" s="23" t="n">
        <v>0.254310581483692</v>
      </c>
      <c r="AS14" s="23" t="n">
        <v>0.33323481877732</v>
      </c>
      <c r="AT14" s="23" t="n">
        <v>0.303186307148284</v>
      </c>
      <c r="AU14" s="23"/>
      <c r="AV14" s="23" t="n">
        <v>0.342682107976902</v>
      </c>
      <c r="AW14" s="23" t="n">
        <v>0.294993760713153</v>
      </c>
      <c r="AX14" s="23" t="n">
        <v>0.292033100640699</v>
      </c>
      <c r="AY14" s="23" t="n">
        <v>0.27243692657648</v>
      </c>
      <c r="AZ14" s="23" t="n">
        <v>0.249890029092198</v>
      </c>
      <c r="BA14" s="23" t="n">
        <v>0.23123371016387</v>
      </c>
      <c r="BB14" s="23"/>
      <c r="BC14" s="23" t="n">
        <v>0.238003294020897</v>
      </c>
      <c r="BD14" s="23" t="n">
        <v>0.308544068435059</v>
      </c>
      <c r="BE14" s="23" t="n">
        <v>0.337606242805859</v>
      </c>
      <c r="BF14" s="23" t="n">
        <v>0.290731555994822</v>
      </c>
      <c r="BG14" s="23" t="n">
        <v>0.224178816575432</v>
      </c>
    </row>
    <row r="15">
      <c r="B15" s="20" t="s">
        <v>485</v>
      </c>
      <c r="C15" s="23" t="n">
        <v>0.590877675778543</v>
      </c>
      <c r="D15" s="23" t="n">
        <v>0.573452620455297</v>
      </c>
      <c r="E15" s="23" t="n">
        <v>0.60862357246524</v>
      </c>
      <c r="F15" s="23"/>
      <c r="G15" s="23" t="n">
        <v>0.561883127446193</v>
      </c>
      <c r="H15" s="23" t="n">
        <v>0.512720590235257</v>
      </c>
      <c r="I15" s="23" t="n">
        <v>0.63996576351982</v>
      </c>
      <c r="J15" s="23" t="n">
        <v>0.568220901228713</v>
      </c>
      <c r="K15" s="23" t="n">
        <v>0.570737886632051</v>
      </c>
      <c r="L15" s="23" t="n">
        <v>0.662788011670018</v>
      </c>
      <c r="M15" s="23"/>
      <c r="N15" s="23" t="n">
        <v>0.598787519054848</v>
      </c>
      <c r="O15" s="23" t="n">
        <v>0.597732736208611</v>
      </c>
      <c r="P15" s="23" t="n">
        <v>0.613647136904814</v>
      </c>
      <c r="Q15" s="23" t="n">
        <v>0.556493263275953</v>
      </c>
      <c r="R15" s="23"/>
      <c r="S15" s="23" t="n">
        <v>0.623372041932295</v>
      </c>
      <c r="T15" s="23" t="n">
        <v>0.606471276306205</v>
      </c>
      <c r="U15" s="23" t="n">
        <v>0.577410820728732</v>
      </c>
      <c r="V15" s="23" t="n">
        <v>0.596865002839715</v>
      </c>
      <c r="W15" s="23" t="n">
        <v>0.515495752938729</v>
      </c>
      <c r="X15" s="23" t="n">
        <v>0.529078661231992</v>
      </c>
      <c r="Y15" s="23" t="n">
        <v>0.568376441529306</v>
      </c>
      <c r="Z15" s="23" t="n">
        <v>0.494519627042433</v>
      </c>
      <c r="AA15" s="23" t="n">
        <v>0.693013614360842</v>
      </c>
      <c r="AB15" s="23" t="n">
        <v>0.581990117111798</v>
      </c>
      <c r="AC15" s="23" t="n">
        <v>0.612127445735854</v>
      </c>
      <c r="AD15" s="23" t="n">
        <v>0.527411693530533</v>
      </c>
      <c r="AE15" s="23"/>
      <c r="AF15" s="23" t="n">
        <v>0.567941039579874</v>
      </c>
      <c r="AG15" s="23" t="n">
        <v>0.591353997922095</v>
      </c>
      <c r="AH15" s="23" t="n">
        <v>0.628061578775827</v>
      </c>
      <c r="AI15" s="23"/>
      <c r="AJ15" s="23" t="n">
        <v>0.567603265507251</v>
      </c>
      <c r="AK15" s="23" t="n">
        <v>0.596891350261489</v>
      </c>
      <c r="AL15" s="23" t="n">
        <v>0.627024607044574</v>
      </c>
      <c r="AM15" s="23" t="n">
        <v>0.735955249279089</v>
      </c>
      <c r="AN15" s="23" t="n">
        <v>0.592096330777849</v>
      </c>
      <c r="AO15" s="23"/>
      <c r="AP15" s="23" t="n">
        <v>0.590709669418953</v>
      </c>
      <c r="AQ15" s="23" t="n">
        <v>0.581740632282765</v>
      </c>
      <c r="AR15" s="23" t="n">
        <v>0.649576477835212</v>
      </c>
      <c r="AS15" s="23" t="n">
        <v>0.548615864165119</v>
      </c>
      <c r="AT15" s="23" t="n">
        <v>0.553107568725113</v>
      </c>
      <c r="AU15" s="23"/>
      <c r="AV15" s="23" t="n">
        <v>0.596859728787061</v>
      </c>
      <c r="AW15" s="23" t="n">
        <v>0.575187842206364</v>
      </c>
      <c r="AX15" s="23" t="n">
        <v>0.633177736384468</v>
      </c>
      <c r="AY15" s="23" t="n">
        <v>0.592353373198996</v>
      </c>
      <c r="AZ15" s="23" t="n">
        <v>0.627066889814031</v>
      </c>
      <c r="BA15" s="23" t="n">
        <v>0.551649206839579</v>
      </c>
      <c r="BB15" s="23"/>
      <c r="BC15" s="23" t="n">
        <v>0.599224425745612</v>
      </c>
      <c r="BD15" s="23" t="n">
        <v>0.588035778216224</v>
      </c>
      <c r="BE15" s="23" t="n">
        <v>0.584629807834387</v>
      </c>
      <c r="BF15" s="23" t="n">
        <v>0.659782658225033</v>
      </c>
      <c r="BG15" s="23" t="n">
        <v>0.604753070795368</v>
      </c>
    </row>
    <row r="16">
      <c r="B16" s="20" t="s">
        <v>141</v>
      </c>
      <c r="C16" s="24" t="n">
        <v>-0.293197135342566</v>
      </c>
      <c r="D16" s="24" t="n">
        <v>-0.241084304318366</v>
      </c>
      <c r="E16" s="24" t="n">
        <v>-0.344018104040477</v>
      </c>
      <c r="F16" s="24"/>
      <c r="G16" s="24" t="n">
        <v>-0.193609758487859</v>
      </c>
      <c r="H16" s="24" t="n">
        <v>-0.117550230674473</v>
      </c>
      <c r="I16" s="24" t="n">
        <v>-0.396983178725037</v>
      </c>
      <c r="J16" s="24" t="n">
        <v>-0.217961362442953</v>
      </c>
      <c r="K16" s="24" t="n">
        <v>-0.295810271212264</v>
      </c>
      <c r="L16" s="24" t="n">
        <v>-0.467942274238609</v>
      </c>
      <c r="M16" s="24"/>
      <c r="N16" s="24" t="n">
        <v>-0.288554699052779</v>
      </c>
      <c r="O16" s="24" t="n">
        <v>-0.280215317552001</v>
      </c>
      <c r="P16" s="24" t="n">
        <v>-0.338882032578406</v>
      </c>
      <c r="Q16" s="24" t="n">
        <v>-0.271800143167666</v>
      </c>
      <c r="R16" s="24"/>
      <c r="S16" s="24" t="n">
        <v>-0.335531757113665</v>
      </c>
      <c r="T16" s="24" t="n">
        <v>-0.339858867870456</v>
      </c>
      <c r="U16" s="24" t="n">
        <v>-0.273801783022202</v>
      </c>
      <c r="V16" s="24" t="n">
        <v>-0.305418623623081</v>
      </c>
      <c r="W16" s="24" t="n">
        <v>-0.116474190868747</v>
      </c>
      <c r="X16" s="24" t="n">
        <v>-0.172648108969079</v>
      </c>
      <c r="Y16" s="24" t="n">
        <v>-0.267477232355988</v>
      </c>
      <c r="Z16" s="24" t="n">
        <v>-0.101034720871319</v>
      </c>
      <c r="AA16" s="24" t="n">
        <v>-0.501424081316633</v>
      </c>
      <c r="AB16" s="24" t="n">
        <v>-0.252516184807019</v>
      </c>
      <c r="AC16" s="24" t="n">
        <v>-0.320117594373052</v>
      </c>
      <c r="AD16" s="24" t="n">
        <v>-0.246731444684145</v>
      </c>
      <c r="AE16" s="24"/>
      <c r="AF16" s="24" t="n">
        <v>-0.286674599566619</v>
      </c>
      <c r="AG16" s="24" t="n">
        <v>-0.269318643589004</v>
      </c>
      <c r="AH16" s="24" t="n">
        <v>-0.362479069854619</v>
      </c>
      <c r="AI16" s="24"/>
      <c r="AJ16" s="24" t="n">
        <v>-0.283803818047754</v>
      </c>
      <c r="AK16" s="24" t="n">
        <v>-0.243452866561788</v>
      </c>
      <c r="AL16" s="24" t="n">
        <v>-0.382778112200404</v>
      </c>
      <c r="AM16" s="24" t="n">
        <v>-0.583349331211549</v>
      </c>
      <c r="AN16" s="24" t="n">
        <v>-0.329520387854866</v>
      </c>
      <c r="AO16" s="24"/>
      <c r="AP16" s="24" t="n">
        <v>-0.311311953579363</v>
      </c>
      <c r="AQ16" s="24" t="n">
        <v>-0.249892102409286</v>
      </c>
      <c r="AR16" s="24" t="n">
        <v>-0.39526589635152</v>
      </c>
      <c r="AS16" s="24" t="n">
        <v>-0.215381045387799</v>
      </c>
      <c r="AT16" s="24" t="n">
        <v>-0.249921261576828</v>
      </c>
      <c r="AU16" s="24"/>
      <c r="AV16" s="24" t="n">
        <v>-0.25417762081016</v>
      </c>
      <c r="AW16" s="24" t="n">
        <v>-0.280194081493211</v>
      </c>
      <c r="AX16" s="24" t="n">
        <v>-0.341144635743769</v>
      </c>
      <c r="AY16" s="24" t="n">
        <v>-0.319916446622516</v>
      </c>
      <c r="AZ16" s="24" t="n">
        <v>-0.377176860721833</v>
      </c>
      <c r="BA16" s="24" t="n">
        <v>-0.320415496675708</v>
      </c>
      <c r="BB16" s="24"/>
      <c r="BC16" s="24" t="n">
        <v>-0.361221131724714</v>
      </c>
      <c r="BD16" s="24" t="n">
        <v>-0.279491709781165</v>
      </c>
      <c r="BE16" s="24" t="n">
        <v>-0.247023565028528</v>
      </c>
      <c r="BF16" s="24" t="n">
        <v>-0.369051102230211</v>
      </c>
      <c r="BG16" s="24" t="n">
        <v>-0.380574254219936</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0.0615376962827669</v>
      </c>
      <c r="D9" s="19" t="n">
        <v>0.0851053439177499</v>
      </c>
      <c r="E9" s="19" t="n">
        <v>0.0392442632375983</v>
      </c>
      <c r="F9" s="19"/>
      <c r="G9" s="19" t="n">
        <v>0.0946786058191571</v>
      </c>
      <c r="H9" s="19" t="n">
        <v>0.0856579546543879</v>
      </c>
      <c r="I9" s="19" t="n">
        <v>0.0490712097940548</v>
      </c>
      <c r="J9" s="19" t="n">
        <v>0.0691444805304573</v>
      </c>
      <c r="K9" s="19" t="n">
        <v>0.0521825924510692</v>
      </c>
      <c r="L9" s="19" t="n">
        <v>0.0325330305648064</v>
      </c>
      <c r="M9" s="19"/>
      <c r="N9" s="19" t="n">
        <v>0.0738042285203238</v>
      </c>
      <c r="O9" s="19" t="n">
        <v>0.0725456426871218</v>
      </c>
      <c r="P9" s="19" t="n">
        <v>0.057353295242496</v>
      </c>
      <c r="Q9" s="19" t="n">
        <v>0.0417064260878763</v>
      </c>
      <c r="R9" s="19"/>
      <c r="S9" s="19" t="n">
        <v>0.0920918602688327</v>
      </c>
      <c r="T9" s="19" t="n">
        <v>0.0564445579208974</v>
      </c>
      <c r="U9" s="19" t="n">
        <v>0.00822072250114674</v>
      </c>
      <c r="V9" s="19" t="n">
        <v>0.0670615068524282</v>
      </c>
      <c r="W9" s="19" t="n">
        <v>0.0945219011136668</v>
      </c>
      <c r="X9" s="19" t="n">
        <v>0.0222569973137084</v>
      </c>
      <c r="Y9" s="19" t="n">
        <v>0.0371614631989613</v>
      </c>
      <c r="Z9" s="19" t="n">
        <v>0.0508765154901961</v>
      </c>
      <c r="AA9" s="19" t="n">
        <v>0.107839305529448</v>
      </c>
      <c r="AB9" s="19" t="n">
        <v>0.0701724520591645</v>
      </c>
      <c r="AC9" s="19" t="n">
        <v>0.044798611477336</v>
      </c>
      <c r="AD9" s="19" t="n">
        <v>0.0308738309045765</v>
      </c>
      <c r="AE9" s="19"/>
      <c r="AF9" s="19" t="n">
        <v>0.0654330891212215</v>
      </c>
      <c r="AG9" s="19" t="n">
        <v>0.0686784017811468</v>
      </c>
      <c r="AH9" s="19" t="n">
        <v>0.039705732818405</v>
      </c>
      <c r="AI9" s="19"/>
      <c r="AJ9" s="19" t="n">
        <v>0.0618799057877319</v>
      </c>
      <c r="AK9" s="19" t="n">
        <v>0.0895331216402035</v>
      </c>
      <c r="AL9" s="19" t="n">
        <v>0.0338492281927202</v>
      </c>
      <c r="AM9" s="19" t="n">
        <v>0</v>
      </c>
      <c r="AN9" s="19" t="n">
        <v>0.0203967998036777</v>
      </c>
      <c r="AO9" s="19"/>
      <c r="AP9" s="19" t="n">
        <v>0.0734327491086491</v>
      </c>
      <c r="AQ9" s="19" t="n">
        <v>0.0913339681134558</v>
      </c>
      <c r="AR9" s="19" t="n">
        <v>0.012702357165284</v>
      </c>
      <c r="AS9" s="19" t="n">
        <v>0.0488956308787359</v>
      </c>
      <c r="AT9" s="19" t="n">
        <v>0.0296569391675879</v>
      </c>
      <c r="AU9" s="19"/>
      <c r="AV9" s="19" t="n">
        <v>0.0864428521273435</v>
      </c>
      <c r="AW9" s="19" t="n">
        <v>0.0778708546310061</v>
      </c>
      <c r="AX9" s="19" t="n">
        <v>0.012724470118079</v>
      </c>
      <c r="AY9" s="19" t="n">
        <v>0.0626636193006549</v>
      </c>
      <c r="AZ9" s="19" t="n">
        <v>0.0402502698590181</v>
      </c>
      <c r="BA9" s="19" t="n">
        <v>0.0112634127231172</v>
      </c>
      <c r="BB9" s="19"/>
      <c r="BC9" s="19" t="n">
        <v>0.0258606771205181</v>
      </c>
      <c r="BD9" s="19" t="n">
        <v>0.0481734276616717</v>
      </c>
      <c r="BE9" s="19" t="n">
        <v>0.0789727563786848</v>
      </c>
      <c r="BF9" s="19" t="n">
        <v>0.0766133869079236</v>
      </c>
      <c r="BG9" s="19" t="n">
        <v>0.0382112786576667</v>
      </c>
    </row>
    <row r="10">
      <c r="B10" s="20" t="s">
        <v>481</v>
      </c>
      <c r="C10" s="19" t="n">
        <v>0.172397466502367</v>
      </c>
      <c r="D10" s="19" t="n">
        <v>0.197023723284077</v>
      </c>
      <c r="E10" s="19" t="n">
        <v>0.14987850166034</v>
      </c>
      <c r="F10" s="19"/>
      <c r="G10" s="19" t="n">
        <v>0.224058160990091</v>
      </c>
      <c r="H10" s="19" t="n">
        <v>0.202639348300289</v>
      </c>
      <c r="I10" s="19" t="n">
        <v>0.126483800843735</v>
      </c>
      <c r="J10" s="19" t="n">
        <v>0.219692161690601</v>
      </c>
      <c r="K10" s="19" t="n">
        <v>0.129396956193049</v>
      </c>
      <c r="L10" s="19" t="n">
        <v>0.14551010096049</v>
      </c>
      <c r="M10" s="19"/>
      <c r="N10" s="19" t="n">
        <v>0.169478323817155</v>
      </c>
      <c r="O10" s="19" t="n">
        <v>0.176739721336874</v>
      </c>
      <c r="P10" s="19" t="n">
        <v>0.160182289530821</v>
      </c>
      <c r="Q10" s="19" t="n">
        <v>0.181401862698519</v>
      </c>
      <c r="R10" s="19"/>
      <c r="S10" s="19" t="n">
        <v>0.198388050753887</v>
      </c>
      <c r="T10" s="19" t="n">
        <v>0.161308856727844</v>
      </c>
      <c r="U10" s="19" t="n">
        <v>0.140927056343327</v>
      </c>
      <c r="V10" s="19" t="n">
        <v>0.192493128435536</v>
      </c>
      <c r="W10" s="19" t="n">
        <v>0.188541669914183</v>
      </c>
      <c r="X10" s="19" t="n">
        <v>0.186245528803538</v>
      </c>
      <c r="Y10" s="19" t="n">
        <v>0.213537699115056</v>
      </c>
      <c r="Z10" s="19" t="n">
        <v>0.18195346246998</v>
      </c>
      <c r="AA10" s="19" t="n">
        <v>0.0956488281254846</v>
      </c>
      <c r="AB10" s="19" t="n">
        <v>0.168258205021694</v>
      </c>
      <c r="AC10" s="19" t="n">
        <v>0.212050085089945</v>
      </c>
      <c r="AD10" s="19" t="n">
        <v>0.160650445946679</v>
      </c>
      <c r="AE10" s="19"/>
      <c r="AF10" s="19" t="n">
        <v>0.164688710123432</v>
      </c>
      <c r="AG10" s="19" t="n">
        <v>0.177214032471628</v>
      </c>
      <c r="AH10" s="19" t="n">
        <v>0.153316096238238</v>
      </c>
      <c r="AI10" s="19"/>
      <c r="AJ10" s="19" t="n">
        <v>0.171807763588702</v>
      </c>
      <c r="AK10" s="19" t="n">
        <v>0.167219452752372</v>
      </c>
      <c r="AL10" s="19" t="n">
        <v>0.186608889788747</v>
      </c>
      <c r="AM10" s="19" t="n">
        <v>0.155006375332789</v>
      </c>
      <c r="AN10" s="19" t="n">
        <v>0.182555850676445</v>
      </c>
      <c r="AO10" s="19"/>
      <c r="AP10" s="19" t="n">
        <v>0.165176250592606</v>
      </c>
      <c r="AQ10" s="19" t="n">
        <v>0.171375815099161</v>
      </c>
      <c r="AR10" s="19" t="n">
        <v>0.130688323667889</v>
      </c>
      <c r="AS10" s="19" t="n">
        <v>0.228640558305694</v>
      </c>
      <c r="AT10" s="19" t="n">
        <v>0.144350650159146</v>
      </c>
      <c r="AU10" s="19"/>
      <c r="AV10" s="19" t="n">
        <v>0.184176226258254</v>
      </c>
      <c r="AW10" s="19" t="n">
        <v>0.156140297814133</v>
      </c>
      <c r="AX10" s="19" t="n">
        <v>0.17041599064313</v>
      </c>
      <c r="AY10" s="19" t="n">
        <v>0.175784150317936</v>
      </c>
      <c r="AZ10" s="19" t="n">
        <v>0.166087769364862</v>
      </c>
      <c r="BA10" s="19" t="n">
        <v>0.133190581825083</v>
      </c>
      <c r="BB10" s="19"/>
      <c r="BC10" s="19" t="n">
        <v>0.167129040549003</v>
      </c>
      <c r="BD10" s="19" t="n">
        <v>0.167208335354788</v>
      </c>
      <c r="BE10" s="19" t="n">
        <v>0.16792147414769</v>
      </c>
      <c r="BF10" s="19" t="n">
        <v>0.188398729212003</v>
      </c>
      <c r="BG10" s="19" t="n">
        <v>0.0664736966218668</v>
      </c>
    </row>
    <row r="11">
      <c r="B11" s="20" t="s">
        <v>482</v>
      </c>
      <c r="C11" s="19" t="n">
        <v>0.296040802067891</v>
      </c>
      <c r="D11" s="19" t="n">
        <v>0.276401718552873</v>
      </c>
      <c r="E11" s="19" t="n">
        <v>0.31711092216223</v>
      </c>
      <c r="F11" s="19"/>
      <c r="G11" s="19" t="n">
        <v>0.285002520404446</v>
      </c>
      <c r="H11" s="19" t="n">
        <v>0.21890762218287</v>
      </c>
      <c r="I11" s="19" t="n">
        <v>0.282400094132692</v>
      </c>
      <c r="J11" s="19" t="n">
        <v>0.31182472312874</v>
      </c>
      <c r="K11" s="19" t="n">
        <v>0.313352696404328</v>
      </c>
      <c r="L11" s="19" t="n">
        <v>0.348618281147495</v>
      </c>
      <c r="M11" s="19"/>
      <c r="N11" s="19" t="n">
        <v>0.339720149971591</v>
      </c>
      <c r="O11" s="19" t="n">
        <v>0.293425111794097</v>
      </c>
      <c r="P11" s="19" t="n">
        <v>0.27570920353548</v>
      </c>
      <c r="Q11" s="19" t="n">
        <v>0.272398802904589</v>
      </c>
      <c r="R11" s="19"/>
      <c r="S11" s="19" t="n">
        <v>0.310103261875338</v>
      </c>
      <c r="T11" s="19" t="n">
        <v>0.317117898185053</v>
      </c>
      <c r="U11" s="19" t="n">
        <v>0.322465710184015</v>
      </c>
      <c r="V11" s="19" t="n">
        <v>0.357354384405264</v>
      </c>
      <c r="W11" s="19" t="n">
        <v>0.280475154158756</v>
      </c>
      <c r="X11" s="19" t="n">
        <v>0.33096612737143</v>
      </c>
      <c r="Y11" s="19" t="n">
        <v>0.224431183037327</v>
      </c>
      <c r="Z11" s="19" t="n">
        <v>0.372805633283707</v>
      </c>
      <c r="AA11" s="19" t="n">
        <v>0.237710312883032</v>
      </c>
      <c r="AB11" s="19" t="n">
        <v>0.2982829811325</v>
      </c>
      <c r="AC11" s="19" t="n">
        <v>0.173362435931178</v>
      </c>
      <c r="AD11" s="19" t="n">
        <v>0.325660799051841</v>
      </c>
      <c r="AE11" s="19"/>
      <c r="AF11" s="19" t="n">
        <v>0.278487142216331</v>
      </c>
      <c r="AG11" s="19" t="n">
        <v>0.306312064868379</v>
      </c>
      <c r="AH11" s="19" t="n">
        <v>0.319895342150122</v>
      </c>
      <c r="AI11" s="19"/>
      <c r="AJ11" s="19" t="n">
        <v>0.303656912327469</v>
      </c>
      <c r="AK11" s="19" t="n">
        <v>0.285957825445067</v>
      </c>
      <c r="AL11" s="19" t="n">
        <v>0.322241353637771</v>
      </c>
      <c r="AM11" s="19" t="n">
        <v>0.221381548533955</v>
      </c>
      <c r="AN11" s="19" t="n">
        <v>0.325901956017266</v>
      </c>
      <c r="AO11" s="19"/>
      <c r="AP11" s="19" t="n">
        <v>0.32966176439481</v>
      </c>
      <c r="AQ11" s="19" t="n">
        <v>0.264622985940719</v>
      </c>
      <c r="AR11" s="19" t="n">
        <v>0.37463097254085</v>
      </c>
      <c r="AS11" s="19" t="n">
        <v>0.308650805877909</v>
      </c>
      <c r="AT11" s="19" t="n">
        <v>0.276842798018983</v>
      </c>
      <c r="AU11" s="19"/>
      <c r="AV11" s="19" t="n">
        <v>0.269330478557553</v>
      </c>
      <c r="AW11" s="19" t="n">
        <v>0.330154992290437</v>
      </c>
      <c r="AX11" s="19" t="n">
        <v>0.431552667366014</v>
      </c>
      <c r="AY11" s="19" t="n">
        <v>0.325133700206082</v>
      </c>
      <c r="AZ11" s="19" t="n">
        <v>0.268915484142542</v>
      </c>
      <c r="BA11" s="19" t="n">
        <v>0.239673126033132</v>
      </c>
      <c r="BB11" s="19"/>
      <c r="BC11" s="19" t="n">
        <v>0.294155065444936</v>
      </c>
      <c r="BD11" s="19" t="n">
        <v>0.288105593472695</v>
      </c>
      <c r="BE11" s="19" t="n">
        <v>0.301068005952685</v>
      </c>
      <c r="BF11" s="19" t="n">
        <v>0.336871562335633</v>
      </c>
      <c r="BG11" s="19" t="n">
        <v>0.251012961324274</v>
      </c>
    </row>
    <row r="12">
      <c r="B12" s="20" t="s">
        <v>483</v>
      </c>
      <c r="C12" s="19" t="n">
        <v>0.348216724556647</v>
      </c>
      <c r="D12" s="19" t="n">
        <v>0.337227852688388</v>
      </c>
      <c r="E12" s="19" t="n">
        <v>0.357849597966046</v>
      </c>
      <c r="F12" s="19"/>
      <c r="G12" s="19" t="n">
        <v>0.32967509881389</v>
      </c>
      <c r="H12" s="19" t="n">
        <v>0.377702829030811</v>
      </c>
      <c r="I12" s="19" t="n">
        <v>0.418295711658818</v>
      </c>
      <c r="J12" s="19" t="n">
        <v>0.287265193354923</v>
      </c>
      <c r="K12" s="19" t="n">
        <v>0.355657617991701</v>
      </c>
      <c r="L12" s="19" t="n">
        <v>0.324746995179341</v>
      </c>
      <c r="M12" s="19"/>
      <c r="N12" s="19" t="n">
        <v>0.328525884210708</v>
      </c>
      <c r="O12" s="19" t="n">
        <v>0.357164349839425</v>
      </c>
      <c r="P12" s="19" t="n">
        <v>0.387406577415173</v>
      </c>
      <c r="Q12" s="19" t="n">
        <v>0.325262092616849</v>
      </c>
      <c r="R12" s="19"/>
      <c r="S12" s="19" t="n">
        <v>0.301392542712403</v>
      </c>
      <c r="T12" s="19" t="n">
        <v>0.341079039193986</v>
      </c>
      <c r="U12" s="19" t="n">
        <v>0.356829637393949</v>
      </c>
      <c r="V12" s="19" t="n">
        <v>0.267636135164684</v>
      </c>
      <c r="W12" s="19" t="n">
        <v>0.319343554989929</v>
      </c>
      <c r="X12" s="19" t="n">
        <v>0.317295737724921</v>
      </c>
      <c r="Y12" s="19" t="n">
        <v>0.405711775670645</v>
      </c>
      <c r="Z12" s="19" t="n">
        <v>0.256550262047472</v>
      </c>
      <c r="AA12" s="19" t="n">
        <v>0.429372980238817</v>
      </c>
      <c r="AB12" s="19" t="n">
        <v>0.388010770619859</v>
      </c>
      <c r="AC12" s="19" t="n">
        <v>0.468714755556452</v>
      </c>
      <c r="AD12" s="19" t="n">
        <v>0.294903891350432</v>
      </c>
      <c r="AE12" s="19"/>
      <c r="AF12" s="19" t="n">
        <v>0.358080694788169</v>
      </c>
      <c r="AG12" s="19" t="n">
        <v>0.34024424728833</v>
      </c>
      <c r="AH12" s="19" t="n">
        <v>0.32339476468498</v>
      </c>
      <c r="AI12" s="19"/>
      <c r="AJ12" s="19" t="n">
        <v>0.334132347126266</v>
      </c>
      <c r="AK12" s="19" t="n">
        <v>0.380640216283446</v>
      </c>
      <c r="AL12" s="19" t="n">
        <v>0.248262532067567</v>
      </c>
      <c r="AM12" s="19" t="n">
        <v>0.512173243479884</v>
      </c>
      <c r="AN12" s="19" t="n">
        <v>0.276526877538404</v>
      </c>
      <c r="AO12" s="19"/>
      <c r="AP12" s="19" t="n">
        <v>0.306753134154847</v>
      </c>
      <c r="AQ12" s="19" t="n">
        <v>0.379904105939729</v>
      </c>
      <c r="AR12" s="19" t="n">
        <v>0.353804986492114</v>
      </c>
      <c r="AS12" s="19" t="n">
        <v>0.3131871316001</v>
      </c>
      <c r="AT12" s="19" t="n">
        <v>0.36120353488491</v>
      </c>
      <c r="AU12" s="19"/>
      <c r="AV12" s="19" t="n">
        <v>0.38875027495331</v>
      </c>
      <c r="AW12" s="19" t="n">
        <v>0.305291930555055</v>
      </c>
      <c r="AX12" s="19" t="n">
        <v>0.264445068084445</v>
      </c>
      <c r="AY12" s="19" t="n">
        <v>0.336138800083387</v>
      </c>
      <c r="AZ12" s="19" t="n">
        <v>0.35089236845101</v>
      </c>
      <c r="BA12" s="19" t="n">
        <v>0.378148528773399</v>
      </c>
      <c r="BB12" s="19"/>
      <c r="BC12" s="19" t="n">
        <v>0.326450661826514</v>
      </c>
      <c r="BD12" s="19" t="n">
        <v>0.38366015630917</v>
      </c>
      <c r="BE12" s="19" t="n">
        <v>0.372016308684117</v>
      </c>
      <c r="BF12" s="19" t="n">
        <v>0.343643936760085</v>
      </c>
      <c r="BG12" s="19" t="n">
        <v>0.38591382379096</v>
      </c>
    </row>
    <row r="13">
      <c r="B13" s="20" t="s">
        <v>100</v>
      </c>
      <c r="C13" s="19" t="n">
        <v>0.121807310590329</v>
      </c>
      <c r="D13" s="19" t="n">
        <v>0.104241361556912</v>
      </c>
      <c r="E13" s="19" t="n">
        <v>0.135916714973786</v>
      </c>
      <c r="F13" s="19"/>
      <c r="G13" s="19" t="n">
        <v>0.0665856139724148</v>
      </c>
      <c r="H13" s="19" t="n">
        <v>0.115092245831642</v>
      </c>
      <c r="I13" s="19" t="n">
        <v>0.1237491835707</v>
      </c>
      <c r="J13" s="19" t="n">
        <v>0.112073441295279</v>
      </c>
      <c r="K13" s="19" t="n">
        <v>0.149410136959852</v>
      </c>
      <c r="L13" s="19" t="n">
        <v>0.148591592147868</v>
      </c>
      <c r="M13" s="19"/>
      <c r="N13" s="19" t="n">
        <v>0.0884714134802226</v>
      </c>
      <c r="O13" s="19" t="n">
        <v>0.100125174342482</v>
      </c>
      <c r="P13" s="19" t="n">
        <v>0.119348634276031</v>
      </c>
      <c r="Q13" s="19" t="n">
        <v>0.179230815692167</v>
      </c>
      <c r="R13" s="19"/>
      <c r="S13" s="19" t="n">
        <v>0.0980242843895394</v>
      </c>
      <c r="T13" s="19" t="n">
        <v>0.124049647972221</v>
      </c>
      <c r="U13" s="19" t="n">
        <v>0.171556873577562</v>
      </c>
      <c r="V13" s="19" t="n">
        <v>0.115454845142088</v>
      </c>
      <c r="W13" s="19" t="n">
        <v>0.117117719823465</v>
      </c>
      <c r="X13" s="19" t="n">
        <v>0.143235608786403</v>
      </c>
      <c r="Y13" s="19" t="n">
        <v>0.119157878978011</v>
      </c>
      <c r="Z13" s="19" t="n">
        <v>0.137814126708644</v>
      </c>
      <c r="AA13" s="19" t="n">
        <v>0.129428573223218</v>
      </c>
      <c r="AB13" s="19" t="n">
        <v>0.0752755911667819</v>
      </c>
      <c r="AC13" s="19" t="n">
        <v>0.101074111945089</v>
      </c>
      <c r="AD13" s="19" t="n">
        <v>0.187911032746471</v>
      </c>
      <c r="AE13" s="19"/>
      <c r="AF13" s="19" t="n">
        <v>0.133310363750846</v>
      </c>
      <c r="AG13" s="19" t="n">
        <v>0.107551253590516</v>
      </c>
      <c r="AH13" s="19" t="n">
        <v>0.163688064108256</v>
      </c>
      <c r="AI13" s="19"/>
      <c r="AJ13" s="19" t="n">
        <v>0.128523071169831</v>
      </c>
      <c r="AK13" s="19" t="n">
        <v>0.0766493838789119</v>
      </c>
      <c r="AL13" s="19" t="n">
        <v>0.209037996313194</v>
      </c>
      <c r="AM13" s="19" t="n">
        <v>0.111438832653372</v>
      </c>
      <c r="AN13" s="19" t="n">
        <v>0.194618515964207</v>
      </c>
      <c r="AO13" s="19"/>
      <c r="AP13" s="19" t="n">
        <v>0.124976101749088</v>
      </c>
      <c r="AQ13" s="19" t="n">
        <v>0.0927631249069363</v>
      </c>
      <c r="AR13" s="19" t="n">
        <v>0.128173360133863</v>
      </c>
      <c r="AS13" s="19" t="n">
        <v>0.10062587333756</v>
      </c>
      <c r="AT13" s="19" t="n">
        <v>0.187946077769373</v>
      </c>
      <c r="AU13" s="19"/>
      <c r="AV13" s="19" t="n">
        <v>0.07130016810354</v>
      </c>
      <c r="AW13" s="19" t="n">
        <v>0.130541924709368</v>
      </c>
      <c r="AX13" s="19" t="n">
        <v>0.120861803788332</v>
      </c>
      <c r="AY13" s="19" t="n">
        <v>0.10027973009194</v>
      </c>
      <c r="AZ13" s="19" t="n">
        <v>0.173854108182568</v>
      </c>
      <c r="BA13" s="19" t="n">
        <v>0.237724350645269</v>
      </c>
      <c r="BB13" s="19"/>
      <c r="BC13" s="19" t="n">
        <v>0.186404555059028</v>
      </c>
      <c r="BD13" s="19" t="n">
        <v>0.112852487201675</v>
      </c>
      <c r="BE13" s="19" t="n">
        <v>0.0800214548368238</v>
      </c>
      <c r="BF13" s="19" t="n">
        <v>0.0544723847843553</v>
      </c>
      <c r="BG13" s="19" t="n">
        <v>0.258388239605232</v>
      </c>
    </row>
    <row r="14">
      <c r="B14" s="20" t="s">
        <v>484</v>
      </c>
      <c r="C14" s="23" t="n">
        <v>0.233935162785133</v>
      </c>
      <c r="D14" s="23" t="n">
        <v>0.282129067201827</v>
      </c>
      <c r="E14" s="23" t="n">
        <v>0.189122764897938</v>
      </c>
      <c r="F14" s="23"/>
      <c r="G14" s="23" t="n">
        <v>0.318736766809248</v>
      </c>
      <c r="H14" s="23" t="n">
        <v>0.288297302954677</v>
      </c>
      <c r="I14" s="23" t="n">
        <v>0.17555501063779</v>
      </c>
      <c r="J14" s="23" t="n">
        <v>0.288836642221058</v>
      </c>
      <c r="K14" s="23" t="n">
        <v>0.181579548644118</v>
      </c>
      <c r="L14" s="23" t="n">
        <v>0.178043131525296</v>
      </c>
      <c r="M14" s="23"/>
      <c r="N14" s="23" t="n">
        <v>0.243282552337479</v>
      </c>
      <c r="O14" s="23" t="n">
        <v>0.249285364023996</v>
      </c>
      <c r="P14" s="23" t="n">
        <v>0.217535584773317</v>
      </c>
      <c r="Q14" s="23" t="n">
        <v>0.223108288786395</v>
      </c>
      <c r="R14" s="23"/>
      <c r="S14" s="23" t="n">
        <v>0.29047991102272</v>
      </c>
      <c r="T14" s="23" t="n">
        <v>0.217753414648741</v>
      </c>
      <c r="U14" s="23" t="n">
        <v>0.149147778844474</v>
      </c>
      <c r="V14" s="23" t="n">
        <v>0.259554635287964</v>
      </c>
      <c r="W14" s="23" t="n">
        <v>0.28306357102785</v>
      </c>
      <c r="X14" s="23" t="n">
        <v>0.208502526117246</v>
      </c>
      <c r="Y14" s="23" t="n">
        <v>0.250699162314018</v>
      </c>
      <c r="Z14" s="23" t="n">
        <v>0.232829977960176</v>
      </c>
      <c r="AA14" s="23" t="n">
        <v>0.203488133654933</v>
      </c>
      <c r="AB14" s="23" t="n">
        <v>0.238430657080859</v>
      </c>
      <c r="AC14" s="23" t="n">
        <v>0.256848696567281</v>
      </c>
      <c r="AD14" s="23" t="n">
        <v>0.191524276851256</v>
      </c>
      <c r="AE14" s="23"/>
      <c r="AF14" s="23" t="n">
        <v>0.230121799244654</v>
      </c>
      <c r="AG14" s="23" t="n">
        <v>0.245892434252775</v>
      </c>
      <c r="AH14" s="23" t="n">
        <v>0.193021829056643</v>
      </c>
      <c r="AI14" s="23"/>
      <c r="AJ14" s="23" t="n">
        <v>0.233687669376434</v>
      </c>
      <c r="AK14" s="23" t="n">
        <v>0.256752574392575</v>
      </c>
      <c r="AL14" s="23" t="n">
        <v>0.220458117981467</v>
      </c>
      <c r="AM14" s="23" t="n">
        <v>0.155006375332789</v>
      </c>
      <c r="AN14" s="23" t="n">
        <v>0.202952650480123</v>
      </c>
      <c r="AO14" s="23"/>
      <c r="AP14" s="23" t="n">
        <v>0.238608999701255</v>
      </c>
      <c r="AQ14" s="23" t="n">
        <v>0.262709783212616</v>
      </c>
      <c r="AR14" s="23" t="n">
        <v>0.143390680833173</v>
      </c>
      <c r="AS14" s="23" t="n">
        <v>0.27753618918443</v>
      </c>
      <c r="AT14" s="23" t="n">
        <v>0.174007589326734</v>
      </c>
      <c r="AU14" s="23"/>
      <c r="AV14" s="23" t="n">
        <v>0.270619078385597</v>
      </c>
      <c r="AW14" s="23" t="n">
        <v>0.234011152445139</v>
      </c>
      <c r="AX14" s="23" t="n">
        <v>0.183140460761209</v>
      </c>
      <c r="AY14" s="23" t="n">
        <v>0.238447769618591</v>
      </c>
      <c r="AZ14" s="23" t="n">
        <v>0.20633803922388</v>
      </c>
      <c r="BA14" s="23" t="n">
        <v>0.1444539945482</v>
      </c>
      <c r="BB14" s="23"/>
      <c r="BC14" s="23" t="n">
        <v>0.192989717669521</v>
      </c>
      <c r="BD14" s="23" t="n">
        <v>0.21538176301646</v>
      </c>
      <c r="BE14" s="23" t="n">
        <v>0.246894230526375</v>
      </c>
      <c r="BF14" s="23" t="n">
        <v>0.265012116119926</v>
      </c>
      <c r="BG14" s="23" t="n">
        <v>0.104684975279534</v>
      </c>
    </row>
    <row r="15">
      <c r="B15" s="20" t="s">
        <v>485</v>
      </c>
      <c r="C15" s="23" t="n">
        <v>0.644257526624537</v>
      </c>
      <c r="D15" s="23" t="n">
        <v>0.613629571241261</v>
      </c>
      <c r="E15" s="23" t="n">
        <v>0.674960520128276</v>
      </c>
      <c r="F15" s="23"/>
      <c r="G15" s="23" t="n">
        <v>0.614677619218337</v>
      </c>
      <c r="H15" s="23" t="n">
        <v>0.596610451213681</v>
      </c>
      <c r="I15" s="23" t="n">
        <v>0.70069580579151</v>
      </c>
      <c r="J15" s="23" t="n">
        <v>0.599089916483663</v>
      </c>
      <c r="K15" s="23" t="n">
        <v>0.669010314396029</v>
      </c>
      <c r="L15" s="23" t="n">
        <v>0.673365276326836</v>
      </c>
      <c r="M15" s="23"/>
      <c r="N15" s="23" t="n">
        <v>0.668246034182299</v>
      </c>
      <c r="O15" s="23" t="n">
        <v>0.650589461633521</v>
      </c>
      <c r="P15" s="23" t="n">
        <v>0.663115780950653</v>
      </c>
      <c r="Q15" s="23" t="n">
        <v>0.597660895521438</v>
      </c>
      <c r="R15" s="23"/>
      <c r="S15" s="23" t="n">
        <v>0.611495804587741</v>
      </c>
      <c r="T15" s="23" t="n">
        <v>0.658196937379038</v>
      </c>
      <c r="U15" s="23" t="n">
        <v>0.679295347577964</v>
      </c>
      <c r="V15" s="23" t="n">
        <v>0.624990519569948</v>
      </c>
      <c r="W15" s="23" t="n">
        <v>0.599818709148686</v>
      </c>
      <c r="X15" s="23" t="n">
        <v>0.648261865096351</v>
      </c>
      <c r="Y15" s="23" t="n">
        <v>0.630142958707972</v>
      </c>
      <c r="Z15" s="23" t="n">
        <v>0.629355895331179</v>
      </c>
      <c r="AA15" s="23" t="n">
        <v>0.667083293121849</v>
      </c>
      <c r="AB15" s="23" t="n">
        <v>0.68629375175236</v>
      </c>
      <c r="AC15" s="23" t="n">
        <v>0.64207719148763</v>
      </c>
      <c r="AD15" s="23" t="n">
        <v>0.620564690402273</v>
      </c>
      <c r="AE15" s="23"/>
      <c r="AF15" s="23" t="n">
        <v>0.6365678370045</v>
      </c>
      <c r="AG15" s="23" t="n">
        <v>0.646556312156709</v>
      </c>
      <c r="AH15" s="23" t="n">
        <v>0.643290106835101</v>
      </c>
      <c r="AI15" s="23"/>
      <c r="AJ15" s="23" t="n">
        <v>0.637789259453735</v>
      </c>
      <c r="AK15" s="23" t="n">
        <v>0.666598041728513</v>
      </c>
      <c r="AL15" s="23" t="n">
        <v>0.570503885705339</v>
      </c>
      <c r="AM15" s="23" t="n">
        <v>0.733554792013839</v>
      </c>
      <c r="AN15" s="23" t="n">
        <v>0.60242883355567</v>
      </c>
      <c r="AO15" s="23"/>
      <c r="AP15" s="23" t="n">
        <v>0.636414898549657</v>
      </c>
      <c r="AQ15" s="23" t="n">
        <v>0.644527091880447</v>
      </c>
      <c r="AR15" s="23" t="n">
        <v>0.728435959032964</v>
      </c>
      <c r="AS15" s="23" t="n">
        <v>0.62183793747801</v>
      </c>
      <c r="AT15" s="23" t="n">
        <v>0.638046332903892</v>
      </c>
      <c r="AU15" s="23"/>
      <c r="AV15" s="23" t="n">
        <v>0.658080753510863</v>
      </c>
      <c r="AW15" s="23" t="n">
        <v>0.635446922845492</v>
      </c>
      <c r="AX15" s="23" t="n">
        <v>0.695997735450459</v>
      </c>
      <c r="AY15" s="23" t="n">
        <v>0.661272500289469</v>
      </c>
      <c r="AZ15" s="23" t="n">
        <v>0.619807852593552</v>
      </c>
      <c r="BA15" s="23" t="n">
        <v>0.617821654806531</v>
      </c>
      <c r="BB15" s="23"/>
      <c r="BC15" s="23" t="n">
        <v>0.620605727271451</v>
      </c>
      <c r="BD15" s="23" t="n">
        <v>0.671765749781865</v>
      </c>
      <c r="BE15" s="23" t="n">
        <v>0.673084314636802</v>
      </c>
      <c r="BF15" s="23" t="n">
        <v>0.680515499095719</v>
      </c>
      <c r="BG15" s="23" t="n">
        <v>0.636926785115235</v>
      </c>
    </row>
    <row r="16">
      <c r="B16" s="20" t="s">
        <v>141</v>
      </c>
      <c r="C16" s="24" t="n">
        <v>-0.410322363839404</v>
      </c>
      <c r="D16" s="24" t="n">
        <v>-0.331500504039434</v>
      </c>
      <c r="E16" s="24" t="n">
        <v>-0.485837755230339</v>
      </c>
      <c r="F16" s="24"/>
      <c r="G16" s="24" t="n">
        <v>-0.295940852409088</v>
      </c>
      <c r="H16" s="24" t="n">
        <v>-0.308313148259004</v>
      </c>
      <c r="I16" s="24" t="n">
        <v>-0.52514079515372</v>
      </c>
      <c r="J16" s="24" t="n">
        <v>-0.310253274262605</v>
      </c>
      <c r="K16" s="24" t="n">
        <v>-0.487430765751911</v>
      </c>
      <c r="L16" s="24" t="n">
        <v>-0.49532214480154</v>
      </c>
      <c r="M16" s="24"/>
      <c r="N16" s="24" t="n">
        <v>-0.42496348184482</v>
      </c>
      <c r="O16" s="24" t="n">
        <v>-0.401304097609525</v>
      </c>
      <c r="P16" s="24" t="n">
        <v>-0.445580196177336</v>
      </c>
      <c r="Q16" s="24" t="n">
        <v>-0.374552606735043</v>
      </c>
      <c r="R16" s="24"/>
      <c r="S16" s="24" t="n">
        <v>-0.321015893565021</v>
      </c>
      <c r="T16" s="24" t="n">
        <v>-0.440443522730297</v>
      </c>
      <c r="U16" s="24" t="n">
        <v>-0.53014756873349</v>
      </c>
      <c r="V16" s="24" t="n">
        <v>-0.365435884281984</v>
      </c>
      <c r="W16" s="24" t="n">
        <v>-0.316755138120836</v>
      </c>
      <c r="X16" s="24" t="n">
        <v>-0.439759338979105</v>
      </c>
      <c r="Y16" s="24" t="n">
        <v>-0.379443796393954</v>
      </c>
      <c r="Z16" s="24" t="n">
        <v>-0.396525917371003</v>
      </c>
      <c r="AA16" s="24" t="n">
        <v>-0.463595159466917</v>
      </c>
      <c r="AB16" s="24" t="n">
        <v>-0.447863094671501</v>
      </c>
      <c r="AC16" s="24" t="n">
        <v>-0.385228494920349</v>
      </c>
      <c r="AD16" s="24" t="n">
        <v>-0.429040413551018</v>
      </c>
      <c r="AE16" s="24"/>
      <c r="AF16" s="24" t="n">
        <v>-0.406446037759847</v>
      </c>
      <c r="AG16" s="24" t="n">
        <v>-0.400663877903934</v>
      </c>
      <c r="AH16" s="24" t="n">
        <v>-0.450268277778458</v>
      </c>
      <c r="AI16" s="24"/>
      <c r="AJ16" s="24" t="n">
        <v>-0.404101590077301</v>
      </c>
      <c r="AK16" s="24" t="n">
        <v>-0.409845467335938</v>
      </c>
      <c r="AL16" s="24" t="n">
        <v>-0.350045767723872</v>
      </c>
      <c r="AM16" s="24" t="n">
        <v>-0.578548416681049</v>
      </c>
      <c r="AN16" s="24" t="n">
        <v>-0.399476183075547</v>
      </c>
      <c r="AO16" s="24"/>
      <c r="AP16" s="24" t="n">
        <v>-0.397805898848402</v>
      </c>
      <c r="AQ16" s="24" t="n">
        <v>-0.381817308667831</v>
      </c>
      <c r="AR16" s="24" t="n">
        <v>-0.585045278199791</v>
      </c>
      <c r="AS16" s="24" t="n">
        <v>-0.344301748293579</v>
      </c>
      <c r="AT16" s="24" t="n">
        <v>-0.464038743577158</v>
      </c>
      <c r="AU16" s="24"/>
      <c r="AV16" s="24" t="n">
        <v>-0.387461675125265</v>
      </c>
      <c r="AW16" s="24" t="n">
        <v>-0.401435770400353</v>
      </c>
      <c r="AX16" s="24" t="n">
        <v>-0.51285727468925</v>
      </c>
      <c r="AY16" s="24" t="n">
        <v>-0.422824730670878</v>
      </c>
      <c r="AZ16" s="24" t="n">
        <v>-0.413469813369672</v>
      </c>
      <c r="BA16" s="24" t="n">
        <v>-0.473367660258331</v>
      </c>
      <c r="BB16" s="24"/>
      <c r="BC16" s="24" t="n">
        <v>-0.42761600960193</v>
      </c>
      <c r="BD16" s="24" t="n">
        <v>-0.456383986765406</v>
      </c>
      <c r="BE16" s="24" t="n">
        <v>-0.426190084110427</v>
      </c>
      <c r="BF16" s="24" t="n">
        <v>-0.415503382975792</v>
      </c>
      <c r="BG16" s="24" t="n">
        <v>-0.532241809835701</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0.0566357675119229</v>
      </c>
      <c r="D9" s="19" t="n">
        <v>0.0654655937559757</v>
      </c>
      <c r="E9" s="19" t="n">
        <v>0.0485243539706024</v>
      </c>
      <c r="F9" s="19"/>
      <c r="G9" s="19" t="n">
        <v>0.100398560299933</v>
      </c>
      <c r="H9" s="19" t="n">
        <v>0.0969220583439381</v>
      </c>
      <c r="I9" s="19" t="n">
        <v>0.0163888516112055</v>
      </c>
      <c r="J9" s="19" t="n">
        <v>0.0616167204334392</v>
      </c>
      <c r="K9" s="19" t="n">
        <v>0.0567122816220134</v>
      </c>
      <c r="L9" s="19" t="n">
        <v>0.026783784764917</v>
      </c>
      <c r="M9" s="19"/>
      <c r="N9" s="19" t="n">
        <v>0.0560108486275054</v>
      </c>
      <c r="O9" s="19" t="n">
        <v>0.0510491364746378</v>
      </c>
      <c r="P9" s="19" t="n">
        <v>0.0602166634054771</v>
      </c>
      <c r="Q9" s="19" t="n">
        <v>0.0598439225106838</v>
      </c>
      <c r="R9" s="19"/>
      <c r="S9" s="19" t="n">
        <v>0.0738012373475794</v>
      </c>
      <c r="T9" s="19" t="n">
        <v>0.0491754374723266</v>
      </c>
      <c r="U9" s="19" t="n">
        <v>0.0415147580771605</v>
      </c>
      <c r="V9" s="19" t="n">
        <v>0.0384656481876569</v>
      </c>
      <c r="W9" s="19" t="n">
        <v>0.0737147876847496</v>
      </c>
      <c r="X9" s="19" t="n">
        <v>0.0395014517329923</v>
      </c>
      <c r="Y9" s="19" t="n">
        <v>0.0356919267305007</v>
      </c>
      <c r="Z9" s="19" t="n">
        <v>0.0632745393700107</v>
      </c>
      <c r="AA9" s="19" t="n">
        <v>0.0982382027907101</v>
      </c>
      <c r="AB9" s="19" t="n">
        <v>0.0495319945307966</v>
      </c>
      <c r="AC9" s="19" t="n">
        <v>0.0447142665980263</v>
      </c>
      <c r="AD9" s="19" t="n">
        <v>0.0659782232550414</v>
      </c>
      <c r="AE9" s="19"/>
      <c r="AF9" s="19" t="n">
        <v>0.0456452296303881</v>
      </c>
      <c r="AG9" s="19" t="n">
        <v>0.0723260111533451</v>
      </c>
      <c r="AH9" s="19" t="n">
        <v>0.0345058170359886</v>
      </c>
      <c r="AI9" s="19"/>
      <c r="AJ9" s="19" t="n">
        <v>0.0487200673976181</v>
      </c>
      <c r="AK9" s="19" t="n">
        <v>0.0833989743127299</v>
      </c>
      <c r="AL9" s="19" t="n">
        <v>0.0161123477530718</v>
      </c>
      <c r="AM9" s="19" t="n">
        <v>0</v>
      </c>
      <c r="AN9" s="19" t="n">
        <v>0.0602736726464066</v>
      </c>
      <c r="AO9" s="19"/>
      <c r="AP9" s="19" t="n">
        <v>0.0693848068465869</v>
      </c>
      <c r="AQ9" s="19" t="n">
        <v>0.0818761179280053</v>
      </c>
      <c r="AR9" s="19" t="n">
        <v>0</v>
      </c>
      <c r="AS9" s="19" t="n">
        <v>0.0564414004646028</v>
      </c>
      <c r="AT9" s="19" t="n">
        <v>0</v>
      </c>
      <c r="AU9" s="19"/>
      <c r="AV9" s="19" t="n">
        <v>0.0848133616165562</v>
      </c>
      <c r="AW9" s="19" t="n">
        <v>0.0696664163348043</v>
      </c>
      <c r="AX9" s="19" t="n">
        <v>0.0230999452867082</v>
      </c>
      <c r="AY9" s="19" t="n">
        <v>0.0413655920365456</v>
      </c>
      <c r="AZ9" s="19" t="n">
        <v>0</v>
      </c>
      <c r="BA9" s="19" t="n">
        <v>0.0412316698363845</v>
      </c>
      <c r="BB9" s="19"/>
      <c r="BC9" s="19" t="n">
        <v>0.0347889690319977</v>
      </c>
      <c r="BD9" s="19" t="n">
        <v>0.0527766560413657</v>
      </c>
      <c r="BE9" s="19" t="n">
        <v>0.0705098582827426</v>
      </c>
      <c r="BF9" s="19" t="n">
        <v>0.0705050154542828</v>
      </c>
      <c r="BG9" s="19" t="n">
        <v>0</v>
      </c>
    </row>
    <row r="10">
      <c r="B10" s="20" t="s">
        <v>481</v>
      </c>
      <c r="C10" s="19" t="n">
        <v>0.241680353425276</v>
      </c>
      <c r="D10" s="19" t="n">
        <v>0.281320008219638</v>
      </c>
      <c r="E10" s="19" t="n">
        <v>0.20517561326351</v>
      </c>
      <c r="F10" s="19"/>
      <c r="G10" s="19" t="n">
        <v>0.262340424751163</v>
      </c>
      <c r="H10" s="19" t="n">
        <v>0.256885186699832</v>
      </c>
      <c r="I10" s="19" t="n">
        <v>0.209985704934208</v>
      </c>
      <c r="J10" s="19" t="n">
        <v>0.259239839610778</v>
      </c>
      <c r="K10" s="19" t="n">
        <v>0.182722380665105</v>
      </c>
      <c r="L10" s="19" t="n">
        <v>0.270670304276832</v>
      </c>
      <c r="M10" s="19"/>
      <c r="N10" s="19" t="n">
        <v>0.265590894929289</v>
      </c>
      <c r="O10" s="19" t="n">
        <v>0.280508852051701</v>
      </c>
      <c r="P10" s="19" t="n">
        <v>0.227752853331391</v>
      </c>
      <c r="Q10" s="19" t="n">
        <v>0.190393873934279</v>
      </c>
      <c r="R10" s="19"/>
      <c r="S10" s="19" t="n">
        <v>0.265463711407446</v>
      </c>
      <c r="T10" s="19" t="n">
        <v>0.196950770004749</v>
      </c>
      <c r="U10" s="19" t="n">
        <v>0.25697219480973</v>
      </c>
      <c r="V10" s="19" t="n">
        <v>0.229475398838939</v>
      </c>
      <c r="W10" s="19" t="n">
        <v>0.292030884516209</v>
      </c>
      <c r="X10" s="19" t="n">
        <v>0.29858338707616</v>
      </c>
      <c r="Y10" s="19" t="n">
        <v>0.249925831353175</v>
      </c>
      <c r="Z10" s="19" t="n">
        <v>0.332313678033914</v>
      </c>
      <c r="AA10" s="19" t="n">
        <v>0.127080175162801</v>
      </c>
      <c r="AB10" s="19" t="n">
        <v>0.299471963840795</v>
      </c>
      <c r="AC10" s="19" t="n">
        <v>0.220051720287118</v>
      </c>
      <c r="AD10" s="19" t="n">
        <v>0.224414560264263</v>
      </c>
      <c r="AE10" s="19"/>
      <c r="AF10" s="19" t="n">
        <v>0.244273380213441</v>
      </c>
      <c r="AG10" s="19" t="n">
        <v>0.254065360810465</v>
      </c>
      <c r="AH10" s="19" t="n">
        <v>0.199709814440524</v>
      </c>
      <c r="AI10" s="19"/>
      <c r="AJ10" s="19" t="n">
        <v>0.257459734573978</v>
      </c>
      <c r="AK10" s="19" t="n">
        <v>0.23599266695039</v>
      </c>
      <c r="AL10" s="19" t="n">
        <v>0.230046984298084</v>
      </c>
      <c r="AM10" s="19" t="n">
        <v>0.103828748814481</v>
      </c>
      <c r="AN10" s="19" t="n">
        <v>0.239019650919359</v>
      </c>
      <c r="AO10" s="19"/>
      <c r="AP10" s="19" t="n">
        <v>0.248518251166171</v>
      </c>
      <c r="AQ10" s="19" t="n">
        <v>0.248119648556178</v>
      </c>
      <c r="AR10" s="19" t="n">
        <v>0.170666391479541</v>
      </c>
      <c r="AS10" s="19" t="n">
        <v>0.286269118755062</v>
      </c>
      <c r="AT10" s="19" t="n">
        <v>0.188944716377943</v>
      </c>
      <c r="AU10" s="19"/>
      <c r="AV10" s="19" t="n">
        <v>0.259722524802371</v>
      </c>
      <c r="AW10" s="19" t="n">
        <v>0.242175324191693</v>
      </c>
      <c r="AX10" s="19" t="n">
        <v>0.218235865981663</v>
      </c>
      <c r="AY10" s="19" t="n">
        <v>0.272219024714789</v>
      </c>
      <c r="AZ10" s="19" t="n">
        <v>0.152529923792892</v>
      </c>
      <c r="BA10" s="19" t="n">
        <v>0.220170536589014</v>
      </c>
      <c r="BB10" s="19"/>
      <c r="BC10" s="19" t="n">
        <v>0.238123154352987</v>
      </c>
      <c r="BD10" s="19" t="n">
        <v>0.252742642090732</v>
      </c>
      <c r="BE10" s="19" t="n">
        <v>0.219389476104324</v>
      </c>
      <c r="BF10" s="19" t="n">
        <v>0.27944143329308</v>
      </c>
      <c r="BG10" s="19" t="n">
        <v>0.0664736966218668</v>
      </c>
    </row>
    <row r="11">
      <c r="B11" s="20" t="s">
        <v>482</v>
      </c>
      <c r="C11" s="19" t="n">
        <v>0.319096530086895</v>
      </c>
      <c r="D11" s="19" t="n">
        <v>0.320835915557239</v>
      </c>
      <c r="E11" s="19" t="n">
        <v>0.317959644854733</v>
      </c>
      <c r="F11" s="19"/>
      <c r="G11" s="19" t="n">
        <v>0.316857939945823</v>
      </c>
      <c r="H11" s="19" t="n">
        <v>0.312805826420895</v>
      </c>
      <c r="I11" s="19" t="n">
        <v>0.355681098439377</v>
      </c>
      <c r="J11" s="19" t="n">
        <v>0.313094516388077</v>
      </c>
      <c r="K11" s="19" t="n">
        <v>0.280865031016571</v>
      </c>
      <c r="L11" s="19" t="n">
        <v>0.327606163157531</v>
      </c>
      <c r="M11" s="19"/>
      <c r="N11" s="19" t="n">
        <v>0.336612959552453</v>
      </c>
      <c r="O11" s="19" t="n">
        <v>0.306397343623084</v>
      </c>
      <c r="P11" s="19" t="n">
        <v>0.279116902716327</v>
      </c>
      <c r="Q11" s="19" t="n">
        <v>0.348701937405064</v>
      </c>
      <c r="R11" s="19"/>
      <c r="S11" s="19" t="n">
        <v>0.287273241045933</v>
      </c>
      <c r="T11" s="19" t="n">
        <v>0.363014772381657</v>
      </c>
      <c r="U11" s="19" t="n">
        <v>0.284418159769426</v>
      </c>
      <c r="V11" s="19" t="n">
        <v>0.440180113916173</v>
      </c>
      <c r="W11" s="19" t="n">
        <v>0.301190536534431</v>
      </c>
      <c r="X11" s="19" t="n">
        <v>0.306672649155635</v>
      </c>
      <c r="Y11" s="19" t="n">
        <v>0.296991011133838</v>
      </c>
      <c r="Z11" s="19" t="n">
        <v>0.293459381431253</v>
      </c>
      <c r="AA11" s="19" t="n">
        <v>0.346827662078646</v>
      </c>
      <c r="AB11" s="19" t="n">
        <v>0.30849754016616</v>
      </c>
      <c r="AC11" s="19" t="n">
        <v>0.183018357271668</v>
      </c>
      <c r="AD11" s="19" t="n">
        <v>0.283891471183302</v>
      </c>
      <c r="AE11" s="19"/>
      <c r="AF11" s="19" t="n">
        <v>0.291401832586753</v>
      </c>
      <c r="AG11" s="19" t="n">
        <v>0.320049749014653</v>
      </c>
      <c r="AH11" s="19" t="n">
        <v>0.376286303451558</v>
      </c>
      <c r="AI11" s="19"/>
      <c r="AJ11" s="19" t="n">
        <v>0.309639934560838</v>
      </c>
      <c r="AK11" s="19" t="n">
        <v>0.329614672446039</v>
      </c>
      <c r="AL11" s="19" t="n">
        <v>0.389562207482862</v>
      </c>
      <c r="AM11" s="19" t="n">
        <v>0.383285377636153</v>
      </c>
      <c r="AN11" s="19" t="n">
        <v>0.267817869258348</v>
      </c>
      <c r="AO11" s="19"/>
      <c r="AP11" s="19" t="n">
        <v>0.2952090028415</v>
      </c>
      <c r="AQ11" s="19" t="n">
        <v>0.306243056744853</v>
      </c>
      <c r="AR11" s="19" t="n">
        <v>0.434868071600211</v>
      </c>
      <c r="AS11" s="19" t="n">
        <v>0.307498507403433</v>
      </c>
      <c r="AT11" s="19" t="n">
        <v>0.415878373190044</v>
      </c>
      <c r="AU11" s="19"/>
      <c r="AV11" s="19" t="n">
        <v>0.310137437653056</v>
      </c>
      <c r="AW11" s="19" t="n">
        <v>0.339477540677679</v>
      </c>
      <c r="AX11" s="19" t="n">
        <v>0.389350970674767</v>
      </c>
      <c r="AY11" s="19" t="n">
        <v>0.296880171606351</v>
      </c>
      <c r="AZ11" s="19" t="n">
        <v>0.450690527966291</v>
      </c>
      <c r="BA11" s="19" t="n">
        <v>0.21423068108934</v>
      </c>
      <c r="BB11" s="19"/>
      <c r="BC11" s="19" t="n">
        <v>0.318802892884273</v>
      </c>
      <c r="BD11" s="19" t="n">
        <v>0.327024853643419</v>
      </c>
      <c r="BE11" s="19" t="n">
        <v>0.318470250926129</v>
      </c>
      <c r="BF11" s="19" t="n">
        <v>0.346431196236698</v>
      </c>
      <c r="BG11" s="19" t="n">
        <v>0.510576430861452</v>
      </c>
    </row>
    <row r="12">
      <c r="B12" s="20" t="s">
        <v>483</v>
      </c>
      <c r="C12" s="19" t="n">
        <v>0.262816579923974</v>
      </c>
      <c r="D12" s="19" t="n">
        <v>0.23704780810269</v>
      </c>
      <c r="E12" s="19" t="n">
        <v>0.287843517543092</v>
      </c>
      <c r="F12" s="19"/>
      <c r="G12" s="19" t="n">
        <v>0.230120003479616</v>
      </c>
      <c r="H12" s="19" t="n">
        <v>0.233599141584449</v>
      </c>
      <c r="I12" s="19" t="n">
        <v>0.314252211719235</v>
      </c>
      <c r="J12" s="19" t="n">
        <v>0.256836476621258</v>
      </c>
      <c r="K12" s="19" t="n">
        <v>0.313344321351666</v>
      </c>
      <c r="L12" s="19" t="n">
        <v>0.232316789620998</v>
      </c>
      <c r="M12" s="19"/>
      <c r="N12" s="19" t="n">
        <v>0.243438412678358</v>
      </c>
      <c r="O12" s="19" t="n">
        <v>0.267532415884988</v>
      </c>
      <c r="P12" s="19" t="n">
        <v>0.306743680336841</v>
      </c>
      <c r="Q12" s="19" t="n">
        <v>0.239768609475416</v>
      </c>
      <c r="R12" s="19"/>
      <c r="S12" s="19" t="n">
        <v>0.258334205182936</v>
      </c>
      <c r="T12" s="19" t="n">
        <v>0.228329427586212</v>
      </c>
      <c r="U12" s="19" t="n">
        <v>0.292343972494015</v>
      </c>
      <c r="V12" s="19" t="n">
        <v>0.230152035913239</v>
      </c>
      <c r="W12" s="19" t="n">
        <v>0.215782405127228</v>
      </c>
      <c r="X12" s="19" t="n">
        <v>0.198694269423453</v>
      </c>
      <c r="Y12" s="19" t="n">
        <v>0.302029616944348</v>
      </c>
      <c r="Z12" s="19" t="n">
        <v>0.200248400579223</v>
      </c>
      <c r="AA12" s="19" t="n">
        <v>0.332534384636135</v>
      </c>
      <c r="AB12" s="19" t="n">
        <v>0.256807377653678</v>
      </c>
      <c r="AC12" s="19" t="n">
        <v>0.423850264502474</v>
      </c>
      <c r="AD12" s="19" t="n">
        <v>0.209361510578636</v>
      </c>
      <c r="AE12" s="19"/>
      <c r="AF12" s="19" t="n">
        <v>0.274857199742053</v>
      </c>
      <c r="AG12" s="19" t="n">
        <v>0.256523595441913</v>
      </c>
      <c r="AH12" s="19" t="n">
        <v>0.245615367482043</v>
      </c>
      <c r="AI12" s="19"/>
      <c r="AJ12" s="19" t="n">
        <v>0.24879346331536</v>
      </c>
      <c r="AK12" s="19" t="n">
        <v>0.274782607492597</v>
      </c>
      <c r="AL12" s="19" t="n">
        <v>0.20101938726441</v>
      </c>
      <c r="AM12" s="19" t="n">
        <v>0.401447040895994</v>
      </c>
      <c r="AN12" s="19" t="n">
        <v>0.248161064351994</v>
      </c>
      <c r="AO12" s="19"/>
      <c r="AP12" s="19" t="n">
        <v>0.254718541251422</v>
      </c>
      <c r="AQ12" s="19" t="n">
        <v>0.27839712981294</v>
      </c>
      <c r="AR12" s="19" t="n">
        <v>0.268365304767661</v>
      </c>
      <c r="AS12" s="19" t="n">
        <v>0.231722895549129</v>
      </c>
      <c r="AT12" s="19" t="n">
        <v>0.285566785211187</v>
      </c>
      <c r="AU12" s="19"/>
      <c r="AV12" s="19" t="n">
        <v>0.274174267904324</v>
      </c>
      <c r="AW12" s="19" t="n">
        <v>0.225079184892892</v>
      </c>
      <c r="AX12" s="19" t="n">
        <v>0.273085007114586</v>
      </c>
      <c r="AY12" s="19" t="n">
        <v>0.26433334980897</v>
      </c>
      <c r="AZ12" s="19" t="n">
        <v>0.283684712735061</v>
      </c>
      <c r="BA12" s="19" t="n">
        <v>0.250621568466594</v>
      </c>
      <c r="BB12" s="19"/>
      <c r="BC12" s="19" t="n">
        <v>0.243402538906935</v>
      </c>
      <c r="BD12" s="19" t="n">
        <v>0.257546676706665</v>
      </c>
      <c r="BE12" s="19" t="n">
        <v>0.291125172120606</v>
      </c>
      <c r="BF12" s="19" t="n">
        <v>0.257091535302607</v>
      </c>
      <c r="BG12" s="19" t="n">
        <v>0.16456163291145</v>
      </c>
    </row>
    <row r="13">
      <c r="B13" s="20" t="s">
        <v>100</v>
      </c>
      <c r="C13" s="19" t="n">
        <v>0.119770769051933</v>
      </c>
      <c r="D13" s="19" t="n">
        <v>0.0953306743644568</v>
      </c>
      <c r="E13" s="19" t="n">
        <v>0.140496870368063</v>
      </c>
      <c r="F13" s="19"/>
      <c r="G13" s="19" t="n">
        <v>0.0902830715234644</v>
      </c>
      <c r="H13" s="19" t="n">
        <v>0.099787786950886</v>
      </c>
      <c r="I13" s="19" t="n">
        <v>0.103692133295974</v>
      </c>
      <c r="J13" s="19" t="n">
        <v>0.109212446946448</v>
      </c>
      <c r="K13" s="19" t="n">
        <v>0.166355985344644</v>
      </c>
      <c r="L13" s="19" t="n">
        <v>0.142622958179723</v>
      </c>
      <c r="M13" s="19"/>
      <c r="N13" s="19" t="n">
        <v>0.0983468842123945</v>
      </c>
      <c r="O13" s="19" t="n">
        <v>0.0945122519655886</v>
      </c>
      <c r="P13" s="19" t="n">
        <v>0.126169900209964</v>
      </c>
      <c r="Q13" s="19" t="n">
        <v>0.161291656674558</v>
      </c>
      <c r="R13" s="19"/>
      <c r="S13" s="19" t="n">
        <v>0.115127605016105</v>
      </c>
      <c r="T13" s="19" t="n">
        <v>0.162529592555055</v>
      </c>
      <c r="U13" s="19" t="n">
        <v>0.124750914849668</v>
      </c>
      <c r="V13" s="19" t="n">
        <v>0.0617268031439923</v>
      </c>
      <c r="W13" s="19" t="n">
        <v>0.117281386137382</v>
      </c>
      <c r="X13" s="19" t="n">
        <v>0.15654824261176</v>
      </c>
      <c r="Y13" s="19" t="n">
        <v>0.115361613838138</v>
      </c>
      <c r="Z13" s="19" t="n">
        <v>0.110704000585599</v>
      </c>
      <c r="AA13" s="19" t="n">
        <v>0.0953195753317085</v>
      </c>
      <c r="AB13" s="19" t="n">
        <v>0.0856911238085701</v>
      </c>
      <c r="AC13" s="19" t="n">
        <v>0.128365391340714</v>
      </c>
      <c r="AD13" s="19" t="n">
        <v>0.216354234718758</v>
      </c>
      <c r="AE13" s="19"/>
      <c r="AF13" s="19" t="n">
        <v>0.143822357827365</v>
      </c>
      <c r="AG13" s="19" t="n">
        <v>0.0970352835796237</v>
      </c>
      <c r="AH13" s="19" t="n">
        <v>0.143882697589887</v>
      </c>
      <c r="AI13" s="19"/>
      <c r="AJ13" s="19" t="n">
        <v>0.135386800152205</v>
      </c>
      <c r="AK13" s="19" t="n">
        <v>0.0762110787982442</v>
      </c>
      <c r="AL13" s="19" t="n">
        <v>0.163259073201572</v>
      </c>
      <c r="AM13" s="19" t="n">
        <v>0.111438832653372</v>
      </c>
      <c r="AN13" s="19" t="n">
        <v>0.184727742823892</v>
      </c>
      <c r="AO13" s="19"/>
      <c r="AP13" s="19" t="n">
        <v>0.13216939789432</v>
      </c>
      <c r="AQ13" s="19" t="n">
        <v>0.0853640469580232</v>
      </c>
      <c r="AR13" s="19" t="n">
        <v>0.126100232152587</v>
      </c>
      <c r="AS13" s="19" t="n">
        <v>0.118068077827773</v>
      </c>
      <c r="AT13" s="19" t="n">
        <v>0.109610125220825</v>
      </c>
      <c r="AU13" s="19"/>
      <c r="AV13" s="19" t="n">
        <v>0.0711524080236925</v>
      </c>
      <c r="AW13" s="19" t="n">
        <v>0.123601533902931</v>
      </c>
      <c r="AX13" s="19" t="n">
        <v>0.0962282109422765</v>
      </c>
      <c r="AY13" s="19" t="n">
        <v>0.125201861833344</v>
      </c>
      <c r="AZ13" s="19" t="n">
        <v>0.113094835505756</v>
      </c>
      <c r="BA13" s="19" t="n">
        <v>0.273745544018667</v>
      </c>
      <c r="BB13" s="19"/>
      <c r="BC13" s="19" t="n">
        <v>0.164882444823807</v>
      </c>
      <c r="BD13" s="19" t="n">
        <v>0.109909171517819</v>
      </c>
      <c r="BE13" s="19" t="n">
        <v>0.100505242566198</v>
      </c>
      <c r="BF13" s="19" t="n">
        <v>0.0465308197133324</v>
      </c>
      <c r="BG13" s="19" t="n">
        <v>0.258388239605232</v>
      </c>
    </row>
    <row r="14">
      <c r="B14" s="20" t="s">
        <v>484</v>
      </c>
      <c r="C14" s="23" t="n">
        <v>0.298316120937199</v>
      </c>
      <c r="D14" s="23" t="n">
        <v>0.346785601975614</v>
      </c>
      <c r="E14" s="23" t="n">
        <v>0.253699967234112</v>
      </c>
      <c r="F14" s="23"/>
      <c r="G14" s="23" t="n">
        <v>0.362738985051096</v>
      </c>
      <c r="H14" s="23" t="n">
        <v>0.35380724504377</v>
      </c>
      <c r="I14" s="23" t="n">
        <v>0.226374556545413</v>
      </c>
      <c r="J14" s="23" t="n">
        <v>0.320856560044217</v>
      </c>
      <c r="K14" s="23" t="n">
        <v>0.239434662287119</v>
      </c>
      <c r="L14" s="23" t="n">
        <v>0.297454089041749</v>
      </c>
      <c r="M14" s="23"/>
      <c r="N14" s="23" t="n">
        <v>0.321601743556794</v>
      </c>
      <c r="O14" s="23" t="n">
        <v>0.331557988526339</v>
      </c>
      <c r="P14" s="23" t="n">
        <v>0.287969516736868</v>
      </c>
      <c r="Q14" s="23" t="n">
        <v>0.250237796444962</v>
      </c>
      <c r="R14" s="23"/>
      <c r="S14" s="23" t="n">
        <v>0.339264948755025</v>
      </c>
      <c r="T14" s="23" t="n">
        <v>0.246126207477076</v>
      </c>
      <c r="U14" s="23" t="n">
        <v>0.298486952886891</v>
      </c>
      <c r="V14" s="23" t="n">
        <v>0.267941047026596</v>
      </c>
      <c r="W14" s="23" t="n">
        <v>0.365745672200959</v>
      </c>
      <c r="X14" s="23" t="n">
        <v>0.338084838809152</v>
      </c>
      <c r="Y14" s="23" t="n">
        <v>0.285617758083676</v>
      </c>
      <c r="Z14" s="23" t="n">
        <v>0.395588217403924</v>
      </c>
      <c r="AA14" s="23" t="n">
        <v>0.225318377953511</v>
      </c>
      <c r="AB14" s="23" t="n">
        <v>0.349003958371592</v>
      </c>
      <c r="AC14" s="23" t="n">
        <v>0.264765986885144</v>
      </c>
      <c r="AD14" s="23" t="n">
        <v>0.290392783519304</v>
      </c>
      <c r="AE14" s="23"/>
      <c r="AF14" s="23" t="n">
        <v>0.289918609843829</v>
      </c>
      <c r="AG14" s="23" t="n">
        <v>0.32639137196381</v>
      </c>
      <c r="AH14" s="23" t="n">
        <v>0.234215631476513</v>
      </c>
      <c r="AI14" s="23"/>
      <c r="AJ14" s="23" t="n">
        <v>0.306179801971596</v>
      </c>
      <c r="AK14" s="23" t="n">
        <v>0.31939164126312</v>
      </c>
      <c r="AL14" s="23" t="n">
        <v>0.246159332051156</v>
      </c>
      <c r="AM14" s="23" t="n">
        <v>0.103828748814481</v>
      </c>
      <c r="AN14" s="23" t="n">
        <v>0.299293323565765</v>
      </c>
      <c r="AO14" s="23"/>
      <c r="AP14" s="23" t="n">
        <v>0.317903058012758</v>
      </c>
      <c r="AQ14" s="23" t="n">
        <v>0.329995766484184</v>
      </c>
      <c r="AR14" s="23" t="n">
        <v>0.170666391479541</v>
      </c>
      <c r="AS14" s="23" t="n">
        <v>0.342710519219665</v>
      </c>
      <c r="AT14" s="23" t="n">
        <v>0.188944716377943</v>
      </c>
      <c r="AU14" s="23"/>
      <c r="AV14" s="23" t="n">
        <v>0.344535886418927</v>
      </c>
      <c r="AW14" s="23" t="n">
        <v>0.311841740526497</v>
      </c>
      <c r="AX14" s="23" t="n">
        <v>0.241335811268371</v>
      </c>
      <c r="AY14" s="23" t="n">
        <v>0.313584616751335</v>
      </c>
      <c r="AZ14" s="23" t="n">
        <v>0.152529923792892</v>
      </c>
      <c r="BA14" s="23" t="n">
        <v>0.261402206425399</v>
      </c>
      <c r="BB14" s="23"/>
      <c r="BC14" s="23" t="n">
        <v>0.272912123384984</v>
      </c>
      <c r="BD14" s="23" t="n">
        <v>0.305519298132097</v>
      </c>
      <c r="BE14" s="23" t="n">
        <v>0.289899334387067</v>
      </c>
      <c r="BF14" s="23" t="n">
        <v>0.349946448747362</v>
      </c>
      <c r="BG14" s="23" t="n">
        <v>0.0664736966218668</v>
      </c>
    </row>
    <row r="15">
      <c r="B15" s="20" t="s">
        <v>485</v>
      </c>
      <c r="C15" s="23" t="n">
        <v>0.581913110010868</v>
      </c>
      <c r="D15" s="23" t="n">
        <v>0.557883723659929</v>
      </c>
      <c r="E15" s="23" t="n">
        <v>0.605803162397825</v>
      </c>
      <c r="F15" s="23"/>
      <c r="G15" s="23" t="n">
        <v>0.546977943425439</v>
      </c>
      <c r="H15" s="23" t="n">
        <v>0.546404968005344</v>
      </c>
      <c r="I15" s="23" t="n">
        <v>0.669933310158613</v>
      </c>
      <c r="J15" s="23" t="n">
        <v>0.569930993009335</v>
      </c>
      <c r="K15" s="23" t="n">
        <v>0.594209352368237</v>
      </c>
      <c r="L15" s="23" t="n">
        <v>0.559922952778528</v>
      </c>
      <c r="M15" s="23"/>
      <c r="N15" s="23" t="n">
        <v>0.580051372230811</v>
      </c>
      <c r="O15" s="23" t="n">
        <v>0.573929759508072</v>
      </c>
      <c r="P15" s="23" t="n">
        <v>0.585860583053168</v>
      </c>
      <c r="Q15" s="23" t="n">
        <v>0.588470546880479</v>
      </c>
      <c r="R15" s="23"/>
      <c r="S15" s="23" t="n">
        <v>0.545607446228869</v>
      </c>
      <c r="T15" s="23" t="n">
        <v>0.591344199967869</v>
      </c>
      <c r="U15" s="23" t="n">
        <v>0.576762132263441</v>
      </c>
      <c r="V15" s="23" t="n">
        <v>0.670332149829412</v>
      </c>
      <c r="W15" s="23" t="n">
        <v>0.516972941661659</v>
      </c>
      <c r="X15" s="23" t="n">
        <v>0.505366918579088</v>
      </c>
      <c r="Y15" s="23" t="n">
        <v>0.599020628078186</v>
      </c>
      <c r="Z15" s="23" t="n">
        <v>0.493707782010476</v>
      </c>
      <c r="AA15" s="23" t="n">
        <v>0.679362046714781</v>
      </c>
      <c r="AB15" s="23" t="n">
        <v>0.565304917819838</v>
      </c>
      <c r="AC15" s="23" t="n">
        <v>0.606868621774142</v>
      </c>
      <c r="AD15" s="23" t="n">
        <v>0.493252981761938</v>
      </c>
      <c r="AE15" s="23"/>
      <c r="AF15" s="23" t="n">
        <v>0.566259032328806</v>
      </c>
      <c r="AG15" s="23" t="n">
        <v>0.576573344456566</v>
      </c>
      <c r="AH15" s="23" t="n">
        <v>0.6219016709336</v>
      </c>
      <c r="AI15" s="23"/>
      <c r="AJ15" s="23" t="n">
        <v>0.558433397876199</v>
      </c>
      <c r="AK15" s="23" t="n">
        <v>0.604397279938636</v>
      </c>
      <c r="AL15" s="23" t="n">
        <v>0.590581594747272</v>
      </c>
      <c r="AM15" s="23" t="n">
        <v>0.784732418532147</v>
      </c>
      <c r="AN15" s="23" t="n">
        <v>0.515978933610343</v>
      </c>
      <c r="AO15" s="23"/>
      <c r="AP15" s="23" t="n">
        <v>0.549927544092923</v>
      </c>
      <c r="AQ15" s="23" t="n">
        <v>0.584640186557793</v>
      </c>
      <c r="AR15" s="23" t="n">
        <v>0.703233376367872</v>
      </c>
      <c r="AS15" s="23" t="n">
        <v>0.539221402952562</v>
      </c>
      <c r="AT15" s="23" t="n">
        <v>0.701445158401231</v>
      </c>
      <c r="AU15" s="23"/>
      <c r="AV15" s="23" t="n">
        <v>0.584311705557381</v>
      </c>
      <c r="AW15" s="23" t="n">
        <v>0.564556725570572</v>
      </c>
      <c r="AX15" s="23" t="n">
        <v>0.662435977789352</v>
      </c>
      <c r="AY15" s="23" t="n">
        <v>0.561213521415321</v>
      </c>
      <c r="AZ15" s="23" t="n">
        <v>0.734375240701352</v>
      </c>
      <c r="BA15" s="23" t="n">
        <v>0.464852249555934</v>
      </c>
      <c r="BB15" s="23"/>
      <c r="BC15" s="23" t="n">
        <v>0.562205431791209</v>
      </c>
      <c r="BD15" s="23" t="n">
        <v>0.584571530350084</v>
      </c>
      <c r="BE15" s="23" t="n">
        <v>0.609595423046736</v>
      </c>
      <c r="BF15" s="23" t="n">
        <v>0.603522731539305</v>
      </c>
      <c r="BG15" s="23" t="n">
        <v>0.675138063772901</v>
      </c>
    </row>
    <row r="16">
      <c r="B16" s="20" t="s">
        <v>141</v>
      </c>
      <c r="C16" s="24" t="n">
        <v>-0.283596989073669</v>
      </c>
      <c r="D16" s="24" t="n">
        <v>-0.211098121684315</v>
      </c>
      <c r="E16" s="24" t="n">
        <v>-0.352103195163713</v>
      </c>
      <c r="F16" s="24"/>
      <c r="G16" s="24" t="n">
        <v>-0.184238958374343</v>
      </c>
      <c r="H16" s="24" t="n">
        <v>-0.192597722961574</v>
      </c>
      <c r="I16" s="24" t="n">
        <v>-0.443558753613199</v>
      </c>
      <c r="J16" s="24" t="n">
        <v>-0.249074432965118</v>
      </c>
      <c r="K16" s="24" t="n">
        <v>-0.354774690081119</v>
      </c>
      <c r="L16" s="24" t="n">
        <v>-0.262468863736779</v>
      </c>
      <c r="M16" s="24"/>
      <c r="N16" s="24" t="n">
        <v>-0.258449628674017</v>
      </c>
      <c r="O16" s="24" t="n">
        <v>-0.242371770981733</v>
      </c>
      <c r="P16" s="24" t="n">
        <v>-0.2978910663163</v>
      </c>
      <c r="Q16" s="24" t="n">
        <v>-0.338232750435517</v>
      </c>
      <c r="R16" s="24"/>
      <c r="S16" s="24" t="n">
        <v>-0.206342497473844</v>
      </c>
      <c r="T16" s="24" t="n">
        <v>-0.345217992490793</v>
      </c>
      <c r="U16" s="24" t="n">
        <v>-0.27827517937655</v>
      </c>
      <c r="V16" s="24" t="n">
        <v>-0.402391102802817</v>
      </c>
      <c r="W16" s="24" t="n">
        <v>-0.151227269460701</v>
      </c>
      <c r="X16" s="24" t="n">
        <v>-0.167282079769936</v>
      </c>
      <c r="Y16" s="24" t="n">
        <v>-0.31340286999451</v>
      </c>
      <c r="Z16" s="24" t="n">
        <v>-0.0981195646065518</v>
      </c>
      <c r="AA16" s="24" t="n">
        <v>-0.45404366876127</v>
      </c>
      <c r="AB16" s="24" t="n">
        <v>-0.216300959448246</v>
      </c>
      <c r="AC16" s="24" t="n">
        <v>-0.342102634888997</v>
      </c>
      <c r="AD16" s="24" t="n">
        <v>-0.202860198242633</v>
      </c>
      <c r="AE16" s="24"/>
      <c r="AF16" s="24" t="n">
        <v>-0.276340422484977</v>
      </c>
      <c r="AG16" s="24" t="n">
        <v>-0.250181972492756</v>
      </c>
      <c r="AH16" s="24" t="n">
        <v>-0.387686039457087</v>
      </c>
      <c r="AI16" s="24"/>
      <c r="AJ16" s="24" t="n">
        <v>-0.252253595904603</v>
      </c>
      <c r="AK16" s="24" t="n">
        <v>-0.285005638675516</v>
      </c>
      <c r="AL16" s="24" t="n">
        <v>-0.344422262696116</v>
      </c>
      <c r="AM16" s="24" t="n">
        <v>-0.680903669717666</v>
      </c>
      <c r="AN16" s="24" t="n">
        <v>-0.216685610044578</v>
      </c>
      <c r="AO16" s="24"/>
      <c r="AP16" s="24" t="n">
        <v>-0.232024486080165</v>
      </c>
      <c r="AQ16" s="24" t="n">
        <v>-0.25464442007361</v>
      </c>
      <c r="AR16" s="24" t="n">
        <v>-0.532566984888331</v>
      </c>
      <c r="AS16" s="24" t="n">
        <v>-0.196510883732896</v>
      </c>
      <c r="AT16" s="24" t="n">
        <v>-0.512500442023288</v>
      </c>
      <c r="AU16" s="24"/>
      <c r="AV16" s="24" t="n">
        <v>-0.239775819138453</v>
      </c>
      <c r="AW16" s="24" t="n">
        <v>-0.252714985044075</v>
      </c>
      <c r="AX16" s="24" t="n">
        <v>-0.421100166520981</v>
      </c>
      <c r="AY16" s="24" t="n">
        <v>-0.247628904663986</v>
      </c>
      <c r="AZ16" s="24" t="n">
        <v>-0.58184531690846</v>
      </c>
      <c r="BA16" s="24" t="n">
        <v>-0.203450043130535</v>
      </c>
      <c r="BB16" s="24"/>
      <c r="BC16" s="24" t="n">
        <v>-0.289293308406224</v>
      </c>
      <c r="BD16" s="24" t="n">
        <v>-0.279052232217986</v>
      </c>
      <c r="BE16" s="24" t="n">
        <v>-0.319696088659669</v>
      </c>
      <c r="BF16" s="24" t="n">
        <v>-0.253576282791943</v>
      </c>
      <c r="BG16" s="24" t="n">
        <v>-0.608664367151034</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480</v>
      </c>
      <c r="C9" s="19" t="n">
        <v>0.0549859140950722</v>
      </c>
      <c r="D9" s="19" t="n">
        <v>0.0606684482846774</v>
      </c>
      <c r="E9" s="19" t="n">
        <v>0.0498987717568929</v>
      </c>
      <c r="F9" s="19"/>
      <c r="G9" s="19" t="n">
        <v>0.112124247670705</v>
      </c>
      <c r="H9" s="19" t="n">
        <v>0.0916464119765371</v>
      </c>
      <c r="I9" s="19" t="n">
        <v>0.0314402370070595</v>
      </c>
      <c r="J9" s="19" t="n">
        <v>0.0567425504800241</v>
      </c>
      <c r="K9" s="19" t="n">
        <v>0.046334920409033</v>
      </c>
      <c r="L9" s="19" t="n">
        <v>0.0146656344554547</v>
      </c>
      <c r="M9" s="19"/>
      <c r="N9" s="19" t="n">
        <v>0.0647156377456665</v>
      </c>
      <c r="O9" s="19" t="n">
        <v>0.0621058354759221</v>
      </c>
      <c r="P9" s="19" t="n">
        <v>0.0454947545557792</v>
      </c>
      <c r="Q9" s="19" t="n">
        <v>0.046180368087642</v>
      </c>
      <c r="R9" s="19"/>
      <c r="S9" s="19" t="n">
        <v>0.0690383744312472</v>
      </c>
      <c r="T9" s="19" t="n">
        <v>0.0570420946039014</v>
      </c>
      <c r="U9" s="19" t="n">
        <v>0.0139595425793406</v>
      </c>
      <c r="V9" s="19" t="n">
        <v>0.0449881390675748</v>
      </c>
      <c r="W9" s="19" t="n">
        <v>0.0945219011136668</v>
      </c>
      <c r="X9" s="19" t="n">
        <v>0.071995513022208</v>
      </c>
      <c r="Y9" s="19" t="n">
        <v>0.0541862045181215</v>
      </c>
      <c r="Z9" s="19" t="n">
        <v>0.0763049885145672</v>
      </c>
      <c r="AA9" s="19" t="n">
        <v>0.0610342542964447</v>
      </c>
      <c r="AB9" s="19" t="n">
        <v>0.0610607626615119</v>
      </c>
      <c r="AC9" s="19" t="n">
        <v>0.0106825807098553</v>
      </c>
      <c r="AD9" s="19" t="n">
        <v>0</v>
      </c>
      <c r="AE9" s="19"/>
      <c r="AF9" s="19" t="n">
        <v>0.0395744516404729</v>
      </c>
      <c r="AG9" s="19" t="n">
        <v>0.0802665830699473</v>
      </c>
      <c r="AH9" s="19" t="n">
        <v>0.0213891917089767</v>
      </c>
      <c r="AI9" s="19"/>
      <c r="AJ9" s="19" t="n">
        <v>0.0342396402979976</v>
      </c>
      <c r="AK9" s="19" t="n">
        <v>0.117449791935437</v>
      </c>
      <c r="AL9" s="19" t="n">
        <v>0.0513390373005518</v>
      </c>
      <c r="AM9" s="19" t="n">
        <v>0</v>
      </c>
      <c r="AN9" s="19" t="n">
        <v>0.0135562645725167</v>
      </c>
      <c r="AO9" s="19"/>
      <c r="AP9" s="19" t="n">
        <v>0.0475285051929805</v>
      </c>
      <c r="AQ9" s="19" t="n">
        <v>0.0933314401236258</v>
      </c>
      <c r="AR9" s="19" t="n">
        <v>0.034798616148869</v>
      </c>
      <c r="AS9" s="19" t="n">
        <v>0.057283753465568</v>
      </c>
      <c r="AT9" s="19" t="n">
        <v>0</v>
      </c>
      <c r="AU9" s="19"/>
      <c r="AV9" s="19" t="n">
        <v>0.100914056707297</v>
      </c>
      <c r="AW9" s="19" t="n">
        <v>0.0516110248130345</v>
      </c>
      <c r="AX9" s="19" t="n">
        <v>0.0552080176190889</v>
      </c>
      <c r="AY9" s="19" t="n">
        <v>0.0385139637801859</v>
      </c>
      <c r="AZ9" s="19" t="n">
        <v>0.0225890465716096</v>
      </c>
      <c r="BA9" s="19" t="n">
        <v>0.0112634127231172</v>
      </c>
      <c r="BB9" s="19"/>
      <c r="BC9" s="19" t="n">
        <v>0.0335996416791169</v>
      </c>
      <c r="BD9" s="19" t="n">
        <v>0.0559072037871701</v>
      </c>
      <c r="BE9" s="19" t="n">
        <v>0.0680397336770011</v>
      </c>
      <c r="BF9" s="19" t="n">
        <v>0.072833485795669</v>
      </c>
      <c r="BG9" s="19" t="n">
        <v>0</v>
      </c>
    </row>
    <row r="10">
      <c r="B10" s="20" t="s">
        <v>481</v>
      </c>
      <c r="C10" s="19" t="n">
        <v>0.172884647214671</v>
      </c>
      <c r="D10" s="19" t="n">
        <v>0.204311829736494</v>
      </c>
      <c r="E10" s="19" t="n">
        <v>0.143808498497688</v>
      </c>
      <c r="F10" s="19"/>
      <c r="G10" s="19" t="n">
        <v>0.260305452096457</v>
      </c>
      <c r="H10" s="19" t="n">
        <v>0.229106623578961</v>
      </c>
      <c r="I10" s="19" t="n">
        <v>0.153835717900514</v>
      </c>
      <c r="J10" s="19" t="n">
        <v>0.222982930370057</v>
      </c>
      <c r="K10" s="19" t="n">
        <v>0.10458247122883</v>
      </c>
      <c r="L10" s="19" t="n">
        <v>0.0968167544904408</v>
      </c>
      <c r="M10" s="19"/>
      <c r="N10" s="19" t="n">
        <v>0.200164737521561</v>
      </c>
      <c r="O10" s="19" t="n">
        <v>0.164536520721385</v>
      </c>
      <c r="P10" s="19" t="n">
        <v>0.163730805252303</v>
      </c>
      <c r="Q10" s="19" t="n">
        <v>0.161874282204089</v>
      </c>
      <c r="R10" s="19"/>
      <c r="S10" s="19" t="n">
        <v>0.207183820362757</v>
      </c>
      <c r="T10" s="19" t="n">
        <v>0.137358282862014</v>
      </c>
      <c r="U10" s="19" t="n">
        <v>0.148546112346918</v>
      </c>
      <c r="V10" s="19" t="n">
        <v>0.169965624040686</v>
      </c>
      <c r="W10" s="19" t="n">
        <v>0.196895760669972</v>
      </c>
      <c r="X10" s="19" t="n">
        <v>0.215188873954062</v>
      </c>
      <c r="Y10" s="19" t="n">
        <v>0.18863636652477</v>
      </c>
      <c r="Z10" s="19" t="n">
        <v>0.172985925814149</v>
      </c>
      <c r="AA10" s="19" t="n">
        <v>0.118687470698623</v>
      </c>
      <c r="AB10" s="19" t="n">
        <v>0.183314566537188</v>
      </c>
      <c r="AC10" s="19" t="n">
        <v>0.185452700797308</v>
      </c>
      <c r="AD10" s="19" t="n">
        <v>0.194732849319995</v>
      </c>
      <c r="AE10" s="19"/>
      <c r="AF10" s="19" t="n">
        <v>0.144233827373357</v>
      </c>
      <c r="AG10" s="19" t="n">
        <v>0.182598543570004</v>
      </c>
      <c r="AH10" s="19" t="n">
        <v>0.167013500823593</v>
      </c>
      <c r="AI10" s="19"/>
      <c r="AJ10" s="19" t="n">
        <v>0.158615279738526</v>
      </c>
      <c r="AK10" s="19" t="n">
        <v>0.192074427983029</v>
      </c>
      <c r="AL10" s="19" t="n">
        <v>0.140719488764788</v>
      </c>
      <c r="AM10" s="19" t="n">
        <v>0.104270546924175</v>
      </c>
      <c r="AN10" s="19" t="n">
        <v>0.153017226055069</v>
      </c>
      <c r="AO10" s="19"/>
      <c r="AP10" s="19" t="n">
        <v>0.163552002127696</v>
      </c>
      <c r="AQ10" s="19" t="n">
        <v>0.208653216075271</v>
      </c>
      <c r="AR10" s="19" t="n">
        <v>0.106309382846973</v>
      </c>
      <c r="AS10" s="19" t="n">
        <v>0.163808318593337</v>
      </c>
      <c r="AT10" s="19" t="n">
        <v>0.201799557740737</v>
      </c>
      <c r="AU10" s="19"/>
      <c r="AV10" s="19" t="n">
        <v>0.221537030621516</v>
      </c>
      <c r="AW10" s="19" t="n">
        <v>0.175614477898587</v>
      </c>
      <c r="AX10" s="19" t="n">
        <v>0.123064478542636</v>
      </c>
      <c r="AY10" s="19" t="n">
        <v>0.127674031246981</v>
      </c>
      <c r="AZ10" s="19" t="n">
        <v>0.167594617025656</v>
      </c>
      <c r="BA10" s="19" t="n">
        <v>0.121847785444465</v>
      </c>
      <c r="BB10" s="19"/>
      <c r="BC10" s="19" t="n">
        <v>0.144609990870591</v>
      </c>
      <c r="BD10" s="19" t="n">
        <v>0.180985536289374</v>
      </c>
      <c r="BE10" s="19" t="n">
        <v>0.165983402106973</v>
      </c>
      <c r="BF10" s="19" t="n">
        <v>0.22101718518524</v>
      </c>
      <c r="BG10" s="19" t="n">
        <v>0.198092961991526</v>
      </c>
    </row>
    <row r="11">
      <c r="B11" s="20" t="s">
        <v>482</v>
      </c>
      <c r="C11" s="19" t="n">
        <v>0.348409814886401</v>
      </c>
      <c r="D11" s="19" t="n">
        <v>0.343950641758002</v>
      </c>
      <c r="E11" s="19" t="n">
        <v>0.353462914196051</v>
      </c>
      <c r="F11" s="19"/>
      <c r="G11" s="19" t="n">
        <v>0.320820719516444</v>
      </c>
      <c r="H11" s="19" t="n">
        <v>0.333762634903183</v>
      </c>
      <c r="I11" s="19" t="n">
        <v>0.343988745240967</v>
      </c>
      <c r="J11" s="19" t="n">
        <v>0.328538699426474</v>
      </c>
      <c r="K11" s="19" t="n">
        <v>0.349039929382031</v>
      </c>
      <c r="L11" s="19" t="n">
        <v>0.39707672639654</v>
      </c>
      <c r="M11" s="19"/>
      <c r="N11" s="19" t="n">
        <v>0.409934652208393</v>
      </c>
      <c r="O11" s="19" t="n">
        <v>0.33605716270939</v>
      </c>
      <c r="P11" s="19" t="n">
        <v>0.323219813385606</v>
      </c>
      <c r="Q11" s="19" t="n">
        <v>0.320923782038852</v>
      </c>
      <c r="R11" s="19"/>
      <c r="S11" s="19" t="n">
        <v>0.386608350370808</v>
      </c>
      <c r="T11" s="19" t="n">
        <v>0.408439985219173</v>
      </c>
      <c r="U11" s="19" t="n">
        <v>0.307556837744627</v>
      </c>
      <c r="V11" s="19" t="n">
        <v>0.393616385340904</v>
      </c>
      <c r="W11" s="19" t="n">
        <v>0.271332218159027</v>
      </c>
      <c r="X11" s="19" t="n">
        <v>0.25625885470984</v>
      </c>
      <c r="Y11" s="19" t="n">
        <v>0.306890545538669</v>
      </c>
      <c r="Z11" s="19" t="n">
        <v>0.32253847613569</v>
      </c>
      <c r="AA11" s="19" t="n">
        <v>0.348775075239713</v>
      </c>
      <c r="AB11" s="19" t="n">
        <v>0.434116409080114</v>
      </c>
      <c r="AC11" s="19" t="n">
        <v>0.252738313921218</v>
      </c>
      <c r="AD11" s="19" t="n">
        <v>0.348909885307876</v>
      </c>
      <c r="AE11" s="19"/>
      <c r="AF11" s="19" t="n">
        <v>0.343377192695799</v>
      </c>
      <c r="AG11" s="19" t="n">
        <v>0.344050061722999</v>
      </c>
      <c r="AH11" s="19" t="n">
        <v>0.354809449974133</v>
      </c>
      <c r="AI11" s="19"/>
      <c r="AJ11" s="19" t="n">
        <v>0.349070573359687</v>
      </c>
      <c r="AK11" s="19" t="n">
        <v>0.32778572516316</v>
      </c>
      <c r="AL11" s="19" t="n">
        <v>0.333830838847413</v>
      </c>
      <c r="AM11" s="19" t="n">
        <v>0.440076973186555</v>
      </c>
      <c r="AN11" s="19" t="n">
        <v>0.376658823601756</v>
      </c>
      <c r="AO11" s="19"/>
      <c r="AP11" s="19" t="n">
        <v>0.350775844836482</v>
      </c>
      <c r="AQ11" s="19" t="n">
        <v>0.308657368943704</v>
      </c>
      <c r="AR11" s="19" t="n">
        <v>0.426997802016234</v>
      </c>
      <c r="AS11" s="19" t="n">
        <v>0.354733164148388</v>
      </c>
      <c r="AT11" s="19" t="n">
        <v>0.33811337734907</v>
      </c>
      <c r="AU11" s="19"/>
      <c r="AV11" s="19" t="n">
        <v>0.343530900672168</v>
      </c>
      <c r="AW11" s="19" t="n">
        <v>0.359024955537838</v>
      </c>
      <c r="AX11" s="19" t="n">
        <v>0.436755357994979</v>
      </c>
      <c r="AY11" s="19" t="n">
        <v>0.379402561490867</v>
      </c>
      <c r="AZ11" s="19" t="n">
        <v>0.315955791527978</v>
      </c>
      <c r="BA11" s="19" t="n">
        <v>0.274916807897729</v>
      </c>
      <c r="BB11" s="19"/>
      <c r="BC11" s="19" t="n">
        <v>0.314097136193738</v>
      </c>
      <c r="BD11" s="19" t="n">
        <v>0.344926608460532</v>
      </c>
      <c r="BE11" s="19" t="n">
        <v>0.38972260670659</v>
      </c>
      <c r="BF11" s="19" t="n">
        <v>0.363563057210564</v>
      </c>
      <c r="BG11" s="19" t="n">
        <v>0.421061342477576</v>
      </c>
    </row>
    <row r="12">
      <c r="B12" s="20" t="s">
        <v>483</v>
      </c>
      <c r="C12" s="19" t="n">
        <v>0.290959202142458</v>
      </c>
      <c r="D12" s="19" t="n">
        <v>0.281045424963069</v>
      </c>
      <c r="E12" s="19" t="n">
        <v>0.300893218617523</v>
      </c>
      <c r="F12" s="19"/>
      <c r="G12" s="19" t="n">
        <v>0.220966432517343</v>
      </c>
      <c r="H12" s="19" t="n">
        <v>0.247404622111811</v>
      </c>
      <c r="I12" s="19" t="n">
        <v>0.329362670861708</v>
      </c>
      <c r="J12" s="19" t="n">
        <v>0.258671913796197</v>
      </c>
      <c r="K12" s="19" t="n">
        <v>0.323201425393464</v>
      </c>
      <c r="L12" s="19" t="n">
        <v>0.341117126365866</v>
      </c>
      <c r="M12" s="19"/>
      <c r="N12" s="19" t="n">
        <v>0.243144398020329</v>
      </c>
      <c r="O12" s="19" t="n">
        <v>0.32927200416213</v>
      </c>
      <c r="P12" s="19" t="n">
        <v>0.323940331782885</v>
      </c>
      <c r="Q12" s="19" t="n">
        <v>0.271766042673784</v>
      </c>
      <c r="R12" s="19"/>
      <c r="S12" s="19" t="n">
        <v>0.24376994580338</v>
      </c>
      <c r="T12" s="19" t="n">
        <v>0.257519342009985</v>
      </c>
      <c r="U12" s="19" t="n">
        <v>0.390977639842012</v>
      </c>
      <c r="V12" s="19" t="n">
        <v>0.270200756535882</v>
      </c>
      <c r="W12" s="19" t="n">
        <v>0.320132400233869</v>
      </c>
      <c r="X12" s="19" t="n">
        <v>0.256824761465976</v>
      </c>
      <c r="Y12" s="19" t="n">
        <v>0.286321563289547</v>
      </c>
      <c r="Z12" s="19" t="n">
        <v>0.29035648282695</v>
      </c>
      <c r="AA12" s="19" t="n">
        <v>0.345728164637447</v>
      </c>
      <c r="AB12" s="19" t="n">
        <v>0.21373333504831</v>
      </c>
      <c r="AC12" s="19" t="n">
        <v>0.448795791472506</v>
      </c>
      <c r="AD12" s="19" t="n">
        <v>0.265379363974206</v>
      </c>
      <c r="AE12" s="19"/>
      <c r="AF12" s="19" t="n">
        <v>0.315420160341712</v>
      </c>
      <c r="AG12" s="19" t="n">
        <v>0.282330570352375</v>
      </c>
      <c r="AH12" s="19" t="n">
        <v>0.294487923814859</v>
      </c>
      <c r="AI12" s="19"/>
      <c r="AJ12" s="19" t="n">
        <v>0.301276037199118</v>
      </c>
      <c r="AK12" s="19" t="n">
        <v>0.286204351913866</v>
      </c>
      <c r="AL12" s="19" t="n">
        <v>0.345381736975991</v>
      </c>
      <c r="AM12" s="19" t="n">
        <v>0.322947265264729</v>
      </c>
      <c r="AN12" s="19" t="n">
        <v>0.245148112709175</v>
      </c>
      <c r="AO12" s="19"/>
      <c r="AP12" s="19" t="n">
        <v>0.279658921331724</v>
      </c>
      <c r="AQ12" s="19" t="n">
        <v>0.291914000693926</v>
      </c>
      <c r="AR12" s="19" t="n">
        <v>0.313988608003361</v>
      </c>
      <c r="AS12" s="19" t="n">
        <v>0.299991577164981</v>
      </c>
      <c r="AT12" s="19" t="n">
        <v>0.33242340606573</v>
      </c>
      <c r="AU12" s="19"/>
      <c r="AV12" s="19" t="n">
        <v>0.24425373850944</v>
      </c>
      <c r="AW12" s="19" t="n">
        <v>0.269857052551927</v>
      </c>
      <c r="AX12" s="19" t="n">
        <v>0.298316852630601</v>
      </c>
      <c r="AY12" s="19" t="n">
        <v>0.331192095510867</v>
      </c>
      <c r="AZ12" s="19" t="n">
        <v>0.351665361574755</v>
      </c>
      <c r="BA12" s="19" t="n">
        <v>0.323407118699178</v>
      </c>
      <c r="BB12" s="19"/>
      <c r="BC12" s="19" t="n">
        <v>0.318276992107512</v>
      </c>
      <c r="BD12" s="19" t="n">
        <v>0.295012647022722</v>
      </c>
      <c r="BE12" s="19" t="n">
        <v>0.275670863777059</v>
      </c>
      <c r="BF12" s="19" t="n">
        <v>0.295000726949012</v>
      </c>
      <c r="BG12" s="19" t="n">
        <v>0.122457455925666</v>
      </c>
    </row>
    <row r="13">
      <c r="B13" s="20" t="s">
        <v>100</v>
      </c>
      <c r="C13" s="19" t="n">
        <v>0.132760421661398</v>
      </c>
      <c r="D13" s="19" t="n">
        <v>0.110023655257758</v>
      </c>
      <c r="E13" s="19" t="n">
        <v>0.151936596931845</v>
      </c>
      <c r="F13" s="19"/>
      <c r="G13" s="19" t="n">
        <v>0.0857831481990514</v>
      </c>
      <c r="H13" s="19" t="n">
        <v>0.098079707429508</v>
      </c>
      <c r="I13" s="19" t="n">
        <v>0.141372628989752</v>
      </c>
      <c r="J13" s="19" t="n">
        <v>0.133063905927248</v>
      </c>
      <c r="K13" s="19" t="n">
        <v>0.176841253586642</v>
      </c>
      <c r="L13" s="19" t="n">
        <v>0.150323758291699</v>
      </c>
      <c r="M13" s="19"/>
      <c r="N13" s="19" t="n">
        <v>0.0820405745040506</v>
      </c>
      <c r="O13" s="19" t="n">
        <v>0.108028476931173</v>
      </c>
      <c r="P13" s="19" t="n">
        <v>0.143614295023428</v>
      </c>
      <c r="Q13" s="19" t="n">
        <v>0.199255524995632</v>
      </c>
      <c r="R13" s="19"/>
      <c r="S13" s="19" t="n">
        <v>0.0933995090318069</v>
      </c>
      <c r="T13" s="19" t="n">
        <v>0.139640295304926</v>
      </c>
      <c r="U13" s="19" t="n">
        <v>0.138959867487103</v>
      </c>
      <c r="V13" s="19" t="n">
        <v>0.121229095014954</v>
      </c>
      <c r="W13" s="19" t="n">
        <v>0.117117719823465</v>
      </c>
      <c r="X13" s="19" t="n">
        <v>0.199731996847913</v>
      </c>
      <c r="Y13" s="19" t="n">
        <v>0.163965320128893</v>
      </c>
      <c r="Z13" s="19" t="n">
        <v>0.137814126708644</v>
      </c>
      <c r="AA13" s="19" t="n">
        <v>0.125775035127773</v>
      </c>
      <c r="AB13" s="19" t="n">
        <v>0.107774926672876</v>
      </c>
      <c r="AC13" s="19" t="n">
        <v>0.102330613099111</v>
      </c>
      <c r="AD13" s="19" t="n">
        <v>0.190977901397923</v>
      </c>
      <c r="AE13" s="19"/>
      <c r="AF13" s="19" t="n">
        <v>0.15739436794866</v>
      </c>
      <c r="AG13" s="19" t="n">
        <v>0.110754241284674</v>
      </c>
      <c r="AH13" s="19" t="n">
        <v>0.162299933678438</v>
      </c>
      <c r="AI13" s="19"/>
      <c r="AJ13" s="19" t="n">
        <v>0.15679846940467</v>
      </c>
      <c r="AK13" s="19" t="n">
        <v>0.0764857030045093</v>
      </c>
      <c r="AL13" s="19" t="n">
        <v>0.128728898111256</v>
      </c>
      <c r="AM13" s="19" t="n">
        <v>0.132705214624541</v>
      </c>
      <c r="AN13" s="19" t="n">
        <v>0.211619573061483</v>
      </c>
      <c r="AO13" s="19"/>
      <c r="AP13" s="19" t="n">
        <v>0.158484726511117</v>
      </c>
      <c r="AQ13" s="19" t="n">
        <v>0.0974439741634734</v>
      </c>
      <c r="AR13" s="19" t="n">
        <v>0.117905590984563</v>
      </c>
      <c r="AS13" s="19" t="n">
        <v>0.124183186627726</v>
      </c>
      <c r="AT13" s="19" t="n">
        <v>0.127663658844462</v>
      </c>
      <c r="AU13" s="19"/>
      <c r="AV13" s="19" t="n">
        <v>0.0897642734895788</v>
      </c>
      <c r="AW13" s="19" t="n">
        <v>0.143892489198614</v>
      </c>
      <c r="AX13" s="19" t="n">
        <v>0.086655293212695</v>
      </c>
      <c r="AY13" s="19" t="n">
        <v>0.123217347971099</v>
      </c>
      <c r="AZ13" s="19" t="n">
        <v>0.142195183300002</v>
      </c>
      <c r="BA13" s="19" t="n">
        <v>0.268564875235511</v>
      </c>
      <c r="BB13" s="19"/>
      <c r="BC13" s="19" t="n">
        <v>0.189416239149042</v>
      </c>
      <c r="BD13" s="19" t="n">
        <v>0.123168004440201</v>
      </c>
      <c r="BE13" s="19" t="n">
        <v>0.100583393732378</v>
      </c>
      <c r="BF13" s="19" t="n">
        <v>0.0475855448595153</v>
      </c>
      <c r="BG13" s="19" t="n">
        <v>0.258388239605232</v>
      </c>
    </row>
    <row r="14">
      <c r="B14" s="20" t="s">
        <v>484</v>
      </c>
      <c r="C14" s="23" t="n">
        <v>0.227870561309744</v>
      </c>
      <c r="D14" s="23" t="n">
        <v>0.264980278021172</v>
      </c>
      <c r="E14" s="23" t="n">
        <v>0.193707270254581</v>
      </c>
      <c r="F14" s="23"/>
      <c r="G14" s="23" t="n">
        <v>0.372429699767162</v>
      </c>
      <c r="H14" s="23" t="n">
        <v>0.320753035555498</v>
      </c>
      <c r="I14" s="23" t="n">
        <v>0.185275954907574</v>
      </c>
      <c r="J14" s="23" t="n">
        <v>0.279725480850081</v>
      </c>
      <c r="K14" s="23" t="n">
        <v>0.150917391637862</v>
      </c>
      <c r="L14" s="23" t="n">
        <v>0.111482388945895</v>
      </c>
      <c r="M14" s="23"/>
      <c r="N14" s="23" t="n">
        <v>0.264880375267228</v>
      </c>
      <c r="O14" s="23" t="n">
        <v>0.226642356197307</v>
      </c>
      <c r="P14" s="23" t="n">
        <v>0.209225559808082</v>
      </c>
      <c r="Q14" s="23" t="n">
        <v>0.208054650291731</v>
      </c>
      <c r="R14" s="23"/>
      <c r="S14" s="23" t="n">
        <v>0.276222194794005</v>
      </c>
      <c r="T14" s="23" t="n">
        <v>0.194400377465915</v>
      </c>
      <c r="U14" s="23" t="n">
        <v>0.162505654926258</v>
      </c>
      <c r="V14" s="23" t="n">
        <v>0.21495376310826</v>
      </c>
      <c r="W14" s="23" t="n">
        <v>0.291417661783639</v>
      </c>
      <c r="X14" s="23" t="n">
        <v>0.28718438697627</v>
      </c>
      <c r="Y14" s="23" t="n">
        <v>0.242822571042891</v>
      </c>
      <c r="Z14" s="23" t="n">
        <v>0.249290914328716</v>
      </c>
      <c r="AA14" s="23" t="n">
        <v>0.179721724995068</v>
      </c>
      <c r="AB14" s="23" t="n">
        <v>0.2443753291987</v>
      </c>
      <c r="AC14" s="23" t="n">
        <v>0.196135281507164</v>
      </c>
      <c r="AD14" s="23" t="n">
        <v>0.194732849319995</v>
      </c>
      <c r="AE14" s="23"/>
      <c r="AF14" s="23" t="n">
        <v>0.18380827901383</v>
      </c>
      <c r="AG14" s="23" t="n">
        <v>0.262865126639951</v>
      </c>
      <c r="AH14" s="23" t="n">
        <v>0.188402692532569</v>
      </c>
      <c r="AI14" s="23"/>
      <c r="AJ14" s="23" t="n">
        <v>0.192854920036524</v>
      </c>
      <c r="AK14" s="23" t="n">
        <v>0.309524219918466</v>
      </c>
      <c r="AL14" s="23" t="n">
        <v>0.19205852606534</v>
      </c>
      <c r="AM14" s="23" t="n">
        <v>0.104270546924175</v>
      </c>
      <c r="AN14" s="23" t="n">
        <v>0.166573490627586</v>
      </c>
      <c r="AO14" s="23"/>
      <c r="AP14" s="23" t="n">
        <v>0.211080507320676</v>
      </c>
      <c r="AQ14" s="23" t="n">
        <v>0.301984656198897</v>
      </c>
      <c r="AR14" s="23" t="n">
        <v>0.141107998995842</v>
      </c>
      <c r="AS14" s="23" t="n">
        <v>0.221092072058905</v>
      </c>
      <c r="AT14" s="23" t="n">
        <v>0.201799557740737</v>
      </c>
      <c r="AU14" s="23"/>
      <c r="AV14" s="23" t="n">
        <v>0.322451087328813</v>
      </c>
      <c r="AW14" s="23" t="n">
        <v>0.227225502711621</v>
      </c>
      <c r="AX14" s="23" t="n">
        <v>0.178272496161725</v>
      </c>
      <c r="AY14" s="23" t="n">
        <v>0.166187995027167</v>
      </c>
      <c r="AZ14" s="23" t="n">
        <v>0.190183663597265</v>
      </c>
      <c r="BA14" s="23" t="n">
        <v>0.133111198167582</v>
      </c>
      <c r="BB14" s="23"/>
      <c r="BC14" s="23" t="n">
        <v>0.178209632549708</v>
      </c>
      <c r="BD14" s="23" t="n">
        <v>0.236892740076545</v>
      </c>
      <c r="BE14" s="23" t="n">
        <v>0.234023135783974</v>
      </c>
      <c r="BF14" s="23" t="n">
        <v>0.293850670980909</v>
      </c>
      <c r="BG14" s="23" t="n">
        <v>0.198092961991526</v>
      </c>
    </row>
    <row r="15">
      <c r="B15" s="20" t="s">
        <v>485</v>
      </c>
      <c r="C15" s="23" t="n">
        <v>0.639369017028859</v>
      </c>
      <c r="D15" s="23" t="n">
        <v>0.624996066721071</v>
      </c>
      <c r="E15" s="23" t="n">
        <v>0.654356132813573</v>
      </c>
      <c r="F15" s="23"/>
      <c r="G15" s="23" t="n">
        <v>0.541787152033787</v>
      </c>
      <c r="H15" s="23" t="n">
        <v>0.581167257014994</v>
      </c>
      <c r="I15" s="23" t="n">
        <v>0.673351416102675</v>
      </c>
      <c r="J15" s="23" t="n">
        <v>0.587210613222671</v>
      </c>
      <c r="K15" s="23" t="n">
        <v>0.672241354775496</v>
      </c>
      <c r="L15" s="23" t="n">
        <v>0.738193852762406</v>
      </c>
      <c r="M15" s="23"/>
      <c r="N15" s="23" t="n">
        <v>0.653079050228722</v>
      </c>
      <c r="O15" s="23" t="n">
        <v>0.66532916687152</v>
      </c>
      <c r="P15" s="23" t="n">
        <v>0.647160145168491</v>
      </c>
      <c r="Q15" s="23" t="n">
        <v>0.592689824712636</v>
      </c>
      <c r="R15" s="23"/>
      <c r="S15" s="23" t="n">
        <v>0.630378296174188</v>
      </c>
      <c r="T15" s="23" t="n">
        <v>0.665959327229158</v>
      </c>
      <c r="U15" s="23" t="n">
        <v>0.698534477586638</v>
      </c>
      <c r="V15" s="23" t="n">
        <v>0.663817141876786</v>
      </c>
      <c r="W15" s="23" t="n">
        <v>0.591464618392896</v>
      </c>
      <c r="X15" s="23" t="n">
        <v>0.513083616175816</v>
      </c>
      <c r="Y15" s="23" t="n">
        <v>0.593212108828216</v>
      </c>
      <c r="Z15" s="23" t="n">
        <v>0.61289495896264</v>
      </c>
      <c r="AA15" s="23" t="n">
        <v>0.694503239877159</v>
      </c>
      <c r="AB15" s="23" t="n">
        <v>0.647849744128424</v>
      </c>
      <c r="AC15" s="23" t="n">
        <v>0.701534105393725</v>
      </c>
      <c r="AD15" s="23" t="n">
        <v>0.614289249282082</v>
      </c>
      <c r="AE15" s="23"/>
      <c r="AF15" s="23" t="n">
        <v>0.65879735303751</v>
      </c>
      <c r="AG15" s="23" t="n">
        <v>0.626380632075375</v>
      </c>
      <c r="AH15" s="23" t="n">
        <v>0.649297373788992</v>
      </c>
      <c r="AI15" s="23"/>
      <c r="AJ15" s="23" t="n">
        <v>0.650346610558806</v>
      </c>
      <c r="AK15" s="23" t="n">
        <v>0.613990077077025</v>
      </c>
      <c r="AL15" s="23" t="n">
        <v>0.679212575823404</v>
      </c>
      <c r="AM15" s="23" t="n">
        <v>0.763024238451284</v>
      </c>
      <c r="AN15" s="23" t="n">
        <v>0.621806936310931</v>
      </c>
      <c r="AO15" s="23"/>
      <c r="AP15" s="23" t="n">
        <v>0.630434766168207</v>
      </c>
      <c r="AQ15" s="23" t="n">
        <v>0.60057136963763</v>
      </c>
      <c r="AR15" s="23" t="n">
        <v>0.740986410019595</v>
      </c>
      <c r="AS15" s="23" t="n">
        <v>0.654724741313369</v>
      </c>
      <c r="AT15" s="23" t="n">
        <v>0.6705367834148</v>
      </c>
      <c r="AU15" s="23"/>
      <c r="AV15" s="23" t="n">
        <v>0.587784639181608</v>
      </c>
      <c r="AW15" s="23" t="n">
        <v>0.628882008089765</v>
      </c>
      <c r="AX15" s="23" t="n">
        <v>0.73507221062558</v>
      </c>
      <c r="AY15" s="23" t="n">
        <v>0.710594657001734</v>
      </c>
      <c r="AZ15" s="23" t="n">
        <v>0.667621153102733</v>
      </c>
      <c r="BA15" s="23" t="n">
        <v>0.598323926596907</v>
      </c>
      <c r="BB15" s="23"/>
      <c r="BC15" s="23" t="n">
        <v>0.63237412830125</v>
      </c>
      <c r="BD15" s="23" t="n">
        <v>0.639939255483254</v>
      </c>
      <c r="BE15" s="23" t="n">
        <v>0.665393470483648</v>
      </c>
      <c r="BF15" s="23" t="n">
        <v>0.658563784159576</v>
      </c>
      <c r="BG15" s="23" t="n">
        <v>0.543518798403243</v>
      </c>
    </row>
    <row r="16">
      <c r="B16" s="20" t="s">
        <v>141</v>
      </c>
      <c r="C16" s="24" t="n">
        <v>-0.411498455719115</v>
      </c>
      <c r="D16" s="24" t="n">
        <v>-0.360015788699899</v>
      </c>
      <c r="E16" s="24" t="n">
        <v>-0.460648862558992</v>
      </c>
      <c r="F16" s="24"/>
      <c r="G16" s="24" t="n">
        <v>-0.169357452266625</v>
      </c>
      <c r="H16" s="24" t="n">
        <v>-0.260414221459496</v>
      </c>
      <c r="I16" s="24" t="n">
        <v>-0.488075461195101</v>
      </c>
      <c r="J16" s="24" t="n">
        <v>-0.30748513237259</v>
      </c>
      <c r="K16" s="24" t="n">
        <v>-0.521323963137633</v>
      </c>
      <c r="L16" s="24" t="n">
        <v>-0.62671146381651</v>
      </c>
      <c r="M16" s="24"/>
      <c r="N16" s="24" t="n">
        <v>-0.388198674961494</v>
      </c>
      <c r="O16" s="24" t="n">
        <v>-0.438686810674213</v>
      </c>
      <c r="P16" s="24" t="n">
        <v>-0.437934585360409</v>
      </c>
      <c r="Q16" s="24" t="n">
        <v>-0.384635174420905</v>
      </c>
      <c r="R16" s="24"/>
      <c r="S16" s="24" t="n">
        <v>-0.354156101380184</v>
      </c>
      <c r="T16" s="24" t="n">
        <v>-0.471558949763243</v>
      </c>
      <c r="U16" s="24" t="n">
        <v>-0.53602882266038</v>
      </c>
      <c r="V16" s="24" t="n">
        <v>-0.448863378768525</v>
      </c>
      <c r="W16" s="24" t="n">
        <v>-0.300046956609257</v>
      </c>
      <c r="X16" s="24" t="n">
        <v>-0.225899229199546</v>
      </c>
      <c r="Y16" s="24" t="n">
        <v>-0.350389537785325</v>
      </c>
      <c r="Z16" s="24" t="n">
        <v>-0.363604044633924</v>
      </c>
      <c r="AA16" s="24" t="n">
        <v>-0.514781514882091</v>
      </c>
      <c r="AB16" s="24" t="n">
        <v>-0.403474414929725</v>
      </c>
      <c r="AC16" s="24" t="n">
        <v>-0.505398823886561</v>
      </c>
      <c r="AD16" s="24" t="n">
        <v>-0.419556399962087</v>
      </c>
      <c r="AE16" s="24"/>
      <c r="AF16" s="24" t="n">
        <v>-0.47498907402368</v>
      </c>
      <c r="AG16" s="24" t="n">
        <v>-0.363515505435423</v>
      </c>
      <c r="AH16" s="24" t="n">
        <v>-0.460894681256423</v>
      </c>
      <c r="AI16" s="24"/>
      <c r="AJ16" s="24" t="n">
        <v>-0.457491690522282</v>
      </c>
      <c r="AK16" s="24" t="n">
        <v>-0.30446585715856</v>
      </c>
      <c r="AL16" s="24" t="n">
        <v>-0.487154049758065</v>
      </c>
      <c r="AM16" s="24" t="n">
        <v>-0.658753691527109</v>
      </c>
      <c r="AN16" s="24" t="n">
        <v>-0.455233445683346</v>
      </c>
      <c r="AO16" s="24"/>
      <c r="AP16" s="24" t="n">
        <v>-0.41935425884753</v>
      </c>
      <c r="AQ16" s="24" t="n">
        <v>-0.298586713438733</v>
      </c>
      <c r="AR16" s="24" t="n">
        <v>-0.599878411023752</v>
      </c>
      <c r="AS16" s="24" t="n">
        <v>-0.433632669254464</v>
      </c>
      <c r="AT16" s="24" t="n">
        <v>-0.468737225674063</v>
      </c>
      <c r="AU16" s="24"/>
      <c r="AV16" s="24" t="n">
        <v>-0.265333551852795</v>
      </c>
      <c r="AW16" s="24" t="n">
        <v>-0.401656505378144</v>
      </c>
      <c r="AX16" s="24" t="n">
        <v>-0.556799714463856</v>
      </c>
      <c r="AY16" s="24" t="n">
        <v>-0.544406661974567</v>
      </c>
      <c r="AZ16" s="24" t="n">
        <v>-0.477437489505468</v>
      </c>
      <c r="BA16" s="24" t="n">
        <v>-0.465212728429325</v>
      </c>
      <c r="BB16" s="24"/>
      <c r="BC16" s="24" t="n">
        <v>-0.454164495751542</v>
      </c>
      <c r="BD16" s="24" t="n">
        <v>-0.40304651540671</v>
      </c>
      <c r="BE16" s="24" t="n">
        <v>-0.431370334699674</v>
      </c>
      <c r="BF16" s="24" t="n">
        <v>-0.364713113178667</v>
      </c>
      <c r="BG16" s="24" t="n">
        <v>-0.345425836411717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497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134</v>
      </c>
      <c r="C9" s="19" t="n">
        <v>0.417364657483097</v>
      </c>
      <c r="D9" s="19" t="n">
        <v>0.407327708081952</v>
      </c>
      <c r="E9" s="19" t="n">
        <v>0.424523044756882</v>
      </c>
      <c r="F9" s="19"/>
      <c r="G9" s="19" t="n">
        <v>0.388109872978619</v>
      </c>
      <c r="H9" s="19" t="n">
        <v>0.38984173266082</v>
      </c>
      <c r="I9" s="19" t="n">
        <v>0.331307624933533</v>
      </c>
      <c r="J9" s="19" t="n">
        <v>0.380321509389233</v>
      </c>
      <c r="K9" s="19" t="n">
        <v>0.497538985051308</v>
      </c>
      <c r="L9" s="19" t="n">
        <v>0.508392268372286</v>
      </c>
      <c r="M9" s="19"/>
      <c r="N9" s="19" t="n">
        <v>0.418246235452768</v>
      </c>
      <c r="O9" s="19" t="n">
        <v>0.378158590157407</v>
      </c>
      <c r="P9" s="19" t="n">
        <v>0.391792165213406</v>
      </c>
      <c r="Q9" s="19" t="n">
        <v>0.47892477396776</v>
      </c>
      <c r="R9" s="19"/>
      <c r="S9" s="19" t="n">
        <v>0.442192157485518</v>
      </c>
      <c r="T9" s="19" t="n">
        <v>0.467918856752063</v>
      </c>
      <c r="U9" s="19" t="n">
        <v>0.363643564048168</v>
      </c>
      <c r="V9" s="19" t="n">
        <v>0.349056532896772</v>
      </c>
      <c r="W9" s="19" t="n">
        <v>0.418103876361118</v>
      </c>
      <c r="X9" s="19" t="n">
        <v>0.397678752738318</v>
      </c>
      <c r="Y9" s="19" t="n">
        <v>0.255338663631351</v>
      </c>
      <c r="Z9" s="19" t="n">
        <v>0.51143001165637</v>
      </c>
      <c r="AA9" s="19" t="n">
        <v>0.44714129907166</v>
      </c>
      <c r="AB9" s="19" t="n">
        <v>0.418367889103379</v>
      </c>
      <c r="AC9" s="19" t="n">
        <v>0.504022652236719</v>
      </c>
      <c r="AD9" s="19" t="n">
        <v>0.516385132961967</v>
      </c>
      <c r="AE9" s="19"/>
      <c r="AF9" s="19" t="n">
        <v>0.463807514303335</v>
      </c>
      <c r="AG9" s="19" t="n">
        <v>0.384742931057486</v>
      </c>
      <c r="AH9" s="19" t="n">
        <v>0.451191355552049</v>
      </c>
      <c r="AI9" s="19"/>
      <c r="AJ9" s="19" t="n">
        <v>0.461141448934913</v>
      </c>
      <c r="AK9" s="19" t="n">
        <v>0.41048044766931</v>
      </c>
      <c r="AL9" s="19" t="n">
        <v>0.320592824414552</v>
      </c>
      <c r="AM9" s="19" t="n">
        <v>0.480037895895643</v>
      </c>
      <c r="AN9" s="19" t="n">
        <v>0.418747599025381</v>
      </c>
      <c r="AO9" s="19"/>
      <c r="AP9" s="19" t="n">
        <v>0.428427130321294</v>
      </c>
      <c r="AQ9" s="19" t="n">
        <v>0.42444070265356</v>
      </c>
      <c r="AR9" s="19" t="n">
        <v>0.311762497541492</v>
      </c>
      <c r="AS9" s="19" t="n">
        <v>0.44829266182222</v>
      </c>
      <c r="AT9" s="19" t="n">
        <v>0.313927564410075</v>
      </c>
      <c r="AU9" s="19"/>
      <c r="AV9" s="19" t="n">
        <v>0.4262441161026</v>
      </c>
      <c r="AW9" s="19" t="n">
        <v>0.418469641920815</v>
      </c>
      <c r="AX9" s="19" t="n">
        <v>0.329933826600578</v>
      </c>
      <c r="AY9" s="19" t="n">
        <v>0.498332916300727</v>
      </c>
      <c r="AZ9" s="19" t="n">
        <v>0.321738112235091</v>
      </c>
      <c r="BA9" s="19" t="n">
        <v>0.362365367926476</v>
      </c>
      <c r="BB9" s="19"/>
      <c r="BC9" s="19" t="n">
        <v>0.474777362399616</v>
      </c>
      <c r="BD9" s="19" t="n">
        <v>0.435222212298256</v>
      </c>
      <c r="BE9" s="19" t="n">
        <v>0.395212127204874</v>
      </c>
      <c r="BF9" s="19" t="n">
        <v>0.338411005889862</v>
      </c>
      <c r="BG9" s="19" t="n">
        <v>0.412018277864229</v>
      </c>
    </row>
    <row r="10">
      <c r="B10" s="20" t="s">
        <v>135</v>
      </c>
      <c r="C10" s="19" t="n">
        <v>0.401321523021461</v>
      </c>
      <c r="D10" s="19" t="n">
        <v>0.429740803856454</v>
      </c>
      <c r="E10" s="19" t="n">
        <v>0.376744268579681</v>
      </c>
      <c r="F10" s="19"/>
      <c r="G10" s="19" t="n">
        <v>0.413360455400014</v>
      </c>
      <c r="H10" s="19" t="n">
        <v>0.431522926429191</v>
      </c>
      <c r="I10" s="19" t="n">
        <v>0.49525422162592</v>
      </c>
      <c r="J10" s="19" t="n">
        <v>0.416610203891129</v>
      </c>
      <c r="K10" s="19" t="n">
        <v>0.323085977077817</v>
      </c>
      <c r="L10" s="19" t="n">
        <v>0.329691450944753</v>
      </c>
      <c r="M10" s="19"/>
      <c r="N10" s="19" t="n">
        <v>0.42185859112645</v>
      </c>
      <c r="O10" s="19" t="n">
        <v>0.45173455308945</v>
      </c>
      <c r="P10" s="19" t="n">
        <v>0.381094457489078</v>
      </c>
      <c r="Q10" s="19" t="n">
        <v>0.343464790235962</v>
      </c>
      <c r="R10" s="19"/>
      <c r="S10" s="19" t="n">
        <v>0.430031614476749</v>
      </c>
      <c r="T10" s="19" t="n">
        <v>0.388719433526557</v>
      </c>
      <c r="U10" s="19" t="n">
        <v>0.460321345353179</v>
      </c>
      <c r="V10" s="19" t="n">
        <v>0.405544367397239</v>
      </c>
      <c r="W10" s="19" t="n">
        <v>0.41768485577954</v>
      </c>
      <c r="X10" s="19" t="n">
        <v>0.38251745953114</v>
      </c>
      <c r="Y10" s="19" t="n">
        <v>0.495127711891251</v>
      </c>
      <c r="Z10" s="19" t="n">
        <v>0.350981521384574</v>
      </c>
      <c r="AA10" s="19" t="n">
        <v>0.310976974802191</v>
      </c>
      <c r="AB10" s="19" t="n">
        <v>0.409825543507766</v>
      </c>
      <c r="AC10" s="19" t="n">
        <v>0.367941867355114</v>
      </c>
      <c r="AD10" s="19" t="n">
        <v>0.336964997469852</v>
      </c>
      <c r="AE10" s="19"/>
      <c r="AF10" s="19" t="n">
        <v>0.353895197973356</v>
      </c>
      <c r="AG10" s="19" t="n">
        <v>0.438214576547244</v>
      </c>
      <c r="AH10" s="19" t="n">
        <v>0.364743288173365</v>
      </c>
      <c r="AI10" s="19"/>
      <c r="AJ10" s="19" t="n">
        <v>0.35290254839213</v>
      </c>
      <c r="AK10" s="19" t="n">
        <v>0.442305605596502</v>
      </c>
      <c r="AL10" s="19" t="n">
        <v>0.516496299221589</v>
      </c>
      <c r="AM10" s="19" t="n">
        <v>0.34961151561127</v>
      </c>
      <c r="AN10" s="19" t="n">
        <v>0.382804949219246</v>
      </c>
      <c r="AO10" s="19"/>
      <c r="AP10" s="19" t="n">
        <v>0.345429259625229</v>
      </c>
      <c r="AQ10" s="19" t="n">
        <v>0.441932853819593</v>
      </c>
      <c r="AR10" s="19" t="n">
        <v>0.507649815189084</v>
      </c>
      <c r="AS10" s="19" t="n">
        <v>0.381577203013908</v>
      </c>
      <c r="AT10" s="19" t="n">
        <v>0.478720961392773</v>
      </c>
      <c r="AU10" s="19"/>
      <c r="AV10" s="19" t="n">
        <v>0.42692859919555</v>
      </c>
      <c r="AW10" s="19" t="n">
        <v>0.36553218698458</v>
      </c>
      <c r="AX10" s="19" t="n">
        <v>0.532000848475004</v>
      </c>
      <c r="AY10" s="19" t="n">
        <v>0.337405437221491</v>
      </c>
      <c r="AZ10" s="19" t="n">
        <v>0.468224431767116</v>
      </c>
      <c r="BA10" s="19" t="n">
        <v>0.424075438300237</v>
      </c>
      <c r="BB10" s="19"/>
      <c r="BC10" s="19" t="n">
        <v>0.376528606352846</v>
      </c>
      <c r="BD10" s="19" t="n">
        <v>0.367525642170188</v>
      </c>
      <c r="BE10" s="19" t="n">
        <v>0.409862061048056</v>
      </c>
      <c r="BF10" s="19" t="n">
        <v>0.48885951657431</v>
      </c>
      <c r="BG10" s="19" t="n">
        <v>0.325354496387068</v>
      </c>
    </row>
    <row r="11">
      <c r="B11" s="20" t="s">
        <v>339</v>
      </c>
      <c r="C11" s="19" t="n">
        <v>0.102782328462558</v>
      </c>
      <c r="D11" s="19" t="n">
        <v>0.109853310713376</v>
      </c>
      <c r="E11" s="19" t="n">
        <v>0.0966925124616679</v>
      </c>
      <c r="F11" s="19"/>
      <c r="G11" s="19" t="n">
        <v>0.105367451383216</v>
      </c>
      <c r="H11" s="19" t="n">
        <v>0.141038539550825</v>
      </c>
      <c r="I11" s="19" t="n">
        <v>0.0786804663294805</v>
      </c>
      <c r="J11" s="19" t="n">
        <v>0.126363969608975</v>
      </c>
      <c r="K11" s="19" t="n">
        <v>0.0832877377277157</v>
      </c>
      <c r="L11" s="19" t="n">
        <v>0.0817554813247167</v>
      </c>
      <c r="M11" s="19"/>
      <c r="N11" s="19" t="n">
        <v>0.106338424772321</v>
      </c>
      <c r="O11" s="19" t="n">
        <v>0.110053046451745</v>
      </c>
      <c r="P11" s="19" t="n">
        <v>0.101020754919618</v>
      </c>
      <c r="Q11" s="19" t="n">
        <v>0.0928926243117089</v>
      </c>
      <c r="R11" s="19"/>
      <c r="S11" s="19" t="n">
        <v>0.090058676166312</v>
      </c>
      <c r="T11" s="19" t="n">
        <v>0.0704688964659131</v>
      </c>
      <c r="U11" s="19" t="n">
        <v>0.0990302401192465</v>
      </c>
      <c r="V11" s="19" t="n">
        <v>0.120423826057344</v>
      </c>
      <c r="W11" s="19" t="n">
        <v>0.107257669821944</v>
      </c>
      <c r="X11" s="19" t="n">
        <v>0.126189913076071</v>
      </c>
      <c r="Y11" s="19" t="n">
        <v>0.11752925333723</v>
      </c>
      <c r="Z11" s="19" t="n">
        <v>0.115739376942481</v>
      </c>
      <c r="AA11" s="19" t="n">
        <v>0.113871907338918</v>
      </c>
      <c r="AB11" s="19" t="n">
        <v>0.094622345088046</v>
      </c>
      <c r="AC11" s="19" t="n">
        <v>0.0918398620302904</v>
      </c>
      <c r="AD11" s="19" t="n">
        <v>0.118974098130499</v>
      </c>
      <c r="AE11" s="19"/>
      <c r="AF11" s="19" t="n">
        <v>0.108704737537523</v>
      </c>
      <c r="AG11" s="19" t="n">
        <v>0.10047355110061</v>
      </c>
      <c r="AH11" s="19" t="n">
        <v>0.0915782969587659</v>
      </c>
      <c r="AI11" s="19"/>
      <c r="AJ11" s="19" t="n">
        <v>0.112611352513618</v>
      </c>
      <c r="AK11" s="19" t="n">
        <v>0.0921785055839109</v>
      </c>
      <c r="AL11" s="19" t="n">
        <v>0.0936229643300809</v>
      </c>
      <c r="AM11" s="19" t="n">
        <v>0.11876163515689</v>
      </c>
      <c r="AN11" s="19" t="n">
        <v>0.0943951312733729</v>
      </c>
      <c r="AO11" s="19"/>
      <c r="AP11" s="19" t="n">
        <v>0.13424254022533</v>
      </c>
      <c r="AQ11" s="19" t="n">
        <v>0.082471471726209</v>
      </c>
      <c r="AR11" s="19" t="n">
        <v>0.123871177031012</v>
      </c>
      <c r="AS11" s="19" t="n">
        <v>0.118145038168271</v>
      </c>
      <c r="AT11" s="19" t="n">
        <v>0.0759154892009958</v>
      </c>
      <c r="AU11" s="19"/>
      <c r="AV11" s="19" t="n">
        <v>0.10033357191827</v>
      </c>
      <c r="AW11" s="19" t="n">
        <v>0.128414350467538</v>
      </c>
      <c r="AX11" s="19" t="n">
        <v>0.0866841595765336</v>
      </c>
      <c r="AY11" s="19" t="n">
        <v>0.12018521079606</v>
      </c>
      <c r="AZ11" s="19" t="n">
        <v>0.0640422942265969</v>
      </c>
      <c r="BA11" s="19" t="n">
        <v>0.0758288609314752</v>
      </c>
      <c r="BB11" s="19"/>
      <c r="BC11" s="19" t="n">
        <v>0.106231117955082</v>
      </c>
      <c r="BD11" s="19" t="n">
        <v>0.114090715612412</v>
      </c>
      <c r="BE11" s="19" t="n">
        <v>0.0943012892116197</v>
      </c>
      <c r="BF11" s="19" t="n">
        <v>0.0949759799252927</v>
      </c>
      <c r="BG11" s="19" t="n">
        <v>0.145801215875323</v>
      </c>
    </row>
    <row r="12">
      <c r="B12" s="20" t="s">
        <v>340</v>
      </c>
      <c r="C12" s="19" t="n">
        <v>0.0196417014350926</v>
      </c>
      <c r="D12" s="19" t="n">
        <v>0.0156920886594394</v>
      </c>
      <c r="E12" s="19" t="n">
        <v>0.0237069195351801</v>
      </c>
      <c r="F12" s="19"/>
      <c r="G12" s="19" t="n">
        <v>0.0257285400632375</v>
      </c>
      <c r="H12" s="19" t="n">
        <v>0.00548821091556615</v>
      </c>
      <c r="I12" s="19" t="n">
        <v>0.0270594838618036</v>
      </c>
      <c r="J12" s="19" t="n">
        <v>0.0314598805159665</v>
      </c>
      <c r="K12" s="19" t="n">
        <v>0.0301707638941782</v>
      </c>
      <c r="L12" s="19" t="n">
        <v>0.00552820955439402</v>
      </c>
      <c r="M12" s="19"/>
      <c r="N12" s="19" t="n">
        <v>0.0116950100474828</v>
      </c>
      <c r="O12" s="19" t="n">
        <v>0.0200037055661907</v>
      </c>
      <c r="P12" s="19" t="n">
        <v>0.0329523052980296</v>
      </c>
      <c r="Q12" s="19" t="n">
        <v>0.0165548860497711</v>
      </c>
      <c r="R12" s="19"/>
      <c r="S12" s="19" t="n">
        <v>0.00507669596432572</v>
      </c>
      <c r="T12" s="19" t="n">
        <v>0.00792270104404342</v>
      </c>
      <c r="U12" s="19" t="n">
        <v>0.0138218341063452</v>
      </c>
      <c r="V12" s="19" t="n">
        <v>0.0413877302879388</v>
      </c>
      <c r="W12" s="19" t="n">
        <v>0.0285735579909396</v>
      </c>
      <c r="X12" s="19" t="n">
        <v>0</v>
      </c>
      <c r="Y12" s="19" t="n">
        <v>0.0624650262627898</v>
      </c>
      <c r="Z12" s="19" t="n">
        <v>0</v>
      </c>
      <c r="AA12" s="19" t="n">
        <v>0.0418879587889771</v>
      </c>
      <c r="AB12" s="19" t="n">
        <v>0</v>
      </c>
      <c r="AC12" s="19" t="n">
        <v>0.0197705286835851</v>
      </c>
      <c r="AD12" s="19" t="n">
        <v>0.0276757714376826</v>
      </c>
      <c r="AE12" s="19"/>
      <c r="AF12" s="19" t="n">
        <v>0.0255126506246261</v>
      </c>
      <c r="AG12" s="19" t="n">
        <v>0.01833239783373</v>
      </c>
      <c r="AH12" s="19" t="n">
        <v>0.0189713382761219</v>
      </c>
      <c r="AI12" s="19"/>
      <c r="AJ12" s="19" t="n">
        <v>0.0209799771912219</v>
      </c>
      <c r="AK12" s="19" t="n">
        <v>0.0173065091018323</v>
      </c>
      <c r="AL12" s="19" t="n">
        <v>0</v>
      </c>
      <c r="AM12" s="19" t="n">
        <v>0.0515889533361976</v>
      </c>
      <c r="AN12" s="19" t="n">
        <v>0.0308147402228803</v>
      </c>
      <c r="AO12" s="19"/>
      <c r="AP12" s="19" t="n">
        <v>0.0256200982736414</v>
      </c>
      <c r="AQ12" s="19" t="n">
        <v>0.0146970098410336</v>
      </c>
      <c r="AR12" s="19" t="n">
        <v>0</v>
      </c>
      <c r="AS12" s="19" t="n">
        <v>0.0164359754433681</v>
      </c>
      <c r="AT12" s="19" t="n">
        <v>0.0364789622707205</v>
      </c>
      <c r="AU12" s="19"/>
      <c r="AV12" s="19" t="n">
        <v>0.0105654800920996</v>
      </c>
      <c r="AW12" s="19" t="n">
        <v>0.0277169542986291</v>
      </c>
      <c r="AX12" s="19" t="n">
        <v>0.0106145801238523</v>
      </c>
      <c r="AY12" s="19" t="n">
        <v>0.0141483716663711</v>
      </c>
      <c r="AZ12" s="19" t="n">
        <v>0.0484834535096701</v>
      </c>
      <c r="BA12" s="19" t="n">
        <v>0.0224828383376676</v>
      </c>
      <c r="BB12" s="19"/>
      <c r="BC12" s="19" t="n">
        <v>0.00364019742247749</v>
      </c>
      <c r="BD12" s="19" t="n">
        <v>0.019061922642522</v>
      </c>
      <c r="BE12" s="19" t="n">
        <v>0.0322098304493284</v>
      </c>
      <c r="BF12" s="19" t="n">
        <v>0.0291255497469404</v>
      </c>
      <c r="BG12" s="19" t="n">
        <v>0.0500963296504731</v>
      </c>
    </row>
    <row r="13">
      <c r="B13" s="20" t="s">
        <v>100</v>
      </c>
      <c r="C13" s="23" t="n">
        <v>0.0588897895977923</v>
      </c>
      <c r="D13" s="23" t="n">
        <v>0.0373860886887795</v>
      </c>
      <c r="E13" s="23" t="n">
        <v>0.0783332546665886</v>
      </c>
      <c r="F13" s="23"/>
      <c r="G13" s="23" t="n">
        <v>0.0674336801749123</v>
      </c>
      <c r="H13" s="23" t="n">
        <v>0.032108590443598</v>
      </c>
      <c r="I13" s="23" t="n">
        <v>0.0676982032492629</v>
      </c>
      <c r="J13" s="23" t="n">
        <v>0.0452444365946975</v>
      </c>
      <c r="K13" s="23" t="n">
        <v>0.0659165362489808</v>
      </c>
      <c r="L13" s="23" t="n">
        <v>0.0746325898038497</v>
      </c>
      <c r="M13" s="23"/>
      <c r="N13" s="23" t="n">
        <v>0.0418617386009781</v>
      </c>
      <c r="O13" s="23" t="n">
        <v>0.0400501047352069</v>
      </c>
      <c r="P13" s="23" t="n">
        <v>0.0931403170798676</v>
      </c>
      <c r="Q13" s="23" t="n">
        <v>0.0681629254347983</v>
      </c>
      <c r="R13" s="23"/>
      <c r="S13" s="23" t="n">
        <v>0.0326408559070947</v>
      </c>
      <c r="T13" s="23" t="n">
        <v>0.0649701122114232</v>
      </c>
      <c r="U13" s="23" t="n">
        <v>0.0631830163730611</v>
      </c>
      <c r="V13" s="23" t="n">
        <v>0.0835875433607064</v>
      </c>
      <c r="W13" s="23" t="n">
        <v>0.0283800400464585</v>
      </c>
      <c r="X13" s="23" t="n">
        <v>0.093613874654471</v>
      </c>
      <c r="Y13" s="23" t="n">
        <v>0.069539344877378</v>
      </c>
      <c r="Z13" s="23" t="n">
        <v>0.0218490900165746</v>
      </c>
      <c r="AA13" s="23" t="n">
        <v>0.086121859998254</v>
      </c>
      <c r="AB13" s="23" t="n">
        <v>0.0771842223008086</v>
      </c>
      <c r="AC13" s="23" t="n">
        <v>0.016425089694291</v>
      </c>
      <c r="AD13" s="23" t="n">
        <v>0</v>
      </c>
      <c r="AE13" s="23"/>
      <c r="AF13" s="23" t="n">
        <v>0.0480798995611599</v>
      </c>
      <c r="AG13" s="23" t="n">
        <v>0.0582365434609293</v>
      </c>
      <c r="AH13" s="23" t="n">
        <v>0.0735157210396983</v>
      </c>
      <c r="AI13" s="23"/>
      <c r="AJ13" s="23" t="n">
        <v>0.0523646729681178</v>
      </c>
      <c r="AK13" s="23" t="n">
        <v>0.0377289320484445</v>
      </c>
      <c r="AL13" s="23" t="n">
        <v>0.0692879120337788</v>
      </c>
      <c r="AM13" s="23" t="n">
        <v>0</v>
      </c>
      <c r="AN13" s="23" t="n">
        <v>0.0732375802591197</v>
      </c>
      <c r="AO13" s="23"/>
      <c r="AP13" s="23" t="n">
        <v>0.0662809715545065</v>
      </c>
      <c r="AQ13" s="23" t="n">
        <v>0.0364579619596049</v>
      </c>
      <c r="AR13" s="23" t="n">
        <v>0.0567165102384125</v>
      </c>
      <c r="AS13" s="23" t="n">
        <v>0.0355491215522325</v>
      </c>
      <c r="AT13" s="23" t="n">
        <v>0.0949570227254362</v>
      </c>
      <c r="AU13" s="23"/>
      <c r="AV13" s="23" t="n">
        <v>0.0359282326914812</v>
      </c>
      <c r="AW13" s="23" t="n">
        <v>0.0598668663284377</v>
      </c>
      <c r="AX13" s="23" t="n">
        <v>0.0407665852240315</v>
      </c>
      <c r="AY13" s="23" t="n">
        <v>0.0299280640153515</v>
      </c>
      <c r="AZ13" s="23" t="n">
        <v>0.0975117082615267</v>
      </c>
      <c r="BA13" s="23" t="n">
        <v>0.115247494504144</v>
      </c>
      <c r="BB13" s="23"/>
      <c r="BC13" s="23" t="n">
        <v>0.0388227158699786</v>
      </c>
      <c r="BD13" s="23" t="n">
        <v>0.0640995072766222</v>
      </c>
      <c r="BE13" s="23" t="n">
        <v>0.0684146920861216</v>
      </c>
      <c r="BF13" s="23" t="n">
        <v>0.0486279478635944</v>
      </c>
      <c r="BG13" s="23" t="n">
        <v>0.0667296802229067</v>
      </c>
    </row>
    <row r="14">
      <c r="B14" s="20" t="s">
        <v>139</v>
      </c>
      <c r="C14" s="23" t="n">
        <v>0.818686180504558</v>
      </c>
      <c r="D14" s="23" t="n">
        <v>0.837068511938406</v>
      </c>
      <c r="E14" s="23" t="n">
        <v>0.801267313336563</v>
      </c>
      <c r="F14" s="23"/>
      <c r="G14" s="23" t="n">
        <v>0.801470328378634</v>
      </c>
      <c r="H14" s="23" t="n">
        <v>0.821364659090011</v>
      </c>
      <c r="I14" s="23" t="n">
        <v>0.826561846559453</v>
      </c>
      <c r="J14" s="23" t="n">
        <v>0.796931713280361</v>
      </c>
      <c r="K14" s="23" t="n">
        <v>0.820624962129125</v>
      </c>
      <c r="L14" s="23" t="n">
        <v>0.83808371931704</v>
      </c>
      <c r="M14" s="23"/>
      <c r="N14" s="23" t="n">
        <v>0.840104826579218</v>
      </c>
      <c r="O14" s="23" t="n">
        <v>0.829893143246857</v>
      </c>
      <c r="P14" s="23" t="n">
        <v>0.772886622702484</v>
      </c>
      <c r="Q14" s="23" t="n">
        <v>0.822389564203722</v>
      </c>
      <c r="R14" s="23"/>
      <c r="S14" s="23" t="n">
        <v>0.872223771962267</v>
      </c>
      <c r="T14" s="23" t="n">
        <v>0.85663829027862</v>
      </c>
      <c r="U14" s="23" t="n">
        <v>0.823964909401347</v>
      </c>
      <c r="V14" s="23" t="n">
        <v>0.754600900294011</v>
      </c>
      <c r="W14" s="23" t="n">
        <v>0.835788732140658</v>
      </c>
      <c r="X14" s="23" t="n">
        <v>0.780196212269458</v>
      </c>
      <c r="Y14" s="23" t="n">
        <v>0.750466375522602</v>
      </c>
      <c r="Z14" s="23" t="n">
        <v>0.862411533040945</v>
      </c>
      <c r="AA14" s="23" t="n">
        <v>0.758118273873851</v>
      </c>
      <c r="AB14" s="23" t="n">
        <v>0.828193432611145</v>
      </c>
      <c r="AC14" s="23" t="n">
        <v>0.871964519591834</v>
      </c>
      <c r="AD14" s="23" t="n">
        <v>0.853350130431819</v>
      </c>
      <c r="AE14" s="23"/>
      <c r="AF14" s="23" t="n">
        <v>0.817702712276691</v>
      </c>
      <c r="AG14" s="23" t="n">
        <v>0.82295750760473</v>
      </c>
      <c r="AH14" s="23" t="n">
        <v>0.815934643725414</v>
      </c>
      <c r="AI14" s="23"/>
      <c r="AJ14" s="23" t="n">
        <v>0.814043997327043</v>
      </c>
      <c r="AK14" s="23" t="n">
        <v>0.852786053265812</v>
      </c>
      <c r="AL14" s="23" t="n">
        <v>0.83708912363614</v>
      </c>
      <c r="AM14" s="23" t="n">
        <v>0.829649411506913</v>
      </c>
      <c r="AN14" s="23" t="n">
        <v>0.801552548244627</v>
      </c>
      <c r="AO14" s="23"/>
      <c r="AP14" s="23" t="n">
        <v>0.773856389946523</v>
      </c>
      <c r="AQ14" s="23" t="n">
        <v>0.866373556473153</v>
      </c>
      <c r="AR14" s="23" t="n">
        <v>0.819412312730576</v>
      </c>
      <c r="AS14" s="23" t="n">
        <v>0.829869864836128</v>
      </c>
      <c r="AT14" s="23" t="n">
        <v>0.792648525802848</v>
      </c>
      <c r="AU14" s="23"/>
      <c r="AV14" s="23" t="n">
        <v>0.853172715298149</v>
      </c>
      <c r="AW14" s="23" t="n">
        <v>0.784001828905395</v>
      </c>
      <c r="AX14" s="23" t="n">
        <v>0.861934675075583</v>
      </c>
      <c r="AY14" s="23" t="n">
        <v>0.835738353522218</v>
      </c>
      <c r="AZ14" s="23" t="n">
        <v>0.789962544002206</v>
      </c>
      <c r="BA14" s="23" t="n">
        <v>0.786440806226713</v>
      </c>
      <c r="BB14" s="23"/>
      <c r="BC14" s="23" t="n">
        <v>0.851305968752462</v>
      </c>
      <c r="BD14" s="23" t="n">
        <v>0.802747854468443</v>
      </c>
      <c r="BE14" s="23" t="n">
        <v>0.80507418825293</v>
      </c>
      <c r="BF14" s="23" t="n">
        <v>0.827270522464172</v>
      </c>
      <c r="BG14" s="23" t="n">
        <v>0.737372774251298</v>
      </c>
    </row>
    <row r="15">
      <c r="B15" s="20" t="s">
        <v>141</v>
      </c>
      <c r="C15" s="24" t="n">
        <v>-0.759796390906765</v>
      </c>
      <c r="D15" s="24" t="n">
        <v>-0.799682423249626</v>
      </c>
      <c r="E15" s="24" t="n">
        <v>-0.722934058669975</v>
      </c>
      <c r="F15" s="24"/>
      <c r="G15" s="24" t="n">
        <v>-0.734036648203721</v>
      </c>
      <c r="H15" s="24" t="n">
        <v>-0.789256068646413</v>
      </c>
      <c r="I15" s="24" t="n">
        <v>-0.75886364331019</v>
      </c>
      <c r="J15" s="24" t="n">
        <v>-0.751687276685664</v>
      </c>
      <c r="K15" s="24" t="n">
        <v>-0.754708425880145</v>
      </c>
      <c r="L15" s="24" t="n">
        <v>-0.76345112951319</v>
      </c>
      <c r="M15" s="24"/>
      <c r="N15" s="24" t="n">
        <v>-0.79824308797824</v>
      </c>
      <c r="O15" s="24" t="n">
        <v>-0.78984303851165</v>
      </c>
      <c r="P15" s="24" t="n">
        <v>-0.679746305622617</v>
      </c>
      <c r="Q15" s="24" t="n">
        <v>-0.754226638768923</v>
      </c>
      <c r="R15" s="24"/>
      <c r="S15" s="24" t="n">
        <v>-0.839582916055173</v>
      </c>
      <c r="T15" s="24" t="n">
        <v>-0.791668178067197</v>
      </c>
      <c r="U15" s="24" t="n">
        <v>-0.760781893028286</v>
      </c>
      <c r="V15" s="24" t="n">
        <v>-0.671013356933304</v>
      </c>
      <c r="W15" s="24" t="n">
        <v>-0.807408692094199</v>
      </c>
      <c r="X15" s="24" t="n">
        <v>-0.686582337614987</v>
      </c>
      <c r="Y15" s="24" t="n">
        <v>-0.680927030645224</v>
      </c>
      <c r="Z15" s="24" t="n">
        <v>-0.84056244302437</v>
      </c>
      <c r="AA15" s="24" t="n">
        <v>-0.671996413875597</v>
      </c>
      <c r="AB15" s="24" t="n">
        <v>-0.751009210310337</v>
      </c>
      <c r="AC15" s="24" t="n">
        <v>-0.855539429897543</v>
      </c>
      <c r="AD15" s="24" t="n">
        <v>-0.853350130431819</v>
      </c>
      <c r="AE15" s="24"/>
      <c r="AF15" s="24" t="n">
        <v>-0.769622812715531</v>
      </c>
      <c r="AG15" s="24" t="n">
        <v>-0.764720964143801</v>
      </c>
      <c r="AH15" s="24" t="n">
        <v>-0.742418922685716</v>
      </c>
      <c r="AI15" s="24"/>
      <c r="AJ15" s="24" t="n">
        <v>-0.761679324358925</v>
      </c>
      <c r="AK15" s="24" t="n">
        <v>-0.815057121217368</v>
      </c>
      <c r="AL15" s="24" t="n">
        <v>-0.767801211602361</v>
      </c>
      <c r="AM15" s="24" t="n">
        <v>-0.829649411506913</v>
      </c>
      <c r="AN15" s="24" t="n">
        <v>-0.728314967985507</v>
      </c>
      <c r="AO15" s="24"/>
      <c r="AP15" s="24" t="n">
        <v>-0.707575418392016</v>
      </c>
      <c r="AQ15" s="24" t="n">
        <v>-0.829915594513548</v>
      </c>
      <c r="AR15" s="24" t="n">
        <v>-0.762695802492163</v>
      </c>
      <c r="AS15" s="24" t="n">
        <v>-0.794320743283896</v>
      </c>
      <c r="AT15" s="24" t="n">
        <v>-0.697691503077411</v>
      </c>
      <c r="AU15" s="24"/>
      <c r="AV15" s="24" t="n">
        <v>-0.817244482606668</v>
      </c>
      <c r="AW15" s="24" t="n">
        <v>-0.724134962576957</v>
      </c>
      <c r="AX15" s="24" t="n">
        <v>-0.821168089851551</v>
      </c>
      <c r="AY15" s="24" t="n">
        <v>-0.805810289506866</v>
      </c>
      <c r="AZ15" s="24" t="n">
        <v>-0.69245083574068</v>
      </c>
      <c r="BA15" s="24" t="n">
        <v>-0.671193311722569</v>
      </c>
      <c r="BB15" s="24"/>
      <c r="BC15" s="24" t="n">
        <v>-0.812483252882483</v>
      </c>
      <c r="BD15" s="24" t="n">
        <v>-0.738648347191821</v>
      </c>
      <c r="BE15" s="24" t="n">
        <v>-0.736659496166809</v>
      </c>
      <c r="BF15" s="24" t="n">
        <v>-0.778642574600578</v>
      </c>
      <c r="BG15" s="24" t="n">
        <v>-0.670643094028391</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s>
  <sheetData>
    <row r="2" ht="40" customHeight="1">
      <c r="D2" s="16" t="s">
        <v>330</v>
      </c>
    </row>
    <row r="6" ht="50" customHeight="1">
      <c r="B6" s="22" t="s">
        <v>15</v>
      </c>
      <c r="C6" s="22" t="s">
        <v>498</v>
      </c>
      <c r="D6" s="22" t="s">
        <v>499</v>
      </c>
      <c r="E6" s="22" t="s">
        <v>500</v>
      </c>
    </row>
    <row r="7">
      <c r="B7" s="20" t="s">
        <v>323</v>
      </c>
      <c r="C7" s="19" t="n">
        <v>0.372976717151705</v>
      </c>
      <c r="D7" s="19" t="n">
        <v>0.357573653471309</v>
      </c>
      <c r="E7" s="19" t="n">
        <v>0.165352820038851</v>
      </c>
    </row>
    <row r="8">
      <c r="B8" s="20" t="s">
        <v>324</v>
      </c>
      <c r="C8" s="19" t="n">
        <v>0.419464848049946</v>
      </c>
      <c r="D8" s="19" t="n">
        <v>0.40965787560741</v>
      </c>
      <c r="E8" s="19" t="n">
        <v>0.315257511022078</v>
      </c>
    </row>
    <row r="9">
      <c r="B9" s="20" t="s">
        <v>325</v>
      </c>
      <c r="C9" s="19" t="n">
        <v>0.129758131754712</v>
      </c>
      <c r="D9" s="19" t="n">
        <v>0.133865499286218</v>
      </c>
      <c r="E9" s="19" t="n">
        <v>0.215119409369686</v>
      </c>
    </row>
    <row r="10">
      <c r="B10" s="20" t="s">
        <v>326</v>
      </c>
      <c r="C10" s="19" t="n">
        <v>0.0411817708675926</v>
      </c>
      <c r="D10" s="19" t="n">
        <v>0.0620815028015418</v>
      </c>
      <c r="E10" s="19" t="n">
        <v>0.180387906312212</v>
      </c>
    </row>
    <row r="11">
      <c r="B11" s="20" t="s">
        <v>327</v>
      </c>
      <c r="C11" s="19" t="n">
        <v>0.0117369685768411</v>
      </c>
      <c r="D11" s="19" t="n">
        <v>0.0165628427921985</v>
      </c>
      <c r="E11" s="19" t="n">
        <v>0.0971206866548337</v>
      </c>
    </row>
    <row r="12">
      <c r="B12" s="20" t="s">
        <v>100</v>
      </c>
      <c r="C12" s="19" t="n">
        <v>0.0248815635992041</v>
      </c>
      <c r="D12" s="19" t="n">
        <v>0.0202586260413221</v>
      </c>
      <c r="E12" s="19" t="n">
        <v>0.0267616666023394</v>
      </c>
    </row>
    <row r="13">
      <c r="B13" s="25" t="s">
        <v>328</v>
      </c>
      <c r="C13" s="23" t="n">
        <v>0.792441565201651</v>
      </c>
      <c r="D13" s="23" t="n">
        <v>0.767231529078719</v>
      </c>
      <c r="E13" s="23" t="n">
        <v>0.480610331060929</v>
      </c>
    </row>
    <row r="14">
      <c r="B14" s="25" t="s">
        <v>329</v>
      </c>
      <c r="C14" s="23" t="n">
        <v>0.0529187394444337</v>
      </c>
      <c r="D14" s="23" t="n">
        <v>0.0786443455937403</v>
      </c>
      <c r="E14" s="23" t="n">
        <v>0.277508592967046</v>
      </c>
    </row>
    <row r="15">
      <c r="B15" s="25" t="s">
        <v>141</v>
      </c>
      <c r="C15" s="24" t="n">
        <v>0.739522825757217</v>
      </c>
      <c r="D15" s="24" t="n">
        <v>0.688587183484979</v>
      </c>
      <c r="E15" s="24" t="n">
        <v>0.203101738093883</v>
      </c>
    </row>
    <row r="16">
      <c r="B16" s="18" t="s">
        <v>331</v>
      </c>
      <c r="C16" s="18"/>
      <c r="D16" s="18"/>
      <c r="E16" s="18"/>
    </row>
    <row r="17">
      <c r="B17" t="s">
        <v>80</v>
      </c>
    </row>
    <row r="18">
      <c r="B18" t="s">
        <v>81</v>
      </c>
    </row>
    <row r="22">
      <c r="B22" s="9" t="str">
        <f>=HYPERLINK("#'Contents'!A1", "Return to Contents")</f>
      </c>
    </row>
  </sheetData>
  <mergeCells count="1">
    <mergeCell ref="D2:F2"/>
  </mergeCells>
  <pageMargins left="0.7" right="0.7" top="0.75" bottom="0.75" header="0.3" footer="0.3"/>
  <pageSetup paperSize="9" orientation="portrait" horizontalDpi="300" verticalDpi="300" r:id="rId2"/>
  <drawing r:id="rId1"/>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323</v>
      </c>
      <c r="C9" s="19" t="n">
        <v>0.357573653471309</v>
      </c>
      <c r="D9" s="19" t="n">
        <v>0.373580560832781</v>
      </c>
      <c r="E9" s="19" t="n">
        <v>0.338526436341888</v>
      </c>
      <c r="F9" s="19"/>
      <c r="G9" s="19" t="n">
        <v>0.334871642297369</v>
      </c>
      <c r="H9" s="19" t="n">
        <v>0.335280105703102</v>
      </c>
      <c r="I9" s="19" t="n">
        <v>0.33265122255354</v>
      </c>
      <c r="J9" s="19" t="n">
        <v>0.37274868729743</v>
      </c>
      <c r="K9" s="19" t="n">
        <v>0.437852589458647</v>
      </c>
      <c r="L9" s="19" t="n">
        <v>0.350063068109892</v>
      </c>
      <c r="M9" s="19"/>
      <c r="N9" s="19" t="n">
        <v>0.333555975603396</v>
      </c>
      <c r="O9" s="19" t="n">
        <v>0.408015752310588</v>
      </c>
      <c r="P9" s="19" t="n">
        <v>0.306872588730883</v>
      </c>
      <c r="Q9" s="19" t="n">
        <v>0.374526230771519</v>
      </c>
      <c r="R9" s="19"/>
      <c r="S9" s="19" t="n">
        <v>0.373916408854345</v>
      </c>
      <c r="T9" s="19" t="n">
        <v>0.397456073610822</v>
      </c>
      <c r="U9" s="19" t="n">
        <v>0.378813898920752</v>
      </c>
      <c r="V9" s="19" t="n">
        <v>0.225825244433628</v>
      </c>
      <c r="W9" s="19" t="n">
        <v>0.311921895306429</v>
      </c>
      <c r="X9" s="19" t="n">
        <v>0.354186707243111</v>
      </c>
      <c r="Y9" s="19" t="n">
        <v>0.245979380934311</v>
      </c>
      <c r="Z9" s="19" t="n">
        <v>0.393603261259919</v>
      </c>
      <c r="AA9" s="19" t="n">
        <v>0.418349549722406</v>
      </c>
      <c r="AB9" s="19" t="n">
        <v>0.373441845011601</v>
      </c>
      <c r="AC9" s="19" t="n">
        <v>0.393942730098332</v>
      </c>
      <c r="AD9" s="19" t="n">
        <v>0.463715942838706</v>
      </c>
      <c r="AE9" s="19"/>
      <c r="AF9" s="19" t="n">
        <v>0.350501017127351</v>
      </c>
      <c r="AG9" s="19" t="n">
        <v>0.343072589773165</v>
      </c>
      <c r="AH9" s="19" t="n">
        <v>0.436239660979719</v>
      </c>
      <c r="AI9" s="19"/>
      <c r="AJ9" s="19" t="n">
        <v>0.372174017432217</v>
      </c>
      <c r="AK9" s="19" t="n">
        <v>0.320590770477617</v>
      </c>
      <c r="AL9" s="19" t="n">
        <v>0.331679497652288</v>
      </c>
      <c r="AM9" s="19" t="n">
        <v>0.29200866300278</v>
      </c>
      <c r="AN9" s="19" t="n">
        <v>0.436515531087871</v>
      </c>
      <c r="AO9" s="19"/>
      <c r="AP9" s="19" t="n">
        <v>0.34965329511752</v>
      </c>
      <c r="AQ9" s="19" t="n">
        <v>0.359781605132628</v>
      </c>
      <c r="AR9" s="19" t="n">
        <v>0.288904761409382</v>
      </c>
      <c r="AS9" s="19" t="n">
        <v>0.377178531735507</v>
      </c>
      <c r="AT9" s="19" t="n">
        <v>0.33413074955666</v>
      </c>
      <c r="AU9" s="19"/>
      <c r="AV9" s="19" t="n">
        <v>0.363514269278767</v>
      </c>
      <c r="AW9" s="19" t="n">
        <v>0.328683915577307</v>
      </c>
      <c r="AX9" s="19" t="n">
        <v>0.295126312774376</v>
      </c>
      <c r="AY9" s="19" t="n">
        <v>0.386213806639351</v>
      </c>
      <c r="AZ9" s="19" t="n">
        <v>0.370980650809594</v>
      </c>
      <c r="BA9" s="19" t="n">
        <v>0.291179183203011</v>
      </c>
      <c r="BB9" s="19"/>
      <c r="BC9" s="19" t="n">
        <v>0.390808943747363</v>
      </c>
      <c r="BD9" s="19" t="n">
        <v>0.37630484617603</v>
      </c>
      <c r="BE9" s="19" t="n">
        <v>0.328708840632998</v>
      </c>
      <c r="BF9" s="19" t="n">
        <v>0.303222329312132</v>
      </c>
      <c r="BG9" s="19" t="n">
        <v>0.452512766817827</v>
      </c>
    </row>
    <row r="10">
      <c r="B10" s="20" t="s">
        <v>324</v>
      </c>
      <c r="C10" s="19" t="n">
        <v>0.40965787560741</v>
      </c>
      <c r="D10" s="19" t="n">
        <v>0.40594272485034</v>
      </c>
      <c r="E10" s="19" t="n">
        <v>0.416851015988117</v>
      </c>
      <c r="F10" s="19"/>
      <c r="G10" s="19" t="n">
        <v>0.352473575343077</v>
      </c>
      <c r="H10" s="19" t="n">
        <v>0.397410720696496</v>
      </c>
      <c r="I10" s="19" t="n">
        <v>0.476097025343512</v>
      </c>
      <c r="J10" s="19" t="n">
        <v>0.377098194510666</v>
      </c>
      <c r="K10" s="19" t="n">
        <v>0.391020304027783</v>
      </c>
      <c r="L10" s="19" t="n">
        <v>0.444563429210296</v>
      </c>
      <c r="M10" s="19"/>
      <c r="N10" s="19" t="n">
        <v>0.431519071772154</v>
      </c>
      <c r="O10" s="19" t="n">
        <v>0.344196698802935</v>
      </c>
      <c r="P10" s="19" t="n">
        <v>0.436905900276007</v>
      </c>
      <c r="Q10" s="19" t="n">
        <v>0.431452216418903</v>
      </c>
      <c r="R10" s="19"/>
      <c r="S10" s="19" t="n">
        <v>0.337225584388685</v>
      </c>
      <c r="T10" s="19" t="n">
        <v>0.404114211184162</v>
      </c>
      <c r="U10" s="19" t="n">
        <v>0.403156626081997</v>
      </c>
      <c r="V10" s="19" t="n">
        <v>0.487059178035529</v>
      </c>
      <c r="W10" s="19" t="n">
        <v>0.490698080779604</v>
      </c>
      <c r="X10" s="19" t="n">
        <v>0.455620648337419</v>
      </c>
      <c r="Y10" s="19" t="n">
        <v>0.475593395857195</v>
      </c>
      <c r="Z10" s="19" t="n">
        <v>0.401983878549037</v>
      </c>
      <c r="AA10" s="19" t="n">
        <v>0.305894121441028</v>
      </c>
      <c r="AB10" s="19" t="n">
        <v>0.410845795276251</v>
      </c>
      <c r="AC10" s="19" t="n">
        <v>0.415852288781898</v>
      </c>
      <c r="AD10" s="19" t="n">
        <v>0.451751551886636</v>
      </c>
      <c r="AE10" s="19"/>
      <c r="AF10" s="19" t="n">
        <v>0.432119452686976</v>
      </c>
      <c r="AG10" s="19" t="n">
        <v>0.424010376048048</v>
      </c>
      <c r="AH10" s="19" t="n">
        <v>0.376819696376611</v>
      </c>
      <c r="AI10" s="19"/>
      <c r="AJ10" s="19" t="n">
        <v>0.435510382814435</v>
      </c>
      <c r="AK10" s="19" t="n">
        <v>0.428173472795118</v>
      </c>
      <c r="AL10" s="19" t="n">
        <v>0.471153930620604</v>
      </c>
      <c r="AM10" s="19" t="n">
        <v>0.354100520198095</v>
      </c>
      <c r="AN10" s="19" t="n">
        <v>0.316587355156212</v>
      </c>
      <c r="AO10" s="19"/>
      <c r="AP10" s="19" t="n">
        <v>0.398663374276773</v>
      </c>
      <c r="AQ10" s="19" t="n">
        <v>0.412662347040506</v>
      </c>
      <c r="AR10" s="19" t="n">
        <v>0.483914960825984</v>
      </c>
      <c r="AS10" s="19" t="n">
        <v>0.394137244666672</v>
      </c>
      <c r="AT10" s="19" t="n">
        <v>0.455898596923923</v>
      </c>
      <c r="AU10" s="19"/>
      <c r="AV10" s="19" t="n">
        <v>0.386887307124338</v>
      </c>
      <c r="AW10" s="19" t="n">
        <v>0.422120890293075</v>
      </c>
      <c r="AX10" s="19" t="n">
        <v>0.521317778568762</v>
      </c>
      <c r="AY10" s="19" t="n">
        <v>0.401100370304069</v>
      </c>
      <c r="AZ10" s="19" t="n">
        <v>0.366059616092076</v>
      </c>
      <c r="BA10" s="19" t="n">
        <v>0.495443999119848</v>
      </c>
      <c r="BB10" s="19"/>
      <c r="BC10" s="19" t="n">
        <v>0.423449280987792</v>
      </c>
      <c r="BD10" s="19" t="n">
        <v>0.373956289266835</v>
      </c>
      <c r="BE10" s="19" t="n">
        <v>0.425224041886458</v>
      </c>
      <c r="BF10" s="19" t="n">
        <v>0.425293500422836</v>
      </c>
      <c r="BG10" s="19" t="n">
        <v>0.439051279879283</v>
      </c>
    </row>
    <row r="11">
      <c r="B11" s="20" t="s">
        <v>325</v>
      </c>
      <c r="C11" s="19" t="n">
        <v>0.133865499286218</v>
      </c>
      <c r="D11" s="19" t="n">
        <v>0.132315251195181</v>
      </c>
      <c r="E11" s="19" t="n">
        <v>0.134271904031872</v>
      </c>
      <c r="F11" s="19"/>
      <c r="G11" s="19" t="n">
        <v>0.230297270778833</v>
      </c>
      <c r="H11" s="19" t="n">
        <v>0.144756319834569</v>
      </c>
      <c r="I11" s="19" t="n">
        <v>0.0830762979276877</v>
      </c>
      <c r="J11" s="19" t="n">
        <v>0.158410164678743</v>
      </c>
      <c r="K11" s="19" t="n">
        <v>0.0810675516131147</v>
      </c>
      <c r="L11" s="19" t="n">
        <v>0.110948611507268</v>
      </c>
      <c r="M11" s="19"/>
      <c r="N11" s="19" t="n">
        <v>0.125988763106652</v>
      </c>
      <c r="O11" s="19" t="n">
        <v>0.131690478167291</v>
      </c>
      <c r="P11" s="19" t="n">
        <v>0.146445177602259</v>
      </c>
      <c r="Q11" s="19" t="n">
        <v>0.134542229595175</v>
      </c>
      <c r="R11" s="19"/>
      <c r="S11" s="19" t="n">
        <v>0.17423662365981</v>
      </c>
      <c r="T11" s="19" t="n">
        <v>0.128321411479348</v>
      </c>
      <c r="U11" s="19" t="n">
        <v>0.141257405923086</v>
      </c>
      <c r="V11" s="19" t="n">
        <v>0.141660269513831</v>
      </c>
      <c r="W11" s="19" t="n">
        <v>0.118616257766829</v>
      </c>
      <c r="X11" s="19" t="n">
        <v>0.0673799265015824</v>
      </c>
      <c r="Y11" s="19" t="n">
        <v>0.232017857695938</v>
      </c>
      <c r="Z11" s="19" t="n">
        <v>0.0930192619512981</v>
      </c>
      <c r="AA11" s="19" t="n">
        <v>0.127497308762159</v>
      </c>
      <c r="AB11" s="19" t="n">
        <v>0.123659962696981</v>
      </c>
      <c r="AC11" s="19" t="n">
        <v>0.126416253642817</v>
      </c>
      <c r="AD11" s="19" t="n">
        <v>0.02540039838782</v>
      </c>
      <c r="AE11" s="19"/>
      <c r="AF11" s="19" t="n">
        <v>0.11374195526478</v>
      </c>
      <c r="AG11" s="19" t="n">
        <v>0.139568253629988</v>
      </c>
      <c r="AH11" s="19" t="n">
        <v>0.0949773247958086</v>
      </c>
      <c r="AI11" s="19"/>
      <c r="AJ11" s="19" t="n">
        <v>0.107870681538026</v>
      </c>
      <c r="AK11" s="19" t="n">
        <v>0.140177604948087</v>
      </c>
      <c r="AL11" s="19" t="n">
        <v>0.112626494717445</v>
      </c>
      <c r="AM11" s="19" t="n">
        <v>0.227480709641238</v>
      </c>
      <c r="AN11" s="19" t="n">
        <v>0.141808350992713</v>
      </c>
      <c r="AO11" s="19"/>
      <c r="AP11" s="19" t="n">
        <v>0.155954006681381</v>
      </c>
      <c r="AQ11" s="19" t="n">
        <v>0.119620330953808</v>
      </c>
      <c r="AR11" s="19" t="n">
        <v>0.144145820606533</v>
      </c>
      <c r="AS11" s="19" t="n">
        <v>0.144160601598413</v>
      </c>
      <c r="AT11" s="19" t="n">
        <v>0.149638502568053</v>
      </c>
      <c r="AU11" s="19"/>
      <c r="AV11" s="19" t="n">
        <v>0.144978536620484</v>
      </c>
      <c r="AW11" s="19" t="n">
        <v>0.13911553513846</v>
      </c>
      <c r="AX11" s="19" t="n">
        <v>0.116088391162465</v>
      </c>
      <c r="AY11" s="19" t="n">
        <v>0.130429591830215</v>
      </c>
      <c r="AZ11" s="19" t="n">
        <v>0.168013613428724</v>
      </c>
      <c r="BA11" s="19" t="n">
        <v>0.113378890266185</v>
      </c>
      <c r="BB11" s="19"/>
      <c r="BC11" s="19" t="n">
        <v>0.117071860780357</v>
      </c>
      <c r="BD11" s="19" t="n">
        <v>0.144627287588062</v>
      </c>
      <c r="BE11" s="19" t="n">
        <v>0.132844787323177</v>
      </c>
      <c r="BF11" s="19" t="n">
        <v>0.13513114509881</v>
      </c>
      <c r="BG11" s="19" t="n">
        <v>0.108435953302891</v>
      </c>
    </row>
    <row r="12">
      <c r="B12" s="20" t="s">
        <v>326</v>
      </c>
      <c r="C12" s="19" t="n">
        <v>0.0620815028015418</v>
      </c>
      <c r="D12" s="19" t="n">
        <v>0.0541392426040682</v>
      </c>
      <c r="E12" s="19" t="n">
        <v>0.0704507497132792</v>
      </c>
      <c r="F12" s="19"/>
      <c r="G12" s="19" t="n">
        <v>0.0698700915481339</v>
      </c>
      <c r="H12" s="19" t="n">
        <v>0.0611577297410223</v>
      </c>
      <c r="I12" s="19" t="n">
        <v>0.0765861290914292</v>
      </c>
      <c r="J12" s="19" t="n">
        <v>0.0428588931056303</v>
      </c>
      <c r="K12" s="19" t="n">
        <v>0.0545790372937721</v>
      </c>
      <c r="L12" s="19" t="n">
        <v>0.0655061353166421</v>
      </c>
      <c r="M12" s="19"/>
      <c r="N12" s="19" t="n">
        <v>0.0709120389478339</v>
      </c>
      <c r="O12" s="19" t="n">
        <v>0.0724477637743191</v>
      </c>
      <c r="P12" s="19" t="n">
        <v>0.0583212362746065</v>
      </c>
      <c r="Q12" s="19" t="n">
        <v>0.0443958195673309</v>
      </c>
      <c r="R12" s="19"/>
      <c r="S12" s="19" t="n">
        <v>0.0598509688620143</v>
      </c>
      <c r="T12" s="19" t="n">
        <v>0.0360763835872984</v>
      </c>
      <c r="U12" s="19" t="n">
        <v>0.0508647621002598</v>
      </c>
      <c r="V12" s="19" t="n">
        <v>0.131182007462883</v>
      </c>
      <c r="W12" s="19" t="n">
        <v>0.0503605759097368</v>
      </c>
      <c r="X12" s="19" t="n">
        <v>0.0611193341150319</v>
      </c>
      <c r="Y12" s="19" t="n">
        <v>0.0236321879648914</v>
      </c>
      <c r="Z12" s="19" t="n">
        <v>0.0227733052030164</v>
      </c>
      <c r="AA12" s="19" t="n">
        <v>0.121646528431477</v>
      </c>
      <c r="AB12" s="19" t="n">
        <v>0.044751471615289</v>
      </c>
      <c r="AC12" s="19" t="n">
        <v>0.0487492495389294</v>
      </c>
      <c r="AD12" s="19" t="n">
        <v>0.0591321068868378</v>
      </c>
      <c r="AE12" s="19"/>
      <c r="AF12" s="19" t="n">
        <v>0.0765697995862248</v>
      </c>
      <c r="AG12" s="19" t="n">
        <v>0.0548646516865526</v>
      </c>
      <c r="AH12" s="19" t="n">
        <v>0.0376036650056037</v>
      </c>
      <c r="AI12" s="19"/>
      <c r="AJ12" s="19" t="n">
        <v>0.0588624077638585</v>
      </c>
      <c r="AK12" s="19" t="n">
        <v>0.0649092707322556</v>
      </c>
      <c r="AL12" s="19" t="n">
        <v>0.07138603846848</v>
      </c>
      <c r="AM12" s="19" t="n">
        <v>0.0813940392449742</v>
      </c>
      <c r="AN12" s="19" t="n">
        <v>0.0670878196966771</v>
      </c>
      <c r="AO12" s="19"/>
      <c r="AP12" s="19" t="n">
        <v>0.0647129234116942</v>
      </c>
      <c r="AQ12" s="19" t="n">
        <v>0.0672960831892264</v>
      </c>
      <c r="AR12" s="19" t="n">
        <v>0.0704465998510473</v>
      </c>
      <c r="AS12" s="19" t="n">
        <v>0.0681070204176692</v>
      </c>
      <c r="AT12" s="19" t="n">
        <v>0</v>
      </c>
      <c r="AU12" s="19"/>
      <c r="AV12" s="19" t="n">
        <v>0.0601063418405622</v>
      </c>
      <c r="AW12" s="19" t="n">
        <v>0.0877351355313976</v>
      </c>
      <c r="AX12" s="19" t="n">
        <v>0.0674675174943977</v>
      </c>
      <c r="AY12" s="19" t="n">
        <v>0.0630493870635422</v>
      </c>
      <c r="AZ12" s="19" t="n">
        <v>0.0120192973432697</v>
      </c>
      <c r="BA12" s="19" t="n">
        <v>0.0318627798639261</v>
      </c>
      <c r="BB12" s="19"/>
      <c r="BC12" s="19" t="n">
        <v>0.0459919230117403</v>
      </c>
      <c r="BD12" s="19" t="n">
        <v>0.072169185335319</v>
      </c>
      <c r="BE12" s="19" t="n">
        <v>0.064505143242848</v>
      </c>
      <c r="BF12" s="19" t="n">
        <v>0.0856889842902456</v>
      </c>
      <c r="BG12" s="19" t="n">
        <v>0</v>
      </c>
    </row>
    <row r="13">
      <c r="B13" s="20" t="s">
        <v>327</v>
      </c>
      <c r="C13" s="19" t="n">
        <v>0.0165628427921985</v>
      </c>
      <c r="D13" s="19" t="n">
        <v>0.0155828735339617</v>
      </c>
      <c r="E13" s="19" t="n">
        <v>0.017672176329445</v>
      </c>
      <c r="F13" s="19"/>
      <c r="G13" s="19" t="n">
        <v>0.0124874200325879</v>
      </c>
      <c r="H13" s="19" t="n">
        <v>0.0414017069491937</v>
      </c>
      <c r="I13" s="19" t="n">
        <v>0.0109165618577998</v>
      </c>
      <c r="J13" s="19" t="n">
        <v>0.0196151910445717</v>
      </c>
      <c r="K13" s="19" t="n">
        <v>0.00908806835453426</v>
      </c>
      <c r="L13" s="19" t="n">
        <v>0.00532581900968125</v>
      </c>
      <c r="M13" s="19"/>
      <c r="N13" s="19" t="n">
        <v>0.020384594493144</v>
      </c>
      <c r="O13" s="19" t="n">
        <v>0.0252330444638551</v>
      </c>
      <c r="P13" s="19" t="n">
        <v>0.0198062449024297</v>
      </c>
      <c r="Q13" s="19" t="n">
        <v>0</v>
      </c>
      <c r="R13" s="19"/>
      <c r="S13" s="19" t="n">
        <v>0.0425848589974272</v>
      </c>
      <c r="T13" s="19" t="n">
        <v>0.00929441226604596</v>
      </c>
      <c r="U13" s="19" t="n">
        <v>0</v>
      </c>
      <c r="V13" s="19" t="n">
        <v>0.0142733005541295</v>
      </c>
      <c r="W13" s="19" t="n">
        <v>0.0284031902374016</v>
      </c>
      <c r="X13" s="19" t="n">
        <v>0.0223957384174546</v>
      </c>
      <c r="Y13" s="19" t="n">
        <v>0</v>
      </c>
      <c r="Z13" s="19" t="n">
        <v>0.0463490056972536</v>
      </c>
      <c r="AA13" s="19" t="n">
        <v>0.0149514390397307</v>
      </c>
      <c r="AB13" s="19" t="n">
        <v>0</v>
      </c>
      <c r="AC13" s="19" t="n">
        <v>0</v>
      </c>
      <c r="AD13" s="19" t="n">
        <v>0</v>
      </c>
      <c r="AE13" s="19"/>
      <c r="AF13" s="19" t="n">
        <v>0.0123601709217821</v>
      </c>
      <c r="AG13" s="19" t="n">
        <v>0.0132377980631266</v>
      </c>
      <c r="AH13" s="19" t="n">
        <v>0.0209732350321703</v>
      </c>
      <c r="AI13" s="19"/>
      <c r="AJ13" s="19" t="n">
        <v>0.0151946188315601</v>
      </c>
      <c r="AK13" s="19" t="n">
        <v>0.0236862772130139</v>
      </c>
      <c r="AL13" s="19" t="n">
        <v>0.0131540385411828</v>
      </c>
      <c r="AM13" s="19" t="n">
        <v>0</v>
      </c>
      <c r="AN13" s="19" t="n">
        <v>0.0149073399184109</v>
      </c>
      <c r="AO13" s="19"/>
      <c r="AP13" s="19" t="n">
        <v>0.0213373599824431</v>
      </c>
      <c r="AQ13" s="19" t="n">
        <v>0.021845144098048</v>
      </c>
      <c r="AR13" s="19" t="n">
        <v>0</v>
      </c>
      <c r="AS13" s="19" t="n">
        <v>0.00875917541093331</v>
      </c>
      <c r="AT13" s="19" t="n">
        <v>0</v>
      </c>
      <c r="AU13" s="19"/>
      <c r="AV13" s="19" t="n">
        <v>0.0273450068999831</v>
      </c>
      <c r="AW13" s="19" t="n">
        <v>0.0148098102705264</v>
      </c>
      <c r="AX13" s="19" t="n">
        <v>0</v>
      </c>
      <c r="AY13" s="19" t="n">
        <v>0.00754004954752036</v>
      </c>
      <c r="AZ13" s="19" t="n">
        <v>0.0124704014531302</v>
      </c>
      <c r="BA13" s="19" t="n">
        <v>0.0472844260205313</v>
      </c>
      <c r="BB13" s="19"/>
      <c r="BC13" s="19" t="n">
        <v>0.00846010803245153</v>
      </c>
      <c r="BD13" s="19" t="n">
        <v>0.0103028223249651</v>
      </c>
      <c r="BE13" s="19" t="n">
        <v>0.0332078327699223</v>
      </c>
      <c r="BF13" s="19" t="n">
        <v>0.0171327931655763</v>
      </c>
      <c r="BG13" s="19" t="n">
        <v>0</v>
      </c>
    </row>
    <row r="14">
      <c r="B14" s="20" t="s">
        <v>100</v>
      </c>
      <c r="C14" s="19" t="n">
        <v>0.0202586260413221</v>
      </c>
      <c r="D14" s="19" t="n">
        <v>0.0184393469836683</v>
      </c>
      <c r="E14" s="19" t="n">
        <v>0.022227717595398</v>
      </c>
      <c r="F14" s="19"/>
      <c r="G14" s="19" t="n">
        <v>0</v>
      </c>
      <c r="H14" s="19" t="n">
        <v>0.0199934170756176</v>
      </c>
      <c r="I14" s="19" t="n">
        <v>0.0206727632260315</v>
      </c>
      <c r="J14" s="19" t="n">
        <v>0.0292688693629597</v>
      </c>
      <c r="K14" s="19" t="n">
        <v>0.0263924492521489</v>
      </c>
      <c r="L14" s="19" t="n">
        <v>0.0235929368462207</v>
      </c>
      <c r="M14" s="19"/>
      <c r="N14" s="19" t="n">
        <v>0.0176395560768204</v>
      </c>
      <c r="O14" s="19" t="n">
        <v>0.0184162624810125</v>
      </c>
      <c r="P14" s="19" t="n">
        <v>0.0316488522138145</v>
      </c>
      <c r="Q14" s="19" t="n">
        <v>0.0150835036470726</v>
      </c>
      <c r="R14" s="19"/>
      <c r="S14" s="19" t="n">
        <v>0.0121855552377177</v>
      </c>
      <c r="T14" s="19" t="n">
        <v>0.0247375078723239</v>
      </c>
      <c r="U14" s="19" t="n">
        <v>0.0259073069739048</v>
      </c>
      <c r="V14" s="19" t="n">
        <v>0</v>
      </c>
      <c r="W14" s="19" t="n">
        <v>0</v>
      </c>
      <c r="X14" s="19" t="n">
        <v>0.0392976453854009</v>
      </c>
      <c r="Y14" s="19" t="n">
        <v>0.0227771775476653</v>
      </c>
      <c r="Z14" s="19" t="n">
        <v>0.0422712873394759</v>
      </c>
      <c r="AA14" s="19" t="n">
        <v>0.0116610526031996</v>
      </c>
      <c r="AB14" s="19" t="n">
        <v>0.0473009253998778</v>
      </c>
      <c r="AC14" s="19" t="n">
        <v>0.0150394779380239</v>
      </c>
      <c r="AD14" s="19" t="n">
        <v>0</v>
      </c>
      <c r="AE14" s="19"/>
      <c r="AF14" s="19" t="n">
        <v>0.0147076044128851</v>
      </c>
      <c r="AG14" s="19" t="n">
        <v>0.0252463307991192</v>
      </c>
      <c r="AH14" s="19" t="n">
        <v>0.0333864178100876</v>
      </c>
      <c r="AI14" s="19"/>
      <c r="AJ14" s="19" t="n">
        <v>0.0103878916199033</v>
      </c>
      <c r="AK14" s="19" t="n">
        <v>0.022462603833909</v>
      </c>
      <c r="AL14" s="19" t="n">
        <v>0</v>
      </c>
      <c r="AM14" s="19" t="n">
        <v>0.0450160679129119</v>
      </c>
      <c r="AN14" s="19" t="n">
        <v>0.0230936031481169</v>
      </c>
      <c r="AO14" s="19"/>
      <c r="AP14" s="19" t="n">
        <v>0.00967904053018805</v>
      </c>
      <c r="AQ14" s="19" t="n">
        <v>0.018794489585785</v>
      </c>
      <c r="AR14" s="19" t="n">
        <v>0.0125878573070534</v>
      </c>
      <c r="AS14" s="19" t="n">
        <v>0.00765742617080501</v>
      </c>
      <c r="AT14" s="19" t="n">
        <v>0.0603321509513636</v>
      </c>
      <c r="AU14" s="19"/>
      <c r="AV14" s="19" t="n">
        <v>0.0171685382358657</v>
      </c>
      <c r="AW14" s="19" t="n">
        <v>0.00753471318923319</v>
      </c>
      <c r="AX14" s="19" t="n">
        <v>0</v>
      </c>
      <c r="AY14" s="19" t="n">
        <v>0.0116667946153024</v>
      </c>
      <c r="AZ14" s="19" t="n">
        <v>0.070456420873206</v>
      </c>
      <c r="BA14" s="19" t="n">
        <v>0.0208507215264984</v>
      </c>
      <c r="BB14" s="19"/>
      <c r="BC14" s="19" t="n">
        <v>0.0142178834402961</v>
      </c>
      <c r="BD14" s="19" t="n">
        <v>0.0226395693087883</v>
      </c>
      <c r="BE14" s="19" t="n">
        <v>0.0155093541445968</v>
      </c>
      <c r="BF14" s="19" t="n">
        <v>0.0335312477104002</v>
      </c>
      <c r="BG14" s="19" t="n">
        <v>0</v>
      </c>
    </row>
    <row r="15">
      <c r="B15" s="20" t="s">
        <v>328</v>
      </c>
      <c r="C15" s="23" t="n">
        <v>0.767231529078719</v>
      </c>
      <c r="D15" s="23" t="n">
        <v>0.77952328568312</v>
      </c>
      <c r="E15" s="23" t="n">
        <v>0.755377452330006</v>
      </c>
      <c r="F15" s="23"/>
      <c r="G15" s="23" t="n">
        <v>0.687345217640446</v>
      </c>
      <c r="H15" s="23" t="n">
        <v>0.732690826399597</v>
      </c>
      <c r="I15" s="23" t="n">
        <v>0.808748247897052</v>
      </c>
      <c r="J15" s="23" t="n">
        <v>0.749846881808096</v>
      </c>
      <c r="K15" s="23" t="n">
        <v>0.82887289348643</v>
      </c>
      <c r="L15" s="23" t="n">
        <v>0.794626497320188</v>
      </c>
      <c r="M15" s="23"/>
      <c r="N15" s="23" t="n">
        <v>0.765075047375549</v>
      </c>
      <c r="O15" s="23" t="n">
        <v>0.752212451113523</v>
      </c>
      <c r="P15" s="23" t="n">
        <v>0.74377848900689</v>
      </c>
      <c r="Q15" s="23" t="n">
        <v>0.805978447190422</v>
      </c>
      <c r="R15" s="23"/>
      <c r="S15" s="23" t="n">
        <v>0.71114199324303</v>
      </c>
      <c r="T15" s="23" t="n">
        <v>0.801570284794984</v>
      </c>
      <c r="U15" s="23" t="n">
        <v>0.781970525002749</v>
      </c>
      <c r="V15" s="23" t="n">
        <v>0.712884422469157</v>
      </c>
      <c r="W15" s="23" t="n">
        <v>0.802619976086033</v>
      </c>
      <c r="X15" s="23" t="n">
        <v>0.80980735558053</v>
      </c>
      <c r="Y15" s="23" t="n">
        <v>0.721572776791506</v>
      </c>
      <c r="Z15" s="23" t="n">
        <v>0.795587139808956</v>
      </c>
      <c r="AA15" s="23" t="n">
        <v>0.724243671163434</v>
      </c>
      <c r="AB15" s="23" t="n">
        <v>0.784287640287852</v>
      </c>
      <c r="AC15" s="23" t="n">
        <v>0.80979501888023</v>
      </c>
      <c r="AD15" s="23" t="n">
        <v>0.915467494725342</v>
      </c>
      <c r="AE15" s="23"/>
      <c r="AF15" s="23" t="n">
        <v>0.782620469814328</v>
      </c>
      <c r="AG15" s="23" t="n">
        <v>0.767082965821213</v>
      </c>
      <c r="AH15" s="23" t="n">
        <v>0.81305935735633</v>
      </c>
      <c r="AI15" s="23"/>
      <c r="AJ15" s="23" t="n">
        <v>0.807684400246652</v>
      </c>
      <c r="AK15" s="23" t="n">
        <v>0.748764243272734</v>
      </c>
      <c r="AL15" s="23" t="n">
        <v>0.802833428272892</v>
      </c>
      <c r="AM15" s="23" t="n">
        <v>0.646109183200876</v>
      </c>
      <c r="AN15" s="23" t="n">
        <v>0.753102886244083</v>
      </c>
      <c r="AO15" s="23"/>
      <c r="AP15" s="23" t="n">
        <v>0.748316669394293</v>
      </c>
      <c r="AQ15" s="23" t="n">
        <v>0.772443952173133</v>
      </c>
      <c r="AR15" s="23" t="n">
        <v>0.772819722235366</v>
      </c>
      <c r="AS15" s="23" t="n">
        <v>0.771315776402179</v>
      </c>
      <c r="AT15" s="23" t="n">
        <v>0.790029346480583</v>
      </c>
      <c r="AU15" s="23"/>
      <c r="AV15" s="23" t="n">
        <v>0.750401576403105</v>
      </c>
      <c r="AW15" s="23" t="n">
        <v>0.750804805870382</v>
      </c>
      <c r="AX15" s="23" t="n">
        <v>0.816444091343137</v>
      </c>
      <c r="AY15" s="23" t="n">
        <v>0.78731417694342</v>
      </c>
      <c r="AZ15" s="23" t="n">
        <v>0.73704026690167</v>
      </c>
      <c r="BA15" s="23" t="n">
        <v>0.786623182322859</v>
      </c>
      <c r="BB15" s="23"/>
      <c r="BC15" s="23" t="n">
        <v>0.814258224735155</v>
      </c>
      <c r="BD15" s="23" t="n">
        <v>0.750261135442865</v>
      </c>
      <c r="BE15" s="23" t="n">
        <v>0.753932882519456</v>
      </c>
      <c r="BF15" s="23" t="n">
        <v>0.728515829734967</v>
      </c>
      <c r="BG15" s="23" t="n">
        <v>0.891564046697109</v>
      </c>
    </row>
    <row r="16">
      <c r="B16" s="20" t="s">
        <v>329</v>
      </c>
      <c r="C16" s="23" t="n">
        <v>0.0786443455937403</v>
      </c>
      <c r="D16" s="23" t="n">
        <v>0.0697221161380299</v>
      </c>
      <c r="E16" s="23" t="n">
        <v>0.0881229260427242</v>
      </c>
      <c r="F16" s="23"/>
      <c r="G16" s="23" t="n">
        <v>0.0823575115807218</v>
      </c>
      <c r="H16" s="23" t="n">
        <v>0.102559436690216</v>
      </c>
      <c r="I16" s="23" t="n">
        <v>0.0875026909492291</v>
      </c>
      <c r="J16" s="23" t="n">
        <v>0.062474084150202</v>
      </c>
      <c r="K16" s="23" t="n">
        <v>0.0636671056483063</v>
      </c>
      <c r="L16" s="23" t="n">
        <v>0.0708319543263234</v>
      </c>
      <c r="M16" s="23"/>
      <c r="N16" s="23" t="n">
        <v>0.0912966334409778</v>
      </c>
      <c r="O16" s="23" t="n">
        <v>0.0976808082381742</v>
      </c>
      <c r="P16" s="23" t="n">
        <v>0.0781274811770362</v>
      </c>
      <c r="Q16" s="23" t="n">
        <v>0.0443958195673309</v>
      </c>
      <c r="R16" s="23"/>
      <c r="S16" s="23" t="n">
        <v>0.102435827859442</v>
      </c>
      <c r="T16" s="23" t="n">
        <v>0.0453707958533444</v>
      </c>
      <c r="U16" s="23" t="n">
        <v>0.0508647621002598</v>
      </c>
      <c r="V16" s="23" t="n">
        <v>0.145455308017012</v>
      </c>
      <c r="W16" s="23" t="n">
        <v>0.0787637661471384</v>
      </c>
      <c r="X16" s="23" t="n">
        <v>0.0835150725324865</v>
      </c>
      <c r="Y16" s="23" t="n">
        <v>0.0236321879648914</v>
      </c>
      <c r="Z16" s="23" t="n">
        <v>0.06912231090027</v>
      </c>
      <c r="AA16" s="23" t="n">
        <v>0.136597967471207</v>
      </c>
      <c r="AB16" s="23" t="n">
        <v>0.044751471615289</v>
      </c>
      <c r="AC16" s="23" t="n">
        <v>0.0487492495389294</v>
      </c>
      <c r="AD16" s="23" t="n">
        <v>0.0591321068868378</v>
      </c>
      <c r="AE16" s="23"/>
      <c r="AF16" s="23" t="n">
        <v>0.0889299705080069</v>
      </c>
      <c r="AG16" s="23" t="n">
        <v>0.0681024497496792</v>
      </c>
      <c r="AH16" s="23" t="n">
        <v>0.058576900037774</v>
      </c>
      <c r="AI16" s="23"/>
      <c r="AJ16" s="23" t="n">
        <v>0.0740570265954186</v>
      </c>
      <c r="AK16" s="23" t="n">
        <v>0.0885955479452696</v>
      </c>
      <c r="AL16" s="23" t="n">
        <v>0.0845400770096627</v>
      </c>
      <c r="AM16" s="23" t="n">
        <v>0.0813940392449742</v>
      </c>
      <c r="AN16" s="23" t="n">
        <v>0.081995159615088</v>
      </c>
      <c r="AO16" s="23"/>
      <c r="AP16" s="23" t="n">
        <v>0.0860502833941374</v>
      </c>
      <c r="AQ16" s="23" t="n">
        <v>0.0891412272872743</v>
      </c>
      <c r="AR16" s="23" t="n">
        <v>0.0704465998510473</v>
      </c>
      <c r="AS16" s="23" t="n">
        <v>0.0768661958286025</v>
      </c>
      <c r="AT16" s="23" t="n">
        <v>0</v>
      </c>
      <c r="AU16" s="23"/>
      <c r="AV16" s="23" t="n">
        <v>0.0874513487405452</v>
      </c>
      <c r="AW16" s="23" t="n">
        <v>0.102544945801924</v>
      </c>
      <c r="AX16" s="23" t="n">
        <v>0.0674675174943977</v>
      </c>
      <c r="AY16" s="23" t="n">
        <v>0.0705894366110626</v>
      </c>
      <c r="AZ16" s="23" t="n">
        <v>0.0244896987963998</v>
      </c>
      <c r="BA16" s="23" t="n">
        <v>0.0791472058844574</v>
      </c>
      <c r="BB16" s="23"/>
      <c r="BC16" s="23" t="n">
        <v>0.0544520310441918</v>
      </c>
      <c r="BD16" s="23" t="n">
        <v>0.0824720076602841</v>
      </c>
      <c r="BE16" s="23" t="n">
        <v>0.0977129760127703</v>
      </c>
      <c r="BF16" s="23" t="n">
        <v>0.102821777455822</v>
      </c>
      <c r="BG16" s="23" t="n">
        <v>0</v>
      </c>
    </row>
    <row r="17">
      <c r="B17" s="20" t="s">
        <v>141</v>
      </c>
      <c r="C17" s="24" t="n">
        <v>0.688587183484979</v>
      </c>
      <c r="D17" s="24" t="n">
        <v>0.709801169545091</v>
      </c>
      <c r="E17" s="24" t="n">
        <v>0.667254526287281</v>
      </c>
      <c r="F17" s="24"/>
      <c r="G17" s="24" t="n">
        <v>0.604987706059724</v>
      </c>
      <c r="H17" s="24" t="n">
        <v>0.630131389709381</v>
      </c>
      <c r="I17" s="24" t="n">
        <v>0.721245556947823</v>
      </c>
      <c r="J17" s="24" t="n">
        <v>0.687372797657894</v>
      </c>
      <c r="K17" s="24" t="n">
        <v>0.765205787838124</v>
      </c>
      <c r="L17" s="24" t="n">
        <v>0.723794542993865</v>
      </c>
      <c r="M17" s="24"/>
      <c r="N17" s="24" t="n">
        <v>0.673778413934572</v>
      </c>
      <c r="O17" s="24" t="n">
        <v>0.654531642875348</v>
      </c>
      <c r="P17" s="24" t="n">
        <v>0.665651007829854</v>
      </c>
      <c r="Q17" s="24" t="n">
        <v>0.761582627623091</v>
      </c>
      <c r="R17" s="24"/>
      <c r="S17" s="24" t="n">
        <v>0.608706165383589</v>
      </c>
      <c r="T17" s="24" t="n">
        <v>0.75619948894164</v>
      </c>
      <c r="U17" s="24" t="n">
        <v>0.731105762902489</v>
      </c>
      <c r="V17" s="24" t="n">
        <v>0.567429114452145</v>
      </c>
      <c r="W17" s="24" t="n">
        <v>0.723856209938894</v>
      </c>
      <c r="X17" s="24" t="n">
        <v>0.726292283048044</v>
      </c>
      <c r="Y17" s="24" t="n">
        <v>0.697940588826614</v>
      </c>
      <c r="Z17" s="24" t="n">
        <v>0.726464828908686</v>
      </c>
      <c r="AA17" s="24" t="n">
        <v>0.587645703692227</v>
      </c>
      <c r="AB17" s="24" t="n">
        <v>0.739536168672563</v>
      </c>
      <c r="AC17" s="24" t="n">
        <v>0.7610457693413</v>
      </c>
      <c r="AD17" s="24" t="n">
        <v>0.856335387838504</v>
      </c>
      <c r="AE17" s="24"/>
      <c r="AF17" s="24" t="n">
        <v>0.693690499306321</v>
      </c>
      <c r="AG17" s="24" t="n">
        <v>0.698980516071534</v>
      </c>
      <c r="AH17" s="24" t="n">
        <v>0.754482457318556</v>
      </c>
      <c r="AI17" s="24"/>
      <c r="AJ17" s="24" t="n">
        <v>0.733627373651233</v>
      </c>
      <c r="AK17" s="24" t="n">
        <v>0.660168695327465</v>
      </c>
      <c r="AL17" s="24" t="n">
        <v>0.71829335126323</v>
      </c>
      <c r="AM17" s="24" t="n">
        <v>0.564715143955902</v>
      </c>
      <c r="AN17" s="24" t="n">
        <v>0.671107726628995</v>
      </c>
      <c r="AO17" s="24"/>
      <c r="AP17" s="24" t="n">
        <v>0.662266386000156</v>
      </c>
      <c r="AQ17" s="24" t="n">
        <v>0.683302724885859</v>
      </c>
      <c r="AR17" s="24" t="n">
        <v>0.702373122384319</v>
      </c>
      <c r="AS17" s="24" t="n">
        <v>0.694449580573577</v>
      </c>
      <c r="AT17" s="24" t="n">
        <v>0.790029346480583</v>
      </c>
      <c r="AU17" s="24"/>
      <c r="AV17" s="24" t="n">
        <v>0.66295022766256</v>
      </c>
      <c r="AW17" s="24" t="n">
        <v>0.648259860068458</v>
      </c>
      <c r="AX17" s="24" t="n">
        <v>0.74897657384874</v>
      </c>
      <c r="AY17" s="24" t="n">
        <v>0.716724740332358</v>
      </c>
      <c r="AZ17" s="24" t="n">
        <v>0.71255056810527</v>
      </c>
      <c r="BA17" s="24" t="n">
        <v>0.707475976438402</v>
      </c>
      <c r="BB17" s="24"/>
      <c r="BC17" s="24" t="n">
        <v>0.759806193690963</v>
      </c>
      <c r="BD17" s="24" t="n">
        <v>0.667789127782581</v>
      </c>
      <c r="BE17" s="24" t="n">
        <v>0.656219906506685</v>
      </c>
      <c r="BF17" s="24" t="n">
        <v>0.625694052279146</v>
      </c>
      <c r="BG17" s="24" t="n">
        <v>0.891564046697109</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502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323</v>
      </c>
      <c r="C9" s="19" t="n">
        <v>0.372976717151705</v>
      </c>
      <c r="D9" s="19" t="n">
        <v>0.385570770709362</v>
      </c>
      <c r="E9" s="19" t="n">
        <v>0.360072662842009</v>
      </c>
      <c r="F9" s="19"/>
      <c r="G9" s="19" t="n">
        <v>0.293340846083429</v>
      </c>
      <c r="H9" s="19" t="n">
        <v>0.366686507300136</v>
      </c>
      <c r="I9" s="19" t="n">
        <v>0.367636287712648</v>
      </c>
      <c r="J9" s="19" t="n">
        <v>0.391013939771587</v>
      </c>
      <c r="K9" s="19" t="n">
        <v>0.454879446637582</v>
      </c>
      <c r="L9" s="19" t="n">
        <v>0.373377378826972</v>
      </c>
      <c r="M9" s="19"/>
      <c r="N9" s="19" t="n">
        <v>0.346464027757917</v>
      </c>
      <c r="O9" s="19" t="n">
        <v>0.422788686120647</v>
      </c>
      <c r="P9" s="19" t="n">
        <v>0.298184025576067</v>
      </c>
      <c r="Q9" s="19" t="n">
        <v>0.419410556899191</v>
      </c>
      <c r="R9" s="19"/>
      <c r="S9" s="19" t="n">
        <v>0.35412690611852</v>
      </c>
      <c r="T9" s="19" t="n">
        <v>0.442855676485094</v>
      </c>
      <c r="U9" s="19" t="n">
        <v>0.391581305502942</v>
      </c>
      <c r="V9" s="19" t="n">
        <v>0.260361632130439</v>
      </c>
      <c r="W9" s="19" t="n">
        <v>0.363702695359979</v>
      </c>
      <c r="X9" s="19" t="n">
        <v>0.319655891344704</v>
      </c>
      <c r="Y9" s="19" t="n">
        <v>0.235279812247572</v>
      </c>
      <c r="Z9" s="19" t="n">
        <v>0.481701091995777</v>
      </c>
      <c r="AA9" s="19" t="n">
        <v>0.405374598509498</v>
      </c>
      <c r="AB9" s="19" t="n">
        <v>0.399966490153364</v>
      </c>
      <c r="AC9" s="19" t="n">
        <v>0.465684052913554</v>
      </c>
      <c r="AD9" s="19" t="n">
        <v>0.493623503974082</v>
      </c>
      <c r="AE9" s="19"/>
      <c r="AF9" s="19" t="n">
        <v>0.395375749525582</v>
      </c>
      <c r="AG9" s="19" t="n">
        <v>0.352072726829044</v>
      </c>
      <c r="AH9" s="19" t="n">
        <v>0.439328263867706</v>
      </c>
      <c r="AI9" s="19"/>
      <c r="AJ9" s="19" t="n">
        <v>0.386058494818114</v>
      </c>
      <c r="AK9" s="19" t="n">
        <v>0.385884917426689</v>
      </c>
      <c r="AL9" s="19" t="n">
        <v>0.33495193504418</v>
      </c>
      <c r="AM9" s="19" t="n">
        <v>0.383566555313149</v>
      </c>
      <c r="AN9" s="19" t="n">
        <v>0.350049249574857</v>
      </c>
      <c r="AO9" s="19"/>
      <c r="AP9" s="19" t="n">
        <v>0.361227922874226</v>
      </c>
      <c r="AQ9" s="19" t="n">
        <v>0.387068374551437</v>
      </c>
      <c r="AR9" s="19" t="n">
        <v>0.291499826968562</v>
      </c>
      <c r="AS9" s="19" t="n">
        <v>0.382323878413092</v>
      </c>
      <c r="AT9" s="19" t="n">
        <v>0.300735354675415</v>
      </c>
      <c r="AU9" s="19"/>
      <c r="AV9" s="19" t="n">
        <v>0.376818839135859</v>
      </c>
      <c r="AW9" s="19" t="n">
        <v>0.34289881718912</v>
      </c>
      <c r="AX9" s="19" t="n">
        <v>0.338689050074071</v>
      </c>
      <c r="AY9" s="19" t="n">
        <v>0.40873367620687</v>
      </c>
      <c r="AZ9" s="19" t="n">
        <v>0.357498317132015</v>
      </c>
      <c r="BA9" s="19" t="n">
        <v>0.337297865918567</v>
      </c>
      <c r="BB9" s="19"/>
      <c r="BC9" s="19" t="n">
        <v>0.42621449959154</v>
      </c>
      <c r="BD9" s="19" t="n">
        <v>0.426777285904347</v>
      </c>
      <c r="BE9" s="19" t="n">
        <v>0.309967806916806</v>
      </c>
      <c r="BF9" s="19" t="n">
        <v>0.349758914530481</v>
      </c>
      <c r="BG9" s="19" t="n">
        <v>0.41174348428457</v>
      </c>
    </row>
    <row r="10">
      <c r="B10" s="20" t="s">
        <v>324</v>
      </c>
      <c r="C10" s="19" t="n">
        <v>0.419464848049946</v>
      </c>
      <c r="D10" s="19" t="n">
        <v>0.392807091876935</v>
      </c>
      <c r="E10" s="19" t="n">
        <v>0.446729960790316</v>
      </c>
      <c r="F10" s="19"/>
      <c r="G10" s="19" t="n">
        <v>0.445613576149613</v>
      </c>
      <c r="H10" s="19" t="n">
        <v>0.423817620322909</v>
      </c>
      <c r="I10" s="19" t="n">
        <v>0.414988791816462</v>
      </c>
      <c r="J10" s="19" t="n">
        <v>0.377186397852934</v>
      </c>
      <c r="K10" s="19" t="n">
        <v>0.417356082948811</v>
      </c>
      <c r="L10" s="19" t="n">
        <v>0.435195005737333</v>
      </c>
      <c r="M10" s="19"/>
      <c r="N10" s="19" t="n">
        <v>0.465468652860349</v>
      </c>
      <c r="O10" s="19" t="n">
        <v>0.343043488843606</v>
      </c>
      <c r="P10" s="19" t="n">
        <v>0.466621508165417</v>
      </c>
      <c r="Q10" s="19" t="n">
        <v>0.402939972576245</v>
      </c>
      <c r="R10" s="19"/>
      <c r="S10" s="19" t="n">
        <v>0.408203571549909</v>
      </c>
      <c r="T10" s="19" t="n">
        <v>0.406411822689478</v>
      </c>
      <c r="U10" s="19" t="n">
        <v>0.401597571344587</v>
      </c>
      <c r="V10" s="19" t="n">
        <v>0.492134708645104</v>
      </c>
      <c r="W10" s="19" t="n">
        <v>0.428662366332185</v>
      </c>
      <c r="X10" s="19" t="n">
        <v>0.467958259683357</v>
      </c>
      <c r="Y10" s="19" t="n">
        <v>0.528257184818914</v>
      </c>
      <c r="Z10" s="19" t="n">
        <v>0.33908936621733</v>
      </c>
      <c r="AA10" s="19" t="n">
        <v>0.346380776889316</v>
      </c>
      <c r="AB10" s="19" t="n">
        <v>0.400085841790498</v>
      </c>
      <c r="AC10" s="19" t="n">
        <v>0.377503061693812</v>
      </c>
      <c r="AD10" s="19" t="n">
        <v>0.423268843205324</v>
      </c>
      <c r="AE10" s="19"/>
      <c r="AF10" s="19" t="n">
        <v>0.41209677433705</v>
      </c>
      <c r="AG10" s="19" t="n">
        <v>0.435473994781666</v>
      </c>
      <c r="AH10" s="19" t="n">
        <v>0.363664477434311</v>
      </c>
      <c r="AI10" s="19"/>
      <c r="AJ10" s="19" t="n">
        <v>0.426856231736814</v>
      </c>
      <c r="AK10" s="19" t="n">
        <v>0.415152662826245</v>
      </c>
      <c r="AL10" s="19" t="n">
        <v>0.466302133162053</v>
      </c>
      <c r="AM10" s="19" t="n">
        <v>0.317770852117446</v>
      </c>
      <c r="AN10" s="19" t="n">
        <v>0.419073526777051</v>
      </c>
      <c r="AO10" s="19"/>
      <c r="AP10" s="19" t="n">
        <v>0.428503593851116</v>
      </c>
      <c r="AQ10" s="19" t="n">
        <v>0.426870655760718</v>
      </c>
      <c r="AR10" s="19" t="n">
        <v>0.508088290129038</v>
      </c>
      <c r="AS10" s="19" t="n">
        <v>0.37447760066025</v>
      </c>
      <c r="AT10" s="19" t="n">
        <v>0.467687980113723</v>
      </c>
      <c r="AU10" s="19"/>
      <c r="AV10" s="19" t="n">
        <v>0.431352761396079</v>
      </c>
      <c r="AW10" s="19" t="n">
        <v>0.43898263923739</v>
      </c>
      <c r="AX10" s="19" t="n">
        <v>0.476905264836476</v>
      </c>
      <c r="AY10" s="19" t="n">
        <v>0.376223537030897</v>
      </c>
      <c r="AZ10" s="19" t="n">
        <v>0.386882398840316</v>
      </c>
      <c r="BA10" s="19" t="n">
        <v>0.451581992053128</v>
      </c>
      <c r="BB10" s="19"/>
      <c r="BC10" s="19" t="n">
        <v>0.424837014339151</v>
      </c>
      <c r="BD10" s="19" t="n">
        <v>0.36355544051758</v>
      </c>
      <c r="BE10" s="19" t="n">
        <v>0.460612198343586</v>
      </c>
      <c r="BF10" s="19" t="n">
        <v>0.3853648103904</v>
      </c>
      <c r="BG10" s="19" t="n">
        <v>0.397381034287819</v>
      </c>
    </row>
    <row r="11">
      <c r="B11" s="20" t="s">
        <v>325</v>
      </c>
      <c r="C11" s="19" t="n">
        <v>0.129758131754712</v>
      </c>
      <c r="D11" s="19" t="n">
        <v>0.148037236886045</v>
      </c>
      <c r="E11" s="19" t="n">
        <v>0.110568751087149</v>
      </c>
      <c r="F11" s="19"/>
      <c r="G11" s="19" t="n">
        <v>0.200862068426499</v>
      </c>
      <c r="H11" s="19" t="n">
        <v>0.147203078601434</v>
      </c>
      <c r="I11" s="19" t="n">
        <v>0.101330196367984</v>
      </c>
      <c r="J11" s="19" t="n">
        <v>0.116317153719466</v>
      </c>
      <c r="K11" s="19" t="n">
        <v>0.0776436074936099</v>
      </c>
      <c r="L11" s="19" t="n">
        <v>0.130622488140793</v>
      </c>
      <c r="M11" s="19"/>
      <c r="N11" s="19" t="n">
        <v>0.116913054371392</v>
      </c>
      <c r="O11" s="19" t="n">
        <v>0.124906990992378</v>
      </c>
      <c r="P11" s="19" t="n">
        <v>0.150797864113166</v>
      </c>
      <c r="Q11" s="19" t="n">
        <v>0.131417410752295</v>
      </c>
      <c r="R11" s="19"/>
      <c r="S11" s="19" t="n">
        <v>0.150191342132799</v>
      </c>
      <c r="T11" s="19" t="n">
        <v>0.100530432740788</v>
      </c>
      <c r="U11" s="19" t="n">
        <v>0.0901404199608917</v>
      </c>
      <c r="V11" s="19" t="n">
        <v>0.147533161134299</v>
      </c>
      <c r="W11" s="19" t="n">
        <v>0.168799865198342</v>
      </c>
      <c r="X11" s="19" t="n">
        <v>0.176407611835402</v>
      </c>
      <c r="Y11" s="19" t="n">
        <v>0.164448123752485</v>
      </c>
      <c r="Z11" s="19" t="n">
        <v>0.134443054163088</v>
      </c>
      <c r="AA11" s="19" t="n">
        <v>0.107064163732044</v>
      </c>
      <c r="AB11" s="19" t="n">
        <v>0.115083940520938</v>
      </c>
      <c r="AC11" s="19" t="n">
        <v>0.102623578861643</v>
      </c>
      <c r="AD11" s="19" t="n">
        <v>0.0324191262999262</v>
      </c>
      <c r="AE11" s="19"/>
      <c r="AF11" s="19" t="n">
        <v>0.129658955975763</v>
      </c>
      <c r="AG11" s="19" t="n">
        <v>0.117896710531481</v>
      </c>
      <c r="AH11" s="19" t="n">
        <v>0.11725510991525</v>
      </c>
      <c r="AI11" s="19"/>
      <c r="AJ11" s="19" t="n">
        <v>0.114879879796443</v>
      </c>
      <c r="AK11" s="19" t="n">
        <v>0.130704375148028</v>
      </c>
      <c r="AL11" s="19" t="n">
        <v>0.11379739172429</v>
      </c>
      <c r="AM11" s="19" t="n">
        <v>0.180522080360846</v>
      </c>
      <c r="AN11" s="19" t="n">
        <v>0.131310672070087</v>
      </c>
      <c r="AO11" s="19"/>
      <c r="AP11" s="19" t="n">
        <v>0.121891083710873</v>
      </c>
      <c r="AQ11" s="19" t="n">
        <v>0.111018373224444</v>
      </c>
      <c r="AR11" s="19" t="n">
        <v>0.139934758368328</v>
      </c>
      <c r="AS11" s="19" t="n">
        <v>0.169118229976178</v>
      </c>
      <c r="AT11" s="19" t="n">
        <v>0.136364809353456</v>
      </c>
      <c r="AU11" s="19"/>
      <c r="AV11" s="19" t="n">
        <v>0.120223256315456</v>
      </c>
      <c r="AW11" s="19" t="n">
        <v>0.116682366593944</v>
      </c>
      <c r="AX11" s="19" t="n">
        <v>0.107017358720412</v>
      </c>
      <c r="AY11" s="19" t="n">
        <v>0.179067489191459</v>
      </c>
      <c r="AZ11" s="19" t="n">
        <v>0.163819303881108</v>
      </c>
      <c r="BA11" s="19" t="n">
        <v>0.123125950108134</v>
      </c>
      <c r="BB11" s="19"/>
      <c r="BC11" s="19" t="n">
        <v>0.121828669448304</v>
      </c>
      <c r="BD11" s="19" t="n">
        <v>0.116331692030229</v>
      </c>
      <c r="BE11" s="19" t="n">
        <v>0.133202418923712</v>
      </c>
      <c r="BF11" s="19" t="n">
        <v>0.162535289485885</v>
      </c>
      <c r="BG11" s="19" t="n">
        <v>0.055062586680009</v>
      </c>
    </row>
    <row r="12">
      <c r="B12" s="20" t="s">
        <v>326</v>
      </c>
      <c r="C12" s="19" t="n">
        <v>0.0411817708675926</v>
      </c>
      <c r="D12" s="19" t="n">
        <v>0.0436703064532546</v>
      </c>
      <c r="E12" s="19" t="n">
        <v>0.0390816852279438</v>
      </c>
      <c r="F12" s="19"/>
      <c r="G12" s="19" t="n">
        <v>0.0543400450113299</v>
      </c>
      <c r="H12" s="19" t="n">
        <v>0.0271433273235117</v>
      </c>
      <c r="I12" s="19" t="n">
        <v>0.0529567428803844</v>
      </c>
      <c r="J12" s="19" t="n">
        <v>0.0533716116761731</v>
      </c>
      <c r="K12" s="19" t="n">
        <v>0.00737194568815803</v>
      </c>
      <c r="L12" s="19" t="n">
        <v>0.0460168701004878</v>
      </c>
      <c r="M12" s="19"/>
      <c r="N12" s="19" t="n">
        <v>0.047171872543523</v>
      </c>
      <c r="O12" s="19" t="n">
        <v>0.0540308822965667</v>
      </c>
      <c r="P12" s="19" t="n">
        <v>0.0338837175785684</v>
      </c>
      <c r="Q12" s="19" t="n">
        <v>0.0272378334557083</v>
      </c>
      <c r="R12" s="19"/>
      <c r="S12" s="19" t="n">
        <v>0.0610038392009189</v>
      </c>
      <c r="T12" s="19" t="n">
        <v>0.0162006369103813</v>
      </c>
      <c r="U12" s="19" t="n">
        <v>0.0777911694533347</v>
      </c>
      <c r="V12" s="19" t="n">
        <v>0.0586725035924387</v>
      </c>
      <c r="W12" s="19" t="n">
        <v>0.0239900791464307</v>
      </c>
      <c r="X12" s="19" t="n">
        <v>0</v>
      </c>
      <c r="Y12" s="19" t="n">
        <v>0.0244653592675764</v>
      </c>
      <c r="Z12" s="19" t="n">
        <v>0</v>
      </c>
      <c r="AA12" s="19" t="n">
        <v>0.0788328306784618</v>
      </c>
      <c r="AB12" s="19" t="n">
        <v>0.0345747705491572</v>
      </c>
      <c r="AC12" s="19" t="n">
        <v>0.054189306530991</v>
      </c>
      <c r="AD12" s="19" t="n">
        <v>0.0267129805869117</v>
      </c>
      <c r="AE12" s="19"/>
      <c r="AF12" s="19" t="n">
        <v>0.0325789590097776</v>
      </c>
      <c r="AG12" s="19" t="n">
        <v>0.0490643489595046</v>
      </c>
      <c r="AH12" s="19" t="n">
        <v>0.0332454247202137</v>
      </c>
      <c r="AI12" s="19"/>
      <c r="AJ12" s="19" t="n">
        <v>0.0459254206901412</v>
      </c>
      <c r="AK12" s="19" t="n">
        <v>0.0293683725664254</v>
      </c>
      <c r="AL12" s="19" t="n">
        <v>0.0712949333808028</v>
      </c>
      <c r="AM12" s="19" t="n">
        <v>0.118140512208559</v>
      </c>
      <c r="AN12" s="19" t="n">
        <v>0.0336178710392074</v>
      </c>
      <c r="AO12" s="19"/>
      <c r="AP12" s="19" t="n">
        <v>0.0605242897990422</v>
      </c>
      <c r="AQ12" s="19" t="n">
        <v>0.043028424443713</v>
      </c>
      <c r="AR12" s="19" t="n">
        <v>0.0478892672270189</v>
      </c>
      <c r="AS12" s="19" t="n">
        <v>0.0262668389034714</v>
      </c>
      <c r="AT12" s="19" t="n">
        <v>0.0338576544952865</v>
      </c>
      <c r="AU12" s="19"/>
      <c r="AV12" s="19" t="n">
        <v>0.0353621248327537</v>
      </c>
      <c r="AW12" s="19" t="n">
        <v>0.0602131820981403</v>
      </c>
      <c r="AX12" s="19" t="n">
        <v>0.065495831875012</v>
      </c>
      <c r="AY12" s="19" t="n">
        <v>0.0145023326229295</v>
      </c>
      <c r="AZ12" s="19" t="n">
        <v>0.0361432517092306</v>
      </c>
      <c r="BA12" s="19" t="n">
        <v>0.0451077663749899</v>
      </c>
      <c r="BB12" s="19"/>
      <c r="BC12" s="19" t="n">
        <v>0.0141811215057109</v>
      </c>
      <c r="BD12" s="19" t="n">
        <v>0.0482004553106052</v>
      </c>
      <c r="BE12" s="19" t="n">
        <v>0.0575752057746817</v>
      </c>
      <c r="BF12" s="19" t="n">
        <v>0.0429644014571051</v>
      </c>
      <c r="BG12" s="19" t="n">
        <v>0.135812894747602</v>
      </c>
    </row>
    <row r="13">
      <c r="B13" s="20" t="s">
        <v>327</v>
      </c>
      <c r="C13" s="19" t="n">
        <v>0.0117369685768411</v>
      </c>
      <c r="D13" s="19" t="n">
        <v>0.0130840332488085</v>
      </c>
      <c r="E13" s="19" t="n">
        <v>0.0105092644344845</v>
      </c>
      <c r="F13" s="19"/>
      <c r="G13" s="19" t="n">
        <v>0.00584346432912965</v>
      </c>
      <c r="H13" s="19" t="n">
        <v>0.0216235591469603</v>
      </c>
      <c r="I13" s="19" t="n">
        <v>0.0109165618577998</v>
      </c>
      <c r="J13" s="19" t="n">
        <v>0.0317152526240332</v>
      </c>
      <c r="K13" s="19" t="n">
        <v>0</v>
      </c>
      <c r="L13" s="19" t="n">
        <v>0</v>
      </c>
      <c r="M13" s="19"/>
      <c r="N13" s="19" t="n">
        <v>0.0133168835971451</v>
      </c>
      <c r="O13" s="19" t="n">
        <v>0.0114736996509156</v>
      </c>
      <c r="P13" s="19" t="n">
        <v>0.0230903140678962</v>
      </c>
      <c r="Q13" s="19" t="n">
        <v>0</v>
      </c>
      <c r="R13" s="19"/>
      <c r="S13" s="19" t="n">
        <v>0.0142887857601358</v>
      </c>
      <c r="T13" s="19" t="n">
        <v>0.00755088352634539</v>
      </c>
      <c r="U13" s="19" t="n">
        <v>0</v>
      </c>
      <c r="V13" s="19" t="n">
        <v>0.0130692125755165</v>
      </c>
      <c r="W13" s="19" t="n">
        <v>0</v>
      </c>
      <c r="X13" s="19" t="n">
        <v>0.0223957384174546</v>
      </c>
      <c r="Y13" s="19" t="n">
        <v>0.0247723423657877</v>
      </c>
      <c r="Z13" s="19" t="n">
        <v>0.0229173976072313</v>
      </c>
      <c r="AA13" s="19" t="n">
        <v>0.0243504574380547</v>
      </c>
      <c r="AB13" s="19" t="n">
        <v>0</v>
      </c>
      <c r="AC13" s="19" t="n">
        <v>0</v>
      </c>
      <c r="AD13" s="19" t="n">
        <v>0</v>
      </c>
      <c r="AE13" s="19"/>
      <c r="AF13" s="19" t="n">
        <v>0.0118400073809559</v>
      </c>
      <c r="AG13" s="19" t="n">
        <v>0.0146708170143988</v>
      </c>
      <c r="AH13" s="19" t="n">
        <v>0.00579240354627566</v>
      </c>
      <c r="AI13" s="19"/>
      <c r="AJ13" s="19" t="n">
        <v>0.0122503041850564</v>
      </c>
      <c r="AK13" s="19" t="n">
        <v>0.0138621806716425</v>
      </c>
      <c r="AL13" s="19" t="n">
        <v>0</v>
      </c>
      <c r="AM13" s="19" t="n">
        <v>0</v>
      </c>
      <c r="AN13" s="19" t="n">
        <v>0.00654252815094525</v>
      </c>
      <c r="AO13" s="19"/>
      <c r="AP13" s="19" t="n">
        <v>0.0169669358378631</v>
      </c>
      <c r="AQ13" s="19" t="n">
        <v>0.00804167080002079</v>
      </c>
      <c r="AR13" s="19" t="n">
        <v>0</v>
      </c>
      <c r="AS13" s="19" t="n">
        <v>0.0324017343874744</v>
      </c>
      <c r="AT13" s="19" t="n">
        <v>0.0167697983027</v>
      </c>
      <c r="AU13" s="19"/>
      <c r="AV13" s="19" t="n">
        <v>0.0099135645987261</v>
      </c>
      <c r="AW13" s="19" t="n">
        <v>0.0197952569709048</v>
      </c>
      <c r="AX13" s="19" t="n">
        <v>0</v>
      </c>
      <c r="AY13" s="19" t="n">
        <v>0.0214729649478449</v>
      </c>
      <c r="AZ13" s="19" t="n">
        <v>0.0113922764511167</v>
      </c>
      <c r="BA13" s="19" t="n">
        <v>0.0101799668069518</v>
      </c>
      <c r="BB13" s="19"/>
      <c r="BC13" s="19" t="n">
        <v>0.00364019742247749</v>
      </c>
      <c r="BD13" s="19" t="n">
        <v>0.00951184702666528</v>
      </c>
      <c r="BE13" s="19" t="n">
        <v>0.00967801600208311</v>
      </c>
      <c r="BF13" s="19" t="n">
        <v>0.0331796780789299</v>
      </c>
      <c r="BG13" s="19" t="n">
        <v>0</v>
      </c>
    </row>
    <row r="14">
      <c r="B14" s="20" t="s">
        <v>100</v>
      </c>
      <c r="C14" s="19" t="n">
        <v>0.0248815635992041</v>
      </c>
      <c r="D14" s="19" t="n">
        <v>0.0168305608255945</v>
      </c>
      <c r="E14" s="19" t="n">
        <v>0.0330376756180972</v>
      </c>
      <c r="F14" s="19"/>
      <c r="G14" s="19" t="n">
        <v>0</v>
      </c>
      <c r="H14" s="19" t="n">
        <v>0.0135259073050496</v>
      </c>
      <c r="I14" s="19" t="n">
        <v>0.0521714193647209</v>
      </c>
      <c r="J14" s="19" t="n">
        <v>0.0303956443558065</v>
      </c>
      <c r="K14" s="19" t="n">
        <v>0.0427489172318389</v>
      </c>
      <c r="L14" s="19" t="n">
        <v>0.0147882571944143</v>
      </c>
      <c r="M14" s="19"/>
      <c r="N14" s="19" t="n">
        <v>0.0106655088696737</v>
      </c>
      <c r="O14" s="19" t="n">
        <v>0.0437562520958871</v>
      </c>
      <c r="P14" s="19" t="n">
        <v>0.0274225704988851</v>
      </c>
      <c r="Q14" s="19" t="n">
        <v>0.0189942263165608</v>
      </c>
      <c r="R14" s="19"/>
      <c r="S14" s="19" t="n">
        <v>0.0121855552377177</v>
      </c>
      <c r="T14" s="19" t="n">
        <v>0.0264505476479136</v>
      </c>
      <c r="U14" s="19" t="n">
        <v>0.038889533738244</v>
      </c>
      <c r="V14" s="19" t="n">
        <v>0.0282287819222031</v>
      </c>
      <c r="W14" s="19" t="n">
        <v>0.0148449939630628</v>
      </c>
      <c r="X14" s="19" t="n">
        <v>0.0135824987190834</v>
      </c>
      <c r="Y14" s="19" t="n">
        <v>0.0227771775476653</v>
      </c>
      <c r="Z14" s="19" t="n">
        <v>0.0218490900165746</v>
      </c>
      <c r="AA14" s="19" t="n">
        <v>0.0379971727526261</v>
      </c>
      <c r="AB14" s="19" t="n">
        <v>0.0502889569860422</v>
      </c>
      <c r="AC14" s="19" t="n">
        <v>0</v>
      </c>
      <c r="AD14" s="19" t="n">
        <v>0.0239755459337567</v>
      </c>
      <c r="AE14" s="19"/>
      <c r="AF14" s="19" t="n">
        <v>0.0184495537708714</v>
      </c>
      <c r="AG14" s="19" t="n">
        <v>0.0308214018839059</v>
      </c>
      <c r="AH14" s="19" t="n">
        <v>0.0407143205162436</v>
      </c>
      <c r="AI14" s="19"/>
      <c r="AJ14" s="19" t="n">
        <v>0.0140296687734318</v>
      </c>
      <c r="AK14" s="19" t="n">
        <v>0.0250274913609695</v>
      </c>
      <c r="AL14" s="19" t="n">
        <v>0.0136536066886731</v>
      </c>
      <c r="AM14" s="19" t="n">
        <v>0</v>
      </c>
      <c r="AN14" s="19" t="n">
        <v>0.0594061523878525</v>
      </c>
      <c r="AO14" s="19"/>
      <c r="AP14" s="19" t="n">
        <v>0.0108861739268801</v>
      </c>
      <c r="AQ14" s="19" t="n">
        <v>0.0239725012196663</v>
      </c>
      <c r="AR14" s="19" t="n">
        <v>0.0125878573070534</v>
      </c>
      <c r="AS14" s="19" t="n">
        <v>0.0154117176595346</v>
      </c>
      <c r="AT14" s="19" t="n">
        <v>0.0445844030594194</v>
      </c>
      <c r="AU14" s="19"/>
      <c r="AV14" s="19" t="n">
        <v>0.0263294537211262</v>
      </c>
      <c r="AW14" s="19" t="n">
        <v>0.0214277379105008</v>
      </c>
      <c r="AX14" s="19" t="n">
        <v>0.0118924944940291</v>
      </c>
      <c r="AY14" s="19" t="n">
        <v>0</v>
      </c>
      <c r="AZ14" s="19" t="n">
        <v>0.044264451986214</v>
      </c>
      <c r="BA14" s="19" t="n">
        <v>0.0327064587382287</v>
      </c>
      <c r="BB14" s="19"/>
      <c r="BC14" s="19" t="n">
        <v>0.00929849769281613</v>
      </c>
      <c r="BD14" s="19" t="n">
        <v>0.0356232792105735</v>
      </c>
      <c r="BE14" s="19" t="n">
        <v>0.028964354039131</v>
      </c>
      <c r="BF14" s="19" t="n">
        <v>0.0261969060571994</v>
      </c>
      <c r="BG14" s="19" t="n">
        <v>0</v>
      </c>
    </row>
    <row r="15">
      <c r="B15" s="20" t="s">
        <v>328</v>
      </c>
      <c r="C15" s="23" t="n">
        <v>0.792441565201651</v>
      </c>
      <c r="D15" s="23" t="n">
        <v>0.778377862586297</v>
      </c>
      <c r="E15" s="23" t="n">
        <v>0.806802623632325</v>
      </c>
      <c r="F15" s="23"/>
      <c r="G15" s="23" t="n">
        <v>0.738954422233042</v>
      </c>
      <c r="H15" s="23" t="n">
        <v>0.790504127623045</v>
      </c>
      <c r="I15" s="23" t="n">
        <v>0.78262507952911</v>
      </c>
      <c r="J15" s="23" t="n">
        <v>0.768200337624521</v>
      </c>
      <c r="K15" s="23" t="n">
        <v>0.872235529586393</v>
      </c>
      <c r="L15" s="23" t="n">
        <v>0.808572384564305</v>
      </c>
      <c r="M15" s="23"/>
      <c r="N15" s="23" t="n">
        <v>0.811932680618266</v>
      </c>
      <c r="O15" s="23" t="n">
        <v>0.765832174964253</v>
      </c>
      <c r="P15" s="23" t="n">
        <v>0.764805533741484</v>
      </c>
      <c r="Q15" s="23" t="n">
        <v>0.822350529475436</v>
      </c>
      <c r="R15" s="23"/>
      <c r="S15" s="23" t="n">
        <v>0.762330477668429</v>
      </c>
      <c r="T15" s="23" t="n">
        <v>0.849267499174571</v>
      </c>
      <c r="U15" s="23" t="n">
        <v>0.79317887684753</v>
      </c>
      <c r="V15" s="23" t="n">
        <v>0.752496340775543</v>
      </c>
      <c r="W15" s="23" t="n">
        <v>0.792365061692164</v>
      </c>
      <c r="X15" s="23" t="n">
        <v>0.78761415102806</v>
      </c>
      <c r="Y15" s="23" t="n">
        <v>0.763536997066486</v>
      </c>
      <c r="Z15" s="23" t="n">
        <v>0.820790458213106</v>
      </c>
      <c r="AA15" s="23" t="n">
        <v>0.751755375398814</v>
      </c>
      <c r="AB15" s="23" t="n">
        <v>0.800052331943862</v>
      </c>
      <c r="AC15" s="23" t="n">
        <v>0.843187114607366</v>
      </c>
      <c r="AD15" s="23" t="n">
        <v>0.916892347179405</v>
      </c>
      <c r="AE15" s="23"/>
      <c r="AF15" s="23" t="n">
        <v>0.807472523862632</v>
      </c>
      <c r="AG15" s="23" t="n">
        <v>0.78754672161071</v>
      </c>
      <c r="AH15" s="23" t="n">
        <v>0.802992741302017</v>
      </c>
      <c r="AI15" s="23"/>
      <c r="AJ15" s="23" t="n">
        <v>0.812914726554927</v>
      </c>
      <c r="AK15" s="23" t="n">
        <v>0.801037580252934</v>
      </c>
      <c r="AL15" s="23" t="n">
        <v>0.801254068206234</v>
      </c>
      <c r="AM15" s="23" t="n">
        <v>0.701337407430595</v>
      </c>
      <c r="AN15" s="23" t="n">
        <v>0.769122776351908</v>
      </c>
      <c r="AO15" s="23"/>
      <c r="AP15" s="23" t="n">
        <v>0.789731516725341</v>
      </c>
      <c r="AQ15" s="23" t="n">
        <v>0.813939030312155</v>
      </c>
      <c r="AR15" s="23" t="n">
        <v>0.799588117097599</v>
      </c>
      <c r="AS15" s="23" t="n">
        <v>0.756801479073342</v>
      </c>
      <c r="AT15" s="23" t="n">
        <v>0.768423334789138</v>
      </c>
      <c r="AU15" s="23"/>
      <c r="AV15" s="23" t="n">
        <v>0.808171600531938</v>
      </c>
      <c r="AW15" s="23" t="n">
        <v>0.78188145642651</v>
      </c>
      <c r="AX15" s="23" t="n">
        <v>0.815594314910547</v>
      </c>
      <c r="AY15" s="23" t="n">
        <v>0.784957213237767</v>
      </c>
      <c r="AZ15" s="23" t="n">
        <v>0.744380715972331</v>
      </c>
      <c r="BA15" s="23" t="n">
        <v>0.788879857971695</v>
      </c>
      <c r="BB15" s="23"/>
      <c r="BC15" s="23" t="n">
        <v>0.851051513930691</v>
      </c>
      <c r="BD15" s="23" t="n">
        <v>0.790332726421927</v>
      </c>
      <c r="BE15" s="23" t="n">
        <v>0.770580005260392</v>
      </c>
      <c r="BF15" s="23" t="n">
        <v>0.73512372492088</v>
      </c>
      <c r="BG15" s="23" t="n">
        <v>0.809124518572389</v>
      </c>
    </row>
    <row r="16">
      <c r="B16" s="20" t="s">
        <v>329</v>
      </c>
      <c r="C16" s="23" t="n">
        <v>0.0529187394444337</v>
      </c>
      <c r="D16" s="23" t="n">
        <v>0.0567543397020631</v>
      </c>
      <c r="E16" s="23" t="n">
        <v>0.0495909496624283</v>
      </c>
      <c r="F16" s="23"/>
      <c r="G16" s="23" t="n">
        <v>0.0601835093404596</v>
      </c>
      <c r="H16" s="23" t="n">
        <v>0.048766886470472</v>
      </c>
      <c r="I16" s="23" t="n">
        <v>0.0638733047381842</v>
      </c>
      <c r="J16" s="23" t="n">
        <v>0.0850868643002063</v>
      </c>
      <c r="K16" s="23" t="n">
        <v>0.00737194568815803</v>
      </c>
      <c r="L16" s="23" t="n">
        <v>0.0460168701004878</v>
      </c>
      <c r="M16" s="23"/>
      <c r="N16" s="23" t="n">
        <v>0.0604887561406681</v>
      </c>
      <c r="O16" s="23" t="n">
        <v>0.0655045819474823</v>
      </c>
      <c r="P16" s="23" t="n">
        <v>0.0569740316464646</v>
      </c>
      <c r="Q16" s="23" t="n">
        <v>0.0272378334557083</v>
      </c>
      <c r="R16" s="23"/>
      <c r="S16" s="23" t="n">
        <v>0.0752926249610546</v>
      </c>
      <c r="T16" s="23" t="n">
        <v>0.0237515204367267</v>
      </c>
      <c r="U16" s="23" t="n">
        <v>0.0777911694533347</v>
      </c>
      <c r="V16" s="23" t="n">
        <v>0.0717417161679552</v>
      </c>
      <c r="W16" s="23" t="n">
        <v>0.0239900791464307</v>
      </c>
      <c r="X16" s="23" t="n">
        <v>0.0223957384174546</v>
      </c>
      <c r="Y16" s="23" t="n">
        <v>0.0492377016333641</v>
      </c>
      <c r="Z16" s="23" t="n">
        <v>0.0229173976072313</v>
      </c>
      <c r="AA16" s="23" t="n">
        <v>0.103183288116516</v>
      </c>
      <c r="AB16" s="23" t="n">
        <v>0.0345747705491572</v>
      </c>
      <c r="AC16" s="23" t="n">
        <v>0.054189306530991</v>
      </c>
      <c r="AD16" s="23" t="n">
        <v>0.0267129805869117</v>
      </c>
      <c r="AE16" s="23"/>
      <c r="AF16" s="23" t="n">
        <v>0.0444189663907335</v>
      </c>
      <c r="AG16" s="23" t="n">
        <v>0.0637351659739034</v>
      </c>
      <c r="AH16" s="23" t="n">
        <v>0.0390378282664893</v>
      </c>
      <c r="AI16" s="23"/>
      <c r="AJ16" s="23" t="n">
        <v>0.0581757248751976</v>
      </c>
      <c r="AK16" s="23" t="n">
        <v>0.0432305532380678</v>
      </c>
      <c r="AL16" s="23" t="n">
        <v>0.0712949333808028</v>
      </c>
      <c r="AM16" s="23" t="n">
        <v>0.118140512208559</v>
      </c>
      <c r="AN16" s="23" t="n">
        <v>0.0401603991901527</v>
      </c>
      <c r="AO16" s="23"/>
      <c r="AP16" s="23" t="n">
        <v>0.0774912256369053</v>
      </c>
      <c r="AQ16" s="23" t="n">
        <v>0.0510700952437338</v>
      </c>
      <c r="AR16" s="23" t="n">
        <v>0.0478892672270189</v>
      </c>
      <c r="AS16" s="23" t="n">
        <v>0.0586685732909458</v>
      </c>
      <c r="AT16" s="23" t="n">
        <v>0.0506274527979865</v>
      </c>
      <c r="AU16" s="23"/>
      <c r="AV16" s="23" t="n">
        <v>0.0452756894314798</v>
      </c>
      <c r="AW16" s="23" t="n">
        <v>0.0800084390690451</v>
      </c>
      <c r="AX16" s="23" t="n">
        <v>0.065495831875012</v>
      </c>
      <c r="AY16" s="23" t="n">
        <v>0.0359752975707744</v>
      </c>
      <c r="AZ16" s="23" t="n">
        <v>0.0475355281603473</v>
      </c>
      <c r="BA16" s="23" t="n">
        <v>0.0552877331819416</v>
      </c>
      <c r="BB16" s="23"/>
      <c r="BC16" s="23" t="n">
        <v>0.0178213189281884</v>
      </c>
      <c r="BD16" s="23" t="n">
        <v>0.0577123023372705</v>
      </c>
      <c r="BE16" s="23" t="n">
        <v>0.0672532217767648</v>
      </c>
      <c r="BF16" s="23" t="n">
        <v>0.076144079536035</v>
      </c>
      <c r="BG16" s="23" t="n">
        <v>0.135812894747602</v>
      </c>
    </row>
    <row r="17">
      <c r="B17" s="20" t="s">
        <v>141</v>
      </c>
      <c r="C17" s="24" t="n">
        <v>0.739522825757217</v>
      </c>
      <c r="D17" s="24" t="n">
        <v>0.721623522884234</v>
      </c>
      <c r="E17" s="24" t="n">
        <v>0.757211673969897</v>
      </c>
      <c r="F17" s="24"/>
      <c r="G17" s="24" t="n">
        <v>0.678770912892582</v>
      </c>
      <c r="H17" s="24" t="n">
        <v>0.741737241152573</v>
      </c>
      <c r="I17" s="24" t="n">
        <v>0.718751774790926</v>
      </c>
      <c r="J17" s="24" t="n">
        <v>0.683113473324315</v>
      </c>
      <c r="K17" s="24" t="n">
        <v>0.864863583898235</v>
      </c>
      <c r="L17" s="24" t="n">
        <v>0.762555514463817</v>
      </c>
      <c r="M17" s="24"/>
      <c r="N17" s="24" t="n">
        <v>0.751443924477598</v>
      </c>
      <c r="O17" s="24" t="n">
        <v>0.700327593016771</v>
      </c>
      <c r="P17" s="24" t="n">
        <v>0.70783150209502</v>
      </c>
      <c r="Q17" s="24" t="n">
        <v>0.795112696019728</v>
      </c>
      <c r="R17" s="24"/>
      <c r="S17" s="24" t="n">
        <v>0.687037852707374</v>
      </c>
      <c r="T17" s="24" t="n">
        <v>0.825515978737845</v>
      </c>
      <c r="U17" s="24" t="n">
        <v>0.715387707394195</v>
      </c>
      <c r="V17" s="24" t="n">
        <v>0.680754624607588</v>
      </c>
      <c r="W17" s="24" t="n">
        <v>0.768374982545733</v>
      </c>
      <c r="X17" s="24" t="n">
        <v>0.765218412610606</v>
      </c>
      <c r="Y17" s="24" t="n">
        <v>0.714299295433122</v>
      </c>
      <c r="Z17" s="24" t="n">
        <v>0.797873060605875</v>
      </c>
      <c r="AA17" s="24" t="n">
        <v>0.648572087282297</v>
      </c>
      <c r="AB17" s="24" t="n">
        <v>0.765477561394705</v>
      </c>
      <c r="AC17" s="24" t="n">
        <v>0.788997808076375</v>
      </c>
      <c r="AD17" s="24" t="n">
        <v>0.890179366592494</v>
      </c>
      <c r="AE17" s="24"/>
      <c r="AF17" s="24" t="n">
        <v>0.763053557471898</v>
      </c>
      <c r="AG17" s="24" t="n">
        <v>0.723811555636806</v>
      </c>
      <c r="AH17" s="24" t="n">
        <v>0.763954913035528</v>
      </c>
      <c r="AI17" s="24"/>
      <c r="AJ17" s="24" t="n">
        <v>0.75473900167973</v>
      </c>
      <c r="AK17" s="24" t="n">
        <v>0.757807027014866</v>
      </c>
      <c r="AL17" s="24" t="n">
        <v>0.729959134825431</v>
      </c>
      <c r="AM17" s="24" t="n">
        <v>0.583196895222037</v>
      </c>
      <c r="AN17" s="24" t="n">
        <v>0.728962377161755</v>
      </c>
      <c r="AO17" s="24"/>
      <c r="AP17" s="24" t="n">
        <v>0.712240291088436</v>
      </c>
      <c r="AQ17" s="24" t="n">
        <v>0.762868935068422</v>
      </c>
      <c r="AR17" s="24" t="n">
        <v>0.75169884987058</v>
      </c>
      <c r="AS17" s="24" t="n">
        <v>0.698132905782396</v>
      </c>
      <c r="AT17" s="24" t="n">
        <v>0.717795881991152</v>
      </c>
      <c r="AU17" s="24"/>
      <c r="AV17" s="24" t="n">
        <v>0.762895911100458</v>
      </c>
      <c r="AW17" s="24" t="n">
        <v>0.701873017357465</v>
      </c>
      <c r="AX17" s="24" t="n">
        <v>0.750098483035535</v>
      </c>
      <c r="AY17" s="24" t="n">
        <v>0.748981915666993</v>
      </c>
      <c r="AZ17" s="24" t="n">
        <v>0.696845187811983</v>
      </c>
      <c r="BA17" s="24" t="n">
        <v>0.733592124789753</v>
      </c>
      <c r="BB17" s="24"/>
      <c r="BC17" s="24" t="n">
        <v>0.833230195002503</v>
      </c>
      <c r="BD17" s="24" t="n">
        <v>0.732620424084656</v>
      </c>
      <c r="BE17" s="24" t="n">
        <v>0.703326783483627</v>
      </c>
      <c r="BF17" s="24" t="n">
        <v>0.658979645384845</v>
      </c>
      <c r="BG17" s="24" t="n">
        <v>0.673311623824787</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503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323</v>
      </c>
      <c r="C9" s="19" t="n">
        <v>0.165352820038851</v>
      </c>
      <c r="D9" s="19" t="n">
        <v>0.171222523793356</v>
      </c>
      <c r="E9" s="19" t="n">
        <v>0.160986908495823</v>
      </c>
      <c r="F9" s="19"/>
      <c r="G9" s="19" t="n">
        <v>0.175070988487617</v>
      </c>
      <c r="H9" s="19" t="n">
        <v>0.20638795440026</v>
      </c>
      <c r="I9" s="19" t="n">
        <v>0.17986803589464</v>
      </c>
      <c r="J9" s="19" t="n">
        <v>0.188672058744469</v>
      </c>
      <c r="K9" s="19" t="n">
        <v>0.124278049843894</v>
      </c>
      <c r="L9" s="19" t="n">
        <v>0.119923823762686</v>
      </c>
      <c r="M9" s="19"/>
      <c r="N9" s="19" t="n">
        <v>0.192274163842869</v>
      </c>
      <c r="O9" s="19" t="n">
        <v>0.180943509521709</v>
      </c>
      <c r="P9" s="19" t="n">
        <v>0.134188949257455</v>
      </c>
      <c r="Q9" s="19" t="n">
        <v>0.146223192396566</v>
      </c>
      <c r="R9" s="19"/>
      <c r="S9" s="19" t="n">
        <v>0.270324984884062</v>
      </c>
      <c r="T9" s="19" t="n">
        <v>0.159921020394734</v>
      </c>
      <c r="U9" s="19" t="n">
        <v>0.06499023545062</v>
      </c>
      <c r="V9" s="19" t="n">
        <v>0.158431356234715</v>
      </c>
      <c r="W9" s="19" t="n">
        <v>0.228890197896216</v>
      </c>
      <c r="X9" s="19" t="n">
        <v>0.169062342716883</v>
      </c>
      <c r="Y9" s="19" t="n">
        <v>0.11620146425143</v>
      </c>
      <c r="Z9" s="19" t="n">
        <v>0.194562716076385</v>
      </c>
      <c r="AA9" s="19" t="n">
        <v>0.117775124789255</v>
      </c>
      <c r="AB9" s="19" t="n">
        <v>0.112138667937787</v>
      </c>
      <c r="AC9" s="19" t="n">
        <v>0.211878078541103</v>
      </c>
      <c r="AD9" s="19" t="n">
        <v>0.112632169328582</v>
      </c>
      <c r="AE9" s="19"/>
      <c r="AF9" s="19" t="n">
        <v>0.159781280469068</v>
      </c>
      <c r="AG9" s="19" t="n">
        <v>0.163843368334337</v>
      </c>
      <c r="AH9" s="19" t="n">
        <v>0.200133605352534</v>
      </c>
      <c r="AI9" s="19"/>
      <c r="AJ9" s="19" t="n">
        <v>0.17241243991461</v>
      </c>
      <c r="AK9" s="19" t="n">
        <v>0.184154422913032</v>
      </c>
      <c r="AL9" s="19" t="n">
        <v>0.135356294979494</v>
      </c>
      <c r="AM9" s="19" t="n">
        <v>0.1435005296909</v>
      </c>
      <c r="AN9" s="19" t="n">
        <v>0.162910400594445</v>
      </c>
      <c r="AO9" s="19"/>
      <c r="AP9" s="19" t="n">
        <v>0.191328017664917</v>
      </c>
      <c r="AQ9" s="19" t="n">
        <v>0.186754903027735</v>
      </c>
      <c r="AR9" s="19" t="n">
        <v>0.100715800576564</v>
      </c>
      <c r="AS9" s="19" t="n">
        <v>0.151985286246777</v>
      </c>
      <c r="AT9" s="19" t="n">
        <v>0.166322653045539</v>
      </c>
      <c r="AU9" s="19"/>
      <c r="AV9" s="19" t="n">
        <v>0.199966106247188</v>
      </c>
      <c r="AW9" s="19" t="n">
        <v>0.192282972288953</v>
      </c>
      <c r="AX9" s="19" t="n">
        <v>0.126788683041333</v>
      </c>
      <c r="AY9" s="19" t="n">
        <v>0.131986684882459</v>
      </c>
      <c r="AZ9" s="19" t="n">
        <v>0.164351606207541</v>
      </c>
      <c r="BA9" s="19" t="n">
        <v>0.115616409867493</v>
      </c>
      <c r="BB9" s="19"/>
      <c r="BC9" s="19" t="n">
        <v>0.130632621760482</v>
      </c>
      <c r="BD9" s="19" t="n">
        <v>0.206340308101246</v>
      </c>
      <c r="BE9" s="19" t="n">
        <v>0.151643599795267</v>
      </c>
      <c r="BF9" s="19" t="n">
        <v>0.191019378637454</v>
      </c>
      <c r="BG9" s="19" t="n">
        <v>0.314622671881025</v>
      </c>
    </row>
    <row r="10">
      <c r="B10" s="20" t="s">
        <v>324</v>
      </c>
      <c r="C10" s="19" t="n">
        <v>0.315257511022078</v>
      </c>
      <c r="D10" s="19" t="n">
        <v>0.325177860928275</v>
      </c>
      <c r="E10" s="19" t="n">
        <v>0.308187019215444</v>
      </c>
      <c r="F10" s="19"/>
      <c r="G10" s="19" t="n">
        <v>0.350167526607669</v>
      </c>
      <c r="H10" s="19" t="n">
        <v>0.392931942000061</v>
      </c>
      <c r="I10" s="19" t="n">
        <v>0.300919669786077</v>
      </c>
      <c r="J10" s="19" t="n">
        <v>0.297425345908338</v>
      </c>
      <c r="K10" s="19" t="n">
        <v>0.287424444178802</v>
      </c>
      <c r="L10" s="19" t="n">
        <v>0.267952797693887</v>
      </c>
      <c r="M10" s="19"/>
      <c r="N10" s="19" t="n">
        <v>0.362452878078336</v>
      </c>
      <c r="O10" s="19" t="n">
        <v>0.281152613711401</v>
      </c>
      <c r="P10" s="19" t="n">
        <v>0.313736363323317</v>
      </c>
      <c r="Q10" s="19" t="n">
        <v>0.299667097578178</v>
      </c>
      <c r="R10" s="19"/>
      <c r="S10" s="19" t="n">
        <v>0.282657518972558</v>
      </c>
      <c r="T10" s="19" t="n">
        <v>0.34428120596069</v>
      </c>
      <c r="U10" s="19" t="n">
        <v>0.291342376148898</v>
      </c>
      <c r="V10" s="19" t="n">
        <v>0.391422074988486</v>
      </c>
      <c r="W10" s="19" t="n">
        <v>0.279984663283065</v>
      </c>
      <c r="X10" s="19" t="n">
        <v>0.319307483187724</v>
      </c>
      <c r="Y10" s="19" t="n">
        <v>0.350448787893211</v>
      </c>
      <c r="Z10" s="19" t="n">
        <v>0.171038271185024</v>
      </c>
      <c r="AA10" s="19" t="n">
        <v>0.343713189471698</v>
      </c>
      <c r="AB10" s="19" t="n">
        <v>0.296682351290158</v>
      </c>
      <c r="AC10" s="19" t="n">
        <v>0.331196497711839</v>
      </c>
      <c r="AD10" s="19" t="n">
        <v>0.331215338257126</v>
      </c>
      <c r="AE10" s="19"/>
      <c r="AF10" s="19" t="n">
        <v>0.335981542069424</v>
      </c>
      <c r="AG10" s="19" t="n">
        <v>0.318019225326705</v>
      </c>
      <c r="AH10" s="19" t="n">
        <v>0.21456030293773</v>
      </c>
      <c r="AI10" s="19"/>
      <c r="AJ10" s="19" t="n">
        <v>0.306275938521302</v>
      </c>
      <c r="AK10" s="19" t="n">
        <v>0.33413086556118</v>
      </c>
      <c r="AL10" s="19" t="n">
        <v>0.348595943701922</v>
      </c>
      <c r="AM10" s="19" t="n">
        <v>0.46794690440097</v>
      </c>
      <c r="AN10" s="19" t="n">
        <v>0.276867529760773</v>
      </c>
      <c r="AO10" s="19"/>
      <c r="AP10" s="19" t="n">
        <v>0.324571612335789</v>
      </c>
      <c r="AQ10" s="19" t="n">
        <v>0.335136493226023</v>
      </c>
      <c r="AR10" s="19" t="n">
        <v>0.370949146693247</v>
      </c>
      <c r="AS10" s="19" t="n">
        <v>0.320361322367048</v>
      </c>
      <c r="AT10" s="19" t="n">
        <v>0.225545763963085</v>
      </c>
      <c r="AU10" s="19"/>
      <c r="AV10" s="19" t="n">
        <v>0.342609489451824</v>
      </c>
      <c r="AW10" s="19" t="n">
        <v>0.342506706831628</v>
      </c>
      <c r="AX10" s="19" t="n">
        <v>0.359408966476763</v>
      </c>
      <c r="AY10" s="19" t="n">
        <v>0.282981870180721</v>
      </c>
      <c r="AZ10" s="19" t="n">
        <v>0.309848377186226</v>
      </c>
      <c r="BA10" s="19" t="n">
        <v>0.294248475577477</v>
      </c>
      <c r="BB10" s="19"/>
      <c r="BC10" s="19" t="n">
        <v>0.280159371872496</v>
      </c>
      <c r="BD10" s="19" t="n">
        <v>0.320493954305535</v>
      </c>
      <c r="BE10" s="19" t="n">
        <v>0.332073836261476</v>
      </c>
      <c r="BF10" s="19" t="n">
        <v>0.290144750628282</v>
      </c>
      <c r="BG10" s="19" t="n">
        <v>0.334564519432528</v>
      </c>
    </row>
    <row r="11">
      <c r="B11" s="20" t="s">
        <v>325</v>
      </c>
      <c r="C11" s="19" t="n">
        <v>0.215119409369686</v>
      </c>
      <c r="D11" s="19" t="n">
        <v>0.232046028562986</v>
      </c>
      <c r="E11" s="19" t="n">
        <v>0.197999386530492</v>
      </c>
      <c r="F11" s="19"/>
      <c r="G11" s="19" t="n">
        <v>0.314320014346896</v>
      </c>
      <c r="H11" s="19" t="n">
        <v>0.171803298358784</v>
      </c>
      <c r="I11" s="19" t="n">
        <v>0.195414318197602</v>
      </c>
      <c r="J11" s="19" t="n">
        <v>0.163411762962235</v>
      </c>
      <c r="K11" s="19" t="n">
        <v>0.190302048168159</v>
      </c>
      <c r="L11" s="19" t="n">
        <v>0.253095274020419</v>
      </c>
      <c r="M11" s="19"/>
      <c r="N11" s="19" t="n">
        <v>0.187298998136864</v>
      </c>
      <c r="O11" s="19" t="n">
        <v>0.188940863008226</v>
      </c>
      <c r="P11" s="19" t="n">
        <v>0.230875499200423</v>
      </c>
      <c r="Q11" s="19" t="n">
        <v>0.257946873290386</v>
      </c>
      <c r="R11" s="19"/>
      <c r="S11" s="19" t="n">
        <v>0.243429104617365</v>
      </c>
      <c r="T11" s="19" t="n">
        <v>0.173376532716094</v>
      </c>
      <c r="U11" s="19" t="n">
        <v>0.271754715819043</v>
      </c>
      <c r="V11" s="19" t="n">
        <v>0.136281434868727</v>
      </c>
      <c r="W11" s="19" t="n">
        <v>0.202563837587483</v>
      </c>
      <c r="X11" s="19" t="n">
        <v>0.24834808707394</v>
      </c>
      <c r="Y11" s="19" t="n">
        <v>0.297115056105166</v>
      </c>
      <c r="Z11" s="19" t="n">
        <v>0.30039476076325</v>
      </c>
      <c r="AA11" s="19" t="n">
        <v>0.194379237391051</v>
      </c>
      <c r="AB11" s="19" t="n">
        <v>0.143353078492832</v>
      </c>
      <c r="AC11" s="19" t="n">
        <v>0.229431856178629</v>
      </c>
      <c r="AD11" s="19" t="n">
        <v>0.169137474884462</v>
      </c>
      <c r="AE11" s="19"/>
      <c r="AF11" s="19" t="n">
        <v>0.189638627930256</v>
      </c>
      <c r="AG11" s="19" t="n">
        <v>0.194217597061736</v>
      </c>
      <c r="AH11" s="19" t="n">
        <v>0.260844393393088</v>
      </c>
      <c r="AI11" s="19"/>
      <c r="AJ11" s="19" t="n">
        <v>0.18107825138098</v>
      </c>
      <c r="AK11" s="19" t="n">
        <v>0.225362323017379</v>
      </c>
      <c r="AL11" s="19" t="n">
        <v>0.285676351670608</v>
      </c>
      <c r="AM11" s="19" t="n">
        <v>0.0889474705989739</v>
      </c>
      <c r="AN11" s="19" t="n">
        <v>0.200524392471683</v>
      </c>
      <c r="AO11" s="19"/>
      <c r="AP11" s="19" t="n">
        <v>0.188766803245138</v>
      </c>
      <c r="AQ11" s="19" t="n">
        <v>0.20943727422067</v>
      </c>
      <c r="AR11" s="19" t="n">
        <v>0.248806958569088</v>
      </c>
      <c r="AS11" s="19" t="n">
        <v>0.190458156895297</v>
      </c>
      <c r="AT11" s="19" t="n">
        <v>0.280532503561083</v>
      </c>
      <c r="AU11" s="19"/>
      <c r="AV11" s="19" t="n">
        <v>0.213171831867314</v>
      </c>
      <c r="AW11" s="19" t="n">
        <v>0.168169329709045</v>
      </c>
      <c r="AX11" s="19" t="n">
        <v>0.233739225496666</v>
      </c>
      <c r="AY11" s="19" t="n">
        <v>0.212655498833849</v>
      </c>
      <c r="AZ11" s="19" t="n">
        <v>0.235190620690613</v>
      </c>
      <c r="BA11" s="19" t="n">
        <v>0.281669260974942</v>
      </c>
      <c r="BB11" s="19"/>
      <c r="BC11" s="19" t="n">
        <v>0.230150697918569</v>
      </c>
      <c r="BD11" s="19" t="n">
        <v>0.228998166738138</v>
      </c>
      <c r="BE11" s="19" t="n">
        <v>0.212380369300997</v>
      </c>
      <c r="BF11" s="19" t="n">
        <v>0.240169446633582</v>
      </c>
      <c r="BG11" s="19" t="n">
        <v>0.105479142050728</v>
      </c>
    </row>
    <row r="12">
      <c r="B12" s="20" t="s">
        <v>326</v>
      </c>
      <c r="C12" s="19" t="n">
        <v>0.180387906312212</v>
      </c>
      <c r="D12" s="19" t="n">
        <v>0.158149556904823</v>
      </c>
      <c r="E12" s="19" t="n">
        <v>0.201234385846088</v>
      </c>
      <c r="F12" s="19"/>
      <c r="G12" s="19" t="n">
        <v>0.0740514191712205</v>
      </c>
      <c r="H12" s="19" t="n">
        <v>0.158956610210738</v>
      </c>
      <c r="I12" s="19" t="n">
        <v>0.186592885893338</v>
      </c>
      <c r="J12" s="19" t="n">
        <v>0.175847347935564</v>
      </c>
      <c r="K12" s="19" t="n">
        <v>0.199446982039164</v>
      </c>
      <c r="L12" s="19" t="n">
        <v>0.260240188228803</v>
      </c>
      <c r="M12" s="19"/>
      <c r="N12" s="19" t="n">
        <v>0.154784861937466</v>
      </c>
      <c r="O12" s="19" t="n">
        <v>0.193759831025833</v>
      </c>
      <c r="P12" s="19" t="n">
        <v>0.216350220956028</v>
      </c>
      <c r="Q12" s="19" t="n">
        <v>0.164110617457035</v>
      </c>
      <c r="R12" s="19"/>
      <c r="S12" s="19" t="n">
        <v>0.123013988695714</v>
      </c>
      <c r="T12" s="19" t="n">
        <v>0.186492532220507</v>
      </c>
      <c r="U12" s="19" t="n">
        <v>0.242924776678685</v>
      </c>
      <c r="V12" s="19" t="n">
        <v>0.254192025356202</v>
      </c>
      <c r="W12" s="19" t="n">
        <v>0.234986819124685</v>
      </c>
      <c r="X12" s="19" t="n">
        <v>0.107280546195883</v>
      </c>
      <c r="Y12" s="19" t="n">
        <v>0.147268739061688</v>
      </c>
      <c r="Z12" s="19" t="n">
        <v>0.191746017374946</v>
      </c>
      <c r="AA12" s="19" t="n">
        <v>0.212449761868153</v>
      </c>
      <c r="AB12" s="19" t="n">
        <v>0.208458524267093</v>
      </c>
      <c r="AC12" s="19" t="n">
        <v>0.120609489242002</v>
      </c>
      <c r="AD12" s="19" t="n">
        <v>0.125434617611065</v>
      </c>
      <c r="AE12" s="19"/>
      <c r="AF12" s="19" t="n">
        <v>0.213449236159709</v>
      </c>
      <c r="AG12" s="19" t="n">
        <v>0.194810433708243</v>
      </c>
      <c r="AH12" s="19" t="n">
        <v>0.138698612611314</v>
      </c>
      <c r="AI12" s="19"/>
      <c r="AJ12" s="19" t="n">
        <v>0.25425169076137</v>
      </c>
      <c r="AK12" s="19" t="n">
        <v>0.147113731498267</v>
      </c>
      <c r="AL12" s="19" t="n">
        <v>0.139215422138939</v>
      </c>
      <c r="AM12" s="19" t="n">
        <v>0.0450160679129119</v>
      </c>
      <c r="AN12" s="19" t="n">
        <v>0.172128027239635</v>
      </c>
      <c r="AO12" s="19"/>
      <c r="AP12" s="19" t="n">
        <v>0.239615929123506</v>
      </c>
      <c r="AQ12" s="19" t="n">
        <v>0.151149921204517</v>
      </c>
      <c r="AR12" s="19" t="n">
        <v>0.179010375820703</v>
      </c>
      <c r="AS12" s="19" t="n">
        <v>0.205916519328031</v>
      </c>
      <c r="AT12" s="19" t="n">
        <v>0.210725636632156</v>
      </c>
      <c r="AU12" s="19"/>
      <c r="AV12" s="19" t="n">
        <v>0.130746287219598</v>
      </c>
      <c r="AW12" s="19" t="n">
        <v>0.24113328618608</v>
      </c>
      <c r="AX12" s="19" t="n">
        <v>0.191960655169882</v>
      </c>
      <c r="AY12" s="19" t="n">
        <v>0.214634602871932</v>
      </c>
      <c r="AZ12" s="19" t="n">
        <v>0.141123275582227</v>
      </c>
      <c r="BA12" s="19" t="n">
        <v>0.17055257774297</v>
      </c>
      <c r="BB12" s="19"/>
      <c r="BC12" s="19" t="n">
        <v>0.203961849937468</v>
      </c>
      <c r="BD12" s="19" t="n">
        <v>0.136048859465301</v>
      </c>
      <c r="BE12" s="19" t="n">
        <v>0.180205842170778</v>
      </c>
      <c r="BF12" s="19" t="n">
        <v>0.178607210939818</v>
      </c>
      <c r="BG12" s="19" t="n">
        <v>0.206277684304933</v>
      </c>
    </row>
    <row r="13">
      <c r="B13" s="20" t="s">
        <v>327</v>
      </c>
      <c r="C13" s="19" t="n">
        <v>0.0971206866548337</v>
      </c>
      <c r="D13" s="19" t="n">
        <v>0.0970581177568938</v>
      </c>
      <c r="E13" s="19" t="n">
        <v>0.0943256492213222</v>
      </c>
      <c r="F13" s="19"/>
      <c r="G13" s="19" t="n">
        <v>0.0805616622960119</v>
      </c>
      <c r="H13" s="19" t="n">
        <v>0.0499389457626948</v>
      </c>
      <c r="I13" s="19" t="n">
        <v>0.0993460293549741</v>
      </c>
      <c r="J13" s="19" t="n">
        <v>0.125394932879234</v>
      </c>
      <c r="K13" s="19" t="n">
        <v>0.161121416982209</v>
      </c>
      <c r="L13" s="19" t="n">
        <v>0.0845940218207771</v>
      </c>
      <c r="M13" s="19"/>
      <c r="N13" s="19" t="n">
        <v>0.0798458807508597</v>
      </c>
      <c r="O13" s="19" t="n">
        <v>0.123219657925968</v>
      </c>
      <c r="P13" s="19" t="n">
        <v>0.079451454635191</v>
      </c>
      <c r="Q13" s="19" t="n">
        <v>0.10557065666693</v>
      </c>
      <c r="R13" s="19"/>
      <c r="S13" s="19" t="n">
        <v>0.0678166652854172</v>
      </c>
      <c r="T13" s="19" t="n">
        <v>0.103460182203021</v>
      </c>
      <c r="U13" s="19" t="n">
        <v>0.101925506229597</v>
      </c>
      <c r="V13" s="19" t="n">
        <v>0.0466038959763523</v>
      </c>
      <c r="W13" s="19" t="n">
        <v>0.0398452858282935</v>
      </c>
      <c r="X13" s="19" t="n">
        <v>0.112661689653988</v>
      </c>
      <c r="Y13" s="19" t="n">
        <v>0.0661887751408396</v>
      </c>
      <c r="Z13" s="19" t="n">
        <v>0.101283896874147</v>
      </c>
      <c r="AA13" s="19" t="n">
        <v>0.10000438118101</v>
      </c>
      <c r="AB13" s="19" t="n">
        <v>0.183346644801256</v>
      </c>
      <c r="AC13" s="19" t="n">
        <v>0.0918446003884029</v>
      </c>
      <c r="AD13" s="19" t="n">
        <v>0.261580399918765</v>
      </c>
      <c r="AE13" s="19"/>
      <c r="AF13" s="19" t="n">
        <v>0.0901956218853152</v>
      </c>
      <c r="AG13" s="19" t="n">
        <v>0.0906574521124435</v>
      </c>
      <c r="AH13" s="19" t="n">
        <v>0.143888720472491</v>
      </c>
      <c r="AI13" s="19"/>
      <c r="AJ13" s="19" t="n">
        <v>0.0606775327672813</v>
      </c>
      <c r="AK13" s="19" t="n">
        <v>0.0819098707115959</v>
      </c>
      <c r="AL13" s="19" t="n">
        <v>0.078390732509468</v>
      </c>
      <c r="AM13" s="19" t="n">
        <v>0.254589027396245</v>
      </c>
      <c r="AN13" s="19" t="n">
        <v>0.157950397350006</v>
      </c>
      <c r="AO13" s="19"/>
      <c r="AP13" s="19" t="n">
        <v>0.0377457294576414</v>
      </c>
      <c r="AQ13" s="19" t="n">
        <v>0.0979576710901063</v>
      </c>
      <c r="AR13" s="19" t="n">
        <v>0.0514908982666043</v>
      </c>
      <c r="AS13" s="19" t="n">
        <v>0.112482875719285</v>
      </c>
      <c r="AT13" s="19" t="n">
        <v>0.0778360819364691</v>
      </c>
      <c r="AU13" s="19"/>
      <c r="AV13" s="19" t="n">
        <v>0.0921355163969872</v>
      </c>
      <c r="AW13" s="19" t="n">
        <v>0.0375555365722004</v>
      </c>
      <c r="AX13" s="19" t="n">
        <v>0.0664531148783043</v>
      </c>
      <c r="AY13" s="19" t="n">
        <v>0.135713781490272</v>
      </c>
      <c r="AZ13" s="19" t="n">
        <v>0.108989956853822</v>
      </c>
      <c r="BA13" s="19" t="n">
        <v>0.0928347446385228</v>
      </c>
      <c r="BB13" s="19"/>
      <c r="BC13" s="19" t="n">
        <v>0.142932045805276</v>
      </c>
      <c r="BD13" s="19" t="n">
        <v>0.0778033312121308</v>
      </c>
      <c r="BE13" s="19" t="n">
        <v>0.0863639306802984</v>
      </c>
      <c r="BF13" s="19" t="n">
        <v>0.0728374156795829</v>
      </c>
      <c r="BG13" s="19" t="n">
        <v>0.0390559823307861</v>
      </c>
    </row>
    <row r="14">
      <c r="B14" s="20" t="s">
        <v>100</v>
      </c>
      <c r="C14" s="19" t="n">
        <v>0.0267616666023394</v>
      </c>
      <c r="D14" s="19" t="n">
        <v>0.0163459120536667</v>
      </c>
      <c r="E14" s="19" t="n">
        <v>0.0372666506908308</v>
      </c>
      <c r="F14" s="19"/>
      <c r="G14" s="19" t="n">
        <v>0.00582838909058597</v>
      </c>
      <c r="H14" s="19" t="n">
        <v>0.0199812492674619</v>
      </c>
      <c r="I14" s="19" t="n">
        <v>0.0378590608733695</v>
      </c>
      <c r="J14" s="19" t="n">
        <v>0.0492485515701615</v>
      </c>
      <c r="K14" s="19" t="n">
        <v>0.0374270587877724</v>
      </c>
      <c r="L14" s="19" t="n">
        <v>0.0141938944734282</v>
      </c>
      <c r="M14" s="19"/>
      <c r="N14" s="19" t="n">
        <v>0.0233432172536056</v>
      </c>
      <c r="O14" s="19" t="n">
        <v>0.0319835248068638</v>
      </c>
      <c r="P14" s="19" t="n">
        <v>0.0253975126275859</v>
      </c>
      <c r="Q14" s="19" t="n">
        <v>0.0264815626109057</v>
      </c>
      <c r="R14" s="19"/>
      <c r="S14" s="19" t="n">
        <v>0.012757737544884</v>
      </c>
      <c r="T14" s="19" t="n">
        <v>0.0324685265049553</v>
      </c>
      <c r="U14" s="19" t="n">
        <v>0.0270623896731573</v>
      </c>
      <c r="V14" s="19" t="n">
        <v>0.0130692125755165</v>
      </c>
      <c r="W14" s="19" t="n">
        <v>0.0137291962802579</v>
      </c>
      <c r="X14" s="19" t="n">
        <v>0.0433398511715823</v>
      </c>
      <c r="Y14" s="19" t="n">
        <v>0.0227771775476653</v>
      </c>
      <c r="Z14" s="19" t="n">
        <v>0.0409743377262481</v>
      </c>
      <c r="AA14" s="19" t="n">
        <v>0.0316783052988334</v>
      </c>
      <c r="AB14" s="19" t="n">
        <v>0.0560207332108731</v>
      </c>
      <c r="AC14" s="19" t="n">
        <v>0.0150394779380239</v>
      </c>
      <c r="AD14" s="19" t="n">
        <v>0</v>
      </c>
      <c r="AE14" s="19"/>
      <c r="AF14" s="19" t="n">
        <v>0.0109536914862284</v>
      </c>
      <c r="AG14" s="19" t="n">
        <v>0.0384519234565346</v>
      </c>
      <c r="AH14" s="19" t="n">
        <v>0.0418743652328432</v>
      </c>
      <c r="AI14" s="19"/>
      <c r="AJ14" s="19" t="n">
        <v>0.0253041466544558</v>
      </c>
      <c r="AK14" s="19" t="n">
        <v>0.0273287862985461</v>
      </c>
      <c r="AL14" s="19" t="n">
        <v>0.0127652549995695</v>
      </c>
      <c r="AM14" s="19" t="n">
        <v>0</v>
      </c>
      <c r="AN14" s="19" t="n">
        <v>0.029619252583458</v>
      </c>
      <c r="AO14" s="19"/>
      <c r="AP14" s="19" t="n">
        <v>0.0179719081730086</v>
      </c>
      <c r="AQ14" s="19" t="n">
        <v>0.0195637372309489</v>
      </c>
      <c r="AR14" s="19" t="n">
        <v>0.0490268200737926</v>
      </c>
      <c r="AS14" s="19" t="n">
        <v>0.0187958394435617</v>
      </c>
      <c r="AT14" s="19" t="n">
        <v>0.0390373608616678</v>
      </c>
      <c r="AU14" s="19"/>
      <c r="AV14" s="19" t="n">
        <v>0.0213707688170886</v>
      </c>
      <c r="AW14" s="19" t="n">
        <v>0.0183521684120947</v>
      </c>
      <c r="AX14" s="19" t="n">
        <v>0.0216493549370519</v>
      </c>
      <c r="AY14" s="19" t="n">
        <v>0.0220275617407675</v>
      </c>
      <c r="AZ14" s="19" t="n">
        <v>0.0404961634795704</v>
      </c>
      <c r="BA14" s="19" t="n">
        <v>0.0450785311985958</v>
      </c>
      <c r="BB14" s="19"/>
      <c r="BC14" s="19" t="n">
        <v>0.0121634127057099</v>
      </c>
      <c r="BD14" s="19" t="n">
        <v>0.0303153801776497</v>
      </c>
      <c r="BE14" s="19" t="n">
        <v>0.0373324217911834</v>
      </c>
      <c r="BF14" s="19" t="n">
        <v>0.0272217974812813</v>
      </c>
      <c r="BG14" s="19" t="n">
        <v>0</v>
      </c>
    </row>
    <row r="15">
      <c r="B15" s="20" t="s">
        <v>328</v>
      </c>
      <c r="C15" s="23" t="n">
        <v>0.480610331060929</v>
      </c>
      <c r="D15" s="23" t="n">
        <v>0.496400384721631</v>
      </c>
      <c r="E15" s="23" t="n">
        <v>0.469173927711267</v>
      </c>
      <c r="F15" s="23"/>
      <c r="G15" s="23" t="n">
        <v>0.525238515095286</v>
      </c>
      <c r="H15" s="23" t="n">
        <v>0.599319896400321</v>
      </c>
      <c r="I15" s="23" t="n">
        <v>0.480787705680717</v>
      </c>
      <c r="J15" s="23" t="n">
        <v>0.486097404652806</v>
      </c>
      <c r="K15" s="23" t="n">
        <v>0.411702494022696</v>
      </c>
      <c r="L15" s="23" t="n">
        <v>0.387876621456573</v>
      </c>
      <c r="M15" s="23"/>
      <c r="N15" s="23" t="n">
        <v>0.554727041921205</v>
      </c>
      <c r="O15" s="23" t="n">
        <v>0.46209612323311</v>
      </c>
      <c r="P15" s="23" t="n">
        <v>0.447925312580772</v>
      </c>
      <c r="Q15" s="23" t="n">
        <v>0.445890289974744</v>
      </c>
      <c r="R15" s="23"/>
      <c r="S15" s="23" t="n">
        <v>0.552982503856619</v>
      </c>
      <c r="T15" s="23" t="n">
        <v>0.504202226355424</v>
      </c>
      <c r="U15" s="23" t="n">
        <v>0.356332611599518</v>
      </c>
      <c r="V15" s="23" t="n">
        <v>0.549853431223202</v>
      </c>
      <c r="W15" s="23" t="n">
        <v>0.508874861179281</v>
      </c>
      <c r="X15" s="23" t="n">
        <v>0.488369825904607</v>
      </c>
      <c r="Y15" s="23" t="n">
        <v>0.466650252144641</v>
      </c>
      <c r="Z15" s="23" t="n">
        <v>0.365600987261409</v>
      </c>
      <c r="AA15" s="23" t="n">
        <v>0.461488314260952</v>
      </c>
      <c r="AB15" s="23" t="n">
        <v>0.408821019227945</v>
      </c>
      <c r="AC15" s="23" t="n">
        <v>0.543074576252942</v>
      </c>
      <c r="AD15" s="23" t="n">
        <v>0.443847507585708</v>
      </c>
      <c r="AE15" s="23"/>
      <c r="AF15" s="23" t="n">
        <v>0.495762822538492</v>
      </c>
      <c r="AG15" s="23" t="n">
        <v>0.481862593661042</v>
      </c>
      <c r="AH15" s="23" t="n">
        <v>0.414693908290264</v>
      </c>
      <c r="AI15" s="23"/>
      <c r="AJ15" s="23" t="n">
        <v>0.478688378435913</v>
      </c>
      <c r="AK15" s="23" t="n">
        <v>0.518285288474213</v>
      </c>
      <c r="AL15" s="23" t="n">
        <v>0.483952238681416</v>
      </c>
      <c r="AM15" s="23" t="n">
        <v>0.61144743409187</v>
      </c>
      <c r="AN15" s="23" t="n">
        <v>0.439777930355218</v>
      </c>
      <c r="AO15" s="23"/>
      <c r="AP15" s="23" t="n">
        <v>0.515899630000706</v>
      </c>
      <c r="AQ15" s="23" t="n">
        <v>0.521891396253758</v>
      </c>
      <c r="AR15" s="23" t="n">
        <v>0.471664947269811</v>
      </c>
      <c r="AS15" s="23" t="n">
        <v>0.472346608613825</v>
      </c>
      <c r="AT15" s="23" t="n">
        <v>0.391868417008624</v>
      </c>
      <c r="AU15" s="23"/>
      <c r="AV15" s="23" t="n">
        <v>0.542575595699012</v>
      </c>
      <c r="AW15" s="23" t="n">
        <v>0.534789679120581</v>
      </c>
      <c r="AX15" s="23" t="n">
        <v>0.486197649518096</v>
      </c>
      <c r="AY15" s="23" t="n">
        <v>0.41496855506318</v>
      </c>
      <c r="AZ15" s="23" t="n">
        <v>0.474199983393767</v>
      </c>
      <c r="BA15" s="23" t="n">
        <v>0.40986488544497</v>
      </c>
      <c r="BB15" s="23"/>
      <c r="BC15" s="23" t="n">
        <v>0.410791993632978</v>
      </c>
      <c r="BD15" s="23" t="n">
        <v>0.526834262406781</v>
      </c>
      <c r="BE15" s="23" t="n">
        <v>0.483717436056743</v>
      </c>
      <c r="BF15" s="23" t="n">
        <v>0.481164129265736</v>
      </c>
      <c r="BG15" s="23" t="n">
        <v>0.649187191313553</v>
      </c>
    </row>
    <row r="16">
      <c r="B16" s="20" t="s">
        <v>329</v>
      </c>
      <c r="C16" s="23" t="n">
        <v>0.277508592967046</v>
      </c>
      <c r="D16" s="23" t="n">
        <v>0.255207674661716</v>
      </c>
      <c r="E16" s="23" t="n">
        <v>0.29556003506741</v>
      </c>
      <c r="F16" s="23"/>
      <c r="G16" s="23" t="n">
        <v>0.154613081467232</v>
      </c>
      <c r="H16" s="23" t="n">
        <v>0.208895555973433</v>
      </c>
      <c r="I16" s="23" t="n">
        <v>0.285938915248312</v>
      </c>
      <c r="J16" s="23" t="n">
        <v>0.301242280814797</v>
      </c>
      <c r="K16" s="23" t="n">
        <v>0.360568399021373</v>
      </c>
      <c r="L16" s="23" t="n">
        <v>0.34483421004958</v>
      </c>
      <c r="M16" s="23"/>
      <c r="N16" s="23" t="n">
        <v>0.234630742688326</v>
      </c>
      <c r="O16" s="23" t="n">
        <v>0.316979488951801</v>
      </c>
      <c r="P16" s="23" t="n">
        <v>0.295801675591219</v>
      </c>
      <c r="Q16" s="23" t="n">
        <v>0.269681274123964</v>
      </c>
      <c r="R16" s="23"/>
      <c r="S16" s="23" t="n">
        <v>0.190830653981132</v>
      </c>
      <c r="T16" s="23" t="n">
        <v>0.289952714423527</v>
      </c>
      <c r="U16" s="23" t="n">
        <v>0.344850282908282</v>
      </c>
      <c r="V16" s="23" t="n">
        <v>0.300795921332554</v>
      </c>
      <c r="W16" s="23" t="n">
        <v>0.274832104952978</v>
      </c>
      <c r="X16" s="23" t="n">
        <v>0.219942235849871</v>
      </c>
      <c r="Y16" s="23" t="n">
        <v>0.213457514202528</v>
      </c>
      <c r="Z16" s="23" t="n">
        <v>0.293029914249093</v>
      </c>
      <c r="AA16" s="23" t="n">
        <v>0.312454143049163</v>
      </c>
      <c r="AB16" s="23" t="n">
        <v>0.391805169068349</v>
      </c>
      <c r="AC16" s="23" t="n">
        <v>0.212454089630405</v>
      </c>
      <c r="AD16" s="23" t="n">
        <v>0.38701501752983</v>
      </c>
      <c r="AE16" s="23"/>
      <c r="AF16" s="23" t="n">
        <v>0.303644858045024</v>
      </c>
      <c r="AG16" s="23" t="n">
        <v>0.285467885820687</v>
      </c>
      <c r="AH16" s="23" t="n">
        <v>0.282587333083805</v>
      </c>
      <c r="AI16" s="23"/>
      <c r="AJ16" s="23" t="n">
        <v>0.314929223528651</v>
      </c>
      <c r="AK16" s="23" t="n">
        <v>0.229023602209862</v>
      </c>
      <c r="AL16" s="23" t="n">
        <v>0.217606154648407</v>
      </c>
      <c r="AM16" s="23" t="n">
        <v>0.299605095309157</v>
      </c>
      <c r="AN16" s="23" t="n">
        <v>0.330078424589641</v>
      </c>
      <c r="AO16" s="23"/>
      <c r="AP16" s="23" t="n">
        <v>0.277361658581148</v>
      </c>
      <c r="AQ16" s="23" t="n">
        <v>0.249107592294623</v>
      </c>
      <c r="AR16" s="23" t="n">
        <v>0.230501274087308</v>
      </c>
      <c r="AS16" s="23" t="n">
        <v>0.318399395047317</v>
      </c>
      <c r="AT16" s="23" t="n">
        <v>0.288561718568625</v>
      </c>
      <c r="AU16" s="23"/>
      <c r="AV16" s="23" t="n">
        <v>0.222881803616585</v>
      </c>
      <c r="AW16" s="23" t="n">
        <v>0.27868882275828</v>
      </c>
      <c r="AX16" s="23" t="n">
        <v>0.258413770048186</v>
      </c>
      <c r="AY16" s="23" t="n">
        <v>0.350348384362204</v>
      </c>
      <c r="AZ16" s="23" t="n">
        <v>0.250113232436049</v>
      </c>
      <c r="BA16" s="23" t="n">
        <v>0.263387322381493</v>
      </c>
      <c r="BB16" s="23"/>
      <c r="BC16" s="23" t="n">
        <v>0.346893895742743</v>
      </c>
      <c r="BD16" s="23" t="n">
        <v>0.213852190677431</v>
      </c>
      <c r="BE16" s="23" t="n">
        <v>0.266569772851076</v>
      </c>
      <c r="BF16" s="23" t="n">
        <v>0.251444626619401</v>
      </c>
      <c r="BG16" s="23" t="n">
        <v>0.245333666635719</v>
      </c>
    </row>
    <row r="17">
      <c r="B17" s="20" t="s">
        <v>141</v>
      </c>
      <c r="C17" s="24" t="n">
        <v>0.203101738093883</v>
      </c>
      <c r="D17" s="24" t="n">
        <v>0.241192710059914</v>
      </c>
      <c r="E17" s="24" t="n">
        <v>0.173613892643857</v>
      </c>
      <c r="F17" s="24"/>
      <c r="G17" s="24" t="n">
        <v>0.370625433628053</v>
      </c>
      <c r="H17" s="24" t="n">
        <v>0.390424340426888</v>
      </c>
      <c r="I17" s="24" t="n">
        <v>0.194848790432405</v>
      </c>
      <c r="J17" s="24" t="n">
        <v>0.184855123838009</v>
      </c>
      <c r="K17" s="24" t="n">
        <v>0.0511340950013225</v>
      </c>
      <c r="L17" s="24" t="n">
        <v>0.0430424114069927</v>
      </c>
      <c r="M17" s="24"/>
      <c r="N17" s="24" t="n">
        <v>0.320096299232879</v>
      </c>
      <c r="O17" s="24" t="n">
        <v>0.145116634281309</v>
      </c>
      <c r="P17" s="24" t="n">
        <v>0.152123636989553</v>
      </c>
      <c r="Q17" s="24" t="n">
        <v>0.17620901585078</v>
      </c>
      <c r="R17" s="24"/>
      <c r="S17" s="24" t="n">
        <v>0.362151849875488</v>
      </c>
      <c r="T17" s="24" t="n">
        <v>0.214249511931896</v>
      </c>
      <c r="U17" s="24" t="n">
        <v>0.0114823286912363</v>
      </c>
      <c r="V17" s="24" t="n">
        <v>0.249057509890647</v>
      </c>
      <c r="W17" s="24" t="n">
        <v>0.234042756226303</v>
      </c>
      <c r="X17" s="24" t="n">
        <v>0.268427590054736</v>
      </c>
      <c r="Y17" s="24" t="n">
        <v>0.253192737942113</v>
      </c>
      <c r="Z17" s="24" t="n">
        <v>0.0725710730123159</v>
      </c>
      <c r="AA17" s="24" t="n">
        <v>0.149034171211789</v>
      </c>
      <c r="AB17" s="24" t="n">
        <v>0.0170158501595959</v>
      </c>
      <c r="AC17" s="24" t="n">
        <v>0.330620486622537</v>
      </c>
      <c r="AD17" s="24" t="n">
        <v>0.0568324900558781</v>
      </c>
      <c r="AE17" s="24"/>
      <c r="AF17" s="24" t="n">
        <v>0.192117964493467</v>
      </c>
      <c r="AG17" s="24" t="n">
        <v>0.196394707840355</v>
      </c>
      <c r="AH17" s="24" t="n">
        <v>0.132106575206458</v>
      </c>
      <c r="AI17" s="24"/>
      <c r="AJ17" s="24" t="n">
        <v>0.163759154907262</v>
      </c>
      <c r="AK17" s="24" t="n">
        <v>0.28926168626435</v>
      </c>
      <c r="AL17" s="24" t="n">
        <v>0.266346084033009</v>
      </c>
      <c r="AM17" s="24" t="n">
        <v>0.311842338782713</v>
      </c>
      <c r="AN17" s="24" t="n">
        <v>0.109699505765576</v>
      </c>
      <c r="AO17" s="24"/>
      <c r="AP17" s="24" t="n">
        <v>0.238537971419558</v>
      </c>
      <c r="AQ17" s="24" t="n">
        <v>0.272783803959135</v>
      </c>
      <c r="AR17" s="24" t="n">
        <v>0.241163673182504</v>
      </c>
      <c r="AS17" s="24" t="n">
        <v>0.153947213566508</v>
      </c>
      <c r="AT17" s="24" t="n">
        <v>0.103306698439999</v>
      </c>
      <c r="AU17" s="24"/>
      <c r="AV17" s="24" t="n">
        <v>0.319693792082427</v>
      </c>
      <c r="AW17" s="24" t="n">
        <v>0.256100856362301</v>
      </c>
      <c r="AX17" s="24" t="n">
        <v>0.22778387946991</v>
      </c>
      <c r="AY17" s="24" t="n">
        <v>0.0646201707009759</v>
      </c>
      <c r="AZ17" s="24" t="n">
        <v>0.224086750957718</v>
      </c>
      <c r="BA17" s="24" t="n">
        <v>0.146477563063477</v>
      </c>
      <c r="BB17" s="24"/>
      <c r="BC17" s="24" t="n">
        <v>0.0638980978902344</v>
      </c>
      <c r="BD17" s="24" t="n">
        <v>0.31298207172935</v>
      </c>
      <c r="BE17" s="24" t="n">
        <v>0.217147663205667</v>
      </c>
      <c r="BF17" s="24" t="n">
        <v>0.229719502646335</v>
      </c>
      <c r="BG17" s="24" t="n">
        <v>0.403853524677833</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511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504</v>
      </c>
      <c r="C9" s="19" t="n">
        <v>0.0509440162634195</v>
      </c>
      <c r="D9" s="19" t="n">
        <v>0.0581695957373094</v>
      </c>
      <c r="E9" s="19" t="n">
        <v>0.0442977167222283</v>
      </c>
      <c r="F9" s="19"/>
      <c r="G9" s="19" t="n">
        <v>0.0885486896639818</v>
      </c>
      <c r="H9" s="19" t="n">
        <v>0.125270340128004</v>
      </c>
      <c r="I9" s="19" t="n">
        <v>0.0515666899101562</v>
      </c>
      <c r="J9" s="19" t="n">
        <v>0.0268784033785329</v>
      </c>
      <c r="K9" s="19" t="n">
        <v>0.0170605925992247</v>
      </c>
      <c r="L9" s="19" t="n">
        <v>0.00736068509850861</v>
      </c>
      <c r="M9" s="19"/>
      <c r="N9" s="19" t="n">
        <v>0.0947301014137863</v>
      </c>
      <c r="O9" s="19" t="n">
        <v>0.0332656842851498</v>
      </c>
      <c r="P9" s="19" t="n">
        <v>0.0366955049858704</v>
      </c>
      <c r="Q9" s="19" t="n">
        <v>0.0347660748599927</v>
      </c>
      <c r="R9" s="19"/>
      <c r="S9" s="19" t="n">
        <v>0.0953213729789449</v>
      </c>
      <c r="T9" s="19" t="n">
        <v>0.04680198549715</v>
      </c>
      <c r="U9" s="19" t="n">
        <v>0.0255780256504696</v>
      </c>
      <c r="V9" s="19" t="n">
        <v>0.0370010042185231</v>
      </c>
      <c r="W9" s="19" t="n">
        <v>0.0677201167797135</v>
      </c>
      <c r="X9" s="19" t="n">
        <v>0.053507225723023</v>
      </c>
      <c r="Y9" s="19" t="n">
        <v>0.0277568974823357</v>
      </c>
      <c r="Z9" s="19" t="n">
        <v>0.0430701540810972</v>
      </c>
      <c r="AA9" s="19" t="n">
        <v>0.0608424326770124</v>
      </c>
      <c r="AB9" s="19" t="n">
        <v>0.0255299953897754</v>
      </c>
      <c r="AC9" s="19" t="n">
        <v>0.0611074738731354</v>
      </c>
      <c r="AD9" s="19" t="n">
        <v>0.0190821795919871</v>
      </c>
      <c r="AE9" s="19"/>
      <c r="AF9" s="19" t="n">
        <v>0.0390185666687601</v>
      </c>
      <c r="AG9" s="19" t="n">
        <v>0.0582958194427997</v>
      </c>
      <c r="AH9" s="19" t="n">
        <v>0.0458378850464174</v>
      </c>
      <c r="AI9" s="19"/>
      <c r="AJ9" s="19" t="n">
        <v>0.0498093934933916</v>
      </c>
      <c r="AK9" s="19" t="n">
        <v>0.0852951777392345</v>
      </c>
      <c r="AL9" s="19" t="n">
        <v>0.0126552025029131</v>
      </c>
      <c r="AM9" s="19" t="n">
        <v>0.0434637285339868</v>
      </c>
      <c r="AN9" s="19" t="n">
        <v>0.0412673011686778</v>
      </c>
      <c r="AO9" s="19"/>
      <c r="AP9" s="19" t="n">
        <v>0.0487143991186057</v>
      </c>
      <c r="AQ9" s="19" t="n">
        <v>0.0873516966424357</v>
      </c>
      <c r="AR9" s="19" t="n">
        <v>0.0239381094552552</v>
      </c>
      <c r="AS9" s="19" t="n">
        <v>0.0106694259287067</v>
      </c>
      <c r="AT9" s="19" t="n">
        <v>0.0349039798336232</v>
      </c>
      <c r="AU9" s="19"/>
      <c r="AV9" s="19" t="n">
        <v>0.0964574159298104</v>
      </c>
      <c r="AW9" s="19" t="n">
        <v>0.057623196683825</v>
      </c>
      <c r="AX9" s="19" t="n">
        <v>0.0357243230145329</v>
      </c>
      <c r="AY9" s="19" t="n">
        <v>0.0183397708145583</v>
      </c>
      <c r="AZ9" s="19" t="n">
        <v>0.0329212787702141</v>
      </c>
      <c r="BA9" s="19" t="n">
        <v>0.0276385321623433</v>
      </c>
      <c r="BB9" s="19"/>
      <c r="BC9" s="19" t="n">
        <v>0.0299593295873906</v>
      </c>
      <c r="BD9" s="19" t="n">
        <v>0.0311768777522987</v>
      </c>
      <c r="BE9" s="19" t="n">
        <v>0.0618524588973534</v>
      </c>
      <c r="BF9" s="19" t="n">
        <v>0.106610667495136</v>
      </c>
      <c r="BG9" s="19" t="n">
        <v>0.221607968071817</v>
      </c>
    </row>
    <row r="10">
      <c r="B10" s="20" t="s">
        <v>505</v>
      </c>
      <c r="C10" s="19" t="n">
        <v>0.221137040754698</v>
      </c>
      <c r="D10" s="19" t="n">
        <v>0.25744702076919</v>
      </c>
      <c r="E10" s="19" t="n">
        <v>0.186595024546237</v>
      </c>
      <c r="F10" s="19"/>
      <c r="G10" s="19" t="n">
        <v>0.306853377913616</v>
      </c>
      <c r="H10" s="19" t="n">
        <v>0.331528006439359</v>
      </c>
      <c r="I10" s="19" t="n">
        <v>0.22405411136517</v>
      </c>
      <c r="J10" s="19" t="n">
        <v>0.183794054788077</v>
      </c>
      <c r="K10" s="19" t="n">
        <v>0.145359127494765</v>
      </c>
      <c r="L10" s="19" t="n">
        <v>0.153233835483655</v>
      </c>
      <c r="M10" s="19"/>
      <c r="N10" s="19" t="n">
        <v>0.289470128161187</v>
      </c>
      <c r="O10" s="19" t="n">
        <v>0.255112205829693</v>
      </c>
      <c r="P10" s="19" t="n">
        <v>0.176561619248571</v>
      </c>
      <c r="Q10" s="19" t="n">
        <v>0.151788986356932</v>
      </c>
      <c r="R10" s="19"/>
      <c r="S10" s="19" t="n">
        <v>0.302755935484799</v>
      </c>
      <c r="T10" s="19" t="n">
        <v>0.197617225543917</v>
      </c>
      <c r="U10" s="19" t="n">
        <v>0.121455913572219</v>
      </c>
      <c r="V10" s="19" t="n">
        <v>0.211570933843432</v>
      </c>
      <c r="W10" s="19" t="n">
        <v>0.266029568126203</v>
      </c>
      <c r="X10" s="19" t="n">
        <v>0.221921894349438</v>
      </c>
      <c r="Y10" s="19" t="n">
        <v>0.219378375100709</v>
      </c>
      <c r="Z10" s="19" t="n">
        <v>0.179551265470234</v>
      </c>
      <c r="AA10" s="19" t="n">
        <v>0.217450964114336</v>
      </c>
      <c r="AB10" s="19" t="n">
        <v>0.203999664634675</v>
      </c>
      <c r="AC10" s="19" t="n">
        <v>0.19923666503487</v>
      </c>
      <c r="AD10" s="19" t="n">
        <v>0.290372550272555</v>
      </c>
      <c r="AE10" s="19"/>
      <c r="AF10" s="19" t="n">
        <v>0.17615059592652</v>
      </c>
      <c r="AG10" s="19" t="n">
        <v>0.237656672411964</v>
      </c>
      <c r="AH10" s="19" t="n">
        <v>0.250359373315861</v>
      </c>
      <c r="AI10" s="19"/>
      <c r="AJ10" s="19" t="n">
        <v>0.202456558763861</v>
      </c>
      <c r="AK10" s="19" t="n">
        <v>0.277841730555012</v>
      </c>
      <c r="AL10" s="19" t="n">
        <v>0.203482147386042</v>
      </c>
      <c r="AM10" s="19" t="n">
        <v>0.147101166776182</v>
      </c>
      <c r="AN10" s="19" t="n">
        <v>0.185017622960353</v>
      </c>
      <c r="AO10" s="19"/>
      <c r="AP10" s="19" t="n">
        <v>0.21770242417653</v>
      </c>
      <c r="AQ10" s="19" t="n">
        <v>0.283364076774304</v>
      </c>
      <c r="AR10" s="19" t="n">
        <v>0.18948305498379</v>
      </c>
      <c r="AS10" s="19" t="n">
        <v>0.145615342810385</v>
      </c>
      <c r="AT10" s="19" t="n">
        <v>0.171295053212498</v>
      </c>
      <c r="AU10" s="19"/>
      <c r="AV10" s="19" t="n">
        <v>0.323723365030836</v>
      </c>
      <c r="AW10" s="19" t="n">
        <v>0.234690365714374</v>
      </c>
      <c r="AX10" s="19" t="n">
        <v>0.206709317266642</v>
      </c>
      <c r="AY10" s="19" t="n">
        <v>0.137844815880055</v>
      </c>
      <c r="AZ10" s="19" t="n">
        <v>0.16789206178821</v>
      </c>
      <c r="BA10" s="19" t="n">
        <v>0.19493879403836</v>
      </c>
      <c r="BB10" s="19"/>
      <c r="BC10" s="19" t="n">
        <v>0.172243801083096</v>
      </c>
      <c r="BD10" s="19" t="n">
        <v>0.17719783304382</v>
      </c>
      <c r="BE10" s="19" t="n">
        <v>0.294581748537513</v>
      </c>
      <c r="BF10" s="19" t="n">
        <v>0.275789802232062</v>
      </c>
      <c r="BG10" s="19" t="n">
        <v>0.259927307828553</v>
      </c>
    </row>
    <row r="11">
      <c r="B11" s="20" t="s">
        <v>506</v>
      </c>
      <c r="C11" s="19" t="n">
        <v>0.278908982819761</v>
      </c>
      <c r="D11" s="19" t="n">
        <v>0.271596797532115</v>
      </c>
      <c r="E11" s="19" t="n">
        <v>0.286933517168894</v>
      </c>
      <c r="F11" s="19"/>
      <c r="G11" s="19" t="n">
        <v>0.271923365749747</v>
      </c>
      <c r="H11" s="19" t="n">
        <v>0.19923219968894</v>
      </c>
      <c r="I11" s="19" t="n">
        <v>0.275272063369434</v>
      </c>
      <c r="J11" s="19" t="n">
        <v>0.275623455110082</v>
      </c>
      <c r="K11" s="19" t="n">
        <v>0.289331067201639</v>
      </c>
      <c r="L11" s="19" t="n">
        <v>0.346722335994733</v>
      </c>
      <c r="M11" s="19"/>
      <c r="N11" s="19" t="n">
        <v>0.245487188845979</v>
      </c>
      <c r="O11" s="19" t="n">
        <v>0.271932684146685</v>
      </c>
      <c r="P11" s="19" t="n">
        <v>0.281713144591967</v>
      </c>
      <c r="Q11" s="19" t="n">
        <v>0.318278139915809</v>
      </c>
      <c r="R11" s="19"/>
      <c r="S11" s="19" t="n">
        <v>0.274698369065841</v>
      </c>
      <c r="T11" s="19" t="n">
        <v>0.300200592252431</v>
      </c>
      <c r="U11" s="19" t="n">
        <v>0.294699867089624</v>
      </c>
      <c r="V11" s="19" t="n">
        <v>0.271186593212013</v>
      </c>
      <c r="W11" s="19" t="n">
        <v>0.295608530052636</v>
      </c>
      <c r="X11" s="19" t="n">
        <v>0.317648001533761</v>
      </c>
      <c r="Y11" s="19" t="n">
        <v>0.256210705919352</v>
      </c>
      <c r="Z11" s="19" t="n">
        <v>0.203798486797629</v>
      </c>
      <c r="AA11" s="19" t="n">
        <v>0.270768500879804</v>
      </c>
      <c r="AB11" s="19" t="n">
        <v>0.282974159376973</v>
      </c>
      <c r="AC11" s="19" t="n">
        <v>0.208476726144226</v>
      </c>
      <c r="AD11" s="19" t="n">
        <v>0.32822907157813</v>
      </c>
      <c r="AE11" s="19"/>
      <c r="AF11" s="19" t="n">
        <v>0.278369785775521</v>
      </c>
      <c r="AG11" s="19" t="n">
        <v>0.264308832099426</v>
      </c>
      <c r="AH11" s="19" t="n">
        <v>0.303353582632943</v>
      </c>
      <c r="AI11" s="19"/>
      <c r="AJ11" s="19" t="n">
        <v>0.298625961072269</v>
      </c>
      <c r="AK11" s="19" t="n">
        <v>0.241996730927791</v>
      </c>
      <c r="AL11" s="19" t="n">
        <v>0.308115222078835</v>
      </c>
      <c r="AM11" s="19" t="n">
        <v>0.173769529726294</v>
      </c>
      <c r="AN11" s="19" t="n">
        <v>0.313180966331128</v>
      </c>
      <c r="AO11" s="19"/>
      <c r="AP11" s="19" t="n">
        <v>0.30084228544059</v>
      </c>
      <c r="AQ11" s="19" t="n">
        <v>0.258401880924542</v>
      </c>
      <c r="AR11" s="19" t="n">
        <v>0.317173060476396</v>
      </c>
      <c r="AS11" s="19" t="n">
        <v>0.252755101913824</v>
      </c>
      <c r="AT11" s="19" t="n">
        <v>0.26577824026157</v>
      </c>
      <c r="AU11" s="19"/>
      <c r="AV11" s="19" t="n">
        <v>0.239626972754289</v>
      </c>
      <c r="AW11" s="19" t="n">
        <v>0.317279650619081</v>
      </c>
      <c r="AX11" s="19" t="n">
        <v>0.285773185693969</v>
      </c>
      <c r="AY11" s="19" t="n">
        <v>0.247922132921996</v>
      </c>
      <c r="AZ11" s="19" t="n">
        <v>0.254238596310041</v>
      </c>
      <c r="BA11" s="19" t="n">
        <v>0.349240815876231</v>
      </c>
      <c r="BB11" s="19"/>
      <c r="BC11" s="19" t="n">
        <v>0.286955915305388</v>
      </c>
      <c r="BD11" s="19" t="n">
        <v>0.275146715609757</v>
      </c>
      <c r="BE11" s="19" t="n">
        <v>0.261690695625326</v>
      </c>
      <c r="BF11" s="19" t="n">
        <v>0.266274871695715</v>
      </c>
      <c r="BG11" s="19" t="n">
        <v>0.291028756907838</v>
      </c>
    </row>
    <row r="12">
      <c r="B12" s="20" t="s">
        <v>507</v>
      </c>
      <c r="C12" s="19" t="n">
        <v>0.292037584902302</v>
      </c>
      <c r="D12" s="19" t="n">
        <v>0.261041115606652</v>
      </c>
      <c r="E12" s="19" t="n">
        <v>0.323603605171766</v>
      </c>
      <c r="F12" s="19"/>
      <c r="G12" s="19" t="n">
        <v>0.204738219933931</v>
      </c>
      <c r="H12" s="19" t="n">
        <v>0.240133346463723</v>
      </c>
      <c r="I12" s="19" t="n">
        <v>0.299102292931334</v>
      </c>
      <c r="J12" s="19" t="n">
        <v>0.314443590788534</v>
      </c>
      <c r="K12" s="19" t="n">
        <v>0.359769200997106</v>
      </c>
      <c r="L12" s="19" t="n">
        <v>0.323022401302677</v>
      </c>
      <c r="M12" s="19"/>
      <c r="N12" s="19" t="n">
        <v>0.260513482695423</v>
      </c>
      <c r="O12" s="19" t="n">
        <v>0.296398463738096</v>
      </c>
      <c r="P12" s="19" t="n">
        <v>0.334042486606669</v>
      </c>
      <c r="Q12" s="19" t="n">
        <v>0.285141351893516</v>
      </c>
      <c r="R12" s="19"/>
      <c r="S12" s="19" t="n">
        <v>0.224098208115346</v>
      </c>
      <c r="T12" s="19" t="n">
        <v>0.300171087122423</v>
      </c>
      <c r="U12" s="19" t="n">
        <v>0.335294601611726</v>
      </c>
      <c r="V12" s="19" t="n">
        <v>0.302218823765256</v>
      </c>
      <c r="W12" s="19" t="n">
        <v>0.245326350907794</v>
      </c>
      <c r="X12" s="19" t="n">
        <v>0.28772894730872</v>
      </c>
      <c r="Y12" s="19" t="n">
        <v>0.315902577147686</v>
      </c>
      <c r="Z12" s="19" t="n">
        <v>0.416401986406503</v>
      </c>
      <c r="AA12" s="19" t="n">
        <v>0.269225728851359</v>
      </c>
      <c r="AB12" s="19" t="n">
        <v>0.313670241417063</v>
      </c>
      <c r="AC12" s="19" t="n">
        <v>0.353305774751209</v>
      </c>
      <c r="AD12" s="19" t="n">
        <v>0.237940289201251</v>
      </c>
      <c r="AE12" s="19"/>
      <c r="AF12" s="19" t="n">
        <v>0.323939089259974</v>
      </c>
      <c r="AG12" s="19" t="n">
        <v>0.314134594959172</v>
      </c>
      <c r="AH12" s="19" t="n">
        <v>0.203858003678251</v>
      </c>
      <c r="AI12" s="19"/>
      <c r="AJ12" s="19" t="n">
        <v>0.293450991724896</v>
      </c>
      <c r="AK12" s="19" t="n">
        <v>0.282097367560637</v>
      </c>
      <c r="AL12" s="19" t="n">
        <v>0.342684575652346</v>
      </c>
      <c r="AM12" s="19" t="n">
        <v>0.249889686452899</v>
      </c>
      <c r="AN12" s="19" t="n">
        <v>0.262502584165902</v>
      </c>
      <c r="AO12" s="19"/>
      <c r="AP12" s="19" t="n">
        <v>0.314722306537488</v>
      </c>
      <c r="AQ12" s="19" t="n">
        <v>0.259158662460939</v>
      </c>
      <c r="AR12" s="19" t="n">
        <v>0.349579504438377</v>
      </c>
      <c r="AS12" s="19" t="n">
        <v>0.296482232797986</v>
      </c>
      <c r="AT12" s="19" t="n">
        <v>0.323630872044947</v>
      </c>
      <c r="AU12" s="19"/>
      <c r="AV12" s="19" t="n">
        <v>0.252176294055667</v>
      </c>
      <c r="AW12" s="19" t="n">
        <v>0.28297625664796</v>
      </c>
      <c r="AX12" s="19" t="n">
        <v>0.343910531224029</v>
      </c>
      <c r="AY12" s="19" t="n">
        <v>0.316454433425568</v>
      </c>
      <c r="AZ12" s="19" t="n">
        <v>0.35504204906029</v>
      </c>
      <c r="BA12" s="19" t="n">
        <v>0.241124082642425</v>
      </c>
      <c r="BB12" s="19"/>
      <c r="BC12" s="19" t="n">
        <v>0.307135906987731</v>
      </c>
      <c r="BD12" s="19" t="n">
        <v>0.335624588907067</v>
      </c>
      <c r="BE12" s="19" t="n">
        <v>0.256415776315081</v>
      </c>
      <c r="BF12" s="19" t="n">
        <v>0.262719349012457</v>
      </c>
      <c r="BG12" s="19" t="n">
        <v>0.0853459882218075</v>
      </c>
    </row>
    <row r="13">
      <c r="B13" s="20" t="s">
        <v>508</v>
      </c>
      <c r="C13" s="19" t="n">
        <v>0.127227297287589</v>
      </c>
      <c r="D13" s="19" t="n">
        <v>0.13282630514164</v>
      </c>
      <c r="E13" s="19" t="n">
        <v>0.120229295478625</v>
      </c>
      <c r="F13" s="19"/>
      <c r="G13" s="19" t="n">
        <v>0.0863592785953035</v>
      </c>
      <c r="H13" s="19" t="n">
        <v>0.0754280539065313</v>
      </c>
      <c r="I13" s="19" t="n">
        <v>0.12571244270745</v>
      </c>
      <c r="J13" s="19" t="n">
        <v>0.170960796999459</v>
      </c>
      <c r="K13" s="19" t="n">
        <v>0.168057893357748</v>
      </c>
      <c r="L13" s="19" t="n">
        <v>0.134875335016051</v>
      </c>
      <c r="M13" s="19"/>
      <c r="N13" s="19" t="n">
        <v>0.0927426492594772</v>
      </c>
      <c r="O13" s="19" t="n">
        <v>0.116862325907468</v>
      </c>
      <c r="P13" s="19" t="n">
        <v>0.134385584436118</v>
      </c>
      <c r="Q13" s="19" t="n">
        <v>0.169125555022536</v>
      </c>
      <c r="R13" s="19"/>
      <c r="S13" s="19" t="n">
        <v>0.0863853263897506</v>
      </c>
      <c r="T13" s="19" t="n">
        <v>0.133563284723162</v>
      </c>
      <c r="U13" s="19" t="n">
        <v>0.202140882031698</v>
      </c>
      <c r="V13" s="19" t="n">
        <v>0.158540784112886</v>
      </c>
      <c r="W13" s="19" t="n">
        <v>0.0976236647774158</v>
      </c>
      <c r="X13" s="19" t="n">
        <v>0.0932071688499725</v>
      </c>
      <c r="Y13" s="19" t="n">
        <v>0.140615083084171</v>
      </c>
      <c r="Z13" s="19" t="n">
        <v>0.0903406709349298</v>
      </c>
      <c r="AA13" s="19" t="n">
        <v>0.14268865535866</v>
      </c>
      <c r="AB13" s="19" t="n">
        <v>0.128460830708043</v>
      </c>
      <c r="AC13" s="19" t="n">
        <v>0.151082080367746</v>
      </c>
      <c r="AD13" s="19" t="n">
        <v>0.0808850863873487</v>
      </c>
      <c r="AE13" s="19"/>
      <c r="AF13" s="19" t="n">
        <v>0.164070662638266</v>
      </c>
      <c r="AG13" s="19" t="n">
        <v>0.0965853733456293</v>
      </c>
      <c r="AH13" s="19" t="n">
        <v>0.143537895670893</v>
      </c>
      <c r="AI13" s="19"/>
      <c r="AJ13" s="19" t="n">
        <v>0.132112111944487</v>
      </c>
      <c r="AK13" s="19" t="n">
        <v>0.0866681145133463</v>
      </c>
      <c r="AL13" s="19" t="n">
        <v>0.111663353866767</v>
      </c>
      <c r="AM13" s="19" t="n">
        <v>0.360272076522217</v>
      </c>
      <c r="AN13" s="19" t="n">
        <v>0.157704555240864</v>
      </c>
      <c r="AO13" s="19"/>
      <c r="AP13" s="19" t="n">
        <v>0.0960559412975465</v>
      </c>
      <c r="AQ13" s="19" t="n">
        <v>0.0897731858228656</v>
      </c>
      <c r="AR13" s="19" t="n">
        <v>0.103796916807394</v>
      </c>
      <c r="AS13" s="19" t="n">
        <v>0.272717491174174</v>
      </c>
      <c r="AT13" s="19" t="n">
        <v>0.148560835400023</v>
      </c>
      <c r="AU13" s="19"/>
      <c r="AV13" s="19" t="n">
        <v>0.0701366608375035</v>
      </c>
      <c r="AW13" s="19" t="n">
        <v>0.0876386372789204</v>
      </c>
      <c r="AX13" s="19" t="n">
        <v>0.101202547901866</v>
      </c>
      <c r="AY13" s="19" t="n">
        <v>0.2647796224947</v>
      </c>
      <c r="AZ13" s="19" t="n">
        <v>0.15707418698551</v>
      </c>
      <c r="BA13" s="19" t="n">
        <v>0.0971204541031931</v>
      </c>
      <c r="BB13" s="19"/>
      <c r="BC13" s="19" t="n">
        <v>0.174612907934444</v>
      </c>
      <c r="BD13" s="19" t="n">
        <v>0.147413529832536</v>
      </c>
      <c r="BE13" s="19" t="n">
        <v>0.0917086662477694</v>
      </c>
      <c r="BF13" s="19" t="n">
        <v>0.0735422256474807</v>
      </c>
      <c r="BG13" s="19" t="n">
        <v>0.108998056715611</v>
      </c>
    </row>
    <row r="14">
      <c r="B14" s="20" t="s">
        <v>207</v>
      </c>
      <c r="C14" s="19" t="n">
        <v>0.0297450779722304</v>
      </c>
      <c r="D14" s="19" t="n">
        <v>0.0189191652130937</v>
      </c>
      <c r="E14" s="19" t="n">
        <v>0.038340840912249</v>
      </c>
      <c r="F14" s="19"/>
      <c r="G14" s="19" t="n">
        <v>0.0415770681434205</v>
      </c>
      <c r="H14" s="19" t="n">
        <v>0.0284080533734436</v>
      </c>
      <c r="I14" s="19" t="n">
        <v>0.0242923997164567</v>
      </c>
      <c r="J14" s="19" t="n">
        <v>0.0282996989353151</v>
      </c>
      <c r="K14" s="19" t="n">
        <v>0.0204221183495176</v>
      </c>
      <c r="L14" s="19" t="n">
        <v>0.0347854071043758</v>
      </c>
      <c r="M14" s="19"/>
      <c r="N14" s="19" t="n">
        <v>0.0170564496241473</v>
      </c>
      <c r="O14" s="19" t="n">
        <v>0.0264286360929086</v>
      </c>
      <c r="P14" s="19" t="n">
        <v>0.0366016601308054</v>
      </c>
      <c r="Q14" s="19" t="n">
        <v>0.0408998919512133</v>
      </c>
      <c r="R14" s="19"/>
      <c r="S14" s="19" t="n">
        <v>0.0167407879653182</v>
      </c>
      <c r="T14" s="19" t="n">
        <v>0.0216458248609181</v>
      </c>
      <c r="U14" s="19" t="n">
        <v>0.0208307100442633</v>
      </c>
      <c r="V14" s="19" t="n">
        <v>0.0194818608478895</v>
      </c>
      <c r="W14" s="19" t="n">
        <v>0.0276917693562379</v>
      </c>
      <c r="X14" s="19" t="n">
        <v>0.0259867622350855</v>
      </c>
      <c r="Y14" s="19" t="n">
        <v>0.0401363612657469</v>
      </c>
      <c r="Z14" s="19" t="n">
        <v>0.0668374363096063</v>
      </c>
      <c r="AA14" s="19" t="n">
        <v>0.039023718118829</v>
      </c>
      <c r="AB14" s="19" t="n">
        <v>0.0453651084734708</v>
      </c>
      <c r="AC14" s="19" t="n">
        <v>0.0267912798288135</v>
      </c>
      <c r="AD14" s="19" t="n">
        <v>0.0434908229687279</v>
      </c>
      <c r="AE14" s="19"/>
      <c r="AF14" s="19" t="n">
        <v>0.0184512997309574</v>
      </c>
      <c r="AG14" s="19" t="n">
        <v>0.0290187077410095</v>
      </c>
      <c r="AH14" s="19" t="n">
        <v>0.0530532596556354</v>
      </c>
      <c r="AI14" s="19"/>
      <c r="AJ14" s="19" t="n">
        <v>0.0235449830010961</v>
      </c>
      <c r="AK14" s="19" t="n">
        <v>0.0261008787039795</v>
      </c>
      <c r="AL14" s="19" t="n">
        <v>0.0213994985130966</v>
      </c>
      <c r="AM14" s="19" t="n">
        <v>0.0255038119884213</v>
      </c>
      <c r="AN14" s="19" t="n">
        <v>0.0403269701330752</v>
      </c>
      <c r="AO14" s="19"/>
      <c r="AP14" s="19" t="n">
        <v>0.0219626434292387</v>
      </c>
      <c r="AQ14" s="19" t="n">
        <v>0.0219504973749145</v>
      </c>
      <c r="AR14" s="19" t="n">
        <v>0.0160293538387871</v>
      </c>
      <c r="AS14" s="19" t="n">
        <v>0.0217604053749238</v>
      </c>
      <c r="AT14" s="19" t="n">
        <v>0.0558310192473384</v>
      </c>
      <c r="AU14" s="19"/>
      <c r="AV14" s="19" t="n">
        <v>0.0178792913918945</v>
      </c>
      <c r="AW14" s="19" t="n">
        <v>0.0197918930558396</v>
      </c>
      <c r="AX14" s="19" t="n">
        <v>0.0266800948989614</v>
      </c>
      <c r="AY14" s="19" t="n">
        <v>0.0146592244631226</v>
      </c>
      <c r="AZ14" s="19" t="n">
        <v>0.0328318270857348</v>
      </c>
      <c r="BA14" s="19" t="n">
        <v>0.0899373211774474</v>
      </c>
      <c r="BB14" s="19"/>
      <c r="BC14" s="19" t="n">
        <v>0.0290921391019513</v>
      </c>
      <c r="BD14" s="19" t="n">
        <v>0.0334404548545215</v>
      </c>
      <c r="BE14" s="19" t="n">
        <v>0.0337506543769573</v>
      </c>
      <c r="BF14" s="19" t="n">
        <v>0.0150630839171497</v>
      </c>
      <c r="BG14" s="19" t="n">
        <v>0.0330919222543733</v>
      </c>
    </row>
    <row r="15">
      <c r="B15" s="20" t="s">
        <v>509</v>
      </c>
      <c r="C15" s="23" t="n">
        <v>0.272081057018118</v>
      </c>
      <c r="D15" s="23" t="n">
        <v>0.3156166165065</v>
      </c>
      <c r="E15" s="23" t="n">
        <v>0.230892741268465</v>
      </c>
      <c r="F15" s="23"/>
      <c r="G15" s="23" t="n">
        <v>0.395402067577597</v>
      </c>
      <c r="H15" s="23" t="n">
        <v>0.456798346567363</v>
      </c>
      <c r="I15" s="23" t="n">
        <v>0.275620801275326</v>
      </c>
      <c r="J15" s="23" t="n">
        <v>0.21067245816661</v>
      </c>
      <c r="K15" s="23" t="n">
        <v>0.16241972009399</v>
      </c>
      <c r="L15" s="23" t="n">
        <v>0.160594520582164</v>
      </c>
      <c r="M15" s="23"/>
      <c r="N15" s="23" t="n">
        <v>0.384200229574973</v>
      </c>
      <c r="O15" s="23" t="n">
        <v>0.288377890114843</v>
      </c>
      <c r="P15" s="23" t="n">
        <v>0.213257124234441</v>
      </c>
      <c r="Q15" s="23" t="n">
        <v>0.186555061216925</v>
      </c>
      <c r="R15" s="23"/>
      <c r="S15" s="23" t="n">
        <v>0.398077308463744</v>
      </c>
      <c r="T15" s="23" t="n">
        <v>0.244419211041066</v>
      </c>
      <c r="U15" s="23" t="n">
        <v>0.147033939222689</v>
      </c>
      <c r="V15" s="23" t="n">
        <v>0.248571938061956</v>
      </c>
      <c r="W15" s="23" t="n">
        <v>0.333749684905916</v>
      </c>
      <c r="X15" s="23" t="n">
        <v>0.275429120072461</v>
      </c>
      <c r="Y15" s="23" t="n">
        <v>0.247135272583044</v>
      </c>
      <c r="Z15" s="23" t="n">
        <v>0.222621419551332</v>
      </c>
      <c r="AA15" s="23" t="n">
        <v>0.278293396791348</v>
      </c>
      <c r="AB15" s="23" t="n">
        <v>0.22952966002445</v>
      </c>
      <c r="AC15" s="23" t="n">
        <v>0.260344138908005</v>
      </c>
      <c r="AD15" s="23" t="n">
        <v>0.309454729864542</v>
      </c>
      <c r="AE15" s="23"/>
      <c r="AF15" s="23" t="n">
        <v>0.21516916259528</v>
      </c>
      <c r="AG15" s="23" t="n">
        <v>0.295952491854764</v>
      </c>
      <c r="AH15" s="23" t="n">
        <v>0.296197258362278</v>
      </c>
      <c r="AI15" s="23"/>
      <c r="AJ15" s="23" t="n">
        <v>0.252265952257252</v>
      </c>
      <c r="AK15" s="23" t="n">
        <v>0.363136908294246</v>
      </c>
      <c r="AL15" s="23" t="n">
        <v>0.216137349888956</v>
      </c>
      <c r="AM15" s="23" t="n">
        <v>0.190564895310168</v>
      </c>
      <c r="AN15" s="23" t="n">
        <v>0.22628492412903</v>
      </c>
      <c r="AO15" s="23"/>
      <c r="AP15" s="23" t="n">
        <v>0.266416823295136</v>
      </c>
      <c r="AQ15" s="23" t="n">
        <v>0.370715773416739</v>
      </c>
      <c r="AR15" s="23" t="n">
        <v>0.213421164439046</v>
      </c>
      <c r="AS15" s="23" t="n">
        <v>0.156284768739092</v>
      </c>
      <c r="AT15" s="23" t="n">
        <v>0.206199033046121</v>
      </c>
      <c r="AU15" s="23"/>
      <c r="AV15" s="23" t="n">
        <v>0.420180780960646</v>
      </c>
      <c r="AW15" s="23" t="n">
        <v>0.292313562398199</v>
      </c>
      <c r="AX15" s="23" t="n">
        <v>0.242433640281175</v>
      </c>
      <c r="AY15" s="23" t="n">
        <v>0.156184586694614</v>
      </c>
      <c r="AZ15" s="23" t="n">
        <v>0.200813340558424</v>
      </c>
      <c r="BA15" s="23" t="n">
        <v>0.222577326200704</v>
      </c>
      <c r="BB15" s="23"/>
      <c r="BC15" s="23" t="n">
        <v>0.202203130670487</v>
      </c>
      <c r="BD15" s="23" t="n">
        <v>0.208374710796119</v>
      </c>
      <c r="BE15" s="23" t="n">
        <v>0.356434207434866</v>
      </c>
      <c r="BF15" s="23" t="n">
        <v>0.382400469727197</v>
      </c>
      <c r="BG15" s="23" t="n">
        <v>0.481535275900369</v>
      </c>
    </row>
    <row r="16">
      <c r="B16" s="20" t="s">
        <v>510</v>
      </c>
      <c r="C16" s="23" t="n">
        <v>0.419264882189892</v>
      </c>
      <c r="D16" s="23" t="n">
        <v>0.393867420748292</v>
      </c>
      <c r="E16" s="23" t="n">
        <v>0.443832900650391</v>
      </c>
      <c r="F16" s="23"/>
      <c r="G16" s="23" t="n">
        <v>0.291097498529235</v>
      </c>
      <c r="H16" s="23" t="n">
        <v>0.315561400370254</v>
      </c>
      <c r="I16" s="23" t="n">
        <v>0.424814735638783</v>
      </c>
      <c r="J16" s="23" t="n">
        <v>0.485404387787993</v>
      </c>
      <c r="K16" s="23" t="n">
        <v>0.527827094354854</v>
      </c>
      <c r="L16" s="23" t="n">
        <v>0.457897736318728</v>
      </c>
      <c r="M16" s="23"/>
      <c r="N16" s="23" t="n">
        <v>0.3532561319549</v>
      </c>
      <c r="O16" s="23" t="n">
        <v>0.413260789645563</v>
      </c>
      <c r="P16" s="23" t="n">
        <v>0.468428071042786</v>
      </c>
      <c r="Q16" s="23" t="n">
        <v>0.454266906916053</v>
      </c>
      <c r="R16" s="23"/>
      <c r="S16" s="23" t="n">
        <v>0.310483534505097</v>
      </c>
      <c r="T16" s="23" t="n">
        <v>0.433734371845585</v>
      </c>
      <c r="U16" s="23" t="n">
        <v>0.537435483643424</v>
      </c>
      <c r="V16" s="23" t="n">
        <v>0.460759607878141</v>
      </c>
      <c r="W16" s="23" t="n">
        <v>0.34295001568521</v>
      </c>
      <c r="X16" s="23" t="n">
        <v>0.380936116158692</v>
      </c>
      <c r="Y16" s="23" t="n">
        <v>0.456517660231857</v>
      </c>
      <c r="Z16" s="23" t="n">
        <v>0.506742657341433</v>
      </c>
      <c r="AA16" s="23" t="n">
        <v>0.411914384210019</v>
      </c>
      <c r="AB16" s="23" t="n">
        <v>0.442131072125106</v>
      </c>
      <c r="AC16" s="23" t="n">
        <v>0.504387855118955</v>
      </c>
      <c r="AD16" s="23" t="n">
        <v>0.3188253755886</v>
      </c>
      <c r="AE16" s="23"/>
      <c r="AF16" s="23" t="n">
        <v>0.488009751898241</v>
      </c>
      <c r="AG16" s="23" t="n">
        <v>0.410719968304801</v>
      </c>
      <c r="AH16" s="23" t="n">
        <v>0.347395899349144</v>
      </c>
      <c r="AI16" s="23"/>
      <c r="AJ16" s="23" t="n">
        <v>0.425563103669383</v>
      </c>
      <c r="AK16" s="23" t="n">
        <v>0.368765482073983</v>
      </c>
      <c r="AL16" s="23" t="n">
        <v>0.454347929519113</v>
      </c>
      <c r="AM16" s="23" t="n">
        <v>0.610161762975116</v>
      </c>
      <c r="AN16" s="23" t="n">
        <v>0.420207139406766</v>
      </c>
      <c r="AO16" s="23"/>
      <c r="AP16" s="23" t="n">
        <v>0.410778247835035</v>
      </c>
      <c r="AQ16" s="23" t="n">
        <v>0.348931848283805</v>
      </c>
      <c r="AR16" s="23" t="n">
        <v>0.453376421245772</v>
      </c>
      <c r="AS16" s="23" t="n">
        <v>0.56919972397216</v>
      </c>
      <c r="AT16" s="23" t="n">
        <v>0.47219170744497</v>
      </c>
      <c r="AU16" s="23"/>
      <c r="AV16" s="23" t="n">
        <v>0.32231295489317</v>
      </c>
      <c r="AW16" s="23" t="n">
        <v>0.37061489392688</v>
      </c>
      <c r="AX16" s="23" t="n">
        <v>0.445113079125895</v>
      </c>
      <c r="AY16" s="23" t="n">
        <v>0.581234055920268</v>
      </c>
      <c r="AZ16" s="23" t="n">
        <v>0.5121162360458</v>
      </c>
      <c r="BA16" s="23" t="n">
        <v>0.338244536745618</v>
      </c>
      <c r="BB16" s="23"/>
      <c r="BC16" s="23" t="n">
        <v>0.481748814922174</v>
      </c>
      <c r="BD16" s="23" t="n">
        <v>0.483038118739603</v>
      </c>
      <c r="BE16" s="23" t="n">
        <v>0.348124442562851</v>
      </c>
      <c r="BF16" s="23" t="n">
        <v>0.336261574659938</v>
      </c>
      <c r="BG16" s="23" t="n">
        <v>0.194344044937419</v>
      </c>
    </row>
    <row r="17">
      <c r="B17" s="20" t="s">
        <v>141</v>
      </c>
      <c r="C17" s="24" t="n">
        <v>-0.147183825171774</v>
      </c>
      <c r="D17" s="24" t="n">
        <v>-0.0782508042417919</v>
      </c>
      <c r="E17" s="24" t="n">
        <v>-0.212940159381926</v>
      </c>
      <c r="F17" s="24"/>
      <c r="G17" s="24" t="n">
        <v>0.104304569048363</v>
      </c>
      <c r="H17" s="24" t="n">
        <v>0.141236946197109</v>
      </c>
      <c r="I17" s="24" t="n">
        <v>-0.149193934363457</v>
      </c>
      <c r="J17" s="24" t="n">
        <v>-0.274731929621383</v>
      </c>
      <c r="K17" s="24" t="n">
        <v>-0.365407374260864</v>
      </c>
      <c r="L17" s="24" t="n">
        <v>-0.297303215736564</v>
      </c>
      <c r="M17" s="24"/>
      <c r="N17" s="24" t="n">
        <v>0.0309440976200731</v>
      </c>
      <c r="O17" s="24" t="n">
        <v>-0.124882899530721</v>
      </c>
      <c r="P17" s="24" t="n">
        <v>-0.255170946808345</v>
      </c>
      <c r="Q17" s="24" t="n">
        <v>-0.267711845699128</v>
      </c>
      <c r="R17" s="24"/>
      <c r="S17" s="24" t="n">
        <v>0.0875937739586473</v>
      </c>
      <c r="T17" s="24" t="n">
        <v>-0.189315160804518</v>
      </c>
      <c r="U17" s="24" t="n">
        <v>-0.390401544420735</v>
      </c>
      <c r="V17" s="24" t="n">
        <v>-0.212187669816186</v>
      </c>
      <c r="W17" s="24" t="n">
        <v>-0.00920033077929361</v>
      </c>
      <c r="X17" s="24" t="n">
        <v>-0.105506996086231</v>
      </c>
      <c r="Y17" s="24" t="n">
        <v>-0.209382387648812</v>
      </c>
      <c r="Z17" s="24" t="n">
        <v>-0.284121237790101</v>
      </c>
      <c r="AA17" s="24" t="n">
        <v>-0.133620987418671</v>
      </c>
      <c r="AB17" s="24" t="n">
        <v>-0.212601412100656</v>
      </c>
      <c r="AC17" s="24" t="n">
        <v>-0.24404371621095</v>
      </c>
      <c r="AD17" s="24" t="n">
        <v>-0.00937064572405844</v>
      </c>
      <c r="AE17" s="24"/>
      <c r="AF17" s="24" t="n">
        <v>-0.272840589302961</v>
      </c>
      <c r="AG17" s="24" t="n">
        <v>-0.114767476450037</v>
      </c>
      <c r="AH17" s="24" t="n">
        <v>-0.0511986409868657</v>
      </c>
      <c r="AI17" s="24"/>
      <c r="AJ17" s="24" t="n">
        <v>-0.173297151412131</v>
      </c>
      <c r="AK17" s="24" t="n">
        <v>-0.00562857377973724</v>
      </c>
      <c r="AL17" s="24" t="n">
        <v>-0.238210579630157</v>
      </c>
      <c r="AM17" s="24" t="n">
        <v>-0.419596867664948</v>
      </c>
      <c r="AN17" s="24" t="n">
        <v>-0.193922215277735</v>
      </c>
      <c r="AO17" s="24"/>
      <c r="AP17" s="24" t="n">
        <v>-0.144361424539899</v>
      </c>
      <c r="AQ17" s="24" t="n">
        <v>0.0217839251329346</v>
      </c>
      <c r="AR17" s="24" t="n">
        <v>-0.239955256806726</v>
      </c>
      <c r="AS17" s="24" t="n">
        <v>-0.412914955233069</v>
      </c>
      <c r="AT17" s="24" t="n">
        <v>-0.265992674398849</v>
      </c>
      <c r="AU17" s="24"/>
      <c r="AV17" s="24" t="n">
        <v>0.0978678260674763</v>
      </c>
      <c r="AW17" s="24" t="n">
        <v>-0.0783013315286808</v>
      </c>
      <c r="AX17" s="24" t="n">
        <v>-0.20267943884472</v>
      </c>
      <c r="AY17" s="24" t="n">
        <v>-0.425049469225654</v>
      </c>
      <c r="AZ17" s="24" t="n">
        <v>-0.311302895487376</v>
      </c>
      <c r="BA17" s="24" t="n">
        <v>-0.115667210544915</v>
      </c>
      <c r="BB17" s="24"/>
      <c r="BC17" s="24" t="n">
        <v>-0.279545684251688</v>
      </c>
      <c r="BD17" s="24" t="n">
        <v>-0.274663407943485</v>
      </c>
      <c r="BE17" s="24" t="n">
        <v>0.00830976487201529</v>
      </c>
      <c r="BF17" s="24" t="n">
        <v>0.0461388950672596</v>
      </c>
      <c r="BG17" s="24" t="n">
        <v>0.287191230962951</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512</v>
      </c>
      <c r="C9" s="19" t="n">
        <v>0.0610783447253257</v>
      </c>
      <c r="D9" s="19" t="n">
        <v>0.0601955963540722</v>
      </c>
      <c r="E9" s="19" t="n">
        <v>0.0624211744237608</v>
      </c>
      <c r="F9" s="19"/>
      <c r="G9" s="19" t="n">
        <v>0.090196451347911</v>
      </c>
      <c r="H9" s="19" t="n">
        <v>0.138842443929541</v>
      </c>
      <c r="I9" s="19" t="n">
        <v>0.0665224317702965</v>
      </c>
      <c r="J9" s="19" t="n">
        <v>0.0354129002820366</v>
      </c>
      <c r="K9" s="19" t="n">
        <v>0.0260793266618558</v>
      </c>
      <c r="L9" s="19" t="n">
        <v>0.0185150705346091</v>
      </c>
      <c r="M9" s="19"/>
      <c r="N9" s="19" t="n">
        <v>0.10264495995961</v>
      </c>
      <c r="O9" s="19" t="n">
        <v>0.0517023228379307</v>
      </c>
      <c r="P9" s="19" t="n">
        <v>0.0369687205727284</v>
      </c>
      <c r="Q9" s="19" t="n">
        <v>0.0473449177080269</v>
      </c>
      <c r="R9" s="19"/>
      <c r="S9" s="19" t="n">
        <v>0.116816452944618</v>
      </c>
      <c r="T9" s="19" t="n">
        <v>0.0248461558420746</v>
      </c>
      <c r="U9" s="19" t="n">
        <v>0.0311563284245005</v>
      </c>
      <c r="V9" s="19" t="n">
        <v>0.0478125671948434</v>
      </c>
      <c r="W9" s="19" t="n">
        <v>0.0681085169523522</v>
      </c>
      <c r="X9" s="19" t="n">
        <v>0.0890072212151595</v>
      </c>
      <c r="Y9" s="19" t="n">
        <v>0.0591558523389941</v>
      </c>
      <c r="Z9" s="19" t="n">
        <v>0.0353453791073215</v>
      </c>
      <c r="AA9" s="19" t="n">
        <v>0.054225089361032</v>
      </c>
      <c r="AB9" s="19" t="n">
        <v>0.0553825565292329</v>
      </c>
      <c r="AC9" s="19" t="n">
        <v>0.0420531188753298</v>
      </c>
      <c r="AD9" s="19" t="n">
        <v>0.0900110609572651</v>
      </c>
      <c r="AE9" s="19"/>
      <c r="AF9" s="19" t="n">
        <v>0.0465925200559648</v>
      </c>
      <c r="AG9" s="19" t="n">
        <v>0.0722897876897907</v>
      </c>
      <c r="AH9" s="19" t="n">
        <v>0.0572352171689664</v>
      </c>
      <c r="AI9" s="19"/>
      <c r="AJ9" s="19" t="n">
        <v>0.0470481540962629</v>
      </c>
      <c r="AK9" s="19" t="n">
        <v>0.0944249931627026</v>
      </c>
      <c r="AL9" s="19" t="n">
        <v>0.0271975888646802</v>
      </c>
      <c r="AM9" s="19" t="n">
        <v>0</v>
      </c>
      <c r="AN9" s="19" t="n">
        <v>0.0481487954925378</v>
      </c>
      <c r="AO9" s="19"/>
      <c r="AP9" s="19" t="n">
        <v>0.0385322677020008</v>
      </c>
      <c r="AQ9" s="19" t="n">
        <v>0.101984351750704</v>
      </c>
      <c r="AR9" s="19" t="n">
        <v>0.0303477219362127</v>
      </c>
      <c r="AS9" s="19" t="n">
        <v>0.0336763198047986</v>
      </c>
      <c r="AT9" s="19" t="n">
        <v>0.0543005181187313</v>
      </c>
      <c r="AU9" s="19"/>
      <c r="AV9" s="19" t="n">
        <v>0.116693554282449</v>
      </c>
      <c r="AW9" s="19" t="n">
        <v>0.0410074936217775</v>
      </c>
      <c r="AX9" s="19" t="n">
        <v>0.024825584933156</v>
      </c>
      <c r="AY9" s="19" t="n">
        <v>0.0337537682672564</v>
      </c>
      <c r="AZ9" s="19" t="n">
        <v>0.0523080981455035</v>
      </c>
      <c r="BA9" s="19" t="n">
        <v>0.0344819178199843</v>
      </c>
      <c r="BB9" s="19"/>
      <c r="BC9" s="19" t="n">
        <v>0.0381460071204641</v>
      </c>
      <c r="BD9" s="19" t="n">
        <v>0.0366116905440037</v>
      </c>
      <c r="BE9" s="19" t="n">
        <v>0.0836949328882304</v>
      </c>
      <c r="BF9" s="19" t="n">
        <v>0.112291813928822</v>
      </c>
      <c r="BG9" s="19" t="n">
        <v>0.186491891147619</v>
      </c>
    </row>
    <row r="10">
      <c r="B10" s="20" t="s">
        <v>513</v>
      </c>
      <c r="C10" s="19" t="n">
        <v>0.225228177791333</v>
      </c>
      <c r="D10" s="19" t="n">
        <v>0.257462844550075</v>
      </c>
      <c r="E10" s="19" t="n">
        <v>0.19469365762321</v>
      </c>
      <c r="F10" s="19"/>
      <c r="G10" s="19" t="n">
        <v>0.312813575184457</v>
      </c>
      <c r="H10" s="19" t="n">
        <v>0.262694318155222</v>
      </c>
      <c r="I10" s="19" t="n">
        <v>0.221332070597073</v>
      </c>
      <c r="J10" s="19" t="n">
        <v>0.175241700018258</v>
      </c>
      <c r="K10" s="19" t="n">
        <v>0.219258480666633</v>
      </c>
      <c r="L10" s="19" t="n">
        <v>0.183959643881588</v>
      </c>
      <c r="M10" s="19"/>
      <c r="N10" s="19" t="n">
        <v>0.262910492072477</v>
      </c>
      <c r="O10" s="19" t="n">
        <v>0.219292201357832</v>
      </c>
      <c r="P10" s="19" t="n">
        <v>0.220934183634953</v>
      </c>
      <c r="Q10" s="19" t="n">
        <v>0.195017193555254</v>
      </c>
      <c r="R10" s="19"/>
      <c r="S10" s="19" t="n">
        <v>0.281787961527474</v>
      </c>
      <c r="T10" s="19" t="n">
        <v>0.217564469435458</v>
      </c>
      <c r="U10" s="19" t="n">
        <v>0.146805607464022</v>
      </c>
      <c r="V10" s="19" t="n">
        <v>0.185736440565083</v>
      </c>
      <c r="W10" s="19" t="n">
        <v>0.296989006316742</v>
      </c>
      <c r="X10" s="19" t="n">
        <v>0.261523115232834</v>
      </c>
      <c r="Y10" s="19" t="n">
        <v>0.213391645779767</v>
      </c>
      <c r="Z10" s="19" t="n">
        <v>0.21126149041021</v>
      </c>
      <c r="AA10" s="19" t="n">
        <v>0.22326779803519</v>
      </c>
      <c r="AB10" s="19" t="n">
        <v>0.2332952866795</v>
      </c>
      <c r="AC10" s="19" t="n">
        <v>0.135574625603878</v>
      </c>
      <c r="AD10" s="19" t="n">
        <v>0.228211326290191</v>
      </c>
      <c r="AE10" s="19"/>
      <c r="AF10" s="19" t="n">
        <v>0.207578428989019</v>
      </c>
      <c r="AG10" s="19" t="n">
        <v>0.222113871810986</v>
      </c>
      <c r="AH10" s="19" t="n">
        <v>0.241409229090386</v>
      </c>
      <c r="AI10" s="19"/>
      <c r="AJ10" s="19" t="n">
        <v>0.236898095727863</v>
      </c>
      <c r="AK10" s="19" t="n">
        <v>0.230426402014166</v>
      </c>
      <c r="AL10" s="19" t="n">
        <v>0.217182159100197</v>
      </c>
      <c r="AM10" s="19" t="n">
        <v>0.268164390839743</v>
      </c>
      <c r="AN10" s="19" t="n">
        <v>0.207145021401664</v>
      </c>
      <c r="AO10" s="19"/>
      <c r="AP10" s="19" t="n">
        <v>0.253783264411594</v>
      </c>
      <c r="AQ10" s="19" t="n">
        <v>0.245393001228526</v>
      </c>
      <c r="AR10" s="19" t="n">
        <v>0.230953210018586</v>
      </c>
      <c r="AS10" s="19" t="n">
        <v>0.177348921864204</v>
      </c>
      <c r="AT10" s="19" t="n">
        <v>0.187329300909551</v>
      </c>
      <c r="AU10" s="19"/>
      <c r="AV10" s="19" t="n">
        <v>0.283544647203373</v>
      </c>
      <c r="AW10" s="19" t="n">
        <v>0.269023328950542</v>
      </c>
      <c r="AX10" s="19" t="n">
        <v>0.239376306811245</v>
      </c>
      <c r="AY10" s="19" t="n">
        <v>0.170664119864744</v>
      </c>
      <c r="AZ10" s="19" t="n">
        <v>0.159402576319797</v>
      </c>
      <c r="BA10" s="19" t="n">
        <v>0.165306096761111</v>
      </c>
      <c r="BB10" s="19"/>
      <c r="BC10" s="19" t="n">
        <v>0.216197937294128</v>
      </c>
      <c r="BD10" s="19" t="n">
        <v>0.20050401143125</v>
      </c>
      <c r="BE10" s="19" t="n">
        <v>0.239674767778279</v>
      </c>
      <c r="BF10" s="19" t="n">
        <v>0.2712063621726</v>
      </c>
      <c r="BG10" s="19" t="n">
        <v>0.304634604572579</v>
      </c>
    </row>
    <row r="11">
      <c r="B11" s="20" t="s">
        <v>514</v>
      </c>
      <c r="C11" s="19" t="n">
        <v>0.21029920294951</v>
      </c>
      <c r="D11" s="19" t="n">
        <v>0.225996726104668</v>
      </c>
      <c r="E11" s="19" t="n">
        <v>0.196645952190275</v>
      </c>
      <c r="F11" s="19"/>
      <c r="G11" s="19" t="n">
        <v>0.204691218354226</v>
      </c>
      <c r="H11" s="19" t="n">
        <v>0.188806085730659</v>
      </c>
      <c r="I11" s="19" t="n">
        <v>0.205484061910856</v>
      </c>
      <c r="J11" s="19" t="n">
        <v>0.229987438537924</v>
      </c>
      <c r="K11" s="19" t="n">
        <v>0.190928212391332</v>
      </c>
      <c r="L11" s="19" t="n">
        <v>0.232459838154954</v>
      </c>
      <c r="M11" s="19"/>
      <c r="N11" s="19" t="n">
        <v>0.18573915043821</v>
      </c>
      <c r="O11" s="19" t="n">
        <v>0.226599991739897</v>
      </c>
      <c r="P11" s="19" t="n">
        <v>0.235559287390516</v>
      </c>
      <c r="Q11" s="19" t="n">
        <v>0.196047866575309</v>
      </c>
      <c r="R11" s="19"/>
      <c r="S11" s="19" t="n">
        <v>0.220138433544756</v>
      </c>
      <c r="T11" s="19" t="n">
        <v>0.174523886435043</v>
      </c>
      <c r="U11" s="19" t="n">
        <v>0.18714850918268</v>
      </c>
      <c r="V11" s="19" t="n">
        <v>0.284841258037462</v>
      </c>
      <c r="W11" s="19" t="n">
        <v>0.234248441724238</v>
      </c>
      <c r="X11" s="19" t="n">
        <v>0.145460830235436</v>
      </c>
      <c r="Y11" s="19" t="n">
        <v>0.260857784625591</v>
      </c>
      <c r="Z11" s="19" t="n">
        <v>0.23592625419578</v>
      </c>
      <c r="AA11" s="19" t="n">
        <v>0.176350851638689</v>
      </c>
      <c r="AB11" s="19" t="n">
        <v>0.194285544166153</v>
      </c>
      <c r="AC11" s="19" t="n">
        <v>0.275653924152912</v>
      </c>
      <c r="AD11" s="19" t="n">
        <v>0.189736208010628</v>
      </c>
      <c r="AE11" s="19"/>
      <c r="AF11" s="19" t="n">
        <v>0.207752689431276</v>
      </c>
      <c r="AG11" s="19" t="n">
        <v>0.218051163901774</v>
      </c>
      <c r="AH11" s="19" t="n">
        <v>0.206043608370338</v>
      </c>
      <c r="AI11" s="19"/>
      <c r="AJ11" s="19" t="n">
        <v>0.217180886204838</v>
      </c>
      <c r="AK11" s="19" t="n">
        <v>0.221408128201193</v>
      </c>
      <c r="AL11" s="19" t="n">
        <v>0.180762365853695</v>
      </c>
      <c r="AM11" s="19" t="n">
        <v>0.134666162795306</v>
      </c>
      <c r="AN11" s="19" t="n">
        <v>0.189767515488644</v>
      </c>
      <c r="AO11" s="19"/>
      <c r="AP11" s="19" t="n">
        <v>0.213615054573296</v>
      </c>
      <c r="AQ11" s="19" t="n">
        <v>0.215625237255853</v>
      </c>
      <c r="AR11" s="19" t="n">
        <v>0.207725052656139</v>
      </c>
      <c r="AS11" s="19" t="n">
        <v>0.188858183148249</v>
      </c>
      <c r="AT11" s="19" t="n">
        <v>0.208159518350507</v>
      </c>
      <c r="AU11" s="19"/>
      <c r="AV11" s="19" t="n">
        <v>0.212292440731745</v>
      </c>
      <c r="AW11" s="19" t="n">
        <v>0.243186778447915</v>
      </c>
      <c r="AX11" s="19" t="n">
        <v>0.224636439195354</v>
      </c>
      <c r="AY11" s="19" t="n">
        <v>0.177086337454509</v>
      </c>
      <c r="AZ11" s="19" t="n">
        <v>0.206847673696728</v>
      </c>
      <c r="BA11" s="19" t="n">
        <v>0.205853789544117</v>
      </c>
      <c r="BB11" s="19"/>
      <c r="BC11" s="19" t="n">
        <v>0.22300755216817</v>
      </c>
      <c r="BD11" s="19" t="n">
        <v>0.214695297574721</v>
      </c>
      <c r="BE11" s="19" t="n">
        <v>0.20136351710016</v>
      </c>
      <c r="BF11" s="19" t="n">
        <v>0.189214153031444</v>
      </c>
      <c r="BG11" s="19" t="n">
        <v>0.0942105060653571</v>
      </c>
    </row>
    <row r="12">
      <c r="B12" s="20" t="s">
        <v>515</v>
      </c>
      <c r="C12" s="19" t="n">
        <v>0.310267770565315</v>
      </c>
      <c r="D12" s="19" t="n">
        <v>0.291241310132478</v>
      </c>
      <c r="E12" s="19" t="n">
        <v>0.330301548014414</v>
      </c>
      <c r="F12" s="19"/>
      <c r="G12" s="19" t="n">
        <v>0.271053806068387</v>
      </c>
      <c r="H12" s="19" t="n">
        <v>0.270936575201572</v>
      </c>
      <c r="I12" s="19" t="n">
        <v>0.30321319503232</v>
      </c>
      <c r="J12" s="19" t="n">
        <v>0.306121672364247</v>
      </c>
      <c r="K12" s="19" t="n">
        <v>0.327939629591663</v>
      </c>
      <c r="L12" s="19" t="n">
        <v>0.365547396792756</v>
      </c>
      <c r="M12" s="19"/>
      <c r="N12" s="19" t="n">
        <v>0.308108116689096</v>
      </c>
      <c r="O12" s="19" t="n">
        <v>0.302506318645164</v>
      </c>
      <c r="P12" s="19" t="n">
        <v>0.306221886708509</v>
      </c>
      <c r="Q12" s="19" t="n">
        <v>0.324836995595976</v>
      </c>
      <c r="R12" s="19"/>
      <c r="S12" s="19" t="n">
        <v>0.254644339349147</v>
      </c>
      <c r="T12" s="19" t="n">
        <v>0.360362586632627</v>
      </c>
      <c r="U12" s="19" t="n">
        <v>0.387610713249336</v>
      </c>
      <c r="V12" s="19" t="n">
        <v>0.259088261464251</v>
      </c>
      <c r="W12" s="19" t="n">
        <v>0.239840715549286</v>
      </c>
      <c r="X12" s="19" t="n">
        <v>0.273364409770047</v>
      </c>
      <c r="Y12" s="19" t="n">
        <v>0.282401835267804</v>
      </c>
      <c r="Z12" s="19" t="n">
        <v>0.259379905723292</v>
      </c>
      <c r="AA12" s="19" t="n">
        <v>0.368050459431649</v>
      </c>
      <c r="AB12" s="19" t="n">
        <v>0.324121536241004</v>
      </c>
      <c r="AC12" s="19" t="n">
        <v>0.3914030220978</v>
      </c>
      <c r="AD12" s="19" t="n">
        <v>0.328999276452465</v>
      </c>
      <c r="AE12" s="19"/>
      <c r="AF12" s="19" t="n">
        <v>0.325157806157318</v>
      </c>
      <c r="AG12" s="19" t="n">
        <v>0.309528591847719</v>
      </c>
      <c r="AH12" s="19" t="n">
        <v>0.266986957335273</v>
      </c>
      <c r="AI12" s="19"/>
      <c r="AJ12" s="19" t="n">
        <v>0.322864570047566</v>
      </c>
      <c r="AK12" s="19" t="n">
        <v>0.290354815085225</v>
      </c>
      <c r="AL12" s="19" t="n">
        <v>0.385543995355699</v>
      </c>
      <c r="AM12" s="19" t="n">
        <v>0.298623911405923</v>
      </c>
      <c r="AN12" s="19" t="n">
        <v>0.268565694009002</v>
      </c>
      <c r="AO12" s="19"/>
      <c r="AP12" s="19" t="n">
        <v>0.345142236483301</v>
      </c>
      <c r="AQ12" s="19" t="n">
        <v>0.27808340557752</v>
      </c>
      <c r="AR12" s="19" t="n">
        <v>0.33687958871916</v>
      </c>
      <c r="AS12" s="19" t="n">
        <v>0.332070317780085</v>
      </c>
      <c r="AT12" s="19" t="n">
        <v>0.368895778629991</v>
      </c>
      <c r="AU12" s="19"/>
      <c r="AV12" s="19" t="n">
        <v>0.256499370752568</v>
      </c>
      <c r="AW12" s="19" t="n">
        <v>0.321546376242165</v>
      </c>
      <c r="AX12" s="19" t="n">
        <v>0.337314209213914</v>
      </c>
      <c r="AY12" s="19" t="n">
        <v>0.339973464362135</v>
      </c>
      <c r="AZ12" s="19" t="n">
        <v>0.400915960984145</v>
      </c>
      <c r="BA12" s="19" t="n">
        <v>0.255303527558125</v>
      </c>
      <c r="BB12" s="19"/>
      <c r="BC12" s="19" t="n">
        <v>0.320485473092338</v>
      </c>
      <c r="BD12" s="19" t="n">
        <v>0.342499039062656</v>
      </c>
      <c r="BE12" s="19" t="n">
        <v>0.292795270429427</v>
      </c>
      <c r="BF12" s="19" t="n">
        <v>0.274539808502269</v>
      </c>
      <c r="BG12" s="19" t="n">
        <v>0.148395323668019</v>
      </c>
    </row>
    <row r="13">
      <c r="B13" s="20" t="s">
        <v>516</v>
      </c>
      <c r="C13" s="19" t="n">
        <v>0.105417155807901</v>
      </c>
      <c r="D13" s="19" t="n">
        <v>0.0950209247126437</v>
      </c>
      <c r="E13" s="19" t="n">
        <v>0.113343274243555</v>
      </c>
      <c r="F13" s="19"/>
      <c r="G13" s="19" t="n">
        <v>0.0782419790957244</v>
      </c>
      <c r="H13" s="19" t="n">
        <v>0.0587552319319926</v>
      </c>
      <c r="I13" s="19" t="n">
        <v>0.114065858547111</v>
      </c>
      <c r="J13" s="19" t="n">
        <v>0.158316948858223</v>
      </c>
      <c r="K13" s="19" t="n">
        <v>0.108109140427165</v>
      </c>
      <c r="L13" s="19" t="n">
        <v>0.109725541858437</v>
      </c>
      <c r="M13" s="19"/>
      <c r="N13" s="19" t="n">
        <v>0.081115463178197</v>
      </c>
      <c r="O13" s="19" t="n">
        <v>0.111920507462316</v>
      </c>
      <c r="P13" s="19" t="n">
        <v>0.104992971387912</v>
      </c>
      <c r="Q13" s="19" t="n">
        <v>0.125423460299917</v>
      </c>
      <c r="R13" s="19"/>
      <c r="S13" s="19" t="n">
        <v>0.067558671009056</v>
      </c>
      <c r="T13" s="19" t="n">
        <v>0.120389215953712</v>
      </c>
      <c r="U13" s="19" t="n">
        <v>0.144450628413149</v>
      </c>
      <c r="V13" s="19" t="n">
        <v>0.14130721700651</v>
      </c>
      <c r="W13" s="19" t="n">
        <v>0.0785407591849301</v>
      </c>
      <c r="X13" s="19" t="n">
        <v>0.141650076769293</v>
      </c>
      <c r="Y13" s="19" t="n">
        <v>0.102247673060803</v>
      </c>
      <c r="Z13" s="19" t="n">
        <v>0.113551245266527</v>
      </c>
      <c r="AA13" s="19" t="n">
        <v>0.0827351919835203</v>
      </c>
      <c r="AB13" s="19" t="n">
        <v>0.114049977936378</v>
      </c>
      <c r="AC13" s="19" t="n">
        <v>0.0871021525410691</v>
      </c>
      <c r="AD13" s="19" t="n">
        <v>0.0452038652795663</v>
      </c>
      <c r="AE13" s="19"/>
      <c r="AF13" s="19" t="n">
        <v>0.148188523281845</v>
      </c>
      <c r="AG13" s="19" t="n">
        <v>0.080335155173863</v>
      </c>
      <c r="AH13" s="19" t="n">
        <v>0.0906191989259781</v>
      </c>
      <c r="AI13" s="19"/>
      <c r="AJ13" s="19" t="n">
        <v>0.105209638928352</v>
      </c>
      <c r="AK13" s="19" t="n">
        <v>0.0898094710338752</v>
      </c>
      <c r="AL13" s="19" t="n">
        <v>0.0893383666799645</v>
      </c>
      <c r="AM13" s="19" t="n">
        <v>0.245944947701874</v>
      </c>
      <c r="AN13" s="19" t="n">
        <v>0.128201254752778</v>
      </c>
      <c r="AO13" s="19"/>
      <c r="AP13" s="19" t="n">
        <v>0.0873745194454486</v>
      </c>
      <c r="AQ13" s="19" t="n">
        <v>0.0862847404167094</v>
      </c>
      <c r="AR13" s="19" t="n">
        <v>0.07547284971722</v>
      </c>
      <c r="AS13" s="19" t="n">
        <v>0.210778553410872</v>
      </c>
      <c r="AT13" s="19" t="n">
        <v>0.0787658179691841</v>
      </c>
      <c r="AU13" s="19"/>
      <c r="AV13" s="19" t="n">
        <v>0.0728741854082645</v>
      </c>
      <c r="AW13" s="19" t="n">
        <v>0.0710317447942974</v>
      </c>
      <c r="AX13" s="19" t="n">
        <v>0.0903619783845562</v>
      </c>
      <c r="AY13" s="19" t="n">
        <v>0.22025185271412</v>
      </c>
      <c r="AZ13" s="19" t="n">
        <v>0.0929662488012028</v>
      </c>
      <c r="BA13" s="19" t="n">
        <v>0.103492727598207</v>
      </c>
      <c r="BB13" s="19"/>
      <c r="BC13" s="19" t="n">
        <v>0.128547414517929</v>
      </c>
      <c r="BD13" s="19" t="n">
        <v>0.101629176342747</v>
      </c>
      <c r="BE13" s="19" t="n">
        <v>0.0909405092164385</v>
      </c>
      <c r="BF13" s="19" t="n">
        <v>0.0900827820681003</v>
      </c>
      <c r="BG13" s="19" t="n">
        <v>0.107673529124442</v>
      </c>
    </row>
    <row r="14">
      <c r="B14" s="20" t="s">
        <v>207</v>
      </c>
      <c r="C14" s="21" t="n">
        <v>0.0877093481606156</v>
      </c>
      <c r="D14" s="21" t="n">
        <v>0.0700825981460635</v>
      </c>
      <c r="E14" s="21" t="n">
        <v>0.102594393504785</v>
      </c>
      <c r="F14" s="21"/>
      <c r="G14" s="21" t="n">
        <v>0.0430029699492944</v>
      </c>
      <c r="H14" s="21" t="n">
        <v>0.0799653450510134</v>
      </c>
      <c r="I14" s="21" t="n">
        <v>0.0893823821423435</v>
      </c>
      <c r="J14" s="21" t="n">
        <v>0.0949193399393123</v>
      </c>
      <c r="K14" s="21" t="n">
        <v>0.127685210261352</v>
      </c>
      <c r="L14" s="21" t="n">
        <v>0.0897925087776562</v>
      </c>
      <c r="M14" s="21"/>
      <c r="N14" s="21" t="n">
        <v>0.0594818176624096</v>
      </c>
      <c r="O14" s="21" t="n">
        <v>0.0879786579568606</v>
      </c>
      <c r="P14" s="21" t="n">
        <v>0.0953229503053822</v>
      </c>
      <c r="Q14" s="21" t="n">
        <v>0.111329566265517</v>
      </c>
      <c r="R14" s="21"/>
      <c r="S14" s="21" t="n">
        <v>0.059054141624949</v>
      </c>
      <c r="T14" s="21" t="n">
        <v>0.102313685701085</v>
      </c>
      <c r="U14" s="21" t="n">
        <v>0.102828213266312</v>
      </c>
      <c r="V14" s="21" t="n">
        <v>0.0812142557318502</v>
      </c>
      <c r="W14" s="21" t="n">
        <v>0.0822725602724519</v>
      </c>
      <c r="X14" s="21" t="n">
        <v>0.0889943467772303</v>
      </c>
      <c r="Y14" s="21" t="n">
        <v>0.0819452089270408</v>
      </c>
      <c r="Z14" s="21" t="n">
        <v>0.144535725296869</v>
      </c>
      <c r="AA14" s="21" t="n">
        <v>0.0953706095499203</v>
      </c>
      <c r="AB14" s="21" t="n">
        <v>0.0788650984477315</v>
      </c>
      <c r="AC14" s="21" t="n">
        <v>0.0682131567290111</v>
      </c>
      <c r="AD14" s="21" t="n">
        <v>0.117838263009884</v>
      </c>
      <c r="AE14" s="21"/>
      <c r="AF14" s="21" t="n">
        <v>0.0647300320845778</v>
      </c>
      <c r="AG14" s="21" t="n">
        <v>0.0976814295758676</v>
      </c>
      <c r="AH14" s="21" t="n">
        <v>0.137705789109059</v>
      </c>
      <c r="AI14" s="21"/>
      <c r="AJ14" s="21" t="n">
        <v>0.070798654995118</v>
      </c>
      <c r="AK14" s="21" t="n">
        <v>0.073576190502838</v>
      </c>
      <c r="AL14" s="21" t="n">
        <v>0.0999755241457645</v>
      </c>
      <c r="AM14" s="21" t="n">
        <v>0.0526005872571543</v>
      </c>
      <c r="AN14" s="21" t="n">
        <v>0.158171718855375</v>
      </c>
      <c r="AO14" s="21"/>
      <c r="AP14" s="21" t="n">
        <v>0.0615526573843592</v>
      </c>
      <c r="AQ14" s="21" t="n">
        <v>0.0726292637706874</v>
      </c>
      <c r="AR14" s="21" t="n">
        <v>0.118621576952684</v>
      </c>
      <c r="AS14" s="21" t="n">
        <v>0.0572677039917918</v>
      </c>
      <c r="AT14" s="21" t="n">
        <v>0.102549066022036</v>
      </c>
      <c r="AU14" s="21"/>
      <c r="AV14" s="21" t="n">
        <v>0.0580958016216003</v>
      </c>
      <c r="AW14" s="21" t="n">
        <v>0.0542042779433029</v>
      </c>
      <c r="AX14" s="21" t="n">
        <v>0.0834854814617746</v>
      </c>
      <c r="AY14" s="21" t="n">
        <v>0.0582704573372348</v>
      </c>
      <c r="AZ14" s="21" t="n">
        <v>0.0875594420526232</v>
      </c>
      <c r="BA14" s="21" t="n">
        <v>0.235561940718455</v>
      </c>
      <c r="BB14" s="21"/>
      <c r="BC14" s="21" t="n">
        <v>0.0736156158069706</v>
      </c>
      <c r="BD14" s="21" t="n">
        <v>0.104060785044623</v>
      </c>
      <c r="BE14" s="21" t="n">
        <v>0.0915310025874649</v>
      </c>
      <c r="BF14" s="21" t="n">
        <v>0.0626650802967654</v>
      </c>
      <c r="BG14" s="21" t="n">
        <v>0.158594145421983</v>
      </c>
    </row>
    <row r="15">
      <c r="B15" s="18"/>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527</v>
      </c>
    </row>
    <row r="6" ht="50" customHeight="1">
      <c r="B6" s="22" t="s">
        <v>15</v>
      </c>
      <c r="C6" s="22" t="s">
        <v>518</v>
      </c>
      <c r="D6" s="22" t="s">
        <v>519</v>
      </c>
      <c r="E6" s="22" t="s">
        <v>520</v>
      </c>
      <c r="F6" s="22" t="s">
        <v>521</v>
      </c>
    </row>
    <row r="7">
      <c r="B7" s="20" t="s">
        <v>522</v>
      </c>
      <c r="C7" s="19" t="n">
        <v>0.0830781130234913</v>
      </c>
      <c r="D7" s="19" t="n">
        <v>0.110311440526905</v>
      </c>
      <c r="E7" s="19" t="n">
        <v>0.0535457033619507</v>
      </c>
      <c r="F7" s="19" t="n">
        <v>0.038188285737296</v>
      </c>
    </row>
    <row r="8">
      <c r="B8" s="20" t="s">
        <v>523</v>
      </c>
      <c r="C8" s="19" t="n">
        <v>0.207738643112084</v>
      </c>
      <c r="D8" s="19" t="n">
        <v>0.150444223897918</v>
      </c>
      <c r="E8" s="19" t="n">
        <v>0.143496147085229</v>
      </c>
      <c r="F8" s="19" t="n">
        <v>0.0840630691540358</v>
      </c>
    </row>
    <row r="9">
      <c r="B9" s="20" t="s">
        <v>524</v>
      </c>
      <c r="C9" s="19" t="n">
        <v>0.172282785786985</v>
      </c>
      <c r="D9" s="19" t="n">
        <v>0.111663137883423</v>
      </c>
      <c r="E9" s="19" t="n">
        <v>0.300377801487214</v>
      </c>
      <c r="F9" s="19" t="n">
        <v>0.157073706226663</v>
      </c>
    </row>
    <row r="10">
      <c r="B10" s="20" t="s">
        <v>525</v>
      </c>
      <c r="C10" s="19" t="n">
        <v>0.229346492209311</v>
      </c>
      <c r="D10" s="19" t="n">
        <v>0.148524927091271</v>
      </c>
      <c r="E10" s="19" t="n">
        <v>0.19878646650003</v>
      </c>
      <c r="F10" s="19" t="n">
        <v>0.259564342826139</v>
      </c>
    </row>
    <row r="11">
      <c r="B11" s="20" t="s">
        <v>526</v>
      </c>
      <c r="C11" s="19" t="n">
        <v>0.0934333822999188</v>
      </c>
      <c r="D11" s="19" t="n">
        <v>0.126317369989222</v>
      </c>
      <c r="E11" s="19" t="n">
        <v>0.126602709907771</v>
      </c>
      <c r="F11" s="19" t="n">
        <v>0.31900747405428</v>
      </c>
    </row>
    <row r="12">
      <c r="B12" s="20" t="s">
        <v>207</v>
      </c>
      <c r="C12" s="19" t="n">
        <v>0.21412058356821</v>
      </c>
      <c r="D12" s="19" t="n">
        <v>0.352738900611261</v>
      </c>
      <c r="E12" s="19" t="n">
        <v>0.177191171657804</v>
      </c>
      <c r="F12" s="19" t="n">
        <v>0.142103122001587</v>
      </c>
    </row>
    <row r="13">
      <c r="B13" s="18"/>
      <c r="C13" s="18"/>
      <c r="D13" s="18"/>
      <c r="E13" s="18"/>
      <c r="F13" s="18"/>
    </row>
    <row r="14">
      <c r="B14" t="s">
        <v>80</v>
      </c>
    </row>
    <row r="15">
      <c r="B15" t="s">
        <v>81</v>
      </c>
    </row>
    <row r="19">
      <c r="B19"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528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522</v>
      </c>
      <c r="C9" s="19" t="n">
        <v>0.0830781130234913</v>
      </c>
      <c r="D9" s="19" t="n">
        <v>0.0990693823491474</v>
      </c>
      <c r="E9" s="19" t="n">
        <v>0.0681348625128163</v>
      </c>
      <c r="F9" s="19"/>
      <c r="G9" s="19" t="n">
        <v>0.133905499024104</v>
      </c>
      <c r="H9" s="19" t="n">
        <v>0.137400318879677</v>
      </c>
      <c r="I9" s="19" t="n">
        <v>0.102334988755081</v>
      </c>
      <c r="J9" s="19" t="n">
        <v>0.0420726563461637</v>
      </c>
      <c r="K9" s="19" t="n">
        <v>0.0472210665425261</v>
      </c>
      <c r="L9" s="19" t="n">
        <v>0.0467641281489495</v>
      </c>
      <c r="M9" s="19"/>
      <c r="N9" s="19" t="n">
        <v>0.116428308508898</v>
      </c>
      <c r="O9" s="19" t="n">
        <v>0.0847276917188445</v>
      </c>
      <c r="P9" s="19" t="n">
        <v>0.0525680577233017</v>
      </c>
      <c r="Q9" s="19" t="n">
        <v>0.0724021427351154</v>
      </c>
      <c r="R9" s="19"/>
      <c r="S9" s="19" t="n">
        <v>0.141570901728376</v>
      </c>
      <c r="T9" s="19" t="n">
        <v>0.0512325950875132</v>
      </c>
      <c r="U9" s="19" t="n">
        <v>0.0296616314413183</v>
      </c>
      <c r="V9" s="19" t="n">
        <v>0.0538638376353289</v>
      </c>
      <c r="W9" s="19" t="n">
        <v>0.10122356004828</v>
      </c>
      <c r="X9" s="19" t="n">
        <v>0.143285445770005</v>
      </c>
      <c r="Y9" s="19" t="n">
        <v>0.0609641875111253</v>
      </c>
      <c r="Z9" s="19" t="n">
        <v>0.0532260476494034</v>
      </c>
      <c r="AA9" s="19" t="n">
        <v>0.0832004508745542</v>
      </c>
      <c r="AB9" s="19" t="n">
        <v>0.0899617123444234</v>
      </c>
      <c r="AC9" s="19" t="n">
        <v>0.0344708954127146</v>
      </c>
      <c r="AD9" s="19" t="n">
        <v>0.113454438358937</v>
      </c>
      <c r="AE9" s="19"/>
      <c r="AF9" s="19" t="n">
        <v>0.0743262657624518</v>
      </c>
      <c r="AG9" s="19" t="n">
        <v>0.0882584810599128</v>
      </c>
      <c r="AH9" s="19" t="n">
        <v>0.071139775477603</v>
      </c>
      <c r="AI9" s="19"/>
      <c r="AJ9" s="19" t="n">
        <v>0.0539766227665304</v>
      </c>
      <c r="AK9" s="19" t="n">
        <v>0.128560556075465</v>
      </c>
      <c r="AL9" s="19" t="n">
        <v>0.0522566434968115</v>
      </c>
      <c r="AM9" s="19" t="n">
        <v>0.123092491852811</v>
      </c>
      <c r="AN9" s="19" t="n">
        <v>0.0594398175802065</v>
      </c>
      <c r="AO9" s="19"/>
      <c r="AP9" s="19" t="n">
        <v>0.0548141547484307</v>
      </c>
      <c r="AQ9" s="19" t="n">
        <v>0.124006267239084</v>
      </c>
      <c r="AR9" s="19" t="n">
        <v>0.0878592916922583</v>
      </c>
      <c r="AS9" s="19" t="n">
        <v>0.0555523958437534</v>
      </c>
      <c r="AT9" s="19" t="n">
        <v>0.0911562604750817</v>
      </c>
      <c r="AU9" s="19"/>
      <c r="AV9" s="19" t="n">
        <v>0.127196324875149</v>
      </c>
      <c r="AW9" s="19" t="n">
        <v>0.0706109064235812</v>
      </c>
      <c r="AX9" s="19" t="n">
        <v>0.0803429268327746</v>
      </c>
      <c r="AY9" s="19" t="n">
        <v>0.0597715049588947</v>
      </c>
      <c r="AZ9" s="19" t="n">
        <v>0.0988643387951819</v>
      </c>
      <c r="BA9" s="19" t="n">
        <v>0.012019703293687</v>
      </c>
      <c r="BB9" s="19"/>
      <c r="BC9" s="19" t="n">
        <v>0.0699524451197791</v>
      </c>
      <c r="BD9" s="19" t="n">
        <v>0.0745859530718452</v>
      </c>
      <c r="BE9" s="19" t="n">
        <v>0.0908994983808921</v>
      </c>
      <c r="BF9" s="19" t="n">
        <v>0.11904936080454</v>
      </c>
      <c r="BG9" s="19" t="n">
        <v>0.174345145733417</v>
      </c>
    </row>
    <row r="10">
      <c r="B10" s="20" t="s">
        <v>523</v>
      </c>
      <c r="C10" s="19" t="n">
        <v>0.207738643112084</v>
      </c>
      <c r="D10" s="19" t="n">
        <v>0.244524316925415</v>
      </c>
      <c r="E10" s="19" t="n">
        <v>0.173494953118811</v>
      </c>
      <c r="F10" s="19"/>
      <c r="G10" s="19" t="n">
        <v>0.241509461346071</v>
      </c>
      <c r="H10" s="19" t="n">
        <v>0.258893668226742</v>
      </c>
      <c r="I10" s="19" t="n">
        <v>0.213918046158925</v>
      </c>
      <c r="J10" s="19" t="n">
        <v>0.193947938063882</v>
      </c>
      <c r="K10" s="19" t="n">
        <v>0.188848984557232</v>
      </c>
      <c r="L10" s="19" t="n">
        <v>0.162571980159611</v>
      </c>
      <c r="M10" s="19"/>
      <c r="N10" s="19" t="n">
        <v>0.239647590127083</v>
      </c>
      <c r="O10" s="19" t="n">
        <v>0.22174681692278</v>
      </c>
      <c r="P10" s="19" t="n">
        <v>0.176459948180829</v>
      </c>
      <c r="Q10" s="19" t="n">
        <v>0.184700865015867</v>
      </c>
      <c r="R10" s="19"/>
      <c r="S10" s="19" t="n">
        <v>0.250153778736801</v>
      </c>
      <c r="T10" s="19" t="n">
        <v>0.201534786796922</v>
      </c>
      <c r="U10" s="19" t="n">
        <v>0.177340928200456</v>
      </c>
      <c r="V10" s="19" t="n">
        <v>0.225506817158135</v>
      </c>
      <c r="W10" s="19" t="n">
        <v>0.275241452443287</v>
      </c>
      <c r="X10" s="19" t="n">
        <v>0.1925611917726</v>
      </c>
      <c r="Y10" s="19" t="n">
        <v>0.217407977582135</v>
      </c>
      <c r="Z10" s="19" t="n">
        <v>0.194777315157139</v>
      </c>
      <c r="AA10" s="19" t="n">
        <v>0.167856543618485</v>
      </c>
      <c r="AB10" s="19" t="n">
        <v>0.141551610772397</v>
      </c>
      <c r="AC10" s="19" t="n">
        <v>0.25087007884164</v>
      </c>
      <c r="AD10" s="19" t="n">
        <v>0.215728700466657</v>
      </c>
      <c r="AE10" s="19"/>
      <c r="AF10" s="19" t="n">
        <v>0.188109645784534</v>
      </c>
      <c r="AG10" s="19" t="n">
        <v>0.21565055902393</v>
      </c>
      <c r="AH10" s="19" t="n">
        <v>0.207646248143769</v>
      </c>
      <c r="AI10" s="19"/>
      <c r="AJ10" s="19" t="n">
        <v>0.22536429045743</v>
      </c>
      <c r="AK10" s="19" t="n">
        <v>0.216282205332642</v>
      </c>
      <c r="AL10" s="19" t="n">
        <v>0.224426596444894</v>
      </c>
      <c r="AM10" s="19" t="n">
        <v>0.165902916388364</v>
      </c>
      <c r="AN10" s="19" t="n">
        <v>0.182371745563628</v>
      </c>
      <c r="AO10" s="19"/>
      <c r="AP10" s="19" t="n">
        <v>0.224512104407913</v>
      </c>
      <c r="AQ10" s="19" t="n">
        <v>0.223921906851962</v>
      </c>
      <c r="AR10" s="19" t="n">
        <v>0.200850116918076</v>
      </c>
      <c r="AS10" s="19" t="n">
        <v>0.187524276880645</v>
      </c>
      <c r="AT10" s="19" t="n">
        <v>0.212765744896107</v>
      </c>
      <c r="AU10" s="19"/>
      <c r="AV10" s="19" t="n">
        <v>0.251820591978536</v>
      </c>
      <c r="AW10" s="19" t="n">
        <v>0.247250900841996</v>
      </c>
      <c r="AX10" s="19" t="n">
        <v>0.204122131125434</v>
      </c>
      <c r="AY10" s="19" t="n">
        <v>0.166938848174717</v>
      </c>
      <c r="AZ10" s="19" t="n">
        <v>0.17829034944959</v>
      </c>
      <c r="BA10" s="19" t="n">
        <v>0.179748383718442</v>
      </c>
      <c r="BB10" s="19"/>
      <c r="BC10" s="19" t="n">
        <v>0.209115399506798</v>
      </c>
      <c r="BD10" s="19" t="n">
        <v>0.186975455833702</v>
      </c>
      <c r="BE10" s="19" t="n">
        <v>0.237243243659476</v>
      </c>
      <c r="BF10" s="19" t="n">
        <v>0.230220612691111</v>
      </c>
      <c r="BG10" s="19" t="n">
        <v>0.282855146004221</v>
      </c>
    </row>
    <row r="11">
      <c r="B11" s="20" t="s">
        <v>524</v>
      </c>
      <c r="C11" s="19" t="n">
        <v>0.172282785786985</v>
      </c>
      <c r="D11" s="19" t="n">
        <v>0.186363859888634</v>
      </c>
      <c r="E11" s="19" t="n">
        <v>0.157912539793153</v>
      </c>
      <c r="F11" s="19"/>
      <c r="G11" s="19" t="n">
        <v>0.163994687714424</v>
      </c>
      <c r="H11" s="19" t="n">
        <v>0.164122912301688</v>
      </c>
      <c r="I11" s="19" t="n">
        <v>0.174327606041904</v>
      </c>
      <c r="J11" s="19" t="n">
        <v>0.168231839290176</v>
      </c>
      <c r="K11" s="19" t="n">
        <v>0.180742079310511</v>
      </c>
      <c r="L11" s="19" t="n">
        <v>0.180363384470592</v>
      </c>
      <c r="M11" s="19"/>
      <c r="N11" s="19" t="n">
        <v>0.155339107731439</v>
      </c>
      <c r="O11" s="19" t="n">
        <v>0.156363581212171</v>
      </c>
      <c r="P11" s="19" t="n">
        <v>0.206267347464279</v>
      </c>
      <c r="Q11" s="19" t="n">
        <v>0.177571700345946</v>
      </c>
      <c r="R11" s="19"/>
      <c r="S11" s="19" t="n">
        <v>0.163786276193029</v>
      </c>
      <c r="T11" s="19" t="n">
        <v>0.156983768701653</v>
      </c>
      <c r="U11" s="19" t="n">
        <v>0.184299174371149</v>
      </c>
      <c r="V11" s="19" t="n">
        <v>0.201681858627219</v>
      </c>
      <c r="W11" s="19" t="n">
        <v>0.196169208515036</v>
      </c>
      <c r="X11" s="19" t="n">
        <v>0.157547854782455</v>
      </c>
      <c r="Y11" s="19" t="n">
        <v>0.193410601479124</v>
      </c>
      <c r="Z11" s="19" t="n">
        <v>0.130430697677253</v>
      </c>
      <c r="AA11" s="19" t="n">
        <v>0.15021475766523</v>
      </c>
      <c r="AB11" s="19" t="n">
        <v>0.190389824039652</v>
      </c>
      <c r="AC11" s="19" t="n">
        <v>0.225042516728913</v>
      </c>
      <c r="AD11" s="19" t="n">
        <v>0.0831590632610738</v>
      </c>
      <c r="AE11" s="19"/>
      <c r="AF11" s="19" t="n">
        <v>0.184311344483603</v>
      </c>
      <c r="AG11" s="19" t="n">
        <v>0.158043792415142</v>
      </c>
      <c r="AH11" s="19" t="n">
        <v>0.191349516254326</v>
      </c>
      <c r="AI11" s="19"/>
      <c r="AJ11" s="19" t="n">
        <v>0.175472868161995</v>
      </c>
      <c r="AK11" s="19" t="n">
        <v>0.171012834304601</v>
      </c>
      <c r="AL11" s="19" t="n">
        <v>0.13850961182761</v>
      </c>
      <c r="AM11" s="19" t="n">
        <v>0.152373973671425</v>
      </c>
      <c r="AN11" s="19" t="n">
        <v>0.196034702218663</v>
      </c>
      <c r="AO11" s="19"/>
      <c r="AP11" s="19" t="n">
        <v>0.170435024560192</v>
      </c>
      <c r="AQ11" s="19" t="n">
        <v>0.171423286790047</v>
      </c>
      <c r="AR11" s="19" t="n">
        <v>0.184815332348841</v>
      </c>
      <c r="AS11" s="19" t="n">
        <v>0.151880700936407</v>
      </c>
      <c r="AT11" s="19" t="n">
        <v>0.160845179251712</v>
      </c>
      <c r="AU11" s="19"/>
      <c r="AV11" s="19" t="n">
        <v>0.165396225707355</v>
      </c>
      <c r="AW11" s="19" t="n">
        <v>0.187512567473371</v>
      </c>
      <c r="AX11" s="19" t="n">
        <v>0.147597968155566</v>
      </c>
      <c r="AY11" s="19" t="n">
        <v>0.174448669744526</v>
      </c>
      <c r="AZ11" s="19" t="n">
        <v>0.14395032346486</v>
      </c>
      <c r="BA11" s="19" t="n">
        <v>0.15241849056595</v>
      </c>
      <c r="BB11" s="19"/>
      <c r="BC11" s="19" t="n">
        <v>0.170619655678645</v>
      </c>
      <c r="BD11" s="19" t="n">
        <v>0.175974576729085</v>
      </c>
      <c r="BE11" s="19" t="n">
        <v>0.171600465597415</v>
      </c>
      <c r="BF11" s="19" t="n">
        <v>0.149097516779805</v>
      </c>
      <c r="BG11" s="19" t="n">
        <v>0.0671560589227731</v>
      </c>
    </row>
    <row r="12">
      <c r="B12" s="20" t="s">
        <v>525</v>
      </c>
      <c r="C12" s="19" t="n">
        <v>0.229346492209311</v>
      </c>
      <c r="D12" s="19" t="n">
        <v>0.203770409717477</v>
      </c>
      <c r="E12" s="19" t="n">
        <v>0.255219581883859</v>
      </c>
      <c r="F12" s="19"/>
      <c r="G12" s="19" t="n">
        <v>0.23517478246024</v>
      </c>
      <c r="H12" s="19" t="n">
        <v>0.259924884605809</v>
      </c>
      <c r="I12" s="19" t="n">
        <v>0.207904239702091</v>
      </c>
      <c r="J12" s="19" t="n">
        <v>0.236407464854093</v>
      </c>
      <c r="K12" s="19" t="n">
        <v>0.235493323892517</v>
      </c>
      <c r="L12" s="19" t="n">
        <v>0.208243862613453</v>
      </c>
      <c r="M12" s="19"/>
      <c r="N12" s="19" t="n">
        <v>0.24779798605645</v>
      </c>
      <c r="O12" s="19" t="n">
        <v>0.251479179383501</v>
      </c>
      <c r="P12" s="19" t="n">
        <v>0.219499852269742</v>
      </c>
      <c r="Q12" s="19" t="n">
        <v>0.195560123001055</v>
      </c>
      <c r="R12" s="19"/>
      <c r="S12" s="19" t="n">
        <v>0.231742852753586</v>
      </c>
      <c r="T12" s="19" t="n">
        <v>0.234765220355816</v>
      </c>
      <c r="U12" s="19" t="n">
        <v>0.229509299161377</v>
      </c>
      <c r="V12" s="19" t="n">
        <v>0.196930268479159</v>
      </c>
      <c r="W12" s="19" t="n">
        <v>0.201421245072604</v>
      </c>
      <c r="X12" s="19" t="n">
        <v>0.213097580214375</v>
      </c>
      <c r="Y12" s="19" t="n">
        <v>0.285302365070446</v>
      </c>
      <c r="Z12" s="19" t="n">
        <v>0.240900180195278</v>
      </c>
      <c r="AA12" s="19" t="n">
        <v>0.223090634652596</v>
      </c>
      <c r="AB12" s="19" t="n">
        <v>0.240231607414976</v>
      </c>
      <c r="AC12" s="19" t="n">
        <v>0.250950790679462</v>
      </c>
      <c r="AD12" s="19" t="n">
        <v>0.194805601747361</v>
      </c>
      <c r="AE12" s="19"/>
      <c r="AF12" s="19" t="n">
        <v>0.219223432732693</v>
      </c>
      <c r="AG12" s="19" t="n">
        <v>0.240324073354304</v>
      </c>
      <c r="AH12" s="19" t="n">
        <v>0.222138537078259</v>
      </c>
      <c r="AI12" s="19"/>
      <c r="AJ12" s="19" t="n">
        <v>0.222980734739088</v>
      </c>
      <c r="AK12" s="19" t="n">
        <v>0.231754406635092</v>
      </c>
      <c r="AL12" s="19" t="n">
        <v>0.294233424228626</v>
      </c>
      <c r="AM12" s="19" t="n">
        <v>0.241317306757092</v>
      </c>
      <c r="AN12" s="19" t="n">
        <v>0.204755340537653</v>
      </c>
      <c r="AO12" s="19"/>
      <c r="AP12" s="19" t="n">
        <v>0.253725180435377</v>
      </c>
      <c r="AQ12" s="19" t="n">
        <v>0.218517269310935</v>
      </c>
      <c r="AR12" s="19" t="n">
        <v>0.209147937809856</v>
      </c>
      <c r="AS12" s="19" t="n">
        <v>0.251469808248866</v>
      </c>
      <c r="AT12" s="19" t="n">
        <v>0.228281806175963</v>
      </c>
      <c r="AU12" s="19"/>
      <c r="AV12" s="19" t="n">
        <v>0.216653938275235</v>
      </c>
      <c r="AW12" s="19" t="n">
        <v>0.198308589177821</v>
      </c>
      <c r="AX12" s="19" t="n">
        <v>0.288954623629475</v>
      </c>
      <c r="AY12" s="19" t="n">
        <v>0.25672158607469</v>
      </c>
      <c r="AZ12" s="19" t="n">
        <v>0.269754072903349</v>
      </c>
      <c r="BA12" s="19" t="n">
        <v>0.18999048726382</v>
      </c>
      <c r="BB12" s="19"/>
      <c r="BC12" s="19" t="n">
        <v>0.209612440933207</v>
      </c>
      <c r="BD12" s="19" t="n">
        <v>0.246567241556713</v>
      </c>
      <c r="BE12" s="19" t="n">
        <v>0.230132070897994</v>
      </c>
      <c r="BF12" s="19" t="n">
        <v>0.245716234025827</v>
      </c>
      <c r="BG12" s="19" t="n">
        <v>0.105736160622978</v>
      </c>
    </row>
    <row r="13">
      <c r="B13" s="20" t="s">
        <v>526</v>
      </c>
      <c r="C13" s="19" t="n">
        <v>0.0934333822999188</v>
      </c>
      <c r="D13" s="19" t="n">
        <v>0.0733744892846774</v>
      </c>
      <c r="E13" s="19" t="n">
        <v>0.111909504006359</v>
      </c>
      <c r="F13" s="19"/>
      <c r="G13" s="19" t="n">
        <v>0.0868199450014367</v>
      </c>
      <c r="H13" s="19" t="n">
        <v>0.0587708408595887</v>
      </c>
      <c r="I13" s="19" t="n">
        <v>0.0903095789403172</v>
      </c>
      <c r="J13" s="19" t="n">
        <v>0.11933452049419</v>
      </c>
      <c r="K13" s="19" t="n">
        <v>0.108202141608713</v>
      </c>
      <c r="L13" s="19" t="n">
        <v>0.0975675770678408</v>
      </c>
      <c r="M13" s="19"/>
      <c r="N13" s="19" t="n">
        <v>0.067750202675905</v>
      </c>
      <c r="O13" s="19" t="n">
        <v>0.0807822093913034</v>
      </c>
      <c r="P13" s="19" t="n">
        <v>0.115842977644294</v>
      </c>
      <c r="Q13" s="19" t="n">
        <v>0.114755925098144</v>
      </c>
      <c r="R13" s="19"/>
      <c r="S13" s="19" t="n">
        <v>0.0609528488793065</v>
      </c>
      <c r="T13" s="19" t="n">
        <v>0.123672327408605</v>
      </c>
      <c r="U13" s="19" t="n">
        <v>0.125967579029742</v>
      </c>
      <c r="V13" s="19" t="n">
        <v>0.138684846585636</v>
      </c>
      <c r="W13" s="19" t="n">
        <v>0.0577697426461668</v>
      </c>
      <c r="X13" s="19" t="n">
        <v>0.0990222082807704</v>
      </c>
      <c r="Y13" s="19" t="n">
        <v>0.0704153298323944</v>
      </c>
      <c r="Z13" s="19" t="n">
        <v>0.0949963872733325</v>
      </c>
      <c r="AA13" s="19" t="n">
        <v>0.0991313419803839</v>
      </c>
      <c r="AB13" s="19" t="n">
        <v>0.0845382556419907</v>
      </c>
      <c r="AC13" s="19" t="n">
        <v>0.0506521872048571</v>
      </c>
      <c r="AD13" s="19" t="n">
        <v>0.0953328650295576</v>
      </c>
      <c r="AE13" s="19"/>
      <c r="AF13" s="19" t="n">
        <v>0.116979907289118</v>
      </c>
      <c r="AG13" s="19" t="n">
        <v>0.0855791466557844</v>
      </c>
      <c r="AH13" s="19" t="n">
        <v>0.0627862717498668</v>
      </c>
      <c r="AI13" s="19"/>
      <c r="AJ13" s="19" t="n">
        <v>0.0983559436960047</v>
      </c>
      <c r="AK13" s="19" t="n">
        <v>0.0894453931352118</v>
      </c>
      <c r="AL13" s="19" t="n">
        <v>0.0356280823549663</v>
      </c>
      <c r="AM13" s="19" t="n">
        <v>0.290216536061575</v>
      </c>
      <c r="AN13" s="19" t="n">
        <v>0.0835923784866753</v>
      </c>
      <c r="AO13" s="19"/>
      <c r="AP13" s="19" t="n">
        <v>0.0806500449786704</v>
      </c>
      <c r="AQ13" s="19" t="n">
        <v>0.0920654430979025</v>
      </c>
      <c r="AR13" s="19" t="n">
        <v>0.0730466295148431</v>
      </c>
      <c r="AS13" s="19" t="n">
        <v>0.156239498215403</v>
      </c>
      <c r="AT13" s="19" t="n">
        <v>0.0560272505245764</v>
      </c>
      <c r="AU13" s="19"/>
      <c r="AV13" s="19" t="n">
        <v>0.0769014152518235</v>
      </c>
      <c r="AW13" s="19" t="n">
        <v>0.0859810415851076</v>
      </c>
      <c r="AX13" s="19" t="n">
        <v>0.0789928548218898</v>
      </c>
      <c r="AY13" s="19" t="n">
        <v>0.148889959962158</v>
      </c>
      <c r="AZ13" s="19" t="n">
        <v>0.100610378352836</v>
      </c>
      <c r="BA13" s="19" t="n">
        <v>0.0759195458978317</v>
      </c>
      <c r="BB13" s="19"/>
      <c r="BC13" s="19" t="n">
        <v>0.114308933596081</v>
      </c>
      <c r="BD13" s="19" t="n">
        <v>0.0863592689475046</v>
      </c>
      <c r="BE13" s="19" t="n">
        <v>0.0726803252030374</v>
      </c>
      <c r="BF13" s="19" t="n">
        <v>0.072171929422181</v>
      </c>
      <c r="BG13" s="19" t="n">
        <v>0.16482536960596</v>
      </c>
    </row>
    <row r="14">
      <c r="B14" s="20" t="s">
        <v>207</v>
      </c>
      <c r="C14" s="21" t="n">
        <v>0.21412058356821</v>
      </c>
      <c r="D14" s="21" t="n">
        <v>0.192897541834649</v>
      </c>
      <c r="E14" s="21" t="n">
        <v>0.233328558685003</v>
      </c>
      <c r="F14" s="21"/>
      <c r="G14" s="21" t="n">
        <v>0.138595624453724</v>
      </c>
      <c r="H14" s="21" t="n">
        <v>0.120887375126495</v>
      </c>
      <c r="I14" s="21" t="n">
        <v>0.211205540401682</v>
      </c>
      <c r="J14" s="21" t="n">
        <v>0.240005580951496</v>
      </c>
      <c r="K14" s="21" t="n">
        <v>0.239492404088502</v>
      </c>
      <c r="L14" s="21" t="n">
        <v>0.304489067539553</v>
      </c>
      <c r="M14" s="21"/>
      <c r="N14" s="21" t="n">
        <v>0.173036804900224</v>
      </c>
      <c r="O14" s="21" t="n">
        <v>0.2049005213714</v>
      </c>
      <c r="P14" s="21" t="n">
        <v>0.229361816717554</v>
      </c>
      <c r="Q14" s="21" t="n">
        <v>0.255009243803873</v>
      </c>
      <c r="R14" s="21"/>
      <c r="S14" s="21" t="n">
        <v>0.151793341708902</v>
      </c>
      <c r="T14" s="21" t="n">
        <v>0.23181130164949</v>
      </c>
      <c r="U14" s="21" t="n">
        <v>0.253221387795957</v>
      </c>
      <c r="V14" s="21" t="n">
        <v>0.183332371514522</v>
      </c>
      <c r="W14" s="21" t="n">
        <v>0.168174791274626</v>
      </c>
      <c r="X14" s="21" t="n">
        <v>0.194485719179795</v>
      </c>
      <c r="Y14" s="21" t="n">
        <v>0.172499538524776</v>
      </c>
      <c r="Z14" s="21" t="n">
        <v>0.285669372047594</v>
      </c>
      <c r="AA14" s="21" t="n">
        <v>0.276506271208751</v>
      </c>
      <c r="AB14" s="21" t="n">
        <v>0.253326989786561</v>
      </c>
      <c r="AC14" s="21" t="n">
        <v>0.188013531132413</v>
      </c>
      <c r="AD14" s="21" t="n">
        <v>0.297519331136414</v>
      </c>
      <c r="AE14" s="21"/>
      <c r="AF14" s="21" t="n">
        <v>0.2170494039476</v>
      </c>
      <c r="AG14" s="21" t="n">
        <v>0.212143947490927</v>
      </c>
      <c r="AH14" s="21" t="n">
        <v>0.244939651296176</v>
      </c>
      <c r="AI14" s="21"/>
      <c r="AJ14" s="21" t="n">
        <v>0.223849540178952</v>
      </c>
      <c r="AK14" s="21" t="n">
        <v>0.162944604516989</v>
      </c>
      <c r="AL14" s="21" t="n">
        <v>0.254945641647092</v>
      </c>
      <c r="AM14" s="21" t="n">
        <v>0.027096775268733</v>
      </c>
      <c r="AN14" s="21" t="n">
        <v>0.273806015613175</v>
      </c>
      <c r="AO14" s="21"/>
      <c r="AP14" s="21" t="n">
        <v>0.215863490869417</v>
      </c>
      <c r="AQ14" s="21" t="n">
        <v>0.170065826710069</v>
      </c>
      <c r="AR14" s="21" t="n">
        <v>0.244280691716126</v>
      </c>
      <c r="AS14" s="21" t="n">
        <v>0.197333319874926</v>
      </c>
      <c r="AT14" s="21" t="n">
        <v>0.25092375867656</v>
      </c>
      <c r="AU14" s="21"/>
      <c r="AV14" s="21" t="n">
        <v>0.162031503911902</v>
      </c>
      <c r="AW14" s="21" t="n">
        <v>0.210335994498124</v>
      </c>
      <c r="AX14" s="21" t="n">
        <v>0.19998949543486</v>
      </c>
      <c r="AY14" s="21" t="n">
        <v>0.193229431085015</v>
      </c>
      <c r="AZ14" s="21" t="n">
        <v>0.208530537034184</v>
      </c>
      <c r="BA14" s="21" t="n">
        <v>0.38990338926027</v>
      </c>
      <c r="BB14" s="21"/>
      <c r="BC14" s="21" t="n">
        <v>0.22639112516549</v>
      </c>
      <c r="BD14" s="21" t="n">
        <v>0.22953750386115</v>
      </c>
      <c r="BE14" s="21" t="n">
        <v>0.197444396261186</v>
      </c>
      <c r="BF14" s="21" t="n">
        <v>0.183744346276536</v>
      </c>
      <c r="BG14" s="21" t="n">
        <v>0.205082119110651</v>
      </c>
    </row>
    <row r="15">
      <c r="B15" s="18"/>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529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522</v>
      </c>
      <c r="C9" s="19" t="n">
        <v>0.110311440526905</v>
      </c>
      <c r="D9" s="19" t="n">
        <v>0.142568633127103</v>
      </c>
      <c r="E9" s="19" t="n">
        <v>0.0797165500854961</v>
      </c>
      <c r="F9" s="19"/>
      <c r="G9" s="19" t="n">
        <v>0.136304633115306</v>
      </c>
      <c r="H9" s="19" t="n">
        <v>0.168715723650739</v>
      </c>
      <c r="I9" s="19" t="n">
        <v>0.152300761611473</v>
      </c>
      <c r="J9" s="19" t="n">
        <v>0.0657839444094653</v>
      </c>
      <c r="K9" s="19" t="n">
        <v>0.0822269455675065</v>
      </c>
      <c r="L9" s="19" t="n">
        <v>0.0664586421826222</v>
      </c>
      <c r="M9" s="19"/>
      <c r="N9" s="19" t="n">
        <v>0.144428018251094</v>
      </c>
      <c r="O9" s="19" t="n">
        <v>0.103267198535829</v>
      </c>
      <c r="P9" s="19" t="n">
        <v>0.0949733490724556</v>
      </c>
      <c r="Q9" s="19" t="n">
        <v>0.0925832124915471</v>
      </c>
      <c r="R9" s="19"/>
      <c r="S9" s="19" t="n">
        <v>0.180090715628123</v>
      </c>
      <c r="T9" s="19" t="n">
        <v>0.0880197692377381</v>
      </c>
      <c r="U9" s="19" t="n">
        <v>0.0636076082504252</v>
      </c>
      <c r="V9" s="19" t="n">
        <v>0.0930323372522308</v>
      </c>
      <c r="W9" s="19" t="n">
        <v>0.151845253061683</v>
      </c>
      <c r="X9" s="19" t="n">
        <v>0.180185682384722</v>
      </c>
      <c r="Y9" s="19" t="n">
        <v>0.0574043805202364</v>
      </c>
      <c r="Z9" s="19" t="n">
        <v>0.0544453670337535</v>
      </c>
      <c r="AA9" s="19" t="n">
        <v>0.108713716907173</v>
      </c>
      <c r="AB9" s="19" t="n">
        <v>0.0921768397077322</v>
      </c>
      <c r="AC9" s="19" t="n">
        <v>0.0779627795599252</v>
      </c>
      <c r="AD9" s="19" t="n">
        <v>0.0797068060428283</v>
      </c>
      <c r="AE9" s="19"/>
      <c r="AF9" s="19" t="n">
        <v>0.117816664773676</v>
      </c>
      <c r="AG9" s="19" t="n">
        <v>0.104007549562924</v>
      </c>
      <c r="AH9" s="19" t="n">
        <v>0.113219053486011</v>
      </c>
      <c r="AI9" s="19"/>
      <c r="AJ9" s="19" t="n">
        <v>0.095592967769032</v>
      </c>
      <c r="AK9" s="19" t="n">
        <v>0.144917884714582</v>
      </c>
      <c r="AL9" s="19" t="n">
        <v>0.0714421411452722</v>
      </c>
      <c r="AM9" s="19" t="n">
        <v>0.169266991430158</v>
      </c>
      <c r="AN9" s="19" t="n">
        <v>0.118946990065995</v>
      </c>
      <c r="AO9" s="19"/>
      <c r="AP9" s="19" t="n">
        <v>0.0893438682997457</v>
      </c>
      <c r="AQ9" s="19" t="n">
        <v>0.143082861707589</v>
      </c>
      <c r="AR9" s="19" t="n">
        <v>0.097783075614177</v>
      </c>
      <c r="AS9" s="19" t="n">
        <v>0.109351205450769</v>
      </c>
      <c r="AT9" s="19" t="n">
        <v>0.072357767468543</v>
      </c>
      <c r="AU9" s="19"/>
      <c r="AV9" s="19" t="n">
        <v>0.159943771714625</v>
      </c>
      <c r="AW9" s="19" t="n">
        <v>0.103681467166377</v>
      </c>
      <c r="AX9" s="19" t="n">
        <v>0.114433830062212</v>
      </c>
      <c r="AY9" s="19" t="n">
        <v>0.0853630037194902</v>
      </c>
      <c r="AZ9" s="19" t="n">
        <v>0.0703995829698213</v>
      </c>
      <c r="BA9" s="19" t="n">
        <v>0.0449287044228007</v>
      </c>
      <c r="BB9" s="19"/>
      <c r="BC9" s="19" t="n">
        <v>0.0968561481930662</v>
      </c>
      <c r="BD9" s="19" t="n">
        <v>0.080907314481692</v>
      </c>
      <c r="BE9" s="19" t="n">
        <v>0.125516844474064</v>
      </c>
      <c r="BF9" s="19" t="n">
        <v>0.153437697568383</v>
      </c>
      <c r="BG9" s="19" t="n">
        <v>0.196477727729536</v>
      </c>
    </row>
    <row r="10">
      <c r="B10" s="20" t="s">
        <v>523</v>
      </c>
      <c r="C10" s="19" t="n">
        <v>0.150444223897918</v>
      </c>
      <c r="D10" s="19" t="n">
        <v>0.169758971057396</v>
      </c>
      <c r="E10" s="19" t="n">
        <v>0.129837499302985</v>
      </c>
      <c r="F10" s="19"/>
      <c r="G10" s="19" t="n">
        <v>0.199521337158495</v>
      </c>
      <c r="H10" s="19" t="n">
        <v>0.202725866793659</v>
      </c>
      <c r="I10" s="19" t="n">
        <v>0.163729045717248</v>
      </c>
      <c r="J10" s="19" t="n">
        <v>0.130973018107901</v>
      </c>
      <c r="K10" s="19" t="n">
        <v>0.131179948949354</v>
      </c>
      <c r="L10" s="19" t="n">
        <v>0.0932100187151458</v>
      </c>
      <c r="M10" s="19"/>
      <c r="N10" s="19" t="n">
        <v>0.190484864062537</v>
      </c>
      <c r="O10" s="19" t="n">
        <v>0.16656140022056</v>
      </c>
      <c r="P10" s="19" t="n">
        <v>0.12920830038484</v>
      </c>
      <c r="Q10" s="19" t="n">
        <v>0.109500709446055</v>
      </c>
      <c r="R10" s="19"/>
      <c r="S10" s="19" t="n">
        <v>0.166329788586287</v>
      </c>
      <c r="T10" s="19" t="n">
        <v>0.103017583656203</v>
      </c>
      <c r="U10" s="19" t="n">
        <v>0.110458022957685</v>
      </c>
      <c r="V10" s="19" t="n">
        <v>0.15776417141072</v>
      </c>
      <c r="W10" s="19" t="n">
        <v>0.201124296383616</v>
      </c>
      <c r="X10" s="19" t="n">
        <v>0.118240369686344</v>
      </c>
      <c r="Y10" s="19" t="n">
        <v>0.164110190148957</v>
      </c>
      <c r="Z10" s="19" t="n">
        <v>0.156016066500229</v>
      </c>
      <c r="AA10" s="19" t="n">
        <v>0.148250217271124</v>
      </c>
      <c r="AB10" s="19" t="n">
        <v>0.170039473643487</v>
      </c>
      <c r="AC10" s="19" t="n">
        <v>0.186456142342737</v>
      </c>
      <c r="AD10" s="19" t="n">
        <v>0.189507582751685</v>
      </c>
      <c r="AE10" s="19"/>
      <c r="AF10" s="19" t="n">
        <v>0.127612055901483</v>
      </c>
      <c r="AG10" s="19" t="n">
        <v>0.148840497034898</v>
      </c>
      <c r="AH10" s="19" t="n">
        <v>0.189053017687317</v>
      </c>
      <c r="AI10" s="19"/>
      <c r="AJ10" s="19" t="n">
        <v>0.150567274157427</v>
      </c>
      <c r="AK10" s="19" t="n">
        <v>0.156309710345613</v>
      </c>
      <c r="AL10" s="19" t="n">
        <v>0.135835556664314</v>
      </c>
      <c r="AM10" s="19" t="n">
        <v>0.147185754340008</v>
      </c>
      <c r="AN10" s="19" t="n">
        <v>0.134460079754295</v>
      </c>
      <c r="AO10" s="19"/>
      <c r="AP10" s="19" t="n">
        <v>0.161804267592002</v>
      </c>
      <c r="AQ10" s="19" t="n">
        <v>0.167604210564517</v>
      </c>
      <c r="AR10" s="19" t="n">
        <v>0.1255006111758</v>
      </c>
      <c r="AS10" s="19" t="n">
        <v>0.111203585408887</v>
      </c>
      <c r="AT10" s="19" t="n">
        <v>0.175057900461948</v>
      </c>
      <c r="AU10" s="19"/>
      <c r="AV10" s="19" t="n">
        <v>0.169255139050097</v>
      </c>
      <c r="AW10" s="19" t="n">
        <v>0.185380164577871</v>
      </c>
      <c r="AX10" s="19" t="n">
        <v>0.129282649295936</v>
      </c>
      <c r="AY10" s="19" t="n">
        <v>0.111403317973204</v>
      </c>
      <c r="AZ10" s="19" t="n">
        <v>0.202617310409005</v>
      </c>
      <c r="BA10" s="19" t="n">
        <v>0.0986849188343995</v>
      </c>
      <c r="BB10" s="19"/>
      <c r="BC10" s="19" t="n">
        <v>0.115203328609449</v>
      </c>
      <c r="BD10" s="19" t="n">
        <v>0.128349981793165</v>
      </c>
      <c r="BE10" s="19" t="n">
        <v>0.188810300187426</v>
      </c>
      <c r="BF10" s="19" t="n">
        <v>0.201938013426729</v>
      </c>
      <c r="BG10" s="19" t="n">
        <v>0.182354897050858</v>
      </c>
    </row>
    <row r="11">
      <c r="B11" s="20" t="s">
        <v>524</v>
      </c>
      <c r="C11" s="19" t="n">
        <v>0.111663137883423</v>
      </c>
      <c r="D11" s="19" t="n">
        <v>0.122910246994254</v>
      </c>
      <c r="E11" s="19" t="n">
        <v>0.101573001763125</v>
      </c>
      <c r="F11" s="19"/>
      <c r="G11" s="19" t="n">
        <v>0.13746919586202</v>
      </c>
      <c r="H11" s="19" t="n">
        <v>0.136445612462947</v>
      </c>
      <c r="I11" s="19" t="n">
        <v>0.101536908314172</v>
      </c>
      <c r="J11" s="19" t="n">
        <v>0.143550591933518</v>
      </c>
      <c r="K11" s="19" t="n">
        <v>0.0818670386602343</v>
      </c>
      <c r="L11" s="19" t="n">
        <v>0.0767837250124099</v>
      </c>
      <c r="M11" s="19"/>
      <c r="N11" s="19" t="n">
        <v>0.10515536095024</v>
      </c>
      <c r="O11" s="19" t="n">
        <v>0.100415397042231</v>
      </c>
      <c r="P11" s="19" t="n">
        <v>0.118150748824682</v>
      </c>
      <c r="Q11" s="19" t="n">
        <v>0.124891612355741</v>
      </c>
      <c r="R11" s="19"/>
      <c r="S11" s="19" t="n">
        <v>0.153822956408371</v>
      </c>
      <c r="T11" s="19" t="n">
        <v>0.0914940190776109</v>
      </c>
      <c r="U11" s="19" t="n">
        <v>0.0985483611009079</v>
      </c>
      <c r="V11" s="19" t="n">
        <v>0.120339860741123</v>
      </c>
      <c r="W11" s="19" t="n">
        <v>0.138407716064526</v>
      </c>
      <c r="X11" s="19" t="n">
        <v>0.102071709601432</v>
      </c>
      <c r="Y11" s="19" t="n">
        <v>0.140138790690082</v>
      </c>
      <c r="Z11" s="19" t="n">
        <v>0.0923947402428672</v>
      </c>
      <c r="AA11" s="19" t="n">
        <v>0.0925349990332774</v>
      </c>
      <c r="AB11" s="19" t="n">
        <v>0.0745798692579988</v>
      </c>
      <c r="AC11" s="19" t="n">
        <v>0.117160684391647</v>
      </c>
      <c r="AD11" s="19" t="n">
        <v>0.09861979583886</v>
      </c>
      <c r="AE11" s="19"/>
      <c r="AF11" s="19" t="n">
        <v>0.118836944786883</v>
      </c>
      <c r="AG11" s="19" t="n">
        <v>0.0996619661217175</v>
      </c>
      <c r="AH11" s="19" t="n">
        <v>0.108089256162724</v>
      </c>
      <c r="AI11" s="19"/>
      <c r="AJ11" s="19" t="n">
        <v>0.107993555364179</v>
      </c>
      <c r="AK11" s="19" t="n">
        <v>0.13896567039711</v>
      </c>
      <c r="AL11" s="19" t="n">
        <v>0.0713298822782317</v>
      </c>
      <c r="AM11" s="19" t="n">
        <v>0.118705143426405</v>
      </c>
      <c r="AN11" s="19" t="n">
        <v>0.102888962965412</v>
      </c>
      <c r="AO11" s="19"/>
      <c r="AP11" s="19" t="n">
        <v>0.109529928525657</v>
      </c>
      <c r="AQ11" s="19" t="n">
        <v>0.109121316617197</v>
      </c>
      <c r="AR11" s="19" t="n">
        <v>0.07452185121708</v>
      </c>
      <c r="AS11" s="19" t="n">
        <v>0.117644957771585</v>
      </c>
      <c r="AT11" s="19" t="n">
        <v>0.11056750254887</v>
      </c>
      <c r="AU11" s="19"/>
      <c r="AV11" s="19" t="n">
        <v>0.12659279509443</v>
      </c>
      <c r="AW11" s="19" t="n">
        <v>0.108940631400652</v>
      </c>
      <c r="AX11" s="19" t="n">
        <v>0.0632209226023496</v>
      </c>
      <c r="AY11" s="19" t="n">
        <v>0.133490656169362</v>
      </c>
      <c r="AZ11" s="19" t="n">
        <v>0.100794957192547</v>
      </c>
      <c r="BA11" s="19" t="n">
        <v>0.096573956260714</v>
      </c>
      <c r="BB11" s="19"/>
      <c r="BC11" s="19" t="n">
        <v>0.120423725928328</v>
      </c>
      <c r="BD11" s="19" t="n">
        <v>0.119363230401129</v>
      </c>
      <c r="BE11" s="19" t="n">
        <v>0.117900384692268</v>
      </c>
      <c r="BF11" s="19" t="n">
        <v>0.114003114310576</v>
      </c>
      <c r="BG11" s="19" t="n">
        <v>0</v>
      </c>
    </row>
    <row r="12">
      <c r="B12" s="20" t="s">
        <v>525</v>
      </c>
      <c r="C12" s="19" t="n">
        <v>0.148524927091271</v>
      </c>
      <c r="D12" s="19" t="n">
        <v>0.127049977852901</v>
      </c>
      <c r="E12" s="19" t="n">
        <v>0.169775954055745</v>
      </c>
      <c r="F12" s="19"/>
      <c r="G12" s="19" t="n">
        <v>0.176824562954249</v>
      </c>
      <c r="H12" s="19" t="n">
        <v>0.154561905591222</v>
      </c>
      <c r="I12" s="19" t="n">
        <v>0.154209874613708</v>
      </c>
      <c r="J12" s="19" t="n">
        <v>0.160819100045927</v>
      </c>
      <c r="K12" s="19" t="n">
        <v>0.128612144597724</v>
      </c>
      <c r="L12" s="19" t="n">
        <v>0.123535380835311</v>
      </c>
      <c r="M12" s="19"/>
      <c r="N12" s="19" t="n">
        <v>0.154771391093992</v>
      </c>
      <c r="O12" s="19" t="n">
        <v>0.155790409856259</v>
      </c>
      <c r="P12" s="19" t="n">
        <v>0.140899539846291</v>
      </c>
      <c r="Q12" s="19" t="n">
        <v>0.141235692725088</v>
      </c>
      <c r="R12" s="19"/>
      <c r="S12" s="19" t="n">
        <v>0.136330342152041</v>
      </c>
      <c r="T12" s="19" t="n">
        <v>0.141691113331487</v>
      </c>
      <c r="U12" s="19" t="n">
        <v>0.122311411550598</v>
      </c>
      <c r="V12" s="19" t="n">
        <v>0.160732035974525</v>
      </c>
      <c r="W12" s="19" t="n">
        <v>0.143623880108172</v>
      </c>
      <c r="X12" s="19" t="n">
        <v>0.158974381846563</v>
      </c>
      <c r="Y12" s="19" t="n">
        <v>0.19307635893038</v>
      </c>
      <c r="Z12" s="19" t="n">
        <v>0.222081388688478</v>
      </c>
      <c r="AA12" s="19" t="n">
        <v>0.139995308585569</v>
      </c>
      <c r="AB12" s="19" t="n">
        <v>0.119654830500496</v>
      </c>
      <c r="AC12" s="19" t="n">
        <v>0.175267768663649</v>
      </c>
      <c r="AD12" s="19" t="n">
        <v>0.105025441613754</v>
      </c>
      <c r="AE12" s="19"/>
      <c r="AF12" s="19" t="n">
        <v>0.147391874772616</v>
      </c>
      <c r="AG12" s="19" t="n">
        <v>0.142917192700787</v>
      </c>
      <c r="AH12" s="19" t="n">
        <v>0.133318184755818</v>
      </c>
      <c r="AI12" s="19"/>
      <c r="AJ12" s="19" t="n">
        <v>0.132431222181313</v>
      </c>
      <c r="AK12" s="19" t="n">
        <v>0.151283094653453</v>
      </c>
      <c r="AL12" s="19" t="n">
        <v>0.1564003653141</v>
      </c>
      <c r="AM12" s="19" t="n">
        <v>0.172697127940939</v>
      </c>
      <c r="AN12" s="19" t="n">
        <v>0.155179401426269</v>
      </c>
      <c r="AO12" s="19"/>
      <c r="AP12" s="19" t="n">
        <v>0.148308875483856</v>
      </c>
      <c r="AQ12" s="19" t="n">
        <v>0.13731572597304</v>
      </c>
      <c r="AR12" s="19" t="n">
        <v>0.156982881116741</v>
      </c>
      <c r="AS12" s="19" t="n">
        <v>0.158663803171764</v>
      </c>
      <c r="AT12" s="19" t="n">
        <v>0.149631867422101</v>
      </c>
      <c r="AU12" s="19"/>
      <c r="AV12" s="19" t="n">
        <v>0.135710657729536</v>
      </c>
      <c r="AW12" s="19" t="n">
        <v>0.141312052359927</v>
      </c>
      <c r="AX12" s="19" t="n">
        <v>0.171152553823074</v>
      </c>
      <c r="AY12" s="19" t="n">
        <v>0.156458052721868</v>
      </c>
      <c r="AZ12" s="19" t="n">
        <v>0.169966374236504</v>
      </c>
      <c r="BA12" s="19" t="n">
        <v>0.111080623763599</v>
      </c>
      <c r="BB12" s="19"/>
      <c r="BC12" s="19" t="n">
        <v>0.139886516736179</v>
      </c>
      <c r="BD12" s="19" t="n">
        <v>0.167565750338265</v>
      </c>
      <c r="BE12" s="19" t="n">
        <v>0.153370001423098</v>
      </c>
      <c r="BF12" s="19" t="n">
        <v>0.0913983963958411</v>
      </c>
      <c r="BG12" s="19" t="n">
        <v>0.175538625637879</v>
      </c>
    </row>
    <row r="13">
      <c r="B13" s="20" t="s">
        <v>526</v>
      </c>
      <c r="C13" s="19" t="n">
        <v>0.126317369989222</v>
      </c>
      <c r="D13" s="19" t="n">
        <v>0.120767278558056</v>
      </c>
      <c r="E13" s="19" t="n">
        <v>0.131843639447134</v>
      </c>
      <c r="F13" s="19"/>
      <c r="G13" s="19" t="n">
        <v>0.128582808165764</v>
      </c>
      <c r="H13" s="19" t="n">
        <v>0.128174927260139</v>
      </c>
      <c r="I13" s="19" t="n">
        <v>0.121994992275328</v>
      </c>
      <c r="J13" s="19" t="n">
        <v>0.150344652396292</v>
      </c>
      <c r="K13" s="19" t="n">
        <v>0.128236768026287</v>
      </c>
      <c r="L13" s="19" t="n">
        <v>0.10606591939638</v>
      </c>
      <c r="M13" s="19"/>
      <c r="N13" s="19" t="n">
        <v>0.124206573844249</v>
      </c>
      <c r="O13" s="19" t="n">
        <v>0.125259676895943</v>
      </c>
      <c r="P13" s="19" t="n">
        <v>0.13088379236877</v>
      </c>
      <c r="Q13" s="19" t="n">
        <v>0.125930061195165</v>
      </c>
      <c r="R13" s="19"/>
      <c r="S13" s="19" t="n">
        <v>0.113754544349655</v>
      </c>
      <c r="T13" s="19" t="n">
        <v>0.143677261339828</v>
      </c>
      <c r="U13" s="19" t="n">
        <v>0.194274072745142</v>
      </c>
      <c r="V13" s="19" t="n">
        <v>0.117970084700584</v>
      </c>
      <c r="W13" s="19" t="n">
        <v>0.108580563908794</v>
      </c>
      <c r="X13" s="19" t="n">
        <v>0.104632110789258</v>
      </c>
      <c r="Y13" s="19" t="n">
        <v>0.105634149180735</v>
      </c>
      <c r="Z13" s="19" t="n">
        <v>0.0823337116149817</v>
      </c>
      <c r="AA13" s="19" t="n">
        <v>0.158082818048703</v>
      </c>
      <c r="AB13" s="19" t="n">
        <v>0.104570171173981</v>
      </c>
      <c r="AC13" s="19" t="n">
        <v>0.121802923450155</v>
      </c>
      <c r="AD13" s="19" t="n">
        <v>0.130153595783906</v>
      </c>
      <c r="AE13" s="19"/>
      <c r="AF13" s="19" t="n">
        <v>0.129608793653826</v>
      </c>
      <c r="AG13" s="19" t="n">
        <v>0.12875238259055</v>
      </c>
      <c r="AH13" s="19" t="n">
        <v>0.114639132031262</v>
      </c>
      <c r="AI13" s="19"/>
      <c r="AJ13" s="19" t="n">
        <v>0.128534901462755</v>
      </c>
      <c r="AK13" s="19" t="n">
        <v>0.130912504938954</v>
      </c>
      <c r="AL13" s="19" t="n">
        <v>0.11107518541393</v>
      </c>
      <c r="AM13" s="19" t="n">
        <v>0.230535266183106</v>
      </c>
      <c r="AN13" s="19" t="n">
        <v>0.101655419395142</v>
      </c>
      <c r="AO13" s="19"/>
      <c r="AP13" s="19" t="n">
        <v>0.122414466193137</v>
      </c>
      <c r="AQ13" s="19" t="n">
        <v>0.146958980268686</v>
      </c>
      <c r="AR13" s="19" t="n">
        <v>0.100271399276272</v>
      </c>
      <c r="AS13" s="19" t="n">
        <v>0.148069629949753</v>
      </c>
      <c r="AT13" s="19" t="n">
        <v>0.121680701433297</v>
      </c>
      <c r="AU13" s="19"/>
      <c r="AV13" s="19" t="n">
        <v>0.129184236675414</v>
      </c>
      <c r="AW13" s="19" t="n">
        <v>0.120896685351195</v>
      </c>
      <c r="AX13" s="19" t="n">
        <v>0.117761272830388</v>
      </c>
      <c r="AY13" s="19" t="n">
        <v>0.164212582187967</v>
      </c>
      <c r="AZ13" s="19" t="n">
        <v>0.140591337577511</v>
      </c>
      <c r="BA13" s="19" t="n">
        <v>0.0875415620448997</v>
      </c>
      <c r="BB13" s="19"/>
      <c r="BC13" s="19" t="n">
        <v>0.12642612709066</v>
      </c>
      <c r="BD13" s="19" t="n">
        <v>0.139454618884035</v>
      </c>
      <c r="BE13" s="19" t="n">
        <v>0.103994177107288</v>
      </c>
      <c r="BF13" s="19" t="n">
        <v>0.166453921082885</v>
      </c>
      <c r="BG13" s="19" t="n">
        <v>0.0886088548830034</v>
      </c>
    </row>
    <row r="14">
      <c r="B14" s="20" t="s">
        <v>207</v>
      </c>
      <c r="C14" s="21" t="n">
        <v>0.352738900611261</v>
      </c>
      <c r="D14" s="21" t="n">
        <v>0.31694489241029</v>
      </c>
      <c r="E14" s="21" t="n">
        <v>0.387253355345514</v>
      </c>
      <c r="F14" s="21"/>
      <c r="G14" s="21" t="n">
        <v>0.221297462744167</v>
      </c>
      <c r="H14" s="21" t="n">
        <v>0.209375964241295</v>
      </c>
      <c r="I14" s="21" t="n">
        <v>0.306228417468071</v>
      </c>
      <c r="J14" s="21" t="n">
        <v>0.348528693106896</v>
      </c>
      <c r="K14" s="21" t="n">
        <v>0.447877154198894</v>
      </c>
      <c r="L14" s="21" t="n">
        <v>0.533946313858131</v>
      </c>
      <c r="M14" s="21"/>
      <c r="N14" s="21" t="n">
        <v>0.280953791797888</v>
      </c>
      <c r="O14" s="21" t="n">
        <v>0.348705917449178</v>
      </c>
      <c r="P14" s="21" t="n">
        <v>0.385884269502962</v>
      </c>
      <c r="Q14" s="21" t="n">
        <v>0.405858711786403</v>
      </c>
      <c r="R14" s="21"/>
      <c r="S14" s="21" t="n">
        <v>0.249671652875523</v>
      </c>
      <c r="T14" s="21" t="n">
        <v>0.432100253357133</v>
      </c>
      <c r="U14" s="21" t="n">
        <v>0.410800523395242</v>
      </c>
      <c r="V14" s="21" t="n">
        <v>0.350161509920817</v>
      </c>
      <c r="W14" s="21" t="n">
        <v>0.25641829047321</v>
      </c>
      <c r="X14" s="21" t="n">
        <v>0.335895745691682</v>
      </c>
      <c r="Y14" s="21" t="n">
        <v>0.339636130529609</v>
      </c>
      <c r="Z14" s="21" t="n">
        <v>0.392728725919691</v>
      </c>
      <c r="AA14" s="21" t="n">
        <v>0.352422940154154</v>
      </c>
      <c r="AB14" s="21" t="n">
        <v>0.438978815716306</v>
      </c>
      <c r="AC14" s="21" t="n">
        <v>0.321349701591887</v>
      </c>
      <c r="AD14" s="21" t="n">
        <v>0.396986777968967</v>
      </c>
      <c r="AE14" s="21"/>
      <c r="AF14" s="21" t="n">
        <v>0.358733666111516</v>
      </c>
      <c r="AG14" s="21" t="n">
        <v>0.375820411989123</v>
      </c>
      <c r="AH14" s="21" t="n">
        <v>0.341681355876869</v>
      </c>
      <c r="AI14" s="21"/>
      <c r="AJ14" s="21" t="n">
        <v>0.384880079065294</v>
      </c>
      <c r="AK14" s="21" t="n">
        <v>0.277611134950287</v>
      </c>
      <c r="AL14" s="21" t="n">
        <v>0.453916869184152</v>
      </c>
      <c r="AM14" s="21" t="n">
        <v>0.161609716679384</v>
      </c>
      <c r="AN14" s="21" t="n">
        <v>0.386869146392887</v>
      </c>
      <c r="AO14" s="21"/>
      <c r="AP14" s="21" t="n">
        <v>0.368598593905602</v>
      </c>
      <c r="AQ14" s="21" t="n">
        <v>0.295916904868971</v>
      </c>
      <c r="AR14" s="21" t="n">
        <v>0.44494018159993</v>
      </c>
      <c r="AS14" s="21" t="n">
        <v>0.355066818247242</v>
      </c>
      <c r="AT14" s="21" t="n">
        <v>0.370704260665241</v>
      </c>
      <c r="AU14" s="21"/>
      <c r="AV14" s="21" t="n">
        <v>0.279313399735899</v>
      </c>
      <c r="AW14" s="21" t="n">
        <v>0.339788999143978</v>
      </c>
      <c r="AX14" s="21" t="n">
        <v>0.40414877138604</v>
      </c>
      <c r="AY14" s="21" t="n">
        <v>0.349072387228109</v>
      </c>
      <c r="AZ14" s="21" t="n">
        <v>0.315630437614612</v>
      </c>
      <c r="BA14" s="21" t="n">
        <v>0.561190234673588</v>
      </c>
      <c r="BB14" s="21"/>
      <c r="BC14" s="21" t="n">
        <v>0.401204153442318</v>
      </c>
      <c r="BD14" s="21" t="n">
        <v>0.364359104101715</v>
      </c>
      <c r="BE14" s="21" t="n">
        <v>0.310408292115856</v>
      </c>
      <c r="BF14" s="21" t="n">
        <v>0.272768857215586</v>
      </c>
      <c r="BG14" s="21" t="n">
        <v>0.357019894698724</v>
      </c>
    </row>
    <row r="15">
      <c r="B15" s="18"/>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530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522</v>
      </c>
      <c r="C9" s="19" t="n">
        <v>0.0535457033619507</v>
      </c>
      <c r="D9" s="19" t="n">
        <v>0.0683660622725424</v>
      </c>
      <c r="E9" s="19" t="n">
        <v>0.0386572351833898</v>
      </c>
      <c r="F9" s="19"/>
      <c r="G9" s="19" t="n">
        <v>0.0916279664752702</v>
      </c>
      <c r="H9" s="19" t="n">
        <v>0.081834014759837</v>
      </c>
      <c r="I9" s="19" t="n">
        <v>0.0740207979748922</v>
      </c>
      <c r="J9" s="19" t="n">
        <v>0.0363034316200161</v>
      </c>
      <c r="K9" s="19" t="n">
        <v>0.0339910782208956</v>
      </c>
      <c r="L9" s="19" t="n">
        <v>0.0156497046247533</v>
      </c>
      <c r="M9" s="19"/>
      <c r="N9" s="19" t="n">
        <v>0.0854002753269814</v>
      </c>
      <c r="O9" s="19" t="n">
        <v>0.0489960423555584</v>
      </c>
      <c r="P9" s="19" t="n">
        <v>0.0319292624329627</v>
      </c>
      <c r="Q9" s="19" t="n">
        <v>0.0430532725374403</v>
      </c>
      <c r="R9" s="19"/>
      <c r="S9" s="19" t="n">
        <v>0.0743837670869476</v>
      </c>
      <c r="T9" s="19" t="n">
        <v>0.0493706100477763</v>
      </c>
      <c r="U9" s="19" t="n">
        <v>0.0220478442952579</v>
      </c>
      <c r="V9" s="19" t="n">
        <v>0.0517060062311657</v>
      </c>
      <c r="W9" s="19" t="n">
        <v>0.0621276158278538</v>
      </c>
      <c r="X9" s="19" t="n">
        <v>0.0742600654914299</v>
      </c>
      <c r="Y9" s="19" t="n">
        <v>0.0466050332120176</v>
      </c>
      <c r="Z9" s="19" t="n">
        <v>0.0440489502981673</v>
      </c>
      <c r="AA9" s="19" t="n">
        <v>0.0763153404632104</v>
      </c>
      <c r="AB9" s="19" t="n">
        <v>0.0338330466004927</v>
      </c>
      <c r="AC9" s="19" t="n">
        <v>0.0381006451171455</v>
      </c>
      <c r="AD9" s="19" t="n">
        <v>0.0140295078973432</v>
      </c>
      <c r="AE9" s="19"/>
      <c r="AF9" s="19" t="n">
        <v>0.0458331896893095</v>
      </c>
      <c r="AG9" s="19" t="n">
        <v>0.0595877992131163</v>
      </c>
      <c r="AH9" s="19" t="n">
        <v>0.0330215884244935</v>
      </c>
      <c r="AI9" s="19"/>
      <c r="AJ9" s="19" t="n">
        <v>0.0380741965331603</v>
      </c>
      <c r="AK9" s="19" t="n">
        <v>0.0841908809134558</v>
      </c>
      <c r="AL9" s="19" t="n">
        <v>0.0409084044052276</v>
      </c>
      <c r="AM9" s="19" t="n">
        <v>0.140622446693818</v>
      </c>
      <c r="AN9" s="19" t="n">
        <v>0.0223028610146273</v>
      </c>
      <c r="AO9" s="19"/>
      <c r="AP9" s="19" t="n">
        <v>0.0225835247786081</v>
      </c>
      <c r="AQ9" s="19" t="n">
        <v>0.0731520367878086</v>
      </c>
      <c r="AR9" s="19" t="n">
        <v>0.0421349539101854</v>
      </c>
      <c r="AS9" s="19" t="n">
        <v>0.07604450814084</v>
      </c>
      <c r="AT9" s="19" t="n">
        <v>0.0470599198057107</v>
      </c>
      <c r="AU9" s="19"/>
      <c r="AV9" s="19" t="n">
        <v>0.0841643183041004</v>
      </c>
      <c r="AW9" s="19" t="n">
        <v>0.0356940303347455</v>
      </c>
      <c r="AX9" s="19" t="n">
        <v>0.052403969025776</v>
      </c>
      <c r="AY9" s="19" t="n">
        <v>0.0691088571734102</v>
      </c>
      <c r="AZ9" s="19" t="n">
        <v>0.0307511266856265</v>
      </c>
      <c r="BA9" s="19" t="n">
        <v>0.0159782952786617</v>
      </c>
      <c r="BB9" s="19"/>
      <c r="BC9" s="19" t="n">
        <v>0.0446802377729348</v>
      </c>
      <c r="BD9" s="19" t="n">
        <v>0.032342663060074</v>
      </c>
      <c r="BE9" s="19" t="n">
        <v>0.0707384958780994</v>
      </c>
      <c r="BF9" s="19" t="n">
        <v>0.0939346586552241</v>
      </c>
      <c r="BG9" s="19" t="n">
        <v>0.133858304024958</v>
      </c>
    </row>
    <row r="10">
      <c r="B10" s="20" t="s">
        <v>523</v>
      </c>
      <c r="C10" s="19" t="n">
        <v>0.143496147085229</v>
      </c>
      <c r="D10" s="19" t="n">
        <v>0.176630685454466</v>
      </c>
      <c r="E10" s="19" t="n">
        <v>0.11230720513109</v>
      </c>
      <c r="F10" s="19"/>
      <c r="G10" s="19" t="n">
        <v>0.206049152153648</v>
      </c>
      <c r="H10" s="19" t="n">
        <v>0.251764863674276</v>
      </c>
      <c r="I10" s="19" t="n">
        <v>0.147140040548938</v>
      </c>
      <c r="J10" s="19" t="n">
        <v>0.0843938201666044</v>
      </c>
      <c r="K10" s="19" t="n">
        <v>0.0898635804554411</v>
      </c>
      <c r="L10" s="19" t="n">
        <v>0.094930634339033</v>
      </c>
      <c r="M10" s="19"/>
      <c r="N10" s="19" t="n">
        <v>0.19074571823942</v>
      </c>
      <c r="O10" s="19" t="n">
        <v>0.139945084397943</v>
      </c>
      <c r="P10" s="19" t="n">
        <v>0.123455226836656</v>
      </c>
      <c r="Q10" s="19" t="n">
        <v>0.114171139365217</v>
      </c>
      <c r="R10" s="19"/>
      <c r="S10" s="19" t="n">
        <v>0.218714207396414</v>
      </c>
      <c r="T10" s="19" t="n">
        <v>0.0823746081901713</v>
      </c>
      <c r="U10" s="19" t="n">
        <v>0.112433673571045</v>
      </c>
      <c r="V10" s="19" t="n">
        <v>0.168441533690125</v>
      </c>
      <c r="W10" s="19" t="n">
        <v>0.197279907362772</v>
      </c>
      <c r="X10" s="19" t="n">
        <v>0.166933860836072</v>
      </c>
      <c r="Y10" s="19" t="n">
        <v>0.129613733692457</v>
      </c>
      <c r="Z10" s="19" t="n">
        <v>0.127608710106232</v>
      </c>
      <c r="AA10" s="19" t="n">
        <v>0.121774382830781</v>
      </c>
      <c r="AB10" s="19" t="n">
        <v>0.112885915494572</v>
      </c>
      <c r="AC10" s="19" t="n">
        <v>0.135080734552374</v>
      </c>
      <c r="AD10" s="19" t="n">
        <v>0.111626178771473</v>
      </c>
      <c r="AE10" s="19"/>
      <c r="AF10" s="19" t="n">
        <v>0.140095582625058</v>
      </c>
      <c r="AG10" s="19" t="n">
        <v>0.135471832354165</v>
      </c>
      <c r="AH10" s="19" t="n">
        <v>0.157612117764339</v>
      </c>
      <c r="AI10" s="19"/>
      <c r="AJ10" s="19" t="n">
        <v>0.146523714899705</v>
      </c>
      <c r="AK10" s="19" t="n">
        <v>0.16939359908789</v>
      </c>
      <c r="AL10" s="19" t="n">
        <v>0.120852161543109</v>
      </c>
      <c r="AM10" s="19" t="n">
        <v>0.0944175956545718</v>
      </c>
      <c r="AN10" s="19" t="n">
        <v>0.125691717845866</v>
      </c>
      <c r="AO10" s="19"/>
      <c r="AP10" s="19" t="n">
        <v>0.136712813316238</v>
      </c>
      <c r="AQ10" s="19" t="n">
        <v>0.175745225416275</v>
      </c>
      <c r="AR10" s="19" t="n">
        <v>0.127979109985787</v>
      </c>
      <c r="AS10" s="19" t="n">
        <v>0.14073168295007</v>
      </c>
      <c r="AT10" s="19" t="n">
        <v>0.0686767626393899</v>
      </c>
      <c r="AU10" s="19"/>
      <c r="AV10" s="19" t="n">
        <v>0.212146646057632</v>
      </c>
      <c r="AW10" s="19" t="n">
        <v>0.150879593632594</v>
      </c>
      <c r="AX10" s="19" t="n">
        <v>0.152737274931603</v>
      </c>
      <c r="AY10" s="19" t="n">
        <v>0.117728023879923</v>
      </c>
      <c r="AZ10" s="19" t="n">
        <v>0.0976736926601859</v>
      </c>
      <c r="BA10" s="19" t="n">
        <v>0.0496265743361385</v>
      </c>
      <c r="BB10" s="19"/>
      <c r="BC10" s="19" t="n">
        <v>0.121511687176329</v>
      </c>
      <c r="BD10" s="19" t="n">
        <v>0.125884566270702</v>
      </c>
      <c r="BE10" s="19" t="n">
        <v>0.161760071954737</v>
      </c>
      <c r="BF10" s="19" t="n">
        <v>0.204008750969863</v>
      </c>
      <c r="BG10" s="19" t="n">
        <v>0.257125049597995</v>
      </c>
    </row>
    <row r="11">
      <c r="B11" s="20" t="s">
        <v>524</v>
      </c>
      <c r="C11" s="19" t="n">
        <v>0.300377801487214</v>
      </c>
      <c r="D11" s="19" t="n">
        <v>0.337318377962072</v>
      </c>
      <c r="E11" s="19" t="n">
        <v>0.265741039556936</v>
      </c>
      <c r="F11" s="19"/>
      <c r="G11" s="19" t="n">
        <v>0.228359264267372</v>
      </c>
      <c r="H11" s="19" t="n">
        <v>0.281000058905459</v>
      </c>
      <c r="I11" s="19" t="n">
        <v>0.282209780788719</v>
      </c>
      <c r="J11" s="19" t="n">
        <v>0.33058830417</v>
      </c>
      <c r="K11" s="19" t="n">
        <v>0.323911628953807</v>
      </c>
      <c r="L11" s="19" t="n">
        <v>0.338700179190421</v>
      </c>
      <c r="M11" s="19"/>
      <c r="N11" s="19" t="n">
        <v>0.286136400406686</v>
      </c>
      <c r="O11" s="19" t="n">
        <v>0.330998984303017</v>
      </c>
      <c r="P11" s="19" t="n">
        <v>0.297068863128377</v>
      </c>
      <c r="Q11" s="19" t="n">
        <v>0.285401438324339</v>
      </c>
      <c r="R11" s="19"/>
      <c r="S11" s="19" t="n">
        <v>0.301068231118591</v>
      </c>
      <c r="T11" s="19" t="n">
        <v>0.286512116990362</v>
      </c>
      <c r="U11" s="19" t="n">
        <v>0.350324258184265</v>
      </c>
      <c r="V11" s="19" t="n">
        <v>0.336702834097006</v>
      </c>
      <c r="W11" s="19" t="n">
        <v>0.215876018302647</v>
      </c>
      <c r="X11" s="19" t="n">
        <v>0.244832759714153</v>
      </c>
      <c r="Y11" s="19" t="n">
        <v>0.347814908159563</v>
      </c>
      <c r="Z11" s="19" t="n">
        <v>0.273673882882075</v>
      </c>
      <c r="AA11" s="19" t="n">
        <v>0.29696467414411</v>
      </c>
      <c r="AB11" s="19" t="n">
        <v>0.30544299493196</v>
      </c>
      <c r="AC11" s="19" t="n">
        <v>0.355591413299922</v>
      </c>
      <c r="AD11" s="19" t="n">
        <v>0.292637748523065</v>
      </c>
      <c r="AE11" s="19"/>
      <c r="AF11" s="19" t="n">
        <v>0.342151169073514</v>
      </c>
      <c r="AG11" s="19" t="n">
        <v>0.299602794073172</v>
      </c>
      <c r="AH11" s="19" t="n">
        <v>0.255429120177691</v>
      </c>
      <c r="AI11" s="19"/>
      <c r="AJ11" s="19" t="n">
        <v>0.365806316027797</v>
      </c>
      <c r="AK11" s="19" t="n">
        <v>0.28132371967812</v>
      </c>
      <c r="AL11" s="19" t="n">
        <v>0.272176876843614</v>
      </c>
      <c r="AM11" s="19" t="n">
        <v>0.342159288234321</v>
      </c>
      <c r="AN11" s="19" t="n">
        <v>0.256302422770265</v>
      </c>
      <c r="AO11" s="19"/>
      <c r="AP11" s="19" t="n">
        <v>0.374434308053352</v>
      </c>
      <c r="AQ11" s="19" t="n">
        <v>0.289498562332826</v>
      </c>
      <c r="AR11" s="19" t="n">
        <v>0.244121688512388</v>
      </c>
      <c r="AS11" s="19" t="n">
        <v>0.347284881403657</v>
      </c>
      <c r="AT11" s="19" t="n">
        <v>0.238279192508911</v>
      </c>
      <c r="AU11" s="19"/>
      <c r="AV11" s="19" t="n">
        <v>0.277258258627173</v>
      </c>
      <c r="AW11" s="19" t="n">
        <v>0.3646973297975</v>
      </c>
      <c r="AX11" s="19" t="n">
        <v>0.24658901068859</v>
      </c>
      <c r="AY11" s="19" t="n">
        <v>0.367655658651955</v>
      </c>
      <c r="AZ11" s="19" t="n">
        <v>0.252814890147792</v>
      </c>
      <c r="BA11" s="19" t="n">
        <v>0.256089599240234</v>
      </c>
      <c r="BB11" s="19"/>
      <c r="BC11" s="19" t="n">
        <v>0.315743276403559</v>
      </c>
      <c r="BD11" s="19" t="n">
        <v>0.31707253692431</v>
      </c>
      <c r="BE11" s="19" t="n">
        <v>0.295089955771312</v>
      </c>
      <c r="BF11" s="19" t="n">
        <v>0.250970988119966</v>
      </c>
      <c r="BG11" s="19" t="n">
        <v>0.0807963313020479</v>
      </c>
    </row>
    <row r="12">
      <c r="B12" s="20" t="s">
        <v>525</v>
      </c>
      <c r="C12" s="19" t="n">
        <v>0.19878646650003</v>
      </c>
      <c r="D12" s="19" t="n">
        <v>0.181046111513693</v>
      </c>
      <c r="E12" s="19" t="n">
        <v>0.216351089532565</v>
      </c>
      <c r="F12" s="19"/>
      <c r="G12" s="19" t="n">
        <v>0.21547560697155</v>
      </c>
      <c r="H12" s="19" t="n">
        <v>0.167778612587813</v>
      </c>
      <c r="I12" s="19" t="n">
        <v>0.181406742064032</v>
      </c>
      <c r="J12" s="19" t="n">
        <v>0.216063300245803</v>
      </c>
      <c r="K12" s="19" t="n">
        <v>0.212802284373023</v>
      </c>
      <c r="L12" s="19" t="n">
        <v>0.203444319165347</v>
      </c>
      <c r="M12" s="19"/>
      <c r="N12" s="19" t="n">
        <v>0.208217307583222</v>
      </c>
      <c r="O12" s="19" t="n">
        <v>0.197355236253641</v>
      </c>
      <c r="P12" s="19" t="n">
        <v>0.195834345113678</v>
      </c>
      <c r="Q12" s="19" t="n">
        <v>0.193101857496132</v>
      </c>
      <c r="R12" s="19"/>
      <c r="S12" s="19" t="n">
        <v>0.167297120465121</v>
      </c>
      <c r="T12" s="19" t="n">
        <v>0.227462817894349</v>
      </c>
      <c r="U12" s="19" t="n">
        <v>0.225310394174537</v>
      </c>
      <c r="V12" s="19" t="n">
        <v>0.195478942570538</v>
      </c>
      <c r="W12" s="19" t="n">
        <v>0.22199125232803</v>
      </c>
      <c r="X12" s="19" t="n">
        <v>0.158603360556278</v>
      </c>
      <c r="Y12" s="19" t="n">
        <v>0.187452660835046</v>
      </c>
      <c r="Z12" s="19" t="n">
        <v>0.145793516907832</v>
      </c>
      <c r="AA12" s="19" t="n">
        <v>0.213666383119849</v>
      </c>
      <c r="AB12" s="19" t="n">
        <v>0.173363631312329</v>
      </c>
      <c r="AC12" s="19" t="n">
        <v>0.257290590828959</v>
      </c>
      <c r="AD12" s="19" t="n">
        <v>0.252074146613001</v>
      </c>
      <c r="AE12" s="19"/>
      <c r="AF12" s="19" t="n">
        <v>0.176258409755553</v>
      </c>
      <c r="AG12" s="19" t="n">
        <v>0.207479449393721</v>
      </c>
      <c r="AH12" s="19" t="n">
        <v>0.20834089448991</v>
      </c>
      <c r="AI12" s="19"/>
      <c r="AJ12" s="19" t="n">
        <v>0.172363552131285</v>
      </c>
      <c r="AK12" s="19" t="n">
        <v>0.2058996344788</v>
      </c>
      <c r="AL12" s="19" t="n">
        <v>0.275028915068567</v>
      </c>
      <c r="AM12" s="19" t="n">
        <v>0.132646262076291</v>
      </c>
      <c r="AN12" s="19" t="n">
        <v>0.188175251488952</v>
      </c>
      <c r="AO12" s="19"/>
      <c r="AP12" s="19" t="n">
        <v>0.192912908924187</v>
      </c>
      <c r="AQ12" s="19" t="n">
        <v>0.179101355238503</v>
      </c>
      <c r="AR12" s="19" t="n">
        <v>0.28510353372462</v>
      </c>
      <c r="AS12" s="19" t="n">
        <v>0.184009067346965</v>
      </c>
      <c r="AT12" s="19" t="n">
        <v>0.243016384233255</v>
      </c>
      <c r="AU12" s="19"/>
      <c r="AV12" s="19" t="n">
        <v>0.172424662979503</v>
      </c>
      <c r="AW12" s="19" t="n">
        <v>0.190292243994818</v>
      </c>
      <c r="AX12" s="19" t="n">
        <v>0.289529054872816</v>
      </c>
      <c r="AY12" s="19" t="n">
        <v>0.177582880363038</v>
      </c>
      <c r="AZ12" s="19" t="n">
        <v>0.247941245309458</v>
      </c>
      <c r="BA12" s="19" t="n">
        <v>0.18642200024571</v>
      </c>
      <c r="BB12" s="19"/>
      <c r="BC12" s="19" t="n">
        <v>0.181673244694774</v>
      </c>
      <c r="BD12" s="19" t="n">
        <v>0.224031040663684</v>
      </c>
      <c r="BE12" s="19" t="n">
        <v>0.202954837534088</v>
      </c>
      <c r="BF12" s="19" t="n">
        <v>0.222035387697579</v>
      </c>
      <c r="BG12" s="19" t="n">
        <v>0.152916165739167</v>
      </c>
    </row>
    <row r="13">
      <c r="B13" s="20" t="s">
        <v>526</v>
      </c>
      <c r="C13" s="19" t="n">
        <v>0.126602709907771</v>
      </c>
      <c r="D13" s="19" t="n">
        <v>0.0906022946980131</v>
      </c>
      <c r="E13" s="19" t="n">
        <v>0.15983983055754</v>
      </c>
      <c r="F13" s="19"/>
      <c r="G13" s="19" t="n">
        <v>0.140208393160662</v>
      </c>
      <c r="H13" s="19" t="n">
        <v>0.0927186674809537</v>
      </c>
      <c r="I13" s="19" t="n">
        <v>0.131835780522357</v>
      </c>
      <c r="J13" s="19" t="n">
        <v>0.120297127074594</v>
      </c>
      <c r="K13" s="19" t="n">
        <v>0.111203169260295</v>
      </c>
      <c r="L13" s="19" t="n">
        <v>0.156163813140155</v>
      </c>
      <c r="M13" s="19"/>
      <c r="N13" s="19" t="n">
        <v>0.0965017968812182</v>
      </c>
      <c r="O13" s="19" t="n">
        <v>0.112031935295861</v>
      </c>
      <c r="P13" s="19" t="n">
        <v>0.150005858222442</v>
      </c>
      <c r="Q13" s="19" t="n">
        <v>0.153874322506667</v>
      </c>
      <c r="R13" s="19"/>
      <c r="S13" s="19" t="n">
        <v>0.120316289546893</v>
      </c>
      <c r="T13" s="19" t="n">
        <v>0.143685307445719</v>
      </c>
      <c r="U13" s="19" t="n">
        <v>0.146546007758613</v>
      </c>
      <c r="V13" s="19" t="n">
        <v>0.136552588641308</v>
      </c>
      <c r="W13" s="19" t="n">
        <v>0.128917617607465</v>
      </c>
      <c r="X13" s="19" t="n">
        <v>0.1040627286766</v>
      </c>
      <c r="Y13" s="19" t="n">
        <v>0.132230393877355</v>
      </c>
      <c r="Z13" s="19" t="n">
        <v>0.177477542231624</v>
      </c>
      <c r="AA13" s="19" t="n">
        <v>0.109272854628949</v>
      </c>
      <c r="AB13" s="19" t="n">
        <v>0.119096020480672</v>
      </c>
      <c r="AC13" s="19" t="n">
        <v>0.103081661325824</v>
      </c>
      <c r="AD13" s="19" t="n">
        <v>0.104055592140388</v>
      </c>
      <c r="AE13" s="19"/>
      <c r="AF13" s="19" t="n">
        <v>0.125621600822488</v>
      </c>
      <c r="AG13" s="19" t="n">
        <v>0.131196940993567</v>
      </c>
      <c r="AH13" s="19" t="n">
        <v>0.101462629160738</v>
      </c>
      <c r="AI13" s="19"/>
      <c r="AJ13" s="19" t="n">
        <v>0.11467572945031</v>
      </c>
      <c r="AK13" s="19" t="n">
        <v>0.118079586305225</v>
      </c>
      <c r="AL13" s="19" t="n">
        <v>0.142092546882577</v>
      </c>
      <c r="AM13" s="19" t="n">
        <v>0.163111741006583</v>
      </c>
      <c r="AN13" s="19" t="n">
        <v>0.12256425131658</v>
      </c>
      <c r="AO13" s="19"/>
      <c r="AP13" s="19" t="n">
        <v>0.117794104490998</v>
      </c>
      <c r="AQ13" s="19" t="n">
        <v>0.12278801843526</v>
      </c>
      <c r="AR13" s="19" t="n">
        <v>0.159548747839745</v>
      </c>
      <c r="AS13" s="19" t="n">
        <v>0.104356440494065</v>
      </c>
      <c r="AT13" s="19" t="n">
        <v>0.157011463067316</v>
      </c>
      <c r="AU13" s="19"/>
      <c r="AV13" s="19" t="n">
        <v>0.121010050409117</v>
      </c>
      <c r="AW13" s="19" t="n">
        <v>0.10662743370558</v>
      </c>
      <c r="AX13" s="19" t="n">
        <v>0.170173160354798</v>
      </c>
      <c r="AY13" s="19" t="n">
        <v>0.11459325958571</v>
      </c>
      <c r="AZ13" s="19" t="n">
        <v>0.167736227367786</v>
      </c>
      <c r="BA13" s="19" t="n">
        <v>0.128799248893322</v>
      </c>
      <c r="BB13" s="19"/>
      <c r="BC13" s="19" t="n">
        <v>0.129764135879734</v>
      </c>
      <c r="BD13" s="19" t="n">
        <v>0.144944845390513</v>
      </c>
      <c r="BE13" s="19" t="n">
        <v>0.109095831629708</v>
      </c>
      <c r="BF13" s="19" t="n">
        <v>0.0887381234372748</v>
      </c>
      <c r="BG13" s="19" t="n">
        <v>0.0635127789794691</v>
      </c>
    </row>
    <row r="14">
      <c r="B14" s="20" t="s">
        <v>207</v>
      </c>
      <c r="C14" s="21" t="n">
        <v>0.177191171657804</v>
      </c>
      <c r="D14" s="21" t="n">
        <v>0.146036468099214</v>
      </c>
      <c r="E14" s="21" t="n">
        <v>0.20710360003848</v>
      </c>
      <c r="F14" s="21"/>
      <c r="G14" s="21" t="n">
        <v>0.118279616971497</v>
      </c>
      <c r="H14" s="21" t="n">
        <v>0.124903782591661</v>
      </c>
      <c r="I14" s="21" t="n">
        <v>0.183386858101063</v>
      </c>
      <c r="J14" s="21" t="n">
        <v>0.212354016722982</v>
      </c>
      <c r="K14" s="21" t="n">
        <v>0.228228258736538</v>
      </c>
      <c r="L14" s="21" t="n">
        <v>0.191111349540291</v>
      </c>
      <c r="M14" s="21"/>
      <c r="N14" s="21" t="n">
        <v>0.132998501562472</v>
      </c>
      <c r="O14" s="21" t="n">
        <v>0.170672717393979</v>
      </c>
      <c r="P14" s="21" t="n">
        <v>0.201706444265884</v>
      </c>
      <c r="Q14" s="21" t="n">
        <v>0.210397969770205</v>
      </c>
      <c r="R14" s="21"/>
      <c r="S14" s="21" t="n">
        <v>0.118220384386032</v>
      </c>
      <c r="T14" s="21" t="n">
        <v>0.210594539431623</v>
      </c>
      <c r="U14" s="21" t="n">
        <v>0.143337822016283</v>
      </c>
      <c r="V14" s="21" t="n">
        <v>0.111118094769858</v>
      </c>
      <c r="W14" s="21" t="n">
        <v>0.173807588571232</v>
      </c>
      <c r="X14" s="21" t="n">
        <v>0.251307224725466</v>
      </c>
      <c r="Y14" s="21" t="n">
        <v>0.156283270223561</v>
      </c>
      <c r="Z14" s="21" t="n">
        <v>0.23139739757407</v>
      </c>
      <c r="AA14" s="21" t="n">
        <v>0.182006364813101</v>
      </c>
      <c r="AB14" s="21" t="n">
        <v>0.255378391179975</v>
      </c>
      <c r="AC14" s="21" t="n">
        <v>0.110854954875775</v>
      </c>
      <c r="AD14" s="21" t="n">
        <v>0.225576826054731</v>
      </c>
      <c r="AE14" s="21"/>
      <c r="AF14" s="21" t="n">
        <v>0.170040048034078</v>
      </c>
      <c r="AG14" s="21" t="n">
        <v>0.166661183972259</v>
      </c>
      <c r="AH14" s="21" t="n">
        <v>0.244133649982828</v>
      </c>
      <c r="AI14" s="21"/>
      <c r="AJ14" s="21" t="n">
        <v>0.162556490957744</v>
      </c>
      <c r="AK14" s="21" t="n">
        <v>0.141112579536509</v>
      </c>
      <c r="AL14" s="21" t="n">
        <v>0.148941095256905</v>
      </c>
      <c r="AM14" s="21" t="n">
        <v>0.127042666334415</v>
      </c>
      <c r="AN14" s="21" t="n">
        <v>0.284963495563709</v>
      </c>
      <c r="AO14" s="21"/>
      <c r="AP14" s="21" t="n">
        <v>0.155562340436617</v>
      </c>
      <c r="AQ14" s="21" t="n">
        <v>0.159714801789328</v>
      </c>
      <c r="AR14" s="21" t="n">
        <v>0.141111966027274</v>
      </c>
      <c r="AS14" s="21" t="n">
        <v>0.147573419664404</v>
      </c>
      <c r="AT14" s="21" t="n">
        <v>0.245956277745417</v>
      </c>
      <c r="AU14" s="21"/>
      <c r="AV14" s="21" t="n">
        <v>0.132996063622475</v>
      </c>
      <c r="AW14" s="21" t="n">
        <v>0.151809368534762</v>
      </c>
      <c r="AX14" s="21" t="n">
        <v>0.0885675301264183</v>
      </c>
      <c r="AY14" s="21" t="n">
        <v>0.153331320345964</v>
      </c>
      <c r="AZ14" s="21" t="n">
        <v>0.203082817829152</v>
      </c>
      <c r="BA14" s="21" t="n">
        <v>0.363084282005933</v>
      </c>
      <c r="BB14" s="21"/>
      <c r="BC14" s="21" t="n">
        <v>0.206627418072669</v>
      </c>
      <c r="BD14" s="21" t="n">
        <v>0.155724347690717</v>
      </c>
      <c r="BE14" s="21" t="n">
        <v>0.160360807232056</v>
      </c>
      <c r="BF14" s="21" t="n">
        <v>0.140312091120094</v>
      </c>
      <c r="BG14" s="21" t="n">
        <v>0.311791370356362</v>
      </c>
    </row>
    <row r="15">
      <c r="B15" s="18"/>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531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522</v>
      </c>
      <c r="C9" s="19" t="n">
        <v>0.038188285737296</v>
      </c>
      <c r="D9" s="19" t="n">
        <v>0.046587197697753</v>
      </c>
      <c r="E9" s="19" t="n">
        <v>0.0302968578465094</v>
      </c>
      <c r="F9" s="19"/>
      <c r="G9" s="19" t="n">
        <v>0.0815897412116036</v>
      </c>
      <c r="H9" s="19" t="n">
        <v>0.0861720551301557</v>
      </c>
      <c r="I9" s="19" t="n">
        <v>0.0307527894191078</v>
      </c>
      <c r="J9" s="19" t="n">
        <v>0.0125798376576964</v>
      </c>
      <c r="K9" s="19" t="n">
        <v>0.0175322801422822</v>
      </c>
      <c r="L9" s="19" t="n">
        <v>0.0109628018456963</v>
      </c>
      <c r="M9" s="19"/>
      <c r="N9" s="19" t="n">
        <v>0.0656881691787675</v>
      </c>
      <c r="O9" s="19" t="n">
        <v>0.0378487520330895</v>
      </c>
      <c r="P9" s="19" t="n">
        <v>0.0185949172748839</v>
      </c>
      <c r="Q9" s="19" t="n">
        <v>0.0262023939841068</v>
      </c>
      <c r="R9" s="19"/>
      <c r="S9" s="19" t="n">
        <v>0.0927399917813014</v>
      </c>
      <c r="T9" s="19" t="n">
        <v>0.0208240146067873</v>
      </c>
      <c r="U9" s="19" t="n">
        <v>0.0170523879870514</v>
      </c>
      <c r="V9" s="19" t="n">
        <v>0.023213512515156</v>
      </c>
      <c r="W9" s="19" t="n">
        <v>0.0390693647638897</v>
      </c>
      <c r="X9" s="19" t="n">
        <v>0.0573976595593394</v>
      </c>
      <c r="Y9" s="19" t="n">
        <v>0.0285977208882277</v>
      </c>
      <c r="Z9" s="19" t="n">
        <v>0.0109703366405714</v>
      </c>
      <c r="AA9" s="19" t="n">
        <v>0.0242360083580254</v>
      </c>
      <c r="AB9" s="19" t="n">
        <v>0.05571332791865</v>
      </c>
      <c r="AC9" s="19" t="n">
        <v>0.0141972316970149</v>
      </c>
      <c r="AD9" s="19" t="n">
        <v>0</v>
      </c>
      <c r="AE9" s="19"/>
      <c r="AF9" s="19" t="n">
        <v>0.0252092541809467</v>
      </c>
      <c r="AG9" s="19" t="n">
        <v>0.0487110786393787</v>
      </c>
      <c r="AH9" s="19" t="n">
        <v>0.0386043153148109</v>
      </c>
      <c r="AI9" s="19"/>
      <c r="AJ9" s="19" t="n">
        <v>0.0361172312030227</v>
      </c>
      <c r="AK9" s="19" t="n">
        <v>0.0647000538073735</v>
      </c>
      <c r="AL9" s="19" t="n">
        <v>0.0383917829466918</v>
      </c>
      <c r="AM9" s="19" t="n">
        <v>0</v>
      </c>
      <c r="AN9" s="19" t="n">
        <v>0.0153445772409485</v>
      </c>
      <c r="AO9" s="19"/>
      <c r="AP9" s="19" t="n">
        <v>0.0451855887430435</v>
      </c>
      <c r="AQ9" s="19" t="n">
        <v>0.059760472749633</v>
      </c>
      <c r="AR9" s="19" t="n">
        <v>0.0212092847916183</v>
      </c>
      <c r="AS9" s="19" t="n">
        <v>0.017454610490933</v>
      </c>
      <c r="AT9" s="19" t="n">
        <v>0.010193428257608</v>
      </c>
      <c r="AU9" s="19"/>
      <c r="AV9" s="19" t="n">
        <v>0.0705325876698813</v>
      </c>
      <c r="AW9" s="19" t="n">
        <v>0.0430918088008271</v>
      </c>
      <c r="AX9" s="19" t="n">
        <v>0.0378217912925851</v>
      </c>
      <c r="AY9" s="19" t="n">
        <v>0.0189739947471813</v>
      </c>
      <c r="AZ9" s="19" t="n">
        <v>0</v>
      </c>
      <c r="BA9" s="19" t="n">
        <v>0.0271238957913552</v>
      </c>
      <c r="BB9" s="19"/>
      <c r="BC9" s="19" t="n">
        <v>0.0227821632058924</v>
      </c>
      <c r="BD9" s="19" t="n">
        <v>0.0318858645768381</v>
      </c>
      <c r="BE9" s="19" t="n">
        <v>0.0478211240256389</v>
      </c>
      <c r="BF9" s="19" t="n">
        <v>0.07742428156874</v>
      </c>
      <c r="BG9" s="19" t="n">
        <v>0.121399671866829</v>
      </c>
    </row>
    <row r="10">
      <c r="B10" s="20" t="s">
        <v>523</v>
      </c>
      <c r="C10" s="19" t="n">
        <v>0.0840630691540358</v>
      </c>
      <c r="D10" s="19" t="n">
        <v>0.101142076203646</v>
      </c>
      <c r="E10" s="19" t="n">
        <v>0.0680665638154146</v>
      </c>
      <c r="F10" s="19"/>
      <c r="G10" s="19" t="n">
        <v>0.146553227266468</v>
      </c>
      <c r="H10" s="19" t="n">
        <v>0.176343789939638</v>
      </c>
      <c r="I10" s="19" t="n">
        <v>0.121555926779584</v>
      </c>
      <c r="J10" s="19" t="n">
        <v>0.0440539073377753</v>
      </c>
      <c r="K10" s="19" t="n">
        <v>0.0211208086899244</v>
      </c>
      <c r="L10" s="19" t="n">
        <v>0.0118049706301552</v>
      </c>
      <c r="M10" s="19"/>
      <c r="N10" s="19" t="n">
        <v>0.138632202548873</v>
      </c>
      <c r="O10" s="19" t="n">
        <v>0.0850767573541372</v>
      </c>
      <c r="P10" s="19" t="n">
        <v>0.0499238607080267</v>
      </c>
      <c r="Q10" s="19" t="n">
        <v>0.0543751247676247</v>
      </c>
      <c r="R10" s="19"/>
      <c r="S10" s="19" t="n">
        <v>0.145641510233036</v>
      </c>
      <c r="T10" s="19" t="n">
        <v>0.0280703444134149</v>
      </c>
      <c r="U10" s="19" t="n">
        <v>0.047099445054627</v>
      </c>
      <c r="V10" s="19" t="n">
        <v>0.0759207835534122</v>
      </c>
      <c r="W10" s="19" t="n">
        <v>0.111233179521756</v>
      </c>
      <c r="X10" s="19" t="n">
        <v>0.0954842327782092</v>
      </c>
      <c r="Y10" s="19" t="n">
        <v>0.107906891545688</v>
      </c>
      <c r="Z10" s="19" t="n">
        <v>0.0557320480925658</v>
      </c>
      <c r="AA10" s="19" t="n">
        <v>0.114291531831234</v>
      </c>
      <c r="AB10" s="19" t="n">
        <v>0.0209457088407852</v>
      </c>
      <c r="AC10" s="19" t="n">
        <v>0.0877861411262679</v>
      </c>
      <c r="AD10" s="19" t="n">
        <v>0.110076298112287</v>
      </c>
      <c r="AE10" s="19"/>
      <c r="AF10" s="19" t="n">
        <v>0.068872516258989</v>
      </c>
      <c r="AG10" s="19" t="n">
        <v>0.0840076980494878</v>
      </c>
      <c r="AH10" s="19" t="n">
        <v>0.0803287082893133</v>
      </c>
      <c r="AI10" s="19"/>
      <c r="AJ10" s="19" t="n">
        <v>0.0628204522127809</v>
      </c>
      <c r="AK10" s="19" t="n">
        <v>0.13717039813483</v>
      </c>
      <c r="AL10" s="19" t="n">
        <v>0.0508092067041944</v>
      </c>
      <c r="AM10" s="19" t="n">
        <v>0.102078426295555</v>
      </c>
      <c r="AN10" s="19" t="n">
        <v>0.0774020318788781</v>
      </c>
      <c r="AO10" s="19"/>
      <c r="AP10" s="19" t="n">
        <v>0.0562842494052808</v>
      </c>
      <c r="AQ10" s="19" t="n">
        <v>0.130868815706506</v>
      </c>
      <c r="AR10" s="19" t="n">
        <v>0.0376358185972079</v>
      </c>
      <c r="AS10" s="19" t="n">
        <v>0.0483804039852532</v>
      </c>
      <c r="AT10" s="19" t="n">
        <v>0.0688652912566451</v>
      </c>
      <c r="AU10" s="19"/>
      <c r="AV10" s="19" t="n">
        <v>0.137322683153123</v>
      </c>
      <c r="AW10" s="19" t="n">
        <v>0.0662296570936256</v>
      </c>
      <c r="AX10" s="19" t="n">
        <v>0.0683216955714359</v>
      </c>
      <c r="AY10" s="19" t="n">
        <v>0.0587160546287387</v>
      </c>
      <c r="AZ10" s="19" t="n">
        <v>0.0929836533918331</v>
      </c>
      <c r="BA10" s="19" t="n">
        <v>0.039927948546336</v>
      </c>
      <c r="BB10" s="19"/>
      <c r="BC10" s="19" t="n">
        <v>0.0300078732130646</v>
      </c>
      <c r="BD10" s="19" t="n">
        <v>0.0750489458153479</v>
      </c>
      <c r="BE10" s="19" t="n">
        <v>0.12270039100052</v>
      </c>
      <c r="BF10" s="19" t="n">
        <v>0.143642761815309</v>
      </c>
      <c r="BG10" s="19" t="n">
        <v>0.182867238453115</v>
      </c>
    </row>
    <row r="11">
      <c r="B11" s="20" t="s">
        <v>524</v>
      </c>
      <c r="C11" s="19" t="n">
        <v>0.157073706226663</v>
      </c>
      <c r="D11" s="19" t="n">
        <v>0.193149739329211</v>
      </c>
      <c r="E11" s="19" t="n">
        <v>0.123122604505918</v>
      </c>
      <c r="F11" s="19"/>
      <c r="G11" s="19" t="n">
        <v>0.193434166189587</v>
      </c>
      <c r="H11" s="19" t="n">
        <v>0.214900521718298</v>
      </c>
      <c r="I11" s="19" t="n">
        <v>0.159120013174981</v>
      </c>
      <c r="J11" s="19" t="n">
        <v>0.172174341744241</v>
      </c>
      <c r="K11" s="19" t="n">
        <v>0.11273516309566</v>
      </c>
      <c r="L11" s="19" t="n">
        <v>0.10185608052376</v>
      </c>
      <c r="M11" s="19"/>
      <c r="N11" s="19" t="n">
        <v>0.149411708207731</v>
      </c>
      <c r="O11" s="19" t="n">
        <v>0.162326281276447</v>
      </c>
      <c r="P11" s="19" t="n">
        <v>0.146586128466079</v>
      </c>
      <c r="Q11" s="19" t="n">
        <v>0.169396348874035</v>
      </c>
      <c r="R11" s="19"/>
      <c r="S11" s="19" t="n">
        <v>0.198424003236777</v>
      </c>
      <c r="T11" s="19" t="n">
        <v>0.139141451968547</v>
      </c>
      <c r="U11" s="19" t="n">
        <v>0.189141819370355</v>
      </c>
      <c r="V11" s="19" t="n">
        <v>0.204366024171675</v>
      </c>
      <c r="W11" s="19" t="n">
        <v>0.143094260134317</v>
      </c>
      <c r="X11" s="19" t="n">
        <v>0.15179878837878</v>
      </c>
      <c r="Y11" s="19" t="n">
        <v>0.158117747102733</v>
      </c>
      <c r="Z11" s="19" t="n">
        <v>0.117949719493657</v>
      </c>
      <c r="AA11" s="19" t="n">
        <v>0.120915746915087</v>
      </c>
      <c r="AB11" s="19" t="n">
        <v>0.160867586170385</v>
      </c>
      <c r="AC11" s="19" t="n">
        <v>0.124608023944831</v>
      </c>
      <c r="AD11" s="19" t="n">
        <v>0.0864647437484381</v>
      </c>
      <c r="AE11" s="19"/>
      <c r="AF11" s="19" t="n">
        <v>0.131704091214184</v>
      </c>
      <c r="AG11" s="19" t="n">
        <v>0.160178207951672</v>
      </c>
      <c r="AH11" s="19" t="n">
        <v>0.199746669887691</v>
      </c>
      <c r="AI11" s="19"/>
      <c r="AJ11" s="19" t="n">
        <v>0.14596560233798</v>
      </c>
      <c r="AK11" s="19" t="n">
        <v>0.204053743298693</v>
      </c>
      <c r="AL11" s="19" t="n">
        <v>0.102479719568733</v>
      </c>
      <c r="AM11" s="19" t="n">
        <v>0.0962803337908216</v>
      </c>
      <c r="AN11" s="19" t="n">
        <v>0.126168896653285</v>
      </c>
      <c r="AO11" s="19"/>
      <c r="AP11" s="19" t="n">
        <v>0.144931484113144</v>
      </c>
      <c r="AQ11" s="19" t="n">
        <v>0.183542528397127</v>
      </c>
      <c r="AR11" s="19" t="n">
        <v>0.171016773229005</v>
      </c>
      <c r="AS11" s="19" t="n">
        <v>0.159283471090842</v>
      </c>
      <c r="AT11" s="19" t="n">
        <v>0.154993849790943</v>
      </c>
      <c r="AU11" s="19"/>
      <c r="AV11" s="19" t="n">
        <v>0.191378825318322</v>
      </c>
      <c r="AW11" s="19" t="n">
        <v>0.157035615837923</v>
      </c>
      <c r="AX11" s="19" t="n">
        <v>0.143442572102794</v>
      </c>
      <c r="AY11" s="19" t="n">
        <v>0.139536497843931</v>
      </c>
      <c r="AZ11" s="19" t="n">
        <v>0.155873140083685</v>
      </c>
      <c r="BA11" s="19" t="n">
        <v>0.101648508367945</v>
      </c>
      <c r="BB11" s="19"/>
      <c r="BC11" s="19" t="n">
        <v>0.145479246033273</v>
      </c>
      <c r="BD11" s="19" t="n">
        <v>0.180962920063073</v>
      </c>
      <c r="BE11" s="19" t="n">
        <v>0.146087082991149</v>
      </c>
      <c r="BF11" s="19" t="n">
        <v>0.172136038355899</v>
      </c>
      <c r="BG11" s="19" t="n">
        <v>0.124328757455941</v>
      </c>
    </row>
    <row r="12">
      <c r="B12" s="20" t="s">
        <v>525</v>
      </c>
      <c r="C12" s="19" t="n">
        <v>0.259564342826139</v>
      </c>
      <c r="D12" s="19" t="n">
        <v>0.262954021270556</v>
      </c>
      <c r="E12" s="19" t="n">
        <v>0.257332575961585</v>
      </c>
      <c r="F12" s="19"/>
      <c r="G12" s="19" t="n">
        <v>0.242954400558526</v>
      </c>
      <c r="H12" s="19" t="n">
        <v>0.233675825918825</v>
      </c>
      <c r="I12" s="19" t="n">
        <v>0.246430923303779</v>
      </c>
      <c r="J12" s="19" t="n">
        <v>0.26751216620645</v>
      </c>
      <c r="K12" s="19" t="n">
        <v>0.261005713976072</v>
      </c>
      <c r="L12" s="19" t="n">
        <v>0.294903449541218</v>
      </c>
      <c r="M12" s="19"/>
      <c r="N12" s="19" t="n">
        <v>0.281138386361335</v>
      </c>
      <c r="O12" s="19" t="n">
        <v>0.248836544679873</v>
      </c>
      <c r="P12" s="19" t="n">
        <v>0.265396914677189</v>
      </c>
      <c r="Q12" s="19" t="n">
        <v>0.24087462994161</v>
      </c>
      <c r="R12" s="19"/>
      <c r="S12" s="19" t="n">
        <v>0.221486210094873</v>
      </c>
      <c r="T12" s="19" t="n">
        <v>0.300653675695042</v>
      </c>
      <c r="U12" s="19" t="n">
        <v>0.276660306184445</v>
      </c>
      <c r="V12" s="19" t="n">
        <v>0.200466380279959</v>
      </c>
      <c r="W12" s="19" t="n">
        <v>0.250876013692609</v>
      </c>
      <c r="X12" s="19" t="n">
        <v>0.239879487973254</v>
      </c>
      <c r="Y12" s="19" t="n">
        <v>0.278631859209979</v>
      </c>
      <c r="Z12" s="19" t="n">
        <v>0.231179763167156</v>
      </c>
      <c r="AA12" s="19" t="n">
        <v>0.280374320795899</v>
      </c>
      <c r="AB12" s="19" t="n">
        <v>0.263782487456535</v>
      </c>
      <c r="AC12" s="19" t="n">
        <v>0.316314225942087</v>
      </c>
      <c r="AD12" s="19" t="n">
        <v>0.273869014264721</v>
      </c>
      <c r="AE12" s="19"/>
      <c r="AF12" s="19" t="n">
        <v>0.266418244212991</v>
      </c>
      <c r="AG12" s="19" t="n">
        <v>0.270156044414801</v>
      </c>
      <c r="AH12" s="19" t="n">
        <v>0.230559661058691</v>
      </c>
      <c r="AI12" s="19"/>
      <c r="AJ12" s="19" t="n">
        <v>0.244655053932503</v>
      </c>
      <c r="AK12" s="19" t="n">
        <v>0.229738958308941</v>
      </c>
      <c r="AL12" s="19" t="n">
        <v>0.328573020340036</v>
      </c>
      <c r="AM12" s="19" t="n">
        <v>0.256184883984936</v>
      </c>
      <c r="AN12" s="19" t="n">
        <v>0.281913774669605</v>
      </c>
      <c r="AO12" s="19"/>
      <c r="AP12" s="19" t="n">
        <v>0.227632893261813</v>
      </c>
      <c r="AQ12" s="19" t="n">
        <v>0.238736973391102</v>
      </c>
      <c r="AR12" s="19" t="n">
        <v>0.292924314969484</v>
      </c>
      <c r="AS12" s="19" t="n">
        <v>0.273008077712434</v>
      </c>
      <c r="AT12" s="19" t="n">
        <v>0.336278677157293</v>
      </c>
      <c r="AU12" s="19"/>
      <c r="AV12" s="19" t="n">
        <v>0.240602985928113</v>
      </c>
      <c r="AW12" s="19" t="n">
        <v>0.266030103823732</v>
      </c>
      <c r="AX12" s="19" t="n">
        <v>0.318044515065457</v>
      </c>
      <c r="AY12" s="19" t="n">
        <v>0.274507057371799</v>
      </c>
      <c r="AZ12" s="19" t="n">
        <v>0.298845052650936</v>
      </c>
      <c r="BA12" s="19" t="n">
        <v>0.191933343296745</v>
      </c>
      <c r="BB12" s="19"/>
      <c r="BC12" s="19" t="n">
        <v>0.268025752958484</v>
      </c>
      <c r="BD12" s="19" t="n">
        <v>0.243530683269682</v>
      </c>
      <c r="BE12" s="19" t="n">
        <v>0.276442820583479</v>
      </c>
      <c r="BF12" s="19" t="n">
        <v>0.246476837525594</v>
      </c>
      <c r="BG12" s="19" t="n">
        <v>0.163249071118153</v>
      </c>
    </row>
    <row r="13">
      <c r="B13" s="20" t="s">
        <v>526</v>
      </c>
      <c r="C13" s="19" t="n">
        <v>0.31900747405428</v>
      </c>
      <c r="D13" s="19" t="n">
        <v>0.283283616817084</v>
      </c>
      <c r="E13" s="19" t="n">
        <v>0.350528287409962</v>
      </c>
      <c r="F13" s="19"/>
      <c r="G13" s="19" t="n">
        <v>0.201363193423408</v>
      </c>
      <c r="H13" s="19" t="n">
        <v>0.195208409578517</v>
      </c>
      <c r="I13" s="19" t="n">
        <v>0.278036956565928</v>
      </c>
      <c r="J13" s="19" t="n">
        <v>0.348964309437099</v>
      </c>
      <c r="K13" s="19" t="n">
        <v>0.431360603145885</v>
      </c>
      <c r="L13" s="19" t="n">
        <v>0.431404004416272</v>
      </c>
      <c r="M13" s="19"/>
      <c r="N13" s="19" t="n">
        <v>0.262814758789447</v>
      </c>
      <c r="O13" s="19" t="n">
        <v>0.326556020032249</v>
      </c>
      <c r="P13" s="19" t="n">
        <v>0.354094394892191</v>
      </c>
      <c r="Q13" s="19" t="n">
        <v>0.341510755546844</v>
      </c>
      <c r="R13" s="19"/>
      <c r="S13" s="19" t="n">
        <v>0.231155484444255</v>
      </c>
      <c r="T13" s="19" t="n">
        <v>0.348680073193718</v>
      </c>
      <c r="U13" s="19" t="n">
        <v>0.343516788005702</v>
      </c>
      <c r="V13" s="19" t="n">
        <v>0.397117785155105</v>
      </c>
      <c r="W13" s="19" t="n">
        <v>0.317021051948476</v>
      </c>
      <c r="X13" s="19" t="n">
        <v>0.266655838991392</v>
      </c>
      <c r="Y13" s="19" t="n">
        <v>0.283108589105748</v>
      </c>
      <c r="Z13" s="19" t="n">
        <v>0.426693240250934</v>
      </c>
      <c r="AA13" s="19" t="n">
        <v>0.288474253349682</v>
      </c>
      <c r="AB13" s="19" t="n">
        <v>0.339055073290642</v>
      </c>
      <c r="AC13" s="19" t="n">
        <v>0.367669466903538</v>
      </c>
      <c r="AD13" s="19" t="n">
        <v>0.387058746881812</v>
      </c>
      <c r="AE13" s="19"/>
      <c r="AF13" s="19" t="n">
        <v>0.386667974705769</v>
      </c>
      <c r="AG13" s="19" t="n">
        <v>0.304761632341387</v>
      </c>
      <c r="AH13" s="19" t="n">
        <v>0.245483285262629</v>
      </c>
      <c r="AI13" s="19"/>
      <c r="AJ13" s="19" t="n">
        <v>0.399628187939771</v>
      </c>
      <c r="AK13" s="19" t="n">
        <v>0.24334872058383</v>
      </c>
      <c r="AL13" s="19" t="n">
        <v>0.338345614748395</v>
      </c>
      <c r="AM13" s="19" t="n">
        <v>0.462237459100345</v>
      </c>
      <c r="AN13" s="19" t="n">
        <v>0.250884276002305</v>
      </c>
      <c r="AO13" s="19"/>
      <c r="AP13" s="19" t="n">
        <v>0.411614944093094</v>
      </c>
      <c r="AQ13" s="19" t="n">
        <v>0.257294261833371</v>
      </c>
      <c r="AR13" s="19" t="n">
        <v>0.357631867210509</v>
      </c>
      <c r="AS13" s="19" t="n">
        <v>0.393358176139175</v>
      </c>
      <c r="AT13" s="19" t="n">
        <v>0.213558078000184</v>
      </c>
      <c r="AU13" s="19"/>
      <c r="AV13" s="19" t="n">
        <v>0.24215669943926</v>
      </c>
      <c r="AW13" s="19" t="n">
        <v>0.364354627145718</v>
      </c>
      <c r="AX13" s="19" t="n">
        <v>0.348879463443323</v>
      </c>
      <c r="AY13" s="19" t="n">
        <v>0.404114115536776</v>
      </c>
      <c r="AZ13" s="19" t="n">
        <v>0.267952668972042</v>
      </c>
      <c r="BA13" s="19" t="n">
        <v>0.317202298590961</v>
      </c>
      <c r="BB13" s="19"/>
      <c r="BC13" s="19" t="n">
        <v>0.373152085533177</v>
      </c>
      <c r="BD13" s="19" t="n">
        <v>0.317166882536623</v>
      </c>
      <c r="BE13" s="19" t="n">
        <v>0.283323666482601</v>
      </c>
      <c r="BF13" s="19" t="n">
        <v>0.245471230559015</v>
      </c>
      <c r="BG13" s="19" t="n">
        <v>0.182715725685331</v>
      </c>
    </row>
    <row r="14">
      <c r="B14" s="20" t="s">
        <v>207</v>
      </c>
      <c r="C14" s="21" t="n">
        <v>0.142103122001587</v>
      </c>
      <c r="D14" s="21" t="n">
        <v>0.112883348681749</v>
      </c>
      <c r="E14" s="21" t="n">
        <v>0.17065311046061</v>
      </c>
      <c r="F14" s="21"/>
      <c r="G14" s="21" t="n">
        <v>0.134105271350408</v>
      </c>
      <c r="H14" s="21" t="n">
        <v>0.0936993977145664</v>
      </c>
      <c r="I14" s="21" t="n">
        <v>0.16410339075662</v>
      </c>
      <c r="J14" s="21" t="n">
        <v>0.154715437616738</v>
      </c>
      <c r="K14" s="21" t="n">
        <v>0.156245430950176</v>
      </c>
      <c r="L14" s="21" t="n">
        <v>0.149068693042898</v>
      </c>
      <c r="M14" s="21"/>
      <c r="N14" s="21" t="n">
        <v>0.102314774913846</v>
      </c>
      <c r="O14" s="21" t="n">
        <v>0.139355644624204</v>
      </c>
      <c r="P14" s="21" t="n">
        <v>0.165403783981631</v>
      </c>
      <c r="Q14" s="21" t="n">
        <v>0.167640746885779</v>
      </c>
      <c r="R14" s="21"/>
      <c r="S14" s="21" t="n">
        <v>0.110552800209757</v>
      </c>
      <c r="T14" s="21" t="n">
        <v>0.16263044012249</v>
      </c>
      <c r="U14" s="21" t="n">
        <v>0.126529253397819</v>
      </c>
      <c r="V14" s="21" t="n">
        <v>0.0989155143246929</v>
      </c>
      <c r="W14" s="21" t="n">
        <v>0.138706129938953</v>
      </c>
      <c r="X14" s="21" t="n">
        <v>0.188783992319025</v>
      </c>
      <c r="Y14" s="21" t="n">
        <v>0.143637192147624</v>
      </c>
      <c r="Z14" s="21" t="n">
        <v>0.157474892355116</v>
      </c>
      <c r="AA14" s="21" t="n">
        <v>0.171708138750073</v>
      </c>
      <c r="AB14" s="21" t="n">
        <v>0.159635816323003</v>
      </c>
      <c r="AC14" s="21" t="n">
        <v>0.0894249103862622</v>
      </c>
      <c r="AD14" s="21" t="n">
        <v>0.142531196992741</v>
      </c>
      <c r="AE14" s="21"/>
      <c r="AF14" s="21" t="n">
        <v>0.121127919427121</v>
      </c>
      <c r="AG14" s="21" t="n">
        <v>0.132185338603275</v>
      </c>
      <c r="AH14" s="21" t="n">
        <v>0.205277360186864</v>
      </c>
      <c r="AI14" s="21"/>
      <c r="AJ14" s="21" t="n">
        <v>0.110813472373942</v>
      </c>
      <c r="AK14" s="21" t="n">
        <v>0.120988125866333</v>
      </c>
      <c r="AL14" s="21" t="n">
        <v>0.14140065569195</v>
      </c>
      <c r="AM14" s="21" t="n">
        <v>0.0832188968283416</v>
      </c>
      <c r="AN14" s="21" t="n">
        <v>0.248286443554978</v>
      </c>
      <c r="AO14" s="21"/>
      <c r="AP14" s="21" t="n">
        <v>0.114350840383624</v>
      </c>
      <c r="AQ14" s="21" t="n">
        <v>0.129796947922262</v>
      </c>
      <c r="AR14" s="21" t="n">
        <v>0.119581941202176</v>
      </c>
      <c r="AS14" s="21" t="n">
        <v>0.108515260581364</v>
      </c>
      <c r="AT14" s="21" t="n">
        <v>0.216110675537327</v>
      </c>
      <c r="AU14" s="21"/>
      <c r="AV14" s="21" t="n">
        <v>0.118006218491301</v>
      </c>
      <c r="AW14" s="21" t="n">
        <v>0.103258187298175</v>
      </c>
      <c r="AX14" s="21" t="n">
        <v>0.0834899625244047</v>
      </c>
      <c r="AY14" s="21" t="n">
        <v>0.104152279871575</v>
      </c>
      <c r="AZ14" s="21" t="n">
        <v>0.184345484901504</v>
      </c>
      <c r="BA14" s="21" t="n">
        <v>0.322164005406658</v>
      </c>
      <c r="BB14" s="21"/>
      <c r="BC14" s="21" t="n">
        <v>0.160552879056108</v>
      </c>
      <c r="BD14" s="21" t="n">
        <v>0.151404703738435</v>
      </c>
      <c r="BE14" s="21" t="n">
        <v>0.123624914916612</v>
      </c>
      <c r="BF14" s="21" t="n">
        <v>0.114848850175443</v>
      </c>
      <c r="BG14" s="21" t="n">
        <v>0.22543953542063</v>
      </c>
    </row>
    <row r="15">
      <c r="B15" s="18"/>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541</v>
      </c>
    </row>
    <row r="6" ht="50" customHeight="1">
      <c r="B6" s="22" t="s">
        <v>15</v>
      </c>
      <c r="C6" s="22" t="s">
        <v>532</v>
      </c>
      <c r="D6" s="22" t="s">
        <v>533</v>
      </c>
      <c r="E6" s="22" t="s">
        <v>534</v>
      </c>
      <c r="F6" s="22" t="s">
        <v>535</v>
      </c>
    </row>
    <row r="7">
      <c r="B7" s="20" t="s">
        <v>536</v>
      </c>
      <c r="C7" s="19" t="n">
        <v>0.0805395110932991</v>
      </c>
      <c r="D7" s="19" t="n">
        <v>0.0841547935676695</v>
      </c>
      <c r="E7" s="19" t="n">
        <v>0.0954334224018319</v>
      </c>
      <c r="F7" s="19" t="n">
        <v>0.184300287636132</v>
      </c>
    </row>
    <row r="8">
      <c r="B8" s="20" t="s">
        <v>537</v>
      </c>
      <c r="C8" s="19" t="n">
        <v>0.264070432878964</v>
      </c>
      <c r="D8" s="19" t="n">
        <v>0.325703269857356</v>
      </c>
      <c r="E8" s="19" t="n">
        <v>0.358681296776851</v>
      </c>
      <c r="F8" s="19" t="n">
        <v>0.410618936027785</v>
      </c>
    </row>
    <row r="9">
      <c r="B9" s="20" t="s">
        <v>538</v>
      </c>
      <c r="C9" s="19" t="n">
        <v>0.364824018244665</v>
      </c>
      <c r="D9" s="19" t="n">
        <v>0.359232496786984</v>
      </c>
      <c r="E9" s="19" t="n">
        <v>0.315698307049348</v>
      </c>
      <c r="F9" s="19" t="n">
        <v>0.231913011584357</v>
      </c>
    </row>
    <row r="10">
      <c r="B10" s="20" t="s">
        <v>539</v>
      </c>
      <c r="C10" s="19" t="n">
        <v>0.255115191150249</v>
      </c>
      <c r="D10" s="19" t="n">
        <v>0.193846533184204</v>
      </c>
      <c r="E10" s="19" t="n">
        <v>0.192700511143344</v>
      </c>
      <c r="F10" s="19" t="n">
        <v>0.126474183780991</v>
      </c>
    </row>
    <row r="11">
      <c r="B11" s="25" t="s">
        <v>100</v>
      </c>
      <c r="C11" s="23" t="n">
        <v>0.0354508466328219</v>
      </c>
      <c r="D11" s="23" t="n">
        <v>0.0370629066037871</v>
      </c>
      <c r="E11" s="23" t="n">
        <v>0.037486462628625</v>
      </c>
      <c r="F11" s="23" t="n">
        <v>0.0466935809707349</v>
      </c>
    </row>
    <row r="12">
      <c r="B12" s="25" t="s">
        <v>540</v>
      </c>
      <c r="C12" s="23" t="n">
        <v>0.344609943972263</v>
      </c>
      <c r="D12" s="23" t="n">
        <v>0.409858063425025</v>
      </c>
      <c r="E12" s="23" t="n">
        <v>0.454114719178683</v>
      </c>
      <c r="F12" s="23" t="n">
        <v>0.594919223663917</v>
      </c>
    </row>
    <row r="13">
      <c r="B13" s="25" t="s">
        <v>141</v>
      </c>
      <c r="C13" s="24" t="n">
        <v>-0.309159097339441</v>
      </c>
      <c r="D13" s="24" t="n">
        <v>-0.372795156821238</v>
      </c>
      <c r="E13" s="24" t="n">
        <v>-0.416628256550058</v>
      </c>
      <c r="F13" s="24" t="n">
        <v>-0.548225642693182</v>
      </c>
    </row>
    <row r="14">
      <c r="B14" s="18"/>
      <c r="C14" s="18"/>
      <c r="D14" s="18"/>
      <c r="E14" s="18"/>
      <c r="F14" s="18"/>
    </row>
    <row r="15">
      <c r="B15" t="s">
        <v>80</v>
      </c>
    </row>
    <row r="16">
      <c r="B16" t="s">
        <v>81</v>
      </c>
    </row>
    <row r="20">
      <c r="B20"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542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536</v>
      </c>
      <c r="C9" s="19" t="n">
        <v>0.0841547935676695</v>
      </c>
      <c r="D9" s="19" t="n">
        <v>0.0918405559870652</v>
      </c>
      <c r="E9" s="19" t="n">
        <v>0.0773215657882061</v>
      </c>
      <c r="F9" s="19"/>
      <c r="G9" s="19" t="n">
        <v>0.138294784064</v>
      </c>
      <c r="H9" s="19" t="n">
        <v>0.184621697984606</v>
      </c>
      <c r="I9" s="19" t="n">
        <v>0.0791068822753983</v>
      </c>
      <c r="J9" s="19" t="n">
        <v>0.0490989592248964</v>
      </c>
      <c r="K9" s="19" t="n">
        <v>0.0409833355015298</v>
      </c>
      <c r="L9" s="19" t="n">
        <v>0.0280902209670827</v>
      </c>
      <c r="M9" s="19"/>
      <c r="N9" s="19" t="n">
        <v>0.137043515287892</v>
      </c>
      <c r="O9" s="19" t="n">
        <v>0.0892072288204026</v>
      </c>
      <c r="P9" s="19" t="n">
        <v>0.0511736089431042</v>
      </c>
      <c r="Q9" s="19" t="n">
        <v>0.0510608126294702</v>
      </c>
      <c r="R9" s="19"/>
      <c r="S9" s="19" t="n">
        <v>0.161152467958197</v>
      </c>
      <c r="T9" s="19" t="n">
        <v>0.0622977069038254</v>
      </c>
      <c r="U9" s="19" t="n">
        <v>0.0297514739613962</v>
      </c>
      <c r="V9" s="19" t="n">
        <v>0.0593440240693376</v>
      </c>
      <c r="W9" s="19" t="n">
        <v>0.0859927611200974</v>
      </c>
      <c r="X9" s="19" t="n">
        <v>0.101666887930513</v>
      </c>
      <c r="Y9" s="19" t="n">
        <v>0.0619264976614989</v>
      </c>
      <c r="Z9" s="19" t="n">
        <v>0.0521727052549875</v>
      </c>
      <c r="AA9" s="19" t="n">
        <v>0.0976808349981858</v>
      </c>
      <c r="AB9" s="19" t="n">
        <v>0.0621988906778238</v>
      </c>
      <c r="AC9" s="19" t="n">
        <v>0.0872641808379021</v>
      </c>
      <c r="AD9" s="19" t="n">
        <v>0.0942840315403562</v>
      </c>
      <c r="AE9" s="19"/>
      <c r="AF9" s="19" t="n">
        <v>0.0637702575533843</v>
      </c>
      <c r="AG9" s="19" t="n">
        <v>0.0899047628519931</v>
      </c>
      <c r="AH9" s="19" t="n">
        <v>0.0943849717696889</v>
      </c>
      <c r="AI9" s="19"/>
      <c r="AJ9" s="19" t="n">
        <v>0.0724222351006881</v>
      </c>
      <c r="AK9" s="19" t="n">
        <v>0.133955141145902</v>
      </c>
      <c r="AL9" s="19" t="n">
        <v>0.0793699661609029</v>
      </c>
      <c r="AM9" s="19" t="n">
        <v>0.0594690009646626</v>
      </c>
      <c r="AN9" s="19" t="n">
        <v>0.0438762328751775</v>
      </c>
      <c r="AO9" s="19"/>
      <c r="AP9" s="19" t="n">
        <v>0.0643224397328401</v>
      </c>
      <c r="AQ9" s="19" t="n">
        <v>0.136683826688082</v>
      </c>
      <c r="AR9" s="19" t="n">
        <v>0.0632973406877408</v>
      </c>
      <c r="AS9" s="19" t="n">
        <v>0.0412134487789374</v>
      </c>
      <c r="AT9" s="19" t="n">
        <v>0.0747547591785652</v>
      </c>
      <c r="AU9" s="19"/>
      <c r="AV9" s="19" t="n">
        <v>0.16183439260338</v>
      </c>
      <c r="AW9" s="19" t="n">
        <v>0.0849334570610746</v>
      </c>
      <c r="AX9" s="19" t="n">
        <v>0.0876996801387859</v>
      </c>
      <c r="AY9" s="19" t="n">
        <v>0.019035727697322</v>
      </c>
      <c r="AZ9" s="19" t="n">
        <v>0.0684451053396264</v>
      </c>
      <c r="BA9" s="19" t="n">
        <v>0.0190055793175732</v>
      </c>
      <c r="BB9" s="19"/>
      <c r="BC9" s="19" t="n">
        <v>0.0461803204728363</v>
      </c>
      <c r="BD9" s="19" t="n">
        <v>0.0557662907376994</v>
      </c>
      <c r="BE9" s="19" t="n">
        <v>0.109362097155995</v>
      </c>
      <c r="BF9" s="19" t="n">
        <v>0.175582515615587</v>
      </c>
      <c r="BG9" s="19" t="n">
        <v>0.243458310147949</v>
      </c>
    </row>
    <row r="10">
      <c r="B10" s="20" t="s">
        <v>537</v>
      </c>
      <c r="C10" s="19" t="n">
        <v>0.325703269857356</v>
      </c>
      <c r="D10" s="19" t="n">
        <v>0.342068316421897</v>
      </c>
      <c r="E10" s="19" t="n">
        <v>0.31144113103306</v>
      </c>
      <c r="F10" s="19"/>
      <c r="G10" s="19" t="n">
        <v>0.337450903013995</v>
      </c>
      <c r="H10" s="19" t="n">
        <v>0.381366793481737</v>
      </c>
      <c r="I10" s="19" t="n">
        <v>0.30046345073321</v>
      </c>
      <c r="J10" s="19" t="n">
        <v>0.350303092658511</v>
      </c>
      <c r="K10" s="19" t="n">
        <v>0.324835788789965</v>
      </c>
      <c r="L10" s="19" t="n">
        <v>0.273926818979126</v>
      </c>
      <c r="M10" s="19"/>
      <c r="N10" s="19" t="n">
        <v>0.365744449222529</v>
      </c>
      <c r="O10" s="19" t="n">
        <v>0.293389841624188</v>
      </c>
      <c r="P10" s="19" t="n">
        <v>0.307025415588992</v>
      </c>
      <c r="Q10" s="19" t="n">
        <v>0.331227958935879</v>
      </c>
      <c r="R10" s="19"/>
      <c r="S10" s="19" t="n">
        <v>0.391584428099335</v>
      </c>
      <c r="T10" s="19" t="n">
        <v>0.309274482042389</v>
      </c>
      <c r="U10" s="19" t="n">
        <v>0.257764188673984</v>
      </c>
      <c r="V10" s="19" t="n">
        <v>0.369011998240266</v>
      </c>
      <c r="W10" s="19" t="n">
        <v>0.3867551291112</v>
      </c>
      <c r="X10" s="19" t="n">
        <v>0.361018214504895</v>
      </c>
      <c r="Y10" s="19" t="n">
        <v>0.355517917060459</v>
      </c>
      <c r="Z10" s="19" t="n">
        <v>0.308890165758294</v>
      </c>
      <c r="AA10" s="19" t="n">
        <v>0.268103531474554</v>
      </c>
      <c r="AB10" s="19" t="n">
        <v>0.270363918957331</v>
      </c>
      <c r="AC10" s="19" t="n">
        <v>0.286506674483371</v>
      </c>
      <c r="AD10" s="19" t="n">
        <v>0.276581649177541</v>
      </c>
      <c r="AE10" s="19"/>
      <c r="AF10" s="19" t="n">
        <v>0.287949572663432</v>
      </c>
      <c r="AG10" s="19" t="n">
        <v>0.36342308499619</v>
      </c>
      <c r="AH10" s="19" t="n">
        <v>0.320160526637421</v>
      </c>
      <c r="AI10" s="19"/>
      <c r="AJ10" s="19" t="n">
        <v>0.314710145161371</v>
      </c>
      <c r="AK10" s="19" t="n">
        <v>0.384240092225011</v>
      </c>
      <c r="AL10" s="19" t="n">
        <v>0.391498452186647</v>
      </c>
      <c r="AM10" s="19" t="n">
        <v>0.18167417213278</v>
      </c>
      <c r="AN10" s="19" t="n">
        <v>0.30200667538984</v>
      </c>
      <c r="AO10" s="19"/>
      <c r="AP10" s="19" t="n">
        <v>0.343902941341999</v>
      </c>
      <c r="AQ10" s="19" t="n">
        <v>0.415901328411546</v>
      </c>
      <c r="AR10" s="19" t="n">
        <v>0.333282280414266</v>
      </c>
      <c r="AS10" s="19" t="n">
        <v>0.212634427469075</v>
      </c>
      <c r="AT10" s="19" t="n">
        <v>0.22486548702488</v>
      </c>
      <c r="AU10" s="19"/>
      <c r="AV10" s="19" t="n">
        <v>0.45457392317812</v>
      </c>
      <c r="AW10" s="19" t="n">
        <v>0.349363035781291</v>
      </c>
      <c r="AX10" s="19" t="n">
        <v>0.353296413268322</v>
      </c>
      <c r="AY10" s="19" t="n">
        <v>0.200229191640073</v>
      </c>
      <c r="AZ10" s="19" t="n">
        <v>0.23698471551018</v>
      </c>
      <c r="BA10" s="19" t="n">
        <v>0.285810944681475</v>
      </c>
      <c r="BB10" s="19"/>
      <c r="BC10" s="19" t="n">
        <v>0.304321752522423</v>
      </c>
      <c r="BD10" s="19" t="n">
        <v>0.307029194792572</v>
      </c>
      <c r="BE10" s="19" t="n">
        <v>0.375680423389776</v>
      </c>
      <c r="BF10" s="19" t="n">
        <v>0.364869110945741</v>
      </c>
      <c r="BG10" s="19" t="n">
        <v>0.326976967990949</v>
      </c>
    </row>
    <row r="11">
      <c r="B11" s="20" t="s">
        <v>538</v>
      </c>
      <c r="C11" s="19" t="n">
        <v>0.359232496786984</v>
      </c>
      <c r="D11" s="19" t="n">
        <v>0.35806430376056</v>
      </c>
      <c r="E11" s="19" t="n">
        <v>0.362232805223911</v>
      </c>
      <c r="F11" s="19"/>
      <c r="G11" s="19" t="n">
        <v>0.34597973075816</v>
      </c>
      <c r="H11" s="19" t="n">
        <v>0.254441193003315</v>
      </c>
      <c r="I11" s="19" t="n">
        <v>0.358472562707448</v>
      </c>
      <c r="J11" s="19" t="n">
        <v>0.340556009437869</v>
      </c>
      <c r="K11" s="19" t="n">
        <v>0.376992448393232</v>
      </c>
      <c r="L11" s="19" t="n">
        <v>0.45676723172515</v>
      </c>
      <c r="M11" s="19"/>
      <c r="N11" s="19" t="n">
        <v>0.318194647391368</v>
      </c>
      <c r="O11" s="19" t="n">
        <v>0.39375781698845</v>
      </c>
      <c r="P11" s="19" t="n">
        <v>0.369761852264585</v>
      </c>
      <c r="Q11" s="19" t="n">
        <v>0.359015855201983</v>
      </c>
      <c r="R11" s="19"/>
      <c r="S11" s="19" t="n">
        <v>0.308836890451136</v>
      </c>
      <c r="T11" s="19" t="n">
        <v>0.35827996397709</v>
      </c>
      <c r="U11" s="19" t="n">
        <v>0.4354170000139</v>
      </c>
      <c r="V11" s="19" t="n">
        <v>0.360904693139082</v>
      </c>
      <c r="W11" s="19" t="n">
        <v>0.338983356797428</v>
      </c>
      <c r="X11" s="19" t="n">
        <v>0.321538676713845</v>
      </c>
      <c r="Y11" s="19" t="n">
        <v>0.32752369341076</v>
      </c>
      <c r="Z11" s="19" t="n">
        <v>0.341457953775409</v>
      </c>
      <c r="AA11" s="19" t="n">
        <v>0.368951386743511</v>
      </c>
      <c r="AB11" s="19" t="n">
        <v>0.409211468033448</v>
      </c>
      <c r="AC11" s="19" t="n">
        <v>0.364253382373696</v>
      </c>
      <c r="AD11" s="19" t="n">
        <v>0.465861585113045</v>
      </c>
      <c r="AE11" s="19"/>
      <c r="AF11" s="19" t="n">
        <v>0.348317467492543</v>
      </c>
      <c r="AG11" s="19" t="n">
        <v>0.371624715225307</v>
      </c>
      <c r="AH11" s="19" t="n">
        <v>0.344761481036556</v>
      </c>
      <c r="AI11" s="19"/>
      <c r="AJ11" s="19" t="n">
        <v>0.357713880518702</v>
      </c>
      <c r="AK11" s="19" t="n">
        <v>0.312794397643038</v>
      </c>
      <c r="AL11" s="19" t="n">
        <v>0.416239934072603</v>
      </c>
      <c r="AM11" s="19" t="n">
        <v>0.371440878941008</v>
      </c>
      <c r="AN11" s="19" t="n">
        <v>0.367068003402814</v>
      </c>
      <c r="AO11" s="19"/>
      <c r="AP11" s="19" t="n">
        <v>0.35785799320697</v>
      </c>
      <c r="AQ11" s="19" t="n">
        <v>0.304392569891566</v>
      </c>
      <c r="AR11" s="19" t="n">
        <v>0.433657794695589</v>
      </c>
      <c r="AS11" s="19" t="n">
        <v>0.377849114944049</v>
      </c>
      <c r="AT11" s="19" t="n">
        <v>0.414950728327727</v>
      </c>
      <c r="AU11" s="19"/>
      <c r="AV11" s="19" t="n">
        <v>0.282951620024475</v>
      </c>
      <c r="AW11" s="19" t="n">
        <v>0.341271128053362</v>
      </c>
      <c r="AX11" s="19" t="n">
        <v>0.432726839574</v>
      </c>
      <c r="AY11" s="19" t="n">
        <v>0.381055927652406</v>
      </c>
      <c r="AZ11" s="19" t="n">
        <v>0.396069215622062</v>
      </c>
      <c r="BA11" s="19" t="n">
        <v>0.440372369308868</v>
      </c>
      <c r="BB11" s="19"/>
      <c r="BC11" s="19" t="n">
        <v>0.390201333760508</v>
      </c>
      <c r="BD11" s="19" t="n">
        <v>0.3649970393215</v>
      </c>
      <c r="BE11" s="19" t="n">
        <v>0.319474912071325</v>
      </c>
      <c r="BF11" s="19" t="n">
        <v>0.300038174238054</v>
      </c>
      <c r="BG11" s="19" t="n">
        <v>0.29856656708623</v>
      </c>
    </row>
    <row r="12">
      <c r="B12" s="20" t="s">
        <v>539</v>
      </c>
      <c r="C12" s="19" t="n">
        <v>0.193846533184204</v>
      </c>
      <c r="D12" s="19" t="n">
        <v>0.178962610675086</v>
      </c>
      <c r="E12" s="19" t="n">
        <v>0.204972871680254</v>
      </c>
      <c r="F12" s="19"/>
      <c r="G12" s="19" t="n">
        <v>0.135103857419874</v>
      </c>
      <c r="H12" s="19" t="n">
        <v>0.132993135272265</v>
      </c>
      <c r="I12" s="19" t="n">
        <v>0.204373701890319</v>
      </c>
      <c r="J12" s="19" t="n">
        <v>0.233282733429642</v>
      </c>
      <c r="K12" s="19" t="n">
        <v>0.2277919718752</v>
      </c>
      <c r="L12" s="19" t="n">
        <v>0.219111130996044</v>
      </c>
      <c r="M12" s="19"/>
      <c r="N12" s="19" t="n">
        <v>0.144197169526977</v>
      </c>
      <c r="O12" s="19" t="n">
        <v>0.193045245305789</v>
      </c>
      <c r="P12" s="19" t="n">
        <v>0.236273326211142</v>
      </c>
      <c r="Q12" s="19" t="n">
        <v>0.211282383438489</v>
      </c>
      <c r="R12" s="19"/>
      <c r="S12" s="19" t="n">
        <v>0.100979095498124</v>
      </c>
      <c r="T12" s="19" t="n">
        <v>0.232442579973617</v>
      </c>
      <c r="U12" s="19" t="n">
        <v>0.242805986543562</v>
      </c>
      <c r="V12" s="19" t="n">
        <v>0.177509829442821</v>
      </c>
      <c r="W12" s="19" t="n">
        <v>0.164726934805545</v>
      </c>
      <c r="X12" s="19" t="n">
        <v>0.16453451255545</v>
      </c>
      <c r="Y12" s="19" t="n">
        <v>0.196969496839665</v>
      </c>
      <c r="Z12" s="19" t="n">
        <v>0.263317173764962</v>
      </c>
      <c r="AA12" s="19" t="n">
        <v>0.225195310065033</v>
      </c>
      <c r="AB12" s="19" t="n">
        <v>0.247144211491761</v>
      </c>
      <c r="AC12" s="19" t="n">
        <v>0.211510339170782</v>
      </c>
      <c r="AD12" s="19" t="n">
        <v>0.130445850781982</v>
      </c>
      <c r="AE12" s="19"/>
      <c r="AF12" s="19" t="n">
        <v>0.272809914828227</v>
      </c>
      <c r="AG12" s="19" t="n">
        <v>0.145329415764473</v>
      </c>
      <c r="AH12" s="19" t="n">
        <v>0.159803656715817</v>
      </c>
      <c r="AI12" s="19"/>
      <c r="AJ12" s="19" t="n">
        <v>0.226730523711804</v>
      </c>
      <c r="AK12" s="19" t="n">
        <v>0.1401454846835</v>
      </c>
      <c r="AL12" s="19" t="n">
        <v>0.0873670245958773</v>
      </c>
      <c r="AM12" s="19" t="n">
        <v>0.360319172692816</v>
      </c>
      <c r="AN12" s="19" t="n">
        <v>0.209661683090209</v>
      </c>
      <c r="AO12" s="19"/>
      <c r="AP12" s="19" t="n">
        <v>0.203922573205796</v>
      </c>
      <c r="AQ12" s="19" t="n">
        <v>0.111867705142653</v>
      </c>
      <c r="AR12" s="19" t="n">
        <v>0.135838433306539</v>
      </c>
      <c r="AS12" s="19" t="n">
        <v>0.351023797322491</v>
      </c>
      <c r="AT12" s="19" t="n">
        <v>0.216249006101476</v>
      </c>
      <c r="AU12" s="19"/>
      <c r="AV12" s="19" t="n">
        <v>0.0766825583308962</v>
      </c>
      <c r="AW12" s="19" t="n">
        <v>0.189697714996329</v>
      </c>
      <c r="AX12" s="19" t="n">
        <v>0.121677584754867</v>
      </c>
      <c r="AY12" s="19" t="n">
        <v>0.375800875444161</v>
      </c>
      <c r="AZ12" s="19" t="n">
        <v>0.227331808174786</v>
      </c>
      <c r="BA12" s="19" t="n">
        <v>0.179983125377532</v>
      </c>
      <c r="BB12" s="19"/>
      <c r="BC12" s="19" t="n">
        <v>0.213596299788035</v>
      </c>
      <c r="BD12" s="19" t="n">
        <v>0.22956928189499</v>
      </c>
      <c r="BE12" s="19" t="n">
        <v>0.158359768600183</v>
      </c>
      <c r="BF12" s="19" t="n">
        <v>0.136744861205962</v>
      </c>
      <c r="BG12" s="19" t="n">
        <v>0.130998154774871</v>
      </c>
    </row>
    <row r="13">
      <c r="B13" s="20" t="s">
        <v>100</v>
      </c>
      <c r="C13" s="23" t="n">
        <v>0.0370629066037871</v>
      </c>
      <c r="D13" s="23" t="n">
        <v>0.0290642131553914</v>
      </c>
      <c r="E13" s="23" t="n">
        <v>0.044031626274569</v>
      </c>
      <c r="F13" s="23"/>
      <c r="G13" s="23" t="n">
        <v>0.0431707247439715</v>
      </c>
      <c r="H13" s="23" t="n">
        <v>0.0465771802580769</v>
      </c>
      <c r="I13" s="23" t="n">
        <v>0.0575834023936248</v>
      </c>
      <c r="J13" s="23" t="n">
        <v>0.0267592052490816</v>
      </c>
      <c r="K13" s="23" t="n">
        <v>0.029396455440072</v>
      </c>
      <c r="L13" s="23" t="n">
        <v>0.0221045973325979</v>
      </c>
      <c r="M13" s="23"/>
      <c r="N13" s="23" t="n">
        <v>0.0348202185712349</v>
      </c>
      <c r="O13" s="23" t="n">
        <v>0.0305998672611707</v>
      </c>
      <c r="P13" s="23" t="n">
        <v>0.0357657969921766</v>
      </c>
      <c r="Q13" s="23" t="n">
        <v>0.0474129897941791</v>
      </c>
      <c r="R13" s="23"/>
      <c r="S13" s="23" t="n">
        <v>0.0374471179932072</v>
      </c>
      <c r="T13" s="23" t="n">
        <v>0.0377052671030782</v>
      </c>
      <c r="U13" s="23" t="n">
        <v>0.034261350807157</v>
      </c>
      <c r="V13" s="23" t="n">
        <v>0.0332294551084933</v>
      </c>
      <c r="W13" s="23" t="n">
        <v>0.0235418181657297</v>
      </c>
      <c r="X13" s="23" t="n">
        <v>0.0512417082952962</v>
      </c>
      <c r="Y13" s="23" t="n">
        <v>0.0580623950276168</v>
      </c>
      <c r="Z13" s="23" t="n">
        <v>0.0341620014463475</v>
      </c>
      <c r="AA13" s="23" t="n">
        <v>0.0400689367187161</v>
      </c>
      <c r="AB13" s="23" t="n">
        <v>0.0110815108396361</v>
      </c>
      <c r="AC13" s="23" t="n">
        <v>0.0504654231342491</v>
      </c>
      <c r="AD13" s="23" t="n">
        <v>0.0328268833870754</v>
      </c>
      <c r="AE13" s="23"/>
      <c r="AF13" s="23" t="n">
        <v>0.0271527874624136</v>
      </c>
      <c r="AG13" s="23" t="n">
        <v>0.0297180211620378</v>
      </c>
      <c r="AH13" s="23" t="n">
        <v>0.0808893638405172</v>
      </c>
      <c r="AI13" s="23"/>
      <c r="AJ13" s="23" t="n">
        <v>0.0284232155074357</v>
      </c>
      <c r="AK13" s="23" t="n">
        <v>0.0288648843025489</v>
      </c>
      <c r="AL13" s="23" t="n">
        <v>0.0255246229839701</v>
      </c>
      <c r="AM13" s="23" t="n">
        <v>0.027096775268733</v>
      </c>
      <c r="AN13" s="23" t="n">
        <v>0.077387405241959</v>
      </c>
      <c r="AO13" s="23"/>
      <c r="AP13" s="23" t="n">
        <v>0.0299940525123955</v>
      </c>
      <c r="AQ13" s="23" t="n">
        <v>0.0311545698661529</v>
      </c>
      <c r="AR13" s="23" t="n">
        <v>0.0339241508958649</v>
      </c>
      <c r="AS13" s="23" t="n">
        <v>0.0172792114854483</v>
      </c>
      <c r="AT13" s="23" t="n">
        <v>0.0691800193673528</v>
      </c>
      <c r="AU13" s="23"/>
      <c r="AV13" s="23" t="n">
        <v>0.023957505863129</v>
      </c>
      <c r="AW13" s="23" t="n">
        <v>0.0347346641079442</v>
      </c>
      <c r="AX13" s="23" t="n">
        <v>0.00459948226402474</v>
      </c>
      <c r="AY13" s="23" t="n">
        <v>0.0238782775660376</v>
      </c>
      <c r="AZ13" s="23" t="n">
        <v>0.0711691553533446</v>
      </c>
      <c r="BA13" s="23" t="n">
        <v>0.0748279813145526</v>
      </c>
      <c r="BB13" s="23"/>
      <c r="BC13" s="23" t="n">
        <v>0.0457002934561977</v>
      </c>
      <c r="BD13" s="23" t="n">
        <v>0.0426381932532382</v>
      </c>
      <c r="BE13" s="23" t="n">
        <v>0.0371227987827209</v>
      </c>
      <c r="BF13" s="23" t="n">
        <v>0.0227653379946551</v>
      </c>
      <c r="BG13" s="23" t="n">
        <v>0</v>
      </c>
    </row>
    <row r="14">
      <c r="B14" s="20" t="s">
        <v>540</v>
      </c>
      <c r="C14" s="23" t="n">
        <v>0.409858063425025</v>
      </c>
      <c r="D14" s="23" t="n">
        <v>0.433908872408962</v>
      </c>
      <c r="E14" s="23" t="n">
        <v>0.388762696821266</v>
      </c>
      <c r="F14" s="23"/>
      <c r="G14" s="23" t="n">
        <v>0.475745687077995</v>
      </c>
      <c r="H14" s="23" t="n">
        <v>0.565988491466343</v>
      </c>
      <c r="I14" s="23" t="n">
        <v>0.379570333008609</v>
      </c>
      <c r="J14" s="23" t="n">
        <v>0.399402051883407</v>
      </c>
      <c r="K14" s="23" t="n">
        <v>0.365819124291495</v>
      </c>
      <c r="L14" s="23" t="n">
        <v>0.302017039946208</v>
      </c>
      <c r="M14" s="23"/>
      <c r="N14" s="23" t="n">
        <v>0.502787964510421</v>
      </c>
      <c r="O14" s="23" t="n">
        <v>0.382597070444591</v>
      </c>
      <c r="P14" s="23" t="n">
        <v>0.358199024532096</v>
      </c>
      <c r="Q14" s="23" t="n">
        <v>0.382288771565349</v>
      </c>
      <c r="R14" s="23"/>
      <c r="S14" s="23" t="n">
        <v>0.552736896057533</v>
      </c>
      <c r="T14" s="23" t="n">
        <v>0.371572188946214</v>
      </c>
      <c r="U14" s="23" t="n">
        <v>0.28751566263538</v>
      </c>
      <c r="V14" s="23" t="n">
        <v>0.428356022309604</v>
      </c>
      <c r="W14" s="23" t="n">
        <v>0.472747890231297</v>
      </c>
      <c r="X14" s="23" t="n">
        <v>0.462685102435408</v>
      </c>
      <c r="Y14" s="23" t="n">
        <v>0.417444414721958</v>
      </c>
      <c r="Z14" s="23" t="n">
        <v>0.361062871013282</v>
      </c>
      <c r="AA14" s="23" t="n">
        <v>0.36578436647274</v>
      </c>
      <c r="AB14" s="23" t="n">
        <v>0.332562809635155</v>
      </c>
      <c r="AC14" s="23" t="n">
        <v>0.373770855321274</v>
      </c>
      <c r="AD14" s="23" t="n">
        <v>0.370865680717897</v>
      </c>
      <c r="AE14" s="23"/>
      <c r="AF14" s="23" t="n">
        <v>0.351719830216816</v>
      </c>
      <c r="AG14" s="23" t="n">
        <v>0.453327847848183</v>
      </c>
      <c r="AH14" s="23" t="n">
        <v>0.41454549840711</v>
      </c>
      <c r="AI14" s="23"/>
      <c r="AJ14" s="23" t="n">
        <v>0.387132380262059</v>
      </c>
      <c r="AK14" s="23" t="n">
        <v>0.518195233370913</v>
      </c>
      <c r="AL14" s="23" t="n">
        <v>0.470868418347549</v>
      </c>
      <c r="AM14" s="23" t="n">
        <v>0.241143173097443</v>
      </c>
      <c r="AN14" s="23" t="n">
        <v>0.345882908265017</v>
      </c>
      <c r="AO14" s="23"/>
      <c r="AP14" s="23" t="n">
        <v>0.408225381074839</v>
      </c>
      <c r="AQ14" s="23" t="n">
        <v>0.552585155099628</v>
      </c>
      <c r="AR14" s="23" t="n">
        <v>0.396579621102007</v>
      </c>
      <c r="AS14" s="23" t="n">
        <v>0.253847876248012</v>
      </c>
      <c r="AT14" s="23" t="n">
        <v>0.299620246203445</v>
      </c>
      <c r="AU14" s="23"/>
      <c r="AV14" s="23" t="n">
        <v>0.6164083157815</v>
      </c>
      <c r="AW14" s="23" t="n">
        <v>0.434296492842365</v>
      </c>
      <c r="AX14" s="23" t="n">
        <v>0.440996093407107</v>
      </c>
      <c r="AY14" s="23" t="n">
        <v>0.219264919337395</v>
      </c>
      <c r="AZ14" s="23" t="n">
        <v>0.305429820849807</v>
      </c>
      <c r="BA14" s="23" t="n">
        <v>0.304816523999048</v>
      </c>
      <c r="BB14" s="23"/>
      <c r="BC14" s="23" t="n">
        <v>0.35050207299526</v>
      </c>
      <c r="BD14" s="23" t="n">
        <v>0.362795485530272</v>
      </c>
      <c r="BE14" s="23" t="n">
        <v>0.485042520545771</v>
      </c>
      <c r="BF14" s="23" t="n">
        <v>0.540451626561328</v>
      </c>
      <c r="BG14" s="23" t="n">
        <v>0.570435278138899</v>
      </c>
    </row>
    <row r="15">
      <c r="B15" s="20" t="s">
        <v>141</v>
      </c>
      <c r="C15" s="24" t="n">
        <v>-0.372795156821238</v>
      </c>
      <c r="D15" s="24" t="n">
        <v>-0.404844659253571</v>
      </c>
      <c r="E15" s="24" t="n">
        <v>-0.344731070546697</v>
      </c>
      <c r="F15" s="24"/>
      <c r="G15" s="24" t="n">
        <v>-0.432574962334023</v>
      </c>
      <c r="H15" s="24" t="n">
        <v>-0.519411311208267</v>
      </c>
      <c r="I15" s="24" t="n">
        <v>-0.321986930614984</v>
      </c>
      <c r="J15" s="24" t="n">
        <v>-0.372642846634325</v>
      </c>
      <c r="K15" s="24" t="n">
        <v>-0.336422668851423</v>
      </c>
      <c r="L15" s="24" t="n">
        <v>-0.279912442613611</v>
      </c>
      <c r="M15" s="24"/>
      <c r="N15" s="24" t="n">
        <v>-0.467967745939186</v>
      </c>
      <c r="O15" s="24" t="n">
        <v>-0.35199720318342</v>
      </c>
      <c r="P15" s="24" t="n">
        <v>-0.322433227539919</v>
      </c>
      <c r="Q15" s="24" t="n">
        <v>-0.33487578177117</v>
      </c>
      <c r="R15" s="24"/>
      <c r="S15" s="24" t="n">
        <v>-0.515289778064326</v>
      </c>
      <c r="T15" s="24" t="n">
        <v>-0.333866921843136</v>
      </c>
      <c r="U15" s="24" t="n">
        <v>-0.253254311828223</v>
      </c>
      <c r="V15" s="24" t="n">
        <v>-0.395126567201111</v>
      </c>
      <c r="W15" s="24" t="n">
        <v>-0.449206072065568</v>
      </c>
      <c r="X15" s="24" t="n">
        <v>-0.411443394140112</v>
      </c>
      <c r="Y15" s="24" t="n">
        <v>-0.359382019694341</v>
      </c>
      <c r="Z15" s="24" t="n">
        <v>-0.326900869566934</v>
      </c>
      <c r="AA15" s="24" t="n">
        <v>-0.325715429754024</v>
      </c>
      <c r="AB15" s="24" t="n">
        <v>-0.321481298795519</v>
      </c>
      <c r="AC15" s="24" t="n">
        <v>-0.323305432187024</v>
      </c>
      <c r="AD15" s="24" t="n">
        <v>-0.338038797330822</v>
      </c>
      <c r="AE15" s="24"/>
      <c r="AF15" s="24" t="n">
        <v>-0.324567042754402</v>
      </c>
      <c r="AG15" s="24" t="n">
        <v>-0.423609826686145</v>
      </c>
      <c r="AH15" s="24" t="n">
        <v>-0.333656134566593</v>
      </c>
      <c r="AI15" s="24"/>
      <c r="AJ15" s="24" t="n">
        <v>-0.358709164754623</v>
      </c>
      <c r="AK15" s="24" t="n">
        <v>-0.489330349068364</v>
      </c>
      <c r="AL15" s="24" t="n">
        <v>-0.445343795363579</v>
      </c>
      <c r="AM15" s="24" t="n">
        <v>-0.21404639782871</v>
      </c>
      <c r="AN15" s="24" t="n">
        <v>-0.268495503023058</v>
      </c>
      <c r="AO15" s="24"/>
      <c r="AP15" s="24" t="n">
        <v>-0.378231328562443</v>
      </c>
      <c r="AQ15" s="24" t="n">
        <v>-0.521430585233475</v>
      </c>
      <c r="AR15" s="24" t="n">
        <v>-0.362655470206142</v>
      </c>
      <c r="AS15" s="24" t="n">
        <v>-0.236568664762564</v>
      </c>
      <c r="AT15" s="24" t="n">
        <v>-0.230440226836092</v>
      </c>
      <c r="AU15" s="24"/>
      <c r="AV15" s="24" t="n">
        <v>-0.592450809918371</v>
      </c>
      <c r="AW15" s="24" t="n">
        <v>-0.399561828734421</v>
      </c>
      <c r="AX15" s="24" t="n">
        <v>-0.436396611143083</v>
      </c>
      <c r="AY15" s="24" t="n">
        <v>-0.195386641771357</v>
      </c>
      <c r="AZ15" s="24" t="n">
        <v>-0.234260665496462</v>
      </c>
      <c r="BA15" s="24" t="n">
        <v>-0.229988542684495</v>
      </c>
      <c r="BB15" s="24"/>
      <c r="BC15" s="24" t="n">
        <v>-0.304801779539062</v>
      </c>
      <c r="BD15" s="24" t="n">
        <v>-0.320157292277033</v>
      </c>
      <c r="BE15" s="24" t="n">
        <v>-0.44791972176305</v>
      </c>
      <c r="BF15" s="24" t="n">
        <v>-0.517686288566673</v>
      </c>
      <c r="BG15" s="24" t="n">
        <v>-0.570435278138899</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543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536</v>
      </c>
      <c r="C9" s="19" t="n">
        <v>0.184300287636132</v>
      </c>
      <c r="D9" s="19" t="n">
        <v>0.218226986734085</v>
      </c>
      <c r="E9" s="19" t="n">
        <v>0.152660486101952</v>
      </c>
      <c r="F9" s="19"/>
      <c r="G9" s="19" t="n">
        <v>0.162744792727513</v>
      </c>
      <c r="H9" s="19" t="n">
        <v>0.233285734952245</v>
      </c>
      <c r="I9" s="19" t="n">
        <v>0.192376250447573</v>
      </c>
      <c r="J9" s="19" t="n">
        <v>0.184736953286934</v>
      </c>
      <c r="K9" s="19" t="n">
        <v>0.187679169093395</v>
      </c>
      <c r="L9" s="19" t="n">
        <v>0.149850535050843</v>
      </c>
      <c r="M9" s="19"/>
      <c r="N9" s="19" t="n">
        <v>0.286227011013252</v>
      </c>
      <c r="O9" s="19" t="n">
        <v>0.181434504862013</v>
      </c>
      <c r="P9" s="19" t="n">
        <v>0.118918154242082</v>
      </c>
      <c r="Q9" s="19" t="n">
        <v>0.133281845425934</v>
      </c>
      <c r="R9" s="19"/>
      <c r="S9" s="19" t="n">
        <v>0.215933091368785</v>
      </c>
      <c r="T9" s="19" t="n">
        <v>0.178488404035715</v>
      </c>
      <c r="U9" s="19" t="n">
        <v>0.174684714904556</v>
      </c>
      <c r="V9" s="19" t="n">
        <v>0.208159850155681</v>
      </c>
      <c r="W9" s="19" t="n">
        <v>0.182351636957819</v>
      </c>
      <c r="X9" s="19" t="n">
        <v>0.186672249529956</v>
      </c>
      <c r="Y9" s="19" t="n">
        <v>0.161059330835843</v>
      </c>
      <c r="Z9" s="19" t="n">
        <v>0.171869615325654</v>
      </c>
      <c r="AA9" s="19" t="n">
        <v>0.148734595940795</v>
      </c>
      <c r="AB9" s="19" t="n">
        <v>0.195701578067835</v>
      </c>
      <c r="AC9" s="19" t="n">
        <v>0.147683113465874</v>
      </c>
      <c r="AD9" s="19" t="n">
        <v>0.249234326753364</v>
      </c>
      <c r="AE9" s="19"/>
      <c r="AF9" s="19" t="n">
        <v>0.140133023913999</v>
      </c>
      <c r="AG9" s="19" t="n">
        <v>0.253629851606855</v>
      </c>
      <c r="AH9" s="19" t="n">
        <v>0.119157626748398</v>
      </c>
      <c r="AI9" s="19"/>
      <c r="AJ9" s="19" t="n">
        <v>0.183901147875873</v>
      </c>
      <c r="AK9" s="19" t="n">
        <v>0.229507771512315</v>
      </c>
      <c r="AL9" s="19" t="n">
        <v>0.267174779999052</v>
      </c>
      <c r="AM9" s="19" t="n">
        <v>0.0577422292315434</v>
      </c>
      <c r="AN9" s="19" t="n">
        <v>0.0707364020885645</v>
      </c>
      <c r="AO9" s="19"/>
      <c r="AP9" s="19" t="n">
        <v>0.190921598029146</v>
      </c>
      <c r="AQ9" s="19" t="n">
        <v>0.252898855385378</v>
      </c>
      <c r="AR9" s="19" t="n">
        <v>0.25220332221518</v>
      </c>
      <c r="AS9" s="19" t="n">
        <v>0.071370114305794</v>
      </c>
      <c r="AT9" s="19" t="n">
        <v>0.182275998038819</v>
      </c>
      <c r="AU9" s="19"/>
      <c r="AV9" s="19" t="n">
        <v>0.292533894477351</v>
      </c>
      <c r="AW9" s="19" t="n">
        <v>0.204342776471932</v>
      </c>
      <c r="AX9" s="19" t="n">
        <v>0.240512204847571</v>
      </c>
      <c r="AY9" s="19" t="n">
        <v>0.0657298748706392</v>
      </c>
      <c r="AZ9" s="19" t="n">
        <v>0.160722189816014</v>
      </c>
      <c r="BA9" s="19" t="n">
        <v>0.0977689065635379</v>
      </c>
      <c r="BB9" s="19"/>
      <c r="BC9" s="19" t="n">
        <v>0.146628666938138</v>
      </c>
      <c r="BD9" s="19" t="n">
        <v>0.143888210566614</v>
      </c>
      <c r="BE9" s="19" t="n">
        <v>0.266436686199318</v>
      </c>
      <c r="BF9" s="19" t="n">
        <v>0.21575218049675</v>
      </c>
      <c r="BG9" s="19" t="n">
        <v>0.285505085477939</v>
      </c>
    </row>
    <row r="10">
      <c r="B10" s="20" t="s">
        <v>537</v>
      </c>
      <c r="C10" s="19" t="n">
        <v>0.410618936027785</v>
      </c>
      <c r="D10" s="19" t="n">
        <v>0.427963689487642</v>
      </c>
      <c r="E10" s="19" t="n">
        <v>0.393908509983502</v>
      </c>
      <c r="F10" s="19"/>
      <c r="G10" s="19" t="n">
        <v>0.417192204044296</v>
      </c>
      <c r="H10" s="19" t="n">
        <v>0.415767200472622</v>
      </c>
      <c r="I10" s="19" t="n">
        <v>0.383865787911654</v>
      </c>
      <c r="J10" s="19" t="n">
        <v>0.396935274602036</v>
      </c>
      <c r="K10" s="19" t="n">
        <v>0.411157567642617</v>
      </c>
      <c r="L10" s="19" t="n">
        <v>0.434495883181971</v>
      </c>
      <c r="M10" s="19"/>
      <c r="N10" s="19" t="n">
        <v>0.447615012992097</v>
      </c>
      <c r="O10" s="19" t="n">
        <v>0.428652249061471</v>
      </c>
      <c r="P10" s="19" t="n">
        <v>0.38624832712435</v>
      </c>
      <c r="Q10" s="19" t="n">
        <v>0.374235499924547</v>
      </c>
      <c r="R10" s="19"/>
      <c r="S10" s="19" t="n">
        <v>0.453342434713558</v>
      </c>
      <c r="T10" s="19" t="n">
        <v>0.411861745424249</v>
      </c>
      <c r="U10" s="19" t="n">
        <v>0.334283497953561</v>
      </c>
      <c r="V10" s="19" t="n">
        <v>0.417447623069679</v>
      </c>
      <c r="W10" s="19" t="n">
        <v>0.519960058097085</v>
      </c>
      <c r="X10" s="19" t="n">
        <v>0.389267063552678</v>
      </c>
      <c r="Y10" s="19" t="n">
        <v>0.342142662629349</v>
      </c>
      <c r="Z10" s="19" t="n">
        <v>0.277405177240212</v>
      </c>
      <c r="AA10" s="19" t="n">
        <v>0.428613864945181</v>
      </c>
      <c r="AB10" s="19" t="n">
        <v>0.418238613878753</v>
      </c>
      <c r="AC10" s="19" t="n">
        <v>0.426890771556475</v>
      </c>
      <c r="AD10" s="19" t="n">
        <v>0.440648442991031</v>
      </c>
      <c r="AE10" s="19"/>
      <c r="AF10" s="19" t="n">
        <v>0.391529876758082</v>
      </c>
      <c r="AG10" s="19" t="n">
        <v>0.436501431216153</v>
      </c>
      <c r="AH10" s="19" t="n">
        <v>0.364760481501149</v>
      </c>
      <c r="AI10" s="19"/>
      <c r="AJ10" s="19" t="n">
        <v>0.415580258438009</v>
      </c>
      <c r="AK10" s="19" t="n">
        <v>0.442130408651318</v>
      </c>
      <c r="AL10" s="19" t="n">
        <v>0.507555161942263</v>
      </c>
      <c r="AM10" s="19" t="n">
        <v>0.332083335271517</v>
      </c>
      <c r="AN10" s="19" t="n">
        <v>0.389644671116887</v>
      </c>
      <c r="AO10" s="19"/>
      <c r="AP10" s="19" t="n">
        <v>0.422414962536846</v>
      </c>
      <c r="AQ10" s="19" t="n">
        <v>0.477840573714499</v>
      </c>
      <c r="AR10" s="19" t="n">
        <v>0.463229208285734</v>
      </c>
      <c r="AS10" s="19" t="n">
        <v>0.288838674327004</v>
      </c>
      <c r="AT10" s="19" t="n">
        <v>0.341393767231048</v>
      </c>
      <c r="AU10" s="19"/>
      <c r="AV10" s="19" t="n">
        <v>0.471505993156086</v>
      </c>
      <c r="AW10" s="19" t="n">
        <v>0.426140864845694</v>
      </c>
      <c r="AX10" s="19" t="n">
        <v>0.50843842229216</v>
      </c>
      <c r="AY10" s="19" t="n">
        <v>0.300915495659067</v>
      </c>
      <c r="AZ10" s="19" t="n">
        <v>0.343107227562276</v>
      </c>
      <c r="BA10" s="19" t="n">
        <v>0.475577204409404</v>
      </c>
      <c r="BB10" s="19"/>
      <c r="BC10" s="19" t="n">
        <v>0.357847910168235</v>
      </c>
      <c r="BD10" s="19" t="n">
        <v>0.389431600191933</v>
      </c>
      <c r="BE10" s="19" t="n">
        <v>0.439895901628679</v>
      </c>
      <c r="BF10" s="19" t="n">
        <v>0.482120136445561</v>
      </c>
      <c r="BG10" s="19" t="n">
        <v>0.423458798318652</v>
      </c>
    </row>
    <row r="11">
      <c r="B11" s="20" t="s">
        <v>538</v>
      </c>
      <c r="C11" s="19" t="n">
        <v>0.231913011584357</v>
      </c>
      <c r="D11" s="19" t="n">
        <v>0.214536413765931</v>
      </c>
      <c r="E11" s="19" t="n">
        <v>0.248835559778673</v>
      </c>
      <c r="F11" s="19"/>
      <c r="G11" s="19" t="n">
        <v>0.257450630204344</v>
      </c>
      <c r="H11" s="19" t="n">
        <v>0.222968063016282</v>
      </c>
      <c r="I11" s="19" t="n">
        <v>0.223571679404057</v>
      </c>
      <c r="J11" s="19" t="n">
        <v>0.219360535602288</v>
      </c>
      <c r="K11" s="19" t="n">
        <v>0.203715726138265</v>
      </c>
      <c r="L11" s="19" t="n">
        <v>0.257983964184114</v>
      </c>
      <c r="M11" s="19"/>
      <c r="N11" s="19" t="n">
        <v>0.167618716910343</v>
      </c>
      <c r="O11" s="19" t="n">
        <v>0.242368936172171</v>
      </c>
      <c r="P11" s="19" t="n">
        <v>0.259844530583936</v>
      </c>
      <c r="Q11" s="19" t="n">
        <v>0.266237545913702</v>
      </c>
      <c r="R11" s="19"/>
      <c r="S11" s="19" t="n">
        <v>0.215552784548048</v>
      </c>
      <c r="T11" s="19" t="n">
        <v>0.201043615060373</v>
      </c>
      <c r="U11" s="19" t="n">
        <v>0.258647267434678</v>
      </c>
      <c r="V11" s="19" t="n">
        <v>0.228057055394404</v>
      </c>
      <c r="W11" s="19" t="n">
        <v>0.163865244743033</v>
      </c>
      <c r="X11" s="19" t="n">
        <v>0.241740654557581</v>
      </c>
      <c r="Y11" s="19" t="n">
        <v>0.298391245300439</v>
      </c>
      <c r="Z11" s="19" t="n">
        <v>0.33854245139648</v>
      </c>
      <c r="AA11" s="19" t="n">
        <v>0.240721533075918</v>
      </c>
      <c r="AB11" s="19" t="n">
        <v>0.221873838586805</v>
      </c>
      <c r="AC11" s="19" t="n">
        <v>0.250779640702452</v>
      </c>
      <c r="AD11" s="19" t="n">
        <v>0.158856469118958</v>
      </c>
      <c r="AE11" s="19"/>
      <c r="AF11" s="19" t="n">
        <v>0.24325045919083</v>
      </c>
      <c r="AG11" s="19" t="n">
        <v>0.209001232462366</v>
      </c>
      <c r="AH11" s="19" t="n">
        <v>0.26049151498082</v>
      </c>
      <c r="AI11" s="19"/>
      <c r="AJ11" s="19" t="n">
        <v>0.237921811797016</v>
      </c>
      <c r="AK11" s="19" t="n">
        <v>0.200475986611148</v>
      </c>
      <c r="AL11" s="19" t="n">
        <v>0.16544419086241</v>
      </c>
      <c r="AM11" s="19" t="n">
        <v>0.206575388161394</v>
      </c>
      <c r="AN11" s="19" t="n">
        <v>0.244472705976926</v>
      </c>
      <c r="AO11" s="19"/>
      <c r="AP11" s="19" t="n">
        <v>0.257430730272834</v>
      </c>
      <c r="AQ11" s="19" t="n">
        <v>0.183154248840675</v>
      </c>
      <c r="AR11" s="19" t="n">
        <v>0.179620073155369</v>
      </c>
      <c r="AS11" s="19" t="n">
        <v>0.27965939851304</v>
      </c>
      <c r="AT11" s="19" t="n">
        <v>0.286454238120918</v>
      </c>
      <c r="AU11" s="19"/>
      <c r="AV11" s="19" t="n">
        <v>0.175033614734055</v>
      </c>
      <c r="AW11" s="19" t="n">
        <v>0.242589134960773</v>
      </c>
      <c r="AX11" s="19" t="n">
        <v>0.173008855040766</v>
      </c>
      <c r="AY11" s="19" t="n">
        <v>0.294969357137613</v>
      </c>
      <c r="AZ11" s="19" t="n">
        <v>0.284633332933061</v>
      </c>
      <c r="BA11" s="19" t="n">
        <v>0.209791103824045</v>
      </c>
      <c r="BB11" s="19"/>
      <c r="BC11" s="19" t="n">
        <v>0.294831812398773</v>
      </c>
      <c r="BD11" s="19" t="n">
        <v>0.245426890576498</v>
      </c>
      <c r="BE11" s="19" t="n">
        <v>0.15849729863623</v>
      </c>
      <c r="BF11" s="19" t="n">
        <v>0.236872729038985</v>
      </c>
      <c r="BG11" s="19" t="n">
        <v>0.259941990509259</v>
      </c>
    </row>
    <row r="12">
      <c r="B12" s="20" t="s">
        <v>539</v>
      </c>
      <c r="C12" s="19" t="n">
        <v>0.126474183780991</v>
      </c>
      <c r="D12" s="19" t="n">
        <v>0.106462644162405</v>
      </c>
      <c r="E12" s="19" t="n">
        <v>0.145117080603902</v>
      </c>
      <c r="F12" s="19"/>
      <c r="G12" s="19" t="n">
        <v>0.101371484298598</v>
      </c>
      <c r="H12" s="19" t="n">
        <v>0.0686953814511657</v>
      </c>
      <c r="I12" s="19" t="n">
        <v>0.139804074290957</v>
      </c>
      <c r="J12" s="19" t="n">
        <v>0.171002636075304</v>
      </c>
      <c r="K12" s="19" t="n">
        <v>0.151462244768767</v>
      </c>
      <c r="L12" s="19" t="n">
        <v>0.126380128036295</v>
      </c>
      <c r="M12" s="19"/>
      <c r="N12" s="19" t="n">
        <v>0.0718051120404871</v>
      </c>
      <c r="O12" s="19" t="n">
        <v>0.105619050268139</v>
      </c>
      <c r="P12" s="19" t="n">
        <v>0.182437745077256</v>
      </c>
      <c r="Q12" s="19" t="n">
        <v>0.158141085970666</v>
      </c>
      <c r="R12" s="19"/>
      <c r="S12" s="19" t="n">
        <v>0.0731221199507466</v>
      </c>
      <c r="T12" s="19" t="n">
        <v>0.147826450652189</v>
      </c>
      <c r="U12" s="19" t="n">
        <v>0.179403829720188</v>
      </c>
      <c r="V12" s="19" t="n">
        <v>0.105957421745514</v>
      </c>
      <c r="W12" s="19" t="n">
        <v>0.0898839691779489</v>
      </c>
      <c r="X12" s="19" t="n">
        <v>0.119545137795189</v>
      </c>
      <c r="Y12" s="19" t="n">
        <v>0.129442949184373</v>
      </c>
      <c r="Z12" s="19" t="n">
        <v>0.179608345823938</v>
      </c>
      <c r="AA12" s="19" t="n">
        <v>0.152436982762121</v>
      </c>
      <c r="AB12" s="19" t="n">
        <v>0.134073064304008</v>
      </c>
      <c r="AC12" s="19" t="n">
        <v>0.141490126858724</v>
      </c>
      <c r="AD12" s="19" t="n">
        <v>0.0886127488993935</v>
      </c>
      <c r="AE12" s="19"/>
      <c r="AF12" s="19" t="n">
        <v>0.189234891583362</v>
      </c>
      <c r="AG12" s="19" t="n">
        <v>0.0757272660631693</v>
      </c>
      <c r="AH12" s="19" t="n">
        <v>0.133109086613044</v>
      </c>
      <c r="AI12" s="19"/>
      <c r="AJ12" s="19" t="n">
        <v>0.1292845749287</v>
      </c>
      <c r="AK12" s="19" t="n">
        <v>0.102800313162259</v>
      </c>
      <c r="AL12" s="19" t="n">
        <v>0.0410923360948951</v>
      </c>
      <c r="AM12" s="19" t="n">
        <v>0.345025653388426</v>
      </c>
      <c r="AN12" s="19" t="n">
        <v>0.168289324553884</v>
      </c>
      <c r="AO12" s="19"/>
      <c r="AP12" s="19" t="n">
        <v>0.0981644278274784</v>
      </c>
      <c r="AQ12" s="19" t="n">
        <v>0.057970593950267</v>
      </c>
      <c r="AR12" s="19" t="n">
        <v>0.0757313504555689</v>
      </c>
      <c r="AS12" s="19" t="n">
        <v>0.336685371715181</v>
      </c>
      <c r="AT12" s="19" t="n">
        <v>0.130100571945358</v>
      </c>
      <c r="AU12" s="19"/>
      <c r="AV12" s="19" t="n">
        <v>0.037060419447939</v>
      </c>
      <c r="AW12" s="19" t="n">
        <v>0.0917754639780645</v>
      </c>
      <c r="AX12" s="19" t="n">
        <v>0.0570677081795943</v>
      </c>
      <c r="AY12" s="19" t="n">
        <v>0.312420096350884</v>
      </c>
      <c r="AZ12" s="19" t="n">
        <v>0.153257078759742</v>
      </c>
      <c r="BA12" s="19" t="n">
        <v>0.116228503330843</v>
      </c>
      <c r="BB12" s="19"/>
      <c r="BC12" s="19" t="n">
        <v>0.141491075341047</v>
      </c>
      <c r="BD12" s="19" t="n">
        <v>0.157717252465233</v>
      </c>
      <c r="BE12" s="19" t="n">
        <v>0.0925378103419738</v>
      </c>
      <c r="BF12" s="19" t="n">
        <v>0.0511440337486011</v>
      </c>
      <c r="BG12" s="19" t="n">
        <v>0.0310941256941502</v>
      </c>
    </row>
    <row r="13">
      <c r="B13" s="20" t="s">
        <v>100</v>
      </c>
      <c r="C13" s="23" t="n">
        <v>0.0466935809707349</v>
      </c>
      <c r="D13" s="23" t="n">
        <v>0.032810265849937</v>
      </c>
      <c r="E13" s="23" t="n">
        <v>0.0594783635319713</v>
      </c>
      <c r="F13" s="23"/>
      <c r="G13" s="23" t="n">
        <v>0.0612408887252491</v>
      </c>
      <c r="H13" s="23" t="n">
        <v>0.0592836201076843</v>
      </c>
      <c r="I13" s="23" t="n">
        <v>0.0603822079457592</v>
      </c>
      <c r="J13" s="23" t="n">
        <v>0.027964600433438</v>
      </c>
      <c r="K13" s="23" t="n">
        <v>0.0459852923569571</v>
      </c>
      <c r="L13" s="23" t="n">
        <v>0.0312894895467777</v>
      </c>
      <c r="M13" s="23"/>
      <c r="N13" s="23" t="n">
        <v>0.0267341470438207</v>
      </c>
      <c r="O13" s="23" t="n">
        <v>0.0419252596362066</v>
      </c>
      <c r="P13" s="23" t="n">
        <v>0.0525512429723765</v>
      </c>
      <c r="Q13" s="23" t="n">
        <v>0.0681040227651503</v>
      </c>
      <c r="R13" s="23"/>
      <c r="S13" s="23" t="n">
        <v>0.0420495694188616</v>
      </c>
      <c r="T13" s="23" t="n">
        <v>0.0607797848274734</v>
      </c>
      <c r="U13" s="23" t="n">
        <v>0.0529806899870179</v>
      </c>
      <c r="V13" s="23" t="n">
        <v>0.0403780496347219</v>
      </c>
      <c r="W13" s="23" t="n">
        <v>0.0439390910241134</v>
      </c>
      <c r="X13" s="23" t="n">
        <v>0.0627748945645958</v>
      </c>
      <c r="Y13" s="23" t="n">
        <v>0.0689638120499952</v>
      </c>
      <c r="Z13" s="23" t="n">
        <v>0.0325744102137172</v>
      </c>
      <c r="AA13" s="23" t="n">
        <v>0.0294930232759847</v>
      </c>
      <c r="AB13" s="23" t="n">
        <v>0.0301129051625995</v>
      </c>
      <c r="AC13" s="23" t="n">
        <v>0.0331563474164753</v>
      </c>
      <c r="AD13" s="23" t="n">
        <v>0.0626480122372541</v>
      </c>
      <c r="AE13" s="23"/>
      <c r="AF13" s="23" t="n">
        <v>0.0358517485537277</v>
      </c>
      <c r="AG13" s="23" t="n">
        <v>0.0251402186514573</v>
      </c>
      <c r="AH13" s="23" t="n">
        <v>0.122481290156589</v>
      </c>
      <c r="AI13" s="23"/>
      <c r="AJ13" s="23" t="n">
        <v>0.0333122069604013</v>
      </c>
      <c r="AK13" s="23" t="n">
        <v>0.0250855200629601</v>
      </c>
      <c r="AL13" s="23" t="n">
        <v>0.0187335311013797</v>
      </c>
      <c r="AM13" s="23" t="n">
        <v>0.0585733939471204</v>
      </c>
      <c r="AN13" s="23" t="n">
        <v>0.126856896263739</v>
      </c>
      <c r="AO13" s="23"/>
      <c r="AP13" s="23" t="n">
        <v>0.0310682813336949</v>
      </c>
      <c r="AQ13" s="23" t="n">
        <v>0.0281357281091811</v>
      </c>
      <c r="AR13" s="23" t="n">
        <v>0.0292160458881479</v>
      </c>
      <c r="AS13" s="23" t="n">
        <v>0.0234464411389815</v>
      </c>
      <c r="AT13" s="23" t="n">
        <v>0.0597754246638567</v>
      </c>
      <c r="AU13" s="23"/>
      <c r="AV13" s="23" t="n">
        <v>0.023866078184569</v>
      </c>
      <c r="AW13" s="23" t="n">
        <v>0.0351517597435365</v>
      </c>
      <c r="AX13" s="23" t="n">
        <v>0.0209728096399094</v>
      </c>
      <c r="AY13" s="23" t="n">
        <v>0.0259651759817969</v>
      </c>
      <c r="AZ13" s="23" t="n">
        <v>0.0582801709289065</v>
      </c>
      <c r="BA13" s="23" t="n">
        <v>0.10063428187217</v>
      </c>
      <c r="BB13" s="23"/>
      <c r="BC13" s="23" t="n">
        <v>0.0592005351538073</v>
      </c>
      <c r="BD13" s="23" t="n">
        <v>0.0635360461997213</v>
      </c>
      <c r="BE13" s="23" t="n">
        <v>0.0426323031937988</v>
      </c>
      <c r="BF13" s="23" t="n">
        <v>0.0141109202701024</v>
      </c>
      <c r="BG13" s="23" t="n">
        <v>0</v>
      </c>
    </row>
    <row r="14">
      <c r="B14" s="20" t="s">
        <v>540</v>
      </c>
      <c r="C14" s="23" t="n">
        <v>0.594919223663917</v>
      </c>
      <c r="D14" s="23" t="n">
        <v>0.646190676221726</v>
      </c>
      <c r="E14" s="23" t="n">
        <v>0.546568996085454</v>
      </c>
      <c r="F14" s="23"/>
      <c r="G14" s="23" t="n">
        <v>0.579936996771809</v>
      </c>
      <c r="H14" s="23" t="n">
        <v>0.649052935424868</v>
      </c>
      <c r="I14" s="23" t="n">
        <v>0.576242038359227</v>
      </c>
      <c r="J14" s="23" t="n">
        <v>0.58167222788897</v>
      </c>
      <c r="K14" s="23" t="n">
        <v>0.598836736736011</v>
      </c>
      <c r="L14" s="23" t="n">
        <v>0.584346418232814</v>
      </c>
      <c r="M14" s="23"/>
      <c r="N14" s="23" t="n">
        <v>0.733842024005349</v>
      </c>
      <c r="O14" s="23" t="n">
        <v>0.610086753923484</v>
      </c>
      <c r="P14" s="23" t="n">
        <v>0.505166481366432</v>
      </c>
      <c r="Q14" s="23" t="n">
        <v>0.507517345350482</v>
      </c>
      <c r="R14" s="23"/>
      <c r="S14" s="23" t="n">
        <v>0.669275526082343</v>
      </c>
      <c r="T14" s="23" t="n">
        <v>0.590350149459964</v>
      </c>
      <c r="U14" s="23" t="n">
        <v>0.508968212858117</v>
      </c>
      <c r="V14" s="23" t="n">
        <v>0.62560747322536</v>
      </c>
      <c r="W14" s="23" t="n">
        <v>0.702311695054905</v>
      </c>
      <c r="X14" s="23" t="n">
        <v>0.575939313082634</v>
      </c>
      <c r="Y14" s="23" t="n">
        <v>0.503201993465192</v>
      </c>
      <c r="Z14" s="23" t="n">
        <v>0.449274792565865</v>
      </c>
      <c r="AA14" s="23" t="n">
        <v>0.577348460885976</v>
      </c>
      <c r="AB14" s="23" t="n">
        <v>0.613940191946588</v>
      </c>
      <c r="AC14" s="23" t="n">
        <v>0.574573885022349</v>
      </c>
      <c r="AD14" s="23" t="n">
        <v>0.689882769744395</v>
      </c>
      <c r="AE14" s="23"/>
      <c r="AF14" s="23" t="n">
        <v>0.531662900672081</v>
      </c>
      <c r="AG14" s="23" t="n">
        <v>0.690131282823008</v>
      </c>
      <c r="AH14" s="23" t="n">
        <v>0.483918108249547</v>
      </c>
      <c r="AI14" s="23"/>
      <c r="AJ14" s="23" t="n">
        <v>0.599481406313883</v>
      </c>
      <c r="AK14" s="23" t="n">
        <v>0.671638180163633</v>
      </c>
      <c r="AL14" s="23" t="n">
        <v>0.774729941941315</v>
      </c>
      <c r="AM14" s="23" t="n">
        <v>0.38982556450306</v>
      </c>
      <c r="AN14" s="23" t="n">
        <v>0.460381073205451</v>
      </c>
      <c r="AO14" s="23"/>
      <c r="AP14" s="23" t="n">
        <v>0.613336560565992</v>
      </c>
      <c r="AQ14" s="23" t="n">
        <v>0.730739429099877</v>
      </c>
      <c r="AR14" s="23" t="n">
        <v>0.715432530500914</v>
      </c>
      <c r="AS14" s="23" t="n">
        <v>0.360208788632798</v>
      </c>
      <c r="AT14" s="23" t="n">
        <v>0.523669765269867</v>
      </c>
      <c r="AU14" s="23"/>
      <c r="AV14" s="23" t="n">
        <v>0.764039887633437</v>
      </c>
      <c r="AW14" s="23" t="n">
        <v>0.630483641317626</v>
      </c>
      <c r="AX14" s="23" t="n">
        <v>0.74895062713973</v>
      </c>
      <c r="AY14" s="23" t="n">
        <v>0.366645370529706</v>
      </c>
      <c r="AZ14" s="23" t="n">
        <v>0.50382941737829</v>
      </c>
      <c r="BA14" s="23" t="n">
        <v>0.573346110972942</v>
      </c>
      <c r="BB14" s="23"/>
      <c r="BC14" s="23" t="n">
        <v>0.504476577106373</v>
      </c>
      <c r="BD14" s="23" t="n">
        <v>0.533319810758548</v>
      </c>
      <c r="BE14" s="23" t="n">
        <v>0.706332587827997</v>
      </c>
      <c r="BF14" s="23" t="n">
        <v>0.697872316942311</v>
      </c>
      <c r="BG14" s="23" t="n">
        <v>0.708963883796591</v>
      </c>
    </row>
    <row r="15">
      <c r="B15" s="20" t="s">
        <v>141</v>
      </c>
      <c r="C15" s="24" t="n">
        <v>-0.548225642693182</v>
      </c>
      <c r="D15" s="24" t="n">
        <v>-0.613380410371789</v>
      </c>
      <c r="E15" s="24" t="n">
        <v>-0.487090632553482</v>
      </c>
      <c r="F15" s="24"/>
      <c r="G15" s="24" t="n">
        <v>-0.518696108046559</v>
      </c>
      <c r="H15" s="24" t="n">
        <v>-0.589769315317183</v>
      </c>
      <c r="I15" s="24" t="n">
        <v>-0.515859830413468</v>
      </c>
      <c r="J15" s="24" t="n">
        <v>-0.553707627455532</v>
      </c>
      <c r="K15" s="24" t="n">
        <v>-0.552851444379054</v>
      </c>
      <c r="L15" s="24" t="n">
        <v>-0.553056928686036</v>
      </c>
      <c r="M15" s="24"/>
      <c r="N15" s="24" t="n">
        <v>-0.707107876961529</v>
      </c>
      <c r="O15" s="24" t="n">
        <v>-0.568161494287277</v>
      </c>
      <c r="P15" s="24" t="n">
        <v>-0.452615238394055</v>
      </c>
      <c r="Q15" s="24" t="n">
        <v>-0.439413322585331</v>
      </c>
      <c r="R15" s="24"/>
      <c r="S15" s="24" t="n">
        <v>-0.627225956663482</v>
      </c>
      <c r="T15" s="24" t="n">
        <v>-0.529570364632491</v>
      </c>
      <c r="U15" s="24" t="n">
        <v>-0.455987522871099</v>
      </c>
      <c r="V15" s="24" t="n">
        <v>-0.585229423590638</v>
      </c>
      <c r="W15" s="24" t="n">
        <v>-0.658372604030791</v>
      </c>
      <c r="X15" s="24" t="n">
        <v>-0.513164418518038</v>
      </c>
      <c r="Y15" s="24" t="n">
        <v>-0.434238181415197</v>
      </c>
      <c r="Z15" s="24" t="n">
        <v>-0.416700382352148</v>
      </c>
      <c r="AA15" s="24" t="n">
        <v>-0.547855437609992</v>
      </c>
      <c r="AB15" s="24" t="n">
        <v>-0.583827286783988</v>
      </c>
      <c r="AC15" s="24" t="n">
        <v>-0.541417537605874</v>
      </c>
      <c r="AD15" s="24" t="n">
        <v>-0.627234757507141</v>
      </c>
      <c r="AE15" s="24"/>
      <c r="AF15" s="24" t="n">
        <v>-0.495811152118353</v>
      </c>
      <c r="AG15" s="24" t="n">
        <v>-0.664991064171551</v>
      </c>
      <c r="AH15" s="24" t="n">
        <v>-0.361436818092958</v>
      </c>
      <c r="AI15" s="24"/>
      <c r="AJ15" s="24" t="n">
        <v>-0.566169199353481</v>
      </c>
      <c r="AK15" s="24" t="n">
        <v>-0.646552660100673</v>
      </c>
      <c r="AL15" s="24" t="n">
        <v>-0.755996410839936</v>
      </c>
      <c r="AM15" s="24" t="n">
        <v>-0.33125217055594</v>
      </c>
      <c r="AN15" s="24" t="n">
        <v>-0.333524176941712</v>
      </c>
      <c r="AO15" s="24"/>
      <c r="AP15" s="24" t="n">
        <v>-0.582268279232297</v>
      </c>
      <c r="AQ15" s="24" t="n">
        <v>-0.702603700990696</v>
      </c>
      <c r="AR15" s="24" t="n">
        <v>-0.686216484612766</v>
      </c>
      <c r="AS15" s="24" t="n">
        <v>-0.336762347493816</v>
      </c>
      <c r="AT15" s="24" t="n">
        <v>-0.463894340606011</v>
      </c>
      <c r="AU15" s="24"/>
      <c r="AV15" s="24" t="n">
        <v>-0.740173809448868</v>
      </c>
      <c r="AW15" s="24" t="n">
        <v>-0.59533188157409</v>
      </c>
      <c r="AX15" s="24" t="n">
        <v>-0.727977817499821</v>
      </c>
      <c r="AY15" s="24" t="n">
        <v>-0.340680194547909</v>
      </c>
      <c r="AZ15" s="24" t="n">
        <v>-0.445549246449383</v>
      </c>
      <c r="BA15" s="24" t="n">
        <v>-0.472711829100772</v>
      </c>
      <c r="BB15" s="24"/>
      <c r="BC15" s="24" t="n">
        <v>-0.445276041952566</v>
      </c>
      <c r="BD15" s="24" t="n">
        <v>-0.469783764558826</v>
      </c>
      <c r="BE15" s="24" t="n">
        <v>-0.663700284634199</v>
      </c>
      <c r="BF15" s="24" t="n">
        <v>-0.683761396672209</v>
      </c>
      <c r="BG15" s="24" t="n">
        <v>-0.708963883796591</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544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536</v>
      </c>
      <c r="C9" s="19" t="n">
        <v>0.0954334224018319</v>
      </c>
      <c r="D9" s="19" t="n">
        <v>0.115072331515285</v>
      </c>
      <c r="E9" s="19" t="n">
        <v>0.0770295688217683</v>
      </c>
      <c r="F9" s="19"/>
      <c r="G9" s="19" t="n">
        <v>0.115777214215636</v>
      </c>
      <c r="H9" s="19" t="n">
        <v>0.173289505991569</v>
      </c>
      <c r="I9" s="19" t="n">
        <v>0.0912320614920059</v>
      </c>
      <c r="J9" s="19" t="n">
        <v>0.0790533393812525</v>
      </c>
      <c r="K9" s="19" t="n">
        <v>0.0631377155712776</v>
      </c>
      <c r="L9" s="19" t="n">
        <v>0.0571610184787917</v>
      </c>
      <c r="M9" s="19"/>
      <c r="N9" s="19" t="n">
        <v>0.159164498519263</v>
      </c>
      <c r="O9" s="19" t="n">
        <v>0.0950474046622246</v>
      </c>
      <c r="P9" s="19" t="n">
        <v>0.0603722380900944</v>
      </c>
      <c r="Q9" s="19" t="n">
        <v>0.0581612969751062</v>
      </c>
      <c r="R9" s="19"/>
      <c r="S9" s="19" t="n">
        <v>0.159505827531124</v>
      </c>
      <c r="T9" s="19" t="n">
        <v>0.0793698501945743</v>
      </c>
      <c r="U9" s="19" t="n">
        <v>0.0699127732949259</v>
      </c>
      <c r="V9" s="19" t="n">
        <v>0.0693968696373119</v>
      </c>
      <c r="W9" s="19" t="n">
        <v>0.0912479901994417</v>
      </c>
      <c r="X9" s="19" t="n">
        <v>0.0899639623274384</v>
      </c>
      <c r="Y9" s="19" t="n">
        <v>0.0949658385851729</v>
      </c>
      <c r="Z9" s="19" t="n">
        <v>0.0743331283521233</v>
      </c>
      <c r="AA9" s="19" t="n">
        <v>0.10102721794481</v>
      </c>
      <c r="AB9" s="19" t="n">
        <v>0.0770546846011542</v>
      </c>
      <c r="AC9" s="19" t="n">
        <v>0.0983325968421468</v>
      </c>
      <c r="AD9" s="19" t="n">
        <v>0.096712114346276</v>
      </c>
      <c r="AE9" s="19"/>
      <c r="AF9" s="19" t="n">
        <v>0.0783939715678405</v>
      </c>
      <c r="AG9" s="19" t="n">
        <v>0.118316097526192</v>
      </c>
      <c r="AH9" s="19" t="n">
        <v>0.0653890584724552</v>
      </c>
      <c r="AI9" s="19"/>
      <c r="AJ9" s="19" t="n">
        <v>0.102099512413348</v>
      </c>
      <c r="AK9" s="19" t="n">
        <v>0.135436880595063</v>
      </c>
      <c r="AL9" s="19" t="n">
        <v>0.0893266930124427</v>
      </c>
      <c r="AM9" s="19" t="n">
        <v>0</v>
      </c>
      <c r="AN9" s="19" t="n">
        <v>0.0283720225533588</v>
      </c>
      <c r="AO9" s="19"/>
      <c r="AP9" s="19" t="n">
        <v>0.11597557525179</v>
      </c>
      <c r="AQ9" s="19" t="n">
        <v>0.136232503077524</v>
      </c>
      <c r="AR9" s="19" t="n">
        <v>0.102474377641607</v>
      </c>
      <c r="AS9" s="19" t="n">
        <v>0.0325328262854167</v>
      </c>
      <c r="AT9" s="19" t="n">
        <v>0.0821204578207266</v>
      </c>
      <c r="AU9" s="19"/>
      <c r="AV9" s="19" t="n">
        <v>0.153067531181456</v>
      </c>
      <c r="AW9" s="19" t="n">
        <v>0.134014911599527</v>
      </c>
      <c r="AX9" s="19" t="n">
        <v>0.117177698457767</v>
      </c>
      <c r="AY9" s="19" t="n">
        <v>0.0288138078836667</v>
      </c>
      <c r="AZ9" s="19" t="n">
        <v>0.0484979763713284</v>
      </c>
      <c r="BA9" s="19" t="n">
        <v>0.0323316717111161</v>
      </c>
      <c r="BB9" s="19"/>
      <c r="BC9" s="19" t="n">
        <v>0.0703841827091604</v>
      </c>
      <c r="BD9" s="19" t="n">
        <v>0.0598612287663049</v>
      </c>
      <c r="BE9" s="19" t="n">
        <v>0.133552369786718</v>
      </c>
      <c r="BF9" s="19" t="n">
        <v>0.177500939028953</v>
      </c>
      <c r="BG9" s="19" t="n">
        <v>0.270313535861792</v>
      </c>
    </row>
    <row r="10">
      <c r="B10" s="20" t="s">
        <v>537</v>
      </c>
      <c r="C10" s="19" t="n">
        <v>0.358681296776851</v>
      </c>
      <c r="D10" s="19" t="n">
        <v>0.399995829140372</v>
      </c>
      <c r="E10" s="19" t="n">
        <v>0.321210547079454</v>
      </c>
      <c r="F10" s="19"/>
      <c r="G10" s="19" t="n">
        <v>0.336755996144605</v>
      </c>
      <c r="H10" s="19" t="n">
        <v>0.39460771891259</v>
      </c>
      <c r="I10" s="19" t="n">
        <v>0.371719617983506</v>
      </c>
      <c r="J10" s="19" t="n">
        <v>0.363454533693406</v>
      </c>
      <c r="K10" s="19" t="n">
        <v>0.309370504570101</v>
      </c>
      <c r="L10" s="19" t="n">
        <v>0.362955709820758</v>
      </c>
      <c r="M10" s="19"/>
      <c r="N10" s="19" t="n">
        <v>0.410194734602503</v>
      </c>
      <c r="O10" s="19" t="n">
        <v>0.400351589688875</v>
      </c>
      <c r="P10" s="19" t="n">
        <v>0.284555130487164</v>
      </c>
      <c r="Q10" s="19" t="n">
        <v>0.325696406721836</v>
      </c>
      <c r="R10" s="19"/>
      <c r="S10" s="19" t="n">
        <v>0.419242155167554</v>
      </c>
      <c r="T10" s="19" t="n">
        <v>0.358867527026104</v>
      </c>
      <c r="U10" s="19" t="n">
        <v>0.288708302989445</v>
      </c>
      <c r="V10" s="19" t="n">
        <v>0.380849557212827</v>
      </c>
      <c r="W10" s="19" t="n">
        <v>0.413205173737322</v>
      </c>
      <c r="X10" s="19" t="n">
        <v>0.357044580363347</v>
      </c>
      <c r="Y10" s="19" t="n">
        <v>0.331488255954347</v>
      </c>
      <c r="Z10" s="19" t="n">
        <v>0.316855630736353</v>
      </c>
      <c r="AA10" s="19" t="n">
        <v>0.320559344634266</v>
      </c>
      <c r="AB10" s="19" t="n">
        <v>0.344492015065766</v>
      </c>
      <c r="AC10" s="19" t="n">
        <v>0.360779778557943</v>
      </c>
      <c r="AD10" s="19" t="n">
        <v>0.379203780150922</v>
      </c>
      <c r="AE10" s="19"/>
      <c r="AF10" s="19" t="n">
        <v>0.273984313360468</v>
      </c>
      <c r="AG10" s="19" t="n">
        <v>0.429236284050585</v>
      </c>
      <c r="AH10" s="19" t="n">
        <v>0.362311016135869</v>
      </c>
      <c r="AI10" s="19"/>
      <c r="AJ10" s="19" t="n">
        <v>0.31905070964853</v>
      </c>
      <c r="AK10" s="19" t="n">
        <v>0.426519879381438</v>
      </c>
      <c r="AL10" s="19" t="n">
        <v>0.430013769772298</v>
      </c>
      <c r="AM10" s="19" t="n">
        <v>0.204724129606719</v>
      </c>
      <c r="AN10" s="19" t="n">
        <v>0.342997609084097</v>
      </c>
      <c r="AO10" s="19"/>
      <c r="AP10" s="19" t="n">
        <v>0.343111983802935</v>
      </c>
      <c r="AQ10" s="19" t="n">
        <v>0.444908306769333</v>
      </c>
      <c r="AR10" s="19" t="n">
        <v>0.421469527432695</v>
      </c>
      <c r="AS10" s="19" t="n">
        <v>0.213109155315392</v>
      </c>
      <c r="AT10" s="19" t="n">
        <v>0.327509067176819</v>
      </c>
      <c r="AU10" s="19"/>
      <c r="AV10" s="19" t="n">
        <v>0.482649653685901</v>
      </c>
      <c r="AW10" s="19" t="n">
        <v>0.356244219863206</v>
      </c>
      <c r="AX10" s="19" t="n">
        <v>0.434480149892781</v>
      </c>
      <c r="AY10" s="19" t="n">
        <v>0.19620603951206</v>
      </c>
      <c r="AZ10" s="19" t="n">
        <v>0.317539594581458</v>
      </c>
      <c r="BA10" s="19" t="n">
        <v>0.349652165221988</v>
      </c>
      <c r="BB10" s="19"/>
      <c r="BC10" s="19" t="n">
        <v>0.325977218776731</v>
      </c>
      <c r="BD10" s="19" t="n">
        <v>0.319867067139746</v>
      </c>
      <c r="BE10" s="19" t="n">
        <v>0.431244934955275</v>
      </c>
      <c r="BF10" s="19" t="n">
        <v>0.393550734119368</v>
      </c>
      <c r="BG10" s="19" t="n">
        <v>0.377140514816025</v>
      </c>
    </row>
    <row r="11">
      <c r="B11" s="20" t="s">
        <v>538</v>
      </c>
      <c r="C11" s="19" t="n">
        <v>0.315698307049348</v>
      </c>
      <c r="D11" s="19" t="n">
        <v>0.279850290523747</v>
      </c>
      <c r="E11" s="19" t="n">
        <v>0.351199146202298</v>
      </c>
      <c r="F11" s="19"/>
      <c r="G11" s="19" t="n">
        <v>0.327448027256719</v>
      </c>
      <c r="H11" s="19" t="n">
        <v>0.257114703052315</v>
      </c>
      <c r="I11" s="19" t="n">
        <v>0.299292668499664</v>
      </c>
      <c r="J11" s="19" t="n">
        <v>0.318765999760653</v>
      </c>
      <c r="K11" s="19" t="n">
        <v>0.361453465051244</v>
      </c>
      <c r="L11" s="19" t="n">
        <v>0.33535924811283</v>
      </c>
      <c r="M11" s="19"/>
      <c r="N11" s="19" t="n">
        <v>0.303100373056019</v>
      </c>
      <c r="O11" s="19" t="n">
        <v>0.285923591502918</v>
      </c>
      <c r="P11" s="19" t="n">
        <v>0.340598676129385</v>
      </c>
      <c r="Q11" s="19" t="n">
        <v>0.336990536927757</v>
      </c>
      <c r="R11" s="19"/>
      <c r="S11" s="19" t="n">
        <v>0.242010478283991</v>
      </c>
      <c r="T11" s="19" t="n">
        <v>0.30702328262837</v>
      </c>
      <c r="U11" s="19" t="n">
        <v>0.334023370980052</v>
      </c>
      <c r="V11" s="19" t="n">
        <v>0.324988586844582</v>
      </c>
      <c r="W11" s="19" t="n">
        <v>0.290350771597015</v>
      </c>
      <c r="X11" s="19" t="n">
        <v>0.351343016624475</v>
      </c>
      <c r="Y11" s="19" t="n">
        <v>0.289335262346681</v>
      </c>
      <c r="Z11" s="19" t="n">
        <v>0.300016736692226</v>
      </c>
      <c r="AA11" s="19" t="n">
        <v>0.334296452135118</v>
      </c>
      <c r="AB11" s="19" t="n">
        <v>0.380896397830392</v>
      </c>
      <c r="AC11" s="19" t="n">
        <v>0.356010111446264</v>
      </c>
      <c r="AD11" s="19" t="n">
        <v>0.333336358202672</v>
      </c>
      <c r="AE11" s="19"/>
      <c r="AF11" s="19" t="n">
        <v>0.32561991713763</v>
      </c>
      <c r="AG11" s="19" t="n">
        <v>0.304592163762656</v>
      </c>
      <c r="AH11" s="19" t="n">
        <v>0.324371637624587</v>
      </c>
      <c r="AI11" s="19"/>
      <c r="AJ11" s="19" t="n">
        <v>0.342008951702618</v>
      </c>
      <c r="AK11" s="19" t="n">
        <v>0.269660868501419</v>
      </c>
      <c r="AL11" s="19" t="n">
        <v>0.344679898080495</v>
      </c>
      <c r="AM11" s="19" t="n">
        <v>0.190152432473522</v>
      </c>
      <c r="AN11" s="19" t="n">
        <v>0.319284958580802</v>
      </c>
      <c r="AO11" s="19"/>
      <c r="AP11" s="19" t="n">
        <v>0.341492667964877</v>
      </c>
      <c r="AQ11" s="19" t="n">
        <v>0.277410265324615</v>
      </c>
      <c r="AR11" s="19" t="n">
        <v>0.314902192412693</v>
      </c>
      <c r="AS11" s="19" t="n">
        <v>0.287601811796211</v>
      </c>
      <c r="AT11" s="19" t="n">
        <v>0.335590432165023</v>
      </c>
      <c r="AU11" s="19"/>
      <c r="AV11" s="19" t="n">
        <v>0.261034864543434</v>
      </c>
      <c r="AW11" s="19" t="n">
        <v>0.316250597907286</v>
      </c>
      <c r="AX11" s="19" t="n">
        <v>0.324526576738249</v>
      </c>
      <c r="AY11" s="19" t="n">
        <v>0.327742847549643</v>
      </c>
      <c r="AZ11" s="19" t="n">
        <v>0.32974738908138</v>
      </c>
      <c r="BA11" s="19" t="n">
        <v>0.351125979049463</v>
      </c>
      <c r="BB11" s="19"/>
      <c r="BC11" s="19" t="n">
        <v>0.335399022983234</v>
      </c>
      <c r="BD11" s="19" t="n">
        <v>0.334472436141245</v>
      </c>
      <c r="BE11" s="19" t="n">
        <v>0.256164341119739</v>
      </c>
      <c r="BF11" s="19" t="n">
        <v>0.325428055708225</v>
      </c>
      <c r="BG11" s="19" t="n">
        <v>0.232879559083063</v>
      </c>
    </row>
    <row r="12">
      <c r="B12" s="20" t="s">
        <v>539</v>
      </c>
      <c r="C12" s="19" t="n">
        <v>0.192700511143344</v>
      </c>
      <c r="D12" s="19" t="n">
        <v>0.178488993486096</v>
      </c>
      <c r="E12" s="19" t="n">
        <v>0.203278105045583</v>
      </c>
      <c r="F12" s="19"/>
      <c r="G12" s="19" t="n">
        <v>0.165829282060708</v>
      </c>
      <c r="H12" s="19" t="n">
        <v>0.119466499952709</v>
      </c>
      <c r="I12" s="19" t="n">
        <v>0.183812477341444</v>
      </c>
      <c r="J12" s="19" t="n">
        <v>0.213240060073961</v>
      </c>
      <c r="K12" s="19" t="n">
        <v>0.243020462078206</v>
      </c>
      <c r="L12" s="19" t="n">
        <v>0.226733499968732</v>
      </c>
      <c r="M12" s="19"/>
      <c r="N12" s="19" t="n">
        <v>0.0994626328518897</v>
      </c>
      <c r="O12" s="19" t="n">
        <v>0.174599078503255</v>
      </c>
      <c r="P12" s="19" t="n">
        <v>0.281350189426126</v>
      </c>
      <c r="Q12" s="19" t="n">
        <v>0.234472920715687</v>
      </c>
      <c r="R12" s="19"/>
      <c r="S12" s="19" t="n">
        <v>0.148888763857313</v>
      </c>
      <c r="T12" s="19" t="n">
        <v>0.202170171275218</v>
      </c>
      <c r="U12" s="19" t="n">
        <v>0.270004490111532</v>
      </c>
      <c r="V12" s="19" t="n">
        <v>0.198513695909559</v>
      </c>
      <c r="W12" s="19" t="n">
        <v>0.174637262276318</v>
      </c>
      <c r="X12" s="19" t="n">
        <v>0.15081607115268</v>
      </c>
      <c r="Y12" s="19" t="n">
        <v>0.238465981384939</v>
      </c>
      <c r="Z12" s="19" t="n">
        <v>0.274218043075713</v>
      </c>
      <c r="AA12" s="19" t="n">
        <v>0.207453337008492</v>
      </c>
      <c r="AB12" s="19" t="n">
        <v>0.162965177081137</v>
      </c>
      <c r="AC12" s="19" t="n">
        <v>0.168606849854013</v>
      </c>
      <c r="AD12" s="19" t="n">
        <v>0.145843504953076</v>
      </c>
      <c r="AE12" s="19"/>
      <c r="AF12" s="19" t="n">
        <v>0.29201109094508</v>
      </c>
      <c r="AG12" s="19" t="n">
        <v>0.124204057553448</v>
      </c>
      <c r="AH12" s="19" t="n">
        <v>0.163525241062163</v>
      </c>
      <c r="AI12" s="19"/>
      <c r="AJ12" s="19" t="n">
        <v>0.211052000101517</v>
      </c>
      <c r="AK12" s="19" t="n">
        <v>0.144281224189037</v>
      </c>
      <c r="AL12" s="19" t="n">
        <v>0.106278473695871</v>
      </c>
      <c r="AM12" s="19" t="n">
        <v>0.578026662651026</v>
      </c>
      <c r="AN12" s="19" t="n">
        <v>0.224952604317061</v>
      </c>
      <c r="AO12" s="19"/>
      <c r="AP12" s="19" t="n">
        <v>0.179613312105895</v>
      </c>
      <c r="AQ12" s="19" t="n">
        <v>0.113902881815166</v>
      </c>
      <c r="AR12" s="19" t="n">
        <v>0.114626601085582</v>
      </c>
      <c r="AS12" s="19" t="n">
        <v>0.445323456624781</v>
      </c>
      <c r="AT12" s="19" t="n">
        <v>0.173149690136075</v>
      </c>
      <c r="AU12" s="19"/>
      <c r="AV12" s="19" t="n">
        <v>0.0841852607794997</v>
      </c>
      <c r="AW12" s="19" t="n">
        <v>0.166290651057887</v>
      </c>
      <c r="AX12" s="19" t="n">
        <v>0.107341165370089</v>
      </c>
      <c r="AY12" s="19" t="n">
        <v>0.421765876113406</v>
      </c>
      <c r="AZ12" s="19" t="n">
        <v>0.223714851758093</v>
      </c>
      <c r="BA12" s="19" t="n">
        <v>0.180276731699736</v>
      </c>
      <c r="BB12" s="19"/>
      <c r="BC12" s="19" t="n">
        <v>0.23156924862776</v>
      </c>
      <c r="BD12" s="19" t="n">
        <v>0.235870157952122</v>
      </c>
      <c r="BE12" s="19" t="n">
        <v>0.140410881563467</v>
      </c>
      <c r="BF12" s="19" t="n">
        <v>0.0780699710905906</v>
      </c>
      <c r="BG12" s="19" t="n">
        <v>0.0865744679847466</v>
      </c>
    </row>
    <row r="13">
      <c r="B13" s="20" t="s">
        <v>100</v>
      </c>
      <c r="C13" s="23" t="n">
        <v>0.037486462628625</v>
      </c>
      <c r="D13" s="23" t="n">
        <v>0.0265925553345004</v>
      </c>
      <c r="E13" s="23" t="n">
        <v>0.0472826328508972</v>
      </c>
      <c r="F13" s="23"/>
      <c r="G13" s="23" t="n">
        <v>0.0541894803223316</v>
      </c>
      <c r="H13" s="23" t="n">
        <v>0.055521572090817</v>
      </c>
      <c r="I13" s="23" t="n">
        <v>0.0539431746833802</v>
      </c>
      <c r="J13" s="23" t="n">
        <v>0.0254860670907272</v>
      </c>
      <c r="K13" s="23" t="n">
        <v>0.0230178527291715</v>
      </c>
      <c r="L13" s="23" t="n">
        <v>0.0177905236188879</v>
      </c>
      <c r="M13" s="23"/>
      <c r="N13" s="23" t="n">
        <v>0.0280777609703257</v>
      </c>
      <c r="O13" s="23" t="n">
        <v>0.0440783356427276</v>
      </c>
      <c r="P13" s="23" t="n">
        <v>0.0331237658672309</v>
      </c>
      <c r="Q13" s="23" t="n">
        <v>0.0446788386596138</v>
      </c>
      <c r="R13" s="23"/>
      <c r="S13" s="23" t="n">
        <v>0.0303527751600175</v>
      </c>
      <c r="T13" s="23" t="n">
        <v>0.0525691688757339</v>
      </c>
      <c r="U13" s="23" t="n">
        <v>0.0373510626240451</v>
      </c>
      <c r="V13" s="23" t="n">
        <v>0.0262512903957198</v>
      </c>
      <c r="W13" s="23" t="n">
        <v>0.0305588021899041</v>
      </c>
      <c r="X13" s="23" t="n">
        <v>0.05083236953206</v>
      </c>
      <c r="Y13" s="23" t="n">
        <v>0.0457446617288605</v>
      </c>
      <c r="Z13" s="23" t="n">
        <v>0.0345764611435846</v>
      </c>
      <c r="AA13" s="23" t="n">
        <v>0.036663648277314</v>
      </c>
      <c r="AB13" s="23" t="n">
        <v>0.0345917254215502</v>
      </c>
      <c r="AC13" s="23" t="n">
        <v>0.016270663299633</v>
      </c>
      <c r="AD13" s="23" t="n">
        <v>0.044904242347053</v>
      </c>
      <c r="AE13" s="23"/>
      <c r="AF13" s="23" t="n">
        <v>0.0299907069889815</v>
      </c>
      <c r="AG13" s="23" t="n">
        <v>0.023651397107119</v>
      </c>
      <c r="AH13" s="23" t="n">
        <v>0.0844030467049256</v>
      </c>
      <c r="AI13" s="23"/>
      <c r="AJ13" s="23" t="n">
        <v>0.0257888261339869</v>
      </c>
      <c r="AK13" s="23" t="n">
        <v>0.0241011473330422</v>
      </c>
      <c r="AL13" s="23" t="n">
        <v>0.0297011654388935</v>
      </c>
      <c r="AM13" s="23" t="n">
        <v>0.027096775268733</v>
      </c>
      <c r="AN13" s="23" t="n">
        <v>0.0843928054646807</v>
      </c>
      <c r="AO13" s="23"/>
      <c r="AP13" s="23" t="n">
        <v>0.019806460874503</v>
      </c>
      <c r="AQ13" s="23" t="n">
        <v>0.0275460430133622</v>
      </c>
      <c r="AR13" s="23" t="n">
        <v>0.0465273014274226</v>
      </c>
      <c r="AS13" s="23" t="n">
        <v>0.0214327499781988</v>
      </c>
      <c r="AT13" s="23" t="n">
        <v>0.0816303527013558</v>
      </c>
      <c r="AU13" s="23"/>
      <c r="AV13" s="23" t="n">
        <v>0.0190626898097085</v>
      </c>
      <c r="AW13" s="23" t="n">
        <v>0.0271996195720945</v>
      </c>
      <c r="AX13" s="23" t="n">
        <v>0.0164744095411131</v>
      </c>
      <c r="AY13" s="23" t="n">
        <v>0.0254714289412246</v>
      </c>
      <c r="AZ13" s="23" t="n">
        <v>0.080500188207741</v>
      </c>
      <c r="BA13" s="23" t="n">
        <v>0.0866134523176963</v>
      </c>
      <c r="BB13" s="23"/>
      <c r="BC13" s="23" t="n">
        <v>0.036670326903115</v>
      </c>
      <c r="BD13" s="23" t="n">
        <v>0.0499291100005822</v>
      </c>
      <c r="BE13" s="23" t="n">
        <v>0.038627472574801</v>
      </c>
      <c r="BF13" s="23" t="n">
        <v>0.0254503000528639</v>
      </c>
      <c r="BG13" s="23" t="n">
        <v>0.0330919222543733</v>
      </c>
    </row>
    <row r="14">
      <c r="B14" s="20" t="s">
        <v>540</v>
      </c>
      <c r="C14" s="23" t="n">
        <v>0.454114719178683</v>
      </c>
      <c r="D14" s="23" t="n">
        <v>0.515068160655657</v>
      </c>
      <c r="E14" s="23" t="n">
        <v>0.398240115901222</v>
      </c>
      <c r="F14" s="23"/>
      <c r="G14" s="23" t="n">
        <v>0.452533210360241</v>
      </c>
      <c r="H14" s="23" t="n">
        <v>0.567897224904159</v>
      </c>
      <c r="I14" s="23" t="n">
        <v>0.462951679475512</v>
      </c>
      <c r="J14" s="23" t="n">
        <v>0.442507873074659</v>
      </c>
      <c r="K14" s="23" t="n">
        <v>0.372508220141378</v>
      </c>
      <c r="L14" s="23" t="n">
        <v>0.42011672829955</v>
      </c>
      <c r="M14" s="23"/>
      <c r="N14" s="23" t="n">
        <v>0.569359233121766</v>
      </c>
      <c r="O14" s="23" t="n">
        <v>0.495398994351099</v>
      </c>
      <c r="P14" s="23" t="n">
        <v>0.344927368577258</v>
      </c>
      <c r="Q14" s="23" t="n">
        <v>0.383857703696942</v>
      </c>
      <c r="R14" s="23"/>
      <c r="S14" s="23" t="n">
        <v>0.578747982698678</v>
      </c>
      <c r="T14" s="23" t="n">
        <v>0.438237377220678</v>
      </c>
      <c r="U14" s="23" t="n">
        <v>0.358621076284371</v>
      </c>
      <c r="V14" s="23" t="n">
        <v>0.450246426850139</v>
      </c>
      <c r="W14" s="23" t="n">
        <v>0.504453163936763</v>
      </c>
      <c r="X14" s="23" t="n">
        <v>0.447008542690785</v>
      </c>
      <c r="Y14" s="23" t="n">
        <v>0.426454094539519</v>
      </c>
      <c r="Z14" s="23" t="n">
        <v>0.391188759088476</v>
      </c>
      <c r="AA14" s="23" t="n">
        <v>0.421586562579075</v>
      </c>
      <c r="AB14" s="23" t="n">
        <v>0.421546699666921</v>
      </c>
      <c r="AC14" s="23" t="n">
        <v>0.45911237540009</v>
      </c>
      <c r="AD14" s="23" t="n">
        <v>0.475915894497198</v>
      </c>
      <c r="AE14" s="23"/>
      <c r="AF14" s="23" t="n">
        <v>0.352378284928309</v>
      </c>
      <c r="AG14" s="23" t="n">
        <v>0.547552381576777</v>
      </c>
      <c r="AH14" s="23" t="n">
        <v>0.427700074608324</v>
      </c>
      <c r="AI14" s="23"/>
      <c r="AJ14" s="23" t="n">
        <v>0.421150222061878</v>
      </c>
      <c r="AK14" s="23" t="n">
        <v>0.561956759976501</v>
      </c>
      <c r="AL14" s="23" t="n">
        <v>0.519340462784741</v>
      </c>
      <c r="AM14" s="23" t="n">
        <v>0.204724129606719</v>
      </c>
      <c r="AN14" s="23" t="n">
        <v>0.371369631637456</v>
      </c>
      <c r="AO14" s="23"/>
      <c r="AP14" s="23" t="n">
        <v>0.459087559054724</v>
      </c>
      <c r="AQ14" s="23" t="n">
        <v>0.581140809846857</v>
      </c>
      <c r="AR14" s="23" t="n">
        <v>0.523943905074302</v>
      </c>
      <c r="AS14" s="23" t="n">
        <v>0.245641981600809</v>
      </c>
      <c r="AT14" s="23" t="n">
        <v>0.409629524997546</v>
      </c>
      <c r="AU14" s="23"/>
      <c r="AV14" s="23" t="n">
        <v>0.635717184867357</v>
      </c>
      <c r="AW14" s="23" t="n">
        <v>0.490259131462733</v>
      </c>
      <c r="AX14" s="23" t="n">
        <v>0.551657848350549</v>
      </c>
      <c r="AY14" s="23" t="n">
        <v>0.225019847395726</v>
      </c>
      <c r="AZ14" s="23" t="n">
        <v>0.366037570952786</v>
      </c>
      <c r="BA14" s="23" t="n">
        <v>0.381983836933104</v>
      </c>
      <c r="BB14" s="23"/>
      <c r="BC14" s="23" t="n">
        <v>0.396361401485891</v>
      </c>
      <c r="BD14" s="23" t="n">
        <v>0.379728295906051</v>
      </c>
      <c r="BE14" s="23" t="n">
        <v>0.564797304741993</v>
      </c>
      <c r="BF14" s="23" t="n">
        <v>0.571051673148321</v>
      </c>
      <c r="BG14" s="23" t="n">
        <v>0.647454050677817</v>
      </c>
    </row>
    <row r="15">
      <c r="B15" s="20" t="s">
        <v>141</v>
      </c>
      <c r="C15" s="24" t="n">
        <v>-0.416628256550058</v>
      </c>
      <c r="D15" s="24" t="n">
        <v>-0.488475605321157</v>
      </c>
      <c r="E15" s="24" t="n">
        <v>-0.350957483050325</v>
      </c>
      <c r="F15" s="24"/>
      <c r="G15" s="24" t="n">
        <v>-0.398343730037909</v>
      </c>
      <c r="H15" s="24" t="n">
        <v>-0.512375652813342</v>
      </c>
      <c r="I15" s="24" t="n">
        <v>-0.409008504792131</v>
      </c>
      <c r="J15" s="24" t="n">
        <v>-0.417021805983932</v>
      </c>
      <c r="K15" s="24" t="n">
        <v>-0.349490367412207</v>
      </c>
      <c r="L15" s="24" t="n">
        <v>-0.402326204680662</v>
      </c>
      <c r="M15" s="24"/>
      <c r="N15" s="24" t="n">
        <v>-0.54128147215144</v>
      </c>
      <c r="O15" s="24" t="n">
        <v>-0.451320658708372</v>
      </c>
      <c r="P15" s="24" t="n">
        <v>-0.311803602710027</v>
      </c>
      <c r="Q15" s="24" t="n">
        <v>-0.339178865037329</v>
      </c>
      <c r="R15" s="24"/>
      <c r="S15" s="24" t="n">
        <v>-0.548395207538661</v>
      </c>
      <c r="T15" s="24" t="n">
        <v>-0.385668208344944</v>
      </c>
      <c r="U15" s="24" t="n">
        <v>-0.321270013660326</v>
      </c>
      <c r="V15" s="24" t="n">
        <v>-0.423995136454419</v>
      </c>
      <c r="W15" s="24" t="n">
        <v>-0.473894361746859</v>
      </c>
      <c r="X15" s="24" t="n">
        <v>-0.396176173158725</v>
      </c>
      <c r="Y15" s="24" t="n">
        <v>-0.380709432810659</v>
      </c>
      <c r="Z15" s="24" t="n">
        <v>-0.356612297944892</v>
      </c>
      <c r="AA15" s="24" t="n">
        <v>-0.384922914301761</v>
      </c>
      <c r="AB15" s="24" t="n">
        <v>-0.386954974245371</v>
      </c>
      <c r="AC15" s="24" t="n">
        <v>-0.442841712100457</v>
      </c>
      <c r="AD15" s="24" t="n">
        <v>-0.431011652150145</v>
      </c>
      <c r="AE15" s="24"/>
      <c r="AF15" s="24" t="n">
        <v>-0.322387577939327</v>
      </c>
      <c r="AG15" s="24" t="n">
        <v>-0.523900984469658</v>
      </c>
      <c r="AH15" s="24" t="n">
        <v>-0.343297027903399</v>
      </c>
      <c r="AI15" s="24"/>
      <c r="AJ15" s="24" t="n">
        <v>-0.395361395927891</v>
      </c>
      <c r="AK15" s="24" t="n">
        <v>-0.537855612643459</v>
      </c>
      <c r="AL15" s="24" t="n">
        <v>-0.489639297345847</v>
      </c>
      <c r="AM15" s="24" t="n">
        <v>-0.177627354337986</v>
      </c>
      <c r="AN15" s="24" t="n">
        <v>-0.286976826172776</v>
      </c>
      <c r="AO15" s="24"/>
      <c r="AP15" s="24" t="n">
        <v>-0.439281098180221</v>
      </c>
      <c r="AQ15" s="24" t="n">
        <v>-0.553594766833495</v>
      </c>
      <c r="AR15" s="24" t="n">
        <v>-0.47741660364688</v>
      </c>
      <c r="AS15" s="24" t="n">
        <v>-0.22420923162261</v>
      </c>
      <c r="AT15" s="24" t="n">
        <v>-0.32799917229619</v>
      </c>
      <c r="AU15" s="24"/>
      <c r="AV15" s="24" t="n">
        <v>-0.616654495057649</v>
      </c>
      <c r="AW15" s="24" t="n">
        <v>-0.463059511890638</v>
      </c>
      <c r="AX15" s="24" t="n">
        <v>-0.535183438809435</v>
      </c>
      <c r="AY15" s="24" t="n">
        <v>-0.199548418454502</v>
      </c>
      <c r="AZ15" s="24" t="n">
        <v>-0.285537382745045</v>
      </c>
      <c r="BA15" s="24" t="n">
        <v>-0.295370384615408</v>
      </c>
      <c r="BB15" s="24"/>
      <c r="BC15" s="24" t="n">
        <v>-0.359691074582776</v>
      </c>
      <c r="BD15" s="24" t="n">
        <v>-0.329799185905469</v>
      </c>
      <c r="BE15" s="24" t="n">
        <v>-0.526169832167192</v>
      </c>
      <c r="BF15" s="24" t="n">
        <v>-0.545601373095457</v>
      </c>
      <c r="BG15" s="24" t="n">
        <v>-0.614362128423443</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545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536</v>
      </c>
      <c r="C9" s="19" t="n">
        <v>0.0805395110932991</v>
      </c>
      <c r="D9" s="19" t="n">
        <v>0.0862369632180584</v>
      </c>
      <c r="E9" s="19" t="n">
        <v>0.0756172464374764</v>
      </c>
      <c r="F9" s="19"/>
      <c r="G9" s="19" t="n">
        <v>0.145949674571954</v>
      </c>
      <c r="H9" s="19" t="n">
        <v>0.171925928448067</v>
      </c>
      <c r="I9" s="19" t="n">
        <v>0.0890730215463247</v>
      </c>
      <c r="J9" s="19" t="n">
        <v>0.0455230477908358</v>
      </c>
      <c r="K9" s="19" t="n">
        <v>0.0270462360970065</v>
      </c>
      <c r="L9" s="19" t="n">
        <v>0.0201748042907639</v>
      </c>
      <c r="M9" s="19"/>
      <c r="N9" s="19" t="n">
        <v>0.133801946236313</v>
      </c>
      <c r="O9" s="19" t="n">
        <v>0.0740804985583012</v>
      </c>
      <c r="P9" s="19" t="n">
        <v>0.0595861387160004</v>
      </c>
      <c r="Q9" s="19" t="n">
        <v>0.0484356419285864</v>
      </c>
      <c r="R9" s="19"/>
      <c r="S9" s="19" t="n">
        <v>0.179196444422315</v>
      </c>
      <c r="T9" s="19" t="n">
        <v>0.0586264666783548</v>
      </c>
      <c r="U9" s="19" t="n">
        <v>0.039924529745713</v>
      </c>
      <c r="V9" s="19" t="n">
        <v>0.0632797345520346</v>
      </c>
      <c r="W9" s="19" t="n">
        <v>0.0765061065961475</v>
      </c>
      <c r="X9" s="19" t="n">
        <v>0.0966178945895267</v>
      </c>
      <c r="Y9" s="19" t="n">
        <v>0.0785291694327506</v>
      </c>
      <c r="Z9" s="19" t="n">
        <v>0.030937464671665</v>
      </c>
      <c r="AA9" s="19" t="n">
        <v>0.0870477135129838</v>
      </c>
      <c r="AB9" s="19" t="n">
        <v>0.0415327861484528</v>
      </c>
      <c r="AC9" s="19" t="n">
        <v>0.0552371213639293</v>
      </c>
      <c r="AD9" s="19" t="n">
        <v>0.0417958990303642</v>
      </c>
      <c r="AE9" s="19"/>
      <c r="AF9" s="19" t="n">
        <v>0.0548934110016896</v>
      </c>
      <c r="AG9" s="19" t="n">
        <v>0.0971954061696301</v>
      </c>
      <c r="AH9" s="19" t="n">
        <v>0.0709401305154002</v>
      </c>
      <c r="AI9" s="19"/>
      <c r="AJ9" s="19" t="n">
        <v>0.0662315377970571</v>
      </c>
      <c r="AK9" s="19" t="n">
        <v>0.131242640740958</v>
      </c>
      <c r="AL9" s="19" t="n">
        <v>0.0580465493067492</v>
      </c>
      <c r="AM9" s="19" t="n">
        <v>0.0218310925165329</v>
      </c>
      <c r="AN9" s="19" t="n">
        <v>0.0368806963284239</v>
      </c>
      <c r="AO9" s="19"/>
      <c r="AP9" s="19" t="n">
        <v>0.0711984926529039</v>
      </c>
      <c r="AQ9" s="19" t="n">
        <v>0.127097392648503</v>
      </c>
      <c r="AR9" s="19" t="n">
        <v>0.0649586081365713</v>
      </c>
      <c r="AS9" s="19" t="n">
        <v>0.0273185247895008</v>
      </c>
      <c r="AT9" s="19" t="n">
        <v>0.10636444440533</v>
      </c>
      <c r="AU9" s="19"/>
      <c r="AV9" s="19" t="n">
        <v>0.147637598571153</v>
      </c>
      <c r="AW9" s="19" t="n">
        <v>0.0868586166702471</v>
      </c>
      <c r="AX9" s="19" t="n">
        <v>0.0684794413418139</v>
      </c>
      <c r="AY9" s="19" t="n">
        <v>0.0172334340915485</v>
      </c>
      <c r="AZ9" s="19" t="n">
        <v>0.0969445461688232</v>
      </c>
      <c r="BA9" s="19" t="n">
        <v>0.0113529705997311</v>
      </c>
      <c r="BB9" s="19"/>
      <c r="BC9" s="19" t="n">
        <v>0.0507558903594068</v>
      </c>
      <c r="BD9" s="19" t="n">
        <v>0.0543140228664422</v>
      </c>
      <c r="BE9" s="19" t="n">
        <v>0.117516690562569</v>
      </c>
      <c r="BF9" s="19" t="n">
        <v>0.131654028777351</v>
      </c>
      <c r="BG9" s="19" t="n">
        <v>0.219637042546036</v>
      </c>
    </row>
    <row r="10">
      <c r="B10" s="20" t="s">
        <v>537</v>
      </c>
      <c r="C10" s="19" t="n">
        <v>0.264070432878964</v>
      </c>
      <c r="D10" s="19" t="n">
        <v>0.290865831402029</v>
      </c>
      <c r="E10" s="19" t="n">
        <v>0.240015987067681</v>
      </c>
      <c r="F10" s="19"/>
      <c r="G10" s="19" t="n">
        <v>0.298294780671472</v>
      </c>
      <c r="H10" s="19" t="n">
        <v>0.363160295905712</v>
      </c>
      <c r="I10" s="19" t="n">
        <v>0.25563029248329</v>
      </c>
      <c r="J10" s="19" t="n">
        <v>0.259627002861025</v>
      </c>
      <c r="K10" s="19" t="n">
        <v>0.20647786398933</v>
      </c>
      <c r="L10" s="19" t="n">
        <v>0.210110980954834</v>
      </c>
      <c r="M10" s="19"/>
      <c r="N10" s="19" t="n">
        <v>0.32765369989505</v>
      </c>
      <c r="O10" s="19" t="n">
        <v>0.277471028213414</v>
      </c>
      <c r="P10" s="19" t="n">
        <v>0.211431972790958</v>
      </c>
      <c r="Q10" s="19" t="n">
        <v>0.226415617191372</v>
      </c>
      <c r="R10" s="19"/>
      <c r="S10" s="19" t="n">
        <v>0.335068012690293</v>
      </c>
      <c r="T10" s="19" t="n">
        <v>0.265131681171681</v>
      </c>
      <c r="U10" s="19" t="n">
        <v>0.181932876633678</v>
      </c>
      <c r="V10" s="19" t="n">
        <v>0.339939704467875</v>
      </c>
      <c r="W10" s="19" t="n">
        <v>0.300190243248624</v>
      </c>
      <c r="X10" s="19" t="n">
        <v>0.247341267203622</v>
      </c>
      <c r="Y10" s="19" t="n">
        <v>0.230853689352173</v>
      </c>
      <c r="Z10" s="19" t="n">
        <v>0.272375899965674</v>
      </c>
      <c r="AA10" s="19" t="n">
        <v>0.229616033259758</v>
      </c>
      <c r="AB10" s="19" t="n">
        <v>0.188140425598102</v>
      </c>
      <c r="AC10" s="19" t="n">
        <v>0.265013348111337</v>
      </c>
      <c r="AD10" s="19" t="n">
        <v>0.315162070614673</v>
      </c>
      <c r="AE10" s="19"/>
      <c r="AF10" s="19" t="n">
        <v>0.190725787365728</v>
      </c>
      <c r="AG10" s="19" t="n">
        <v>0.311555854859685</v>
      </c>
      <c r="AH10" s="19" t="n">
        <v>0.287575776595928</v>
      </c>
      <c r="AI10" s="19"/>
      <c r="AJ10" s="19" t="n">
        <v>0.245128558363838</v>
      </c>
      <c r="AK10" s="19" t="n">
        <v>0.313294876146002</v>
      </c>
      <c r="AL10" s="19" t="n">
        <v>0.326000480393525</v>
      </c>
      <c r="AM10" s="19" t="n">
        <v>0.176337243703481</v>
      </c>
      <c r="AN10" s="19" t="n">
        <v>0.238323147266863</v>
      </c>
      <c r="AO10" s="19"/>
      <c r="AP10" s="19" t="n">
        <v>0.270956706903637</v>
      </c>
      <c r="AQ10" s="19" t="n">
        <v>0.34555434368029</v>
      </c>
      <c r="AR10" s="19" t="n">
        <v>0.285582829924707</v>
      </c>
      <c r="AS10" s="19" t="n">
        <v>0.153069882408633</v>
      </c>
      <c r="AT10" s="19" t="n">
        <v>0.181573937085008</v>
      </c>
      <c r="AU10" s="19"/>
      <c r="AV10" s="19" t="n">
        <v>0.39714508689033</v>
      </c>
      <c r="AW10" s="19" t="n">
        <v>0.269690093867623</v>
      </c>
      <c r="AX10" s="19" t="n">
        <v>0.287037826644549</v>
      </c>
      <c r="AY10" s="19" t="n">
        <v>0.128999257916597</v>
      </c>
      <c r="AZ10" s="19" t="n">
        <v>0.200311156579173</v>
      </c>
      <c r="BA10" s="19" t="n">
        <v>0.252170904454568</v>
      </c>
      <c r="BB10" s="19"/>
      <c r="BC10" s="19" t="n">
        <v>0.214396911894887</v>
      </c>
      <c r="BD10" s="19" t="n">
        <v>0.228703513781361</v>
      </c>
      <c r="BE10" s="19" t="n">
        <v>0.329398345883081</v>
      </c>
      <c r="BF10" s="19" t="n">
        <v>0.354921945055865</v>
      </c>
      <c r="BG10" s="19" t="n">
        <v>0.383216888878181</v>
      </c>
    </row>
    <row r="11">
      <c r="B11" s="20" t="s">
        <v>538</v>
      </c>
      <c r="C11" s="19" t="n">
        <v>0.364824018244665</v>
      </c>
      <c r="D11" s="19" t="n">
        <v>0.362833283578946</v>
      </c>
      <c r="E11" s="19" t="n">
        <v>0.365610907672694</v>
      </c>
      <c r="F11" s="19"/>
      <c r="G11" s="19" t="n">
        <v>0.366796858234779</v>
      </c>
      <c r="H11" s="19" t="n">
        <v>0.279519975962583</v>
      </c>
      <c r="I11" s="19" t="n">
        <v>0.369142757797419</v>
      </c>
      <c r="J11" s="19" t="n">
        <v>0.390293660545301</v>
      </c>
      <c r="K11" s="19" t="n">
        <v>0.374267591467799</v>
      </c>
      <c r="L11" s="19" t="n">
        <v>0.402123457017242</v>
      </c>
      <c r="M11" s="19"/>
      <c r="N11" s="19" t="n">
        <v>0.342469367315067</v>
      </c>
      <c r="O11" s="19" t="n">
        <v>0.367824548747297</v>
      </c>
      <c r="P11" s="19" t="n">
        <v>0.368598446463258</v>
      </c>
      <c r="Q11" s="19" t="n">
        <v>0.383200698357177</v>
      </c>
      <c r="R11" s="19"/>
      <c r="S11" s="19" t="n">
        <v>0.301401303818026</v>
      </c>
      <c r="T11" s="19" t="n">
        <v>0.356873775097761</v>
      </c>
      <c r="U11" s="19" t="n">
        <v>0.379182489419557</v>
      </c>
      <c r="V11" s="19" t="n">
        <v>0.319401427853453</v>
      </c>
      <c r="W11" s="19" t="n">
        <v>0.315929294200771</v>
      </c>
      <c r="X11" s="19" t="n">
        <v>0.402474854243748</v>
      </c>
      <c r="Y11" s="19" t="n">
        <v>0.370098899646239</v>
      </c>
      <c r="Z11" s="19" t="n">
        <v>0.369671834548564</v>
      </c>
      <c r="AA11" s="19" t="n">
        <v>0.384510593188056</v>
      </c>
      <c r="AB11" s="19" t="n">
        <v>0.459043947490872</v>
      </c>
      <c r="AC11" s="19" t="n">
        <v>0.397957234945719</v>
      </c>
      <c r="AD11" s="19" t="n">
        <v>0.364272755237489</v>
      </c>
      <c r="AE11" s="19"/>
      <c r="AF11" s="19" t="n">
        <v>0.350105079698192</v>
      </c>
      <c r="AG11" s="19" t="n">
        <v>0.372361218963317</v>
      </c>
      <c r="AH11" s="19" t="n">
        <v>0.361190487911312</v>
      </c>
      <c r="AI11" s="19"/>
      <c r="AJ11" s="19" t="n">
        <v>0.356021166592899</v>
      </c>
      <c r="AK11" s="19" t="n">
        <v>0.347253496332508</v>
      </c>
      <c r="AL11" s="19" t="n">
        <v>0.428733410088373</v>
      </c>
      <c r="AM11" s="19" t="n">
        <v>0.242990784480848</v>
      </c>
      <c r="AN11" s="19" t="n">
        <v>0.39582386388015</v>
      </c>
      <c r="AO11" s="19"/>
      <c r="AP11" s="19" t="n">
        <v>0.373110708304776</v>
      </c>
      <c r="AQ11" s="19" t="n">
        <v>0.341643848485634</v>
      </c>
      <c r="AR11" s="19" t="n">
        <v>0.448534936090088</v>
      </c>
      <c r="AS11" s="19" t="n">
        <v>0.294497745722029</v>
      </c>
      <c r="AT11" s="19" t="n">
        <v>0.425042707352518</v>
      </c>
      <c r="AU11" s="19"/>
      <c r="AV11" s="19" t="n">
        <v>0.329973546372991</v>
      </c>
      <c r="AW11" s="19" t="n">
        <v>0.380539420595425</v>
      </c>
      <c r="AX11" s="19" t="n">
        <v>0.425224159597816</v>
      </c>
      <c r="AY11" s="19" t="n">
        <v>0.318781580735845</v>
      </c>
      <c r="AZ11" s="19" t="n">
        <v>0.389418926512031</v>
      </c>
      <c r="BA11" s="19" t="n">
        <v>0.379048755143014</v>
      </c>
      <c r="BB11" s="19"/>
      <c r="BC11" s="19" t="n">
        <v>0.369217402804705</v>
      </c>
      <c r="BD11" s="19" t="n">
        <v>0.400333395320368</v>
      </c>
      <c r="BE11" s="19" t="n">
        <v>0.334648959849831</v>
      </c>
      <c r="BF11" s="19" t="n">
        <v>0.348833136526529</v>
      </c>
      <c r="BG11" s="19" t="n">
        <v>0.29088110099711</v>
      </c>
    </row>
    <row r="12">
      <c r="B12" s="20" t="s">
        <v>539</v>
      </c>
      <c r="C12" s="19" t="n">
        <v>0.255115191150249</v>
      </c>
      <c r="D12" s="19" t="n">
        <v>0.238707590472619</v>
      </c>
      <c r="E12" s="19" t="n">
        <v>0.270402894426489</v>
      </c>
      <c r="F12" s="19"/>
      <c r="G12" s="19" t="n">
        <v>0.140841137990829</v>
      </c>
      <c r="H12" s="19" t="n">
        <v>0.145311334370444</v>
      </c>
      <c r="I12" s="19" t="n">
        <v>0.231066582047587</v>
      </c>
      <c r="J12" s="19" t="n">
        <v>0.279824700096846</v>
      </c>
      <c r="K12" s="19" t="n">
        <v>0.357452082987731</v>
      </c>
      <c r="L12" s="19" t="n">
        <v>0.351164045230626</v>
      </c>
      <c r="M12" s="19"/>
      <c r="N12" s="19" t="n">
        <v>0.167588061968962</v>
      </c>
      <c r="O12" s="19" t="n">
        <v>0.24611708325844</v>
      </c>
      <c r="P12" s="19" t="n">
        <v>0.326357195441408</v>
      </c>
      <c r="Q12" s="19" t="n">
        <v>0.296689472935801</v>
      </c>
      <c r="R12" s="19"/>
      <c r="S12" s="19" t="n">
        <v>0.156369616916387</v>
      </c>
      <c r="T12" s="19" t="n">
        <v>0.274391793335929</v>
      </c>
      <c r="U12" s="19" t="n">
        <v>0.35959967268476</v>
      </c>
      <c r="V12" s="19" t="n">
        <v>0.236183336159361</v>
      </c>
      <c r="W12" s="19" t="n">
        <v>0.260558848029541</v>
      </c>
      <c r="X12" s="19" t="n">
        <v>0.203953849363437</v>
      </c>
      <c r="Y12" s="19" t="n">
        <v>0.270045486426486</v>
      </c>
      <c r="Z12" s="19" t="n">
        <v>0.315488483393346</v>
      </c>
      <c r="AA12" s="19" t="n">
        <v>0.27163070701495</v>
      </c>
      <c r="AB12" s="19" t="n">
        <v>0.295529185920914</v>
      </c>
      <c r="AC12" s="19" t="n">
        <v>0.265999092569972</v>
      </c>
      <c r="AD12" s="19" t="n">
        <v>0.232272697611849</v>
      </c>
      <c r="AE12" s="19"/>
      <c r="AF12" s="19" t="n">
        <v>0.378353770599168</v>
      </c>
      <c r="AG12" s="19" t="n">
        <v>0.195440470857827</v>
      </c>
      <c r="AH12" s="19" t="n">
        <v>0.193594835924065</v>
      </c>
      <c r="AI12" s="19"/>
      <c r="AJ12" s="19" t="n">
        <v>0.307126117035813</v>
      </c>
      <c r="AK12" s="19" t="n">
        <v>0.181923780664447</v>
      </c>
      <c r="AL12" s="19" t="n">
        <v>0.168993681756425</v>
      </c>
      <c r="AM12" s="19" t="n">
        <v>0.506240292041984</v>
      </c>
      <c r="AN12" s="19" t="n">
        <v>0.250496415410218</v>
      </c>
      <c r="AO12" s="19"/>
      <c r="AP12" s="19" t="n">
        <v>0.258849240280475</v>
      </c>
      <c r="AQ12" s="19" t="n">
        <v>0.155194758020034</v>
      </c>
      <c r="AR12" s="19" t="n">
        <v>0.179317155940935</v>
      </c>
      <c r="AS12" s="19" t="n">
        <v>0.515402089210725</v>
      </c>
      <c r="AT12" s="19" t="n">
        <v>0.225508350171225</v>
      </c>
      <c r="AU12" s="19"/>
      <c r="AV12" s="19" t="n">
        <v>0.097708321060624</v>
      </c>
      <c r="AW12" s="19" t="n">
        <v>0.232038693192876</v>
      </c>
      <c r="AX12" s="19" t="n">
        <v>0.202098800631882</v>
      </c>
      <c r="AY12" s="19" t="n">
        <v>0.517582331352042</v>
      </c>
      <c r="AZ12" s="19" t="n">
        <v>0.261828964917219</v>
      </c>
      <c r="BA12" s="19" t="n">
        <v>0.289814402790923</v>
      </c>
      <c r="BB12" s="19"/>
      <c r="BC12" s="19" t="n">
        <v>0.325791235581586</v>
      </c>
      <c r="BD12" s="19" t="n">
        <v>0.263165665469647</v>
      </c>
      <c r="BE12" s="19" t="n">
        <v>0.188558681719587</v>
      </c>
      <c r="BF12" s="19" t="n">
        <v>0.148822567228599</v>
      </c>
      <c r="BG12" s="19" t="n">
        <v>0.106264967578673</v>
      </c>
    </row>
    <row r="13">
      <c r="B13" s="20" t="s">
        <v>100</v>
      </c>
      <c r="C13" s="23" t="n">
        <v>0.0354508466328219</v>
      </c>
      <c r="D13" s="23" t="n">
        <v>0.0213563313283478</v>
      </c>
      <c r="E13" s="23" t="n">
        <v>0.0483529643956586</v>
      </c>
      <c r="F13" s="23"/>
      <c r="G13" s="23" t="n">
        <v>0.0481175485309661</v>
      </c>
      <c r="H13" s="23" t="n">
        <v>0.0400824653131937</v>
      </c>
      <c r="I13" s="23" t="n">
        <v>0.0550873461253801</v>
      </c>
      <c r="J13" s="23" t="n">
        <v>0.0247315887059924</v>
      </c>
      <c r="K13" s="23" t="n">
        <v>0.0347562254581334</v>
      </c>
      <c r="L13" s="23" t="n">
        <v>0.0164267125065338</v>
      </c>
      <c r="M13" s="23"/>
      <c r="N13" s="23" t="n">
        <v>0.0284869245846069</v>
      </c>
      <c r="O13" s="23" t="n">
        <v>0.0345068412225486</v>
      </c>
      <c r="P13" s="23" t="n">
        <v>0.0340262465883757</v>
      </c>
      <c r="Q13" s="23" t="n">
        <v>0.0452585695870633</v>
      </c>
      <c r="R13" s="23"/>
      <c r="S13" s="23" t="n">
        <v>0.0279646221529782</v>
      </c>
      <c r="T13" s="23" t="n">
        <v>0.0449762837162742</v>
      </c>
      <c r="U13" s="23" t="n">
        <v>0.0393604315162924</v>
      </c>
      <c r="V13" s="23" t="n">
        <v>0.0411957969672762</v>
      </c>
      <c r="W13" s="23" t="n">
        <v>0.0468155079249158</v>
      </c>
      <c r="X13" s="23" t="n">
        <v>0.049612134599666</v>
      </c>
      <c r="Y13" s="23" t="n">
        <v>0.0504727551423503</v>
      </c>
      <c r="Z13" s="23" t="n">
        <v>0.0115263174207512</v>
      </c>
      <c r="AA13" s="23" t="n">
        <v>0.0271949530242521</v>
      </c>
      <c r="AB13" s="23" t="n">
        <v>0.0157536548416589</v>
      </c>
      <c r="AC13" s="23" t="n">
        <v>0.015793203009043</v>
      </c>
      <c r="AD13" s="23" t="n">
        <v>0.0464965775056245</v>
      </c>
      <c r="AE13" s="23"/>
      <c r="AF13" s="23" t="n">
        <v>0.0259219513352218</v>
      </c>
      <c r="AG13" s="23" t="n">
        <v>0.0234470491495407</v>
      </c>
      <c r="AH13" s="23" t="n">
        <v>0.0866987690532951</v>
      </c>
      <c r="AI13" s="23"/>
      <c r="AJ13" s="23" t="n">
        <v>0.0254926202103922</v>
      </c>
      <c r="AK13" s="23" t="n">
        <v>0.0262852061160851</v>
      </c>
      <c r="AL13" s="23" t="n">
        <v>0.0182258784549283</v>
      </c>
      <c r="AM13" s="23" t="n">
        <v>0.0526005872571543</v>
      </c>
      <c r="AN13" s="23" t="n">
        <v>0.0784758771143451</v>
      </c>
      <c r="AO13" s="23"/>
      <c r="AP13" s="23" t="n">
        <v>0.0258848518582077</v>
      </c>
      <c r="AQ13" s="23" t="n">
        <v>0.0305096571655391</v>
      </c>
      <c r="AR13" s="23" t="n">
        <v>0.021606469907699</v>
      </c>
      <c r="AS13" s="23" t="n">
        <v>0.0097117578691122</v>
      </c>
      <c r="AT13" s="23" t="n">
        <v>0.0615105609859189</v>
      </c>
      <c r="AU13" s="23"/>
      <c r="AV13" s="23" t="n">
        <v>0.0275354471049023</v>
      </c>
      <c r="AW13" s="23" t="n">
        <v>0.0308731756738288</v>
      </c>
      <c r="AX13" s="23" t="n">
        <v>0.0171597717839386</v>
      </c>
      <c r="AY13" s="23" t="n">
        <v>0.0174033959039672</v>
      </c>
      <c r="AZ13" s="23" t="n">
        <v>0.0514964058227545</v>
      </c>
      <c r="BA13" s="23" t="n">
        <v>0.0676129670117636</v>
      </c>
      <c r="BB13" s="23"/>
      <c r="BC13" s="23" t="n">
        <v>0.039838559359415</v>
      </c>
      <c r="BD13" s="23" t="n">
        <v>0.0534834025621823</v>
      </c>
      <c r="BE13" s="23" t="n">
        <v>0.0298773219849315</v>
      </c>
      <c r="BF13" s="23" t="n">
        <v>0.0157683224116559</v>
      </c>
      <c r="BG13" s="23" t="n">
        <v>0</v>
      </c>
    </row>
    <row r="14">
      <c r="B14" s="20" t="s">
        <v>540</v>
      </c>
      <c r="C14" s="23" t="n">
        <v>0.344609943972263</v>
      </c>
      <c r="D14" s="23" t="n">
        <v>0.377102794620088</v>
      </c>
      <c r="E14" s="23" t="n">
        <v>0.315633233505158</v>
      </c>
      <c r="F14" s="23"/>
      <c r="G14" s="23" t="n">
        <v>0.444244455243426</v>
      </c>
      <c r="H14" s="23" t="n">
        <v>0.535086224353779</v>
      </c>
      <c r="I14" s="23" t="n">
        <v>0.344703314029614</v>
      </c>
      <c r="J14" s="23" t="n">
        <v>0.305150050651861</v>
      </c>
      <c r="K14" s="23" t="n">
        <v>0.233524100086336</v>
      </c>
      <c r="L14" s="23" t="n">
        <v>0.230285785245598</v>
      </c>
      <c r="M14" s="23"/>
      <c r="N14" s="23" t="n">
        <v>0.461455646131364</v>
      </c>
      <c r="O14" s="23" t="n">
        <v>0.351551526771715</v>
      </c>
      <c r="P14" s="23" t="n">
        <v>0.271018111506959</v>
      </c>
      <c r="Q14" s="23" t="n">
        <v>0.274851259119959</v>
      </c>
      <c r="R14" s="23"/>
      <c r="S14" s="23" t="n">
        <v>0.514264457112608</v>
      </c>
      <c r="T14" s="23" t="n">
        <v>0.323758147850035</v>
      </c>
      <c r="U14" s="23" t="n">
        <v>0.221857406379391</v>
      </c>
      <c r="V14" s="23" t="n">
        <v>0.40321943901991</v>
      </c>
      <c r="W14" s="23" t="n">
        <v>0.376696349844772</v>
      </c>
      <c r="X14" s="23" t="n">
        <v>0.343959161793148</v>
      </c>
      <c r="Y14" s="23" t="n">
        <v>0.309382858784924</v>
      </c>
      <c r="Z14" s="23" t="n">
        <v>0.303313364637339</v>
      </c>
      <c r="AA14" s="23" t="n">
        <v>0.316663746772742</v>
      </c>
      <c r="AB14" s="23" t="n">
        <v>0.229673211746555</v>
      </c>
      <c r="AC14" s="23" t="n">
        <v>0.320250469475266</v>
      </c>
      <c r="AD14" s="23" t="n">
        <v>0.356957969645037</v>
      </c>
      <c r="AE14" s="23"/>
      <c r="AF14" s="23" t="n">
        <v>0.245619198367418</v>
      </c>
      <c r="AG14" s="23" t="n">
        <v>0.408751261029315</v>
      </c>
      <c r="AH14" s="23" t="n">
        <v>0.358515907111328</v>
      </c>
      <c r="AI14" s="23"/>
      <c r="AJ14" s="23" t="n">
        <v>0.311360096160896</v>
      </c>
      <c r="AK14" s="23" t="n">
        <v>0.44453751688696</v>
      </c>
      <c r="AL14" s="23" t="n">
        <v>0.384047029700274</v>
      </c>
      <c r="AM14" s="23" t="n">
        <v>0.198168336220014</v>
      </c>
      <c r="AN14" s="23" t="n">
        <v>0.275203843595287</v>
      </c>
      <c r="AO14" s="23"/>
      <c r="AP14" s="23" t="n">
        <v>0.342155199556541</v>
      </c>
      <c r="AQ14" s="23" t="n">
        <v>0.472651736328793</v>
      </c>
      <c r="AR14" s="23" t="n">
        <v>0.350541438061278</v>
      </c>
      <c r="AS14" s="23" t="n">
        <v>0.180388407198134</v>
      </c>
      <c r="AT14" s="23" t="n">
        <v>0.287938381490338</v>
      </c>
      <c r="AU14" s="23"/>
      <c r="AV14" s="23" t="n">
        <v>0.544782685461483</v>
      </c>
      <c r="AW14" s="23" t="n">
        <v>0.35654871053787</v>
      </c>
      <c r="AX14" s="23" t="n">
        <v>0.355517267986363</v>
      </c>
      <c r="AY14" s="23" t="n">
        <v>0.146232692008146</v>
      </c>
      <c r="AZ14" s="23" t="n">
        <v>0.297255702747996</v>
      </c>
      <c r="BA14" s="23" t="n">
        <v>0.263523875054299</v>
      </c>
      <c r="BB14" s="23"/>
      <c r="BC14" s="23" t="n">
        <v>0.265152802254294</v>
      </c>
      <c r="BD14" s="23" t="n">
        <v>0.283017536647803</v>
      </c>
      <c r="BE14" s="23" t="n">
        <v>0.446915036445651</v>
      </c>
      <c r="BF14" s="23" t="n">
        <v>0.486575973833216</v>
      </c>
      <c r="BG14" s="23" t="n">
        <v>0.602853931424218</v>
      </c>
    </row>
    <row r="15">
      <c r="B15" s="20" t="s">
        <v>141</v>
      </c>
      <c r="C15" s="24" t="n">
        <v>-0.309159097339441</v>
      </c>
      <c r="D15" s="24" t="n">
        <v>-0.35574646329174</v>
      </c>
      <c r="E15" s="24" t="n">
        <v>-0.267280269109499</v>
      </c>
      <c r="F15" s="24"/>
      <c r="G15" s="24" t="n">
        <v>-0.39612690671246</v>
      </c>
      <c r="H15" s="24" t="n">
        <v>-0.495003759040585</v>
      </c>
      <c r="I15" s="24" t="n">
        <v>-0.289615967904234</v>
      </c>
      <c r="J15" s="24" t="n">
        <v>-0.280418461945868</v>
      </c>
      <c r="K15" s="24" t="n">
        <v>-0.198767874628203</v>
      </c>
      <c r="L15" s="24" t="n">
        <v>-0.213859072739064</v>
      </c>
      <c r="M15" s="24"/>
      <c r="N15" s="24" t="n">
        <v>-0.432968721546757</v>
      </c>
      <c r="O15" s="24" t="n">
        <v>-0.317044685549166</v>
      </c>
      <c r="P15" s="24" t="n">
        <v>-0.236991864918583</v>
      </c>
      <c r="Q15" s="24" t="n">
        <v>-0.229592689532895</v>
      </c>
      <c r="R15" s="24"/>
      <c r="S15" s="24" t="n">
        <v>-0.48629983495963</v>
      </c>
      <c r="T15" s="24" t="n">
        <v>-0.278781864133761</v>
      </c>
      <c r="U15" s="24" t="n">
        <v>-0.182496974863099</v>
      </c>
      <c r="V15" s="24" t="n">
        <v>-0.362023642052633</v>
      </c>
      <c r="W15" s="24" t="n">
        <v>-0.329880841919856</v>
      </c>
      <c r="X15" s="24" t="n">
        <v>-0.294347027193482</v>
      </c>
      <c r="Y15" s="24" t="n">
        <v>-0.258910103642574</v>
      </c>
      <c r="Z15" s="24" t="n">
        <v>-0.291787047216588</v>
      </c>
      <c r="AA15" s="24" t="n">
        <v>-0.28946879374849</v>
      </c>
      <c r="AB15" s="24" t="n">
        <v>-0.213919556904896</v>
      </c>
      <c r="AC15" s="24" t="n">
        <v>-0.304457266466223</v>
      </c>
      <c r="AD15" s="24" t="n">
        <v>-0.310461392139413</v>
      </c>
      <c r="AE15" s="24"/>
      <c r="AF15" s="24" t="n">
        <v>-0.219697247032196</v>
      </c>
      <c r="AG15" s="24" t="n">
        <v>-0.385304211879774</v>
      </c>
      <c r="AH15" s="24" t="n">
        <v>-0.271817138058033</v>
      </c>
      <c r="AI15" s="24"/>
      <c r="AJ15" s="24" t="n">
        <v>-0.285867475950503</v>
      </c>
      <c r="AK15" s="24" t="n">
        <v>-0.418252310770875</v>
      </c>
      <c r="AL15" s="24" t="n">
        <v>-0.365821151245346</v>
      </c>
      <c r="AM15" s="24" t="n">
        <v>-0.145567748962859</v>
      </c>
      <c r="AN15" s="24" t="n">
        <v>-0.196727966480942</v>
      </c>
      <c r="AO15" s="24"/>
      <c r="AP15" s="24" t="n">
        <v>-0.316270347698333</v>
      </c>
      <c r="AQ15" s="24" t="n">
        <v>-0.442142079163254</v>
      </c>
      <c r="AR15" s="24" t="n">
        <v>-0.328934968153579</v>
      </c>
      <c r="AS15" s="24" t="n">
        <v>-0.170676649329022</v>
      </c>
      <c r="AT15" s="24" t="n">
        <v>-0.226427820504419</v>
      </c>
      <c r="AU15" s="24"/>
      <c r="AV15" s="24" t="n">
        <v>-0.51724723835658</v>
      </c>
      <c r="AW15" s="24" t="n">
        <v>-0.325675534864041</v>
      </c>
      <c r="AX15" s="24" t="n">
        <v>-0.338357496202425</v>
      </c>
      <c r="AY15" s="24" t="n">
        <v>-0.128829296104178</v>
      </c>
      <c r="AZ15" s="24" t="n">
        <v>-0.245759296925242</v>
      </c>
      <c r="BA15" s="24" t="n">
        <v>-0.195910908042536</v>
      </c>
      <c r="BB15" s="24"/>
      <c r="BC15" s="24" t="n">
        <v>-0.225314242894879</v>
      </c>
      <c r="BD15" s="24" t="n">
        <v>-0.229534134085621</v>
      </c>
      <c r="BE15" s="24" t="n">
        <v>-0.417037714460719</v>
      </c>
      <c r="BF15" s="24" t="n">
        <v>-0.470807651421561</v>
      </c>
      <c r="BG15" s="24" t="n">
        <v>-0.602853931424218</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s>
  <sheetData>
    <row r="2" ht="40" customHeight="1">
      <c r="D2" s="16" t="s">
        <v>330</v>
      </c>
    </row>
    <row r="6" ht="50" customHeight="1">
      <c r="B6" s="22" t="s">
        <v>15</v>
      </c>
      <c r="C6" s="22" t="s">
        <v>546</v>
      </c>
      <c r="D6" s="22" t="s">
        <v>547</v>
      </c>
      <c r="E6" s="22" t="s">
        <v>548</v>
      </c>
    </row>
    <row r="7">
      <c r="B7" s="20" t="s">
        <v>323</v>
      </c>
      <c r="C7" s="19" t="n">
        <v>0.161918534990876</v>
      </c>
      <c r="D7" s="19" t="n">
        <v>0.0750042701479793</v>
      </c>
      <c r="E7" s="19" t="n">
        <v>0.103934573798229</v>
      </c>
    </row>
    <row r="8">
      <c r="B8" s="20" t="s">
        <v>324</v>
      </c>
      <c r="C8" s="19" t="n">
        <v>0.349653180358774</v>
      </c>
      <c r="D8" s="19" t="n">
        <v>0.306994491854176</v>
      </c>
      <c r="E8" s="19" t="n">
        <v>0.327129128415458</v>
      </c>
    </row>
    <row r="9">
      <c r="B9" s="20" t="s">
        <v>325</v>
      </c>
      <c r="C9" s="19" t="n">
        <v>0.245229993271831</v>
      </c>
      <c r="D9" s="19" t="n">
        <v>0.308288353075833</v>
      </c>
      <c r="E9" s="19" t="n">
        <v>0.228786253329836</v>
      </c>
    </row>
    <row r="10">
      <c r="B10" s="20" t="s">
        <v>326</v>
      </c>
      <c r="C10" s="19" t="n">
        <v>0.127769315670491</v>
      </c>
      <c r="D10" s="19" t="n">
        <v>0.157806075574296</v>
      </c>
      <c r="E10" s="19" t="n">
        <v>0.176075748970189</v>
      </c>
    </row>
    <row r="11">
      <c r="B11" s="20" t="s">
        <v>327</v>
      </c>
      <c r="C11" s="19" t="n">
        <v>0.028599561074946</v>
      </c>
      <c r="D11" s="19" t="n">
        <v>0.0612799891859354</v>
      </c>
      <c r="E11" s="19" t="n">
        <v>0.131497824414541</v>
      </c>
    </row>
    <row r="12">
      <c r="B12" s="20" t="s">
        <v>100</v>
      </c>
      <c r="C12" s="19" t="n">
        <v>0.0868294146330812</v>
      </c>
      <c r="D12" s="19" t="n">
        <v>0.0906268201617802</v>
      </c>
      <c r="E12" s="19" t="n">
        <v>0.0325764710717468</v>
      </c>
    </row>
    <row r="13">
      <c r="B13" s="25" t="s">
        <v>328</v>
      </c>
      <c r="C13" s="23" t="n">
        <v>0.51157171534965</v>
      </c>
      <c r="D13" s="23" t="n">
        <v>0.381998762002155</v>
      </c>
      <c r="E13" s="23" t="n">
        <v>0.431063702213687</v>
      </c>
    </row>
    <row r="14">
      <c r="B14" s="25" t="s">
        <v>329</v>
      </c>
      <c r="C14" s="23" t="n">
        <v>0.156368876745437</v>
      </c>
      <c r="D14" s="23" t="n">
        <v>0.219086064760232</v>
      </c>
      <c r="E14" s="23" t="n">
        <v>0.30757357338473</v>
      </c>
    </row>
    <row r="15">
      <c r="B15" s="25" t="s">
        <v>141</v>
      </c>
      <c r="C15" s="24" t="n">
        <v>0.355202838604213</v>
      </c>
      <c r="D15" s="24" t="n">
        <v>0.162912697241923</v>
      </c>
      <c r="E15" s="24" t="n">
        <v>0.123490128828957</v>
      </c>
    </row>
    <row r="16">
      <c r="B16" s="18"/>
      <c r="C16" s="18"/>
      <c r="D16" s="18"/>
      <c r="E16" s="18"/>
    </row>
    <row r="17">
      <c r="B17" t="s">
        <v>80</v>
      </c>
    </row>
    <row r="18">
      <c r="B18" t="s">
        <v>81</v>
      </c>
    </row>
    <row r="22">
      <c r="B22" s="9" t="str">
        <f>=HYPERLINK("#'Contents'!A1", "Return to Contents")</f>
      </c>
    </row>
  </sheetData>
  <mergeCells count="1">
    <mergeCell ref="D2:F2"/>
  </mergeCells>
  <pageMargins left="0.7" right="0.7" top="0.75" bottom="0.75" header="0.3" footer="0.3"/>
  <pageSetup paperSize="9" orientation="portrait" horizontalDpi="300" verticalDpi="300" r:id="rId2"/>
  <drawing r:id="rId1"/>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323</v>
      </c>
      <c r="C9" s="19" t="n">
        <v>0.0750042701479793</v>
      </c>
      <c r="D9" s="19" t="n">
        <v>0.082757111791256</v>
      </c>
      <c r="E9" s="19" t="n">
        <v>0.0670607617560175</v>
      </c>
      <c r="F9" s="19"/>
      <c r="G9" s="19" t="n">
        <v>0.145398698877092</v>
      </c>
      <c r="H9" s="19" t="n">
        <v>0.148062195507609</v>
      </c>
      <c r="I9" s="19" t="n">
        <v>0.0633996460071762</v>
      </c>
      <c r="J9" s="19" t="n">
        <v>0.0447301736282899</v>
      </c>
      <c r="K9" s="19" t="n">
        <v>0.0372288811238624</v>
      </c>
      <c r="L9" s="19" t="n">
        <v>0.0280965328784019</v>
      </c>
      <c r="M9" s="19"/>
      <c r="N9" s="19" t="n">
        <v>0.124464226589255</v>
      </c>
      <c r="O9" s="19" t="n">
        <v>0.0711538288066237</v>
      </c>
      <c r="P9" s="19" t="n">
        <v>0.0529441776462133</v>
      </c>
      <c r="Q9" s="19" t="n">
        <v>0.0452469134606748</v>
      </c>
      <c r="R9" s="19"/>
      <c r="S9" s="19" t="n">
        <v>0.125306422646503</v>
      </c>
      <c r="T9" s="19" t="n">
        <v>0.060703044466201</v>
      </c>
      <c r="U9" s="19" t="n">
        <v>0.0375962313685501</v>
      </c>
      <c r="V9" s="19" t="n">
        <v>0.0965233105674131</v>
      </c>
      <c r="W9" s="19" t="n">
        <v>0.069078448794934</v>
      </c>
      <c r="X9" s="19" t="n">
        <v>0.0821094548883693</v>
      </c>
      <c r="Y9" s="19" t="n">
        <v>0.0546582822666943</v>
      </c>
      <c r="Z9" s="19" t="n">
        <v>0.0334106868268334</v>
      </c>
      <c r="AA9" s="19" t="n">
        <v>0.103335908972325</v>
      </c>
      <c r="AB9" s="19" t="n">
        <v>0.0454866616290868</v>
      </c>
      <c r="AC9" s="19" t="n">
        <v>0.0540646070973881</v>
      </c>
      <c r="AD9" s="19" t="n">
        <v>0.0586104891352734</v>
      </c>
      <c r="AE9" s="19"/>
      <c r="AF9" s="19" t="n">
        <v>0.0592021376522429</v>
      </c>
      <c r="AG9" s="19" t="n">
        <v>0.0828338698632115</v>
      </c>
      <c r="AH9" s="19" t="n">
        <v>0.049011165670074</v>
      </c>
      <c r="AI9" s="19"/>
      <c r="AJ9" s="19" t="n">
        <v>0.0672896532196609</v>
      </c>
      <c r="AK9" s="19" t="n">
        <v>0.128649187452403</v>
      </c>
      <c r="AL9" s="19" t="n">
        <v>0.0252784184754579</v>
      </c>
      <c r="AM9" s="19" t="n">
        <v>0</v>
      </c>
      <c r="AN9" s="19" t="n">
        <v>0.0187248966652272</v>
      </c>
      <c r="AO9" s="19"/>
      <c r="AP9" s="19" t="n">
        <v>0.0781677581419226</v>
      </c>
      <c r="AQ9" s="19" t="n">
        <v>0.119502362411837</v>
      </c>
      <c r="AR9" s="19" t="n">
        <v>0.0508390023692259</v>
      </c>
      <c r="AS9" s="19" t="n">
        <v>0.0399692276632488</v>
      </c>
      <c r="AT9" s="19" t="n">
        <v>0.0681987801237283</v>
      </c>
      <c r="AU9" s="19"/>
      <c r="AV9" s="19" t="n">
        <v>0.139242690470496</v>
      </c>
      <c r="AW9" s="19" t="n">
        <v>0.0932838507139495</v>
      </c>
      <c r="AX9" s="19" t="n">
        <v>0.0648998586169908</v>
      </c>
      <c r="AY9" s="19" t="n">
        <v>0.0289394178573268</v>
      </c>
      <c r="AZ9" s="19" t="n">
        <v>0.0525659484521376</v>
      </c>
      <c r="BA9" s="19" t="n">
        <v>0.0055669310521767</v>
      </c>
      <c r="BB9" s="19"/>
      <c r="BC9" s="19" t="n">
        <v>0.0409131686112126</v>
      </c>
      <c r="BD9" s="19" t="n">
        <v>0.0630596892528146</v>
      </c>
      <c r="BE9" s="19" t="n">
        <v>0.109295539980025</v>
      </c>
      <c r="BF9" s="19" t="n">
        <v>0.104835217942524</v>
      </c>
      <c r="BG9" s="19" t="n">
        <v>0.17288271292224</v>
      </c>
    </row>
    <row r="10">
      <c r="B10" s="20" t="s">
        <v>324</v>
      </c>
      <c r="C10" s="19" t="n">
        <v>0.306994491854176</v>
      </c>
      <c r="D10" s="19" t="n">
        <v>0.334547897357645</v>
      </c>
      <c r="E10" s="19" t="n">
        <v>0.279479359157227</v>
      </c>
      <c r="F10" s="19"/>
      <c r="G10" s="19" t="n">
        <v>0.291324588548421</v>
      </c>
      <c r="H10" s="19" t="n">
        <v>0.3484657816935</v>
      </c>
      <c r="I10" s="19" t="n">
        <v>0.32818272761278</v>
      </c>
      <c r="J10" s="19" t="n">
        <v>0.288142187944329</v>
      </c>
      <c r="K10" s="19" t="n">
        <v>0.270205613905081</v>
      </c>
      <c r="L10" s="19" t="n">
        <v>0.306679490483445</v>
      </c>
      <c r="M10" s="19"/>
      <c r="N10" s="19" t="n">
        <v>0.357466662025534</v>
      </c>
      <c r="O10" s="19" t="n">
        <v>0.330700344073374</v>
      </c>
      <c r="P10" s="19" t="n">
        <v>0.261740816896323</v>
      </c>
      <c r="Q10" s="19" t="n">
        <v>0.266348451853597</v>
      </c>
      <c r="R10" s="19"/>
      <c r="S10" s="19" t="n">
        <v>0.34379461693425</v>
      </c>
      <c r="T10" s="19" t="n">
        <v>0.295184324822567</v>
      </c>
      <c r="U10" s="19" t="n">
        <v>0.241321451021063</v>
      </c>
      <c r="V10" s="19" t="n">
        <v>0.367294104854866</v>
      </c>
      <c r="W10" s="19" t="n">
        <v>0.322041305600067</v>
      </c>
      <c r="X10" s="19" t="n">
        <v>0.282690941783977</v>
      </c>
      <c r="Y10" s="19" t="n">
        <v>0.279487256811932</v>
      </c>
      <c r="Z10" s="19" t="n">
        <v>0.314959273005334</v>
      </c>
      <c r="AA10" s="19" t="n">
        <v>0.277700955578857</v>
      </c>
      <c r="AB10" s="19" t="n">
        <v>0.303322332601111</v>
      </c>
      <c r="AC10" s="19" t="n">
        <v>0.333980960513975</v>
      </c>
      <c r="AD10" s="19" t="n">
        <v>0.354307061556092</v>
      </c>
      <c r="AE10" s="19"/>
      <c r="AF10" s="19" t="n">
        <v>0.280614079052485</v>
      </c>
      <c r="AG10" s="19" t="n">
        <v>0.335445108919849</v>
      </c>
      <c r="AH10" s="19" t="n">
        <v>0.309881612251134</v>
      </c>
      <c r="AI10" s="19"/>
      <c r="AJ10" s="19" t="n">
        <v>0.323561809518992</v>
      </c>
      <c r="AK10" s="19" t="n">
        <v>0.32790189403767</v>
      </c>
      <c r="AL10" s="19" t="n">
        <v>0.359139297003265</v>
      </c>
      <c r="AM10" s="19" t="n">
        <v>0.201337335563101</v>
      </c>
      <c r="AN10" s="19" t="n">
        <v>0.275878747030906</v>
      </c>
      <c r="AO10" s="19"/>
      <c r="AP10" s="19" t="n">
        <v>0.349459467166975</v>
      </c>
      <c r="AQ10" s="19" t="n">
        <v>0.365536969992241</v>
      </c>
      <c r="AR10" s="19" t="n">
        <v>0.343804966662775</v>
      </c>
      <c r="AS10" s="19" t="n">
        <v>0.188476724208419</v>
      </c>
      <c r="AT10" s="19" t="n">
        <v>0.267250849072884</v>
      </c>
      <c r="AU10" s="19"/>
      <c r="AV10" s="19" t="n">
        <v>0.378976877184995</v>
      </c>
      <c r="AW10" s="19" t="n">
        <v>0.365889794498762</v>
      </c>
      <c r="AX10" s="19" t="n">
        <v>0.337697753777588</v>
      </c>
      <c r="AY10" s="19" t="n">
        <v>0.199708699086681</v>
      </c>
      <c r="AZ10" s="19" t="n">
        <v>0.255604475379056</v>
      </c>
      <c r="BA10" s="19" t="n">
        <v>0.279476351578314</v>
      </c>
      <c r="BB10" s="19"/>
      <c r="BC10" s="19" t="n">
        <v>0.267549834302562</v>
      </c>
      <c r="BD10" s="19" t="n">
        <v>0.270494678475631</v>
      </c>
      <c r="BE10" s="19" t="n">
        <v>0.359052051261223</v>
      </c>
      <c r="BF10" s="19" t="n">
        <v>0.386026036628114</v>
      </c>
      <c r="BG10" s="19" t="n">
        <v>0.288973137098151</v>
      </c>
    </row>
    <row r="11">
      <c r="B11" s="20" t="s">
        <v>325</v>
      </c>
      <c r="C11" s="19" t="n">
        <v>0.308288353075833</v>
      </c>
      <c r="D11" s="19" t="n">
        <v>0.303738270940961</v>
      </c>
      <c r="E11" s="19" t="n">
        <v>0.314356610743994</v>
      </c>
      <c r="F11" s="19"/>
      <c r="G11" s="19" t="n">
        <v>0.292838115342039</v>
      </c>
      <c r="H11" s="19" t="n">
        <v>0.238459429555767</v>
      </c>
      <c r="I11" s="19" t="n">
        <v>0.277995626361166</v>
      </c>
      <c r="J11" s="19" t="n">
        <v>0.357168916714652</v>
      </c>
      <c r="K11" s="19" t="n">
        <v>0.325438558500099</v>
      </c>
      <c r="L11" s="19" t="n">
        <v>0.348676611325894</v>
      </c>
      <c r="M11" s="19"/>
      <c r="N11" s="19" t="n">
        <v>0.276182654239221</v>
      </c>
      <c r="O11" s="19" t="n">
        <v>0.305939060438408</v>
      </c>
      <c r="P11" s="19" t="n">
        <v>0.322242900389366</v>
      </c>
      <c r="Q11" s="19" t="n">
        <v>0.333676717408458</v>
      </c>
      <c r="R11" s="19"/>
      <c r="S11" s="19" t="n">
        <v>0.27471419443153</v>
      </c>
      <c r="T11" s="19" t="n">
        <v>0.297216325822633</v>
      </c>
      <c r="U11" s="19" t="n">
        <v>0.324901331713907</v>
      </c>
      <c r="V11" s="19" t="n">
        <v>0.268766571929207</v>
      </c>
      <c r="W11" s="19" t="n">
        <v>0.309915841268923</v>
      </c>
      <c r="X11" s="19" t="n">
        <v>0.356324478007524</v>
      </c>
      <c r="Y11" s="19" t="n">
        <v>0.337649500038535</v>
      </c>
      <c r="Z11" s="19" t="n">
        <v>0.319786921479082</v>
      </c>
      <c r="AA11" s="19" t="n">
        <v>0.25920702593682</v>
      </c>
      <c r="AB11" s="19" t="n">
        <v>0.364370640981572</v>
      </c>
      <c r="AC11" s="19" t="n">
        <v>0.318114900308129</v>
      </c>
      <c r="AD11" s="19" t="n">
        <v>0.34116852719478</v>
      </c>
      <c r="AE11" s="19"/>
      <c r="AF11" s="19" t="n">
        <v>0.326030063035352</v>
      </c>
      <c r="AG11" s="19" t="n">
        <v>0.317279678046426</v>
      </c>
      <c r="AH11" s="19" t="n">
        <v>0.26552287632801</v>
      </c>
      <c r="AI11" s="19"/>
      <c r="AJ11" s="19" t="n">
        <v>0.32623252660018</v>
      </c>
      <c r="AK11" s="19" t="n">
        <v>0.300922861843433</v>
      </c>
      <c r="AL11" s="19" t="n">
        <v>0.286515081040634</v>
      </c>
      <c r="AM11" s="19" t="n">
        <v>0.312802703496741</v>
      </c>
      <c r="AN11" s="19" t="n">
        <v>0.296959157618418</v>
      </c>
      <c r="AO11" s="19"/>
      <c r="AP11" s="19" t="n">
        <v>0.294710643196881</v>
      </c>
      <c r="AQ11" s="19" t="n">
        <v>0.289955561951401</v>
      </c>
      <c r="AR11" s="19" t="n">
        <v>0.336880682412393</v>
      </c>
      <c r="AS11" s="19" t="n">
        <v>0.342965839433561</v>
      </c>
      <c r="AT11" s="19" t="n">
        <v>0.252546291369804</v>
      </c>
      <c r="AU11" s="19"/>
      <c r="AV11" s="19" t="n">
        <v>0.293644826219598</v>
      </c>
      <c r="AW11" s="19" t="n">
        <v>0.286152915365883</v>
      </c>
      <c r="AX11" s="19" t="n">
        <v>0.329124626626826</v>
      </c>
      <c r="AY11" s="19" t="n">
        <v>0.359476556391436</v>
      </c>
      <c r="AZ11" s="19" t="n">
        <v>0.298938711541491</v>
      </c>
      <c r="BA11" s="19" t="n">
        <v>0.307792555875051</v>
      </c>
      <c r="BB11" s="19"/>
      <c r="BC11" s="19" t="n">
        <v>0.315508258730365</v>
      </c>
      <c r="BD11" s="19" t="n">
        <v>0.323316305726874</v>
      </c>
      <c r="BE11" s="19" t="n">
        <v>0.287682061318854</v>
      </c>
      <c r="BF11" s="19" t="n">
        <v>0.29691267441673</v>
      </c>
      <c r="BG11" s="19" t="n">
        <v>0.307200903354905</v>
      </c>
    </row>
    <row r="12">
      <c r="B12" s="20" t="s">
        <v>326</v>
      </c>
      <c r="C12" s="19" t="n">
        <v>0.157806075574296</v>
      </c>
      <c r="D12" s="19" t="n">
        <v>0.157906598068646</v>
      </c>
      <c r="E12" s="19" t="n">
        <v>0.158098299465648</v>
      </c>
      <c r="F12" s="19"/>
      <c r="G12" s="19" t="n">
        <v>0.157122807529695</v>
      </c>
      <c r="H12" s="19" t="n">
        <v>0.132214193903663</v>
      </c>
      <c r="I12" s="19" t="n">
        <v>0.169154321176314</v>
      </c>
      <c r="J12" s="19" t="n">
        <v>0.157752824263883</v>
      </c>
      <c r="K12" s="19" t="n">
        <v>0.157877014590814</v>
      </c>
      <c r="L12" s="19" t="n">
        <v>0.169771654316045</v>
      </c>
      <c r="M12" s="19"/>
      <c r="N12" s="19" t="n">
        <v>0.141719797792688</v>
      </c>
      <c r="O12" s="19" t="n">
        <v>0.155321707851434</v>
      </c>
      <c r="P12" s="19" t="n">
        <v>0.183887031128959</v>
      </c>
      <c r="Q12" s="19" t="n">
        <v>0.155118422685833</v>
      </c>
      <c r="R12" s="19"/>
      <c r="S12" s="19" t="n">
        <v>0.143307064422202</v>
      </c>
      <c r="T12" s="19" t="n">
        <v>0.158893709356305</v>
      </c>
      <c r="U12" s="19" t="n">
        <v>0.225825691399352</v>
      </c>
      <c r="V12" s="19" t="n">
        <v>0.172292301012247</v>
      </c>
      <c r="W12" s="19" t="n">
        <v>0.124424297928675</v>
      </c>
      <c r="X12" s="19" t="n">
        <v>0.118151061238999</v>
      </c>
      <c r="Y12" s="19" t="n">
        <v>0.145983544182345</v>
      </c>
      <c r="Z12" s="19" t="n">
        <v>0.185246251968214</v>
      </c>
      <c r="AA12" s="19" t="n">
        <v>0.195832794685614</v>
      </c>
      <c r="AB12" s="19" t="n">
        <v>0.124422214940182</v>
      </c>
      <c r="AC12" s="19" t="n">
        <v>0.168317856481259</v>
      </c>
      <c r="AD12" s="19" t="n">
        <v>0.131212480112795</v>
      </c>
      <c r="AE12" s="19"/>
      <c r="AF12" s="19" t="n">
        <v>0.167778343359885</v>
      </c>
      <c r="AG12" s="19" t="n">
        <v>0.14235140556318</v>
      </c>
      <c r="AH12" s="19" t="n">
        <v>0.163553266236078</v>
      </c>
      <c r="AI12" s="19"/>
      <c r="AJ12" s="19" t="n">
        <v>0.150356154838845</v>
      </c>
      <c r="AK12" s="19" t="n">
        <v>0.130447721003835</v>
      </c>
      <c r="AL12" s="19" t="n">
        <v>0.190303718048865</v>
      </c>
      <c r="AM12" s="19" t="n">
        <v>0.286827298629834</v>
      </c>
      <c r="AN12" s="19" t="n">
        <v>0.167108795416813</v>
      </c>
      <c r="AO12" s="19"/>
      <c r="AP12" s="19" t="n">
        <v>0.142919013880746</v>
      </c>
      <c r="AQ12" s="19" t="n">
        <v>0.123491772579482</v>
      </c>
      <c r="AR12" s="19" t="n">
        <v>0.149170240415587</v>
      </c>
      <c r="AS12" s="19" t="n">
        <v>0.227544169755326</v>
      </c>
      <c r="AT12" s="19" t="n">
        <v>0.2201599042007</v>
      </c>
      <c r="AU12" s="19"/>
      <c r="AV12" s="19" t="n">
        <v>0.114917614209882</v>
      </c>
      <c r="AW12" s="19" t="n">
        <v>0.128700068601164</v>
      </c>
      <c r="AX12" s="19" t="n">
        <v>0.17641504170531</v>
      </c>
      <c r="AY12" s="19" t="n">
        <v>0.217169135622179</v>
      </c>
      <c r="AZ12" s="19" t="n">
        <v>0.188960112035785</v>
      </c>
      <c r="BA12" s="19" t="n">
        <v>0.133866564983618</v>
      </c>
      <c r="BB12" s="19"/>
      <c r="BC12" s="19" t="n">
        <v>0.165292391900114</v>
      </c>
      <c r="BD12" s="19" t="n">
        <v>0.158909518534684</v>
      </c>
      <c r="BE12" s="19" t="n">
        <v>0.156870672792951</v>
      </c>
      <c r="BF12" s="19" t="n">
        <v>0.121061923664617</v>
      </c>
      <c r="BG12" s="19" t="n">
        <v>0.161758751448684</v>
      </c>
    </row>
    <row r="13">
      <c r="B13" s="20" t="s">
        <v>327</v>
      </c>
      <c r="C13" s="19" t="n">
        <v>0.0612799891859354</v>
      </c>
      <c r="D13" s="19" t="n">
        <v>0.0631105787006502</v>
      </c>
      <c r="E13" s="19" t="n">
        <v>0.059977708889791</v>
      </c>
      <c r="F13" s="19"/>
      <c r="G13" s="19" t="n">
        <v>0.0322189662936922</v>
      </c>
      <c r="H13" s="19" t="n">
        <v>0.0595640924521841</v>
      </c>
      <c r="I13" s="19" t="n">
        <v>0.0640513645746343</v>
      </c>
      <c r="J13" s="19" t="n">
        <v>0.0558542299507249</v>
      </c>
      <c r="K13" s="19" t="n">
        <v>0.110326694603837</v>
      </c>
      <c r="L13" s="19" t="n">
        <v>0.0512546912617855</v>
      </c>
      <c r="M13" s="19"/>
      <c r="N13" s="19" t="n">
        <v>0.043466543686289</v>
      </c>
      <c r="O13" s="19" t="n">
        <v>0.0565030620528723</v>
      </c>
      <c r="P13" s="19" t="n">
        <v>0.077489848716651</v>
      </c>
      <c r="Q13" s="19" t="n">
        <v>0.0713192385457963</v>
      </c>
      <c r="R13" s="19"/>
      <c r="S13" s="19" t="n">
        <v>0.0538657388253168</v>
      </c>
      <c r="T13" s="19" t="n">
        <v>0.0591996266148645</v>
      </c>
      <c r="U13" s="19" t="n">
        <v>0.0809959392085666</v>
      </c>
      <c r="V13" s="19" t="n">
        <v>0.0379302047143974</v>
      </c>
      <c r="W13" s="19" t="n">
        <v>0.080982505973998</v>
      </c>
      <c r="X13" s="19" t="n">
        <v>0.0490071579195354</v>
      </c>
      <c r="Y13" s="19" t="n">
        <v>0.0600708590556889</v>
      </c>
      <c r="Z13" s="19" t="n">
        <v>0.0663221560843998</v>
      </c>
      <c r="AA13" s="19" t="n">
        <v>0.0672387351333877</v>
      </c>
      <c r="AB13" s="19" t="n">
        <v>0.0846661817639376</v>
      </c>
      <c r="AC13" s="19" t="n">
        <v>0.0478758298466179</v>
      </c>
      <c r="AD13" s="19" t="n">
        <v>0.0400354059865746</v>
      </c>
      <c r="AE13" s="19"/>
      <c r="AF13" s="19" t="n">
        <v>0.0765883102046558</v>
      </c>
      <c r="AG13" s="19" t="n">
        <v>0.0531284542096295</v>
      </c>
      <c r="AH13" s="19" t="n">
        <v>0.0555829340325186</v>
      </c>
      <c r="AI13" s="19"/>
      <c r="AJ13" s="19" t="n">
        <v>0.0539554553005589</v>
      </c>
      <c r="AK13" s="19" t="n">
        <v>0.0434347162892721</v>
      </c>
      <c r="AL13" s="19" t="n">
        <v>0.0550552102342008</v>
      </c>
      <c r="AM13" s="19" t="n">
        <v>0.121314900407835</v>
      </c>
      <c r="AN13" s="19" t="n">
        <v>0.0725257071575307</v>
      </c>
      <c r="AO13" s="19"/>
      <c r="AP13" s="19" t="n">
        <v>0.0455654806328388</v>
      </c>
      <c r="AQ13" s="19" t="n">
        <v>0.0304276932393177</v>
      </c>
      <c r="AR13" s="19" t="n">
        <v>0.0540473126200177</v>
      </c>
      <c r="AS13" s="19" t="n">
        <v>0.131775254419147</v>
      </c>
      <c r="AT13" s="19" t="n">
        <v>0.087921539671466</v>
      </c>
      <c r="AU13" s="19"/>
      <c r="AV13" s="19" t="n">
        <v>0.0182938246419753</v>
      </c>
      <c r="AW13" s="19" t="n">
        <v>0.041702631074466</v>
      </c>
      <c r="AX13" s="19" t="n">
        <v>0.0456982340060622</v>
      </c>
      <c r="AY13" s="19" t="n">
        <v>0.112947874631062</v>
      </c>
      <c r="AZ13" s="19" t="n">
        <v>0.0948452208200955</v>
      </c>
      <c r="BA13" s="19" t="n">
        <v>0.0977998115720866</v>
      </c>
      <c r="BB13" s="19"/>
      <c r="BC13" s="19" t="n">
        <v>0.0683998324545444</v>
      </c>
      <c r="BD13" s="19" t="n">
        <v>0.0753843317495279</v>
      </c>
      <c r="BE13" s="19" t="n">
        <v>0.0426049246063328</v>
      </c>
      <c r="BF13" s="19" t="n">
        <v>0.0376714688855004</v>
      </c>
      <c r="BG13" s="19" t="n">
        <v>0.019282429049363</v>
      </c>
    </row>
    <row r="14">
      <c r="B14" s="20" t="s">
        <v>100</v>
      </c>
      <c r="C14" s="19" t="n">
        <v>0.0906268201617802</v>
      </c>
      <c r="D14" s="19" t="n">
        <v>0.057939543140842</v>
      </c>
      <c r="E14" s="19" t="n">
        <v>0.121027259987322</v>
      </c>
      <c r="F14" s="19"/>
      <c r="G14" s="19" t="n">
        <v>0.08109682340906</v>
      </c>
      <c r="H14" s="19" t="n">
        <v>0.0732343068872772</v>
      </c>
      <c r="I14" s="19" t="n">
        <v>0.09721631426793</v>
      </c>
      <c r="J14" s="19" t="n">
        <v>0.0963516674981202</v>
      </c>
      <c r="K14" s="19" t="n">
        <v>0.0989232372763073</v>
      </c>
      <c r="L14" s="19" t="n">
        <v>0.0955210197344285</v>
      </c>
      <c r="M14" s="19"/>
      <c r="N14" s="19" t="n">
        <v>0.0567001156670126</v>
      </c>
      <c r="O14" s="19" t="n">
        <v>0.0803819967772887</v>
      </c>
      <c r="P14" s="19" t="n">
        <v>0.101695225222488</v>
      </c>
      <c r="Q14" s="19" t="n">
        <v>0.128290256045641</v>
      </c>
      <c r="R14" s="19"/>
      <c r="S14" s="19" t="n">
        <v>0.059011962740198</v>
      </c>
      <c r="T14" s="19" t="n">
        <v>0.128802968917428</v>
      </c>
      <c r="U14" s="19" t="n">
        <v>0.0893593552885609</v>
      </c>
      <c r="V14" s="19" t="n">
        <v>0.0571935069218698</v>
      </c>
      <c r="W14" s="19" t="n">
        <v>0.0935576004334025</v>
      </c>
      <c r="X14" s="19" t="n">
        <v>0.111716906161596</v>
      </c>
      <c r="Y14" s="19" t="n">
        <v>0.122150557644805</v>
      </c>
      <c r="Z14" s="19" t="n">
        <v>0.0802747106361369</v>
      </c>
      <c r="AA14" s="19" t="n">
        <v>0.0966845796929953</v>
      </c>
      <c r="AB14" s="19" t="n">
        <v>0.0777319680841109</v>
      </c>
      <c r="AC14" s="19" t="n">
        <v>0.0776458457526306</v>
      </c>
      <c r="AD14" s="19" t="n">
        <v>0.0746660360144848</v>
      </c>
      <c r="AE14" s="19"/>
      <c r="AF14" s="19" t="n">
        <v>0.0897870666953802</v>
      </c>
      <c r="AG14" s="19" t="n">
        <v>0.0689614833977043</v>
      </c>
      <c r="AH14" s="19" t="n">
        <v>0.156448145482185</v>
      </c>
      <c r="AI14" s="19"/>
      <c r="AJ14" s="19" t="n">
        <v>0.0786044005217637</v>
      </c>
      <c r="AK14" s="19" t="n">
        <v>0.0686436193733864</v>
      </c>
      <c r="AL14" s="19" t="n">
        <v>0.0837082751975782</v>
      </c>
      <c r="AM14" s="19" t="n">
        <v>0.0777177619024881</v>
      </c>
      <c r="AN14" s="19" t="n">
        <v>0.168802696111105</v>
      </c>
      <c r="AO14" s="19"/>
      <c r="AP14" s="19" t="n">
        <v>0.0891776369806365</v>
      </c>
      <c r="AQ14" s="19" t="n">
        <v>0.0710856398257212</v>
      </c>
      <c r="AR14" s="19" t="n">
        <v>0.0652577955200007</v>
      </c>
      <c r="AS14" s="19" t="n">
        <v>0.0692687845202986</v>
      </c>
      <c r="AT14" s="19" t="n">
        <v>0.103922635561417</v>
      </c>
      <c r="AU14" s="19"/>
      <c r="AV14" s="19" t="n">
        <v>0.0549241672730534</v>
      </c>
      <c r="AW14" s="19" t="n">
        <v>0.0842707397457751</v>
      </c>
      <c r="AX14" s="19" t="n">
        <v>0.0461644852672226</v>
      </c>
      <c r="AY14" s="19" t="n">
        <v>0.0817583164113152</v>
      </c>
      <c r="AZ14" s="19" t="n">
        <v>0.109085531771435</v>
      </c>
      <c r="BA14" s="19" t="n">
        <v>0.175497784938754</v>
      </c>
      <c r="BB14" s="19"/>
      <c r="BC14" s="19" t="n">
        <v>0.142336514001202</v>
      </c>
      <c r="BD14" s="19" t="n">
        <v>0.108835476260469</v>
      </c>
      <c r="BE14" s="19" t="n">
        <v>0.0444947500406151</v>
      </c>
      <c r="BF14" s="19" t="n">
        <v>0.0534926784625139</v>
      </c>
      <c r="BG14" s="19" t="n">
        <v>0.0499020661266566</v>
      </c>
    </row>
    <row r="15">
      <c r="B15" s="20" t="s">
        <v>328</v>
      </c>
      <c r="C15" s="23" t="n">
        <v>0.381998762002155</v>
      </c>
      <c r="D15" s="23" t="n">
        <v>0.417305009148901</v>
      </c>
      <c r="E15" s="23" t="n">
        <v>0.346540120913244</v>
      </c>
      <c r="F15" s="23"/>
      <c r="G15" s="23" t="n">
        <v>0.436723287425514</v>
      </c>
      <c r="H15" s="23" t="n">
        <v>0.496527977201108</v>
      </c>
      <c r="I15" s="23" t="n">
        <v>0.391582373619957</v>
      </c>
      <c r="J15" s="23" t="n">
        <v>0.332872361572619</v>
      </c>
      <c r="K15" s="23" t="n">
        <v>0.307434495028943</v>
      </c>
      <c r="L15" s="23" t="n">
        <v>0.334776023361847</v>
      </c>
      <c r="M15" s="23"/>
      <c r="N15" s="23" t="n">
        <v>0.481930888614789</v>
      </c>
      <c r="O15" s="23" t="n">
        <v>0.401854172879997</v>
      </c>
      <c r="P15" s="23" t="n">
        <v>0.314684994542536</v>
      </c>
      <c r="Q15" s="23" t="n">
        <v>0.311595365314272</v>
      </c>
      <c r="R15" s="23"/>
      <c r="S15" s="23" t="n">
        <v>0.469101039580753</v>
      </c>
      <c r="T15" s="23" t="n">
        <v>0.355887369288768</v>
      </c>
      <c r="U15" s="23" t="n">
        <v>0.278917682389613</v>
      </c>
      <c r="V15" s="23" t="n">
        <v>0.463817415422279</v>
      </c>
      <c r="W15" s="23" t="n">
        <v>0.391119754395001</v>
      </c>
      <c r="X15" s="23" t="n">
        <v>0.364800396672346</v>
      </c>
      <c r="Y15" s="23" t="n">
        <v>0.334145539078626</v>
      </c>
      <c r="Z15" s="23" t="n">
        <v>0.348369959832168</v>
      </c>
      <c r="AA15" s="23" t="n">
        <v>0.381036864551182</v>
      </c>
      <c r="AB15" s="23" t="n">
        <v>0.348808994230198</v>
      </c>
      <c r="AC15" s="23" t="n">
        <v>0.388045567611363</v>
      </c>
      <c r="AD15" s="23" t="n">
        <v>0.412917550691365</v>
      </c>
      <c r="AE15" s="23"/>
      <c r="AF15" s="23" t="n">
        <v>0.339816216704728</v>
      </c>
      <c r="AG15" s="23" t="n">
        <v>0.41827897878306</v>
      </c>
      <c r="AH15" s="23" t="n">
        <v>0.358892777921208</v>
      </c>
      <c r="AI15" s="23"/>
      <c r="AJ15" s="23" t="n">
        <v>0.390851462738653</v>
      </c>
      <c r="AK15" s="23" t="n">
        <v>0.456551081490073</v>
      </c>
      <c r="AL15" s="23" t="n">
        <v>0.384417715478723</v>
      </c>
      <c r="AM15" s="23" t="n">
        <v>0.201337335563101</v>
      </c>
      <c r="AN15" s="23" t="n">
        <v>0.294603643696133</v>
      </c>
      <c r="AO15" s="23"/>
      <c r="AP15" s="23" t="n">
        <v>0.427627225308897</v>
      </c>
      <c r="AQ15" s="23" t="n">
        <v>0.485039332404078</v>
      </c>
      <c r="AR15" s="23" t="n">
        <v>0.394643969032001</v>
      </c>
      <c r="AS15" s="23" t="n">
        <v>0.228445951871668</v>
      </c>
      <c r="AT15" s="23" t="n">
        <v>0.335449629196612</v>
      </c>
      <c r="AU15" s="23"/>
      <c r="AV15" s="23" t="n">
        <v>0.518219567655491</v>
      </c>
      <c r="AW15" s="23" t="n">
        <v>0.459173645212712</v>
      </c>
      <c r="AX15" s="23" t="n">
        <v>0.402597612394579</v>
      </c>
      <c r="AY15" s="23" t="n">
        <v>0.228648116944007</v>
      </c>
      <c r="AZ15" s="23" t="n">
        <v>0.308170423831194</v>
      </c>
      <c r="BA15" s="23" t="n">
        <v>0.285043282630491</v>
      </c>
      <c r="BB15" s="23"/>
      <c r="BC15" s="23" t="n">
        <v>0.308463002913775</v>
      </c>
      <c r="BD15" s="23" t="n">
        <v>0.333554367728446</v>
      </c>
      <c r="BE15" s="23" t="n">
        <v>0.468347591241248</v>
      </c>
      <c r="BF15" s="23" t="n">
        <v>0.490861254570638</v>
      </c>
      <c r="BG15" s="23" t="n">
        <v>0.461855850020391</v>
      </c>
    </row>
    <row r="16">
      <c r="B16" s="20" t="s">
        <v>329</v>
      </c>
      <c r="C16" s="23" t="n">
        <v>0.219086064760232</v>
      </c>
      <c r="D16" s="23" t="n">
        <v>0.221017176769296</v>
      </c>
      <c r="E16" s="23" t="n">
        <v>0.218076008355439</v>
      </c>
      <c r="F16" s="23"/>
      <c r="G16" s="23" t="n">
        <v>0.189341773823387</v>
      </c>
      <c r="H16" s="23" t="n">
        <v>0.191778286355847</v>
      </c>
      <c r="I16" s="23" t="n">
        <v>0.233205685750948</v>
      </c>
      <c r="J16" s="23" t="n">
        <v>0.213607054214608</v>
      </c>
      <c r="K16" s="23" t="n">
        <v>0.26820370919465</v>
      </c>
      <c r="L16" s="23" t="n">
        <v>0.22102634557783</v>
      </c>
      <c r="M16" s="23"/>
      <c r="N16" s="23" t="n">
        <v>0.185186341478977</v>
      </c>
      <c r="O16" s="23" t="n">
        <v>0.211824769904306</v>
      </c>
      <c r="P16" s="23" t="n">
        <v>0.26137687984561</v>
      </c>
      <c r="Q16" s="23" t="n">
        <v>0.226437661231629</v>
      </c>
      <c r="R16" s="23"/>
      <c r="S16" s="23" t="n">
        <v>0.197172803247519</v>
      </c>
      <c r="T16" s="23" t="n">
        <v>0.21809333597117</v>
      </c>
      <c r="U16" s="23" t="n">
        <v>0.306821630607919</v>
      </c>
      <c r="V16" s="23" t="n">
        <v>0.210222505726645</v>
      </c>
      <c r="W16" s="23" t="n">
        <v>0.205406803902673</v>
      </c>
      <c r="X16" s="23" t="n">
        <v>0.167158219158534</v>
      </c>
      <c r="Y16" s="23" t="n">
        <v>0.206054403238034</v>
      </c>
      <c r="Z16" s="23" t="n">
        <v>0.251568408052614</v>
      </c>
      <c r="AA16" s="23" t="n">
        <v>0.263071529819002</v>
      </c>
      <c r="AB16" s="23" t="n">
        <v>0.209088396704119</v>
      </c>
      <c r="AC16" s="23" t="n">
        <v>0.216193686327877</v>
      </c>
      <c r="AD16" s="23" t="n">
        <v>0.17124788609937</v>
      </c>
      <c r="AE16" s="23"/>
      <c r="AF16" s="23" t="n">
        <v>0.244366653564541</v>
      </c>
      <c r="AG16" s="23" t="n">
        <v>0.195479859772809</v>
      </c>
      <c r="AH16" s="23" t="n">
        <v>0.219136200268597</v>
      </c>
      <c r="AI16" s="23"/>
      <c r="AJ16" s="23" t="n">
        <v>0.204311610139403</v>
      </c>
      <c r="AK16" s="23" t="n">
        <v>0.173882437293108</v>
      </c>
      <c r="AL16" s="23" t="n">
        <v>0.245358928283065</v>
      </c>
      <c r="AM16" s="23" t="n">
        <v>0.40814219903767</v>
      </c>
      <c r="AN16" s="23" t="n">
        <v>0.239634502574343</v>
      </c>
      <c r="AO16" s="23"/>
      <c r="AP16" s="23" t="n">
        <v>0.188484494513585</v>
      </c>
      <c r="AQ16" s="23" t="n">
        <v>0.153919465818799</v>
      </c>
      <c r="AR16" s="23" t="n">
        <v>0.203217553035605</v>
      </c>
      <c r="AS16" s="23" t="n">
        <v>0.359319424174472</v>
      </c>
      <c r="AT16" s="23" t="n">
        <v>0.308081443872166</v>
      </c>
      <c r="AU16" s="23"/>
      <c r="AV16" s="23" t="n">
        <v>0.133211438851858</v>
      </c>
      <c r="AW16" s="23" t="n">
        <v>0.17040269967563</v>
      </c>
      <c r="AX16" s="23" t="n">
        <v>0.222113275711372</v>
      </c>
      <c r="AY16" s="23" t="n">
        <v>0.330117010253241</v>
      </c>
      <c r="AZ16" s="23" t="n">
        <v>0.283805332855881</v>
      </c>
      <c r="BA16" s="23" t="n">
        <v>0.231666376555705</v>
      </c>
      <c r="BB16" s="23"/>
      <c r="BC16" s="23" t="n">
        <v>0.233692224354658</v>
      </c>
      <c r="BD16" s="23" t="n">
        <v>0.234293850284212</v>
      </c>
      <c r="BE16" s="23" t="n">
        <v>0.199475597399284</v>
      </c>
      <c r="BF16" s="23" t="n">
        <v>0.158733392550117</v>
      </c>
      <c r="BG16" s="23" t="n">
        <v>0.181041180498047</v>
      </c>
    </row>
    <row r="17">
      <c r="B17" s="20" t="s">
        <v>141</v>
      </c>
      <c r="C17" s="24" t="n">
        <v>0.162912697241923</v>
      </c>
      <c r="D17" s="24" t="n">
        <v>0.196287832379606</v>
      </c>
      <c r="E17" s="24" t="n">
        <v>0.128464112557805</v>
      </c>
      <c r="F17" s="24"/>
      <c r="G17" s="24" t="n">
        <v>0.247381513602127</v>
      </c>
      <c r="H17" s="24" t="n">
        <v>0.304749690845261</v>
      </c>
      <c r="I17" s="24" t="n">
        <v>0.158376687869009</v>
      </c>
      <c r="J17" s="24" t="n">
        <v>0.119265307358011</v>
      </c>
      <c r="K17" s="24" t="n">
        <v>0.0392307858342931</v>
      </c>
      <c r="L17" s="24" t="n">
        <v>0.113749677784017</v>
      </c>
      <c r="M17" s="24"/>
      <c r="N17" s="24" t="n">
        <v>0.296744547135813</v>
      </c>
      <c r="O17" s="24" t="n">
        <v>0.190029402975691</v>
      </c>
      <c r="P17" s="24" t="n">
        <v>0.0533081146969266</v>
      </c>
      <c r="Q17" s="24" t="n">
        <v>0.0851577040826426</v>
      </c>
      <c r="R17" s="24"/>
      <c r="S17" s="24" t="n">
        <v>0.271928236333234</v>
      </c>
      <c r="T17" s="24" t="n">
        <v>0.137794033317598</v>
      </c>
      <c r="U17" s="24" t="n">
        <v>-0.0279039482183057</v>
      </c>
      <c r="V17" s="24" t="n">
        <v>0.253594909695634</v>
      </c>
      <c r="W17" s="24" t="n">
        <v>0.185712950492328</v>
      </c>
      <c r="X17" s="24" t="n">
        <v>0.197642177513812</v>
      </c>
      <c r="Y17" s="24" t="n">
        <v>0.128091135840592</v>
      </c>
      <c r="Z17" s="24" t="n">
        <v>0.0968015517795539</v>
      </c>
      <c r="AA17" s="24" t="n">
        <v>0.11796533473218</v>
      </c>
      <c r="AB17" s="24" t="n">
        <v>0.139720597526079</v>
      </c>
      <c r="AC17" s="24" t="n">
        <v>0.171851881283486</v>
      </c>
      <c r="AD17" s="24" t="n">
        <v>0.241669664591995</v>
      </c>
      <c r="AE17" s="24"/>
      <c r="AF17" s="24" t="n">
        <v>0.0954495631401868</v>
      </c>
      <c r="AG17" s="24" t="n">
        <v>0.222799119010251</v>
      </c>
      <c r="AH17" s="24" t="n">
        <v>0.139756577652611</v>
      </c>
      <c r="AI17" s="24"/>
      <c r="AJ17" s="24" t="n">
        <v>0.186539852599249</v>
      </c>
      <c r="AK17" s="24" t="n">
        <v>0.282668644196965</v>
      </c>
      <c r="AL17" s="24" t="n">
        <v>0.139058787195657</v>
      </c>
      <c r="AM17" s="24" t="n">
        <v>-0.206804863474568</v>
      </c>
      <c r="AN17" s="24" t="n">
        <v>0.0549691411217899</v>
      </c>
      <c r="AO17" s="24"/>
      <c r="AP17" s="24" t="n">
        <v>0.239142730795312</v>
      </c>
      <c r="AQ17" s="24" t="n">
        <v>0.331119866585279</v>
      </c>
      <c r="AR17" s="24" t="n">
        <v>0.191426415996396</v>
      </c>
      <c r="AS17" s="24" t="n">
        <v>-0.130873472302805</v>
      </c>
      <c r="AT17" s="24" t="n">
        <v>0.0273681853244455</v>
      </c>
      <c r="AU17" s="24"/>
      <c r="AV17" s="24" t="n">
        <v>0.385008128803633</v>
      </c>
      <c r="AW17" s="24" t="n">
        <v>0.288770945537082</v>
      </c>
      <c r="AX17" s="24" t="n">
        <v>0.180484336683207</v>
      </c>
      <c r="AY17" s="24" t="n">
        <v>-0.101468893309234</v>
      </c>
      <c r="AZ17" s="24" t="n">
        <v>0.0243650909753134</v>
      </c>
      <c r="BA17" s="24" t="n">
        <v>0.053376906074786</v>
      </c>
      <c r="BB17" s="24"/>
      <c r="BC17" s="24" t="n">
        <v>0.0747707785591165</v>
      </c>
      <c r="BD17" s="24" t="n">
        <v>0.0992605174442341</v>
      </c>
      <c r="BE17" s="24" t="n">
        <v>0.268871993841964</v>
      </c>
      <c r="BF17" s="24" t="n">
        <v>0.332127862020521</v>
      </c>
      <c r="BG17" s="24" t="n">
        <v>0.280814669522344</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323</v>
      </c>
      <c r="C9" s="19" t="n">
        <v>0.161918534990876</v>
      </c>
      <c r="D9" s="19" t="n">
        <v>0.178541547077734</v>
      </c>
      <c r="E9" s="19" t="n">
        <v>0.145242630019196</v>
      </c>
      <c r="F9" s="19"/>
      <c r="G9" s="19" t="n">
        <v>0.158201679306778</v>
      </c>
      <c r="H9" s="19" t="n">
        <v>0.166596876282288</v>
      </c>
      <c r="I9" s="19" t="n">
        <v>0.181723213063805</v>
      </c>
      <c r="J9" s="19" t="n">
        <v>0.16179027536128</v>
      </c>
      <c r="K9" s="19" t="n">
        <v>0.1701980889746</v>
      </c>
      <c r="L9" s="19" t="n">
        <v>0.139065258128399</v>
      </c>
      <c r="M9" s="19"/>
      <c r="N9" s="19" t="n">
        <v>0.209237291359305</v>
      </c>
      <c r="O9" s="19" t="n">
        <v>0.152527055841922</v>
      </c>
      <c r="P9" s="19" t="n">
        <v>0.144623700824037</v>
      </c>
      <c r="Q9" s="19" t="n">
        <v>0.136215180875466</v>
      </c>
      <c r="R9" s="19"/>
      <c r="S9" s="19" t="n">
        <v>0.182093026305521</v>
      </c>
      <c r="T9" s="19" t="n">
        <v>0.178733059626382</v>
      </c>
      <c r="U9" s="19" t="n">
        <v>0.158622752055476</v>
      </c>
      <c r="V9" s="19" t="n">
        <v>0.175337197648074</v>
      </c>
      <c r="W9" s="19" t="n">
        <v>0.148197533125162</v>
      </c>
      <c r="X9" s="19" t="n">
        <v>0.155355695646615</v>
      </c>
      <c r="Y9" s="19" t="n">
        <v>0.143342589054075</v>
      </c>
      <c r="Z9" s="19" t="n">
        <v>0.135451907974863</v>
      </c>
      <c r="AA9" s="19" t="n">
        <v>0.150078210630668</v>
      </c>
      <c r="AB9" s="19" t="n">
        <v>0.169142704337488</v>
      </c>
      <c r="AC9" s="19" t="n">
        <v>0.154600344869199</v>
      </c>
      <c r="AD9" s="19" t="n">
        <v>0.133598763687573</v>
      </c>
      <c r="AE9" s="19"/>
      <c r="AF9" s="19" t="n">
        <v>0.170682066938524</v>
      </c>
      <c r="AG9" s="19" t="n">
        <v>0.17666567377382</v>
      </c>
      <c r="AH9" s="19" t="n">
        <v>0.109299212575606</v>
      </c>
      <c r="AI9" s="19"/>
      <c r="AJ9" s="19" t="n">
        <v>0.151252213974524</v>
      </c>
      <c r="AK9" s="19" t="n">
        <v>0.202865925898668</v>
      </c>
      <c r="AL9" s="19" t="n">
        <v>0.145106421772233</v>
      </c>
      <c r="AM9" s="19" t="n">
        <v>0.261252317461328</v>
      </c>
      <c r="AN9" s="19" t="n">
        <v>0.0828993194582055</v>
      </c>
      <c r="AO9" s="19"/>
      <c r="AP9" s="19" t="n">
        <v>0.146283434655432</v>
      </c>
      <c r="AQ9" s="19" t="n">
        <v>0.190637639150221</v>
      </c>
      <c r="AR9" s="19" t="n">
        <v>0.137715774513773</v>
      </c>
      <c r="AS9" s="19" t="n">
        <v>0.163642530799752</v>
      </c>
      <c r="AT9" s="19" t="n">
        <v>0.172800249519096</v>
      </c>
      <c r="AU9" s="19"/>
      <c r="AV9" s="19" t="n">
        <v>0.190894257110049</v>
      </c>
      <c r="AW9" s="19" t="n">
        <v>0.134127738334556</v>
      </c>
      <c r="AX9" s="19" t="n">
        <v>0.14506829525352</v>
      </c>
      <c r="AY9" s="19" t="n">
        <v>0.181044983017158</v>
      </c>
      <c r="AZ9" s="19" t="n">
        <v>0.17080627313641</v>
      </c>
      <c r="BA9" s="19" t="n">
        <v>0.123668168329286</v>
      </c>
      <c r="BB9" s="19"/>
      <c r="BC9" s="19" t="n">
        <v>0.127130488980704</v>
      </c>
      <c r="BD9" s="19" t="n">
        <v>0.142773629954275</v>
      </c>
      <c r="BE9" s="19" t="n">
        <v>0.190129955189669</v>
      </c>
      <c r="BF9" s="19" t="n">
        <v>0.212414604657744</v>
      </c>
      <c r="BG9" s="19" t="n">
        <v>0.275846191530258</v>
      </c>
    </row>
    <row r="10">
      <c r="B10" s="20" t="s">
        <v>324</v>
      </c>
      <c r="C10" s="19" t="n">
        <v>0.349653180358774</v>
      </c>
      <c r="D10" s="19" t="n">
        <v>0.372615364400809</v>
      </c>
      <c r="E10" s="19" t="n">
        <v>0.327631839038446</v>
      </c>
      <c r="F10" s="19"/>
      <c r="G10" s="19" t="n">
        <v>0.370479004903629</v>
      </c>
      <c r="H10" s="19" t="n">
        <v>0.378632563300275</v>
      </c>
      <c r="I10" s="19" t="n">
        <v>0.356440791474929</v>
      </c>
      <c r="J10" s="19" t="n">
        <v>0.335240615587964</v>
      </c>
      <c r="K10" s="19" t="n">
        <v>0.30839659463046</v>
      </c>
      <c r="L10" s="19" t="n">
        <v>0.346158789787769</v>
      </c>
      <c r="M10" s="19"/>
      <c r="N10" s="19" t="n">
        <v>0.363294327440868</v>
      </c>
      <c r="O10" s="19" t="n">
        <v>0.358030247857678</v>
      </c>
      <c r="P10" s="19" t="n">
        <v>0.359654632443575</v>
      </c>
      <c r="Q10" s="19" t="n">
        <v>0.316162729739399</v>
      </c>
      <c r="R10" s="19"/>
      <c r="S10" s="19" t="n">
        <v>0.362724914087135</v>
      </c>
      <c r="T10" s="19" t="n">
        <v>0.366199899349746</v>
      </c>
      <c r="U10" s="19" t="n">
        <v>0.321198826504198</v>
      </c>
      <c r="V10" s="19" t="n">
        <v>0.322432791392339</v>
      </c>
      <c r="W10" s="19" t="n">
        <v>0.353050394461495</v>
      </c>
      <c r="X10" s="19" t="n">
        <v>0.275361716594914</v>
      </c>
      <c r="Y10" s="19" t="n">
        <v>0.367728538576485</v>
      </c>
      <c r="Z10" s="19" t="n">
        <v>0.373247289111143</v>
      </c>
      <c r="AA10" s="19" t="n">
        <v>0.31819279529049</v>
      </c>
      <c r="AB10" s="19" t="n">
        <v>0.417130634881806</v>
      </c>
      <c r="AC10" s="19" t="n">
        <v>0.394656047017664</v>
      </c>
      <c r="AD10" s="19" t="n">
        <v>0.347387287812614</v>
      </c>
      <c r="AE10" s="19"/>
      <c r="AF10" s="19" t="n">
        <v>0.337206404248722</v>
      </c>
      <c r="AG10" s="19" t="n">
        <v>0.374039416469144</v>
      </c>
      <c r="AH10" s="19" t="n">
        <v>0.321955854302752</v>
      </c>
      <c r="AI10" s="19"/>
      <c r="AJ10" s="19" t="n">
        <v>0.336277978957979</v>
      </c>
      <c r="AK10" s="19" t="n">
        <v>0.369095968058806</v>
      </c>
      <c r="AL10" s="19" t="n">
        <v>0.372865114370203</v>
      </c>
      <c r="AM10" s="19" t="n">
        <v>0.336396180889839</v>
      </c>
      <c r="AN10" s="19" t="n">
        <v>0.309988736953369</v>
      </c>
      <c r="AO10" s="19"/>
      <c r="AP10" s="19" t="n">
        <v>0.321682005663597</v>
      </c>
      <c r="AQ10" s="19" t="n">
        <v>0.343659196762253</v>
      </c>
      <c r="AR10" s="19" t="n">
        <v>0.340401526036198</v>
      </c>
      <c r="AS10" s="19" t="n">
        <v>0.383557865053649</v>
      </c>
      <c r="AT10" s="19" t="n">
        <v>0.388303062058169</v>
      </c>
      <c r="AU10" s="19"/>
      <c r="AV10" s="19" t="n">
        <v>0.357750105252071</v>
      </c>
      <c r="AW10" s="19" t="n">
        <v>0.334915404250831</v>
      </c>
      <c r="AX10" s="19" t="n">
        <v>0.400382230399873</v>
      </c>
      <c r="AY10" s="19" t="n">
        <v>0.355836513635368</v>
      </c>
      <c r="AZ10" s="19" t="n">
        <v>0.358667032793907</v>
      </c>
      <c r="BA10" s="19" t="n">
        <v>0.269080830323051</v>
      </c>
      <c r="BB10" s="19"/>
      <c r="BC10" s="19" t="n">
        <v>0.322506714439537</v>
      </c>
      <c r="BD10" s="19" t="n">
        <v>0.388400445856603</v>
      </c>
      <c r="BE10" s="19" t="n">
        <v>0.335079241364604</v>
      </c>
      <c r="BF10" s="19" t="n">
        <v>0.357826916745376</v>
      </c>
      <c r="BG10" s="19" t="n">
        <v>0.390548718088447</v>
      </c>
    </row>
    <row r="11">
      <c r="B11" s="20" t="s">
        <v>325</v>
      </c>
      <c r="C11" s="19" t="n">
        <v>0.245229993271831</v>
      </c>
      <c r="D11" s="19" t="n">
        <v>0.235521268084834</v>
      </c>
      <c r="E11" s="19" t="n">
        <v>0.256634553508946</v>
      </c>
      <c r="F11" s="19"/>
      <c r="G11" s="19" t="n">
        <v>0.256206461719407</v>
      </c>
      <c r="H11" s="19" t="n">
        <v>0.228650845859403</v>
      </c>
      <c r="I11" s="19" t="n">
        <v>0.192437213743505</v>
      </c>
      <c r="J11" s="19" t="n">
        <v>0.242026593509152</v>
      </c>
      <c r="K11" s="19" t="n">
        <v>0.248072451764338</v>
      </c>
      <c r="L11" s="19" t="n">
        <v>0.294875774306093</v>
      </c>
      <c r="M11" s="19"/>
      <c r="N11" s="19" t="n">
        <v>0.219491336535568</v>
      </c>
      <c r="O11" s="19" t="n">
        <v>0.225050498590599</v>
      </c>
      <c r="P11" s="19" t="n">
        <v>0.265567779637818</v>
      </c>
      <c r="Q11" s="19" t="n">
        <v>0.276562311539912</v>
      </c>
      <c r="R11" s="19"/>
      <c r="S11" s="19" t="n">
        <v>0.250209741332351</v>
      </c>
      <c r="T11" s="19" t="n">
        <v>0.207269207110954</v>
      </c>
      <c r="U11" s="19" t="n">
        <v>0.291708730169011</v>
      </c>
      <c r="V11" s="19" t="n">
        <v>0.241112440827006</v>
      </c>
      <c r="W11" s="19" t="n">
        <v>0.280046450843847</v>
      </c>
      <c r="X11" s="19" t="n">
        <v>0.341808685063331</v>
      </c>
      <c r="Y11" s="19" t="n">
        <v>0.251995492452984</v>
      </c>
      <c r="Z11" s="19" t="n">
        <v>0.299573468126559</v>
      </c>
      <c r="AA11" s="19" t="n">
        <v>0.206672940448678</v>
      </c>
      <c r="AB11" s="19" t="n">
        <v>0.167275693165945</v>
      </c>
      <c r="AC11" s="19" t="n">
        <v>0.219531573782369</v>
      </c>
      <c r="AD11" s="19" t="n">
        <v>0.231381608570092</v>
      </c>
      <c r="AE11" s="19"/>
      <c r="AF11" s="19" t="n">
        <v>0.260876951762713</v>
      </c>
      <c r="AG11" s="19" t="n">
        <v>0.220249392092686</v>
      </c>
      <c r="AH11" s="19" t="n">
        <v>0.256980867447324</v>
      </c>
      <c r="AI11" s="19"/>
      <c r="AJ11" s="19" t="n">
        <v>0.270534375333843</v>
      </c>
      <c r="AK11" s="19" t="n">
        <v>0.234085576060952</v>
      </c>
      <c r="AL11" s="19" t="n">
        <v>0.254268734296389</v>
      </c>
      <c r="AM11" s="19" t="n">
        <v>0.247631585070117</v>
      </c>
      <c r="AN11" s="19" t="n">
        <v>0.268488466067787</v>
      </c>
      <c r="AO11" s="19"/>
      <c r="AP11" s="19" t="n">
        <v>0.281131833992733</v>
      </c>
      <c r="AQ11" s="19" t="n">
        <v>0.237150693303092</v>
      </c>
      <c r="AR11" s="19" t="n">
        <v>0.277213519662735</v>
      </c>
      <c r="AS11" s="19" t="n">
        <v>0.256453056134728</v>
      </c>
      <c r="AT11" s="19" t="n">
        <v>0.21730622059126</v>
      </c>
      <c r="AU11" s="19"/>
      <c r="AV11" s="19" t="n">
        <v>0.225763464575893</v>
      </c>
      <c r="AW11" s="19" t="n">
        <v>0.272734420820009</v>
      </c>
      <c r="AX11" s="19" t="n">
        <v>0.261190914240295</v>
      </c>
      <c r="AY11" s="19" t="n">
        <v>0.271278834334545</v>
      </c>
      <c r="AZ11" s="19" t="n">
        <v>0.217960688072373</v>
      </c>
      <c r="BA11" s="19" t="n">
        <v>0.284195854472654</v>
      </c>
      <c r="BB11" s="19"/>
      <c r="BC11" s="19" t="n">
        <v>0.292089434463306</v>
      </c>
      <c r="BD11" s="19" t="n">
        <v>0.216011711811881</v>
      </c>
      <c r="BE11" s="19" t="n">
        <v>0.237573225333897</v>
      </c>
      <c r="BF11" s="19" t="n">
        <v>0.229214587471459</v>
      </c>
      <c r="BG11" s="19" t="n">
        <v>0.181648837035078</v>
      </c>
    </row>
    <row r="12">
      <c r="B12" s="20" t="s">
        <v>326</v>
      </c>
      <c r="C12" s="19" t="n">
        <v>0.127769315670491</v>
      </c>
      <c r="D12" s="19" t="n">
        <v>0.144085764970012</v>
      </c>
      <c r="E12" s="19" t="n">
        <v>0.111020685567416</v>
      </c>
      <c r="F12" s="19"/>
      <c r="G12" s="19" t="n">
        <v>0.121332939103112</v>
      </c>
      <c r="H12" s="19" t="n">
        <v>0.135867737737253</v>
      </c>
      <c r="I12" s="19" t="n">
        <v>0.126102323528838</v>
      </c>
      <c r="J12" s="19" t="n">
        <v>0.147971920890634</v>
      </c>
      <c r="K12" s="19" t="n">
        <v>0.112019261480805</v>
      </c>
      <c r="L12" s="19" t="n">
        <v>0.121105905359855</v>
      </c>
      <c r="M12" s="19"/>
      <c r="N12" s="19" t="n">
        <v>0.127909331970426</v>
      </c>
      <c r="O12" s="19" t="n">
        <v>0.146917548677039</v>
      </c>
      <c r="P12" s="19" t="n">
        <v>0.117313754679629</v>
      </c>
      <c r="Q12" s="19" t="n">
        <v>0.117150453993836</v>
      </c>
      <c r="R12" s="19"/>
      <c r="S12" s="19" t="n">
        <v>0.110596948231334</v>
      </c>
      <c r="T12" s="19" t="n">
        <v>0.126686466352316</v>
      </c>
      <c r="U12" s="19" t="n">
        <v>0.152597268349458</v>
      </c>
      <c r="V12" s="19" t="n">
        <v>0.160435239143513</v>
      </c>
      <c r="W12" s="19" t="n">
        <v>0.126369124465585</v>
      </c>
      <c r="X12" s="19" t="n">
        <v>0.110840606777159</v>
      </c>
      <c r="Y12" s="19" t="n">
        <v>0.112437111695488</v>
      </c>
      <c r="Z12" s="19" t="n">
        <v>0.106152959236853</v>
      </c>
      <c r="AA12" s="19" t="n">
        <v>0.155407656185767</v>
      </c>
      <c r="AB12" s="19" t="n">
        <v>0.0983451880105217</v>
      </c>
      <c r="AC12" s="19" t="n">
        <v>0.122416799975596</v>
      </c>
      <c r="AD12" s="19" t="n">
        <v>0.168343176530348</v>
      </c>
      <c r="AE12" s="19"/>
      <c r="AF12" s="19" t="n">
        <v>0.125351532059733</v>
      </c>
      <c r="AG12" s="19" t="n">
        <v>0.126961145108245</v>
      </c>
      <c r="AH12" s="19" t="n">
        <v>0.139266158385864</v>
      </c>
      <c r="AI12" s="19"/>
      <c r="AJ12" s="19" t="n">
        <v>0.142389428881296</v>
      </c>
      <c r="AK12" s="19" t="n">
        <v>0.115995041223711</v>
      </c>
      <c r="AL12" s="19" t="n">
        <v>0.118651516876017</v>
      </c>
      <c r="AM12" s="19" t="n">
        <v>0.0478345601700913</v>
      </c>
      <c r="AN12" s="19" t="n">
        <v>0.145624055054807</v>
      </c>
      <c r="AO12" s="19"/>
      <c r="AP12" s="19" t="n">
        <v>0.147863418694794</v>
      </c>
      <c r="AQ12" s="19" t="n">
        <v>0.129202659700516</v>
      </c>
      <c r="AR12" s="19" t="n">
        <v>0.144409741519732</v>
      </c>
      <c r="AS12" s="19" t="n">
        <v>0.0881051346036255</v>
      </c>
      <c r="AT12" s="19" t="n">
        <v>0.093459571739829</v>
      </c>
      <c r="AU12" s="19"/>
      <c r="AV12" s="19" t="n">
        <v>0.137363728701543</v>
      </c>
      <c r="AW12" s="19" t="n">
        <v>0.155078546954</v>
      </c>
      <c r="AX12" s="19" t="n">
        <v>0.117761577969389</v>
      </c>
      <c r="AY12" s="19" t="n">
        <v>0.0950051532507457</v>
      </c>
      <c r="AZ12" s="19" t="n">
        <v>0.132487084757002</v>
      </c>
      <c r="BA12" s="19" t="n">
        <v>0.1062557590491</v>
      </c>
      <c r="BB12" s="19"/>
      <c r="BC12" s="19" t="n">
        <v>0.119583158499658</v>
      </c>
      <c r="BD12" s="19" t="n">
        <v>0.139694236734244</v>
      </c>
      <c r="BE12" s="19" t="n">
        <v>0.121046010957747</v>
      </c>
      <c r="BF12" s="19" t="n">
        <v>0.130921695951405</v>
      </c>
      <c r="BG12" s="19" t="n">
        <v>0.0451233595973691</v>
      </c>
    </row>
    <row r="13">
      <c r="B13" s="20" t="s">
        <v>327</v>
      </c>
      <c r="C13" s="19" t="n">
        <v>0.028599561074946</v>
      </c>
      <c r="D13" s="19" t="n">
        <v>0.023637805244715</v>
      </c>
      <c r="E13" s="19" t="n">
        <v>0.0328633116434526</v>
      </c>
      <c r="F13" s="19"/>
      <c r="G13" s="19" t="n">
        <v>0.0155100717948059</v>
      </c>
      <c r="H13" s="19" t="n">
        <v>0.0336319034244556</v>
      </c>
      <c r="I13" s="19" t="n">
        <v>0.0374526044142174</v>
      </c>
      <c r="J13" s="19" t="n">
        <v>0.0284062312117511</v>
      </c>
      <c r="K13" s="19" t="n">
        <v>0.0523871361400958</v>
      </c>
      <c r="L13" s="19" t="n">
        <v>0.0102428377033363</v>
      </c>
      <c r="M13" s="19"/>
      <c r="N13" s="19" t="n">
        <v>0.0247072014089207</v>
      </c>
      <c r="O13" s="19" t="n">
        <v>0.0335496443966959</v>
      </c>
      <c r="P13" s="19" t="n">
        <v>0.0258170280860861</v>
      </c>
      <c r="Q13" s="19" t="n">
        <v>0.030148754919601</v>
      </c>
      <c r="R13" s="19"/>
      <c r="S13" s="19" t="n">
        <v>0.0352971254184309</v>
      </c>
      <c r="T13" s="19" t="n">
        <v>0.0188263186393072</v>
      </c>
      <c r="U13" s="19" t="n">
        <v>0.0193471721968651</v>
      </c>
      <c r="V13" s="19" t="n">
        <v>0.0257971214094633</v>
      </c>
      <c r="W13" s="19" t="n">
        <v>0.0344564112211626</v>
      </c>
      <c r="X13" s="19" t="n">
        <v>0.0211344673426084</v>
      </c>
      <c r="Y13" s="19" t="n">
        <v>0.0343788114138216</v>
      </c>
      <c r="Z13" s="19" t="n">
        <v>0.0322666635852283</v>
      </c>
      <c r="AA13" s="19" t="n">
        <v>0.0369729498909324</v>
      </c>
      <c r="AB13" s="19" t="n">
        <v>0.0400825040801677</v>
      </c>
      <c r="AC13" s="19" t="n">
        <v>0.00776657147705644</v>
      </c>
      <c r="AD13" s="19" t="n">
        <v>0.0308297004940087</v>
      </c>
      <c r="AE13" s="19"/>
      <c r="AF13" s="19" t="n">
        <v>0.0356796969068701</v>
      </c>
      <c r="AG13" s="19" t="n">
        <v>0.0267320014326921</v>
      </c>
      <c r="AH13" s="19" t="n">
        <v>0.0150590600805333</v>
      </c>
      <c r="AI13" s="19"/>
      <c r="AJ13" s="19" t="n">
        <v>0.026733976889603</v>
      </c>
      <c r="AK13" s="19" t="n">
        <v>0.0199130050374143</v>
      </c>
      <c r="AL13" s="19" t="n">
        <v>0.0114261388835122</v>
      </c>
      <c r="AM13" s="19" t="n">
        <v>0.0591534152570097</v>
      </c>
      <c r="AN13" s="19" t="n">
        <v>0.0346383582349334</v>
      </c>
      <c r="AO13" s="19"/>
      <c r="AP13" s="19" t="n">
        <v>0.0220664165576416</v>
      </c>
      <c r="AQ13" s="19" t="n">
        <v>0.0248570994746871</v>
      </c>
      <c r="AR13" s="19" t="n">
        <v>0.0268172824565788</v>
      </c>
      <c r="AS13" s="19" t="n">
        <v>0.0420375239047698</v>
      </c>
      <c r="AT13" s="19" t="n">
        <v>0.0322682725942921</v>
      </c>
      <c r="AU13" s="19"/>
      <c r="AV13" s="19" t="n">
        <v>0.0258055467667054</v>
      </c>
      <c r="AW13" s="19" t="n">
        <v>0.0308751566588442</v>
      </c>
      <c r="AX13" s="19" t="n">
        <v>0.0207480520909634</v>
      </c>
      <c r="AY13" s="19" t="n">
        <v>0.0294426797552979</v>
      </c>
      <c r="AZ13" s="19" t="n">
        <v>0.0296973507508265</v>
      </c>
      <c r="BA13" s="19" t="n">
        <v>0.0304625935390837</v>
      </c>
      <c r="BB13" s="19"/>
      <c r="BC13" s="19" t="n">
        <v>0.0282967135759701</v>
      </c>
      <c r="BD13" s="19" t="n">
        <v>0.0162645241425051</v>
      </c>
      <c r="BE13" s="19" t="n">
        <v>0.0359307969166004</v>
      </c>
      <c r="BF13" s="19" t="n">
        <v>0.0304981164446585</v>
      </c>
      <c r="BG13" s="19" t="n">
        <v>0.0247331871961983</v>
      </c>
    </row>
    <row r="14">
      <c r="B14" s="20" t="s">
        <v>100</v>
      </c>
      <c r="C14" s="19" t="n">
        <v>0.0868294146330812</v>
      </c>
      <c r="D14" s="19" t="n">
        <v>0.0455982502218951</v>
      </c>
      <c r="E14" s="19" t="n">
        <v>0.126606980222543</v>
      </c>
      <c r="F14" s="19"/>
      <c r="G14" s="19" t="n">
        <v>0.0782698431722676</v>
      </c>
      <c r="H14" s="19" t="n">
        <v>0.0566200733963261</v>
      </c>
      <c r="I14" s="19" t="n">
        <v>0.105843853774706</v>
      </c>
      <c r="J14" s="19" t="n">
        <v>0.0845643634392186</v>
      </c>
      <c r="K14" s="19" t="n">
        <v>0.108926467009702</v>
      </c>
      <c r="L14" s="19" t="n">
        <v>0.0885514347145475</v>
      </c>
      <c r="M14" s="19"/>
      <c r="N14" s="19" t="n">
        <v>0.0553605112849119</v>
      </c>
      <c r="O14" s="19" t="n">
        <v>0.0839250046360654</v>
      </c>
      <c r="P14" s="19" t="n">
        <v>0.0870231043288547</v>
      </c>
      <c r="Q14" s="19" t="n">
        <v>0.123760568931785</v>
      </c>
      <c r="R14" s="19"/>
      <c r="S14" s="19" t="n">
        <v>0.0590782446252282</v>
      </c>
      <c r="T14" s="19" t="n">
        <v>0.102285048921296</v>
      </c>
      <c r="U14" s="19" t="n">
        <v>0.0565252507249919</v>
      </c>
      <c r="V14" s="19" t="n">
        <v>0.0748852095796058</v>
      </c>
      <c r="W14" s="19" t="n">
        <v>0.0578800858827489</v>
      </c>
      <c r="X14" s="19" t="n">
        <v>0.0954988285753723</v>
      </c>
      <c r="Y14" s="19" t="n">
        <v>0.0901174568071456</v>
      </c>
      <c r="Z14" s="19" t="n">
        <v>0.0533077119653536</v>
      </c>
      <c r="AA14" s="19" t="n">
        <v>0.132675447553464</v>
      </c>
      <c r="AB14" s="19" t="n">
        <v>0.108023275524072</v>
      </c>
      <c r="AC14" s="19" t="n">
        <v>0.101028662878115</v>
      </c>
      <c r="AD14" s="19" t="n">
        <v>0.0884594629053645</v>
      </c>
      <c r="AE14" s="19"/>
      <c r="AF14" s="19" t="n">
        <v>0.0702033480834388</v>
      </c>
      <c r="AG14" s="19" t="n">
        <v>0.0753523711234138</v>
      </c>
      <c r="AH14" s="19" t="n">
        <v>0.157438847207921</v>
      </c>
      <c r="AI14" s="19"/>
      <c r="AJ14" s="19" t="n">
        <v>0.072812025962755</v>
      </c>
      <c r="AK14" s="19" t="n">
        <v>0.0580444837204486</v>
      </c>
      <c r="AL14" s="19" t="n">
        <v>0.0976820738016455</v>
      </c>
      <c r="AM14" s="19" t="n">
        <v>0.0477319411516157</v>
      </c>
      <c r="AN14" s="19" t="n">
        <v>0.158361064230897</v>
      </c>
      <c r="AO14" s="19"/>
      <c r="AP14" s="19" t="n">
        <v>0.0809728904358018</v>
      </c>
      <c r="AQ14" s="19" t="n">
        <v>0.0744927116092306</v>
      </c>
      <c r="AR14" s="19" t="n">
        <v>0.0734421558109826</v>
      </c>
      <c r="AS14" s="19" t="n">
        <v>0.0662038895034752</v>
      </c>
      <c r="AT14" s="19" t="n">
        <v>0.0958626234973543</v>
      </c>
      <c r="AU14" s="19"/>
      <c r="AV14" s="19" t="n">
        <v>0.0624228975937376</v>
      </c>
      <c r="AW14" s="19" t="n">
        <v>0.0722687329817591</v>
      </c>
      <c r="AX14" s="19" t="n">
        <v>0.0548489300459598</v>
      </c>
      <c r="AY14" s="19" t="n">
        <v>0.0673918360068852</v>
      </c>
      <c r="AZ14" s="19" t="n">
        <v>0.0903815704894818</v>
      </c>
      <c r="BA14" s="19" t="n">
        <v>0.186336794286825</v>
      </c>
      <c r="BB14" s="19"/>
      <c r="BC14" s="19" t="n">
        <v>0.110393490040826</v>
      </c>
      <c r="BD14" s="19" t="n">
        <v>0.096855451500491</v>
      </c>
      <c r="BE14" s="19" t="n">
        <v>0.0802407702374833</v>
      </c>
      <c r="BF14" s="19" t="n">
        <v>0.0391240787293577</v>
      </c>
      <c r="BG14" s="19" t="n">
        <v>0.0820997065526498</v>
      </c>
    </row>
    <row r="15">
      <c r="B15" s="20" t="s">
        <v>328</v>
      </c>
      <c r="C15" s="23" t="n">
        <v>0.51157171534965</v>
      </c>
      <c r="D15" s="23" t="n">
        <v>0.551156911478544</v>
      </c>
      <c r="E15" s="23" t="n">
        <v>0.472874469057642</v>
      </c>
      <c r="F15" s="23"/>
      <c r="G15" s="23" t="n">
        <v>0.528680684210407</v>
      </c>
      <c r="H15" s="23" t="n">
        <v>0.545229439582563</v>
      </c>
      <c r="I15" s="23" t="n">
        <v>0.538164004538734</v>
      </c>
      <c r="J15" s="23" t="n">
        <v>0.497030890949244</v>
      </c>
      <c r="K15" s="23" t="n">
        <v>0.47859468360506</v>
      </c>
      <c r="L15" s="23" t="n">
        <v>0.485224047916168</v>
      </c>
      <c r="M15" s="23"/>
      <c r="N15" s="23" t="n">
        <v>0.572531618800173</v>
      </c>
      <c r="O15" s="23" t="n">
        <v>0.5105573036996</v>
      </c>
      <c r="P15" s="23" t="n">
        <v>0.504278333267613</v>
      </c>
      <c r="Q15" s="23" t="n">
        <v>0.452377910614865</v>
      </c>
      <c r="R15" s="23"/>
      <c r="S15" s="23" t="n">
        <v>0.544817940392656</v>
      </c>
      <c r="T15" s="23" t="n">
        <v>0.544932958976127</v>
      </c>
      <c r="U15" s="23" t="n">
        <v>0.479821578559674</v>
      </c>
      <c r="V15" s="23" t="n">
        <v>0.497769989040412</v>
      </c>
      <c r="W15" s="23" t="n">
        <v>0.501247927586656</v>
      </c>
      <c r="X15" s="23" t="n">
        <v>0.43071741224153</v>
      </c>
      <c r="Y15" s="23" t="n">
        <v>0.51107112763056</v>
      </c>
      <c r="Z15" s="23" t="n">
        <v>0.508699197086007</v>
      </c>
      <c r="AA15" s="23" t="n">
        <v>0.468271005921159</v>
      </c>
      <c r="AB15" s="23" t="n">
        <v>0.586273339219294</v>
      </c>
      <c r="AC15" s="23" t="n">
        <v>0.549256391886863</v>
      </c>
      <c r="AD15" s="23" t="n">
        <v>0.480986051500187</v>
      </c>
      <c r="AE15" s="23"/>
      <c r="AF15" s="23" t="n">
        <v>0.507888471187246</v>
      </c>
      <c r="AG15" s="23" t="n">
        <v>0.550705090242964</v>
      </c>
      <c r="AH15" s="23" t="n">
        <v>0.431255066878358</v>
      </c>
      <c r="AI15" s="23"/>
      <c r="AJ15" s="23" t="n">
        <v>0.487530192932503</v>
      </c>
      <c r="AK15" s="23" t="n">
        <v>0.571961893957475</v>
      </c>
      <c r="AL15" s="23" t="n">
        <v>0.517971536142436</v>
      </c>
      <c r="AM15" s="23" t="n">
        <v>0.597648498351166</v>
      </c>
      <c r="AN15" s="23" t="n">
        <v>0.392888056411575</v>
      </c>
      <c r="AO15" s="23"/>
      <c r="AP15" s="23" t="n">
        <v>0.46796544031903</v>
      </c>
      <c r="AQ15" s="23" t="n">
        <v>0.534296835912474</v>
      </c>
      <c r="AR15" s="23" t="n">
        <v>0.478117300549972</v>
      </c>
      <c r="AS15" s="23" t="n">
        <v>0.547200395853401</v>
      </c>
      <c r="AT15" s="23" t="n">
        <v>0.561103311577265</v>
      </c>
      <c r="AU15" s="23"/>
      <c r="AV15" s="23" t="n">
        <v>0.548644362362121</v>
      </c>
      <c r="AW15" s="23" t="n">
        <v>0.469043142585387</v>
      </c>
      <c r="AX15" s="23" t="n">
        <v>0.545450525653393</v>
      </c>
      <c r="AY15" s="23" t="n">
        <v>0.536881496652526</v>
      </c>
      <c r="AZ15" s="23" t="n">
        <v>0.529473305930316</v>
      </c>
      <c r="BA15" s="23" t="n">
        <v>0.392748998652337</v>
      </c>
      <c r="BB15" s="23"/>
      <c r="BC15" s="23" t="n">
        <v>0.44963720342024</v>
      </c>
      <c r="BD15" s="23" t="n">
        <v>0.531174075810878</v>
      </c>
      <c r="BE15" s="23" t="n">
        <v>0.525209196554273</v>
      </c>
      <c r="BF15" s="23" t="n">
        <v>0.57024152140312</v>
      </c>
      <c r="BG15" s="23" t="n">
        <v>0.666394909618705</v>
      </c>
    </row>
    <row r="16">
      <c r="B16" s="20" t="s">
        <v>329</v>
      </c>
      <c r="C16" s="23" t="n">
        <v>0.156368876745437</v>
      </c>
      <c r="D16" s="23" t="n">
        <v>0.167723570214727</v>
      </c>
      <c r="E16" s="23" t="n">
        <v>0.143883997210869</v>
      </c>
      <c r="F16" s="23"/>
      <c r="G16" s="23" t="n">
        <v>0.136843010897918</v>
      </c>
      <c r="H16" s="23" t="n">
        <v>0.169499641161708</v>
      </c>
      <c r="I16" s="23" t="n">
        <v>0.163554927943056</v>
      </c>
      <c r="J16" s="23" t="n">
        <v>0.176378152102385</v>
      </c>
      <c r="K16" s="23" t="n">
        <v>0.164406397620901</v>
      </c>
      <c r="L16" s="23" t="n">
        <v>0.131348743063192</v>
      </c>
      <c r="M16" s="23"/>
      <c r="N16" s="23" t="n">
        <v>0.152616533379347</v>
      </c>
      <c r="O16" s="23" t="n">
        <v>0.180467193073735</v>
      </c>
      <c r="P16" s="23" t="n">
        <v>0.143130782765715</v>
      </c>
      <c r="Q16" s="23" t="n">
        <v>0.147299208913437</v>
      </c>
      <c r="R16" s="23"/>
      <c r="S16" s="23" t="n">
        <v>0.145894073649765</v>
      </c>
      <c r="T16" s="23" t="n">
        <v>0.145512784991623</v>
      </c>
      <c r="U16" s="23" t="n">
        <v>0.171944440546323</v>
      </c>
      <c r="V16" s="23" t="n">
        <v>0.186232360552976</v>
      </c>
      <c r="W16" s="23" t="n">
        <v>0.160825535686748</v>
      </c>
      <c r="X16" s="23" t="n">
        <v>0.131975074119767</v>
      </c>
      <c r="Y16" s="23" t="n">
        <v>0.14681592310931</v>
      </c>
      <c r="Z16" s="23" t="n">
        <v>0.138419622822081</v>
      </c>
      <c r="AA16" s="23" t="n">
        <v>0.192380606076699</v>
      </c>
      <c r="AB16" s="23" t="n">
        <v>0.138427692090689</v>
      </c>
      <c r="AC16" s="23" t="n">
        <v>0.130183371452653</v>
      </c>
      <c r="AD16" s="23" t="n">
        <v>0.199172877024357</v>
      </c>
      <c r="AE16" s="23"/>
      <c r="AF16" s="23" t="n">
        <v>0.161031228966603</v>
      </c>
      <c r="AG16" s="23" t="n">
        <v>0.153693146540937</v>
      </c>
      <c r="AH16" s="23" t="n">
        <v>0.154325218466397</v>
      </c>
      <c r="AI16" s="23"/>
      <c r="AJ16" s="23" t="n">
        <v>0.169123405770899</v>
      </c>
      <c r="AK16" s="23" t="n">
        <v>0.135908046261125</v>
      </c>
      <c r="AL16" s="23" t="n">
        <v>0.13007765575953</v>
      </c>
      <c r="AM16" s="23" t="n">
        <v>0.106987975427101</v>
      </c>
      <c r="AN16" s="23" t="n">
        <v>0.18026241328974</v>
      </c>
      <c r="AO16" s="23"/>
      <c r="AP16" s="23" t="n">
        <v>0.169929835252436</v>
      </c>
      <c r="AQ16" s="23" t="n">
        <v>0.154059759175203</v>
      </c>
      <c r="AR16" s="23" t="n">
        <v>0.171227023976311</v>
      </c>
      <c r="AS16" s="23" t="n">
        <v>0.130142658508395</v>
      </c>
      <c r="AT16" s="23" t="n">
        <v>0.125727844334121</v>
      </c>
      <c r="AU16" s="23"/>
      <c r="AV16" s="23" t="n">
        <v>0.163169275468249</v>
      </c>
      <c r="AW16" s="23" t="n">
        <v>0.185953703612844</v>
      </c>
      <c r="AX16" s="23" t="n">
        <v>0.138509630060352</v>
      </c>
      <c r="AY16" s="23" t="n">
        <v>0.124447833006044</v>
      </c>
      <c r="AZ16" s="23" t="n">
        <v>0.162184435507829</v>
      </c>
      <c r="BA16" s="23" t="n">
        <v>0.136718352588184</v>
      </c>
      <c r="BB16" s="23"/>
      <c r="BC16" s="23" t="n">
        <v>0.147879872075628</v>
      </c>
      <c r="BD16" s="23" t="n">
        <v>0.155958760876749</v>
      </c>
      <c r="BE16" s="23" t="n">
        <v>0.156976807874347</v>
      </c>
      <c r="BF16" s="23" t="n">
        <v>0.161419812396063</v>
      </c>
      <c r="BG16" s="23" t="n">
        <v>0.0698565467935675</v>
      </c>
    </row>
    <row r="17">
      <c r="B17" s="20" t="s">
        <v>141</v>
      </c>
      <c r="C17" s="24" t="n">
        <v>0.355202838604213</v>
      </c>
      <c r="D17" s="24" t="n">
        <v>0.383433341263817</v>
      </c>
      <c r="E17" s="24" t="n">
        <v>0.328990471846774</v>
      </c>
      <c r="F17" s="24"/>
      <c r="G17" s="24" t="n">
        <v>0.39183767331249</v>
      </c>
      <c r="H17" s="24" t="n">
        <v>0.375729798420854</v>
      </c>
      <c r="I17" s="24" t="n">
        <v>0.374609076595678</v>
      </c>
      <c r="J17" s="24" t="n">
        <v>0.320652738846859</v>
      </c>
      <c r="K17" s="24" t="n">
        <v>0.314188285984159</v>
      </c>
      <c r="L17" s="24" t="n">
        <v>0.353875304852976</v>
      </c>
      <c r="M17" s="24"/>
      <c r="N17" s="24" t="n">
        <v>0.419915085420826</v>
      </c>
      <c r="O17" s="24" t="n">
        <v>0.330090110625865</v>
      </c>
      <c r="P17" s="24" t="n">
        <v>0.361147550501898</v>
      </c>
      <c r="Q17" s="24" t="n">
        <v>0.305078701701428</v>
      </c>
      <c r="R17" s="24"/>
      <c r="S17" s="24" t="n">
        <v>0.398923866742891</v>
      </c>
      <c r="T17" s="24" t="n">
        <v>0.399420173984504</v>
      </c>
      <c r="U17" s="24" t="n">
        <v>0.30787713801335</v>
      </c>
      <c r="V17" s="24" t="n">
        <v>0.311537628487436</v>
      </c>
      <c r="W17" s="24" t="n">
        <v>0.340422391899908</v>
      </c>
      <c r="X17" s="24" t="n">
        <v>0.298742338121762</v>
      </c>
      <c r="Y17" s="24" t="n">
        <v>0.36425520452125</v>
      </c>
      <c r="Z17" s="24" t="n">
        <v>0.370279574263926</v>
      </c>
      <c r="AA17" s="24" t="n">
        <v>0.275890399844459</v>
      </c>
      <c r="AB17" s="24" t="n">
        <v>0.447845647128605</v>
      </c>
      <c r="AC17" s="24" t="n">
        <v>0.41907302043421</v>
      </c>
      <c r="AD17" s="24" t="n">
        <v>0.28181317447583</v>
      </c>
      <c r="AE17" s="24"/>
      <c r="AF17" s="24" t="n">
        <v>0.346857242220643</v>
      </c>
      <c r="AG17" s="24" t="n">
        <v>0.397011943702027</v>
      </c>
      <c r="AH17" s="24" t="n">
        <v>0.276929848411961</v>
      </c>
      <c r="AI17" s="24"/>
      <c r="AJ17" s="24" t="n">
        <v>0.318406787161605</v>
      </c>
      <c r="AK17" s="24" t="n">
        <v>0.43605384769635</v>
      </c>
      <c r="AL17" s="24" t="n">
        <v>0.387893880382907</v>
      </c>
      <c r="AM17" s="24" t="n">
        <v>0.490660522924065</v>
      </c>
      <c r="AN17" s="24" t="n">
        <v>0.212625643121834</v>
      </c>
      <c r="AO17" s="24"/>
      <c r="AP17" s="24" t="n">
        <v>0.298035605066594</v>
      </c>
      <c r="AQ17" s="24" t="n">
        <v>0.380237076737271</v>
      </c>
      <c r="AR17" s="24" t="n">
        <v>0.306890276573661</v>
      </c>
      <c r="AS17" s="24" t="n">
        <v>0.417057737345006</v>
      </c>
      <c r="AT17" s="24" t="n">
        <v>0.435375467243144</v>
      </c>
      <c r="AU17" s="24"/>
      <c r="AV17" s="24" t="n">
        <v>0.385475086893872</v>
      </c>
      <c r="AW17" s="24" t="n">
        <v>0.283089438972543</v>
      </c>
      <c r="AX17" s="24" t="n">
        <v>0.406940895593041</v>
      </c>
      <c r="AY17" s="24" t="n">
        <v>0.412433663646482</v>
      </c>
      <c r="AZ17" s="24" t="n">
        <v>0.367288870422487</v>
      </c>
      <c r="BA17" s="24" t="n">
        <v>0.256030646064154</v>
      </c>
      <c r="BB17" s="24"/>
      <c r="BC17" s="24" t="n">
        <v>0.301757331344612</v>
      </c>
      <c r="BD17" s="24" t="n">
        <v>0.375215314934129</v>
      </c>
      <c r="BE17" s="24" t="n">
        <v>0.368232388679926</v>
      </c>
      <c r="BF17" s="24" t="n">
        <v>0.408821709007056</v>
      </c>
      <c r="BG17" s="24" t="n">
        <v>0.596538362825138</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551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323</v>
      </c>
      <c r="C9" s="19" t="n">
        <v>0.103934573798229</v>
      </c>
      <c r="D9" s="19" t="n">
        <v>0.117320263603809</v>
      </c>
      <c r="E9" s="19" t="n">
        <v>0.0916974190680607</v>
      </c>
      <c r="F9" s="19"/>
      <c r="G9" s="19" t="n">
        <v>0.150934881207433</v>
      </c>
      <c r="H9" s="19" t="n">
        <v>0.200908840358718</v>
      </c>
      <c r="I9" s="19" t="n">
        <v>0.100604464739678</v>
      </c>
      <c r="J9" s="19" t="n">
        <v>0.0568767813114907</v>
      </c>
      <c r="K9" s="19" t="n">
        <v>0.0676375106166184</v>
      </c>
      <c r="L9" s="19" t="n">
        <v>0.0591705351422059</v>
      </c>
      <c r="M9" s="19"/>
      <c r="N9" s="19" t="n">
        <v>0.163492680065342</v>
      </c>
      <c r="O9" s="19" t="n">
        <v>0.0906733415958245</v>
      </c>
      <c r="P9" s="19" t="n">
        <v>0.0694372458750887</v>
      </c>
      <c r="Q9" s="19" t="n">
        <v>0.0840675446946674</v>
      </c>
      <c r="R9" s="19"/>
      <c r="S9" s="19" t="n">
        <v>0.188156686939481</v>
      </c>
      <c r="T9" s="19" t="n">
        <v>0.0661861390237166</v>
      </c>
      <c r="U9" s="19" t="n">
        <v>0.0495863479293461</v>
      </c>
      <c r="V9" s="19" t="n">
        <v>0.102224322394615</v>
      </c>
      <c r="W9" s="19" t="n">
        <v>0.109451954596619</v>
      </c>
      <c r="X9" s="19" t="n">
        <v>0.136190455441386</v>
      </c>
      <c r="Y9" s="19" t="n">
        <v>0.0711429238715334</v>
      </c>
      <c r="Z9" s="19" t="n">
        <v>0.0641238030923494</v>
      </c>
      <c r="AA9" s="19" t="n">
        <v>0.133592452001923</v>
      </c>
      <c r="AB9" s="19" t="n">
        <v>0.0449542631273022</v>
      </c>
      <c r="AC9" s="19" t="n">
        <v>0.0960742510230134</v>
      </c>
      <c r="AD9" s="19" t="n">
        <v>0.13577638727767</v>
      </c>
      <c r="AE9" s="19"/>
      <c r="AF9" s="19" t="n">
        <v>0.0747067926769007</v>
      </c>
      <c r="AG9" s="19" t="n">
        <v>0.132161313254853</v>
      </c>
      <c r="AH9" s="19" t="n">
        <v>0.0935150132634433</v>
      </c>
      <c r="AI9" s="19"/>
      <c r="AJ9" s="19" t="n">
        <v>0.105313043275053</v>
      </c>
      <c r="AK9" s="19" t="n">
        <v>0.150642085768476</v>
      </c>
      <c r="AL9" s="19" t="n">
        <v>0.0922753745096616</v>
      </c>
      <c r="AM9" s="19" t="n">
        <v>0.0215298936713306</v>
      </c>
      <c r="AN9" s="19" t="n">
        <v>0.0588737212613257</v>
      </c>
      <c r="AO9" s="19"/>
      <c r="AP9" s="19" t="n">
        <v>0.116916636710288</v>
      </c>
      <c r="AQ9" s="19" t="n">
        <v>0.160010848398485</v>
      </c>
      <c r="AR9" s="19" t="n">
        <v>0.0749970800998059</v>
      </c>
      <c r="AS9" s="19" t="n">
        <v>0.036941955636763</v>
      </c>
      <c r="AT9" s="19" t="n">
        <v>0.0736730893361256</v>
      </c>
      <c r="AU9" s="19"/>
      <c r="AV9" s="19" t="n">
        <v>0.191485399813042</v>
      </c>
      <c r="AW9" s="19" t="n">
        <v>0.134611701907096</v>
      </c>
      <c r="AX9" s="19" t="n">
        <v>0.0654755993382881</v>
      </c>
      <c r="AY9" s="19" t="n">
        <v>0.0202498820255785</v>
      </c>
      <c r="AZ9" s="19" t="n">
        <v>0.0695266061940385</v>
      </c>
      <c r="BA9" s="19" t="n">
        <v>0.0521138604091052</v>
      </c>
      <c r="BB9" s="19"/>
      <c r="BC9" s="19" t="n">
        <v>0.0697967015382423</v>
      </c>
      <c r="BD9" s="19" t="n">
        <v>0.0833132901139546</v>
      </c>
      <c r="BE9" s="19" t="n">
        <v>0.136931144170323</v>
      </c>
      <c r="BF9" s="19" t="n">
        <v>0.157302110369686</v>
      </c>
      <c r="BG9" s="19" t="n">
        <v>0.245794350986692</v>
      </c>
    </row>
    <row r="10">
      <c r="B10" s="20" t="s">
        <v>324</v>
      </c>
      <c r="C10" s="19" t="n">
        <v>0.327129128415458</v>
      </c>
      <c r="D10" s="19" t="n">
        <v>0.348292786935413</v>
      </c>
      <c r="E10" s="19" t="n">
        <v>0.30819747428452</v>
      </c>
      <c r="F10" s="19"/>
      <c r="G10" s="19" t="n">
        <v>0.311197102651199</v>
      </c>
      <c r="H10" s="19" t="n">
        <v>0.343056040023501</v>
      </c>
      <c r="I10" s="19" t="n">
        <v>0.302859004133347</v>
      </c>
      <c r="J10" s="19" t="n">
        <v>0.355597533800749</v>
      </c>
      <c r="K10" s="19" t="n">
        <v>0.333485773380504</v>
      </c>
      <c r="L10" s="19" t="n">
        <v>0.3172701145825</v>
      </c>
      <c r="M10" s="19"/>
      <c r="N10" s="19" t="n">
        <v>0.381862008506633</v>
      </c>
      <c r="O10" s="19" t="n">
        <v>0.322819369208041</v>
      </c>
      <c r="P10" s="19" t="n">
        <v>0.280893304864564</v>
      </c>
      <c r="Q10" s="19" t="n">
        <v>0.313912719258346</v>
      </c>
      <c r="R10" s="19"/>
      <c r="S10" s="19" t="n">
        <v>0.342951925450494</v>
      </c>
      <c r="T10" s="19" t="n">
        <v>0.354113485569108</v>
      </c>
      <c r="U10" s="19" t="n">
        <v>0.250254500791216</v>
      </c>
      <c r="V10" s="19" t="n">
        <v>0.346558318546335</v>
      </c>
      <c r="W10" s="19" t="n">
        <v>0.347149337468437</v>
      </c>
      <c r="X10" s="19" t="n">
        <v>0.35234639137478</v>
      </c>
      <c r="Y10" s="19" t="n">
        <v>0.302714747927122</v>
      </c>
      <c r="Z10" s="19" t="n">
        <v>0.330969686663244</v>
      </c>
      <c r="AA10" s="19" t="n">
        <v>0.287725304980135</v>
      </c>
      <c r="AB10" s="19" t="n">
        <v>0.342126313121216</v>
      </c>
      <c r="AC10" s="19" t="n">
        <v>0.303008632947309</v>
      </c>
      <c r="AD10" s="19" t="n">
        <v>0.360781326107059</v>
      </c>
      <c r="AE10" s="19"/>
      <c r="AF10" s="19" t="n">
        <v>0.295590072958426</v>
      </c>
      <c r="AG10" s="19" t="n">
        <v>0.354178884383602</v>
      </c>
      <c r="AH10" s="19" t="n">
        <v>0.339868457912214</v>
      </c>
      <c r="AI10" s="19"/>
      <c r="AJ10" s="19" t="n">
        <v>0.307729828663848</v>
      </c>
      <c r="AK10" s="19" t="n">
        <v>0.389984188849572</v>
      </c>
      <c r="AL10" s="19" t="n">
        <v>0.368962434579518</v>
      </c>
      <c r="AM10" s="19" t="n">
        <v>0.202737354101963</v>
      </c>
      <c r="AN10" s="19" t="n">
        <v>0.297114301269439</v>
      </c>
      <c r="AO10" s="19"/>
      <c r="AP10" s="19" t="n">
        <v>0.314163150943799</v>
      </c>
      <c r="AQ10" s="19" t="n">
        <v>0.409682535599771</v>
      </c>
      <c r="AR10" s="19" t="n">
        <v>0.386432385358846</v>
      </c>
      <c r="AS10" s="19" t="n">
        <v>0.209037778273258</v>
      </c>
      <c r="AT10" s="19" t="n">
        <v>0.231697489699216</v>
      </c>
      <c r="AU10" s="19"/>
      <c r="AV10" s="19" t="n">
        <v>0.430917511494392</v>
      </c>
      <c r="AW10" s="19" t="n">
        <v>0.333552554451485</v>
      </c>
      <c r="AX10" s="19" t="n">
        <v>0.44359122449894</v>
      </c>
      <c r="AY10" s="19" t="n">
        <v>0.204031453003188</v>
      </c>
      <c r="AZ10" s="19" t="n">
        <v>0.271304466714457</v>
      </c>
      <c r="BA10" s="19" t="n">
        <v>0.300338849770989</v>
      </c>
      <c r="BB10" s="19"/>
      <c r="BC10" s="19" t="n">
        <v>0.319624162398114</v>
      </c>
      <c r="BD10" s="19" t="n">
        <v>0.291131149646485</v>
      </c>
      <c r="BE10" s="19" t="n">
        <v>0.348836929197798</v>
      </c>
      <c r="BF10" s="19" t="n">
        <v>0.39311769470794</v>
      </c>
      <c r="BG10" s="19" t="n">
        <v>0.32185625759696</v>
      </c>
    </row>
    <row r="11">
      <c r="B11" s="20" t="s">
        <v>325</v>
      </c>
      <c r="C11" s="19" t="n">
        <v>0.228786253329836</v>
      </c>
      <c r="D11" s="19" t="n">
        <v>0.227479654751084</v>
      </c>
      <c r="E11" s="19" t="n">
        <v>0.230557345841687</v>
      </c>
      <c r="F11" s="19"/>
      <c r="G11" s="19" t="n">
        <v>0.246987895896365</v>
      </c>
      <c r="H11" s="19" t="n">
        <v>0.164577680695325</v>
      </c>
      <c r="I11" s="19" t="n">
        <v>0.259702923021843</v>
      </c>
      <c r="J11" s="19" t="n">
        <v>0.244939043793378</v>
      </c>
      <c r="K11" s="19" t="n">
        <v>0.197229670450804</v>
      </c>
      <c r="L11" s="19" t="n">
        <v>0.251664896998873</v>
      </c>
      <c r="M11" s="19"/>
      <c r="N11" s="19" t="n">
        <v>0.199290882594461</v>
      </c>
      <c r="O11" s="19" t="n">
        <v>0.236983518602932</v>
      </c>
      <c r="P11" s="19" t="n">
        <v>0.235988580910969</v>
      </c>
      <c r="Q11" s="19" t="n">
        <v>0.244183228803422</v>
      </c>
      <c r="R11" s="19"/>
      <c r="S11" s="19" t="n">
        <v>0.230552863561935</v>
      </c>
      <c r="T11" s="19" t="n">
        <v>0.199531975498919</v>
      </c>
      <c r="U11" s="19" t="n">
        <v>0.260723275520833</v>
      </c>
      <c r="V11" s="19" t="n">
        <v>0.239096362362012</v>
      </c>
      <c r="W11" s="19" t="n">
        <v>0.266273845042524</v>
      </c>
      <c r="X11" s="19" t="n">
        <v>0.214614586994956</v>
      </c>
      <c r="Y11" s="19" t="n">
        <v>0.243164559505871</v>
      </c>
      <c r="Z11" s="19" t="n">
        <v>0.213169463751146</v>
      </c>
      <c r="AA11" s="19" t="n">
        <v>0.177916964600775</v>
      </c>
      <c r="AB11" s="19" t="n">
        <v>0.24351852670516</v>
      </c>
      <c r="AC11" s="19" t="n">
        <v>0.294857241143686</v>
      </c>
      <c r="AD11" s="19" t="n">
        <v>0.199549679124807</v>
      </c>
      <c r="AE11" s="19"/>
      <c r="AF11" s="19" t="n">
        <v>0.219141392154597</v>
      </c>
      <c r="AG11" s="19" t="n">
        <v>0.232692957756098</v>
      </c>
      <c r="AH11" s="19" t="n">
        <v>0.227478059887387</v>
      </c>
      <c r="AI11" s="19"/>
      <c r="AJ11" s="19" t="n">
        <v>0.226873717609042</v>
      </c>
      <c r="AK11" s="19" t="n">
        <v>0.219033990353669</v>
      </c>
      <c r="AL11" s="19" t="n">
        <v>0.278740061476669</v>
      </c>
      <c r="AM11" s="19" t="n">
        <v>0.166363447803333</v>
      </c>
      <c r="AN11" s="19" t="n">
        <v>0.247650779934081</v>
      </c>
      <c r="AO11" s="19"/>
      <c r="AP11" s="19" t="n">
        <v>0.236884326933527</v>
      </c>
      <c r="AQ11" s="19" t="n">
        <v>0.222362641282226</v>
      </c>
      <c r="AR11" s="19" t="n">
        <v>0.249418963299933</v>
      </c>
      <c r="AS11" s="19" t="n">
        <v>0.235528732780043</v>
      </c>
      <c r="AT11" s="19" t="n">
        <v>0.223817434867563</v>
      </c>
      <c r="AU11" s="19"/>
      <c r="AV11" s="19" t="n">
        <v>0.217894197187358</v>
      </c>
      <c r="AW11" s="19" t="n">
        <v>0.233870773124445</v>
      </c>
      <c r="AX11" s="19" t="n">
        <v>0.255987680859569</v>
      </c>
      <c r="AY11" s="19" t="n">
        <v>0.233622088010007</v>
      </c>
      <c r="AZ11" s="19" t="n">
        <v>0.215950982241265</v>
      </c>
      <c r="BA11" s="19" t="n">
        <v>0.21056936360779</v>
      </c>
      <c r="BB11" s="19"/>
      <c r="BC11" s="19" t="n">
        <v>0.245800865170325</v>
      </c>
      <c r="BD11" s="19" t="n">
        <v>0.20809783150239</v>
      </c>
      <c r="BE11" s="19" t="n">
        <v>0.245170486769443</v>
      </c>
      <c r="BF11" s="19" t="n">
        <v>0.209876155534519</v>
      </c>
      <c r="BG11" s="19" t="n">
        <v>0.251550510112688</v>
      </c>
    </row>
    <row r="12">
      <c r="B12" s="20" t="s">
        <v>326</v>
      </c>
      <c r="C12" s="19" t="n">
        <v>0.176075748970189</v>
      </c>
      <c r="D12" s="19" t="n">
        <v>0.16110216313211</v>
      </c>
      <c r="E12" s="19" t="n">
        <v>0.190213879817084</v>
      </c>
      <c r="F12" s="19"/>
      <c r="G12" s="19" t="n">
        <v>0.17161972979615</v>
      </c>
      <c r="H12" s="19" t="n">
        <v>0.169460790870578</v>
      </c>
      <c r="I12" s="19" t="n">
        <v>0.183860994078264</v>
      </c>
      <c r="J12" s="19" t="n">
        <v>0.167294711548758</v>
      </c>
      <c r="K12" s="19" t="n">
        <v>0.158134217278684</v>
      </c>
      <c r="L12" s="19" t="n">
        <v>0.197267300486987</v>
      </c>
      <c r="M12" s="19"/>
      <c r="N12" s="19" t="n">
        <v>0.152441609746226</v>
      </c>
      <c r="O12" s="19" t="n">
        <v>0.205422027901157</v>
      </c>
      <c r="P12" s="19" t="n">
        <v>0.182498792761815</v>
      </c>
      <c r="Q12" s="19" t="n">
        <v>0.1657351723729</v>
      </c>
      <c r="R12" s="19"/>
      <c r="S12" s="19" t="n">
        <v>0.151677914421011</v>
      </c>
      <c r="T12" s="19" t="n">
        <v>0.189152155710457</v>
      </c>
      <c r="U12" s="19" t="n">
        <v>0.229029560170144</v>
      </c>
      <c r="V12" s="19" t="n">
        <v>0.183365705977006</v>
      </c>
      <c r="W12" s="19" t="n">
        <v>0.152608222821757</v>
      </c>
      <c r="X12" s="19" t="n">
        <v>0.137311343639646</v>
      </c>
      <c r="Y12" s="19" t="n">
        <v>0.140075177882077</v>
      </c>
      <c r="Z12" s="19" t="n">
        <v>0.217865913267554</v>
      </c>
      <c r="AA12" s="19" t="n">
        <v>0.222708650566187</v>
      </c>
      <c r="AB12" s="19" t="n">
        <v>0.182149267662571</v>
      </c>
      <c r="AC12" s="19" t="n">
        <v>0.139450204194648</v>
      </c>
      <c r="AD12" s="19" t="n">
        <v>0.154370687546348</v>
      </c>
      <c r="AE12" s="19"/>
      <c r="AF12" s="19" t="n">
        <v>0.181157700116362</v>
      </c>
      <c r="AG12" s="19" t="n">
        <v>0.16522401409776</v>
      </c>
      <c r="AH12" s="19" t="n">
        <v>0.165855098330582</v>
      </c>
      <c r="AI12" s="19"/>
      <c r="AJ12" s="19" t="n">
        <v>0.169414975569595</v>
      </c>
      <c r="AK12" s="19" t="n">
        <v>0.138723289573182</v>
      </c>
      <c r="AL12" s="19" t="n">
        <v>0.174942412051305</v>
      </c>
      <c r="AM12" s="19" t="n">
        <v>0.261655252611534</v>
      </c>
      <c r="AN12" s="19" t="n">
        <v>0.199057493136029</v>
      </c>
      <c r="AO12" s="19"/>
      <c r="AP12" s="19" t="n">
        <v>0.168735622730072</v>
      </c>
      <c r="AQ12" s="19" t="n">
        <v>0.125093285432031</v>
      </c>
      <c r="AR12" s="19" t="n">
        <v>0.191012589866153</v>
      </c>
      <c r="AS12" s="19" t="n">
        <v>0.196488035051676</v>
      </c>
      <c r="AT12" s="19" t="n">
        <v>0.244866699993564</v>
      </c>
      <c r="AU12" s="19"/>
      <c r="AV12" s="19" t="n">
        <v>0.113274470405953</v>
      </c>
      <c r="AW12" s="19" t="n">
        <v>0.161449654156628</v>
      </c>
      <c r="AX12" s="19" t="n">
        <v>0.160960403223151</v>
      </c>
      <c r="AY12" s="19" t="n">
        <v>0.209829514113798</v>
      </c>
      <c r="AZ12" s="19" t="n">
        <v>0.257063701305779</v>
      </c>
      <c r="BA12" s="19" t="n">
        <v>0.218194848628443</v>
      </c>
      <c r="BB12" s="19"/>
      <c r="BC12" s="19" t="n">
        <v>0.191421616006167</v>
      </c>
      <c r="BD12" s="19" t="n">
        <v>0.218493786468549</v>
      </c>
      <c r="BE12" s="19" t="n">
        <v>0.139617877468279</v>
      </c>
      <c r="BF12" s="19" t="n">
        <v>0.15045121067189</v>
      </c>
      <c r="BG12" s="19" t="n">
        <v>0.0918185462141274</v>
      </c>
    </row>
    <row r="13">
      <c r="B13" s="20" t="s">
        <v>327</v>
      </c>
      <c r="C13" s="19" t="n">
        <v>0.131497824414541</v>
      </c>
      <c r="D13" s="19" t="n">
        <v>0.117378846312685</v>
      </c>
      <c r="E13" s="19" t="n">
        <v>0.143578068788582</v>
      </c>
      <c r="F13" s="19"/>
      <c r="G13" s="19" t="n">
        <v>0.0865775686236836</v>
      </c>
      <c r="H13" s="19" t="n">
        <v>0.082295766334901</v>
      </c>
      <c r="I13" s="19" t="n">
        <v>0.106777998849602</v>
      </c>
      <c r="J13" s="19" t="n">
        <v>0.155999470361588</v>
      </c>
      <c r="K13" s="19" t="n">
        <v>0.216506618019078</v>
      </c>
      <c r="L13" s="19" t="n">
        <v>0.144451683712703</v>
      </c>
      <c r="M13" s="19"/>
      <c r="N13" s="19" t="n">
        <v>0.0828604943533235</v>
      </c>
      <c r="O13" s="19" t="n">
        <v>0.108394271183417</v>
      </c>
      <c r="P13" s="19" t="n">
        <v>0.190397103050964</v>
      </c>
      <c r="Q13" s="19" t="n">
        <v>0.156433426601764</v>
      </c>
      <c r="R13" s="19"/>
      <c r="S13" s="19" t="n">
        <v>0.0692189776510202</v>
      </c>
      <c r="T13" s="19" t="n">
        <v>0.14211710825758</v>
      </c>
      <c r="U13" s="19" t="n">
        <v>0.183651159199502</v>
      </c>
      <c r="V13" s="19" t="n">
        <v>0.0945773534650959</v>
      </c>
      <c r="W13" s="19" t="n">
        <v>0.0962709337177978</v>
      </c>
      <c r="X13" s="19" t="n">
        <v>0.130299026802676</v>
      </c>
      <c r="Y13" s="19" t="n">
        <v>0.19077457348011</v>
      </c>
      <c r="Z13" s="19" t="n">
        <v>0.141182213682527</v>
      </c>
      <c r="AA13" s="19" t="n">
        <v>0.128193029379933</v>
      </c>
      <c r="AB13" s="19" t="n">
        <v>0.164795484709431</v>
      </c>
      <c r="AC13" s="19" t="n">
        <v>0.166609670691344</v>
      </c>
      <c r="AD13" s="19" t="n">
        <v>0.116652807843106</v>
      </c>
      <c r="AE13" s="19"/>
      <c r="AF13" s="19" t="n">
        <v>0.206339196327387</v>
      </c>
      <c r="AG13" s="19" t="n">
        <v>0.0867383611916357</v>
      </c>
      <c r="AH13" s="19" t="n">
        <v>0.108242979289339</v>
      </c>
      <c r="AI13" s="19"/>
      <c r="AJ13" s="19" t="n">
        <v>0.163889758999639</v>
      </c>
      <c r="AK13" s="19" t="n">
        <v>0.0850584886283859</v>
      </c>
      <c r="AL13" s="19" t="n">
        <v>0.0619572540098342</v>
      </c>
      <c r="AM13" s="19" t="n">
        <v>0.34771405181184</v>
      </c>
      <c r="AN13" s="19" t="n">
        <v>0.128825686428681</v>
      </c>
      <c r="AO13" s="19"/>
      <c r="AP13" s="19" t="n">
        <v>0.142131576149152</v>
      </c>
      <c r="AQ13" s="19" t="n">
        <v>0.0557157522723222</v>
      </c>
      <c r="AR13" s="19" t="n">
        <v>0.0761743489105389</v>
      </c>
      <c r="AS13" s="19" t="n">
        <v>0.310541916943187</v>
      </c>
      <c r="AT13" s="19" t="n">
        <v>0.157071158370962</v>
      </c>
      <c r="AU13" s="19"/>
      <c r="AV13" s="19" t="n">
        <v>0.0269492155896938</v>
      </c>
      <c r="AW13" s="19" t="n">
        <v>0.111610557394876</v>
      </c>
      <c r="AX13" s="19" t="n">
        <v>0.063610880564821</v>
      </c>
      <c r="AY13" s="19" t="n">
        <v>0.318050501848884</v>
      </c>
      <c r="AZ13" s="19" t="n">
        <v>0.129360464549342</v>
      </c>
      <c r="BA13" s="19" t="n">
        <v>0.136337409052333</v>
      </c>
      <c r="BB13" s="19"/>
      <c r="BC13" s="19" t="n">
        <v>0.142965376582526</v>
      </c>
      <c r="BD13" s="19" t="n">
        <v>0.160397827573449</v>
      </c>
      <c r="BE13" s="19" t="n">
        <v>0.0952986085244151</v>
      </c>
      <c r="BF13" s="19" t="n">
        <v>0.0656966194103456</v>
      </c>
      <c r="BG13" s="19" t="n">
        <v>0.0210990611396959</v>
      </c>
    </row>
    <row r="14">
      <c r="B14" s="20" t="s">
        <v>100</v>
      </c>
      <c r="C14" s="19" t="n">
        <v>0.0325764710717468</v>
      </c>
      <c r="D14" s="19" t="n">
        <v>0.0284262852648991</v>
      </c>
      <c r="E14" s="19" t="n">
        <v>0.0357558122000663</v>
      </c>
      <c r="F14" s="19"/>
      <c r="G14" s="19" t="n">
        <v>0.0326828218251684</v>
      </c>
      <c r="H14" s="19" t="n">
        <v>0.039700881716977</v>
      </c>
      <c r="I14" s="19" t="n">
        <v>0.0461946151772668</v>
      </c>
      <c r="J14" s="19" t="n">
        <v>0.0192924591840357</v>
      </c>
      <c r="K14" s="19" t="n">
        <v>0.0270062102543113</v>
      </c>
      <c r="L14" s="19" t="n">
        <v>0.0301754690767324</v>
      </c>
      <c r="M14" s="19"/>
      <c r="N14" s="19" t="n">
        <v>0.0200523247340144</v>
      </c>
      <c r="O14" s="19" t="n">
        <v>0.0357074715086289</v>
      </c>
      <c r="P14" s="19" t="n">
        <v>0.0407849725366</v>
      </c>
      <c r="Q14" s="19" t="n">
        <v>0.0356679082689003</v>
      </c>
      <c r="R14" s="19"/>
      <c r="S14" s="19" t="n">
        <v>0.0174416319760587</v>
      </c>
      <c r="T14" s="19" t="n">
        <v>0.0488991359402192</v>
      </c>
      <c r="U14" s="19" t="n">
        <v>0.0267551563889593</v>
      </c>
      <c r="V14" s="19" t="n">
        <v>0.0341779372549364</v>
      </c>
      <c r="W14" s="19" t="n">
        <v>0.0282457063528668</v>
      </c>
      <c r="X14" s="19" t="n">
        <v>0.0292381957465553</v>
      </c>
      <c r="Y14" s="19" t="n">
        <v>0.0521280173332869</v>
      </c>
      <c r="Z14" s="19" t="n">
        <v>0.0326889195431783</v>
      </c>
      <c r="AA14" s="19" t="n">
        <v>0.0498635984710477</v>
      </c>
      <c r="AB14" s="19" t="n">
        <v>0.0224561446743191</v>
      </c>
      <c r="AC14" s="19" t="n">
        <v>0</v>
      </c>
      <c r="AD14" s="19" t="n">
        <v>0.0328691121010097</v>
      </c>
      <c r="AE14" s="19"/>
      <c r="AF14" s="19" t="n">
        <v>0.0230648457663266</v>
      </c>
      <c r="AG14" s="19" t="n">
        <v>0.0290044693160511</v>
      </c>
      <c r="AH14" s="19" t="n">
        <v>0.0650403913170343</v>
      </c>
      <c r="AI14" s="19"/>
      <c r="AJ14" s="19" t="n">
        <v>0.026778675882823</v>
      </c>
      <c r="AK14" s="19" t="n">
        <v>0.0165579568267147</v>
      </c>
      <c r="AL14" s="19" t="n">
        <v>0.0231224633730124</v>
      </c>
      <c r="AM14" s="19" t="n">
        <v>0</v>
      </c>
      <c r="AN14" s="19" t="n">
        <v>0.0684780179704449</v>
      </c>
      <c r="AO14" s="19"/>
      <c r="AP14" s="19" t="n">
        <v>0.0211686865331617</v>
      </c>
      <c r="AQ14" s="19" t="n">
        <v>0.0271349370151649</v>
      </c>
      <c r="AR14" s="19" t="n">
        <v>0.0219646324647232</v>
      </c>
      <c r="AS14" s="19" t="n">
        <v>0.0114615813150729</v>
      </c>
      <c r="AT14" s="19" t="n">
        <v>0.068874127732569</v>
      </c>
      <c r="AU14" s="19"/>
      <c r="AV14" s="19" t="n">
        <v>0.0194792055095602</v>
      </c>
      <c r="AW14" s="19" t="n">
        <v>0.0249047589654704</v>
      </c>
      <c r="AX14" s="19" t="n">
        <v>0.0103742115152307</v>
      </c>
      <c r="AY14" s="19" t="n">
        <v>0.0142165609985438</v>
      </c>
      <c r="AZ14" s="19" t="n">
        <v>0.0567937789951177</v>
      </c>
      <c r="BA14" s="19" t="n">
        <v>0.0824456685313409</v>
      </c>
      <c r="BB14" s="19"/>
      <c r="BC14" s="19" t="n">
        <v>0.0303912783046251</v>
      </c>
      <c r="BD14" s="19" t="n">
        <v>0.0385661146951728</v>
      </c>
      <c r="BE14" s="19" t="n">
        <v>0.0341449538697433</v>
      </c>
      <c r="BF14" s="19" t="n">
        <v>0.023556209305619</v>
      </c>
      <c r="BG14" s="19" t="n">
        <v>0.0678812739498372</v>
      </c>
    </row>
    <row r="15">
      <c r="B15" s="20" t="s">
        <v>328</v>
      </c>
      <c r="C15" s="23" t="n">
        <v>0.431063702213687</v>
      </c>
      <c r="D15" s="23" t="n">
        <v>0.465613050539222</v>
      </c>
      <c r="E15" s="23" t="n">
        <v>0.39989489335258</v>
      </c>
      <c r="F15" s="23"/>
      <c r="G15" s="23" t="n">
        <v>0.462131983858633</v>
      </c>
      <c r="H15" s="23" t="n">
        <v>0.543964880382219</v>
      </c>
      <c r="I15" s="23" t="n">
        <v>0.403463468873025</v>
      </c>
      <c r="J15" s="23" t="n">
        <v>0.41247431511224</v>
      </c>
      <c r="K15" s="23" t="n">
        <v>0.401123283997123</v>
      </c>
      <c r="L15" s="23" t="n">
        <v>0.376440649724706</v>
      </c>
      <c r="M15" s="23"/>
      <c r="N15" s="23" t="n">
        <v>0.545354688571975</v>
      </c>
      <c r="O15" s="23" t="n">
        <v>0.413492710803865</v>
      </c>
      <c r="P15" s="23" t="n">
        <v>0.350330550739653</v>
      </c>
      <c r="Q15" s="23" t="n">
        <v>0.397980263953013</v>
      </c>
      <c r="R15" s="23"/>
      <c r="S15" s="23" t="n">
        <v>0.531108612389975</v>
      </c>
      <c r="T15" s="23" t="n">
        <v>0.420299624592825</v>
      </c>
      <c r="U15" s="23" t="n">
        <v>0.299840848720562</v>
      </c>
      <c r="V15" s="23" t="n">
        <v>0.44878264094095</v>
      </c>
      <c r="W15" s="23" t="n">
        <v>0.456601292065055</v>
      </c>
      <c r="X15" s="23" t="n">
        <v>0.488536846816166</v>
      </c>
      <c r="Y15" s="23" t="n">
        <v>0.373857671798655</v>
      </c>
      <c r="Z15" s="23" t="n">
        <v>0.395093489755594</v>
      </c>
      <c r="AA15" s="23" t="n">
        <v>0.421317756982058</v>
      </c>
      <c r="AB15" s="23" t="n">
        <v>0.387080576248519</v>
      </c>
      <c r="AC15" s="23" t="n">
        <v>0.399082883970323</v>
      </c>
      <c r="AD15" s="23" t="n">
        <v>0.49655771338473</v>
      </c>
      <c r="AE15" s="23"/>
      <c r="AF15" s="23" t="n">
        <v>0.370296865635327</v>
      </c>
      <c r="AG15" s="23" t="n">
        <v>0.486340197638455</v>
      </c>
      <c r="AH15" s="23" t="n">
        <v>0.433383471175657</v>
      </c>
      <c r="AI15" s="23"/>
      <c r="AJ15" s="23" t="n">
        <v>0.413042871938901</v>
      </c>
      <c r="AK15" s="23" t="n">
        <v>0.540626274618049</v>
      </c>
      <c r="AL15" s="23" t="n">
        <v>0.461237809089179</v>
      </c>
      <c r="AM15" s="23" t="n">
        <v>0.224267247773294</v>
      </c>
      <c r="AN15" s="23" t="n">
        <v>0.355988022530765</v>
      </c>
      <c r="AO15" s="23"/>
      <c r="AP15" s="23" t="n">
        <v>0.431079787654087</v>
      </c>
      <c r="AQ15" s="23" t="n">
        <v>0.569693383998256</v>
      </c>
      <c r="AR15" s="23" t="n">
        <v>0.461429465458652</v>
      </c>
      <c r="AS15" s="23" t="n">
        <v>0.245979733910021</v>
      </c>
      <c r="AT15" s="23" t="n">
        <v>0.305370579035342</v>
      </c>
      <c r="AU15" s="23"/>
      <c r="AV15" s="23" t="n">
        <v>0.622402911307434</v>
      </c>
      <c r="AW15" s="23" t="n">
        <v>0.468164256358581</v>
      </c>
      <c r="AX15" s="23" t="n">
        <v>0.509066823837228</v>
      </c>
      <c r="AY15" s="23" t="n">
        <v>0.224281335028766</v>
      </c>
      <c r="AZ15" s="23" t="n">
        <v>0.340831072908495</v>
      </c>
      <c r="BA15" s="23" t="n">
        <v>0.352452710180094</v>
      </c>
      <c r="BB15" s="23"/>
      <c r="BC15" s="23" t="n">
        <v>0.389420863936357</v>
      </c>
      <c r="BD15" s="23" t="n">
        <v>0.374444439760439</v>
      </c>
      <c r="BE15" s="23" t="n">
        <v>0.48576807336812</v>
      </c>
      <c r="BF15" s="23" t="n">
        <v>0.550419805077626</v>
      </c>
      <c r="BG15" s="23" t="n">
        <v>0.567650608583652</v>
      </c>
    </row>
    <row r="16">
      <c r="B16" s="20" t="s">
        <v>329</v>
      </c>
      <c r="C16" s="23" t="n">
        <v>0.30757357338473</v>
      </c>
      <c r="D16" s="23" t="n">
        <v>0.278481009444795</v>
      </c>
      <c r="E16" s="23" t="n">
        <v>0.333791948605666</v>
      </c>
      <c r="F16" s="23"/>
      <c r="G16" s="23" t="n">
        <v>0.258197298419834</v>
      </c>
      <c r="H16" s="23" t="n">
        <v>0.251756557205479</v>
      </c>
      <c r="I16" s="23" t="n">
        <v>0.290638992927865</v>
      </c>
      <c r="J16" s="23" t="n">
        <v>0.323294181910346</v>
      </c>
      <c r="K16" s="23" t="n">
        <v>0.374640835297762</v>
      </c>
      <c r="L16" s="23" t="n">
        <v>0.341718984199689</v>
      </c>
      <c r="M16" s="23"/>
      <c r="N16" s="23" t="n">
        <v>0.235302104099549</v>
      </c>
      <c r="O16" s="23" t="n">
        <v>0.313816299084574</v>
      </c>
      <c r="P16" s="23" t="n">
        <v>0.372895895812779</v>
      </c>
      <c r="Q16" s="23" t="n">
        <v>0.322168598974665</v>
      </c>
      <c r="R16" s="23"/>
      <c r="S16" s="23" t="n">
        <v>0.220896892072031</v>
      </c>
      <c r="T16" s="23" t="n">
        <v>0.331269263968037</v>
      </c>
      <c r="U16" s="23" t="n">
        <v>0.412680719369646</v>
      </c>
      <c r="V16" s="23" t="n">
        <v>0.277943059442101</v>
      </c>
      <c r="W16" s="23" t="n">
        <v>0.248879156539554</v>
      </c>
      <c r="X16" s="23" t="n">
        <v>0.267610370442322</v>
      </c>
      <c r="Y16" s="23" t="n">
        <v>0.330849751362187</v>
      </c>
      <c r="Z16" s="23" t="n">
        <v>0.359048126950082</v>
      </c>
      <c r="AA16" s="23" t="n">
        <v>0.350901679946119</v>
      </c>
      <c r="AB16" s="23" t="n">
        <v>0.346944752372002</v>
      </c>
      <c r="AC16" s="23" t="n">
        <v>0.306059874885992</v>
      </c>
      <c r="AD16" s="23" t="n">
        <v>0.271023495389454</v>
      </c>
      <c r="AE16" s="23"/>
      <c r="AF16" s="23" t="n">
        <v>0.387496896443749</v>
      </c>
      <c r="AG16" s="23" t="n">
        <v>0.251962375289395</v>
      </c>
      <c r="AH16" s="23" t="n">
        <v>0.274098077619921</v>
      </c>
      <c r="AI16" s="23"/>
      <c r="AJ16" s="23" t="n">
        <v>0.333304734569234</v>
      </c>
      <c r="AK16" s="23" t="n">
        <v>0.223781778201567</v>
      </c>
      <c r="AL16" s="23" t="n">
        <v>0.236899666061139</v>
      </c>
      <c r="AM16" s="23" t="n">
        <v>0.609369304423374</v>
      </c>
      <c r="AN16" s="23" t="n">
        <v>0.32788317956471</v>
      </c>
      <c r="AO16" s="23"/>
      <c r="AP16" s="23" t="n">
        <v>0.310867198879224</v>
      </c>
      <c r="AQ16" s="23" t="n">
        <v>0.180809037704353</v>
      </c>
      <c r="AR16" s="23" t="n">
        <v>0.267186938776692</v>
      </c>
      <c r="AS16" s="23" t="n">
        <v>0.507029951994863</v>
      </c>
      <c r="AT16" s="23" t="n">
        <v>0.401937858364526</v>
      </c>
      <c r="AU16" s="23"/>
      <c r="AV16" s="23" t="n">
        <v>0.140223685995647</v>
      </c>
      <c r="AW16" s="23" t="n">
        <v>0.273060211551504</v>
      </c>
      <c r="AX16" s="23" t="n">
        <v>0.224571283787972</v>
      </c>
      <c r="AY16" s="23" t="n">
        <v>0.527880015962682</v>
      </c>
      <c r="AZ16" s="23" t="n">
        <v>0.386424165855122</v>
      </c>
      <c r="BA16" s="23" t="n">
        <v>0.354532257680775</v>
      </c>
      <c r="BB16" s="23"/>
      <c r="BC16" s="23" t="n">
        <v>0.334386992588694</v>
      </c>
      <c r="BD16" s="23" t="n">
        <v>0.378891614041997</v>
      </c>
      <c r="BE16" s="23" t="n">
        <v>0.234916485992694</v>
      </c>
      <c r="BF16" s="23" t="n">
        <v>0.216147830082236</v>
      </c>
      <c r="BG16" s="23" t="n">
        <v>0.112917607353823</v>
      </c>
    </row>
    <row r="17">
      <c r="B17" s="20" t="s">
        <v>141</v>
      </c>
      <c r="C17" s="24" t="n">
        <v>0.123490128828957</v>
      </c>
      <c r="D17" s="24" t="n">
        <v>0.187132041094426</v>
      </c>
      <c r="E17" s="24" t="n">
        <v>0.066102944746914</v>
      </c>
      <c r="F17" s="24"/>
      <c r="G17" s="24" t="n">
        <v>0.203934685438799</v>
      </c>
      <c r="H17" s="24" t="n">
        <v>0.292208323176741</v>
      </c>
      <c r="I17" s="24" t="n">
        <v>0.11282447594516</v>
      </c>
      <c r="J17" s="24" t="n">
        <v>0.0891801332018941</v>
      </c>
      <c r="K17" s="24" t="n">
        <v>0.0264824486993607</v>
      </c>
      <c r="L17" s="24" t="n">
        <v>0.0347216655250168</v>
      </c>
      <c r="M17" s="24"/>
      <c r="N17" s="24" t="n">
        <v>0.310052584472426</v>
      </c>
      <c r="O17" s="24" t="n">
        <v>0.0996764117192914</v>
      </c>
      <c r="P17" s="24" t="n">
        <v>-0.0225653450731262</v>
      </c>
      <c r="Q17" s="24" t="n">
        <v>0.0758116649783488</v>
      </c>
      <c r="R17" s="24"/>
      <c r="S17" s="24" t="n">
        <v>0.310211720317945</v>
      </c>
      <c r="T17" s="24" t="n">
        <v>0.089030360624788</v>
      </c>
      <c r="U17" s="24" t="n">
        <v>-0.112839870649085</v>
      </c>
      <c r="V17" s="24" t="n">
        <v>0.170839581498848</v>
      </c>
      <c r="W17" s="24" t="n">
        <v>0.207722135525501</v>
      </c>
      <c r="X17" s="24" t="n">
        <v>0.220926476373844</v>
      </c>
      <c r="Y17" s="24" t="n">
        <v>0.0430079204364682</v>
      </c>
      <c r="Z17" s="24" t="n">
        <v>0.0360453628055122</v>
      </c>
      <c r="AA17" s="24" t="n">
        <v>0.0704160770359384</v>
      </c>
      <c r="AB17" s="24" t="n">
        <v>0.0401358238765165</v>
      </c>
      <c r="AC17" s="24" t="n">
        <v>0.0930230090843309</v>
      </c>
      <c r="AD17" s="24" t="n">
        <v>0.225534217995276</v>
      </c>
      <c r="AE17" s="24"/>
      <c r="AF17" s="24" t="n">
        <v>-0.0172000308084224</v>
      </c>
      <c r="AG17" s="24" t="n">
        <v>0.23437782234906</v>
      </c>
      <c r="AH17" s="24" t="n">
        <v>0.159285393555736</v>
      </c>
      <c r="AI17" s="24"/>
      <c r="AJ17" s="24" t="n">
        <v>0.0797381373696668</v>
      </c>
      <c r="AK17" s="24" t="n">
        <v>0.316844496416481</v>
      </c>
      <c r="AL17" s="24" t="n">
        <v>0.22433814302804</v>
      </c>
      <c r="AM17" s="24" t="n">
        <v>-0.38510205665008</v>
      </c>
      <c r="AN17" s="24" t="n">
        <v>0.0281048429660545</v>
      </c>
      <c r="AO17" s="24"/>
      <c r="AP17" s="24" t="n">
        <v>0.120212588774863</v>
      </c>
      <c r="AQ17" s="24" t="n">
        <v>0.388884346293903</v>
      </c>
      <c r="AR17" s="24" t="n">
        <v>0.19424252668196</v>
      </c>
      <c r="AS17" s="24" t="n">
        <v>-0.261050218084842</v>
      </c>
      <c r="AT17" s="24" t="n">
        <v>-0.0965672793291842</v>
      </c>
      <c r="AU17" s="24"/>
      <c r="AV17" s="24" t="n">
        <v>0.482179225311787</v>
      </c>
      <c r="AW17" s="24" t="n">
        <v>0.195104044807077</v>
      </c>
      <c r="AX17" s="24" t="n">
        <v>0.284495540049256</v>
      </c>
      <c r="AY17" s="24" t="n">
        <v>-0.303598680933916</v>
      </c>
      <c r="AZ17" s="24" t="n">
        <v>-0.0455930929466261</v>
      </c>
      <c r="BA17" s="24" t="n">
        <v>-0.00207954750068168</v>
      </c>
      <c r="BB17" s="24"/>
      <c r="BC17" s="24" t="n">
        <v>0.0550338713476632</v>
      </c>
      <c r="BD17" s="24" t="n">
        <v>-0.004447174281558</v>
      </c>
      <c r="BE17" s="24" t="n">
        <v>0.250851587375427</v>
      </c>
      <c r="BF17" s="24" t="n">
        <v>0.334271974995391</v>
      </c>
      <c r="BG17" s="24" t="n">
        <v>0.454733001229828</v>
      </c>
    </row>
    <row r="18">
      <c r="B18" s="18"/>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556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552</v>
      </c>
      <c r="C9" s="19" t="n">
        <v>0.0282487676690246</v>
      </c>
      <c r="D9" s="19" t="n">
        <v>0.0324906830201654</v>
      </c>
      <c r="E9" s="19" t="n">
        <v>0.0243338450445854</v>
      </c>
      <c r="F9" s="19"/>
      <c r="G9" s="19" t="n">
        <v>0.0653471655483593</v>
      </c>
      <c r="H9" s="19" t="n">
        <v>0.0589149386595828</v>
      </c>
      <c r="I9" s="19" t="n">
        <v>0.0239994697419866</v>
      </c>
      <c r="J9" s="19" t="n">
        <v>0.0126729623554422</v>
      </c>
      <c r="K9" s="19" t="n">
        <v>0.0135662825898388</v>
      </c>
      <c r="L9" s="19" t="n">
        <v>0.00453797521164865</v>
      </c>
      <c r="M9" s="19"/>
      <c r="N9" s="19" t="n">
        <v>0.0417497831180271</v>
      </c>
      <c r="O9" s="19" t="n">
        <v>0.0322305882709106</v>
      </c>
      <c r="P9" s="19" t="n">
        <v>0.0173050749945637</v>
      </c>
      <c r="Q9" s="19" t="n">
        <v>0.0192334960619373</v>
      </c>
      <c r="R9" s="19"/>
      <c r="S9" s="19" t="n">
        <v>0.0375288155578545</v>
      </c>
      <c r="T9" s="19" t="n">
        <v>0.0220126942491795</v>
      </c>
      <c r="U9" s="19" t="n">
        <v>0.00600839609959397</v>
      </c>
      <c r="V9" s="19" t="n">
        <v>0.0391784885640292</v>
      </c>
      <c r="W9" s="19" t="n">
        <v>0.0346622218423011</v>
      </c>
      <c r="X9" s="19" t="n">
        <v>0.0534635424034478</v>
      </c>
      <c r="Y9" s="19" t="n">
        <v>0.0216136771632069</v>
      </c>
      <c r="Z9" s="19" t="n">
        <v>0</v>
      </c>
      <c r="AA9" s="19" t="n">
        <v>0.035417867165419</v>
      </c>
      <c r="AB9" s="19" t="n">
        <v>0.0148001944895783</v>
      </c>
      <c r="AC9" s="19" t="n">
        <v>0.0383180107120694</v>
      </c>
      <c r="AD9" s="19" t="n">
        <v>0</v>
      </c>
      <c r="AE9" s="19"/>
      <c r="AF9" s="19" t="n">
        <v>0.0201995317292188</v>
      </c>
      <c r="AG9" s="19" t="n">
        <v>0.0389436826946832</v>
      </c>
      <c r="AH9" s="19" t="n">
        <v>0.0169658053747839</v>
      </c>
      <c r="AI9" s="19"/>
      <c r="AJ9" s="19" t="n">
        <v>0.0292644785460654</v>
      </c>
      <c r="AK9" s="19" t="n">
        <v>0.0523037360289538</v>
      </c>
      <c r="AL9" s="19" t="n">
        <v>0.0105459156258483</v>
      </c>
      <c r="AM9" s="19" t="n">
        <v>0</v>
      </c>
      <c r="AN9" s="19" t="n">
        <v>0.00702277287357842</v>
      </c>
      <c r="AO9" s="19"/>
      <c r="AP9" s="19" t="n">
        <v>0.0314625429112492</v>
      </c>
      <c r="AQ9" s="19" t="n">
        <v>0.0498672799773622</v>
      </c>
      <c r="AR9" s="19" t="n">
        <v>0.00814168807985363</v>
      </c>
      <c r="AS9" s="19" t="n">
        <v>0.00670288383252055</v>
      </c>
      <c r="AT9" s="19" t="n">
        <v>0.0210797747541619</v>
      </c>
      <c r="AU9" s="19"/>
      <c r="AV9" s="19" t="n">
        <v>0.0580419363025314</v>
      </c>
      <c r="AW9" s="19" t="n">
        <v>0.0347780713309146</v>
      </c>
      <c r="AX9" s="19" t="n">
        <v>0.0135787768207771</v>
      </c>
      <c r="AY9" s="19" t="n">
        <v>0.00797919607492349</v>
      </c>
      <c r="AZ9" s="19" t="n">
        <v>0.00732029198938448</v>
      </c>
      <c r="BA9" s="19" t="n">
        <v>0.00655109365357433</v>
      </c>
      <c r="BB9" s="19"/>
      <c r="BC9" s="19" t="n">
        <v>0.0225530584866339</v>
      </c>
      <c r="BD9" s="19" t="n">
        <v>0.0291861587332788</v>
      </c>
      <c r="BE9" s="19" t="n">
        <v>0.0251564526534024</v>
      </c>
      <c r="BF9" s="19" t="n">
        <v>0.0594159697009631</v>
      </c>
      <c r="BG9" s="19" t="n">
        <v>0.0665432649619541</v>
      </c>
    </row>
    <row r="10">
      <c r="B10" s="20" t="s">
        <v>553</v>
      </c>
      <c r="C10" s="19" t="n">
        <v>0.200082167379773</v>
      </c>
      <c r="D10" s="19" t="n">
        <v>0.240529915626194</v>
      </c>
      <c r="E10" s="19" t="n">
        <v>0.161132927653067</v>
      </c>
      <c r="F10" s="19"/>
      <c r="G10" s="19" t="n">
        <v>0.286020051374674</v>
      </c>
      <c r="H10" s="19" t="n">
        <v>0.325865026277641</v>
      </c>
      <c r="I10" s="19" t="n">
        <v>0.214883662133197</v>
      </c>
      <c r="J10" s="19" t="n">
        <v>0.179809676684001</v>
      </c>
      <c r="K10" s="19" t="n">
        <v>0.132445086274873</v>
      </c>
      <c r="L10" s="19" t="n">
        <v>0.090616455198315</v>
      </c>
      <c r="M10" s="19"/>
      <c r="N10" s="19" t="n">
        <v>0.238978580679155</v>
      </c>
      <c r="O10" s="19" t="n">
        <v>0.237339897960411</v>
      </c>
      <c r="P10" s="19" t="n">
        <v>0.171236339652813</v>
      </c>
      <c r="Q10" s="19" t="n">
        <v>0.145176181138732</v>
      </c>
      <c r="R10" s="19"/>
      <c r="S10" s="19" t="n">
        <v>0.270057368721075</v>
      </c>
      <c r="T10" s="19" t="n">
        <v>0.188034523300533</v>
      </c>
      <c r="U10" s="19" t="n">
        <v>0.190528707599254</v>
      </c>
      <c r="V10" s="19" t="n">
        <v>0.216279244650851</v>
      </c>
      <c r="W10" s="19" t="n">
        <v>0.231990981027488</v>
      </c>
      <c r="X10" s="19" t="n">
        <v>0.220060805056151</v>
      </c>
      <c r="Y10" s="19" t="n">
        <v>0.185413649674606</v>
      </c>
      <c r="Z10" s="19" t="n">
        <v>0.198231438856094</v>
      </c>
      <c r="AA10" s="19" t="n">
        <v>0.180145250874319</v>
      </c>
      <c r="AB10" s="19" t="n">
        <v>0.15516893582409</v>
      </c>
      <c r="AC10" s="19" t="n">
        <v>0.13918236587201</v>
      </c>
      <c r="AD10" s="19" t="n">
        <v>0.118285666825587</v>
      </c>
      <c r="AE10" s="19"/>
      <c r="AF10" s="19" t="n">
        <v>0.16133090416558</v>
      </c>
      <c r="AG10" s="19" t="n">
        <v>0.203660061595326</v>
      </c>
      <c r="AH10" s="19" t="n">
        <v>0.224623623970194</v>
      </c>
      <c r="AI10" s="19"/>
      <c r="AJ10" s="19" t="n">
        <v>0.175002730476414</v>
      </c>
      <c r="AK10" s="19" t="n">
        <v>0.269826515659576</v>
      </c>
      <c r="AL10" s="19" t="n">
        <v>0.171252225961069</v>
      </c>
      <c r="AM10" s="19" t="n">
        <v>0.103846761914877</v>
      </c>
      <c r="AN10" s="19" t="n">
        <v>0.17435072835638</v>
      </c>
      <c r="AO10" s="19"/>
      <c r="AP10" s="19" t="n">
        <v>0.171582460646186</v>
      </c>
      <c r="AQ10" s="19" t="n">
        <v>0.282129971042175</v>
      </c>
      <c r="AR10" s="19" t="n">
        <v>0.143116099646199</v>
      </c>
      <c r="AS10" s="19" t="n">
        <v>0.120911001527324</v>
      </c>
      <c r="AT10" s="19" t="n">
        <v>0.188433505019183</v>
      </c>
      <c r="AU10" s="19"/>
      <c r="AV10" s="19" t="n">
        <v>0.307642923150283</v>
      </c>
      <c r="AW10" s="19" t="n">
        <v>0.194335859523322</v>
      </c>
      <c r="AX10" s="19" t="n">
        <v>0.141647312194771</v>
      </c>
      <c r="AY10" s="19" t="n">
        <v>0.119025065773912</v>
      </c>
      <c r="AZ10" s="19" t="n">
        <v>0.158698244773639</v>
      </c>
      <c r="BA10" s="19" t="n">
        <v>0.191818839371173</v>
      </c>
      <c r="BB10" s="19"/>
      <c r="BC10" s="19" t="n">
        <v>0.148046450507062</v>
      </c>
      <c r="BD10" s="19" t="n">
        <v>0.219642846754645</v>
      </c>
      <c r="BE10" s="19" t="n">
        <v>0.226692105537725</v>
      </c>
      <c r="BF10" s="19" t="n">
        <v>0.283330629160168</v>
      </c>
      <c r="BG10" s="19" t="n">
        <v>0.333818395015527</v>
      </c>
    </row>
    <row r="11">
      <c r="B11" s="20" t="s">
        <v>554</v>
      </c>
      <c r="C11" s="19" t="n">
        <v>0.505448646222385</v>
      </c>
      <c r="D11" s="19" t="n">
        <v>0.506733489873075</v>
      </c>
      <c r="E11" s="19" t="n">
        <v>0.50423171790853</v>
      </c>
      <c r="F11" s="19"/>
      <c r="G11" s="19" t="n">
        <v>0.444528986872269</v>
      </c>
      <c r="H11" s="19" t="n">
        <v>0.418571612209068</v>
      </c>
      <c r="I11" s="19" t="n">
        <v>0.485694632615476</v>
      </c>
      <c r="J11" s="19" t="n">
        <v>0.50029534311206</v>
      </c>
      <c r="K11" s="19" t="n">
        <v>0.531413701428665</v>
      </c>
      <c r="L11" s="19" t="n">
        <v>0.61930586957874</v>
      </c>
      <c r="M11" s="19"/>
      <c r="N11" s="19" t="n">
        <v>0.524941460635555</v>
      </c>
      <c r="O11" s="19" t="n">
        <v>0.476342529646667</v>
      </c>
      <c r="P11" s="19" t="n">
        <v>0.500799913133703</v>
      </c>
      <c r="Q11" s="19" t="n">
        <v>0.517809644688751</v>
      </c>
      <c r="R11" s="19"/>
      <c r="S11" s="19" t="n">
        <v>0.484224018043684</v>
      </c>
      <c r="T11" s="19" t="n">
        <v>0.492783450216057</v>
      </c>
      <c r="U11" s="19" t="n">
        <v>0.519997181416731</v>
      </c>
      <c r="V11" s="19" t="n">
        <v>0.473375570773282</v>
      </c>
      <c r="W11" s="19" t="n">
        <v>0.498400665152676</v>
      </c>
      <c r="X11" s="19" t="n">
        <v>0.453281163381636</v>
      </c>
      <c r="Y11" s="19" t="n">
        <v>0.519313113131299</v>
      </c>
      <c r="Z11" s="19" t="n">
        <v>0.520621587397796</v>
      </c>
      <c r="AA11" s="19" t="n">
        <v>0.491192879493913</v>
      </c>
      <c r="AB11" s="19" t="n">
        <v>0.558038004761926</v>
      </c>
      <c r="AC11" s="19" t="n">
        <v>0.542932325389459</v>
      </c>
      <c r="AD11" s="19" t="n">
        <v>0.665230162278334</v>
      </c>
      <c r="AE11" s="19"/>
      <c r="AF11" s="19" t="n">
        <v>0.501905403792557</v>
      </c>
      <c r="AG11" s="19" t="n">
        <v>0.536875213904026</v>
      </c>
      <c r="AH11" s="19" t="n">
        <v>0.433896570713982</v>
      </c>
      <c r="AI11" s="19"/>
      <c r="AJ11" s="19" t="n">
        <v>0.53643880161739</v>
      </c>
      <c r="AK11" s="19" t="n">
        <v>0.447270592951715</v>
      </c>
      <c r="AL11" s="19" t="n">
        <v>0.607923209903424</v>
      </c>
      <c r="AM11" s="19" t="n">
        <v>0.384554508387674</v>
      </c>
      <c r="AN11" s="19" t="n">
        <v>0.479413490536663</v>
      </c>
      <c r="AO11" s="19"/>
      <c r="AP11" s="19" t="n">
        <v>0.54224367003152</v>
      </c>
      <c r="AQ11" s="19" t="n">
        <v>0.465030606852914</v>
      </c>
      <c r="AR11" s="19" t="n">
        <v>0.59944939618238</v>
      </c>
      <c r="AS11" s="19" t="n">
        <v>0.478322382018307</v>
      </c>
      <c r="AT11" s="19" t="n">
        <v>0.507481983421099</v>
      </c>
      <c r="AU11" s="19"/>
      <c r="AV11" s="19" t="n">
        <v>0.448299652715039</v>
      </c>
      <c r="AW11" s="19" t="n">
        <v>0.539954712146096</v>
      </c>
      <c r="AX11" s="19" t="n">
        <v>0.606038427273013</v>
      </c>
      <c r="AY11" s="19" t="n">
        <v>0.49312768408987</v>
      </c>
      <c r="AZ11" s="19" t="n">
        <v>0.548218547166482</v>
      </c>
      <c r="BA11" s="19" t="n">
        <v>0.508927741522946</v>
      </c>
      <c r="BB11" s="19"/>
      <c r="BC11" s="19" t="n">
        <v>0.47924188483307</v>
      </c>
      <c r="BD11" s="19" t="n">
        <v>0.470346361793761</v>
      </c>
      <c r="BE11" s="19" t="n">
        <v>0.551625148344432</v>
      </c>
      <c r="BF11" s="19" t="n">
        <v>0.455541846160242</v>
      </c>
      <c r="BG11" s="19" t="n">
        <v>0.343633881520164</v>
      </c>
    </row>
    <row r="12">
      <c r="B12" s="20" t="s">
        <v>555</v>
      </c>
      <c r="C12" s="19" t="n">
        <v>0.240323374341104</v>
      </c>
      <c r="D12" s="19" t="n">
        <v>0.199542593217935</v>
      </c>
      <c r="E12" s="19" t="n">
        <v>0.280259896649679</v>
      </c>
      <c r="F12" s="19"/>
      <c r="G12" s="19" t="n">
        <v>0.175895404613161</v>
      </c>
      <c r="H12" s="19" t="n">
        <v>0.169743899910858</v>
      </c>
      <c r="I12" s="19" t="n">
        <v>0.242735679985748</v>
      </c>
      <c r="J12" s="19" t="n">
        <v>0.275083194967421</v>
      </c>
      <c r="K12" s="19" t="n">
        <v>0.307522591292212</v>
      </c>
      <c r="L12" s="19" t="n">
        <v>0.265277022434233</v>
      </c>
      <c r="M12" s="19"/>
      <c r="N12" s="19" t="n">
        <v>0.184454652885218</v>
      </c>
      <c r="O12" s="19" t="n">
        <v>0.226541200475192</v>
      </c>
      <c r="P12" s="19" t="n">
        <v>0.284646928426798</v>
      </c>
      <c r="Q12" s="19" t="n">
        <v>0.276383486526844</v>
      </c>
      <c r="R12" s="19"/>
      <c r="S12" s="19" t="n">
        <v>0.190816350881251</v>
      </c>
      <c r="T12" s="19" t="n">
        <v>0.25863970917196</v>
      </c>
      <c r="U12" s="19" t="n">
        <v>0.270630479347181</v>
      </c>
      <c r="V12" s="19" t="n">
        <v>0.244597692656136</v>
      </c>
      <c r="W12" s="19" t="n">
        <v>0.197936453164536</v>
      </c>
      <c r="X12" s="19" t="n">
        <v>0.223225857987608</v>
      </c>
      <c r="Y12" s="19" t="n">
        <v>0.244685752175707</v>
      </c>
      <c r="Z12" s="19" t="n">
        <v>0.248117881814539</v>
      </c>
      <c r="AA12" s="19" t="n">
        <v>0.280844223623291</v>
      </c>
      <c r="AB12" s="19" t="n">
        <v>0.244771469569115</v>
      </c>
      <c r="AC12" s="19" t="n">
        <v>0.279567298026461</v>
      </c>
      <c r="AD12" s="19" t="n">
        <v>0.199598434971329</v>
      </c>
      <c r="AE12" s="19"/>
      <c r="AF12" s="19" t="n">
        <v>0.296109537316017</v>
      </c>
      <c r="AG12" s="19" t="n">
        <v>0.201592186868611</v>
      </c>
      <c r="AH12" s="19" t="n">
        <v>0.265201372231954</v>
      </c>
      <c r="AI12" s="19"/>
      <c r="AJ12" s="19" t="n">
        <v>0.244105609857516</v>
      </c>
      <c r="AK12" s="19" t="n">
        <v>0.214075159989867</v>
      </c>
      <c r="AL12" s="19" t="n">
        <v>0.188837726965691</v>
      </c>
      <c r="AM12" s="19" t="n">
        <v>0.466141973297825</v>
      </c>
      <c r="AN12" s="19" t="n">
        <v>0.285095890784897</v>
      </c>
      <c r="AO12" s="19"/>
      <c r="AP12" s="19" t="n">
        <v>0.236545418363564</v>
      </c>
      <c r="AQ12" s="19" t="n">
        <v>0.181462427639466</v>
      </c>
      <c r="AR12" s="19" t="n">
        <v>0.226628065911681</v>
      </c>
      <c r="AS12" s="19" t="n">
        <v>0.386266189356689</v>
      </c>
      <c r="AT12" s="19" t="n">
        <v>0.250035589169094</v>
      </c>
      <c r="AU12" s="19"/>
      <c r="AV12" s="19" t="n">
        <v>0.162440862679476</v>
      </c>
      <c r="AW12" s="19" t="n">
        <v>0.218267199979656</v>
      </c>
      <c r="AX12" s="19" t="n">
        <v>0.228816059784054</v>
      </c>
      <c r="AY12" s="19" t="n">
        <v>0.362891376553091</v>
      </c>
      <c r="AZ12" s="19" t="n">
        <v>0.247108580389612</v>
      </c>
      <c r="BA12" s="19" t="n">
        <v>0.243484095210007</v>
      </c>
      <c r="BB12" s="19"/>
      <c r="BC12" s="19" t="n">
        <v>0.329210272579562</v>
      </c>
      <c r="BD12" s="19" t="n">
        <v>0.253698860685235</v>
      </c>
      <c r="BE12" s="19" t="n">
        <v>0.172896024647243</v>
      </c>
      <c r="BF12" s="19" t="n">
        <v>0.182002377925467</v>
      </c>
      <c r="BG12" s="19" t="n">
        <v>0.142999824955149</v>
      </c>
    </row>
    <row r="13">
      <c r="B13" s="20" t="s">
        <v>100</v>
      </c>
      <c r="C13" s="21" t="n">
        <v>0.0258970443877131</v>
      </c>
      <c r="D13" s="21" t="n">
        <v>0.02070331826263</v>
      </c>
      <c r="E13" s="21" t="n">
        <v>0.030041612744139</v>
      </c>
      <c r="F13" s="21"/>
      <c r="G13" s="21" t="n">
        <v>0.0282083915915367</v>
      </c>
      <c r="H13" s="21" t="n">
        <v>0.0269045229428496</v>
      </c>
      <c r="I13" s="21" t="n">
        <v>0.0326865555235921</v>
      </c>
      <c r="J13" s="21" t="n">
        <v>0.0321388228810767</v>
      </c>
      <c r="K13" s="21" t="n">
        <v>0.0150523384144108</v>
      </c>
      <c r="L13" s="21" t="n">
        <v>0.020262677577064</v>
      </c>
      <c r="M13" s="21"/>
      <c r="N13" s="21" t="n">
        <v>0.00987552268204461</v>
      </c>
      <c r="O13" s="21" t="n">
        <v>0.027545783646819</v>
      </c>
      <c r="P13" s="21" t="n">
        <v>0.0260117437921214</v>
      </c>
      <c r="Q13" s="21" t="n">
        <v>0.0413971915837353</v>
      </c>
      <c r="R13" s="21"/>
      <c r="S13" s="21" t="n">
        <v>0.0173734467961362</v>
      </c>
      <c r="T13" s="21" t="n">
        <v>0.0385296230622705</v>
      </c>
      <c r="U13" s="21" t="n">
        <v>0.0128352355372394</v>
      </c>
      <c r="V13" s="21" t="n">
        <v>0.0265690033557024</v>
      </c>
      <c r="W13" s="21" t="n">
        <v>0.0370096788129984</v>
      </c>
      <c r="X13" s="21" t="n">
        <v>0.0499686311711576</v>
      </c>
      <c r="Y13" s="21" t="n">
        <v>0.0289738078551812</v>
      </c>
      <c r="Z13" s="21" t="n">
        <v>0.0330290919315711</v>
      </c>
      <c r="AA13" s="21" t="n">
        <v>0.0123997788430577</v>
      </c>
      <c r="AB13" s="21" t="n">
        <v>0.0272213953552908</v>
      </c>
      <c r="AC13" s="21" t="n">
        <v>0</v>
      </c>
      <c r="AD13" s="21" t="n">
        <v>0.0168857359247501</v>
      </c>
      <c r="AE13" s="21"/>
      <c r="AF13" s="21" t="n">
        <v>0.0204546229966267</v>
      </c>
      <c r="AG13" s="21" t="n">
        <v>0.0189288549373532</v>
      </c>
      <c r="AH13" s="21" t="n">
        <v>0.0593126277090865</v>
      </c>
      <c r="AI13" s="21"/>
      <c r="AJ13" s="21" t="n">
        <v>0.015188379502615</v>
      </c>
      <c r="AK13" s="21" t="n">
        <v>0.0165239953698882</v>
      </c>
      <c r="AL13" s="21" t="n">
        <v>0.0214409215439684</v>
      </c>
      <c r="AM13" s="21" t="n">
        <v>0.0454567563996241</v>
      </c>
      <c r="AN13" s="21" t="n">
        <v>0.0541171174484818</v>
      </c>
      <c r="AO13" s="21"/>
      <c r="AP13" s="21" t="n">
        <v>0.0181659080474809</v>
      </c>
      <c r="AQ13" s="21" t="n">
        <v>0.0215097144880821</v>
      </c>
      <c r="AR13" s="21" t="n">
        <v>0.0226647501798864</v>
      </c>
      <c r="AS13" s="21" t="n">
        <v>0.0077975432651596</v>
      </c>
      <c r="AT13" s="21" t="n">
        <v>0.0329691476364627</v>
      </c>
      <c r="AU13" s="21"/>
      <c r="AV13" s="21" t="n">
        <v>0.0235746251526707</v>
      </c>
      <c r="AW13" s="21" t="n">
        <v>0.0126641570200112</v>
      </c>
      <c r="AX13" s="21" t="n">
        <v>0.00991942392738417</v>
      </c>
      <c r="AY13" s="21" t="n">
        <v>0.0169766775082036</v>
      </c>
      <c r="AZ13" s="21" t="n">
        <v>0.0386543356808816</v>
      </c>
      <c r="BA13" s="21" t="n">
        <v>0.0492182302422994</v>
      </c>
      <c r="BB13" s="21"/>
      <c r="BC13" s="21" t="n">
        <v>0.0209483335936725</v>
      </c>
      <c r="BD13" s="21" t="n">
        <v>0.0271257720330798</v>
      </c>
      <c r="BE13" s="21" t="n">
        <v>0.0236302688171967</v>
      </c>
      <c r="BF13" s="21" t="n">
        <v>0.0197091770531596</v>
      </c>
      <c r="BG13" s="21" t="n">
        <v>0.113004633547206</v>
      </c>
    </row>
    <row r="14">
      <c r="B14" s="18"/>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561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557</v>
      </c>
      <c r="C9" s="19" t="n">
        <v>0.0465633654569108</v>
      </c>
      <c r="D9" s="19" t="n">
        <v>0.0512936803957351</v>
      </c>
      <c r="E9" s="19" t="n">
        <v>0.0423164959788456</v>
      </c>
      <c r="F9" s="19"/>
      <c r="G9" s="19" t="n">
        <v>0.0924368820620888</v>
      </c>
      <c r="H9" s="19" t="n">
        <v>0.109011262813529</v>
      </c>
      <c r="I9" s="19" t="n">
        <v>0.0486583624679301</v>
      </c>
      <c r="J9" s="19" t="n">
        <v>0.0119790167260503</v>
      </c>
      <c r="K9" s="19" t="n">
        <v>0.0174018892027133</v>
      </c>
      <c r="L9" s="19" t="n">
        <v>0.0112161009925207</v>
      </c>
      <c r="M9" s="19"/>
      <c r="N9" s="19" t="n">
        <v>0.0766669810278166</v>
      </c>
      <c r="O9" s="19" t="n">
        <v>0.0442019387449264</v>
      </c>
      <c r="P9" s="19" t="n">
        <v>0.0229719080116258</v>
      </c>
      <c r="Q9" s="19" t="n">
        <v>0.0374040296461946</v>
      </c>
      <c r="R9" s="19"/>
      <c r="S9" s="19" t="n">
        <v>0.0915785465466879</v>
      </c>
      <c r="T9" s="19" t="n">
        <v>0.0228574941295809</v>
      </c>
      <c r="U9" s="19" t="n">
        <v>0.0255780256504696</v>
      </c>
      <c r="V9" s="19" t="n">
        <v>0.0440183394316346</v>
      </c>
      <c r="W9" s="19" t="n">
        <v>0.0163095376407557</v>
      </c>
      <c r="X9" s="19" t="n">
        <v>0.0799225317962556</v>
      </c>
      <c r="Y9" s="19" t="n">
        <v>0.0279388239502145</v>
      </c>
      <c r="Z9" s="19" t="n">
        <v>0.0436159883307906</v>
      </c>
      <c r="AA9" s="19" t="n">
        <v>0.0650019410429606</v>
      </c>
      <c r="AB9" s="19" t="n">
        <v>0.0265813121592981</v>
      </c>
      <c r="AC9" s="19" t="n">
        <v>0.0371643619961228</v>
      </c>
      <c r="AD9" s="19" t="n">
        <v>0.0345390258058112</v>
      </c>
      <c r="AE9" s="19"/>
      <c r="AF9" s="19" t="n">
        <v>0.0309233803856478</v>
      </c>
      <c r="AG9" s="19" t="n">
        <v>0.0575876493366796</v>
      </c>
      <c r="AH9" s="19" t="n">
        <v>0.0559737106084591</v>
      </c>
      <c r="AI9" s="19"/>
      <c r="AJ9" s="19" t="n">
        <v>0.039717090767645</v>
      </c>
      <c r="AK9" s="19" t="n">
        <v>0.0845870416025536</v>
      </c>
      <c r="AL9" s="19" t="n">
        <v>0.0422445225273428</v>
      </c>
      <c r="AM9" s="19" t="n">
        <v>0</v>
      </c>
      <c r="AN9" s="19" t="n">
        <v>0.0183944521876062</v>
      </c>
      <c r="AO9" s="19"/>
      <c r="AP9" s="19" t="n">
        <v>0.0478572993077966</v>
      </c>
      <c r="AQ9" s="19" t="n">
        <v>0.0809628675354831</v>
      </c>
      <c r="AR9" s="19" t="n">
        <v>0.0490260726684001</v>
      </c>
      <c r="AS9" s="19" t="n">
        <v>0.0146309080381965</v>
      </c>
      <c r="AT9" s="19" t="n">
        <v>0.0194865384509447</v>
      </c>
      <c r="AU9" s="19"/>
      <c r="AV9" s="19" t="n">
        <v>0.0914487918965647</v>
      </c>
      <c r="AW9" s="19" t="n">
        <v>0.0507852396994382</v>
      </c>
      <c r="AX9" s="19" t="n">
        <v>0.0448123275358586</v>
      </c>
      <c r="AY9" s="19" t="n">
        <v>0.0188179175315517</v>
      </c>
      <c r="AZ9" s="19" t="n">
        <v>0.0111941156985895</v>
      </c>
      <c r="BA9" s="19" t="n">
        <v>0.0115603381052445</v>
      </c>
      <c r="BB9" s="19"/>
      <c r="BC9" s="19" t="n">
        <v>0.025359828351581</v>
      </c>
      <c r="BD9" s="19" t="n">
        <v>0.028209515676979</v>
      </c>
      <c r="BE9" s="19" t="n">
        <v>0.0702928707802433</v>
      </c>
      <c r="BF9" s="19" t="n">
        <v>0.0845722805014078</v>
      </c>
      <c r="BG9" s="19" t="n">
        <v>0.154666137464584</v>
      </c>
    </row>
    <row r="10">
      <c r="B10" s="20" t="s">
        <v>558</v>
      </c>
      <c r="C10" s="19" t="n">
        <v>0.28110492011419</v>
      </c>
      <c r="D10" s="19" t="n">
        <v>0.337660603085512</v>
      </c>
      <c r="E10" s="19" t="n">
        <v>0.226847450484851</v>
      </c>
      <c r="F10" s="19"/>
      <c r="G10" s="19" t="n">
        <v>0.35057900891553</v>
      </c>
      <c r="H10" s="19" t="n">
        <v>0.35292711786381</v>
      </c>
      <c r="I10" s="19" t="n">
        <v>0.280088996584255</v>
      </c>
      <c r="J10" s="19" t="n">
        <v>0.281364025151857</v>
      </c>
      <c r="K10" s="19" t="n">
        <v>0.230950822744967</v>
      </c>
      <c r="L10" s="19" t="n">
        <v>0.210821995239359</v>
      </c>
      <c r="M10" s="19"/>
      <c r="N10" s="19" t="n">
        <v>0.32683226670207</v>
      </c>
      <c r="O10" s="19" t="n">
        <v>0.30487595948702</v>
      </c>
      <c r="P10" s="19" t="n">
        <v>0.271992301663592</v>
      </c>
      <c r="Q10" s="19" t="n">
        <v>0.213694198111522</v>
      </c>
      <c r="R10" s="19"/>
      <c r="S10" s="19" t="n">
        <v>0.317149799010863</v>
      </c>
      <c r="T10" s="19" t="n">
        <v>0.271182883689343</v>
      </c>
      <c r="U10" s="19" t="n">
        <v>0.206993423023271</v>
      </c>
      <c r="V10" s="19" t="n">
        <v>0.310432875527833</v>
      </c>
      <c r="W10" s="19" t="n">
        <v>0.388214614508379</v>
      </c>
      <c r="X10" s="19" t="n">
        <v>0.236773728187632</v>
      </c>
      <c r="Y10" s="19" t="n">
        <v>0.296496754186715</v>
      </c>
      <c r="Z10" s="19" t="n">
        <v>0.21282080918915</v>
      </c>
      <c r="AA10" s="19" t="n">
        <v>0.258294446928897</v>
      </c>
      <c r="AB10" s="19" t="n">
        <v>0.296161815752548</v>
      </c>
      <c r="AC10" s="19" t="n">
        <v>0.233711954989595</v>
      </c>
      <c r="AD10" s="19" t="n">
        <v>0.315270761362215</v>
      </c>
      <c r="AE10" s="19"/>
      <c r="AF10" s="19" t="n">
        <v>0.252439686686273</v>
      </c>
      <c r="AG10" s="19" t="n">
        <v>0.288486552039605</v>
      </c>
      <c r="AH10" s="19" t="n">
        <v>0.289093509086238</v>
      </c>
      <c r="AI10" s="19"/>
      <c r="AJ10" s="19" t="n">
        <v>0.268544393500635</v>
      </c>
      <c r="AK10" s="19" t="n">
        <v>0.322835857691243</v>
      </c>
      <c r="AL10" s="19" t="n">
        <v>0.269763279533129</v>
      </c>
      <c r="AM10" s="19" t="n">
        <v>0.178109787456995</v>
      </c>
      <c r="AN10" s="19" t="n">
        <v>0.249122279564657</v>
      </c>
      <c r="AO10" s="19"/>
      <c r="AP10" s="19" t="n">
        <v>0.267897846300869</v>
      </c>
      <c r="AQ10" s="19" t="n">
        <v>0.343082961579669</v>
      </c>
      <c r="AR10" s="19" t="n">
        <v>0.25027556716814</v>
      </c>
      <c r="AS10" s="19" t="n">
        <v>0.202475096894924</v>
      </c>
      <c r="AT10" s="19" t="n">
        <v>0.239989714963107</v>
      </c>
      <c r="AU10" s="19"/>
      <c r="AV10" s="19" t="n">
        <v>0.367807875013983</v>
      </c>
      <c r="AW10" s="19" t="n">
        <v>0.292635782451674</v>
      </c>
      <c r="AX10" s="19" t="n">
        <v>0.284178394434304</v>
      </c>
      <c r="AY10" s="19" t="n">
        <v>0.202502237311506</v>
      </c>
      <c r="AZ10" s="19" t="n">
        <v>0.257741342944842</v>
      </c>
      <c r="BA10" s="19" t="n">
        <v>0.22179246890669</v>
      </c>
      <c r="BB10" s="19"/>
      <c r="BC10" s="19" t="n">
        <v>0.252553988599642</v>
      </c>
      <c r="BD10" s="19" t="n">
        <v>0.255512291778311</v>
      </c>
      <c r="BE10" s="19" t="n">
        <v>0.303553844200261</v>
      </c>
      <c r="BF10" s="19" t="n">
        <v>0.357863016840569</v>
      </c>
      <c r="BG10" s="19" t="n">
        <v>0.370622491716735</v>
      </c>
    </row>
    <row r="11">
      <c r="B11" s="20" t="s">
        <v>559</v>
      </c>
      <c r="C11" s="19" t="n">
        <v>0.454316563474404</v>
      </c>
      <c r="D11" s="19" t="n">
        <v>0.415031779322672</v>
      </c>
      <c r="E11" s="19" t="n">
        <v>0.493495460048331</v>
      </c>
      <c r="F11" s="19"/>
      <c r="G11" s="19" t="n">
        <v>0.393872657370918</v>
      </c>
      <c r="H11" s="19" t="n">
        <v>0.352430426930972</v>
      </c>
      <c r="I11" s="19" t="n">
        <v>0.412873852142494</v>
      </c>
      <c r="J11" s="19" t="n">
        <v>0.45001206137678</v>
      </c>
      <c r="K11" s="19" t="n">
        <v>0.484468332492402</v>
      </c>
      <c r="L11" s="19" t="n">
        <v>0.594124108789228</v>
      </c>
      <c r="M11" s="19"/>
      <c r="N11" s="19" t="n">
        <v>0.41284771843241</v>
      </c>
      <c r="O11" s="19" t="n">
        <v>0.444239354044066</v>
      </c>
      <c r="P11" s="19" t="n">
        <v>0.480656621939063</v>
      </c>
      <c r="Q11" s="19" t="n">
        <v>0.487236057046815</v>
      </c>
      <c r="R11" s="19"/>
      <c r="S11" s="19" t="n">
        <v>0.433574102337303</v>
      </c>
      <c r="T11" s="19" t="n">
        <v>0.451725327121176</v>
      </c>
      <c r="U11" s="19" t="n">
        <v>0.503022408559045</v>
      </c>
      <c r="V11" s="19" t="n">
        <v>0.447011591820722</v>
      </c>
      <c r="W11" s="19" t="n">
        <v>0.414082026046224</v>
      </c>
      <c r="X11" s="19" t="n">
        <v>0.466805160906597</v>
      </c>
      <c r="Y11" s="19" t="n">
        <v>0.45313483133026</v>
      </c>
      <c r="Z11" s="19" t="n">
        <v>0.512677710156481</v>
      </c>
      <c r="AA11" s="19" t="n">
        <v>0.415940629661111</v>
      </c>
      <c r="AB11" s="19" t="n">
        <v>0.458596574563905</v>
      </c>
      <c r="AC11" s="19" t="n">
        <v>0.500064406016417</v>
      </c>
      <c r="AD11" s="19" t="n">
        <v>0.488144129407243</v>
      </c>
      <c r="AE11" s="19"/>
      <c r="AF11" s="19" t="n">
        <v>0.474302320589828</v>
      </c>
      <c r="AG11" s="19" t="n">
        <v>0.470177619740993</v>
      </c>
      <c r="AH11" s="19" t="n">
        <v>0.381412693114513</v>
      </c>
      <c r="AI11" s="19"/>
      <c r="AJ11" s="19" t="n">
        <v>0.486490719672476</v>
      </c>
      <c r="AK11" s="19" t="n">
        <v>0.399289495201027</v>
      </c>
      <c r="AL11" s="19" t="n">
        <v>0.550308859418327</v>
      </c>
      <c r="AM11" s="19" t="n">
        <v>0.405163435054491</v>
      </c>
      <c r="AN11" s="19" t="n">
        <v>0.438512084898443</v>
      </c>
      <c r="AO11" s="19"/>
      <c r="AP11" s="19" t="n">
        <v>0.50222758632576</v>
      </c>
      <c r="AQ11" s="19" t="n">
        <v>0.406657261402458</v>
      </c>
      <c r="AR11" s="19" t="n">
        <v>0.512398455320016</v>
      </c>
      <c r="AS11" s="19" t="n">
        <v>0.467836916879679</v>
      </c>
      <c r="AT11" s="19" t="n">
        <v>0.474045919468238</v>
      </c>
      <c r="AU11" s="19"/>
      <c r="AV11" s="19" t="n">
        <v>0.396385393150784</v>
      </c>
      <c r="AW11" s="19" t="n">
        <v>0.495702469270648</v>
      </c>
      <c r="AX11" s="19" t="n">
        <v>0.530009344138803</v>
      </c>
      <c r="AY11" s="19" t="n">
        <v>0.460744639026209</v>
      </c>
      <c r="AZ11" s="19" t="n">
        <v>0.459832122697617</v>
      </c>
      <c r="BA11" s="19" t="n">
        <v>0.43178868105025</v>
      </c>
      <c r="BB11" s="19"/>
      <c r="BC11" s="19" t="n">
        <v>0.469456486782797</v>
      </c>
      <c r="BD11" s="19" t="n">
        <v>0.45946000939943</v>
      </c>
      <c r="BE11" s="19" t="n">
        <v>0.433742008586036</v>
      </c>
      <c r="BF11" s="19" t="n">
        <v>0.410852554745973</v>
      </c>
      <c r="BG11" s="19" t="n">
        <v>0.316358559205041</v>
      </c>
    </row>
    <row r="12">
      <c r="B12" s="20" t="s">
        <v>560</v>
      </c>
      <c r="C12" s="19" t="n">
        <v>0.162407370389352</v>
      </c>
      <c r="D12" s="19" t="n">
        <v>0.154975854716179</v>
      </c>
      <c r="E12" s="19" t="n">
        <v>0.169281214637017</v>
      </c>
      <c r="F12" s="19"/>
      <c r="G12" s="19" t="n">
        <v>0.110637930149056</v>
      </c>
      <c r="H12" s="19" t="n">
        <v>0.127668965005177</v>
      </c>
      <c r="I12" s="19" t="n">
        <v>0.189663892880585</v>
      </c>
      <c r="J12" s="19" t="n">
        <v>0.200438585297214</v>
      </c>
      <c r="K12" s="19" t="n">
        <v>0.205727639348136</v>
      </c>
      <c r="L12" s="19" t="n">
        <v>0.143101041282754</v>
      </c>
      <c r="M12" s="19"/>
      <c r="N12" s="19" t="n">
        <v>0.142851430312488</v>
      </c>
      <c r="O12" s="19" t="n">
        <v>0.165474154177162</v>
      </c>
      <c r="P12" s="19" t="n">
        <v>0.160177077682974</v>
      </c>
      <c r="Q12" s="19" t="n">
        <v>0.182573550006139</v>
      </c>
      <c r="R12" s="19"/>
      <c r="S12" s="19" t="n">
        <v>0.120585942574379</v>
      </c>
      <c r="T12" s="19" t="n">
        <v>0.196614802596763</v>
      </c>
      <c r="U12" s="19" t="n">
        <v>0.22394052894319</v>
      </c>
      <c r="V12" s="19" t="n">
        <v>0.134127076087184</v>
      </c>
      <c r="W12" s="19" t="n">
        <v>0.124841318111225</v>
      </c>
      <c r="X12" s="19" t="n">
        <v>0.130996221064417</v>
      </c>
      <c r="Y12" s="19" t="n">
        <v>0.159400514070278</v>
      </c>
      <c r="Z12" s="19" t="n">
        <v>0.151837838713257</v>
      </c>
      <c r="AA12" s="19" t="n">
        <v>0.204159081746551</v>
      </c>
      <c r="AB12" s="19" t="n">
        <v>0.178818053600688</v>
      </c>
      <c r="AC12" s="19" t="n">
        <v>0.178889468833209</v>
      </c>
      <c r="AD12" s="19" t="n">
        <v>0.104644285735583</v>
      </c>
      <c r="AE12" s="19"/>
      <c r="AF12" s="19" t="n">
        <v>0.195259087580111</v>
      </c>
      <c r="AG12" s="19" t="n">
        <v>0.136030503338224</v>
      </c>
      <c r="AH12" s="19" t="n">
        <v>0.173065369313673</v>
      </c>
      <c r="AI12" s="19"/>
      <c r="AJ12" s="19" t="n">
        <v>0.149924329655139</v>
      </c>
      <c r="AK12" s="19" t="n">
        <v>0.149851531290916</v>
      </c>
      <c r="AL12" s="19" t="n">
        <v>0.110189418890862</v>
      </c>
      <c r="AM12" s="19" t="n">
        <v>0.389630002219781</v>
      </c>
      <c r="AN12" s="19" t="n">
        <v>0.197847380879054</v>
      </c>
      <c r="AO12" s="19"/>
      <c r="AP12" s="19" t="n">
        <v>0.131811016162932</v>
      </c>
      <c r="AQ12" s="19" t="n">
        <v>0.124000946716585</v>
      </c>
      <c r="AR12" s="19" t="n">
        <v>0.139837826688983</v>
      </c>
      <c r="AS12" s="19" t="n">
        <v>0.281586271597915</v>
      </c>
      <c r="AT12" s="19" t="n">
        <v>0.166683342600119</v>
      </c>
      <c r="AU12" s="19"/>
      <c r="AV12" s="19" t="n">
        <v>0.105922247744356</v>
      </c>
      <c r="AW12" s="19" t="n">
        <v>0.122646409791302</v>
      </c>
      <c r="AX12" s="19" t="n">
        <v>0.125300145400984</v>
      </c>
      <c r="AY12" s="19" t="n">
        <v>0.283057089939918</v>
      </c>
      <c r="AZ12" s="19" t="n">
        <v>0.176773433658019</v>
      </c>
      <c r="BA12" s="19" t="n">
        <v>0.173806505502908</v>
      </c>
      <c r="BB12" s="19"/>
      <c r="BC12" s="19" t="n">
        <v>0.195460277906338</v>
      </c>
      <c r="BD12" s="19" t="n">
        <v>0.189630824626207</v>
      </c>
      <c r="BE12" s="19" t="n">
        <v>0.141669522990396</v>
      </c>
      <c r="BF12" s="19" t="n">
        <v>0.110850565993532</v>
      </c>
      <c r="BG12" s="19" t="n">
        <v>0.12725868591949</v>
      </c>
    </row>
    <row r="13">
      <c r="B13" s="20" t="s">
        <v>100</v>
      </c>
      <c r="C13" s="23" t="n">
        <v>0.0556077805651432</v>
      </c>
      <c r="D13" s="23" t="n">
        <v>0.0410380824799021</v>
      </c>
      <c r="E13" s="23" t="n">
        <v>0.0680593788509555</v>
      </c>
      <c r="F13" s="23"/>
      <c r="G13" s="23" t="n">
        <v>0.0524735215024076</v>
      </c>
      <c r="H13" s="23" t="n">
        <v>0.0579622273865116</v>
      </c>
      <c r="I13" s="23" t="n">
        <v>0.0687148959247359</v>
      </c>
      <c r="J13" s="23" t="n">
        <v>0.0562063114480988</v>
      </c>
      <c r="K13" s="23" t="n">
        <v>0.0614513162117825</v>
      </c>
      <c r="L13" s="23" t="n">
        <v>0.0407367536961388</v>
      </c>
      <c r="M13" s="23"/>
      <c r="N13" s="23" t="n">
        <v>0.0408016035252157</v>
      </c>
      <c r="O13" s="23" t="n">
        <v>0.0412085935468259</v>
      </c>
      <c r="P13" s="23" t="n">
        <v>0.0642020907027458</v>
      </c>
      <c r="Q13" s="23" t="n">
        <v>0.0790921651893289</v>
      </c>
      <c r="R13" s="23"/>
      <c r="S13" s="23" t="n">
        <v>0.0371116095307678</v>
      </c>
      <c r="T13" s="23" t="n">
        <v>0.0576194924631372</v>
      </c>
      <c r="U13" s="23" t="n">
        <v>0.0404656138240251</v>
      </c>
      <c r="V13" s="23" t="n">
        <v>0.0644101171326269</v>
      </c>
      <c r="W13" s="23" t="n">
        <v>0.0565525036934165</v>
      </c>
      <c r="X13" s="23" t="n">
        <v>0.0855023580450985</v>
      </c>
      <c r="Y13" s="23" t="n">
        <v>0.0630290764625324</v>
      </c>
      <c r="Z13" s="23" t="n">
        <v>0.0790476536103204</v>
      </c>
      <c r="AA13" s="23" t="n">
        <v>0.0566039006204807</v>
      </c>
      <c r="AB13" s="23" t="n">
        <v>0.03984224392356</v>
      </c>
      <c r="AC13" s="23" t="n">
        <v>0.050169808164657</v>
      </c>
      <c r="AD13" s="23" t="n">
        <v>0.0574017976891475</v>
      </c>
      <c r="AE13" s="23"/>
      <c r="AF13" s="23" t="n">
        <v>0.0470755247581398</v>
      </c>
      <c r="AG13" s="23" t="n">
        <v>0.0477176755444989</v>
      </c>
      <c r="AH13" s="23" t="n">
        <v>0.100454717877117</v>
      </c>
      <c r="AI13" s="23"/>
      <c r="AJ13" s="23" t="n">
        <v>0.0553234664041064</v>
      </c>
      <c r="AK13" s="23" t="n">
        <v>0.0434360742142599</v>
      </c>
      <c r="AL13" s="23" t="n">
        <v>0.0274939196303393</v>
      </c>
      <c r="AM13" s="23" t="n">
        <v>0.027096775268733</v>
      </c>
      <c r="AN13" s="23" t="n">
        <v>0.0961238024702403</v>
      </c>
      <c r="AO13" s="23"/>
      <c r="AP13" s="23" t="n">
        <v>0.0502062519026411</v>
      </c>
      <c r="AQ13" s="23" t="n">
        <v>0.0452959627658053</v>
      </c>
      <c r="AR13" s="23" t="n">
        <v>0.0484620781544611</v>
      </c>
      <c r="AS13" s="23" t="n">
        <v>0.0334708065892855</v>
      </c>
      <c r="AT13" s="23" t="n">
        <v>0.0997944845175919</v>
      </c>
      <c r="AU13" s="23"/>
      <c r="AV13" s="23" t="n">
        <v>0.0384356921943121</v>
      </c>
      <c r="AW13" s="23" t="n">
        <v>0.0382300987869374</v>
      </c>
      <c r="AX13" s="23" t="n">
        <v>0.0156997884900509</v>
      </c>
      <c r="AY13" s="23" t="n">
        <v>0.0348781161908155</v>
      </c>
      <c r="AZ13" s="23" t="n">
        <v>0.0944589850009331</v>
      </c>
      <c r="BA13" s="23" t="n">
        <v>0.161052006434908</v>
      </c>
      <c r="BB13" s="23"/>
      <c r="BC13" s="23" t="n">
        <v>0.0571694183596428</v>
      </c>
      <c r="BD13" s="23" t="n">
        <v>0.0671873585190738</v>
      </c>
      <c r="BE13" s="23" t="n">
        <v>0.0507417534430629</v>
      </c>
      <c r="BF13" s="23" t="n">
        <v>0.0358615819185187</v>
      </c>
      <c r="BG13" s="23" t="n">
        <v>0.0310941256941502</v>
      </c>
    </row>
    <row r="14">
      <c r="B14" s="20" t="s">
        <v>509</v>
      </c>
      <c r="C14" s="23" t="n">
        <v>0.327668285571101</v>
      </c>
      <c r="D14" s="23" t="n">
        <v>0.388954283481247</v>
      </c>
      <c r="E14" s="23" t="n">
        <v>0.269163946463696</v>
      </c>
      <c r="F14" s="23"/>
      <c r="G14" s="23" t="n">
        <v>0.443015890977618</v>
      </c>
      <c r="H14" s="23" t="n">
        <v>0.461938380677339</v>
      </c>
      <c r="I14" s="23" t="n">
        <v>0.328747359052185</v>
      </c>
      <c r="J14" s="23" t="n">
        <v>0.293343041877907</v>
      </c>
      <c r="K14" s="23" t="n">
        <v>0.24835271194768</v>
      </c>
      <c r="L14" s="23" t="n">
        <v>0.22203809623188</v>
      </c>
      <c r="M14" s="23"/>
      <c r="N14" s="23" t="n">
        <v>0.403499247729887</v>
      </c>
      <c r="O14" s="23" t="n">
        <v>0.349077898231946</v>
      </c>
      <c r="P14" s="23" t="n">
        <v>0.294964209675217</v>
      </c>
      <c r="Q14" s="23" t="n">
        <v>0.251098227757717</v>
      </c>
      <c r="R14" s="23"/>
      <c r="S14" s="23" t="n">
        <v>0.408728345557551</v>
      </c>
      <c r="T14" s="23" t="n">
        <v>0.294040377818924</v>
      </c>
      <c r="U14" s="23" t="n">
        <v>0.23257144867374</v>
      </c>
      <c r="V14" s="23" t="n">
        <v>0.354451214959467</v>
      </c>
      <c r="W14" s="23" t="n">
        <v>0.404524152149135</v>
      </c>
      <c r="X14" s="23" t="n">
        <v>0.316696259983888</v>
      </c>
      <c r="Y14" s="23" t="n">
        <v>0.324435578136929</v>
      </c>
      <c r="Z14" s="23" t="n">
        <v>0.256436797519941</v>
      </c>
      <c r="AA14" s="23" t="n">
        <v>0.323296387971857</v>
      </c>
      <c r="AB14" s="23" t="n">
        <v>0.322743127911846</v>
      </c>
      <c r="AC14" s="23" t="n">
        <v>0.270876316985717</v>
      </c>
      <c r="AD14" s="23" t="n">
        <v>0.349809787168026</v>
      </c>
      <c r="AE14" s="23"/>
      <c r="AF14" s="23" t="n">
        <v>0.283363067071921</v>
      </c>
      <c r="AG14" s="23" t="n">
        <v>0.346074201376284</v>
      </c>
      <c r="AH14" s="23" t="n">
        <v>0.345067219694697</v>
      </c>
      <c r="AI14" s="23"/>
      <c r="AJ14" s="23" t="n">
        <v>0.30826148426828</v>
      </c>
      <c r="AK14" s="23" t="n">
        <v>0.407422899293796</v>
      </c>
      <c r="AL14" s="23" t="n">
        <v>0.312007802060472</v>
      </c>
      <c r="AM14" s="23" t="n">
        <v>0.178109787456995</v>
      </c>
      <c r="AN14" s="23" t="n">
        <v>0.267516731752263</v>
      </c>
      <c r="AO14" s="23"/>
      <c r="AP14" s="23" t="n">
        <v>0.315755145608666</v>
      </c>
      <c r="AQ14" s="23" t="n">
        <v>0.424045829115152</v>
      </c>
      <c r="AR14" s="23" t="n">
        <v>0.29930163983654</v>
      </c>
      <c r="AS14" s="23" t="n">
        <v>0.21710600493312</v>
      </c>
      <c r="AT14" s="23" t="n">
        <v>0.259476253414051</v>
      </c>
      <c r="AU14" s="23"/>
      <c r="AV14" s="23" t="n">
        <v>0.459256666910547</v>
      </c>
      <c r="AW14" s="23" t="n">
        <v>0.343421022151113</v>
      </c>
      <c r="AX14" s="23" t="n">
        <v>0.328990721970162</v>
      </c>
      <c r="AY14" s="23" t="n">
        <v>0.221320154843058</v>
      </c>
      <c r="AZ14" s="23" t="n">
        <v>0.268935458643431</v>
      </c>
      <c r="BA14" s="23" t="n">
        <v>0.233352807011934</v>
      </c>
      <c r="BB14" s="23"/>
      <c r="BC14" s="23" t="n">
        <v>0.277913816951223</v>
      </c>
      <c r="BD14" s="23" t="n">
        <v>0.28372180745529</v>
      </c>
      <c r="BE14" s="23" t="n">
        <v>0.373846714980504</v>
      </c>
      <c r="BF14" s="23" t="n">
        <v>0.442435297341977</v>
      </c>
      <c r="BG14" s="23" t="n">
        <v>0.525288629181319</v>
      </c>
    </row>
    <row r="15">
      <c r="B15" s="20" t="s">
        <v>141</v>
      </c>
      <c r="C15" s="24" t="n">
        <v>-0.272060505005958</v>
      </c>
      <c r="D15" s="24" t="n">
        <v>-0.347916201001345</v>
      </c>
      <c r="E15" s="24" t="n">
        <v>-0.201104567612741</v>
      </c>
      <c r="F15" s="24"/>
      <c r="G15" s="24" t="n">
        <v>-0.390542369475211</v>
      </c>
      <c r="H15" s="24" t="n">
        <v>-0.403976153290827</v>
      </c>
      <c r="I15" s="24" t="n">
        <v>-0.260032463127449</v>
      </c>
      <c r="J15" s="24" t="n">
        <v>-0.237136730429808</v>
      </c>
      <c r="K15" s="24" t="n">
        <v>-0.186901395735898</v>
      </c>
      <c r="L15" s="24" t="n">
        <v>-0.181301342535741</v>
      </c>
      <c r="M15" s="24"/>
      <c r="N15" s="24" t="n">
        <v>-0.362697644204671</v>
      </c>
      <c r="O15" s="24" t="n">
        <v>-0.30786930468512</v>
      </c>
      <c r="P15" s="24" t="n">
        <v>-0.230762118972472</v>
      </c>
      <c r="Q15" s="24" t="n">
        <v>-0.172006062568388</v>
      </c>
      <c r="R15" s="24"/>
      <c r="S15" s="24" t="n">
        <v>-0.371616736026783</v>
      </c>
      <c r="T15" s="24" t="n">
        <v>-0.236420885355787</v>
      </c>
      <c r="U15" s="24" t="n">
        <v>-0.192105834849715</v>
      </c>
      <c r="V15" s="24" t="n">
        <v>-0.29004109782684</v>
      </c>
      <c r="W15" s="24" t="n">
        <v>-0.347971648455719</v>
      </c>
      <c r="X15" s="24" t="n">
        <v>-0.231193901938789</v>
      </c>
      <c r="Y15" s="24" t="n">
        <v>-0.261406501674397</v>
      </c>
      <c r="Z15" s="24" t="n">
        <v>-0.17738914390962</v>
      </c>
      <c r="AA15" s="24" t="n">
        <v>-0.266692487351377</v>
      </c>
      <c r="AB15" s="24" t="n">
        <v>-0.282900883988286</v>
      </c>
      <c r="AC15" s="24" t="n">
        <v>-0.220706508821061</v>
      </c>
      <c r="AD15" s="24" t="n">
        <v>-0.292407989478879</v>
      </c>
      <c r="AE15" s="24"/>
      <c r="AF15" s="24" t="n">
        <v>-0.236287542313781</v>
      </c>
      <c r="AG15" s="24" t="n">
        <v>-0.298356525831785</v>
      </c>
      <c r="AH15" s="24" t="n">
        <v>-0.24461250181758</v>
      </c>
      <c r="AI15" s="24"/>
      <c r="AJ15" s="24" t="n">
        <v>-0.252938017864173</v>
      </c>
      <c r="AK15" s="24" t="n">
        <v>-0.363986825079536</v>
      </c>
      <c r="AL15" s="24" t="n">
        <v>-0.284513882430133</v>
      </c>
      <c r="AM15" s="24" t="n">
        <v>-0.151013012188262</v>
      </c>
      <c r="AN15" s="24" t="n">
        <v>-0.171392929282023</v>
      </c>
      <c r="AO15" s="24"/>
      <c r="AP15" s="24" t="n">
        <v>-0.265548893706025</v>
      </c>
      <c r="AQ15" s="24" t="n">
        <v>-0.378749866349346</v>
      </c>
      <c r="AR15" s="24" t="n">
        <v>-0.250839561682079</v>
      </c>
      <c r="AS15" s="24" t="n">
        <v>-0.183635198343835</v>
      </c>
      <c r="AT15" s="24" t="n">
        <v>-0.159681768896459</v>
      </c>
      <c r="AU15" s="24"/>
      <c r="AV15" s="24" t="n">
        <v>-0.420820974716235</v>
      </c>
      <c r="AW15" s="24" t="n">
        <v>-0.305190923364175</v>
      </c>
      <c r="AX15" s="24" t="n">
        <v>-0.313290933480111</v>
      </c>
      <c r="AY15" s="24" t="n">
        <v>-0.186442038652243</v>
      </c>
      <c r="AZ15" s="24" t="n">
        <v>-0.174476473642498</v>
      </c>
      <c r="BA15" s="24" t="n">
        <v>-0.0723008005770263</v>
      </c>
      <c r="BB15" s="24"/>
      <c r="BC15" s="24" t="n">
        <v>-0.22074439859158</v>
      </c>
      <c r="BD15" s="24" t="n">
        <v>-0.216534448936216</v>
      </c>
      <c r="BE15" s="24" t="n">
        <v>-0.323104961537441</v>
      </c>
      <c r="BF15" s="24" t="n">
        <v>-0.406573715423458</v>
      </c>
      <c r="BG15" s="24" t="n">
        <v>-0.494194503487169</v>
      </c>
    </row>
    <row r="16">
      <c r="B16" s="18"/>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566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489</v>
      </c>
      <c r="D7" s="11" t="n">
        <v>260</v>
      </c>
      <c r="E7" s="11" t="n">
        <v>227</v>
      </c>
      <c r="F7" s="11"/>
      <c r="G7" s="11" t="n">
        <v>74</v>
      </c>
      <c r="H7" s="11" t="n">
        <v>78</v>
      </c>
      <c r="I7" s="11" t="n">
        <v>86</v>
      </c>
      <c r="J7" s="11" t="n">
        <v>82</v>
      </c>
      <c r="K7" s="11" t="n">
        <v>72</v>
      </c>
      <c r="L7" s="11" t="n">
        <v>97</v>
      </c>
      <c r="M7" s="11"/>
      <c r="N7" s="11" t="n">
        <v>130</v>
      </c>
      <c r="O7" s="11" t="n">
        <v>111</v>
      </c>
      <c r="P7" s="11" t="n">
        <v>111</v>
      </c>
      <c r="Q7" s="11" t="n">
        <v>137</v>
      </c>
      <c r="R7" s="11"/>
      <c r="S7" s="11" t="n">
        <v>54</v>
      </c>
      <c r="T7" s="11" t="n">
        <v>70</v>
      </c>
      <c r="U7" s="11" t="n">
        <v>32</v>
      </c>
      <c r="V7" s="11" t="n">
        <v>45</v>
      </c>
      <c r="W7" s="11" t="n">
        <v>36</v>
      </c>
      <c r="X7" s="11" t="n">
        <v>34</v>
      </c>
      <c r="Y7" s="11" t="n">
        <v>46</v>
      </c>
      <c r="Z7" s="11" t="n">
        <v>22</v>
      </c>
      <c r="AA7" s="11" t="n">
        <v>57</v>
      </c>
      <c r="AB7" s="11" t="n">
        <v>51</v>
      </c>
      <c r="AC7" s="11" t="n">
        <v>27</v>
      </c>
      <c r="AD7" s="11" t="n">
        <v>15</v>
      </c>
      <c r="AE7" s="11"/>
      <c r="AF7" s="11" t="n">
        <v>173</v>
      </c>
      <c r="AG7" s="11" t="n">
        <v>187</v>
      </c>
      <c r="AH7" s="11" t="n">
        <v>71</v>
      </c>
      <c r="AI7" s="11"/>
      <c r="AJ7" s="11" t="n">
        <v>169</v>
      </c>
      <c r="AK7" s="11" t="n">
        <v>129</v>
      </c>
      <c r="AL7" s="11" t="n">
        <v>23</v>
      </c>
      <c r="AM7" s="11" t="n">
        <v>7</v>
      </c>
      <c r="AN7" s="11" t="n">
        <v>65</v>
      </c>
      <c r="AO7" s="11"/>
      <c r="AP7" s="11" t="n">
        <v>89</v>
      </c>
      <c r="AQ7" s="11" t="n">
        <v>176</v>
      </c>
      <c r="AR7" s="11" t="n">
        <v>32</v>
      </c>
      <c r="AS7" s="11" t="n">
        <v>82</v>
      </c>
      <c r="AT7" s="11" t="n">
        <v>18</v>
      </c>
      <c r="AU7" s="11"/>
      <c r="AV7" s="11" t="n">
        <v>144</v>
      </c>
      <c r="AW7" s="11" t="n">
        <v>82</v>
      </c>
      <c r="AX7" s="11" t="n">
        <v>32</v>
      </c>
      <c r="AY7" s="11" t="n">
        <v>103</v>
      </c>
      <c r="AZ7" s="11" t="n">
        <v>27</v>
      </c>
      <c r="BA7" s="11" t="n">
        <v>41</v>
      </c>
      <c r="BB7" s="11"/>
      <c r="BC7" s="11" t="n">
        <v>112</v>
      </c>
      <c r="BD7" s="11" t="n">
        <v>128</v>
      </c>
      <c r="BE7" s="11" t="n">
        <v>135</v>
      </c>
      <c r="BF7" s="11" t="n">
        <v>50</v>
      </c>
      <c r="BG7" s="11" t="n">
        <v>6</v>
      </c>
    </row>
    <row r="8" ht="30" customHeight="1">
      <c r="B8" s="12" t="s">
        <v>20</v>
      </c>
      <c r="C8" s="12" t="n">
        <v>490</v>
      </c>
      <c r="D8" s="12" t="n">
        <v>257</v>
      </c>
      <c r="E8" s="12" t="n">
        <v>231</v>
      </c>
      <c r="F8" s="12"/>
      <c r="G8" s="12" t="n">
        <v>73</v>
      </c>
      <c r="H8" s="12" t="n">
        <v>82</v>
      </c>
      <c r="I8" s="12" t="n">
        <v>93</v>
      </c>
      <c r="J8" s="12" t="n">
        <v>78</v>
      </c>
      <c r="K8" s="12" t="n">
        <v>69</v>
      </c>
      <c r="L8" s="12" t="n">
        <v>94</v>
      </c>
      <c r="M8" s="12"/>
      <c r="N8" s="12" t="n">
        <v>126</v>
      </c>
      <c r="O8" s="12" t="n">
        <v>125</v>
      </c>
      <c r="P8" s="12" t="n">
        <v>107</v>
      </c>
      <c r="Q8" s="12" t="n">
        <v>132</v>
      </c>
      <c r="R8" s="12"/>
      <c r="S8" s="12" t="n">
        <v>53</v>
      </c>
      <c r="T8" s="12" t="n">
        <v>71</v>
      </c>
      <c r="U8" s="12" t="n">
        <v>33</v>
      </c>
      <c r="V8" s="12" t="n">
        <v>54</v>
      </c>
      <c r="W8" s="12" t="n">
        <v>37</v>
      </c>
      <c r="X8" s="12" t="n">
        <v>43</v>
      </c>
      <c r="Y8" s="12" t="n">
        <v>43</v>
      </c>
      <c r="Z8" s="12" t="n">
        <v>19</v>
      </c>
      <c r="AA8" s="12" t="n">
        <v>54</v>
      </c>
      <c r="AB8" s="12" t="n">
        <v>46</v>
      </c>
      <c r="AC8" s="12" t="n">
        <v>24</v>
      </c>
      <c r="AD8" s="12" t="n">
        <v>13</v>
      </c>
      <c r="AE8" s="12"/>
      <c r="AF8" s="12" t="n">
        <v>172</v>
      </c>
      <c r="AG8" s="12" t="n">
        <v>187</v>
      </c>
      <c r="AH8" s="12" t="n">
        <v>70</v>
      </c>
      <c r="AI8" s="12"/>
      <c r="AJ8" s="12" t="n">
        <v>168</v>
      </c>
      <c r="AK8" s="12" t="n">
        <v>133</v>
      </c>
      <c r="AL8" s="12" t="n">
        <v>21</v>
      </c>
      <c r="AM8" s="12" t="n">
        <v>7</v>
      </c>
      <c r="AN8" s="12" t="n">
        <v>66</v>
      </c>
      <c r="AO8" s="12"/>
      <c r="AP8" s="12" t="n">
        <v>89</v>
      </c>
      <c r="AQ8" s="12" t="n">
        <v>177</v>
      </c>
      <c r="AR8" s="12" t="n">
        <v>33</v>
      </c>
      <c r="AS8" s="12" t="n">
        <v>80</v>
      </c>
      <c r="AT8" s="12" t="n">
        <v>20</v>
      </c>
      <c r="AU8" s="12"/>
      <c r="AV8" s="12" t="n">
        <v>146</v>
      </c>
      <c r="AW8" s="12" t="n">
        <v>83</v>
      </c>
      <c r="AX8" s="12" t="n">
        <v>33</v>
      </c>
      <c r="AY8" s="12" t="n">
        <v>102</v>
      </c>
      <c r="AZ8" s="12" t="n">
        <v>30</v>
      </c>
      <c r="BA8" s="12" t="n">
        <v>40</v>
      </c>
      <c r="BB8" s="12"/>
      <c r="BC8" s="12" t="n">
        <v>112</v>
      </c>
      <c r="BD8" s="12" t="n">
        <v>130</v>
      </c>
      <c r="BE8" s="12" t="n">
        <v>136</v>
      </c>
      <c r="BF8" s="12" t="n">
        <v>51</v>
      </c>
      <c r="BG8" s="12" t="n">
        <v>6</v>
      </c>
    </row>
    <row r="9">
      <c r="B9" s="20" t="s">
        <v>562</v>
      </c>
      <c r="C9" s="19" t="n">
        <v>0.219074054245284</v>
      </c>
      <c r="D9" s="19" t="n">
        <v>0.187545824903802</v>
      </c>
      <c r="E9" s="19" t="n">
        <v>0.256061037250479</v>
      </c>
      <c r="F9" s="19"/>
      <c r="G9" s="19" t="n">
        <v>0.327939825780719</v>
      </c>
      <c r="H9" s="19" t="n">
        <v>0.25683313257767</v>
      </c>
      <c r="I9" s="19" t="n">
        <v>0.229932635712067</v>
      </c>
      <c r="J9" s="19" t="n">
        <v>0.20063690292499</v>
      </c>
      <c r="K9" s="19" t="n">
        <v>0.188940172695049</v>
      </c>
      <c r="L9" s="19" t="n">
        <v>0.128757525959493</v>
      </c>
      <c r="M9" s="19"/>
      <c r="N9" s="19" t="n">
        <v>0.26809687995474</v>
      </c>
      <c r="O9" s="19" t="n">
        <v>0.203858911418969</v>
      </c>
      <c r="P9" s="19" t="n">
        <v>0.251014569538836</v>
      </c>
      <c r="Q9" s="19" t="n">
        <v>0.160950259572369</v>
      </c>
      <c r="R9" s="19"/>
      <c r="S9" s="19" t="n">
        <v>0.21310599653045</v>
      </c>
      <c r="T9" s="19" t="n">
        <v>0.248351576780099</v>
      </c>
      <c r="U9" s="19" t="n">
        <v>0.112598949608043</v>
      </c>
      <c r="V9" s="19" t="n">
        <v>0.195736992756564</v>
      </c>
      <c r="W9" s="19" t="n">
        <v>0.221276299225293</v>
      </c>
      <c r="X9" s="19" t="n">
        <v>0.260965709839308</v>
      </c>
      <c r="Y9" s="19" t="n">
        <v>0.184950975888735</v>
      </c>
      <c r="Z9" s="19" t="n">
        <v>0.352196093597655</v>
      </c>
      <c r="AA9" s="19" t="n">
        <v>0.25712146949569</v>
      </c>
      <c r="AB9" s="19" t="n">
        <v>0.193104940391293</v>
      </c>
      <c r="AC9" s="19" t="n">
        <v>0.158941488556673</v>
      </c>
      <c r="AD9" s="19" t="n">
        <v>0.268475408247621</v>
      </c>
      <c r="AE9" s="19"/>
      <c r="AF9" s="19" t="n">
        <v>0.207788586332171</v>
      </c>
      <c r="AG9" s="19" t="n">
        <v>0.210585742283703</v>
      </c>
      <c r="AH9" s="19" t="n">
        <v>0.212323374763591</v>
      </c>
      <c r="AI9" s="19"/>
      <c r="AJ9" s="19" t="n">
        <v>0.189776870524053</v>
      </c>
      <c r="AK9" s="19" t="n">
        <v>0.270401808263985</v>
      </c>
      <c r="AL9" s="19" t="n">
        <v>0.224527066604075</v>
      </c>
      <c r="AM9" s="19" t="n">
        <v>0.443765309391835</v>
      </c>
      <c r="AN9" s="19" t="n">
        <v>0.128201344245704</v>
      </c>
      <c r="AO9" s="19"/>
      <c r="AP9" s="19" t="n">
        <v>0.158667661039136</v>
      </c>
      <c r="AQ9" s="19" t="n">
        <v>0.253004429200156</v>
      </c>
      <c r="AR9" s="19" t="n">
        <v>0.101077959345801</v>
      </c>
      <c r="AS9" s="19" t="n">
        <v>0.277108230992914</v>
      </c>
      <c r="AT9" s="19" t="n">
        <v>0.21928270913494</v>
      </c>
      <c r="AU9" s="19"/>
      <c r="AV9" s="19" t="n">
        <v>0.244845784319127</v>
      </c>
      <c r="AW9" s="19" t="n">
        <v>0.148941641955906</v>
      </c>
      <c r="AX9" s="19" t="n">
        <v>0.193254221595248</v>
      </c>
      <c r="AY9" s="19" t="n">
        <v>0.247783838063658</v>
      </c>
      <c r="AZ9" s="19" t="n">
        <v>0.225613027094055</v>
      </c>
      <c r="BA9" s="19" t="n">
        <v>0.140735881664682</v>
      </c>
      <c r="BB9" s="19"/>
      <c r="BC9" s="19" t="n">
        <v>0.227278567681991</v>
      </c>
      <c r="BD9" s="19" t="n">
        <v>0.132517984241399</v>
      </c>
      <c r="BE9" s="19" t="n">
        <v>0.242352151032835</v>
      </c>
      <c r="BF9" s="19" t="n">
        <v>0.366610896012221</v>
      </c>
      <c r="BG9" s="19" t="n">
        <v>0.170430197770883</v>
      </c>
    </row>
    <row r="10">
      <c r="B10" s="20" t="s">
        <v>563</v>
      </c>
      <c r="C10" s="19" t="n">
        <v>0.373471515974006</v>
      </c>
      <c r="D10" s="19" t="n">
        <v>0.388830816600669</v>
      </c>
      <c r="E10" s="19" t="n">
        <v>0.359547531475385</v>
      </c>
      <c r="F10" s="19"/>
      <c r="G10" s="19" t="n">
        <v>0.333996047402064</v>
      </c>
      <c r="H10" s="19" t="n">
        <v>0.35669983809283</v>
      </c>
      <c r="I10" s="19" t="n">
        <v>0.43604902281894</v>
      </c>
      <c r="J10" s="19" t="n">
        <v>0.333527378897046</v>
      </c>
      <c r="K10" s="19" t="n">
        <v>0.330987803786524</v>
      </c>
      <c r="L10" s="19" t="n">
        <v>0.421064847234004</v>
      </c>
      <c r="M10" s="19"/>
      <c r="N10" s="19" t="n">
        <v>0.430035723030525</v>
      </c>
      <c r="O10" s="19" t="n">
        <v>0.35123146597788</v>
      </c>
      <c r="P10" s="19" t="n">
        <v>0.32227014100908</v>
      </c>
      <c r="Q10" s="19" t="n">
        <v>0.382202294807824</v>
      </c>
      <c r="R10" s="19"/>
      <c r="S10" s="19" t="n">
        <v>0.417056971148569</v>
      </c>
      <c r="T10" s="19" t="n">
        <v>0.335071341998252</v>
      </c>
      <c r="U10" s="19" t="n">
        <v>0.667936487733856</v>
      </c>
      <c r="V10" s="19" t="n">
        <v>0.3911251403721</v>
      </c>
      <c r="W10" s="19" t="n">
        <v>0.366584121271559</v>
      </c>
      <c r="X10" s="19" t="n">
        <v>0.214930893401056</v>
      </c>
      <c r="Y10" s="19" t="n">
        <v>0.334952182879768</v>
      </c>
      <c r="Z10" s="19" t="n">
        <v>0.184861393992364</v>
      </c>
      <c r="AA10" s="19" t="n">
        <v>0.408360565303242</v>
      </c>
      <c r="AB10" s="19" t="n">
        <v>0.395569248496269</v>
      </c>
      <c r="AC10" s="19" t="n">
        <v>0.324479050698763</v>
      </c>
      <c r="AD10" s="19" t="n">
        <v>0.397033281885273</v>
      </c>
      <c r="AE10" s="19"/>
      <c r="AF10" s="19" t="n">
        <v>0.337307647513057</v>
      </c>
      <c r="AG10" s="19" t="n">
        <v>0.396091487914647</v>
      </c>
      <c r="AH10" s="19" t="n">
        <v>0.41886331522748</v>
      </c>
      <c r="AI10" s="19"/>
      <c r="AJ10" s="19" t="n">
        <v>0.355755947054869</v>
      </c>
      <c r="AK10" s="19" t="n">
        <v>0.370498702911214</v>
      </c>
      <c r="AL10" s="19" t="n">
        <v>0.374765163103784</v>
      </c>
      <c r="AM10" s="19" t="n">
        <v>0.124562589909753</v>
      </c>
      <c r="AN10" s="19" t="n">
        <v>0.496638845570976</v>
      </c>
      <c r="AO10" s="19"/>
      <c r="AP10" s="19" t="n">
        <v>0.31109908920843</v>
      </c>
      <c r="AQ10" s="19" t="n">
        <v>0.369558120629869</v>
      </c>
      <c r="AR10" s="19" t="n">
        <v>0.499434522242434</v>
      </c>
      <c r="AS10" s="19" t="n">
        <v>0.317469401629449</v>
      </c>
      <c r="AT10" s="19" t="n">
        <v>0.371453544561101</v>
      </c>
      <c r="AU10" s="19"/>
      <c r="AV10" s="19" t="n">
        <v>0.391991428837001</v>
      </c>
      <c r="AW10" s="19" t="n">
        <v>0.345744989984958</v>
      </c>
      <c r="AX10" s="19" t="n">
        <v>0.409488413353435</v>
      </c>
      <c r="AY10" s="19" t="n">
        <v>0.348062196651625</v>
      </c>
      <c r="AZ10" s="19" t="n">
        <v>0.414821125978641</v>
      </c>
      <c r="BA10" s="19" t="n">
        <v>0.396421671194333</v>
      </c>
      <c r="BB10" s="19"/>
      <c r="BC10" s="19" t="n">
        <v>0.334063654418665</v>
      </c>
      <c r="BD10" s="19" t="n">
        <v>0.429608160814751</v>
      </c>
      <c r="BE10" s="19" t="n">
        <v>0.3769996881955</v>
      </c>
      <c r="BF10" s="19" t="n">
        <v>0.435137833702538</v>
      </c>
      <c r="BG10" s="19" t="n">
        <v>0.193630866084094</v>
      </c>
    </row>
    <row r="11">
      <c r="B11" s="20" t="s">
        <v>564</v>
      </c>
      <c r="C11" s="19" t="n">
        <v>0.139336998733086</v>
      </c>
      <c r="D11" s="19" t="n">
        <v>0.157437929143351</v>
      </c>
      <c r="E11" s="19" t="n">
        <v>0.116549503152525</v>
      </c>
      <c r="F11" s="19"/>
      <c r="G11" s="19" t="n">
        <v>0.132712572975767</v>
      </c>
      <c r="H11" s="19" t="n">
        <v>0.111907680218171</v>
      </c>
      <c r="I11" s="19" t="n">
        <v>0.0703082017013786</v>
      </c>
      <c r="J11" s="19" t="n">
        <v>0.166808961540313</v>
      </c>
      <c r="K11" s="19" t="n">
        <v>0.235440026767824</v>
      </c>
      <c r="L11" s="19" t="n">
        <v>0.143391929789764</v>
      </c>
      <c r="M11" s="19"/>
      <c r="N11" s="19" t="n">
        <v>0.113736116361654</v>
      </c>
      <c r="O11" s="19" t="n">
        <v>0.188876524925551</v>
      </c>
      <c r="P11" s="19" t="n">
        <v>0.146503031246427</v>
      </c>
      <c r="Q11" s="19" t="n">
        <v>0.110821609042114</v>
      </c>
      <c r="R11" s="19"/>
      <c r="S11" s="19" t="n">
        <v>0.160562140285111</v>
      </c>
      <c r="T11" s="19" t="n">
        <v>0.165486049515486</v>
      </c>
      <c r="U11" s="19" t="n">
        <v>0.0705634443370129</v>
      </c>
      <c r="V11" s="19" t="n">
        <v>0.0908872335143086</v>
      </c>
      <c r="W11" s="19" t="n">
        <v>0.202806637186578</v>
      </c>
      <c r="X11" s="19" t="n">
        <v>0.0862675777686097</v>
      </c>
      <c r="Y11" s="19" t="n">
        <v>0.198727202310688</v>
      </c>
      <c r="Z11" s="19" t="n">
        <v>0.142023736479679</v>
      </c>
      <c r="AA11" s="19" t="n">
        <v>0.0894052061999559</v>
      </c>
      <c r="AB11" s="19" t="n">
        <v>0.17811562484507</v>
      </c>
      <c r="AC11" s="19" t="n">
        <v>0.144616680032436</v>
      </c>
      <c r="AD11" s="19" t="n">
        <v>0.138978252067655</v>
      </c>
      <c r="AE11" s="19"/>
      <c r="AF11" s="19" t="n">
        <v>0.139291164227472</v>
      </c>
      <c r="AG11" s="19" t="n">
        <v>0.150402991349448</v>
      </c>
      <c r="AH11" s="19" t="n">
        <v>0.117959327176828</v>
      </c>
      <c r="AI11" s="19"/>
      <c r="AJ11" s="19" t="n">
        <v>0.157117620087041</v>
      </c>
      <c r="AK11" s="19" t="n">
        <v>0.136800671362998</v>
      </c>
      <c r="AL11" s="19" t="n">
        <v>0.189963982668868</v>
      </c>
      <c r="AM11" s="19" t="n">
        <v>0</v>
      </c>
      <c r="AN11" s="19" t="n">
        <v>0.14336650444356</v>
      </c>
      <c r="AO11" s="19"/>
      <c r="AP11" s="19" t="n">
        <v>0.179257252606113</v>
      </c>
      <c r="AQ11" s="19" t="n">
        <v>0.140965969297097</v>
      </c>
      <c r="AR11" s="19" t="n">
        <v>0.194711232264033</v>
      </c>
      <c r="AS11" s="19" t="n">
        <v>0.103790007049953</v>
      </c>
      <c r="AT11" s="19" t="n">
        <v>0.0544376946084025</v>
      </c>
      <c r="AU11" s="19"/>
      <c r="AV11" s="19" t="n">
        <v>0.138208499440751</v>
      </c>
      <c r="AW11" s="19" t="n">
        <v>0.16197096739758</v>
      </c>
      <c r="AX11" s="19" t="n">
        <v>0.140074009702377</v>
      </c>
      <c r="AY11" s="19" t="n">
        <v>0.139829472080788</v>
      </c>
      <c r="AZ11" s="19" t="n">
        <v>0.0768695590612841</v>
      </c>
      <c r="BA11" s="19" t="n">
        <v>0.138622985757883</v>
      </c>
      <c r="BB11" s="19"/>
      <c r="BC11" s="19" t="n">
        <v>0.0822482122760746</v>
      </c>
      <c r="BD11" s="19" t="n">
        <v>0.143021182693062</v>
      </c>
      <c r="BE11" s="19" t="n">
        <v>0.156034439547881</v>
      </c>
      <c r="BF11" s="19" t="n">
        <v>0.120627506329263</v>
      </c>
      <c r="BG11" s="19" t="n">
        <v>0.337693150395779</v>
      </c>
    </row>
    <row r="12">
      <c r="B12" s="20" t="s">
        <v>565</v>
      </c>
      <c r="C12" s="19" t="n">
        <v>0.0791864981478764</v>
      </c>
      <c r="D12" s="19" t="n">
        <v>0.096895517020419</v>
      </c>
      <c r="E12" s="19" t="n">
        <v>0.0601358349481502</v>
      </c>
      <c r="F12" s="19"/>
      <c r="G12" s="19" t="n">
        <v>0.0540153826140576</v>
      </c>
      <c r="H12" s="19" t="n">
        <v>0.0871575091155477</v>
      </c>
      <c r="I12" s="19" t="n">
        <v>0.0855635209168959</v>
      </c>
      <c r="J12" s="19" t="n">
        <v>0.0492172790398584</v>
      </c>
      <c r="K12" s="19" t="n">
        <v>0.149773002561393</v>
      </c>
      <c r="L12" s="19" t="n">
        <v>0.0585571954941782</v>
      </c>
      <c r="M12" s="19"/>
      <c r="N12" s="19" t="n">
        <v>0.0784619843959778</v>
      </c>
      <c r="O12" s="19" t="n">
        <v>0.0905691363124711</v>
      </c>
      <c r="P12" s="19" t="n">
        <v>0.0772287552160792</v>
      </c>
      <c r="Q12" s="19" t="n">
        <v>0.070639968647255</v>
      </c>
      <c r="R12" s="19"/>
      <c r="S12" s="19" t="n">
        <v>0.102439629098419</v>
      </c>
      <c r="T12" s="19" t="n">
        <v>0.0789144830918166</v>
      </c>
      <c r="U12" s="19" t="n">
        <v>0.02869263617528</v>
      </c>
      <c r="V12" s="19" t="n">
        <v>0.0910134522106824</v>
      </c>
      <c r="W12" s="19" t="n">
        <v>0.0678214968394718</v>
      </c>
      <c r="X12" s="19" t="n">
        <v>0.0362215466358099</v>
      </c>
      <c r="Y12" s="19" t="n">
        <v>0.0842366541924522</v>
      </c>
      <c r="Z12" s="19" t="n">
        <v>0.137493383010879</v>
      </c>
      <c r="AA12" s="19" t="n">
        <v>0.0569770960646562</v>
      </c>
      <c r="AB12" s="19" t="n">
        <v>0.0623048116203854</v>
      </c>
      <c r="AC12" s="19" t="n">
        <v>0.163764910678952</v>
      </c>
      <c r="AD12" s="19" t="n">
        <v>0.13563913062765</v>
      </c>
      <c r="AE12" s="19"/>
      <c r="AF12" s="19" t="n">
        <v>0.0948127708870757</v>
      </c>
      <c r="AG12" s="19" t="n">
        <v>0.0711557824634468</v>
      </c>
      <c r="AH12" s="19" t="n">
        <v>0.0873629526008407</v>
      </c>
      <c r="AI12" s="19"/>
      <c r="AJ12" s="19" t="n">
        <v>0.104299949577362</v>
      </c>
      <c r="AK12" s="19" t="n">
        <v>0.0459222079666076</v>
      </c>
      <c r="AL12" s="19" t="n">
        <v>0</v>
      </c>
      <c r="AM12" s="19" t="n">
        <v>0.141336873259908</v>
      </c>
      <c r="AN12" s="19" t="n">
        <v>0.0599418738931358</v>
      </c>
      <c r="AO12" s="19"/>
      <c r="AP12" s="19" t="n">
        <v>0.151898156345208</v>
      </c>
      <c r="AQ12" s="19" t="n">
        <v>0.0483597129221512</v>
      </c>
      <c r="AR12" s="19" t="n">
        <v>0.0596395773237998</v>
      </c>
      <c r="AS12" s="19" t="n">
        <v>0.0966993411709763</v>
      </c>
      <c r="AT12" s="19" t="n">
        <v>0.0760573609129724</v>
      </c>
      <c r="AU12" s="19"/>
      <c r="AV12" s="19" t="n">
        <v>0.0605583638350803</v>
      </c>
      <c r="AW12" s="19" t="n">
        <v>0.141287727059744</v>
      </c>
      <c r="AX12" s="19" t="n">
        <v>0.0506005616400491</v>
      </c>
      <c r="AY12" s="19" t="n">
        <v>0.0929015971359973</v>
      </c>
      <c r="AZ12" s="19" t="n">
        <v>0.0509552501427927</v>
      </c>
      <c r="BA12" s="19" t="n">
        <v>0.0461694815011118</v>
      </c>
      <c r="BB12" s="19"/>
      <c r="BC12" s="19" t="n">
        <v>0.0927150641541977</v>
      </c>
      <c r="BD12" s="19" t="n">
        <v>0.0706900064681489</v>
      </c>
      <c r="BE12" s="19" t="n">
        <v>0.101479511110159</v>
      </c>
      <c r="BF12" s="19" t="n">
        <v>0.021442369021393</v>
      </c>
      <c r="BG12" s="19" t="n">
        <v>0</v>
      </c>
    </row>
    <row r="13">
      <c r="B13" s="20" t="s">
        <v>100</v>
      </c>
      <c r="C13" s="21" t="n">
        <v>0.188930932899748</v>
      </c>
      <c r="D13" s="21" t="n">
        <v>0.169289912331759</v>
      </c>
      <c r="E13" s="21" t="n">
        <v>0.207706093173461</v>
      </c>
      <c r="F13" s="21"/>
      <c r="G13" s="21" t="n">
        <v>0.151336171227393</v>
      </c>
      <c r="H13" s="21" t="n">
        <v>0.187401839995781</v>
      </c>
      <c r="I13" s="21" t="n">
        <v>0.178146618850719</v>
      </c>
      <c r="J13" s="21" t="n">
        <v>0.249809477597793</v>
      </c>
      <c r="K13" s="21" t="n">
        <v>0.0948589941892101</v>
      </c>
      <c r="L13" s="21" t="n">
        <v>0.248228501522562</v>
      </c>
      <c r="M13" s="21"/>
      <c r="N13" s="21" t="n">
        <v>0.109669296257103</v>
      </c>
      <c r="O13" s="21" t="n">
        <v>0.165463961365129</v>
      </c>
      <c r="P13" s="21" t="n">
        <v>0.202983502989577</v>
      </c>
      <c r="Q13" s="21" t="n">
        <v>0.275385867930438</v>
      </c>
      <c r="R13" s="21"/>
      <c r="S13" s="21" t="n">
        <v>0.106835262937452</v>
      </c>
      <c r="T13" s="21" t="n">
        <v>0.172176548614346</v>
      </c>
      <c r="U13" s="21" t="n">
        <v>0.120208482145809</v>
      </c>
      <c r="V13" s="21" t="n">
        <v>0.231237181146345</v>
      </c>
      <c r="W13" s="21" t="n">
        <v>0.141511445477098</v>
      </c>
      <c r="X13" s="21" t="n">
        <v>0.401614272355216</v>
      </c>
      <c r="Y13" s="21" t="n">
        <v>0.197132984728357</v>
      </c>
      <c r="Z13" s="21" t="n">
        <v>0.183425392919422</v>
      </c>
      <c r="AA13" s="21" t="n">
        <v>0.188135662936456</v>
      </c>
      <c r="AB13" s="21" t="n">
        <v>0.170905374646983</v>
      </c>
      <c r="AC13" s="21" t="n">
        <v>0.208197870033176</v>
      </c>
      <c r="AD13" s="21" t="n">
        <v>0.0598739271718005</v>
      </c>
      <c r="AE13" s="21"/>
      <c r="AF13" s="21" t="n">
        <v>0.220799831040224</v>
      </c>
      <c r="AG13" s="21" t="n">
        <v>0.171763995988755</v>
      </c>
      <c r="AH13" s="21" t="n">
        <v>0.16349103023126</v>
      </c>
      <c r="AI13" s="21"/>
      <c r="AJ13" s="21" t="n">
        <v>0.193049612756676</v>
      </c>
      <c r="AK13" s="21" t="n">
        <v>0.176376609495195</v>
      </c>
      <c r="AL13" s="21" t="n">
        <v>0.210743787623274</v>
      </c>
      <c r="AM13" s="21" t="n">
        <v>0.290335227438503</v>
      </c>
      <c r="AN13" s="21" t="n">
        <v>0.171851431846623</v>
      </c>
      <c r="AO13" s="21"/>
      <c r="AP13" s="21" t="n">
        <v>0.199077840801113</v>
      </c>
      <c r="AQ13" s="21" t="n">
        <v>0.188111767950727</v>
      </c>
      <c r="AR13" s="21" t="n">
        <v>0.145136708823932</v>
      </c>
      <c r="AS13" s="21" t="n">
        <v>0.204933019156707</v>
      </c>
      <c r="AT13" s="21" t="n">
        <v>0.278768690782584</v>
      </c>
      <c r="AU13" s="21"/>
      <c r="AV13" s="21" t="n">
        <v>0.164395923568041</v>
      </c>
      <c r="AW13" s="21" t="n">
        <v>0.202054673601811</v>
      </c>
      <c r="AX13" s="21" t="n">
        <v>0.206582793708891</v>
      </c>
      <c r="AY13" s="21" t="n">
        <v>0.171422896067931</v>
      </c>
      <c r="AZ13" s="21" t="n">
        <v>0.231741037723227</v>
      </c>
      <c r="BA13" s="21" t="n">
        <v>0.278049979881989</v>
      </c>
      <c r="BB13" s="21"/>
      <c r="BC13" s="21" t="n">
        <v>0.263694501469072</v>
      </c>
      <c r="BD13" s="21" t="n">
        <v>0.22416266578264</v>
      </c>
      <c r="BE13" s="21" t="n">
        <v>0.123134210113625</v>
      </c>
      <c r="BF13" s="21" t="n">
        <v>0.0561813949345846</v>
      </c>
      <c r="BG13" s="21" t="n">
        <v>0.298245785749244</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567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239</v>
      </c>
      <c r="E7" s="11" t="n">
        <v>279</v>
      </c>
      <c r="F7" s="11"/>
      <c r="G7" s="11" t="n">
        <v>64</v>
      </c>
      <c r="H7" s="11" t="n">
        <v>77</v>
      </c>
      <c r="I7" s="11" t="n">
        <v>75</v>
      </c>
      <c r="J7" s="11" t="n">
        <v>104</v>
      </c>
      <c r="K7" s="11" t="n">
        <v>83</v>
      </c>
      <c r="L7" s="11" t="n">
        <v>117</v>
      </c>
      <c r="M7" s="11"/>
      <c r="N7" s="11" t="n">
        <v>142</v>
      </c>
      <c r="O7" s="11" t="n">
        <v>124</v>
      </c>
      <c r="P7" s="11" t="n">
        <v>122</v>
      </c>
      <c r="Q7" s="11" t="n">
        <v>132</v>
      </c>
      <c r="R7" s="11"/>
      <c r="S7" s="11" t="n">
        <v>82</v>
      </c>
      <c r="T7" s="11" t="n">
        <v>69</v>
      </c>
      <c r="U7" s="11" t="n">
        <v>44</v>
      </c>
      <c r="V7" s="11" t="n">
        <v>35</v>
      </c>
      <c r="W7" s="11" t="n">
        <v>25</v>
      </c>
      <c r="X7" s="11" t="n">
        <v>36</v>
      </c>
      <c r="Y7" s="11" t="n">
        <v>43</v>
      </c>
      <c r="Z7" s="11" t="n">
        <v>21</v>
      </c>
      <c r="AA7" s="11" t="n">
        <v>64</v>
      </c>
      <c r="AB7" s="11" t="n">
        <v>50</v>
      </c>
      <c r="AC7" s="11" t="n">
        <v>33</v>
      </c>
      <c r="AD7" s="11" t="n">
        <v>18</v>
      </c>
      <c r="AE7" s="11"/>
      <c r="AF7" s="11" t="n">
        <v>190</v>
      </c>
      <c r="AG7" s="11" t="n">
        <v>212</v>
      </c>
      <c r="AH7" s="11" t="n">
        <v>73</v>
      </c>
      <c r="AI7" s="11"/>
      <c r="AJ7" s="11" t="n">
        <v>174</v>
      </c>
      <c r="AK7" s="11" t="n">
        <v>138</v>
      </c>
      <c r="AL7" s="11" t="n">
        <v>35</v>
      </c>
      <c r="AM7" s="11" t="n">
        <v>11</v>
      </c>
      <c r="AN7" s="11" t="n">
        <v>67</v>
      </c>
      <c r="AO7" s="11"/>
      <c r="AP7" s="11" t="n">
        <v>102</v>
      </c>
      <c r="AQ7" s="11" t="n">
        <v>168</v>
      </c>
      <c r="AR7" s="11" t="n">
        <v>48</v>
      </c>
      <c r="AS7" s="11" t="n">
        <v>66</v>
      </c>
      <c r="AT7" s="11" t="n">
        <v>35</v>
      </c>
      <c r="AU7" s="11"/>
      <c r="AV7" s="11" t="n">
        <v>142</v>
      </c>
      <c r="AW7" s="11" t="n">
        <v>101</v>
      </c>
      <c r="AX7" s="11" t="n">
        <v>47</v>
      </c>
      <c r="AY7" s="11" t="n">
        <v>79</v>
      </c>
      <c r="AZ7" s="11" t="n">
        <v>43</v>
      </c>
      <c r="BA7" s="11" t="n">
        <v>46</v>
      </c>
      <c r="BB7" s="11"/>
      <c r="BC7" s="11" t="n">
        <v>124</v>
      </c>
      <c r="BD7" s="11" t="n">
        <v>113</v>
      </c>
      <c r="BE7" s="11" t="n">
        <v>137</v>
      </c>
      <c r="BF7" s="11" t="n">
        <v>60</v>
      </c>
      <c r="BG7" s="11" t="n">
        <v>10</v>
      </c>
    </row>
    <row r="8" ht="30" customHeight="1">
      <c r="B8" s="12" t="s">
        <v>20</v>
      </c>
      <c r="C8" s="12" t="n">
        <v>520</v>
      </c>
      <c r="D8" s="12" t="n">
        <v>237</v>
      </c>
      <c r="E8" s="12" t="n">
        <v>282</v>
      </c>
      <c r="F8" s="12"/>
      <c r="G8" s="12" t="n">
        <v>60</v>
      </c>
      <c r="H8" s="12" t="n">
        <v>82</v>
      </c>
      <c r="I8" s="12" t="n">
        <v>81</v>
      </c>
      <c r="J8" s="12" t="n">
        <v>98</v>
      </c>
      <c r="K8" s="12" t="n">
        <v>82</v>
      </c>
      <c r="L8" s="12" t="n">
        <v>116</v>
      </c>
      <c r="M8" s="12"/>
      <c r="N8" s="12" t="n">
        <v>136</v>
      </c>
      <c r="O8" s="12" t="n">
        <v>139</v>
      </c>
      <c r="P8" s="12" t="n">
        <v>117</v>
      </c>
      <c r="Q8" s="12" t="n">
        <v>129</v>
      </c>
      <c r="R8" s="12"/>
      <c r="S8" s="12" t="n">
        <v>78</v>
      </c>
      <c r="T8" s="12" t="n">
        <v>71</v>
      </c>
      <c r="U8" s="12" t="n">
        <v>47</v>
      </c>
      <c r="V8" s="12" t="n">
        <v>43</v>
      </c>
      <c r="W8" s="12" t="n">
        <v>28</v>
      </c>
      <c r="X8" s="12" t="n">
        <v>46</v>
      </c>
      <c r="Y8" s="12" t="n">
        <v>41</v>
      </c>
      <c r="Z8" s="12" t="n">
        <v>18</v>
      </c>
      <c r="AA8" s="12" t="n">
        <v>59</v>
      </c>
      <c r="AB8" s="12" t="n">
        <v>46</v>
      </c>
      <c r="AC8" s="12" t="n">
        <v>28</v>
      </c>
      <c r="AD8" s="12" t="n">
        <v>17</v>
      </c>
      <c r="AE8" s="12"/>
      <c r="AF8" s="12" t="n">
        <v>191</v>
      </c>
      <c r="AG8" s="12" t="n">
        <v>210</v>
      </c>
      <c r="AH8" s="12" t="n">
        <v>75</v>
      </c>
      <c r="AI8" s="12"/>
      <c r="AJ8" s="12" t="n">
        <v>175</v>
      </c>
      <c r="AK8" s="12" t="n">
        <v>138</v>
      </c>
      <c r="AL8" s="12" t="n">
        <v>36</v>
      </c>
      <c r="AM8" s="12" t="n">
        <v>11</v>
      </c>
      <c r="AN8" s="12" t="n">
        <v>68</v>
      </c>
      <c r="AO8" s="12"/>
      <c r="AP8" s="12" t="n">
        <v>103</v>
      </c>
      <c r="AQ8" s="12" t="n">
        <v>167</v>
      </c>
      <c r="AR8" s="12" t="n">
        <v>47</v>
      </c>
      <c r="AS8" s="12" t="n">
        <v>66</v>
      </c>
      <c r="AT8" s="12" t="n">
        <v>36</v>
      </c>
      <c r="AU8" s="12"/>
      <c r="AV8" s="12" t="n">
        <v>143</v>
      </c>
      <c r="AW8" s="12" t="n">
        <v>102</v>
      </c>
      <c r="AX8" s="12" t="n">
        <v>47</v>
      </c>
      <c r="AY8" s="12" t="n">
        <v>78</v>
      </c>
      <c r="AZ8" s="12" t="n">
        <v>43</v>
      </c>
      <c r="BA8" s="12" t="n">
        <v>46</v>
      </c>
      <c r="BB8" s="12"/>
      <c r="BC8" s="12" t="n">
        <v>127</v>
      </c>
      <c r="BD8" s="12" t="n">
        <v>111</v>
      </c>
      <c r="BE8" s="12" t="n">
        <v>138</v>
      </c>
      <c r="BF8" s="12" t="n">
        <v>60</v>
      </c>
      <c r="BG8" s="12" t="n">
        <v>10</v>
      </c>
    </row>
    <row r="9">
      <c r="B9" s="20" t="s">
        <v>562</v>
      </c>
      <c r="C9" s="19" t="n">
        <v>0.184668067101137</v>
      </c>
      <c r="D9" s="19" t="n">
        <v>0.186363812585753</v>
      </c>
      <c r="E9" s="19" t="n">
        <v>0.181177433270614</v>
      </c>
      <c r="F9" s="19"/>
      <c r="G9" s="19" t="n">
        <v>0.295468427636655</v>
      </c>
      <c r="H9" s="19" t="n">
        <v>0.189956789244151</v>
      </c>
      <c r="I9" s="19" t="n">
        <v>0.303655345395878</v>
      </c>
      <c r="J9" s="19" t="n">
        <v>0.15676849742095</v>
      </c>
      <c r="K9" s="19" t="n">
        <v>0.145086637850293</v>
      </c>
      <c r="L9" s="19" t="n">
        <v>0.0921475438914783</v>
      </c>
      <c r="M9" s="19"/>
      <c r="N9" s="19" t="n">
        <v>0.149416231558689</v>
      </c>
      <c r="O9" s="19" t="n">
        <v>0.215428238099483</v>
      </c>
      <c r="P9" s="19" t="n">
        <v>0.192158253475548</v>
      </c>
      <c r="Q9" s="19" t="n">
        <v>0.181854547508167</v>
      </c>
      <c r="R9" s="19"/>
      <c r="S9" s="19" t="n">
        <v>0.208888540992623</v>
      </c>
      <c r="T9" s="19" t="n">
        <v>0.172598587485333</v>
      </c>
      <c r="U9" s="19" t="n">
        <v>0.230467148661936</v>
      </c>
      <c r="V9" s="19" t="n">
        <v>0.143717458997886</v>
      </c>
      <c r="W9" s="19" t="n">
        <v>0.160653418717808</v>
      </c>
      <c r="X9" s="19" t="n">
        <v>0.222342523736369</v>
      </c>
      <c r="Y9" s="19" t="n">
        <v>0.238032226425114</v>
      </c>
      <c r="Z9" s="19" t="n">
        <v>0.08294999135421</v>
      </c>
      <c r="AA9" s="19" t="n">
        <v>0.144001588640396</v>
      </c>
      <c r="AB9" s="19" t="n">
        <v>0.175196253061052</v>
      </c>
      <c r="AC9" s="19" t="n">
        <v>0.189744905267451</v>
      </c>
      <c r="AD9" s="19" t="n">
        <v>0.18057781523503</v>
      </c>
      <c r="AE9" s="19"/>
      <c r="AF9" s="19" t="n">
        <v>0.167721309584757</v>
      </c>
      <c r="AG9" s="19" t="n">
        <v>0.186657408422918</v>
      </c>
      <c r="AH9" s="19" t="n">
        <v>0.184110572778736</v>
      </c>
      <c r="AI9" s="19"/>
      <c r="AJ9" s="19" t="n">
        <v>0.105545466297963</v>
      </c>
      <c r="AK9" s="19" t="n">
        <v>0.210676072239174</v>
      </c>
      <c r="AL9" s="19" t="n">
        <v>0.273008380622131</v>
      </c>
      <c r="AM9" s="19" t="n">
        <v>0.562234509613326</v>
      </c>
      <c r="AN9" s="19" t="n">
        <v>0.173860749161332</v>
      </c>
      <c r="AO9" s="19"/>
      <c r="AP9" s="19" t="n">
        <v>0.0868234333696076</v>
      </c>
      <c r="AQ9" s="19" t="n">
        <v>0.198020699118692</v>
      </c>
      <c r="AR9" s="19" t="n">
        <v>0.230677439405926</v>
      </c>
      <c r="AS9" s="19" t="n">
        <v>0.259832713496312</v>
      </c>
      <c r="AT9" s="19" t="n">
        <v>0.250371855633019</v>
      </c>
      <c r="AU9" s="19"/>
      <c r="AV9" s="19" t="n">
        <v>0.18048380904198</v>
      </c>
      <c r="AW9" s="19" t="n">
        <v>0.103171959466742</v>
      </c>
      <c r="AX9" s="19" t="n">
        <v>0.265152294173857</v>
      </c>
      <c r="AY9" s="19" t="n">
        <v>0.260022987190128</v>
      </c>
      <c r="AZ9" s="19" t="n">
        <v>0.292361995186682</v>
      </c>
      <c r="BA9" s="19" t="n">
        <v>0.12390399907446</v>
      </c>
      <c r="BB9" s="19"/>
      <c r="BC9" s="19" t="n">
        <v>0.119184255852062</v>
      </c>
      <c r="BD9" s="19" t="n">
        <v>0.197983762445226</v>
      </c>
      <c r="BE9" s="19" t="n">
        <v>0.2016965669046</v>
      </c>
      <c r="BF9" s="19" t="n">
        <v>0.173265717079432</v>
      </c>
      <c r="BG9" s="19" t="n">
        <v>0.181196065404423</v>
      </c>
    </row>
    <row r="10">
      <c r="B10" s="20" t="s">
        <v>563</v>
      </c>
      <c r="C10" s="19" t="n">
        <v>0.267049378378008</v>
      </c>
      <c r="D10" s="19" t="n">
        <v>0.242188514770956</v>
      </c>
      <c r="E10" s="19" t="n">
        <v>0.286724323660036</v>
      </c>
      <c r="F10" s="19"/>
      <c r="G10" s="19" t="n">
        <v>0.357345005226765</v>
      </c>
      <c r="H10" s="19" t="n">
        <v>0.341281748841581</v>
      </c>
      <c r="I10" s="19" t="n">
        <v>0.210210537742258</v>
      </c>
      <c r="J10" s="19" t="n">
        <v>0.263808277747833</v>
      </c>
      <c r="K10" s="19" t="n">
        <v>0.248446765175036</v>
      </c>
      <c r="L10" s="19" t="n">
        <v>0.224016833160403</v>
      </c>
      <c r="M10" s="19"/>
      <c r="N10" s="19" t="n">
        <v>0.352306819942853</v>
      </c>
      <c r="O10" s="19" t="n">
        <v>0.180310948017666</v>
      </c>
      <c r="P10" s="19" t="n">
        <v>0.258122892132429</v>
      </c>
      <c r="Q10" s="19" t="n">
        <v>0.278791587714326</v>
      </c>
      <c r="R10" s="19"/>
      <c r="S10" s="19" t="n">
        <v>0.284962179780555</v>
      </c>
      <c r="T10" s="19" t="n">
        <v>0.258454407988014</v>
      </c>
      <c r="U10" s="19" t="n">
        <v>0.256237069259671</v>
      </c>
      <c r="V10" s="19" t="n">
        <v>0.224995288665192</v>
      </c>
      <c r="W10" s="19" t="n">
        <v>0.17388520221476</v>
      </c>
      <c r="X10" s="19" t="n">
        <v>0.385002452625307</v>
      </c>
      <c r="Y10" s="19" t="n">
        <v>0.233899132430583</v>
      </c>
      <c r="Z10" s="19" t="n">
        <v>0.29133533523513</v>
      </c>
      <c r="AA10" s="19" t="n">
        <v>0.272806517916417</v>
      </c>
      <c r="AB10" s="19" t="n">
        <v>0.204758153285455</v>
      </c>
      <c r="AC10" s="19" t="n">
        <v>0.373296529919107</v>
      </c>
      <c r="AD10" s="19" t="n">
        <v>0.213641793194552</v>
      </c>
      <c r="AE10" s="19"/>
      <c r="AF10" s="19" t="n">
        <v>0.257094896832666</v>
      </c>
      <c r="AG10" s="19" t="n">
        <v>0.243792524332904</v>
      </c>
      <c r="AH10" s="19" t="n">
        <v>0.282107543461989</v>
      </c>
      <c r="AI10" s="19"/>
      <c r="AJ10" s="19" t="n">
        <v>0.290565667190527</v>
      </c>
      <c r="AK10" s="19" t="n">
        <v>0.279487679318758</v>
      </c>
      <c r="AL10" s="19" t="n">
        <v>0.202655052043165</v>
      </c>
      <c r="AM10" s="19" t="n">
        <v>0.181992030198</v>
      </c>
      <c r="AN10" s="19" t="n">
        <v>0.236470036826943</v>
      </c>
      <c r="AO10" s="19"/>
      <c r="AP10" s="19" t="n">
        <v>0.234166528917133</v>
      </c>
      <c r="AQ10" s="19" t="n">
        <v>0.276090988794133</v>
      </c>
      <c r="AR10" s="19" t="n">
        <v>0.285923425019512</v>
      </c>
      <c r="AS10" s="19" t="n">
        <v>0.354356722530909</v>
      </c>
      <c r="AT10" s="19" t="n">
        <v>0.21312960782857</v>
      </c>
      <c r="AU10" s="19"/>
      <c r="AV10" s="19" t="n">
        <v>0.285866132416137</v>
      </c>
      <c r="AW10" s="19" t="n">
        <v>0.235980676759798</v>
      </c>
      <c r="AX10" s="19" t="n">
        <v>0.273081994528047</v>
      </c>
      <c r="AY10" s="19" t="n">
        <v>0.314382449967028</v>
      </c>
      <c r="AZ10" s="19" t="n">
        <v>0.216877406241526</v>
      </c>
      <c r="BA10" s="19" t="n">
        <v>0.254849174674079</v>
      </c>
      <c r="BB10" s="19"/>
      <c r="BC10" s="19" t="n">
        <v>0.2249763346725</v>
      </c>
      <c r="BD10" s="19" t="n">
        <v>0.319106555705778</v>
      </c>
      <c r="BE10" s="19" t="n">
        <v>0.277266092417254</v>
      </c>
      <c r="BF10" s="19" t="n">
        <v>0.323613679960546</v>
      </c>
      <c r="BG10" s="19" t="n">
        <v>0.355200935875307</v>
      </c>
    </row>
    <row r="11">
      <c r="B11" s="20" t="s">
        <v>564</v>
      </c>
      <c r="C11" s="19" t="n">
        <v>0.185438914344999</v>
      </c>
      <c r="D11" s="19" t="n">
        <v>0.210572423812643</v>
      </c>
      <c r="E11" s="19" t="n">
        <v>0.165393764266379</v>
      </c>
      <c r="F11" s="19"/>
      <c r="G11" s="19" t="n">
        <v>0.128698018105588</v>
      </c>
      <c r="H11" s="19" t="n">
        <v>0.168669937590049</v>
      </c>
      <c r="I11" s="19" t="n">
        <v>0.185068043787033</v>
      </c>
      <c r="J11" s="19" t="n">
        <v>0.160484901940393</v>
      </c>
      <c r="K11" s="19" t="n">
        <v>0.171701486534691</v>
      </c>
      <c r="L11" s="19" t="n">
        <v>0.25757115278496</v>
      </c>
      <c r="M11" s="19"/>
      <c r="N11" s="19" t="n">
        <v>0.193359322580945</v>
      </c>
      <c r="O11" s="19" t="n">
        <v>0.164027507774921</v>
      </c>
      <c r="P11" s="19" t="n">
        <v>0.186360435170591</v>
      </c>
      <c r="Q11" s="19" t="n">
        <v>0.19929185276482</v>
      </c>
      <c r="R11" s="19"/>
      <c r="S11" s="19" t="n">
        <v>0.114366132050839</v>
      </c>
      <c r="T11" s="19" t="n">
        <v>0.239719665521374</v>
      </c>
      <c r="U11" s="19" t="n">
        <v>0.223422503006734</v>
      </c>
      <c r="V11" s="19" t="n">
        <v>0.232026355969921</v>
      </c>
      <c r="W11" s="19" t="n">
        <v>0.122956622657013</v>
      </c>
      <c r="X11" s="19" t="n">
        <v>0.219899844204637</v>
      </c>
      <c r="Y11" s="19" t="n">
        <v>0.242384632640699</v>
      </c>
      <c r="Z11" s="19" t="n">
        <v>0.0974219180634825</v>
      </c>
      <c r="AA11" s="19" t="n">
        <v>0.13716762468165</v>
      </c>
      <c r="AB11" s="19" t="n">
        <v>0.222979768732583</v>
      </c>
      <c r="AC11" s="19" t="n">
        <v>0.183010119609356</v>
      </c>
      <c r="AD11" s="19" t="n">
        <v>0.101315138760998</v>
      </c>
      <c r="AE11" s="19"/>
      <c r="AF11" s="19" t="n">
        <v>0.200782432594774</v>
      </c>
      <c r="AG11" s="19" t="n">
        <v>0.203567321086642</v>
      </c>
      <c r="AH11" s="19" t="n">
        <v>0.136790548825946</v>
      </c>
      <c r="AI11" s="19"/>
      <c r="AJ11" s="19" t="n">
        <v>0.243462906533049</v>
      </c>
      <c r="AK11" s="19" t="n">
        <v>0.184347766724427</v>
      </c>
      <c r="AL11" s="19" t="n">
        <v>0.111849705234777</v>
      </c>
      <c r="AM11" s="19" t="n">
        <v>0.0756604692224473</v>
      </c>
      <c r="AN11" s="19" t="n">
        <v>0.12606232354082</v>
      </c>
      <c r="AO11" s="19"/>
      <c r="AP11" s="19" t="n">
        <v>0.271580632202002</v>
      </c>
      <c r="AQ11" s="19" t="n">
        <v>0.206179030802962</v>
      </c>
      <c r="AR11" s="19" t="n">
        <v>0.194077344760121</v>
      </c>
      <c r="AS11" s="19" t="n">
        <v>0.111962751892176</v>
      </c>
      <c r="AT11" s="19" t="n">
        <v>0.134439930893697</v>
      </c>
      <c r="AU11" s="19"/>
      <c r="AV11" s="19" t="n">
        <v>0.205489587273991</v>
      </c>
      <c r="AW11" s="19" t="n">
        <v>0.307335909297505</v>
      </c>
      <c r="AX11" s="19" t="n">
        <v>0.192407011264142</v>
      </c>
      <c r="AY11" s="19" t="n">
        <v>0.106697478446218</v>
      </c>
      <c r="AZ11" s="19" t="n">
        <v>0.0835795281615186</v>
      </c>
      <c r="BA11" s="19" t="n">
        <v>0.150636499171104</v>
      </c>
      <c r="BB11" s="19"/>
      <c r="BC11" s="19" t="n">
        <v>0.205695608551191</v>
      </c>
      <c r="BD11" s="19" t="n">
        <v>0.160394927254481</v>
      </c>
      <c r="BE11" s="19" t="n">
        <v>0.191989938024778</v>
      </c>
      <c r="BF11" s="19" t="n">
        <v>0.135385838658013</v>
      </c>
      <c r="BG11" s="19" t="n">
        <v>0.102520813436968</v>
      </c>
    </row>
    <row r="12">
      <c r="B12" s="20" t="s">
        <v>565</v>
      </c>
      <c r="C12" s="19" t="n">
        <v>0.177483212562647</v>
      </c>
      <c r="D12" s="19" t="n">
        <v>0.202170570431252</v>
      </c>
      <c r="E12" s="19" t="n">
        <v>0.157765575050177</v>
      </c>
      <c r="F12" s="19"/>
      <c r="G12" s="19" t="n">
        <v>0.079345234579666</v>
      </c>
      <c r="H12" s="19" t="n">
        <v>0.127999241640197</v>
      </c>
      <c r="I12" s="19" t="n">
        <v>0.146880955251887</v>
      </c>
      <c r="J12" s="19" t="n">
        <v>0.215675736953639</v>
      </c>
      <c r="K12" s="19" t="n">
        <v>0.212040511827626</v>
      </c>
      <c r="L12" s="19" t="n">
        <v>0.227499885210704</v>
      </c>
      <c r="M12" s="19"/>
      <c r="N12" s="19" t="n">
        <v>0.183900231584279</v>
      </c>
      <c r="O12" s="19" t="n">
        <v>0.222160247423857</v>
      </c>
      <c r="P12" s="19" t="n">
        <v>0.148754337847513</v>
      </c>
      <c r="Q12" s="19" t="n">
        <v>0.148769674058626</v>
      </c>
      <c r="R12" s="19"/>
      <c r="S12" s="19" t="n">
        <v>0.180409121250386</v>
      </c>
      <c r="T12" s="19" t="n">
        <v>0.134320637850046</v>
      </c>
      <c r="U12" s="19" t="n">
        <v>0.137356226549336</v>
      </c>
      <c r="V12" s="19" t="n">
        <v>0.287715794404095</v>
      </c>
      <c r="W12" s="19" t="n">
        <v>0.201287215250009</v>
      </c>
      <c r="X12" s="19" t="n">
        <v>0.172755179433687</v>
      </c>
      <c r="Y12" s="19" t="n">
        <v>0.13365555389775</v>
      </c>
      <c r="Z12" s="19" t="n">
        <v>0.221731410709914</v>
      </c>
      <c r="AA12" s="19" t="n">
        <v>0.191980530443456</v>
      </c>
      <c r="AB12" s="19" t="n">
        <v>0.145743162655421</v>
      </c>
      <c r="AC12" s="19" t="n">
        <v>0.122601211847356</v>
      </c>
      <c r="AD12" s="19" t="n">
        <v>0.335784368176177</v>
      </c>
      <c r="AE12" s="19"/>
      <c r="AF12" s="19" t="n">
        <v>0.187160242152873</v>
      </c>
      <c r="AG12" s="19" t="n">
        <v>0.189499806041354</v>
      </c>
      <c r="AH12" s="19" t="n">
        <v>0.183688305684425</v>
      </c>
      <c r="AI12" s="19"/>
      <c r="AJ12" s="19" t="n">
        <v>0.171896562548803</v>
      </c>
      <c r="AK12" s="19" t="n">
        <v>0.150404436450329</v>
      </c>
      <c r="AL12" s="19" t="n">
        <v>0.172325167657158</v>
      </c>
      <c r="AM12" s="19" t="n">
        <v>0.180112990966227</v>
      </c>
      <c r="AN12" s="19" t="n">
        <v>0.22882768748749</v>
      </c>
      <c r="AO12" s="19"/>
      <c r="AP12" s="19" t="n">
        <v>0.153626314452726</v>
      </c>
      <c r="AQ12" s="19" t="n">
        <v>0.185814648177775</v>
      </c>
      <c r="AR12" s="19" t="n">
        <v>0.126586917278308</v>
      </c>
      <c r="AS12" s="19" t="n">
        <v>0.180463641529383</v>
      </c>
      <c r="AT12" s="19" t="n">
        <v>0.23269717850871</v>
      </c>
      <c r="AU12" s="19"/>
      <c r="AV12" s="19" t="n">
        <v>0.164179207724999</v>
      </c>
      <c r="AW12" s="19" t="n">
        <v>0.167588190866643</v>
      </c>
      <c r="AX12" s="19" t="n">
        <v>0.125368013398725</v>
      </c>
      <c r="AY12" s="19" t="n">
        <v>0.190925781426146</v>
      </c>
      <c r="AZ12" s="19" t="n">
        <v>0.241022497465067</v>
      </c>
      <c r="BA12" s="19" t="n">
        <v>0.116991164219352</v>
      </c>
      <c r="BB12" s="19"/>
      <c r="BC12" s="19" t="n">
        <v>0.176692392772206</v>
      </c>
      <c r="BD12" s="19" t="n">
        <v>0.131455533975546</v>
      </c>
      <c r="BE12" s="19" t="n">
        <v>0.171790775848537</v>
      </c>
      <c r="BF12" s="19" t="n">
        <v>0.244730932329063</v>
      </c>
      <c r="BG12" s="19" t="n">
        <v>0.259323533326363</v>
      </c>
    </row>
    <row r="13">
      <c r="B13" s="20" t="s">
        <v>100</v>
      </c>
      <c r="C13" s="21" t="n">
        <v>0.18536042761321</v>
      </c>
      <c r="D13" s="21" t="n">
        <v>0.158704678399395</v>
      </c>
      <c r="E13" s="21" t="n">
        <v>0.208938903752795</v>
      </c>
      <c r="F13" s="21"/>
      <c r="G13" s="21" t="n">
        <v>0.139143314451326</v>
      </c>
      <c r="H13" s="21" t="n">
        <v>0.172092282684023</v>
      </c>
      <c r="I13" s="21" t="n">
        <v>0.154185117822944</v>
      </c>
      <c r="J13" s="21" t="n">
        <v>0.203262585937184</v>
      </c>
      <c r="K13" s="21" t="n">
        <v>0.222724598612353</v>
      </c>
      <c r="L13" s="21" t="n">
        <v>0.198764584952454</v>
      </c>
      <c r="M13" s="21"/>
      <c r="N13" s="21" t="n">
        <v>0.121017394333235</v>
      </c>
      <c r="O13" s="21" t="n">
        <v>0.218073058684073</v>
      </c>
      <c r="P13" s="21" t="n">
        <v>0.214604081373919</v>
      </c>
      <c r="Q13" s="21" t="n">
        <v>0.191292337954061</v>
      </c>
      <c r="R13" s="21"/>
      <c r="S13" s="21" t="n">
        <v>0.211374025925597</v>
      </c>
      <c r="T13" s="21" t="n">
        <v>0.194906701155233</v>
      </c>
      <c r="U13" s="21" t="n">
        <v>0.152517052522323</v>
      </c>
      <c r="V13" s="21" t="n">
        <v>0.111545101962906</v>
      </c>
      <c r="W13" s="21" t="n">
        <v>0.34121754116041</v>
      </c>
      <c r="X13" s="21" t="n">
        <v>0</v>
      </c>
      <c r="Y13" s="21" t="n">
        <v>0.152028454605854</v>
      </c>
      <c r="Z13" s="21" t="n">
        <v>0.306561344637263</v>
      </c>
      <c r="AA13" s="21" t="n">
        <v>0.254043738318082</v>
      </c>
      <c r="AB13" s="21" t="n">
        <v>0.251322662265489</v>
      </c>
      <c r="AC13" s="21" t="n">
        <v>0.13134723335673</v>
      </c>
      <c r="AD13" s="21" t="n">
        <v>0.168680884633242</v>
      </c>
      <c r="AE13" s="21"/>
      <c r="AF13" s="21" t="n">
        <v>0.18724111883493</v>
      </c>
      <c r="AG13" s="21" t="n">
        <v>0.176482940116182</v>
      </c>
      <c r="AH13" s="21" t="n">
        <v>0.213303029248903</v>
      </c>
      <c r="AI13" s="21"/>
      <c r="AJ13" s="21" t="n">
        <v>0.188529397429658</v>
      </c>
      <c r="AK13" s="21" t="n">
        <v>0.175084045267312</v>
      </c>
      <c r="AL13" s="21" t="n">
        <v>0.240161694442769</v>
      </c>
      <c r="AM13" s="21" t="n">
        <v>0</v>
      </c>
      <c r="AN13" s="21" t="n">
        <v>0.234779202983414</v>
      </c>
      <c r="AO13" s="21"/>
      <c r="AP13" s="21" t="n">
        <v>0.253803091058532</v>
      </c>
      <c r="AQ13" s="21" t="n">
        <v>0.133894633106439</v>
      </c>
      <c r="AR13" s="21" t="n">
        <v>0.162734873536132</v>
      </c>
      <c r="AS13" s="21" t="n">
        <v>0.0933841705512202</v>
      </c>
      <c r="AT13" s="21" t="n">
        <v>0.169361427136004</v>
      </c>
      <c r="AU13" s="21"/>
      <c r="AV13" s="21" t="n">
        <v>0.163981263542893</v>
      </c>
      <c r="AW13" s="21" t="n">
        <v>0.185923263609312</v>
      </c>
      <c r="AX13" s="21" t="n">
        <v>0.14399068663523</v>
      </c>
      <c r="AY13" s="21" t="n">
        <v>0.12797130297048</v>
      </c>
      <c r="AZ13" s="21" t="n">
        <v>0.166158572945206</v>
      </c>
      <c r="BA13" s="21" t="n">
        <v>0.353619162861005</v>
      </c>
      <c r="BB13" s="21"/>
      <c r="BC13" s="21" t="n">
        <v>0.273451408152041</v>
      </c>
      <c r="BD13" s="21" t="n">
        <v>0.191059220618969</v>
      </c>
      <c r="BE13" s="21" t="n">
        <v>0.157256626804831</v>
      </c>
      <c r="BF13" s="21" t="n">
        <v>0.123003831972945</v>
      </c>
      <c r="BG13" s="21" t="n">
        <v>0.10175865195694</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568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511</v>
      </c>
      <c r="D7" s="11" t="n">
        <v>260</v>
      </c>
      <c r="E7" s="11" t="n">
        <v>250</v>
      </c>
      <c r="F7" s="11"/>
      <c r="G7" s="11" t="n">
        <v>80</v>
      </c>
      <c r="H7" s="11" t="n">
        <v>83</v>
      </c>
      <c r="I7" s="11" t="n">
        <v>83</v>
      </c>
      <c r="J7" s="11" t="n">
        <v>94</v>
      </c>
      <c r="K7" s="11" t="n">
        <v>64</v>
      </c>
      <c r="L7" s="11" t="n">
        <v>107</v>
      </c>
      <c r="M7" s="11"/>
      <c r="N7" s="11" t="n">
        <v>143</v>
      </c>
      <c r="O7" s="11" t="n">
        <v>120</v>
      </c>
      <c r="P7" s="11" t="n">
        <v>115</v>
      </c>
      <c r="Q7" s="11" t="n">
        <v>133</v>
      </c>
      <c r="R7" s="11"/>
      <c r="S7" s="11" t="n">
        <v>80</v>
      </c>
      <c r="T7" s="11" t="n">
        <v>56</v>
      </c>
      <c r="U7" s="11" t="n">
        <v>45</v>
      </c>
      <c r="V7" s="11" t="n">
        <v>35</v>
      </c>
      <c r="W7" s="11" t="n">
        <v>39</v>
      </c>
      <c r="X7" s="11" t="n">
        <v>39</v>
      </c>
      <c r="Y7" s="11" t="n">
        <v>40</v>
      </c>
      <c r="Z7" s="11" t="n">
        <v>21</v>
      </c>
      <c r="AA7" s="11" t="n">
        <v>63</v>
      </c>
      <c r="AB7" s="11" t="n">
        <v>47</v>
      </c>
      <c r="AC7" s="11" t="n">
        <v>26</v>
      </c>
      <c r="AD7" s="11" t="n">
        <v>20</v>
      </c>
      <c r="AE7" s="11"/>
      <c r="AF7" s="11" t="n">
        <v>158</v>
      </c>
      <c r="AG7" s="11" t="n">
        <v>209</v>
      </c>
      <c r="AH7" s="11" t="n">
        <v>87</v>
      </c>
      <c r="AI7" s="11"/>
      <c r="AJ7" s="11" t="n">
        <v>170</v>
      </c>
      <c r="AK7" s="11" t="n">
        <v>135</v>
      </c>
      <c r="AL7" s="11" t="n">
        <v>31</v>
      </c>
      <c r="AM7" s="11" t="n">
        <v>10</v>
      </c>
      <c r="AN7" s="11" t="n">
        <v>72</v>
      </c>
      <c r="AO7" s="11"/>
      <c r="AP7" s="11" t="n">
        <v>103</v>
      </c>
      <c r="AQ7" s="11" t="n">
        <v>153</v>
      </c>
      <c r="AR7" s="11" t="n">
        <v>42</v>
      </c>
      <c r="AS7" s="11" t="n">
        <v>68</v>
      </c>
      <c r="AT7" s="11" t="n">
        <v>26</v>
      </c>
      <c r="AU7" s="11"/>
      <c r="AV7" s="11" t="n">
        <v>126</v>
      </c>
      <c r="AW7" s="11" t="n">
        <v>113</v>
      </c>
      <c r="AX7" s="11" t="n">
        <v>48</v>
      </c>
      <c r="AY7" s="11" t="n">
        <v>79</v>
      </c>
      <c r="AZ7" s="11" t="n">
        <v>36</v>
      </c>
      <c r="BA7" s="11" t="n">
        <v>42</v>
      </c>
      <c r="BB7" s="11"/>
      <c r="BC7" s="11" t="n">
        <v>103</v>
      </c>
      <c r="BD7" s="11" t="n">
        <v>109</v>
      </c>
      <c r="BE7" s="11" t="n">
        <v>143</v>
      </c>
      <c r="BF7" s="11" t="n">
        <v>59</v>
      </c>
      <c r="BG7" s="11" t="n">
        <v>10</v>
      </c>
    </row>
    <row r="8" ht="30" customHeight="1">
      <c r="B8" s="12" t="s">
        <v>20</v>
      </c>
      <c r="C8" s="12" t="n">
        <v>508</v>
      </c>
      <c r="D8" s="12" t="n">
        <v>256</v>
      </c>
      <c r="E8" s="12" t="n">
        <v>251</v>
      </c>
      <c r="F8" s="12"/>
      <c r="G8" s="12" t="n">
        <v>75</v>
      </c>
      <c r="H8" s="12" t="n">
        <v>87</v>
      </c>
      <c r="I8" s="12" t="n">
        <v>89</v>
      </c>
      <c r="J8" s="12" t="n">
        <v>92</v>
      </c>
      <c r="K8" s="12" t="n">
        <v>62</v>
      </c>
      <c r="L8" s="12" t="n">
        <v>103</v>
      </c>
      <c r="M8" s="12"/>
      <c r="N8" s="12" t="n">
        <v>137</v>
      </c>
      <c r="O8" s="12" t="n">
        <v>133</v>
      </c>
      <c r="P8" s="12" t="n">
        <v>110</v>
      </c>
      <c r="Q8" s="12" t="n">
        <v>128</v>
      </c>
      <c r="R8" s="12"/>
      <c r="S8" s="12" t="n">
        <v>76</v>
      </c>
      <c r="T8" s="12" t="n">
        <v>58</v>
      </c>
      <c r="U8" s="12" t="n">
        <v>46</v>
      </c>
      <c r="V8" s="12" t="n">
        <v>42</v>
      </c>
      <c r="W8" s="12" t="n">
        <v>40</v>
      </c>
      <c r="X8" s="12" t="n">
        <v>47</v>
      </c>
      <c r="Y8" s="12" t="n">
        <v>38</v>
      </c>
      <c r="Z8" s="12" t="n">
        <v>19</v>
      </c>
      <c r="AA8" s="12" t="n">
        <v>59</v>
      </c>
      <c r="AB8" s="12" t="n">
        <v>43</v>
      </c>
      <c r="AC8" s="12" t="n">
        <v>22</v>
      </c>
      <c r="AD8" s="12" t="n">
        <v>18</v>
      </c>
      <c r="AE8" s="12"/>
      <c r="AF8" s="12" t="n">
        <v>156</v>
      </c>
      <c r="AG8" s="12" t="n">
        <v>209</v>
      </c>
      <c r="AH8" s="12" t="n">
        <v>88</v>
      </c>
      <c r="AI8" s="12"/>
      <c r="AJ8" s="12" t="n">
        <v>170</v>
      </c>
      <c r="AK8" s="12" t="n">
        <v>134</v>
      </c>
      <c r="AL8" s="12" t="n">
        <v>31</v>
      </c>
      <c r="AM8" s="12" t="n">
        <v>11</v>
      </c>
      <c r="AN8" s="12" t="n">
        <v>73</v>
      </c>
      <c r="AO8" s="12"/>
      <c r="AP8" s="12" t="n">
        <v>101</v>
      </c>
      <c r="AQ8" s="12" t="n">
        <v>150</v>
      </c>
      <c r="AR8" s="12" t="n">
        <v>44</v>
      </c>
      <c r="AS8" s="12" t="n">
        <v>69</v>
      </c>
      <c r="AT8" s="12" t="n">
        <v>28</v>
      </c>
      <c r="AU8" s="12"/>
      <c r="AV8" s="12" t="n">
        <v>124</v>
      </c>
      <c r="AW8" s="12" t="n">
        <v>114</v>
      </c>
      <c r="AX8" s="12" t="n">
        <v>50</v>
      </c>
      <c r="AY8" s="12" t="n">
        <v>79</v>
      </c>
      <c r="AZ8" s="12" t="n">
        <v>38</v>
      </c>
      <c r="BA8" s="12" t="n">
        <v>41</v>
      </c>
      <c r="BB8" s="12"/>
      <c r="BC8" s="12" t="n">
        <v>102</v>
      </c>
      <c r="BD8" s="12" t="n">
        <v>110</v>
      </c>
      <c r="BE8" s="12" t="n">
        <v>145</v>
      </c>
      <c r="BF8" s="12" t="n">
        <v>59</v>
      </c>
      <c r="BG8" s="12" t="n">
        <v>8</v>
      </c>
    </row>
    <row r="9">
      <c r="B9" s="20" t="s">
        <v>562</v>
      </c>
      <c r="C9" s="19" t="n">
        <v>0.180536211044796</v>
      </c>
      <c r="D9" s="19" t="n">
        <v>0.130924933480813</v>
      </c>
      <c r="E9" s="19" t="n">
        <v>0.22669895662475</v>
      </c>
      <c r="F9" s="19"/>
      <c r="G9" s="19" t="n">
        <v>0.209258330419732</v>
      </c>
      <c r="H9" s="19" t="n">
        <v>0.231938471778165</v>
      </c>
      <c r="I9" s="19" t="n">
        <v>0.15094138829215</v>
      </c>
      <c r="J9" s="19" t="n">
        <v>0.179945268006417</v>
      </c>
      <c r="K9" s="19" t="n">
        <v>0.198413243682085</v>
      </c>
      <c r="L9" s="19" t="n">
        <v>0.131754361799027</v>
      </c>
      <c r="M9" s="19"/>
      <c r="N9" s="19" t="n">
        <v>0.181180159883474</v>
      </c>
      <c r="O9" s="19" t="n">
        <v>0.166726278313504</v>
      </c>
      <c r="P9" s="19" t="n">
        <v>0.181528459950668</v>
      </c>
      <c r="Q9" s="19" t="n">
        <v>0.193356386813384</v>
      </c>
      <c r="R9" s="19"/>
      <c r="S9" s="19" t="n">
        <v>0.181398153310553</v>
      </c>
      <c r="T9" s="19" t="n">
        <v>0.14096861527012</v>
      </c>
      <c r="U9" s="19" t="n">
        <v>0.194625876654919</v>
      </c>
      <c r="V9" s="19" t="n">
        <v>0.115944045257769</v>
      </c>
      <c r="W9" s="19" t="n">
        <v>0.214365824817233</v>
      </c>
      <c r="X9" s="19" t="n">
        <v>0.250797420978797</v>
      </c>
      <c r="Y9" s="19" t="n">
        <v>0.0333710167433733</v>
      </c>
      <c r="Z9" s="19" t="n">
        <v>0.226392542488036</v>
      </c>
      <c r="AA9" s="19" t="n">
        <v>0.260246111239833</v>
      </c>
      <c r="AB9" s="19" t="n">
        <v>0.0956291433850868</v>
      </c>
      <c r="AC9" s="19" t="n">
        <v>0.229648341865538</v>
      </c>
      <c r="AD9" s="19" t="n">
        <v>0.292153641563211</v>
      </c>
      <c r="AE9" s="19"/>
      <c r="AF9" s="19" t="n">
        <v>0.200878453271817</v>
      </c>
      <c r="AG9" s="19" t="n">
        <v>0.148561350724626</v>
      </c>
      <c r="AH9" s="19" t="n">
        <v>0.215317739386573</v>
      </c>
      <c r="AI9" s="19"/>
      <c r="AJ9" s="19" t="n">
        <v>0.197302296126871</v>
      </c>
      <c r="AK9" s="19" t="n">
        <v>0.170369424469201</v>
      </c>
      <c r="AL9" s="19" t="n">
        <v>0.0926582776592179</v>
      </c>
      <c r="AM9" s="19" t="n">
        <v>0.259912424742232</v>
      </c>
      <c r="AN9" s="19" t="n">
        <v>0.177701515542955</v>
      </c>
      <c r="AO9" s="19"/>
      <c r="AP9" s="19" t="n">
        <v>0.153891346249556</v>
      </c>
      <c r="AQ9" s="19" t="n">
        <v>0.148781190120109</v>
      </c>
      <c r="AR9" s="19" t="n">
        <v>0.29139241061041</v>
      </c>
      <c r="AS9" s="19" t="n">
        <v>0.255280419386517</v>
      </c>
      <c r="AT9" s="19" t="n">
        <v>0.112379642202574</v>
      </c>
      <c r="AU9" s="19"/>
      <c r="AV9" s="19" t="n">
        <v>0.165446676363058</v>
      </c>
      <c r="AW9" s="19" t="n">
        <v>0.159209985525308</v>
      </c>
      <c r="AX9" s="19" t="n">
        <v>0.236038670181649</v>
      </c>
      <c r="AY9" s="19" t="n">
        <v>0.260030091839011</v>
      </c>
      <c r="AZ9" s="19" t="n">
        <v>0.107425188144062</v>
      </c>
      <c r="BA9" s="19" t="n">
        <v>0.130300226142336</v>
      </c>
      <c r="BB9" s="19"/>
      <c r="BC9" s="19" t="n">
        <v>0.207476485700872</v>
      </c>
      <c r="BD9" s="19" t="n">
        <v>0.197750186368625</v>
      </c>
      <c r="BE9" s="19" t="n">
        <v>0.154955353389612</v>
      </c>
      <c r="BF9" s="19" t="n">
        <v>0.18361930694117</v>
      </c>
      <c r="BG9" s="19" t="n">
        <v>0.272493422734936</v>
      </c>
    </row>
    <row r="10">
      <c r="B10" s="20" t="s">
        <v>563</v>
      </c>
      <c r="C10" s="19" t="n">
        <v>0.569397468751015</v>
      </c>
      <c r="D10" s="19" t="n">
        <v>0.629649976226138</v>
      </c>
      <c r="E10" s="19" t="n">
        <v>0.51108530275054</v>
      </c>
      <c r="F10" s="19"/>
      <c r="G10" s="19" t="n">
        <v>0.575283611928836</v>
      </c>
      <c r="H10" s="19" t="n">
        <v>0.579814136830974</v>
      </c>
      <c r="I10" s="19" t="n">
        <v>0.572270382461534</v>
      </c>
      <c r="J10" s="19" t="n">
        <v>0.533960464374448</v>
      </c>
      <c r="K10" s="19" t="n">
        <v>0.556537772716191</v>
      </c>
      <c r="L10" s="19" t="n">
        <v>0.593049420340788</v>
      </c>
      <c r="M10" s="19"/>
      <c r="N10" s="19" t="n">
        <v>0.64048176368568</v>
      </c>
      <c r="O10" s="19" t="n">
        <v>0.562110119840822</v>
      </c>
      <c r="P10" s="19" t="n">
        <v>0.527418427680323</v>
      </c>
      <c r="Q10" s="19" t="n">
        <v>0.537383966262153</v>
      </c>
      <c r="R10" s="19"/>
      <c r="S10" s="19" t="n">
        <v>0.648846040050901</v>
      </c>
      <c r="T10" s="19" t="n">
        <v>0.56463787627884</v>
      </c>
      <c r="U10" s="19" t="n">
        <v>0.623595088761923</v>
      </c>
      <c r="V10" s="19" t="n">
        <v>0.623167721668344</v>
      </c>
      <c r="W10" s="19" t="n">
        <v>0.599416886133106</v>
      </c>
      <c r="X10" s="19" t="n">
        <v>0.455368509257012</v>
      </c>
      <c r="Y10" s="19" t="n">
        <v>0.657331046878938</v>
      </c>
      <c r="Z10" s="19" t="n">
        <v>0.49073891701886</v>
      </c>
      <c r="AA10" s="19" t="n">
        <v>0.508615842345305</v>
      </c>
      <c r="AB10" s="19" t="n">
        <v>0.605295291128922</v>
      </c>
      <c r="AC10" s="19" t="n">
        <v>0.42716235581267</v>
      </c>
      <c r="AD10" s="19" t="n">
        <v>0.414427517826835</v>
      </c>
      <c r="AE10" s="19"/>
      <c r="AF10" s="19" t="n">
        <v>0.546393213330277</v>
      </c>
      <c r="AG10" s="19" t="n">
        <v>0.622433639903913</v>
      </c>
      <c r="AH10" s="19" t="n">
        <v>0.485127485179182</v>
      </c>
      <c r="AI10" s="19"/>
      <c r="AJ10" s="19" t="n">
        <v>0.592631706222195</v>
      </c>
      <c r="AK10" s="19" t="n">
        <v>0.558733158014961</v>
      </c>
      <c r="AL10" s="19" t="n">
        <v>0.778662172022474</v>
      </c>
      <c r="AM10" s="19" t="n">
        <v>0.45856833558513</v>
      </c>
      <c r="AN10" s="19" t="n">
        <v>0.550243829653121</v>
      </c>
      <c r="AO10" s="19"/>
      <c r="AP10" s="19" t="n">
        <v>0.642301592846474</v>
      </c>
      <c r="AQ10" s="19" t="n">
        <v>0.610663514304736</v>
      </c>
      <c r="AR10" s="19" t="n">
        <v>0.564026458256301</v>
      </c>
      <c r="AS10" s="19" t="n">
        <v>0.481327408982352</v>
      </c>
      <c r="AT10" s="19" t="n">
        <v>0.470961089910394</v>
      </c>
      <c r="AU10" s="19"/>
      <c r="AV10" s="19" t="n">
        <v>0.616732841543224</v>
      </c>
      <c r="AW10" s="19" t="n">
        <v>0.608636316742596</v>
      </c>
      <c r="AX10" s="19" t="n">
        <v>0.600952880348674</v>
      </c>
      <c r="AY10" s="19" t="n">
        <v>0.504081998918772</v>
      </c>
      <c r="AZ10" s="19" t="n">
        <v>0.445113508561821</v>
      </c>
      <c r="BA10" s="19" t="n">
        <v>0.563708549283072</v>
      </c>
      <c r="BB10" s="19"/>
      <c r="BC10" s="19" t="n">
        <v>0.508834656726908</v>
      </c>
      <c r="BD10" s="19" t="n">
        <v>0.549293785480803</v>
      </c>
      <c r="BE10" s="19" t="n">
        <v>0.618092446521504</v>
      </c>
      <c r="BF10" s="19" t="n">
        <v>0.545562725981678</v>
      </c>
      <c r="BG10" s="19" t="n">
        <v>0.62619314570836</v>
      </c>
    </row>
    <row r="11">
      <c r="B11" s="20" t="s">
        <v>564</v>
      </c>
      <c r="C11" s="19" t="n">
        <v>0.156783872122284</v>
      </c>
      <c r="D11" s="19" t="n">
        <v>0.166547397504722</v>
      </c>
      <c r="E11" s="19" t="n">
        <v>0.14767533375142</v>
      </c>
      <c r="F11" s="19"/>
      <c r="G11" s="19" t="n">
        <v>0.155519495033669</v>
      </c>
      <c r="H11" s="19" t="n">
        <v>0.135313115972041</v>
      </c>
      <c r="I11" s="19" t="n">
        <v>0.153865405933123</v>
      </c>
      <c r="J11" s="19" t="n">
        <v>0.180137690602663</v>
      </c>
      <c r="K11" s="19" t="n">
        <v>0.121081649601207</v>
      </c>
      <c r="L11" s="19" t="n">
        <v>0.178979304007724</v>
      </c>
      <c r="M11" s="19"/>
      <c r="N11" s="19" t="n">
        <v>0.121508731647083</v>
      </c>
      <c r="O11" s="19" t="n">
        <v>0.183246042876334</v>
      </c>
      <c r="P11" s="19" t="n">
        <v>0.169081160822231</v>
      </c>
      <c r="Q11" s="19" t="n">
        <v>0.156272572519637</v>
      </c>
      <c r="R11" s="19"/>
      <c r="S11" s="19" t="n">
        <v>0.114441746409396</v>
      </c>
      <c r="T11" s="19" t="n">
        <v>0.235838944171965</v>
      </c>
      <c r="U11" s="19" t="n">
        <v>0.0885146690053404</v>
      </c>
      <c r="V11" s="19" t="n">
        <v>0.114699176543645</v>
      </c>
      <c r="W11" s="19" t="n">
        <v>0.134593152717239</v>
      </c>
      <c r="X11" s="19" t="n">
        <v>0.177437001850744</v>
      </c>
      <c r="Y11" s="19" t="n">
        <v>0.231921692554252</v>
      </c>
      <c r="Z11" s="19" t="n">
        <v>0.138984780940983</v>
      </c>
      <c r="AA11" s="19" t="n">
        <v>0.122843151368034</v>
      </c>
      <c r="AB11" s="19" t="n">
        <v>0.188455289553502</v>
      </c>
      <c r="AC11" s="19" t="n">
        <v>0.154096602152835</v>
      </c>
      <c r="AD11" s="19" t="n">
        <v>0.251230448055516</v>
      </c>
      <c r="AE11" s="19"/>
      <c r="AF11" s="19" t="n">
        <v>0.135947748017976</v>
      </c>
      <c r="AG11" s="19" t="n">
        <v>0.154731981356743</v>
      </c>
      <c r="AH11" s="19" t="n">
        <v>0.185975274563499</v>
      </c>
      <c r="AI11" s="19"/>
      <c r="AJ11" s="19" t="n">
        <v>0.126884881553583</v>
      </c>
      <c r="AK11" s="19" t="n">
        <v>0.193783372284778</v>
      </c>
      <c r="AL11" s="19" t="n">
        <v>0.128679550318308</v>
      </c>
      <c r="AM11" s="19" t="n">
        <v>0.177508724883872</v>
      </c>
      <c r="AN11" s="19" t="n">
        <v>0.175948470329478</v>
      </c>
      <c r="AO11" s="19"/>
      <c r="AP11" s="19" t="n">
        <v>0.13989735963782</v>
      </c>
      <c r="AQ11" s="19" t="n">
        <v>0.166443775983131</v>
      </c>
      <c r="AR11" s="19" t="n">
        <v>0.119156747580583</v>
      </c>
      <c r="AS11" s="19" t="n">
        <v>0.156380932705737</v>
      </c>
      <c r="AT11" s="19" t="n">
        <v>0.148131513037008</v>
      </c>
      <c r="AU11" s="19"/>
      <c r="AV11" s="19" t="n">
        <v>0.1447030328495</v>
      </c>
      <c r="AW11" s="19" t="n">
        <v>0.168262038396149</v>
      </c>
      <c r="AX11" s="19" t="n">
        <v>0.143729118108754</v>
      </c>
      <c r="AY11" s="19" t="n">
        <v>0.163746445087183</v>
      </c>
      <c r="AZ11" s="19" t="n">
        <v>0.245499700948272</v>
      </c>
      <c r="BA11" s="19" t="n">
        <v>0.101884486941058</v>
      </c>
      <c r="BB11" s="19"/>
      <c r="BC11" s="19" t="n">
        <v>0.147845745401511</v>
      </c>
      <c r="BD11" s="19" t="n">
        <v>0.164482105328976</v>
      </c>
      <c r="BE11" s="19" t="n">
        <v>0.146765964441631</v>
      </c>
      <c r="BF11" s="19" t="n">
        <v>0.194478933751567</v>
      </c>
      <c r="BG11" s="19" t="n">
        <v>0.101313431556704</v>
      </c>
    </row>
    <row r="12">
      <c r="B12" s="20" t="s">
        <v>565</v>
      </c>
      <c r="C12" s="19" t="n">
        <v>0.0198082989593119</v>
      </c>
      <c r="D12" s="19" t="n">
        <v>0.0171114731831766</v>
      </c>
      <c r="E12" s="19" t="n">
        <v>0.0226573719553295</v>
      </c>
      <c r="F12" s="19"/>
      <c r="G12" s="19" t="n">
        <v>0.0115583094235384</v>
      </c>
      <c r="H12" s="19" t="n">
        <v>0.0117091429140937</v>
      </c>
      <c r="I12" s="19" t="n">
        <v>0.0361640182323065</v>
      </c>
      <c r="J12" s="19" t="n">
        <v>0.0250279493365304</v>
      </c>
      <c r="K12" s="19" t="n">
        <v>0.0132862091706781</v>
      </c>
      <c r="L12" s="19" t="n">
        <v>0.0178286460378029</v>
      </c>
      <c r="M12" s="19"/>
      <c r="N12" s="19" t="n">
        <v>0.00919319330917487</v>
      </c>
      <c r="O12" s="19" t="n">
        <v>0.0248614685400303</v>
      </c>
      <c r="P12" s="19" t="n">
        <v>0.0320399360075669</v>
      </c>
      <c r="Q12" s="19" t="n">
        <v>0.015320909862594</v>
      </c>
      <c r="R12" s="19"/>
      <c r="S12" s="19" t="n">
        <v>0.0123333588995956</v>
      </c>
      <c r="T12" s="19" t="n">
        <v>0.0217779579477031</v>
      </c>
      <c r="U12" s="19" t="n">
        <v>0</v>
      </c>
      <c r="V12" s="19" t="n">
        <v>0.0579227135403539</v>
      </c>
      <c r="W12" s="19" t="n">
        <v>0</v>
      </c>
      <c r="X12" s="19" t="n">
        <v>0</v>
      </c>
      <c r="Y12" s="19" t="n">
        <v>0.0270387409010305</v>
      </c>
      <c r="Z12" s="19" t="n">
        <v>0</v>
      </c>
      <c r="AA12" s="19" t="n">
        <v>0.0471241681686161</v>
      </c>
      <c r="AB12" s="19" t="n">
        <v>0.0193627030354462</v>
      </c>
      <c r="AC12" s="19" t="n">
        <v>0.0365233919308027</v>
      </c>
      <c r="AD12" s="19" t="n">
        <v>0</v>
      </c>
      <c r="AE12" s="19"/>
      <c r="AF12" s="19" t="n">
        <v>0.0390288705057742</v>
      </c>
      <c r="AG12" s="19" t="n">
        <v>0.00996362074824668</v>
      </c>
      <c r="AH12" s="19" t="n">
        <v>0.00990147094907552</v>
      </c>
      <c r="AI12" s="19"/>
      <c r="AJ12" s="19" t="n">
        <v>0.0178709956641413</v>
      </c>
      <c r="AK12" s="19" t="n">
        <v>0.0170077868352135</v>
      </c>
      <c r="AL12" s="19" t="n">
        <v>0</v>
      </c>
      <c r="AM12" s="19" t="n">
        <v>0.104010514788766</v>
      </c>
      <c r="AN12" s="19" t="n">
        <v>0.025909103384781</v>
      </c>
      <c r="AO12" s="19"/>
      <c r="AP12" s="19" t="n">
        <v>0.0173055128724471</v>
      </c>
      <c r="AQ12" s="19" t="n">
        <v>0.0083482766533612</v>
      </c>
      <c r="AR12" s="19" t="n">
        <v>0</v>
      </c>
      <c r="AS12" s="19" t="n">
        <v>0.0480373852309083</v>
      </c>
      <c r="AT12" s="19" t="n">
        <v>0.036911145389808</v>
      </c>
      <c r="AU12" s="19"/>
      <c r="AV12" s="19" t="n">
        <v>0.0101607107769267</v>
      </c>
      <c r="AW12" s="19" t="n">
        <v>0.0112572904130003</v>
      </c>
      <c r="AX12" s="19" t="n">
        <v>0</v>
      </c>
      <c r="AY12" s="19" t="n">
        <v>0.0368319948787376</v>
      </c>
      <c r="AZ12" s="19" t="n">
        <v>0.0269876645638613</v>
      </c>
      <c r="BA12" s="19" t="n">
        <v>0.0432452095790024</v>
      </c>
      <c r="BB12" s="19"/>
      <c r="BC12" s="19" t="n">
        <v>0.0253345105580291</v>
      </c>
      <c r="BD12" s="19" t="n">
        <v>0.00921920792124212</v>
      </c>
      <c r="BE12" s="19" t="n">
        <v>0.0384722118776686</v>
      </c>
      <c r="BF12" s="19" t="n">
        <v>0.0154667588008646</v>
      </c>
      <c r="BG12" s="19" t="n">
        <v>0</v>
      </c>
    </row>
    <row r="13">
      <c r="B13" s="20" t="s">
        <v>100</v>
      </c>
      <c r="C13" s="21" t="n">
        <v>0.0734741491225928</v>
      </c>
      <c r="D13" s="21" t="n">
        <v>0.0557662196051513</v>
      </c>
      <c r="E13" s="21" t="n">
        <v>0.0918830349179594</v>
      </c>
      <c r="F13" s="21"/>
      <c r="G13" s="21" t="n">
        <v>0.0483802531942236</v>
      </c>
      <c r="H13" s="21" t="n">
        <v>0.0412251325047266</v>
      </c>
      <c r="I13" s="21" t="n">
        <v>0.0867588050808867</v>
      </c>
      <c r="J13" s="21" t="n">
        <v>0.0809286276799406</v>
      </c>
      <c r="K13" s="21" t="n">
        <v>0.110681124829838</v>
      </c>
      <c r="L13" s="21" t="n">
        <v>0.0783882678146584</v>
      </c>
      <c r="M13" s="21"/>
      <c r="N13" s="21" t="n">
        <v>0.0476361514745879</v>
      </c>
      <c r="O13" s="21" t="n">
        <v>0.0630560904293096</v>
      </c>
      <c r="P13" s="21" t="n">
        <v>0.0899320155392109</v>
      </c>
      <c r="Q13" s="21" t="n">
        <v>0.0976661645422321</v>
      </c>
      <c r="R13" s="21"/>
      <c r="S13" s="21" t="n">
        <v>0.0429807013295542</v>
      </c>
      <c r="T13" s="21" t="n">
        <v>0.036776606331372</v>
      </c>
      <c r="U13" s="21" t="n">
        <v>0.0932643655778178</v>
      </c>
      <c r="V13" s="21" t="n">
        <v>0.0882663429898878</v>
      </c>
      <c r="W13" s="21" t="n">
        <v>0.0516241363324223</v>
      </c>
      <c r="X13" s="21" t="n">
        <v>0.116397067913447</v>
      </c>
      <c r="Y13" s="21" t="n">
        <v>0.0503375029224068</v>
      </c>
      <c r="Z13" s="21" t="n">
        <v>0.143883759552121</v>
      </c>
      <c r="AA13" s="21" t="n">
        <v>0.061170726878212</v>
      </c>
      <c r="AB13" s="21" t="n">
        <v>0.0912575728970429</v>
      </c>
      <c r="AC13" s="21" t="n">
        <v>0.152569308238154</v>
      </c>
      <c r="AD13" s="21" t="n">
        <v>0.0421883925544381</v>
      </c>
      <c r="AE13" s="21"/>
      <c r="AF13" s="21" t="n">
        <v>0.0777517148741558</v>
      </c>
      <c r="AG13" s="21" t="n">
        <v>0.0643094072664712</v>
      </c>
      <c r="AH13" s="21" t="n">
        <v>0.103678029921671</v>
      </c>
      <c r="AI13" s="21"/>
      <c r="AJ13" s="21" t="n">
        <v>0.0653101204332092</v>
      </c>
      <c r="AK13" s="21" t="n">
        <v>0.0601062583958464</v>
      </c>
      <c r="AL13" s="21" t="n">
        <v>0</v>
      </c>
      <c r="AM13" s="21" t="n">
        <v>0</v>
      </c>
      <c r="AN13" s="21" t="n">
        <v>0.0701970810896645</v>
      </c>
      <c r="AO13" s="21"/>
      <c r="AP13" s="21" t="n">
        <v>0.046604188393703</v>
      </c>
      <c r="AQ13" s="21" t="n">
        <v>0.0657632429386629</v>
      </c>
      <c r="AR13" s="21" t="n">
        <v>0.0254243835527064</v>
      </c>
      <c r="AS13" s="21" t="n">
        <v>0.058973853694486</v>
      </c>
      <c r="AT13" s="21" t="n">
        <v>0.231616609460216</v>
      </c>
      <c r="AU13" s="21"/>
      <c r="AV13" s="21" t="n">
        <v>0.0629567384672919</v>
      </c>
      <c r="AW13" s="21" t="n">
        <v>0.0526343689229469</v>
      </c>
      <c r="AX13" s="21" t="n">
        <v>0.0192793313609237</v>
      </c>
      <c r="AY13" s="21" t="n">
        <v>0.0353094692762971</v>
      </c>
      <c r="AZ13" s="21" t="n">
        <v>0.174973937781984</v>
      </c>
      <c r="BA13" s="21" t="n">
        <v>0.160861528054532</v>
      </c>
      <c r="BB13" s="21"/>
      <c r="BC13" s="21" t="n">
        <v>0.11050860161268</v>
      </c>
      <c r="BD13" s="21" t="n">
        <v>0.0792547149003533</v>
      </c>
      <c r="BE13" s="21" t="n">
        <v>0.0417140237695845</v>
      </c>
      <c r="BF13" s="21" t="n">
        <v>0.0608722745247192</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569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491</v>
      </c>
      <c r="D7" s="11" t="n">
        <v>241</v>
      </c>
      <c r="E7" s="11" t="n">
        <v>247</v>
      </c>
      <c r="F7" s="11"/>
      <c r="G7" s="11" t="n">
        <v>75</v>
      </c>
      <c r="H7" s="11" t="n">
        <v>86</v>
      </c>
      <c r="I7" s="11" t="n">
        <v>73</v>
      </c>
      <c r="J7" s="11" t="n">
        <v>75</v>
      </c>
      <c r="K7" s="11" t="n">
        <v>71</v>
      </c>
      <c r="L7" s="11" t="n">
        <v>111</v>
      </c>
      <c r="M7" s="11"/>
      <c r="N7" s="11" t="n">
        <v>147</v>
      </c>
      <c r="O7" s="11" t="n">
        <v>111</v>
      </c>
      <c r="P7" s="11" t="n">
        <v>112</v>
      </c>
      <c r="Q7" s="11" t="n">
        <v>120</v>
      </c>
      <c r="R7" s="11"/>
      <c r="S7" s="11" t="n">
        <v>78</v>
      </c>
      <c r="T7" s="11" t="n">
        <v>60</v>
      </c>
      <c r="U7" s="11" t="n">
        <v>34</v>
      </c>
      <c r="V7" s="11" t="n">
        <v>35</v>
      </c>
      <c r="W7" s="11" t="n">
        <v>35</v>
      </c>
      <c r="X7" s="11" t="n">
        <v>35</v>
      </c>
      <c r="Y7" s="11" t="n">
        <v>43</v>
      </c>
      <c r="Z7" s="11" t="n">
        <v>25</v>
      </c>
      <c r="AA7" s="11" t="n">
        <v>53</v>
      </c>
      <c r="AB7" s="11" t="n">
        <v>49</v>
      </c>
      <c r="AC7" s="11" t="n">
        <v>30</v>
      </c>
      <c r="AD7" s="11" t="n">
        <v>14</v>
      </c>
      <c r="AE7" s="11"/>
      <c r="AF7" s="11" t="n">
        <v>158</v>
      </c>
      <c r="AG7" s="11" t="n">
        <v>213</v>
      </c>
      <c r="AH7" s="11" t="n">
        <v>62</v>
      </c>
      <c r="AI7" s="11"/>
      <c r="AJ7" s="11" t="n">
        <v>155</v>
      </c>
      <c r="AK7" s="11" t="n">
        <v>147</v>
      </c>
      <c r="AL7" s="11" t="n">
        <v>41</v>
      </c>
      <c r="AM7" s="11" t="n">
        <v>11</v>
      </c>
      <c r="AN7" s="11" t="n">
        <v>60</v>
      </c>
      <c r="AO7" s="11"/>
      <c r="AP7" s="11" t="n">
        <v>90</v>
      </c>
      <c r="AQ7" s="11" t="n">
        <v>180</v>
      </c>
      <c r="AR7" s="11" t="n">
        <v>44</v>
      </c>
      <c r="AS7" s="11" t="n">
        <v>54</v>
      </c>
      <c r="AT7" s="11" t="n">
        <v>26</v>
      </c>
      <c r="AU7" s="11"/>
      <c r="AV7" s="11" t="n">
        <v>142</v>
      </c>
      <c r="AW7" s="11" t="n">
        <v>97</v>
      </c>
      <c r="AX7" s="11" t="n">
        <v>46</v>
      </c>
      <c r="AY7" s="11" t="n">
        <v>66</v>
      </c>
      <c r="AZ7" s="11" t="n">
        <v>43</v>
      </c>
      <c r="BA7" s="11" t="n">
        <v>43</v>
      </c>
      <c r="BB7" s="11"/>
      <c r="BC7" s="11" t="n">
        <v>104</v>
      </c>
      <c r="BD7" s="11" t="n">
        <v>98</v>
      </c>
      <c r="BE7" s="11" t="n">
        <v>139</v>
      </c>
      <c r="BF7" s="11" t="n">
        <v>70</v>
      </c>
      <c r="BG7" s="11" t="n">
        <v>8</v>
      </c>
    </row>
    <row r="8" ht="30" customHeight="1">
      <c r="B8" s="12" t="s">
        <v>20</v>
      </c>
      <c r="C8" s="12" t="n">
        <v>492</v>
      </c>
      <c r="D8" s="12" t="n">
        <v>239</v>
      </c>
      <c r="E8" s="12" t="n">
        <v>250</v>
      </c>
      <c r="F8" s="12"/>
      <c r="G8" s="12" t="n">
        <v>74</v>
      </c>
      <c r="H8" s="12" t="n">
        <v>91</v>
      </c>
      <c r="I8" s="12" t="n">
        <v>79</v>
      </c>
      <c r="J8" s="12" t="n">
        <v>73</v>
      </c>
      <c r="K8" s="12" t="n">
        <v>70</v>
      </c>
      <c r="L8" s="12" t="n">
        <v>107</v>
      </c>
      <c r="M8" s="12"/>
      <c r="N8" s="12" t="n">
        <v>144</v>
      </c>
      <c r="O8" s="12" t="n">
        <v>126</v>
      </c>
      <c r="P8" s="12" t="n">
        <v>108</v>
      </c>
      <c r="Q8" s="12" t="n">
        <v>114</v>
      </c>
      <c r="R8" s="12"/>
      <c r="S8" s="12" t="n">
        <v>76</v>
      </c>
      <c r="T8" s="12" t="n">
        <v>62</v>
      </c>
      <c r="U8" s="12" t="n">
        <v>35</v>
      </c>
      <c r="V8" s="12" t="n">
        <v>42</v>
      </c>
      <c r="W8" s="12" t="n">
        <v>37</v>
      </c>
      <c r="X8" s="12" t="n">
        <v>45</v>
      </c>
      <c r="Y8" s="12" t="n">
        <v>39</v>
      </c>
      <c r="Z8" s="12" t="n">
        <v>23</v>
      </c>
      <c r="AA8" s="12" t="n">
        <v>49</v>
      </c>
      <c r="AB8" s="12" t="n">
        <v>46</v>
      </c>
      <c r="AC8" s="12" t="n">
        <v>27</v>
      </c>
      <c r="AD8" s="12" t="n">
        <v>12</v>
      </c>
      <c r="AE8" s="12"/>
      <c r="AF8" s="12" t="n">
        <v>160</v>
      </c>
      <c r="AG8" s="12" t="n">
        <v>212</v>
      </c>
      <c r="AH8" s="12" t="n">
        <v>62</v>
      </c>
      <c r="AI8" s="12"/>
      <c r="AJ8" s="12" t="n">
        <v>159</v>
      </c>
      <c r="AK8" s="12" t="n">
        <v>144</v>
      </c>
      <c r="AL8" s="12" t="n">
        <v>42</v>
      </c>
      <c r="AM8" s="12" t="n">
        <v>12</v>
      </c>
      <c r="AN8" s="12" t="n">
        <v>60</v>
      </c>
      <c r="AO8" s="12"/>
      <c r="AP8" s="12" t="n">
        <v>94</v>
      </c>
      <c r="AQ8" s="12" t="n">
        <v>178</v>
      </c>
      <c r="AR8" s="12" t="n">
        <v>44</v>
      </c>
      <c r="AS8" s="12" t="n">
        <v>54</v>
      </c>
      <c r="AT8" s="12" t="n">
        <v>26</v>
      </c>
      <c r="AU8" s="12"/>
      <c r="AV8" s="12" t="n">
        <v>143</v>
      </c>
      <c r="AW8" s="12" t="n">
        <v>101</v>
      </c>
      <c r="AX8" s="12" t="n">
        <v>45</v>
      </c>
      <c r="AY8" s="12" t="n">
        <v>65</v>
      </c>
      <c r="AZ8" s="12" t="n">
        <v>42</v>
      </c>
      <c r="BA8" s="12" t="n">
        <v>44</v>
      </c>
      <c r="BB8" s="12"/>
      <c r="BC8" s="12" t="n">
        <v>103</v>
      </c>
      <c r="BD8" s="12" t="n">
        <v>100</v>
      </c>
      <c r="BE8" s="12" t="n">
        <v>141</v>
      </c>
      <c r="BF8" s="12" t="n">
        <v>70</v>
      </c>
      <c r="BG8" s="12" t="n">
        <v>7</v>
      </c>
    </row>
    <row r="9">
      <c r="B9" s="20" t="s">
        <v>562</v>
      </c>
      <c r="C9" s="19" t="n">
        <v>0.136752344463073</v>
      </c>
      <c r="D9" s="19" t="n">
        <v>0.143599055680082</v>
      </c>
      <c r="E9" s="19" t="n">
        <v>0.124449253366588</v>
      </c>
      <c r="F9" s="19"/>
      <c r="G9" s="19" t="n">
        <v>0.156055094516847</v>
      </c>
      <c r="H9" s="19" t="n">
        <v>0.157228133950499</v>
      </c>
      <c r="I9" s="19" t="n">
        <v>0.130545373077116</v>
      </c>
      <c r="J9" s="19" t="n">
        <v>0.155586808248904</v>
      </c>
      <c r="K9" s="19" t="n">
        <v>0.107918156861778</v>
      </c>
      <c r="L9" s="19" t="n">
        <v>0.116790958104241</v>
      </c>
      <c r="M9" s="19"/>
      <c r="N9" s="19" t="n">
        <v>0.143058867255997</v>
      </c>
      <c r="O9" s="19" t="n">
        <v>0.174707124319164</v>
      </c>
      <c r="P9" s="19" t="n">
        <v>0.137535156093591</v>
      </c>
      <c r="Q9" s="19" t="n">
        <v>0.0873709087009291</v>
      </c>
      <c r="R9" s="19"/>
      <c r="S9" s="19" t="n">
        <v>0.109806561175641</v>
      </c>
      <c r="T9" s="19" t="n">
        <v>0.175290857964254</v>
      </c>
      <c r="U9" s="19" t="n">
        <v>0.114693197734697</v>
      </c>
      <c r="V9" s="19" t="n">
        <v>0.167114624708271</v>
      </c>
      <c r="W9" s="19" t="n">
        <v>0.164901876684815</v>
      </c>
      <c r="X9" s="19" t="n">
        <v>0.144355186196575</v>
      </c>
      <c r="Y9" s="19" t="n">
        <v>0.119060067721982</v>
      </c>
      <c r="Z9" s="19" t="n">
        <v>0.0748483535966656</v>
      </c>
      <c r="AA9" s="19" t="n">
        <v>0.0720355219890721</v>
      </c>
      <c r="AB9" s="19" t="n">
        <v>0.211296744579147</v>
      </c>
      <c r="AC9" s="19" t="n">
        <v>0.147818506191435</v>
      </c>
      <c r="AD9" s="19" t="n">
        <v>0.0783106389181193</v>
      </c>
      <c r="AE9" s="19"/>
      <c r="AF9" s="19" t="n">
        <v>0.145497082246149</v>
      </c>
      <c r="AG9" s="19" t="n">
        <v>0.12229802442122</v>
      </c>
      <c r="AH9" s="19" t="n">
        <v>0.196023160933646</v>
      </c>
      <c r="AI9" s="19"/>
      <c r="AJ9" s="19" t="n">
        <v>0.128188363631478</v>
      </c>
      <c r="AK9" s="19" t="n">
        <v>0.153104437656096</v>
      </c>
      <c r="AL9" s="19" t="n">
        <v>0.0242570147121095</v>
      </c>
      <c r="AM9" s="19" t="n">
        <v>0.287232877745108</v>
      </c>
      <c r="AN9" s="19" t="n">
        <v>0.126154710102136</v>
      </c>
      <c r="AO9" s="19"/>
      <c r="AP9" s="19" t="n">
        <v>0.0805250422097776</v>
      </c>
      <c r="AQ9" s="19" t="n">
        <v>0.155733690396321</v>
      </c>
      <c r="AR9" s="19" t="n">
        <v>0</v>
      </c>
      <c r="AS9" s="19" t="n">
        <v>0.233947778834636</v>
      </c>
      <c r="AT9" s="19" t="n">
        <v>0.19535318254619</v>
      </c>
      <c r="AU9" s="19"/>
      <c r="AV9" s="19" t="n">
        <v>0.165246621562468</v>
      </c>
      <c r="AW9" s="19" t="n">
        <v>0.0546474087266655</v>
      </c>
      <c r="AX9" s="19" t="n">
        <v>0.019887169560456</v>
      </c>
      <c r="AY9" s="19" t="n">
        <v>0.238662316316012</v>
      </c>
      <c r="AZ9" s="19" t="n">
        <v>0.206702791875532</v>
      </c>
      <c r="BA9" s="19" t="n">
        <v>0.0985323710022164</v>
      </c>
      <c r="BB9" s="19"/>
      <c r="BC9" s="19" t="n">
        <v>0.0939360316515128</v>
      </c>
      <c r="BD9" s="19" t="n">
        <v>0.152347306089229</v>
      </c>
      <c r="BE9" s="19" t="n">
        <v>0.131764317123678</v>
      </c>
      <c r="BF9" s="19" t="n">
        <v>0.16645306864079</v>
      </c>
      <c r="BG9" s="19" t="n">
        <v>0.220066704117205</v>
      </c>
    </row>
    <row r="10">
      <c r="B10" s="20" t="s">
        <v>563</v>
      </c>
      <c r="C10" s="19" t="n">
        <v>0.500469968294131</v>
      </c>
      <c r="D10" s="19" t="n">
        <v>0.461197735185448</v>
      </c>
      <c r="E10" s="19" t="n">
        <v>0.543963267700329</v>
      </c>
      <c r="F10" s="19"/>
      <c r="G10" s="19" t="n">
        <v>0.54714804846583</v>
      </c>
      <c r="H10" s="19" t="n">
        <v>0.532049654509573</v>
      </c>
      <c r="I10" s="19" t="n">
        <v>0.571383443712201</v>
      </c>
      <c r="J10" s="19" t="n">
        <v>0.501389211095561</v>
      </c>
      <c r="K10" s="19" t="n">
        <v>0.395000709681223</v>
      </c>
      <c r="L10" s="19" t="n">
        <v>0.457762857676406</v>
      </c>
      <c r="M10" s="19"/>
      <c r="N10" s="19" t="n">
        <v>0.552410006040068</v>
      </c>
      <c r="O10" s="19" t="n">
        <v>0.43698753734524</v>
      </c>
      <c r="P10" s="19" t="n">
        <v>0.519584053196399</v>
      </c>
      <c r="Q10" s="19" t="n">
        <v>0.482337410437772</v>
      </c>
      <c r="R10" s="19"/>
      <c r="S10" s="19" t="n">
        <v>0.626098017242544</v>
      </c>
      <c r="T10" s="19" t="n">
        <v>0.452236828816153</v>
      </c>
      <c r="U10" s="19" t="n">
        <v>0.564332360233367</v>
      </c>
      <c r="V10" s="19" t="n">
        <v>0.482032247057057</v>
      </c>
      <c r="W10" s="19" t="n">
        <v>0.377832828137359</v>
      </c>
      <c r="X10" s="19" t="n">
        <v>0.48973481021762</v>
      </c>
      <c r="Y10" s="19" t="n">
        <v>0.528302006411905</v>
      </c>
      <c r="Z10" s="19" t="n">
        <v>0.701308807518575</v>
      </c>
      <c r="AA10" s="19" t="n">
        <v>0.427712284690551</v>
      </c>
      <c r="AB10" s="19" t="n">
        <v>0.418333244936358</v>
      </c>
      <c r="AC10" s="19" t="n">
        <v>0.490136324197645</v>
      </c>
      <c r="AD10" s="19" t="n">
        <v>0.415115172745209</v>
      </c>
      <c r="AE10" s="19"/>
      <c r="AF10" s="19" t="n">
        <v>0.51163888149551</v>
      </c>
      <c r="AG10" s="19" t="n">
        <v>0.504165532721305</v>
      </c>
      <c r="AH10" s="19" t="n">
        <v>0.384123948626488</v>
      </c>
      <c r="AI10" s="19"/>
      <c r="AJ10" s="19" t="n">
        <v>0.476771334331154</v>
      </c>
      <c r="AK10" s="19" t="n">
        <v>0.560848390400045</v>
      </c>
      <c r="AL10" s="19" t="n">
        <v>0.389024742719027</v>
      </c>
      <c r="AM10" s="19" t="n">
        <v>0.558416738328926</v>
      </c>
      <c r="AN10" s="19" t="n">
        <v>0.449327680280653</v>
      </c>
      <c r="AO10" s="19"/>
      <c r="AP10" s="19" t="n">
        <v>0.509446117369757</v>
      </c>
      <c r="AQ10" s="19" t="n">
        <v>0.494685839889227</v>
      </c>
      <c r="AR10" s="19" t="n">
        <v>0.503458795889985</v>
      </c>
      <c r="AS10" s="19" t="n">
        <v>0.505246722921576</v>
      </c>
      <c r="AT10" s="19" t="n">
        <v>0.542780192887092</v>
      </c>
      <c r="AU10" s="19"/>
      <c r="AV10" s="19" t="n">
        <v>0.493707005428988</v>
      </c>
      <c r="AW10" s="19" t="n">
        <v>0.53041822087584</v>
      </c>
      <c r="AX10" s="19" t="n">
        <v>0.552195627170913</v>
      </c>
      <c r="AY10" s="19" t="n">
        <v>0.467214282450799</v>
      </c>
      <c r="AZ10" s="19" t="n">
        <v>0.53475056849596</v>
      </c>
      <c r="BA10" s="19" t="n">
        <v>0.443575263321929</v>
      </c>
      <c r="BB10" s="19"/>
      <c r="BC10" s="19" t="n">
        <v>0.575521734899084</v>
      </c>
      <c r="BD10" s="19" t="n">
        <v>0.455851412654315</v>
      </c>
      <c r="BE10" s="19" t="n">
        <v>0.506800857014751</v>
      </c>
      <c r="BF10" s="19" t="n">
        <v>0.474425007122097</v>
      </c>
      <c r="BG10" s="19" t="n">
        <v>0.490910901023929</v>
      </c>
    </row>
    <row r="11">
      <c r="B11" s="20" t="s">
        <v>564</v>
      </c>
      <c r="C11" s="19" t="n">
        <v>0.243529973068477</v>
      </c>
      <c r="D11" s="19" t="n">
        <v>0.278801241341697</v>
      </c>
      <c r="E11" s="19" t="n">
        <v>0.212755254734479</v>
      </c>
      <c r="F11" s="19"/>
      <c r="G11" s="19" t="n">
        <v>0.22520276547597</v>
      </c>
      <c r="H11" s="19" t="n">
        <v>0.239651842957214</v>
      </c>
      <c r="I11" s="19" t="n">
        <v>0.259270442195306</v>
      </c>
      <c r="J11" s="19" t="n">
        <v>0.226146501020235</v>
      </c>
      <c r="K11" s="19" t="n">
        <v>0.247613386126684</v>
      </c>
      <c r="L11" s="19" t="n">
        <v>0.256943736141127</v>
      </c>
      <c r="M11" s="19"/>
      <c r="N11" s="19" t="n">
        <v>0.217869648323165</v>
      </c>
      <c r="O11" s="19" t="n">
        <v>0.286180319481558</v>
      </c>
      <c r="P11" s="19" t="n">
        <v>0.180187596658389</v>
      </c>
      <c r="Q11" s="19" t="n">
        <v>0.290941829551466</v>
      </c>
      <c r="R11" s="19"/>
      <c r="S11" s="19" t="n">
        <v>0.198772935645919</v>
      </c>
      <c r="T11" s="19" t="n">
        <v>0.22859587617558</v>
      </c>
      <c r="U11" s="19" t="n">
        <v>0.239720750221341</v>
      </c>
      <c r="V11" s="19" t="n">
        <v>0.235612100546713</v>
      </c>
      <c r="W11" s="19" t="n">
        <v>0.288425772872846</v>
      </c>
      <c r="X11" s="19" t="n">
        <v>0.28428239748801</v>
      </c>
      <c r="Y11" s="19" t="n">
        <v>0.237308080597313</v>
      </c>
      <c r="Z11" s="19" t="n">
        <v>0.185882749765428</v>
      </c>
      <c r="AA11" s="19" t="n">
        <v>0.348006231933354</v>
      </c>
      <c r="AB11" s="19" t="n">
        <v>0.182789317937691</v>
      </c>
      <c r="AC11" s="19" t="n">
        <v>0.241107937317473</v>
      </c>
      <c r="AD11" s="19" t="n">
        <v>0.293958294139918</v>
      </c>
      <c r="AE11" s="19"/>
      <c r="AF11" s="19" t="n">
        <v>0.205465875592475</v>
      </c>
      <c r="AG11" s="19" t="n">
        <v>0.248831844796897</v>
      </c>
      <c r="AH11" s="19" t="n">
        <v>0.324236233381727</v>
      </c>
      <c r="AI11" s="19"/>
      <c r="AJ11" s="19" t="n">
        <v>0.235951531174845</v>
      </c>
      <c r="AK11" s="19" t="n">
        <v>0.210520578875799</v>
      </c>
      <c r="AL11" s="19" t="n">
        <v>0.427522794245888</v>
      </c>
      <c r="AM11" s="19" t="n">
        <v>0.154350383925966</v>
      </c>
      <c r="AN11" s="19" t="n">
        <v>0.325029156525175</v>
      </c>
      <c r="AO11" s="19"/>
      <c r="AP11" s="19" t="n">
        <v>0.259848459786294</v>
      </c>
      <c r="AQ11" s="19" t="n">
        <v>0.252066006577914</v>
      </c>
      <c r="AR11" s="19" t="n">
        <v>0.350592425618615</v>
      </c>
      <c r="AS11" s="19" t="n">
        <v>0.152723578034197</v>
      </c>
      <c r="AT11" s="19" t="n">
        <v>0.192311898889314</v>
      </c>
      <c r="AU11" s="19"/>
      <c r="AV11" s="19" t="n">
        <v>0.260235958351217</v>
      </c>
      <c r="AW11" s="19" t="n">
        <v>0.268142531964382</v>
      </c>
      <c r="AX11" s="19" t="n">
        <v>0.34827710240776</v>
      </c>
      <c r="AY11" s="19" t="n">
        <v>0.194639125587243</v>
      </c>
      <c r="AZ11" s="19" t="n">
        <v>0.161235553498448</v>
      </c>
      <c r="BA11" s="19" t="n">
        <v>0.233011868039776</v>
      </c>
      <c r="BB11" s="19"/>
      <c r="BC11" s="19" t="n">
        <v>0.248440674990798</v>
      </c>
      <c r="BD11" s="19" t="n">
        <v>0.226742112955485</v>
      </c>
      <c r="BE11" s="19" t="n">
        <v>0.258542518099832</v>
      </c>
      <c r="BF11" s="19" t="n">
        <v>0.274383115783103</v>
      </c>
      <c r="BG11" s="19" t="n">
        <v>0.289022394858866</v>
      </c>
    </row>
    <row r="12">
      <c r="B12" s="20" t="s">
        <v>565</v>
      </c>
      <c r="C12" s="19" t="n">
        <v>0.0431633272640485</v>
      </c>
      <c r="D12" s="19" t="n">
        <v>0.0686264910028732</v>
      </c>
      <c r="E12" s="19" t="n">
        <v>0.019360038064996</v>
      </c>
      <c r="F12" s="19"/>
      <c r="G12" s="19" t="n">
        <v>0.0411060654856948</v>
      </c>
      <c r="H12" s="19" t="n">
        <v>0.036364389758835</v>
      </c>
      <c r="I12" s="19" t="n">
        <v>0</v>
      </c>
      <c r="J12" s="19" t="n">
        <v>0.0628529409620049</v>
      </c>
      <c r="K12" s="19" t="n">
        <v>0.0679281182842709</v>
      </c>
      <c r="L12" s="19" t="n">
        <v>0.0525526426704509</v>
      </c>
      <c r="M12" s="19"/>
      <c r="N12" s="19" t="n">
        <v>0.0325880802611652</v>
      </c>
      <c r="O12" s="19" t="n">
        <v>0.0493329831039515</v>
      </c>
      <c r="P12" s="19" t="n">
        <v>0.0441846251381255</v>
      </c>
      <c r="Q12" s="19" t="n">
        <v>0.0491503151089058</v>
      </c>
      <c r="R12" s="19"/>
      <c r="S12" s="19" t="n">
        <v>0.0122565599112163</v>
      </c>
      <c r="T12" s="19" t="n">
        <v>0.0482618368934209</v>
      </c>
      <c r="U12" s="19" t="n">
        <v>0.0269505106541827</v>
      </c>
      <c r="V12" s="19" t="n">
        <v>0.0587120148645813</v>
      </c>
      <c r="W12" s="19" t="n">
        <v>0.0273248660640101</v>
      </c>
      <c r="X12" s="19" t="n">
        <v>0.0260388662169656</v>
      </c>
      <c r="Y12" s="19" t="n">
        <v>0.0249985490732099</v>
      </c>
      <c r="Z12" s="19" t="n">
        <v>0</v>
      </c>
      <c r="AA12" s="19" t="n">
        <v>0.0556904564234939</v>
      </c>
      <c r="AB12" s="19" t="n">
        <v>0.120407905212264</v>
      </c>
      <c r="AC12" s="19" t="n">
        <v>0.0593863354015053</v>
      </c>
      <c r="AD12" s="19" t="n">
        <v>0.0746354696532418</v>
      </c>
      <c r="AE12" s="19"/>
      <c r="AF12" s="19" t="n">
        <v>0.0578908351236697</v>
      </c>
      <c r="AG12" s="19" t="n">
        <v>0.0425023971816562</v>
      </c>
      <c r="AH12" s="19" t="n">
        <v>0.0129418010456342</v>
      </c>
      <c r="AI12" s="19"/>
      <c r="AJ12" s="19" t="n">
        <v>0.0627017422743795</v>
      </c>
      <c r="AK12" s="19" t="n">
        <v>0.0319316910014762</v>
      </c>
      <c r="AL12" s="19" t="n">
        <v>0.0683387659647945</v>
      </c>
      <c r="AM12" s="19" t="n">
        <v>0</v>
      </c>
      <c r="AN12" s="19" t="n">
        <v>0.0149783000707605</v>
      </c>
      <c r="AO12" s="19"/>
      <c r="AP12" s="19" t="n">
        <v>0.0548386945128777</v>
      </c>
      <c r="AQ12" s="19" t="n">
        <v>0.0314005149250015</v>
      </c>
      <c r="AR12" s="19" t="n">
        <v>0.0594318474384961</v>
      </c>
      <c r="AS12" s="19" t="n">
        <v>0.073029912196218</v>
      </c>
      <c r="AT12" s="19" t="n">
        <v>0</v>
      </c>
      <c r="AU12" s="19"/>
      <c r="AV12" s="19" t="n">
        <v>0.0279230626242398</v>
      </c>
      <c r="AW12" s="19" t="n">
        <v>0.0616958509316306</v>
      </c>
      <c r="AX12" s="19" t="n">
        <v>0.0356314452266386</v>
      </c>
      <c r="AY12" s="19" t="n">
        <v>0.0699401060433583</v>
      </c>
      <c r="AZ12" s="19" t="n">
        <v>0.0533256275589523</v>
      </c>
      <c r="BA12" s="19" t="n">
        <v>0.0183504003845401</v>
      </c>
      <c r="BB12" s="19"/>
      <c r="BC12" s="19" t="n">
        <v>0.0352488840101864</v>
      </c>
      <c r="BD12" s="19" t="n">
        <v>0.0675805769844973</v>
      </c>
      <c r="BE12" s="19" t="n">
        <v>0.0307394349032995</v>
      </c>
      <c r="BF12" s="19" t="n">
        <v>0.0262026280792284</v>
      </c>
      <c r="BG12" s="19" t="n">
        <v>0</v>
      </c>
    </row>
    <row r="13">
      <c r="B13" s="20" t="s">
        <v>100</v>
      </c>
      <c r="C13" s="21" t="n">
        <v>0.0760843869102704</v>
      </c>
      <c r="D13" s="21" t="n">
        <v>0.0477754767899007</v>
      </c>
      <c r="E13" s="21" t="n">
        <v>0.0994721861336081</v>
      </c>
      <c r="F13" s="21"/>
      <c r="G13" s="21" t="n">
        <v>0.0304880260556575</v>
      </c>
      <c r="H13" s="21" t="n">
        <v>0.0347059788238789</v>
      </c>
      <c r="I13" s="21" t="n">
        <v>0.0388007410153765</v>
      </c>
      <c r="J13" s="21" t="n">
        <v>0.0540245386732948</v>
      </c>
      <c r="K13" s="21" t="n">
        <v>0.181539629046044</v>
      </c>
      <c r="L13" s="21" t="n">
        <v>0.115949805407775</v>
      </c>
      <c r="M13" s="21"/>
      <c r="N13" s="21" t="n">
        <v>0.0540733981196048</v>
      </c>
      <c r="O13" s="21" t="n">
        <v>0.0527920357500863</v>
      </c>
      <c r="P13" s="21" t="n">
        <v>0.118508568913496</v>
      </c>
      <c r="Q13" s="21" t="n">
        <v>0.0901995362009265</v>
      </c>
      <c r="R13" s="21"/>
      <c r="S13" s="21" t="n">
        <v>0.0530659260246787</v>
      </c>
      <c r="T13" s="21" t="n">
        <v>0.0956146001505918</v>
      </c>
      <c r="U13" s="21" t="n">
        <v>0.0543031811564121</v>
      </c>
      <c r="V13" s="21" t="n">
        <v>0.0565290128233776</v>
      </c>
      <c r="W13" s="21" t="n">
        <v>0.14151465624097</v>
      </c>
      <c r="X13" s="21" t="n">
        <v>0.0555887398808292</v>
      </c>
      <c r="Y13" s="21" t="n">
        <v>0.0903312961955911</v>
      </c>
      <c r="Z13" s="21" t="n">
        <v>0.037960089119331</v>
      </c>
      <c r="AA13" s="21" t="n">
        <v>0.096555504963529</v>
      </c>
      <c r="AB13" s="21" t="n">
        <v>0.0671727873345394</v>
      </c>
      <c r="AC13" s="21" t="n">
        <v>0.0615508968919412</v>
      </c>
      <c r="AD13" s="21" t="n">
        <v>0.137980424543512</v>
      </c>
      <c r="AE13" s="21"/>
      <c r="AF13" s="21" t="n">
        <v>0.079507325542196</v>
      </c>
      <c r="AG13" s="21" t="n">
        <v>0.0822022008789215</v>
      </c>
      <c r="AH13" s="21" t="n">
        <v>0.0826748560125039</v>
      </c>
      <c r="AI13" s="21"/>
      <c r="AJ13" s="21" t="n">
        <v>0.0963870285881434</v>
      </c>
      <c r="AK13" s="21" t="n">
        <v>0.0435949020665845</v>
      </c>
      <c r="AL13" s="21" t="n">
        <v>0.0908566823581812</v>
      </c>
      <c r="AM13" s="21" t="n">
        <v>0</v>
      </c>
      <c r="AN13" s="21" t="n">
        <v>0.084510153021275</v>
      </c>
      <c r="AO13" s="21"/>
      <c r="AP13" s="21" t="n">
        <v>0.0953416861212942</v>
      </c>
      <c r="AQ13" s="21" t="n">
        <v>0.0661139482115363</v>
      </c>
      <c r="AR13" s="21" t="n">
        <v>0.0865169310529042</v>
      </c>
      <c r="AS13" s="21" t="n">
        <v>0.0350520080133733</v>
      </c>
      <c r="AT13" s="21" t="n">
        <v>0.0695547256774044</v>
      </c>
      <c r="AU13" s="21"/>
      <c r="AV13" s="21" t="n">
        <v>0.0528873520330875</v>
      </c>
      <c r="AW13" s="21" t="n">
        <v>0.0850959875014815</v>
      </c>
      <c r="AX13" s="21" t="n">
        <v>0.0440086556342322</v>
      </c>
      <c r="AY13" s="21" t="n">
        <v>0.0295441696025875</v>
      </c>
      <c r="AZ13" s="21" t="n">
        <v>0.0439854585711083</v>
      </c>
      <c r="BA13" s="21" t="n">
        <v>0.206530097251538</v>
      </c>
      <c r="BB13" s="21"/>
      <c r="BC13" s="21" t="n">
        <v>0.0468526744484188</v>
      </c>
      <c r="BD13" s="21" t="n">
        <v>0.097478591316474</v>
      </c>
      <c r="BE13" s="21" t="n">
        <v>0.0721528728584397</v>
      </c>
      <c r="BF13" s="21" t="n">
        <v>0.0585361803747811</v>
      </c>
      <c r="BG13" s="21" t="n">
        <v>0</v>
      </c>
    </row>
    <row r="14">
      <c r="B14" s="18" t="s">
        <v>331</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s>
  <sheetData>
    <row r="2" ht="40" customHeight="1">
      <c r="D2" s="16" t="s">
        <v>581</v>
      </c>
    </row>
    <row r="6" ht="50" customHeight="1">
      <c r="B6" s="22" t="s">
        <v>15</v>
      </c>
      <c r="C6" s="22" t="s">
        <v>570</v>
      </c>
      <c r="D6" s="22" t="s">
        <v>571</v>
      </c>
      <c r="E6" s="22" t="s">
        <v>572</v>
      </c>
      <c r="F6" s="22" t="s">
        <v>573</v>
      </c>
      <c r="G6" s="22" t="s">
        <v>574</v>
      </c>
      <c r="H6" s="22" t="s">
        <v>575</v>
      </c>
    </row>
    <row r="7">
      <c r="B7" s="20" t="s">
        <v>576</v>
      </c>
      <c r="C7" s="19" t="n">
        <v>0.181390169763492</v>
      </c>
      <c r="D7" s="19" t="n">
        <v>0.198781000133504</v>
      </c>
      <c r="E7" s="19" t="n">
        <v>0.256541223814258</v>
      </c>
      <c r="F7" s="19" t="n">
        <v>0.205431825280325</v>
      </c>
      <c r="G7" s="19" t="n">
        <v>0.277679836019377</v>
      </c>
      <c r="H7" s="19" t="n">
        <v>0.552084590138103</v>
      </c>
    </row>
    <row r="8">
      <c r="B8" s="20" t="s">
        <v>577</v>
      </c>
      <c r="C8" s="19" t="n">
        <v>0.342643312202913</v>
      </c>
      <c r="D8" s="19" t="n">
        <v>0.407370353221021</v>
      </c>
      <c r="E8" s="19" t="n">
        <v>0.386373604142797</v>
      </c>
      <c r="F8" s="19" t="n">
        <v>0.468663421083539</v>
      </c>
      <c r="G8" s="19" t="n">
        <v>0.426355808295356</v>
      </c>
      <c r="H8" s="19" t="n">
        <v>0.295102310644893</v>
      </c>
    </row>
    <row r="9">
      <c r="B9" s="20" t="s">
        <v>578</v>
      </c>
      <c r="C9" s="19" t="n">
        <v>0.24834504741466</v>
      </c>
      <c r="D9" s="19" t="n">
        <v>0.218927648627917</v>
      </c>
      <c r="E9" s="19" t="n">
        <v>0.197297246235955</v>
      </c>
      <c r="F9" s="19" t="n">
        <v>0.16414758225764</v>
      </c>
      <c r="G9" s="19" t="n">
        <v>0.171261939043195</v>
      </c>
      <c r="H9" s="19" t="n">
        <v>0.0701061560629396</v>
      </c>
    </row>
    <row r="10">
      <c r="B10" s="20" t="s">
        <v>579</v>
      </c>
      <c r="C10" s="19" t="n">
        <v>0.08366298246586</v>
      </c>
      <c r="D10" s="19" t="n">
        <v>0.0587162584500785</v>
      </c>
      <c r="E10" s="19" t="n">
        <v>0.0522520246988986</v>
      </c>
      <c r="F10" s="19" t="n">
        <v>0.0568055736197072</v>
      </c>
      <c r="G10" s="19" t="n">
        <v>0.0362872807761751</v>
      </c>
      <c r="H10" s="19" t="n">
        <v>0.0185994825009443</v>
      </c>
    </row>
    <row r="11">
      <c r="B11" s="25" t="s">
        <v>100</v>
      </c>
      <c r="C11" s="23" t="n">
        <v>0.143958488153075</v>
      </c>
      <c r="D11" s="23" t="n">
        <v>0.116204739567479</v>
      </c>
      <c r="E11" s="23" t="n">
        <v>0.107535901108091</v>
      </c>
      <c r="F11" s="23" t="n">
        <v>0.104951597758789</v>
      </c>
      <c r="G11" s="23" t="n">
        <v>0.0884151358658968</v>
      </c>
      <c r="H11" s="23" t="n">
        <v>0.06410746065312</v>
      </c>
    </row>
    <row r="12">
      <c r="B12" s="25" t="s">
        <v>580</v>
      </c>
      <c r="C12" s="23" t="n">
        <v>0.524033481966405</v>
      </c>
      <c r="D12" s="23" t="n">
        <v>0.606151353354525</v>
      </c>
      <c r="E12" s="23" t="n">
        <v>0.642914827957055</v>
      </c>
      <c r="F12" s="23" t="n">
        <v>0.674095246363865</v>
      </c>
      <c r="G12" s="23" t="n">
        <v>0.704035644314733</v>
      </c>
      <c r="H12" s="23" t="n">
        <v>0.847186900782996</v>
      </c>
    </row>
    <row r="13">
      <c r="B13" s="25" t="s">
        <v>141</v>
      </c>
      <c r="C13" s="24" t="n">
        <v>-0.38007499381333</v>
      </c>
      <c r="D13" s="24" t="n">
        <v>-0.489946613787047</v>
      </c>
      <c r="E13" s="24" t="n">
        <v>-0.535378926848964</v>
      </c>
      <c r="F13" s="24" t="n">
        <v>-0.569143648605076</v>
      </c>
      <c r="G13" s="24" t="n">
        <v>-0.615620508448836</v>
      </c>
      <c r="H13" s="24" t="n">
        <v>-0.783079440129876</v>
      </c>
    </row>
    <row r="14">
      <c r="B14" s="18" t="s">
        <v>331</v>
      </c>
      <c r="C14" s="18"/>
      <c r="D14" s="18"/>
      <c r="E14" s="18"/>
      <c r="F14" s="18"/>
      <c r="G14" s="18"/>
      <c r="H14" s="18"/>
    </row>
    <row r="15">
      <c r="B15" t="s">
        <v>80</v>
      </c>
    </row>
    <row r="16">
      <c r="B16" t="s">
        <v>81</v>
      </c>
    </row>
    <row r="20">
      <c r="B20" s="9" t="str">
        <f>=HYPERLINK("#'Contents'!A1", "Return to Contents")</f>
      </c>
    </row>
  </sheetData>
  <mergeCells count="1">
    <mergeCell ref="D2:I2"/>
  </mergeCells>
  <pageMargins left="0.7" right="0.7" top="0.75" bottom="0.75" header="0.3" footer="0.3"/>
  <pageSetup paperSize="9" orientation="portrait" horizontalDpi="300" verticalDpi="300" r:id="rId2"/>
  <drawing r:id="rId1"/>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0.552084590138103</v>
      </c>
      <c r="D9" s="19" t="n">
        <v>0.53484687941442</v>
      </c>
      <c r="E9" s="19" t="n">
        <v>0.567622109842626</v>
      </c>
      <c r="F9" s="19"/>
      <c r="G9" s="19" t="n">
        <v>0.473328211905366</v>
      </c>
      <c r="H9" s="19" t="n">
        <v>0.528127882841398</v>
      </c>
      <c r="I9" s="19" t="n">
        <v>0.52227796894602</v>
      </c>
      <c r="J9" s="19" t="n">
        <v>0.579728404409538</v>
      </c>
      <c r="K9" s="19" t="n">
        <v>0.591853964715778</v>
      </c>
      <c r="L9" s="19" t="n">
        <v>0.593314065043208</v>
      </c>
      <c r="M9" s="19"/>
      <c r="N9" s="19" t="n">
        <v>0.536152064325399</v>
      </c>
      <c r="O9" s="19" t="n">
        <v>0.544103731238471</v>
      </c>
      <c r="P9" s="19" t="n">
        <v>0.535985813039945</v>
      </c>
      <c r="Q9" s="19" t="n">
        <v>0.58991852238953</v>
      </c>
      <c r="R9" s="19"/>
      <c r="S9" s="19" t="n">
        <v>0.501923386673653</v>
      </c>
      <c r="T9" s="19" t="n">
        <v>0.599262116695975</v>
      </c>
      <c r="U9" s="19" t="n">
        <v>0.534357938104021</v>
      </c>
      <c r="V9" s="19" t="n">
        <v>0.658411099914058</v>
      </c>
      <c r="W9" s="19" t="n">
        <v>0.530205189513789</v>
      </c>
      <c r="X9" s="19" t="n">
        <v>0.50981795083505</v>
      </c>
      <c r="Y9" s="19" t="n">
        <v>0.629156781277595</v>
      </c>
      <c r="Z9" s="19" t="n">
        <v>0.512391201949453</v>
      </c>
      <c r="AA9" s="19" t="n">
        <v>0.51091210461743</v>
      </c>
      <c r="AB9" s="19" t="n">
        <v>0.580088646404825</v>
      </c>
      <c r="AC9" s="19" t="n">
        <v>0.529635367408531</v>
      </c>
      <c r="AD9" s="19" t="n">
        <v>0.363890931088389</v>
      </c>
      <c r="AE9" s="19"/>
      <c r="AF9" s="19" t="n">
        <v>0.575218853668807</v>
      </c>
      <c r="AG9" s="19" t="n">
        <v>0.564669370034307</v>
      </c>
      <c r="AH9" s="19" t="n">
        <v>0.496222596898203</v>
      </c>
      <c r="AI9" s="19"/>
      <c r="AJ9" s="19" t="n">
        <v>0.560500148474379</v>
      </c>
      <c r="AK9" s="19" t="n">
        <v>0.57536726504744</v>
      </c>
      <c r="AL9" s="19" t="n">
        <v>0.572694911872137</v>
      </c>
      <c r="AM9" s="19" t="n">
        <v>0.633960439403222</v>
      </c>
      <c r="AN9" s="19" t="n">
        <v>0.491451492602765</v>
      </c>
      <c r="AO9" s="19"/>
      <c r="AP9" s="19" t="n">
        <v>0.506765734475121</v>
      </c>
      <c r="AQ9" s="19" t="n">
        <v>0.573601284314239</v>
      </c>
      <c r="AR9" s="19" t="n">
        <v>0.558166282972618</v>
      </c>
      <c r="AS9" s="19" t="n">
        <v>0.573791969120927</v>
      </c>
      <c r="AT9" s="19" t="n">
        <v>0.539661904873573</v>
      </c>
      <c r="AU9" s="19"/>
      <c r="AV9" s="19" t="n">
        <v>0.539853079230218</v>
      </c>
      <c r="AW9" s="19" t="n">
        <v>0.505419326148762</v>
      </c>
      <c r="AX9" s="19" t="n">
        <v>0.575995048112231</v>
      </c>
      <c r="AY9" s="19" t="n">
        <v>0.599236572748485</v>
      </c>
      <c r="AZ9" s="19" t="n">
        <v>0.506973929543383</v>
      </c>
      <c r="BA9" s="19" t="n">
        <v>0.596313336569961</v>
      </c>
      <c r="BB9" s="19"/>
      <c r="BC9" s="19" t="n">
        <v>0.580793574205676</v>
      </c>
      <c r="BD9" s="19" t="n">
        <v>0.55187651568232</v>
      </c>
      <c r="BE9" s="19" t="n">
        <v>0.51901422593021</v>
      </c>
      <c r="BF9" s="19" t="n">
        <v>0.529205188889436</v>
      </c>
      <c r="BG9" s="19" t="n">
        <v>0.52802544488522</v>
      </c>
    </row>
    <row r="10">
      <c r="B10" s="20" t="s">
        <v>577</v>
      </c>
      <c r="C10" s="19" t="n">
        <v>0.295102310644893</v>
      </c>
      <c r="D10" s="19" t="n">
        <v>0.296853235813709</v>
      </c>
      <c r="E10" s="19" t="n">
        <v>0.293407703970213</v>
      </c>
      <c r="F10" s="19"/>
      <c r="G10" s="19" t="n">
        <v>0.291732695665727</v>
      </c>
      <c r="H10" s="19" t="n">
        <v>0.269289826518968</v>
      </c>
      <c r="I10" s="19" t="n">
        <v>0.30824928305672</v>
      </c>
      <c r="J10" s="19" t="n">
        <v>0.289286083277201</v>
      </c>
      <c r="K10" s="19" t="n">
        <v>0.303511887585959</v>
      </c>
      <c r="L10" s="19" t="n">
        <v>0.305261598049816</v>
      </c>
      <c r="M10" s="19"/>
      <c r="N10" s="19" t="n">
        <v>0.337662121613048</v>
      </c>
      <c r="O10" s="19" t="n">
        <v>0.283167197191762</v>
      </c>
      <c r="P10" s="19" t="n">
        <v>0.284733640890292</v>
      </c>
      <c r="Q10" s="19" t="n">
        <v>0.273467629886188</v>
      </c>
      <c r="R10" s="19"/>
      <c r="S10" s="19" t="n">
        <v>0.328995547849232</v>
      </c>
      <c r="T10" s="19" t="n">
        <v>0.291436298471798</v>
      </c>
      <c r="U10" s="19" t="n">
        <v>0.29277116822513</v>
      </c>
      <c r="V10" s="19" t="n">
        <v>0.230987499957</v>
      </c>
      <c r="W10" s="19" t="n">
        <v>0.310826560568704</v>
      </c>
      <c r="X10" s="19" t="n">
        <v>0.307348626950689</v>
      </c>
      <c r="Y10" s="19" t="n">
        <v>0.248410911095645</v>
      </c>
      <c r="Z10" s="19" t="n">
        <v>0.261032527321385</v>
      </c>
      <c r="AA10" s="19" t="n">
        <v>0.285515635282697</v>
      </c>
      <c r="AB10" s="19" t="n">
        <v>0.26705880259496</v>
      </c>
      <c r="AC10" s="19" t="n">
        <v>0.365500563599627</v>
      </c>
      <c r="AD10" s="19" t="n">
        <v>0.484454451887079</v>
      </c>
      <c r="AE10" s="19"/>
      <c r="AF10" s="19" t="n">
        <v>0.264767181590326</v>
      </c>
      <c r="AG10" s="19" t="n">
        <v>0.332174480631252</v>
      </c>
      <c r="AH10" s="19" t="n">
        <v>0.29451958566376</v>
      </c>
      <c r="AI10" s="19"/>
      <c r="AJ10" s="19" t="n">
        <v>0.29351894361944</v>
      </c>
      <c r="AK10" s="19" t="n">
        <v>0.293670065605559</v>
      </c>
      <c r="AL10" s="19" t="n">
        <v>0.365103266224691</v>
      </c>
      <c r="AM10" s="19" t="n">
        <v>0.242990576311579</v>
      </c>
      <c r="AN10" s="19" t="n">
        <v>0.306276656526377</v>
      </c>
      <c r="AO10" s="19"/>
      <c r="AP10" s="19" t="n">
        <v>0.336636115125514</v>
      </c>
      <c r="AQ10" s="19" t="n">
        <v>0.277630504326329</v>
      </c>
      <c r="AR10" s="19" t="n">
        <v>0.345557696294464</v>
      </c>
      <c r="AS10" s="19" t="n">
        <v>0.261687615247116</v>
      </c>
      <c r="AT10" s="19" t="n">
        <v>0.293340660351262</v>
      </c>
      <c r="AU10" s="19"/>
      <c r="AV10" s="19" t="n">
        <v>0.302975476456025</v>
      </c>
      <c r="AW10" s="19" t="n">
        <v>0.344796271655271</v>
      </c>
      <c r="AX10" s="19" t="n">
        <v>0.309849879708825</v>
      </c>
      <c r="AY10" s="19" t="n">
        <v>0.252218380102844</v>
      </c>
      <c r="AZ10" s="19" t="n">
        <v>0.320921155006243</v>
      </c>
      <c r="BA10" s="19" t="n">
        <v>0.250668782501787</v>
      </c>
      <c r="BB10" s="19"/>
      <c r="BC10" s="19" t="n">
        <v>0.284690407833014</v>
      </c>
      <c r="BD10" s="19" t="n">
        <v>0.277528094055464</v>
      </c>
      <c r="BE10" s="19" t="n">
        <v>0.31941021139664</v>
      </c>
      <c r="BF10" s="19" t="n">
        <v>0.262575672128679</v>
      </c>
      <c r="BG10" s="19" t="n">
        <v>0.406612628886136</v>
      </c>
    </row>
    <row r="11">
      <c r="B11" s="20" t="s">
        <v>578</v>
      </c>
      <c r="C11" s="19" t="n">
        <v>0.0701061560629396</v>
      </c>
      <c r="D11" s="19" t="n">
        <v>0.0848149839729696</v>
      </c>
      <c r="E11" s="19" t="n">
        <v>0.0564201007028331</v>
      </c>
      <c r="F11" s="19"/>
      <c r="G11" s="19" t="n">
        <v>0.126980455631575</v>
      </c>
      <c r="H11" s="19" t="n">
        <v>0.107433814592911</v>
      </c>
      <c r="I11" s="19" t="n">
        <v>0.0711502235585631</v>
      </c>
      <c r="J11" s="19" t="n">
        <v>0.0477717417052267</v>
      </c>
      <c r="K11" s="19" t="n">
        <v>0.0412762256140758</v>
      </c>
      <c r="L11" s="19" t="n">
        <v>0.0437764722184202</v>
      </c>
      <c r="M11" s="19"/>
      <c r="N11" s="19" t="n">
        <v>0.0835738115514655</v>
      </c>
      <c r="O11" s="19" t="n">
        <v>0.0841591199004877</v>
      </c>
      <c r="P11" s="19" t="n">
        <v>0.0780783317606541</v>
      </c>
      <c r="Q11" s="19" t="n">
        <v>0.0355645941397539</v>
      </c>
      <c r="R11" s="19"/>
      <c r="S11" s="19" t="n">
        <v>0.112084080174621</v>
      </c>
      <c r="T11" s="19" t="n">
        <v>0.0607118294477291</v>
      </c>
      <c r="U11" s="19" t="n">
        <v>0.0559708238654785</v>
      </c>
      <c r="V11" s="19" t="n">
        <v>0.0426045657546824</v>
      </c>
      <c r="W11" s="19" t="n">
        <v>0.0488487283211069</v>
      </c>
      <c r="X11" s="19" t="n">
        <v>0.111007948501099</v>
      </c>
      <c r="Y11" s="19" t="n">
        <v>0.0348836130308726</v>
      </c>
      <c r="Z11" s="19" t="n">
        <v>0.0373357792574948</v>
      </c>
      <c r="AA11" s="19" t="n">
        <v>0.101177535113968</v>
      </c>
      <c r="AB11" s="19" t="n">
        <v>0.061108780252731</v>
      </c>
      <c r="AC11" s="19" t="n">
        <v>0.0181400041487432</v>
      </c>
      <c r="AD11" s="19" t="n">
        <v>0.123872893775954</v>
      </c>
      <c r="AE11" s="19"/>
      <c r="AF11" s="19" t="n">
        <v>0.0851007815599009</v>
      </c>
      <c r="AG11" s="19" t="n">
        <v>0.0445581106213668</v>
      </c>
      <c r="AH11" s="19" t="n">
        <v>0.0718554841600161</v>
      </c>
      <c r="AI11" s="19"/>
      <c r="AJ11" s="19" t="n">
        <v>0.070411583352027</v>
      </c>
      <c r="AK11" s="19" t="n">
        <v>0.0849768422702455</v>
      </c>
      <c r="AL11" s="19" t="n">
        <v>0</v>
      </c>
      <c r="AM11" s="19" t="n">
        <v>0.0605349274565779</v>
      </c>
      <c r="AN11" s="19" t="n">
        <v>0.04533920101958</v>
      </c>
      <c r="AO11" s="19"/>
      <c r="AP11" s="19" t="n">
        <v>0.0734304524174699</v>
      </c>
      <c r="AQ11" s="19" t="n">
        <v>0.082101745739146</v>
      </c>
      <c r="AR11" s="19" t="n">
        <v>0.0384509117656765</v>
      </c>
      <c r="AS11" s="19" t="n">
        <v>0.0861709936885747</v>
      </c>
      <c r="AT11" s="19" t="n">
        <v>0.0231279119362248</v>
      </c>
      <c r="AU11" s="19"/>
      <c r="AV11" s="19" t="n">
        <v>0.0820059371241235</v>
      </c>
      <c r="AW11" s="19" t="n">
        <v>0.0713921961751673</v>
      </c>
      <c r="AX11" s="19" t="n">
        <v>0.0570842516833323</v>
      </c>
      <c r="AY11" s="19" t="n">
        <v>0.0760199648330943</v>
      </c>
      <c r="AZ11" s="19" t="n">
        <v>0.0623994412913827</v>
      </c>
      <c r="BA11" s="19" t="n">
        <v>0.0224071168224991</v>
      </c>
      <c r="BB11" s="19"/>
      <c r="BC11" s="19" t="n">
        <v>0.0313242251908087</v>
      </c>
      <c r="BD11" s="19" t="n">
        <v>0.0777585456389337</v>
      </c>
      <c r="BE11" s="19" t="n">
        <v>0.0787779495223273</v>
      </c>
      <c r="BF11" s="19" t="n">
        <v>0.166937380129615</v>
      </c>
      <c r="BG11" s="19" t="n">
        <v>0.0653619262286446</v>
      </c>
    </row>
    <row r="12">
      <c r="B12" s="20" t="s">
        <v>579</v>
      </c>
      <c r="C12" s="19" t="n">
        <v>0.0185994825009443</v>
      </c>
      <c r="D12" s="19" t="n">
        <v>0.0205846083193479</v>
      </c>
      <c r="E12" s="19" t="n">
        <v>0.0168179773467106</v>
      </c>
      <c r="F12" s="19"/>
      <c r="G12" s="19" t="n">
        <v>0.0261865373165985</v>
      </c>
      <c r="H12" s="19" t="n">
        <v>0.0198591055570707</v>
      </c>
      <c r="I12" s="19" t="n">
        <v>0.0218015117743867</v>
      </c>
      <c r="J12" s="19" t="n">
        <v>0.0206333876711166</v>
      </c>
      <c r="K12" s="19" t="n">
        <v>0.0186660218805299</v>
      </c>
      <c r="L12" s="19" t="n">
        <v>0.00843052572642726</v>
      </c>
      <c r="M12" s="19"/>
      <c r="N12" s="19" t="n">
        <v>0.0154049163077127</v>
      </c>
      <c r="O12" s="19" t="n">
        <v>0.0129590880555598</v>
      </c>
      <c r="P12" s="19" t="n">
        <v>0.0339630177166759</v>
      </c>
      <c r="Q12" s="19" t="n">
        <v>0.014328942135665</v>
      </c>
      <c r="R12" s="19"/>
      <c r="S12" s="19" t="n">
        <v>0.0221996207409007</v>
      </c>
      <c r="T12" s="19" t="n">
        <v>0.00680482968966991</v>
      </c>
      <c r="U12" s="19" t="n">
        <v>0.0369969211353331</v>
      </c>
      <c r="V12" s="19" t="n">
        <v>0.0103303169341219</v>
      </c>
      <c r="W12" s="19" t="n">
        <v>0.0216838407821736</v>
      </c>
      <c r="X12" s="19" t="n">
        <v>0.0160241322146188</v>
      </c>
      <c r="Y12" s="19" t="n">
        <v>0.0103049752325458</v>
      </c>
      <c r="Z12" s="19" t="n">
        <v>0.0213550839956877</v>
      </c>
      <c r="AA12" s="19" t="n">
        <v>0.0413104926032254</v>
      </c>
      <c r="AB12" s="19" t="n">
        <v>0</v>
      </c>
      <c r="AC12" s="19" t="n">
        <v>0.0351248172426801</v>
      </c>
      <c r="AD12" s="19" t="n">
        <v>0</v>
      </c>
      <c r="AE12" s="19"/>
      <c r="AF12" s="19" t="n">
        <v>0.010008600055327</v>
      </c>
      <c r="AG12" s="19" t="n">
        <v>0.0173765811717537</v>
      </c>
      <c r="AH12" s="19" t="n">
        <v>0.0303012333622268</v>
      </c>
      <c r="AI12" s="19"/>
      <c r="AJ12" s="19" t="n">
        <v>0.0156758243328489</v>
      </c>
      <c r="AK12" s="19" t="n">
        <v>0.0152580817451938</v>
      </c>
      <c r="AL12" s="19" t="n">
        <v>0.0161682475888663</v>
      </c>
      <c r="AM12" s="19" t="n">
        <v>0</v>
      </c>
      <c r="AN12" s="19" t="n">
        <v>0.0330843768195133</v>
      </c>
      <c r="AO12" s="19"/>
      <c r="AP12" s="19" t="n">
        <v>0.00843066597465554</v>
      </c>
      <c r="AQ12" s="19" t="n">
        <v>0.0179546216469433</v>
      </c>
      <c r="AR12" s="19" t="n">
        <v>0.0192400342608058</v>
      </c>
      <c r="AS12" s="19" t="n">
        <v>0.0252346798523436</v>
      </c>
      <c r="AT12" s="19" t="n">
        <v>0.0275810865555518</v>
      </c>
      <c r="AU12" s="19"/>
      <c r="AV12" s="19" t="n">
        <v>0.0281897074906469</v>
      </c>
      <c r="AW12" s="19" t="n">
        <v>0.00457858447895576</v>
      </c>
      <c r="AX12" s="19" t="n">
        <v>0.0192735283567321</v>
      </c>
      <c r="AY12" s="19" t="n">
        <v>0.0248313198079377</v>
      </c>
      <c r="AZ12" s="19" t="n">
        <v>0.0210315299494273</v>
      </c>
      <c r="BA12" s="19" t="n">
        <v>0.0165563350777921</v>
      </c>
      <c r="BB12" s="19"/>
      <c r="BC12" s="19" t="n">
        <v>0.0212925339240703</v>
      </c>
      <c r="BD12" s="19" t="n">
        <v>0.0111020165377225</v>
      </c>
      <c r="BE12" s="19" t="n">
        <v>0.0267756971154859</v>
      </c>
      <c r="BF12" s="19" t="n">
        <v>0.0175819048710528</v>
      </c>
      <c r="BG12" s="19" t="n">
        <v>0</v>
      </c>
    </row>
    <row r="13">
      <c r="B13" s="20" t="s">
        <v>100</v>
      </c>
      <c r="C13" s="23" t="n">
        <v>0.06410746065312</v>
      </c>
      <c r="D13" s="23" t="n">
        <v>0.0629002924795536</v>
      </c>
      <c r="E13" s="23" t="n">
        <v>0.0657321081376178</v>
      </c>
      <c r="F13" s="23"/>
      <c r="G13" s="23" t="n">
        <v>0.081772099480734</v>
      </c>
      <c r="H13" s="23" t="n">
        <v>0.0752893704896528</v>
      </c>
      <c r="I13" s="23" t="n">
        <v>0.0765210126643099</v>
      </c>
      <c r="J13" s="23" t="n">
        <v>0.062580382936918</v>
      </c>
      <c r="K13" s="23" t="n">
        <v>0.0446919002036577</v>
      </c>
      <c r="L13" s="23" t="n">
        <v>0.0492173389621286</v>
      </c>
      <c r="M13" s="23"/>
      <c r="N13" s="23" t="n">
        <v>0.0272070862023749</v>
      </c>
      <c r="O13" s="23" t="n">
        <v>0.0756108636137199</v>
      </c>
      <c r="P13" s="23" t="n">
        <v>0.067239196592434</v>
      </c>
      <c r="Q13" s="23" t="n">
        <v>0.0867203114488636</v>
      </c>
      <c r="R13" s="23"/>
      <c r="S13" s="23" t="n">
        <v>0.0347973645615928</v>
      </c>
      <c r="T13" s="23" t="n">
        <v>0.0417849256948273</v>
      </c>
      <c r="U13" s="23" t="n">
        <v>0.0799031486700372</v>
      </c>
      <c r="V13" s="23" t="n">
        <v>0.0576665174401378</v>
      </c>
      <c r="W13" s="23" t="n">
        <v>0.0884356808142265</v>
      </c>
      <c r="X13" s="23" t="n">
        <v>0.0558013414985427</v>
      </c>
      <c r="Y13" s="23" t="n">
        <v>0.077243719363341</v>
      </c>
      <c r="Z13" s="23" t="n">
        <v>0.167885407475979</v>
      </c>
      <c r="AA13" s="23" t="n">
        <v>0.0610842323826799</v>
      </c>
      <c r="AB13" s="23" t="n">
        <v>0.0917437707474842</v>
      </c>
      <c r="AC13" s="23" t="n">
        <v>0.0515992476004189</v>
      </c>
      <c r="AD13" s="23" t="n">
        <v>0.0277817232485786</v>
      </c>
      <c r="AE13" s="23"/>
      <c r="AF13" s="23" t="n">
        <v>0.0649045831256397</v>
      </c>
      <c r="AG13" s="23" t="n">
        <v>0.0412214575413209</v>
      </c>
      <c r="AH13" s="23" t="n">
        <v>0.107101099915794</v>
      </c>
      <c r="AI13" s="23"/>
      <c r="AJ13" s="23" t="n">
        <v>0.0598935002213047</v>
      </c>
      <c r="AK13" s="23" t="n">
        <v>0.0307277453315622</v>
      </c>
      <c r="AL13" s="23" t="n">
        <v>0.0460335743143057</v>
      </c>
      <c r="AM13" s="23" t="n">
        <v>0.0625140568286209</v>
      </c>
      <c r="AN13" s="23" t="n">
        <v>0.123848273031764</v>
      </c>
      <c r="AO13" s="23"/>
      <c r="AP13" s="23" t="n">
        <v>0.0747370320072394</v>
      </c>
      <c r="AQ13" s="23" t="n">
        <v>0.0487118439733429</v>
      </c>
      <c r="AR13" s="23" t="n">
        <v>0.038585074706436</v>
      </c>
      <c r="AS13" s="23" t="n">
        <v>0.0531147420910385</v>
      </c>
      <c r="AT13" s="23" t="n">
        <v>0.116288436283389</v>
      </c>
      <c r="AU13" s="23"/>
      <c r="AV13" s="23" t="n">
        <v>0.0469757996989867</v>
      </c>
      <c r="AW13" s="23" t="n">
        <v>0.0738136215418437</v>
      </c>
      <c r="AX13" s="23" t="n">
        <v>0.0377972921388799</v>
      </c>
      <c r="AY13" s="23" t="n">
        <v>0.0476937625076388</v>
      </c>
      <c r="AZ13" s="23" t="n">
        <v>0.0886739442095638</v>
      </c>
      <c r="BA13" s="23" t="n">
        <v>0.114054429027961</v>
      </c>
      <c r="BB13" s="23"/>
      <c r="BC13" s="23" t="n">
        <v>0.0818992588464315</v>
      </c>
      <c r="BD13" s="23" t="n">
        <v>0.0817348280855607</v>
      </c>
      <c r="BE13" s="23" t="n">
        <v>0.0560219160353367</v>
      </c>
      <c r="BF13" s="23" t="n">
        <v>0.0236998539812162</v>
      </c>
      <c r="BG13" s="23" t="n">
        <v>0</v>
      </c>
    </row>
    <row r="14">
      <c r="B14" s="20" t="s">
        <v>580</v>
      </c>
      <c r="C14" s="23" t="n">
        <v>0.847186900782996</v>
      </c>
      <c r="D14" s="23" t="n">
        <v>0.831700115228129</v>
      </c>
      <c r="E14" s="23" t="n">
        <v>0.861029813812838</v>
      </c>
      <c r="F14" s="23"/>
      <c r="G14" s="23" t="n">
        <v>0.765060907571092</v>
      </c>
      <c r="H14" s="23" t="n">
        <v>0.797417709360366</v>
      </c>
      <c r="I14" s="23" t="n">
        <v>0.83052725200274</v>
      </c>
      <c r="J14" s="23" t="n">
        <v>0.869014487686739</v>
      </c>
      <c r="K14" s="23" t="n">
        <v>0.895365852301736</v>
      </c>
      <c r="L14" s="23" t="n">
        <v>0.898575663093024</v>
      </c>
      <c r="M14" s="23"/>
      <c r="N14" s="23" t="n">
        <v>0.873814185938447</v>
      </c>
      <c r="O14" s="23" t="n">
        <v>0.827270928430233</v>
      </c>
      <c r="P14" s="23" t="n">
        <v>0.820719453930236</v>
      </c>
      <c r="Q14" s="23" t="n">
        <v>0.863386152275717</v>
      </c>
      <c r="R14" s="23"/>
      <c r="S14" s="23" t="n">
        <v>0.830918934522885</v>
      </c>
      <c r="T14" s="23" t="n">
        <v>0.890698415167773</v>
      </c>
      <c r="U14" s="23" t="n">
        <v>0.827129106329151</v>
      </c>
      <c r="V14" s="23" t="n">
        <v>0.889398599871058</v>
      </c>
      <c r="W14" s="23" t="n">
        <v>0.841031750082493</v>
      </c>
      <c r="X14" s="23" t="n">
        <v>0.81716657778574</v>
      </c>
      <c r="Y14" s="23" t="n">
        <v>0.877567692373241</v>
      </c>
      <c r="Z14" s="23" t="n">
        <v>0.773423729270839</v>
      </c>
      <c r="AA14" s="23" t="n">
        <v>0.796427739900127</v>
      </c>
      <c r="AB14" s="23" t="n">
        <v>0.847147448999785</v>
      </c>
      <c r="AC14" s="23" t="n">
        <v>0.895135931008158</v>
      </c>
      <c r="AD14" s="23" t="n">
        <v>0.848345382975467</v>
      </c>
      <c r="AE14" s="23"/>
      <c r="AF14" s="23" t="n">
        <v>0.839986035259132</v>
      </c>
      <c r="AG14" s="23" t="n">
        <v>0.896843850665559</v>
      </c>
      <c r="AH14" s="23" t="n">
        <v>0.790742182561963</v>
      </c>
      <c r="AI14" s="23"/>
      <c r="AJ14" s="23" t="n">
        <v>0.854019092093819</v>
      </c>
      <c r="AK14" s="23" t="n">
        <v>0.869037330652999</v>
      </c>
      <c r="AL14" s="23" t="n">
        <v>0.937798178096828</v>
      </c>
      <c r="AM14" s="23" t="n">
        <v>0.876951015714801</v>
      </c>
      <c r="AN14" s="23" t="n">
        <v>0.797728149129142</v>
      </c>
      <c r="AO14" s="23"/>
      <c r="AP14" s="23" t="n">
        <v>0.843401849600635</v>
      </c>
      <c r="AQ14" s="23" t="n">
        <v>0.851231788640568</v>
      </c>
      <c r="AR14" s="23" t="n">
        <v>0.903723979267082</v>
      </c>
      <c r="AS14" s="23" t="n">
        <v>0.835479584368043</v>
      </c>
      <c r="AT14" s="23" t="n">
        <v>0.833002565224835</v>
      </c>
      <c r="AU14" s="23"/>
      <c r="AV14" s="23" t="n">
        <v>0.842828555686243</v>
      </c>
      <c r="AW14" s="23" t="n">
        <v>0.850215597804033</v>
      </c>
      <c r="AX14" s="23" t="n">
        <v>0.885844927821056</v>
      </c>
      <c r="AY14" s="23" t="n">
        <v>0.851454952851329</v>
      </c>
      <c r="AZ14" s="23" t="n">
        <v>0.827895084549626</v>
      </c>
      <c r="BA14" s="23" t="n">
        <v>0.846982119071747</v>
      </c>
      <c r="BB14" s="23"/>
      <c r="BC14" s="23" t="n">
        <v>0.865483982038689</v>
      </c>
      <c r="BD14" s="23" t="n">
        <v>0.829404609737783</v>
      </c>
      <c r="BE14" s="23" t="n">
        <v>0.83842443732685</v>
      </c>
      <c r="BF14" s="23" t="n">
        <v>0.791780861018116</v>
      </c>
      <c r="BG14" s="23" t="n">
        <v>0.934638073771355</v>
      </c>
    </row>
    <row r="15">
      <c r="B15" s="20" t="s">
        <v>141</v>
      </c>
      <c r="C15" s="24" t="n">
        <v>-0.783079440129876</v>
      </c>
      <c r="D15" s="24" t="n">
        <v>-0.768799822748575</v>
      </c>
      <c r="E15" s="24" t="n">
        <v>-0.795297705675221</v>
      </c>
      <c r="F15" s="24"/>
      <c r="G15" s="24" t="n">
        <v>-0.683288808090358</v>
      </c>
      <c r="H15" s="24" t="n">
        <v>-0.722128338870713</v>
      </c>
      <c r="I15" s="24" t="n">
        <v>-0.754006239338431</v>
      </c>
      <c r="J15" s="24" t="n">
        <v>-0.806434104749821</v>
      </c>
      <c r="K15" s="24" t="n">
        <v>-0.850673952098079</v>
      </c>
      <c r="L15" s="24" t="n">
        <v>-0.849358324130895</v>
      </c>
      <c r="M15" s="24"/>
      <c r="N15" s="24" t="n">
        <v>-0.846607099736072</v>
      </c>
      <c r="O15" s="24" t="n">
        <v>-0.751660064816513</v>
      </c>
      <c r="P15" s="24" t="n">
        <v>-0.753480257337802</v>
      </c>
      <c r="Q15" s="24" t="n">
        <v>-0.776665840826854</v>
      </c>
      <c r="R15" s="24"/>
      <c r="S15" s="24" t="n">
        <v>-0.796121569961292</v>
      </c>
      <c r="T15" s="24" t="n">
        <v>-0.848913489472946</v>
      </c>
      <c r="U15" s="24" t="n">
        <v>-0.747225957659114</v>
      </c>
      <c r="V15" s="24" t="n">
        <v>-0.83173208243092</v>
      </c>
      <c r="W15" s="24" t="n">
        <v>-0.752596069268266</v>
      </c>
      <c r="X15" s="24" t="n">
        <v>-0.761365236287197</v>
      </c>
      <c r="Y15" s="24" t="n">
        <v>-0.8003239730099</v>
      </c>
      <c r="Z15" s="24" t="n">
        <v>-0.60553832179486</v>
      </c>
      <c r="AA15" s="24" t="n">
        <v>-0.735343507517447</v>
      </c>
      <c r="AB15" s="24" t="n">
        <v>-0.755403678252301</v>
      </c>
      <c r="AC15" s="24" t="n">
        <v>-0.843536683407739</v>
      </c>
      <c r="AD15" s="24" t="n">
        <v>-0.820563659726889</v>
      </c>
      <c r="AE15" s="24"/>
      <c r="AF15" s="24" t="n">
        <v>-0.775081452133493</v>
      </c>
      <c r="AG15" s="24" t="n">
        <v>-0.855622393124238</v>
      </c>
      <c r="AH15" s="24" t="n">
        <v>-0.683641082646169</v>
      </c>
      <c r="AI15" s="24"/>
      <c r="AJ15" s="24" t="n">
        <v>-0.794125591872515</v>
      </c>
      <c r="AK15" s="24" t="n">
        <v>-0.838309585321436</v>
      </c>
      <c r="AL15" s="24" t="n">
        <v>-0.891764603782522</v>
      </c>
      <c r="AM15" s="24" t="n">
        <v>-0.81443695888618</v>
      </c>
      <c r="AN15" s="24" t="n">
        <v>-0.673879876097378</v>
      </c>
      <c r="AO15" s="24"/>
      <c r="AP15" s="24" t="n">
        <v>-0.768664817593396</v>
      </c>
      <c r="AQ15" s="24" t="n">
        <v>-0.802519944667225</v>
      </c>
      <c r="AR15" s="24" t="n">
        <v>-0.865138904560646</v>
      </c>
      <c r="AS15" s="24" t="n">
        <v>-0.782364842277005</v>
      </c>
      <c r="AT15" s="24" t="n">
        <v>-0.716714128941446</v>
      </c>
      <c r="AU15" s="24"/>
      <c r="AV15" s="24" t="n">
        <v>-0.795852755987256</v>
      </c>
      <c r="AW15" s="24" t="n">
        <v>-0.77640197626219</v>
      </c>
      <c r="AX15" s="24" t="n">
        <v>-0.848047635682176</v>
      </c>
      <c r="AY15" s="24" t="n">
        <v>-0.80376119034369</v>
      </c>
      <c r="AZ15" s="24" t="n">
        <v>-0.739221140340062</v>
      </c>
      <c r="BA15" s="24" t="n">
        <v>-0.732927690043786</v>
      </c>
      <c r="BB15" s="24"/>
      <c r="BC15" s="24" t="n">
        <v>-0.783584723192258</v>
      </c>
      <c r="BD15" s="24" t="n">
        <v>-0.747669781652222</v>
      </c>
      <c r="BE15" s="24" t="n">
        <v>-0.782402521291513</v>
      </c>
      <c r="BF15" s="24" t="n">
        <v>-0.768081007036899</v>
      </c>
      <c r="BG15" s="24" t="n">
        <v>-0.934638073771355</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0.256541223814258</v>
      </c>
      <c r="D9" s="19" t="n">
        <v>0.251293588220848</v>
      </c>
      <c r="E9" s="19" t="n">
        <v>0.261726901294437</v>
      </c>
      <c r="F9" s="19"/>
      <c r="G9" s="19" t="n">
        <v>0.357853578542101</v>
      </c>
      <c r="H9" s="19" t="n">
        <v>0.252463654777137</v>
      </c>
      <c r="I9" s="19" t="n">
        <v>0.267479303401765</v>
      </c>
      <c r="J9" s="19" t="n">
        <v>0.251419030079057</v>
      </c>
      <c r="K9" s="19" t="n">
        <v>0.22959170336157</v>
      </c>
      <c r="L9" s="19" t="n">
        <v>0.210414474288029</v>
      </c>
      <c r="M9" s="19"/>
      <c r="N9" s="19" t="n">
        <v>0.241698626097545</v>
      </c>
      <c r="O9" s="19" t="n">
        <v>0.221734348426853</v>
      </c>
      <c r="P9" s="19" t="n">
        <v>0.290582412784808</v>
      </c>
      <c r="Q9" s="19" t="n">
        <v>0.277429176892634</v>
      </c>
      <c r="R9" s="19"/>
      <c r="S9" s="19" t="n">
        <v>0.248710548623131</v>
      </c>
      <c r="T9" s="19" t="n">
        <v>0.268850568766383</v>
      </c>
      <c r="U9" s="19" t="n">
        <v>0.238781570518107</v>
      </c>
      <c r="V9" s="19" t="n">
        <v>0.285861948795821</v>
      </c>
      <c r="W9" s="19" t="n">
        <v>0.221574225171546</v>
      </c>
      <c r="X9" s="19" t="n">
        <v>0.26120025486415</v>
      </c>
      <c r="Y9" s="19" t="n">
        <v>0.2067602802066</v>
      </c>
      <c r="Z9" s="19" t="n">
        <v>0.210310717086546</v>
      </c>
      <c r="AA9" s="19" t="n">
        <v>0.299843826210807</v>
      </c>
      <c r="AB9" s="19" t="n">
        <v>0.340206158750494</v>
      </c>
      <c r="AC9" s="19" t="n">
        <v>0.162230379370167</v>
      </c>
      <c r="AD9" s="19" t="n">
        <v>0.185715486928103</v>
      </c>
      <c r="AE9" s="19"/>
      <c r="AF9" s="19" t="n">
        <v>0.246741653264918</v>
      </c>
      <c r="AG9" s="19" t="n">
        <v>0.240274246538364</v>
      </c>
      <c r="AH9" s="19" t="n">
        <v>0.231811372900773</v>
      </c>
      <c r="AI9" s="19"/>
      <c r="AJ9" s="19" t="n">
        <v>0.220812196213974</v>
      </c>
      <c r="AK9" s="19" t="n">
        <v>0.281254708900408</v>
      </c>
      <c r="AL9" s="19" t="n">
        <v>0.210711528819949</v>
      </c>
      <c r="AM9" s="19" t="n">
        <v>0.424293765059112</v>
      </c>
      <c r="AN9" s="19" t="n">
        <v>0.205465465983193</v>
      </c>
      <c r="AO9" s="19"/>
      <c r="AP9" s="19" t="n">
        <v>0.159707010398282</v>
      </c>
      <c r="AQ9" s="19" t="n">
        <v>0.267781797686911</v>
      </c>
      <c r="AR9" s="19" t="n">
        <v>0.264544969507276</v>
      </c>
      <c r="AS9" s="19" t="n">
        <v>0.308247976550137</v>
      </c>
      <c r="AT9" s="19" t="n">
        <v>0.265701176548515</v>
      </c>
      <c r="AU9" s="19"/>
      <c r="AV9" s="19" t="n">
        <v>0.276723625622982</v>
      </c>
      <c r="AW9" s="19" t="n">
        <v>0.166769719804753</v>
      </c>
      <c r="AX9" s="19" t="n">
        <v>0.252468737366201</v>
      </c>
      <c r="AY9" s="19" t="n">
        <v>0.31073045968436</v>
      </c>
      <c r="AZ9" s="19" t="n">
        <v>0.292012399531264</v>
      </c>
      <c r="BA9" s="19" t="n">
        <v>0.192349951552552</v>
      </c>
      <c r="BB9" s="19"/>
      <c r="BC9" s="19" t="n">
        <v>0.23482532405759</v>
      </c>
      <c r="BD9" s="19" t="n">
        <v>0.272550981335998</v>
      </c>
      <c r="BE9" s="19" t="n">
        <v>0.252849742778048</v>
      </c>
      <c r="BF9" s="19" t="n">
        <v>0.302340468661155</v>
      </c>
      <c r="BG9" s="19" t="n">
        <v>0.174586792449404</v>
      </c>
    </row>
    <row r="10">
      <c r="B10" s="20" t="s">
        <v>577</v>
      </c>
      <c r="C10" s="19" t="n">
        <v>0.386373604142797</v>
      </c>
      <c r="D10" s="19" t="n">
        <v>0.395743831737866</v>
      </c>
      <c r="E10" s="19" t="n">
        <v>0.376234719466898</v>
      </c>
      <c r="F10" s="19"/>
      <c r="G10" s="19" t="n">
        <v>0.331431648998243</v>
      </c>
      <c r="H10" s="19" t="n">
        <v>0.458235587003308</v>
      </c>
      <c r="I10" s="19" t="n">
        <v>0.439664203200713</v>
      </c>
      <c r="J10" s="19" t="n">
        <v>0.362300159059571</v>
      </c>
      <c r="K10" s="19" t="n">
        <v>0.349394779951026</v>
      </c>
      <c r="L10" s="19" t="n">
        <v>0.367761676839283</v>
      </c>
      <c r="M10" s="19"/>
      <c r="N10" s="19" t="n">
        <v>0.410644023990223</v>
      </c>
      <c r="O10" s="19" t="n">
        <v>0.395070591242826</v>
      </c>
      <c r="P10" s="19" t="n">
        <v>0.351208099251625</v>
      </c>
      <c r="Q10" s="19" t="n">
        <v>0.38343550722722</v>
      </c>
      <c r="R10" s="19"/>
      <c r="S10" s="19" t="n">
        <v>0.481960192968629</v>
      </c>
      <c r="T10" s="19" t="n">
        <v>0.392921678812105</v>
      </c>
      <c r="U10" s="19" t="n">
        <v>0.375642724207889</v>
      </c>
      <c r="V10" s="19" t="n">
        <v>0.458580538857497</v>
      </c>
      <c r="W10" s="19" t="n">
        <v>0.412299960167924</v>
      </c>
      <c r="X10" s="19" t="n">
        <v>0.333412275035002</v>
      </c>
      <c r="Y10" s="19" t="n">
        <v>0.375333338630438</v>
      </c>
      <c r="Z10" s="19" t="n">
        <v>0.414019294083653</v>
      </c>
      <c r="AA10" s="19" t="n">
        <v>0.311705387856723</v>
      </c>
      <c r="AB10" s="19" t="n">
        <v>0.276813667077206</v>
      </c>
      <c r="AC10" s="19" t="n">
        <v>0.417539647346873</v>
      </c>
      <c r="AD10" s="19" t="n">
        <v>0.395975738163854</v>
      </c>
      <c r="AE10" s="19"/>
      <c r="AF10" s="19" t="n">
        <v>0.367762100396946</v>
      </c>
      <c r="AG10" s="19" t="n">
        <v>0.399380446151919</v>
      </c>
      <c r="AH10" s="19" t="n">
        <v>0.415739092117511</v>
      </c>
      <c r="AI10" s="19"/>
      <c r="AJ10" s="19" t="n">
        <v>0.390565086076319</v>
      </c>
      <c r="AK10" s="19" t="n">
        <v>0.416285954556758</v>
      </c>
      <c r="AL10" s="19" t="n">
        <v>0.378016812383231</v>
      </c>
      <c r="AM10" s="19" t="n">
        <v>0.226894650828807</v>
      </c>
      <c r="AN10" s="19" t="n">
        <v>0.363330120191622</v>
      </c>
      <c r="AO10" s="19"/>
      <c r="AP10" s="19" t="n">
        <v>0.439610052359634</v>
      </c>
      <c r="AQ10" s="19" t="n">
        <v>0.39487354866942</v>
      </c>
      <c r="AR10" s="19" t="n">
        <v>0.308071913900136</v>
      </c>
      <c r="AS10" s="19" t="n">
        <v>0.391571473755414</v>
      </c>
      <c r="AT10" s="19" t="n">
        <v>0.422428907006514</v>
      </c>
      <c r="AU10" s="19"/>
      <c r="AV10" s="19" t="n">
        <v>0.406941908010513</v>
      </c>
      <c r="AW10" s="19" t="n">
        <v>0.404407605671176</v>
      </c>
      <c r="AX10" s="19" t="n">
        <v>0.350452783311658</v>
      </c>
      <c r="AY10" s="19" t="n">
        <v>0.364134444892833</v>
      </c>
      <c r="AZ10" s="19" t="n">
        <v>0.433186257421599</v>
      </c>
      <c r="BA10" s="19" t="n">
        <v>0.357609202891672</v>
      </c>
      <c r="BB10" s="19"/>
      <c r="BC10" s="19" t="n">
        <v>0.36928931502127</v>
      </c>
      <c r="BD10" s="19" t="n">
        <v>0.333531230587315</v>
      </c>
      <c r="BE10" s="19" t="n">
        <v>0.424229218802109</v>
      </c>
      <c r="BF10" s="19" t="n">
        <v>0.420559649090817</v>
      </c>
      <c r="BG10" s="19" t="n">
        <v>0.406660108803842</v>
      </c>
    </row>
    <row r="11">
      <c r="B11" s="20" t="s">
        <v>578</v>
      </c>
      <c r="C11" s="19" t="n">
        <v>0.197297246235955</v>
      </c>
      <c r="D11" s="19" t="n">
        <v>0.205973704819435</v>
      </c>
      <c r="E11" s="19" t="n">
        <v>0.190343362071217</v>
      </c>
      <c r="F11" s="19"/>
      <c r="G11" s="19" t="n">
        <v>0.170091176120906</v>
      </c>
      <c r="H11" s="19" t="n">
        <v>0.17507002937572</v>
      </c>
      <c r="I11" s="19" t="n">
        <v>0.137622845485052</v>
      </c>
      <c r="J11" s="19" t="n">
        <v>0.204941905070579</v>
      </c>
      <c r="K11" s="19" t="n">
        <v>0.227327346925713</v>
      </c>
      <c r="L11" s="19" t="n">
        <v>0.253163920913066</v>
      </c>
      <c r="M11" s="19"/>
      <c r="N11" s="19" t="n">
        <v>0.211854278377903</v>
      </c>
      <c r="O11" s="19" t="n">
        <v>0.229930272969098</v>
      </c>
      <c r="P11" s="19" t="n">
        <v>0.20275497569867</v>
      </c>
      <c r="Q11" s="19" t="n">
        <v>0.145018345775359</v>
      </c>
      <c r="R11" s="19"/>
      <c r="S11" s="19" t="n">
        <v>0.178150114319263</v>
      </c>
      <c r="T11" s="19" t="n">
        <v>0.201080716605811</v>
      </c>
      <c r="U11" s="19" t="n">
        <v>0.228374665549621</v>
      </c>
      <c r="V11" s="19" t="n">
        <v>0.160524140695861</v>
      </c>
      <c r="W11" s="19" t="n">
        <v>0.200714996615405</v>
      </c>
      <c r="X11" s="19" t="n">
        <v>0.239084427995572</v>
      </c>
      <c r="Y11" s="19" t="n">
        <v>0.168098379389899</v>
      </c>
      <c r="Z11" s="19" t="n">
        <v>0.136109777032585</v>
      </c>
      <c r="AA11" s="19" t="n">
        <v>0.205739908937578</v>
      </c>
      <c r="AB11" s="19" t="n">
        <v>0.218291801346952</v>
      </c>
      <c r="AC11" s="19" t="n">
        <v>0.189541036725063</v>
      </c>
      <c r="AD11" s="19" t="n">
        <v>0.244287196987283</v>
      </c>
      <c r="AE11" s="19"/>
      <c r="AF11" s="19" t="n">
        <v>0.234827785165788</v>
      </c>
      <c r="AG11" s="19" t="n">
        <v>0.21242530743155</v>
      </c>
      <c r="AH11" s="19" t="n">
        <v>0.109367470027043</v>
      </c>
      <c r="AI11" s="19"/>
      <c r="AJ11" s="19" t="n">
        <v>0.220306967691371</v>
      </c>
      <c r="AK11" s="19" t="n">
        <v>0.188794148106024</v>
      </c>
      <c r="AL11" s="19" t="n">
        <v>0.220003345237972</v>
      </c>
      <c r="AM11" s="19" t="n">
        <v>0.235119900765152</v>
      </c>
      <c r="AN11" s="19" t="n">
        <v>0.178401811601501</v>
      </c>
      <c r="AO11" s="19"/>
      <c r="AP11" s="19" t="n">
        <v>0.215652056481366</v>
      </c>
      <c r="AQ11" s="19" t="n">
        <v>0.186617915089061</v>
      </c>
      <c r="AR11" s="19" t="n">
        <v>0.29631224331234</v>
      </c>
      <c r="AS11" s="19" t="n">
        <v>0.184047502073078</v>
      </c>
      <c r="AT11" s="19" t="n">
        <v>0.154290053733771</v>
      </c>
      <c r="AU11" s="19"/>
      <c r="AV11" s="19" t="n">
        <v>0.188581721541182</v>
      </c>
      <c r="AW11" s="19" t="n">
        <v>0.230169855610572</v>
      </c>
      <c r="AX11" s="19" t="n">
        <v>0.28582884443563</v>
      </c>
      <c r="AY11" s="19" t="n">
        <v>0.189909824167207</v>
      </c>
      <c r="AZ11" s="19" t="n">
        <v>0.154641261776875</v>
      </c>
      <c r="BA11" s="19" t="n">
        <v>0.15417246854159</v>
      </c>
      <c r="BB11" s="19"/>
      <c r="BC11" s="19" t="n">
        <v>0.22983164568694</v>
      </c>
      <c r="BD11" s="19" t="n">
        <v>0.185169971736008</v>
      </c>
      <c r="BE11" s="19" t="n">
        <v>0.178657928610255</v>
      </c>
      <c r="BF11" s="19" t="n">
        <v>0.177798821381074</v>
      </c>
      <c r="BG11" s="19" t="n">
        <v>0.355197016482073</v>
      </c>
    </row>
    <row r="12">
      <c r="B12" s="20" t="s">
        <v>579</v>
      </c>
      <c r="C12" s="19" t="n">
        <v>0.0522520246988986</v>
      </c>
      <c r="D12" s="19" t="n">
        <v>0.05667420898877</v>
      </c>
      <c r="E12" s="19" t="n">
        <v>0.0483610878034541</v>
      </c>
      <c r="F12" s="19"/>
      <c r="G12" s="19" t="n">
        <v>0.0643618178792938</v>
      </c>
      <c r="H12" s="19" t="n">
        <v>0.0134563303409273</v>
      </c>
      <c r="I12" s="19" t="n">
        <v>0.0615833352239102</v>
      </c>
      <c r="J12" s="19" t="n">
        <v>0.0630732390843886</v>
      </c>
      <c r="K12" s="19" t="n">
        <v>0.0558032836434809</v>
      </c>
      <c r="L12" s="19" t="n">
        <v>0.0554398355859536</v>
      </c>
      <c r="M12" s="19"/>
      <c r="N12" s="19" t="n">
        <v>0.0424485486387961</v>
      </c>
      <c r="O12" s="19" t="n">
        <v>0.0535232802217022</v>
      </c>
      <c r="P12" s="19" t="n">
        <v>0.0474569431764316</v>
      </c>
      <c r="Q12" s="19" t="n">
        <v>0.0648921869360187</v>
      </c>
      <c r="R12" s="19"/>
      <c r="S12" s="19" t="n">
        <v>0.0319236767507344</v>
      </c>
      <c r="T12" s="19" t="n">
        <v>0.0371411172401175</v>
      </c>
      <c r="U12" s="19" t="n">
        <v>0.0666040817119351</v>
      </c>
      <c r="V12" s="19" t="n">
        <v>0.0480617974711905</v>
      </c>
      <c r="W12" s="19" t="n">
        <v>0.033059272092274</v>
      </c>
      <c r="X12" s="19" t="n">
        <v>0.0448894703583568</v>
      </c>
      <c r="Y12" s="19" t="n">
        <v>0.0837568940994583</v>
      </c>
      <c r="Z12" s="19" t="n">
        <v>0.0686029720221138</v>
      </c>
      <c r="AA12" s="19" t="n">
        <v>0.0954325768369117</v>
      </c>
      <c r="AB12" s="19" t="n">
        <v>0.0383132278750908</v>
      </c>
      <c r="AC12" s="19" t="n">
        <v>0.0647303248123462</v>
      </c>
      <c r="AD12" s="19" t="n">
        <v>0</v>
      </c>
      <c r="AE12" s="19"/>
      <c r="AF12" s="19" t="n">
        <v>0.0501067401548634</v>
      </c>
      <c r="AG12" s="19" t="n">
        <v>0.0490814381853373</v>
      </c>
      <c r="AH12" s="19" t="n">
        <v>0.073381731944095</v>
      </c>
      <c r="AI12" s="19"/>
      <c r="AJ12" s="19" t="n">
        <v>0.0537656461869543</v>
      </c>
      <c r="AK12" s="19" t="n">
        <v>0.0508540619511629</v>
      </c>
      <c r="AL12" s="19" t="n">
        <v>0.0326073507439759</v>
      </c>
      <c r="AM12" s="19" t="n">
        <v>0</v>
      </c>
      <c r="AN12" s="19" t="n">
        <v>0.0687970171698443</v>
      </c>
      <c r="AO12" s="19"/>
      <c r="AP12" s="19" t="n">
        <v>0.0604266398986757</v>
      </c>
      <c r="AQ12" s="19" t="n">
        <v>0.0575097100579217</v>
      </c>
      <c r="AR12" s="19" t="n">
        <v>0.0115789727685954</v>
      </c>
      <c r="AS12" s="19" t="n">
        <v>0.0540998095178507</v>
      </c>
      <c r="AT12" s="19" t="n">
        <v>0.0106183462546912</v>
      </c>
      <c r="AU12" s="19"/>
      <c r="AV12" s="19" t="n">
        <v>0.0587905095028621</v>
      </c>
      <c r="AW12" s="19" t="n">
        <v>0.0679042156172603</v>
      </c>
      <c r="AX12" s="19" t="n">
        <v>0.0245576836803625</v>
      </c>
      <c r="AY12" s="19" t="n">
        <v>0.0596394213187589</v>
      </c>
      <c r="AZ12" s="19" t="n">
        <v>0.00809685531493229</v>
      </c>
      <c r="BA12" s="19" t="n">
        <v>0.032949759655471</v>
      </c>
      <c r="BB12" s="19"/>
      <c r="BC12" s="19" t="n">
        <v>0.0393289823187697</v>
      </c>
      <c r="BD12" s="19" t="n">
        <v>0.0710588988590598</v>
      </c>
      <c r="BE12" s="19" t="n">
        <v>0.0544764285150333</v>
      </c>
      <c r="BF12" s="19" t="n">
        <v>0.0446187347246812</v>
      </c>
      <c r="BG12" s="19" t="n">
        <v>0</v>
      </c>
    </row>
    <row r="13">
      <c r="B13" s="20" t="s">
        <v>100</v>
      </c>
      <c r="C13" s="23" t="n">
        <v>0.107535901108091</v>
      </c>
      <c r="D13" s="23" t="n">
        <v>0.0903146662330808</v>
      </c>
      <c r="E13" s="23" t="n">
        <v>0.123333929363993</v>
      </c>
      <c r="F13" s="23"/>
      <c r="G13" s="23" t="n">
        <v>0.0762617784594551</v>
      </c>
      <c r="H13" s="23" t="n">
        <v>0.100774398502908</v>
      </c>
      <c r="I13" s="23" t="n">
        <v>0.0936503126885593</v>
      </c>
      <c r="J13" s="23" t="n">
        <v>0.118265666706404</v>
      </c>
      <c r="K13" s="23" t="n">
        <v>0.137882886118211</v>
      </c>
      <c r="L13" s="23" t="n">
        <v>0.113220092373668</v>
      </c>
      <c r="M13" s="23"/>
      <c r="N13" s="23" t="n">
        <v>0.0933545228955333</v>
      </c>
      <c r="O13" s="23" t="n">
        <v>0.0997415071395201</v>
      </c>
      <c r="P13" s="23" t="n">
        <v>0.107997569088465</v>
      </c>
      <c r="Q13" s="23" t="n">
        <v>0.129224783168768</v>
      </c>
      <c r="R13" s="23"/>
      <c r="S13" s="23" t="n">
        <v>0.0592554673382426</v>
      </c>
      <c r="T13" s="23" t="n">
        <v>0.100005918575583</v>
      </c>
      <c r="U13" s="23" t="n">
        <v>0.0905969580124484</v>
      </c>
      <c r="V13" s="23" t="n">
        <v>0.0469715741796309</v>
      </c>
      <c r="W13" s="23" t="n">
        <v>0.132351545952851</v>
      </c>
      <c r="X13" s="23" t="n">
        <v>0.121413571746919</v>
      </c>
      <c r="Y13" s="23" t="n">
        <v>0.166051107673606</v>
      </c>
      <c r="Z13" s="23" t="n">
        <v>0.170957239775102</v>
      </c>
      <c r="AA13" s="23" t="n">
        <v>0.0872783001579805</v>
      </c>
      <c r="AB13" s="23" t="n">
        <v>0.126375144950257</v>
      </c>
      <c r="AC13" s="23" t="n">
        <v>0.165958611745551</v>
      </c>
      <c r="AD13" s="23" t="n">
        <v>0.17402157792076</v>
      </c>
      <c r="AE13" s="23"/>
      <c r="AF13" s="23" t="n">
        <v>0.100561721017485</v>
      </c>
      <c r="AG13" s="23" t="n">
        <v>0.0988385616928292</v>
      </c>
      <c r="AH13" s="23" t="n">
        <v>0.169700333010578</v>
      </c>
      <c r="AI13" s="23"/>
      <c r="AJ13" s="23" t="n">
        <v>0.114550103831383</v>
      </c>
      <c r="AK13" s="23" t="n">
        <v>0.062811126485647</v>
      </c>
      <c r="AL13" s="23" t="n">
        <v>0.158660962814872</v>
      </c>
      <c r="AM13" s="23" t="n">
        <v>0.113691683346929</v>
      </c>
      <c r="AN13" s="23" t="n">
        <v>0.184005585053839</v>
      </c>
      <c r="AO13" s="23"/>
      <c r="AP13" s="23" t="n">
        <v>0.124604240862042</v>
      </c>
      <c r="AQ13" s="23" t="n">
        <v>0.0932170284966864</v>
      </c>
      <c r="AR13" s="23" t="n">
        <v>0.119491900511652</v>
      </c>
      <c r="AS13" s="23" t="n">
        <v>0.0620332381035204</v>
      </c>
      <c r="AT13" s="23" t="n">
        <v>0.146961516456509</v>
      </c>
      <c r="AU13" s="23"/>
      <c r="AV13" s="23" t="n">
        <v>0.0689622353224611</v>
      </c>
      <c r="AW13" s="23" t="n">
        <v>0.130748603296239</v>
      </c>
      <c r="AX13" s="23" t="n">
        <v>0.0866919512061481</v>
      </c>
      <c r="AY13" s="23" t="n">
        <v>0.0755858499368405</v>
      </c>
      <c r="AZ13" s="23" t="n">
        <v>0.11206322595533</v>
      </c>
      <c r="BA13" s="23" t="n">
        <v>0.262918617358714</v>
      </c>
      <c r="BB13" s="23"/>
      <c r="BC13" s="23" t="n">
        <v>0.12672473291543</v>
      </c>
      <c r="BD13" s="23" t="n">
        <v>0.13768891748162</v>
      </c>
      <c r="BE13" s="23" t="n">
        <v>0.0897866812945547</v>
      </c>
      <c r="BF13" s="23" t="n">
        <v>0.0546823261422725</v>
      </c>
      <c r="BG13" s="23" t="n">
        <v>0.0635560822646814</v>
      </c>
    </row>
    <row r="14">
      <c r="B14" s="20" t="s">
        <v>580</v>
      </c>
      <c r="C14" s="23" t="n">
        <v>0.642914827957055</v>
      </c>
      <c r="D14" s="23" t="n">
        <v>0.647037419958714</v>
      </c>
      <c r="E14" s="23" t="n">
        <v>0.637961620761335</v>
      </c>
      <c r="F14" s="23"/>
      <c r="G14" s="23" t="n">
        <v>0.689285227540345</v>
      </c>
      <c r="H14" s="23" t="n">
        <v>0.710699241780445</v>
      </c>
      <c r="I14" s="23" t="n">
        <v>0.707143506602478</v>
      </c>
      <c r="J14" s="23" t="n">
        <v>0.613719189138628</v>
      </c>
      <c r="K14" s="23" t="n">
        <v>0.578986483312596</v>
      </c>
      <c r="L14" s="23" t="n">
        <v>0.578176151127312</v>
      </c>
      <c r="M14" s="23"/>
      <c r="N14" s="23" t="n">
        <v>0.652342650087768</v>
      </c>
      <c r="O14" s="23" t="n">
        <v>0.61680493966968</v>
      </c>
      <c r="P14" s="23" t="n">
        <v>0.641790512036434</v>
      </c>
      <c r="Q14" s="23" t="n">
        <v>0.660864684119854</v>
      </c>
      <c r="R14" s="23"/>
      <c r="S14" s="23" t="n">
        <v>0.73067074159176</v>
      </c>
      <c r="T14" s="23" t="n">
        <v>0.661772247578488</v>
      </c>
      <c r="U14" s="23" t="n">
        <v>0.614424294725996</v>
      </c>
      <c r="V14" s="23" t="n">
        <v>0.744442487653318</v>
      </c>
      <c r="W14" s="23" t="n">
        <v>0.63387418533947</v>
      </c>
      <c r="X14" s="23" t="n">
        <v>0.594612529899152</v>
      </c>
      <c r="Y14" s="23" t="n">
        <v>0.582093618837037</v>
      </c>
      <c r="Z14" s="23" t="n">
        <v>0.624330011170199</v>
      </c>
      <c r="AA14" s="23" t="n">
        <v>0.611549214067529</v>
      </c>
      <c r="AB14" s="23" t="n">
        <v>0.6170198258277</v>
      </c>
      <c r="AC14" s="23" t="n">
        <v>0.57977002671704</v>
      </c>
      <c r="AD14" s="23" t="n">
        <v>0.581691225091957</v>
      </c>
      <c r="AE14" s="23"/>
      <c r="AF14" s="23" t="n">
        <v>0.614503753661864</v>
      </c>
      <c r="AG14" s="23" t="n">
        <v>0.639654692690283</v>
      </c>
      <c r="AH14" s="23" t="n">
        <v>0.647550465018284</v>
      </c>
      <c r="AI14" s="23"/>
      <c r="AJ14" s="23" t="n">
        <v>0.611377282290292</v>
      </c>
      <c r="AK14" s="23" t="n">
        <v>0.697540663457167</v>
      </c>
      <c r="AL14" s="23" t="n">
        <v>0.588728341203181</v>
      </c>
      <c r="AM14" s="23" t="n">
        <v>0.651188415887918</v>
      </c>
      <c r="AN14" s="23" t="n">
        <v>0.568795586174816</v>
      </c>
      <c r="AO14" s="23"/>
      <c r="AP14" s="23" t="n">
        <v>0.599317062757916</v>
      </c>
      <c r="AQ14" s="23" t="n">
        <v>0.662655346356331</v>
      </c>
      <c r="AR14" s="23" t="n">
        <v>0.572616883407412</v>
      </c>
      <c r="AS14" s="23" t="n">
        <v>0.699819450305551</v>
      </c>
      <c r="AT14" s="23" t="n">
        <v>0.688130083555029</v>
      </c>
      <c r="AU14" s="23"/>
      <c r="AV14" s="23" t="n">
        <v>0.683665533633495</v>
      </c>
      <c r="AW14" s="23" t="n">
        <v>0.571177325475929</v>
      </c>
      <c r="AX14" s="23" t="n">
        <v>0.602921520677859</v>
      </c>
      <c r="AY14" s="23" t="n">
        <v>0.674864904577193</v>
      </c>
      <c r="AZ14" s="23" t="n">
        <v>0.725198656952863</v>
      </c>
      <c r="BA14" s="23" t="n">
        <v>0.549959154444225</v>
      </c>
      <c r="BB14" s="23"/>
      <c r="BC14" s="23" t="n">
        <v>0.60411463907886</v>
      </c>
      <c r="BD14" s="23" t="n">
        <v>0.606082211923312</v>
      </c>
      <c r="BE14" s="23" t="n">
        <v>0.677078961580157</v>
      </c>
      <c r="BF14" s="23" t="n">
        <v>0.722900117751972</v>
      </c>
      <c r="BG14" s="23" t="n">
        <v>0.581246901253246</v>
      </c>
    </row>
    <row r="15">
      <c r="B15" s="20" t="s">
        <v>141</v>
      </c>
      <c r="C15" s="24" t="n">
        <v>-0.535378926848964</v>
      </c>
      <c r="D15" s="24" t="n">
        <v>-0.556722753725634</v>
      </c>
      <c r="E15" s="24" t="n">
        <v>-0.514627691397342</v>
      </c>
      <c r="F15" s="24"/>
      <c r="G15" s="24" t="n">
        <v>-0.61302344908089</v>
      </c>
      <c r="H15" s="24" t="n">
        <v>-0.609924843277537</v>
      </c>
      <c r="I15" s="24" t="n">
        <v>-0.613493193913919</v>
      </c>
      <c r="J15" s="24" t="n">
        <v>-0.495453522432224</v>
      </c>
      <c r="K15" s="24" t="n">
        <v>-0.441103597194385</v>
      </c>
      <c r="L15" s="24" t="n">
        <v>-0.464956058753643</v>
      </c>
      <c r="M15" s="24"/>
      <c r="N15" s="24" t="n">
        <v>-0.558988127192234</v>
      </c>
      <c r="O15" s="24" t="n">
        <v>-0.517063432530159</v>
      </c>
      <c r="P15" s="24" t="n">
        <v>-0.533792942947969</v>
      </c>
      <c r="Q15" s="24" t="n">
        <v>-0.531639900951087</v>
      </c>
      <c r="R15" s="24"/>
      <c r="S15" s="24" t="n">
        <v>-0.671415274253517</v>
      </c>
      <c r="T15" s="24" t="n">
        <v>-0.561766329002904</v>
      </c>
      <c r="U15" s="24" t="n">
        <v>-0.523827336713548</v>
      </c>
      <c r="V15" s="24" t="n">
        <v>-0.697470913473687</v>
      </c>
      <c r="W15" s="24" t="n">
        <v>-0.501522639386619</v>
      </c>
      <c r="X15" s="24" t="n">
        <v>-0.473198958152233</v>
      </c>
      <c r="Y15" s="24" t="n">
        <v>-0.416042511163432</v>
      </c>
      <c r="Z15" s="24" t="n">
        <v>-0.453372771395097</v>
      </c>
      <c r="AA15" s="24" t="n">
        <v>-0.524270913909549</v>
      </c>
      <c r="AB15" s="24" t="n">
        <v>-0.490644680877443</v>
      </c>
      <c r="AC15" s="24" t="n">
        <v>-0.41381141497149</v>
      </c>
      <c r="AD15" s="24" t="n">
        <v>-0.407669647171197</v>
      </c>
      <c r="AE15" s="24"/>
      <c r="AF15" s="24" t="n">
        <v>-0.513942032644379</v>
      </c>
      <c r="AG15" s="24" t="n">
        <v>-0.540816130997454</v>
      </c>
      <c r="AH15" s="24" t="n">
        <v>-0.477850132007706</v>
      </c>
      <c r="AI15" s="24"/>
      <c r="AJ15" s="24" t="n">
        <v>-0.49682717845891</v>
      </c>
      <c r="AK15" s="24" t="n">
        <v>-0.63472953697152</v>
      </c>
      <c r="AL15" s="24" t="n">
        <v>-0.430067378388309</v>
      </c>
      <c r="AM15" s="24" t="n">
        <v>-0.537496732540989</v>
      </c>
      <c r="AN15" s="24" t="n">
        <v>-0.384790001120976</v>
      </c>
      <c r="AO15" s="24"/>
      <c r="AP15" s="24" t="n">
        <v>-0.474712821895874</v>
      </c>
      <c r="AQ15" s="24" t="n">
        <v>-0.569438317859645</v>
      </c>
      <c r="AR15" s="24" t="n">
        <v>-0.453124982895761</v>
      </c>
      <c r="AS15" s="24" t="n">
        <v>-0.63778621220203</v>
      </c>
      <c r="AT15" s="24" t="n">
        <v>-0.54116856709852</v>
      </c>
      <c r="AU15" s="24"/>
      <c r="AV15" s="24" t="n">
        <v>-0.614703298311034</v>
      </c>
      <c r="AW15" s="24" t="n">
        <v>-0.44042872217969</v>
      </c>
      <c r="AX15" s="24" t="n">
        <v>-0.516229569471711</v>
      </c>
      <c r="AY15" s="24" t="n">
        <v>-0.599279054640353</v>
      </c>
      <c r="AZ15" s="24" t="n">
        <v>-0.613135430997533</v>
      </c>
      <c r="BA15" s="24" t="n">
        <v>-0.28704053708551</v>
      </c>
      <c r="BB15" s="24"/>
      <c r="BC15" s="24" t="n">
        <v>-0.477389906163431</v>
      </c>
      <c r="BD15" s="24" t="n">
        <v>-0.468393294441693</v>
      </c>
      <c r="BE15" s="24" t="n">
        <v>-0.587292280285602</v>
      </c>
      <c r="BF15" s="24" t="n">
        <v>-0.6682177916097</v>
      </c>
      <c r="BG15" s="24" t="n">
        <v>-0.517690818988565</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0.198781000133504</v>
      </c>
      <c r="D9" s="19" t="n">
        <v>0.179887177577751</v>
      </c>
      <c r="E9" s="19" t="n">
        <v>0.216684898226905</v>
      </c>
      <c r="F9" s="19"/>
      <c r="G9" s="19" t="n">
        <v>0.283599556225874</v>
      </c>
      <c r="H9" s="19" t="n">
        <v>0.228971019390045</v>
      </c>
      <c r="I9" s="19" t="n">
        <v>0.205569488350307</v>
      </c>
      <c r="J9" s="19" t="n">
        <v>0.161264307198124</v>
      </c>
      <c r="K9" s="19" t="n">
        <v>0.191617276937394</v>
      </c>
      <c r="L9" s="19" t="n">
        <v>0.152800741435837</v>
      </c>
      <c r="M9" s="19"/>
      <c r="N9" s="19" t="n">
        <v>0.190161790254801</v>
      </c>
      <c r="O9" s="19" t="n">
        <v>0.196378272122713</v>
      </c>
      <c r="P9" s="19" t="n">
        <v>0.196169955638597</v>
      </c>
      <c r="Q9" s="19" t="n">
        <v>0.212080571680197</v>
      </c>
      <c r="R9" s="19"/>
      <c r="S9" s="19" t="n">
        <v>0.200162643974972</v>
      </c>
      <c r="T9" s="19" t="n">
        <v>0.21437939563753</v>
      </c>
      <c r="U9" s="19" t="n">
        <v>0.15582423024724</v>
      </c>
      <c r="V9" s="19" t="n">
        <v>0.18449964844537</v>
      </c>
      <c r="W9" s="19" t="n">
        <v>0.118622087417296</v>
      </c>
      <c r="X9" s="19" t="n">
        <v>0.251778742047515</v>
      </c>
      <c r="Y9" s="19" t="n">
        <v>0.115124685535534</v>
      </c>
      <c r="Z9" s="19" t="n">
        <v>0.258240743375405</v>
      </c>
      <c r="AA9" s="19" t="n">
        <v>0.287093381393051</v>
      </c>
      <c r="AB9" s="19" t="n">
        <v>0.197097698547606</v>
      </c>
      <c r="AC9" s="19" t="n">
        <v>0.170794829014973</v>
      </c>
      <c r="AD9" s="19" t="n">
        <v>0.175812507949764</v>
      </c>
      <c r="AE9" s="19"/>
      <c r="AF9" s="19" t="n">
        <v>0.180657598156905</v>
      </c>
      <c r="AG9" s="19" t="n">
        <v>0.204746277958862</v>
      </c>
      <c r="AH9" s="19" t="n">
        <v>0.163894124298191</v>
      </c>
      <c r="AI9" s="19"/>
      <c r="AJ9" s="19" t="n">
        <v>0.179991725620211</v>
      </c>
      <c r="AK9" s="19" t="n">
        <v>0.229352451113893</v>
      </c>
      <c r="AL9" s="19" t="n">
        <v>0.206947962231372</v>
      </c>
      <c r="AM9" s="19" t="n">
        <v>0.222457704315142</v>
      </c>
      <c r="AN9" s="19" t="n">
        <v>0.139207710231883</v>
      </c>
      <c r="AO9" s="19"/>
      <c r="AP9" s="19" t="n">
        <v>0.141977919065683</v>
      </c>
      <c r="AQ9" s="19" t="n">
        <v>0.218432877004568</v>
      </c>
      <c r="AR9" s="19" t="n">
        <v>0.190141770430224</v>
      </c>
      <c r="AS9" s="19" t="n">
        <v>0.217056058691212</v>
      </c>
      <c r="AT9" s="19" t="n">
        <v>0.249503628504741</v>
      </c>
      <c r="AU9" s="19"/>
      <c r="AV9" s="19" t="n">
        <v>0.2111120554465</v>
      </c>
      <c r="AW9" s="19" t="n">
        <v>0.155684463481317</v>
      </c>
      <c r="AX9" s="19" t="n">
        <v>0.221420495546486</v>
      </c>
      <c r="AY9" s="19" t="n">
        <v>0.174747131757391</v>
      </c>
      <c r="AZ9" s="19" t="n">
        <v>0.270199257885585</v>
      </c>
      <c r="BA9" s="19" t="n">
        <v>0.203614423135169</v>
      </c>
      <c r="BB9" s="19"/>
      <c r="BC9" s="19" t="n">
        <v>0.194528263646831</v>
      </c>
      <c r="BD9" s="19" t="n">
        <v>0.197479929382598</v>
      </c>
      <c r="BE9" s="19" t="n">
        <v>0.191551189087445</v>
      </c>
      <c r="BF9" s="19" t="n">
        <v>0.253682725973569</v>
      </c>
      <c r="BG9" s="19" t="n">
        <v>0.218035669836842</v>
      </c>
    </row>
    <row r="10">
      <c r="B10" s="20" t="s">
        <v>577</v>
      </c>
      <c r="C10" s="19" t="n">
        <v>0.407370353221021</v>
      </c>
      <c r="D10" s="19" t="n">
        <v>0.425662964348025</v>
      </c>
      <c r="E10" s="19" t="n">
        <v>0.388806316217031</v>
      </c>
      <c r="F10" s="19"/>
      <c r="G10" s="19" t="n">
        <v>0.439985522088186</v>
      </c>
      <c r="H10" s="19" t="n">
        <v>0.5088346246118</v>
      </c>
      <c r="I10" s="19" t="n">
        <v>0.428722499759651</v>
      </c>
      <c r="J10" s="19" t="n">
        <v>0.391793829937931</v>
      </c>
      <c r="K10" s="19" t="n">
        <v>0.313974322204129</v>
      </c>
      <c r="L10" s="19" t="n">
        <v>0.370339563542346</v>
      </c>
      <c r="M10" s="19"/>
      <c r="N10" s="19" t="n">
        <v>0.434519869025889</v>
      </c>
      <c r="O10" s="19" t="n">
        <v>0.440346013010685</v>
      </c>
      <c r="P10" s="19" t="n">
        <v>0.355434131794949</v>
      </c>
      <c r="Q10" s="19" t="n">
        <v>0.391363255167905</v>
      </c>
      <c r="R10" s="19"/>
      <c r="S10" s="19" t="n">
        <v>0.509071830219972</v>
      </c>
      <c r="T10" s="19" t="n">
        <v>0.388388676799957</v>
      </c>
      <c r="U10" s="19" t="n">
        <v>0.445810897846338</v>
      </c>
      <c r="V10" s="19" t="n">
        <v>0.430728766815477</v>
      </c>
      <c r="W10" s="19" t="n">
        <v>0.470188522243171</v>
      </c>
      <c r="X10" s="19" t="n">
        <v>0.356002713492945</v>
      </c>
      <c r="Y10" s="19" t="n">
        <v>0.361692017689855</v>
      </c>
      <c r="Z10" s="19" t="n">
        <v>0.408759078733649</v>
      </c>
      <c r="AA10" s="19" t="n">
        <v>0.367316590299377</v>
      </c>
      <c r="AB10" s="19" t="n">
        <v>0.33030035248802</v>
      </c>
      <c r="AC10" s="19" t="n">
        <v>0.436897498692841</v>
      </c>
      <c r="AD10" s="19" t="n">
        <v>0.355227742691015</v>
      </c>
      <c r="AE10" s="19"/>
      <c r="AF10" s="19" t="n">
        <v>0.362069582192501</v>
      </c>
      <c r="AG10" s="19" t="n">
        <v>0.428186025927087</v>
      </c>
      <c r="AH10" s="19" t="n">
        <v>0.437926602787416</v>
      </c>
      <c r="AI10" s="19"/>
      <c r="AJ10" s="19" t="n">
        <v>0.384810410598835</v>
      </c>
      <c r="AK10" s="19" t="n">
        <v>0.470366639836345</v>
      </c>
      <c r="AL10" s="19" t="n">
        <v>0.371236406706246</v>
      </c>
      <c r="AM10" s="19" t="n">
        <v>0.401278734236685</v>
      </c>
      <c r="AN10" s="19" t="n">
        <v>0.385472010086973</v>
      </c>
      <c r="AO10" s="19"/>
      <c r="AP10" s="19" t="n">
        <v>0.39659477039153</v>
      </c>
      <c r="AQ10" s="19" t="n">
        <v>0.434915528670848</v>
      </c>
      <c r="AR10" s="19" t="n">
        <v>0.351791733210002</v>
      </c>
      <c r="AS10" s="19" t="n">
        <v>0.41930185793136</v>
      </c>
      <c r="AT10" s="19" t="n">
        <v>0.432455230480857</v>
      </c>
      <c r="AU10" s="19"/>
      <c r="AV10" s="19" t="n">
        <v>0.447514527795278</v>
      </c>
      <c r="AW10" s="19" t="n">
        <v>0.379642715077457</v>
      </c>
      <c r="AX10" s="19" t="n">
        <v>0.393239811459659</v>
      </c>
      <c r="AY10" s="19" t="n">
        <v>0.432603288081995</v>
      </c>
      <c r="AZ10" s="19" t="n">
        <v>0.430182233549097</v>
      </c>
      <c r="BA10" s="19" t="n">
        <v>0.2910480140642</v>
      </c>
      <c r="BB10" s="19"/>
      <c r="BC10" s="19" t="n">
        <v>0.390818228248243</v>
      </c>
      <c r="BD10" s="19" t="n">
        <v>0.410942094489107</v>
      </c>
      <c r="BE10" s="19" t="n">
        <v>0.398689702171554</v>
      </c>
      <c r="BF10" s="19" t="n">
        <v>0.493547962627387</v>
      </c>
      <c r="BG10" s="19" t="n">
        <v>0.424827166759658</v>
      </c>
    </row>
    <row r="11">
      <c r="B11" s="20" t="s">
        <v>578</v>
      </c>
      <c r="C11" s="19" t="n">
        <v>0.218927648627917</v>
      </c>
      <c r="D11" s="19" t="n">
        <v>0.24573193758654</v>
      </c>
      <c r="E11" s="19" t="n">
        <v>0.194641555727795</v>
      </c>
      <c r="F11" s="19"/>
      <c r="G11" s="19" t="n">
        <v>0.133922478406817</v>
      </c>
      <c r="H11" s="19" t="n">
        <v>0.143224970317567</v>
      </c>
      <c r="I11" s="19" t="n">
        <v>0.217823520101602</v>
      </c>
      <c r="J11" s="19" t="n">
        <v>0.23491156834292</v>
      </c>
      <c r="K11" s="19" t="n">
        <v>0.318868712729399</v>
      </c>
      <c r="L11" s="19" t="n">
        <v>0.24715784957998</v>
      </c>
      <c r="M11" s="19"/>
      <c r="N11" s="19" t="n">
        <v>0.237674136552585</v>
      </c>
      <c r="O11" s="19" t="n">
        <v>0.201917886331289</v>
      </c>
      <c r="P11" s="19" t="n">
        <v>0.252546486807297</v>
      </c>
      <c r="Q11" s="19" t="n">
        <v>0.188541292858349</v>
      </c>
      <c r="R11" s="19"/>
      <c r="S11" s="19" t="n">
        <v>0.169394280978538</v>
      </c>
      <c r="T11" s="19" t="n">
        <v>0.222373851506211</v>
      </c>
      <c r="U11" s="19" t="n">
        <v>0.159834354725963</v>
      </c>
      <c r="V11" s="19" t="n">
        <v>0.221043851858494</v>
      </c>
      <c r="W11" s="19" t="n">
        <v>0.277495730987317</v>
      </c>
      <c r="X11" s="19" t="n">
        <v>0.226541383535165</v>
      </c>
      <c r="Y11" s="19" t="n">
        <v>0.304179936084258</v>
      </c>
      <c r="Z11" s="19" t="n">
        <v>0.129468593151845</v>
      </c>
      <c r="AA11" s="19" t="n">
        <v>0.211594746514247</v>
      </c>
      <c r="AB11" s="19" t="n">
        <v>0.256184450793531</v>
      </c>
      <c r="AC11" s="19" t="n">
        <v>0.182254894207032</v>
      </c>
      <c r="AD11" s="19" t="n">
        <v>0.271053500029364</v>
      </c>
      <c r="AE11" s="19"/>
      <c r="AF11" s="19" t="n">
        <v>0.252536002162454</v>
      </c>
      <c r="AG11" s="19" t="n">
        <v>0.212710044237274</v>
      </c>
      <c r="AH11" s="19" t="n">
        <v>0.241092595524038</v>
      </c>
      <c r="AI11" s="19"/>
      <c r="AJ11" s="19" t="n">
        <v>0.24115535408626</v>
      </c>
      <c r="AK11" s="19" t="n">
        <v>0.173486008697829</v>
      </c>
      <c r="AL11" s="19" t="n">
        <v>0.243677779591972</v>
      </c>
      <c r="AM11" s="19" t="n">
        <v>0.149002840184598</v>
      </c>
      <c r="AN11" s="19" t="n">
        <v>0.261883551110083</v>
      </c>
      <c r="AO11" s="19"/>
      <c r="AP11" s="19" t="n">
        <v>0.272950902623323</v>
      </c>
      <c r="AQ11" s="19" t="n">
        <v>0.199876213726703</v>
      </c>
      <c r="AR11" s="19" t="n">
        <v>0.241229936987869</v>
      </c>
      <c r="AS11" s="19" t="n">
        <v>0.178379552825376</v>
      </c>
      <c r="AT11" s="19" t="n">
        <v>0.153230031045589</v>
      </c>
      <c r="AU11" s="19"/>
      <c r="AV11" s="19" t="n">
        <v>0.209281225420516</v>
      </c>
      <c r="AW11" s="19" t="n">
        <v>0.260053906932679</v>
      </c>
      <c r="AX11" s="19" t="n">
        <v>0.183516300364608</v>
      </c>
      <c r="AY11" s="19" t="n">
        <v>0.20802564066708</v>
      </c>
      <c r="AZ11" s="19" t="n">
        <v>0.162012328128509</v>
      </c>
      <c r="BA11" s="19" t="n">
        <v>0.214905817460393</v>
      </c>
      <c r="BB11" s="19"/>
      <c r="BC11" s="19" t="n">
        <v>0.209815455655491</v>
      </c>
      <c r="BD11" s="19" t="n">
        <v>0.20183464080135</v>
      </c>
      <c r="BE11" s="19" t="n">
        <v>0.236407042585945</v>
      </c>
      <c r="BF11" s="19" t="n">
        <v>0.163221636126634</v>
      </c>
      <c r="BG11" s="19" t="n">
        <v>0.229548970577849</v>
      </c>
    </row>
    <row r="12">
      <c r="B12" s="20" t="s">
        <v>579</v>
      </c>
      <c r="C12" s="19" t="n">
        <v>0.0587162584500785</v>
      </c>
      <c r="D12" s="19" t="n">
        <v>0.0574082979790558</v>
      </c>
      <c r="E12" s="19" t="n">
        <v>0.0603994430540342</v>
      </c>
      <c r="F12" s="19"/>
      <c r="G12" s="19" t="n">
        <v>0.0629360438620521</v>
      </c>
      <c r="H12" s="19" t="n">
        <v>0.0346388990685426</v>
      </c>
      <c r="I12" s="19" t="n">
        <v>0.0475107418203431</v>
      </c>
      <c r="J12" s="19" t="n">
        <v>0.0746923155975978</v>
      </c>
      <c r="K12" s="19" t="n">
        <v>0.0433180939638415</v>
      </c>
      <c r="L12" s="19" t="n">
        <v>0.0817157157634621</v>
      </c>
      <c r="M12" s="19"/>
      <c r="N12" s="19" t="n">
        <v>0.0603669774237014</v>
      </c>
      <c r="O12" s="19" t="n">
        <v>0.0603914204382068</v>
      </c>
      <c r="P12" s="19" t="n">
        <v>0.0676871984694312</v>
      </c>
      <c r="Q12" s="19" t="n">
        <v>0.0476744041389243</v>
      </c>
      <c r="R12" s="19"/>
      <c r="S12" s="19" t="n">
        <v>0.059661129245307</v>
      </c>
      <c r="T12" s="19" t="n">
        <v>0.077776701384716</v>
      </c>
      <c r="U12" s="19" t="n">
        <v>0.0424630326554821</v>
      </c>
      <c r="V12" s="19" t="n">
        <v>0.0635994811769448</v>
      </c>
      <c r="W12" s="19" t="n">
        <v>0</v>
      </c>
      <c r="X12" s="19" t="n">
        <v>0.0300129554493714</v>
      </c>
      <c r="Y12" s="19" t="n">
        <v>0.0861860702550247</v>
      </c>
      <c r="Z12" s="19" t="n">
        <v>0.0613822849219154</v>
      </c>
      <c r="AA12" s="19" t="n">
        <v>0.0485539174898298</v>
      </c>
      <c r="AB12" s="19" t="n">
        <v>0.0681949735070413</v>
      </c>
      <c r="AC12" s="19" t="n">
        <v>0.0828874072665501</v>
      </c>
      <c r="AD12" s="19" t="n">
        <v>0.0911238613272871</v>
      </c>
      <c r="AE12" s="19"/>
      <c r="AF12" s="19" t="n">
        <v>0.0712576158170946</v>
      </c>
      <c r="AG12" s="19" t="n">
        <v>0.0466927274240462</v>
      </c>
      <c r="AH12" s="19" t="n">
        <v>0.0413554850911234</v>
      </c>
      <c r="AI12" s="19"/>
      <c r="AJ12" s="19" t="n">
        <v>0.0611229719913204</v>
      </c>
      <c r="AK12" s="19" t="n">
        <v>0.0405574771848266</v>
      </c>
      <c r="AL12" s="19" t="n">
        <v>0.0554247972127056</v>
      </c>
      <c r="AM12" s="19" t="n">
        <v>0.118713898969333</v>
      </c>
      <c r="AN12" s="19" t="n">
        <v>0.0505862308747037</v>
      </c>
      <c r="AO12" s="19"/>
      <c r="AP12" s="19" t="n">
        <v>0.0730948165870381</v>
      </c>
      <c r="AQ12" s="19" t="n">
        <v>0.046681595306884</v>
      </c>
      <c r="AR12" s="19" t="n">
        <v>0.0644167557395594</v>
      </c>
      <c r="AS12" s="19" t="n">
        <v>0.0750396590401412</v>
      </c>
      <c r="AT12" s="19" t="n">
        <v>0.0363860303969656</v>
      </c>
      <c r="AU12" s="19"/>
      <c r="AV12" s="19" t="n">
        <v>0.0419415337071585</v>
      </c>
      <c r="AW12" s="19" t="n">
        <v>0.0774133270497823</v>
      </c>
      <c r="AX12" s="19" t="n">
        <v>0.0665816824325055</v>
      </c>
      <c r="AY12" s="19" t="n">
        <v>0.0748078410491272</v>
      </c>
      <c r="AZ12" s="19" t="n">
        <v>0.0396776270481388</v>
      </c>
      <c r="BA12" s="19" t="n">
        <v>0.0487840650617682</v>
      </c>
      <c r="BB12" s="19"/>
      <c r="BC12" s="19" t="n">
        <v>0.0406454439401304</v>
      </c>
      <c r="BD12" s="19" t="n">
        <v>0.0721481415045785</v>
      </c>
      <c r="BE12" s="19" t="n">
        <v>0.0536430350914233</v>
      </c>
      <c r="BF12" s="19" t="n">
        <v>0.0553221997908267</v>
      </c>
      <c r="BG12" s="19" t="n">
        <v>0</v>
      </c>
    </row>
    <row r="13">
      <c r="B13" s="20" t="s">
        <v>100</v>
      </c>
      <c r="C13" s="23" t="n">
        <v>0.116204739567479</v>
      </c>
      <c r="D13" s="23" t="n">
        <v>0.0913096225086278</v>
      </c>
      <c r="E13" s="23" t="n">
        <v>0.139467786774234</v>
      </c>
      <c r="F13" s="23"/>
      <c r="G13" s="23" t="n">
        <v>0.0795563994170716</v>
      </c>
      <c r="H13" s="23" t="n">
        <v>0.0843304866120461</v>
      </c>
      <c r="I13" s="23" t="n">
        <v>0.100373749968097</v>
      </c>
      <c r="J13" s="23" t="n">
        <v>0.137337978923426</v>
      </c>
      <c r="K13" s="23" t="n">
        <v>0.132221594165236</v>
      </c>
      <c r="L13" s="23" t="n">
        <v>0.147986129678376</v>
      </c>
      <c r="M13" s="23"/>
      <c r="N13" s="23" t="n">
        <v>0.0772772267430243</v>
      </c>
      <c r="O13" s="23" t="n">
        <v>0.100966408097106</v>
      </c>
      <c r="P13" s="23" t="n">
        <v>0.128162227289726</v>
      </c>
      <c r="Q13" s="23" t="n">
        <v>0.160340476154624</v>
      </c>
      <c r="R13" s="23"/>
      <c r="S13" s="23" t="n">
        <v>0.0617101155812106</v>
      </c>
      <c r="T13" s="23" t="n">
        <v>0.0970813746715855</v>
      </c>
      <c r="U13" s="23" t="n">
        <v>0.196067484524977</v>
      </c>
      <c r="V13" s="23" t="n">
        <v>0.100128251703715</v>
      </c>
      <c r="W13" s="23" t="n">
        <v>0.133693659352216</v>
      </c>
      <c r="X13" s="23" t="n">
        <v>0.135664205475003</v>
      </c>
      <c r="Y13" s="23" t="n">
        <v>0.132817290435328</v>
      </c>
      <c r="Z13" s="23" t="n">
        <v>0.142149299817186</v>
      </c>
      <c r="AA13" s="23" t="n">
        <v>0.085441364303495</v>
      </c>
      <c r="AB13" s="23" t="n">
        <v>0.148222524663802</v>
      </c>
      <c r="AC13" s="23" t="n">
        <v>0.127165370818604</v>
      </c>
      <c r="AD13" s="23" t="n">
        <v>0.10678238800257</v>
      </c>
      <c r="AE13" s="23"/>
      <c r="AF13" s="23" t="n">
        <v>0.133479201671046</v>
      </c>
      <c r="AG13" s="23" t="n">
        <v>0.107664924452731</v>
      </c>
      <c r="AH13" s="23" t="n">
        <v>0.115731192299232</v>
      </c>
      <c r="AI13" s="23"/>
      <c r="AJ13" s="23" t="n">
        <v>0.132919537703374</v>
      </c>
      <c r="AK13" s="23" t="n">
        <v>0.0862374231671066</v>
      </c>
      <c r="AL13" s="23" t="n">
        <v>0.122713054257704</v>
      </c>
      <c r="AM13" s="23" t="n">
        <v>0.108546822294243</v>
      </c>
      <c r="AN13" s="23" t="n">
        <v>0.162850497696358</v>
      </c>
      <c r="AO13" s="23"/>
      <c r="AP13" s="23" t="n">
        <v>0.115381591332427</v>
      </c>
      <c r="AQ13" s="23" t="n">
        <v>0.100093785290997</v>
      </c>
      <c r="AR13" s="23" t="n">
        <v>0.152419803632345</v>
      </c>
      <c r="AS13" s="23" t="n">
        <v>0.11022287151191</v>
      </c>
      <c r="AT13" s="23" t="n">
        <v>0.128425079571847</v>
      </c>
      <c r="AU13" s="23"/>
      <c r="AV13" s="23" t="n">
        <v>0.0901506576305481</v>
      </c>
      <c r="AW13" s="23" t="n">
        <v>0.127205587458765</v>
      </c>
      <c r="AX13" s="23" t="n">
        <v>0.135241710196742</v>
      </c>
      <c r="AY13" s="23" t="n">
        <v>0.109816098444407</v>
      </c>
      <c r="AZ13" s="23" t="n">
        <v>0.0979285533886696</v>
      </c>
      <c r="BA13" s="23" t="n">
        <v>0.24164768027847</v>
      </c>
      <c r="BB13" s="23"/>
      <c r="BC13" s="23" t="n">
        <v>0.164192608509305</v>
      </c>
      <c r="BD13" s="23" t="n">
        <v>0.117595193822366</v>
      </c>
      <c r="BE13" s="23" t="n">
        <v>0.119709031063633</v>
      </c>
      <c r="BF13" s="23" t="n">
        <v>0.0342254754815839</v>
      </c>
      <c r="BG13" s="23" t="n">
        <v>0.12758819282565</v>
      </c>
    </row>
    <row r="14">
      <c r="B14" s="20" t="s">
        <v>580</v>
      </c>
      <c r="C14" s="23" t="n">
        <v>0.606151353354525</v>
      </c>
      <c r="D14" s="23" t="n">
        <v>0.605550141925776</v>
      </c>
      <c r="E14" s="23" t="n">
        <v>0.605491214443937</v>
      </c>
      <c r="F14" s="23"/>
      <c r="G14" s="23" t="n">
        <v>0.723585078314059</v>
      </c>
      <c r="H14" s="23" t="n">
        <v>0.737805644001844</v>
      </c>
      <c r="I14" s="23" t="n">
        <v>0.634291988109958</v>
      </c>
      <c r="J14" s="23" t="n">
        <v>0.553058137136055</v>
      </c>
      <c r="K14" s="23" t="n">
        <v>0.505591599141523</v>
      </c>
      <c r="L14" s="23" t="n">
        <v>0.523140304978182</v>
      </c>
      <c r="M14" s="23"/>
      <c r="N14" s="23" t="n">
        <v>0.62468165928069</v>
      </c>
      <c r="O14" s="23" t="n">
        <v>0.636724285133398</v>
      </c>
      <c r="P14" s="23" t="n">
        <v>0.551604087433546</v>
      </c>
      <c r="Q14" s="23" t="n">
        <v>0.603443826848102</v>
      </c>
      <c r="R14" s="23"/>
      <c r="S14" s="23" t="n">
        <v>0.709234474194944</v>
      </c>
      <c r="T14" s="23" t="n">
        <v>0.602768072437488</v>
      </c>
      <c r="U14" s="23" t="n">
        <v>0.601635128093578</v>
      </c>
      <c r="V14" s="23" t="n">
        <v>0.615228415260847</v>
      </c>
      <c r="W14" s="23" t="n">
        <v>0.588810609660467</v>
      </c>
      <c r="X14" s="23" t="n">
        <v>0.60778145554046</v>
      </c>
      <c r="Y14" s="23" t="n">
        <v>0.476816703225389</v>
      </c>
      <c r="Z14" s="23" t="n">
        <v>0.666999822109054</v>
      </c>
      <c r="AA14" s="23" t="n">
        <v>0.654409971692428</v>
      </c>
      <c r="AB14" s="23" t="n">
        <v>0.527398051035626</v>
      </c>
      <c r="AC14" s="23" t="n">
        <v>0.607692327707814</v>
      </c>
      <c r="AD14" s="23" t="n">
        <v>0.531040250640779</v>
      </c>
      <c r="AE14" s="23"/>
      <c r="AF14" s="23" t="n">
        <v>0.542727180349405</v>
      </c>
      <c r="AG14" s="23" t="n">
        <v>0.632932303885948</v>
      </c>
      <c r="AH14" s="23" t="n">
        <v>0.601820727085607</v>
      </c>
      <c r="AI14" s="23"/>
      <c r="AJ14" s="23" t="n">
        <v>0.564802136219046</v>
      </c>
      <c r="AK14" s="23" t="n">
        <v>0.699719090950238</v>
      </c>
      <c r="AL14" s="23" t="n">
        <v>0.578184368937618</v>
      </c>
      <c r="AM14" s="23" t="n">
        <v>0.623736438551827</v>
      </c>
      <c r="AN14" s="23" t="n">
        <v>0.524679720318856</v>
      </c>
      <c r="AO14" s="23"/>
      <c r="AP14" s="23" t="n">
        <v>0.538572689457213</v>
      </c>
      <c r="AQ14" s="23" t="n">
        <v>0.653348405675416</v>
      </c>
      <c r="AR14" s="23" t="n">
        <v>0.541933503640226</v>
      </c>
      <c r="AS14" s="23" t="n">
        <v>0.636357916622572</v>
      </c>
      <c r="AT14" s="23" t="n">
        <v>0.681958858985598</v>
      </c>
      <c r="AU14" s="23"/>
      <c r="AV14" s="23" t="n">
        <v>0.658626583241777</v>
      </c>
      <c r="AW14" s="23" t="n">
        <v>0.535327178558774</v>
      </c>
      <c r="AX14" s="23" t="n">
        <v>0.614660307006144</v>
      </c>
      <c r="AY14" s="23" t="n">
        <v>0.607350419839386</v>
      </c>
      <c r="AZ14" s="23" t="n">
        <v>0.700381491434682</v>
      </c>
      <c r="BA14" s="23" t="n">
        <v>0.494662437199369</v>
      </c>
      <c r="BB14" s="23"/>
      <c r="BC14" s="23" t="n">
        <v>0.585346491895074</v>
      </c>
      <c r="BD14" s="23" t="n">
        <v>0.608422023871705</v>
      </c>
      <c r="BE14" s="23" t="n">
        <v>0.590240891258999</v>
      </c>
      <c r="BF14" s="23" t="n">
        <v>0.747230688600956</v>
      </c>
      <c r="BG14" s="23" t="n">
        <v>0.642862836596501</v>
      </c>
    </row>
    <row r="15">
      <c r="B15" s="20" t="s">
        <v>141</v>
      </c>
      <c r="C15" s="24" t="n">
        <v>-0.489946613787047</v>
      </c>
      <c r="D15" s="24" t="n">
        <v>-0.514240519417148</v>
      </c>
      <c r="E15" s="24" t="n">
        <v>-0.466023427669703</v>
      </c>
      <c r="F15" s="24"/>
      <c r="G15" s="24" t="n">
        <v>-0.644028678896988</v>
      </c>
      <c r="H15" s="24" t="n">
        <v>-0.653475157389798</v>
      </c>
      <c r="I15" s="24" t="n">
        <v>-0.53391823814186</v>
      </c>
      <c r="J15" s="24" t="n">
        <v>-0.415720158212629</v>
      </c>
      <c r="K15" s="24" t="n">
        <v>-0.373370004976287</v>
      </c>
      <c r="L15" s="24" t="n">
        <v>-0.375154175299806</v>
      </c>
      <c r="M15" s="24"/>
      <c r="N15" s="24" t="n">
        <v>-0.547404432537665</v>
      </c>
      <c r="O15" s="24" t="n">
        <v>-0.535757877036292</v>
      </c>
      <c r="P15" s="24" t="n">
        <v>-0.42344186014382</v>
      </c>
      <c r="Q15" s="24" t="n">
        <v>-0.443103350693478</v>
      </c>
      <c r="R15" s="24"/>
      <c r="S15" s="24" t="n">
        <v>-0.647524358613733</v>
      </c>
      <c r="T15" s="24" t="n">
        <v>-0.505686697765902</v>
      </c>
      <c r="U15" s="24" t="n">
        <v>-0.405567643568601</v>
      </c>
      <c r="V15" s="24" t="n">
        <v>-0.515100163557132</v>
      </c>
      <c r="W15" s="24" t="n">
        <v>-0.45511695030825</v>
      </c>
      <c r="X15" s="24" t="n">
        <v>-0.472117250065456</v>
      </c>
      <c r="Y15" s="24" t="n">
        <v>-0.343999412790061</v>
      </c>
      <c r="Z15" s="24" t="n">
        <v>-0.524850522291867</v>
      </c>
      <c r="AA15" s="24" t="n">
        <v>-0.568968607388933</v>
      </c>
      <c r="AB15" s="24" t="n">
        <v>-0.379175526371824</v>
      </c>
      <c r="AC15" s="24" t="n">
        <v>-0.48052695688921</v>
      </c>
      <c r="AD15" s="24" t="n">
        <v>-0.424257862638209</v>
      </c>
      <c r="AE15" s="24"/>
      <c r="AF15" s="24" t="n">
        <v>-0.409247978678359</v>
      </c>
      <c r="AG15" s="24" t="n">
        <v>-0.525267379433217</v>
      </c>
      <c r="AH15" s="24" t="n">
        <v>-0.486089534786375</v>
      </c>
      <c r="AI15" s="24"/>
      <c r="AJ15" s="24" t="n">
        <v>-0.431882598515672</v>
      </c>
      <c r="AK15" s="24" t="n">
        <v>-0.613481667783131</v>
      </c>
      <c r="AL15" s="24" t="n">
        <v>-0.455471314679914</v>
      </c>
      <c r="AM15" s="24" t="n">
        <v>-0.515189616257585</v>
      </c>
      <c r="AN15" s="24" t="n">
        <v>-0.361829222622499</v>
      </c>
      <c r="AO15" s="24"/>
      <c r="AP15" s="24" t="n">
        <v>-0.423191098124786</v>
      </c>
      <c r="AQ15" s="24" t="n">
        <v>-0.553254620384418</v>
      </c>
      <c r="AR15" s="24" t="n">
        <v>-0.389513700007881</v>
      </c>
      <c r="AS15" s="24" t="n">
        <v>-0.526135045110662</v>
      </c>
      <c r="AT15" s="24" t="n">
        <v>-0.553533779413752</v>
      </c>
      <c r="AU15" s="24"/>
      <c r="AV15" s="24" t="n">
        <v>-0.568475925611229</v>
      </c>
      <c r="AW15" s="24" t="n">
        <v>-0.40812159110001</v>
      </c>
      <c r="AX15" s="24" t="n">
        <v>-0.479418596809402</v>
      </c>
      <c r="AY15" s="24" t="n">
        <v>-0.497534321394979</v>
      </c>
      <c r="AZ15" s="24" t="n">
        <v>-0.602452938046013</v>
      </c>
      <c r="BA15" s="24" t="n">
        <v>-0.253014756920899</v>
      </c>
      <c r="BB15" s="24"/>
      <c r="BC15" s="24" t="n">
        <v>-0.421153883385769</v>
      </c>
      <c r="BD15" s="24" t="n">
        <v>-0.490826830049339</v>
      </c>
      <c r="BE15" s="24" t="n">
        <v>-0.470531860195367</v>
      </c>
      <c r="BF15" s="24" t="n">
        <v>-0.713005213119372</v>
      </c>
      <c r="BG15" s="24" t="n">
        <v>-0.51527464377085</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0.205431825280325</v>
      </c>
      <c r="D9" s="19" t="n">
        <v>0.213238497641111</v>
      </c>
      <c r="E9" s="19" t="n">
        <v>0.197626168637843</v>
      </c>
      <c r="F9" s="19"/>
      <c r="G9" s="19" t="n">
        <v>0.294547734352284</v>
      </c>
      <c r="H9" s="19" t="n">
        <v>0.258149870790424</v>
      </c>
      <c r="I9" s="19" t="n">
        <v>0.189446254308488</v>
      </c>
      <c r="J9" s="19" t="n">
        <v>0.177226320556061</v>
      </c>
      <c r="K9" s="19" t="n">
        <v>0.164855604341125</v>
      </c>
      <c r="L9" s="19" t="n">
        <v>0.174254393427707</v>
      </c>
      <c r="M9" s="19"/>
      <c r="N9" s="19" t="n">
        <v>0.231672297646384</v>
      </c>
      <c r="O9" s="19" t="n">
        <v>0.212382832008463</v>
      </c>
      <c r="P9" s="19" t="n">
        <v>0.17075963014009</v>
      </c>
      <c r="Q9" s="19" t="n">
        <v>0.201865402570932</v>
      </c>
      <c r="R9" s="19"/>
      <c r="S9" s="19" t="n">
        <v>0.233967253683996</v>
      </c>
      <c r="T9" s="19" t="n">
        <v>0.180799871495225</v>
      </c>
      <c r="U9" s="19" t="n">
        <v>0.116380059846922</v>
      </c>
      <c r="V9" s="19" t="n">
        <v>0.151783083128905</v>
      </c>
      <c r="W9" s="19" t="n">
        <v>0.181200446241047</v>
      </c>
      <c r="X9" s="19" t="n">
        <v>0.246220781353852</v>
      </c>
      <c r="Y9" s="19" t="n">
        <v>0.339493205229733</v>
      </c>
      <c r="Z9" s="19" t="n">
        <v>0.187449673252548</v>
      </c>
      <c r="AA9" s="19" t="n">
        <v>0.24905730830178</v>
      </c>
      <c r="AB9" s="19" t="n">
        <v>0.224149166731273</v>
      </c>
      <c r="AC9" s="19" t="n">
        <v>0.112566361069832</v>
      </c>
      <c r="AD9" s="19" t="n">
        <v>0.124795121159451</v>
      </c>
      <c r="AE9" s="19"/>
      <c r="AF9" s="19" t="n">
        <v>0.209697204125737</v>
      </c>
      <c r="AG9" s="19" t="n">
        <v>0.20057925088587</v>
      </c>
      <c r="AH9" s="19" t="n">
        <v>0.169858864265439</v>
      </c>
      <c r="AI9" s="19"/>
      <c r="AJ9" s="19" t="n">
        <v>0.177915321741882</v>
      </c>
      <c r="AK9" s="19" t="n">
        <v>0.250808491061806</v>
      </c>
      <c r="AL9" s="19" t="n">
        <v>0.220034087746151</v>
      </c>
      <c r="AM9" s="19" t="n">
        <v>0.382917535876608</v>
      </c>
      <c r="AN9" s="19" t="n">
        <v>0.139501018514056</v>
      </c>
      <c r="AO9" s="19"/>
      <c r="AP9" s="19" t="n">
        <v>0.20451162129259</v>
      </c>
      <c r="AQ9" s="19" t="n">
        <v>0.233094835518971</v>
      </c>
      <c r="AR9" s="19" t="n">
        <v>0.172073709006378</v>
      </c>
      <c r="AS9" s="19" t="n">
        <v>0.198624244955982</v>
      </c>
      <c r="AT9" s="19" t="n">
        <v>0.253006739790349</v>
      </c>
      <c r="AU9" s="19"/>
      <c r="AV9" s="19" t="n">
        <v>0.224804900400626</v>
      </c>
      <c r="AW9" s="19" t="n">
        <v>0.195825137753321</v>
      </c>
      <c r="AX9" s="19" t="n">
        <v>0.190707885170319</v>
      </c>
      <c r="AY9" s="19" t="n">
        <v>0.211847731923827</v>
      </c>
      <c r="AZ9" s="19" t="n">
        <v>0.244153889475983</v>
      </c>
      <c r="BA9" s="19" t="n">
        <v>0.141056805519711</v>
      </c>
      <c r="BB9" s="19"/>
      <c r="BC9" s="19" t="n">
        <v>0.175965642049023</v>
      </c>
      <c r="BD9" s="19" t="n">
        <v>0.195454177683297</v>
      </c>
      <c r="BE9" s="19" t="n">
        <v>0.229933423271573</v>
      </c>
      <c r="BF9" s="19" t="n">
        <v>0.217826802186154</v>
      </c>
      <c r="BG9" s="19" t="n">
        <v>0.328940488688813</v>
      </c>
    </row>
    <row r="10">
      <c r="B10" s="20" t="s">
        <v>577</v>
      </c>
      <c r="C10" s="19" t="n">
        <v>0.468663421083539</v>
      </c>
      <c r="D10" s="19" t="n">
        <v>0.44432061532544</v>
      </c>
      <c r="E10" s="19" t="n">
        <v>0.490081927145538</v>
      </c>
      <c r="F10" s="19"/>
      <c r="G10" s="19" t="n">
        <v>0.419356386859909</v>
      </c>
      <c r="H10" s="19" t="n">
        <v>0.427613146210718</v>
      </c>
      <c r="I10" s="19" t="n">
        <v>0.458377481003196</v>
      </c>
      <c r="J10" s="19" t="n">
        <v>0.46601262560349</v>
      </c>
      <c r="K10" s="19" t="n">
        <v>0.521399146779508</v>
      </c>
      <c r="L10" s="19" t="n">
        <v>0.504556796997364</v>
      </c>
      <c r="M10" s="19"/>
      <c r="N10" s="19" t="n">
        <v>0.475858563653772</v>
      </c>
      <c r="O10" s="19" t="n">
        <v>0.489847095030717</v>
      </c>
      <c r="P10" s="19" t="n">
        <v>0.471715932145107</v>
      </c>
      <c r="Q10" s="19" t="n">
        <v>0.437404208920824</v>
      </c>
      <c r="R10" s="19"/>
      <c r="S10" s="19" t="n">
        <v>0.44790300883457</v>
      </c>
      <c r="T10" s="19" t="n">
        <v>0.53744279779403</v>
      </c>
      <c r="U10" s="19" t="n">
        <v>0.505809254102651</v>
      </c>
      <c r="V10" s="19" t="n">
        <v>0.494260790737546</v>
      </c>
      <c r="W10" s="19" t="n">
        <v>0.561692489060637</v>
      </c>
      <c r="X10" s="19" t="n">
        <v>0.380355758522762</v>
      </c>
      <c r="Y10" s="19" t="n">
        <v>0.451966646013608</v>
      </c>
      <c r="Z10" s="19" t="n">
        <v>0.453265653521502</v>
      </c>
      <c r="AA10" s="19" t="n">
        <v>0.381103515223373</v>
      </c>
      <c r="AB10" s="19" t="n">
        <v>0.416447558229792</v>
      </c>
      <c r="AC10" s="19" t="n">
        <v>0.479683927386045</v>
      </c>
      <c r="AD10" s="19" t="n">
        <v>0.652975626213269</v>
      </c>
      <c r="AE10" s="19"/>
      <c r="AF10" s="19" t="n">
        <v>0.44731982960147</v>
      </c>
      <c r="AG10" s="19" t="n">
        <v>0.495796844753968</v>
      </c>
      <c r="AH10" s="19" t="n">
        <v>0.457606137028932</v>
      </c>
      <c r="AI10" s="19"/>
      <c r="AJ10" s="19" t="n">
        <v>0.497005987952277</v>
      </c>
      <c r="AK10" s="19" t="n">
        <v>0.454233189912762</v>
      </c>
      <c r="AL10" s="19" t="n">
        <v>0.437823546477353</v>
      </c>
      <c r="AM10" s="19" t="n">
        <v>0.119019612439697</v>
      </c>
      <c r="AN10" s="19" t="n">
        <v>0.451108095264989</v>
      </c>
      <c r="AO10" s="19"/>
      <c r="AP10" s="19" t="n">
        <v>0.507776558649602</v>
      </c>
      <c r="AQ10" s="19" t="n">
        <v>0.456027913863174</v>
      </c>
      <c r="AR10" s="19" t="n">
        <v>0.432507379574416</v>
      </c>
      <c r="AS10" s="19" t="n">
        <v>0.468518194620753</v>
      </c>
      <c r="AT10" s="19" t="n">
        <v>0.349237783399481</v>
      </c>
      <c r="AU10" s="19"/>
      <c r="AV10" s="19" t="n">
        <v>0.485836860064792</v>
      </c>
      <c r="AW10" s="19" t="n">
        <v>0.509071866514084</v>
      </c>
      <c r="AX10" s="19" t="n">
        <v>0.459562170608715</v>
      </c>
      <c r="AY10" s="19" t="n">
        <v>0.454603726292983</v>
      </c>
      <c r="AZ10" s="19" t="n">
        <v>0.333886581778733</v>
      </c>
      <c r="BA10" s="19" t="n">
        <v>0.442417815545147</v>
      </c>
      <c r="BB10" s="19"/>
      <c r="BC10" s="19" t="n">
        <v>0.479034457950629</v>
      </c>
      <c r="BD10" s="19" t="n">
        <v>0.501262886418593</v>
      </c>
      <c r="BE10" s="19" t="n">
        <v>0.459607155580392</v>
      </c>
      <c r="BF10" s="19" t="n">
        <v>0.437044340215592</v>
      </c>
      <c r="BG10" s="19" t="n">
        <v>0.352087626292772</v>
      </c>
    </row>
    <row r="11">
      <c r="B11" s="20" t="s">
        <v>578</v>
      </c>
      <c r="C11" s="19" t="n">
        <v>0.16414758225764</v>
      </c>
      <c r="D11" s="19" t="n">
        <v>0.173308864293731</v>
      </c>
      <c r="E11" s="19" t="n">
        <v>0.156488073800622</v>
      </c>
      <c r="F11" s="19"/>
      <c r="G11" s="19" t="n">
        <v>0.156758762418835</v>
      </c>
      <c r="H11" s="19" t="n">
        <v>0.173528420322885</v>
      </c>
      <c r="I11" s="19" t="n">
        <v>0.173416847453976</v>
      </c>
      <c r="J11" s="19" t="n">
        <v>0.167499920316132</v>
      </c>
      <c r="K11" s="19" t="n">
        <v>0.152175918545846</v>
      </c>
      <c r="L11" s="19" t="n">
        <v>0.159622925532472</v>
      </c>
      <c r="M11" s="19"/>
      <c r="N11" s="19" t="n">
        <v>0.166755689905375</v>
      </c>
      <c r="O11" s="19" t="n">
        <v>0.1453210932288</v>
      </c>
      <c r="P11" s="19" t="n">
        <v>0.202052635760652</v>
      </c>
      <c r="Q11" s="19" t="n">
        <v>0.148079563423606</v>
      </c>
      <c r="R11" s="19"/>
      <c r="S11" s="19" t="n">
        <v>0.169604301244751</v>
      </c>
      <c r="T11" s="19" t="n">
        <v>0.180301759229122</v>
      </c>
      <c r="U11" s="19" t="n">
        <v>0.206468521959524</v>
      </c>
      <c r="V11" s="19" t="n">
        <v>0.246166478073629</v>
      </c>
      <c r="W11" s="19" t="n">
        <v>0.103714135249993</v>
      </c>
      <c r="X11" s="19" t="n">
        <v>0.108558283218969</v>
      </c>
      <c r="Y11" s="19" t="n">
        <v>0.0799450281989497</v>
      </c>
      <c r="Z11" s="19" t="n">
        <v>0.145191367508268</v>
      </c>
      <c r="AA11" s="19" t="n">
        <v>0.205918704607798</v>
      </c>
      <c r="AB11" s="19" t="n">
        <v>0.143156206767119</v>
      </c>
      <c r="AC11" s="19" t="n">
        <v>0.189167849229953</v>
      </c>
      <c r="AD11" s="19" t="n">
        <v>0.104037485879667</v>
      </c>
      <c r="AE11" s="19"/>
      <c r="AF11" s="19" t="n">
        <v>0.182567055217975</v>
      </c>
      <c r="AG11" s="19" t="n">
        <v>0.145919780694908</v>
      </c>
      <c r="AH11" s="19" t="n">
        <v>0.17564223645226</v>
      </c>
      <c r="AI11" s="19"/>
      <c r="AJ11" s="19" t="n">
        <v>0.198543730473691</v>
      </c>
      <c r="AK11" s="19" t="n">
        <v>0.159499697158587</v>
      </c>
      <c r="AL11" s="19" t="n">
        <v>0.0610202987600359</v>
      </c>
      <c r="AM11" s="19" t="n">
        <v>0.16705832507431</v>
      </c>
      <c r="AN11" s="19" t="n">
        <v>0.16636973201369</v>
      </c>
      <c r="AO11" s="19"/>
      <c r="AP11" s="19" t="n">
        <v>0.158192799508218</v>
      </c>
      <c r="AQ11" s="19" t="n">
        <v>0.169986427783653</v>
      </c>
      <c r="AR11" s="19" t="n">
        <v>0.175932957042253</v>
      </c>
      <c r="AS11" s="19" t="n">
        <v>0.171764892240876</v>
      </c>
      <c r="AT11" s="19" t="n">
        <v>0.212532825693309</v>
      </c>
      <c r="AU11" s="19"/>
      <c r="AV11" s="19" t="n">
        <v>0.164906835796361</v>
      </c>
      <c r="AW11" s="19" t="n">
        <v>0.176984728314336</v>
      </c>
      <c r="AX11" s="19" t="n">
        <v>0.150065438074937</v>
      </c>
      <c r="AY11" s="19" t="n">
        <v>0.168772706911303</v>
      </c>
      <c r="AZ11" s="19" t="n">
        <v>0.216954053173319</v>
      </c>
      <c r="BA11" s="19" t="n">
        <v>0.145908698083317</v>
      </c>
      <c r="BB11" s="19"/>
      <c r="BC11" s="19" t="n">
        <v>0.17669578521995</v>
      </c>
      <c r="BD11" s="19" t="n">
        <v>0.16920521615004</v>
      </c>
      <c r="BE11" s="19" t="n">
        <v>0.144197338451003</v>
      </c>
      <c r="BF11" s="19" t="n">
        <v>0.174507922133781</v>
      </c>
      <c r="BG11" s="19" t="n">
        <v>0.064032110560969</v>
      </c>
    </row>
    <row r="12">
      <c r="B12" s="20" t="s">
        <v>579</v>
      </c>
      <c r="C12" s="19" t="n">
        <v>0.0568055736197072</v>
      </c>
      <c r="D12" s="19" t="n">
        <v>0.0709178737395356</v>
      </c>
      <c r="E12" s="19" t="n">
        <v>0.0435995102853729</v>
      </c>
      <c r="F12" s="19"/>
      <c r="G12" s="19" t="n">
        <v>0.0599112632239963</v>
      </c>
      <c r="H12" s="19" t="n">
        <v>0.0467695207416993</v>
      </c>
      <c r="I12" s="19" t="n">
        <v>0.066266747614941</v>
      </c>
      <c r="J12" s="19" t="n">
        <v>0.0707245917364985</v>
      </c>
      <c r="K12" s="19" t="n">
        <v>0.0564223275106828</v>
      </c>
      <c r="L12" s="19" t="n">
        <v>0.0434215407137314</v>
      </c>
      <c r="M12" s="19"/>
      <c r="N12" s="19" t="n">
        <v>0.0376073046161958</v>
      </c>
      <c r="O12" s="19" t="n">
        <v>0.0609691548964323</v>
      </c>
      <c r="P12" s="19" t="n">
        <v>0.0560373484609614</v>
      </c>
      <c r="Q12" s="19" t="n">
        <v>0.072469964360292</v>
      </c>
      <c r="R12" s="19"/>
      <c r="S12" s="19" t="n">
        <v>0.0485684317178234</v>
      </c>
      <c r="T12" s="19" t="n">
        <v>0.0218315895852146</v>
      </c>
      <c r="U12" s="19" t="n">
        <v>0.0482527745993633</v>
      </c>
      <c r="V12" s="19" t="n">
        <v>0.0503591865827033</v>
      </c>
      <c r="W12" s="19" t="n">
        <v>0.049368301441243</v>
      </c>
      <c r="X12" s="19" t="n">
        <v>0.113136956624777</v>
      </c>
      <c r="Y12" s="19" t="n">
        <v>0.0311286415289152</v>
      </c>
      <c r="Z12" s="19" t="n">
        <v>0.0660001525226913</v>
      </c>
      <c r="AA12" s="19" t="n">
        <v>0.0556809443471745</v>
      </c>
      <c r="AB12" s="19" t="n">
        <v>0.091030371208774</v>
      </c>
      <c r="AC12" s="19" t="n">
        <v>0.120077136111284</v>
      </c>
      <c r="AD12" s="19" t="n">
        <v>0</v>
      </c>
      <c r="AE12" s="19"/>
      <c r="AF12" s="19" t="n">
        <v>0.0517074936001809</v>
      </c>
      <c r="AG12" s="19" t="n">
        <v>0.07029197309753</v>
      </c>
      <c r="AH12" s="19" t="n">
        <v>0.0400785621870031</v>
      </c>
      <c r="AI12" s="19"/>
      <c r="AJ12" s="19" t="n">
        <v>0.0406927867732741</v>
      </c>
      <c r="AK12" s="19" t="n">
        <v>0.0625874636814159</v>
      </c>
      <c r="AL12" s="19" t="n">
        <v>0.100421101591863</v>
      </c>
      <c r="AM12" s="19" t="n">
        <v>0.171175936801453</v>
      </c>
      <c r="AN12" s="19" t="n">
        <v>0.0607578684211122</v>
      </c>
      <c r="AO12" s="19"/>
      <c r="AP12" s="19" t="n">
        <v>0.0429617992779295</v>
      </c>
      <c r="AQ12" s="19" t="n">
        <v>0.0616505650556409</v>
      </c>
      <c r="AR12" s="19" t="n">
        <v>0.0914270476803897</v>
      </c>
      <c r="AS12" s="19" t="n">
        <v>0.0567780888992473</v>
      </c>
      <c r="AT12" s="19" t="n">
        <v>0.0238210069819626</v>
      </c>
      <c r="AU12" s="19"/>
      <c r="AV12" s="19" t="n">
        <v>0.0544598644204354</v>
      </c>
      <c r="AW12" s="19" t="n">
        <v>0.0353468708767511</v>
      </c>
      <c r="AX12" s="19" t="n">
        <v>0.0918184993949003</v>
      </c>
      <c r="AY12" s="19" t="n">
        <v>0.0718716426123494</v>
      </c>
      <c r="AZ12" s="19" t="n">
        <v>0.0482441936746944</v>
      </c>
      <c r="BA12" s="19" t="n">
        <v>0.0196729985602701</v>
      </c>
      <c r="BB12" s="19"/>
      <c r="BC12" s="19" t="n">
        <v>0.0434745812223301</v>
      </c>
      <c r="BD12" s="19" t="n">
        <v>0.0387066805512023</v>
      </c>
      <c r="BE12" s="19" t="n">
        <v>0.0675862700809864</v>
      </c>
      <c r="BF12" s="19" t="n">
        <v>0.0731507183696486</v>
      </c>
      <c r="BG12" s="19" t="n">
        <v>0.140422999637854</v>
      </c>
    </row>
    <row r="13">
      <c r="B13" s="20" t="s">
        <v>100</v>
      </c>
      <c r="C13" s="23" t="n">
        <v>0.104951597758789</v>
      </c>
      <c r="D13" s="23" t="n">
        <v>0.0982141490001822</v>
      </c>
      <c r="E13" s="23" t="n">
        <v>0.112204320130625</v>
      </c>
      <c r="F13" s="23"/>
      <c r="G13" s="23" t="n">
        <v>0.0694258531449765</v>
      </c>
      <c r="H13" s="23" t="n">
        <v>0.0939390419342742</v>
      </c>
      <c r="I13" s="23" t="n">
        <v>0.112492669619398</v>
      </c>
      <c r="J13" s="23" t="n">
        <v>0.118536541787818</v>
      </c>
      <c r="K13" s="23" t="n">
        <v>0.105147002822838</v>
      </c>
      <c r="L13" s="23" t="n">
        <v>0.118144343328726</v>
      </c>
      <c r="M13" s="23"/>
      <c r="N13" s="23" t="n">
        <v>0.0881061441782736</v>
      </c>
      <c r="O13" s="23" t="n">
        <v>0.0914798248355887</v>
      </c>
      <c r="P13" s="23" t="n">
        <v>0.0994344534931898</v>
      </c>
      <c r="Q13" s="23" t="n">
        <v>0.140180860724345</v>
      </c>
      <c r="R13" s="23"/>
      <c r="S13" s="23" t="n">
        <v>0.0999570045188605</v>
      </c>
      <c r="T13" s="23" t="n">
        <v>0.0796239818964085</v>
      </c>
      <c r="U13" s="23" t="n">
        <v>0.12308938949154</v>
      </c>
      <c r="V13" s="23" t="n">
        <v>0.057430461477217</v>
      </c>
      <c r="W13" s="23" t="n">
        <v>0.10402462800708</v>
      </c>
      <c r="X13" s="23" t="n">
        <v>0.151728220279641</v>
      </c>
      <c r="Y13" s="23" t="n">
        <v>0.0974664790287942</v>
      </c>
      <c r="Z13" s="23" t="n">
        <v>0.14809315319499</v>
      </c>
      <c r="AA13" s="23" t="n">
        <v>0.108239527519875</v>
      </c>
      <c r="AB13" s="23" t="n">
        <v>0.125216697063042</v>
      </c>
      <c r="AC13" s="23" t="n">
        <v>0.0985047262028857</v>
      </c>
      <c r="AD13" s="23" t="n">
        <v>0.118191766747614</v>
      </c>
      <c r="AE13" s="23"/>
      <c r="AF13" s="23" t="n">
        <v>0.108708417454637</v>
      </c>
      <c r="AG13" s="23" t="n">
        <v>0.087412150567724</v>
      </c>
      <c r="AH13" s="23" t="n">
        <v>0.156814200066366</v>
      </c>
      <c r="AI13" s="23"/>
      <c r="AJ13" s="23" t="n">
        <v>0.0858421730588758</v>
      </c>
      <c r="AK13" s="23" t="n">
        <v>0.0728711581854287</v>
      </c>
      <c r="AL13" s="23" t="n">
        <v>0.180700965424598</v>
      </c>
      <c r="AM13" s="23" t="n">
        <v>0.159828589807932</v>
      </c>
      <c r="AN13" s="23" t="n">
        <v>0.182263285786153</v>
      </c>
      <c r="AO13" s="23"/>
      <c r="AP13" s="23" t="n">
        <v>0.0865572212716602</v>
      </c>
      <c r="AQ13" s="23" t="n">
        <v>0.079240257778561</v>
      </c>
      <c r="AR13" s="23" t="n">
        <v>0.128058906696564</v>
      </c>
      <c r="AS13" s="23" t="n">
        <v>0.104314579283141</v>
      </c>
      <c r="AT13" s="23" t="n">
        <v>0.161401644134898</v>
      </c>
      <c r="AU13" s="23"/>
      <c r="AV13" s="23" t="n">
        <v>0.0699915393177865</v>
      </c>
      <c r="AW13" s="23" t="n">
        <v>0.0827713965415081</v>
      </c>
      <c r="AX13" s="23" t="n">
        <v>0.107846006751129</v>
      </c>
      <c r="AY13" s="23" t="n">
        <v>0.0929041922595367</v>
      </c>
      <c r="AZ13" s="23" t="n">
        <v>0.156761281897271</v>
      </c>
      <c r="BA13" s="23" t="n">
        <v>0.250943682291555</v>
      </c>
      <c r="BB13" s="23"/>
      <c r="BC13" s="23" t="n">
        <v>0.124829533558068</v>
      </c>
      <c r="BD13" s="23" t="n">
        <v>0.0953710391968683</v>
      </c>
      <c r="BE13" s="23" t="n">
        <v>0.098675812616045</v>
      </c>
      <c r="BF13" s="23" t="n">
        <v>0.0974702170948254</v>
      </c>
      <c r="BG13" s="23" t="n">
        <v>0.114516774819592</v>
      </c>
    </row>
    <row r="14">
      <c r="B14" s="20" t="s">
        <v>580</v>
      </c>
      <c r="C14" s="23" t="n">
        <v>0.674095246363865</v>
      </c>
      <c r="D14" s="23" t="n">
        <v>0.657559112966551</v>
      </c>
      <c r="E14" s="23" t="n">
        <v>0.687708095783381</v>
      </c>
      <c r="F14" s="23"/>
      <c r="G14" s="23" t="n">
        <v>0.713904121212193</v>
      </c>
      <c r="H14" s="23" t="n">
        <v>0.685763017001141</v>
      </c>
      <c r="I14" s="23" t="n">
        <v>0.647823735311684</v>
      </c>
      <c r="J14" s="23" t="n">
        <v>0.643238946159551</v>
      </c>
      <c r="K14" s="23" t="n">
        <v>0.686254751120633</v>
      </c>
      <c r="L14" s="23" t="n">
        <v>0.678811190425071</v>
      </c>
      <c r="M14" s="23"/>
      <c r="N14" s="23" t="n">
        <v>0.707530861300155</v>
      </c>
      <c r="O14" s="23" t="n">
        <v>0.702229927039179</v>
      </c>
      <c r="P14" s="23" t="n">
        <v>0.642475562285196</v>
      </c>
      <c r="Q14" s="23" t="n">
        <v>0.639269611491757</v>
      </c>
      <c r="R14" s="23"/>
      <c r="S14" s="23" t="n">
        <v>0.681870262518565</v>
      </c>
      <c r="T14" s="23" t="n">
        <v>0.718242669289255</v>
      </c>
      <c r="U14" s="23" t="n">
        <v>0.622189313949573</v>
      </c>
      <c r="V14" s="23" t="n">
        <v>0.646043873866451</v>
      </c>
      <c r="W14" s="23" t="n">
        <v>0.742892935301684</v>
      </c>
      <c r="X14" s="23" t="n">
        <v>0.626576539876613</v>
      </c>
      <c r="Y14" s="23" t="n">
        <v>0.791459851243341</v>
      </c>
      <c r="Z14" s="23" t="n">
        <v>0.640715326774051</v>
      </c>
      <c r="AA14" s="23" t="n">
        <v>0.630160823525152</v>
      </c>
      <c r="AB14" s="23" t="n">
        <v>0.640596724961065</v>
      </c>
      <c r="AC14" s="23" t="n">
        <v>0.592250288455877</v>
      </c>
      <c r="AD14" s="23" t="n">
        <v>0.777770747372719</v>
      </c>
      <c r="AE14" s="23"/>
      <c r="AF14" s="23" t="n">
        <v>0.657017033727207</v>
      </c>
      <c r="AG14" s="23" t="n">
        <v>0.696376095639838</v>
      </c>
      <c r="AH14" s="23" t="n">
        <v>0.627465001294371</v>
      </c>
      <c r="AI14" s="23"/>
      <c r="AJ14" s="23" t="n">
        <v>0.674921309694159</v>
      </c>
      <c r="AK14" s="23" t="n">
        <v>0.705041680974568</v>
      </c>
      <c r="AL14" s="23" t="n">
        <v>0.657857634223504</v>
      </c>
      <c r="AM14" s="23" t="n">
        <v>0.501937148316305</v>
      </c>
      <c r="AN14" s="23" t="n">
        <v>0.590609113779045</v>
      </c>
      <c r="AO14" s="23"/>
      <c r="AP14" s="23" t="n">
        <v>0.712288179942193</v>
      </c>
      <c r="AQ14" s="23" t="n">
        <v>0.689122749382145</v>
      </c>
      <c r="AR14" s="23" t="n">
        <v>0.604581088580794</v>
      </c>
      <c r="AS14" s="23" t="n">
        <v>0.667142439576735</v>
      </c>
      <c r="AT14" s="23" t="n">
        <v>0.60224452318983</v>
      </c>
      <c r="AU14" s="23"/>
      <c r="AV14" s="23" t="n">
        <v>0.710641760465418</v>
      </c>
      <c r="AW14" s="23" t="n">
        <v>0.704897004267405</v>
      </c>
      <c r="AX14" s="23" t="n">
        <v>0.650270055779034</v>
      </c>
      <c r="AY14" s="23" t="n">
        <v>0.666451458216811</v>
      </c>
      <c r="AZ14" s="23" t="n">
        <v>0.578040471254716</v>
      </c>
      <c r="BA14" s="23" t="n">
        <v>0.583474621064858</v>
      </c>
      <c r="BB14" s="23"/>
      <c r="BC14" s="23" t="n">
        <v>0.655000099999652</v>
      </c>
      <c r="BD14" s="23" t="n">
        <v>0.69671706410189</v>
      </c>
      <c r="BE14" s="23" t="n">
        <v>0.689540578851966</v>
      </c>
      <c r="BF14" s="23" t="n">
        <v>0.654871142401745</v>
      </c>
      <c r="BG14" s="23" t="n">
        <v>0.681028114981585</v>
      </c>
    </row>
    <row r="15">
      <c r="B15" s="20" t="s">
        <v>141</v>
      </c>
      <c r="C15" s="24" t="n">
        <v>-0.569143648605076</v>
      </c>
      <c r="D15" s="24" t="n">
        <v>-0.559344963966369</v>
      </c>
      <c r="E15" s="24" t="n">
        <v>-0.575503775652756</v>
      </c>
      <c r="F15" s="24"/>
      <c r="G15" s="24" t="n">
        <v>-0.644478268067216</v>
      </c>
      <c r="H15" s="24" t="n">
        <v>-0.591823975066867</v>
      </c>
      <c r="I15" s="24" t="n">
        <v>-0.535331065692286</v>
      </c>
      <c r="J15" s="24" t="n">
        <v>-0.524702404371733</v>
      </c>
      <c r="K15" s="24" t="n">
        <v>-0.581107748297796</v>
      </c>
      <c r="L15" s="24" t="n">
        <v>-0.560666847096345</v>
      </c>
      <c r="M15" s="24"/>
      <c r="N15" s="24" t="n">
        <v>-0.619424717121882</v>
      </c>
      <c r="O15" s="24" t="n">
        <v>-0.610750102203591</v>
      </c>
      <c r="P15" s="24" t="n">
        <v>-0.543041108792007</v>
      </c>
      <c r="Q15" s="24" t="n">
        <v>-0.499088750767412</v>
      </c>
      <c r="R15" s="24"/>
      <c r="S15" s="24" t="n">
        <v>-0.581913257999705</v>
      </c>
      <c r="T15" s="24" t="n">
        <v>-0.638618687392847</v>
      </c>
      <c r="U15" s="24" t="n">
        <v>-0.499099924458032</v>
      </c>
      <c r="V15" s="24" t="n">
        <v>-0.588613412389234</v>
      </c>
      <c r="W15" s="24" t="n">
        <v>-0.638868307294605</v>
      </c>
      <c r="X15" s="24" t="n">
        <v>-0.474848319596973</v>
      </c>
      <c r="Y15" s="24" t="n">
        <v>-0.693993372214547</v>
      </c>
      <c r="Z15" s="24" t="n">
        <v>-0.49262217357906</v>
      </c>
      <c r="AA15" s="24" t="n">
        <v>-0.521921296005278</v>
      </c>
      <c r="AB15" s="24" t="n">
        <v>-0.515380027898024</v>
      </c>
      <c r="AC15" s="24" t="n">
        <v>-0.493745562252991</v>
      </c>
      <c r="AD15" s="24" t="n">
        <v>-0.659578980625106</v>
      </c>
      <c r="AE15" s="24"/>
      <c r="AF15" s="24" t="n">
        <v>-0.548308616272569</v>
      </c>
      <c r="AG15" s="24" t="n">
        <v>-0.608963945072114</v>
      </c>
      <c r="AH15" s="24" t="n">
        <v>-0.470650801228005</v>
      </c>
      <c r="AI15" s="24"/>
      <c r="AJ15" s="24" t="n">
        <v>-0.589079136635284</v>
      </c>
      <c r="AK15" s="24" t="n">
        <v>-0.632170522789139</v>
      </c>
      <c r="AL15" s="24" t="n">
        <v>-0.477156668798906</v>
      </c>
      <c r="AM15" s="24" t="n">
        <v>-0.342108558508373</v>
      </c>
      <c r="AN15" s="24" t="n">
        <v>-0.408345827992892</v>
      </c>
      <c r="AO15" s="24"/>
      <c r="AP15" s="24" t="n">
        <v>-0.625730958670532</v>
      </c>
      <c r="AQ15" s="24" t="n">
        <v>-0.609882491603584</v>
      </c>
      <c r="AR15" s="24" t="n">
        <v>-0.47652218188423</v>
      </c>
      <c r="AS15" s="24" t="n">
        <v>-0.562827860293594</v>
      </c>
      <c r="AT15" s="24" t="n">
        <v>-0.440842879054933</v>
      </c>
      <c r="AU15" s="24"/>
      <c r="AV15" s="24" t="n">
        <v>-0.640650221147631</v>
      </c>
      <c r="AW15" s="24" t="n">
        <v>-0.622125607725897</v>
      </c>
      <c r="AX15" s="24" t="n">
        <v>-0.542424049027905</v>
      </c>
      <c r="AY15" s="24" t="n">
        <v>-0.573547265957274</v>
      </c>
      <c r="AZ15" s="24" t="n">
        <v>-0.421279189357446</v>
      </c>
      <c r="BA15" s="24" t="n">
        <v>-0.332530938773303</v>
      </c>
      <c r="BB15" s="24"/>
      <c r="BC15" s="24" t="n">
        <v>-0.530170566441583</v>
      </c>
      <c r="BD15" s="24" t="n">
        <v>-0.601346024905021</v>
      </c>
      <c r="BE15" s="24" t="n">
        <v>-0.590864766235921</v>
      </c>
      <c r="BF15" s="24" t="n">
        <v>-0.55740092530692</v>
      </c>
      <c r="BG15" s="24" t="n">
        <v>-0.566511340161993</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0.181390169763492</v>
      </c>
      <c r="D9" s="19" t="n">
        <v>0.190057110912503</v>
      </c>
      <c r="E9" s="19" t="n">
        <v>0.1743312958521</v>
      </c>
      <c r="F9" s="19"/>
      <c r="G9" s="19" t="n">
        <v>0.234804717905739</v>
      </c>
      <c r="H9" s="19" t="n">
        <v>0.202206280947337</v>
      </c>
      <c r="I9" s="19" t="n">
        <v>0.133642778886166</v>
      </c>
      <c r="J9" s="19" t="n">
        <v>0.177191804256807</v>
      </c>
      <c r="K9" s="19" t="n">
        <v>0.174082638182666</v>
      </c>
      <c r="L9" s="19" t="n">
        <v>0.179806378540932</v>
      </c>
      <c r="M9" s="19"/>
      <c r="N9" s="19" t="n">
        <v>0.174433407164168</v>
      </c>
      <c r="O9" s="19" t="n">
        <v>0.143341023879622</v>
      </c>
      <c r="P9" s="19" t="n">
        <v>0.208398852678851</v>
      </c>
      <c r="Q9" s="19" t="n">
        <v>0.203696478196634</v>
      </c>
      <c r="R9" s="19"/>
      <c r="S9" s="19" t="n">
        <v>0.188036887360547</v>
      </c>
      <c r="T9" s="19" t="n">
        <v>0.156735942462477</v>
      </c>
      <c r="U9" s="19" t="n">
        <v>0.141582432583441</v>
      </c>
      <c r="V9" s="19" t="n">
        <v>0.280604791682239</v>
      </c>
      <c r="W9" s="19" t="n">
        <v>0.190236317249893</v>
      </c>
      <c r="X9" s="19" t="n">
        <v>0.148430921370067</v>
      </c>
      <c r="Y9" s="19" t="n">
        <v>0.181509460769254</v>
      </c>
      <c r="Z9" s="19" t="n">
        <v>0.143253544656789</v>
      </c>
      <c r="AA9" s="19" t="n">
        <v>0.167490353032251</v>
      </c>
      <c r="AB9" s="19" t="n">
        <v>0.214389427601763</v>
      </c>
      <c r="AC9" s="19" t="n">
        <v>0.173905014380332</v>
      </c>
      <c r="AD9" s="19" t="n">
        <v>0.143295681015114</v>
      </c>
      <c r="AE9" s="19"/>
      <c r="AF9" s="19" t="n">
        <v>0.189054155926655</v>
      </c>
      <c r="AG9" s="19" t="n">
        <v>0.168470155965068</v>
      </c>
      <c r="AH9" s="19" t="n">
        <v>0.175748458825191</v>
      </c>
      <c r="AI9" s="19"/>
      <c r="AJ9" s="19" t="n">
        <v>0.186554816909207</v>
      </c>
      <c r="AK9" s="19" t="n">
        <v>0.178897101094132</v>
      </c>
      <c r="AL9" s="19" t="n">
        <v>0.209528497559623</v>
      </c>
      <c r="AM9" s="19" t="n">
        <v>0.177217283821209</v>
      </c>
      <c r="AN9" s="19" t="n">
        <v>0.115902858035977</v>
      </c>
      <c r="AO9" s="19"/>
      <c r="AP9" s="19" t="n">
        <v>0.172061376499014</v>
      </c>
      <c r="AQ9" s="19" t="n">
        <v>0.198628587175454</v>
      </c>
      <c r="AR9" s="19" t="n">
        <v>0.117829671147003</v>
      </c>
      <c r="AS9" s="19" t="n">
        <v>0.210683174124888</v>
      </c>
      <c r="AT9" s="19" t="n">
        <v>0.157758667882061</v>
      </c>
      <c r="AU9" s="19"/>
      <c r="AV9" s="19" t="n">
        <v>0.207546573965563</v>
      </c>
      <c r="AW9" s="19" t="n">
        <v>0.164632324134199</v>
      </c>
      <c r="AX9" s="19" t="n">
        <v>0.164630614622065</v>
      </c>
      <c r="AY9" s="19" t="n">
        <v>0.203644490912153</v>
      </c>
      <c r="AZ9" s="19" t="n">
        <v>0.15001633163888</v>
      </c>
      <c r="BA9" s="19" t="n">
        <v>0.10136630664084</v>
      </c>
      <c r="BB9" s="19"/>
      <c r="BC9" s="19" t="n">
        <v>0.179311086853203</v>
      </c>
      <c r="BD9" s="19" t="n">
        <v>0.172722793828886</v>
      </c>
      <c r="BE9" s="19" t="n">
        <v>0.157168718052369</v>
      </c>
      <c r="BF9" s="19" t="n">
        <v>0.245514925933987</v>
      </c>
      <c r="BG9" s="19" t="n">
        <v>0.242835290619122</v>
      </c>
    </row>
    <row r="10">
      <c r="B10" s="20" t="s">
        <v>577</v>
      </c>
      <c r="C10" s="19" t="n">
        <v>0.342643312202913</v>
      </c>
      <c r="D10" s="19" t="n">
        <v>0.391209913114701</v>
      </c>
      <c r="E10" s="19" t="n">
        <v>0.294410155248952</v>
      </c>
      <c r="F10" s="19"/>
      <c r="G10" s="19" t="n">
        <v>0.333083938143259</v>
      </c>
      <c r="H10" s="19" t="n">
        <v>0.382929770937414</v>
      </c>
      <c r="I10" s="19" t="n">
        <v>0.363234813808469</v>
      </c>
      <c r="J10" s="19" t="n">
        <v>0.273937384939336</v>
      </c>
      <c r="K10" s="19" t="n">
        <v>0.360706652203138</v>
      </c>
      <c r="L10" s="19" t="n">
        <v>0.344949183614998</v>
      </c>
      <c r="M10" s="19"/>
      <c r="N10" s="19" t="n">
        <v>0.344451710576775</v>
      </c>
      <c r="O10" s="19" t="n">
        <v>0.354037299939426</v>
      </c>
      <c r="P10" s="19" t="n">
        <v>0.344219777193433</v>
      </c>
      <c r="Q10" s="19" t="n">
        <v>0.327949970077396</v>
      </c>
      <c r="R10" s="19"/>
      <c r="S10" s="19" t="n">
        <v>0.394488987889169</v>
      </c>
      <c r="T10" s="19" t="n">
        <v>0.319662280638795</v>
      </c>
      <c r="U10" s="19" t="n">
        <v>0.295592811899669</v>
      </c>
      <c r="V10" s="19" t="n">
        <v>0.409779356277658</v>
      </c>
      <c r="W10" s="19" t="n">
        <v>0.297562970001754</v>
      </c>
      <c r="X10" s="19" t="n">
        <v>0.362027446813256</v>
      </c>
      <c r="Y10" s="19" t="n">
        <v>0.3290504262878</v>
      </c>
      <c r="Z10" s="19" t="n">
        <v>0.37024083765487</v>
      </c>
      <c r="AA10" s="19" t="n">
        <v>0.355183610733371</v>
      </c>
      <c r="AB10" s="19" t="n">
        <v>0.292644939606944</v>
      </c>
      <c r="AC10" s="19" t="n">
        <v>0.334311891662625</v>
      </c>
      <c r="AD10" s="19" t="n">
        <v>0.297347397701402</v>
      </c>
      <c r="AE10" s="19"/>
      <c r="AF10" s="19" t="n">
        <v>0.340958404661363</v>
      </c>
      <c r="AG10" s="19" t="n">
        <v>0.322527322863301</v>
      </c>
      <c r="AH10" s="19" t="n">
        <v>0.379032252318175</v>
      </c>
      <c r="AI10" s="19"/>
      <c r="AJ10" s="19" t="n">
        <v>0.357603854890308</v>
      </c>
      <c r="AK10" s="19" t="n">
        <v>0.380689404591946</v>
      </c>
      <c r="AL10" s="19" t="n">
        <v>0.272472460050752</v>
      </c>
      <c r="AM10" s="19" t="n">
        <v>0.395193785250668</v>
      </c>
      <c r="AN10" s="19" t="n">
        <v>0.372124738152586</v>
      </c>
      <c r="AO10" s="19"/>
      <c r="AP10" s="19" t="n">
        <v>0.335968942496527</v>
      </c>
      <c r="AQ10" s="19" t="n">
        <v>0.359031616314923</v>
      </c>
      <c r="AR10" s="19" t="n">
        <v>0.37154133118872</v>
      </c>
      <c r="AS10" s="19" t="n">
        <v>0.362097100841425</v>
      </c>
      <c r="AT10" s="19" t="n">
        <v>0.205602301659986</v>
      </c>
      <c r="AU10" s="19"/>
      <c r="AV10" s="19" t="n">
        <v>0.34942505982408</v>
      </c>
      <c r="AW10" s="19" t="n">
        <v>0.331024090539899</v>
      </c>
      <c r="AX10" s="19" t="n">
        <v>0.379203997016479</v>
      </c>
      <c r="AY10" s="19" t="n">
        <v>0.374805011414487</v>
      </c>
      <c r="AZ10" s="19" t="n">
        <v>0.269118005622922</v>
      </c>
      <c r="BA10" s="19" t="n">
        <v>0.27797952668717</v>
      </c>
      <c r="BB10" s="19"/>
      <c r="BC10" s="19" t="n">
        <v>0.329181398935075</v>
      </c>
      <c r="BD10" s="19" t="n">
        <v>0.343425343440529</v>
      </c>
      <c r="BE10" s="19" t="n">
        <v>0.351136380778495</v>
      </c>
      <c r="BF10" s="19" t="n">
        <v>0.37382606575096</v>
      </c>
      <c r="BG10" s="19" t="n">
        <v>0.0714967633707558</v>
      </c>
    </row>
    <row r="11">
      <c r="B11" s="20" t="s">
        <v>578</v>
      </c>
      <c r="C11" s="19" t="n">
        <v>0.24834504741466</v>
      </c>
      <c r="D11" s="19" t="n">
        <v>0.238282789930281</v>
      </c>
      <c r="E11" s="19" t="n">
        <v>0.258085098211138</v>
      </c>
      <c r="F11" s="19"/>
      <c r="G11" s="19" t="n">
        <v>0.212844660919552</v>
      </c>
      <c r="H11" s="19" t="n">
        <v>0.180582947943475</v>
      </c>
      <c r="I11" s="19" t="n">
        <v>0.24858252680909</v>
      </c>
      <c r="J11" s="19" t="n">
        <v>0.289987231486782</v>
      </c>
      <c r="K11" s="19" t="n">
        <v>0.242355640712584</v>
      </c>
      <c r="L11" s="19" t="n">
        <v>0.29261590692944</v>
      </c>
      <c r="M11" s="19"/>
      <c r="N11" s="19" t="n">
        <v>0.283275825609853</v>
      </c>
      <c r="O11" s="19" t="n">
        <v>0.2566120033513</v>
      </c>
      <c r="P11" s="19" t="n">
        <v>0.206918244821643</v>
      </c>
      <c r="Q11" s="19" t="n">
        <v>0.240540298840214</v>
      </c>
      <c r="R11" s="19"/>
      <c r="S11" s="19" t="n">
        <v>0.246565262869019</v>
      </c>
      <c r="T11" s="19" t="n">
        <v>0.326787554503995</v>
      </c>
      <c r="U11" s="19" t="n">
        <v>0.281358402848289</v>
      </c>
      <c r="V11" s="19" t="n">
        <v>0.179764258380621</v>
      </c>
      <c r="W11" s="19" t="n">
        <v>0.227183604042539</v>
      </c>
      <c r="X11" s="19" t="n">
        <v>0.232359065824076</v>
      </c>
      <c r="Y11" s="19" t="n">
        <v>0.253792269345234</v>
      </c>
      <c r="Z11" s="19" t="n">
        <v>0.205055611411873</v>
      </c>
      <c r="AA11" s="19" t="n">
        <v>0.210635150105461</v>
      </c>
      <c r="AB11" s="19" t="n">
        <v>0.238827909688178</v>
      </c>
      <c r="AC11" s="19" t="n">
        <v>0.240949414634929</v>
      </c>
      <c r="AD11" s="19" t="n">
        <v>0.3372370110892</v>
      </c>
      <c r="AE11" s="19"/>
      <c r="AF11" s="19" t="n">
        <v>0.272435234085102</v>
      </c>
      <c r="AG11" s="19" t="n">
        <v>0.266421110205751</v>
      </c>
      <c r="AH11" s="19" t="n">
        <v>0.159616703178358</v>
      </c>
      <c r="AI11" s="19"/>
      <c r="AJ11" s="19" t="n">
        <v>0.259996903094596</v>
      </c>
      <c r="AK11" s="19" t="n">
        <v>0.253179820550675</v>
      </c>
      <c r="AL11" s="19" t="n">
        <v>0.237757890541527</v>
      </c>
      <c r="AM11" s="19" t="n">
        <v>0.216106369487541</v>
      </c>
      <c r="AN11" s="19" t="n">
        <v>0.200742050844146</v>
      </c>
      <c r="AO11" s="19"/>
      <c r="AP11" s="19" t="n">
        <v>0.289233759927308</v>
      </c>
      <c r="AQ11" s="19" t="n">
        <v>0.234475800046768</v>
      </c>
      <c r="AR11" s="19" t="n">
        <v>0.276724113527333</v>
      </c>
      <c r="AS11" s="19" t="n">
        <v>0.240506509956254</v>
      </c>
      <c r="AT11" s="19" t="n">
        <v>0.264319652747403</v>
      </c>
      <c r="AU11" s="19"/>
      <c r="AV11" s="19" t="n">
        <v>0.23464206192105</v>
      </c>
      <c r="AW11" s="19" t="n">
        <v>0.285768572594852</v>
      </c>
      <c r="AX11" s="19" t="n">
        <v>0.304116370726741</v>
      </c>
      <c r="AY11" s="19" t="n">
        <v>0.25148805888685</v>
      </c>
      <c r="AZ11" s="19" t="n">
        <v>0.262820293497256</v>
      </c>
      <c r="BA11" s="19" t="n">
        <v>0.178374070526651</v>
      </c>
      <c r="BB11" s="19"/>
      <c r="BC11" s="19" t="n">
        <v>0.262380162429995</v>
      </c>
      <c r="BD11" s="19" t="n">
        <v>0.242731401317973</v>
      </c>
      <c r="BE11" s="19" t="n">
        <v>0.24382001934998</v>
      </c>
      <c r="BF11" s="19" t="n">
        <v>0.228498411856031</v>
      </c>
      <c r="BG11" s="19" t="n">
        <v>0.42884613326642</v>
      </c>
    </row>
    <row r="12">
      <c r="B12" s="20" t="s">
        <v>579</v>
      </c>
      <c r="C12" s="19" t="n">
        <v>0.08366298246586</v>
      </c>
      <c r="D12" s="19" t="n">
        <v>0.0831601211487179</v>
      </c>
      <c r="E12" s="19" t="n">
        <v>0.0847485602077935</v>
      </c>
      <c r="F12" s="19"/>
      <c r="G12" s="19" t="n">
        <v>0.0713571760814171</v>
      </c>
      <c r="H12" s="19" t="n">
        <v>0.0882015274826489</v>
      </c>
      <c r="I12" s="19" t="n">
        <v>0.125319488109784</v>
      </c>
      <c r="J12" s="19" t="n">
        <v>0.0777431063476957</v>
      </c>
      <c r="K12" s="19" t="n">
        <v>0.0682889886409628</v>
      </c>
      <c r="L12" s="19" t="n">
        <v>0.0694167643848597</v>
      </c>
      <c r="M12" s="19"/>
      <c r="N12" s="19" t="n">
        <v>0.0718907848764977</v>
      </c>
      <c r="O12" s="19" t="n">
        <v>0.0989067148923734</v>
      </c>
      <c r="P12" s="19" t="n">
        <v>0.09807836012195</v>
      </c>
      <c r="Q12" s="19" t="n">
        <v>0.0676575133450269</v>
      </c>
      <c r="R12" s="19"/>
      <c r="S12" s="19" t="n">
        <v>0.0578400594570951</v>
      </c>
      <c r="T12" s="19" t="n">
        <v>0.0865907141910714</v>
      </c>
      <c r="U12" s="19" t="n">
        <v>0.128048045539512</v>
      </c>
      <c r="V12" s="19" t="n">
        <v>0.069104268486656</v>
      </c>
      <c r="W12" s="19" t="n">
        <v>0.0516958253001476</v>
      </c>
      <c r="X12" s="19" t="n">
        <v>0.090791360742762</v>
      </c>
      <c r="Y12" s="19" t="n">
        <v>0.0733400170832865</v>
      </c>
      <c r="Z12" s="19" t="n">
        <v>0.0658658831153229</v>
      </c>
      <c r="AA12" s="19" t="n">
        <v>0.0798953143122255</v>
      </c>
      <c r="AB12" s="19" t="n">
        <v>0.112092152067575</v>
      </c>
      <c r="AC12" s="19" t="n">
        <v>0.143546177976737</v>
      </c>
      <c r="AD12" s="19" t="n">
        <v>0.0331086004705206</v>
      </c>
      <c r="AE12" s="19"/>
      <c r="AF12" s="19" t="n">
        <v>0.0733391362860766</v>
      </c>
      <c r="AG12" s="19" t="n">
        <v>0.0923790393966505</v>
      </c>
      <c r="AH12" s="19" t="n">
        <v>0.10563953424726</v>
      </c>
      <c r="AI12" s="19"/>
      <c r="AJ12" s="19" t="n">
        <v>0.0709547771654492</v>
      </c>
      <c r="AK12" s="19" t="n">
        <v>0.0820245177890505</v>
      </c>
      <c r="AL12" s="19" t="n">
        <v>0.0487196984970477</v>
      </c>
      <c r="AM12" s="19" t="n">
        <v>0.0487619612735199</v>
      </c>
      <c r="AN12" s="19" t="n">
        <v>0.0973883307677374</v>
      </c>
      <c r="AO12" s="19"/>
      <c r="AP12" s="19" t="n">
        <v>0.0710974969585302</v>
      </c>
      <c r="AQ12" s="19" t="n">
        <v>0.0766154528519723</v>
      </c>
      <c r="AR12" s="19" t="n">
        <v>0.0350510918830308</v>
      </c>
      <c r="AS12" s="19" t="n">
        <v>0.0953245434355808</v>
      </c>
      <c r="AT12" s="19" t="n">
        <v>0.116320677178141</v>
      </c>
      <c r="AU12" s="19"/>
      <c r="AV12" s="19" t="n">
        <v>0.0896867722951802</v>
      </c>
      <c r="AW12" s="19" t="n">
        <v>0.0903748195259481</v>
      </c>
      <c r="AX12" s="19" t="n">
        <v>0.0115991300728591</v>
      </c>
      <c r="AY12" s="19" t="n">
        <v>0.0709097647899097</v>
      </c>
      <c r="AZ12" s="19" t="n">
        <v>0.0842146095630399</v>
      </c>
      <c r="BA12" s="19" t="n">
        <v>0.141512543521871</v>
      </c>
      <c r="BB12" s="19"/>
      <c r="BC12" s="19" t="n">
        <v>0.060825509099264</v>
      </c>
      <c r="BD12" s="19" t="n">
        <v>0.0737445818248311</v>
      </c>
      <c r="BE12" s="19" t="n">
        <v>0.106225326884513</v>
      </c>
      <c r="BF12" s="19" t="n">
        <v>0.0828403891648674</v>
      </c>
      <c r="BG12" s="19" t="n">
        <v>0.0750610734092097</v>
      </c>
    </row>
    <row r="13">
      <c r="B13" s="20" t="s">
        <v>100</v>
      </c>
      <c r="C13" s="23" t="n">
        <v>0.143958488153075</v>
      </c>
      <c r="D13" s="23" t="n">
        <v>0.0972900648937969</v>
      </c>
      <c r="E13" s="23" t="n">
        <v>0.188424890480016</v>
      </c>
      <c r="F13" s="23"/>
      <c r="G13" s="23" t="n">
        <v>0.147909506950033</v>
      </c>
      <c r="H13" s="23" t="n">
        <v>0.146079472689125</v>
      </c>
      <c r="I13" s="23" t="n">
        <v>0.12922039238649</v>
      </c>
      <c r="J13" s="23" t="n">
        <v>0.181140472969379</v>
      </c>
      <c r="K13" s="23" t="n">
        <v>0.15456608026065</v>
      </c>
      <c r="L13" s="23" t="n">
        <v>0.11321176652977</v>
      </c>
      <c r="M13" s="23"/>
      <c r="N13" s="23" t="n">
        <v>0.125948271772706</v>
      </c>
      <c r="O13" s="23" t="n">
        <v>0.147102957937279</v>
      </c>
      <c r="P13" s="23" t="n">
        <v>0.142384765184124</v>
      </c>
      <c r="Q13" s="23" t="n">
        <v>0.160155739540729</v>
      </c>
      <c r="R13" s="23"/>
      <c r="S13" s="23" t="n">
        <v>0.113068802424171</v>
      </c>
      <c r="T13" s="23" t="n">
        <v>0.110223508203661</v>
      </c>
      <c r="U13" s="23" t="n">
        <v>0.153418307129089</v>
      </c>
      <c r="V13" s="23" t="n">
        <v>0.060747325172826</v>
      </c>
      <c r="W13" s="23" t="n">
        <v>0.233321283405666</v>
      </c>
      <c r="X13" s="23" t="n">
        <v>0.16639120524984</v>
      </c>
      <c r="Y13" s="23" t="n">
        <v>0.162307826514425</v>
      </c>
      <c r="Z13" s="23" t="n">
        <v>0.215584123161145</v>
      </c>
      <c r="AA13" s="23" t="n">
        <v>0.186795571816692</v>
      </c>
      <c r="AB13" s="23" t="n">
        <v>0.142045571035539</v>
      </c>
      <c r="AC13" s="23" t="n">
        <v>0.107287501345377</v>
      </c>
      <c r="AD13" s="23" t="n">
        <v>0.189011309723764</v>
      </c>
      <c r="AE13" s="23"/>
      <c r="AF13" s="23" t="n">
        <v>0.124213069040803</v>
      </c>
      <c r="AG13" s="23" t="n">
        <v>0.150202371569229</v>
      </c>
      <c r="AH13" s="23" t="n">
        <v>0.179963051431016</v>
      </c>
      <c r="AI13" s="23"/>
      <c r="AJ13" s="23" t="n">
        <v>0.12488964794044</v>
      </c>
      <c r="AK13" s="23" t="n">
        <v>0.105209155974197</v>
      </c>
      <c r="AL13" s="23" t="n">
        <v>0.23152145335105</v>
      </c>
      <c r="AM13" s="23" t="n">
        <v>0.162720600167062</v>
      </c>
      <c r="AN13" s="23" t="n">
        <v>0.213842022199553</v>
      </c>
      <c r="AO13" s="23"/>
      <c r="AP13" s="23" t="n">
        <v>0.13163842411862</v>
      </c>
      <c r="AQ13" s="23" t="n">
        <v>0.131248543610883</v>
      </c>
      <c r="AR13" s="23" t="n">
        <v>0.198853792253914</v>
      </c>
      <c r="AS13" s="23" t="n">
        <v>0.0913886716418518</v>
      </c>
      <c r="AT13" s="23" t="n">
        <v>0.255998700532409</v>
      </c>
      <c r="AU13" s="23"/>
      <c r="AV13" s="23" t="n">
        <v>0.118699531994127</v>
      </c>
      <c r="AW13" s="23" t="n">
        <v>0.128200193205101</v>
      </c>
      <c r="AX13" s="23" t="n">
        <v>0.140449887561856</v>
      </c>
      <c r="AY13" s="23" t="n">
        <v>0.0991526739966009</v>
      </c>
      <c r="AZ13" s="23" t="n">
        <v>0.233830759677903</v>
      </c>
      <c r="BA13" s="23" t="n">
        <v>0.300767552623467</v>
      </c>
      <c r="BB13" s="23"/>
      <c r="BC13" s="23" t="n">
        <v>0.168301842682463</v>
      </c>
      <c r="BD13" s="23" t="n">
        <v>0.167375879587782</v>
      </c>
      <c r="BE13" s="23" t="n">
        <v>0.141649554934643</v>
      </c>
      <c r="BF13" s="23" t="n">
        <v>0.0693202072941548</v>
      </c>
      <c r="BG13" s="23" t="n">
        <v>0.181760739334492</v>
      </c>
    </row>
    <row r="14">
      <c r="B14" s="20" t="s">
        <v>580</v>
      </c>
      <c r="C14" s="23" t="n">
        <v>0.524033481966405</v>
      </c>
      <c r="D14" s="23" t="n">
        <v>0.581267024027204</v>
      </c>
      <c r="E14" s="23" t="n">
        <v>0.468741451101052</v>
      </c>
      <c r="F14" s="23"/>
      <c r="G14" s="23" t="n">
        <v>0.567888656048998</v>
      </c>
      <c r="H14" s="23" t="n">
        <v>0.585136051884751</v>
      </c>
      <c r="I14" s="23" t="n">
        <v>0.496877592694635</v>
      </c>
      <c r="J14" s="23" t="n">
        <v>0.451129189196143</v>
      </c>
      <c r="K14" s="23" t="n">
        <v>0.534789290385804</v>
      </c>
      <c r="L14" s="23" t="n">
        <v>0.524755562155931</v>
      </c>
      <c r="M14" s="23"/>
      <c r="N14" s="23" t="n">
        <v>0.518885117740943</v>
      </c>
      <c r="O14" s="23" t="n">
        <v>0.497378323819048</v>
      </c>
      <c r="P14" s="23" t="n">
        <v>0.552618629872283</v>
      </c>
      <c r="Q14" s="23" t="n">
        <v>0.53164644827403</v>
      </c>
      <c r="R14" s="23"/>
      <c r="S14" s="23" t="n">
        <v>0.582525875249715</v>
      </c>
      <c r="T14" s="23" t="n">
        <v>0.476398223101273</v>
      </c>
      <c r="U14" s="23" t="n">
        <v>0.43717524448311</v>
      </c>
      <c r="V14" s="23" t="n">
        <v>0.690384147959897</v>
      </c>
      <c r="W14" s="23" t="n">
        <v>0.487799287251648</v>
      </c>
      <c r="X14" s="23" t="n">
        <v>0.510458368183322</v>
      </c>
      <c r="Y14" s="23" t="n">
        <v>0.510559887057054</v>
      </c>
      <c r="Z14" s="23" t="n">
        <v>0.513494382311659</v>
      </c>
      <c r="AA14" s="23" t="n">
        <v>0.522673963765622</v>
      </c>
      <c r="AB14" s="23" t="n">
        <v>0.507034367208707</v>
      </c>
      <c r="AC14" s="23" t="n">
        <v>0.508216906042957</v>
      </c>
      <c r="AD14" s="23" t="n">
        <v>0.440643078716516</v>
      </c>
      <c r="AE14" s="23"/>
      <c r="AF14" s="23" t="n">
        <v>0.530012560588018</v>
      </c>
      <c r="AG14" s="23" t="n">
        <v>0.490997478828369</v>
      </c>
      <c r="AH14" s="23" t="n">
        <v>0.554780711143366</v>
      </c>
      <c r="AI14" s="23"/>
      <c r="AJ14" s="23" t="n">
        <v>0.544158671799514</v>
      </c>
      <c r="AK14" s="23" t="n">
        <v>0.559586505686078</v>
      </c>
      <c r="AL14" s="23" t="n">
        <v>0.482000957610375</v>
      </c>
      <c r="AM14" s="23" t="n">
        <v>0.572411069071878</v>
      </c>
      <c r="AN14" s="23" t="n">
        <v>0.488027596188563</v>
      </c>
      <c r="AO14" s="23"/>
      <c r="AP14" s="23" t="n">
        <v>0.508030318995542</v>
      </c>
      <c r="AQ14" s="23" t="n">
        <v>0.557660203490377</v>
      </c>
      <c r="AR14" s="23" t="n">
        <v>0.489371002335723</v>
      </c>
      <c r="AS14" s="23" t="n">
        <v>0.572780274966313</v>
      </c>
      <c r="AT14" s="23" t="n">
        <v>0.363360969542047</v>
      </c>
      <c r="AU14" s="23"/>
      <c r="AV14" s="23" t="n">
        <v>0.556971633789643</v>
      </c>
      <c r="AW14" s="23" t="n">
        <v>0.495656414674098</v>
      </c>
      <c r="AX14" s="23" t="n">
        <v>0.543834611638544</v>
      </c>
      <c r="AY14" s="23" t="n">
        <v>0.57844950232664</v>
      </c>
      <c r="AZ14" s="23" t="n">
        <v>0.419134337261802</v>
      </c>
      <c r="BA14" s="23" t="n">
        <v>0.37934583332801</v>
      </c>
      <c r="BB14" s="23"/>
      <c r="BC14" s="23" t="n">
        <v>0.508492485788279</v>
      </c>
      <c r="BD14" s="23" t="n">
        <v>0.516148137269414</v>
      </c>
      <c r="BE14" s="23" t="n">
        <v>0.508305098830865</v>
      </c>
      <c r="BF14" s="23" t="n">
        <v>0.619340991684946</v>
      </c>
      <c r="BG14" s="23" t="n">
        <v>0.314332053989878</v>
      </c>
    </row>
    <row r="15">
      <c r="B15" s="20" t="s">
        <v>141</v>
      </c>
      <c r="C15" s="24" t="n">
        <v>-0.38007499381333</v>
      </c>
      <c r="D15" s="24" t="n">
        <v>-0.483976959133407</v>
      </c>
      <c r="E15" s="24" t="n">
        <v>-0.280316560621036</v>
      </c>
      <c r="F15" s="24"/>
      <c r="G15" s="24" t="n">
        <v>-0.419979149098965</v>
      </c>
      <c r="H15" s="24" t="n">
        <v>-0.439056579195626</v>
      </c>
      <c r="I15" s="24" t="n">
        <v>-0.367657200308145</v>
      </c>
      <c r="J15" s="24" t="n">
        <v>-0.269988716226764</v>
      </c>
      <c r="K15" s="24" t="n">
        <v>-0.380223210125154</v>
      </c>
      <c r="L15" s="24" t="n">
        <v>-0.411543795626161</v>
      </c>
      <c r="M15" s="24"/>
      <c r="N15" s="24" t="n">
        <v>-0.392936845968237</v>
      </c>
      <c r="O15" s="24" t="n">
        <v>-0.350275365881769</v>
      </c>
      <c r="P15" s="24" t="n">
        <v>-0.41023386468816</v>
      </c>
      <c r="Q15" s="24" t="n">
        <v>-0.371490708733302</v>
      </c>
      <c r="R15" s="24"/>
      <c r="S15" s="24" t="n">
        <v>-0.469457072825545</v>
      </c>
      <c r="T15" s="24" t="n">
        <v>-0.366174714897612</v>
      </c>
      <c r="U15" s="24" t="n">
        <v>-0.283756937354021</v>
      </c>
      <c r="V15" s="24" t="n">
        <v>-0.629636822787071</v>
      </c>
      <c r="W15" s="24" t="n">
        <v>-0.254478003845982</v>
      </c>
      <c r="X15" s="24" t="n">
        <v>-0.344067162933483</v>
      </c>
      <c r="Y15" s="24" t="n">
        <v>-0.348252060542629</v>
      </c>
      <c r="Z15" s="24" t="n">
        <v>-0.297910259150514</v>
      </c>
      <c r="AA15" s="24" t="n">
        <v>-0.33587839194893</v>
      </c>
      <c r="AB15" s="24" t="n">
        <v>-0.364988796173168</v>
      </c>
      <c r="AC15" s="24" t="n">
        <v>-0.40092940469758</v>
      </c>
      <c r="AD15" s="24" t="n">
        <v>-0.251631768992753</v>
      </c>
      <c r="AE15" s="24"/>
      <c r="AF15" s="24" t="n">
        <v>-0.405799491547216</v>
      </c>
      <c r="AG15" s="24" t="n">
        <v>-0.34079510725914</v>
      </c>
      <c r="AH15" s="24" t="n">
        <v>-0.37481765971235</v>
      </c>
      <c r="AI15" s="24"/>
      <c r="AJ15" s="24" t="n">
        <v>-0.419269023859075</v>
      </c>
      <c r="AK15" s="24" t="n">
        <v>-0.454377349711881</v>
      </c>
      <c r="AL15" s="24" t="n">
        <v>-0.250479504259325</v>
      </c>
      <c r="AM15" s="24" t="n">
        <v>-0.409690468904816</v>
      </c>
      <c r="AN15" s="24" t="n">
        <v>-0.27418557398901</v>
      </c>
      <c r="AO15" s="24"/>
      <c r="AP15" s="24" t="n">
        <v>-0.376391894876921</v>
      </c>
      <c r="AQ15" s="24" t="n">
        <v>-0.426411659879495</v>
      </c>
      <c r="AR15" s="24" t="n">
        <v>-0.290517210081809</v>
      </c>
      <c r="AS15" s="24" t="n">
        <v>-0.481391603324461</v>
      </c>
      <c r="AT15" s="24" t="n">
        <v>-0.107362269009638</v>
      </c>
      <c r="AU15" s="24"/>
      <c r="AV15" s="24" t="n">
        <v>-0.438272101795516</v>
      </c>
      <c r="AW15" s="24" t="n">
        <v>-0.367456221468997</v>
      </c>
      <c r="AX15" s="24" t="n">
        <v>-0.403384724076688</v>
      </c>
      <c r="AY15" s="24" t="n">
        <v>-0.479296828330039</v>
      </c>
      <c r="AZ15" s="24" t="n">
        <v>-0.185303577583899</v>
      </c>
      <c r="BA15" s="24" t="n">
        <v>-0.0785782807045425</v>
      </c>
      <c r="BB15" s="24"/>
      <c r="BC15" s="24" t="n">
        <v>-0.340190643105816</v>
      </c>
      <c r="BD15" s="24" t="n">
        <v>-0.348772257681633</v>
      </c>
      <c r="BE15" s="24" t="n">
        <v>-0.366655543896222</v>
      </c>
      <c r="BF15" s="24" t="n">
        <v>-0.550020784390792</v>
      </c>
      <c r="BG15" s="24" t="n">
        <v>-0.132571314655386</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587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1009</v>
      </c>
      <c r="D7" s="11" t="n">
        <v>499</v>
      </c>
      <c r="E7" s="11" t="n">
        <v>506</v>
      </c>
      <c r="F7" s="11"/>
      <c r="G7" s="11" t="n">
        <v>138</v>
      </c>
      <c r="H7" s="11" t="n">
        <v>155</v>
      </c>
      <c r="I7" s="11" t="n">
        <v>161</v>
      </c>
      <c r="J7" s="11" t="n">
        <v>186</v>
      </c>
      <c r="K7" s="11" t="n">
        <v>155</v>
      </c>
      <c r="L7" s="11" t="n">
        <v>214</v>
      </c>
      <c r="M7" s="11"/>
      <c r="N7" s="11" t="n">
        <v>272</v>
      </c>
      <c r="O7" s="11" t="n">
        <v>235</v>
      </c>
      <c r="P7" s="11" t="n">
        <v>233</v>
      </c>
      <c r="Q7" s="11" t="n">
        <v>269</v>
      </c>
      <c r="R7" s="11"/>
      <c r="S7" s="11" t="n">
        <v>136</v>
      </c>
      <c r="T7" s="11" t="n">
        <v>139</v>
      </c>
      <c r="U7" s="11" t="n">
        <v>76</v>
      </c>
      <c r="V7" s="11" t="n">
        <v>80</v>
      </c>
      <c r="W7" s="11" t="n">
        <v>61</v>
      </c>
      <c r="X7" s="11" t="n">
        <v>70</v>
      </c>
      <c r="Y7" s="11" t="n">
        <v>89</v>
      </c>
      <c r="Z7" s="11" t="n">
        <v>43</v>
      </c>
      <c r="AA7" s="11" t="n">
        <v>121</v>
      </c>
      <c r="AB7" s="11" t="n">
        <v>101</v>
      </c>
      <c r="AC7" s="11" t="n">
        <v>60</v>
      </c>
      <c r="AD7" s="11" t="n">
        <v>33</v>
      </c>
      <c r="AE7" s="11"/>
      <c r="AF7" s="11" t="n">
        <v>363</v>
      </c>
      <c r="AG7" s="11" t="n">
        <v>399</v>
      </c>
      <c r="AH7" s="11" t="n">
        <v>144</v>
      </c>
      <c r="AI7" s="11"/>
      <c r="AJ7" s="11" t="n">
        <v>343</v>
      </c>
      <c r="AK7" s="11" t="n">
        <v>267</v>
      </c>
      <c r="AL7" s="11" t="n">
        <v>58</v>
      </c>
      <c r="AM7" s="11" t="n">
        <v>18</v>
      </c>
      <c r="AN7" s="11" t="n">
        <v>132</v>
      </c>
      <c r="AO7" s="11"/>
      <c r="AP7" s="11" t="n">
        <v>191</v>
      </c>
      <c r="AQ7" s="11" t="n">
        <v>344</v>
      </c>
      <c r="AR7" s="11" t="n">
        <v>80</v>
      </c>
      <c r="AS7" s="11" t="n">
        <v>148</v>
      </c>
      <c r="AT7" s="11" t="n">
        <v>53</v>
      </c>
      <c r="AU7" s="11"/>
      <c r="AV7" s="11" t="n">
        <v>286</v>
      </c>
      <c r="AW7" s="11" t="n">
        <v>183</v>
      </c>
      <c r="AX7" s="11" t="n">
        <v>79</v>
      </c>
      <c r="AY7" s="11" t="n">
        <v>182</v>
      </c>
      <c r="AZ7" s="11" t="n">
        <v>70</v>
      </c>
      <c r="BA7" s="11" t="n">
        <v>87</v>
      </c>
      <c r="BB7" s="11"/>
      <c r="BC7" s="11" t="n">
        <v>236</v>
      </c>
      <c r="BD7" s="11" t="n">
        <v>241</v>
      </c>
      <c r="BE7" s="11" t="n">
        <v>272</v>
      </c>
      <c r="BF7" s="11" t="n">
        <v>110</v>
      </c>
      <c r="BG7" s="11" t="n">
        <v>16</v>
      </c>
    </row>
    <row r="8" ht="30" customHeight="1">
      <c r="B8" s="12" t="s">
        <v>20</v>
      </c>
      <c r="C8" s="12" t="n">
        <v>1010</v>
      </c>
      <c r="D8" s="12" t="n">
        <v>494</v>
      </c>
      <c r="E8" s="12" t="n">
        <v>512</v>
      </c>
      <c r="F8" s="12"/>
      <c r="G8" s="12" t="n">
        <v>133</v>
      </c>
      <c r="H8" s="12" t="n">
        <v>164</v>
      </c>
      <c r="I8" s="12" t="n">
        <v>174</v>
      </c>
      <c r="J8" s="12" t="n">
        <v>177</v>
      </c>
      <c r="K8" s="12" t="n">
        <v>151</v>
      </c>
      <c r="L8" s="12" t="n">
        <v>211</v>
      </c>
      <c r="M8" s="12"/>
      <c r="N8" s="12" t="n">
        <v>261</v>
      </c>
      <c r="O8" s="12" t="n">
        <v>264</v>
      </c>
      <c r="P8" s="12" t="n">
        <v>224</v>
      </c>
      <c r="Q8" s="12" t="n">
        <v>261</v>
      </c>
      <c r="R8" s="12"/>
      <c r="S8" s="12" t="n">
        <v>131</v>
      </c>
      <c r="T8" s="12" t="n">
        <v>141</v>
      </c>
      <c r="U8" s="12" t="n">
        <v>80</v>
      </c>
      <c r="V8" s="12" t="n">
        <v>97</v>
      </c>
      <c r="W8" s="12" t="n">
        <v>65</v>
      </c>
      <c r="X8" s="12" t="n">
        <v>89</v>
      </c>
      <c r="Y8" s="12" t="n">
        <v>84</v>
      </c>
      <c r="Z8" s="12" t="n">
        <v>38</v>
      </c>
      <c r="AA8" s="12" t="n">
        <v>113</v>
      </c>
      <c r="AB8" s="12" t="n">
        <v>92</v>
      </c>
      <c r="AC8" s="12" t="n">
        <v>52</v>
      </c>
      <c r="AD8" s="12" t="n">
        <v>30</v>
      </c>
      <c r="AE8" s="12"/>
      <c r="AF8" s="12" t="n">
        <v>363</v>
      </c>
      <c r="AG8" s="12" t="n">
        <v>398</v>
      </c>
      <c r="AH8" s="12" t="n">
        <v>146</v>
      </c>
      <c r="AI8" s="12"/>
      <c r="AJ8" s="12" t="n">
        <v>343</v>
      </c>
      <c r="AK8" s="12" t="n">
        <v>271</v>
      </c>
      <c r="AL8" s="12" t="n">
        <v>57</v>
      </c>
      <c r="AM8" s="12" t="n">
        <v>17</v>
      </c>
      <c r="AN8" s="12" t="n">
        <v>134</v>
      </c>
      <c r="AO8" s="12"/>
      <c r="AP8" s="12" t="n">
        <v>192</v>
      </c>
      <c r="AQ8" s="12" t="n">
        <v>345</v>
      </c>
      <c r="AR8" s="12" t="n">
        <v>80</v>
      </c>
      <c r="AS8" s="12" t="n">
        <v>147</v>
      </c>
      <c r="AT8" s="12" t="n">
        <v>56</v>
      </c>
      <c r="AU8" s="12"/>
      <c r="AV8" s="12" t="n">
        <v>289</v>
      </c>
      <c r="AW8" s="12" t="n">
        <v>185</v>
      </c>
      <c r="AX8" s="12" t="n">
        <v>80</v>
      </c>
      <c r="AY8" s="12" t="n">
        <v>180</v>
      </c>
      <c r="AZ8" s="12" t="n">
        <v>74</v>
      </c>
      <c r="BA8" s="12" t="n">
        <v>86</v>
      </c>
      <c r="BB8" s="12"/>
      <c r="BC8" s="12" t="n">
        <v>239</v>
      </c>
      <c r="BD8" s="12" t="n">
        <v>241</v>
      </c>
      <c r="BE8" s="12" t="n">
        <v>273</v>
      </c>
      <c r="BF8" s="12" t="n">
        <v>111</v>
      </c>
      <c r="BG8" s="12" t="n">
        <v>16</v>
      </c>
    </row>
    <row r="9">
      <c r="B9" s="20" t="s">
        <v>576</v>
      </c>
      <c r="C9" s="19" t="n">
        <v>0.277679836019377</v>
      </c>
      <c r="D9" s="19" t="n">
        <v>0.286553878507115</v>
      </c>
      <c r="E9" s="19" t="n">
        <v>0.271112283266581</v>
      </c>
      <c r="F9" s="19"/>
      <c r="G9" s="19" t="n">
        <v>0.287331832495667</v>
      </c>
      <c r="H9" s="19" t="n">
        <v>0.367882960709767</v>
      </c>
      <c r="I9" s="19" t="n">
        <v>0.284056024775604</v>
      </c>
      <c r="J9" s="19" t="n">
        <v>0.252201490448635</v>
      </c>
      <c r="K9" s="19" t="n">
        <v>0.287321801085292</v>
      </c>
      <c r="L9" s="19" t="n">
        <v>0.210599679788404</v>
      </c>
      <c r="M9" s="19"/>
      <c r="N9" s="19" t="n">
        <v>0.319440818083036</v>
      </c>
      <c r="O9" s="19" t="n">
        <v>0.242772254006961</v>
      </c>
      <c r="P9" s="19" t="n">
        <v>0.246760575420693</v>
      </c>
      <c r="Q9" s="19" t="n">
        <v>0.297718864938742</v>
      </c>
      <c r="R9" s="19"/>
      <c r="S9" s="19" t="n">
        <v>0.34003856931269</v>
      </c>
      <c r="T9" s="19" t="n">
        <v>0.26747007896905</v>
      </c>
      <c r="U9" s="19" t="n">
        <v>0.215235088620238</v>
      </c>
      <c r="V9" s="19" t="n">
        <v>0.243823696073652</v>
      </c>
      <c r="W9" s="19" t="n">
        <v>0.214116670218945</v>
      </c>
      <c r="X9" s="19" t="n">
        <v>0.292740740041982</v>
      </c>
      <c r="Y9" s="19" t="n">
        <v>0.256497089649732</v>
      </c>
      <c r="Z9" s="19" t="n">
        <v>0.144319248624236</v>
      </c>
      <c r="AA9" s="19" t="n">
        <v>0.319030067110774</v>
      </c>
      <c r="AB9" s="19" t="n">
        <v>0.384911380582664</v>
      </c>
      <c r="AC9" s="19" t="n">
        <v>0.251676430693697</v>
      </c>
      <c r="AD9" s="19" t="n">
        <v>0.208157571568388</v>
      </c>
      <c r="AE9" s="19"/>
      <c r="AF9" s="19" t="n">
        <v>0.270277759662855</v>
      </c>
      <c r="AG9" s="19" t="n">
        <v>0.277121519950704</v>
      </c>
      <c r="AH9" s="19" t="n">
        <v>0.277230589586232</v>
      </c>
      <c r="AI9" s="19"/>
      <c r="AJ9" s="19" t="n">
        <v>0.271083853940561</v>
      </c>
      <c r="AK9" s="19" t="n">
        <v>0.326462013280283</v>
      </c>
      <c r="AL9" s="19" t="n">
        <v>0.249701613943646</v>
      </c>
      <c r="AM9" s="19" t="n">
        <v>0.397582239486095</v>
      </c>
      <c r="AN9" s="19" t="n">
        <v>0.192109091925774</v>
      </c>
      <c r="AO9" s="19"/>
      <c r="AP9" s="19" t="n">
        <v>0.252821078183683</v>
      </c>
      <c r="AQ9" s="19" t="n">
        <v>0.310648526800968</v>
      </c>
      <c r="AR9" s="19" t="n">
        <v>0.206034170357284</v>
      </c>
      <c r="AS9" s="19" t="n">
        <v>0.307962317898211</v>
      </c>
      <c r="AT9" s="19" t="n">
        <v>0.239421653614751</v>
      </c>
      <c r="AU9" s="19"/>
      <c r="AV9" s="19" t="n">
        <v>0.294451049038669</v>
      </c>
      <c r="AW9" s="19" t="n">
        <v>0.253971716904909</v>
      </c>
      <c r="AX9" s="19" t="n">
        <v>0.282196668120246</v>
      </c>
      <c r="AY9" s="19" t="n">
        <v>0.29853947800584</v>
      </c>
      <c r="AZ9" s="19" t="n">
        <v>0.264726221707271</v>
      </c>
      <c r="BA9" s="19" t="n">
        <v>0.176140357874829</v>
      </c>
      <c r="BB9" s="19"/>
      <c r="BC9" s="19" t="n">
        <v>0.272435212042423</v>
      </c>
      <c r="BD9" s="19" t="n">
        <v>0.251336524234161</v>
      </c>
      <c r="BE9" s="19" t="n">
        <v>0.278945179735949</v>
      </c>
      <c r="BF9" s="19" t="n">
        <v>0.369488773968981</v>
      </c>
      <c r="BG9" s="19" t="n">
        <v>0.400437252059569</v>
      </c>
    </row>
    <row r="10">
      <c r="B10" s="20" t="s">
        <v>577</v>
      </c>
      <c r="C10" s="19" t="n">
        <v>0.426355808295356</v>
      </c>
      <c r="D10" s="19" t="n">
        <v>0.421837019578036</v>
      </c>
      <c r="E10" s="19" t="n">
        <v>0.426597712507287</v>
      </c>
      <c r="F10" s="19"/>
      <c r="G10" s="19" t="n">
        <v>0.464524689957165</v>
      </c>
      <c r="H10" s="19" t="n">
        <v>0.336935324383127</v>
      </c>
      <c r="I10" s="19" t="n">
        <v>0.389661094224186</v>
      </c>
      <c r="J10" s="19" t="n">
        <v>0.421870115381317</v>
      </c>
      <c r="K10" s="19" t="n">
        <v>0.431631181786266</v>
      </c>
      <c r="L10" s="19" t="n">
        <v>0.502186973713074</v>
      </c>
      <c r="M10" s="19"/>
      <c r="N10" s="19" t="n">
        <v>0.421968099100697</v>
      </c>
      <c r="O10" s="19" t="n">
        <v>0.427475663222182</v>
      </c>
      <c r="P10" s="19" t="n">
        <v>0.444109251060725</v>
      </c>
      <c r="Q10" s="19" t="n">
        <v>0.414388486669333</v>
      </c>
      <c r="R10" s="19"/>
      <c r="S10" s="19" t="n">
        <v>0.405594218585793</v>
      </c>
      <c r="T10" s="19" t="n">
        <v>0.439174417757736</v>
      </c>
      <c r="U10" s="19" t="n">
        <v>0.432299253599317</v>
      </c>
      <c r="V10" s="19" t="n">
        <v>0.492533783084408</v>
      </c>
      <c r="W10" s="19" t="n">
        <v>0.516522942405032</v>
      </c>
      <c r="X10" s="19" t="n">
        <v>0.438172217057055</v>
      </c>
      <c r="Y10" s="19" t="n">
        <v>0.458421095307714</v>
      </c>
      <c r="Z10" s="19" t="n">
        <v>0.496855260573088</v>
      </c>
      <c r="AA10" s="19" t="n">
        <v>0.352065905859133</v>
      </c>
      <c r="AB10" s="19" t="n">
        <v>0.319419358198047</v>
      </c>
      <c r="AC10" s="19" t="n">
        <v>0.458509506657072</v>
      </c>
      <c r="AD10" s="19" t="n">
        <v>0.371742146059241</v>
      </c>
      <c r="AE10" s="19"/>
      <c r="AF10" s="19" t="n">
        <v>0.412753929232607</v>
      </c>
      <c r="AG10" s="19" t="n">
        <v>0.429857422381806</v>
      </c>
      <c r="AH10" s="19" t="n">
        <v>0.453541974049381</v>
      </c>
      <c r="AI10" s="19"/>
      <c r="AJ10" s="19" t="n">
        <v>0.433552968013304</v>
      </c>
      <c r="AK10" s="19" t="n">
        <v>0.39254076896676</v>
      </c>
      <c r="AL10" s="19" t="n">
        <v>0.421879171980204</v>
      </c>
      <c r="AM10" s="19" t="n">
        <v>0.259588600832385</v>
      </c>
      <c r="AN10" s="19" t="n">
        <v>0.469385788000703</v>
      </c>
      <c r="AO10" s="19"/>
      <c r="AP10" s="19" t="n">
        <v>0.449392600417503</v>
      </c>
      <c r="AQ10" s="19" t="n">
        <v>0.404902799410533</v>
      </c>
      <c r="AR10" s="19" t="n">
        <v>0.468059621343693</v>
      </c>
      <c r="AS10" s="19" t="n">
        <v>0.436925205588278</v>
      </c>
      <c r="AT10" s="19" t="n">
        <v>0.370932697993476</v>
      </c>
      <c r="AU10" s="19"/>
      <c r="AV10" s="19" t="n">
        <v>0.420871221743408</v>
      </c>
      <c r="AW10" s="19" t="n">
        <v>0.445207754115517</v>
      </c>
      <c r="AX10" s="19" t="n">
        <v>0.463747209296901</v>
      </c>
      <c r="AY10" s="19" t="n">
        <v>0.44964541694813</v>
      </c>
      <c r="AZ10" s="19" t="n">
        <v>0.377731489178188</v>
      </c>
      <c r="BA10" s="19" t="n">
        <v>0.348080867448822</v>
      </c>
      <c r="BB10" s="19"/>
      <c r="BC10" s="19" t="n">
        <v>0.410051999050761</v>
      </c>
      <c r="BD10" s="19" t="n">
        <v>0.470595722073824</v>
      </c>
      <c r="BE10" s="19" t="n">
        <v>0.413660821931497</v>
      </c>
      <c r="BF10" s="19" t="n">
        <v>0.368782183399801</v>
      </c>
      <c r="BG10" s="19" t="n">
        <v>0.283139218384703</v>
      </c>
    </row>
    <row r="11">
      <c r="B11" s="20" t="s">
        <v>578</v>
      </c>
      <c r="C11" s="19" t="n">
        <v>0.171261939043195</v>
      </c>
      <c r="D11" s="19" t="n">
        <v>0.197421214728181</v>
      </c>
      <c r="E11" s="19" t="n">
        <v>0.147255959650506</v>
      </c>
      <c r="F11" s="19"/>
      <c r="G11" s="19" t="n">
        <v>0.164369503708363</v>
      </c>
      <c r="H11" s="19" t="n">
        <v>0.16120900507473</v>
      </c>
      <c r="I11" s="19" t="n">
        <v>0.206360095566397</v>
      </c>
      <c r="J11" s="19" t="n">
        <v>0.16582889558196</v>
      </c>
      <c r="K11" s="19" t="n">
        <v>0.152668347291724</v>
      </c>
      <c r="L11" s="19" t="n">
        <v>0.172283869603279</v>
      </c>
      <c r="M11" s="19"/>
      <c r="N11" s="19" t="n">
        <v>0.147471588959052</v>
      </c>
      <c r="O11" s="19" t="n">
        <v>0.201972649362646</v>
      </c>
      <c r="P11" s="19" t="n">
        <v>0.178497086683264</v>
      </c>
      <c r="Q11" s="19" t="n">
        <v>0.157793066386033</v>
      </c>
      <c r="R11" s="19"/>
      <c r="S11" s="19" t="n">
        <v>0.161684232293574</v>
      </c>
      <c r="T11" s="19" t="n">
        <v>0.172197710509909</v>
      </c>
      <c r="U11" s="19" t="n">
        <v>0.24133962703067</v>
      </c>
      <c r="V11" s="19" t="n">
        <v>0.189128070500902</v>
      </c>
      <c r="W11" s="19" t="n">
        <v>0.129946368171594</v>
      </c>
      <c r="X11" s="19" t="n">
        <v>0.139165099010555</v>
      </c>
      <c r="Y11" s="19" t="n">
        <v>0.16132665959365</v>
      </c>
      <c r="Z11" s="19" t="n">
        <v>0.128476995912131</v>
      </c>
      <c r="AA11" s="19" t="n">
        <v>0.170907608898412</v>
      </c>
      <c r="AB11" s="19" t="n">
        <v>0.157553499037089</v>
      </c>
      <c r="AC11" s="19" t="n">
        <v>0.206245902252037</v>
      </c>
      <c r="AD11" s="19" t="n">
        <v>0.213412067336393</v>
      </c>
      <c r="AE11" s="19"/>
      <c r="AF11" s="19" t="n">
        <v>0.174640509353422</v>
      </c>
      <c r="AG11" s="19" t="n">
        <v>0.188755037857241</v>
      </c>
      <c r="AH11" s="19" t="n">
        <v>0.129496456669222</v>
      </c>
      <c r="AI11" s="19"/>
      <c r="AJ11" s="19" t="n">
        <v>0.186150598742011</v>
      </c>
      <c r="AK11" s="19" t="n">
        <v>0.182091546254695</v>
      </c>
      <c r="AL11" s="19" t="n">
        <v>0.144676088649267</v>
      </c>
      <c r="AM11" s="19" t="n">
        <v>0.180375515061071</v>
      </c>
      <c r="AN11" s="19" t="n">
        <v>0.153961440678879</v>
      </c>
      <c r="AO11" s="19"/>
      <c r="AP11" s="19" t="n">
        <v>0.184882998212176</v>
      </c>
      <c r="AQ11" s="19" t="n">
        <v>0.175182725801494</v>
      </c>
      <c r="AR11" s="19" t="n">
        <v>0.203125075864728</v>
      </c>
      <c r="AS11" s="19" t="n">
        <v>0.153171822385545</v>
      </c>
      <c r="AT11" s="19" t="n">
        <v>0.22135333260302</v>
      </c>
      <c r="AU11" s="19"/>
      <c r="AV11" s="19" t="n">
        <v>0.169911588951773</v>
      </c>
      <c r="AW11" s="19" t="n">
        <v>0.207362829220071</v>
      </c>
      <c r="AX11" s="19" t="n">
        <v>0.157453729347601</v>
      </c>
      <c r="AY11" s="19" t="n">
        <v>0.145580560321991</v>
      </c>
      <c r="AZ11" s="19" t="n">
        <v>0.229213592830559</v>
      </c>
      <c r="BA11" s="19" t="n">
        <v>0.162660682227535</v>
      </c>
      <c r="BB11" s="19"/>
      <c r="BC11" s="19" t="n">
        <v>0.157972392493015</v>
      </c>
      <c r="BD11" s="19" t="n">
        <v>0.163031125708063</v>
      </c>
      <c r="BE11" s="19" t="n">
        <v>0.176455244266078</v>
      </c>
      <c r="BF11" s="19" t="n">
        <v>0.185836436998655</v>
      </c>
      <c r="BG11" s="19" t="n">
        <v>0.190401763591608</v>
      </c>
    </row>
    <row r="12">
      <c r="B12" s="20" t="s">
        <v>579</v>
      </c>
      <c r="C12" s="19" t="n">
        <v>0.0362872807761751</v>
      </c>
      <c r="D12" s="19" t="n">
        <v>0.0343978454268805</v>
      </c>
      <c r="E12" s="19" t="n">
        <v>0.0383704183730508</v>
      </c>
      <c r="F12" s="19"/>
      <c r="G12" s="19" t="n">
        <v>0.0295119477275056</v>
      </c>
      <c r="H12" s="19" t="n">
        <v>0.0467581935070498</v>
      </c>
      <c r="I12" s="19" t="n">
        <v>0.0335800299990817</v>
      </c>
      <c r="J12" s="19" t="n">
        <v>0.0557506345961174</v>
      </c>
      <c r="K12" s="19" t="n">
        <v>0.0253378876291007</v>
      </c>
      <c r="L12" s="19" t="n">
        <v>0.0261939822571938</v>
      </c>
      <c r="M12" s="19"/>
      <c r="N12" s="19" t="n">
        <v>0.0393166683116682</v>
      </c>
      <c r="O12" s="19" t="n">
        <v>0.0410608668635393</v>
      </c>
      <c r="P12" s="19" t="n">
        <v>0.049309569234415</v>
      </c>
      <c r="Q12" s="19" t="n">
        <v>0.0172549092733544</v>
      </c>
      <c r="R12" s="19"/>
      <c r="S12" s="19" t="n">
        <v>0.0328314417069381</v>
      </c>
      <c r="T12" s="19" t="n">
        <v>0.0501384078758529</v>
      </c>
      <c r="U12" s="19" t="n">
        <v>0.0600118531385224</v>
      </c>
      <c r="V12" s="19" t="n">
        <v>0.0134993660131431</v>
      </c>
      <c r="W12" s="19" t="n">
        <v>0.0178521497846412</v>
      </c>
      <c r="X12" s="19" t="n">
        <v>0.0335388225863459</v>
      </c>
      <c r="Y12" s="19" t="n">
        <v>0.0359911252222326</v>
      </c>
      <c r="Z12" s="19" t="n">
        <v>0.0884701808094924</v>
      </c>
      <c r="AA12" s="19" t="n">
        <v>0.0551941440158781</v>
      </c>
      <c r="AB12" s="19" t="n">
        <v>0.0154396839410004</v>
      </c>
      <c r="AC12" s="19" t="n">
        <v>0</v>
      </c>
      <c r="AD12" s="19" t="n">
        <v>0.0351043923504649</v>
      </c>
      <c r="AE12" s="19"/>
      <c r="AF12" s="19" t="n">
        <v>0.0436814182048956</v>
      </c>
      <c r="AG12" s="19" t="n">
        <v>0.0272807077758532</v>
      </c>
      <c r="AH12" s="19" t="n">
        <v>0.044238907602839</v>
      </c>
      <c r="AI12" s="19"/>
      <c r="AJ12" s="19" t="n">
        <v>0.0267582945251611</v>
      </c>
      <c r="AK12" s="19" t="n">
        <v>0.0458811002908353</v>
      </c>
      <c r="AL12" s="19" t="n">
        <v>0.0321663519692424</v>
      </c>
      <c r="AM12" s="19" t="n">
        <v>0.0487619612735199</v>
      </c>
      <c r="AN12" s="19" t="n">
        <v>0.0454016107440002</v>
      </c>
      <c r="AO12" s="19"/>
      <c r="AP12" s="19" t="n">
        <v>0.0225692080567377</v>
      </c>
      <c r="AQ12" s="19" t="n">
        <v>0.0365012237009797</v>
      </c>
      <c r="AR12" s="19" t="n">
        <v>0.036937372517657</v>
      </c>
      <c r="AS12" s="19" t="n">
        <v>0.0574434243192207</v>
      </c>
      <c r="AT12" s="19" t="n">
        <v>0</v>
      </c>
      <c r="AU12" s="19"/>
      <c r="AV12" s="19" t="n">
        <v>0.0490055645699272</v>
      </c>
      <c r="AW12" s="19" t="n">
        <v>0.0124204342497355</v>
      </c>
      <c r="AX12" s="19" t="n">
        <v>0.0230761991001135</v>
      </c>
      <c r="AY12" s="19" t="n">
        <v>0.0548671526184463</v>
      </c>
      <c r="AZ12" s="19" t="n">
        <v>0</v>
      </c>
      <c r="BA12" s="19" t="n">
        <v>0.0755196175194421</v>
      </c>
      <c r="BB12" s="19"/>
      <c r="BC12" s="19" t="n">
        <v>0.0290141886180561</v>
      </c>
      <c r="BD12" s="19" t="n">
        <v>0.030628678977595</v>
      </c>
      <c r="BE12" s="19" t="n">
        <v>0.0402580884432501</v>
      </c>
      <c r="BF12" s="19" t="n">
        <v>0.0506144151671609</v>
      </c>
      <c r="BG12" s="19" t="n">
        <v>0.0750610734092097</v>
      </c>
    </row>
    <row r="13">
      <c r="B13" s="20" t="s">
        <v>100</v>
      </c>
      <c r="C13" s="23" t="n">
        <v>0.0884151358658968</v>
      </c>
      <c r="D13" s="23" t="n">
        <v>0.0597900417597877</v>
      </c>
      <c r="E13" s="23" t="n">
        <v>0.116663626202575</v>
      </c>
      <c r="F13" s="23"/>
      <c r="G13" s="23" t="n">
        <v>0.0542620261112996</v>
      </c>
      <c r="H13" s="23" t="n">
        <v>0.0872145163253268</v>
      </c>
      <c r="I13" s="23" t="n">
        <v>0.086342755434732</v>
      </c>
      <c r="J13" s="23" t="n">
        <v>0.10434886399197</v>
      </c>
      <c r="K13" s="23" t="n">
        <v>0.103040782207617</v>
      </c>
      <c r="L13" s="23" t="n">
        <v>0.088735494638049</v>
      </c>
      <c r="M13" s="23"/>
      <c r="N13" s="23" t="n">
        <v>0.0718028255455464</v>
      </c>
      <c r="O13" s="23" t="n">
        <v>0.0867185665446716</v>
      </c>
      <c r="P13" s="23" t="n">
        <v>0.0813235176009034</v>
      </c>
      <c r="Q13" s="23" t="n">
        <v>0.112844672732537</v>
      </c>
      <c r="R13" s="23"/>
      <c r="S13" s="23" t="n">
        <v>0.0598515381010047</v>
      </c>
      <c r="T13" s="23" t="n">
        <v>0.0710193848874528</v>
      </c>
      <c r="U13" s="23" t="n">
        <v>0.0511141776112519</v>
      </c>
      <c r="V13" s="23" t="n">
        <v>0.0610150843278953</v>
      </c>
      <c r="W13" s="23" t="n">
        <v>0.121561869419788</v>
      </c>
      <c r="X13" s="23" t="n">
        <v>0.0963831213040624</v>
      </c>
      <c r="Y13" s="23" t="n">
        <v>0.087764030226671</v>
      </c>
      <c r="Z13" s="23" t="n">
        <v>0.141878314081053</v>
      </c>
      <c r="AA13" s="23" t="n">
        <v>0.102802274115803</v>
      </c>
      <c r="AB13" s="23" t="n">
        <v>0.122676078241199</v>
      </c>
      <c r="AC13" s="23" t="n">
        <v>0.0835681603971935</v>
      </c>
      <c r="AD13" s="23" t="n">
        <v>0.171583822685513</v>
      </c>
      <c r="AE13" s="23"/>
      <c r="AF13" s="23" t="n">
        <v>0.0986463835462205</v>
      </c>
      <c r="AG13" s="23" t="n">
        <v>0.0769853120343955</v>
      </c>
      <c r="AH13" s="23" t="n">
        <v>0.0954920720923266</v>
      </c>
      <c r="AI13" s="23"/>
      <c r="AJ13" s="23" t="n">
        <v>0.0824542847789629</v>
      </c>
      <c r="AK13" s="23" t="n">
        <v>0.0530245712074264</v>
      </c>
      <c r="AL13" s="23" t="n">
        <v>0.15157677345764</v>
      </c>
      <c r="AM13" s="23" t="n">
        <v>0.113691683346929</v>
      </c>
      <c r="AN13" s="23" t="n">
        <v>0.139142068650644</v>
      </c>
      <c r="AO13" s="23"/>
      <c r="AP13" s="23" t="n">
        <v>0.0903341151299009</v>
      </c>
      <c r="AQ13" s="23" t="n">
        <v>0.0727647242860258</v>
      </c>
      <c r="AR13" s="23" t="n">
        <v>0.0858437599166384</v>
      </c>
      <c r="AS13" s="23" t="n">
        <v>0.0444972298087443</v>
      </c>
      <c r="AT13" s="23" t="n">
        <v>0.168292315788754</v>
      </c>
      <c r="AU13" s="23"/>
      <c r="AV13" s="23" t="n">
        <v>0.0657605756962236</v>
      </c>
      <c r="AW13" s="23" t="n">
        <v>0.0810372655097669</v>
      </c>
      <c r="AX13" s="23" t="n">
        <v>0.0735261941351394</v>
      </c>
      <c r="AY13" s="23" t="n">
        <v>0.0513673921055932</v>
      </c>
      <c r="AZ13" s="23" t="n">
        <v>0.128328696283983</v>
      </c>
      <c r="BA13" s="23" t="n">
        <v>0.237598474929372</v>
      </c>
      <c r="BB13" s="23"/>
      <c r="BC13" s="23" t="n">
        <v>0.130526207795746</v>
      </c>
      <c r="BD13" s="23" t="n">
        <v>0.0844079490063577</v>
      </c>
      <c r="BE13" s="23" t="n">
        <v>0.0906806656232253</v>
      </c>
      <c r="BF13" s="23" t="n">
        <v>0.0252781904654019</v>
      </c>
      <c r="BG13" s="23" t="n">
        <v>0.0509606925549104</v>
      </c>
    </row>
    <row r="14">
      <c r="B14" s="20" t="s">
        <v>580</v>
      </c>
      <c r="C14" s="23" t="n">
        <v>0.704035644314733</v>
      </c>
      <c r="D14" s="23" t="n">
        <v>0.708390898085151</v>
      </c>
      <c r="E14" s="23" t="n">
        <v>0.697709995773868</v>
      </c>
      <c r="F14" s="23"/>
      <c r="G14" s="23" t="n">
        <v>0.751856522452832</v>
      </c>
      <c r="H14" s="23" t="n">
        <v>0.704818285092894</v>
      </c>
      <c r="I14" s="23" t="n">
        <v>0.67371711899979</v>
      </c>
      <c r="J14" s="23" t="n">
        <v>0.674071605829953</v>
      </c>
      <c r="K14" s="23" t="n">
        <v>0.718952982871558</v>
      </c>
      <c r="L14" s="23" t="n">
        <v>0.712786653501478</v>
      </c>
      <c r="M14" s="23"/>
      <c r="N14" s="23" t="n">
        <v>0.741408917183734</v>
      </c>
      <c r="O14" s="23" t="n">
        <v>0.670247917229143</v>
      </c>
      <c r="P14" s="23" t="n">
        <v>0.690869826481418</v>
      </c>
      <c r="Q14" s="23" t="n">
        <v>0.712107351608075</v>
      </c>
      <c r="R14" s="23"/>
      <c r="S14" s="23" t="n">
        <v>0.745632787898483</v>
      </c>
      <c r="T14" s="23" t="n">
        <v>0.706644496726786</v>
      </c>
      <c r="U14" s="23" t="n">
        <v>0.647534342219555</v>
      </c>
      <c r="V14" s="23" t="n">
        <v>0.73635747915806</v>
      </c>
      <c r="W14" s="23" t="n">
        <v>0.730639612623977</v>
      </c>
      <c r="X14" s="23" t="n">
        <v>0.730912957099037</v>
      </c>
      <c r="Y14" s="23" t="n">
        <v>0.714918184957447</v>
      </c>
      <c r="Z14" s="23" t="n">
        <v>0.641174509197324</v>
      </c>
      <c r="AA14" s="23" t="n">
        <v>0.671095972969907</v>
      </c>
      <c r="AB14" s="23" t="n">
        <v>0.704330738780712</v>
      </c>
      <c r="AC14" s="23" t="n">
        <v>0.710185937350769</v>
      </c>
      <c r="AD14" s="23" t="n">
        <v>0.579899717627629</v>
      </c>
      <c r="AE14" s="23"/>
      <c r="AF14" s="23" t="n">
        <v>0.683031688895462</v>
      </c>
      <c r="AG14" s="23" t="n">
        <v>0.70697894233251</v>
      </c>
      <c r="AH14" s="23" t="n">
        <v>0.730772563635613</v>
      </c>
      <c r="AI14" s="23"/>
      <c r="AJ14" s="23" t="n">
        <v>0.704636821953865</v>
      </c>
      <c r="AK14" s="23" t="n">
        <v>0.719002782247043</v>
      </c>
      <c r="AL14" s="23" t="n">
        <v>0.671580785923851</v>
      </c>
      <c r="AM14" s="23" t="n">
        <v>0.65717084031848</v>
      </c>
      <c r="AN14" s="23" t="n">
        <v>0.661494879926477</v>
      </c>
      <c r="AO14" s="23"/>
      <c r="AP14" s="23" t="n">
        <v>0.702213678601186</v>
      </c>
      <c r="AQ14" s="23" t="n">
        <v>0.715551326211501</v>
      </c>
      <c r="AR14" s="23" t="n">
        <v>0.674093791700977</v>
      </c>
      <c r="AS14" s="23" t="n">
        <v>0.744887523486489</v>
      </c>
      <c r="AT14" s="23" t="n">
        <v>0.610354351608227</v>
      </c>
      <c r="AU14" s="23"/>
      <c r="AV14" s="23" t="n">
        <v>0.715322270782077</v>
      </c>
      <c r="AW14" s="23" t="n">
        <v>0.699179471020426</v>
      </c>
      <c r="AX14" s="23" t="n">
        <v>0.745943877417147</v>
      </c>
      <c r="AY14" s="23" t="n">
        <v>0.74818489495397</v>
      </c>
      <c r="AZ14" s="23" t="n">
        <v>0.642457710885459</v>
      </c>
      <c r="BA14" s="23" t="n">
        <v>0.524221225323651</v>
      </c>
      <c r="BB14" s="23"/>
      <c r="BC14" s="23" t="n">
        <v>0.682487211093184</v>
      </c>
      <c r="BD14" s="23" t="n">
        <v>0.721932246307985</v>
      </c>
      <c r="BE14" s="23" t="n">
        <v>0.692606001667446</v>
      </c>
      <c r="BF14" s="23" t="n">
        <v>0.738270957368782</v>
      </c>
      <c r="BG14" s="23" t="n">
        <v>0.683576470444272</v>
      </c>
    </row>
    <row r="15">
      <c r="B15" s="20" t="s">
        <v>141</v>
      </c>
      <c r="C15" s="24" t="n">
        <v>-0.615620508448836</v>
      </c>
      <c r="D15" s="24" t="n">
        <v>-0.648600856325363</v>
      </c>
      <c r="E15" s="24" t="n">
        <v>-0.581046369571294</v>
      </c>
      <c r="F15" s="24"/>
      <c r="G15" s="24" t="n">
        <v>-0.697594496341532</v>
      </c>
      <c r="H15" s="24" t="n">
        <v>-0.617603768767567</v>
      </c>
      <c r="I15" s="24" t="n">
        <v>-0.587374363565058</v>
      </c>
      <c r="J15" s="24" t="n">
        <v>-0.569722741837983</v>
      </c>
      <c r="K15" s="24" t="n">
        <v>-0.615912200663941</v>
      </c>
      <c r="L15" s="24" t="n">
        <v>-0.624051158863429</v>
      </c>
      <c r="M15" s="24"/>
      <c r="N15" s="24" t="n">
        <v>-0.669606091638187</v>
      </c>
      <c r="O15" s="24" t="n">
        <v>-0.583529350684471</v>
      </c>
      <c r="P15" s="24" t="n">
        <v>-0.609546308880515</v>
      </c>
      <c r="Q15" s="24" t="n">
        <v>-0.599262678875538</v>
      </c>
      <c r="R15" s="24"/>
      <c r="S15" s="24" t="n">
        <v>-0.685781249797478</v>
      </c>
      <c r="T15" s="24" t="n">
        <v>-0.635625111839333</v>
      </c>
      <c r="U15" s="24" t="n">
        <v>-0.596420164608303</v>
      </c>
      <c r="V15" s="24" t="n">
        <v>-0.675342394830165</v>
      </c>
      <c r="W15" s="24" t="n">
        <v>-0.609077743204189</v>
      </c>
      <c r="X15" s="24" t="n">
        <v>-0.634529835794974</v>
      </c>
      <c r="Y15" s="24" t="n">
        <v>-0.627154154730776</v>
      </c>
      <c r="Z15" s="24" t="n">
        <v>-0.499296195116272</v>
      </c>
      <c r="AA15" s="24" t="n">
        <v>-0.568293698854103</v>
      </c>
      <c r="AB15" s="24" t="n">
        <v>-0.581654660539512</v>
      </c>
      <c r="AC15" s="24" t="n">
        <v>-0.626617776953576</v>
      </c>
      <c r="AD15" s="24" t="n">
        <v>-0.408315894942116</v>
      </c>
      <c r="AE15" s="24"/>
      <c r="AF15" s="24" t="n">
        <v>-0.584385305349242</v>
      </c>
      <c r="AG15" s="24" t="n">
        <v>-0.629993630298115</v>
      </c>
      <c r="AH15" s="24" t="n">
        <v>-0.635280491543286</v>
      </c>
      <c r="AI15" s="24"/>
      <c r="AJ15" s="24" t="n">
        <v>-0.622182537174902</v>
      </c>
      <c r="AK15" s="24" t="n">
        <v>-0.665978211039616</v>
      </c>
      <c r="AL15" s="24" t="n">
        <v>-0.520004012466211</v>
      </c>
      <c r="AM15" s="24" t="n">
        <v>-0.543479156971551</v>
      </c>
      <c r="AN15" s="24" t="n">
        <v>-0.522352811275833</v>
      </c>
      <c r="AO15" s="24"/>
      <c r="AP15" s="24" t="n">
        <v>-0.611879563471285</v>
      </c>
      <c r="AQ15" s="24" t="n">
        <v>-0.642786601925475</v>
      </c>
      <c r="AR15" s="24" t="n">
        <v>-0.588250031784338</v>
      </c>
      <c r="AS15" s="24" t="n">
        <v>-0.700390293677745</v>
      </c>
      <c r="AT15" s="24" t="n">
        <v>-0.442062035819473</v>
      </c>
      <c r="AU15" s="24"/>
      <c r="AV15" s="24" t="n">
        <v>-0.649561695085853</v>
      </c>
      <c r="AW15" s="24" t="n">
        <v>-0.618142205510659</v>
      </c>
      <c r="AX15" s="24" t="n">
        <v>-0.672417683282007</v>
      </c>
      <c r="AY15" s="24" t="n">
        <v>-0.696817502848377</v>
      </c>
      <c r="AZ15" s="24" t="n">
        <v>-0.514129014601476</v>
      </c>
      <c r="BA15" s="24" t="n">
        <v>-0.286622750394279</v>
      </c>
      <c r="BB15" s="24"/>
      <c r="BC15" s="24" t="n">
        <v>-0.551961003297438</v>
      </c>
      <c r="BD15" s="24" t="n">
        <v>-0.637524297301627</v>
      </c>
      <c r="BE15" s="24" t="n">
        <v>-0.601925336044221</v>
      </c>
      <c r="BF15" s="24" t="n">
        <v>-0.71299276690338</v>
      </c>
      <c r="BG15" s="24" t="n">
        <v>-0.632615777889362</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s>
  <sheetData>
    <row r="2" ht="40" customHeight="1">
      <c r="D2" s="16" t="s">
        <v>599</v>
      </c>
    </row>
    <row r="6" ht="50" customHeight="1">
      <c r="B6" s="22" t="s">
        <v>15</v>
      </c>
      <c r="C6" s="22" t="s">
        <v>588</v>
      </c>
      <c r="D6" s="22" t="s">
        <v>589</v>
      </c>
      <c r="E6" s="22" t="s">
        <v>590</v>
      </c>
      <c r="F6" s="22" t="s">
        <v>591</v>
      </c>
      <c r="G6" s="22" t="s">
        <v>592</v>
      </c>
      <c r="H6" s="22" t="s">
        <v>593</v>
      </c>
      <c r="I6" s="22" t="s">
        <v>594</v>
      </c>
    </row>
    <row r="7">
      <c r="B7" s="20" t="s">
        <v>595</v>
      </c>
      <c r="C7" s="19" t="n">
        <v>0.15224167777602</v>
      </c>
      <c r="D7" s="19" t="n">
        <v>0.123368098769235</v>
      </c>
      <c r="E7" s="19" t="n">
        <v>0.10719666734586</v>
      </c>
      <c r="F7" s="19" t="n">
        <v>0.0897346191144301</v>
      </c>
      <c r="G7" s="19" t="n">
        <v>0.261291439176703</v>
      </c>
      <c r="H7" s="19" t="n">
        <v>0.0829742937935873</v>
      </c>
      <c r="I7" s="19" t="n">
        <v>0.149944891002472</v>
      </c>
    </row>
    <row r="8">
      <c r="B8" s="20" t="s">
        <v>596</v>
      </c>
      <c r="C8" s="19" t="n">
        <v>0.487627254583583</v>
      </c>
      <c r="D8" s="19" t="n">
        <v>0.433623457169247</v>
      </c>
      <c r="E8" s="19" t="n">
        <v>0.419928986224323</v>
      </c>
      <c r="F8" s="19" t="n">
        <v>0.50175081690909</v>
      </c>
      <c r="G8" s="19" t="n">
        <v>0.450251004513314</v>
      </c>
      <c r="H8" s="19" t="n">
        <v>0.384529125689559</v>
      </c>
      <c r="I8" s="19" t="n">
        <v>0.438878633125407</v>
      </c>
    </row>
    <row r="9">
      <c r="B9" s="20" t="s">
        <v>597</v>
      </c>
      <c r="C9" s="19" t="n">
        <v>0.273220043036131</v>
      </c>
      <c r="D9" s="19" t="n">
        <v>0.304910894768613</v>
      </c>
      <c r="E9" s="19" t="n">
        <v>0.309308867389668</v>
      </c>
      <c r="F9" s="19" t="n">
        <v>0.308062253174079</v>
      </c>
      <c r="G9" s="19" t="n">
        <v>0.174396467672371</v>
      </c>
      <c r="H9" s="19" t="n">
        <v>0.365410552013173</v>
      </c>
      <c r="I9" s="19" t="n">
        <v>0.273878371910188</v>
      </c>
    </row>
    <row r="10">
      <c r="B10" s="20" t="s">
        <v>598</v>
      </c>
      <c r="C10" s="19" t="n">
        <v>0.0869110246042665</v>
      </c>
      <c r="D10" s="19" t="n">
        <v>0.138097549292905</v>
      </c>
      <c r="E10" s="19" t="n">
        <v>0.163565479040149</v>
      </c>
      <c r="F10" s="19" t="n">
        <v>0.1004523108024</v>
      </c>
      <c r="G10" s="19" t="n">
        <v>0.114061088637613</v>
      </c>
      <c r="H10" s="19" t="n">
        <v>0.167086028503681</v>
      </c>
      <c r="I10" s="19" t="n">
        <v>0.137298103961933</v>
      </c>
    </row>
    <row r="11">
      <c r="B11" s="18" t="s">
        <v>331</v>
      </c>
      <c r="C11" s="18"/>
      <c r="D11" s="18"/>
      <c r="E11" s="18"/>
      <c r="F11" s="18"/>
      <c r="G11" s="18"/>
      <c r="H11" s="18"/>
      <c r="I11" s="18"/>
    </row>
    <row r="12">
      <c r="B12" t="s">
        <v>80</v>
      </c>
    </row>
    <row r="13">
      <c r="B13" t="s">
        <v>81</v>
      </c>
    </row>
    <row r="17">
      <c r="B17" s="9" t="str">
        <f>=HYPERLINK("#'Contents'!A1", "Return to Contents")</f>
      </c>
    </row>
  </sheetData>
  <mergeCells count="1">
    <mergeCell ref="D2:J2"/>
  </mergeCells>
  <pageMargins left="0.7" right="0.7" top="0.75" bottom="0.75" header="0.3" footer="0.3"/>
  <pageSetup paperSize="9" orientation="portrait" horizontalDpi="300" verticalDpi="300" r:id="rId2"/>
  <drawing r:id="rId1"/>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0.15224167777602</v>
      </c>
      <c r="D9" s="19" t="n">
        <v>0.181185571577035</v>
      </c>
      <c r="E9" s="19" t="n">
        <v>0.12868434456461</v>
      </c>
      <c r="F9" s="19"/>
      <c r="G9" s="19" t="n">
        <v>0.143006517904137</v>
      </c>
      <c r="H9" s="19" t="n">
        <v>0.232159875881061</v>
      </c>
      <c r="I9" s="19" t="n">
        <v>0.274703121371737</v>
      </c>
      <c r="J9" s="19" t="n">
        <v>0.143589895806381</v>
      </c>
      <c r="K9" s="19" t="n">
        <v>0.0832897742606525</v>
      </c>
      <c r="L9" s="19" t="n">
        <v>0.0554055685203068</v>
      </c>
      <c r="M9" s="19"/>
      <c r="N9" s="19" t="n">
        <v>0.241063538851972</v>
      </c>
      <c r="O9" s="19" t="n">
        <v>0.15554460638459</v>
      </c>
      <c r="P9" s="19" t="n">
        <v>0.074260400495708</v>
      </c>
      <c r="Q9" s="19" t="n">
        <v>0.123075033321403</v>
      </c>
      <c r="R9" s="19"/>
      <c r="S9" s="19" t="n">
        <v>0.188017789045923</v>
      </c>
      <c r="T9" s="19" t="n">
        <v>0.0844406232121654</v>
      </c>
      <c r="U9" s="19" t="n">
        <v>0.149141076988607</v>
      </c>
      <c r="V9" s="19" t="n">
        <v>0.117004007965765</v>
      </c>
      <c r="W9" s="19" t="n">
        <v>0.228119980214527</v>
      </c>
      <c r="X9" s="19" t="n">
        <v>0.291003719141149</v>
      </c>
      <c r="Y9" s="19" t="n">
        <v>0.155647898202447</v>
      </c>
      <c r="Z9" s="19" t="n">
        <v>0.0833038351962761</v>
      </c>
      <c r="AA9" s="19" t="n">
        <v>0.12132845834138</v>
      </c>
      <c r="AB9" s="19" t="n">
        <v>0.103730650513324</v>
      </c>
      <c r="AC9" s="19" t="n">
        <v>0.108602380602153</v>
      </c>
      <c r="AD9" s="19" t="n">
        <v>0</v>
      </c>
      <c r="AE9" s="19"/>
      <c r="AF9" s="19" t="n">
        <v>0.152623313126863</v>
      </c>
      <c r="AG9" s="19" t="n">
        <v>0.157472626966017</v>
      </c>
      <c r="AH9" s="19" t="n">
        <v>0.175700521187062</v>
      </c>
      <c r="AI9" s="19"/>
      <c r="AJ9" s="19" t="n">
        <v>0.142889958239256</v>
      </c>
      <c r="AK9" s="19" t="n">
        <v>0.194265399618206</v>
      </c>
      <c r="AL9" s="19" t="n">
        <v>0.128866124804733</v>
      </c>
      <c r="AM9" s="19" t="n">
        <v>0</v>
      </c>
      <c r="AN9" s="19" t="n">
        <v>0.138619955837923</v>
      </c>
      <c r="AO9" s="19"/>
      <c r="AP9" s="19" t="n">
        <v>0.154240072929247</v>
      </c>
      <c r="AQ9" s="19" t="n">
        <v>0.225383181422897</v>
      </c>
      <c r="AR9" s="19" t="n">
        <v>0.0802204229618686</v>
      </c>
      <c r="AS9" s="19" t="n">
        <v>0.0961156203599937</v>
      </c>
      <c r="AT9" s="19" t="n">
        <v>0.112584301662464</v>
      </c>
      <c r="AU9" s="19"/>
      <c r="AV9" s="19" t="n">
        <v>0.26497571794279</v>
      </c>
      <c r="AW9" s="19" t="n">
        <v>0.172118817697047</v>
      </c>
      <c r="AX9" s="19" t="n">
        <v>0.0753833442469222</v>
      </c>
      <c r="AY9" s="19" t="n">
        <v>0.103567837463957</v>
      </c>
      <c r="AZ9" s="19" t="n">
        <v>0.124266246838113</v>
      </c>
      <c r="BA9" s="19" t="n">
        <v>0.0921435568943326</v>
      </c>
      <c r="BB9" s="19"/>
      <c r="BC9" s="19" t="n">
        <v>0.113628156468035</v>
      </c>
      <c r="BD9" s="19" t="n">
        <v>0.125085504847137</v>
      </c>
      <c r="BE9" s="19" t="n">
        <v>0.177533822567977</v>
      </c>
      <c r="BF9" s="19" t="n">
        <v>0.238196990856336</v>
      </c>
      <c r="BG9" s="19" t="n">
        <v>0.433238168424187</v>
      </c>
    </row>
    <row r="10">
      <c r="B10" s="20" t="s">
        <v>596</v>
      </c>
      <c r="C10" s="19" t="n">
        <v>0.487627254583583</v>
      </c>
      <c r="D10" s="19" t="n">
        <v>0.502786375051701</v>
      </c>
      <c r="E10" s="19" t="n">
        <v>0.4690182358808</v>
      </c>
      <c r="F10" s="19"/>
      <c r="G10" s="19" t="n">
        <v>0.436783524283956</v>
      </c>
      <c r="H10" s="19" t="n">
        <v>0.407687598503427</v>
      </c>
      <c r="I10" s="19" t="n">
        <v>0.471712443224145</v>
      </c>
      <c r="J10" s="19" t="n">
        <v>0.54737732877788</v>
      </c>
      <c r="K10" s="19" t="n">
        <v>0.500019678486457</v>
      </c>
      <c r="L10" s="19" t="n">
        <v>0.552411273043319</v>
      </c>
      <c r="M10" s="19"/>
      <c r="N10" s="19" t="n">
        <v>0.500053920444397</v>
      </c>
      <c r="O10" s="19" t="n">
        <v>0.486980845642288</v>
      </c>
      <c r="P10" s="19" t="n">
        <v>0.498291527075042</v>
      </c>
      <c r="Q10" s="19" t="n">
        <v>0.466281767904503</v>
      </c>
      <c r="R10" s="19"/>
      <c r="S10" s="19" t="n">
        <v>0.446571813075669</v>
      </c>
      <c r="T10" s="19" t="n">
        <v>0.551486877769801</v>
      </c>
      <c r="U10" s="19" t="n">
        <v>0.3731105266581</v>
      </c>
      <c r="V10" s="19" t="n">
        <v>0.373204441488191</v>
      </c>
      <c r="W10" s="19" t="n">
        <v>0.446966123523401</v>
      </c>
      <c r="X10" s="19" t="n">
        <v>0.446760084596307</v>
      </c>
      <c r="Y10" s="19" t="n">
        <v>0.444281399083448</v>
      </c>
      <c r="Z10" s="19" t="n">
        <v>0.569387208470822</v>
      </c>
      <c r="AA10" s="19" t="n">
        <v>0.618053566826513</v>
      </c>
      <c r="AB10" s="19" t="n">
        <v>0.579614954504974</v>
      </c>
      <c r="AC10" s="19" t="n">
        <v>0.528448536002978</v>
      </c>
      <c r="AD10" s="19" t="n">
        <v>0.534196581709153</v>
      </c>
      <c r="AE10" s="19"/>
      <c r="AF10" s="19" t="n">
        <v>0.466619307313951</v>
      </c>
      <c r="AG10" s="19" t="n">
        <v>0.528658594275009</v>
      </c>
      <c r="AH10" s="19" t="n">
        <v>0.410073838025032</v>
      </c>
      <c r="AI10" s="19"/>
      <c r="AJ10" s="19" t="n">
        <v>0.471494633550207</v>
      </c>
      <c r="AK10" s="19" t="n">
        <v>0.506663952254443</v>
      </c>
      <c r="AL10" s="19" t="n">
        <v>0.51246388703456</v>
      </c>
      <c r="AM10" s="19" t="n">
        <v>0.536634910192728</v>
      </c>
      <c r="AN10" s="19" t="n">
        <v>0.455692170276467</v>
      </c>
      <c r="AO10" s="19"/>
      <c r="AP10" s="19" t="n">
        <v>0.436175495295663</v>
      </c>
      <c r="AQ10" s="19" t="n">
        <v>0.476283364520367</v>
      </c>
      <c r="AR10" s="19" t="n">
        <v>0.611358307638861</v>
      </c>
      <c r="AS10" s="19" t="n">
        <v>0.478460946782035</v>
      </c>
      <c r="AT10" s="19" t="n">
        <v>0.516556402493973</v>
      </c>
      <c r="AU10" s="19"/>
      <c r="AV10" s="19" t="n">
        <v>0.476114798044696</v>
      </c>
      <c r="AW10" s="19" t="n">
        <v>0.385195705355033</v>
      </c>
      <c r="AX10" s="19" t="n">
        <v>0.645963091731021</v>
      </c>
      <c r="AY10" s="19" t="n">
        <v>0.476229878919932</v>
      </c>
      <c r="AZ10" s="19" t="n">
        <v>0.522520504931344</v>
      </c>
      <c r="BA10" s="19" t="n">
        <v>0.516785629021436</v>
      </c>
      <c r="BB10" s="19"/>
      <c r="BC10" s="19" t="n">
        <v>0.491377215673959</v>
      </c>
      <c r="BD10" s="19" t="n">
        <v>0.485136941445325</v>
      </c>
      <c r="BE10" s="19" t="n">
        <v>0.544274165109087</v>
      </c>
      <c r="BF10" s="19" t="n">
        <v>0.400687800075354</v>
      </c>
      <c r="BG10" s="19" t="n">
        <v>0</v>
      </c>
    </row>
    <row r="11">
      <c r="B11" s="20" t="s">
        <v>597</v>
      </c>
      <c r="C11" s="19" t="n">
        <v>0.273220043036131</v>
      </c>
      <c r="D11" s="19" t="n">
        <v>0.234411303725546</v>
      </c>
      <c r="E11" s="19" t="n">
        <v>0.312450936324517</v>
      </c>
      <c r="F11" s="19"/>
      <c r="G11" s="19" t="n">
        <v>0.280020119344767</v>
      </c>
      <c r="H11" s="19" t="n">
        <v>0.27157842222848</v>
      </c>
      <c r="I11" s="19" t="n">
        <v>0.186172420969914</v>
      </c>
      <c r="J11" s="19" t="n">
        <v>0.233568321785073</v>
      </c>
      <c r="K11" s="19" t="n">
        <v>0.327760973669038</v>
      </c>
      <c r="L11" s="19" t="n">
        <v>0.326098333245113</v>
      </c>
      <c r="M11" s="19"/>
      <c r="N11" s="19" t="n">
        <v>0.216340200883129</v>
      </c>
      <c r="O11" s="19" t="n">
        <v>0.26437322107001</v>
      </c>
      <c r="P11" s="19" t="n">
        <v>0.290731865340558</v>
      </c>
      <c r="Q11" s="19" t="n">
        <v>0.325973680218924</v>
      </c>
      <c r="R11" s="19"/>
      <c r="S11" s="19" t="n">
        <v>0.270038947378954</v>
      </c>
      <c r="T11" s="19" t="n">
        <v>0.229393070036726</v>
      </c>
      <c r="U11" s="19" t="n">
        <v>0.312478298141413</v>
      </c>
      <c r="V11" s="19" t="n">
        <v>0.411525304973956</v>
      </c>
      <c r="W11" s="19" t="n">
        <v>0.20179634169791</v>
      </c>
      <c r="X11" s="19" t="n">
        <v>0.239567572591128</v>
      </c>
      <c r="Y11" s="19" t="n">
        <v>0.355964550288655</v>
      </c>
      <c r="Z11" s="19" t="n">
        <v>0.25809851109667</v>
      </c>
      <c r="AA11" s="19" t="n">
        <v>0.166088442510201</v>
      </c>
      <c r="AB11" s="19" t="n">
        <v>0.295424519936475</v>
      </c>
      <c r="AC11" s="19" t="n">
        <v>0.308650165887382</v>
      </c>
      <c r="AD11" s="19" t="n">
        <v>0.37414136074334</v>
      </c>
      <c r="AE11" s="19"/>
      <c r="AF11" s="19" t="n">
        <v>0.282712166451706</v>
      </c>
      <c r="AG11" s="19" t="n">
        <v>0.237099503201074</v>
      </c>
      <c r="AH11" s="19" t="n">
        <v>0.318321843930201</v>
      </c>
      <c r="AI11" s="19"/>
      <c r="AJ11" s="19" t="n">
        <v>0.320181794448295</v>
      </c>
      <c r="AK11" s="19" t="n">
        <v>0.206188634716053</v>
      </c>
      <c r="AL11" s="19" t="n">
        <v>0.301923090616827</v>
      </c>
      <c r="AM11" s="19" t="n">
        <v>0.159712561102633</v>
      </c>
      <c r="AN11" s="19" t="n">
        <v>0.267351649944339</v>
      </c>
      <c r="AO11" s="19"/>
      <c r="AP11" s="19" t="n">
        <v>0.335050015907722</v>
      </c>
      <c r="AQ11" s="19" t="n">
        <v>0.224643218405822</v>
      </c>
      <c r="AR11" s="19" t="n">
        <v>0.246727523921856</v>
      </c>
      <c r="AS11" s="19" t="n">
        <v>0.271857225826904</v>
      </c>
      <c r="AT11" s="19" t="n">
        <v>0.30275035925633</v>
      </c>
      <c r="AU11" s="19"/>
      <c r="AV11" s="19" t="n">
        <v>0.18103317323556</v>
      </c>
      <c r="AW11" s="19" t="n">
        <v>0.374013424261843</v>
      </c>
      <c r="AX11" s="19" t="n">
        <v>0.202222188227013</v>
      </c>
      <c r="AY11" s="19" t="n">
        <v>0.282089804653751</v>
      </c>
      <c r="AZ11" s="19" t="n">
        <v>0.284597599876829</v>
      </c>
      <c r="BA11" s="19" t="n">
        <v>0.391070814084231</v>
      </c>
      <c r="BB11" s="19"/>
      <c r="BC11" s="19" t="n">
        <v>0.351286549623304</v>
      </c>
      <c r="BD11" s="19" t="n">
        <v>0.297196692037086</v>
      </c>
      <c r="BE11" s="19" t="n">
        <v>0.181161931759499</v>
      </c>
      <c r="BF11" s="19" t="n">
        <v>0.260358887009474</v>
      </c>
      <c r="BG11" s="19" t="n">
        <v>0.352495208859724</v>
      </c>
    </row>
    <row r="12">
      <c r="B12" s="20" t="s">
        <v>598</v>
      </c>
      <c r="C12" s="21" t="n">
        <v>0.0869110246042665</v>
      </c>
      <c r="D12" s="21" t="n">
        <v>0.0816167496457179</v>
      </c>
      <c r="E12" s="21" t="n">
        <v>0.0898464832300729</v>
      </c>
      <c r="F12" s="21"/>
      <c r="G12" s="21" t="n">
        <v>0.140189838467139</v>
      </c>
      <c r="H12" s="21" t="n">
        <v>0.0885741033870314</v>
      </c>
      <c r="I12" s="21" t="n">
        <v>0.0674120144342038</v>
      </c>
      <c r="J12" s="21" t="n">
        <v>0.0754644536306669</v>
      </c>
      <c r="K12" s="21" t="n">
        <v>0.088929573583852</v>
      </c>
      <c r="L12" s="21" t="n">
        <v>0.066084825191261</v>
      </c>
      <c r="M12" s="21"/>
      <c r="N12" s="21" t="n">
        <v>0.0425423398205015</v>
      </c>
      <c r="O12" s="21" t="n">
        <v>0.0931013269031116</v>
      </c>
      <c r="P12" s="21" t="n">
        <v>0.136716207088692</v>
      </c>
      <c r="Q12" s="21" t="n">
        <v>0.0846695185551693</v>
      </c>
      <c r="R12" s="21"/>
      <c r="S12" s="21" t="n">
        <v>0.0953714504994544</v>
      </c>
      <c r="T12" s="21" t="n">
        <v>0.134679428981307</v>
      </c>
      <c r="U12" s="21" t="n">
        <v>0.165270098211881</v>
      </c>
      <c r="V12" s="21" t="n">
        <v>0.0982662455720886</v>
      </c>
      <c r="W12" s="21" t="n">
        <v>0.123117554564162</v>
      </c>
      <c r="X12" s="21" t="n">
        <v>0.0226686236714163</v>
      </c>
      <c r="Y12" s="21" t="n">
        <v>0.04410615242545</v>
      </c>
      <c r="Z12" s="21" t="n">
        <v>0.0892104452362324</v>
      </c>
      <c r="AA12" s="21" t="n">
        <v>0.0945295323219058</v>
      </c>
      <c r="AB12" s="21" t="n">
        <v>0.0212298750452269</v>
      </c>
      <c r="AC12" s="21" t="n">
        <v>0.0542989175074876</v>
      </c>
      <c r="AD12" s="21" t="n">
        <v>0.091662057547507</v>
      </c>
      <c r="AE12" s="21"/>
      <c r="AF12" s="21" t="n">
        <v>0.0980452131074796</v>
      </c>
      <c r="AG12" s="21" t="n">
        <v>0.0767692755578995</v>
      </c>
      <c r="AH12" s="21" t="n">
        <v>0.0959037968577039</v>
      </c>
      <c r="AI12" s="21"/>
      <c r="AJ12" s="21" t="n">
        <v>0.0654336137622421</v>
      </c>
      <c r="AK12" s="21" t="n">
        <v>0.0928820134112973</v>
      </c>
      <c r="AL12" s="21" t="n">
        <v>0.0567468975438801</v>
      </c>
      <c r="AM12" s="21" t="n">
        <v>0.30365252870464</v>
      </c>
      <c r="AN12" s="21" t="n">
        <v>0.138336223941271</v>
      </c>
      <c r="AO12" s="21"/>
      <c r="AP12" s="21" t="n">
        <v>0.0745344158673671</v>
      </c>
      <c r="AQ12" s="21" t="n">
        <v>0.0736902356509137</v>
      </c>
      <c r="AR12" s="21" t="n">
        <v>0.0616937454774139</v>
      </c>
      <c r="AS12" s="21" t="n">
        <v>0.153566207031068</v>
      </c>
      <c r="AT12" s="21" t="n">
        <v>0.0681089365872322</v>
      </c>
      <c r="AU12" s="21"/>
      <c r="AV12" s="21" t="n">
        <v>0.0778763107769542</v>
      </c>
      <c r="AW12" s="21" t="n">
        <v>0.0686720526860772</v>
      </c>
      <c r="AX12" s="21" t="n">
        <v>0.0764313757950443</v>
      </c>
      <c r="AY12" s="21" t="n">
        <v>0.13811247896236</v>
      </c>
      <c r="AZ12" s="21" t="n">
        <v>0.0686156483537138</v>
      </c>
      <c r="BA12" s="21" t="n">
        <v>0</v>
      </c>
      <c r="BB12" s="21"/>
      <c r="BC12" s="21" t="n">
        <v>0.0437080782347025</v>
      </c>
      <c r="BD12" s="21" t="n">
        <v>0.092580861670451</v>
      </c>
      <c r="BE12" s="21" t="n">
        <v>0.0970300805634372</v>
      </c>
      <c r="BF12" s="21" t="n">
        <v>0.100756322058837</v>
      </c>
      <c r="BG12" s="21" t="n">
        <v>0.214266622716089</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0.123368098769235</v>
      </c>
      <c r="D9" s="19" t="n">
        <v>0.090832805315479</v>
      </c>
      <c r="E9" s="19" t="n">
        <v>0.151353431846466</v>
      </c>
      <c r="F9" s="19"/>
      <c r="G9" s="19" t="n">
        <v>0.101708148480221</v>
      </c>
      <c r="H9" s="19" t="n">
        <v>0.0935920893424177</v>
      </c>
      <c r="I9" s="19" t="n">
        <v>0.108568259346824</v>
      </c>
      <c r="J9" s="19" t="n">
        <v>0.119370608351938</v>
      </c>
      <c r="K9" s="19" t="n">
        <v>0.193021379267762</v>
      </c>
      <c r="L9" s="19" t="n">
        <v>0.138194754106379</v>
      </c>
      <c r="M9" s="19"/>
      <c r="N9" s="19" t="n">
        <v>0.0850799912172528</v>
      </c>
      <c r="O9" s="19" t="n">
        <v>0.131242070410227</v>
      </c>
      <c r="P9" s="19" t="n">
        <v>0.197411810037614</v>
      </c>
      <c r="Q9" s="19" t="n">
        <v>0.0925795740033258</v>
      </c>
      <c r="R9" s="19"/>
      <c r="S9" s="19" t="n">
        <v>0.129119648480349</v>
      </c>
      <c r="T9" s="19" t="n">
        <v>0.0471725284313743</v>
      </c>
      <c r="U9" s="19" t="n">
        <v>0.149897626922109</v>
      </c>
      <c r="V9" s="19" t="n">
        <v>0.103329758667164</v>
      </c>
      <c r="W9" s="19" t="n">
        <v>0.225726435741077</v>
      </c>
      <c r="X9" s="19" t="n">
        <v>0.0731431588851961</v>
      </c>
      <c r="Y9" s="19" t="n">
        <v>0.137941070155053</v>
      </c>
      <c r="Z9" s="19" t="n">
        <v>0.165024606903118</v>
      </c>
      <c r="AA9" s="19" t="n">
        <v>0.142424295120898</v>
      </c>
      <c r="AB9" s="19" t="n">
        <v>0.100689901627316</v>
      </c>
      <c r="AC9" s="19" t="n">
        <v>0.145581763051154</v>
      </c>
      <c r="AD9" s="19" t="n">
        <v>0.129042499787864</v>
      </c>
      <c r="AE9" s="19"/>
      <c r="AF9" s="19" t="n">
        <v>0.169637404819427</v>
      </c>
      <c r="AG9" s="19" t="n">
        <v>0.0934881334574999</v>
      </c>
      <c r="AH9" s="19" t="n">
        <v>0.108805399414263</v>
      </c>
      <c r="AI9" s="19"/>
      <c r="AJ9" s="19" t="n">
        <v>0.100089268093304</v>
      </c>
      <c r="AK9" s="19" t="n">
        <v>0.126011486433298</v>
      </c>
      <c r="AL9" s="19" t="n">
        <v>0.11560139491219</v>
      </c>
      <c r="AM9" s="19" t="n">
        <v>0.15903117851613</v>
      </c>
      <c r="AN9" s="19" t="n">
        <v>0.147340594805667</v>
      </c>
      <c r="AO9" s="19"/>
      <c r="AP9" s="19" t="n">
        <v>0.0661463309360964</v>
      </c>
      <c r="AQ9" s="19" t="n">
        <v>0.139514461859316</v>
      </c>
      <c r="AR9" s="19" t="n">
        <v>0.116757108644573</v>
      </c>
      <c r="AS9" s="19" t="n">
        <v>0.128904126727335</v>
      </c>
      <c r="AT9" s="19" t="n">
        <v>0.176411887775664</v>
      </c>
      <c r="AU9" s="19"/>
      <c r="AV9" s="19" t="n">
        <v>0.101235296902758</v>
      </c>
      <c r="AW9" s="19" t="n">
        <v>0.0897124042585393</v>
      </c>
      <c r="AX9" s="19" t="n">
        <v>0.15705106683807</v>
      </c>
      <c r="AY9" s="19" t="n">
        <v>0.150005464497886</v>
      </c>
      <c r="AZ9" s="19" t="n">
        <v>0.112161516754168</v>
      </c>
      <c r="BA9" s="19" t="n">
        <v>0.0829269332581085</v>
      </c>
      <c r="BB9" s="19"/>
      <c r="BC9" s="19" t="n">
        <v>0.167414713447579</v>
      </c>
      <c r="BD9" s="19" t="n">
        <v>0.1587643422484</v>
      </c>
      <c r="BE9" s="19" t="n">
        <v>0.099361586015405</v>
      </c>
      <c r="BF9" s="19" t="n">
        <v>0.0883833706153727</v>
      </c>
      <c r="BG9" s="19" t="n">
        <v>0</v>
      </c>
    </row>
    <row r="10">
      <c r="B10" s="20" t="s">
        <v>596</v>
      </c>
      <c r="C10" s="19" t="n">
        <v>0.433623457169247</v>
      </c>
      <c r="D10" s="19" t="n">
        <v>0.434401707001138</v>
      </c>
      <c r="E10" s="19" t="n">
        <v>0.430721258547028</v>
      </c>
      <c r="F10" s="19"/>
      <c r="G10" s="19" t="n">
        <v>0.383671297883511</v>
      </c>
      <c r="H10" s="19" t="n">
        <v>0.340311048520434</v>
      </c>
      <c r="I10" s="19" t="n">
        <v>0.385163528882788</v>
      </c>
      <c r="J10" s="19" t="n">
        <v>0.472578959688594</v>
      </c>
      <c r="K10" s="19" t="n">
        <v>0.462735870555002</v>
      </c>
      <c r="L10" s="19" t="n">
        <v>0.53679093712333</v>
      </c>
      <c r="M10" s="19"/>
      <c r="N10" s="19" t="n">
        <v>0.429438873099339</v>
      </c>
      <c r="O10" s="19" t="n">
        <v>0.358501076897012</v>
      </c>
      <c r="P10" s="19" t="n">
        <v>0.468190236181146</v>
      </c>
      <c r="Q10" s="19" t="n">
        <v>0.4812879395605</v>
      </c>
      <c r="R10" s="19"/>
      <c r="S10" s="19" t="n">
        <v>0.408415597999987</v>
      </c>
      <c r="T10" s="19" t="n">
        <v>0.527778194360306</v>
      </c>
      <c r="U10" s="19" t="n">
        <v>0.539138214207033</v>
      </c>
      <c r="V10" s="19" t="n">
        <v>0.404874166179019</v>
      </c>
      <c r="W10" s="19" t="n">
        <v>0.220524167907787</v>
      </c>
      <c r="X10" s="19" t="n">
        <v>0.413507547770825</v>
      </c>
      <c r="Y10" s="19" t="n">
        <v>0.47366003162453</v>
      </c>
      <c r="Z10" s="19" t="n">
        <v>0.449861457266926</v>
      </c>
      <c r="AA10" s="19" t="n">
        <v>0.42040634105798</v>
      </c>
      <c r="AB10" s="19" t="n">
        <v>0.452166118669897</v>
      </c>
      <c r="AC10" s="19" t="n">
        <v>0.408808454540825</v>
      </c>
      <c r="AD10" s="19" t="n">
        <v>0.5679781812926</v>
      </c>
      <c r="AE10" s="19"/>
      <c r="AF10" s="19" t="n">
        <v>0.454053796753079</v>
      </c>
      <c r="AG10" s="19" t="n">
        <v>0.404833450487541</v>
      </c>
      <c r="AH10" s="19" t="n">
        <v>0.461728487912018</v>
      </c>
      <c r="AI10" s="19"/>
      <c r="AJ10" s="19" t="n">
        <v>0.49233282907274</v>
      </c>
      <c r="AK10" s="19" t="n">
        <v>0.348737293975227</v>
      </c>
      <c r="AL10" s="19" t="n">
        <v>0.436034092099028</v>
      </c>
      <c r="AM10" s="19" t="n">
        <v>0.371218033154716</v>
      </c>
      <c r="AN10" s="19" t="n">
        <v>0.510297802760091</v>
      </c>
      <c r="AO10" s="19"/>
      <c r="AP10" s="19" t="n">
        <v>0.511988713628469</v>
      </c>
      <c r="AQ10" s="19" t="n">
        <v>0.324772892701046</v>
      </c>
      <c r="AR10" s="19" t="n">
        <v>0.508898212416643</v>
      </c>
      <c r="AS10" s="19" t="n">
        <v>0.4631254468931</v>
      </c>
      <c r="AT10" s="19" t="n">
        <v>0.345007584953772</v>
      </c>
      <c r="AU10" s="19"/>
      <c r="AV10" s="19" t="n">
        <v>0.272597588701804</v>
      </c>
      <c r="AW10" s="19" t="n">
        <v>0.477729567801029</v>
      </c>
      <c r="AX10" s="19" t="n">
        <v>0.396299301398667</v>
      </c>
      <c r="AY10" s="19" t="n">
        <v>0.504071974803774</v>
      </c>
      <c r="AZ10" s="19" t="n">
        <v>0.493880650246179</v>
      </c>
      <c r="BA10" s="19" t="n">
        <v>0.587854282673584</v>
      </c>
      <c r="BB10" s="19"/>
      <c r="BC10" s="19" t="n">
        <v>0.437482326891458</v>
      </c>
      <c r="BD10" s="19" t="n">
        <v>0.475826929584002</v>
      </c>
      <c r="BE10" s="19" t="n">
        <v>0.372003188284516</v>
      </c>
      <c r="BF10" s="19" t="n">
        <v>0.388791510044447</v>
      </c>
      <c r="BG10" s="19" t="n">
        <v>0.311127559924247</v>
      </c>
    </row>
    <row r="11">
      <c r="B11" s="20" t="s">
        <v>597</v>
      </c>
      <c r="C11" s="19" t="n">
        <v>0.304910894768613</v>
      </c>
      <c r="D11" s="19" t="n">
        <v>0.322730866550197</v>
      </c>
      <c r="E11" s="19" t="n">
        <v>0.29013350216837</v>
      </c>
      <c r="F11" s="19"/>
      <c r="G11" s="19" t="n">
        <v>0.328126587227418</v>
      </c>
      <c r="H11" s="19" t="n">
        <v>0.2969519300558</v>
      </c>
      <c r="I11" s="19" t="n">
        <v>0.285127732132949</v>
      </c>
      <c r="J11" s="19" t="n">
        <v>0.326998312849744</v>
      </c>
      <c r="K11" s="19" t="n">
        <v>0.314591372540436</v>
      </c>
      <c r="L11" s="19" t="n">
        <v>0.285495531381324</v>
      </c>
      <c r="M11" s="19"/>
      <c r="N11" s="19" t="n">
        <v>0.284305030115643</v>
      </c>
      <c r="O11" s="19" t="n">
        <v>0.344449806059226</v>
      </c>
      <c r="P11" s="19" t="n">
        <v>0.253223299137675</v>
      </c>
      <c r="Q11" s="19" t="n">
        <v>0.331982420760408</v>
      </c>
      <c r="R11" s="19"/>
      <c r="S11" s="19" t="n">
        <v>0.272627435766456</v>
      </c>
      <c r="T11" s="19" t="n">
        <v>0.319351460241997</v>
      </c>
      <c r="U11" s="19" t="n">
        <v>0.24265671063619</v>
      </c>
      <c r="V11" s="19" t="n">
        <v>0.29479031981718</v>
      </c>
      <c r="W11" s="19" t="n">
        <v>0.352645026857845</v>
      </c>
      <c r="X11" s="19" t="n">
        <v>0.315212494094504</v>
      </c>
      <c r="Y11" s="19" t="n">
        <v>0.276074020806721</v>
      </c>
      <c r="Z11" s="19" t="n">
        <v>0.299917059281997</v>
      </c>
      <c r="AA11" s="19" t="n">
        <v>0.312785859214922</v>
      </c>
      <c r="AB11" s="19" t="n">
        <v>0.379396351458893</v>
      </c>
      <c r="AC11" s="19" t="n">
        <v>0.333165079424822</v>
      </c>
      <c r="AD11" s="19" t="n">
        <v>0.211114413956819</v>
      </c>
      <c r="AE11" s="19"/>
      <c r="AF11" s="19" t="n">
        <v>0.255391147614442</v>
      </c>
      <c r="AG11" s="19" t="n">
        <v>0.344404818401716</v>
      </c>
      <c r="AH11" s="19" t="n">
        <v>0.286339826066783</v>
      </c>
      <c r="AI11" s="19"/>
      <c r="AJ11" s="19" t="n">
        <v>0.295335672212227</v>
      </c>
      <c r="AK11" s="19" t="n">
        <v>0.33926318382535</v>
      </c>
      <c r="AL11" s="19" t="n">
        <v>0.346611780440293</v>
      </c>
      <c r="AM11" s="19" t="n">
        <v>0.24570612441869</v>
      </c>
      <c r="AN11" s="19" t="n">
        <v>0.22144329731843</v>
      </c>
      <c r="AO11" s="19"/>
      <c r="AP11" s="19" t="n">
        <v>0.310662177557618</v>
      </c>
      <c r="AQ11" s="19" t="n">
        <v>0.328506778737792</v>
      </c>
      <c r="AR11" s="19" t="n">
        <v>0.374344678938784</v>
      </c>
      <c r="AS11" s="19" t="n">
        <v>0.278118650962675</v>
      </c>
      <c r="AT11" s="19" t="n">
        <v>0.405770654662604</v>
      </c>
      <c r="AU11" s="19"/>
      <c r="AV11" s="19" t="n">
        <v>0.378242582016871</v>
      </c>
      <c r="AW11" s="19" t="n">
        <v>0.291670099754652</v>
      </c>
      <c r="AX11" s="19" t="n">
        <v>0.408684113933041</v>
      </c>
      <c r="AY11" s="19" t="n">
        <v>0.236825483511038</v>
      </c>
      <c r="AZ11" s="19" t="n">
        <v>0.288648732928092</v>
      </c>
      <c r="BA11" s="19" t="n">
        <v>0.268326771981633</v>
      </c>
      <c r="BB11" s="19"/>
      <c r="BC11" s="19" t="n">
        <v>0.298246980980933</v>
      </c>
      <c r="BD11" s="19" t="n">
        <v>0.259297838073725</v>
      </c>
      <c r="BE11" s="19" t="n">
        <v>0.37093458375484</v>
      </c>
      <c r="BF11" s="19" t="n">
        <v>0.235310544043432</v>
      </c>
      <c r="BG11" s="19" t="n">
        <v>0.225002323203955</v>
      </c>
    </row>
    <row r="12">
      <c r="B12" s="20" t="s">
        <v>598</v>
      </c>
      <c r="C12" s="21" t="n">
        <v>0.138097549292905</v>
      </c>
      <c r="D12" s="21" t="n">
        <v>0.152034621133185</v>
      </c>
      <c r="E12" s="21" t="n">
        <v>0.127791807438135</v>
      </c>
      <c r="F12" s="21"/>
      <c r="G12" s="21" t="n">
        <v>0.186493966408849</v>
      </c>
      <c r="H12" s="21" t="n">
        <v>0.269144932081348</v>
      </c>
      <c r="I12" s="21" t="n">
        <v>0.221140479637439</v>
      </c>
      <c r="J12" s="21" t="n">
        <v>0.0810521191097243</v>
      </c>
      <c r="K12" s="21" t="n">
        <v>0.0296513776367993</v>
      </c>
      <c r="L12" s="21" t="n">
        <v>0.0395187773889669</v>
      </c>
      <c r="M12" s="21"/>
      <c r="N12" s="21" t="n">
        <v>0.201176105567765</v>
      </c>
      <c r="O12" s="21" t="n">
        <v>0.165807046633536</v>
      </c>
      <c r="P12" s="21" t="n">
        <v>0.0811746546435649</v>
      </c>
      <c r="Q12" s="21" t="n">
        <v>0.0941500656757661</v>
      </c>
      <c r="R12" s="21"/>
      <c r="S12" s="21" t="n">
        <v>0.189837317753209</v>
      </c>
      <c r="T12" s="21" t="n">
        <v>0.105697816966322</v>
      </c>
      <c r="U12" s="21" t="n">
        <v>0.0683074482346672</v>
      </c>
      <c r="V12" s="21" t="n">
        <v>0.197005755336637</v>
      </c>
      <c r="W12" s="21" t="n">
        <v>0.201104369493291</v>
      </c>
      <c r="X12" s="21" t="n">
        <v>0.198136799249475</v>
      </c>
      <c r="Y12" s="21" t="n">
        <v>0.112324877413697</v>
      </c>
      <c r="Z12" s="21" t="n">
        <v>0.0851968765479593</v>
      </c>
      <c r="AA12" s="21" t="n">
        <v>0.1243835046062</v>
      </c>
      <c r="AB12" s="21" t="n">
        <v>0.0677476282438932</v>
      </c>
      <c r="AC12" s="21" t="n">
        <v>0.112444702983199</v>
      </c>
      <c r="AD12" s="21" t="n">
        <v>0.0918649049627167</v>
      </c>
      <c r="AE12" s="21"/>
      <c r="AF12" s="21" t="n">
        <v>0.120917650813052</v>
      </c>
      <c r="AG12" s="21" t="n">
        <v>0.157273597653243</v>
      </c>
      <c r="AH12" s="21" t="n">
        <v>0.143126286606936</v>
      </c>
      <c r="AI12" s="21"/>
      <c r="AJ12" s="21" t="n">
        <v>0.11224223062173</v>
      </c>
      <c r="AK12" s="21" t="n">
        <v>0.185988035766125</v>
      </c>
      <c r="AL12" s="21" t="n">
        <v>0.101752732548489</v>
      </c>
      <c r="AM12" s="21" t="n">
        <v>0.224044663910464</v>
      </c>
      <c r="AN12" s="21" t="n">
        <v>0.120918305115812</v>
      </c>
      <c r="AO12" s="21"/>
      <c r="AP12" s="21" t="n">
        <v>0.111202777877816</v>
      </c>
      <c r="AQ12" s="21" t="n">
        <v>0.207205866701846</v>
      </c>
      <c r="AR12" s="21" t="n">
        <v>0</v>
      </c>
      <c r="AS12" s="21" t="n">
        <v>0.12985177541689</v>
      </c>
      <c r="AT12" s="21" t="n">
        <v>0.0728098726079608</v>
      </c>
      <c r="AU12" s="21"/>
      <c r="AV12" s="21" t="n">
        <v>0.247924532378567</v>
      </c>
      <c r="AW12" s="21" t="n">
        <v>0.14088792818578</v>
      </c>
      <c r="AX12" s="21" t="n">
        <v>0.0379655178302211</v>
      </c>
      <c r="AY12" s="21" t="n">
        <v>0.109097077187301</v>
      </c>
      <c r="AZ12" s="21" t="n">
        <v>0.105309100071561</v>
      </c>
      <c r="BA12" s="21" t="n">
        <v>0.0608920120866744</v>
      </c>
      <c r="BB12" s="21"/>
      <c r="BC12" s="21" t="n">
        <v>0.0968559786800303</v>
      </c>
      <c r="BD12" s="21" t="n">
        <v>0.106110890093873</v>
      </c>
      <c r="BE12" s="21" t="n">
        <v>0.157700641945239</v>
      </c>
      <c r="BF12" s="21" t="n">
        <v>0.287514575296748</v>
      </c>
      <c r="BG12" s="21" t="n">
        <v>0.463870116871798</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0.10719666734586</v>
      </c>
      <c r="D9" s="19" t="n">
        <v>0.138902135407462</v>
      </c>
      <c r="E9" s="19" t="n">
        <v>0.0804376954439936</v>
      </c>
      <c r="F9" s="19"/>
      <c r="G9" s="19" t="n">
        <v>0.122204828462392</v>
      </c>
      <c r="H9" s="19" t="n">
        <v>0.209944872319471</v>
      </c>
      <c r="I9" s="19" t="n">
        <v>0.137485248650828</v>
      </c>
      <c r="J9" s="19" t="n">
        <v>0.0839532808070444</v>
      </c>
      <c r="K9" s="19" t="n">
        <v>0.0457261952308114</v>
      </c>
      <c r="L9" s="19" t="n">
        <v>0.0407661094093616</v>
      </c>
      <c r="M9" s="19"/>
      <c r="N9" s="19" t="n">
        <v>0.203130338319143</v>
      </c>
      <c r="O9" s="19" t="n">
        <v>0.0946265996145124</v>
      </c>
      <c r="P9" s="19" t="n">
        <v>0.0708566706371081</v>
      </c>
      <c r="Q9" s="19" t="n">
        <v>0.0506103502575545</v>
      </c>
      <c r="R9" s="19"/>
      <c r="S9" s="19" t="n">
        <v>0.166927690630895</v>
      </c>
      <c r="T9" s="19" t="n">
        <v>0.0508338372957769</v>
      </c>
      <c r="U9" s="19" t="n">
        <v>0.0714282003768098</v>
      </c>
      <c r="V9" s="19" t="n">
        <v>0.0847341700105737</v>
      </c>
      <c r="W9" s="19" t="n">
        <v>0.210885863530804</v>
      </c>
      <c r="X9" s="19" t="n">
        <v>0.117316390570832</v>
      </c>
      <c r="Y9" s="19" t="n">
        <v>0.131373695126589</v>
      </c>
      <c r="Z9" s="19" t="n">
        <v>0.0421929777289103</v>
      </c>
      <c r="AA9" s="19" t="n">
        <v>0.0830463751965585</v>
      </c>
      <c r="AB9" s="19" t="n">
        <v>0.0604948158908703</v>
      </c>
      <c r="AC9" s="19" t="n">
        <v>0.103672065148351</v>
      </c>
      <c r="AD9" s="19" t="n">
        <v>0.0786825905501712</v>
      </c>
      <c r="AE9" s="19"/>
      <c r="AF9" s="19" t="n">
        <v>0.0944481100158272</v>
      </c>
      <c r="AG9" s="19" t="n">
        <v>0.124406211930413</v>
      </c>
      <c r="AH9" s="19" t="n">
        <v>0.124766288816074</v>
      </c>
      <c r="AI9" s="19"/>
      <c r="AJ9" s="19" t="n">
        <v>0.0801173651126073</v>
      </c>
      <c r="AK9" s="19" t="n">
        <v>0.128863574673477</v>
      </c>
      <c r="AL9" s="19" t="n">
        <v>0.155424673218298</v>
      </c>
      <c r="AM9" s="19" t="n">
        <v>0.0802892473806782</v>
      </c>
      <c r="AN9" s="19" t="n">
        <v>0.149304932030879</v>
      </c>
      <c r="AO9" s="19"/>
      <c r="AP9" s="19" t="n">
        <v>0.107418928608423</v>
      </c>
      <c r="AQ9" s="19" t="n">
        <v>0.138215515277758</v>
      </c>
      <c r="AR9" s="19" t="n">
        <v>0.0941876308902448</v>
      </c>
      <c r="AS9" s="19" t="n">
        <v>0.0636017924234578</v>
      </c>
      <c r="AT9" s="19" t="n">
        <v>0.0319577456929943</v>
      </c>
      <c r="AU9" s="19"/>
      <c r="AV9" s="19" t="n">
        <v>0.183817891621335</v>
      </c>
      <c r="AW9" s="19" t="n">
        <v>0.119427310603747</v>
      </c>
      <c r="AX9" s="19" t="n">
        <v>0.105918413528972</v>
      </c>
      <c r="AY9" s="19" t="n">
        <v>0.0534360784440239</v>
      </c>
      <c r="AZ9" s="19" t="n">
        <v>0.0513764990224002</v>
      </c>
      <c r="BA9" s="19" t="n">
        <v>0.026001421801391</v>
      </c>
      <c r="BB9" s="19"/>
      <c r="BC9" s="19" t="n">
        <v>0.0822435246557836</v>
      </c>
      <c r="BD9" s="19" t="n">
        <v>0.0730353375759974</v>
      </c>
      <c r="BE9" s="19" t="n">
        <v>0.146369702990904</v>
      </c>
      <c r="BF9" s="19" t="n">
        <v>0.172522261078818</v>
      </c>
      <c r="BG9" s="19" t="n">
        <v>0.463870116871798</v>
      </c>
    </row>
    <row r="10">
      <c r="B10" s="20" t="s">
        <v>596</v>
      </c>
      <c r="C10" s="19" t="n">
        <v>0.419928986224323</v>
      </c>
      <c r="D10" s="19" t="n">
        <v>0.477053109343193</v>
      </c>
      <c r="E10" s="19" t="n">
        <v>0.371693259709639</v>
      </c>
      <c r="F10" s="19"/>
      <c r="G10" s="19" t="n">
        <v>0.400577180314681</v>
      </c>
      <c r="H10" s="19" t="n">
        <v>0.347763286230183</v>
      </c>
      <c r="I10" s="19" t="n">
        <v>0.513063781959626</v>
      </c>
      <c r="J10" s="19" t="n">
        <v>0.419280514689593</v>
      </c>
      <c r="K10" s="19" t="n">
        <v>0.391668663728562</v>
      </c>
      <c r="L10" s="19" t="n">
        <v>0.450308562823769</v>
      </c>
      <c r="M10" s="19"/>
      <c r="N10" s="19" t="n">
        <v>0.445414118101739</v>
      </c>
      <c r="O10" s="19" t="n">
        <v>0.458150571033228</v>
      </c>
      <c r="P10" s="19" t="n">
        <v>0.37975943069528</v>
      </c>
      <c r="Q10" s="19" t="n">
        <v>0.390613996289899</v>
      </c>
      <c r="R10" s="19"/>
      <c r="S10" s="19" t="n">
        <v>0.430780336989148</v>
      </c>
      <c r="T10" s="19" t="n">
        <v>0.474835524798276</v>
      </c>
      <c r="U10" s="19" t="n">
        <v>0.352074907824104</v>
      </c>
      <c r="V10" s="19" t="n">
        <v>0.313999782864494</v>
      </c>
      <c r="W10" s="19" t="n">
        <v>0.381312241888843</v>
      </c>
      <c r="X10" s="19" t="n">
        <v>0.488526206127816</v>
      </c>
      <c r="Y10" s="19" t="n">
        <v>0.437036724527284</v>
      </c>
      <c r="Z10" s="19" t="n">
        <v>0.321031933541853</v>
      </c>
      <c r="AA10" s="19" t="n">
        <v>0.386698738594868</v>
      </c>
      <c r="AB10" s="19" t="n">
        <v>0.506185330019793</v>
      </c>
      <c r="AC10" s="19" t="n">
        <v>0.44544187312968</v>
      </c>
      <c r="AD10" s="19" t="n">
        <v>0.305596961827742</v>
      </c>
      <c r="AE10" s="19"/>
      <c r="AF10" s="19" t="n">
        <v>0.418754812303913</v>
      </c>
      <c r="AG10" s="19" t="n">
        <v>0.443428490646111</v>
      </c>
      <c r="AH10" s="19" t="n">
        <v>0.344507078029499</v>
      </c>
      <c r="AI10" s="19"/>
      <c r="AJ10" s="19" t="n">
        <v>0.471595285545607</v>
      </c>
      <c r="AK10" s="19" t="n">
        <v>0.42443952043953</v>
      </c>
      <c r="AL10" s="19" t="n">
        <v>0.413513253421427</v>
      </c>
      <c r="AM10" s="19" t="n">
        <v>0.440569775869901</v>
      </c>
      <c r="AN10" s="19" t="n">
        <v>0.329108176508932</v>
      </c>
      <c r="AO10" s="19"/>
      <c r="AP10" s="19" t="n">
        <v>0.416830030258181</v>
      </c>
      <c r="AQ10" s="19" t="n">
        <v>0.471964578249765</v>
      </c>
      <c r="AR10" s="19" t="n">
        <v>0.431409862571334</v>
      </c>
      <c r="AS10" s="19" t="n">
        <v>0.333643741442532</v>
      </c>
      <c r="AT10" s="19" t="n">
        <v>0.380027690905339</v>
      </c>
      <c r="AU10" s="19"/>
      <c r="AV10" s="19" t="n">
        <v>0.480628592920667</v>
      </c>
      <c r="AW10" s="19" t="n">
        <v>0.36210471991724</v>
      </c>
      <c r="AX10" s="19" t="n">
        <v>0.464583891210402</v>
      </c>
      <c r="AY10" s="19" t="n">
        <v>0.371107093981012</v>
      </c>
      <c r="AZ10" s="19" t="n">
        <v>0.408264961453988</v>
      </c>
      <c r="BA10" s="19" t="n">
        <v>0.422844562843088</v>
      </c>
      <c r="BB10" s="19"/>
      <c r="BC10" s="19" t="n">
        <v>0.42438521082495</v>
      </c>
      <c r="BD10" s="19" t="n">
        <v>0.366178477570735</v>
      </c>
      <c r="BE10" s="19" t="n">
        <v>0.463734159281625</v>
      </c>
      <c r="BF10" s="19" t="n">
        <v>0.413489998730256</v>
      </c>
      <c r="BG10" s="19" t="n">
        <v>0.108711961810352</v>
      </c>
    </row>
    <row r="11">
      <c r="B11" s="20" t="s">
        <v>597</v>
      </c>
      <c r="C11" s="19" t="n">
        <v>0.309308867389668</v>
      </c>
      <c r="D11" s="19" t="n">
        <v>0.216536286253125</v>
      </c>
      <c r="E11" s="19" t="n">
        <v>0.388436793458229</v>
      </c>
      <c r="F11" s="19"/>
      <c r="G11" s="19" t="n">
        <v>0.321525354177923</v>
      </c>
      <c r="H11" s="19" t="n">
        <v>0.306152347296045</v>
      </c>
      <c r="I11" s="19" t="n">
        <v>0.181794716073039</v>
      </c>
      <c r="J11" s="19" t="n">
        <v>0.331867450181179</v>
      </c>
      <c r="K11" s="19" t="n">
        <v>0.382968981548491</v>
      </c>
      <c r="L11" s="19" t="n">
        <v>0.328999486592991</v>
      </c>
      <c r="M11" s="19"/>
      <c r="N11" s="19" t="n">
        <v>0.252336624252239</v>
      </c>
      <c r="O11" s="19" t="n">
        <v>0.288349053920284</v>
      </c>
      <c r="P11" s="19" t="n">
        <v>0.293164887156638</v>
      </c>
      <c r="Q11" s="19" t="n">
        <v>0.402487447080279</v>
      </c>
      <c r="R11" s="19"/>
      <c r="S11" s="19" t="n">
        <v>0.275910508739501</v>
      </c>
      <c r="T11" s="19" t="n">
        <v>0.257087362967747</v>
      </c>
      <c r="U11" s="19" t="n">
        <v>0.381912623035435</v>
      </c>
      <c r="V11" s="19" t="n">
        <v>0.403862336313176</v>
      </c>
      <c r="W11" s="19" t="n">
        <v>0.287679145907183</v>
      </c>
      <c r="X11" s="19" t="n">
        <v>0.254036417309615</v>
      </c>
      <c r="Y11" s="19" t="n">
        <v>0.18765402388032</v>
      </c>
      <c r="Z11" s="19" t="n">
        <v>0.419107842788441</v>
      </c>
      <c r="AA11" s="19" t="n">
        <v>0.382848735015142</v>
      </c>
      <c r="AB11" s="19" t="n">
        <v>0.326376895596942</v>
      </c>
      <c r="AC11" s="19" t="n">
        <v>0.281517844238251</v>
      </c>
      <c r="AD11" s="19" t="n">
        <v>0.52385554265937</v>
      </c>
      <c r="AE11" s="19"/>
      <c r="AF11" s="19" t="n">
        <v>0.297281850297563</v>
      </c>
      <c r="AG11" s="19" t="n">
        <v>0.292421034486517</v>
      </c>
      <c r="AH11" s="19" t="n">
        <v>0.337280774618042</v>
      </c>
      <c r="AI11" s="19"/>
      <c r="AJ11" s="19" t="n">
        <v>0.323109801491101</v>
      </c>
      <c r="AK11" s="19" t="n">
        <v>0.221615687987675</v>
      </c>
      <c r="AL11" s="19" t="n">
        <v>0.285639555976209</v>
      </c>
      <c r="AM11" s="19" t="n">
        <v>0.215164882732257</v>
      </c>
      <c r="AN11" s="19" t="n">
        <v>0.343952362365704</v>
      </c>
      <c r="AO11" s="19"/>
      <c r="AP11" s="19" t="n">
        <v>0.354583078008247</v>
      </c>
      <c r="AQ11" s="19" t="n">
        <v>0.237015976616418</v>
      </c>
      <c r="AR11" s="19" t="n">
        <v>0.395489778788575</v>
      </c>
      <c r="AS11" s="19" t="n">
        <v>0.412422604200483</v>
      </c>
      <c r="AT11" s="19" t="n">
        <v>0.233125578142508</v>
      </c>
      <c r="AU11" s="19"/>
      <c r="AV11" s="19" t="n">
        <v>0.216029264386187</v>
      </c>
      <c r="AW11" s="19" t="n">
        <v>0.359454737369963</v>
      </c>
      <c r="AX11" s="19" t="n">
        <v>0.341643536338356</v>
      </c>
      <c r="AY11" s="19" t="n">
        <v>0.362380301687647</v>
      </c>
      <c r="AZ11" s="19" t="n">
        <v>0.279357782227345</v>
      </c>
      <c r="BA11" s="19" t="n">
        <v>0.424590816848288</v>
      </c>
      <c r="BB11" s="19"/>
      <c r="BC11" s="19" t="n">
        <v>0.310978260113434</v>
      </c>
      <c r="BD11" s="19" t="n">
        <v>0.395202231895706</v>
      </c>
      <c r="BE11" s="19" t="n">
        <v>0.250017764845681</v>
      </c>
      <c r="BF11" s="19" t="n">
        <v>0.283518558151733</v>
      </c>
      <c r="BG11" s="19" t="n">
        <v>0.225002323203955</v>
      </c>
    </row>
    <row r="12">
      <c r="B12" s="20" t="s">
        <v>598</v>
      </c>
      <c r="C12" s="21" t="n">
        <v>0.163565479040149</v>
      </c>
      <c r="D12" s="21" t="n">
        <v>0.16750846899622</v>
      </c>
      <c r="E12" s="21" t="n">
        <v>0.159432251388138</v>
      </c>
      <c r="F12" s="21"/>
      <c r="G12" s="21" t="n">
        <v>0.155692637045004</v>
      </c>
      <c r="H12" s="21" t="n">
        <v>0.136139494154301</v>
      </c>
      <c r="I12" s="21" t="n">
        <v>0.167656253316508</v>
      </c>
      <c r="J12" s="21" t="n">
        <v>0.164898754322183</v>
      </c>
      <c r="K12" s="21" t="n">
        <v>0.179636159492136</v>
      </c>
      <c r="L12" s="21" t="n">
        <v>0.179925841173878</v>
      </c>
      <c r="M12" s="21"/>
      <c r="N12" s="21" t="n">
        <v>0.099118919326879</v>
      </c>
      <c r="O12" s="21" t="n">
        <v>0.158873775431976</v>
      </c>
      <c r="P12" s="21" t="n">
        <v>0.256219011510973</v>
      </c>
      <c r="Q12" s="21" t="n">
        <v>0.156288206372268</v>
      </c>
      <c r="R12" s="21"/>
      <c r="S12" s="21" t="n">
        <v>0.126381463640456</v>
      </c>
      <c r="T12" s="21" t="n">
        <v>0.217243274938199</v>
      </c>
      <c r="U12" s="21" t="n">
        <v>0.194584268763651</v>
      </c>
      <c r="V12" s="21" t="n">
        <v>0.197403710811757</v>
      </c>
      <c r="W12" s="21" t="n">
        <v>0.12012274867317</v>
      </c>
      <c r="X12" s="21" t="n">
        <v>0.140120985991737</v>
      </c>
      <c r="Y12" s="21" t="n">
        <v>0.243935556465807</v>
      </c>
      <c r="Z12" s="21" t="n">
        <v>0.217667245940795</v>
      </c>
      <c r="AA12" s="21" t="n">
        <v>0.147406151193432</v>
      </c>
      <c r="AB12" s="21" t="n">
        <v>0.106942958492395</v>
      </c>
      <c r="AC12" s="21" t="n">
        <v>0.169368217483717</v>
      </c>
      <c r="AD12" s="21" t="n">
        <v>0.0918649049627167</v>
      </c>
      <c r="AE12" s="21"/>
      <c r="AF12" s="21" t="n">
        <v>0.189515227382696</v>
      </c>
      <c r="AG12" s="21" t="n">
        <v>0.139744262936959</v>
      </c>
      <c r="AH12" s="21" t="n">
        <v>0.193445858536385</v>
      </c>
      <c r="AI12" s="21"/>
      <c r="AJ12" s="21" t="n">
        <v>0.125177547850685</v>
      </c>
      <c r="AK12" s="21" t="n">
        <v>0.225081216899318</v>
      </c>
      <c r="AL12" s="21" t="n">
        <v>0.145422517384066</v>
      </c>
      <c r="AM12" s="21" t="n">
        <v>0.263976094017163</v>
      </c>
      <c r="AN12" s="21" t="n">
        <v>0.177634529094485</v>
      </c>
      <c r="AO12" s="21"/>
      <c r="AP12" s="21" t="n">
        <v>0.121167963125149</v>
      </c>
      <c r="AQ12" s="21" t="n">
        <v>0.15280392985606</v>
      </c>
      <c r="AR12" s="21" t="n">
        <v>0.078912727749846</v>
      </c>
      <c r="AS12" s="21" t="n">
        <v>0.190331861933527</v>
      </c>
      <c r="AT12" s="21" t="n">
        <v>0.354888985259159</v>
      </c>
      <c r="AU12" s="21"/>
      <c r="AV12" s="21" t="n">
        <v>0.119524251071811</v>
      </c>
      <c r="AW12" s="21" t="n">
        <v>0.15901323210905</v>
      </c>
      <c r="AX12" s="21" t="n">
        <v>0.0878541589222698</v>
      </c>
      <c r="AY12" s="21" t="n">
        <v>0.213076525887318</v>
      </c>
      <c r="AZ12" s="21" t="n">
        <v>0.261000757296266</v>
      </c>
      <c r="BA12" s="21" t="n">
        <v>0.126563198507232</v>
      </c>
      <c r="BB12" s="21"/>
      <c r="BC12" s="21" t="n">
        <v>0.182393004405833</v>
      </c>
      <c r="BD12" s="21" t="n">
        <v>0.165583952957561</v>
      </c>
      <c r="BE12" s="21" t="n">
        <v>0.139878372881792</v>
      </c>
      <c r="BF12" s="21" t="n">
        <v>0.130469182039193</v>
      </c>
      <c r="BG12" s="21" t="n">
        <v>0.202415598113895</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0.0897346191144301</v>
      </c>
      <c r="D9" s="19" t="n">
        <v>0.112433833245541</v>
      </c>
      <c r="E9" s="19" t="n">
        <v>0.0707848018796901</v>
      </c>
      <c r="F9" s="19"/>
      <c r="G9" s="19" t="n">
        <v>0.12698995739627</v>
      </c>
      <c r="H9" s="19" t="n">
        <v>0.186349992423455</v>
      </c>
      <c r="I9" s="19" t="n">
        <v>0.110824105672246</v>
      </c>
      <c r="J9" s="19" t="n">
        <v>0.0469590690071993</v>
      </c>
      <c r="K9" s="19" t="n">
        <v>0.0139913360285987</v>
      </c>
      <c r="L9" s="19" t="n">
        <v>0.0406976918138397</v>
      </c>
      <c r="M9" s="19"/>
      <c r="N9" s="19" t="n">
        <v>0.166646408271655</v>
      </c>
      <c r="O9" s="19" t="n">
        <v>0.0587880868373077</v>
      </c>
      <c r="P9" s="19" t="n">
        <v>0.0655408265040877</v>
      </c>
      <c r="Q9" s="19" t="n">
        <v>0.0603646239567818</v>
      </c>
      <c r="R9" s="19"/>
      <c r="S9" s="19" t="n">
        <v>0.147602895295391</v>
      </c>
      <c r="T9" s="19" t="n">
        <v>0.0662903807801526</v>
      </c>
      <c r="U9" s="19" t="n">
        <v>0.0668985089236222</v>
      </c>
      <c r="V9" s="19" t="n">
        <v>0.0936466236640454</v>
      </c>
      <c r="W9" s="19" t="n">
        <v>0.0820794697466818</v>
      </c>
      <c r="X9" s="19" t="n">
        <v>0.119380007584378</v>
      </c>
      <c r="Y9" s="19" t="n">
        <v>0.156847832541395</v>
      </c>
      <c r="Z9" s="19" t="n">
        <v>0.0421929777289103</v>
      </c>
      <c r="AA9" s="19" t="n">
        <v>0.101264839397884</v>
      </c>
      <c r="AB9" s="19" t="n">
        <v>0.0187698685191832</v>
      </c>
      <c r="AC9" s="19" t="n">
        <v>0.0241099801579154</v>
      </c>
      <c r="AD9" s="19" t="n">
        <v>0</v>
      </c>
      <c r="AE9" s="19"/>
      <c r="AF9" s="19" t="n">
        <v>0.0812135405774145</v>
      </c>
      <c r="AG9" s="19" t="n">
        <v>0.0720141475029683</v>
      </c>
      <c r="AH9" s="19" t="n">
        <v>0.146329431723801</v>
      </c>
      <c r="AI9" s="19"/>
      <c r="AJ9" s="19" t="n">
        <v>0.069852684123085</v>
      </c>
      <c r="AK9" s="19" t="n">
        <v>0.118327639883469</v>
      </c>
      <c r="AL9" s="19" t="n">
        <v>0.0574904945217535</v>
      </c>
      <c r="AM9" s="19" t="n">
        <v>0</v>
      </c>
      <c r="AN9" s="19" t="n">
        <v>0.122173809895285</v>
      </c>
      <c r="AO9" s="19"/>
      <c r="AP9" s="19" t="n">
        <v>0.0775145018264398</v>
      </c>
      <c r="AQ9" s="19" t="n">
        <v>0.103654000031768</v>
      </c>
      <c r="AR9" s="19" t="n">
        <v>0.0188716611554153</v>
      </c>
      <c r="AS9" s="19" t="n">
        <v>0.0611163212726785</v>
      </c>
      <c r="AT9" s="19" t="n">
        <v>0</v>
      </c>
      <c r="AU9" s="19"/>
      <c r="AV9" s="19" t="n">
        <v>0.127754313860151</v>
      </c>
      <c r="AW9" s="19" t="n">
        <v>0.1201220824803</v>
      </c>
      <c r="AX9" s="19" t="n">
        <v>0</v>
      </c>
      <c r="AY9" s="19" t="n">
        <v>0.0531498364203084</v>
      </c>
      <c r="AZ9" s="19" t="n">
        <v>0.0759427548100582</v>
      </c>
      <c r="BA9" s="19" t="n">
        <v>0.038576513748919</v>
      </c>
      <c r="BB9" s="19"/>
      <c r="BC9" s="19" t="n">
        <v>0.0810683123453989</v>
      </c>
      <c r="BD9" s="19" t="n">
        <v>0.0435224535956934</v>
      </c>
      <c r="BE9" s="19" t="n">
        <v>0.105667528491784</v>
      </c>
      <c r="BF9" s="19" t="n">
        <v>0.110720075007759</v>
      </c>
      <c r="BG9" s="19" t="n">
        <v>0.538792829329925</v>
      </c>
    </row>
    <row r="10">
      <c r="B10" s="20" t="s">
        <v>596</v>
      </c>
      <c r="C10" s="19" t="n">
        <v>0.50175081690909</v>
      </c>
      <c r="D10" s="19" t="n">
        <v>0.530402349646502</v>
      </c>
      <c r="E10" s="19" t="n">
        <v>0.475481553446335</v>
      </c>
      <c r="F10" s="19"/>
      <c r="G10" s="19" t="n">
        <v>0.451865929925137</v>
      </c>
      <c r="H10" s="19" t="n">
        <v>0.444805642954464</v>
      </c>
      <c r="I10" s="19" t="n">
        <v>0.599509598423892</v>
      </c>
      <c r="J10" s="19" t="n">
        <v>0.510533248768405</v>
      </c>
      <c r="K10" s="19" t="n">
        <v>0.509930374085791</v>
      </c>
      <c r="L10" s="19" t="n">
        <v>0.511230427847038</v>
      </c>
      <c r="M10" s="19"/>
      <c r="N10" s="19" t="n">
        <v>0.535128753861981</v>
      </c>
      <c r="O10" s="19" t="n">
        <v>0.569151161293069</v>
      </c>
      <c r="P10" s="19" t="n">
        <v>0.397129756620203</v>
      </c>
      <c r="Q10" s="19" t="n">
        <v>0.490782937995704</v>
      </c>
      <c r="R10" s="19"/>
      <c r="S10" s="19" t="n">
        <v>0.50753238032976</v>
      </c>
      <c r="T10" s="19" t="n">
        <v>0.466732534858527</v>
      </c>
      <c r="U10" s="19" t="n">
        <v>0.43692384723098</v>
      </c>
      <c r="V10" s="19" t="n">
        <v>0.535344125541891</v>
      </c>
      <c r="W10" s="19" t="n">
        <v>0.403594098525885</v>
      </c>
      <c r="X10" s="19" t="n">
        <v>0.532184918980379</v>
      </c>
      <c r="Y10" s="19" t="n">
        <v>0.474449641549598</v>
      </c>
      <c r="Z10" s="19" t="n">
        <v>0.515247711423051</v>
      </c>
      <c r="AA10" s="19" t="n">
        <v>0.631948580281502</v>
      </c>
      <c r="AB10" s="19" t="n">
        <v>0.433477794737776</v>
      </c>
      <c r="AC10" s="19" t="n">
        <v>0.590823750288046</v>
      </c>
      <c r="AD10" s="19" t="n">
        <v>0.523752090638951</v>
      </c>
      <c r="AE10" s="19"/>
      <c r="AF10" s="19" t="n">
        <v>0.475747935394729</v>
      </c>
      <c r="AG10" s="19" t="n">
        <v>0.583258163942827</v>
      </c>
      <c r="AH10" s="19" t="n">
        <v>0.34464014947193</v>
      </c>
      <c r="AI10" s="19"/>
      <c r="AJ10" s="19" t="n">
        <v>0.507939455619545</v>
      </c>
      <c r="AK10" s="19" t="n">
        <v>0.503908793039756</v>
      </c>
      <c r="AL10" s="19" t="n">
        <v>0.670955474875337</v>
      </c>
      <c r="AM10" s="19" t="n">
        <v>0.419791954280888</v>
      </c>
      <c r="AN10" s="19" t="n">
        <v>0.405279969866735</v>
      </c>
      <c r="AO10" s="19"/>
      <c r="AP10" s="19" t="n">
        <v>0.539209267958769</v>
      </c>
      <c r="AQ10" s="19" t="n">
        <v>0.527552915084969</v>
      </c>
      <c r="AR10" s="19" t="n">
        <v>0.693231930839138</v>
      </c>
      <c r="AS10" s="19" t="n">
        <v>0.412635536291778</v>
      </c>
      <c r="AT10" s="19" t="n">
        <v>0.629237753874937</v>
      </c>
      <c r="AU10" s="19"/>
      <c r="AV10" s="19" t="n">
        <v>0.551142459293552</v>
      </c>
      <c r="AW10" s="19" t="n">
        <v>0.475666734753658</v>
      </c>
      <c r="AX10" s="19" t="n">
        <v>0.694313342196756</v>
      </c>
      <c r="AY10" s="19" t="n">
        <v>0.406697916770038</v>
      </c>
      <c r="AZ10" s="19" t="n">
        <v>0.489149161918875</v>
      </c>
      <c r="BA10" s="19" t="n">
        <v>0.452035052743585</v>
      </c>
      <c r="BB10" s="19"/>
      <c r="BC10" s="19" t="n">
        <v>0.50658544114091</v>
      </c>
      <c r="BD10" s="19" t="n">
        <v>0.550944743249259</v>
      </c>
      <c r="BE10" s="19" t="n">
        <v>0.563845341391315</v>
      </c>
      <c r="BF10" s="19" t="n">
        <v>0.395776219139706</v>
      </c>
      <c r="BG10" s="19" t="n">
        <v>0.108711961810352</v>
      </c>
    </row>
    <row r="11">
      <c r="B11" s="20" t="s">
        <v>597</v>
      </c>
      <c r="C11" s="19" t="n">
        <v>0.308062253174079</v>
      </c>
      <c r="D11" s="19" t="n">
        <v>0.261453698055642</v>
      </c>
      <c r="E11" s="19" t="n">
        <v>0.350624859564773</v>
      </c>
      <c r="F11" s="19"/>
      <c r="G11" s="19" t="n">
        <v>0.305244628127625</v>
      </c>
      <c r="H11" s="19" t="n">
        <v>0.272134936958745</v>
      </c>
      <c r="I11" s="19" t="n">
        <v>0.208812621336675</v>
      </c>
      <c r="J11" s="19" t="n">
        <v>0.286137732588972</v>
      </c>
      <c r="K11" s="19" t="n">
        <v>0.400076844351548</v>
      </c>
      <c r="L11" s="19" t="n">
        <v>0.370880722633003</v>
      </c>
      <c r="M11" s="19"/>
      <c r="N11" s="19" t="n">
        <v>0.219531451707167</v>
      </c>
      <c r="O11" s="19" t="n">
        <v>0.281221107794431</v>
      </c>
      <c r="P11" s="19" t="n">
        <v>0.382228165531562</v>
      </c>
      <c r="Q11" s="19" t="n">
        <v>0.362948551618422</v>
      </c>
      <c r="R11" s="19"/>
      <c r="S11" s="19" t="n">
        <v>0.275896472297356</v>
      </c>
      <c r="T11" s="19" t="n">
        <v>0.332075099226083</v>
      </c>
      <c r="U11" s="19" t="n">
        <v>0.355962233813869</v>
      </c>
      <c r="V11" s="19" t="n">
        <v>0.240948937504071</v>
      </c>
      <c r="W11" s="19" t="n">
        <v>0.393789561199892</v>
      </c>
      <c r="X11" s="19" t="n">
        <v>0.258331311825987</v>
      </c>
      <c r="Y11" s="19" t="n">
        <v>0.302344479147855</v>
      </c>
      <c r="Z11" s="19" t="n">
        <v>0.396352764430856</v>
      </c>
      <c r="AA11" s="19" t="n">
        <v>0.155018580631657</v>
      </c>
      <c r="AB11" s="19" t="n">
        <v>0.465260545375248</v>
      </c>
      <c r="AC11" s="19" t="n">
        <v>0.303734620624341</v>
      </c>
      <c r="AD11" s="19" t="n">
        <v>0.292720946850825</v>
      </c>
      <c r="AE11" s="19"/>
      <c r="AF11" s="19" t="n">
        <v>0.323573225648236</v>
      </c>
      <c r="AG11" s="19" t="n">
        <v>0.266226590798521</v>
      </c>
      <c r="AH11" s="19" t="n">
        <v>0.371923957013831</v>
      </c>
      <c r="AI11" s="19"/>
      <c r="AJ11" s="19" t="n">
        <v>0.317506791925938</v>
      </c>
      <c r="AK11" s="19" t="n">
        <v>0.285999633402147</v>
      </c>
      <c r="AL11" s="19" t="n">
        <v>0.207189398106285</v>
      </c>
      <c r="AM11" s="19" t="n">
        <v>0.298135287312724</v>
      </c>
      <c r="AN11" s="19" t="n">
        <v>0.359293126333709</v>
      </c>
      <c r="AO11" s="19"/>
      <c r="AP11" s="19" t="n">
        <v>0.310064634681294</v>
      </c>
      <c r="AQ11" s="19" t="n">
        <v>0.279843780061145</v>
      </c>
      <c r="AR11" s="19" t="n">
        <v>0.244286653766464</v>
      </c>
      <c r="AS11" s="19" t="n">
        <v>0.3205321091543</v>
      </c>
      <c r="AT11" s="19" t="n">
        <v>0.257724111809524</v>
      </c>
      <c r="AU11" s="19"/>
      <c r="AV11" s="19" t="n">
        <v>0.246638519534538</v>
      </c>
      <c r="AW11" s="19" t="n">
        <v>0.287881159810268</v>
      </c>
      <c r="AX11" s="19" t="n">
        <v>0.246070596931271</v>
      </c>
      <c r="AY11" s="19" t="n">
        <v>0.370083725936741</v>
      </c>
      <c r="AZ11" s="19" t="n">
        <v>0.315352851378294</v>
      </c>
      <c r="BA11" s="19" t="n">
        <v>0.481276600723144</v>
      </c>
      <c r="BB11" s="19"/>
      <c r="BC11" s="19" t="n">
        <v>0.289923372738115</v>
      </c>
      <c r="BD11" s="19" t="n">
        <v>0.327293941020404</v>
      </c>
      <c r="BE11" s="19" t="n">
        <v>0.227122746936096</v>
      </c>
      <c r="BF11" s="19" t="n">
        <v>0.315292154054073</v>
      </c>
      <c r="BG11" s="19" t="n">
        <v>0.225002323203955</v>
      </c>
    </row>
    <row r="12">
      <c r="B12" s="20" t="s">
        <v>598</v>
      </c>
      <c r="C12" s="21" t="n">
        <v>0.1004523108024</v>
      </c>
      <c r="D12" s="21" t="n">
        <v>0.0957101190523152</v>
      </c>
      <c r="E12" s="21" t="n">
        <v>0.103108785109202</v>
      </c>
      <c r="F12" s="21"/>
      <c r="G12" s="21" t="n">
        <v>0.115899484550969</v>
      </c>
      <c r="H12" s="21" t="n">
        <v>0.0967094276633365</v>
      </c>
      <c r="I12" s="21" t="n">
        <v>0.0808536745671871</v>
      </c>
      <c r="J12" s="21" t="n">
        <v>0.156369949635423</v>
      </c>
      <c r="K12" s="21" t="n">
        <v>0.0760014455340627</v>
      </c>
      <c r="L12" s="21" t="n">
        <v>0.0771911577061197</v>
      </c>
      <c r="M12" s="21"/>
      <c r="N12" s="21" t="n">
        <v>0.0786933861591965</v>
      </c>
      <c r="O12" s="21" t="n">
        <v>0.0908396440751927</v>
      </c>
      <c r="P12" s="21" t="n">
        <v>0.155101251344148</v>
      </c>
      <c r="Q12" s="21" t="n">
        <v>0.0859038864290921</v>
      </c>
      <c r="R12" s="21"/>
      <c r="S12" s="21" t="n">
        <v>0.0689682520774929</v>
      </c>
      <c r="T12" s="21" t="n">
        <v>0.134901985135237</v>
      </c>
      <c r="U12" s="21" t="n">
        <v>0.140215410031529</v>
      </c>
      <c r="V12" s="21" t="n">
        <v>0.130060313289992</v>
      </c>
      <c r="W12" s="21" t="n">
        <v>0.120536870527541</v>
      </c>
      <c r="X12" s="21" t="n">
        <v>0.0901037616092564</v>
      </c>
      <c r="Y12" s="21" t="n">
        <v>0.0663580467611528</v>
      </c>
      <c r="Z12" s="21" t="n">
        <v>0.0462065464171834</v>
      </c>
      <c r="AA12" s="21" t="n">
        <v>0.111767999688957</v>
      </c>
      <c r="AB12" s="21" t="n">
        <v>0.0824917913677922</v>
      </c>
      <c r="AC12" s="21" t="n">
        <v>0.0813316489296971</v>
      </c>
      <c r="AD12" s="21" t="n">
        <v>0.183526962510224</v>
      </c>
      <c r="AE12" s="21"/>
      <c r="AF12" s="21" t="n">
        <v>0.119465298379621</v>
      </c>
      <c r="AG12" s="21" t="n">
        <v>0.0785010977556837</v>
      </c>
      <c r="AH12" s="21" t="n">
        <v>0.137106461790437</v>
      </c>
      <c r="AI12" s="21"/>
      <c r="AJ12" s="21" t="n">
        <v>0.104701068331432</v>
      </c>
      <c r="AK12" s="21" t="n">
        <v>0.0917639336746273</v>
      </c>
      <c r="AL12" s="21" t="n">
        <v>0.0643646324966248</v>
      </c>
      <c r="AM12" s="21" t="n">
        <v>0.282072758406388</v>
      </c>
      <c r="AN12" s="21" t="n">
        <v>0.113253093904271</v>
      </c>
      <c r="AO12" s="21"/>
      <c r="AP12" s="21" t="n">
        <v>0.0732115955334976</v>
      </c>
      <c r="AQ12" s="21" t="n">
        <v>0.0889493048221171</v>
      </c>
      <c r="AR12" s="21" t="n">
        <v>0.0436097542389825</v>
      </c>
      <c r="AS12" s="21" t="n">
        <v>0.205716033281244</v>
      </c>
      <c r="AT12" s="21" t="n">
        <v>0.11303813431554</v>
      </c>
      <c r="AU12" s="21"/>
      <c r="AV12" s="21" t="n">
        <v>0.0744647073117597</v>
      </c>
      <c r="AW12" s="21" t="n">
        <v>0.116330022955775</v>
      </c>
      <c r="AX12" s="21" t="n">
        <v>0.0596160608719725</v>
      </c>
      <c r="AY12" s="21" t="n">
        <v>0.170068520872913</v>
      </c>
      <c r="AZ12" s="21" t="n">
        <v>0.119555231892773</v>
      </c>
      <c r="BA12" s="21" t="n">
        <v>0.0281118327843527</v>
      </c>
      <c r="BB12" s="21"/>
      <c r="BC12" s="21" t="n">
        <v>0.122422873775576</v>
      </c>
      <c r="BD12" s="21" t="n">
        <v>0.0782388621346444</v>
      </c>
      <c r="BE12" s="21" t="n">
        <v>0.103364383180805</v>
      </c>
      <c r="BF12" s="21" t="n">
        <v>0.178211551798463</v>
      </c>
      <c r="BG12" s="21" t="n">
        <v>0.127492885655769</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0.261291439176703</v>
      </c>
      <c r="D9" s="19" t="n">
        <v>0.222444397297097</v>
      </c>
      <c r="E9" s="19" t="n">
        <v>0.300365700596053</v>
      </c>
      <c r="F9" s="19"/>
      <c r="G9" s="19" t="n">
        <v>0.233310175901075</v>
      </c>
      <c r="H9" s="19" t="n">
        <v>0.262412799859922</v>
      </c>
      <c r="I9" s="19" t="n">
        <v>0.235506970599671</v>
      </c>
      <c r="J9" s="19" t="n">
        <v>0.293769228337435</v>
      </c>
      <c r="K9" s="19" t="n">
        <v>0.252587505275021</v>
      </c>
      <c r="L9" s="19" t="n">
        <v>0.279023406281566</v>
      </c>
      <c r="M9" s="19"/>
      <c r="N9" s="19" t="n">
        <v>0.264811380402218</v>
      </c>
      <c r="O9" s="19" t="n">
        <v>0.256842602663178</v>
      </c>
      <c r="P9" s="19" t="n">
        <v>0.308132740492269</v>
      </c>
      <c r="Q9" s="19" t="n">
        <v>0.222126800916491</v>
      </c>
      <c r="R9" s="19"/>
      <c r="S9" s="19" t="n">
        <v>0.2253343436548</v>
      </c>
      <c r="T9" s="19" t="n">
        <v>0.262676543567187</v>
      </c>
      <c r="U9" s="19" t="n">
        <v>0.38182009362986</v>
      </c>
      <c r="V9" s="19" t="n">
        <v>0.416664090986426</v>
      </c>
      <c r="W9" s="19" t="n">
        <v>0.192866455209539</v>
      </c>
      <c r="X9" s="19" t="n">
        <v>0.159472203393825</v>
      </c>
      <c r="Y9" s="19" t="n">
        <v>0.29345549691424</v>
      </c>
      <c r="Z9" s="19" t="n">
        <v>0.343472150466982</v>
      </c>
      <c r="AA9" s="19" t="n">
        <v>0.247457459986439</v>
      </c>
      <c r="AB9" s="19" t="n">
        <v>0.312461141521726</v>
      </c>
      <c r="AC9" s="19" t="n">
        <v>0.167713170312575</v>
      </c>
      <c r="AD9" s="19" t="n">
        <v>0.14619607775506</v>
      </c>
      <c r="AE9" s="19"/>
      <c r="AF9" s="19" t="n">
        <v>0.242806449930139</v>
      </c>
      <c r="AG9" s="19" t="n">
        <v>0.290273879011155</v>
      </c>
      <c r="AH9" s="19" t="n">
        <v>0.218241291035987</v>
      </c>
      <c r="AI9" s="19"/>
      <c r="AJ9" s="19" t="n">
        <v>0.211091285527743</v>
      </c>
      <c r="AK9" s="19" t="n">
        <v>0.293306400015993</v>
      </c>
      <c r="AL9" s="19" t="n">
        <v>0.237928018508325</v>
      </c>
      <c r="AM9" s="19" t="n">
        <v>0.0960651343228264</v>
      </c>
      <c r="AN9" s="19" t="n">
        <v>0.255583064633111</v>
      </c>
      <c r="AO9" s="19"/>
      <c r="AP9" s="19" t="n">
        <v>0.145467535549053</v>
      </c>
      <c r="AQ9" s="19" t="n">
        <v>0.267825959498204</v>
      </c>
      <c r="AR9" s="19" t="n">
        <v>0.277942487730537</v>
      </c>
      <c r="AS9" s="19" t="n">
        <v>0.180909971347704</v>
      </c>
      <c r="AT9" s="19" t="n">
        <v>0.477559424126375</v>
      </c>
      <c r="AU9" s="19"/>
      <c r="AV9" s="19" t="n">
        <v>0.279878631311959</v>
      </c>
      <c r="AW9" s="19" t="n">
        <v>0.1529176842049</v>
      </c>
      <c r="AX9" s="19" t="n">
        <v>0.268332463894021</v>
      </c>
      <c r="AY9" s="19" t="n">
        <v>0.231993064967598</v>
      </c>
      <c r="AZ9" s="19" t="n">
        <v>0.460838889234292</v>
      </c>
      <c r="BA9" s="19" t="n">
        <v>0.191500561672896</v>
      </c>
      <c r="BB9" s="19"/>
      <c r="BC9" s="19" t="n">
        <v>0.276736294053278</v>
      </c>
      <c r="BD9" s="19" t="n">
        <v>0.293978158957541</v>
      </c>
      <c r="BE9" s="19" t="n">
        <v>0.258503979978137</v>
      </c>
      <c r="BF9" s="19" t="n">
        <v>0.192518733710629</v>
      </c>
      <c r="BG9" s="19" t="n">
        <v>0.0706645108962021</v>
      </c>
    </row>
    <row r="10">
      <c r="B10" s="20" t="s">
        <v>596</v>
      </c>
      <c r="C10" s="19" t="n">
        <v>0.450251004513314</v>
      </c>
      <c r="D10" s="19" t="n">
        <v>0.510279482605538</v>
      </c>
      <c r="E10" s="19" t="n">
        <v>0.398632109375615</v>
      </c>
      <c r="F10" s="19"/>
      <c r="G10" s="19" t="n">
        <v>0.407988997121379</v>
      </c>
      <c r="H10" s="19" t="n">
        <v>0.399681474816942</v>
      </c>
      <c r="I10" s="19" t="n">
        <v>0.367779801266596</v>
      </c>
      <c r="J10" s="19" t="n">
        <v>0.53606777870524</v>
      </c>
      <c r="K10" s="19" t="n">
        <v>0.492805417986098</v>
      </c>
      <c r="L10" s="19" t="n">
        <v>0.49132779884933</v>
      </c>
      <c r="M10" s="19"/>
      <c r="N10" s="19" t="n">
        <v>0.407012067653926</v>
      </c>
      <c r="O10" s="19" t="n">
        <v>0.424117494262153</v>
      </c>
      <c r="P10" s="19" t="n">
        <v>0.406009877167927</v>
      </c>
      <c r="Q10" s="19" t="n">
        <v>0.558054599630236</v>
      </c>
      <c r="R10" s="19"/>
      <c r="S10" s="19" t="n">
        <v>0.381409962539707</v>
      </c>
      <c r="T10" s="19" t="n">
        <v>0.497625422430363</v>
      </c>
      <c r="U10" s="19" t="n">
        <v>0.452534872093428</v>
      </c>
      <c r="V10" s="19" t="n">
        <v>0.453850573857063</v>
      </c>
      <c r="W10" s="19" t="n">
        <v>0.486549376327346</v>
      </c>
      <c r="X10" s="19" t="n">
        <v>0.477283507303565</v>
      </c>
      <c r="Y10" s="19" t="n">
        <v>0.391913307754086</v>
      </c>
      <c r="Z10" s="19" t="n">
        <v>0.527017467919559</v>
      </c>
      <c r="AA10" s="19" t="n">
        <v>0.447219939725253</v>
      </c>
      <c r="AB10" s="19" t="n">
        <v>0.394266417015873</v>
      </c>
      <c r="AC10" s="19" t="n">
        <v>0.580206026595642</v>
      </c>
      <c r="AD10" s="19" t="n">
        <v>0.391053803720945</v>
      </c>
      <c r="AE10" s="19"/>
      <c r="AF10" s="19" t="n">
        <v>0.470708836035575</v>
      </c>
      <c r="AG10" s="19" t="n">
        <v>0.42180585628652</v>
      </c>
      <c r="AH10" s="19" t="n">
        <v>0.498123135544404</v>
      </c>
      <c r="AI10" s="19"/>
      <c r="AJ10" s="19" t="n">
        <v>0.496677873697445</v>
      </c>
      <c r="AK10" s="19" t="n">
        <v>0.439671083015698</v>
      </c>
      <c r="AL10" s="19" t="n">
        <v>0.556458602052189</v>
      </c>
      <c r="AM10" s="19" t="n">
        <v>0.322860886299338</v>
      </c>
      <c r="AN10" s="19" t="n">
        <v>0.438823185987119</v>
      </c>
      <c r="AO10" s="19"/>
      <c r="AP10" s="19" t="n">
        <v>0.59351795357623</v>
      </c>
      <c r="AQ10" s="19" t="n">
        <v>0.421043252695119</v>
      </c>
      <c r="AR10" s="19" t="n">
        <v>0.525207800466891</v>
      </c>
      <c r="AS10" s="19" t="n">
        <v>0.452808347188637</v>
      </c>
      <c r="AT10" s="19" t="n">
        <v>0.244107936749163</v>
      </c>
      <c r="AU10" s="19"/>
      <c r="AV10" s="19" t="n">
        <v>0.377079184635253</v>
      </c>
      <c r="AW10" s="19" t="n">
        <v>0.558697485733159</v>
      </c>
      <c r="AX10" s="19" t="n">
        <v>0.459692609059523</v>
      </c>
      <c r="AY10" s="19" t="n">
        <v>0.46295473755116</v>
      </c>
      <c r="AZ10" s="19" t="n">
        <v>0.32550683024819</v>
      </c>
      <c r="BA10" s="19" t="n">
        <v>0.50635478557811</v>
      </c>
      <c r="BB10" s="19"/>
      <c r="BC10" s="19" t="n">
        <v>0.456263415378928</v>
      </c>
      <c r="BD10" s="19" t="n">
        <v>0.477890358397538</v>
      </c>
      <c r="BE10" s="19" t="n">
        <v>0.375596567757127</v>
      </c>
      <c r="BF10" s="19" t="n">
        <v>0.478156972579627</v>
      </c>
      <c r="BG10" s="19" t="n">
        <v>0.112749755450412</v>
      </c>
    </row>
    <row r="11">
      <c r="B11" s="20" t="s">
        <v>597</v>
      </c>
      <c r="C11" s="19" t="n">
        <v>0.174396467672371</v>
      </c>
      <c r="D11" s="19" t="n">
        <v>0.155829563732361</v>
      </c>
      <c r="E11" s="19" t="n">
        <v>0.185977605786948</v>
      </c>
      <c r="F11" s="19"/>
      <c r="G11" s="19" t="n">
        <v>0.191967652309641</v>
      </c>
      <c r="H11" s="19" t="n">
        <v>0.188677714520899</v>
      </c>
      <c r="I11" s="19" t="n">
        <v>0.254530911120831</v>
      </c>
      <c r="J11" s="19" t="n">
        <v>0.0859843807582606</v>
      </c>
      <c r="K11" s="19" t="n">
        <v>0.198652565250369</v>
      </c>
      <c r="L11" s="19" t="n">
        <v>0.148224718427988</v>
      </c>
      <c r="M11" s="19"/>
      <c r="N11" s="19" t="n">
        <v>0.192167681880337</v>
      </c>
      <c r="O11" s="19" t="n">
        <v>0.168897319328091</v>
      </c>
      <c r="P11" s="19" t="n">
        <v>0.197223532666755</v>
      </c>
      <c r="Q11" s="19" t="n">
        <v>0.141858104148567</v>
      </c>
      <c r="R11" s="19"/>
      <c r="S11" s="19" t="n">
        <v>0.232364178025724</v>
      </c>
      <c r="T11" s="19" t="n">
        <v>0.120348799655303</v>
      </c>
      <c r="U11" s="19" t="n">
        <v>0.116789923023803</v>
      </c>
      <c r="V11" s="19" t="n">
        <v>0.075670734253328</v>
      </c>
      <c r="W11" s="19" t="n">
        <v>0.218629274276557</v>
      </c>
      <c r="X11" s="19" t="n">
        <v>0.134744004905744</v>
      </c>
      <c r="Y11" s="19" t="n">
        <v>0.214274614486402</v>
      </c>
      <c r="Z11" s="19" t="n">
        <v>0.0873174038845492</v>
      </c>
      <c r="AA11" s="19" t="n">
        <v>0.210726696739602</v>
      </c>
      <c r="AB11" s="19" t="n">
        <v>0.205201372530277</v>
      </c>
      <c r="AC11" s="19" t="n">
        <v>0.175142862354923</v>
      </c>
      <c r="AD11" s="19" t="n">
        <v>0.311921781035353</v>
      </c>
      <c r="AE11" s="19"/>
      <c r="AF11" s="19" t="n">
        <v>0.158121084993982</v>
      </c>
      <c r="AG11" s="19" t="n">
        <v>0.177129362874978</v>
      </c>
      <c r="AH11" s="19" t="n">
        <v>0.153750428724447</v>
      </c>
      <c r="AI11" s="19"/>
      <c r="AJ11" s="19" t="n">
        <v>0.178285854053991</v>
      </c>
      <c r="AK11" s="19" t="n">
        <v>0.141177689622028</v>
      </c>
      <c r="AL11" s="19" t="n">
        <v>0.17736168594222</v>
      </c>
      <c r="AM11" s="19" t="n">
        <v>0.277421450673196</v>
      </c>
      <c r="AN11" s="19" t="n">
        <v>0.1838076324088</v>
      </c>
      <c r="AO11" s="19"/>
      <c r="AP11" s="19" t="n">
        <v>0.165309549202347</v>
      </c>
      <c r="AQ11" s="19" t="n">
        <v>0.171219067840953</v>
      </c>
      <c r="AR11" s="19" t="n">
        <v>0.196849711802572</v>
      </c>
      <c r="AS11" s="19" t="n">
        <v>0.199523664521691</v>
      </c>
      <c r="AT11" s="19" t="n">
        <v>0.278332639124462</v>
      </c>
      <c r="AU11" s="19"/>
      <c r="AV11" s="19" t="n">
        <v>0.18444584679147</v>
      </c>
      <c r="AW11" s="19" t="n">
        <v>0.184288903456664</v>
      </c>
      <c r="AX11" s="19" t="n">
        <v>0.18403364509444</v>
      </c>
      <c r="AY11" s="19" t="n">
        <v>0.152137767867767</v>
      </c>
      <c r="AZ11" s="19" t="n">
        <v>0.1956245216109</v>
      </c>
      <c r="BA11" s="19" t="n">
        <v>0.196879792466803</v>
      </c>
      <c r="BB11" s="19"/>
      <c r="BC11" s="19" t="n">
        <v>0.167281842805995</v>
      </c>
      <c r="BD11" s="19" t="n">
        <v>0.17653382715195</v>
      </c>
      <c r="BE11" s="19" t="n">
        <v>0.189340034688537</v>
      </c>
      <c r="BF11" s="19" t="n">
        <v>0.194486508420872</v>
      </c>
      <c r="BG11" s="19" t="n">
        <v>0.220964529563894</v>
      </c>
    </row>
    <row r="12">
      <c r="B12" s="20" t="s">
        <v>598</v>
      </c>
      <c r="C12" s="21" t="n">
        <v>0.114061088637613</v>
      </c>
      <c r="D12" s="21" t="n">
        <v>0.111446556365004</v>
      </c>
      <c r="E12" s="21" t="n">
        <v>0.115024584241383</v>
      </c>
      <c r="F12" s="21"/>
      <c r="G12" s="21" t="n">
        <v>0.166733174667906</v>
      </c>
      <c r="H12" s="21" t="n">
        <v>0.149228010802237</v>
      </c>
      <c r="I12" s="21" t="n">
        <v>0.142182317012903</v>
      </c>
      <c r="J12" s="21" t="n">
        <v>0.0841786121990643</v>
      </c>
      <c r="K12" s="21" t="n">
        <v>0.0559545114885121</v>
      </c>
      <c r="L12" s="21" t="n">
        <v>0.0814240764411158</v>
      </c>
      <c r="M12" s="21"/>
      <c r="N12" s="21" t="n">
        <v>0.136008870063519</v>
      </c>
      <c r="O12" s="21" t="n">
        <v>0.150142583746578</v>
      </c>
      <c r="P12" s="21" t="n">
        <v>0.088633849673049</v>
      </c>
      <c r="Q12" s="21" t="n">
        <v>0.0779604953047063</v>
      </c>
      <c r="R12" s="21"/>
      <c r="S12" s="21" t="n">
        <v>0.160891515779769</v>
      </c>
      <c r="T12" s="21" t="n">
        <v>0.119349234347147</v>
      </c>
      <c r="U12" s="21" t="n">
        <v>0.0488551112529091</v>
      </c>
      <c r="V12" s="21" t="n">
        <v>0.0538146009031828</v>
      </c>
      <c r="W12" s="21" t="n">
        <v>0.101954894186558</v>
      </c>
      <c r="X12" s="21" t="n">
        <v>0.228500284396867</v>
      </c>
      <c r="Y12" s="21" t="n">
        <v>0.100356580845272</v>
      </c>
      <c r="Z12" s="21" t="n">
        <v>0.0421929777289103</v>
      </c>
      <c r="AA12" s="21" t="n">
        <v>0.0945959035487057</v>
      </c>
      <c r="AB12" s="21" t="n">
        <v>0.0880710689321237</v>
      </c>
      <c r="AC12" s="21" t="n">
        <v>0.0769379407368611</v>
      </c>
      <c r="AD12" s="21" t="n">
        <v>0.150828337488642</v>
      </c>
      <c r="AE12" s="21"/>
      <c r="AF12" s="21" t="n">
        <v>0.128363629040304</v>
      </c>
      <c r="AG12" s="21" t="n">
        <v>0.110790901827346</v>
      </c>
      <c r="AH12" s="21" t="n">
        <v>0.129885144695161</v>
      </c>
      <c r="AI12" s="21"/>
      <c r="AJ12" s="21" t="n">
        <v>0.11394498672082</v>
      </c>
      <c r="AK12" s="21" t="n">
        <v>0.12584482734628</v>
      </c>
      <c r="AL12" s="21" t="n">
        <v>0.0282516934972667</v>
      </c>
      <c r="AM12" s="21" t="n">
        <v>0.30365252870464</v>
      </c>
      <c r="AN12" s="21" t="n">
        <v>0.12178611697097</v>
      </c>
      <c r="AO12" s="21"/>
      <c r="AP12" s="21" t="n">
        <v>0.0957049616723696</v>
      </c>
      <c r="AQ12" s="21" t="n">
        <v>0.139911719965724</v>
      </c>
      <c r="AR12" s="21" t="n">
        <v>0</v>
      </c>
      <c r="AS12" s="21" t="n">
        <v>0.166758016941968</v>
      </c>
      <c r="AT12" s="21" t="n">
        <v>0</v>
      </c>
      <c r="AU12" s="21"/>
      <c r="AV12" s="21" t="n">
        <v>0.158596337261318</v>
      </c>
      <c r="AW12" s="21" t="n">
        <v>0.104095926605277</v>
      </c>
      <c r="AX12" s="21" t="n">
        <v>0.087941281952015</v>
      </c>
      <c r="AY12" s="21" t="n">
        <v>0.152914429613475</v>
      </c>
      <c r="AZ12" s="21" t="n">
        <v>0.0180297589066175</v>
      </c>
      <c r="BA12" s="21" t="n">
        <v>0.105264860282191</v>
      </c>
      <c r="BB12" s="21"/>
      <c r="BC12" s="21" t="n">
        <v>0.0997184477617985</v>
      </c>
      <c r="BD12" s="21" t="n">
        <v>0.051597655492972</v>
      </c>
      <c r="BE12" s="21" t="n">
        <v>0.176559417576198</v>
      </c>
      <c r="BF12" s="21" t="n">
        <v>0.134837785288871</v>
      </c>
      <c r="BG12" s="21" t="n">
        <v>0.595621204089491</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0.0829742937935873</v>
      </c>
      <c r="D9" s="19" t="n">
        <v>0.0872774634141336</v>
      </c>
      <c r="E9" s="19" t="n">
        <v>0.076782530910954</v>
      </c>
      <c r="F9" s="19"/>
      <c r="G9" s="19" t="n">
        <v>0.161069075440422</v>
      </c>
      <c r="H9" s="19" t="n">
        <v>0.179955884578605</v>
      </c>
      <c r="I9" s="19" t="n">
        <v>0.0857302962329034</v>
      </c>
      <c r="J9" s="19" t="n">
        <v>0.0112008665303659</v>
      </c>
      <c r="K9" s="19" t="n">
        <v>0.0309534275261896</v>
      </c>
      <c r="L9" s="19" t="n">
        <v>0.0235438356241226</v>
      </c>
      <c r="M9" s="19"/>
      <c r="N9" s="19" t="n">
        <v>0.1374130736429</v>
      </c>
      <c r="O9" s="19" t="n">
        <v>0.0325005920080508</v>
      </c>
      <c r="P9" s="19" t="n">
        <v>0.061580148540209</v>
      </c>
      <c r="Q9" s="19" t="n">
        <v>0.0934630045558635</v>
      </c>
      <c r="R9" s="19"/>
      <c r="S9" s="19" t="n">
        <v>0.152936908409288</v>
      </c>
      <c r="T9" s="19" t="n">
        <v>0.0318003895273413</v>
      </c>
      <c r="U9" s="19" t="n">
        <v>0.0676080118723082</v>
      </c>
      <c r="V9" s="19" t="n">
        <v>0.0881906423951444</v>
      </c>
      <c r="W9" s="19" t="n">
        <v>0.0538720392044477</v>
      </c>
      <c r="X9" s="19" t="n">
        <v>0.159751972029258</v>
      </c>
      <c r="Y9" s="19" t="n">
        <v>0.0944291673868864</v>
      </c>
      <c r="Z9" s="19" t="n">
        <v>0.0421929777289103</v>
      </c>
      <c r="AA9" s="19" t="n">
        <v>0.0512111618012006</v>
      </c>
      <c r="AB9" s="19" t="n">
        <v>0.0124235869977911</v>
      </c>
      <c r="AC9" s="19" t="n">
        <v>0.112158062258524</v>
      </c>
      <c r="AD9" s="19" t="n">
        <v>0</v>
      </c>
      <c r="AE9" s="19"/>
      <c r="AF9" s="19" t="n">
        <v>0.0736242323356541</v>
      </c>
      <c r="AG9" s="19" t="n">
        <v>0.0790165406593501</v>
      </c>
      <c r="AH9" s="19" t="n">
        <v>0.0784887414322749</v>
      </c>
      <c r="AI9" s="19"/>
      <c r="AJ9" s="19" t="n">
        <v>0.0576972848517207</v>
      </c>
      <c r="AK9" s="19" t="n">
        <v>0.114108523057294</v>
      </c>
      <c r="AL9" s="19" t="n">
        <v>0.0574904945217535</v>
      </c>
      <c r="AM9" s="19" t="n">
        <v>0</v>
      </c>
      <c r="AN9" s="19" t="n">
        <v>0.0969805671984723</v>
      </c>
      <c r="AO9" s="19"/>
      <c r="AP9" s="19" t="n">
        <v>0.0376793958047942</v>
      </c>
      <c r="AQ9" s="19" t="n">
        <v>0.12548525072635</v>
      </c>
      <c r="AR9" s="19" t="n">
        <v>0.0188716611554153</v>
      </c>
      <c r="AS9" s="19" t="n">
        <v>0.0883286456063161</v>
      </c>
      <c r="AT9" s="19" t="n">
        <v>0</v>
      </c>
      <c r="AU9" s="19"/>
      <c r="AV9" s="19" t="n">
        <v>0.145000578579888</v>
      </c>
      <c r="AW9" s="19" t="n">
        <v>0.0540914965965074</v>
      </c>
      <c r="AX9" s="19" t="n">
        <v>0</v>
      </c>
      <c r="AY9" s="19" t="n">
        <v>0.0867360608089258</v>
      </c>
      <c r="AZ9" s="19" t="n">
        <v>0.067287211153543</v>
      </c>
      <c r="BA9" s="19" t="n">
        <v>0.0867702132031758</v>
      </c>
      <c r="BB9" s="19"/>
      <c r="BC9" s="19" t="n">
        <v>0.0473551375125402</v>
      </c>
      <c r="BD9" s="19" t="n">
        <v>0.0431657200277408</v>
      </c>
      <c r="BE9" s="19" t="n">
        <v>0.111742683752217</v>
      </c>
      <c r="BF9" s="19" t="n">
        <v>0.143683874400104</v>
      </c>
      <c r="BG9" s="19" t="n">
        <v>0.468128318433723</v>
      </c>
    </row>
    <row r="10">
      <c r="B10" s="20" t="s">
        <v>596</v>
      </c>
      <c r="C10" s="19" t="n">
        <v>0.384529125689559</v>
      </c>
      <c r="D10" s="19" t="n">
        <v>0.439549781813164</v>
      </c>
      <c r="E10" s="19" t="n">
        <v>0.336355400948074</v>
      </c>
      <c r="F10" s="19"/>
      <c r="G10" s="19" t="n">
        <v>0.34543029707292</v>
      </c>
      <c r="H10" s="19" t="n">
        <v>0.302843003065094</v>
      </c>
      <c r="I10" s="19" t="n">
        <v>0.42300887230071</v>
      </c>
      <c r="J10" s="19" t="n">
        <v>0.431876849367945</v>
      </c>
      <c r="K10" s="19" t="n">
        <v>0.408004128986363</v>
      </c>
      <c r="L10" s="19" t="n">
        <v>0.408878059996807</v>
      </c>
      <c r="M10" s="19"/>
      <c r="N10" s="19" t="n">
        <v>0.417463426014286</v>
      </c>
      <c r="O10" s="19" t="n">
        <v>0.420383037974385</v>
      </c>
      <c r="P10" s="19" t="n">
        <v>0.336983150462142</v>
      </c>
      <c r="Q10" s="19" t="n">
        <v>0.356038338158002</v>
      </c>
      <c r="R10" s="19"/>
      <c r="S10" s="19" t="n">
        <v>0.408561496329205</v>
      </c>
      <c r="T10" s="19" t="n">
        <v>0.324041172492641</v>
      </c>
      <c r="U10" s="19" t="n">
        <v>0.262534053861701</v>
      </c>
      <c r="V10" s="19" t="n">
        <v>0.367963350686815</v>
      </c>
      <c r="W10" s="19" t="n">
        <v>0.488163981219503</v>
      </c>
      <c r="X10" s="19" t="n">
        <v>0.387612160504558</v>
      </c>
      <c r="Y10" s="19" t="n">
        <v>0.48240001761679</v>
      </c>
      <c r="Z10" s="19" t="n">
        <v>0.384058498410782</v>
      </c>
      <c r="AA10" s="19" t="n">
        <v>0.292736428764561</v>
      </c>
      <c r="AB10" s="19" t="n">
        <v>0.473791790848714</v>
      </c>
      <c r="AC10" s="19" t="n">
        <v>0.362184908860112</v>
      </c>
      <c r="AD10" s="19" t="n">
        <v>0.387779762921702</v>
      </c>
      <c r="AE10" s="19"/>
      <c r="AF10" s="19" t="n">
        <v>0.368862890143376</v>
      </c>
      <c r="AG10" s="19" t="n">
        <v>0.413233398291012</v>
      </c>
      <c r="AH10" s="19" t="n">
        <v>0.353227387398999</v>
      </c>
      <c r="AI10" s="19"/>
      <c r="AJ10" s="19" t="n">
        <v>0.492196483591748</v>
      </c>
      <c r="AK10" s="19" t="n">
        <v>0.352349737490314</v>
      </c>
      <c r="AL10" s="19" t="n">
        <v>0.390119314231053</v>
      </c>
      <c r="AM10" s="19" t="n">
        <v>0</v>
      </c>
      <c r="AN10" s="19" t="n">
        <v>0.246200583775023</v>
      </c>
      <c r="AO10" s="19"/>
      <c r="AP10" s="19" t="n">
        <v>0.527688297508568</v>
      </c>
      <c r="AQ10" s="19" t="n">
        <v>0.375364632939135</v>
      </c>
      <c r="AR10" s="19" t="n">
        <v>0.478550735313909</v>
      </c>
      <c r="AS10" s="19" t="n">
        <v>0.29799211426826</v>
      </c>
      <c r="AT10" s="19" t="n">
        <v>0.297634932070836</v>
      </c>
      <c r="AU10" s="19"/>
      <c r="AV10" s="19" t="n">
        <v>0.396360821962311</v>
      </c>
      <c r="AW10" s="19" t="n">
        <v>0.491086414861066</v>
      </c>
      <c r="AX10" s="19" t="n">
        <v>0.477210067366047</v>
      </c>
      <c r="AY10" s="19" t="n">
        <v>0.255342790159182</v>
      </c>
      <c r="AZ10" s="19" t="n">
        <v>0.275114130723359</v>
      </c>
      <c r="BA10" s="19" t="n">
        <v>0.436504029322215</v>
      </c>
      <c r="BB10" s="19"/>
      <c r="BC10" s="19" t="n">
        <v>0.370009543768292</v>
      </c>
      <c r="BD10" s="19" t="n">
        <v>0.411784132664053</v>
      </c>
      <c r="BE10" s="19" t="n">
        <v>0.41955183347757</v>
      </c>
      <c r="BF10" s="19" t="n">
        <v>0.317644738897471</v>
      </c>
      <c r="BG10" s="19" t="n">
        <v>0.240242641106181</v>
      </c>
    </row>
    <row r="11">
      <c r="B11" s="20" t="s">
        <v>597</v>
      </c>
      <c r="C11" s="19" t="n">
        <v>0.365410552013173</v>
      </c>
      <c r="D11" s="19" t="n">
        <v>0.309468278961051</v>
      </c>
      <c r="E11" s="19" t="n">
        <v>0.417274481770224</v>
      </c>
      <c r="F11" s="19"/>
      <c r="G11" s="19" t="n">
        <v>0.353005654891545</v>
      </c>
      <c r="H11" s="19" t="n">
        <v>0.399531409995808</v>
      </c>
      <c r="I11" s="19" t="n">
        <v>0.320527651708048</v>
      </c>
      <c r="J11" s="19" t="n">
        <v>0.374097855714328</v>
      </c>
      <c r="K11" s="19" t="n">
        <v>0.335587495252757</v>
      </c>
      <c r="L11" s="19" t="n">
        <v>0.38590663512318</v>
      </c>
      <c r="M11" s="19"/>
      <c r="N11" s="19" t="n">
        <v>0.331049876836558</v>
      </c>
      <c r="O11" s="19" t="n">
        <v>0.384930119592002</v>
      </c>
      <c r="P11" s="19" t="n">
        <v>0.34546876920271</v>
      </c>
      <c r="Q11" s="19" t="n">
        <v>0.399158537977697</v>
      </c>
      <c r="R11" s="19"/>
      <c r="S11" s="19" t="n">
        <v>0.323627628312404</v>
      </c>
      <c r="T11" s="19" t="n">
        <v>0.41235864781889</v>
      </c>
      <c r="U11" s="19" t="n">
        <v>0.413098657639766</v>
      </c>
      <c r="V11" s="19" t="n">
        <v>0.304788804154979</v>
      </c>
      <c r="W11" s="19" t="n">
        <v>0.340660790462478</v>
      </c>
      <c r="X11" s="19" t="n">
        <v>0.327511849502268</v>
      </c>
      <c r="Y11" s="19" t="n">
        <v>0.27434904398563</v>
      </c>
      <c r="Z11" s="19" t="n">
        <v>0.395630872964651</v>
      </c>
      <c r="AA11" s="19" t="n">
        <v>0.444239249439355</v>
      </c>
      <c r="AB11" s="19" t="n">
        <v>0.391750921686001</v>
      </c>
      <c r="AC11" s="19" t="n">
        <v>0.360487679439378</v>
      </c>
      <c r="AD11" s="19" t="n">
        <v>0.547112368377527</v>
      </c>
      <c r="AE11" s="19"/>
      <c r="AF11" s="19" t="n">
        <v>0.339592474200841</v>
      </c>
      <c r="AG11" s="19" t="n">
        <v>0.363479493077047</v>
      </c>
      <c r="AH11" s="19" t="n">
        <v>0.412037966547278</v>
      </c>
      <c r="AI11" s="19"/>
      <c r="AJ11" s="19" t="n">
        <v>0.341170368751118</v>
      </c>
      <c r="AK11" s="19" t="n">
        <v>0.342499410399839</v>
      </c>
      <c r="AL11" s="19" t="n">
        <v>0.410168320933691</v>
      </c>
      <c r="AM11" s="19" t="n">
        <v>0.489451847905423</v>
      </c>
      <c r="AN11" s="19" t="n">
        <v>0.437632611627437</v>
      </c>
      <c r="AO11" s="19"/>
      <c r="AP11" s="19" t="n">
        <v>0.365943865655771</v>
      </c>
      <c r="AQ11" s="19" t="n">
        <v>0.336222357822268</v>
      </c>
      <c r="AR11" s="19" t="n">
        <v>0.431870849438453</v>
      </c>
      <c r="AS11" s="19" t="n">
        <v>0.326013547001274</v>
      </c>
      <c r="AT11" s="19" t="n">
        <v>0.295873611775913</v>
      </c>
      <c r="AU11" s="19"/>
      <c r="AV11" s="19" t="n">
        <v>0.328581597897493</v>
      </c>
      <c r="AW11" s="19" t="n">
        <v>0.349152074152247</v>
      </c>
      <c r="AX11" s="19" t="n">
        <v>0.402177612304285</v>
      </c>
      <c r="AY11" s="19" t="n">
        <v>0.40362260979411</v>
      </c>
      <c r="AZ11" s="19" t="n">
        <v>0.326407027514416</v>
      </c>
      <c r="BA11" s="19" t="n">
        <v>0.391134602857349</v>
      </c>
      <c r="BB11" s="19"/>
      <c r="BC11" s="19" t="n">
        <v>0.35127430599227</v>
      </c>
      <c r="BD11" s="19" t="n">
        <v>0.329753567400569</v>
      </c>
      <c r="BE11" s="19" t="n">
        <v>0.350982624833621</v>
      </c>
      <c r="BF11" s="19" t="n">
        <v>0.43329334219151</v>
      </c>
      <c r="BG11" s="19" t="n">
        <v>0.220964529563894</v>
      </c>
    </row>
    <row r="12">
      <c r="B12" s="20" t="s">
        <v>598</v>
      </c>
      <c r="C12" s="21" t="n">
        <v>0.167086028503681</v>
      </c>
      <c r="D12" s="21" t="n">
        <v>0.163704475811652</v>
      </c>
      <c r="E12" s="21" t="n">
        <v>0.169587586370748</v>
      </c>
      <c r="F12" s="21"/>
      <c r="G12" s="21" t="n">
        <v>0.140494972595113</v>
      </c>
      <c r="H12" s="21" t="n">
        <v>0.117669702360493</v>
      </c>
      <c r="I12" s="21" t="n">
        <v>0.170733179758339</v>
      </c>
      <c r="J12" s="21" t="n">
        <v>0.182824428387361</v>
      </c>
      <c r="K12" s="21" t="n">
        <v>0.22545494823469</v>
      </c>
      <c r="L12" s="21" t="n">
        <v>0.181671469255891</v>
      </c>
      <c r="M12" s="21"/>
      <c r="N12" s="21" t="n">
        <v>0.114073623506256</v>
      </c>
      <c r="O12" s="21" t="n">
        <v>0.162186250425562</v>
      </c>
      <c r="P12" s="21" t="n">
        <v>0.255967931794939</v>
      </c>
      <c r="Q12" s="21" t="n">
        <v>0.151340119308437</v>
      </c>
      <c r="R12" s="21"/>
      <c r="S12" s="21" t="n">
        <v>0.114873966949102</v>
      </c>
      <c r="T12" s="21" t="n">
        <v>0.231799790161128</v>
      </c>
      <c r="U12" s="21" t="n">
        <v>0.256759276626225</v>
      </c>
      <c r="V12" s="21" t="n">
        <v>0.239057202763062</v>
      </c>
      <c r="W12" s="21" t="n">
        <v>0.117303189113571</v>
      </c>
      <c r="X12" s="21" t="n">
        <v>0.125124017963915</v>
      </c>
      <c r="Y12" s="21" t="n">
        <v>0.148821771010694</v>
      </c>
      <c r="Z12" s="21" t="n">
        <v>0.178117650895657</v>
      </c>
      <c r="AA12" s="21" t="n">
        <v>0.211813159994883</v>
      </c>
      <c r="AB12" s="21" t="n">
        <v>0.122033700467494</v>
      </c>
      <c r="AC12" s="21" t="n">
        <v>0.165169349441987</v>
      </c>
      <c r="AD12" s="21" t="n">
        <v>0.0651078687007712</v>
      </c>
      <c r="AE12" s="21"/>
      <c r="AF12" s="21" t="n">
        <v>0.217920403320129</v>
      </c>
      <c r="AG12" s="21" t="n">
        <v>0.144270567972591</v>
      </c>
      <c r="AH12" s="21" t="n">
        <v>0.156245904621448</v>
      </c>
      <c r="AI12" s="21"/>
      <c r="AJ12" s="21" t="n">
        <v>0.108935862805413</v>
      </c>
      <c r="AK12" s="21" t="n">
        <v>0.191042329052553</v>
      </c>
      <c r="AL12" s="21" t="n">
        <v>0.142221870313502</v>
      </c>
      <c r="AM12" s="21" t="n">
        <v>0.510548152094577</v>
      </c>
      <c r="AN12" s="21" t="n">
        <v>0.219186237399068</v>
      </c>
      <c r="AO12" s="21"/>
      <c r="AP12" s="21" t="n">
        <v>0.0686884410308664</v>
      </c>
      <c r="AQ12" s="21" t="n">
        <v>0.162927758512248</v>
      </c>
      <c r="AR12" s="21" t="n">
        <v>0.0707067540922229</v>
      </c>
      <c r="AS12" s="21" t="n">
        <v>0.28766569312415</v>
      </c>
      <c r="AT12" s="21" t="n">
        <v>0.406491456153251</v>
      </c>
      <c r="AU12" s="21"/>
      <c r="AV12" s="21" t="n">
        <v>0.130057001560307</v>
      </c>
      <c r="AW12" s="21" t="n">
        <v>0.105670014390179</v>
      </c>
      <c r="AX12" s="21" t="n">
        <v>0.120612320329668</v>
      </c>
      <c r="AY12" s="21" t="n">
        <v>0.254298539237783</v>
      </c>
      <c r="AZ12" s="21" t="n">
        <v>0.331191630608681</v>
      </c>
      <c r="BA12" s="21" t="n">
        <v>0.0855911546172599</v>
      </c>
      <c r="BB12" s="21"/>
      <c r="BC12" s="21" t="n">
        <v>0.231361012726898</v>
      </c>
      <c r="BD12" s="21" t="n">
        <v>0.215296579907637</v>
      </c>
      <c r="BE12" s="21" t="n">
        <v>0.117722857936592</v>
      </c>
      <c r="BF12" s="21" t="n">
        <v>0.105378044510916</v>
      </c>
      <c r="BG12" s="21" t="n">
        <v>0.0706645108962021</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606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520</v>
      </c>
      <c r="D7" s="11" t="n">
        <v>247</v>
      </c>
      <c r="E7" s="11" t="n">
        <v>269</v>
      </c>
      <c r="F7" s="11"/>
      <c r="G7" s="11" t="n">
        <v>88</v>
      </c>
      <c r="H7" s="11" t="n">
        <v>91</v>
      </c>
      <c r="I7" s="11" t="n">
        <v>72</v>
      </c>
      <c r="J7" s="11" t="n">
        <v>87</v>
      </c>
      <c r="K7" s="11" t="n">
        <v>65</v>
      </c>
      <c r="L7" s="11" t="n">
        <v>117</v>
      </c>
      <c r="M7" s="11"/>
      <c r="N7" s="11" t="n">
        <v>146</v>
      </c>
      <c r="O7" s="11" t="n">
        <v>116</v>
      </c>
      <c r="P7" s="11" t="n">
        <v>118</v>
      </c>
      <c r="Q7" s="11" t="n">
        <v>140</v>
      </c>
      <c r="R7" s="11"/>
      <c r="S7" s="11" t="n">
        <v>87</v>
      </c>
      <c r="T7" s="11" t="n">
        <v>58</v>
      </c>
      <c r="U7" s="11" t="n">
        <v>42</v>
      </c>
      <c r="V7" s="11" t="n">
        <v>30</v>
      </c>
      <c r="W7" s="11" t="n">
        <v>40</v>
      </c>
      <c r="X7" s="11" t="n">
        <v>43</v>
      </c>
      <c r="Y7" s="11" t="n">
        <v>45</v>
      </c>
      <c r="Z7" s="11" t="n">
        <v>23</v>
      </c>
      <c r="AA7" s="11" t="n">
        <v>54</v>
      </c>
      <c r="AB7" s="11" t="n">
        <v>50</v>
      </c>
      <c r="AC7" s="11" t="n">
        <v>35</v>
      </c>
      <c r="AD7" s="11" t="n">
        <v>13</v>
      </c>
      <c r="AE7" s="11"/>
      <c r="AF7" s="11" t="n">
        <v>158</v>
      </c>
      <c r="AG7" s="11" t="n">
        <v>215</v>
      </c>
      <c r="AH7" s="11" t="n">
        <v>83</v>
      </c>
      <c r="AI7" s="11"/>
      <c r="AJ7" s="11" t="n">
        <v>168</v>
      </c>
      <c r="AK7" s="11" t="n">
        <v>149</v>
      </c>
      <c r="AL7" s="11" t="n">
        <v>33</v>
      </c>
      <c r="AM7" s="11" t="n">
        <v>10</v>
      </c>
      <c r="AN7" s="11" t="n">
        <v>72</v>
      </c>
      <c r="AO7" s="11"/>
      <c r="AP7" s="11" t="n">
        <v>90</v>
      </c>
      <c r="AQ7" s="11" t="n">
        <v>178</v>
      </c>
      <c r="AR7" s="11" t="n">
        <v>49</v>
      </c>
      <c r="AS7" s="11" t="n">
        <v>61</v>
      </c>
      <c r="AT7" s="11" t="n">
        <v>27</v>
      </c>
      <c r="AU7" s="11"/>
      <c r="AV7" s="11" t="n">
        <v>145</v>
      </c>
      <c r="AW7" s="11" t="n">
        <v>99</v>
      </c>
      <c r="AX7" s="11" t="n">
        <v>52</v>
      </c>
      <c r="AY7" s="11" t="n">
        <v>74</v>
      </c>
      <c r="AZ7" s="11" t="n">
        <v>44</v>
      </c>
      <c r="BA7" s="11" t="n">
        <v>38</v>
      </c>
      <c r="BB7" s="11"/>
      <c r="BC7" s="11" t="n">
        <v>107</v>
      </c>
      <c r="BD7" s="11" t="n">
        <v>109</v>
      </c>
      <c r="BE7" s="11" t="n">
        <v>154</v>
      </c>
      <c r="BF7" s="11" t="n">
        <v>63</v>
      </c>
      <c r="BG7" s="11" t="n">
        <v>10</v>
      </c>
    </row>
    <row r="8" ht="30" customHeight="1">
      <c r="B8" s="12" t="s">
        <v>20</v>
      </c>
      <c r="C8" s="12" t="n">
        <v>516</v>
      </c>
      <c r="D8" s="12" t="n">
        <v>242</v>
      </c>
      <c r="E8" s="12" t="n">
        <v>270</v>
      </c>
      <c r="F8" s="12"/>
      <c r="G8" s="12" t="n">
        <v>84</v>
      </c>
      <c r="H8" s="12" t="n">
        <v>96</v>
      </c>
      <c r="I8" s="12" t="n">
        <v>75</v>
      </c>
      <c r="J8" s="12" t="n">
        <v>84</v>
      </c>
      <c r="K8" s="12" t="n">
        <v>64</v>
      </c>
      <c r="L8" s="12" t="n">
        <v>113</v>
      </c>
      <c r="M8" s="12"/>
      <c r="N8" s="12" t="n">
        <v>139</v>
      </c>
      <c r="O8" s="12" t="n">
        <v>130</v>
      </c>
      <c r="P8" s="12" t="n">
        <v>114</v>
      </c>
      <c r="Q8" s="12" t="n">
        <v>134</v>
      </c>
      <c r="R8" s="12"/>
      <c r="S8" s="12" t="n">
        <v>83</v>
      </c>
      <c r="T8" s="12" t="n">
        <v>60</v>
      </c>
      <c r="U8" s="12" t="n">
        <v>42</v>
      </c>
      <c r="V8" s="12" t="n">
        <v>36</v>
      </c>
      <c r="W8" s="12" t="n">
        <v>41</v>
      </c>
      <c r="X8" s="12" t="n">
        <v>54</v>
      </c>
      <c r="Y8" s="12" t="n">
        <v>42</v>
      </c>
      <c r="Z8" s="12" t="n">
        <v>21</v>
      </c>
      <c r="AA8" s="12" t="n">
        <v>50</v>
      </c>
      <c r="AB8" s="12" t="n">
        <v>46</v>
      </c>
      <c r="AC8" s="12" t="n">
        <v>31</v>
      </c>
      <c r="AD8" s="12" t="n">
        <v>11</v>
      </c>
      <c r="AE8" s="12"/>
      <c r="AF8" s="12" t="n">
        <v>158</v>
      </c>
      <c r="AG8" s="12" t="n">
        <v>213</v>
      </c>
      <c r="AH8" s="12" t="n">
        <v>83</v>
      </c>
      <c r="AI8" s="12"/>
      <c r="AJ8" s="12" t="n">
        <v>170</v>
      </c>
      <c r="AK8" s="12" t="n">
        <v>146</v>
      </c>
      <c r="AL8" s="12" t="n">
        <v>33</v>
      </c>
      <c r="AM8" s="12" t="n">
        <v>11</v>
      </c>
      <c r="AN8" s="12" t="n">
        <v>70</v>
      </c>
      <c r="AO8" s="12"/>
      <c r="AP8" s="12" t="n">
        <v>91</v>
      </c>
      <c r="AQ8" s="12" t="n">
        <v>175</v>
      </c>
      <c r="AR8" s="12" t="n">
        <v>49</v>
      </c>
      <c r="AS8" s="12" t="n">
        <v>61</v>
      </c>
      <c r="AT8" s="12" t="n">
        <v>27</v>
      </c>
      <c r="AU8" s="12"/>
      <c r="AV8" s="12" t="n">
        <v>143</v>
      </c>
      <c r="AW8" s="12" t="n">
        <v>101</v>
      </c>
      <c r="AX8" s="12" t="n">
        <v>53</v>
      </c>
      <c r="AY8" s="12" t="n">
        <v>73</v>
      </c>
      <c r="AZ8" s="12" t="n">
        <v>43</v>
      </c>
      <c r="BA8" s="12" t="n">
        <v>39</v>
      </c>
      <c r="BB8" s="12"/>
      <c r="BC8" s="12" t="n">
        <v>107</v>
      </c>
      <c r="BD8" s="12" t="n">
        <v>109</v>
      </c>
      <c r="BE8" s="12" t="n">
        <v>155</v>
      </c>
      <c r="BF8" s="12" t="n">
        <v>64</v>
      </c>
      <c r="BG8" s="12" t="n">
        <v>8</v>
      </c>
    </row>
    <row r="9">
      <c r="B9" s="20" t="s">
        <v>595</v>
      </c>
      <c r="C9" s="19" t="n">
        <v>0.149944891002472</v>
      </c>
      <c r="D9" s="19" t="n">
        <v>0.130178697874961</v>
      </c>
      <c r="E9" s="19" t="n">
        <v>0.166887506787961</v>
      </c>
      <c r="F9" s="19"/>
      <c r="G9" s="19" t="n">
        <v>0.0742843632530431</v>
      </c>
      <c r="H9" s="19" t="n">
        <v>0.0433116867921998</v>
      </c>
      <c r="I9" s="19" t="n">
        <v>0.15137754757239</v>
      </c>
      <c r="J9" s="19" t="n">
        <v>0.218008682799941</v>
      </c>
      <c r="K9" s="19" t="n">
        <v>0.188370155375812</v>
      </c>
      <c r="L9" s="19" t="n">
        <v>0.223449744947717</v>
      </c>
      <c r="M9" s="19"/>
      <c r="N9" s="19" t="n">
        <v>0.143601092404852</v>
      </c>
      <c r="O9" s="19" t="n">
        <v>0.116044159442548</v>
      </c>
      <c r="P9" s="19" t="n">
        <v>0.221489938038272</v>
      </c>
      <c r="Q9" s="19" t="n">
        <v>0.128529250306634</v>
      </c>
      <c r="R9" s="19"/>
      <c r="S9" s="19" t="n">
        <v>0.108631509880711</v>
      </c>
      <c r="T9" s="19" t="n">
        <v>0.308933905451002</v>
      </c>
      <c r="U9" s="19" t="n">
        <v>0.227142026498549</v>
      </c>
      <c r="V9" s="19" t="n">
        <v>0.297558981479067</v>
      </c>
      <c r="W9" s="19" t="n">
        <v>0.140163545593536</v>
      </c>
      <c r="X9" s="19" t="n">
        <v>0</v>
      </c>
      <c r="Y9" s="19" t="n">
        <v>0.128159244604566</v>
      </c>
      <c r="Z9" s="19" t="n">
        <v>0.0913195383256707</v>
      </c>
      <c r="AA9" s="19" t="n">
        <v>0.137646059984208</v>
      </c>
      <c r="AB9" s="19" t="n">
        <v>0.0995455934211356</v>
      </c>
      <c r="AC9" s="19" t="n">
        <v>0.0525010410176717</v>
      </c>
      <c r="AD9" s="19" t="n">
        <v>0.316540725852738</v>
      </c>
      <c r="AE9" s="19"/>
      <c r="AF9" s="19" t="n">
        <v>0.197565161286387</v>
      </c>
      <c r="AG9" s="19" t="n">
        <v>0.156509399852582</v>
      </c>
      <c r="AH9" s="19" t="n">
        <v>0.100312667514493</v>
      </c>
      <c r="AI9" s="19"/>
      <c r="AJ9" s="19" t="n">
        <v>0.152641063046495</v>
      </c>
      <c r="AK9" s="19" t="n">
        <v>0.176370960333149</v>
      </c>
      <c r="AL9" s="19" t="n">
        <v>0.118122263225529</v>
      </c>
      <c r="AM9" s="19" t="n">
        <v>0.175672999117002</v>
      </c>
      <c r="AN9" s="19" t="n">
        <v>0.16493825265356</v>
      </c>
      <c r="AO9" s="19"/>
      <c r="AP9" s="19" t="n">
        <v>0.0841134391052118</v>
      </c>
      <c r="AQ9" s="19" t="n">
        <v>0.167532171317918</v>
      </c>
      <c r="AR9" s="19" t="n">
        <v>0.126635256182868</v>
      </c>
      <c r="AS9" s="19" t="n">
        <v>0.173036056114518</v>
      </c>
      <c r="AT9" s="19" t="n">
        <v>0.179303200401445</v>
      </c>
      <c r="AU9" s="19"/>
      <c r="AV9" s="19" t="n">
        <v>0.145942659465073</v>
      </c>
      <c r="AW9" s="19" t="n">
        <v>0.0809516397183969</v>
      </c>
      <c r="AX9" s="19" t="n">
        <v>0.134970553485907</v>
      </c>
      <c r="AY9" s="19" t="n">
        <v>0.192057833393998</v>
      </c>
      <c r="AZ9" s="19" t="n">
        <v>0.217361901707189</v>
      </c>
      <c r="BA9" s="19" t="n">
        <v>0.112480590174639</v>
      </c>
      <c r="BB9" s="19"/>
      <c r="BC9" s="19" t="n">
        <v>0.167577710476221</v>
      </c>
      <c r="BD9" s="19" t="n">
        <v>0.164332799285549</v>
      </c>
      <c r="BE9" s="19" t="n">
        <v>0.14130992213611</v>
      </c>
      <c r="BF9" s="19" t="n">
        <v>0.123902906333007</v>
      </c>
      <c r="BG9" s="19" t="n">
        <v>0.176219171801939</v>
      </c>
    </row>
    <row r="10">
      <c r="B10" s="20" t="s">
        <v>596</v>
      </c>
      <c r="C10" s="19" t="n">
        <v>0.438878633125407</v>
      </c>
      <c r="D10" s="19" t="n">
        <v>0.428188181240519</v>
      </c>
      <c r="E10" s="19" t="n">
        <v>0.455508563981051</v>
      </c>
      <c r="F10" s="19"/>
      <c r="G10" s="19" t="n">
        <v>0.318852365579359</v>
      </c>
      <c r="H10" s="19" t="n">
        <v>0.353800025713644</v>
      </c>
      <c r="I10" s="19" t="n">
        <v>0.438212045829297</v>
      </c>
      <c r="J10" s="19" t="n">
        <v>0.444175480119238</v>
      </c>
      <c r="K10" s="19" t="n">
        <v>0.580146659717753</v>
      </c>
      <c r="L10" s="19" t="n">
        <v>0.517222180857774</v>
      </c>
      <c r="M10" s="19"/>
      <c r="N10" s="19" t="n">
        <v>0.383515178490838</v>
      </c>
      <c r="O10" s="19" t="n">
        <v>0.46230770114517</v>
      </c>
      <c r="P10" s="19" t="n">
        <v>0.422368683872633</v>
      </c>
      <c r="Q10" s="19" t="n">
        <v>0.487740254657322</v>
      </c>
      <c r="R10" s="19"/>
      <c r="S10" s="19" t="n">
        <v>0.282327199345415</v>
      </c>
      <c r="T10" s="19" t="n">
        <v>0.454937278794625</v>
      </c>
      <c r="U10" s="19" t="n">
        <v>0.357361308620083</v>
      </c>
      <c r="V10" s="19" t="n">
        <v>0.33826286502644</v>
      </c>
      <c r="W10" s="19" t="n">
        <v>0.416305054505052</v>
      </c>
      <c r="X10" s="19" t="n">
        <v>0.440493676389651</v>
      </c>
      <c r="Y10" s="19" t="n">
        <v>0.494101605848239</v>
      </c>
      <c r="Z10" s="19" t="n">
        <v>0.549672756823601</v>
      </c>
      <c r="AA10" s="19" t="n">
        <v>0.50572658904225</v>
      </c>
      <c r="AB10" s="19" t="n">
        <v>0.628153527064831</v>
      </c>
      <c r="AC10" s="19" t="n">
        <v>0.549386497191465</v>
      </c>
      <c r="AD10" s="19" t="n">
        <v>0.438360413191786</v>
      </c>
      <c r="AE10" s="19"/>
      <c r="AF10" s="19" t="n">
        <v>0.454622068537008</v>
      </c>
      <c r="AG10" s="19" t="n">
        <v>0.419557241721433</v>
      </c>
      <c r="AH10" s="19" t="n">
        <v>0.515599153842444</v>
      </c>
      <c r="AI10" s="19"/>
      <c r="AJ10" s="19" t="n">
        <v>0.478867542527002</v>
      </c>
      <c r="AK10" s="19" t="n">
        <v>0.369647032503069</v>
      </c>
      <c r="AL10" s="19" t="n">
        <v>0.446962266406217</v>
      </c>
      <c r="AM10" s="19" t="n">
        <v>0.326584281928998</v>
      </c>
      <c r="AN10" s="19" t="n">
        <v>0.544776741495697</v>
      </c>
      <c r="AO10" s="19"/>
      <c r="AP10" s="19" t="n">
        <v>0.556166433606033</v>
      </c>
      <c r="AQ10" s="19" t="n">
        <v>0.340707433051041</v>
      </c>
      <c r="AR10" s="19" t="n">
        <v>0.50471432667815</v>
      </c>
      <c r="AS10" s="19" t="n">
        <v>0.413448178674639</v>
      </c>
      <c r="AT10" s="19" t="n">
        <v>0.34777493863832</v>
      </c>
      <c r="AU10" s="19"/>
      <c r="AV10" s="19" t="n">
        <v>0.334619116510674</v>
      </c>
      <c r="AW10" s="19" t="n">
        <v>0.564788155134435</v>
      </c>
      <c r="AX10" s="19" t="n">
        <v>0.373082034700246</v>
      </c>
      <c r="AY10" s="19" t="n">
        <v>0.492797355522419</v>
      </c>
      <c r="AZ10" s="19" t="n">
        <v>0.404841436916018</v>
      </c>
      <c r="BA10" s="19" t="n">
        <v>0.443285921822239</v>
      </c>
      <c r="BB10" s="19"/>
      <c r="BC10" s="19" t="n">
        <v>0.482882230084498</v>
      </c>
      <c r="BD10" s="19" t="n">
        <v>0.459569794363769</v>
      </c>
      <c r="BE10" s="19" t="n">
        <v>0.348138522803711</v>
      </c>
      <c r="BF10" s="19" t="n">
        <v>0.440094386005738</v>
      </c>
      <c r="BG10" s="19" t="n">
        <v>0.240242641106181</v>
      </c>
    </row>
    <row r="11">
      <c r="B11" s="20" t="s">
        <v>597</v>
      </c>
      <c r="C11" s="19" t="n">
        <v>0.273878371910188</v>
      </c>
      <c r="D11" s="19" t="n">
        <v>0.303352292977102</v>
      </c>
      <c r="E11" s="19" t="n">
        <v>0.24756143918968</v>
      </c>
      <c r="F11" s="19"/>
      <c r="G11" s="19" t="n">
        <v>0.370601968305313</v>
      </c>
      <c r="H11" s="19" t="n">
        <v>0.336351306063822</v>
      </c>
      <c r="I11" s="19" t="n">
        <v>0.262354665884661</v>
      </c>
      <c r="J11" s="19" t="n">
        <v>0.254730979135366</v>
      </c>
      <c r="K11" s="19" t="n">
        <v>0.187414623977246</v>
      </c>
      <c r="L11" s="19" t="n">
        <v>0.219537171032951</v>
      </c>
      <c r="M11" s="19"/>
      <c r="N11" s="19" t="n">
        <v>0.308550818073133</v>
      </c>
      <c r="O11" s="19" t="n">
        <v>0.286864310948226</v>
      </c>
      <c r="P11" s="19" t="n">
        <v>0.221851821582932</v>
      </c>
      <c r="Q11" s="19" t="n">
        <v>0.269521047676279</v>
      </c>
      <c r="R11" s="19"/>
      <c r="S11" s="19" t="n">
        <v>0.400253073446534</v>
      </c>
      <c r="T11" s="19" t="n">
        <v>0.131458087694302</v>
      </c>
      <c r="U11" s="19" t="n">
        <v>0.274280229955753</v>
      </c>
      <c r="V11" s="19" t="n">
        <v>0.237474175246519</v>
      </c>
      <c r="W11" s="19" t="n">
        <v>0.284827391719081</v>
      </c>
      <c r="X11" s="19" t="n">
        <v>0.293743796613125</v>
      </c>
      <c r="Y11" s="19" t="n">
        <v>0.273077680951621</v>
      </c>
      <c r="Z11" s="19" t="n">
        <v>0.316814727121818</v>
      </c>
      <c r="AA11" s="19" t="n">
        <v>0.246305243434254</v>
      </c>
      <c r="AB11" s="19" t="n">
        <v>0.197300101827209</v>
      </c>
      <c r="AC11" s="19" t="n">
        <v>0.372204605143132</v>
      </c>
      <c r="AD11" s="19" t="n">
        <v>0.164010651901187</v>
      </c>
      <c r="AE11" s="19"/>
      <c r="AF11" s="19" t="n">
        <v>0.224434401442343</v>
      </c>
      <c r="AG11" s="19" t="n">
        <v>0.274565354112933</v>
      </c>
      <c r="AH11" s="19" t="n">
        <v>0.262429467421387</v>
      </c>
      <c r="AI11" s="19"/>
      <c r="AJ11" s="19" t="n">
        <v>0.257895901617149</v>
      </c>
      <c r="AK11" s="19" t="n">
        <v>0.263392894336134</v>
      </c>
      <c r="AL11" s="19" t="n">
        <v>0.305572222190282</v>
      </c>
      <c r="AM11" s="19" t="n">
        <v>0.293185578271629</v>
      </c>
      <c r="AN11" s="19" t="n">
        <v>0.210291980106026</v>
      </c>
      <c r="AO11" s="19"/>
      <c r="AP11" s="19" t="n">
        <v>0.285261000134463</v>
      </c>
      <c r="AQ11" s="19" t="n">
        <v>0.285672254049039</v>
      </c>
      <c r="AR11" s="19" t="n">
        <v>0.299826712394437</v>
      </c>
      <c r="AS11" s="19" t="n">
        <v>0.252248482102056</v>
      </c>
      <c r="AT11" s="19" t="n">
        <v>0.400111988352274</v>
      </c>
      <c r="AU11" s="19"/>
      <c r="AV11" s="19" t="n">
        <v>0.287824202938045</v>
      </c>
      <c r="AW11" s="19" t="n">
        <v>0.265344838780419</v>
      </c>
      <c r="AX11" s="19" t="n">
        <v>0.333307833697361</v>
      </c>
      <c r="AY11" s="19" t="n">
        <v>0.221630047662156</v>
      </c>
      <c r="AZ11" s="19" t="n">
        <v>0.308570600839653</v>
      </c>
      <c r="BA11" s="19" t="n">
        <v>0.319156639391319</v>
      </c>
      <c r="BB11" s="19"/>
      <c r="BC11" s="19" t="n">
        <v>0.266019402243892</v>
      </c>
      <c r="BD11" s="19" t="n">
        <v>0.234900094430721</v>
      </c>
      <c r="BE11" s="19" t="n">
        <v>0.343485453793743</v>
      </c>
      <c r="BF11" s="19" t="n">
        <v>0.247795277983283</v>
      </c>
      <c r="BG11" s="19" t="n">
        <v>0.112252567753543</v>
      </c>
    </row>
    <row r="12">
      <c r="B12" s="20" t="s">
        <v>598</v>
      </c>
      <c r="C12" s="21" t="n">
        <v>0.137298103961933</v>
      </c>
      <c r="D12" s="21" t="n">
        <v>0.138280827907418</v>
      </c>
      <c r="E12" s="21" t="n">
        <v>0.130042490041307</v>
      </c>
      <c r="F12" s="21"/>
      <c r="G12" s="21" t="n">
        <v>0.236261302862285</v>
      </c>
      <c r="H12" s="21" t="n">
        <v>0.266536981430334</v>
      </c>
      <c r="I12" s="21" t="n">
        <v>0.148055740713652</v>
      </c>
      <c r="J12" s="21" t="n">
        <v>0.0830848579454562</v>
      </c>
      <c r="K12" s="21" t="n">
        <v>0.0440685609291894</v>
      </c>
      <c r="L12" s="21" t="n">
        <v>0.0397909031615571</v>
      </c>
      <c r="M12" s="21"/>
      <c r="N12" s="21" t="n">
        <v>0.164332911031178</v>
      </c>
      <c r="O12" s="21" t="n">
        <v>0.134783828464057</v>
      </c>
      <c r="P12" s="21" t="n">
        <v>0.134289556506163</v>
      </c>
      <c r="Q12" s="21" t="n">
        <v>0.114209447359765</v>
      </c>
      <c r="R12" s="21"/>
      <c r="S12" s="21" t="n">
        <v>0.208788217327341</v>
      </c>
      <c r="T12" s="21" t="n">
        <v>0.104670728060072</v>
      </c>
      <c r="U12" s="21" t="n">
        <v>0.141216434925616</v>
      </c>
      <c r="V12" s="21" t="n">
        <v>0.126703978247974</v>
      </c>
      <c r="W12" s="21" t="n">
        <v>0.158704008182331</v>
      </c>
      <c r="X12" s="21" t="n">
        <v>0.265762526997225</v>
      </c>
      <c r="Y12" s="21" t="n">
        <v>0.104661468595573</v>
      </c>
      <c r="Z12" s="21" t="n">
        <v>0.0421929777289103</v>
      </c>
      <c r="AA12" s="21" t="n">
        <v>0.110322107539289</v>
      </c>
      <c r="AB12" s="21" t="n">
        <v>0.0750007776868249</v>
      </c>
      <c r="AC12" s="21" t="n">
        <v>0.0259078566477313</v>
      </c>
      <c r="AD12" s="21" t="n">
        <v>0.0810882090542885</v>
      </c>
      <c r="AE12" s="21"/>
      <c r="AF12" s="21" t="n">
        <v>0.123378368734261</v>
      </c>
      <c r="AG12" s="21" t="n">
        <v>0.149368004313053</v>
      </c>
      <c r="AH12" s="21" t="n">
        <v>0.121658711221675</v>
      </c>
      <c r="AI12" s="21"/>
      <c r="AJ12" s="21" t="n">
        <v>0.110595492809354</v>
      </c>
      <c r="AK12" s="21" t="n">
        <v>0.190589112827648</v>
      </c>
      <c r="AL12" s="21" t="n">
        <v>0.129343248177972</v>
      </c>
      <c r="AM12" s="21" t="n">
        <v>0.204557140682372</v>
      </c>
      <c r="AN12" s="21" t="n">
        <v>0.0799930257447173</v>
      </c>
      <c r="AO12" s="21"/>
      <c r="AP12" s="21" t="n">
        <v>0.0744591271542921</v>
      </c>
      <c r="AQ12" s="21" t="n">
        <v>0.206088141582002</v>
      </c>
      <c r="AR12" s="21" t="n">
        <v>0.0688237047445451</v>
      </c>
      <c r="AS12" s="21" t="n">
        <v>0.161267283108788</v>
      </c>
      <c r="AT12" s="21" t="n">
        <v>0.0728098726079608</v>
      </c>
      <c r="AU12" s="21"/>
      <c r="AV12" s="21" t="n">
        <v>0.231614021086208</v>
      </c>
      <c r="AW12" s="21" t="n">
        <v>0.0889153663667489</v>
      </c>
      <c r="AX12" s="21" t="n">
        <v>0.158639578116486</v>
      </c>
      <c r="AY12" s="21" t="n">
        <v>0.0935147634214262</v>
      </c>
      <c r="AZ12" s="21" t="n">
        <v>0.0692260605371398</v>
      </c>
      <c r="BA12" s="21" t="n">
        <v>0.125076848611802</v>
      </c>
      <c r="BB12" s="21"/>
      <c r="BC12" s="21" t="n">
        <v>0.0835206571953884</v>
      </c>
      <c r="BD12" s="21" t="n">
        <v>0.141197311919961</v>
      </c>
      <c r="BE12" s="21" t="n">
        <v>0.167066101266436</v>
      </c>
      <c r="BF12" s="21" t="n">
        <v>0.188207429677973</v>
      </c>
      <c r="BG12" s="21" t="n">
        <v>0.471285619338337</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s>
  <sheetData>
    <row r="2" ht="40" customHeight="1">
      <c r="D2" s="16" t="s">
        <v>599</v>
      </c>
    </row>
    <row r="6" ht="50" customHeight="1">
      <c r="B6" s="22" t="s">
        <v>15</v>
      </c>
      <c r="C6" s="22" t="s">
        <v>607</v>
      </c>
      <c r="D6" s="22" t="s">
        <v>608</v>
      </c>
      <c r="E6" s="22" t="s">
        <v>609</v>
      </c>
      <c r="F6" s="22" t="s">
        <v>610</v>
      </c>
      <c r="G6" s="22" t="s">
        <v>611</v>
      </c>
      <c r="H6" s="22" t="s">
        <v>612</v>
      </c>
    </row>
    <row r="7">
      <c r="B7" s="20" t="s">
        <v>595</v>
      </c>
      <c r="C7" s="19" t="n">
        <v>0.255596475782594</v>
      </c>
      <c r="D7" s="19" t="n">
        <v>0.231896126786992</v>
      </c>
      <c r="E7" s="19" t="n">
        <v>0.0813153674371604</v>
      </c>
      <c r="F7" s="19" t="n">
        <v>0.176710962605145</v>
      </c>
      <c r="G7" s="19" t="n">
        <v>0.217854952478977</v>
      </c>
      <c r="H7" s="19" t="n">
        <v>0.167157282643542</v>
      </c>
    </row>
    <row r="8">
      <c r="B8" s="20" t="s">
        <v>596</v>
      </c>
      <c r="C8" s="19" t="n">
        <v>0.505787345703489</v>
      </c>
      <c r="D8" s="19" t="n">
        <v>0.465267973617629</v>
      </c>
      <c r="E8" s="19" t="n">
        <v>0.292249166473471</v>
      </c>
      <c r="F8" s="19" t="n">
        <v>0.480692356194577</v>
      </c>
      <c r="G8" s="19" t="n">
        <v>0.485917734515925</v>
      </c>
      <c r="H8" s="19" t="n">
        <v>0.504343054122477</v>
      </c>
    </row>
    <row r="9">
      <c r="B9" s="20" t="s">
        <v>597</v>
      </c>
      <c r="C9" s="19" t="n">
        <v>0.165816561587809</v>
      </c>
      <c r="D9" s="19" t="n">
        <v>0.212179726075073</v>
      </c>
      <c r="E9" s="19" t="n">
        <v>0.353507344591826</v>
      </c>
      <c r="F9" s="19" t="n">
        <v>0.232107915134538</v>
      </c>
      <c r="G9" s="19" t="n">
        <v>0.207010370915253</v>
      </c>
      <c r="H9" s="19" t="n">
        <v>0.234118976150371</v>
      </c>
    </row>
    <row r="10">
      <c r="B10" s="20" t="s">
        <v>598</v>
      </c>
      <c r="C10" s="19" t="n">
        <v>0.0727996169261084</v>
      </c>
      <c r="D10" s="19" t="n">
        <v>0.0906561735203062</v>
      </c>
      <c r="E10" s="19" t="n">
        <v>0.272928121497543</v>
      </c>
      <c r="F10" s="19" t="n">
        <v>0.11048876606574</v>
      </c>
      <c r="G10" s="19" t="n">
        <v>0.0892169420898453</v>
      </c>
      <c r="H10" s="19" t="n">
        <v>0.0943806870836097</v>
      </c>
    </row>
    <row r="11">
      <c r="B11" s="18" t="s">
        <v>331</v>
      </c>
      <c r="C11" s="18"/>
      <c r="D11" s="18"/>
      <c r="E11" s="18"/>
      <c r="F11" s="18"/>
      <c r="G11" s="18"/>
      <c r="H11" s="18"/>
    </row>
    <row r="12">
      <c r="B12" t="s">
        <v>80</v>
      </c>
    </row>
    <row r="13">
      <c r="B13" t="s">
        <v>81</v>
      </c>
    </row>
    <row r="17">
      <c r="B17" s="9" t="str">
        <f>=HYPERLINK("#'Contents'!A1", "Return to Contents")</f>
      </c>
    </row>
  </sheetData>
  <mergeCells count="1">
    <mergeCell ref="D2:I2"/>
  </mergeCells>
  <pageMargins left="0.7" right="0.7" top="0.75" bottom="0.75" header="0.3" footer="0.3"/>
  <pageSetup paperSize="9" orientation="portrait" horizontalDpi="300" verticalDpi="300" r:id="rId2"/>
  <drawing r:id="rId1"/>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0.255596475782594</v>
      </c>
      <c r="D9" s="19" t="n">
        <v>0.285173192888005</v>
      </c>
      <c r="E9" s="19" t="n">
        <v>0.223381703388758</v>
      </c>
      <c r="F9" s="19"/>
      <c r="G9" s="19" t="n">
        <v>0.170736585393097</v>
      </c>
      <c r="H9" s="19" t="n">
        <v>0.167548239295037</v>
      </c>
      <c r="I9" s="19" t="n">
        <v>0.248627496819534</v>
      </c>
      <c r="J9" s="19" t="n">
        <v>0.204408722948796</v>
      </c>
      <c r="K9" s="19" t="n">
        <v>0.407835748414428</v>
      </c>
      <c r="L9" s="19" t="n">
        <v>0.327466631369452</v>
      </c>
      <c r="M9" s="19"/>
      <c r="N9" s="19" t="n">
        <v>0.253394352867778</v>
      </c>
      <c r="O9" s="19" t="n">
        <v>0.278877732315165</v>
      </c>
      <c r="P9" s="19" t="n">
        <v>0.268780339312868</v>
      </c>
      <c r="Q9" s="19" t="n">
        <v>0.220277875651816</v>
      </c>
      <c r="R9" s="19"/>
      <c r="S9" s="19" t="n">
        <v>0.177953093869196</v>
      </c>
      <c r="T9" s="19" t="n">
        <v>0.355953194005201</v>
      </c>
      <c r="U9" s="19" t="n">
        <v>0.193363506035829</v>
      </c>
      <c r="V9" s="19" t="n">
        <v>0.20349625420197</v>
      </c>
      <c r="W9" s="19" t="n">
        <v>0.168592866017341</v>
      </c>
      <c r="X9" s="19" t="n">
        <v>0.189400495758865</v>
      </c>
      <c r="Y9" s="19" t="n">
        <v>0.195020826250795</v>
      </c>
      <c r="Z9" s="19" t="n">
        <v>0.300762134510414</v>
      </c>
      <c r="AA9" s="19" t="n">
        <v>0.305266747544044</v>
      </c>
      <c r="AB9" s="19" t="n">
        <v>0.327177014104339</v>
      </c>
      <c r="AC9" s="19" t="n">
        <v>0.435078919925545</v>
      </c>
      <c r="AD9" s="19" t="n">
        <v>0.344588092257627</v>
      </c>
      <c r="AE9" s="19"/>
      <c r="AF9" s="19" t="n">
        <v>0.352199913749896</v>
      </c>
      <c r="AG9" s="19" t="n">
        <v>0.192678166285614</v>
      </c>
      <c r="AH9" s="19" t="n">
        <v>0.327706394003667</v>
      </c>
      <c r="AI9" s="19"/>
      <c r="AJ9" s="19" t="n">
        <v>0.328837606862046</v>
      </c>
      <c r="AK9" s="19" t="n">
        <v>0.195838851409835</v>
      </c>
      <c r="AL9" s="19" t="n">
        <v>0.202498159655625</v>
      </c>
      <c r="AM9" s="19" t="n">
        <v>0.514901409228492</v>
      </c>
      <c r="AN9" s="19" t="n">
        <v>0.206640644279399</v>
      </c>
      <c r="AO9" s="19"/>
      <c r="AP9" s="19" t="n">
        <v>0.293774633588401</v>
      </c>
      <c r="AQ9" s="19" t="n">
        <v>0.210335846142938</v>
      </c>
      <c r="AR9" s="19" t="n">
        <v>0.224672622767457</v>
      </c>
      <c r="AS9" s="19" t="n">
        <v>0.40556953793737</v>
      </c>
      <c r="AT9" s="19" t="n">
        <v>0.164380336462014</v>
      </c>
      <c r="AU9" s="19"/>
      <c r="AV9" s="19" t="n">
        <v>0.222743986718306</v>
      </c>
      <c r="AW9" s="19" t="n">
        <v>0.230859883099819</v>
      </c>
      <c r="AX9" s="19" t="n">
        <v>0.195085920641017</v>
      </c>
      <c r="AY9" s="19" t="n">
        <v>0.471045585165178</v>
      </c>
      <c r="AZ9" s="19" t="n">
        <v>0.138463720608508</v>
      </c>
      <c r="BA9" s="19" t="n">
        <v>0.148111424653417</v>
      </c>
      <c r="BB9" s="19"/>
      <c r="BC9" s="19" t="n">
        <v>0.367609467968217</v>
      </c>
      <c r="BD9" s="19" t="n">
        <v>0.226490667653287</v>
      </c>
      <c r="BE9" s="19" t="n">
        <v>0.196432116041759</v>
      </c>
      <c r="BF9" s="19" t="n">
        <v>0.235173036840365</v>
      </c>
      <c r="BG9" s="19" t="n">
        <v>0.307687639897537</v>
      </c>
    </row>
    <row r="10">
      <c r="B10" s="20" t="s">
        <v>596</v>
      </c>
      <c r="C10" s="19" t="n">
        <v>0.505787345703489</v>
      </c>
      <c r="D10" s="19" t="n">
        <v>0.442574474612476</v>
      </c>
      <c r="E10" s="19" t="n">
        <v>0.574638403354684</v>
      </c>
      <c r="F10" s="19"/>
      <c r="G10" s="19" t="n">
        <v>0.514191728378304</v>
      </c>
      <c r="H10" s="19" t="n">
        <v>0.475649783731666</v>
      </c>
      <c r="I10" s="19" t="n">
        <v>0.507647313068057</v>
      </c>
      <c r="J10" s="19" t="n">
        <v>0.555685316778787</v>
      </c>
      <c r="K10" s="19" t="n">
        <v>0.448801734802523</v>
      </c>
      <c r="L10" s="19" t="n">
        <v>0.522472039737451</v>
      </c>
      <c r="M10" s="19"/>
      <c r="N10" s="19" t="n">
        <v>0.470022925993518</v>
      </c>
      <c r="O10" s="19" t="n">
        <v>0.480114863809054</v>
      </c>
      <c r="P10" s="19" t="n">
        <v>0.521072202743688</v>
      </c>
      <c r="Q10" s="19" t="n">
        <v>0.564028517038407</v>
      </c>
      <c r="R10" s="19"/>
      <c r="S10" s="19" t="n">
        <v>0.465988020578203</v>
      </c>
      <c r="T10" s="19" t="n">
        <v>0.37528750692204</v>
      </c>
      <c r="U10" s="19" t="n">
        <v>0.620559902513267</v>
      </c>
      <c r="V10" s="19" t="n">
        <v>0.533698588289721</v>
      </c>
      <c r="W10" s="19" t="n">
        <v>0.686011023966351</v>
      </c>
      <c r="X10" s="19" t="n">
        <v>0.595728920370278</v>
      </c>
      <c r="Y10" s="19" t="n">
        <v>0.574251481930231</v>
      </c>
      <c r="Z10" s="19" t="n">
        <v>0.479720405434407</v>
      </c>
      <c r="AA10" s="19" t="n">
        <v>0.446579872568465</v>
      </c>
      <c r="AB10" s="19" t="n">
        <v>0.479117083442257</v>
      </c>
      <c r="AC10" s="19" t="n">
        <v>0.43490780803784</v>
      </c>
      <c r="AD10" s="19" t="n">
        <v>0.451013109124583</v>
      </c>
      <c r="AE10" s="19"/>
      <c r="AF10" s="19" t="n">
        <v>0.471441254392549</v>
      </c>
      <c r="AG10" s="19" t="n">
        <v>0.571574195254354</v>
      </c>
      <c r="AH10" s="19" t="n">
        <v>0.295591706910904</v>
      </c>
      <c r="AI10" s="19"/>
      <c r="AJ10" s="19" t="n">
        <v>0.498429132385613</v>
      </c>
      <c r="AK10" s="19" t="n">
        <v>0.503999168208366</v>
      </c>
      <c r="AL10" s="19" t="n">
        <v>0.600007557395869</v>
      </c>
      <c r="AM10" s="19" t="n">
        <v>0.345166344815777</v>
      </c>
      <c r="AN10" s="19" t="n">
        <v>0.499412555368068</v>
      </c>
      <c r="AO10" s="19"/>
      <c r="AP10" s="19" t="n">
        <v>0.551226520653875</v>
      </c>
      <c r="AQ10" s="19" t="n">
        <v>0.520719332770009</v>
      </c>
      <c r="AR10" s="19" t="n">
        <v>0.471184023621471</v>
      </c>
      <c r="AS10" s="19" t="n">
        <v>0.438372162986275</v>
      </c>
      <c r="AT10" s="19" t="n">
        <v>0.668328833168858</v>
      </c>
      <c r="AU10" s="19"/>
      <c r="AV10" s="19" t="n">
        <v>0.500379374425351</v>
      </c>
      <c r="AW10" s="19" t="n">
        <v>0.576639071651129</v>
      </c>
      <c r="AX10" s="19" t="n">
        <v>0.46351936128621</v>
      </c>
      <c r="AY10" s="19" t="n">
        <v>0.370167513509095</v>
      </c>
      <c r="AZ10" s="19" t="n">
        <v>0.616230047715136</v>
      </c>
      <c r="BA10" s="19" t="n">
        <v>0.503017620742683</v>
      </c>
      <c r="BB10" s="19"/>
      <c r="BC10" s="19" t="n">
        <v>0.446116272040883</v>
      </c>
      <c r="BD10" s="19" t="n">
        <v>0.592692722280981</v>
      </c>
      <c r="BE10" s="19" t="n">
        <v>0.490651920112561</v>
      </c>
      <c r="BF10" s="19" t="n">
        <v>0.482519363222683</v>
      </c>
      <c r="BG10" s="19" t="n">
        <v>0.406882175748377</v>
      </c>
    </row>
    <row r="11">
      <c r="B11" s="20" t="s">
        <v>597</v>
      </c>
      <c r="C11" s="19" t="n">
        <v>0.165816561587809</v>
      </c>
      <c r="D11" s="19" t="n">
        <v>0.191628848251919</v>
      </c>
      <c r="E11" s="19" t="n">
        <v>0.137701982918205</v>
      </c>
      <c r="F11" s="19"/>
      <c r="G11" s="19" t="n">
        <v>0.235635973088015</v>
      </c>
      <c r="H11" s="19" t="n">
        <v>0.191026826916064</v>
      </c>
      <c r="I11" s="19" t="n">
        <v>0.176263436298102</v>
      </c>
      <c r="J11" s="19" t="n">
        <v>0.204830777102061</v>
      </c>
      <c r="K11" s="19" t="n">
        <v>0.103153361303803</v>
      </c>
      <c r="L11" s="19" t="n">
        <v>0.100497699449319</v>
      </c>
      <c r="M11" s="19"/>
      <c r="N11" s="19" t="n">
        <v>0.192108680691151</v>
      </c>
      <c r="O11" s="19" t="n">
        <v>0.167397081807983</v>
      </c>
      <c r="P11" s="19" t="n">
        <v>0.147745789593859</v>
      </c>
      <c r="Q11" s="19" t="n">
        <v>0.148451189483567</v>
      </c>
      <c r="R11" s="19"/>
      <c r="S11" s="19" t="n">
        <v>0.195958452267671</v>
      </c>
      <c r="T11" s="19" t="n">
        <v>0.234283309378944</v>
      </c>
      <c r="U11" s="19" t="n">
        <v>0.160001123528589</v>
      </c>
      <c r="V11" s="19" t="n">
        <v>0.195654083903691</v>
      </c>
      <c r="W11" s="19" t="n">
        <v>0.117546916746775</v>
      </c>
      <c r="X11" s="19" t="n">
        <v>0.155387003734611</v>
      </c>
      <c r="Y11" s="19" t="n">
        <v>0.159294195456443</v>
      </c>
      <c r="Z11" s="19" t="n">
        <v>0.176434602553857</v>
      </c>
      <c r="AA11" s="19" t="n">
        <v>0.181060117937076</v>
      </c>
      <c r="AB11" s="19" t="n">
        <v>0.11043290443104</v>
      </c>
      <c r="AC11" s="19" t="n">
        <v>0.0878730584642927</v>
      </c>
      <c r="AD11" s="19" t="n">
        <v>0.0432876193989658</v>
      </c>
      <c r="AE11" s="19"/>
      <c r="AF11" s="19" t="n">
        <v>0.120883970909566</v>
      </c>
      <c r="AG11" s="19" t="n">
        <v>0.173968871035321</v>
      </c>
      <c r="AH11" s="19" t="n">
        <v>0.230738887496536</v>
      </c>
      <c r="AI11" s="19"/>
      <c r="AJ11" s="19" t="n">
        <v>0.122247669625897</v>
      </c>
      <c r="AK11" s="19" t="n">
        <v>0.217287662424699</v>
      </c>
      <c r="AL11" s="19" t="n">
        <v>0.153574090036185</v>
      </c>
      <c r="AM11" s="19" t="n">
        <v>0.139932245955731</v>
      </c>
      <c r="AN11" s="19" t="n">
        <v>0.173911126442103</v>
      </c>
      <c r="AO11" s="19"/>
      <c r="AP11" s="19" t="n">
        <v>0.0757155075223529</v>
      </c>
      <c r="AQ11" s="19" t="n">
        <v>0.197731295952379</v>
      </c>
      <c r="AR11" s="19" t="n">
        <v>0.249755699059483</v>
      </c>
      <c r="AS11" s="19" t="n">
        <v>0.142269341383312</v>
      </c>
      <c r="AT11" s="19" t="n">
        <v>0.127938234970439</v>
      </c>
      <c r="AU11" s="19"/>
      <c r="AV11" s="19" t="n">
        <v>0.200211763884331</v>
      </c>
      <c r="AW11" s="19" t="n">
        <v>0.109691400331318</v>
      </c>
      <c r="AX11" s="19" t="n">
        <v>0.273811129921131</v>
      </c>
      <c r="AY11" s="19" t="n">
        <v>0.129882461379871</v>
      </c>
      <c r="AZ11" s="19" t="n">
        <v>0.15398624087703</v>
      </c>
      <c r="BA11" s="19" t="n">
        <v>0.280761236769705</v>
      </c>
      <c r="BB11" s="19"/>
      <c r="BC11" s="19" t="n">
        <v>0.115242049478823</v>
      </c>
      <c r="BD11" s="19" t="n">
        <v>0.110773350229749</v>
      </c>
      <c r="BE11" s="19" t="n">
        <v>0.238541258996542</v>
      </c>
      <c r="BF11" s="19" t="n">
        <v>0.187623715684024</v>
      </c>
      <c r="BG11" s="19" t="n">
        <v>0.198801293613818</v>
      </c>
    </row>
    <row r="12">
      <c r="B12" s="20" t="s">
        <v>598</v>
      </c>
      <c r="C12" s="21" t="n">
        <v>0.0727996169261084</v>
      </c>
      <c r="D12" s="21" t="n">
        <v>0.0806234842475994</v>
      </c>
      <c r="E12" s="21" t="n">
        <v>0.064277910338352</v>
      </c>
      <c r="F12" s="21"/>
      <c r="G12" s="21" t="n">
        <v>0.0794357131405848</v>
      </c>
      <c r="H12" s="21" t="n">
        <v>0.165775150057233</v>
      </c>
      <c r="I12" s="21" t="n">
        <v>0.0674617538143075</v>
      </c>
      <c r="J12" s="21" t="n">
        <v>0.035075183170357</v>
      </c>
      <c r="K12" s="21" t="n">
        <v>0.0402091554792464</v>
      </c>
      <c r="L12" s="21" t="n">
        <v>0.0495636294437774</v>
      </c>
      <c r="M12" s="21"/>
      <c r="N12" s="21" t="n">
        <v>0.084474040447553</v>
      </c>
      <c r="O12" s="21" t="n">
        <v>0.0736103220677973</v>
      </c>
      <c r="P12" s="21" t="n">
        <v>0.0624016683495856</v>
      </c>
      <c r="Q12" s="21" t="n">
        <v>0.0672424178262107</v>
      </c>
      <c r="R12" s="21"/>
      <c r="S12" s="21" t="n">
        <v>0.16010043328493</v>
      </c>
      <c r="T12" s="21" t="n">
        <v>0.0344759896938156</v>
      </c>
      <c r="U12" s="21" t="n">
        <v>0.0260754679223146</v>
      </c>
      <c r="V12" s="21" t="n">
        <v>0.0671510736046188</v>
      </c>
      <c r="W12" s="21" t="n">
        <v>0.0278491932695332</v>
      </c>
      <c r="X12" s="21" t="n">
        <v>0.059483580136247</v>
      </c>
      <c r="Y12" s="21" t="n">
        <v>0.071433496362531</v>
      </c>
      <c r="Z12" s="21" t="n">
        <v>0.0430828575013224</v>
      </c>
      <c r="AA12" s="21" t="n">
        <v>0.067093261950415</v>
      </c>
      <c r="AB12" s="21" t="n">
        <v>0.0832729980223641</v>
      </c>
      <c r="AC12" s="21" t="n">
        <v>0.0421402135723218</v>
      </c>
      <c r="AD12" s="21" t="n">
        <v>0.161111179218824</v>
      </c>
      <c r="AE12" s="21"/>
      <c r="AF12" s="21" t="n">
        <v>0.0554748609479893</v>
      </c>
      <c r="AG12" s="21" t="n">
        <v>0.0617787674247119</v>
      </c>
      <c r="AH12" s="21" t="n">
        <v>0.145963011588893</v>
      </c>
      <c r="AI12" s="21"/>
      <c r="AJ12" s="21" t="n">
        <v>0.0504855911264437</v>
      </c>
      <c r="AK12" s="21" t="n">
        <v>0.0828743179570994</v>
      </c>
      <c r="AL12" s="21" t="n">
        <v>0.0439201929123204</v>
      </c>
      <c r="AM12" s="21" t="n">
        <v>0</v>
      </c>
      <c r="AN12" s="21" t="n">
        <v>0.12003567391043</v>
      </c>
      <c r="AO12" s="21"/>
      <c r="AP12" s="21" t="n">
        <v>0.0792833382353708</v>
      </c>
      <c r="AQ12" s="21" t="n">
        <v>0.0712135251346743</v>
      </c>
      <c r="AR12" s="21" t="n">
        <v>0.0543876545515884</v>
      </c>
      <c r="AS12" s="21" t="n">
        <v>0.0137889576930438</v>
      </c>
      <c r="AT12" s="21" t="n">
        <v>0.0393525953986889</v>
      </c>
      <c r="AU12" s="21"/>
      <c r="AV12" s="21" t="n">
        <v>0.0766648749720125</v>
      </c>
      <c r="AW12" s="21" t="n">
        <v>0.0828096449177334</v>
      </c>
      <c r="AX12" s="21" t="n">
        <v>0.0675835881516425</v>
      </c>
      <c r="AY12" s="21" t="n">
        <v>0.0289044399458556</v>
      </c>
      <c r="AZ12" s="21" t="n">
        <v>0.0913199907993251</v>
      </c>
      <c r="BA12" s="21" t="n">
        <v>0.0681097178341944</v>
      </c>
      <c r="BB12" s="21"/>
      <c r="BC12" s="21" t="n">
        <v>0.0710322105120763</v>
      </c>
      <c r="BD12" s="21" t="n">
        <v>0.0700432598359837</v>
      </c>
      <c r="BE12" s="21" t="n">
        <v>0.0743747048491385</v>
      </c>
      <c r="BF12" s="21" t="n">
        <v>0.094683884252928</v>
      </c>
      <c r="BG12" s="21" t="n">
        <v>0.0866288907402669</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0.231896126786992</v>
      </c>
      <c r="D9" s="19" t="n">
        <v>0.236126395741807</v>
      </c>
      <c r="E9" s="19" t="n">
        <v>0.227288544712945</v>
      </c>
      <c r="F9" s="19"/>
      <c r="G9" s="19" t="n">
        <v>0.166058691522288</v>
      </c>
      <c r="H9" s="19" t="n">
        <v>0.177449560086624</v>
      </c>
      <c r="I9" s="19" t="n">
        <v>0.256739274696413</v>
      </c>
      <c r="J9" s="19" t="n">
        <v>0.181233812626993</v>
      </c>
      <c r="K9" s="19" t="n">
        <v>0.343838521442312</v>
      </c>
      <c r="L9" s="19" t="n">
        <v>0.260648137904548</v>
      </c>
      <c r="M9" s="19"/>
      <c r="N9" s="19" t="n">
        <v>0.184668727368229</v>
      </c>
      <c r="O9" s="19" t="n">
        <v>0.239785124378474</v>
      </c>
      <c r="P9" s="19" t="n">
        <v>0.267534432033398</v>
      </c>
      <c r="Q9" s="19" t="n">
        <v>0.252091183788994</v>
      </c>
      <c r="R9" s="19"/>
      <c r="S9" s="19" t="n">
        <v>0.189248775012826</v>
      </c>
      <c r="T9" s="19" t="n">
        <v>0.339735961604477</v>
      </c>
      <c r="U9" s="19" t="n">
        <v>0.22567184996728</v>
      </c>
      <c r="V9" s="19" t="n">
        <v>0.21662125963936</v>
      </c>
      <c r="W9" s="19" t="n">
        <v>0.149405885192729</v>
      </c>
      <c r="X9" s="19" t="n">
        <v>0.25882928473503</v>
      </c>
      <c r="Y9" s="19" t="n">
        <v>0.186336163550841</v>
      </c>
      <c r="Z9" s="19" t="n">
        <v>0.266381860257922</v>
      </c>
      <c r="AA9" s="19" t="n">
        <v>0.161088581835326</v>
      </c>
      <c r="AB9" s="19" t="n">
        <v>0.294078207825368</v>
      </c>
      <c r="AC9" s="19" t="n">
        <v>0.372887677507364</v>
      </c>
      <c r="AD9" s="19" t="n">
        <v>0.174964300274888</v>
      </c>
      <c r="AE9" s="19"/>
      <c r="AF9" s="19" t="n">
        <v>0.305212087625678</v>
      </c>
      <c r="AG9" s="19" t="n">
        <v>0.170169145323259</v>
      </c>
      <c r="AH9" s="19" t="n">
        <v>0.314799773849635</v>
      </c>
      <c r="AI9" s="19"/>
      <c r="AJ9" s="19" t="n">
        <v>0.234799906856124</v>
      </c>
      <c r="AK9" s="19" t="n">
        <v>0.204298282433419</v>
      </c>
      <c r="AL9" s="19" t="n">
        <v>0.169744147678361</v>
      </c>
      <c r="AM9" s="19" t="n">
        <v>0.627646249112727</v>
      </c>
      <c r="AN9" s="19" t="n">
        <v>0.225202419045352</v>
      </c>
      <c r="AO9" s="19"/>
      <c r="AP9" s="19" t="n">
        <v>0.200733446641071</v>
      </c>
      <c r="AQ9" s="19" t="n">
        <v>0.192057561975453</v>
      </c>
      <c r="AR9" s="19" t="n">
        <v>0.234686245703209</v>
      </c>
      <c r="AS9" s="19" t="n">
        <v>0.376041832832873</v>
      </c>
      <c r="AT9" s="19" t="n">
        <v>0.27845594415411</v>
      </c>
      <c r="AU9" s="19"/>
      <c r="AV9" s="19" t="n">
        <v>0.210491235003429</v>
      </c>
      <c r="AW9" s="19" t="n">
        <v>0.165193149267293</v>
      </c>
      <c r="AX9" s="19" t="n">
        <v>0.21772597406895</v>
      </c>
      <c r="AY9" s="19" t="n">
        <v>0.445747560682566</v>
      </c>
      <c r="AZ9" s="19" t="n">
        <v>0.208879446235616</v>
      </c>
      <c r="BA9" s="19" t="n">
        <v>0.147744176016291</v>
      </c>
      <c r="BB9" s="19"/>
      <c r="BC9" s="19" t="n">
        <v>0.297204900552876</v>
      </c>
      <c r="BD9" s="19" t="n">
        <v>0.242641377723745</v>
      </c>
      <c r="BE9" s="19" t="n">
        <v>0.213044557017998</v>
      </c>
      <c r="BF9" s="19" t="n">
        <v>0.156452196189493</v>
      </c>
      <c r="BG9" s="19" t="n">
        <v>0.123098762676344</v>
      </c>
    </row>
    <row r="10">
      <c r="B10" s="20" t="s">
        <v>596</v>
      </c>
      <c r="C10" s="19" t="n">
        <v>0.465267973617629</v>
      </c>
      <c r="D10" s="19" t="n">
        <v>0.44884656117084</v>
      </c>
      <c r="E10" s="19" t="n">
        <v>0.483154071742487</v>
      </c>
      <c r="F10" s="19"/>
      <c r="G10" s="19" t="n">
        <v>0.452299600322576</v>
      </c>
      <c r="H10" s="19" t="n">
        <v>0.421955072698012</v>
      </c>
      <c r="I10" s="19" t="n">
        <v>0.504219277430499</v>
      </c>
      <c r="J10" s="19" t="n">
        <v>0.484055146498251</v>
      </c>
      <c r="K10" s="19" t="n">
        <v>0.440147377235552</v>
      </c>
      <c r="L10" s="19" t="n">
        <v>0.475106637733581</v>
      </c>
      <c r="M10" s="19"/>
      <c r="N10" s="19" t="n">
        <v>0.484315272754537</v>
      </c>
      <c r="O10" s="19" t="n">
        <v>0.46993827855805</v>
      </c>
      <c r="P10" s="19" t="n">
        <v>0.435526055554593</v>
      </c>
      <c r="Q10" s="19" t="n">
        <v>0.467735530518576</v>
      </c>
      <c r="R10" s="19"/>
      <c r="S10" s="19" t="n">
        <v>0.386800924859814</v>
      </c>
      <c r="T10" s="19" t="n">
        <v>0.377409634766907</v>
      </c>
      <c r="U10" s="19" t="n">
        <v>0.538043290863588</v>
      </c>
      <c r="V10" s="19" t="n">
        <v>0.391881580273659</v>
      </c>
      <c r="W10" s="19" t="n">
        <v>0.625314564481723</v>
      </c>
      <c r="X10" s="19" t="n">
        <v>0.564154638917331</v>
      </c>
      <c r="Y10" s="19" t="n">
        <v>0.582431192743836</v>
      </c>
      <c r="Z10" s="19" t="n">
        <v>0.463786417639946</v>
      </c>
      <c r="AA10" s="19" t="n">
        <v>0.398724567557225</v>
      </c>
      <c r="AB10" s="19" t="n">
        <v>0.506479203247816</v>
      </c>
      <c r="AC10" s="19" t="n">
        <v>0.441951026949258</v>
      </c>
      <c r="AD10" s="19" t="n">
        <v>0.479627808003457</v>
      </c>
      <c r="AE10" s="19"/>
      <c r="AF10" s="19" t="n">
        <v>0.417414702801695</v>
      </c>
      <c r="AG10" s="19" t="n">
        <v>0.514095816782025</v>
      </c>
      <c r="AH10" s="19" t="n">
        <v>0.366027097442199</v>
      </c>
      <c r="AI10" s="19"/>
      <c r="AJ10" s="19" t="n">
        <v>0.440340805943614</v>
      </c>
      <c r="AK10" s="19" t="n">
        <v>0.439378313100793</v>
      </c>
      <c r="AL10" s="19" t="n">
        <v>0.634525775573029</v>
      </c>
      <c r="AM10" s="19" t="n">
        <v>0.305841193840268</v>
      </c>
      <c r="AN10" s="19" t="n">
        <v>0.484028813263271</v>
      </c>
      <c r="AO10" s="19"/>
      <c r="AP10" s="19" t="n">
        <v>0.494349538985891</v>
      </c>
      <c r="AQ10" s="19" t="n">
        <v>0.435484216866904</v>
      </c>
      <c r="AR10" s="19" t="n">
        <v>0.637848250047616</v>
      </c>
      <c r="AS10" s="19" t="n">
        <v>0.407276848953833</v>
      </c>
      <c r="AT10" s="19" t="n">
        <v>0.375611038624058</v>
      </c>
      <c r="AU10" s="19"/>
      <c r="AV10" s="19" t="n">
        <v>0.421833433711358</v>
      </c>
      <c r="AW10" s="19" t="n">
        <v>0.487431510980047</v>
      </c>
      <c r="AX10" s="19" t="n">
        <v>0.551140140164416</v>
      </c>
      <c r="AY10" s="19" t="n">
        <v>0.35173652775309</v>
      </c>
      <c r="AZ10" s="19" t="n">
        <v>0.424768024163921</v>
      </c>
      <c r="BA10" s="19" t="n">
        <v>0.598259820176667</v>
      </c>
      <c r="BB10" s="19"/>
      <c r="BC10" s="19" t="n">
        <v>0.374577698883077</v>
      </c>
      <c r="BD10" s="19" t="n">
        <v>0.507677339780244</v>
      </c>
      <c r="BE10" s="19" t="n">
        <v>0.474120286118532</v>
      </c>
      <c r="BF10" s="19" t="n">
        <v>0.459290042421396</v>
      </c>
      <c r="BG10" s="19" t="n">
        <v>0.395779535419813</v>
      </c>
    </row>
    <row r="11">
      <c r="B11" s="20" t="s">
        <v>597</v>
      </c>
      <c r="C11" s="19" t="n">
        <v>0.212179726075073</v>
      </c>
      <c r="D11" s="19" t="n">
        <v>0.224801848853425</v>
      </c>
      <c r="E11" s="19" t="n">
        <v>0.198431790123208</v>
      </c>
      <c r="F11" s="19"/>
      <c r="G11" s="19" t="n">
        <v>0.251240221129557</v>
      </c>
      <c r="H11" s="19" t="n">
        <v>0.266155095667785</v>
      </c>
      <c r="I11" s="19" t="n">
        <v>0.135063064636574</v>
      </c>
      <c r="J11" s="19" t="n">
        <v>0.251285859828592</v>
      </c>
      <c r="K11" s="19" t="n">
        <v>0.170342536344846</v>
      </c>
      <c r="L11" s="19" t="n">
        <v>0.211721702430251</v>
      </c>
      <c r="M11" s="19"/>
      <c r="N11" s="19" t="n">
        <v>0.215736580951589</v>
      </c>
      <c r="O11" s="19" t="n">
        <v>0.187958361748906</v>
      </c>
      <c r="P11" s="19" t="n">
        <v>0.214983732106381</v>
      </c>
      <c r="Q11" s="19" t="n">
        <v>0.226492475523159</v>
      </c>
      <c r="R11" s="19"/>
      <c r="S11" s="19" t="n">
        <v>0.267505241051948</v>
      </c>
      <c r="T11" s="19" t="n">
        <v>0.228229201566693</v>
      </c>
      <c r="U11" s="19" t="n">
        <v>0.210209391246817</v>
      </c>
      <c r="V11" s="19" t="n">
        <v>0.247093686906465</v>
      </c>
      <c r="W11" s="19" t="n">
        <v>0.139826892244937</v>
      </c>
      <c r="X11" s="19" t="n">
        <v>0.177016076347639</v>
      </c>
      <c r="Y11" s="19" t="n">
        <v>0.183456520963912</v>
      </c>
      <c r="Z11" s="19" t="n">
        <v>0.227948175761686</v>
      </c>
      <c r="AA11" s="19" t="n">
        <v>0.255722766927014</v>
      </c>
      <c r="AB11" s="19" t="n">
        <v>0.134692426820696</v>
      </c>
      <c r="AC11" s="19" t="n">
        <v>0.185161295543379</v>
      </c>
      <c r="AD11" s="19" t="n">
        <v>0.188647906210833</v>
      </c>
      <c r="AE11" s="19"/>
      <c r="AF11" s="19" t="n">
        <v>0.198614916328934</v>
      </c>
      <c r="AG11" s="19" t="n">
        <v>0.21641307347123</v>
      </c>
      <c r="AH11" s="19" t="n">
        <v>0.219218358132235</v>
      </c>
      <c r="AI11" s="19"/>
      <c r="AJ11" s="19" t="n">
        <v>0.25104942217486</v>
      </c>
      <c r="AK11" s="19" t="n">
        <v>0.24341359554107</v>
      </c>
      <c r="AL11" s="19" t="n">
        <v>0.124704790647796</v>
      </c>
      <c r="AM11" s="19" t="n">
        <v>0.0665125570470043</v>
      </c>
      <c r="AN11" s="19" t="n">
        <v>0.159567942161862</v>
      </c>
      <c r="AO11" s="19"/>
      <c r="AP11" s="19" t="n">
        <v>0.196279025373685</v>
      </c>
      <c r="AQ11" s="19" t="n">
        <v>0.286903191059421</v>
      </c>
      <c r="AR11" s="19" t="n">
        <v>0.0808499309788997</v>
      </c>
      <c r="AS11" s="19" t="n">
        <v>0.168655465185506</v>
      </c>
      <c r="AT11" s="19" t="n">
        <v>0.233016171378758</v>
      </c>
      <c r="AU11" s="19"/>
      <c r="AV11" s="19" t="n">
        <v>0.269238336254423</v>
      </c>
      <c r="AW11" s="19" t="n">
        <v>0.256712953675344</v>
      </c>
      <c r="AX11" s="19" t="n">
        <v>0.0978294890733384</v>
      </c>
      <c r="AY11" s="19" t="n">
        <v>0.129790671042362</v>
      </c>
      <c r="AZ11" s="19" t="n">
        <v>0.272716284507532</v>
      </c>
      <c r="BA11" s="19" t="n">
        <v>0.20694182205762</v>
      </c>
      <c r="BB11" s="19"/>
      <c r="BC11" s="19" t="n">
        <v>0.233821826596935</v>
      </c>
      <c r="BD11" s="19" t="n">
        <v>0.211932846227585</v>
      </c>
      <c r="BE11" s="19" t="n">
        <v>0.216770445067173</v>
      </c>
      <c r="BF11" s="19" t="n">
        <v>0.21152330615877</v>
      </c>
      <c r="BG11" s="19" t="n">
        <v>0.0868051712660394</v>
      </c>
    </row>
    <row r="12">
      <c r="B12" s="20" t="s">
        <v>598</v>
      </c>
      <c r="C12" s="21" t="n">
        <v>0.0906561735203062</v>
      </c>
      <c r="D12" s="21" t="n">
        <v>0.090225194233928</v>
      </c>
      <c r="E12" s="21" t="n">
        <v>0.0911255934213603</v>
      </c>
      <c r="F12" s="21"/>
      <c r="G12" s="21" t="n">
        <v>0.130401487025579</v>
      </c>
      <c r="H12" s="21" t="n">
        <v>0.134440271547579</v>
      </c>
      <c r="I12" s="21" t="n">
        <v>0.103978383236513</v>
      </c>
      <c r="J12" s="21" t="n">
        <v>0.0834251810461636</v>
      </c>
      <c r="K12" s="21" t="n">
        <v>0.0456715649772892</v>
      </c>
      <c r="L12" s="21" t="n">
        <v>0.0525235219316198</v>
      </c>
      <c r="M12" s="21"/>
      <c r="N12" s="21" t="n">
        <v>0.115279418925645</v>
      </c>
      <c r="O12" s="21" t="n">
        <v>0.10231823531457</v>
      </c>
      <c r="P12" s="21" t="n">
        <v>0.0819557803056279</v>
      </c>
      <c r="Q12" s="21" t="n">
        <v>0.0536808101692713</v>
      </c>
      <c r="R12" s="21"/>
      <c r="S12" s="21" t="n">
        <v>0.156445059075411</v>
      </c>
      <c r="T12" s="21" t="n">
        <v>0.054625202061923</v>
      </c>
      <c r="U12" s="21" t="n">
        <v>0.0260754679223146</v>
      </c>
      <c r="V12" s="21" t="n">
        <v>0.144403473180517</v>
      </c>
      <c r="W12" s="21" t="n">
        <v>0.0854526580806107</v>
      </c>
      <c r="X12" s="21" t="n">
        <v>0</v>
      </c>
      <c r="Y12" s="21" t="n">
        <v>0.0477761227414108</v>
      </c>
      <c r="Z12" s="21" t="n">
        <v>0.0418835463404461</v>
      </c>
      <c r="AA12" s="21" t="n">
        <v>0.184464083680435</v>
      </c>
      <c r="AB12" s="21" t="n">
        <v>0.0647501621061207</v>
      </c>
      <c r="AC12" s="21" t="n">
        <v>0</v>
      </c>
      <c r="AD12" s="21" t="n">
        <v>0.156759985510822</v>
      </c>
      <c r="AE12" s="21"/>
      <c r="AF12" s="21" t="n">
        <v>0.078758293243693</v>
      </c>
      <c r="AG12" s="21" t="n">
        <v>0.0993219644234866</v>
      </c>
      <c r="AH12" s="21" t="n">
        <v>0.0999547705759308</v>
      </c>
      <c r="AI12" s="21"/>
      <c r="AJ12" s="21" t="n">
        <v>0.0738098650254018</v>
      </c>
      <c r="AK12" s="21" t="n">
        <v>0.112909808924719</v>
      </c>
      <c r="AL12" s="21" t="n">
        <v>0.0710252861008138</v>
      </c>
      <c r="AM12" s="21" t="n">
        <v>0</v>
      </c>
      <c r="AN12" s="21" t="n">
        <v>0.131200825529515</v>
      </c>
      <c r="AO12" s="21"/>
      <c r="AP12" s="21" t="n">
        <v>0.108637988999353</v>
      </c>
      <c r="AQ12" s="21" t="n">
        <v>0.0855550300982216</v>
      </c>
      <c r="AR12" s="21" t="n">
        <v>0.0466155732702759</v>
      </c>
      <c r="AS12" s="21" t="n">
        <v>0.0480258530277877</v>
      </c>
      <c r="AT12" s="21" t="n">
        <v>0.112916845843073</v>
      </c>
      <c r="AU12" s="21"/>
      <c r="AV12" s="21" t="n">
        <v>0.0984369950307894</v>
      </c>
      <c r="AW12" s="21" t="n">
        <v>0.0906623860773159</v>
      </c>
      <c r="AX12" s="21" t="n">
        <v>0.133304396693295</v>
      </c>
      <c r="AY12" s="21" t="n">
        <v>0.0727252405219814</v>
      </c>
      <c r="AZ12" s="21" t="n">
        <v>0.0936362450929319</v>
      </c>
      <c r="BA12" s="21" t="n">
        <v>0.047054181749422</v>
      </c>
      <c r="BB12" s="21"/>
      <c r="BC12" s="21" t="n">
        <v>0.094395573967112</v>
      </c>
      <c r="BD12" s="21" t="n">
        <v>0.0377484362684259</v>
      </c>
      <c r="BE12" s="21" t="n">
        <v>0.0960647117962957</v>
      </c>
      <c r="BF12" s="21" t="n">
        <v>0.172734455230341</v>
      </c>
      <c r="BG12" s="21" t="n">
        <v>0.394316530637804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0.0813153674371604</v>
      </c>
      <c r="D9" s="19" t="n">
        <v>0.086824578116617</v>
      </c>
      <c r="E9" s="19" t="n">
        <v>0.0753147701607337</v>
      </c>
      <c r="F9" s="19"/>
      <c r="G9" s="19" t="n">
        <v>0.055412752467142</v>
      </c>
      <c r="H9" s="19" t="n">
        <v>0.15124552389747</v>
      </c>
      <c r="I9" s="19" t="n">
        <v>0.046256579905775</v>
      </c>
      <c r="J9" s="19" t="n">
        <v>0.094622451390793</v>
      </c>
      <c r="K9" s="19" t="n">
        <v>0.0749237669599061</v>
      </c>
      <c r="L9" s="19" t="n">
        <v>0.0669684428290784</v>
      </c>
      <c r="M9" s="19"/>
      <c r="N9" s="19" t="n">
        <v>0.117037755276599</v>
      </c>
      <c r="O9" s="19" t="n">
        <v>0.0631015682620562</v>
      </c>
      <c r="P9" s="19" t="n">
        <v>0.0580903529743451</v>
      </c>
      <c r="Q9" s="19" t="n">
        <v>0.0702088504336218</v>
      </c>
      <c r="R9" s="19"/>
      <c r="S9" s="19" t="n">
        <v>0.14503143291862</v>
      </c>
      <c r="T9" s="19" t="n">
        <v>0.016532984926042</v>
      </c>
      <c r="U9" s="19" t="n">
        <v>0</v>
      </c>
      <c r="V9" s="19" t="n">
        <v>0.0925341754527664</v>
      </c>
      <c r="W9" s="19" t="n">
        <v>0.0633634743990969</v>
      </c>
      <c r="X9" s="19" t="n">
        <v>0.0659700117224335</v>
      </c>
      <c r="Y9" s="19" t="n">
        <v>0.0278499779961299</v>
      </c>
      <c r="Z9" s="19" t="n">
        <v>0.0399179242443803</v>
      </c>
      <c r="AA9" s="19" t="n">
        <v>0.145943232516558</v>
      </c>
      <c r="AB9" s="19" t="n">
        <v>0.121155181878965</v>
      </c>
      <c r="AC9" s="19" t="n">
        <v>0.142065706125549</v>
      </c>
      <c r="AD9" s="19" t="n">
        <v>0.0604272575755575</v>
      </c>
      <c r="AE9" s="19"/>
      <c r="AF9" s="19" t="n">
        <v>0.0693877171286836</v>
      </c>
      <c r="AG9" s="19" t="n">
        <v>0.0877244286391059</v>
      </c>
      <c r="AH9" s="19" t="n">
        <v>0.121172497896859</v>
      </c>
      <c r="AI9" s="19"/>
      <c r="AJ9" s="19" t="n">
        <v>0.0929376070385494</v>
      </c>
      <c r="AK9" s="19" t="n">
        <v>0.0790658243764702</v>
      </c>
      <c r="AL9" s="19" t="n">
        <v>0.109018765992928</v>
      </c>
      <c r="AM9" s="19" t="n">
        <v>0.0665125570470043</v>
      </c>
      <c r="AN9" s="19" t="n">
        <v>0.0813746946066023</v>
      </c>
      <c r="AO9" s="19"/>
      <c r="AP9" s="19" t="n">
        <v>0.0842742272068437</v>
      </c>
      <c r="AQ9" s="19" t="n">
        <v>0.096091759607107</v>
      </c>
      <c r="AR9" s="19" t="n">
        <v>0.0304812633411995</v>
      </c>
      <c r="AS9" s="19" t="n">
        <v>0.100872538339635</v>
      </c>
      <c r="AT9" s="19" t="n">
        <v>0.081844024395312</v>
      </c>
      <c r="AU9" s="19"/>
      <c r="AV9" s="19" t="n">
        <v>0.105257792172613</v>
      </c>
      <c r="AW9" s="19" t="n">
        <v>0.0983792908231415</v>
      </c>
      <c r="AX9" s="19" t="n">
        <v>0</v>
      </c>
      <c r="AY9" s="19" t="n">
        <v>0.0948647244525953</v>
      </c>
      <c r="AZ9" s="19" t="n">
        <v>0.0956276549816756</v>
      </c>
      <c r="BA9" s="19" t="n">
        <v>0.0202468928551021</v>
      </c>
      <c r="BB9" s="19"/>
      <c r="BC9" s="19" t="n">
        <v>0.0414361020309391</v>
      </c>
      <c r="BD9" s="19" t="n">
        <v>0.0916565826582521</v>
      </c>
      <c r="BE9" s="19" t="n">
        <v>0.0778036379265595</v>
      </c>
      <c r="BF9" s="19" t="n">
        <v>0.140885290642661</v>
      </c>
      <c r="BG9" s="19" t="n">
        <v>0.116058373266051</v>
      </c>
    </row>
    <row r="10">
      <c r="B10" s="20" t="s">
        <v>596</v>
      </c>
      <c r="C10" s="19" t="n">
        <v>0.292249166473471</v>
      </c>
      <c r="D10" s="19" t="n">
        <v>0.319519492890195</v>
      </c>
      <c r="E10" s="19" t="n">
        <v>0.262546500167087</v>
      </c>
      <c r="F10" s="19"/>
      <c r="G10" s="19" t="n">
        <v>0.352702355788057</v>
      </c>
      <c r="H10" s="19" t="n">
        <v>0.31470454389836</v>
      </c>
      <c r="I10" s="19" t="n">
        <v>0.290955557054286</v>
      </c>
      <c r="J10" s="19" t="n">
        <v>0.244054568640672</v>
      </c>
      <c r="K10" s="19" t="n">
        <v>0.30558236863571</v>
      </c>
      <c r="L10" s="19" t="n">
        <v>0.264969837888466</v>
      </c>
      <c r="M10" s="19"/>
      <c r="N10" s="19" t="n">
        <v>0.283771840639459</v>
      </c>
      <c r="O10" s="19" t="n">
        <v>0.31942016989155</v>
      </c>
      <c r="P10" s="19" t="n">
        <v>0.253594838702417</v>
      </c>
      <c r="Q10" s="19" t="n">
        <v>0.310874339927675</v>
      </c>
      <c r="R10" s="19"/>
      <c r="S10" s="19" t="n">
        <v>0.307422448932584</v>
      </c>
      <c r="T10" s="19" t="n">
        <v>0.218427592497568</v>
      </c>
      <c r="U10" s="19" t="n">
        <v>0.266680421814778</v>
      </c>
      <c r="V10" s="19" t="n">
        <v>0.172427084212342</v>
      </c>
      <c r="W10" s="19" t="n">
        <v>0.363019817329668</v>
      </c>
      <c r="X10" s="19" t="n">
        <v>0.190708187410166</v>
      </c>
      <c r="Y10" s="19" t="n">
        <v>0.184979186134974</v>
      </c>
      <c r="Z10" s="19" t="n">
        <v>0.403638589262979</v>
      </c>
      <c r="AA10" s="19" t="n">
        <v>0.423619134368846</v>
      </c>
      <c r="AB10" s="19" t="n">
        <v>0.338168445163088</v>
      </c>
      <c r="AC10" s="19" t="n">
        <v>0.382102673849042</v>
      </c>
      <c r="AD10" s="19" t="n">
        <v>0.385591050838402</v>
      </c>
      <c r="AE10" s="19"/>
      <c r="AF10" s="19" t="n">
        <v>0.229794134684416</v>
      </c>
      <c r="AG10" s="19" t="n">
        <v>0.331462130304654</v>
      </c>
      <c r="AH10" s="19" t="n">
        <v>0.295037541509232</v>
      </c>
      <c r="AI10" s="19"/>
      <c r="AJ10" s="19" t="n">
        <v>0.237555147024505</v>
      </c>
      <c r="AK10" s="19" t="n">
        <v>0.328485394614908</v>
      </c>
      <c r="AL10" s="19" t="n">
        <v>0.244133544506258</v>
      </c>
      <c r="AM10" s="19" t="n">
        <v>0.181674043557089</v>
      </c>
      <c r="AN10" s="19" t="n">
        <v>0.381913334037958</v>
      </c>
      <c r="AO10" s="19"/>
      <c r="AP10" s="19" t="n">
        <v>0.222401709465633</v>
      </c>
      <c r="AQ10" s="19" t="n">
        <v>0.322628040416888</v>
      </c>
      <c r="AR10" s="19" t="n">
        <v>0.283341707392864</v>
      </c>
      <c r="AS10" s="19" t="n">
        <v>0.294728216263542</v>
      </c>
      <c r="AT10" s="19" t="n">
        <v>0.229412055624444</v>
      </c>
      <c r="AU10" s="19"/>
      <c r="AV10" s="19" t="n">
        <v>0.324657155101047</v>
      </c>
      <c r="AW10" s="19" t="n">
        <v>0.244930365278637</v>
      </c>
      <c r="AX10" s="19" t="n">
        <v>0.295781167783075</v>
      </c>
      <c r="AY10" s="19" t="n">
        <v>0.22541571830973</v>
      </c>
      <c r="AZ10" s="19" t="n">
        <v>0.252752301460947</v>
      </c>
      <c r="BA10" s="19" t="n">
        <v>0.439593028137047</v>
      </c>
      <c r="BB10" s="19"/>
      <c r="BC10" s="19" t="n">
        <v>0.265231751742173</v>
      </c>
      <c r="BD10" s="19" t="n">
        <v>0.267806858764325</v>
      </c>
      <c r="BE10" s="19" t="n">
        <v>0.321499114373308</v>
      </c>
      <c r="BF10" s="19" t="n">
        <v>0.373167130370986</v>
      </c>
      <c r="BG10" s="19" t="n">
        <v>0.209903933942383</v>
      </c>
    </row>
    <row r="11">
      <c r="B11" s="20" t="s">
        <v>597</v>
      </c>
      <c r="C11" s="19" t="n">
        <v>0.353507344591826</v>
      </c>
      <c r="D11" s="19" t="n">
        <v>0.345131888675715</v>
      </c>
      <c r="E11" s="19" t="n">
        <v>0.362629837973039</v>
      </c>
      <c r="F11" s="19"/>
      <c r="G11" s="19" t="n">
        <v>0.26014472785887</v>
      </c>
      <c r="H11" s="19" t="n">
        <v>0.323129719147378</v>
      </c>
      <c r="I11" s="19" t="n">
        <v>0.376191753219618</v>
      </c>
      <c r="J11" s="19" t="n">
        <v>0.394795335360537</v>
      </c>
      <c r="K11" s="19" t="n">
        <v>0.310631745947788</v>
      </c>
      <c r="L11" s="19" t="n">
        <v>0.41507610782051</v>
      </c>
      <c r="M11" s="19"/>
      <c r="N11" s="19" t="n">
        <v>0.354158332007742</v>
      </c>
      <c r="O11" s="19" t="n">
        <v>0.306635858943399</v>
      </c>
      <c r="P11" s="19" t="n">
        <v>0.413045297660194</v>
      </c>
      <c r="Q11" s="19" t="n">
        <v>0.354515197175802</v>
      </c>
      <c r="R11" s="19"/>
      <c r="S11" s="19" t="n">
        <v>0.32592208665674</v>
      </c>
      <c r="T11" s="19" t="n">
        <v>0.402425950333877</v>
      </c>
      <c r="U11" s="19" t="n">
        <v>0.383299786224349</v>
      </c>
      <c r="V11" s="19" t="n">
        <v>0.485179617396319</v>
      </c>
      <c r="W11" s="19" t="n">
        <v>0.279354134521966</v>
      </c>
      <c r="X11" s="19" t="n">
        <v>0.532368158392722</v>
      </c>
      <c r="Y11" s="19" t="n">
        <v>0.462871214557674</v>
      </c>
      <c r="Z11" s="19" t="n">
        <v>0.328965610908208</v>
      </c>
      <c r="AA11" s="19" t="n">
        <v>0.172813894967307</v>
      </c>
      <c r="AB11" s="19" t="n">
        <v>0.289405140261281</v>
      </c>
      <c r="AC11" s="19" t="n">
        <v>0.187737420118678</v>
      </c>
      <c r="AD11" s="19" t="n">
        <v>0.358234092766162</v>
      </c>
      <c r="AE11" s="19"/>
      <c r="AF11" s="19" t="n">
        <v>0.387015852132741</v>
      </c>
      <c r="AG11" s="19" t="n">
        <v>0.377553260985234</v>
      </c>
      <c r="AH11" s="19" t="n">
        <v>0.219581371971674</v>
      </c>
      <c r="AI11" s="19"/>
      <c r="AJ11" s="19" t="n">
        <v>0.437006629447644</v>
      </c>
      <c r="AK11" s="19" t="n">
        <v>0.266400249259448</v>
      </c>
      <c r="AL11" s="19" t="n">
        <v>0.473057747629567</v>
      </c>
      <c r="AM11" s="19" t="n">
        <v>0.303777696804593</v>
      </c>
      <c r="AN11" s="19" t="n">
        <v>0.25316156583034</v>
      </c>
      <c r="AO11" s="19"/>
      <c r="AP11" s="19" t="n">
        <v>0.442945926210805</v>
      </c>
      <c r="AQ11" s="19" t="n">
        <v>0.298860404507615</v>
      </c>
      <c r="AR11" s="19" t="n">
        <v>0.483413261041606</v>
      </c>
      <c r="AS11" s="19" t="n">
        <v>0.206696430389215</v>
      </c>
      <c r="AT11" s="19" t="n">
        <v>0.422259542786397</v>
      </c>
      <c r="AU11" s="19"/>
      <c r="AV11" s="19" t="n">
        <v>0.283034200327169</v>
      </c>
      <c r="AW11" s="19" t="n">
        <v>0.463757769792521</v>
      </c>
      <c r="AX11" s="19" t="n">
        <v>0.44802646613199</v>
      </c>
      <c r="AY11" s="19" t="n">
        <v>0.23470383293568</v>
      </c>
      <c r="AZ11" s="19" t="n">
        <v>0.444242284037534</v>
      </c>
      <c r="BA11" s="19" t="n">
        <v>0.322374499789765</v>
      </c>
      <c r="BB11" s="19"/>
      <c r="BC11" s="19" t="n">
        <v>0.414730707611733</v>
      </c>
      <c r="BD11" s="19" t="n">
        <v>0.342559069416625</v>
      </c>
      <c r="BE11" s="19" t="n">
        <v>0.351836958385363</v>
      </c>
      <c r="BF11" s="19" t="n">
        <v>0.268745826221451</v>
      </c>
      <c r="BG11" s="19" t="n">
        <v>0.395779535419813</v>
      </c>
    </row>
    <row r="12">
      <c r="B12" s="20" t="s">
        <v>598</v>
      </c>
      <c r="C12" s="21" t="n">
        <v>0.272928121497543</v>
      </c>
      <c r="D12" s="21" t="n">
        <v>0.248524040317473</v>
      </c>
      <c r="E12" s="21" t="n">
        <v>0.29950889169914</v>
      </c>
      <c r="F12" s="21"/>
      <c r="G12" s="21" t="n">
        <v>0.33174016388593</v>
      </c>
      <c r="H12" s="21" t="n">
        <v>0.210920213056792</v>
      </c>
      <c r="I12" s="21" t="n">
        <v>0.28659610982032</v>
      </c>
      <c r="J12" s="21" t="n">
        <v>0.266527644607997</v>
      </c>
      <c r="K12" s="21" t="n">
        <v>0.308862118456597</v>
      </c>
      <c r="L12" s="21" t="n">
        <v>0.252985611461945</v>
      </c>
      <c r="M12" s="21"/>
      <c r="N12" s="21" t="n">
        <v>0.2450320720762</v>
      </c>
      <c r="O12" s="21" t="n">
        <v>0.310842402902995</v>
      </c>
      <c r="P12" s="21" t="n">
        <v>0.275269510663043</v>
      </c>
      <c r="Q12" s="21" t="n">
        <v>0.264401612462901</v>
      </c>
      <c r="R12" s="21"/>
      <c r="S12" s="21" t="n">
        <v>0.221624031492057</v>
      </c>
      <c r="T12" s="21" t="n">
        <v>0.362613472242514</v>
      </c>
      <c r="U12" s="21" t="n">
        <v>0.350019791960873</v>
      </c>
      <c r="V12" s="21" t="n">
        <v>0.249859122938572</v>
      </c>
      <c r="W12" s="21" t="n">
        <v>0.294262573749269</v>
      </c>
      <c r="X12" s="21" t="n">
        <v>0.210953642474678</v>
      </c>
      <c r="Y12" s="21" t="n">
        <v>0.324299621311222</v>
      </c>
      <c r="Z12" s="21" t="n">
        <v>0.227477875584433</v>
      </c>
      <c r="AA12" s="21" t="n">
        <v>0.25762373814729</v>
      </c>
      <c r="AB12" s="21" t="n">
        <v>0.251271232696667</v>
      </c>
      <c r="AC12" s="21" t="n">
        <v>0.288094199906731</v>
      </c>
      <c r="AD12" s="21" t="n">
        <v>0.195747598819878</v>
      </c>
      <c r="AE12" s="21"/>
      <c r="AF12" s="21" t="n">
        <v>0.31380229605416</v>
      </c>
      <c r="AG12" s="21" t="n">
        <v>0.203260180071006</v>
      </c>
      <c r="AH12" s="21" t="n">
        <v>0.364208588622235</v>
      </c>
      <c r="AI12" s="21"/>
      <c r="AJ12" s="21" t="n">
        <v>0.232500616489302</v>
      </c>
      <c r="AK12" s="21" t="n">
        <v>0.326048531749174</v>
      </c>
      <c r="AL12" s="21" t="n">
        <v>0.173789941871247</v>
      </c>
      <c r="AM12" s="21" t="n">
        <v>0.448035702591314</v>
      </c>
      <c r="AN12" s="21" t="n">
        <v>0.283550405525099</v>
      </c>
      <c r="AO12" s="21"/>
      <c r="AP12" s="21" t="n">
        <v>0.250378137116718</v>
      </c>
      <c r="AQ12" s="21" t="n">
        <v>0.282419795468391</v>
      </c>
      <c r="AR12" s="21" t="n">
        <v>0.202763768224331</v>
      </c>
      <c r="AS12" s="21" t="n">
        <v>0.397702815007608</v>
      </c>
      <c r="AT12" s="21" t="n">
        <v>0.266484377193847</v>
      </c>
      <c r="AU12" s="21"/>
      <c r="AV12" s="21" t="n">
        <v>0.287050852399171</v>
      </c>
      <c r="AW12" s="21" t="n">
        <v>0.192932574105701</v>
      </c>
      <c r="AX12" s="21" t="n">
        <v>0.256192366084935</v>
      </c>
      <c r="AY12" s="21" t="n">
        <v>0.445015724301995</v>
      </c>
      <c r="AZ12" s="21" t="n">
        <v>0.207377759519844</v>
      </c>
      <c r="BA12" s="21" t="n">
        <v>0.217785579218086</v>
      </c>
      <c r="BB12" s="21"/>
      <c r="BC12" s="21" t="n">
        <v>0.278601438615155</v>
      </c>
      <c r="BD12" s="21" t="n">
        <v>0.297977489160798</v>
      </c>
      <c r="BE12" s="21" t="n">
        <v>0.248860289314769</v>
      </c>
      <c r="BF12" s="21" t="n">
        <v>0.217201752764902</v>
      </c>
      <c r="BG12" s="21" t="n">
        <v>0.278258157371754</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0.176710962605145</v>
      </c>
      <c r="D9" s="19" t="n">
        <v>0.190321858119464</v>
      </c>
      <c r="E9" s="19" t="n">
        <v>0.161886061670152</v>
      </c>
      <c r="F9" s="19"/>
      <c r="G9" s="19" t="n">
        <v>0.117761427326469</v>
      </c>
      <c r="H9" s="19" t="n">
        <v>0.0994756409779585</v>
      </c>
      <c r="I9" s="19" t="n">
        <v>0.197659292708048</v>
      </c>
      <c r="J9" s="19" t="n">
        <v>0.171750551415309</v>
      </c>
      <c r="K9" s="19" t="n">
        <v>0.279497046404485</v>
      </c>
      <c r="L9" s="19" t="n">
        <v>0.192581849930562</v>
      </c>
      <c r="M9" s="19"/>
      <c r="N9" s="19" t="n">
        <v>0.145284615469648</v>
      </c>
      <c r="O9" s="19" t="n">
        <v>0.206273681124163</v>
      </c>
      <c r="P9" s="19" t="n">
        <v>0.175635860853566</v>
      </c>
      <c r="Q9" s="19" t="n">
        <v>0.185205917845914</v>
      </c>
      <c r="R9" s="19"/>
      <c r="S9" s="19" t="n">
        <v>0.114398229124228</v>
      </c>
      <c r="T9" s="19" t="n">
        <v>0.184849319261567</v>
      </c>
      <c r="U9" s="19" t="n">
        <v>0.146215919951436</v>
      </c>
      <c r="V9" s="19" t="n">
        <v>0.158936395079251</v>
      </c>
      <c r="W9" s="19" t="n">
        <v>0.154758007244145</v>
      </c>
      <c r="X9" s="19" t="n">
        <v>0.20125352027288</v>
      </c>
      <c r="Y9" s="19" t="n">
        <v>0.112684040831572</v>
      </c>
      <c r="Z9" s="19" t="n">
        <v>0.216578983051076</v>
      </c>
      <c r="AA9" s="19" t="n">
        <v>0.276091977470556</v>
      </c>
      <c r="AB9" s="19" t="n">
        <v>0.215927002297502</v>
      </c>
      <c r="AC9" s="19" t="n">
        <v>0.185247043694382</v>
      </c>
      <c r="AD9" s="19" t="n">
        <v>0.148017854213071</v>
      </c>
      <c r="AE9" s="19"/>
      <c r="AF9" s="19" t="n">
        <v>0.248859257640367</v>
      </c>
      <c r="AG9" s="19" t="n">
        <v>0.127756482762092</v>
      </c>
      <c r="AH9" s="19" t="n">
        <v>0.184415972102615</v>
      </c>
      <c r="AI9" s="19"/>
      <c r="AJ9" s="19" t="n">
        <v>0.183575318197483</v>
      </c>
      <c r="AK9" s="19" t="n">
        <v>0.167505905332362</v>
      </c>
      <c r="AL9" s="19" t="n">
        <v>0.129079305639003</v>
      </c>
      <c r="AM9" s="19" t="n">
        <v>0.326072445980364</v>
      </c>
      <c r="AN9" s="19" t="n">
        <v>0.193560149586894</v>
      </c>
      <c r="AO9" s="19"/>
      <c r="AP9" s="19" t="n">
        <v>0.150076741647757</v>
      </c>
      <c r="AQ9" s="19" t="n">
        <v>0.13520614899983</v>
      </c>
      <c r="AR9" s="19" t="n">
        <v>0.19230593596599</v>
      </c>
      <c r="AS9" s="19" t="n">
        <v>0.315453912045173</v>
      </c>
      <c r="AT9" s="19" t="n">
        <v>0.236780062793908</v>
      </c>
      <c r="AU9" s="19"/>
      <c r="AV9" s="19" t="n">
        <v>0.141802340746216</v>
      </c>
      <c r="AW9" s="19" t="n">
        <v>0.107001440868811</v>
      </c>
      <c r="AX9" s="19" t="n">
        <v>0.272474458795501</v>
      </c>
      <c r="AY9" s="19" t="n">
        <v>0.333732342866111</v>
      </c>
      <c r="AZ9" s="19" t="n">
        <v>0.219434206867178</v>
      </c>
      <c r="BA9" s="19" t="n">
        <v>0.082265280390398</v>
      </c>
      <c r="BB9" s="19"/>
      <c r="BC9" s="19" t="n">
        <v>0.142510849037593</v>
      </c>
      <c r="BD9" s="19" t="n">
        <v>0.244738076483589</v>
      </c>
      <c r="BE9" s="19" t="n">
        <v>0.173587441239777</v>
      </c>
      <c r="BF9" s="19" t="n">
        <v>0.100367339034263</v>
      </c>
      <c r="BG9" s="19" t="n">
        <v>0</v>
      </c>
    </row>
    <row r="10">
      <c r="B10" s="20" t="s">
        <v>596</v>
      </c>
      <c r="C10" s="19" t="n">
        <v>0.480692356194577</v>
      </c>
      <c r="D10" s="19" t="n">
        <v>0.435797635819896</v>
      </c>
      <c r="E10" s="19" t="n">
        <v>0.529591400446197</v>
      </c>
      <c r="F10" s="19"/>
      <c r="G10" s="19" t="n">
        <v>0.489631472194274</v>
      </c>
      <c r="H10" s="19" t="n">
        <v>0.423077542849699</v>
      </c>
      <c r="I10" s="19" t="n">
        <v>0.443342146298567</v>
      </c>
      <c r="J10" s="19" t="n">
        <v>0.614376124642647</v>
      </c>
      <c r="K10" s="19" t="n">
        <v>0.399070120223848</v>
      </c>
      <c r="L10" s="19" t="n">
        <v>0.505739435039542</v>
      </c>
      <c r="M10" s="19"/>
      <c r="N10" s="19" t="n">
        <v>0.483587344390303</v>
      </c>
      <c r="O10" s="19" t="n">
        <v>0.439220229073199</v>
      </c>
      <c r="P10" s="19" t="n">
        <v>0.525259308044994</v>
      </c>
      <c r="Q10" s="19" t="n">
        <v>0.478678061203519</v>
      </c>
      <c r="R10" s="19"/>
      <c r="S10" s="19" t="n">
        <v>0.39359132886313</v>
      </c>
      <c r="T10" s="19" t="n">
        <v>0.478142666073316</v>
      </c>
      <c r="U10" s="19" t="n">
        <v>0.604644446024187</v>
      </c>
      <c r="V10" s="19" t="n">
        <v>0.434729185771343</v>
      </c>
      <c r="W10" s="19" t="n">
        <v>0.610279228917331</v>
      </c>
      <c r="X10" s="19" t="n">
        <v>0.520864254336719</v>
      </c>
      <c r="Y10" s="19" t="n">
        <v>0.500344072221359</v>
      </c>
      <c r="Z10" s="19" t="n">
        <v>0.60410862682806</v>
      </c>
      <c r="AA10" s="19" t="n">
        <v>0.464057285270515</v>
      </c>
      <c r="AB10" s="19" t="n">
        <v>0.41144295885913</v>
      </c>
      <c r="AC10" s="19" t="n">
        <v>0.448183876227911</v>
      </c>
      <c r="AD10" s="19" t="n">
        <v>0.405151141299481</v>
      </c>
      <c r="AE10" s="19"/>
      <c r="AF10" s="19" t="n">
        <v>0.484707789862421</v>
      </c>
      <c r="AG10" s="19" t="n">
        <v>0.491714945321872</v>
      </c>
      <c r="AH10" s="19" t="n">
        <v>0.369891557127828</v>
      </c>
      <c r="AI10" s="19"/>
      <c r="AJ10" s="19" t="n">
        <v>0.505360368518668</v>
      </c>
      <c r="AK10" s="19" t="n">
        <v>0.478142810356091</v>
      </c>
      <c r="AL10" s="19" t="n">
        <v>0.518831569836849</v>
      </c>
      <c r="AM10" s="19" t="n">
        <v>0.427165814450588</v>
      </c>
      <c r="AN10" s="19" t="n">
        <v>0.423227108356107</v>
      </c>
      <c r="AO10" s="19"/>
      <c r="AP10" s="19" t="n">
        <v>0.578267730551069</v>
      </c>
      <c r="AQ10" s="19" t="n">
        <v>0.453524999255275</v>
      </c>
      <c r="AR10" s="19" t="n">
        <v>0.473160204744016</v>
      </c>
      <c r="AS10" s="19" t="n">
        <v>0.340340600520104</v>
      </c>
      <c r="AT10" s="19" t="n">
        <v>0.458009467732069</v>
      </c>
      <c r="AU10" s="19"/>
      <c r="AV10" s="19" t="n">
        <v>0.494627609674855</v>
      </c>
      <c r="AW10" s="19" t="n">
        <v>0.562621045121585</v>
      </c>
      <c r="AX10" s="19" t="n">
        <v>0.462151156035773</v>
      </c>
      <c r="AY10" s="19" t="n">
        <v>0.35429915374315</v>
      </c>
      <c r="AZ10" s="19" t="n">
        <v>0.352777595582291</v>
      </c>
      <c r="BA10" s="19" t="n">
        <v>0.556689178748714</v>
      </c>
      <c r="BB10" s="19"/>
      <c r="BC10" s="19" t="n">
        <v>0.493896697562082</v>
      </c>
      <c r="BD10" s="19" t="n">
        <v>0.498491305943812</v>
      </c>
      <c r="BE10" s="19" t="n">
        <v>0.4360709321268</v>
      </c>
      <c r="BF10" s="19" t="n">
        <v>0.590637873696321</v>
      </c>
      <c r="BG10" s="19" t="n">
        <v>0.710507564727643</v>
      </c>
    </row>
    <row r="11">
      <c r="B11" s="20" t="s">
        <v>597</v>
      </c>
      <c r="C11" s="19" t="n">
        <v>0.232107915134538</v>
      </c>
      <c r="D11" s="19" t="n">
        <v>0.263286126464404</v>
      </c>
      <c r="E11" s="19" t="n">
        <v>0.198148805404447</v>
      </c>
      <c r="F11" s="19"/>
      <c r="G11" s="19" t="n">
        <v>0.206454034057835</v>
      </c>
      <c r="H11" s="19" t="n">
        <v>0.290607160886014</v>
      </c>
      <c r="I11" s="19" t="n">
        <v>0.259577410769114</v>
      </c>
      <c r="J11" s="19" t="n">
        <v>0.158683999139254</v>
      </c>
      <c r="K11" s="19" t="n">
        <v>0.263081599148129</v>
      </c>
      <c r="L11" s="19" t="n">
        <v>0.212724316044475</v>
      </c>
      <c r="M11" s="19"/>
      <c r="N11" s="19" t="n">
        <v>0.233348477039911</v>
      </c>
      <c r="O11" s="19" t="n">
        <v>0.232360279410008</v>
      </c>
      <c r="P11" s="19" t="n">
        <v>0.223094269493583</v>
      </c>
      <c r="Q11" s="19" t="n">
        <v>0.241027752743639</v>
      </c>
      <c r="R11" s="19"/>
      <c r="S11" s="19" t="n">
        <v>0.33139897111211</v>
      </c>
      <c r="T11" s="19" t="n">
        <v>0.256119746385496</v>
      </c>
      <c r="U11" s="19" t="n">
        <v>0.195939254077332</v>
      </c>
      <c r="V11" s="19" t="n">
        <v>0.25908499475403</v>
      </c>
      <c r="W11" s="19" t="n">
        <v>0.179560094450141</v>
      </c>
      <c r="X11" s="19" t="n">
        <v>0.123310166816264</v>
      </c>
      <c r="Y11" s="19" t="n">
        <v>0.225149481577796</v>
      </c>
      <c r="Z11" s="19" t="n">
        <v>0.179312390120864</v>
      </c>
      <c r="AA11" s="19" t="n">
        <v>0.147378753743658</v>
      </c>
      <c r="AB11" s="19" t="n">
        <v>0.290363196581174</v>
      </c>
      <c r="AC11" s="19" t="n">
        <v>0.2678703959854</v>
      </c>
      <c r="AD11" s="19" t="n">
        <v>0.287731083919822</v>
      </c>
      <c r="AE11" s="19"/>
      <c r="AF11" s="19" t="n">
        <v>0.172262200593911</v>
      </c>
      <c r="AG11" s="19" t="n">
        <v>0.282934646769412</v>
      </c>
      <c r="AH11" s="19" t="n">
        <v>0.250508716932236</v>
      </c>
      <c r="AI11" s="19"/>
      <c r="AJ11" s="19" t="n">
        <v>0.216487742727363</v>
      </c>
      <c r="AK11" s="19" t="n">
        <v>0.237584197566901</v>
      </c>
      <c r="AL11" s="19" t="n">
        <v>0.301674749529241</v>
      </c>
      <c r="AM11" s="19" t="n">
        <v>0.246761739569048</v>
      </c>
      <c r="AN11" s="19" t="n">
        <v>0.207701327845725</v>
      </c>
      <c r="AO11" s="19"/>
      <c r="AP11" s="19" t="n">
        <v>0.18972728291477</v>
      </c>
      <c r="AQ11" s="19" t="n">
        <v>0.301083459027005</v>
      </c>
      <c r="AR11" s="19" t="n">
        <v>0.249558181588658</v>
      </c>
      <c r="AS11" s="19" t="n">
        <v>0.214895771043981</v>
      </c>
      <c r="AT11" s="19" t="n">
        <v>0.0688251285991616</v>
      </c>
      <c r="AU11" s="19"/>
      <c r="AV11" s="19" t="n">
        <v>0.262726936195863</v>
      </c>
      <c r="AW11" s="19" t="n">
        <v>0.234840514253334</v>
      </c>
      <c r="AX11" s="19" t="n">
        <v>0.172553746571544</v>
      </c>
      <c r="AY11" s="19" t="n">
        <v>0.212116409658187</v>
      </c>
      <c r="AZ11" s="19" t="n">
        <v>0.13506579225118</v>
      </c>
      <c r="BA11" s="19" t="n">
        <v>0.284036193302859</v>
      </c>
      <c r="BB11" s="19"/>
      <c r="BC11" s="19" t="n">
        <v>0.24175200413744</v>
      </c>
      <c r="BD11" s="19" t="n">
        <v>0.154926598222994</v>
      </c>
      <c r="BE11" s="19" t="n">
        <v>0.304438324883769</v>
      </c>
      <c r="BF11" s="19" t="n">
        <v>0.170006469185831</v>
      </c>
      <c r="BG11" s="19" t="n">
        <v>0.0868051712660394</v>
      </c>
    </row>
    <row r="12">
      <c r="B12" s="20" t="s">
        <v>598</v>
      </c>
      <c r="C12" s="21" t="n">
        <v>0.11048876606574</v>
      </c>
      <c r="D12" s="21" t="n">
        <v>0.110594379596235</v>
      </c>
      <c r="E12" s="21" t="n">
        <v>0.110373732479204</v>
      </c>
      <c r="F12" s="21"/>
      <c r="G12" s="21" t="n">
        <v>0.186153066421421</v>
      </c>
      <c r="H12" s="21" t="n">
        <v>0.186839655286328</v>
      </c>
      <c r="I12" s="21" t="n">
        <v>0.0994211502242705</v>
      </c>
      <c r="J12" s="21" t="n">
        <v>0.0551893248027902</v>
      </c>
      <c r="K12" s="21" t="n">
        <v>0.0583512342235387</v>
      </c>
      <c r="L12" s="21" t="n">
        <v>0.0889543989854213</v>
      </c>
      <c r="M12" s="21"/>
      <c r="N12" s="21" t="n">
        <v>0.137779563100138</v>
      </c>
      <c r="O12" s="21" t="n">
        <v>0.122145810392631</v>
      </c>
      <c r="P12" s="21" t="n">
        <v>0.0760105616078578</v>
      </c>
      <c r="Q12" s="21" t="n">
        <v>0.0950882682069286</v>
      </c>
      <c r="R12" s="21"/>
      <c r="S12" s="21" t="n">
        <v>0.160611470900532</v>
      </c>
      <c r="T12" s="21" t="n">
        <v>0.0808882682796214</v>
      </c>
      <c r="U12" s="21" t="n">
        <v>0.0532003799470454</v>
      </c>
      <c r="V12" s="21" t="n">
        <v>0.147249424395376</v>
      </c>
      <c r="W12" s="21" t="n">
        <v>0.055402669388383</v>
      </c>
      <c r="X12" s="21" t="n">
        <v>0.154572058574136</v>
      </c>
      <c r="Y12" s="21" t="n">
        <v>0.161822405369272</v>
      </c>
      <c r="Z12" s="21" t="n">
        <v>0</v>
      </c>
      <c r="AA12" s="21" t="n">
        <v>0.112471983515271</v>
      </c>
      <c r="AB12" s="21" t="n">
        <v>0.0822668422621941</v>
      </c>
      <c r="AC12" s="21" t="n">
        <v>0.098698684092307</v>
      </c>
      <c r="AD12" s="21" t="n">
        <v>0.159099920567626</v>
      </c>
      <c r="AE12" s="21"/>
      <c r="AF12" s="21" t="n">
        <v>0.0941707519033015</v>
      </c>
      <c r="AG12" s="21" t="n">
        <v>0.0975939251466238</v>
      </c>
      <c r="AH12" s="21" t="n">
        <v>0.195183753837322</v>
      </c>
      <c r="AI12" s="21"/>
      <c r="AJ12" s="21" t="n">
        <v>0.0945765705564861</v>
      </c>
      <c r="AK12" s="21" t="n">
        <v>0.116767086744646</v>
      </c>
      <c r="AL12" s="21" t="n">
        <v>0.0504143749949077</v>
      </c>
      <c r="AM12" s="21" t="n">
        <v>0</v>
      </c>
      <c r="AN12" s="21" t="n">
        <v>0.175511414211274</v>
      </c>
      <c r="AO12" s="21"/>
      <c r="AP12" s="21" t="n">
        <v>0.0819282448864038</v>
      </c>
      <c r="AQ12" s="21" t="n">
        <v>0.11018539271789</v>
      </c>
      <c r="AR12" s="21" t="n">
        <v>0.0849756777013368</v>
      </c>
      <c r="AS12" s="21" t="n">
        <v>0.129309716390741</v>
      </c>
      <c r="AT12" s="21" t="n">
        <v>0.236385340874861</v>
      </c>
      <c r="AU12" s="21"/>
      <c r="AV12" s="21" t="n">
        <v>0.100843113383066</v>
      </c>
      <c r="AW12" s="21" t="n">
        <v>0.0955369997562698</v>
      </c>
      <c r="AX12" s="21" t="n">
        <v>0.0928206385971815</v>
      </c>
      <c r="AY12" s="21" t="n">
        <v>0.0998520937325515</v>
      </c>
      <c r="AZ12" s="21" t="n">
        <v>0.292722405299351</v>
      </c>
      <c r="BA12" s="21" t="n">
        <v>0.0770093475580291</v>
      </c>
      <c r="BB12" s="21"/>
      <c r="BC12" s="21" t="n">
        <v>0.121840449262884</v>
      </c>
      <c r="BD12" s="21" t="n">
        <v>0.101844019349605</v>
      </c>
      <c r="BE12" s="21" t="n">
        <v>0.0859033017496543</v>
      </c>
      <c r="BF12" s="21" t="n">
        <v>0.138988318083584</v>
      </c>
      <c r="BG12" s="21" t="n">
        <v>0.202687264006317</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0.217854952478977</v>
      </c>
      <c r="D9" s="19" t="n">
        <v>0.244267471544149</v>
      </c>
      <c r="E9" s="19" t="n">
        <v>0.189086604490936</v>
      </c>
      <c r="F9" s="19"/>
      <c r="G9" s="19" t="n">
        <v>0.235783612346733</v>
      </c>
      <c r="H9" s="19" t="n">
        <v>0.217027612811758</v>
      </c>
      <c r="I9" s="19" t="n">
        <v>0.195465196057015</v>
      </c>
      <c r="J9" s="19" t="n">
        <v>0.209360816530408</v>
      </c>
      <c r="K9" s="19" t="n">
        <v>0.233938244100508</v>
      </c>
      <c r="L9" s="19" t="n">
        <v>0.223692812909014</v>
      </c>
      <c r="M9" s="19"/>
      <c r="N9" s="19" t="n">
        <v>0.278579315153708</v>
      </c>
      <c r="O9" s="19" t="n">
        <v>0.24348936796113</v>
      </c>
      <c r="P9" s="19" t="n">
        <v>0.122652506264842</v>
      </c>
      <c r="Q9" s="19" t="n">
        <v>0.192282790183264</v>
      </c>
      <c r="R9" s="19"/>
      <c r="S9" s="19" t="n">
        <v>0.237018455408034</v>
      </c>
      <c r="T9" s="19" t="n">
        <v>0.273941778916779</v>
      </c>
      <c r="U9" s="19" t="n">
        <v>0.241294096492284</v>
      </c>
      <c r="V9" s="19" t="n">
        <v>0.138794081088478</v>
      </c>
      <c r="W9" s="19" t="n">
        <v>0.199640206741651</v>
      </c>
      <c r="X9" s="19" t="n">
        <v>0.168182529423732</v>
      </c>
      <c r="Y9" s="19" t="n">
        <v>0.187951517028112</v>
      </c>
      <c r="Z9" s="19" t="n">
        <v>0.128008104974427</v>
      </c>
      <c r="AA9" s="19" t="n">
        <v>0.179754533059024</v>
      </c>
      <c r="AB9" s="19" t="n">
        <v>0.248603906758688</v>
      </c>
      <c r="AC9" s="19" t="n">
        <v>0.19193794270735</v>
      </c>
      <c r="AD9" s="19" t="n">
        <v>0.487656331204931</v>
      </c>
      <c r="AE9" s="19"/>
      <c r="AF9" s="19" t="n">
        <v>0.189464744300341</v>
      </c>
      <c r="AG9" s="19" t="n">
        <v>0.225557427784017</v>
      </c>
      <c r="AH9" s="19" t="n">
        <v>0.247358265176784</v>
      </c>
      <c r="AI9" s="19"/>
      <c r="AJ9" s="19" t="n">
        <v>0.192717333416069</v>
      </c>
      <c r="AK9" s="19" t="n">
        <v>0.204943434694596</v>
      </c>
      <c r="AL9" s="19" t="n">
        <v>0.228825498526178</v>
      </c>
      <c r="AM9" s="19" t="n">
        <v>0.159350516527185</v>
      </c>
      <c r="AN9" s="19" t="n">
        <v>0.255570941830058</v>
      </c>
      <c r="AO9" s="19"/>
      <c r="AP9" s="19" t="n">
        <v>0.188630550311899</v>
      </c>
      <c r="AQ9" s="19" t="n">
        <v>0.241148250015089</v>
      </c>
      <c r="AR9" s="19" t="n">
        <v>0.245539248801898</v>
      </c>
      <c r="AS9" s="19" t="n">
        <v>0.139088285789375</v>
      </c>
      <c r="AT9" s="19" t="n">
        <v>0.277723048064553</v>
      </c>
      <c r="AU9" s="19"/>
      <c r="AV9" s="19" t="n">
        <v>0.23530403413042</v>
      </c>
      <c r="AW9" s="19" t="n">
        <v>0.229575067244859</v>
      </c>
      <c r="AX9" s="19" t="n">
        <v>0.305308170934643</v>
      </c>
      <c r="AY9" s="19" t="n">
        <v>0.113935461266632</v>
      </c>
      <c r="AZ9" s="19" t="n">
        <v>0.257184217344541</v>
      </c>
      <c r="BA9" s="19" t="n">
        <v>0.14589445330434</v>
      </c>
      <c r="BB9" s="19"/>
      <c r="BC9" s="19" t="n">
        <v>0.252275602908626</v>
      </c>
      <c r="BD9" s="19" t="n">
        <v>0.259344270833925</v>
      </c>
      <c r="BE9" s="19" t="n">
        <v>0.218260263356271</v>
      </c>
      <c r="BF9" s="19" t="n">
        <v>0.143965655237741</v>
      </c>
      <c r="BG9" s="19" t="n">
        <v>0.116058373266051</v>
      </c>
    </row>
    <row r="10">
      <c r="B10" s="20" t="s">
        <v>596</v>
      </c>
      <c r="C10" s="19" t="n">
        <v>0.485917734515925</v>
      </c>
      <c r="D10" s="19" t="n">
        <v>0.463124890054948</v>
      </c>
      <c r="E10" s="19" t="n">
        <v>0.510743555917993</v>
      </c>
      <c r="F10" s="19"/>
      <c r="G10" s="19" t="n">
        <v>0.363782685775134</v>
      </c>
      <c r="H10" s="19" t="n">
        <v>0.420282375839145</v>
      </c>
      <c r="I10" s="19" t="n">
        <v>0.503591178923345</v>
      </c>
      <c r="J10" s="19" t="n">
        <v>0.540496921635425</v>
      </c>
      <c r="K10" s="19" t="n">
        <v>0.49122263750957</v>
      </c>
      <c r="L10" s="19" t="n">
        <v>0.556184525051193</v>
      </c>
      <c r="M10" s="19"/>
      <c r="N10" s="19" t="n">
        <v>0.385445969777299</v>
      </c>
      <c r="O10" s="19" t="n">
        <v>0.476715234133186</v>
      </c>
      <c r="P10" s="19" t="n">
        <v>0.54886228610295</v>
      </c>
      <c r="Q10" s="19" t="n">
        <v>0.572314512735727</v>
      </c>
      <c r="R10" s="19"/>
      <c r="S10" s="19" t="n">
        <v>0.357072576805709</v>
      </c>
      <c r="T10" s="19" t="n">
        <v>0.476185536469737</v>
      </c>
      <c r="U10" s="19" t="n">
        <v>0.52257980542689</v>
      </c>
      <c r="V10" s="19" t="n">
        <v>0.585448216502638</v>
      </c>
      <c r="W10" s="19" t="n">
        <v>0.623724722085976</v>
      </c>
      <c r="X10" s="19" t="n">
        <v>0.478738319729381</v>
      </c>
      <c r="Y10" s="19" t="n">
        <v>0.477370200015317</v>
      </c>
      <c r="Z10" s="19" t="n">
        <v>0.440389119047154</v>
      </c>
      <c r="AA10" s="19" t="n">
        <v>0.463332222965979</v>
      </c>
      <c r="AB10" s="19" t="n">
        <v>0.446736378717162</v>
      </c>
      <c r="AC10" s="19" t="n">
        <v>0.612421104923855</v>
      </c>
      <c r="AD10" s="19" t="n">
        <v>0.512343668795069</v>
      </c>
      <c r="AE10" s="19"/>
      <c r="AF10" s="19" t="n">
        <v>0.499094659332643</v>
      </c>
      <c r="AG10" s="19" t="n">
        <v>0.527695650561231</v>
      </c>
      <c r="AH10" s="19" t="n">
        <v>0.373034107769384</v>
      </c>
      <c r="AI10" s="19"/>
      <c r="AJ10" s="19" t="n">
        <v>0.546478089408204</v>
      </c>
      <c r="AK10" s="19" t="n">
        <v>0.43514876951961</v>
      </c>
      <c r="AL10" s="19" t="n">
        <v>0.549135814129127</v>
      </c>
      <c r="AM10" s="19" t="n">
        <v>0.474484380181022</v>
      </c>
      <c r="AN10" s="19" t="n">
        <v>0.446217679976707</v>
      </c>
      <c r="AO10" s="19"/>
      <c r="AP10" s="19" t="n">
        <v>0.524316876552298</v>
      </c>
      <c r="AQ10" s="19" t="n">
        <v>0.404601942377641</v>
      </c>
      <c r="AR10" s="19" t="n">
        <v>0.594764379061695</v>
      </c>
      <c r="AS10" s="19" t="n">
        <v>0.585650351844654</v>
      </c>
      <c r="AT10" s="19" t="n">
        <v>0.326107241709804</v>
      </c>
      <c r="AU10" s="19"/>
      <c r="AV10" s="19" t="n">
        <v>0.416639975324434</v>
      </c>
      <c r="AW10" s="19" t="n">
        <v>0.477483352319455</v>
      </c>
      <c r="AX10" s="19" t="n">
        <v>0.482403211508211</v>
      </c>
      <c r="AY10" s="19" t="n">
        <v>0.537233567848156</v>
      </c>
      <c r="AZ10" s="19" t="n">
        <v>0.430768275068708</v>
      </c>
      <c r="BA10" s="19" t="n">
        <v>0.614175357448483</v>
      </c>
      <c r="BB10" s="19"/>
      <c r="BC10" s="19" t="n">
        <v>0.556116649086006</v>
      </c>
      <c r="BD10" s="19" t="n">
        <v>0.453384510189978</v>
      </c>
      <c r="BE10" s="19" t="n">
        <v>0.47938093239337</v>
      </c>
      <c r="BF10" s="19" t="n">
        <v>0.438546039362099</v>
      </c>
      <c r="BG10" s="19" t="n">
        <v>0.3704123038123</v>
      </c>
    </row>
    <row r="11">
      <c r="B11" s="20" t="s">
        <v>597</v>
      </c>
      <c r="C11" s="19" t="n">
        <v>0.207010370915253</v>
      </c>
      <c r="D11" s="19" t="n">
        <v>0.221123295671997</v>
      </c>
      <c r="E11" s="19" t="n">
        <v>0.191638662918402</v>
      </c>
      <c r="F11" s="19"/>
      <c r="G11" s="19" t="n">
        <v>0.317094112477292</v>
      </c>
      <c r="H11" s="19" t="n">
        <v>0.259437941120246</v>
      </c>
      <c r="I11" s="19" t="n">
        <v>0.213879840463868</v>
      </c>
      <c r="J11" s="19" t="n">
        <v>0.137387298387168</v>
      </c>
      <c r="K11" s="19" t="n">
        <v>0.181210367007962</v>
      </c>
      <c r="L11" s="19" t="n">
        <v>0.159021181733549</v>
      </c>
      <c r="M11" s="19"/>
      <c r="N11" s="19" t="n">
        <v>0.249411082260368</v>
      </c>
      <c r="O11" s="19" t="n">
        <v>0.196986774348787</v>
      </c>
      <c r="P11" s="19" t="n">
        <v>0.219817236527359</v>
      </c>
      <c r="Q11" s="19" t="n">
        <v>0.15299374945899</v>
      </c>
      <c r="R11" s="19"/>
      <c r="S11" s="19" t="n">
        <v>0.31155916847729</v>
      </c>
      <c r="T11" s="19" t="n">
        <v>0.167270291029697</v>
      </c>
      <c r="U11" s="19" t="n">
        <v>0.203846558102474</v>
      </c>
      <c r="V11" s="19" t="n">
        <v>0.130247834599173</v>
      </c>
      <c r="W11" s="19" t="n">
        <v>0.118577605860003</v>
      </c>
      <c r="X11" s="19" t="n">
        <v>0.235557888717858</v>
      </c>
      <c r="Y11" s="19" t="n">
        <v>0.278082791960445</v>
      </c>
      <c r="Z11" s="19" t="n">
        <v>0.34333053188642</v>
      </c>
      <c r="AA11" s="19" t="n">
        <v>0.219615697178309</v>
      </c>
      <c r="AB11" s="19" t="n">
        <v>0.202987415522837</v>
      </c>
      <c r="AC11" s="19" t="n">
        <v>0.153500738796473</v>
      </c>
      <c r="AD11" s="19" t="n">
        <v>0</v>
      </c>
      <c r="AE11" s="19"/>
      <c r="AF11" s="19" t="n">
        <v>0.199970772661212</v>
      </c>
      <c r="AG11" s="19" t="n">
        <v>0.174643690655483</v>
      </c>
      <c r="AH11" s="19" t="n">
        <v>0.262436221170267</v>
      </c>
      <c r="AI11" s="19"/>
      <c r="AJ11" s="19" t="n">
        <v>0.171543026393132</v>
      </c>
      <c r="AK11" s="19" t="n">
        <v>0.269109501890088</v>
      </c>
      <c r="AL11" s="19" t="n">
        <v>0.197617435347908</v>
      </c>
      <c r="AM11" s="19" t="n">
        <v>0</v>
      </c>
      <c r="AN11" s="19" t="n">
        <v>0.217009832609003</v>
      </c>
      <c r="AO11" s="19"/>
      <c r="AP11" s="19" t="n">
        <v>0.183417822206774</v>
      </c>
      <c r="AQ11" s="19" t="n">
        <v>0.28998546721831</v>
      </c>
      <c r="AR11" s="19" t="n">
        <v>0.110022150013253</v>
      </c>
      <c r="AS11" s="19" t="n">
        <v>0.158039965827402</v>
      </c>
      <c r="AT11" s="19" t="n">
        <v>0.263160724541485</v>
      </c>
      <c r="AU11" s="19"/>
      <c r="AV11" s="19" t="n">
        <v>0.283127576626273</v>
      </c>
      <c r="AW11" s="19" t="n">
        <v>0.169799285156509</v>
      </c>
      <c r="AX11" s="19" t="n">
        <v>0.140524894722816</v>
      </c>
      <c r="AY11" s="19" t="n">
        <v>0.220617835648226</v>
      </c>
      <c r="AZ11" s="19" t="n">
        <v>0.248652773409725</v>
      </c>
      <c r="BA11" s="19" t="n">
        <v>0.178692600861206</v>
      </c>
      <c r="BB11" s="19"/>
      <c r="BC11" s="19" t="n">
        <v>0.117126106134723</v>
      </c>
      <c r="BD11" s="19" t="n">
        <v>0.216273873693125</v>
      </c>
      <c r="BE11" s="19" t="n">
        <v>0.220259087210333</v>
      </c>
      <c r="BF11" s="19" t="n">
        <v>0.299346528575111</v>
      </c>
      <c r="BG11" s="19" t="n">
        <v>0.321900056290162</v>
      </c>
    </row>
    <row r="12">
      <c r="B12" s="20" t="s">
        <v>598</v>
      </c>
      <c r="C12" s="21" t="n">
        <v>0.0892169420898453</v>
      </c>
      <c r="D12" s="21" t="n">
        <v>0.071484342728906</v>
      </c>
      <c r="E12" s="21" t="n">
        <v>0.108531176672669</v>
      </c>
      <c r="F12" s="21"/>
      <c r="G12" s="21" t="n">
        <v>0.0833395894008406</v>
      </c>
      <c r="H12" s="21" t="n">
        <v>0.103252070228851</v>
      </c>
      <c r="I12" s="21" t="n">
        <v>0.0870637845557725</v>
      </c>
      <c r="J12" s="21" t="n">
        <v>0.112754963446999</v>
      </c>
      <c r="K12" s="21" t="n">
        <v>0.0936287513819598</v>
      </c>
      <c r="L12" s="21" t="n">
        <v>0.0611014803062438</v>
      </c>
      <c r="M12" s="21"/>
      <c r="N12" s="21" t="n">
        <v>0.0865636328086263</v>
      </c>
      <c r="O12" s="21" t="n">
        <v>0.0828086235568974</v>
      </c>
      <c r="P12" s="21" t="n">
        <v>0.108667971104849</v>
      </c>
      <c r="Q12" s="21" t="n">
        <v>0.0824089476220189</v>
      </c>
      <c r="R12" s="21"/>
      <c r="S12" s="21" t="n">
        <v>0.0943497993089665</v>
      </c>
      <c r="T12" s="21" t="n">
        <v>0.0826023935837871</v>
      </c>
      <c r="U12" s="21" t="n">
        <v>0.0322795399783527</v>
      </c>
      <c r="V12" s="21" t="n">
        <v>0.145509867809712</v>
      </c>
      <c r="W12" s="21" t="n">
        <v>0.0580574653123708</v>
      </c>
      <c r="X12" s="21" t="n">
        <v>0.117521262129029</v>
      </c>
      <c r="Y12" s="21" t="n">
        <v>0.0565954909961257</v>
      </c>
      <c r="Z12" s="21" t="n">
        <v>0.0882722440919996</v>
      </c>
      <c r="AA12" s="21" t="n">
        <v>0.137297546796689</v>
      </c>
      <c r="AB12" s="21" t="n">
        <v>0.101672299001313</v>
      </c>
      <c r="AC12" s="21" t="n">
        <v>0.0421402135723218</v>
      </c>
      <c r="AD12" s="21" t="n">
        <v>0</v>
      </c>
      <c r="AE12" s="21"/>
      <c r="AF12" s="21" t="n">
        <v>0.111469823705803</v>
      </c>
      <c r="AG12" s="21" t="n">
        <v>0.0721032309992688</v>
      </c>
      <c r="AH12" s="21" t="n">
        <v>0.117171405883565</v>
      </c>
      <c r="AI12" s="21"/>
      <c r="AJ12" s="21" t="n">
        <v>0.089261550782595</v>
      </c>
      <c r="AK12" s="21" t="n">
        <v>0.0907982938957052</v>
      </c>
      <c r="AL12" s="21" t="n">
        <v>0.0244212519967877</v>
      </c>
      <c r="AM12" s="21" t="n">
        <v>0.366165103291793</v>
      </c>
      <c r="AN12" s="21" t="n">
        <v>0.0812015455842324</v>
      </c>
      <c r="AO12" s="21"/>
      <c r="AP12" s="21" t="n">
        <v>0.103634750929029</v>
      </c>
      <c r="AQ12" s="21" t="n">
        <v>0.0642643403889593</v>
      </c>
      <c r="AR12" s="21" t="n">
        <v>0.0496742221231539</v>
      </c>
      <c r="AS12" s="21" t="n">
        <v>0.11722139653857</v>
      </c>
      <c r="AT12" s="21" t="n">
        <v>0.133008985684157</v>
      </c>
      <c r="AU12" s="21"/>
      <c r="AV12" s="21" t="n">
        <v>0.0649284139188726</v>
      </c>
      <c r="AW12" s="21" t="n">
        <v>0.123142295279177</v>
      </c>
      <c r="AX12" s="21" t="n">
        <v>0.0717637228343309</v>
      </c>
      <c r="AY12" s="21" t="n">
        <v>0.128213135236985</v>
      </c>
      <c r="AZ12" s="21" t="n">
        <v>0.0633947341770258</v>
      </c>
      <c r="BA12" s="21" t="n">
        <v>0.0612375883859706</v>
      </c>
      <c r="BB12" s="21"/>
      <c r="BC12" s="21" t="n">
        <v>0.074481641870645</v>
      </c>
      <c r="BD12" s="21" t="n">
        <v>0.0709973452829719</v>
      </c>
      <c r="BE12" s="21" t="n">
        <v>0.0820997170400255</v>
      </c>
      <c r="BF12" s="21" t="n">
        <v>0.118141776825049</v>
      </c>
      <c r="BG12" s="21" t="n">
        <v>0.191629266631487</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482</v>
      </c>
      <c r="D7" s="11" t="n">
        <v>254</v>
      </c>
      <c r="E7" s="11" t="n">
        <v>228</v>
      </c>
      <c r="F7" s="11"/>
      <c r="G7" s="11" t="n">
        <v>67</v>
      </c>
      <c r="H7" s="11" t="n">
        <v>78</v>
      </c>
      <c r="I7" s="11" t="n">
        <v>84</v>
      </c>
      <c r="J7" s="11" t="n">
        <v>82</v>
      </c>
      <c r="K7" s="11" t="n">
        <v>70</v>
      </c>
      <c r="L7" s="11" t="n">
        <v>101</v>
      </c>
      <c r="M7" s="11"/>
      <c r="N7" s="11" t="n">
        <v>144</v>
      </c>
      <c r="O7" s="11" t="n">
        <v>115</v>
      </c>
      <c r="P7" s="11" t="n">
        <v>109</v>
      </c>
      <c r="Q7" s="11" t="n">
        <v>113</v>
      </c>
      <c r="R7" s="11"/>
      <c r="S7" s="11" t="n">
        <v>71</v>
      </c>
      <c r="T7" s="11" t="n">
        <v>58</v>
      </c>
      <c r="U7" s="11" t="n">
        <v>37</v>
      </c>
      <c r="V7" s="11" t="n">
        <v>40</v>
      </c>
      <c r="W7" s="11" t="n">
        <v>34</v>
      </c>
      <c r="X7" s="11" t="n">
        <v>31</v>
      </c>
      <c r="Y7" s="11" t="n">
        <v>38</v>
      </c>
      <c r="Z7" s="11" t="n">
        <v>23</v>
      </c>
      <c r="AA7" s="11" t="n">
        <v>62</v>
      </c>
      <c r="AB7" s="11" t="n">
        <v>46</v>
      </c>
      <c r="AC7" s="11" t="n">
        <v>21</v>
      </c>
      <c r="AD7" s="11" t="n">
        <v>21</v>
      </c>
      <c r="AE7" s="11"/>
      <c r="AF7" s="11" t="n">
        <v>158</v>
      </c>
      <c r="AG7" s="11" t="n">
        <v>207</v>
      </c>
      <c r="AH7" s="11" t="n">
        <v>66</v>
      </c>
      <c r="AI7" s="11"/>
      <c r="AJ7" s="11" t="n">
        <v>157</v>
      </c>
      <c r="AK7" s="11" t="n">
        <v>133</v>
      </c>
      <c r="AL7" s="11" t="n">
        <v>39</v>
      </c>
      <c r="AM7" s="11" t="n">
        <v>11</v>
      </c>
      <c r="AN7" s="11" t="n">
        <v>60</v>
      </c>
      <c r="AO7" s="11"/>
      <c r="AP7" s="11" t="n">
        <v>103</v>
      </c>
      <c r="AQ7" s="11" t="n">
        <v>155</v>
      </c>
      <c r="AR7" s="11" t="n">
        <v>37</v>
      </c>
      <c r="AS7" s="11" t="n">
        <v>61</v>
      </c>
      <c r="AT7" s="11" t="n">
        <v>25</v>
      </c>
      <c r="AU7" s="11"/>
      <c r="AV7" s="11" t="n">
        <v>123</v>
      </c>
      <c r="AW7" s="11" t="n">
        <v>111</v>
      </c>
      <c r="AX7" s="11" t="n">
        <v>42</v>
      </c>
      <c r="AY7" s="11" t="n">
        <v>71</v>
      </c>
      <c r="AZ7" s="11" t="n">
        <v>35</v>
      </c>
      <c r="BA7" s="11" t="n">
        <v>47</v>
      </c>
      <c r="BB7" s="11"/>
      <c r="BC7" s="11" t="n">
        <v>100</v>
      </c>
      <c r="BD7" s="11" t="n">
        <v>98</v>
      </c>
      <c r="BE7" s="11" t="n">
        <v>128</v>
      </c>
      <c r="BF7" s="11" t="n">
        <v>66</v>
      </c>
      <c r="BG7" s="11" t="n">
        <v>8</v>
      </c>
    </row>
    <row r="8" ht="30" customHeight="1">
      <c r="B8" s="12" t="s">
        <v>20</v>
      </c>
      <c r="C8" s="12" t="n">
        <v>484</v>
      </c>
      <c r="D8" s="12" t="n">
        <v>253</v>
      </c>
      <c r="E8" s="12" t="n">
        <v>232</v>
      </c>
      <c r="F8" s="12"/>
      <c r="G8" s="12" t="n">
        <v>65</v>
      </c>
      <c r="H8" s="12" t="n">
        <v>81</v>
      </c>
      <c r="I8" s="12" t="n">
        <v>93</v>
      </c>
      <c r="J8" s="12" t="n">
        <v>80</v>
      </c>
      <c r="K8" s="12" t="n">
        <v>68</v>
      </c>
      <c r="L8" s="12" t="n">
        <v>98</v>
      </c>
      <c r="M8" s="12"/>
      <c r="N8" s="12" t="n">
        <v>142</v>
      </c>
      <c r="O8" s="12" t="n">
        <v>129</v>
      </c>
      <c r="P8" s="12" t="n">
        <v>104</v>
      </c>
      <c r="Q8" s="12" t="n">
        <v>108</v>
      </c>
      <c r="R8" s="12"/>
      <c r="S8" s="12" t="n">
        <v>68</v>
      </c>
      <c r="T8" s="12" t="n">
        <v>60</v>
      </c>
      <c r="U8" s="12" t="n">
        <v>39</v>
      </c>
      <c r="V8" s="12" t="n">
        <v>48</v>
      </c>
      <c r="W8" s="12" t="n">
        <v>35</v>
      </c>
      <c r="X8" s="12" t="n">
        <v>39</v>
      </c>
      <c r="Y8" s="12" t="n">
        <v>35</v>
      </c>
      <c r="Z8" s="12" t="n">
        <v>21</v>
      </c>
      <c r="AA8" s="12" t="n">
        <v>58</v>
      </c>
      <c r="AB8" s="12" t="n">
        <v>43</v>
      </c>
      <c r="AC8" s="12" t="n">
        <v>19</v>
      </c>
      <c r="AD8" s="12" t="n">
        <v>19</v>
      </c>
      <c r="AE8" s="12"/>
      <c r="AF8" s="12" t="n">
        <v>158</v>
      </c>
      <c r="AG8" s="12" t="n">
        <v>208</v>
      </c>
      <c r="AH8" s="12" t="n">
        <v>67</v>
      </c>
      <c r="AI8" s="12"/>
      <c r="AJ8" s="12" t="n">
        <v>158</v>
      </c>
      <c r="AK8" s="12" t="n">
        <v>132</v>
      </c>
      <c r="AL8" s="12" t="n">
        <v>39</v>
      </c>
      <c r="AM8" s="12" t="n">
        <v>12</v>
      </c>
      <c r="AN8" s="12" t="n">
        <v>63</v>
      </c>
      <c r="AO8" s="12"/>
      <c r="AP8" s="12" t="n">
        <v>104</v>
      </c>
      <c r="AQ8" s="12" t="n">
        <v>153</v>
      </c>
      <c r="AR8" s="12" t="n">
        <v>39</v>
      </c>
      <c r="AS8" s="12" t="n">
        <v>62</v>
      </c>
      <c r="AT8" s="12" t="n">
        <v>27</v>
      </c>
      <c r="AU8" s="12"/>
      <c r="AV8" s="12" t="n">
        <v>123</v>
      </c>
      <c r="AW8" s="12" t="n">
        <v>114</v>
      </c>
      <c r="AX8" s="12" t="n">
        <v>42</v>
      </c>
      <c r="AY8" s="12" t="n">
        <v>71</v>
      </c>
      <c r="AZ8" s="12" t="n">
        <v>36</v>
      </c>
      <c r="BA8" s="12" t="n">
        <v>47</v>
      </c>
      <c r="BB8" s="12"/>
      <c r="BC8" s="12" t="n">
        <v>98</v>
      </c>
      <c r="BD8" s="12" t="n">
        <v>102</v>
      </c>
      <c r="BE8" s="12" t="n">
        <v>131</v>
      </c>
      <c r="BF8" s="12" t="n">
        <v>65</v>
      </c>
      <c r="BG8" s="12" t="n">
        <v>7</v>
      </c>
    </row>
    <row r="9">
      <c r="B9" s="20" t="s">
        <v>595</v>
      </c>
      <c r="C9" s="19" t="n">
        <v>0.167157282643542</v>
      </c>
      <c r="D9" s="19" t="n">
        <v>0.164773960902216</v>
      </c>
      <c r="E9" s="19" t="n">
        <v>0.169753181544845</v>
      </c>
      <c r="F9" s="19"/>
      <c r="G9" s="19" t="n">
        <v>0.100568843488647</v>
      </c>
      <c r="H9" s="19" t="n">
        <v>0.098497784637582</v>
      </c>
      <c r="I9" s="19" t="n">
        <v>0.191896984319812</v>
      </c>
      <c r="J9" s="19" t="n">
        <v>0.104338129017118</v>
      </c>
      <c r="K9" s="19" t="n">
        <v>0.332479036501092</v>
      </c>
      <c r="L9" s="19" t="n">
        <v>0.181096986753554</v>
      </c>
      <c r="M9" s="19"/>
      <c r="N9" s="19" t="n">
        <v>0.119819442846014</v>
      </c>
      <c r="O9" s="19" t="n">
        <v>0.202741087730755</v>
      </c>
      <c r="P9" s="19" t="n">
        <v>0.16377510556956</v>
      </c>
      <c r="Q9" s="19" t="n">
        <v>0.191438732475932</v>
      </c>
      <c r="R9" s="19"/>
      <c r="S9" s="19" t="n">
        <v>0.0588975926315463</v>
      </c>
      <c r="T9" s="19" t="n">
        <v>0.237122355311799</v>
      </c>
      <c r="U9" s="19" t="n">
        <v>0.288102017632938</v>
      </c>
      <c r="V9" s="19" t="n">
        <v>0.109670510649534</v>
      </c>
      <c r="W9" s="19" t="n">
        <v>0.0861155896220023</v>
      </c>
      <c r="X9" s="19" t="n">
        <v>0.202060243366228</v>
      </c>
      <c r="Y9" s="19" t="n">
        <v>0.0769347103714517</v>
      </c>
      <c r="Z9" s="19" t="n">
        <v>0.170463218419065</v>
      </c>
      <c r="AA9" s="19" t="n">
        <v>0.186873869681908</v>
      </c>
      <c r="AB9" s="19" t="n">
        <v>0.218074278491474</v>
      </c>
      <c r="AC9" s="19" t="n">
        <v>0.325817761013034</v>
      </c>
      <c r="AD9" s="19" t="n">
        <v>0.143349028160669</v>
      </c>
      <c r="AE9" s="19"/>
      <c r="AF9" s="19" t="n">
        <v>0.201396174297146</v>
      </c>
      <c r="AG9" s="19" t="n">
        <v>0.136413649693611</v>
      </c>
      <c r="AH9" s="19" t="n">
        <v>0.230462837384914</v>
      </c>
      <c r="AI9" s="19"/>
      <c r="AJ9" s="19" t="n">
        <v>0.188229963961819</v>
      </c>
      <c r="AK9" s="19" t="n">
        <v>0.144474248117763</v>
      </c>
      <c r="AL9" s="19" t="n">
        <v>0.0698956089973846</v>
      </c>
      <c r="AM9" s="19" t="n">
        <v>0.438817285864599</v>
      </c>
      <c r="AN9" s="19" t="n">
        <v>0.117185752280783</v>
      </c>
      <c r="AO9" s="19"/>
      <c r="AP9" s="19" t="n">
        <v>0.18494571138933</v>
      </c>
      <c r="AQ9" s="19" t="n">
        <v>0.134430423426036</v>
      </c>
      <c r="AR9" s="19" t="n">
        <v>0.14785891729442</v>
      </c>
      <c r="AS9" s="19" t="n">
        <v>0.196977864117217</v>
      </c>
      <c r="AT9" s="19" t="n">
        <v>0.248065589205487</v>
      </c>
      <c r="AU9" s="19"/>
      <c r="AV9" s="19" t="n">
        <v>0.126994665598782</v>
      </c>
      <c r="AW9" s="19" t="n">
        <v>0.14765974929879</v>
      </c>
      <c r="AX9" s="19" t="n">
        <v>0.160527424723664</v>
      </c>
      <c r="AY9" s="19" t="n">
        <v>0.208632288630011</v>
      </c>
      <c r="AZ9" s="19" t="n">
        <v>0.224216102622899</v>
      </c>
      <c r="BA9" s="19" t="n">
        <v>0.175902254304049</v>
      </c>
      <c r="BB9" s="19"/>
      <c r="BC9" s="19" t="n">
        <v>0.225680086031273</v>
      </c>
      <c r="BD9" s="19" t="n">
        <v>0.198269989686302</v>
      </c>
      <c r="BE9" s="19" t="n">
        <v>0.145083767043063</v>
      </c>
      <c r="BF9" s="19" t="n">
        <v>0.069268713660842</v>
      </c>
      <c r="BG9" s="19" t="n">
        <v>0</v>
      </c>
    </row>
    <row r="10">
      <c r="B10" s="20" t="s">
        <v>596</v>
      </c>
      <c r="C10" s="19" t="n">
        <v>0.504343054122477</v>
      </c>
      <c r="D10" s="19" t="n">
        <v>0.491357546264256</v>
      </c>
      <c r="E10" s="19" t="n">
        <v>0.51848678679504</v>
      </c>
      <c r="F10" s="19"/>
      <c r="G10" s="19" t="n">
        <v>0.456406555548092</v>
      </c>
      <c r="H10" s="19" t="n">
        <v>0.467924069999722</v>
      </c>
      <c r="I10" s="19" t="n">
        <v>0.46713173045725</v>
      </c>
      <c r="J10" s="19" t="n">
        <v>0.622282213554487</v>
      </c>
      <c r="K10" s="19" t="n">
        <v>0.419879843299049</v>
      </c>
      <c r="L10" s="19" t="n">
        <v>0.564032573427619</v>
      </c>
      <c r="M10" s="19"/>
      <c r="N10" s="19" t="n">
        <v>0.532387793865264</v>
      </c>
      <c r="O10" s="19" t="n">
        <v>0.498990173880839</v>
      </c>
      <c r="P10" s="19" t="n">
        <v>0.516934242218395</v>
      </c>
      <c r="Q10" s="19" t="n">
        <v>0.457259122387658</v>
      </c>
      <c r="R10" s="19"/>
      <c r="S10" s="19" t="n">
        <v>0.464986110696148</v>
      </c>
      <c r="T10" s="19" t="n">
        <v>0.429644517338804</v>
      </c>
      <c r="U10" s="19" t="n">
        <v>0.467954682069696</v>
      </c>
      <c r="V10" s="19" t="n">
        <v>0.577691599263372</v>
      </c>
      <c r="W10" s="19" t="n">
        <v>0.59850367536702</v>
      </c>
      <c r="X10" s="19" t="n">
        <v>0.46045430086726</v>
      </c>
      <c r="Y10" s="19" t="n">
        <v>0.564377780705586</v>
      </c>
      <c r="Z10" s="19" t="n">
        <v>0.499634335392889</v>
      </c>
      <c r="AA10" s="19" t="n">
        <v>0.468364081983949</v>
      </c>
      <c r="AB10" s="19" t="n">
        <v>0.538184261804544</v>
      </c>
      <c r="AC10" s="19" t="n">
        <v>0.49383623772046</v>
      </c>
      <c r="AD10" s="19" t="n">
        <v>0.623628569879266</v>
      </c>
      <c r="AE10" s="19"/>
      <c r="AF10" s="19" t="n">
        <v>0.531439319636588</v>
      </c>
      <c r="AG10" s="19" t="n">
        <v>0.540318597149206</v>
      </c>
      <c r="AH10" s="19" t="n">
        <v>0.345057235008053</v>
      </c>
      <c r="AI10" s="19"/>
      <c r="AJ10" s="19" t="n">
        <v>0.523853807837838</v>
      </c>
      <c r="AK10" s="19" t="n">
        <v>0.493831323540005</v>
      </c>
      <c r="AL10" s="19" t="n">
        <v>0.595643907959024</v>
      </c>
      <c r="AM10" s="19" t="n">
        <v>0.42159916868404</v>
      </c>
      <c r="AN10" s="19" t="n">
        <v>0.543814302628629</v>
      </c>
      <c r="AO10" s="19"/>
      <c r="AP10" s="19" t="n">
        <v>0.52561590426991</v>
      </c>
      <c r="AQ10" s="19" t="n">
        <v>0.496003173089827</v>
      </c>
      <c r="AR10" s="19" t="n">
        <v>0.509392995415442</v>
      </c>
      <c r="AS10" s="19" t="n">
        <v>0.477285647497215</v>
      </c>
      <c r="AT10" s="19" t="n">
        <v>0.535892606531675</v>
      </c>
      <c r="AU10" s="19"/>
      <c r="AV10" s="19" t="n">
        <v>0.480152131866682</v>
      </c>
      <c r="AW10" s="19" t="n">
        <v>0.543034510928456</v>
      </c>
      <c r="AX10" s="19" t="n">
        <v>0.579450617050388</v>
      </c>
      <c r="AY10" s="19" t="n">
        <v>0.492797336712396</v>
      </c>
      <c r="AZ10" s="19" t="n">
        <v>0.376348810695444</v>
      </c>
      <c r="BA10" s="19" t="n">
        <v>0.534322757618896</v>
      </c>
      <c r="BB10" s="19"/>
      <c r="BC10" s="19" t="n">
        <v>0.450163582113775</v>
      </c>
      <c r="BD10" s="19" t="n">
        <v>0.537778066152186</v>
      </c>
      <c r="BE10" s="19" t="n">
        <v>0.492192698647562</v>
      </c>
      <c r="BF10" s="19" t="n">
        <v>0.549501837429823</v>
      </c>
      <c r="BG10" s="19" t="n">
        <v>0.283783413072034</v>
      </c>
    </row>
    <row r="11">
      <c r="B11" s="20" t="s">
        <v>597</v>
      </c>
      <c r="C11" s="19" t="n">
        <v>0.234118976150371</v>
      </c>
      <c r="D11" s="19" t="n">
        <v>0.248601514678305</v>
      </c>
      <c r="E11" s="19" t="n">
        <v>0.218344687181803</v>
      </c>
      <c r="F11" s="19"/>
      <c r="G11" s="19" t="n">
        <v>0.287278390170459</v>
      </c>
      <c r="H11" s="19" t="n">
        <v>0.290989786668283</v>
      </c>
      <c r="I11" s="19" t="n">
        <v>0.247793335877497</v>
      </c>
      <c r="J11" s="19" t="n">
        <v>0.189079596713032</v>
      </c>
      <c r="K11" s="19" t="n">
        <v>0.215204359167361</v>
      </c>
      <c r="L11" s="19" t="n">
        <v>0.188654857777982</v>
      </c>
      <c r="M11" s="19"/>
      <c r="N11" s="19" t="n">
        <v>0.229317460831668</v>
      </c>
      <c r="O11" s="19" t="n">
        <v>0.205768609062313</v>
      </c>
      <c r="P11" s="19" t="n">
        <v>0.253393181221333</v>
      </c>
      <c r="Q11" s="19" t="n">
        <v>0.257878846969229</v>
      </c>
      <c r="R11" s="19"/>
      <c r="S11" s="19" t="n">
        <v>0.249833325563467</v>
      </c>
      <c r="T11" s="19" t="n">
        <v>0.251645715826711</v>
      </c>
      <c r="U11" s="19" t="n">
        <v>0.243943300297366</v>
      </c>
      <c r="V11" s="19" t="n">
        <v>0.146214128761762</v>
      </c>
      <c r="W11" s="19" t="n">
        <v>0.26797408069936</v>
      </c>
      <c r="X11" s="19" t="n">
        <v>0.305419593602819</v>
      </c>
      <c r="Y11" s="19" t="n">
        <v>0.298364762923618</v>
      </c>
      <c r="Z11" s="19" t="n">
        <v>0.292392392017713</v>
      </c>
      <c r="AA11" s="19" t="n">
        <v>0.229314216566455</v>
      </c>
      <c r="AB11" s="19" t="n">
        <v>0.157099319204089</v>
      </c>
      <c r="AC11" s="19" t="n">
        <v>0.180346001266506</v>
      </c>
      <c r="AD11" s="19" t="n">
        <v>0.172595144384508</v>
      </c>
      <c r="AE11" s="19"/>
      <c r="AF11" s="19" t="n">
        <v>0.198732126231944</v>
      </c>
      <c r="AG11" s="19" t="n">
        <v>0.246348067174383</v>
      </c>
      <c r="AH11" s="19" t="n">
        <v>0.251004707297877</v>
      </c>
      <c r="AI11" s="19"/>
      <c r="AJ11" s="19" t="n">
        <v>0.221516884872267</v>
      </c>
      <c r="AK11" s="19" t="n">
        <v>0.246273234665377</v>
      </c>
      <c r="AL11" s="19" t="n">
        <v>0.311428765972543</v>
      </c>
      <c r="AM11" s="19" t="n">
        <v>0.139583545451361</v>
      </c>
      <c r="AN11" s="19" t="n">
        <v>0.186406600464458</v>
      </c>
      <c r="AO11" s="19"/>
      <c r="AP11" s="19" t="n">
        <v>0.199132314023941</v>
      </c>
      <c r="AQ11" s="19" t="n">
        <v>0.271784663663525</v>
      </c>
      <c r="AR11" s="19" t="n">
        <v>0.312266823948939</v>
      </c>
      <c r="AS11" s="19" t="n">
        <v>0.212114057507293</v>
      </c>
      <c r="AT11" s="19" t="n">
        <v>0.118815845254431</v>
      </c>
      <c r="AU11" s="19"/>
      <c r="AV11" s="19" t="n">
        <v>0.281811453706277</v>
      </c>
      <c r="AW11" s="19" t="n">
        <v>0.217059322384632</v>
      </c>
      <c r="AX11" s="19" t="n">
        <v>0.238317947035103</v>
      </c>
      <c r="AY11" s="19" t="n">
        <v>0.1975739763017</v>
      </c>
      <c r="AZ11" s="19" t="n">
        <v>0.23715068507921</v>
      </c>
      <c r="BA11" s="19" t="n">
        <v>0.218234150078213</v>
      </c>
      <c r="BB11" s="19"/>
      <c r="BC11" s="19" t="n">
        <v>0.242203731406819</v>
      </c>
      <c r="BD11" s="19" t="n">
        <v>0.205001002852753</v>
      </c>
      <c r="BE11" s="19" t="n">
        <v>0.269305889687733</v>
      </c>
      <c r="BF11" s="19" t="n">
        <v>0.252669236656861</v>
      </c>
      <c r="BG11" s="19" t="n">
        <v>0.29653282468265</v>
      </c>
    </row>
    <row r="12">
      <c r="B12" s="20" t="s">
        <v>598</v>
      </c>
      <c r="C12" s="21" t="n">
        <v>0.0943806870836097</v>
      </c>
      <c r="D12" s="21" t="n">
        <v>0.0952669781552227</v>
      </c>
      <c r="E12" s="21" t="n">
        <v>0.0934153444783117</v>
      </c>
      <c r="F12" s="21"/>
      <c r="G12" s="21" t="n">
        <v>0.155746210792802</v>
      </c>
      <c r="H12" s="21" t="n">
        <v>0.142588358694413</v>
      </c>
      <c r="I12" s="21" t="n">
        <v>0.0931779493454417</v>
      </c>
      <c r="J12" s="21" t="n">
        <v>0.0843000607153623</v>
      </c>
      <c r="K12" s="21" t="n">
        <v>0.0324367610324993</v>
      </c>
      <c r="L12" s="21" t="n">
        <v>0.0662155820408442</v>
      </c>
      <c r="M12" s="21"/>
      <c r="N12" s="21" t="n">
        <v>0.118475302457053</v>
      </c>
      <c r="O12" s="21" t="n">
        <v>0.0925001293260935</v>
      </c>
      <c r="P12" s="21" t="n">
        <v>0.0658974709907125</v>
      </c>
      <c r="Q12" s="21" t="n">
        <v>0.0934232981671814</v>
      </c>
      <c r="R12" s="21"/>
      <c r="S12" s="21" t="n">
        <v>0.226282971108838</v>
      </c>
      <c r="T12" s="21" t="n">
        <v>0.0815874115226853</v>
      </c>
      <c r="U12" s="21" t="n">
        <v>0</v>
      </c>
      <c r="V12" s="21" t="n">
        <v>0.166423761325332</v>
      </c>
      <c r="W12" s="21" t="n">
        <v>0.0474066543116181</v>
      </c>
      <c r="X12" s="21" t="n">
        <v>0.0320658621636927</v>
      </c>
      <c r="Y12" s="21" t="n">
        <v>0.0603227459993443</v>
      </c>
      <c r="Z12" s="21" t="n">
        <v>0.0375100541703338</v>
      </c>
      <c r="AA12" s="21" t="n">
        <v>0.115447831767688</v>
      </c>
      <c r="AB12" s="21" t="n">
        <v>0.0866421404998938</v>
      </c>
      <c r="AC12" s="21" t="n">
        <v>0</v>
      </c>
      <c r="AD12" s="21" t="n">
        <v>0.0604272575755575</v>
      </c>
      <c r="AE12" s="21"/>
      <c r="AF12" s="21" t="n">
        <v>0.0684323798343229</v>
      </c>
      <c r="AG12" s="21" t="n">
        <v>0.0769196859827999</v>
      </c>
      <c r="AH12" s="21" t="n">
        <v>0.173475220309156</v>
      </c>
      <c r="AI12" s="21"/>
      <c r="AJ12" s="21" t="n">
        <v>0.0663993433280757</v>
      </c>
      <c r="AK12" s="21" t="n">
        <v>0.115421193676855</v>
      </c>
      <c r="AL12" s="21" t="n">
        <v>0.0230317170710484</v>
      </c>
      <c r="AM12" s="21" t="n">
        <v>0</v>
      </c>
      <c r="AN12" s="21" t="n">
        <v>0.15259334462613</v>
      </c>
      <c r="AO12" s="21"/>
      <c r="AP12" s="21" t="n">
        <v>0.0903060703168193</v>
      </c>
      <c r="AQ12" s="21" t="n">
        <v>0.097781739820612</v>
      </c>
      <c r="AR12" s="21" t="n">
        <v>0.0304812633411995</v>
      </c>
      <c r="AS12" s="21" t="n">
        <v>0.113622430878275</v>
      </c>
      <c r="AT12" s="21" t="n">
        <v>0.0972259590084064</v>
      </c>
      <c r="AU12" s="21"/>
      <c r="AV12" s="21" t="n">
        <v>0.111041748828259</v>
      </c>
      <c r="AW12" s="21" t="n">
        <v>0.092246417388122</v>
      </c>
      <c r="AX12" s="21" t="n">
        <v>0.0217040111908453</v>
      </c>
      <c r="AY12" s="21" t="n">
        <v>0.100996398355894</v>
      </c>
      <c r="AZ12" s="21" t="n">
        <v>0.162284401602447</v>
      </c>
      <c r="BA12" s="21" t="n">
        <v>0.0715408379988417</v>
      </c>
      <c r="BB12" s="21"/>
      <c r="BC12" s="21" t="n">
        <v>0.0819526004481331</v>
      </c>
      <c r="BD12" s="21" t="n">
        <v>0.0589509413087598</v>
      </c>
      <c r="BE12" s="21" t="n">
        <v>0.0934176446216422</v>
      </c>
      <c r="BF12" s="21" t="n">
        <v>0.128560212252474</v>
      </c>
      <c r="BG12" s="21" t="n">
        <v>0.419683762245316</v>
      </c>
    </row>
    <row r="13">
      <c r="B13" s="18" t="s">
        <v>331</v>
      </c>
    </row>
    <row r="14">
      <c r="B14" t="s">
        <v>80</v>
      </c>
    </row>
    <row r="15">
      <c r="B15" t="s">
        <v>81</v>
      </c>
    </row>
    <row r="17">
      <c r="B17"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632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619</v>
      </c>
      <c r="C9" s="19" t="n">
        <v>0.492516253552811</v>
      </c>
      <c r="D9" s="19" t="n">
        <v>0.480781166419592</v>
      </c>
      <c r="E9" s="19" t="n">
        <v>0.503724150259077</v>
      </c>
      <c r="F9" s="19"/>
      <c r="G9" s="19" t="n">
        <v>0.441933361933833</v>
      </c>
      <c r="H9" s="19" t="n">
        <v>0.426141752805667</v>
      </c>
      <c r="I9" s="19" t="n">
        <v>0.453597921448522</v>
      </c>
      <c r="J9" s="19" t="n">
        <v>0.594397207336182</v>
      </c>
      <c r="K9" s="19" t="n">
        <v>0.508786148970319</v>
      </c>
      <c r="L9" s="19" t="n">
        <v>0.525466551613843</v>
      </c>
      <c r="M9" s="19"/>
      <c r="N9" s="19" t="n">
        <v>0.483807517199078</v>
      </c>
      <c r="O9" s="19" t="n">
        <v>0.540759761485725</v>
      </c>
      <c r="P9" s="19" t="n">
        <v>0.439733103728874</v>
      </c>
      <c r="Q9" s="19" t="n">
        <v>0.496497014870456</v>
      </c>
      <c r="R9" s="19"/>
      <c r="S9" s="19" t="n">
        <v>0.427691433599281</v>
      </c>
      <c r="T9" s="19" t="n">
        <v>0.448369440644889</v>
      </c>
      <c r="U9" s="19" t="n">
        <v>0.512897562509591</v>
      </c>
      <c r="V9" s="19" t="n">
        <v>0.505695196691864</v>
      </c>
      <c r="W9" s="19" t="n">
        <v>0.54950971559765</v>
      </c>
      <c r="X9" s="19" t="n">
        <v>0.547880197603706</v>
      </c>
      <c r="Y9" s="19" t="n">
        <v>0.483355755386977</v>
      </c>
      <c r="Z9" s="19" t="n">
        <v>0.492959518935181</v>
      </c>
      <c r="AA9" s="19" t="n">
        <v>0.465106215787837</v>
      </c>
      <c r="AB9" s="19" t="n">
        <v>0.519132988872518</v>
      </c>
      <c r="AC9" s="19" t="n">
        <v>0.594169423677092</v>
      </c>
      <c r="AD9" s="19" t="n">
        <v>0.464995560534483</v>
      </c>
      <c r="AE9" s="19"/>
      <c r="AF9" s="19" t="n">
        <v>0.38408253829042</v>
      </c>
      <c r="AG9" s="19" t="n">
        <v>0.599459020487427</v>
      </c>
      <c r="AH9" s="19" t="n">
        <v>0.401222725273178</v>
      </c>
      <c r="AI9" s="19"/>
      <c r="AJ9" s="19" t="n">
        <v>0.420271745204695</v>
      </c>
      <c r="AK9" s="19" t="n">
        <v>0.56550152380996</v>
      </c>
      <c r="AL9" s="19" t="n">
        <v>0.592735294658389</v>
      </c>
      <c r="AM9" s="19" t="n">
        <v>0.0842879836984659</v>
      </c>
      <c r="AN9" s="19" t="n">
        <v>0.43550238799589</v>
      </c>
      <c r="AO9" s="19"/>
      <c r="AP9" s="19" t="n">
        <v>0.427783532291718</v>
      </c>
      <c r="AQ9" s="19" t="n">
        <v>0.557623841110647</v>
      </c>
      <c r="AR9" s="19" t="n">
        <v>0.634323749255589</v>
      </c>
      <c r="AS9" s="19" t="n">
        <v>0.301514577645693</v>
      </c>
      <c r="AT9" s="19" t="n">
        <v>0.688208620173618</v>
      </c>
      <c r="AU9" s="19"/>
      <c r="AV9" s="19" t="n">
        <v>0.540921405801774</v>
      </c>
      <c r="AW9" s="19" t="n">
        <v>0.422273486828324</v>
      </c>
      <c r="AX9" s="19" t="n">
        <v>0.66219852723801</v>
      </c>
      <c r="AY9" s="19" t="n">
        <v>0.274280604383112</v>
      </c>
      <c r="AZ9" s="19" t="n">
        <v>0.645258972944256</v>
      </c>
      <c r="BA9" s="19" t="n">
        <v>0.544901025747465</v>
      </c>
      <c r="BB9" s="19"/>
      <c r="BC9" s="19" t="n">
        <v>0.417910611126229</v>
      </c>
      <c r="BD9" s="19" t="n">
        <v>0.5494791837003</v>
      </c>
      <c r="BE9" s="19" t="n">
        <v>0.526617964683572</v>
      </c>
      <c r="BF9" s="19" t="n">
        <v>0.448652502347795</v>
      </c>
      <c r="BG9" s="19" t="n">
        <v>0.42574961523403</v>
      </c>
    </row>
    <row r="10">
      <c r="B10" s="20" t="s">
        <v>620</v>
      </c>
      <c r="C10" s="19" t="n">
        <v>0.484573331375681</v>
      </c>
      <c r="D10" s="19" t="n">
        <v>0.46080151578584</v>
      </c>
      <c r="E10" s="19" t="n">
        <v>0.50955242393007</v>
      </c>
      <c r="F10" s="19"/>
      <c r="G10" s="19" t="n">
        <v>0.401271712955653</v>
      </c>
      <c r="H10" s="19" t="n">
        <v>0.401035671929103</v>
      </c>
      <c r="I10" s="19" t="n">
        <v>0.492708073157674</v>
      </c>
      <c r="J10" s="19" t="n">
        <v>0.468493939113828</v>
      </c>
      <c r="K10" s="19" t="n">
        <v>0.552019910957502</v>
      </c>
      <c r="L10" s="19" t="n">
        <v>0.577577618246136</v>
      </c>
      <c r="M10" s="19"/>
      <c r="N10" s="19" t="n">
        <v>0.455262856434697</v>
      </c>
      <c r="O10" s="19" t="n">
        <v>0.416759817464301</v>
      </c>
      <c r="P10" s="19" t="n">
        <v>0.561680738706208</v>
      </c>
      <c r="Q10" s="19" t="n">
        <v>0.523606258977515</v>
      </c>
      <c r="R10" s="19"/>
      <c r="S10" s="19" t="n">
        <v>0.429748464948435</v>
      </c>
      <c r="T10" s="19" t="n">
        <v>0.53888939866208</v>
      </c>
      <c r="U10" s="19" t="n">
        <v>0.511085767557381</v>
      </c>
      <c r="V10" s="19" t="n">
        <v>0.525786096375565</v>
      </c>
      <c r="W10" s="19" t="n">
        <v>0.468021140145962</v>
      </c>
      <c r="X10" s="19" t="n">
        <v>0.519821822149924</v>
      </c>
      <c r="Y10" s="19" t="n">
        <v>0.415753428562593</v>
      </c>
      <c r="Z10" s="19" t="n">
        <v>0.568256027347135</v>
      </c>
      <c r="AA10" s="19" t="n">
        <v>0.478985596519275</v>
      </c>
      <c r="AB10" s="19" t="n">
        <v>0.430197022227674</v>
      </c>
      <c r="AC10" s="19" t="n">
        <v>0.522938572629792</v>
      </c>
      <c r="AD10" s="19" t="n">
        <v>0.468642519244551</v>
      </c>
      <c r="AE10" s="19"/>
      <c r="AF10" s="19" t="n">
        <v>0.515094896112901</v>
      </c>
      <c r="AG10" s="19" t="n">
        <v>0.472905070433348</v>
      </c>
      <c r="AH10" s="19" t="n">
        <v>0.479469157674459</v>
      </c>
      <c r="AI10" s="19"/>
      <c r="AJ10" s="19" t="n">
        <v>0.54429012902829</v>
      </c>
      <c r="AK10" s="19" t="n">
        <v>0.445884075087168</v>
      </c>
      <c r="AL10" s="19" t="n">
        <v>0.516875787473674</v>
      </c>
      <c r="AM10" s="19" t="n">
        <v>0.417131248488836</v>
      </c>
      <c r="AN10" s="19" t="n">
        <v>0.391205896544919</v>
      </c>
      <c r="AO10" s="19"/>
      <c r="AP10" s="19" t="n">
        <v>0.52697536289115</v>
      </c>
      <c r="AQ10" s="19" t="n">
        <v>0.454914992421135</v>
      </c>
      <c r="AR10" s="19" t="n">
        <v>0.517188347994424</v>
      </c>
      <c r="AS10" s="19" t="n">
        <v>0.565120950239764</v>
      </c>
      <c r="AT10" s="19" t="n">
        <v>0.441127597238502</v>
      </c>
      <c r="AU10" s="19"/>
      <c r="AV10" s="19" t="n">
        <v>0.448278742595169</v>
      </c>
      <c r="AW10" s="19" t="n">
        <v>0.498775013094114</v>
      </c>
      <c r="AX10" s="19" t="n">
        <v>0.482647045133828</v>
      </c>
      <c r="AY10" s="19" t="n">
        <v>0.528526977870275</v>
      </c>
      <c r="AZ10" s="19" t="n">
        <v>0.450473729993612</v>
      </c>
      <c r="BA10" s="19" t="n">
        <v>0.523468576939713</v>
      </c>
      <c r="BB10" s="19"/>
      <c r="BC10" s="19" t="n">
        <v>0.578363345499056</v>
      </c>
      <c r="BD10" s="19" t="n">
        <v>0.472476501951658</v>
      </c>
      <c r="BE10" s="19" t="n">
        <v>0.443570159604945</v>
      </c>
      <c r="BF10" s="19" t="n">
        <v>0.424283184085729</v>
      </c>
      <c r="BG10" s="19" t="n">
        <v>0.240897976064137</v>
      </c>
    </row>
    <row r="11">
      <c r="B11" s="20" t="s">
        <v>621</v>
      </c>
      <c r="C11" s="19" t="n">
        <v>0.340938742928908</v>
      </c>
      <c r="D11" s="19" t="n">
        <v>0.32842828626296</v>
      </c>
      <c r="E11" s="19" t="n">
        <v>0.354249888705865</v>
      </c>
      <c r="F11" s="19"/>
      <c r="G11" s="19" t="n">
        <v>0.392498043179946</v>
      </c>
      <c r="H11" s="19" t="n">
        <v>0.351023833603019</v>
      </c>
      <c r="I11" s="19" t="n">
        <v>0.326669669538201</v>
      </c>
      <c r="J11" s="19" t="n">
        <v>0.366727820822375</v>
      </c>
      <c r="K11" s="19" t="n">
        <v>0.311644418456556</v>
      </c>
      <c r="L11" s="19" t="n">
        <v>0.305617184508663</v>
      </c>
      <c r="M11" s="19"/>
      <c r="N11" s="19" t="n">
        <v>0.374758399740995</v>
      </c>
      <c r="O11" s="19" t="n">
        <v>0.359400454221656</v>
      </c>
      <c r="P11" s="19" t="n">
        <v>0.315908508517188</v>
      </c>
      <c r="Q11" s="19" t="n">
        <v>0.301800379030251</v>
      </c>
      <c r="R11" s="19"/>
      <c r="S11" s="19" t="n">
        <v>0.361423167167355</v>
      </c>
      <c r="T11" s="19" t="n">
        <v>0.338985066725363</v>
      </c>
      <c r="U11" s="19" t="n">
        <v>0.368399550545539</v>
      </c>
      <c r="V11" s="19" t="n">
        <v>0.345404717904259</v>
      </c>
      <c r="W11" s="19" t="n">
        <v>0.388430642455909</v>
      </c>
      <c r="X11" s="19" t="n">
        <v>0.354163806565601</v>
      </c>
      <c r="Y11" s="19" t="n">
        <v>0.264832915837728</v>
      </c>
      <c r="Z11" s="19" t="n">
        <v>0.501001719120553</v>
      </c>
      <c r="AA11" s="19" t="n">
        <v>0.310166222422148</v>
      </c>
      <c r="AB11" s="19" t="n">
        <v>0.280319684623041</v>
      </c>
      <c r="AC11" s="19" t="n">
        <v>0.274155091958544</v>
      </c>
      <c r="AD11" s="19" t="n">
        <v>0.366733506034036</v>
      </c>
      <c r="AE11" s="19"/>
      <c r="AF11" s="19" t="n">
        <v>0.330422511434051</v>
      </c>
      <c r="AG11" s="19" t="n">
        <v>0.349264633241423</v>
      </c>
      <c r="AH11" s="19" t="n">
        <v>0.330061023899897</v>
      </c>
      <c r="AI11" s="19"/>
      <c r="AJ11" s="19" t="n">
        <v>0.326156293027603</v>
      </c>
      <c r="AK11" s="19" t="n">
        <v>0.364198395067995</v>
      </c>
      <c r="AL11" s="19" t="n">
        <v>0.367116817628721</v>
      </c>
      <c r="AM11" s="19" t="n">
        <v>0.37106816154898</v>
      </c>
      <c r="AN11" s="19" t="n">
        <v>0.342819756844261</v>
      </c>
      <c r="AO11" s="19"/>
      <c r="AP11" s="19" t="n">
        <v>0.283281733762891</v>
      </c>
      <c r="AQ11" s="19" t="n">
        <v>0.352637548777124</v>
      </c>
      <c r="AR11" s="19" t="n">
        <v>0.4177306151297</v>
      </c>
      <c r="AS11" s="19" t="n">
        <v>0.359387085385849</v>
      </c>
      <c r="AT11" s="19" t="n">
        <v>0.271954301969485</v>
      </c>
      <c r="AU11" s="19"/>
      <c r="AV11" s="19" t="n">
        <v>0.386096344222185</v>
      </c>
      <c r="AW11" s="19" t="n">
        <v>0.321051279080369</v>
      </c>
      <c r="AX11" s="19" t="n">
        <v>0.34456565577646</v>
      </c>
      <c r="AY11" s="19" t="n">
        <v>0.342219460712511</v>
      </c>
      <c r="AZ11" s="19" t="n">
        <v>0.307880335845812</v>
      </c>
      <c r="BA11" s="19" t="n">
        <v>0.299974184612884</v>
      </c>
      <c r="BB11" s="19"/>
      <c r="BC11" s="19" t="n">
        <v>0.330250567418138</v>
      </c>
      <c r="BD11" s="19" t="n">
        <v>0.336244973570478</v>
      </c>
      <c r="BE11" s="19" t="n">
        <v>0.385162310868815</v>
      </c>
      <c r="BF11" s="19" t="n">
        <v>0.303798559957612</v>
      </c>
      <c r="BG11" s="19" t="n">
        <v>0.511397633489319</v>
      </c>
    </row>
    <row r="12">
      <c r="B12" s="20" t="s">
        <v>622</v>
      </c>
      <c r="C12" s="19" t="n">
        <v>0.24152855420422</v>
      </c>
      <c r="D12" s="19" t="n">
        <v>0.226247691646756</v>
      </c>
      <c r="E12" s="19" t="n">
        <v>0.25695532181076</v>
      </c>
      <c r="F12" s="19"/>
      <c r="G12" s="19" t="n">
        <v>0.219731423796021</v>
      </c>
      <c r="H12" s="19" t="n">
        <v>0.138692233001481</v>
      </c>
      <c r="I12" s="19" t="n">
        <v>0.218736708136984</v>
      </c>
      <c r="J12" s="19" t="n">
        <v>0.22517217155236</v>
      </c>
      <c r="K12" s="19" t="n">
        <v>0.346250750318825</v>
      </c>
      <c r="L12" s="19" t="n">
        <v>0.308792543683804</v>
      </c>
      <c r="M12" s="19"/>
      <c r="N12" s="19" t="n">
        <v>0.253491388977469</v>
      </c>
      <c r="O12" s="19" t="n">
        <v>0.183600456380065</v>
      </c>
      <c r="P12" s="19" t="n">
        <v>0.268854391908216</v>
      </c>
      <c r="Q12" s="19" t="n">
        <v>0.261849780924157</v>
      </c>
      <c r="R12" s="19"/>
      <c r="S12" s="19" t="n">
        <v>0.196929926211448</v>
      </c>
      <c r="T12" s="19" t="n">
        <v>0.272394456443318</v>
      </c>
      <c r="U12" s="19" t="n">
        <v>0.173771815330234</v>
      </c>
      <c r="V12" s="19" t="n">
        <v>0.275976676802693</v>
      </c>
      <c r="W12" s="19" t="n">
        <v>0.208423393810855</v>
      </c>
      <c r="X12" s="19" t="n">
        <v>0.249542432405122</v>
      </c>
      <c r="Y12" s="19" t="n">
        <v>0.200034666543094</v>
      </c>
      <c r="Z12" s="19" t="n">
        <v>0.279727489481363</v>
      </c>
      <c r="AA12" s="19" t="n">
        <v>0.239892184148013</v>
      </c>
      <c r="AB12" s="19" t="n">
        <v>0.294967096322142</v>
      </c>
      <c r="AC12" s="19" t="n">
        <v>0.268598344090011</v>
      </c>
      <c r="AD12" s="19" t="n">
        <v>0.34536843489525</v>
      </c>
      <c r="AE12" s="19"/>
      <c r="AF12" s="19" t="n">
        <v>0.344125013338412</v>
      </c>
      <c r="AG12" s="19" t="n">
        <v>0.1746636923037</v>
      </c>
      <c r="AH12" s="19" t="n">
        <v>0.252876315390644</v>
      </c>
      <c r="AI12" s="19"/>
      <c r="AJ12" s="19" t="n">
        <v>0.334114612396656</v>
      </c>
      <c r="AK12" s="19" t="n">
        <v>0.159658996339011</v>
      </c>
      <c r="AL12" s="19" t="n">
        <v>0.210802729195631</v>
      </c>
      <c r="AM12" s="19" t="n">
        <v>0.391567187206653</v>
      </c>
      <c r="AN12" s="19" t="n">
        <v>0.22544950024061</v>
      </c>
      <c r="AO12" s="19"/>
      <c r="AP12" s="19" t="n">
        <v>0.345038291916335</v>
      </c>
      <c r="AQ12" s="19" t="n">
        <v>0.201691228901397</v>
      </c>
      <c r="AR12" s="19" t="n">
        <v>0.170812715964795</v>
      </c>
      <c r="AS12" s="19" t="n">
        <v>0.374240086891624</v>
      </c>
      <c r="AT12" s="19" t="n">
        <v>0.101313509243827</v>
      </c>
      <c r="AU12" s="19"/>
      <c r="AV12" s="19" t="n">
        <v>0.169477935011878</v>
      </c>
      <c r="AW12" s="19" t="n">
        <v>0.347259110825937</v>
      </c>
      <c r="AX12" s="19" t="n">
        <v>0.140333065941227</v>
      </c>
      <c r="AY12" s="19" t="n">
        <v>0.373233998420181</v>
      </c>
      <c r="AZ12" s="19" t="n">
        <v>0.100512623161461</v>
      </c>
      <c r="BA12" s="19" t="n">
        <v>0.243467025190165</v>
      </c>
      <c r="BB12" s="19"/>
      <c r="BC12" s="19" t="n">
        <v>0.288433420693726</v>
      </c>
      <c r="BD12" s="19" t="n">
        <v>0.237279231460871</v>
      </c>
      <c r="BE12" s="19" t="n">
        <v>0.193236539278657</v>
      </c>
      <c r="BF12" s="19" t="n">
        <v>0.246555949806753</v>
      </c>
      <c r="BG12" s="19" t="n">
        <v>0</v>
      </c>
    </row>
    <row r="13">
      <c r="B13" s="20" t="s">
        <v>623</v>
      </c>
      <c r="C13" s="19" t="n">
        <v>0.216981991819802</v>
      </c>
      <c r="D13" s="19" t="n">
        <v>0.233611174552863</v>
      </c>
      <c r="E13" s="19" t="n">
        <v>0.20048107974394</v>
      </c>
      <c r="F13" s="19"/>
      <c r="G13" s="19" t="n">
        <v>0.1868588482561</v>
      </c>
      <c r="H13" s="19" t="n">
        <v>0.261650310426607</v>
      </c>
      <c r="I13" s="19" t="n">
        <v>0.194434149807389</v>
      </c>
      <c r="J13" s="19" t="n">
        <v>0.157125316002405</v>
      </c>
      <c r="K13" s="19" t="n">
        <v>0.284546977137085</v>
      </c>
      <c r="L13" s="19" t="n">
        <v>0.222946686254914</v>
      </c>
      <c r="M13" s="19"/>
      <c r="N13" s="19" t="n">
        <v>0.219998020727497</v>
      </c>
      <c r="O13" s="19" t="n">
        <v>0.184459795292699</v>
      </c>
      <c r="P13" s="19" t="n">
        <v>0.214494847341691</v>
      </c>
      <c r="Q13" s="19" t="n">
        <v>0.251410536679261</v>
      </c>
      <c r="R13" s="19"/>
      <c r="S13" s="19" t="n">
        <v>0.202635613734879</v>
      </c>
      <c r="T13" s="19" t="n">
        <v>0.22547991299004</v>
      </c>
      <c r="U13" s="19" t="n">
        <v>0.167560500542133</v>
      </c>
      <c r="V13" s="19" t="n">
        <v>0.365032809534932</v>
      </c>
      <c r="W13" s="19" t="n">
        <v>0.20383221491168</v>
      </c>
      <c r="X13" s="19" t="n">
        <v>0.195916222394669</v>
      </c>
      <c r="Y13" s="19" t="n">
        <v>0.150786020679091</v>
      </c>
      <c r="Z13" s="19" t="n">
        <v>0.186870973110978</v>
      </c>
      <c r="AA13" s="19" t="n">
        <v>0.193317847635854</v>
      </c>
      <c r="AB13" s="19" t="n">
        <v>0.225318941460983</v>
      </c>
      <c r="AC13" s="19" t="n">
        <v>0.301825421598326</v>
      </c>
      <c r="AD13" s="19" t="n">
        <v>0.206687188096823</v>
      </c>
      <c r="AE13" s="19"/>
      <c r="AF13" s="19" t="n">
        <v>0.22760452421073</v>
      </c>
      <c r="AG13" s="19" t="n">
        <v>0.230493717367021</v>
      </c>
      <c r="AH13" s="19" t="n">
        <v>0.179773744751472</v>
      </c>
      <c r="AI13" s="19"/>
      <c r="AJ13" s="19" t="n">
        <v>0.250651429739662</v>
      </c>
      <c r="AK13" s="19" t="n">
        <v>0.213417087957182</v>
      </c>
      <c r="AL13" s="19" t="n">
        <v>0.180759972652587</v>
      </c>
      <c r="AM13" s="19" t="n">
        <v>0.157231080341742</v>
      </c>
      <c r="AN13" s="19" t="n">
        <v>0.179395444773316</v>
      </c>
      <c r="AO13" s="19"/>
      <c r="AP13" s="19" t="n">
        <v>0.281095009536815</v>
      </c>
      <c r="AQ13" s="19" t="n">
        <v>0.214138526194057</v>
      </c>
      <c r="AR13" s="19" t="n">
        <v>0.249290704742451</v>
      </c>
      <c r="AS13" s="19" t="n">
        <v>0.170469516065219</v>
      </c>
      <c r="AT13" s="19" t="n">
        <v>0.17112149980118</v>
      </c>
      <c r="AU13" s="19"/>
      <c r="AV13" s="19" t="n">
        <v>0.229315963428716</v>
      </c>
      <c r="AW13" s="19" t="n">
        <v>0.266799887466567</v>
      </c>
      <c r="AX13" s="19" t="n">
        <v>0.237707875800575</v>
      </c>
      <c r="AY13" s="19" t="n">
        <v>0.222041703383765</v>
      </c>
      <c r="AZ13" s="19" t="n">
        <v>0.137789481424021</v>
      </c>
      <c r="BA13" s="19" t="n">
        <v>0.184541650522507</v>
      </c>
      <c r="BB13" s="19"/>
      <c r="BC13" s="19" t="n">
        <v>0.254673676294641</v>
      </c>
      <c r="BD13" s="19" t="n">
        <v>0.222126609680244</v>
      </c>
      <c r="BE13" s="19" t="n">
        <v>0.190947681480287</v>
      </c>
      <c r="BF13" s="19" t="n">
        <v>0.196750196260983</v>
      </c>
      <c r="BG13" s="19" t="n">
        <v>0.279834464226286</v>
      </c>
    </row>
    <row r="14">
      <c r="B14" s="20" t="s">
        <v>624</v>
      </c>
      <c r="C14" s="19" t="n">
        <v>0.185172872806327</v>
      </c>
      <c r="D14" s="19" t="n">
        <v>0.205987954753225</v>
      </c>
      <c r="E14" s="19" t="n">
        <v>0.166234996338156</v>
      </c>
      <c r="F14" s="19"/>
      <c r="G14" s="19" t="n">
        <v>0.201103377415408</v>
      </c>
      <c r="H14" s="19" t="n">
        <v>0.256783296682384</v>
      </c>
      <c r="I14" s="19" t="n">
        <v>0.21131399129613</v>
      </c>
      <c r="J14" s="19" t="n">
        <v>0.204159447835755</v>
      </c>
      <c r="K14" s="19" t="n">
        <v>0.0987822714316252</v>
      </c>
      <c r="L14" s="19" t="n">
        <v>0.132139242043418</v>
      </c>
      <c r="M14" s="19"/>
      <c r="N14" s="19" t="n">
        <v>0.194713076059039</v>
      </c>
      <c r="O14" s="19" t="n">
        <v>0.238802034977454</v>
      </c>
      <c r="P14" s="19" t="n">
        <v>0.1566605388021</v>
      </c>
      <c r="Q14" s="19" t="n">
        <v>0.143207613433915</v>
      </c>
      <c r="R14" s="19"/>
      <c r="S14" s="19" t="n">
        <v>0.185670334987958</v>
      </c>
      <c r="T14" s="19" t="n">
        <v>0.165232077498453</v>
      </c>
      <c r="U14" s="19" t="n">
        <v>0.270423923723903</v>
      </c>
      <c r="V14" s="19" t="n">
        <v>0.170980893101314</v>
      </c>
      <c r="W14" s="19" t="n">
        <v>0.179464982046148</v>
      </c>
      <c r="X14" s="19" t="n">
        <v>0.134513814674718</v>
      </c>
      <c r="Y14" s="19" t="n">
        <v>0.179202692285724</v>
      </c>
      <c r="Z14" s="19" t="n">
        <v>0.224080617719942</v>
      </c>
      <c r="AA14" s="19" t="n">
        <v>0.163105514409937</v>
      </c>
      <c r="AB14" s="19" t="n">
        <v>0.20063589559247</v>
      </c>
      <c r="AC14" s="19" t="n">
        <v>0.268432732963484</v>
      </c>
      <c r="AD14" s="19" t="n">
        <v>0.100585877406347</v>
      </c>
      <c r="AE14" s="19"/>
      <c r="AF14" s="19" t="n">
        <v>0.166121993488054</v>
      </c>
      <c r="AG14" s="19" t="n">
        <v>0.190464799068943</v>
      </c>
      <c r="AH14" s="19" t="n">
        <v>0.206459589454051</v>
      </c>
      <c r="AI14" s="19"/>
      <c r="AJ14" s="19" t="n">
        <v>0.1221056982818</v>
      </c>
      <c r="AK14" s="19" t="n">
        <v>0.23626342396443</v>
      </c>
      <c r="AL14" s="19" t="n">
        <v>0.214379359652658</v>
      </c>
      <c r="AM14" s="19" t="n">
        <v>0.268085551515574</v>
      </c>
      <c r="AN14" s="19" t="n">
        <v>0.205175295588365</v>
      </c>
      <c r="AO14" s="19"/>
      <c r="AP14" s="19" t="n">
        <v>0.126199497282803</v>
      </c>
      <c r="AQ14" s="19" t="n">
        <v>0.218001097272625</v>
      </c>
      <c r="AR14" s="19" t="n">
        <v>0.213231019529426</v>
      </c>
      <c r="AS14" s="19" t="n">
        <v>0.126564747676538</v>
      </c>
      <c r="AT14" s="19" t="n">
        <v>0.329949947600079</v>
      </c>
      <c r="AU14" s="19"/>
      <c r="AV14" s="19" t="n">
        <v>0.201626860982503</v>
      </c>
      <c r="AW14" s="19" t="n">
        <v>0.134552448821435</v>
      </c>
      <c r="AX14" s="19" t="n">
        <v>0.235202467812736</v>
      </c>
      <c r="AY14" s="19" t="n">
        <v>0.152533000650993</v>
      </c>
      <c r="AZ14" s="19" t="n">
        <v>0.297136812166417</v>
      </c>
      <c r="BA14" s="19" t="n">
        <v>0.150718063753157</v>
      </c>
      <c r="BB14" s="19"/>
      <c r="BC14" s="19" t="n">
        <v>0.120162527549978</v>
      </c>
      <c r="BD14" s="19" t="n">
        <v>0.194977247822289</v>
      </c>
      <c r="BE14" s="19" t="n">
        <v>0.227456430214942</v>
      </c>
      <c r="BF14" s="19" t="n">
        <v>0.236502390651122</v>
      </c>
      <c r="BG14" s="19" t="n">
        <v>0.377094285688145</v>
      </c>
    </row>
    <row r="15">
      <c r="B15" s="20" t="s">
        <v>625</v>
      </c>
      <c r="C15" s="19" t="n">
        <v>0.16154590081637</v>
      </c>
      <c r="D15" s="19" t="n">
        <v>0.18301335060116</v>
      </c>
      <c r="E15" s="19" t="n">
        <v>0.137389951022433</v>
      </c>
      <c r="F15" s="19"/>
      <c r="G15" s="19" t="n">
        <v>0.185824446299299</v>
      </c>
      <c r="H15" s="19" t="n">
        <v>0.156319738363666</v>
      </c>
      <c r="I15" s="19" t="n">
        <v>0.136233397443123</v>
      </c>
      <c r="J15" s="19" t="n">
        <v>0.127036162825358</v>
      </c>
      <c r="K15" s="19" t="n">
        <v>0.180841175174098</v>
      </c>
      <c r="L15" s="19" t="n">
        <v>0.183777443435461</v>
      </c>
      <c r="M15" s="19"/>
      <c r="N15" s="19" t="n">
        <v>0.165924103543013</v>
      </c>
      <c r="O15" s="19" t="n">
        <v>0.168383464730878</v>
      </c>
      <c r="P15" s="19" t="n">
        <v>0.165792715680731</v>
      </c>
      <c r="Q15" s="19" t="n">
        <v>0.145992497861187</v>
      </c>
      <c r="R15" s="19"/>
      <c r="S15" s="19" t="n">
        <v>0.170105358381222</v>
      </c>
      <c r="T15" s="19" t="n">
        <v>0.165269939093814</v>
      </c>
      <c r="U15" s="19" t="n">
        <v>0.179336723879794</v>
      </c>
      <c r="V15" s="19" t="n">
        <v>0.140524732824905</v>
      </c>
      <c r="W15" s="19" t="n">
        <v>0.180341679043378</v>
      </c>
      <c r="X15" s="19" t="n">
        <v>0.0975477664450581</v>
      </c>
      <c r="Y15" s="19" t="n">
        <v>0.195931925655149</v>
      </c>
      <c r="Z15" s="19" t="n">
        <v>0.128354919421005</v>
      </c>
      <c r="AA15" s="19" t="n">
        <v>0.126436611957327</v>
      </c>
      <c r="AB15" s="19" t="n">
        <v>0.20193744557461</v>
      </c>
      <c r="AC15" s="19" t="n">
        <v>0.150962362405468</v>
      </c>
      <c r="AD15" s="19" t="n">
        <v>0.245341689892287</v>
      </c>
      <c r="AE15" s="19"/>
      <c r="AF15" s="19" t="n">
        <v>0.164723141215571</v>
      </c>
      <c r="AG15" s="19" t="n">
        <v>0.158149877483874</v>
      </c>
      <c r="AH15" s="19" t="n">
        <v>0.119922472437671</v>
      </c>
      <c r="AI15" s="19"/>
      <c r="AJ15" s="19" t="n">
        <v>0.160743837583913</v>
      </c>
      <c r="AK15" s="19" t="n">
        <v>0.163568318829228</v>
      </c>
      <c r="AL15" s="19" t="n">
        <v>0.189286484061817</v>
      </c>
      <c r="AM15" s="19" t="n">
        <v>0.226711871089499</v>
      </c>
      <c r="AN15" s="19" t="n">
        <v>0.136129080241414</v>
      </c>
      <c r="AO15" s="19"/>
      <c r="AP15" s="19" t="n">
        <v>0.164518484227848</v>
      </c>
      <c r="AQ15" s="19" t="n">
        <v>0.141696358663573</v>
      </c>
      <c r="AR15" s="19" t="n">
        <v>0.185835082338223</v>
      </c>
      <c r="AS15" s="19" t="n">
        <v>0.178320380195958</v>
      </c>
      <c r="AT15" s="19" t="n">
        <v>0.188179947081959</v>
      </c>
      <c r="AU15" s="19"/>
      <c r="AV15" s="19" t="n">
        <v>0.16132195797367</v>
      </c>
      <c r="AW15" s="19" t="n">
        <v>0.123874397179223</v>
      </c>
      <c r="AX15" s="19" t="n">
        <v>0.170254507174116</v>
      </c>
      <c r="AY15" s="19" t="n">
        <v>0.196877047937517</v>
      </c>
      <c r="AZ15" s="19" t="n">
        <v>0.204255422778163</v>
      </c>
      <c r="BA15" s="19" t="n">
        <v>0.134950744429708</v>
      </c>
      <c r="BB15" s="19"/>
      <c r="BC15" s="19" t="n">
        <v>0.126799147022232</v>
      </c>
      <c r="BD15" s="19" t="n">
        <v>0.163130530203345</v>
      </c>
      <c r="BE15" s="19" t="n">
        <v>0.189380849656821</v>
      </c>
      <c r="BF15" s="19" t="n">
        <v>0.136845147118984</v>
      </c>
      <c r="BG15" s="19" t="n">
        <v>0.0583396236524177</v>
      </c>
    </row>
    <row r="16">
      <c r="B16" s="20" t="s">
        <v>626</v>
      </c>
      <c r="C16" s="19" t="n">
        <v>0.155136048396919</v>
      </c>
      <c r="D16" s="19" t="n">
        <v>0.134504896332425</v>
      </c>
      <c r="E16" s="19" t="n">
        <v>0.175096442261241</v>
      </c>
      <c r="F16" s="19"/>
      <c r="G16" s="19" t="n">
        <v>0.124807083252915</v>
      </c>
      <c r="H16" s="19" t="n">
        <v>0.123208764988433</v>
      </c>
      <c r="I16" s="19" t="n">
        <v>0.153833335874804</v>
      </c>
      <c r="J16" s="19" t="n">
        <v>0.138699378074534</v>
      </c>
      <c r="K16" s="19" t="n">
        <v>0.190913709523964</v>
      </c>
      <c r="L16" s="19" t="n">
        <v>0.194888659070248</v>
      </c>
      <c r="M16" s="19"/>
      <c r="N16" s="19" t="n">
        <v>0.126644619233365</v>
      </c>
      <c r="O16" s="19" t="n">
        <v>0.134315738002028</v>
      </c>
      <c r="P16" s="19" t="n">
        <v>0.173483873056038</v>
      </c>
      <c r="Q16" s="19" t="n">
        <v>0.194558245635536</v>
      </c>
      <c r="R16" s="19"/>
      <c r="S16" s="19" t="n">
        <v>0.159989242378187</v>
      </c>
      <c r="T16" s="19" t="n">
        <v>0.091815604871393</v>
      </c>
      <c r="U16" s="19" t="n">
        <v>0.212329620987799</v>
      </c>
      <c r="V16" s="19" t="n">
        <v>0.156703635990924</v>
      </c>
      <c r="W16" s="19" t="n">
        <v>0.105706331978049</v>
      </c>
      <c r="X16" s="19" t="n">
        <v>0.11779153863809</v>
      </c>
      <c r="Y16" s="19" t="n">
        <v>0.22166186730536</v>
      </c>
      <c r="Z16" s="19" t="n">
        <v>0.170490750879602</v>
      </c>
      <c r="AA16" s="19" t="n">
        <v>0.183038290408813</v>
      </c>
      <c r="AB16" s="19" t="n">
        <v>0.168403320616977</v>
      </c>
      <c r="AC16" s="19" t="n">
        <v>0.134555063899322</v>
      </c>
      <c r="AD16" s="19" t="n">
        <v>0.166090424056652</v>
      </c>
      <c r="AE16" s="19"/>
      <c r="AF16" s="19" t="n">
        <v>0.226955353560475</v>
      </c>
      <c r="AG16" s="19" t="n">
        <v>0.112989299959549</v>
      </c>
      <c r="AH16" s="19" t="n">
        <v>0.147706800430874</v>
      </c>
      <c r="AI16" s="19"/>
      <c r="AJ16" s="19" t="n">
        <v>0.212677122275288</v>
      </c>
      <c r="AK16" s="19" t="n">
        <v>0.101034630620236</v>
      </c>
      <c r="AL16" s="19" t="n">
        <v>0.110679438079154</v>
      </c>
      <c r="AM16" s="19" t="n">
        <v>0.346339124743246</v>
      </c>
      <c r="AN16" s="19" t="n">
        <v>0.15233539217809</v>
      </c>
      <c r="AO16" s="19"/>
      <c r="AP16" s="19" t="n">
        <v>0.19532281221064</v>
      </c>
      <c r="AQ16" s="19" t="n">
        <v>0.115640785826983</v>
      </c>
      <c r="AR16" s="19" t="n">
        <v>0.104918143041474</v>
      </c>
      <c r="AS16" s="19" t="n">
        <v>0.324289708595059</v>
      </c>
      <c r="AT16" s="19" t="n">
        <v>0.0550483946159848</v>
      </c>
      <c r="AU16" s="19"/>
      <c r="AV16" s="19" t="n">
        <v>0.0929666847608229</v>
      </c>
      <c r="AW16" s="19" t="n">
        <v>0.190798726418742</v>
      </c>
      <c r="AX16" s="19" t="n">
        <v>0.128935760483226</v>
      </c>
      <c r="AY16" s="19" t="n">
        <v>0.30103368395678</v>
      </c>
      <c r="AZ16" s="19" t="n">
        <v>0.0808913548450306</v>
      </c>
      <c r="BA16" s="19" t="n">
        <v>0.0962940969013811</v>
      </c>
      <c r="BB16" s="19"/>
      <c r="BC16" s="19" t="n">
        <v>0.203378207469762</v>
      </c>
      <c r="BD16" s="19" t="n">
        <v>0.124316835879174</v>
      </c>
      <c r="BE16" s="19" t="n">
        <v>0.126399782930677</v>
      </c>
      <c r="BF16" s="19" t="n">
        <v>0.151470906642191</v>
      </c>
      <c r="BG16" s="19" t="n">
        <v>0.103725795277596</v>
      </c>
    </row>
    <row r="17">
      <c r="B17" s="20" t="s">
        <v>627</v>
      </c>
      <c r="C17" s="19" t="n">
        <v>0.133492044693195</v>
      </c>
      <c r="D17" s="19" t="n">
        <v>0.123777658068404</v>
      </c>
      <c r="E17" s="19" t="n">
        <v>0.144224440852149</v>
      </c>
      <c r="F17" s="19"/>
      <c r="G17" s="19" t="n">
        <v>0.195033276488144</v>
      </c>
      <c r="H17" s="19" t="n">
        <v>0.128440065871544</v>
      </c>
      <c r="I17" s="19" t="n">
        <v>0.145709534490309</v>
      </c>
      <c r="J17" s="19" t="n">
        <v>0.118995776365104</v>
      </c>
      <c r="K17" s="19" t="n">
        <v>0.142846491625262</v>
      </c>
      <c r="L17" s="19" t="n">
        <v>0.0899674017205718</v>
      </c>
      <c r="M17" s="19"/>
      <c r="N17" s="19" t="n">
        <v>0.114575700089096</v>
      </c>
      <c r="O17" s="19" t="n">
        <v>0.147297393489209</v>
      </c>
      <c r="P17" s="19" t="n">
        <v>0.15635873236263</v>
      </c>
      <c r="Q17" s="19" t="n">
        <v>0.120605874611564</v>
      </c>
      <c r="R17" s="19"/>
      <c r="S17" s="19" t="n">
        <v>0.17717629285388</v>
      </c>
      <c r="T17" s="19" t="n">
        <v>0.132965770669949</v>
      </c>
      <c r="U17" s="19" t="n">
        <v>0.115156838017596</v>
      </c>
      <c r="V17" s="19" t="n">
        <v>0.111310406966459</v>
      </c>
      <c r="W17" s="19" t="n">
        <v>0.0885050314982645</v>
      </c>
      <c r="X17" s="19" t="n">
        <v>0.156020362759349</v>
      </c>
      <c r="Y17" s="19" t="n">
        <v>0.186180219366391</v>
      </c>
      <c r="Z17" s="19" t="n">
        <v>0.0446264600896438</v>
      </c>
      <c r="AA17" s="19" t="n">
        <v>0.152152924180633</v>
      </c>
      <c r="AB17" s="19" t="n">
        <v>0.0940614592945299</v>
      </c>
      <c r="AC17" s="19" t="n">
        <v>0.108090115585179</v>
      </c>
      <c r="AD17" s="19" t="n">
        <v>0.152126103306877</v>
      </c>
      <c r="AE17" s="19"/>
      <c r="AF17" s="19" t="n">
        <v>0.103508169025082</v>
      </c>
      <c r="AG17" s="19" t="n">
        <v>0.128730417408319</v>
      </c>
      <c r="AH17" s="19" t="n">
        <v>0.171435870489567</v>
      </c>
      <c r="AI17" s="19"/>
      <c r="AJ17" s="19" t="n">
        <v>0.101602115143342</v>
      </c>
      <c r="AK17" s="19" t="n">
        <v>0.164786843323747</v>
      </c>
      <c r="AL17" s="19" t="n">
        <v>0.128997960143427</v>
      </c>
      <c r="AM17" s="19" t="n">
        <v>0.120369697581633</v>
      </c>
      <c r="AN17" s="19" t="n">
        <v>0.12870098070451</v>
      </c>
      <c r="AO17" s="19"/>
      <c r="AP17" s="19" t="n">
        <v>0.0955708566408228</v>
      </c>
      <c r="AQ17" s="19" t="n">
        <v>0.141856621984236</v>
      </c>
      <c r="AR17" s="19" t="n">
        <v>0.0950921854557725</v>
      </c>
      <c r="AS17" s="19" t="n">
        <v>0.106628333738858</v>
      </c>
      <c r="AT17" s="19" t="n">
        <v>0.213508547606834</v>
      </c>
      <c r="AU17" s="19"/>
      <c r="AV17" s="19" t="n">
        <v>0.155283095990941</v>
      </c>
      <c r="AW17" s="19" t="n">
        <v>0.0858795915466599</v>
      </c>
      <c r="AX17" s="19" t="n">
        <v>0.140968020703951</v>
      </c>
      <c r="AY17" s="19" t="n">
        <v>0.10585837067859</v>
      </c>
      <c r="AZ17" s="19" t="n">
        <v>0.173047154807143</v>
      </c>
      <c r="BA17" s="19" t="n">
        <v>0.134166554742922</v>
      </c>
      <c r="BB17" s="19"/>
      <c r="BC17" s="19" t="n">
        <v>0.151167787969656</v>
      </c>
      <c r="BD17" s="19" t="n">
        <v>0.127891756301661</v>
      </c>
      <c r="BE17" s="19" t="n">
        <v>0.12494027841722</v>
      </c>
      <c r="BF17" s="19" t="n">
        <v>0.150392943111079</v>
      </c>
      <c r="BG17" s="19" t="n">
        <v>0.118424274430612</v>
      </c>
    </row>
    <row r="18">
      <c r="B18" s="20" t="s">
        <v>628</v>
      </c>
      <c r="C18" s="19" t="n">
        <v>0.127102610016064</v>
      </c>
      <c r="D18" s="19" t="n">
        <v>0.138568272201883</v>
      </c>
      <c r="E18" s="19" t="n">
        <v>0.116887189174347</v>
      </c>
      <c r="F18" s="19"/>
      <c r="G18" s="19" t="n">
        <v>0.13942246207148</v>
      </c>
      <c r="H18" s="19" t="n">
        <v>0.17290039232772</v>
      </c>
      <c r="I18" s="19" t="n">
        <v>0.141685203984071</v>
      </c>
      <c r="J18" s="19" t="n">
        <v>0.120176908920795</v>
      </c>
      <c r="K18" s="19" t="n">
        <v>0.0671922541981868</v>
      </c>
      <c r="L18" s="19" t="n">
        <v>0.111180918333691</v>
      </c>
      <c r="M18" s="19"/>
      <c r="N18" s="19" t="n">
        <v>0.178364505163971</v>
      </c>
      <c r="O18" s="19" t="n">
        <v>0.143575126947683</v>
      </c>
      <c r="P18" s="19" t="n">
        <v>0.0757032272172964</v>
      </c>
      <c r="Q18" s="19" t="n">
        <v>0.0968782324226497</v>
      </c>
      <c r="R18" s="19"/>
      <c r="S18" s="19" t="n">
        <v>0.151824028010259</v>
      </c>
      <c r="T18" s="19" t="n">
        <v>0.114879120988304</v>
      </c>
      <c r="U18" s="19" t="n">
        <v>0.0862046888288576</v>
      </c>
      <c r="V18" s="19" t="n">
        <v>0.101552760763708</v>
      </c>
      <c r="W18" s="19" t="n">
        <v>0.177865727389439</v>
      </c>
      <c r="X18" s="19" t="n">
        <v>0.144977309648279</v>
      </c>
      <c r="Y18" s="19" t="n">
        <v>0.105357405703579</v>
      </c>
      <c r="Z18" s="19" t="n">
        <v>0.105269894555902</v>
      </c>
      <c r="AA18" s="19" t="n">
        <v>0.138438304311603</v>
      </c>
      <c r="AB18" s="19" t="n">
        <v>0.147796818461268</v>
      </c>
      <c r="AC18" s="19" t="n">
        <v>0.0707069976870545</v>
      </c>
      <c r="AD18" s="19" t="n">
        <v>0.126074229504551</v>
      </c>
      <c r="AE18" s="19"/>
      <c r="AF18" s="19" t="n">
        <v>0.116624266676877</v>
      </c>
      <c r="AG18" s="19" t="n">
        <v>0.144894195016053</v>
      </c>
      <c r="AH18" s="19" t="n">
        <v>0.111384379106296</v>
      </c>
      <c r="AI18" s="19"/>
      <c r="AJ18" s="19" t="n">
        <v>0.135488911209847</v>
      </c>
      <c r="AK18" s="19" t="n">
        <v>0.134788549803728</v>
      </c>
      <c r="AL18" s="19" t="n">
        <v>0.10891503876498</v>
      </c>
      <c r="AM18" s="19" t="n">
        <v>0.128332656836347</v>
      </c>
      <c r="AN18" s="19" t="n">
        <v>0.112843103090351</v>
      </c>
      <c r="AO18" s="19"/>
      <c r="AP18" s="19" t="n">
        <v>0.139287875374578</v>
      </c>
      <c r="AQ18" s="19" t="n">
        <v>0.147016639644378</v>
      </c>
      <c r="AR18" s="19" t="n">
        <v>0.066146045970002</v>
      </c>
      <c r="AS18" s="19" t="n">
        <v>0.097122610536792</v>
      </c>
      <c r="AT18" s="19" t="n">
        <v>0.0783015181663592</v>
      </c>
      <c r="AU18" s="19"/>
      <c r="AV18" s="19" t="n">
        <v>0.160971750291858</v>
      </c>
      <c r="AW18" s="19" t="n">
        <v>0.140413825041912</v>
      </c>
      <c r="AX18" s="19" t="n">
        <v>0.0998189671439026</v>
      </c>
      <c r="AY18" s="19" t="n">
        <v>0.0943247230419571</v>
      </c>
      <c r="AZ18" s="19" t="n">
        <v>0.0393215704757425</v>
      </c>
      <c r="BA18" s="19" t="n">
        <v>0.184096398336205</v>
      </c>
      <c r="BB18" s="19"/>
      <c r="BC18" s="19" t="n">
        <v>0.122216617410013</v>
      </c>
      <c r="BD18" s="19" t="n">
        <v>0.0805594102955188</v>
      </c>
      <c r="BE18" s="19" t="n">
        <v>0.150155150940966</v>
      </c>
      <c r="BF18" s="19" t="n">
        <v>0.188041948372489</v>
      </c>
      <c r="BG18" s="19" t="n">
        <v>0.222050825433647</v>
      </c>
    </row>
    <row r="19">
      <c r="B19" s="20" t="s">
        <v>629</v>
      </c>
      <c r="C19" s="19" t="n">
        <v>0.0861964313543929</v>
      </c>
      <c r="D19" s="19" t="n">
        <v>0.0794578052255716</v>
      </c>
      <c r="E19" s="19" t="n">
        <v>0.0935860705954999</v>
      </c>
      <c r="F19" s="19"/>
      <c r="G19" s="19" t="n">
        <v>0.0960464514393854</v>
      </c>
      <c r="H19" s="19" t="n">
        <v>0.0948252725951192</v>
      </c>
      <c r="I19" s="19" t="n">
        <v>0.083863591398654</v>
      </c>
      <c r="J19" s="19" t="n">
        <v>0.0894702351204856</v>
      </c>
      <c r="K19" s="19" t="n">
        <v>0.0591140781162853</v>
      </c>
      <c r="L19" s="19" t="n">
        <v>0.0882536116933013</v>
      </c>
      <c r="M19" s="19"/>
      <c r="N19" s="19" t="n">
        <v>0.0911939342788448</v>
      </c>
      <c r="O19" s="19" t="n">
        <v>0.0915701273911792</v>
      </c>
      <c r="P19" s="19" t="n">
        <v>0.088399047852968</v>
      </c>
      <c r="Q19" s="19" t="n">
        <v>0.0730219026583853</v>
      </c>
      <c r="R19" s="19"/>
      <c r="S19" s="19" t="n">
        <v>0.0789994807783266</v>
      </c>
      <c r="T19" s="19" t="n">
        <v>0.0501794915867003</v>
      </c>
      <c r="U19" s="19" t="n">
        <v>0.15278779533088</v>
      </c>
      <c r="V19" s="19" t="n">
        <v>0.0903023064355939</v>
      </c>
      <c r="W19" s="19" t="n">
        <v>0.118253365778863</v>
      </c>
      <c r="X19" s="19" t="n">
        <v>0.101048653742593</v>
      </c>
      <c r="Y19" s="19" t="n">
        <v>0.0974765714688108</v>
      </c>
      <c r="Z19" s="19" t="n">
        <v>0.0451899702574675</v>
      </c>
      <c r="AA19" s="19" t="n">
        <v>0.0679770646104703</v>
      </c>
      <c r="AB19" s="19" t="n">
        <v>0.10738238667779</v>
      </c>
      <c r="AC19" s="19" t="n">
        <v>0.0374679316963092</v>
      </c>
      <c r="AD19" s="19" t="n">
        <v>0.0592056786723479</v>
      </c>
      <c r="AE19" s="19"/>
      <c r="AF19" s="19" t="n">
        <v>0.0847493710360006</v>
      </c>
      <c r="AG19" s="19" t="n">
        <v>0.0950989090902416</v>
      </c>
      <c r="AH19" s="19" t="n">
        <v>0.0700933977923599</v>
      </c>
      <c r="AI19" s="19"/>
      <c r="AJ19" s="19" t="n">
        <v>0.0968805095686248</v>
      </c>
      <c r="AK19" s="19" t="n">
        <v>0.0836557352576401</v>
      </c>
      <c r="AL19" s="19" t="n">
        <v>0.0728926750994987</v>
      </c>
      <c r="AM19" s="19" t="n">
        <v>0.128977527916904</v>
      </c>
      <c r="AN19" s="19" t="n">
        <v>0.116226415056596</v>
      </c>
      <c r="AO19" s="19"/>
      <c r="AP19" s="19" t="n">
        <v>0.0921923611969998</v>
      </c>
      <c r="AQ19" s="19" t="n">
        <v>0.102642981358761</v>
      </c>
      <c r="AR19" s="19" t="n">
        <v>0.083072608816659</v>
      </c>
      <c r="AS19" s="19" t="n">
        <v>0.0478351508539206</v>
      </c>
      <c r="AT19" s="19" t="n">
        <v>0.0213592311183203</v>
      </c>
      <c r="AU19" s="19"/>
      <c r="AV19" s="19" t="n">
        <v>0.101850135682632</v>
      </c>
      <c r="AW19" s="19" t="n">
        <v>0.113939921035341</v>
      </c>
      <c r="AX19" s="19" t="n">
        <v>0.135589457392553</v>
      </c>
      <c r="AY19" s="19" t="n">
        <v>0.0473336664632451</v>
      </c>
      <c r="AZ19" s="19" t="n">
        <v>0.0491317045217781</v>
      </c>
      <c r="BA19" s="19" t="n">
        <v>0.0240320615536633</v>
      </c>
      <c r="BB19" s="19"/>
      <c r="BC19" s="19" t="n">
        <v>0.0710691771306695</v>
      </c>
      <c r="BD19" s="19" t="n">
        <v>0.111848754165676</v>
      </c>
      <c r="BE19" s="19" t="n">
        <v>0.0604574874788849</v>
      </c>
      <c r="BF19" s="19" t="n">
        <v>0.104542571940296</v>
      </c>
      <c r="BG19" s="19" t="n">
        <v>0.15354733134841</v>
      </c>
    </row>
    <row r="20">
      <c r="B20" s="20" t="s">
        <v>630</v>
      </c>
      <c r="C20" s="19" t="n">
        <v>0.0770914631369441</v>
      </c>
      <c r="D20" s="19" t="n">
        <v>0.0796052695289402</v>
      </c>
      <c r="E20" s="19" t="n">
        <v>0.0752757391562823</v>
      </c>
      <c r="F20" s="19"/>
      <c r="G20" s="19" t="n">
        <v>0.100629320885618</v>
      </c>
      <c r="H20" s="19" t="n">
        <v>0.152505514693415</v>
      </c>
      <c r="I20" s="19" t="n">
        <v>0.0736276444673052</v>
      </c>
      <c r="J20" s="19" t="n">
        <v>0.0736688504165282</v>
      </c>
      <c r="K20" s="19" t="n">
        <v>0.0455484158768225</v>
      </c>
      <c r="L20" s="19" t="n">
        <v>0.0221497070595486</v>
      </c>
      <c r="M20" s="19"/>
      <c r="N20" s="19" t="n">
        <v>0.106350530405007</v>
      </c>
      <c r="O20" s="19" t="n">
        <v>0.0827281686953802</v>
      </c>
      <c r="P20" s="19" t="n">
        <v>0.0547849694774031</v>
      </c>
      <c r="Q20" s="19" t="n">
        <v>0.0575485905288966</v>
      </c>
      <c r="R20" s="19"/>
      <c r="S20" s="19" t="n">
        <v>0.159190566558388</v>
      </c>
      <c r="T20" s="19" t="n">
        <v>0.0490959736430607</v>
      </c>
      <c r="U20" s="19" t="n">
        <v>0.0771752958337624</v>
      </c>
      <c r="V20" s="19" t="n">
        <v>0.0250979965554526</v>
      </c>
      <c r="W20" s="19" t="n">
        <v>0.0479945238246803</v>
      </c>
      <c r="X20" s="19" t="n">
        <v>0.075749731335903</v>
      </c>
      <c r="Y20" s="19" t="n">
        <v>0.0950318816409713</v>
      </c>
      <c r="Z20" s="19" t="n">
        <v>0.0207951823659173</v>
      </c>
      <c r="AA20" s="19" t="n">
        <v>0.105360375095816</v>
      </c>
      <c r="AB20" s="19" t="n">
        <v>0.0566277024832802</v>
      </c>
      <c r="AC20" s="19" t="n">
        <v>0.054313148341581</v>
      </c>
      <c r="AD20" s="19" t="n">
        <v>0.0272031792955791</v>
      </c>
      <c r="AE20" s="19"/>
      <c r="AF20" s="19" t="n">
        <v>0.0522689539393619</v>
      </c>
      <c r="AG20" s="19" t="n">
        <v>0.0841216247252827</v>
      </c>
      <c r="AH20" s="19" t="n">
        <v>0.1090401650177</v>
      </c>
      <c r="AI20" s="19"/>
      <c r="AJ20" s="19" t="n">
        <v>0.0709529634704977</v>
      </c>
      <c r="AK20" s="19" t="n">
        <v>0.114249053015942</v>
      </c>
      <c r="AL20" s="19" t="n">
        <v>0.0593686327157925</v>
      </c>
      <c r="AM20" s="19" t="n">
        <v>0.0380018154190597</v>
      </c>
      <c r="AN20" s="19" t="n">
        <v>0.078076918870195</v>
      </c>
      <c r="AO20" s="19"/>
      <c r="AP20" s="19" t="n">
        <v>0.0733143472037109</v>
      </c>
      <c r="AQ20" s="19" t="n">
        <v>0.0985974946899607</v>
      </c>
      <c r="AR20" s="19" t="n">
        <v>0.0595755355152672</v>
      </c>
      <c r="AS20" s="19" t="n">
        <v>0.0611597712167403</v>
      </c>
      <c r="AT20" s="19" t="n">
        <v>0.0876042805077019</v>
      </c>
      <c r="AU20" s="19"/>
      <c r="AV20" s="19" t="n">
        <v>0.10596789478346</v>
      </c>
      <c r="AW20" s="19" t="n">
        <v>0.0933432964827272</v>
      </c>
      <c r="AX20" s="19" t="n">
        <v>0.0487887914384045</v>
      </c>
      <c r="AY20" s="19" t="n">
        <v>0.0557886606838957</v>
      </c>
      <c r="AZ20" s="19" t="n">
        <v>0.111231453007512</v>
      </c>
      <c r="BA20" s="19" t="n">
        <v>0.031054278465569</v>
      </c>
      <c r="BB20" s="19"/>
      <c r="BC20" s="19" t="n">
        <v>0.0463304608960476</v>
      </c>
      <c r="BD20" s="19" t="n">
        <v>0.0813751614474659</v>
      </c>
      <c r="BE20" s="19" t="n">
        <v>0.09904579092031</v>
      </c>
      <c r="BF20" s="19" t="n">
        <v>0.0737946807182959</v>
      </c>
      <c r="BG20" s="19" t="n">
        <v>0.251328072427063</v>
      </c>
    </row>
    <row r="21">
      <c r="B21" s="20" t="s">
        <v>631</v>
      </c>
      <c r="C21" s="19" t="n">
        <v>0.0539221232827971</v>
      </c>
      <c r="D21" s="19" t="n">
        <v>0.0506330572573378</v>
      </c>
      <c r="E21" s="19" t="n">
        <v>0.0576310104282166</v>
      </c>
      <c r="F21" s="19"/>
      <c r="G21" s="19" t="n">
        <v>0.0404921631945761</v>
      </c>
      <c r="H21" s="19" t="n">
        <v>0.073850148431711</v>
      </c>
      <c r="I21" s="19" t="n">
        <v>0.0807911299921927</v>
      </c>
      <c r="J21" s="19" t="n">
        <v>0.076094103424596</v>
      </c>
      <c r="K21" s="19" t="n">
        <v>0.023088847658448</v>
      </c>
      <c r="L21" s="19" t="n">
        <v>0.0272635056821337</v>
      </c>
      <c r="M21" s="19"/>
      <c r="N21" s="19" t="n">
        <v>0.0697107565060815</v>
      </c>
      <c r="O21" s="19" t="n">
        <v>0.0659047044495575</v>
      </c>
      <c r="P21" s="19" t="n">
        <v>0.0408732735732316</v>
      </c>
      <c r="Q21" s="19" t="n">
        <v>0.0347756450483366</v>
      </c>
      <c r="R21" s="19"/>
      <c r="S21" s="19" t="n">
        <v>0.0650819197711064</v>
      </c>
      <c r="T21" s="19" t="n">
        <v>0.0540337637614118</v>
      </c>
      <c r="U21" s="19" t="n">
        <v>0.0542390421718729</v>
      </c>
      <c r="V21" s="19" t="n">
        <v>0.10473916396937</v>
      </c>
      <c r="W21" s="19" t="n">
        <v>0.0725187432454183</v>
      </c>
      <c r="X21" s="19" t="n">
        <v>0.0329025547304231</v>
      </c>
      <c r="Y21" s="19" t="n">
        <v>0.0553435052192289</v>
      </c>
      <c r="Z21" s="19" t="n">
        <v>0</v>
      </c>
      <c r="AA21" s="19" t="n">
        <v>0.0596991367047769</v>
      </c>
      <c r="AB21" s="19" t="n">
        <v>0.0194155652656947</v>
      </c>
      <c r="AC21" s="19" t="n">
        <v>0.0357708577123849</v>
      </c>
      <c r="AD21" s="19" t="n">
        <v>0.0543887520245942</v>
      </c>
      <c r="AE21" s="19"/>
      <c r="AF21" s="19" t="n">
        <v>0.0543469778646958</v>
      </c>
      <c r="AG21" s="19" t="n">
        <v>0.0492466115323539</v>
      </c>
      <c r="AH21" s="19" t="n">
        <v>0.0583313628899151</v>
      </c>
      <c r="AI21" s="19"/>
      <c r="AJ21" s="19" t="n">
        <v>0.0488431850112036</v>
      </c>
      <c r="AK21" s="19" t="n">
        <v>0.036446413835849</v>
      </c>
      <c r="AL21" s="19" t="n">
        <v>0.0570196240163083</v>
      </c>
      <c r="AM21" s="19" t="n">
        <v>0.0555585025775131</v>
      </c>
      <c r="AN21" s="19" t="n">
        <v>0.0644951850070905</v>
      </c>
      <c r="AO21" s="19"/>
      <c r="AP21" s="19" t="n">
        <v>0.0422075900699318</v>
      </c>
      <c r="AQ21" s="19" t="n">
        <v>0.0472493467649933</v>
      </c>
      <c r="AR21" s="19" t="n">
        <v>0.0467891851441268</v>
      </c>
      <c r="AS21" s="19" t="n">
        <v>0.0630106836607123</v>
      </c>
      <c r="AT21" s="19" t="n">
        <v>0.0302358145667036</v>
      </c>
      <c r="AU21" s="19"/>
      <c r="AV21" s="19" t="n">
        <v>0.0389294694438622</v>
      </c>
      <c r="AW21" s="19" t="n">
        <v>0.0540671197361506</v>
      </c>
      <c r="AX21" s="19" t="n">
        <v>0.050255684898008</v>
      </c>
      <c r="AY21" s="19" t="n">
        <v>0.0676951964302256</v>
      </c>
      <c r="AZ21" s="19" t="n">
        <v>0.0619629859737819</v>
      </c>
      <c r="BA21" s="19" t="n">
        <v>0.0378471452784985</v>
      </c>
      <c r="BB21" s="19"/>
      <c r="BC21" s="19" t="n">
        <v>0.030493619232927</v>
      </c>
      <c r="BD21" s="19" t="n">
        <v>0.0445953368546634</v>
      </c>
      <c r="BE21" s="19" t="n">
        <v>0.0517798429660745</v>
      </c>
      <c r="BF21" s="19" t="n">
        <v>0.0992072581123311</v>
      </c>
      <c r="BG21" s="19" t="n">
        <v>0.0667296802229067</v>
      </c>
    </row>
    <row r="22">
      <c r="B22" s="20" t="s">
        <v>100</v>
      </c>
      <c r="C22" s="19" t="n">
        <v>0.025409344079592</v>
      </c>
      <c r="D22" s="19" t="n">
        <v>0.026672841646268</v>
      </c>
      <c r="E22" s="19" t="n">
        <v>0.0221060343844333</v>
      </c>
      <c r="F22" s="19"/>
      <c r="G22" s="19" t="n">
        <v>0.0249178411099282</v>
      </c>
      <c r="H22" s="19" t="n">
        <v>0.0253247125449864</v>
      </c>
      <c r="I22" s="19" t="n">
        <v>0.0371725716578295</v>
      </c>
      <c r="J22" s="19" t="n">
        <v>0.0180763038428872</v>
      </c>
      <c r="K22" s="19" t="n">
        <v>0.0197272920546085</v>
      </c>
      <c r="L22" s="19" t="n">
        <v>0.0257438101341114</v>
      </c>
      <c r="M22" s="19"/>
      <c r="N22" s="19" t="n">
        <v>0.012773558375123</v>
      </c>
      <c r="O22" s="19" t="n">
        <v>0.0299250819077015</v>
      </c>
      <c r="P22" s="19" t="n">
        <v>0.0385146403326882</v>
      </c>
      <c r="Q22" s="19" t="n">
        <v>0.0235275196452842</v>
      </c>
      <c r="R22" s="19"/>
      <c r="S22" s="19" t="n">
        <v>0.0309175971608571</v>
      </c>
      <c r="T22" s="19" t="n">
        <v>0.0410625418508344</v>
      </c>
      <c r="U22" s="19" t="n">
        <v>0.0149245671606288</v>
      </c>
      <c r="V22" s="19" t="n">
        <v>0</v>
      </c>
      <c r="W22" s="19" t="n">
        <v>0.0236411169537538</v>
      </c>
      <c r="X22" s="19" t="n">
        <v>0.0369333039037578</v>
      </c>
      <c r="Y22" s="19" t="n">
        <v>0.0085336438530036</v>
      </c>
      <c r="Z22" s="19" t="n">
        <v>0</v>
      </c>
      <c r="AA22" s="19" t="n">
        <v>0.045179356120774</v>
      </c>
      <c r="AB22" s="19" t="n">
        <v>0.0435376403988154</v>
      </c>
      <c r="AC22" s="19" t="n">
        <v>0</v>
      </c>
      <c r="AD22" s="19" t="n">
        <v>0</v>
      </c>
      <c r="AE22" s="19"/>
      <c r="AF22" s="19" t="n">
        <v>0.0287319989735771</v>
      </c>
      <c r="AG22" s="19" t="n">
        <v>0.0181515645038944</v>
      </c>
      <c r="AH22" s="19" t="n">
        <v>0.0391446029747649</v>
      </c>
      <c r="AI22" s="19"/>
      <c r="AJ22" s="19" t="n">
        <v>0.025210524697572</v>
      </c>
      <c r="AK22" s="19" t="n">
        <v>0.0152621054095798</v>
      </c>
      <c r="AL22" s="19" t="n">
        <v>0.0250087775048188</v>
      </c>
      <c r="AM22" s="19" t="n">
        <v>0</v>
      </c>
      <c r="AN22" s="19" t="n">
        <v>0.0451551412936589</v>
      </c>
      <c r="AO22" s="19"/>
      <c r="AP22" s="19" t="n">
        <v>0.029563208136421</v>
      </c>
      <c r="AQ22" s="19" t="n">
        <v>0.0191307354705576</v>
      </c>
      <c r="AR22" s="19" t="n">
        <v>0.0125878573070534</v>
      </c>
      <c r="AS22" s="19" t="n">
        <v>0.0138364592678678</v>
      </c>
      <c r="AT22" s="19" t="n">
        <v>0.0212947900896957</v>
      </c>
      <c r="AU22" s="19"/>
      <c r="AV22" s="19" t="n">
        <v>0.0197946366346492</v>
      </c>
      <c r="AW22" s="19" t="n">
        <v>0.0256932947636605</v>
      </c>
      <c r="AX22" s="19" t="n">
        <v>0</v>
      </c>
      <c r="AY22" s="19" t="n">
        <v>0.025302843345269</v>
      </c>
      <c r="AZ22" s="19" t="n">
        <v>0.0284430506430692</v>
      </c>
      <c r="BA22" s="19" t="n">
        <v>0.0569944864721668</v>
      </c>
      <c r="BB22" s="19"/>
      <c r="BC22" s="19" t="n">
        <v>0.024884535857101</v>
      </c>
      <c r="BD22" s="19" t="n">
        <v>0.0319660129175874</v>
      </c>
      <c r="BE22" s="19" t="n">
        <v>0.0224792748472667</v>
      </c>
      <c r="BF22" s="19" t="n">
        <v>0.0338769883929046</v>
      </c>
      <c r="BG22" s="19" t="n">
        <v>0</v>
      </c>
    </row>
    <row r="23">
      <c r="B23" s="20" t="s">
        <v>122</v>
      </c>
      <c r="C23" s="21" t="n">
        <v>0.00474185925362836</v>
      </c>
      <c r="D23" s="21" t="n">
        <v>0.00368208564996567</v>
      </c>
      <c r="E23" s="21" t="n">
        <v>0.00582810077449899</v>
      </c>
      <c r="F23" s="21"/>
      <c r="G23" s="21" t="n">
        <v>0.0101682645088243</v>
      </c>
      <c r="H23" s="21" t="n">
        <v>0.00645849971911003</v>
      </c>
      <c r="I23" s="21" t="n">
        <v>0.00681010226433062</v>
      </c>
      <c r="J23" s="21" t="n">
        <v>0.00575065782909896</v>
      </c>
      <c r="K23" s="21" t="n">
        <v>0</v>
      </c>
      <c r="L23" s="21" t="n">
        <v>0</v>
      </c>
      <c r="M23" s="21"/>
      <c r="N23" s="21" t="n">
        <v>0.00226571791238783</v>
      </c>
      <c r="O23" s="21" t="n">
        <v>0.00442441753058564</v>
      </c>
      <c r="P23" s="21" t="n">
        <v>0</v>
      </c>
      <c r="Q23" s="21" t="n">
        <v>0.012247817331251</v>
      </c>
      <c r="R23" s="21"/>
      <c r="S23" s="21" t="n">
        <v>0.00419638133860829</v>
      </c>
      <c r="T23" s="21" t="n">
        <v>0.00789858084130561</v>
      </c>
      <c r="U23" s="21" t="n">
        <v>0</v>
      </c>
      <c r="V23" s="21" t="n">
        <v>0.0135850576287828</v>
      </c>
      <c r="W23" s="21" t="n">
        <v>0</v>
      </c>
      <c r="X23" s="21" t="n">
        <v>0</v>
      </c>
      <c r="Y23" s="21" t="n">
        <v>0.0113761802729041</v>
      </c>
      <c r="Z23" s="21" t="n">
        <v>0</v>
      </c>
      <c r="AA23" s="21" t="n">
        <v>0</v>
      </c>
      <c r="AB23" s="21" t="n">
        <v>0</v>
      </c>
      <c r="AC23" s="21" t="n">
        <v>0</v>
      </c>
      <c r="AD23" s="21" t="n">
        <v>0.0377669799604388</v>
      </c>
      <c r="AE23" s="21"/>
      <c r="AF23" s="21" t="n">
        <v>0.00361486392473393</v>
      </c>
      <c r="AG23" s="21" t="n">
        <v>0.00151273308591635</v>
      </c>
      <c r="AH23" s="21" t="n">
        <v>0.0139228726874793</v>
      </c>
      <c r="AI23" s="21"/>
      <c r="AJ23" s="21" t="n">
        <v>0</v>
      </c>
      <c r="AK23" s="21" t="n">
        <v>0.00229010371041146</v>
      </c>
      <c r="AL23" s="21" t="n">
        <v>0</v>
      </c>
      <c r="AM23" s="21" t="n">
        <v>0.0503665199554591</v>
      </c>
      <c r="AN23" s="21" t="n">
        <v>0.0157259047599384</v>
      </c>
      <c r="AO23" s="21"/>
      <c r="AP23" s="21" t="n">
        <v>0</v>
      </c>
      <c r="AQ23" s="21" t="n">
        <v>0.00460491770313083</v>
      </c>
      <c r="AR23" s="21" t="n">
        <v>0</v>
      </c>
      <c r="AS23" s="21" t="n">
        <v>0.0168622070382541</v>
      </c>
      <c r="AT23" s="21" t="n">
        <v>0</v>
      </c>
      <c r="AU23" s="21"/>
      <c r="AV23" s="21" t="n">
        <v>0.00567682391595623</v>
      </c>
      <c r="AW23" s="21" t="n">
        <v>0</v>
      </c>
      <c r="AX23" s="21" t="n">
        <v>0</v>
      </c>
      <c r="AY23" s="21" t="n">
        <v>0.0145152791882992</v>
      </c>
      <c r="AZ23" s="21" t="n">
        <v>0</v>
      </c>
      <c r="BA23" s="21" t="n">
        <v>0</v>
      </c>
      <c r="BB23" s="21"/>
      <c r="BC23" s="21" t="n">
        <v>0.0055835336805049</v>
      </c>
      <c r="BD23" s="21" t="n">
        <v>0.00718948624735812</v>
      </c>
      <c r="BE23" s="21" t="n">
        <v>0.00729734245831192</v>
      </c>
      <c r="BF23" s="21" t="n">
        <v>0</v>
      </c>
      <c r="BG23" s="21" t="n">
        <v>0</v>
      </c>
    </row>
    <row r="24">
      <c r="B24" s="18" t="s">
        <v>331</v>
      </c>
    </row>
    <row r="25">
      <c r="B25" t="s">
        <v>80</v>
      </c>
    </row>
    <row r="26">
      <c r="B26" t="s">
        <v>81</v>
      </c>
    </row>
    <row r="28">
      <c r="B2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633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619</v>
      </c>
      <c r="C9" s="19" t="n">
        <v>0.412756141022428</v>
      </c>
      <c r="D9" s="19" t="n">
        <v>0.401297867079955</v>
      </c>
      <c r="E9" s="19" t="n">
        <v>0.423004006115636</v>
      </c>
      <c r="F9" s="19"/>
      <c r="G9" s="19" t="n">
        <v>0.42018593061235</v>
      </c>
      <c r="H9" s="19" t="n">
        <v>0.390402330524632</v>
      </c>
      <c r="I9" s="19" t="n">
        <v>0.41639692852461</v>
      </c>
      <c r="J9" s="19" t="n">
        <v>0.436524525553837</v>
      </c>
      <c r="K9" s="19" t="n">
        <v>0.405371808385027</v>
      </c>
      <c r="L9" s="19" t="n">
        <v>0.409516689837092</v>
      </c>
      <c r="M9" s="19"/>
      <c r="N9" s="19" t="n">
        <v>0.414124556191592</v>
      </c>
      <c r="O9" s="19" t="n">
        <v>0.44062767943396</v>
      </c>
      <c r="P9" s="19" t="n">
        <v>0.373041243104925</v>
      </c>
      <c r="Q9" s="19" t="n">
        <v>0.41472926677268</v>
      </c>
      <c r="R9" s="19"/>
      <c r="S9" s="19" t="n">
        <v>0.360872291626635</v>
      </c>
      <c r="T9" s="19" t="n">
        <v>0.45877191752669</v>
      </c>
      <c r="U9" s="19" t="n">
        <v>0.470209210005166</v>
      </c>
      <c r="V9" s="19" t="n">
        <v>0.388207482198969</v>
      </c>
      <c r="W9" s="19" t="n">
        <v>0.425934041886233</v>
      </c>
      <c r="X9" s="19" t="n">
        <v>0.41156203255962</v>
      </c>
      <c r="Y9" s="19" t="n">
        <v>0.378843337626974</v>
      </c>
      <c r="Z9" s="19" t="n">
        <v>0.389289339378947</v>
      </c>
      <c r="AA9" s="19" t="n">
        <v>0.430247669026987</v>
      </c>
      <c r="AB9" s="19" t="n">
        <v>0.446717635038137</v>
      </c>
      <c r="AC9" s="19" t="n">
        <v>0.441724938923821</v>
      </c>
      <c r="AD9" s="19" t="n">
        <v>0.285537902816612</v>
      </c>
      <c r="AE9" s="19"/>
      <c r="AF9" s="19" t="n">
        <v>0.308761888699338</v>
      </c>
      <c r="AG9" s="19" t="n">
        <v>0.499256487248955</v>
      </c>
      <c r="AH9" s="19" t="n">
        <v>0.360091893854563</v>
      </c>
      <c r="AI9" s="19"/>
      <c r="AJ9" s="19" t="n">
        <v>0.353449892363644</v>
      </c>
      <c r="AK9" s="19" t="n">
        <v>0.439350480833404</v>
      </c>
      <c r="AL9" s="19" t="n">
        <v>0.569791871493576</v>
      </c>
      <c r="AM9" s="19" t="n">
        <v>0.132095170006164</v>
      </c>
      <c r="AN9" s="19" t="n">
        <v>0.39191016255173</v>
      </c>
      <c r="AO9" s="19"/>
      <c r="AP9" s="19" t="n">
        <v>0.316101933333873</v>
      </c>
      <c r="AQ9" s="19" t="n">
        <v>0.442988266859305</v>
      </c>
      <c r="AR9" s="19" t="n">
        <v>0.519034606935381</v>
      </c>
      <c r="AS9" s="19" t="n">
        <v>0.303133346162608</v>
      </c>
      <c r="AT9" s="19" t="n">
        <v>0.644027796788276</v>
      </c>
      <c r="AU9" s="19"/>
      <c r="AV9" s="19" t="n">
        <v>0.475174063926999</v>
      </c>
      <c r="AW9" s="19" t="n">
        <v>0.326808504068602</v>
      </c>
      <c r="AX9" s="19" t="n">
        <v>0.56613572654571</v>
      </c>
      <c r="AY9" s="19" t="n">
        <v>0.263482160072496</v>
      </c>
      <c r="AZ9" s="19" t="n">
        <v>0.574965631724925</v>
      </c>
      <c r="BA9" s="19" t="n">
        <v>0.389957546810987</v>
      </c>
      <c r="BB9" s="19"/>
      <c r="BC9" s="19" t="n">
        <v>0.381613161445139</v>
      </c>
      <c r="BD9" s="19" t="n">
        <v>0.412696170199996</v>
      </c>
      <c r="BE9" s="19" t="n">
        <v>0.477258846197711</v>
      </c>
      <c r="BF9" s="19" t="n">
        <v>0.348104848101832</v>
      </c>
      <c r="BG9" s="19" t="n">
        <v>0.465903245295451</v>
      </c>
    </row>
    <row r="10">
      <c r="B10" s="20" t="s">
        <v>620</v>
      </c>
      <c r="C10" s="19" t="n">
        <v>0.351823595404975</v>
      </c>
      <c r="D10" s="19" t="n">
        <v>0.347261829176516</v>
      </c>
      <c r="E10" s="19" t="n">
        <v>0.359353742741185</v>
      </c>
      <c r="F10" s="19"/>
      <c r="G10" s="19" t="n">
        <v>0.27155084884158</v>
      </c>
      <c r="H10" s="19" t="n">
        <v>0.290672957867414</v>
      </c>
      <c r="I10" s="19" t="n">
        <v>0.382825925433341</v>
      </c>
      <c r="J10" s="19" t="n">
        <v>0.336494411350681</v>
      </c>
      <c r="K10" s="19" t="n">
        <v>0.375028829788905</v>
      </c>
      <c r="L10" s="19" t="n">
        <v>0.432775947632382</v>
      </c>
      <c r="M10" s="19"/>
      <c r="N10" s="19" t="n">
        <v>0.348743069351928</v>
      </c>
      <c r="O10" s="19" t="n">
        <v>0.311630994451276</v>
      </c>
      <c r="P10" s="19" t="n">
        <v>0.353861199078243</v>
      </c>
      <c r="Q10" s="19" t="n">
        <v>0.398007318004704</v>
      </c>
      <c r="R10" s="19"/>
      <c r="S10" s="19" t="n">
        <v>0.288042017911876</v>
      </c>
      <c r="T10" s="19" t="n">
        <v>0.33728205977805</v>
      </c>
      <c r="U10" s="19" t="n">
        <v>0.409442012017609</v>
      </c>
      <c r="V10" s="19" t="n">
        <v>0.347223591959157</v>
      </c>
      <c r="W10" s="19" t="n">
        <v>0.361500783276716</v>
      </c>
      <c r="X10" s="19" t="n">
        <v>0.343608916966084</v>
      </c>
      <c r="Y10" s="19" t="n">
        <v>0.336348065054445</v>
      </c>
      <c r="Z10" s="19" t="n">
        <v>0.481870598254683</v>
      </c>
      <c r="AA10" s="19" t="n">
        <v>0.380272558443605</v>
      </c>
      <c r="AB10" s="19" t="n">
        <v>0.310395876934544</v>
      </c>
      <c r="AC10" s="19" t="n">
        <v>0.384380358200815</v>
      </c>
      <c r="AD10" s="19" t="n">
        <v>0.412489126172069</v>
      </c>
      <c r="AE10" s="19"/>
      <c r="AF10" s="19" t="n">
        <v>0.392524070372847</v>
      </c>
      <c r="AG10" s="19" t="n">
        <v>0.340805734179972</v>
      </c>
      <c r="AH10" s="19" t="n">
        <v>0.361435898255598</v>
      </c>
      <c r="AI10" s="19"/>
      <c r="AJ10" s="19" t="n">
        <v>0.401226113434235</v>
      </c>
      <c r="AK10" s="19" t="n">
        <v>0.291613484531535</v>
      </c>
      <c r="AL10" s="19" t="n">
        <v>0.339794858970136</v>
      </c>
      <c r="AM10" s="19" t="n">
        <v>0.433718942988955</v>
      </c>
      <c r="AN10" s="19" t="n">
        <v>0.347950434806479</v>
      </c>
      <c r="AO10" s="19"/>
      <c r="AP10" s="19" t="n">
        <v>0.412367270980927</v>
      </c>
      <c r="AQ10" s="19" t="n">
        <v>0.289490452978955</v>
      </c>
      <c r="AR10" s="19" t="n">
        <v>0.317783579559484</v>
      </c>
      <c r="AS10" s="19" t="n">
        <v>0.46123930501718</v>
      </c>
      <c r="AT10" s="19" t="n">
        <v>0.253791910435201</v>
      </c>
      <c r="AU10" s="19"/>
      <c r="AV10" s="19" t="n">
        <v>0.276629961739365</v>
      </c>
      <c r="AW10" s="19" t="n">
        <v>0.398753634644641</v>
      </c>
      <c r="AX10" s="19" t="n">
        <v>0.285809461630931</v>
      </c>
      <c r="AY10" s="19" t="n">
        <v>0.469740701879937</v>
      </c>
      <c r="AZ10" s="19" t="n">
        <v>0.270589486478938</v>
      </c>
      <c r="BA10" s="19" t="n">
        <v>0.337927662721463</v>
      </c>
      <c r="BB10" s="19"/>
      <c r="BC10" s="19" t="n">
        <v>0.412863474475766</v>
      </c>
      <c r="BD10" s="19" t="n">
        <v>0.307636698640919</v>
      </c>
      <c r="BE10" s="19" t="n">
        <v>0.291476651102167</v>
      </c>
      <c r="BF10" s="19" t="n">
        <v>0.317062023695171</v>
      </c>
      <c r="BG10" s="19" t="n">
        <v>0.382387149009243</v>
      </c>
    </row>
    <row r="11">
      <c r="B11" s="20" t="s">
        <v>630</v>
      </c>
      <c r="C11" s="19" t="n">
        <v>0.289818672687124</v>
      </c>
      <c r="D11" s="19" t="n">
        <v>0.319869262355924</v>
      </c>
      <c r="E11" s="19" t="n">
        <v>0.260944738427715</v>
      </c>
      <c r="F11" s="19"/>
      <c r="G11" s="19" t="n">
        <v>0.264973214711078</v>
      </c>
      <c r="H11" s="19" t="n">
        <v>0.377143485213552</v>
      </c>
      <c r="I11" s="19" t="n">
        <v>0.260400986966913</v>
      </c>
      <c r="J11" s="19" t="n">
        <v>0.28971110744548</v>
      </c>
      <c r="K11" s="19" t="n">
        <v>0.235886890387399</v>
      </c>
      <c r="L11" s="19" t="n">
        <v>0.291164225829627</v>
      </c>
      <c r="M11" s="19"/>
      <c r="N11" s="19" t="n">
        <v>0.328180759609789</v>
      </c>
      <c r="O11" s="19" t="n">
        <v>0.316429356009047</v>
      </c>
      <c r="P11" s="19" t="n">
        <v>0.241500615766889</v>
      </c>
      <c r="Q11" s="19" t="n">
        <v>0.261607934825246</v>
      </c>
      <c r="R11" s="19"/>
      <c r="S11" s="19" t="n">
        <v>0.371018029396441</v>
      </c>
      <c r="T11" s="19" t="n">
        <v>0.268835054849999</v>
      </c>
      <c r="U11" s="19" t="n">
        <v>0.310523318708267</v>
      </c>
      <c r="V11" s="19" t="n">
        <v>0.294322535356122</v>
      </c>
      <c r="W11" s="19" t="n">
        <v>0.238582419929357</v>
      </c>
      <c r="X11" s="19" t="n">
        <v>0.255194910355099</v>
      </c>
      <c r="Y11" s="19" t="n">
        <v>0.259189109148799</v>
      </c>
      <c r="Z11" s="19" t="n">
        <v>0.220347834913261</v>
      </c>
      <c r="AA11" s="19" t="n">
        <v>0.314702168204043</v>
      </c>
      <c r="AB11" s="19" t="n">
        <v>0.289792870487281</v>
      </c>
      <c r="AC11" s="19" t="n">
        <v>0.213122154932739</v>
      </c>
      <c r="AD11" s="19" t="n">
        <v>0.34372217164212</v>
      </c>
      <c r="AE11" s="19"/>
      <c r="AF11" s="19" t="n">
        <v>0.291175200191767</v>
      </c>
      <c r="AG11" s="19" t="n">
        <v>0.277111135809168</v>
      </c>
      <c r="AH11" s="19" t="n">
        <v>0.32219569665079</v>
      </c>
      <c r="AI11" s="19"/>
      <c r="AJ11" s="19" t="n">
        <v>0.352987077119032</v>
      </c>
      <c r="AK11" s="19" t="n">
        <v>0.264813032460847</v>
      </c>
      <c r="AL11" s="19" t="n">
        <v>0.316182723148835</v>
      </c>
      <c r="AM11" s="19" t="n">
        <v>0.172017641592712</v>
      </c>
      <c r="AN11" s="19" t="n">
        <v>0.249874133479719</v>
      </c>
      <c r="AO11" s="19"/>
      <c r="AP11" s="19" t="n">
        <v>0.358771689679105</v>
      </c>
      <c r="AQ11" s="19" t="n">
        <v>0.31759892152008</v>
      </c>
      <c r="AR11" s="19" t="n">
        <v>0.278129062830422</v>
      </c>
      <c r="AS11" s="19" t="n">
        <v>0.176976830088842</v>
      </c>
      <c r="AT11" s="19" t="n">
        <v>0.220120626987892</v>
      </c>
      <c r="AU11" s="19"/>
      <c r="AV11" s="19" t="n">
        <v>0.329402222418709</v>
      </c>
      <c r="AW11" s="19" t="n">
        <v>0.389107412325817</v>
      </c>
      <c r="AX11" s="19" t="n">
        <v>0.270059611499011</v>
      </c>
      <c r="AY11" s="19" t="n">
        <v>0.194469938744093</v>
      </c>
      <c r="AZ11" s="19" t="n">
        <v>0.234596908591756</v>
      </c>
      <c r="BA11" s="19" t="n">
        <v>0.27403442358079</v>
      </c>
      <c r="BB11" s="19"/>
      <c r="BC11" s="19" t="n">
        <v>0.278064525384463</v>
      </c>
      <c r="BD11" s="19" t="n">
        <v>0.23623508367987</v>
      </c>
      <c r="BE11" s="19" t="n">
        <v>0.334353698434094</v>
      </c>
      <c r="BF11" s="19" t="n">
        <v>0.355462611215637</v>
      </c>
      <c r="BG11" s="19" t="n">
        <v>0.341569482634809</v>
      </c>
    </row>
    <row r="12">
      <c r="B12" s="20" t="s">
        <v>622</v>
      </c>
      <c r="C12" s="19" t="n">
        <v>0.262914929354647</v>
      </c>
      <c r="D12" s="19" t="n">
        <v>0.234537187850042</v>
      </c>
      <c r="E12" s="19" t="n">
        <v>0.291445144177495</v>
      </c>
      <c r="F12" s="19"/>
      <c r="G12" s="19" t="n">
        <v>0.128287268308491</v>
      </c>
      <c r="H12" s="19" t="n">
        <v>0.211359242842155</v>
      </c>
      <c r="I12" s="19" t="n">
        <v>0.240086146068391</v>
      </c>
      <c r="J12" s="19" t="n">
        <v>0.296677505812447</v>
      </c>
      <c r="K12" s="19" t="n">
        <v>0.364852851695252</v>
      </c>
      <c r="L12" s="19" t="n">
        <v>0.329399787801165</v>
      </c>
      <c r="M12" s="19"/>
      <c r="N12" s="19" t="n">
        <v>0.237182611820252</v>
      </c>
      <c r="O12" s="19" t="n">
        <v>0.241043338888836</v>
      </c>
      <c r="P12" s="19" t="n">
        <v>0.289003488513985</v>
      </c>
      <c r="Q12" s="19" t="n">
        <v>0.293728660464793</v>
      </c>
      <c r="R12" s="19"/>
      <c r="S12" s="19" t="n">
        <v>0.182585102307349</v>
      </c>
      <c r="T12" s="19" t="n">
        <v>0.229613730494522</v>
      </c>
      <c r="U12" s="19" t="n">
        <v>0.224157130872146</v>
      </c>
      <c r="V12" s="19" t="n">
        <v>0.281159959602201</v>
      </c>
      <c r="W12" s="19" t="n">
        <v>0.273528674827061</v>
      </c>
      <c r="X12" s="19" t="n">
        <v>0.285826018271109</v>
      </c>
      <c r="Y12" s="19" t="n">
        <v>0.281238573642785</v>
      </c>
      <c r="Z12" s="19" t="n">
        <v>0.272233406887336</v>
      </c>
      <c r="AA12" s="19" t="n">
        <v>0.332415344634863</v>
      </c>
      <c r="AB12" s="19" t="n">
        <v>0.28663537417503</v>
      </c>
      <c r="AC12" s="19" t="n">
        <v>0.300231756393947</v>
      </c>
      <c r="AD12" s="19" t="n">
        <v>0.315129129021352</v>
      </c>
      <c r="AE12" s="19"/>
      <c r="AF12" s="19" t="n">
        <v>0.362374111958418</v>
      </c>
      <c r="AG12" s="19" t="n">
        <v>0.213764168604922</v>
      </c>
      <c r="AH12" s="19" t="n">
        <v>0.272581069793977</v>
      </c>
      <c r="AI12" s="19"/>
      <c r="AJ12" s="19" t="n">
        <v>0.355915618622648</v>
      </c>
      <c r="AK12" s="19" t="n">
        <v>0.184794339928337</v>
      </c>
      <c r="AL12" s="19" t="n">
        <v>0.223744379040836</v>
      </c>
      <c r="AM12" s="19" t="n">
        <v>0.470287066493055</v>
      </c>
      <c r="AN12" s="19" t="n">
        <v>0.237344390193332</v>
      </c>
      <c r="AO12" s="19"/>
      <c r="AP12" s="19" t="n">
        <v>0.346935018097111</v>
      </c>
      <c r="AQ12" s="19" t="n">
        <v>0.196977215501231</v>
      </c>
      <c r="AR12" s="19" t="n">
        <v>0.207994901679744</v>
      </c>
      <c r="AS12" s="19" t="n">
        <v>0.403761569846794</v>
      </c>
      <c r="AT12" s="19" t="n">
        <v>0.0861872854642681</v>
      </c>
      <c r="AU12" s="19"/>
      <c r="AV12" s="19" t="n">
        <v>0.1864947181498</v>
      </c>
      <c r="AW12" s="19" t="n">
        <v>0.330426781214896</v>
      </c>
      <c r="AX12" s="19" t="n">
        <v>0.258997985951516</v>
      </c>
      <c r="AY12" s="19" t="n">
        <v>0.421317194672114</v>
      </c>
      <c r="AZ12" s="19" t="n">
        <v>0.109396754128826</v>
      </c>
      <c r="BA12" s="19" t="n">
        <v>0.203616795031457</v>
      </c>
      <c r="BB12" s="19"/>
      <c r="BC12" s="19" t="n">
        <v>0.339229922462542</v>
      </c>
      <c r="BD12" s="19" t="n">
        <v>0.255327838404413</v>
      </c>
      <c r="BE12" s="19" t="n">
        <v>0.233934837180428</v>
      </c>
      <c r="BF12" s="19" t="n">
        <v>0.185658922779248</v>
      </c>
      <c r="BG12" s="19" t="n">
        <v>0.169125445730854</v>
      </c>
    </row>
    <row r="13">
      <c r="B13" s="20" t="s">
        <v>624</v>
      </c>
      <c r="C13" s="19" t="n">
        <v>0.231780739564745</v>
      </c>
      <c r="D13" s="19" t="n">
        <v>0.242569471666916</v>
      </c>
      <c r="E13" s="19" t="n">
        <v>0.220490728035307</v>
      </c>
      <c r="F13" s="19"/>
      <c r="G13" s="19" t="n">
        <v>0.289762048029393</v>
      </c>
      <c r="H13" s="19" t="n">
        <v>0.209966022426314</v>
      </c>
      <c r="I13" s="19" t="n">
        <v>0.253318146078121</v>
      </c>
      <c r="J13" s="19" t="n">
        <v>0.303275827062584</v>
      </c>
      <c r="K13" s="19" t="n">
        <v>0.196395865142477</v>
      </c>
      <c r="L13" s="19" t="n">
        <v>0.158423852401447</v>
      </c>
      <c r="M13" s="19"/>
      <c r="N13" s="19" t="n">
        <v>0.239472683068302</v>
      </c>
      <c r="O13" s="19" t="n">
        <v>0.241340306164991</v>
      </c>
      <c r="P13" s="19" t="n">
        <v>0.202903053564748</v>
      </c>
      <c r="Q13" s="19" t="n">
        <v>0.235489741765754</v>
      </c>
      <c r="R13" s="19"/>
      <c r="S13" s="19" t="n">
        <v>0.27228922627304</v>
      </c>
      <c r="T13" s="19" t="n">
        <v>0.210852254307705</v>
      </c>
      <c r="U13" s="19" t="n">
        <v>0.237769202854006</v>
      </c>
      <c r="V13" s="19" t="n">
        <v>0.270226992025009</v>
      </c>
      <c r="W13" s="19" t="n">
        <v>0.199884597883203</v>
      </c>
      <c r="X13" s="19" t="n">
        <v>0.202020025228909</v>
      </c>
      <c r="Y13" s="19" t="n">
        <v>0.227389779108718</v>
      </c>
      <c r="Z13" s="19" t="n">
        <v>0.270439009285863</v>
      </c>
      <c r="AA13" s="19" t="n">
        <v>0.212508725693255</v>
      </c>
      <c r="AB13" s="19" t="n">
        <v>0.270647630096902</v>
      </c>
      <c r="AC13" s="19" t="n">
        <v>0.171254876172179</v>
      </c>
      <c r="AD13" s="19" t="n">
        <v>0.170877968278563</v>
      </c>
      <c r="AE13" s="19"/>
      <c r="AF13" s="19" t="n">
        <v>0.208816699651213</v>
      </c>
      <c r="AG13" s="19" t="n">
        <v>0.251304881755223</v>
      </c>
      <c r="AH13" s="19" t="n">
        <v>0.158025869187973</v>
      </c>
      <c r="AI13" s="19"/>
      <c r="AJ13" s="19" t="n">
        <v>0.177099776530155</v>
      </c>
      <c r="AK13" s="19" t="n">
        <v>0.280248632802872</v>
      </c>
      <c r="AL13" s="19" t="n">
        <v>0.245569823300057</v>
      </c>
      <c r="AM13" s="19" t="n">
        <v>0.170389131477188</v>
      </c>
      <c r="AN13" s="19" t="n">
        <v>0.208795321303936</v>
      </c>
      <c r="AO13" s="19"/>
      <c r="AP13" s="19" t="n">
        <v>0.121976350921043</v>
      </c>
      <c r="AQ13" s="19" t="n">
        <v>0.293827400378417</v>
      </c>
      <c r="AR13" s="19" t="n">
        <v>0.290407795815105</v>
      </c>
      <c r="AS13" s="19" t="n">
        <v>0.182273155365558</v>
      </c>
      <c r="AT13" s="19" t="n">
        <v>0.42238556283408</v>
      </c>
      <c r="AU13" s="19"/>
      <c r="AV13" s="19" t="n">
        <v>0.286991437122259</v>
      </c>
      <c r="AW13" s="19" t="n">
        <v>0.147978368728718</v>
      </c>
      <c r="AX13" s="19" t="n">
        <v>0.297270787900079</v>
      </c>
      <c r="AY13" s="19" t="n">
        <v>0.162102946208183</v>
      </c>
      <c r="AZ13" s="19" t="n">
        <v>0.412437735642581</v>
      </c>
      <c r="BA13" s="19" t="n">
        <v>0.20095444347242</v>
      </c>
      <c r="BB13" s="19"/>
      <c r="BC13" s="19" t="n">
        <v>0.176307550289252</v>
      </c>
      <c r="BD13" s="19" t="n">
        <v>0.26299579030707</v>
      </c>
      <c r="BE13" s="19" t="n">
        <v>0.250920598174993</v>
      </c>
      <c r="BF13" s="19" t="n">
        <v>0.265269456841687</v>
      </c>
      <c r="BG13" s="19" t="n">
        <v>0.179815165129713</v>
      </c>
    </row>
    <row r="14">
      <c r="B14" s="20" t="s">
        <v>621</v>
      </c>
      <c r="C14" s="19" t="n">
        <v>0.220229001551778</v>
      </c>
      <c r="D14" s="19" t="n">
        <v>0.228271715754271</v>
      </c>
      <c r="E14" s="19" t="n">
        <v>0.214192199838456</v>
      </c>
      <c r="F14" s="19"/>
      <c r="G14" s="19" t="n">
        <v>0.244371852194262</v>
      </c>
      <c r="H14" s="19" t="n">
        <v>0.231789143709191</v>
      </c>
      <c r="I14" s="19" t="n">
        <v>0.215248673305336</v>
      </c>
      <c r="J14" s="19" t="n">
        <v>0.222737468497148</v>
      </c>
      <c r="K14" s="19" t="n">
        <v>0.21459647358783</v>
      </c>
      <c r="L14" s="19" t="n">
        <v>0.198971268137029</v>
      </c>
      <c r="M14" s="19"/>
      <c r="N14" s="19" t="n">
        <v>0.257536519628747</v>
      </c>
      <c r="O14" s="19" t="n">
        <v>0.248891307359672</v>
      </c>
      <c r="P14" s="19" t="n">
        <v>0.217294004570973</v>
      </c>
      <c r="Q14" s="19" t="n">
        <v>0.149849101969895</v>
      </c>
      <c r="R14" s="19"/>
      <c r="S14" s="19" t="n">
        <v>0.238900604855568</v>
      </c>
      <c r="T14" s="19" t="n">
        <v>0.201929138711093</v>
      </c>
      <c r="U14" s="19" t="n">
        <v>0.127809042141119</v>
      </c>
      <c r="V14" s="19" t="n">
        <v>0.231416230621208</v>
      </c>
      <c r="W14" s="19" t="n">
        <v>0.235183849111422</v>
      </c>
      <c r="X14" s="19" t="n">
        <v>0.279470200067112</v>
      </c>
      <c r="Y14" s="19" t="n">
        <v>0.156431882694122</v>
      </c>
      <c r="Z14" s="19" t="n">
        <v>0.252971577626572</v>
      </c>
      <c r="AA14" s="19" t="n">
        <v>0.241184353044541</v>
      </c>
      <c r="AB14" s="19" t="n">
        <v>0.226914999233968</v>
      </c>
      <c r="AC14" s="19" t="n">
        <v>0.2059393330596</v>
      </c>
      <c r="AD14" s="19" t="n">
        <v>0.242859901625559</v>
      </c>
      <c r="AE14" s="19"/>
      <c r="AF14" s="19" t="n">
        <v>0.219849084772392</v>
      </c>
      <c r="AG14" s="19" t="n">
        <v>0.232259599845088</v>
      </c>
      <c r="AH14" s="19" t="n">
        <v>0.176193976302124</v>
      </c>
      <c r="AI14" s="19"/>
      <c r="AJ14" s="19" t="n">
        <v>0.223186437431712</v>
      </c>
      <c r="AK14" s="19" t="n">
        <v>0.250202823191991</v>
      </c>
      <c r="AL14" s="19" t="n">
        <v>0.180973922241498</v>
      </c>
      <c r="AM14" s="19" t="n">
        <v>0.290385934314109</v>
      </c>
      <c r="AN14" s="19" t="n">
        <v>0.215156412851775</v>
      </c>
      <c r="AO14" s="19"/>
      <c r="AP14" s="19" t="n">
        <v>0.222867207382892</v>
      </c>
      <c r="AQ14" s="19" t="n">
        <v>0.235496323286847</v>
      </c>
      <c r="AR14" s="19" t="n">
        <v>0.2259646175407</v>
      </c>
      <c r="AS14" s="19" t="n">
        <v>0.219492969070983</v>
      </c>
      <c r="AT14" s="19" t="n">
        <v>0.163661768245995</v>
      </c>
      <c r="AU14" s="19"/>
      <c r="AV14" s="19" t="n">
        <v>0.250720514352629</v>
      </c>
      <c r="AW14" s="19" t="n">
        <v>0.23495620270997</v>
      </c>
      <c r="AX14" s="19" t="n">
        <v>0.209067465997873</v>
      </c>
      <c r="AY14" s="19" t="n">
        <v>0.202313741815899</v>
      </c>
      <c r="AZ14" s="19" t="n">
        <v>0.145706207715288</v>
      </c>
      <c r="BA14" s="19" t="n">
        <v>0.209824188849373</v>
      </c>
      <c r="BB14" s="19"/>
      <c r="BC14" s="19" t="n">
        <v>0.20079312586033</v>
      </c>
      <c r="BD14" s="19" t="n">
        <v>0.21949707664672</v>
      </c>
      <c r="BE14" s="19" t="n">
        <v>0.216691747580007</v>
      </c>
      <c r="BF14" s="19" t="n">
        <v>0.245283369835633</v>
      </c>
      <c r="BG14" s="19" t="n">
        <v>0.348790421691379</v>
      </c>
    </row>
    <row r="15">
      <c r="B15" s="20" t="s">
        <v>623</v>
      </c>
      <c r="C15" s="19" t="n">
        <v>0.184299531127054</v>
      </c>
      <c r="D15" s="19" t="n">
        <v>0.205992812527933</v>
      </c>
      <c r="E15" s="19" t="n">
        <v>0.1625217108825</v>
      </c>
      <c r="F15" s="19"/>
      <c r="G15" s="19" t="n">
        <v>0.201883618393819</v>
      </c>
      <c r="H15" s="19" t="n">
        <v>0.218862143608629</v>
      </c>
      <c r="I15" s="19" t="n">
        <v>0.166204590949867</v>
      </c>
      <c r="J15" s="19" t="n">
        <v>0.173787019675168</v>
      </c>
      <c r="K15" s="19" t="n">
        <v>0.206594279189894</v>
      </c>
      <c r="L15" s="19" t="n">
        <v>0.151397073554287</v>
      </c>
      <c r="M15" s="19"/>
      <c r="N15" s="19" t="n">
        <v>0.204504075064954</v>
      </c>
      <c r="O15" s="19" t="n">
        <v>0.176091710544488</v>
      </c>
      <c r="P15" s="19" t="n">
        <v>0.148500746652109</v>
      </c>
      <c r="Q15" s="19" t="n">
        <v>0.198542408697569</v>
      </c>
      <c r="R15" s="19"/>
      <c r="S15" s="19" t="n">
        <v>0.246455800061221</v>
      </c>
      <c r="T15" s="19" t="n">
        <v>0.150902774199977</v>
      </c>
      <c r="U15" s="19" t="n">
        <v>0.20432390074789</v>
      </c>
      <c r="V15" s="19" t="n">
        <v>0.136249517233333</v>
      </c>
      <c r="W15" s="19" t="n">
        <v>0.174762709030157</v>
      </c>
      <c r="X15" s="19" t="n">
        <v>0.170852034473982</v>
      </c>
      <c r="Y15" s="19" t="n">
        <v>0.161727771367207</v>
      </c>
      <c r="Z15" s="19" t="n">
        <v>0.197452260788134</v>
      </c>
      <c r="AA15" s="19" t="n">
        <v>0.144670408982993</v>
      </c>
      <c r="AB15" s="19" t="n">
        <v>0.18619075885305</v>
      </c>
      <c r="AC15" s="19" t="n">
        <v>0.254655804841428</v>
      </c>
      <c r="AD15" s="19" t="n">
        <v>0.210580452923358</v>
      </c>
      <c r="AE15" s="19"/>
      <c r="AF15" s="19" t="n">
        <v>0.171214409925635</v>
      </c>
      <c r="AG15" s="19" t="n">
        <v>0.206167848535548</v>
      </c>
      <c r="AH15" s="19" t="n">
        <v>0.181516585253619</v>
      </c>
      <c r="AI15" s="19"/>
      <c r="AJ15" s="19" t="n">
        <v>0.174623711009637</v>
      </c>
      <c r="AK15" s="19" t="n">
        <v>0.21803263460674</v>
      </c>
      <c r="AL15" s="19" t="n">
        <v>0.198068774140387</v>
      </c>
      <c r="AM15" s="19" t="n">
        <v>0.179799979429296</v>
      </c>
      <c r="AN15" s="19" t="n">
        <v>0.134785437094928</v>
      </c>
      <c r="AO15" s="19"/>
      <c r="AP15" s="19" t="n">
        <v>0.200292724340396</v>
      </c>
      <c r="AQ15" s="19" t="n">
        <v>0.205322990909135</v>
      </c>
      <c r="AR15" s="19" t="n">
        <v>0.206273360570938</v>
      </c>
      <c r="AS15" s="19" t="n">
        <v>0.16643503776787</v>
      </c>
      <c r="AT15" s="19" t="n">
        <v>0.119175426440949</v>
      </c>
      <c r="AU15" s="19"/>
      <c r="AV15" s="19" t="n">
        <v>0.215355282178348</v>
      </c>
      <c r="AW15" s="19" t="n">
        <v>0.197257182859735</v>
      </c>
      <c r="AX15" s="19" t="n">
        <v>0.187517403676798</v>
      </c>
      <c r="AY15" s="19" t="n">
        <v>0.178151824761832</v>
      </c>
      <c r="AZ15" s="19" t="n">
        <v>0.128324146697579</v>
      </c>
      <c r="BA15" s="19" t="n">
        <v>0.146313250506539</v>
      </c>
      <c r="BB15" s="19"/>
      <c r="BC15" s="19" t="n">
        <v>0.190228678702764</v>
      </c>
      <c r="BD15" s="19" t="n">
        <v>0.173506286299393</v>
      </c>
      <c r="BE15" s="19" t="n">
        <v>0.194237332471627</v>
      </c>
      <c r="BF15" s="19" t="n">
        <v>0.205243959139399</v>
      </c>
      <c r="BG15" s="19" t="n">
        <v>0.153896699286024</v>
      </c>
    </row>
    <row r="16">
      <c r="B16" s="20" t="s">
        <v>628</v>
      </c>
      <c r="C16" s="19" t="n">
        <v>0.135716246387567</v>
      </c>
      <c r="D16" s="19" t="n">
        <v>0.162795188584398</v>
      </c>
      <c r="E16" s="19" t="n">
        <v>0.107529565810693</v>
      </c>
      <c r="F16" s="19"/>
      <c r="G16" s="19" t="n">
        <v>0.174652917975515</v>
      </c>
      <c r="H16" s="19" t="n">
        <v>0.18573963481485</v>
      </c>
      <c r="I16" s="19" t="n">
        <v>0.0881970744056576</v>
      </c>
      <c r="J16" s="19" t="n">
        <v>0.104769618835957</v>
      </c>
      <c r="K16" s="19" t="n">
        <v>0.114047967951665</v>
      </c>
      <c r="L16" s="19" t="n">
        <v>0.141649420171306</v>
      </c>
      <c r="M16" s="19"/>
      <c r="N16" s="19" t="n">
        <v>0.153913724855573</v>
      </c>
      <c r="O16" s="19" t="n">
        <v>0.155451063910961</v>
      </c>
      <c r="P16" s="19" t="n">
        <v>0.116615293434491</v>
      </c>
      <c r="Q16" s="19" t="n">
        <v>0.111276729697267</v>
      </c>
      <c r="R16" s="19"/>
      <c r="S16" s="19" t="n">
        <v>0.187563578173025</v>
      </c>
      <c r="T16" s="19" t="n">
        <v>0.134676785146194</v>
      </c>
      <c r="U16" s="19" t="n">
        <v>0.0680017700306945</v>
      </c>
      <c r="V16" s="19" t="n">
        <v>0.130302040107666</v>
      </c>
      <c r="W16" s="19" t="n">
        <v>0.111362261865854</v>
      </c>
      <c r="X16" s="19" t="n">
        <v>0.132822954823147</v>
      </c>
      <c r="Y16" s="19" t="n">
        <v>0.138113010714218</v>
      </c>
      <c r="Z16" s="19" t="n">
        <v>0.144356531800119</v>
      </c>
      <c r="AA16" s="19" t="n">
        <v>0.129733138200806</v>
      </c>
      <c r="AB16" s="19" t="n">
        <v>0.123568700443763</v>
      </c>
      <c r="AC16" s="19" t="n">
        <v>0.153783286601284</v>
      </c>
      <c r="AD16" s="19" t="n">
        <v>0.156404607469051</v>
      </c>
      <c r="AE16" s="19"/>
      <c r="AF16" s="19" t="n">
        <v>0.119453647157346</v>
      </c>
      <c r="AG16" s="19" t="n">
        <v>0.138693438568679</v>
      </c>
      <c r="AH16" s="19" t="n">
        <v>0.137560246150875</v>
      </c>
      <c r="AI16" s="19"/>
      <c r="AJ16" s="19" t="n">
        <v>0.170960591930694</v>
      </c>
      <c r="AK16" s="19" t="n">
        <v>0.140156952725051</v>
      </c>
      <c r="AL16" s="19" t="n">
        <v>0.130573999218116</v>
      </c>
      <c r="AM16" s="19" t="n">
        <v>0.0859903493791292</v>
      </c>
      <c r="AN16" s="19" t="n">
        <v>0.103067851351135</v>
      </c>
      <c r="AO16" s="19"/>
      <c r="AP16" s="19" t="n">
        <v>0.186501450187428</v>
      </c>
      <c r="AQ16" s="19" t="n">
        <v>0.153191631850564</v>
      </c>
      <c r="AR16" s="19" t="n">
        <v>0.10071717025175</v>
      </c>
      <c r="AS16" s="19" t="n">
        <v>0.127214510367568</v>
      </c>
      <c r="AT16" s="19" t="n">
        <v>0.0515151870778365</v>
      </c>
      <c r="AU16" s="19"/>
      <c r="AV16" s="19" t="n">
        <v>0.155602401338478</v>
      </c>
      <c r="AW16" s="19" t="n">
        <v>0.172561148087244</v>
      </c>
      <c r="AX16" s="19" t="n">
        <v>0.136099013013962</v>
      </c>
      <c r="AY16" s="19" t="n">
        <v>0.117167867442209</v>
      </c>
      <c r="AZ16" s="19" t="n">
        <v>0.0395597992478307</v>
      </c>
      <c r="BA16" s="19" t="n">
        <v>0.098856725001748</v>
      </c>
      <c r="BB16" s="19"/>
      <c r="BC16" s="19" t="n">
        <v>0.101581347512359</v>
      </c>
      <c r="BD16" s="19" t="n">
        <v>0.121227248179329</v>
      </c>
      <c r="BE16" s="19" t="n">
        <v>0.139790404090746</v>
      </c>
      <c r="BF16" s="19" t="n">
        <v>0.192068299499744</v>
      </c>
      <c r="BG16" s="19" t="n">
        <v>0.288160527894109</v>
      </c>
    </row>
    <row r="17">
      <c r="B17" s="20" t="s">
        <v>629</v>
      </c>
      <c r="C17" s="19" t="n">
        <v>0.125517396891831</v>
      </c>
      <c r="D17" s="19" t="n">
        <v>0.115358044750528</v>
      </c>
      <c r="E17" s="19" t="n">
        <v>0.136620037983375</v>
      </c>
      <c r="F17" s="19"/>
      <c r="G17" s="19" t="n">
        <v>0.110543999406665</v>
      </c>
      <c r="H17" s="19" t="n">
        <v>0.153424727561273</v>
      </c>
      <c r="I17" s="19" t="n">
        <v>0.141648040262969</v>
      </c>
      <c r="J17" s="19" t="n">
        <v>0.107830148031661</v>
      </c>
      <c r="K17" s="19" t="n">
        <v>0.111180197784323</v>
      </c>
      <c r="L17" s="19" t="n">
        <v>0.122539431676961</v>
      </c>
      <c r="M17" s="19"/>
      <c r="N17" s="19" t="n">
        <v>0.132192919375157</v>
      </c>
      <c r="O17" s="19" t="n">
        <v>0.122182471902169</v>
      </c>
      <c r="P17" s="19" t="n">
        <v>0.121413168276572</v>
      </c>
      <c r="Q17" s="19" t="n">
        <v>0.125559614352395</v>
      </c>
      <c r="R17" s="19"/>
      <c r="S17" s="19" t="n">
        <v>0.154931146393449</v>
      </c>
      <c r="T17" s="19" t="n">
        <v>0.106654242008828</v>
      </c>
      <c r="U17" s="19" t="n">
        <v>0.125388119359621</v>
      </c>
      <c r="V17" s="19" t="n">
        <v>0.0811555779039503</v>
      </c>
      <c r="W17" s="19" t="n">
        <v>0.19282944747829</v>
      </c>
      <c r="X17" s="19" t="n">
        <v>0.0923088598910879</v>
      </c>
      <c r="Y17" s="19" t="n">
        <v>0.120740885345491</v>
      </c>
      <c r="Z17" s="19" t="n">
        <v>0.103005913630063</v>
      </c>
      <c r="AA17" s="19" t="n">
        <v>0.134918945968451</v>
      </c>
      <c r="AB17" s="19" t="n">
        <v>0.116941127356441</v>
      </c>
      <c r="AC17" s="19" t="n">
        <v>0.159021609933455</v>
      </c>
      <c r="AD17" s="19" t="n">
        <v>0.0885921563922662</v>
      </c>
      <c r="AE17" s="19"/>
      <c r="AF17" s="19" t="n">
        <v>0.117991776728056</v>
      </c>
      <c r="AG17" s="19" t="n">
        <v>0.147625384007003</v>
      </c>
      <c r="AH17" s="19" t="n">
        <v>0.116723861886481</v>
      </c>
      <c r="AI17" s="19"/>
      <c r="AJ17" s="19" t="n">
        <v>0.133650995225036</v>
      </c>
      <c r="AK17" s="19" t="n">
        <v>0.153442769054165</v>
      </c>
      <c r="AL17" s="19" t="n">
        <v>0.064098800069399</v>
      </c>
      <c r="AM17" s="19" t="n">
        <v>0.0783093726237201</v>
      </c>
      <c r="AN17" s="19" t="n">
        <v>0.131308949520492</v>
      </c>
      <c r="AO17" s="19"/>
      <c r="AP17" s="19" t="n">
        <v>0.126744137494135</v>
      </c>
      <c r="AQ17" s="19" t="n">
        <v>0.14936897155849</v>
      </c>
      <c r="AR17" s="19" t="n">
        <v>0.113704932807895</v>
      </c>
      <c r="AS17" s="19" t="n">
        <v>0.103548445935695</v>
      </c>
      <c r="AT17" s="19" t="n">
        <v>0.0832868000964129</v>
      </c>
      <c r="AU17" s="19"/>
      <c r="AV17" s="19" t="n">
        <v>0.128242724629747</v>
      </c>
      <c r="AW17" s="19" t="n">
        <v>0.138217886331334</v>
      </c>
      <c r="AX17" s="19" t="n">
        <v>0.109059573319572</v>
      </c>
      <c r="AY17" s="19" t="n">
        <v>0.104667271565941</v>
      </c>
      <c r="AZ17" s="19" t="n">
        <v>0.114566375094721</v>
      </c>
      <c r="BA17" s="19" t="n">
        <v>0.129354708173504</v>
      </c>
      <c r="BB17" s="19"/>
      <c r="BC17" s="19" t="n">
        <v>0.110259730981326</v>
      </c>
      <c r="BD17" s="19" t="n">
        <v>0.125729516589543</v>
      </c>
      <c r="BE17" s="19" t="n">
        <v>0.130057079206847</v>
      </c>
      <c r="BF17" s="19" t="n">
        <v>0.157027467535025</v>
      </c>
      <c r="BG17" s="19" t="n">
        <v>0.101144635427518</v>
      </c>
    </row>
    <row r="18">
      <c r="B18" s="20" t="s">
        <v>626</v>
      </c>
      <c r="C18" s="19" t="n">
        <v>0.120673485436721</v>
      </c>
      <c r="D18" s="19" t="n">
        <v>0.115293312561073</v>
      </c>
      <c r="E18" s="19" t="n">
        <v>0.125292922757672</v>
      </c>
      <c r="F18" s="19"/>
      <c r="G18" s="19" t="n">
        <v>0.0505969026254415</v>
      </c>
      <c r="H18" s="19" t="n">
        <v>0.0728341550362281</v>
      </c>
      <c r="I18" s="19" t="n">
        <v>0.111161140209887</v>
      </c>
      <c r="J18" s="19" t="n">
        <v>0.152183616132389</v>
      </c>
      <c r="K18" s="19" t="n">
        <v>0.142607189978635</v>
      </c>
      <c r="L18" s="19" t="n">
        <v>0.179726748736943</v>
      </c>
      <c r="M18" s="19"/>
      <c r="N18" s="19" t="n">
        <v>0.0746909220711941</v>
      </c>
      <c r="O18" s="19" t="n">
        <v>0.113632053501586</v>
      </c>
      <c r="P18" s="19" t="n">
        <v>0.183025000717503</v>
      </c>
      <c r="Q18" s="19" t="n">
        <v>0.125836764808267</v>
      </c>
      <c r="R18" s="19"/>
      <c r="S18" s="19" t="n">
        <v>0.0880955955358003</v>
      </c>
      <c r="T18" s="19" t="n">
        <v>0.144120185459561</v>
      </c>
      <c r="U18" s="19" t="n">
        <v>0.137447526513885</v>
      </c>
      <c r="V18" s="19" t="n">
        <v>0.129620610793356</v>
      </c>
      <c r="W18" s="19" t="n">
        <v>0.116918571314645</v>
      </c>
      <c r="X18" s="19" t="n">
        <v>0.0933184514715641</v>
      </c>
      <c r="Y18" s="19" t="n">
        <v>0.121620827642416</v>
      </c>
      <c r="Z18" s="19" t="n">
        <v>0.189341662574216</v>
      </c>
      <c r="AA18" s="19" t="n">
        <v>0.116165646908753</v>
      </c>
      <c r="AB18" s="19" t="n">
        <v>0.13537138481138</v>
      </c>
      <c r="AC18" s="19" t="n">
        <v>0.124810681161751</v>
      </c>
      <c r="AD18" s="19" t="n">
        <v>0.0825215325498859</v>
      </c>
      <c r="AE18" s="19"/>
      <c r="AF18" s="19" t="n">
        <v>0.205809521184998</v>
      </c>
      <c r="AG18" s="19" t="n">
        <v>0.0815489745646168</v>
      </c>
      <c r="AH18" s="19" t="n">
        <v>0.0781920452523681</v>
      </c>
      <c r="AI18" s="19"/>
      <c r="AJ18" s="19" t="n">
        <v>0.170784437148004</v>
      </c>
      <c r="AK18" s="19" t="n">
        <v>0.0944694658759841</v>
      </c>
      <c r="AL18" s="19" t="n">
        <v>0.0506212063261271</v>
      </c>
      <c r="AM18" s="19" t="n">
        <v>0.211825351762205</v>
      </c>
      <c r="AN18" s="19" t="n">
        <v>0.115457802107146</v>
      </c>
      <c r="AO18" s="19"/>
      <c r="AP18" s="19" t="n">
        <v>0.155751938064996</v>
      </c>
      <c r="AQ18" s="19" t="n">
        <v>0.0933887402783063</v>
      </c>
      <c r="AR18" s="19" t="n">
        <v>0.0611599057314303</v>
      </c>
      <c r="AS18" s="19" t="n">
        <v>0.240790681931268</v>
      </c>
      <c r="AT18" s="19" t="n">
        <v>0.0853078802843391</v>
      </c>
      <c r="AU18" s="19"/>
      <c r="AV18" s="19" t="n">
        <v>0.0653114252656554</v>
      </c>
      <c r="AW18" s="19" t="n">
        <v>0.135470713783782</v>
      </c>
      <c r="AX18" s="19" t="n">
        <v>0.0948406435329547</v>
      </c>
      <c r="AY18" s="19" t="n">
        <v>0.271598355303372</v>
      </c>
      <c r="AZ18" s="19" t="n">
        <v>0.0617557212608452</v>
      </c>
      <c r="BA18" s="19" t="n">
        <v>0.07809150309979</v>
      </c>
      <c r="BB18" s="19"/>
      <c r="BC18" s="19" t="n">
        <v>0.202178674635706</v>
      </c>
      <c r="BD18" s="19" t="n">
        <v>0.0831571989999511</v>
      </c>
      <c r="BE18" s="19" t="n">
        <v>0.089088407386679</v>
      </c>
      <c r="BF18" s="19" t="n">
        <v>0.0940392961238253</v>
      </c>
      <c r="BG18" s="19" t="n">
        <v>0</v>
      </c>
    </row>
    <row r="19">
      <c r="B19" s="20" t="s">
        <v>627</v>
      </c>
      <c r="C19" s="19" t="n">
        <v>0.11384659246792</v>
      </c>
      <c r="D19" s="19" t="n">
        <v>0.119217780110341</v>
      </c>
      <c r="E19" s="19" t="n">
        <v>0.109528813211163</v>
      </c>
      <c r="F19" s="19"/>
      <c r="G19" s="19" t="n">
        <v>0.240985856088223</v>
      </c>
      <c r="H19" s="19" t="n">
        <v>0.163938980437155</v>
      </c>
      <c r="I19" s="19" t="n">
        <v>0.0616387091609695</v>
      </c>
      <c r="J19" s="19" t="n">
        <v>0.108522196416185</v>
      </c>
      <c r="K19" s="19" t="n">
        <v>0.0580396996526506</v>
      </c>
      <c r="L19" s="19" t="n">
        <v>0.0625339299530982</v>
      </c>
      <c r="M19" s="19"/>
      <c r="N19" s="19" t="n">
        <v>0.122526930409353</v>
      </c>
      <c r="O19" s="19" t="n">
        <v>0.0956018510317027</v>
      </c>
      <c r="P19" s="19" t="n">
        <v>0.0935431834333987</v>
      </c>
      <c r="Q19" s="19" t="n">
        <v>0.142066479753498</v>
      </c>
      <c r="R19" s="19"/>
      <c r="S19" s="19" t="n">
        <v>0.139802178613483</v>
      </c>
      <c r="T19" s="19" t="n">
        <v>0.111341774022974</v>
      </c>
      <c r="U19" s="19" t="n">
        <v>0.116342890214812</v>
      </c>
      <c r="V19" s="19" t="n">
        <v>0.101858885935159</v>
      </c>
      <c r="W19" s="19" t="n">
        <v>0.139723570385058</v>
      </c>
      <c r="X19" s="19" t="n">
        <v>0.124807183054695</v>
      </c>
      <c r="Y19" s="19" t="n">
        <v>0.120649882134461</v>
      </c>
      <c r="Z19" s="19" t="n">
        <v>0.111004933477974</v>
      </c>
      <c r="AA19" s="19" t="n">
        <v>0.0860382887285858</v>
      </c>
      <c r="AB19" s="19" t="n">
        <v>0.123992666243751</v>
      </c>
      <c r="AC19" s="19" t="n">
        <v>0.0656423748561324</v>
      </c>
      <c r="AD19" s="19" t="n">
        <v>0.0563946722336829</v>
      </c>
      <c r="AE19" s="19"/>
      <c r="AF19" s="19" t="n">
        <v>0.0758670026724424</v>
      </c>
      <c r="AG19" s="19" t="n">
        <v>0.101459508663018</v>
      </c>
      <c r="AH19" s="19" t="n">
        <v>0.131317574559746</v>
      </c>
      <c r="AI19" s="19"/>
      <c r="AJ19" s="19" t="n">
        <v>0.0656919068011168</v>
      </c>
      <c r="AK19" s="19" t="n">
        <v>0.134641689868009</v>
      </c>
      <c r="AL19" s="19" t="n">
        <v>0.0869295989800926</v>
      </c>
      <c r="AM19" s="19" t="n">
        <v>0.073124444295647</v>
      </c>
      <c r="AN19" s="19" t="n">
        <v>0.140724944897121</v>
      </c>
      <c r="AO19" s="19"/>
      <c r="AP19" s="19" t="n">
        <v>0.052872847940378</v>
      </c>
      <c r="AQ19" s="19" t="n">
        <v>0.137288156788207</v>
      </c>
      <c r="AR19" s="19" t="n">
        <v>0.112987517587539</v>
      </c>
      <c r="AS19" s="19" t="n">
        <v>0.0784631854959544</v>
      </c>
      <c r="AT19" s="19" t="n">
        <v>0.125668599037337</v>
      </c>
      <c r="AU19" s="19"/>
      <c r="AV19" s="19" t="n">
        <v>0.167261783487769</v>
      </c>
      <c r="AW19" s="19" t="n">
        <v>0.0559500824597299</v>
      </c>
      <c r="AX19" s="19" t="n">
        <v>0.146519488251514</v>
      </c>
      <c r="AY19" s="19" t="n">
        <v>0.0837356160689655</v>
      </c>
      <c r="AZ19" s="19" t="n">
        <v>0.161004059809573</v>
      </c>
      <c r="BA19" s="19" t="n">
        <v>0.0709544159996643</v>
      </c>
      <c r="BB19" s="19"/>
      <c r="BC19" s="19" t="n">
        <v>0.104948599707324</v>
      </c>
      <c r="BD19" s="19" t="n">
        <v>0.127492782317671</v>
      </c>
      <c r="BE19" s="19" t="n">
        <v>0.13032371498394</v>
      </c>
      <c r="BF19" s="19" t="n">
        <v>0.112657839525441</v>
      </c>
      <c r="BG19" s="19" t="n">
        <v>0.123519066794136</v>
      </c>
    </row>
    <row r="20">
      <c r="B20" s="20" t="s">
        <v>631</v>
      </c>
      <c r="C20" s="19" t="n">
        <v>0.0825461740097922</v>
      </c>
      <c r="D20" s="19" t="n">
        <v>0.0864656481880243</v>
      </c>
      <c r="E20" s="19" t="n">
        <v>0.0774246953821738</v>
      </c>
      <c r="F20" s="19"/>
      <c r="G20" s="19" t="n">
        <v>0.100081195500877</v>
      </c>
      <c r="H20" s="19" t="n">
        <v>0.106989184967163</v>
      </c>
      <c r="I20" s="19" t="n">
        <v>0.105804923430789</v>
      </c>
      <c r="J20" s="19" t="n">
        <v>0.0836443157826905</v>
      </c>
      <c r="K20" s="19" t="n">
        <v>0.0582012875793672</v>
      </c>
      <c r="L20" s="19" t="n">
        <v>0.0454509720094092</v>
      </c>
      <c r="M20" s="19"/>
      <c r="N20" s="19" t="n">
        <v>0.0793458745392609</v>
      </c>
      <c r="O20" s="19" t="n">
        <v>0.0899021701567773</v>
      </c>
      <c r="P20" s="19" t="n">
        <v>0.0770493398882787</v>
      </c>
      <c r="Q20" s="19" t="n">
        <v>0.0836860583950708</v>
      </c>
      <c r="R20" s="19"/>
      <c r="S20" s="19" t="n">
        <v>0.0833954690550107</v>
      </c>
      <c r="T20" s="19" t="n">
        <v>0.0543714168748474</v>
      </c>
      <c r="U20" s="19" t="n">
        <v>0.0989031606313573</v>
      </c>
      <c r="V20" s="19" t="n">
        <v>0.0807560072027576</v>
      </c>
      <c r="W20" s="19" t="n">
        <v>0.10097971791519</v>
      </c>
      <c r="X20" s="19" t="n">
        <v>0.111398327732313</v>
      </c>
      <c r="Y20" s="19" t="n">
        <v>0.0993348733724343</v>
      </c>
      <c r="Z20" s="19" t="n">
        <v>0</v>
      </c>
      <c r="AA20" s="19" t="n">
        <v>0.054708073394907</v>
      </c>
      <c r="AB20" s="19" t="n">
        <v>0.0843457302499478</v>
      </c>
      <c r="AC20" s="19" t="n">
        <v>0.0707266803847061</v>
      </c>
      <c r="AD20" s="19" t="n">
        <v>0.20167051187606</v>
      </c>
      <c r="AE20" s="19"/>
      <c r="AF20" s="19" t="n">
        <v>0.0499060734259392</v>
      </c>
      <c r="AG20" s="19" t="n">
        <v>0.102066585583889</v>
      </c>
      <c r="AH20" s="19" t="n">
        <v>0.0860940478831554</v>
      </c>
      <c r="AI20" s="19"/>
      <c r="AJ20" s="19" t="n">
        <v>0.0555826200316043</v>
      </c>
      <c r="AK20" s="19" t="n">
        <v>0.104291142205736</v>
      </c>
      <c r="AL20" s="19" t="n">
        <v>0.128597168983391</v>
      </c>
      <c r="AM20" s="19" t="n">
        <v>0</v>
      </c>
      <c r="AN20" s="19" t="n">
        <v>0.0796999146438903</v>
      </c>
      <c r="AO20" s="19"/>
      <c r="AP20" s="19" t="n">
        <v>0.0672008027903453</v>
      </c>
      <c r="AQ20" s="19" t="n">
        <v>0.0927719083472974</v>
      </c>
      <c r="AR20" s="19" t="n">
        <v>0.0781257142431402</v>
      </c>
      <c r="AS20" s="19" t="n">
        <v>0.040190514400479</v>
      </c>
      <c r="AT20" s="19" t="n">
        <v>0.15173973679152</v>
      </c>
      <c r="AU20" s="19"/>
      <c r="AV20" s="19" t="n">
        <v>0.0889599818762786</v>
      </c>
      <c r="AW20" s="19" t="n">
        <v>0.0481817369248168</v>
      </c>
      <c r="AX20" s="19" t="n">
        <v>0.0809243824306836</v>
      </c>
      <c r="AY20" s="19" t="n">
        <v>0.0406395250802386</v>
      </c>
      <c r="AZ20" s="19" t="n">
        <v>0.194155812863742</v>
      </c>
      <c r="BA20" s="19" t="n">
        <v>0.132179530350528</v>
      </c>
      <c r="BB20" s="19"/>
      <c r="BC20" s="19" t="n">
        <v>0.0594650636301527</v>
      </c>
      <c r="BD20" s="19" t="n">
        <v>0.119699802467176</v>
      </c>
      <c r="BE20" s="19" t="n">
        <v>0.0586013669972771</v>
      </c>
      <c r="BF20" s="19" t="n">
        <v>0.133754759430316</v>
      </c>
      <c r="BG20" s="19" t="n">
        <v>0.190248747017043</v>
      </c>
    </row>
    <row r="21">
      <c r="B21" s="20" t="s">
        <v>625</v>
      </c>
      <c r="C21" s="19" t="n">
        <v>0.0692309751762232</v>
      </c>
      <c r="D21" s="19" t="n">
        <v>0.0782606140140687</v>
      </c>
      <c r="E21" s="19" t="n">
        <v>0.0609200903730887</v>
      </c>
      <c r="F21" s="19"/>
      <c r="G21" s="19" t="n">
        <v>0.0969062600400421</v>
      </c>
      <c r="H21" s="19" t="n">
        <v>0.0711770071318628</v>
      </c>
      <c r="I21" s="19" t="n">
        <v>0.0547054277478567</v>
      </c>
      <c r="J21" s="19" t="n">
        <v>0.0522289410123633</v>
      </c>
      <c r="K21" s="19" t="n">
        <v>0.0648618704060827</v>
      </c>
      <c r="L21" s="19" t="n">
        <v>0.0756079739167991</v>
      </c>
      <c r="M21" s="19"/>
      <c r="N21" s="19" t="n">
        <v>0.0752787970817233</v>
      </c>
      <c r="O21" s="19" t="n">
        <v>0.0808654791894762</v>
      </c>
      <c r="P21" s="19" t="n">
        <v>0.0696007384900924</v>
      </c>
      <c r="Q21" s="19" t="n">
        <v>0.049723122771392</v>
      </c>
      <c r="R21" s="19"/>
      <c r="S21" s="19" t="n">
        <v>0.0740426820764466</v>
      </c>
      <c r="T21" s="19" t="n">
        <v>0.0520588009744433</v>
      </c>
      <c r="U21" s="19" t="n">
        <v>0.114412494574739</v>
      </c>
      <c r="V21" s="19" t="n">
        <v>0.0855189807813647</v>
      </c>
      <c r="W21" s="19" t="n">
        <v>0.0970702737569771</v>
      </c>
      <c r="X21" s="19" t="n">
        <v>0.0727864272981751</v>
      </c>
      <c r="Y21" s="19" t="n">
        <v>0.0625229374885577</v>
      </c>
      <c r="Z21" s="19" t="n">
        <v>0</v>
      </c>
      <c r="AA21" s="19" t="n">
        <v>0.0511332379402991</v>
      </c>
      <c r="AB21" s="19" t="n">
        <v>0.0744615000850169</v>
      </c>
      <c r="AC21" s="19" t="n">
        <v>0.0511769027517114</v>
      </c>
      <c r="AD21" s="19" t="n">
        <v>0.0578680072574158</v>
      </c>
      <c r="AE21" s="19"/>
      <c r="AF21" s="19" t="n">
        <v>0.0663400475763822</v>
      </c>
      <c r="AG21" s="19" t="n">
        <v>0.0765737172421743</v>
      </c>
      <c r="AH21" s="19" t="n">
        <v>0.0180668188759882</v>
      </c>
      <c r="AI21" s="19"/>
      <c r="AJ21" s="19" t="n">
        <v>0.0665073237151607</v>
      </c>
      <c r="AK21" s="19" t="n">
        <v>0.0929312643915601</v>
      </c>
      <c r="AL21" s="19" t="n">
        <v>0.0697720162105911</v>
      </c>
      <c r="AM21" s="19" t="n">
        <v>0</v>
      </c>
      <c r="AN21" s="19" t="n">
        <v>0.0383739942476026</v>
      </c>
      <c r="AO21" s="19"/>
      <c r="AP21" s="19" t="n">
        <v>0.0664894998039431</v>
      </c>
      <c r="AQ21" s="19" t="n">
        <v>0.0817290308541765</v>
      </c>
      <c r="AR21" s="19" t="n">
        <v>0.0700899036453126</v>
      </c>
      <c r="AS21" s="19" t="n">
        <v>0.055209202186329</v>
      </c>
      <c r="AT21" s="19" t="n">
        <v>0.0895417236013076</v>
      </c>
      <c r="AU21" s="19"/>
      <c r="AV21" s="19" t="n">
        <v>0.0752994613136912</v>
      </c>
      <c r="AW21" s="19" t="n">
        <v>0.0722015338875456</v>
      </c>
      <c r="AX21" s="19" t="n">
        <v>0.071180961688809</v>
      </c>
      <c r="AY21" s="19" t="n">
        <v>0.0612234577226037</v>
      </c>
      <c r="AZ21" s="19" t="n">
        <v>0.0739445847693881</v>
      </c>
      <c r="BA21" s="19" t="n">
        <v>0.0425566933078958</v>
      </c>
      <c r="BB21" s="19"/>
      <c r="BC21" s="19" t="n">
        <v>0.03727242456614</v>
      </c>
      <c r="BD21" s="19" t="n">
        <v>0.0899229703133153</v>
      </c>
      <c r="BE21" s="19" t="n">
        <v>0.0879867193539343</v>
      </c>
      <c r="BF21" s="19" t="n">
        <v>0.0445193671196179</v>
      </c>
      <c r="BG21" s="19" t="n">
        <v>0</v>
      </c>
    </row>
    <row r="22">
      <c r="B22" s="20" t="s">
        <v>100</v>
      </c>
      <c r="C22" s="19" t="n">
        <v>0.0520957015229063</v>
      </c>
      <c r="D22" s="19" t="n">
        <v>0.0439134575612725</v>
      </c>
      <c r="E22" s="19" t="n">
        <v>0.0583398704965</v>
      </c>
      <c r="F22" s="19"/>
      <c r="G22" s="19" t="n">
        <v>0.0381042070082237</v>
      </c>
      <c r="H22" s="19" t="n">
        <v>0.0267844796022361</v>
      </c>
      <c r="I22" s="19" t="n">
        <v>0.0683933134678452</v>
      </c>
      <c r="J22" s="19" t="n">
        <v>0.0557266113588709</v>
      </c>
      <c r="K22" s="19" t="n">
        <v>0.0662458909862633</v>
      </c>
      <c r="L22" s="19" t="n">
        <v>0.0586149735612285</v>
      </c>
      <c r="M22" s="19"/>
      <c r="N22" s="19" t="n">
        <v>0.0259395017201323</v>
      </c>
      <c r="O22" s="19" t="n">
        <v>0.0558448518466365</v>
      </c>
      <c r="P22" s="19" t="n">
        <v>0.0794433178108249</v>
      </c>
      <c r="Q22" s="19" t="n">
        <v>0.0539889358920665</v>
      </c>
      <c r="R22" s="19"/>
      <c r="S22" s="19" t="n">
        <v>0.0250503128318682</v>
      </c>
      <c r="T22" s="19" t="n">
        <v>0.0654240894255486</v>
      </c>
      <c r="U22" s="19" t="n">
        <v>0.0762806130037361</v>
      </c>
      <c r="V22" s="19" t="n">
        <v>0.0686715606480545</v>
      </c>
      <c r="W22" s="19" t="n">
        <v>0.0473976764452306</v>
      </c>
      <c r="X22" s="19" t="n">
        <v>0.066818137719141</v>
      </c>
      <c r="Y22" s="19" t="n">
        <v>0.0449877691587013</v>
      </c>
      <c r="Z22" s="19" t="n">
        <v>0.0283470782633232</v>
      </c>
      <c r="AA22" s="19" t="n">
        <v>0.0619024850588461</v>
      </c>
      <c r="AB22" s="19" t="n">
        <v>0.0575174998039098</v>
      </c>
      <c r="AC22" s="19" t="n">
        <v>0.0310988352204081</v>
      </c>
      <c r="AD22" s="19" t="n">
        <v>0.02540039838782</v>
      </c>
      <c r="AE22" s="19"/>
      <c r="AF22" s="19" t="n">
        <v>0.0510444242123507</v>
      </c>
      <c r="AG22" s="19" t="n">
        <v>0.0399673800294579</v>
      </c>
      <c r="AH22" s="19" t="n">
        <v>0.095911286107813</v>
      </c>
      <c r="AI22" s="19"/>
      <c r="AJ22" s="19" t="n">
        <v>0.0401211505871547</v>
      </c>
      <c r="AK22" s="19" t="n">
        <v>0.0250900504089965</v>
      </c>
      <c r="AL22" s="19" t="n">
        <v>0.0346547565070702</v>
      </c>
      <c r="AM22" s="19" t="n">
        <v>0</v>
      </c>
      <c r="AN22" s="19" t="n">
        <v>0.10701669194101</v>
      </c>
      <c r="AO22" s="19"/>
      <c r="AP22" s="19" t="n">
        <v>0.0416941189832496</v>
      </c>
      <c r="AQ22" s="19" t="n">
        <v>0.0308598320568645</v>
      </c>
      <c r="AR22" s="19" t="n">
        <v>0.0409204626207468</v>
      </c>
      <c r="AS22" s="19" t="n">
        <v>0.0462021093144254</v>
      </c>
      <c r="AT22" s="19" t="n">
        <v>0.0587569089007175</v>
      </c>
      <c r="AU22" s="19"/>
      <c r="AV22" s="19" t="n">
        <v>0.0265705086357682</v>
      </c>
      <c r="AW22" s="19" t="n">
        <v>0.0354032711735747</v>
      </c>
      <c r="AX22" s="19" t="n">
        <v>0.019575201198485</v>
      </c>
      <c r="AY22" s="19" t="n">
        <v>0.0518041517014878</v>
      </c>
      <c r="AZ22" s="19" t="n">
        <v>0.0691233988786823</v>
      </c>
      <c r="BA22" s="19" t="n">
        <v>0.154674436521593</v>
      </c>
      <c r="BB22" s="19"/>
      <c r="BC22" s="19" t="n">
        <v>0.0527491018034045</v>
      </c>
      <c r="BD22" s="19" t="n">
        <v>0.0875245636665066</v>
      </c>
      <c r="BE22" s="19" t="n">
        <v>0.0370767267841952</v>
      </c>
      <c r="BF22" s="19" t="n">
        <v>0.0395667515858477</v>
      </c>
      <c r="BG22" s="19" t="n">
        <v>0</v>
      </c>
    </row>
    <row r="23">
      <c r="B23" s="20" t="s">
        <v>122</v>
      </c>
      <c r="C23" s="21" t="n">
        <v>0.0125363049044151</v>
      </c>
      <c r="D23" s="21" t="n">
        <v>0.00431789444946872</v>
      </c>
      <c r="E23" s="21" t="n">
        <v>0.0207512245080451</v>
      </c>
      <c r="F23" s="21"/>
      <c r="G23" s="21" t="n">
        <v>0.0122629907019072</v>
      </c>
      <c r="H23" s="21" t="n">
        <v>0.0135625302604105</v>
      </c>
      <c r="I23" s="21" t="n">
        <v>0.0181391243702437</v>
      </c>
      <c r="J23" s="21" t="n">
        <v>0</v>
      </c>
      <c r="K23" s="21" t="n">
        <v>0.0170891066272845</v>
      </c>
      <c r="L23" s="21" t="n">
        <v>0.0143296375687017</v>
      </c>
      <c r="M23" s="21"/>
      <c r="N23" s="21" t="n">
        <v>0.0114153368402493</v>
      </c>
      <c r="O23" s="21" t="n">
        <v>0.0117637993620279</v>
      </c>
      <c r="P23" s="21" t="n">
        <v>0.0181749976832505</v>
      </c>
      <c r="Q23" s="21" t="n">
        <v>0.00963177871822437</v>
      </c>
      <c r="R23" s="21"/>
      <c r="S23" s="21" t="n">
        <v>0.0103708199076643</v>
      </c>
      <c r="T23" s="21" t="n">
        <v>0.00792270104404342</v>
      </c>
      <c r="U23" s="21" t="n">
        <v>0.0155259554670512</v>
      </c>
      <c r="V23" s="21" t="n">
        <v>0.0431070874208113</v>
      </c>
      <c r="W23" s="21" t="n">
        <v>0</v>
      </c>
      <c r="X23" s="21" t="n">
        <v>0.0128701845420358</v>
      </c>
      <c r="Y23" s="21" t="n">
        <v>0</v>
      </c>
      <c r="Z23" s="21" t="n">
        <v>0.0227733052030164</v>
      </c>
      <c r="AA23" s="21" t="n">
        <v>0.0084010180888165</v>
      </c>
      <c r="AB23" s="21" t="n">
        <v>0</v>
      </c>
      <c r="AC23" s="21" t="n">
        <v>0.0190745502143366</v>
      </c>
      <c r="AD23" s="21" t="n">
        <v>0.0377669799604388</v>
      </c>
      <c r="AE23" s="21"/>
      <c r="AF23" s="21" t="n">
        <v>0.0263071990790046</v>
      </c>
      <c r="AG23" s="21" t="n">
        <v>0.00228544316232381</v>
      </c>
      <c r="AH23" s="21" t="n">
        <v>0.0138842120534833</v>
      </c>
      <c r="AI23" s="21"/>
      <c r="AJ23" s="21" t="n">
        <v>0.0104076122799328</v>
      </c>
      <c r="AK23" s="21" t="n">
        <v>0.010030557395533</v>
      </c>
      <c r="AL23" s="21" t="n">
        <v>0</v>
      </c>
      <c r="AM23" s="21" t="n">
        <v>0.105925022532972</v>
      </c>
      <c r="AN23" s="21" t="n">
        <v>0.0156822375181394</v>
      </c>
      <c r="AO23" s="21"/>
      <c r="AP23" s="21" t="n">
        <v>0.01146936687162</v>
      </c>
      <c r="AQ23" s="21" t="n">
        <v>0.00361795066317718</v>
      </c>
      <c r="AR23" s="21" t="n">
        <v>0.0240927129832856</v>
      </c>
      <c r="AS23" s="21" t="n">
        <v>0.0318846575516407</v>
      </c>
      <c r="AT23" s="21" t="n">
        <v>0</v>
      </c>
      <c r="AU23" s="21"/>
      <c r="AV23" s="21" t="n">
        <v>0.00684628520799415</v>
      </c>
      <c r="AW23" s="21" t="n">
        <v>0.010587928870574</v>
      </c>
      <c r="AX23" s="21" t="n">
        <v>0.0222571406981082</v>
      </c>
      <c r="AY23" s="21" t="n">
        <v>0.0232154579736489</v>
      </c>
      <c r="AZ23" s="21" t="n">
        <v>0</v>
      </c>
      <c r="BA23" s="21" t="n">
        <v>0.0106317551443675</v>
      </c>
      <c r="BB23" s="21"/>
      <c r="BC23" s="21" t="n">
        <v>0.0223211484035391</v>
      </c>
      <c r="BD23" s="21" t="n">
        <v>0.00557437049592881</v>
      </c>
      <c r="BE23" s="21" t="n">
        <v>0.00957771801690265</v>
      </c>
      <c r="BF23" s="21" t="n">
        <v>0.0168255334017444</v>
      </c>
      <c r="BG23" s="21" t="n">
        <v>0</v>
      </c>
    </row>
    <row r="24">
      <c r="B24" s="18" t="s">
        <v>331</v>
      </c>
    </row>
    <row r="25">
      <c r="B25" t="s">
        <v>80</v>
      </c>
    </row>
    <row r="26">
      <c r="B26" t="s">
        <v>81</v>
      </c>
    </row>
    <row r="28">
      <c r="B2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634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626</v>
      </c>
      <c r="C9" s="19" t="n">
        <v>0.332036608764435</v>
      </c>
      <c r="D9" s="19" t="n">
        <v>0.360979027006194</v>
      </c>
      <c r="E9" s="19" t="n">
        <v>0.301736497918986</v>
      </c>
      <c r="F9" s="19"/>
      <c r="G9" s="19" t="n">
        <v>0.353048056750834</v>
      </c>
      <c r="H9" s="19" t="n">
        <v>0.349526962974783</v>
      </c>
      <c r="I9" s="19" t="n">
        <v>0.377828028307519</v>
      </c>
      <c r="J9" s="19" t="n">
        <v>0.402461478157481</v>
      </c>
      <c r="K9" s="19" t="n">
        <v>0.297664057070104</v>
      </c>
      <c r="L9" s="19" t="n">
        <v>0.232586897013329</v>
      </c>
      <c r="M9" s="19"/>
      <c r="N9" s="19" t="n">
        <v>0.388956622385775</v>
      </c>
      <c r="O9" s="19" t="n">
        <v>0.384627831425111</v>
      </c>
      <c r="P9" s="19" t="n">
        <v>0.282702949691263</v>
      </c>
      <c r="Q9" s="19" t="n">
        <v>0.255598009109922</v>
      </c>
      <c r="R9" s="19"/>
      <c r="S9" s="19" t="n">
        <v>0.352908098463739</v>
      </c>
      <c r="T9" s="19" t="n">
        <v>0.296669871886269</v>
      </c>
      <c r="U9" s="19" t="n">
        <v>0.397694018284244</v>
      </c>
      <c r="V9" s="19" t="n">
        <v>0.363209364242612</v>
      </c>
      <c r="W9" s="19" t="n">
        <v>0.252111846748469</v>
      </c>
      <c r="X9" s="19" t="n">
        <v>0.315551143754767</v>
      </c>
      <c r="Y9" s="19" t="n">
        <v>0.26841299384651</v>
      </c>
      <c r="Z9" s="19" t="n">
        <v>0.215585071863727</v>
      </c>
      <c r="AA9" s="19" t="n">
        <v>0.340862537288335</v>
      </c>
      <c r="AB9" s="19" t="n">
        <v>0.461587801548119</v>
      </c>
      <c r="AC9" s="19" t="n">
        <v>0.325522530809841</v>
      </c>
      <c r="AD9" s="19" t="n">
        <v>0.280586264662633</v>
      </c>
      <c r="AE9" s="19"/>
      <c r="AF9" s="19" t="n">
        <v>0.221644734996594</v>
      </c>
      <c r="AG9" s="19" t="n">
        <v>0.415122284237183</v>
      </c>
      <c r="AH9" s="19" t="n">
        <v>0.297509137019747</v>
      </c>
      <c r="AI9" s="19"/>
      <c r="AJ9" s="19" t="n">
        <v>0.253000120029093</v>
      </c>
      <c r="AK9" s="19" t="n">
        <v>0.438784918077305</v>
      </c>
      <c r="AL9" s="19" t="n">
        <v>0.404605481658828</v>
      </c>
      <c r="AM9" s="19" t="n">
        <v>0.0515889533361976</v>
      </c>
      <c r="AN9" s="19" t="n">
        <v>0.25507020894028</v>
      </c>
      <c r="AO9" s="19"/>
      <c r="AP9" s="19" t="n">
        <v>0.281823015954291</v>
      </c>
      <c r="AQ9" s="19" t="n">
        <v>0.416456665318839</v>
      </c>
      <c r="AR9" s="19" t="n">
        <v>0.371875287065402</v>
      </c>
      <c r="AS9" s="19" t="n">
        <v>0.10709949660882</v>
      </c>
      <c r="AT9" s="19" t="n">
        <v>0.53725080997122</v>
      </c>
      <c r="AU9" s="19"/>
      <c r="AV9" s="19" t="n">
        <v>0.45044511214558</v>
      </c>
      <c r="AW9" s="19" t="n">
        <v>0.287522645794958</v>
      </c>
      <c r="AX9" s="19" t="n">
        <v>0.387339223342239</v>
      </c>
      <c r="AY9" s="19" t="n">
        <v>0.143458358889913</v>
      </c>
      <c r="AZ9" s="19" t="n">
        <v>0.522888115712066</v>
      </c>
      <c r="BA9" s="19" t="n">
        <v>0.270305934129101</v>
      </c>
      <c r="BB9" s="19"/>
      <c r="BC9" s="19" t="n">
        <v>0.278273153864955</v>
      </c>
      <c r="BD9" s="19" t="n">
        <v>0.302176596672376</v>
      </c>
      <c r="BE9" s="19" t="n">
        <v>0.409508470546526</v>
      </c>
      <c r="BF9" s="19" t="n">
        <v>0.445834726625706</v>
      </c>
      <c r="BG9" s="19" t="n">
        <v>0.2849525638877</v>
      </c>
    </row>
    <row r="10">
      <c r="B10" s="20" t="s">
        <v>631</v>
      </c>
      <c r="C10" s="19" t="n">
        <v>0.262329504768052</v>
      </c>
      <c r="D10" s="19" t="n">
        <v>0.26243381099544</v>
      </c>
      <c r="E10" s="19" t="n">
        <v>0.262758930174642</v>
      </c>
      <c r="F10" s="19"/>
      <c r="G10" s="19" t="n">
        <v>0.205173731536799</v>
      </c>
      <c r="H10" s="19" t="n">
        <v>0.32324363777695</v>
      </c>
      <c r="I10" s="19" t="n">
        <v>0.285114913015816</v>
      </c>
      <c r="J10" s="19" t="n">
        <v>0.216679930585439</v>
      </c>
      <c r="K10" s="19" t="n">
        <v>0.258896875368251</v>
      </c>
      <c r="L10" s="19" t="n">
        <v>0.271044916769763</v>
      </c>
      <c r="M10" s="19"/>
      <c r="N10" s="19" t="n">
        <v>0.284931688860436</v>
      </c>
      <c r="O10" s="19" t="n">
        <v>0.259725856923534</v>
      </c>
      <c r="P10" s="19" t="n">
        <v>0.264017843289467</v>
      </c>
      <c r="Q10" s="19" t="n">
        <v>0.238458494742668</v>
      </c>
      <c r="R10" s="19"/>
      <c r="S10" s="19" t="n">
        <v>0.298629997468319</v>
      </c>
      <c r="T10" s="19" t="n">
        <v>0.258682529512187</v>
      </c>
      <c r="U10" s="19" t="n">
        <v>0.267350776167596</v>
      </c>
      <c r="V10" s="19" t="n">
        <v>0.229623177291177</v>
      </c>
      <c r="W10" s="19" t="n">
        <v>0.143695378951212</v>
      </c>
      <c r="X10" s="19" t="n">
        <v>0.260228084363076</v>
      </c>
      <c r="Y10" s="19" t="n">
        <v>0.219003725686481</v>
      </c>
      <c r="Z10" s="19" t="n">
        <v>0.325851500660081</v>
      </c>
      <c r="AA10" s="19" t="n">
        <v>0.323730570177811</v>
      </c>
      <c r="AB10" s="19" t="n">
        <v>0.233960748622464</v>
      </c>
      <c r="AC10" s="19" t="n">
        <v>0.26552514945541</v>
      </c>
      <c r="AD10" s="19" t="n">
        <v>0.358223484731978</v>
      </c>
      <c r="AE10" s="19"/>
      <c r="AF10" s="19" t="n">
        <v>0.313759166689344</v>
      </c>
      <c r="AG10" s="19" t="n">
        <v>0.247265728746728</v>
      </c>
      <c r="AH10" s="19" t="n">
        <v>0.236220503751258</v>
      </c>
      <c r="AI10" s="19"/>
      <c r="AJ10" s="19" t="n">
        <v>0.310960583765967</v>
      </c>
      <c r="AK10" s="19" t="n">
        <v>0.228084541933308</v>
      </c>
      <c r="AL10" s="19" t="n">
        <v>0.299713572127416</v>
      </c>
      <c r="AM10" s="19" t="n">
        <v>0.385877500216976</v>
      </c>
      <c r="AN10" s="19" t="n">
        <v>0.193169909897796</v>
      </c>
      <c r="AO10" s="19"/>
      <c r="AP10" s="19" t="n">
        <v>0.291112390347434</v>
      </c>
      <c r="AQ10" s="19" t="n">
        <v>0.245705672033277</v>
      </c>
      <c r="AR10" s="19" t="n">
        <v>0.258602275073782</v>
      </c>
      <c r="AS10" s="19" t="n">
        <v>0.370247858947119</v>
      </c>
      <c r="AT10" s="19" t="n">
        <v>0.207293528597006</v>
      </c>
      <c r="AU10" s="19"/>
      <c r="AV10" s="19" t="n">
        <v>0.23897596010375</v>
      </c>
      <c r="AW10" s="19" t="n">
        <v>0.280541161660234</v>
      </c>
      <c r="AX10" s="19" t="n">
        <v>0.29011929271421</v>
      </c>
      <c r="AY10" s="19" t="n">
        <v>0.373972029386071</v>
      </c>
      <c r="AZ10" s="19" t="n">
        <v>0.180118109092717</v>
      </c>
      <c r="BA10" s="19" t="n">
        <v>0.214335890970158</v>
      </c>
      <c r="BB10" s="19"/>
      <c r="BC10" s="19" t="n">
        <v>0.272497774206002</v>
      </c>
      <c r="BD10" s="19" t="n">
        <v>0.223809148974256</v>
      </c>
      <c r="BE10" s="19" t="n">
        <v>0.288251415052409</v>
      </c>
      <c r="BF10" s="19" t="n">
        <v>0.302566882765591</v>
      </c>
      <c r="BG10" s="19" t="n">
        <v>0.176342320478238</v>
      </c>
    </row>
    <row r="11">
      <c r="B11" s="20" t="s">
        <v>625</v>
      </c>
      <c r="C11" s="19" t="n">
        <v>0.247954588707131</v>
      </c>
      <c r="D11" s="19" t="n">
        <v>0.26375957463455</v>
      </c>
      <c r="E11" s="19" t="n">
        <v>0.234499594693311</v>
      </c>
      <c r="F11" s="19"/>
      <c r="G11" s="19" t="n">
        <v>0.171295503585495</v>
      </c>
      <c r="H11" s="19" t="n">
        <v>0.262755566522863</v>
      </c>
      <c r="I11" s="19" t="n">
        <v>0.263732514365392</v>
      </c>
      <c r="J11" s="19" t="n">
        <v>0.277404059172881</v>
      </c>
      <c r="K11" s="19" t="n">
        <v>0.256362178410166</v>
      </c>
      <c r="L11" s="19" t="n">
        <v>0.248849461977069</v>
      </c>
      <c r="M11" s="19"/>
      <c r="N11" s="19" t="n">
        <v>0.247406698211698</v>
      </c>
      <c r="O11" s="19" t="n">
        <v>0.249528722338158</v>
      </c>
      <c r="P11" s="19" t="n">
        <v>0.256471256531529</v>
      </c>
      <c r="Q11" s="19" t="n">
        <v>0.240253589861851</v>
      </c>
      <c r="R11" s="19"/>
      <c r="S11" s="19" t="n">
        <v>0.252009703404503</v>
      </c>
      <c r="T11" s="19" t="n">
        <v>0.211186192592008</v>
      </c>
      <c r="U11" s="19" t="n">
        <v>0.227169461900404</v>
      </c>
      <c r="V11" s="19" t="n">
        <v>0.307609326532289</v>
      </c>
      <c r="W11" s="19" t="n">
        <v>0.17877314350758</v>
      </c>
      <c r="X11" s="19" t="n">
        <v>0.259978118286032</v>
      </c>
      <c r="Y11" s="19" t="n">
        <v>0.209241248885528</v>
      </c>
      <c r="Z11" s="19" t="n">
        <v>0.454125197308474</v>
      </c>
      <c r="AA11" s="19" t="n">
        <v>0.259311328163853</v>
      </c>
      <c r="AB11" s="19" t="n">
        <v>0.22021325945436</v>
      </c>
      <c r="AC11" s="19" t="n">
        <v>0.21411628487188</v>
      </c>
      <c r="AD11" s="19" t="n">
        <v>0.307618397038574</v>
      </c>
      <c r="AE11" s="19"/>
      <c r="AF11" s="19" t="n">
        <v>0.265074149640903</v>
      </c>
      <c r="AG11" s="19" t="n">
        <v>0.26022955411154</v>
      </c>
      <c r="AH11" s="19" t="n">
        <v>0.257851150603759</v>
      </c>
      <c r="AI11" s="19"/>
      <c r="AJ11" s="19" t="n">
        <v>0.301570518775833</v>
      </c>
      <c r="AK11" s="19" t="n">
        <v>0.231094008236254</v>
      </c>
      <c r="AL11" s="19" t="n">
        <v>0.222400692604688</v>
      </c>
      <c r="AM11" s="19" t="n">
        <v>0.119624823949645</v>
      </c>
      <c r="AN11" s="19" t="n">
        <v>0.240926545340957</v>
      </c>
      <c r="AO11" s="19"/>
      <c r="AP11" s="19" t="n">
        <v>0.330344136996986</v>
      </c>
      <c r="AQ11" s="19" t="n">
        <v>0.271162090912383</v>
      </c>
      <c r="AR11" s="19" t="n">
        <v>0.184505050672678</v>
      </c>
      <c r="AS11" s="19" t="n">
        <v>0.181288747024186</v>
      </c>
      <c r="AT11" s="19" t="n">
        <v>0.20053296287055</v>
      </c>
      <c r="AU11" s="19"/>
      <c r="AV11" s="19" t="n">
        <v>0.269785806221882</v>
      </c>
      <c r="AW11" s="19" t="n">
        <v>0.315145705573712</v>
      </c>
      <c r="AX11" s="19" t="n">
        <v>0.204591466310645</v>
      </c>
      <c r="AY11" s="19" t="n">
        <v>0.203682447201395</v>
      </c>
      <c r="AZ11" s="19" t="n">
        <v>0.184598886805894</v>
      </c>
      <c r="BA11" s="19" t="n">
        <v>0.271384694489348</v>
      </c>
      <c r="BB11" s="19"/>
      <c r="BC11" s="19" t="n">
        <v>0.276084333589476</v>
      </c>
      <c r="BD11" s="19" t="n">
        <v>0.229942438378705</v>
      </c>
      <c r="BE11" s="19" t="n">
        <v>0.261755349342328</v>
      </c>
      <c r="BF11" s="19" t="n">
        <v>0.269508979244144</v>
      </c>
      <c r="BG11" s="19" t="n">
        <v>0.197854423757935</v>
      </c>
    </row>
    <row r="12">
      <c r="B12" s="20" t="s">
        <v>629</v>
      </c>
      <c r="C12" s="19" t="n">
        <v>0.220141044332524</v>
      </c>
      <c r="D12" s="19" t="n">
        <v>0.222628978412086</v>
      </c>
      <c r="E12" s="19" t="n">
        <v>0.214972861760647</v>
      </c>
      <c r="F12" s="19"/>
      <c r="G12" s="19" t="n">
        <v>0.280318558676219</v>
      </c>
      <c r="H12" s="19" t="n">
        <v>0.194989829595642</v>
      </c>
      <c r="I12" s="19" t="n">
        <v>0.18436987380536</v>
      </c>
      <c r="J12" s="19" t="n">
        <v>0.191327327893331</v>
      </c>
      <c r="K12" s="19" t="n">
        <v>0.231441900103722</v>
      </c>
      <c r="L12" s="19" t="n">
        <v>0.242681112754543</v>
      </c>
      <c r="M12" s="19"/>
      <c r="N12" s="19" t="n">
        <v>0.213534750004649</v>
      </c>
      <c r="O12" s="19" t="n">
        <v>0.232153307352834</v>
      </c>
      <c r="P12" s="19" t="n">
        <v>0.198035125708314</v>
      </c>
      <c r="Q12" s="19" t="n">
        <v>0.235791816402346</v>
      </c>
      <c r="R12" s="19"/>
      <c r="S12" s="19" t="n">
        <v>0.207368363983178</v>
      </c>
      <c r="T12" s="19" t="n">
        <v>0.266994484554123</v>
      </c>
      <c r="U12" s="19" t="n">
        <v>0.221997521901241</v>
      </c>
      <c r="V12" s="19" t="n">
        <v>0.192789340227373</v>
      </c>
      <c r="W12" s="19" t="n">
        <v>0.306262776203341</v>
      </c>
      <c r="X12" s="19" t="n">
        <v>0.201283547989866</v>
      </c>
      <c r="Y12" s="19" t="n">
        <v>0.214705742139889</v>
      </c>
      <c r="Z12" s="19" t="n">
        <v>0.22087305923636</v>
      </c>
      <c r="AA12" s="19" t="n">
        <v>0.183422445499795</v>
      </c>
      <c r="AB12" s="19" t="n">
        <v>0.214231460408651</v>
      </c>
      <c r="AC12" s="19" t="n">
        <v>0.181987536052474</v>
      </c>
      <c r="AD12" s="19" t="n">
        <v>0.233577696468457</v>
      </c>
      <c r="AE12" s="19"/>
      <c r="AF12" s="19" t="n">
        <v>0.249485596402529</v>
      </c>
      <c r="AG12" s="19" t="n">
        <v>0.185517960607317</v>
      </c>
      <c r="AH12" s="19" t="n">
        <v>0.164658793783666</v>
      </c>
      <c r="AI12" s="19"/>
      <c r="AJ12" s="19" t="n">
        <v>0.199784515287058</v>
      </c>
      <c r="AK12" s="19" t="n">
        <v>0.220316529180501</v>
      </c>
      <c r="AL12" s="19" t="n">
        <v>0.352333324830464</v>
      </c>
      <c r="AM12" s="19" t="n">
        <v>0.164725506326553</v>
      </c>
      <c r="AN12" s="19" t="n">
        <v>0.185015061369199</v>
      </c>
      <c r="AO12" s="19"/>
      <c r="AP12" s="19" t="n">
        <v>0.205255571275888</v>
      </c>
      <c r="AQ12" s="19" t="n">
        <v>0.223663143852954</v>
      </c>
      <c r="AR12" s="19" t="n">
        <v>0.287838689766634</v>
      </c>
      <c r="AS12" s="19" t="n">
        <v>0.229619879828264</v>
      </c>
      <c r="AT12" s="19" t="n">
        <v>0.230651174264709</v>
      </c>
      <c r="AU12" s="19"/>
      <c r="AV12" s="19" t="n">
        <v>0.204649226436306</v>
      </c>
      <c r="AW12" s="19" t="n">
        <v>0.19975954531689</v>
      </c>
      <c r="AX12" s="19" t="n">
        <v>0.355993336072624</v>
      </c>
      <c r="AY12" s="19" t="n">
        <v>0.218480285581299</v>
      </c>
      <c r="AZ12" s="19" t="n">
        <v>0.250624553408302</v>
      </c>
      <c r="BA12" s="19" t="n">
        <v>0.143780658833992</v>
      </c>
      <c r="BB12" s="19"/>
      <c r="BC12" s="19" t="n">
        <v>0.210856409110338</v>
      </c>
      <c r="BD12" s="19" t="n">
        <v>0.247881522941626</v>
      </c>
      <c r="BE12" s="19" t="n">
        <v>0.21909158140357</v>
      </c>
      <c r="BF12" s="19" t="n">
        <v>0.199993387226212</v>
      </c>
      <c r="BG12" s="19" t="n">
        <v>0.165686958524776</v>
      </c>
    </row>
    <row r="13">
      <c r="B13" s="20" t="s">
        <v>621</v>
      </c>
      <c r="C13" s="19" t="n">
        <v>0.148130661402591</v>
      </c>
      <c r="D13" s="19" t="n">
        <v>0.146107320519773</v>
      </c>
      <c r="E13" s="19" t="n">
        <v>0.151402407301109</v>
      </c>
      <c r="F13" s="19"/>
      <c r="G13" s="19" t="n">
        <v>0.159803984430898</v>
      </c>
      <c r="H13" s="19" t="n">
        <v>0.177223280801623</v>
      </c>
      <c r="I13" s="19" t="n">
        <v>0.0964393620349962</v>
      </c>
      <c r="J13" s="19" t="n">
        <v>0.155937631258002</v>
      </c>
      <c r="K13" s="19" t="n">
        <v>0.131415812226467</v>
      </c>
      <c r="L13" s="19" t="n">
        <v>0.16093847103543</v>
      </c>
      <c r="M13" s="19"/>
      <c r="N13" s="19" t="n">
        <v>0.120430439291987</v>
      </c>
      <c r="O13" s="19" t="n">
        <v>0.140090573513449</v>
      </c>
      <c r="P13" s="19" t="n">
        <v>0.156897627452893</v>
      </c>
      <c r="Q13" s="19" t="n">
        <v>0.181571941051613</v>
      </c>
      <c r="R13" s="19"/>
      <c r="S13" s="19" t="n">
        <v>0.142056773223078</v>
      </c>
      <c r="T13" s="19" t="n">
        <v>0.138759843812171</v>
      </c>
      <c r="U13" s="19" t="n">
        <v>0.128716085673611</v>
      </c>
      <c r="V13" s="19" t="n">
        <v>0.187725597379575</v>
      </c>
      <c r="W13" s="19" t="n">
        <v>0.159392131903365</v>
      </c>
      <c r="X13" s="19" t="n">
        <v>0.179926188151681</v>
      </c>
      <c r="Y13" s="19" t="n">
        <v>0.107461868540502</v>
      </c>
      <c r="Z13" s="19" t="n">
        <v>0.0863621208000968</v>
      </c>
      <c r="AA13" s="19" t="n">
        <v>0.152725479166915</v>
      </c>
      <c r="AB13" s="19" t="n">
        <v>0.141272013925854</v>
      </c>
      <c r="AC13" s="19" t="n">
        <v>0.17574602776705</v>
      </c>
      <c r="AD13" s="19" t="n">
        <v>0.180626701958355</v>
      </c>
      <c r="AE13" s="19"/>
      <c r="AF13" s="19" t="n">
        <v>0.140693781740371</v>
      </c>
      <c r="AG13" s="19" t="n">
        <v>0.138857615588638</v>
      </c>
      <c r="AH13" s="19" t="n">
        <v>0.14938116559668</v>
      </c>
      <c r="AI13" s="19"/>
      <c r="AJ13" s="19" t="n">
        <v>0.146172979752862</v>
      </c>
      <c r="AK13" s="19" t="n">
        <v>0.131998790863742</v>
      </c>
      <c r="AL13" s="19" t="n">
        <v>0.171619674459706</v>
      </c>
      <c r="AM13" s="19" t="n">
        <v>0.0385334531082441</v>
      </c>
      <c r="AN13" s="19" t="n">
        <v>0.172058427215553</v>
      </c>
      <c r="AO13" s="19"/>
      <c r="AP13" s="19" t="n">
        <v>0.12734590327982</v>
      </c>
      <c r="AQ13" s="19" t="n">
        <v>0.144467551920887</v>
      </c>
      <c r="AR13" s="19" t="n">
        <v>0.167485549274399</v>
      </c>
      <c r="AS13" s="19" t="n">
        <v>0.170864844406574</v>
      </c>
      <c r="AT13" s="19" t="n">
        <v>0.127641290474396</v>
      </c>
      <c r="AU13" s="19"/>
      <c r="AV13" s="19" t="n">
        <v>0.125542309571148</v>
      </c>
      <c r="AW13" s="19" t="n">
        <v>0.151234808896318</v>
      </c>
      <c r="AX13" s="19" t="n">
        <v>0.172281965255233</v>
      </c>
      <c r="AY13" s="19" t="n">
        <v>0.150522956903715</v>
      </c>
      <c r="AZ13" s="19" t="n">
        <v>0.148252359944618</v>
      </c>
      <c r="BA13" s="19" t="n">
        <v>0.117790499365789</v>
      </c>
      <c r="BB13" s="19"/>
      <c r="BC13" s="19" t="n">
        <v>0.195512677373397</v>
      </c>
      <c r="BD13" s="19" t="n">
        <v>0.140211408621528</v>
      </c>
      <c r="BE13" s="19" t="n">
        <v>0.136962046131356</v>
      </c>
      <c r="BF13" s="19" t="n">
        <v>0.116760514780998</v>
      </c>
      <c r="BG13" s="19" t="n">
        <v>0</v>
      </c>
    </row>
    <row r="14">
      <c r="B14" s="20" t="s">
        <v>628</v>
      </c>
      <c r="C14" s="19" t="n">
        <v>0.142983846288587</v>
      </c>
      <c r="D14" s="19" t="n">
        <v>0.136944645695563</v>
      </c>
      <c r="E14" s="19" t="n">
        <v>0.150172655543024</v>
      </c>
      <c r="F14" s="19"/>
      <c r="G14" s="19" t="n">
        <v>0.161376803053241</v>
      </c>
      <c r="H14" s="19" t="n">
        <v>0.0901491661657756</v>
      </c>
      <c r="I14" s="19" t="n">
        <v>0.222085514200267</v>
      </c>
      <c r="J14" s="19" t="n">
        <v>0.141727690781234</v>
      </c>
      <c r="K14" s="19" t="n">
        <v>0.154337861431558</v>
      </c>
      <c r="L14" s="19" t="n">
        <v>0.105341492938614</v>
      </c>
      <c r="M14" s="19"/>
      <c r="N14" s="19" t="n">
        <v>0.129332965915753</v>
      </c>
      <c r="O14" s="19" t="n">
        <v>0.155970051427892</v>
      </c>
      <c r="P14" s="19" t="n">
        <v>0.116088457545216</v>
      </c>
      <c r="Q14" s="19" t="n">
        <v>0.169763018279788</v>
      </c>
      <c r="R14" s="19"/>
      <c r="S14" s="19" t="n">
        <v>0.108236630905171</v>
      </c>
      <c r="T14" s="19" t="n">
        <v>0.0980414608761973</v>
      </c>
      <c r="U14" s="19" t="n">
        <v>0.229509355267349</v>
      </c>
      <c r="V14" s="19" t="n">
        <v>0.164350947459983</v>
      </c>
      <c r="W14" s="19" t="n">
        <v>0.0761632927048096</v>
      </c>
      <c r="X14" s="19" t="n">
        <v>0.122721000077333</v>
      </c>
      <c r="Y14" s="19" t="n">
        <v>0.126052558114542</v>
      </c>
      <c r="Z14" s="19" t="n">
        <v>0.203553337923695</v>
      </c>
      <c r="AA14" s="19" t="n">
        <v>0.212986641818223</v>
      </c>
      <c r="AB14" s="19" t="n">
        <v>0.139465384629964</v>
      </c>
      <c r="AC14" s="19" t="n">
        <v>0.181943316423857</v>
      </c>
      <c r="AD14" s="19" t="n">
        <v>0.0893789050061189</v>
      </c>
      <c r="AE14" s="19"/>
      <c r="AF14" s="19" t="n">
        <v>0.127456418460228</v>
      </c>
      <c r="AG14" s="19" t="n">
        <v>0.142434499271753</v>
      </c>
      <c r="AH14" s="19" t="n">
        <v>0.156181038386843</v>
      </c>
      <c r="AI14" s="19"/>
      <c r="AJ14" s="19" t="n">
        <v>0.104579450283884</v>
      </c>
      <c r="AK14" s="19" t="n">
        <v>0.170997835100228</v>
      </c>
      <c r="AL14" s="19" t="n">
        <v>0.108412845479214</v>
      </c>
      <c r="AM14" s="19" t="n">
        <v>0.218497028759407</v>
      </c>
      <c r="AN14" s="19" t="n">
        <v>0.143513577521861</v>
      </c>
      <c r="AO14" s="19"/>
      <c r="AP14" s="19" t="n">
        <v>0.094497033235688</v>
      </c>
      <c r="AQ14" s="19" t="n">
        <v>0.144135996254339</v>
      </c>
      <c r="AR14" s="19" t="n">
        <v>0.143244944956191</v>
      </c>
      <c r="AS14" s="19" t="n">
        <v>0.12321940471502</v>
      </c>
      <c r="AT14" s="19" t="n">
        <v>0.237337551683029</v>
      </c>
      <c r="AU14" s="19"/>
      <c r="AV14" s="19" t="n">
        <v>0.150578359828138</v>
      </c>
      <c r="AW14" s="19" t="n">
        <v>0.0875485053571506</v>
      </c>
      <c r="AX14" s="19" t="n">
        <v>0.139385577902388</v>
      </c>
      <c r="AY14" s="19" t="n">
        <v>0.137554842389799</v>
      </c>
      <c r="AZ14" s="19" t="n">
        <v>0.252500469748389</v>
      </c>
      <c r="BA14" s="19" t="n">
        <v>0.127837474354847</v>
      </c>
      <c r="BB14" s="19"/>
      <c r="BC14" s="19" t="n">
        <v>0.146766708855225</v>
      </c>
      <c r="BD14" s="19" t="n">
        <v>0.136974889631489</v>
      </c>
      <c r="BE14" s="19" t="n">
        <v>0.14222029483672</v>
      </c>
      <c r="BF14" s="19" t="n">
        <v>0.129282625732356</v>
      </c>
      <c r="BG14" s="19" t="n">
        <v>0.0414094726876039</v>
      </c>
    </row>
    <row r="15">
      <c r="B15" s="20" t="s">
        <v>624</v>
      </c>
      <c r="C15" s="19" t="n">
        <v>0.130622884936609</v>
      </c>
      <c r="D15" s="19" t="n">
        <v>0.143495745543659</v>
      </c>
      <c r="E15" s="19" t="n">
        <v>0.117322547793297</v>
      </c>
      <c r="F15" s="19"/>
      <c r="G15" s="19" t="n">
        <v>0.127185394227362</v>
      </c>
      <c r="H15" s="19" t="n">
        <v>0.129219946988952</v>
      </c>
      <c r="I15" s="19" t="n">
        <v>0.1355501118293</v>
      </c>
      <c r="J15" s="19" t="n">
        <v>0.0969803211570732</v>
      </c>
      <c r="K15" s="19" t="n">
        <v>0.158078132739293</v>
      </c>
      <c r="L15" s="19" t="n">
        <v>0.139343958873112</v>
      </c>
      <c r="M15" s="19"/>
      <c r="N15" s="19" t="n">
        <v>0.157977087276524</v>
      </c>
      <c r="O15" s="19" t="n">
        <v>0.152020639162459</v>
      </c>
      <c r="P15" s="19" t="n">
        <v>0.118834160493466</v>
      </c>
      <c r="Q15" s="19" t="n">
        <v>0.0871703024985456</v>
      </c>
      <c r="R15" s="19"/>
      <c r="S15" s="19" t="n">
        <v>0.172774836494503</v>
      </c>
      <c r="T15" s="19" t="n">
        <v>0.184242188790862</v>
      </c>
      <c r="U15" s="19" t="n">
        <v>0.100050407049042</v>
      </c>
      <c r="V15" s="19" t="n">
        <v>0.141553273723072</v>
      </c>
      <c r="W15" s="19" t="n">
        <v>0.103164699790027</v>
      </c>
      <c r="X15" s="19" t="n">
        <v>0.12698865838009</v>
      </c>
      <c r="Y15" s="19" t="n">
        <v>0.0898172556822182</v>
      </c>
      <c r="Z15" s="19" t="n">
        <v>0.0836890694818574</v>
      </c>
      <c r="AA15" s="19" t="n">
        <v>0.0764066929536568</v>
      </c>
      <c r="AB15" s="19" t="n">
        <v>0.15165176422342</v>
      </c>
      <c r="AC15" s="19" t="n">
        <v>0.183321431713928</v>
      </c>
      <c r="AD15" s="19" t="n">
        <v>0.0554166848424853</v>
      </c>
      <c r="AE15" s="19"/>
      <c r="AF15" s="19" t="n">
        <v>0.175039025954444</v>
      </c>
      <c r="AG15" s="19" t="n">
        <v>0.122054385407466</v>
      </c>
      <c r="AH15" s="19" t="n">
        <v>0.0964699435292597</v>
      </c>
      <c r="AI15" s="19"/>
      <c r="AJ15" s="19" t="n">
        <v>0.209510379668702</v>
      </c>
      <c r="AK15" s="19" t="n">
        <v>0.0967337961478601</v>
      </c>
      <c r="AL15" s="19" t="n">
        <v>0.145218034307798</v>
      </c>
      <c r="AM15" s="19" t="n">
        <v>0.245151381737997</v>
      </c>
      <c r="AN15" s="19" t="n">
        <v>0.0705594069304427</v>
      </c>
      <c r="AO15" s="19"/>
      <c r="AP15" s="19" t="n">
        <v>0.235311099184394</v>
      </c>
      <c r="AQ15" s="19" t="n">
        <v>0.107531124689898</v>
      </c>
      <c r="AR15" s="19" t="n">
        <v>0.116246214236645</v>
      </c>
      <c r="AS15" s="19" t="n">
        <v>0.148982442201997</v>
      </c>
      <c r="AT15" s="19" t="n">
        <v>0.0233270920949001</v>
      </c>
      <c r="AU15" s="19"/>
      <c r="AV15" s="19" t="n">
        <v>0.0901611550322116</v>
      </c>
      <c r="AW15" s="19" t="n">
        <v>0.244095546720997</v>
      </c>
      <c r="AX15" s="19" t="n">
        <v>0.138463720393402</v>
      </c>
      <c r="AY15" s="19" t="n">
        <v>0.169223266996425</v>
      </c>
      <c r="AZ15" s="19" t="n">
        <v>0.0633277527211983</v>
      </c>
      <c r="BA15" s="19" t="n">
        <v>0.0573091444860092</v>
      </c>
      <c r="BB15" s="19"/>
      <c r="BC15" s="19" t="n">
        <v>0.134739205595872</v>
      </c>
      <c r="BD15" s="19" t="n">
        <v>0.123384050304272</v>
      </c>
      <c r="BE15" s="19" t="n">
        <v>0.130697908657008</v>
      </c>
      <c r="BF15" s="19" t="n">
        <v>0.164308321284421</v>
      </c>
      <c r="BG15" s="19" t="n">
        <v>0.108435953302891</v>
      </c>
    </row>
    <row r="16">
      <c r="B16" s="20" t="s">
        <v>627</v>
      </c>
      <c r="C16" s="19" t="n">
        <v>0.1287170356669</v>
      </c>
      <c r="D16" s="19" t="n">
        <v>0.155998910255853</v>
      </c>
      <c r="E16" s="19" t="n">
        <v>0.102913821936867</v>
      </c>
      <c r="F16" s="19"/>
      <c r="G16" s="19" t="n">
        <v>0.102364399621975</v>
      </c>
      <c r="H16" s="19" t="n">
        <v>0.126375878989813</v>
      </c>
      <c r="I16" s="19" t="n">
        <v>0.116363741204238</v>
      </c>
      <c r="J16" s="19" t="n">
        <v>0.0906439378558111</v>
      </c>
      <c r="K16" s="19" t="n">
        <v>0.173460303251468</v>
      </c>
      <c r="L16" s="19" t="n">
        <v>0.160803228705874</v>
      </c>
      <c r="M16" s="19"/>
      <c r="N16" s="19" t="n">
        <v>0.178776569368148</v>
      </c>
      <c r="O16" s="19" t="n">
        <v>0.129137765326796</v>
      </c>
      <c r="P16" s="19" t="n">
        <v>0.108468762629216</v>
      </c>
      <c r="Q16" s="19" t="n">
        <v>0.0889833902982137</v>
      </c>
      <c r="R16" s="19"/>
      <c r="S16" s="19" t="n">
        <v>0.13417980611651</v>
      </c>
      <c r="T16" s="19" t="n">
        <v>0.119922309387839</v>
      </c>
      <c r="U16" s="19" t="n">
        <v>0.132259129837237</v>
      </c>
      <c r="V16" s="19" t="n">
        <v>0.159512869167592</v>
      </c>
      <c r="W16" s="19" t="n">
        <v>0.129000667558087</v>
      </c>
      <c r="X16" s="19" t="n">
        <v>0.103490045702941</v>
      </c>
      <c r="Y16" s="19" t="n">
        <v>0.0811760895253933</v>
      </c>
      <c r="Z16" s="19" t="n">
        <v>0.145537249450832</v>
      </c>
      <c r="AA16" s="19" t="n">
        <v>0.108893537899432</v>
      </c>
      <c r="AB16" s="19" t="n">
        <v>0.179193423561443</v>
      </c>
      <c r="AC16" s="19" t="n">
        <v>0.124889026811373</v>
      </c>
      <c r="AD16" s="19" t="n">
        <v>0.144116098632798</v>
      </c>
      <c r="AE16" s="19"/>
      <c r="AF16" s="19" t="n">
        <v>0.170006966573838</v>
      </c>
      <c r="AG16" s="19" t="n">
        <v>0.123944946857446</v>
      </c>
      <c r="AH16" s="19" t="n">
        <v>0.0749455152779455</v>
      </c>
      <c r="AI16" s="19"/>
      <c r="AJ16" s="19" t="n">
        <v>0.177716040997154</v>
      </c>
      <c r="AK16" s="19" t="n">
        <v>0.118068159430624</v>
      </c>
      <c r="AL16" s="19" t="n">
        <v>0.124711810114612</v>
      </c>
      <c r="AM16" s="19" t="n">
        <v>0.115536019078264</v>
      </c>
      <c r="AN16" s="19" t="n">
        <v>0.0798460289181928</v>
      </c>
      <c r="AO16" s="19"/>
      <c r="AP16" s="19" t="n">
        <v>0.190382189217814</v>
      </c>
      <c r="AQ16" s="19" t="n">
        <v>0.107910736307202</v>
      </c>
      <c r="AR16" s="19" t="n">
        <v>0.115819778561018</v>
      </c>
      <c r="AS16" s="19" t="n">
        <v>0.168098947396458</v>
      </c>
      <c r="AT16" s="19" t="n">
        <v>0.0382697862903603</v>
      </c>
      <c r="AU16" s="19"/>
      <c r="AV16" s="19" t="n">
        <v>0.106468990522273</v>
      </c>
      <c r="AW16" s="19" t="n">
        <v>0.200076618257419</v>
      </c>
      <c r="AX16" s="19" t="n">
        <v>0.161760756810018</v>
      </c>
      <c r="AY16" s="19" t="n">
        <v>0.129404145948339</v>
      </c>
      <c r="AZ16" s="19" t="n">
        <v>0.0544493975317266</v>
      </c>
      <c r="BA16" s="19" t="n">
        <v>0.0925178193012808</v>
      </c>
      <c r="BB16" s="19"/>
      <c r="BC16" s="19" t="n">
        <v>0.135723827720422</v>
      </c>
      <c r="BD16" s="19" t="n">
        <v>0.108890337587455</v>
      </c>
      <c r="BE16" s="19" t="n">
        <v>0.12166924344606</v>
      </c>
      <c r="BF16" s="19" t="n">
        <v>0.132468643903306</v>
      </c>
      <c r="BG16" s="19" t="n">
        <v>0.0778054441586071</v>
      </c>
    </row>
    <row r="17">
      <c r="B17" s="20" t="s">
        <v>619</v>
      </c>
      <c r="C17" s="19" t="n">
        <v>0.106253596385578</v>
      </c>
      <c r="D17" s="19" t="n">
        <v>0.114277259246131</v>
      </c>
      <c r="E17" s="19" t="n">
        <v>0.0975267951959014</v>
      </c>
      <c r="F17" s="19"/>
      <c r="G17" s="19" t="n">
        <v>0.0864210058658127</v>
      </c>
      <c r="H17" s="19" t="n">
        <v>0.0939821329686809</v>
      </c>
      <c r="I17" s="19" t="n">
        <v>0.111600454635221</v>
      </c>
      <c r="J17" s="19" t="n">
        <v>0.111978838937513</v>
      </c>
      <c r="K17" s="19" t="n">
        <v>0.13153352364106</v>
      </c>
      <c r="L17" s="19" t="n">
        <v>0.106027298169192</v>
      </c>
      <c r="M17" s="19"/>
      <c r="N17" s="19" t="n">
        <v>0.106748029117487</v>
      </c>
      <c r="O17" s="19" t="n">
        <v>0.116055631951228</v>
      </c>
      <c r="P17" s="19" t="n">
        <v>0.111731732061612</v>
      </c>
      <c r="Q17" s="19" t="n">
        <v>0.0906958075168873</v>
      </c>
      <c r="R17" s="19"/>
      <c r="S17" s="19" t="n">
        <v>0.098067207086581</v>
      </c>
      <c r="T17" s="19" t="n">
        <v>0.132905686237464</v>
      </c>
      <c r="U17" s="19" t="n">
        <v>0.0862496672190219</v>
      </c>
      <c r="V17" s="19" t="n">
        <v>0.107812034800471</v>
      </c>
      <c r="W17" s="19" t="n">
        <v>0.129911138206032</v>
      </c>
      <c r="X17" s="19" t="n">
        <v>0.0811226082267246</v>
      </c>
      <c r="Y17" s="19" t="n">
        <v>0.0968333194796795</v>
      </c>
      <c r="Z17" s="19" t="n">
        <v>0.107230189688087</v>
      </c>
      <c r="AA17" s="19" t="n">
        <v>0.101857388483633</v>
      </c>
      <c r="AB17" s="19" t="n">
        <v>0.08194085533349</v>
      </c>
      <c r="AC17" s="19" t="n">
        <v>0.134876453741328</v>
      </c>
      <c r="AD17" s="19" t="n">
        <v>0.171137637005269</v>
      </c>
      <c r="AE17" s="19"/>
      <c r="AF17" s="19" t="n">
        <v>0.162733610490159</v>
      </c>
      <c r="AG17" s="19" t="n">
        <v>0.0880455524885323</v>
      </c>
      <c r="AH17" s="19" t="n">
        <v>0.0686653612941485</v>
      </c>
      <c r="AI17" s="19"/>
      <c r="AJ17" s="19" t="n">
        <v>0.158226764273466</v>
      </c>
      <c r="AK17" s="19" t="n">
        <v>0.0582520479564047</v>
      </c>
      <c r="AL17" s="19" t="n">
        <v>0.0847920768093543</v>
      </c>
      <c r="AM17" s="19" t="n">
        <v>0.3177364464322</v>
      </c>
      <c r="AN17" s="19" t="n">
        <v>0.0641147690526634</v>
      </c>
      <c r="AO17" s="19"/>
      <c r="AP17" s="19" t="n">
        <v>0.148428883543933</v>
      </c>
      <c r="AQ17" s="19" t="n">
        <v>0.0674868891064744</v>
      </c>
      <c r="AR17" s="19" t="n">
        <v>0.0440094430384812</v>
      </c>
      <c r="AS17" s="19" t="n">
        <v>0.226659328570409</v>
      </c>
      <c r="AT17" s="19" t="n">
        <v>0.022807674921939</v>
      </c>
      <c r="AU17" s="19"/>
      <c r="AV17" s="19" t="n">
        <v>0.0499342997367997</v>
      </c>
      <c r="AW17" s="19" t="n">
        <v>0.161998190550065</v>
      </c>
      <c r="AX17" s="19" t="n">
        <v>0.0174541825967715</v>
      </c>
      <c r="AY17" s="19" t="n">
        <v>0.245818231792465</v>
      </c>
      <c r="AZ17" s="19" t="n">
        <v>0.0518439222569967</v>
      </c>
      <c r="BA17" s="19" t="n">
        <v>0.093199885588279</v>
      </c>
      <c r="BB17" s="19"/>
      <c r="BC17" s="19" t="n">
        <v>0.0969103815584351</v>
      </c>
      <c r="BD17" s="19" t="n">
        <v>0.122651730010018</v>
      </c>
      <c r="BE17" s="19" t="n">
        <v>0.0903551766088197</v>
      </c>
      <c r="BF17" s="19" t="n">
        <v>0.0977369194647546</v>
      </c>
      <c r="BG17" s="19" t="n">
        <v>0.0704647895573316</v>
      </c>
    </row>
    <row r="18">
      <c r="B18" s="20" t="s">
        <v>100</v>
      </c>
      <c r="C18" s="19" t="n">
        <v>0.101313173977497</v>
      </c>
      <c r="D18" s="19" t="n">
        <v>0.0741296084472094</v>
      </c>
      <c r="E18" s="19" t="n">
        <v>0.126724860016718</v>
      </c>
      <c r="F18" s="19"/>
      <c r="G18" s="19" t="n">
        <v>0.0791792896055766</v>
      </c>
      <c r="H18" s="19" t="n">
        <v>0.0534984906839209</v>
      </c>
      <c r="I18" s="19" t="n">
        <v>0.0909094722525877</v>
      </c>
      <c r="J18" s="19" t="n">
        <v>0.122412273858958</v>
      </c>
      <c r="K18" s="19" t="n">
        <v>0.149546699621124</v>
      </c>
      <c r="L18" s="19" t="n">
        <v>0.118804087680201</v>
      </c>
      <c r="M18" s="19"/>
      <c r="N18" s="19" t="n">
        <v>0.0737381554546366</v>
      </c>
      <c r="O18" s="19" t="n">
        <v>0.0718431396771174</v>
      </c>
      <c r="P18" s="19" t="n">
        <v>0.119368583011627</v>
      </c>
      <c r="Q18" s="19" t="n">
        <v>0.148966011629153</v>
      </c>
      <c r="R18" s="19"/>
      <c r="S18" s="19" t="n">
        <v>0.051639667132192</v>
      </c>
      <c r="T18" s="19" t="n">
        <v>0.123810658894372</v>
      </c>
      <c r="U18" s="19" t="n">
        <v>0.104053979221281</v>
      </c>
      <c r="V18" s="19" t="n">
        <v>0.0560168577762368</v>
      </c>
      <c r="W18" s="19" t="n">
        <v>0.149285763585418</v>
      </c>
      <c r="X18" s="19" t="n">
        <v>0.141252344466105</v>
      </c>
      <c r="Y18" s="19" t="n">
        <v>0.154778169605918</v>
      </c>
      <c r="Z18" s="19" t="n">
        <v>0.0635847056934995</v>
      </c>
      <c r="AA18" s="19" t="n">
        <v>0.079692582249858</v>
      </c>
      <c r="AB18" s="19" t="n">
        <v>0.0997051629768206</v>
      </c>
      <c r="AC18" s="19" t="n">
        <v>0.0997602195140255</v>
      </c>
      <c r="AD18" s="19" t="n">
        <v>0.137517003462839</v>
      </c>
      <c r="AE18" s="19"/>
      <c r="AF18" s="19" t="n">
        <v>0.0831660993893134</v>
      </c>
      <c r="AG18" s="19" t="n">
        <v>0.0963720207755171</v>
      </c>
      <c r="AH18" s="19" t="n">
        <v>0.170934911229636</v>
      </c>
      <c r="AI18" s="19"/>
      <c r="AJ18" s="19" t="n">
        <v>0.0942981527002273</v>
      </c>
      <c r="AK18" s="19" t="n">
        <v>0.0698033245566744</v>
      </c>
      <c r="AL18" s="19" t="n">
        <v>0.039221193284997</v>
      </c>
      <c r="AM18" s="19" t="n">
        <v>0.0391545760565748</v>
      </c>
      <c r="AN18" s="19" t="n">
        <v>0.15563762833653</v>
      </c>
      <c r="AO18" s="19"/>
      <c r="AP18" s="19" t="n">
        <v>0.0930493969338354</v>
      </c>
      <c r="AQ18" s="19" t="n">
        <v>0.0733620034255014</v>
      </c>
      <c r="AR18" s="19" t="n">
        <v>0.0786161983333057</v>
      </c>
      <c r="AS18" s="19" t="n">
        <v>0.0812539461746389</v>
      </c>
      <c r="AT18" s="19" t="n">
        <v>0.14051491313877</v>
      </c>
      <c r="AU18" s="19"/>
      <c r="AV18" s="19" t="n">
        <v>0.0659838264075319</v>
      </c>
      <c r="AW18" s="19" t="n">
        <v>0.0687825139860264</v>
      </c>
      <c r="AX18" s="19" t="n">
        <v>0.0104282606370584</v>
      </c>
      <c r="AY18" s="19" t="n">
        <v>0.093619889001352</v>
      </c>
      <c r="AZ18" s="19" t="n">
        <v>0.096724320748879</v>
      </c>
      <c r="BA18" s="19" t="n">
        <v>0.266296940938521</v>
      </c>
      <c r="BB18" s="19"/>
      <c r="BC18" s="19" t="n">
        <v>0.0987734559082208</v>
      </c>
      <c r="BD18" s="19" t="n">
        <v>0.119027975528369</v>
      </c>
      <c r="BE18" s="19" t="n">
        <v>0.0836715052702699</v>
      </c>
      <c r="BF18" s="19" t="n">
        <v>0.0696819879350897</v>
      </c>
      <c r="BG18" s="19" t="n">
        <v>0.060084650778194</v>
      </c>
    </row>
    <row r="19">
      <c r="B19" s="20" t="s">
        <v>630</v>
      </c>
      <c r="C19" s="19" t="n">
        <v>0.0998852952646313</v>
      </c>
      <c r="D19" s="19" t="n">
        <v>0.111684094449093</v>
      </c>
      <c r="E19" s="19" t="n">
        <v>0.0871407001454325</v>
      </c>
      <c r="F19" s="19"/>
      <c r="G19" s="19" t="n">
        <v>0.123405945450011</v>
      </c>
      <c r="H19" s="19" t="n">
        <v>0.0861553455071051</v>
      </c>
      <c r="I19" s="19" t="n">
        <v>0.100651119068522</v>
      </c>
      <c r="J19" s="19" t="n">
        <v>0.0806297973534436</v>
      </c>
      <c r="K19" s="19" t="n">
        <v>0.105743422212723</v>
      </c>
      <c r="L19" s="19" t="n">
        <v>0.10556727000269</v>
      </c>
      <c r="M19" s="19"/>
      <c r="N19" s="19" t="n">
        <v>0.105756769720472</v>
      </c>
      <c r="O19" s="19" t="n">
        <v>0.0859334588587384</v>
      </c>
      <c r="P19" s="19" t="n">
        <v>0.10928936064538</v>
      </c>
      <c r="Q19" s="19" t="n">
        <v>0.0999340400162121</v>
      </c>
      <c r="R19" s="19"/>
      <c r="S19" s="19" t="n">
        <v>0.102376277680476</v>
      </c>
      <c r="T19" s="19" t="n">
        <v>0.0854939489990239</v>
      </c>
      <c r="U19" s="19" t="n">
        <v>0.123353336120703</v>
      </c>
      <c r="V19" s="19" t="n">
        <v>0.142328307251338</v>
      </c>
      <c r="W19" s="19" t="n">
        <v>0.155498317784682</v>
      </c>
      <c r="X19" s="19" t="n">
        <v>0.0648212886476811</v>
      </c>
      <c r="Y19" s="19" t="n">
        <v>0.110058018357048</v>
      </c>
      <c r="Z19" s="19" t="n">
        <v>0.12162706651526</v>
      </c>
      <c r="AA19" s="19" t="n">
        <v>0.070934912961922</v>
      </c>
      <c r="AB19" s="19" t="n">
        <v>0.087203679076065</v>
      </c>
      <c r="AC19" s="19" t="n">
        <v>0.0370230858490264</v>
      </c>
      <c r="AD19" s="19" t="n">
        <v>0.11677103251709</v>
      </c>
      <c r="AE19" s="19"/>
      <c r="AF19" s="19" t="n">
        <v>0.106364454828493</v>
      </c>
      <c r="AG19" s="19" t="n">
        <v>0.098072493709664</v>
      </c>
      <c r="AH19" s="19" t="n">
        <v>0.0881096572988239</v>
      </c>
      <c r="AI19" s="19"/>
      <c r="AJ19" s="19" t="n">
        <v>0.0879358832713196</v>
      </c>
      <c r="AK19" s="19" t="n">
        <v>0.1308508968554</v>
      </c>
      <c r="AL19" s="19" t="n">
        <v>0.0625992959515841</v>
      </c>
      <c r="AM19" s="19" t="n">
        <v>0.0461048206270349</v>
      </c>
      <c r="AN19" s="19" t="n">
        <v>0.0993604778368595</v>
      </c>
      <c r="AO19" s="19"/>
      <c r="AP19" s="19" t="n">
        <v>0.0739229661203401</v>
      </c>
      <c r="AQ19" s="19" t="n">
        <v>0.123637695561945</v>
      </c>
      <c r="AR19" s="19" t="n">
        <v>0.117258737649071</v>
      </c>
      <c r="AS19" s="19" t="n">
        <v>0.0856267589412994</v>
      </c>
      <c r="AT19" s="19" t="n">
        <v>0.0972930154479526</v>
      </c>
      <c r="AU19" s="19"/>
      <c r="AV19" s="19" t="n">
        <v>0.115992763101855</v>
      </c>
      <c r="AW19" s="19" t="n">
        <v>0.0690326538671895</v>
      </c>
      <c r="AX19" s="19" t="n">
        <v>0.180619764545648</v>
      </c>
      <c r="AY19" s="19" t="n">
        <v>0.0982706602688055</v>
      </c>
      <c r="AZ19" s="19" t="n">
        <v>0.129516223203996</v>
      </c>
      <c r="BA19" s="19" t="n">
        <v>0.0344794533955804</v>
      </c>
      <c r="BB19" s="19"/>
      <c r="BC19" s="19" t="n">
        <v>0.0735570707754911</v>
      </c>
      <c r="BD19" s="19" t="n">
        <v>0.12701855446747</v>
      </c>
      <c r="BE19" s="19" t="n">
        <v>0.0872596617825581</v>
      </c>
      <c r="BF19" s="19" t="n">
        <v>0.108360944077789</v>
      </c>
      <c r="BG19" s="19" t="n">
        <v>0.0985368763196307</v>
      </c>
    </row>
    <row r="20">
      <c r="B20" s="20" t="s">
        <v>623</v>
      </c>
      <c r="C20" s="19" t="n">
        <v>0.0759274566811611</v>
      </c>
      <c r="D20" s="19" t="n">
        <v>0.0794742906950627</v>
      </c>
      <c r="E20" s="19" t="n">
        <v>0.0730826904072206</v>
      </c>
      <c r="F20" s="19"/>
      <c r="G20" s="19" t="n">
        <v>0.0990916347628998</v>
      </c>
      <c r="H20" s="19" t="n">
        <v>0.0714913645802626</v>
      </c>
      <c r="I20" s="19" t="n">
        <v>0.0580782051437424</v>
      </c>
      <c r="J20" s="19" t="n">
        <v>0.083806327740589</v>
      </c>
      <c r="K20" s="19" t="n">
        <v>0.0663072560378519</v>
      </c>
      <c r="L20" s="19" t="n">
        <v>0.0773936754504504</v>
      </c>
      <c r="M20" s="19"/>
      <c r="N20" s="19" t="n">
        <v>0.0714157496834425</v>
      </c>
      <c r="O20" s="19" t="n">
        <v>0.0716164315234648</v>
      </c>
      <c r="P20" s="19" t="n">
        <v>0.102733994363627</v>
      </c>
      <c r="Q20" s="19" t="n">
        <v>0.0619215318435339</v>
      </c>
      <c r="R20" s="19"/>
      <c r="S20" s="19" t="n">
        <v>0.0961221559444336</v>
      </c>
      <c r="T20" s="19" t="n">
        <v>0.089465704741196</v>
      </c>
      <c r="U20" s="19" t="n">
        <v>0.116596977633091</v>
      </c>
      <c r="V20" s="19" t="n">
        <v>0.0515758593082281</v>
      </c>
      <c r="W20" s="19" t="n">
        <v>0.0716573333870275</v>
      </c>
      <c r="X20" s="19" t="n">
        <v>0.0518088220472998</v>
      </c>
      <c r="Y20" s="19" t="n">
        <v>0.0590084919907745</v>
      </c>
      <c r="Z20" s="19" t="n">
        <v>0.145643857585861</v>
      </c>
      <c r="AA20" s="19" t="n">
        <v>0.0705447574943601</v>
      </c>
      <c r="AB20" s="19" t="n">
        <v>0.0520983855202949</v>
      </c>
      <c r="AC20" s="19" t="n">
        <v>0.0361489524434639</v>
      </c>
      <c r="AD20" s="19" t="n">
        <v>0.0639554689380521</v>
      </c>
      <c r="AE20" s="19"/>
      <c r="AF20" s="19" t="n">
        <v>0.091197623614641</v>
      </c>
      <c r="AG20" s="19" t="n">
        <v>0.0565282798070164</v>
      </c>
      <c r="AH20" s="19" t="n">
        <v>0.0879730687947852</v>
      </c>
      <c r="AI20" s="19"/>
      <c r="AJ20" s="19" t="n">
        <v>0.0728334570243316</v>
      </c>
      <c r="AK20" s="19" t="n">
        <v>0.0795904922742556</v>
      </c>
      <c r="AL20" s="19" t="n">
        <v>0.0889303598470016</v>
      </c>
      <c r="AM20" s="19" t="n">
        <v>0.0831992309843428</v>
      </c>
      <c r="AN20" s="19" t="n">
        <v>0.0748375424425072</v>
      </c>
      <c r="AO20" s="19"/>
      <c r="AP20" s="19" t="n">
        <v>0.073137309445717</v>
      </c>
      <c r="AQ20" s="19" t="n">
        <v>0.0669402821060751</v>
      </c>
      <c r="AR20" s="19" t="n">
        <v>0.0665834273879727</v>
      </c>
      <c r="AS20" s="19" t="n">
        <v>0.122335448790398</v>
      </c>
      <c r="AT20" s="19" t="n">
        <v>0.0168659969384147</v>
      </c>
      <c r="AU20" s="19"/>
      <c r="AV20" s="19" t="n">
        <v>0.0574710286439772</v>
      </c>
      <c r="AW20" s="19" t="n">
        <v>0.0794688922667208</v>
      </c>
      <c r="AX20" s="19" t="n">
        <v>0.115343547037888</v>
      </c>
      <c r="AY20" s="19" t="n">
        <v>0.102777463291529</v>
      </c>
      <c r="AZ20" s="19" t="n">
        <v>0.0246347414004711</v>
      </c>
      <c r="BA20" s="19" t="n">
        <v>0.0952335276790868</v>
      </c>
      <c r="BB20" s="19"/>
      <c r="BC20" s="19" t="n">
        <v>0.0786519001148311</v>
      </c>
      <c r="BD20" s="19" t="n">
        <v>0.0701304504142004</v>
      </c>
      <c r="BE20" s="19" t="n">
        <v>0.0546783611752224</v>
      </c>
      <c r="BF20" s="19" t="n">
        <v>0.110141996385015</v>
      </c>
      <c r="BG20" s="19" t="n">
        <v>0.132781112147324</v>
      </c>
    </row>
    <row r="21">
      <c r="B21" s="20" t="s">
        <v>622</v>
      </c>
      <c r="C21" s="19" t="n">
        <v>0.0682985550379945</v>
      </c>
      <c r="D21" s="19" t="n">
        <v>0.0842025780458394</v>
      </c>
      <c r="E21" s="19" t="n">
        <v>0.050554561077024</v>
      </c>
      <c r="F21" s="19"/>
      <c r="G21" s="19" t="n">
        <v>0.103072254163836</v>
      </c>
      <c r="H21" s="19" t="n">
        <v>0.11508015212957</v>
      </c>
      <c r="I21" s="19" t="n">
        <v>0.0418304253699575</v>
      </c>
      <c r="J21" s="19" t="n">
        <v>0.0597393312629861</v>
      </c>
      <c r="K21" s="19" t="n">
        <v>0.0496906718796765</v>
      </c>
      <c r="L21" s="19" t="n">
        <v>0.0437499766776218</v>
      </c>
      <c r="M21" s="19"/>
      <c r="N21" s="19" t="n">
        <v>0.0929252512444724</v>
      </c>
      <c r="O21" s="19" t="n">
        <v>0.0620648283762698</v>
      </c>
      <c r="P21" s="19" t="n">
        <v>0.0501923998317799</v>
      </c>
      <c r="Q21" s="19" t="n">
        <v>0.0630040523646771</v>
      </c>
      <c r="R21" s="19"/>
      <c r="S21" s="19" t="n">
        <v>0.111214960367513</v>
      </c>
      <c r="T21" s="19" t="n">
        <v>0.0346574116464919</v>
      </c>
      <c r="U21" s="19" t="n">
        <v>0.0524975618268761</v>
      </c>
      <c r="V21" s="19" t="n">
        <v>0.0931645742217991</v>
      </c>
      <c r="W21" s="19" t="n">
        <v>0.0682933183205847</v>
      </c>
      <c r="X21" s="19" t="n">
        <v>0.0710176853651498</v>
      </c>
      <c r="Y21" s="19" t="n">
        <v>0.0479919254509643</v>
      </c>
      <c r="Z21" s="19" t="n">
        <v>0.067732963410479</v>
      </c>
      <c r="AA21" s="19" t="n">
        <v>0.0634136041338759</v>
      </c>
      <c r="AB21" s="19" t="n">
        <v>0.063441034564339</v>
      </c>
      <c r="AC21" s="19" t="n">
        <v>0.0902354523749124</v>
      </c>
      <c r="AD21" s="19" t="n">
        <v>0</v>
      </c>
      <c r="AE21" s="19"/>
      <c r="AF21" s="19" t="n">
        <v>0.0558807831203633</v>
      </c>
      <c r="AG21" s="19" t="n">
        <v>0.0772717116662299</v>
      </c>
      <c r="AH21" s="19" t="n">
        <v>0.0674247834638581</v>
      </c>
      <c r="AI21" s="19"/>
      <c r="AJ21" s="19" t="n">
        <v>0.055610463406139</v>
      </c>
      <c r="AK21" s="19" t="n">
        <v>0.0924162671326561</v>
      </c>
      <c r="AL21" s="19" t="n">
        <v>0.0407183421649365</v>
      </c>
      <c r="AM21" s="19" t="n">
        <v>0.0385334531082441</v>
      </c>
      <c r="AN21" s="19" t="n">
        <v>0.0667120359564539</v>
      </c>
      <c r="AO21" s="19"/>
      <c r="AP21" s="19" t="n">
        <v>0.0611408940852204</v>
      </c>
      <c r="AQ21" s="19" t="n">
        <v>0.0745770009167403</v>
      </c>
      <c r="AR21" s="19" t="n">
        <v>0.0811664318553944</v>
      </c>
      <c r="AS21" s="19" t="n">
        <v>0.0662208338743986</v>
      </c>
      <c r="AT21" s="19" t="n">
        <v>0.0540020450754256</v>
      </c>
      <c r="AU21" s="19"/>
      <c r="AV21" s="19" t="n">
        <v>0.0839606950692301</v>
      </c>
      <c r="AW21" s="19" t="n">
        <v>0.0624037492122391</v>
      </c>
      <c r="AX21" s="19" t="n">
        <v>0.0955225420041883</v>
      </c>
      <c r="AY21" s="19" t="n">
        <v>0.0573791865667755</v>
      </c>
      <c r="AZ21" s="19" t="n">
        <v>0.0813148875877091</v>
      </c>
      <c r="BA21" s="19" t="n">
        <v>0.0408000332332429</v>
      </c>
      <c r="BB21" s="19"/>
      <c r="BC21" s="19" t="n">
        <v>0.0595926674670907</v>
      </c>
      <c r="BD21" s="19" t="n">
        <v>0.052973284020353</v>
      </c>
      <c r="BE21" s="19" t="n">
        <v>0.082293188824524</v>
      </c>
      <c r="BF21" s="19" t="n">
        <v>0.057210674472403</v>
      </c>
      <c r="BG21" s="19" t="n">
        <v>0.270409897720351</v>
      </c>
    </row>
    <row r="22">
      <c r="B22" s="20" t="s">
        <v>620</v>
      </c>
      <c r="C22" s="19" t="n">
        <v>0.0419639653647134</v>
      </c>
      <c r="D22" s="19" t="n">
        <v>0.0517755862469379</v>
      </c>
      <c r="E22" s="19" t="n">
        <v>0.0326468540944793</v>
      </c>
      <c r="F22" s="19"/>
      <c r="G22" s="19" t="n">
        <v>0.0788523115761128</v>
      </c>
      <c r="H22" s="19" t="n">
        <v>0.0414165082323599</v>
      </c>
      <c r="I22" s="19" t="n">
        <v>0.0258844825664916</v>
      </c>
      <c r="J22" s="19" t="n">
        <v>0.0405458212600095</v>
      </c>
      <c r="K22" s="19" t="n">
        <v>0.0547515284551221</v>
      </c>
      <c r="L22" s="19" t="n">
        <v>0.0222491065622016</v>
      </c>
      <c r="M22" s="19"/>
      <c r="N22" s="19" t="n">
        <v>0.0490348693597696</v>
      </c>
      <c r="O22" s="19" t="n">
        <v>0.0421452680959348</v>
      </c>
      <c r="P22" s="19" t="n">
        <v>0.0423409494653349</v>
      </c>
      <c r="Q22" s="19" t="n">
        <v>0.0334014774130241</v>
      </c>
      <c r="R22" s="19"/>
      <c r="S22" s="19" t="n">
        <v>0.0736413186305792</v>
      </c>
      <c r="T22" s="19" t="n">
        <v>0.0185416835061098</v>
      </c>
      <c r="U22" s="19" t="n">
        <v>0.0788475775711227</v>
      </c>
      <c r="V22" s="19" t="n">
        <v>0.0696180996194805</v>
      </c>
      <c r="W22" s="19" t="n">
        <v>0.0529527310608384</v>
      </c>
      <c r="X22" s="19" t="n">
        <v>0.0123036361078023</v>
      </c>
      <c r="Y22" s="19" t="n">
        <v>0.0375002446950496</v>
      </c>
      <c r="Z22" s="19" t="n">
        <v>0.064374099428069</v>
      </c>
      <c r="AA22" s="19" t="n">
        <v>0.00914990467402955</v>
      </c>
      <c r="AB22" s="19" t="n">
        <v>0.0407764912884949</v>
      </c>
      <c r="AC22" s="19" t="n">
        <v>0.0197705286835851</v>
      </c>
      <c r="AD22" s="19" t="n">
        <v>0</v>
      </c>
      <c r="AE22" s="19"/>
      <c r="AF22" s="19" t="n">
        <v>0.0148964328939198</v>
      </c>
      <c r="AG22" s="19" t="n">
        <v>0.0569180799072496</v>
      </c>
      <c r="AH22" s="19" t="n">
        <v>0.0362747309957058</v>
      </c>
      <c r="AI22" s="19"/>
      <c r="AJ22" s="19" t="n">
        <v>0.0371094710914211</v>
      </c>
      <c r="AK22" s="19" t="n">
        <v>0.0474990759704018</v>
      </c>
      <c r="AL22" s="19" t="n">
        <v>0.0859764644198568</v>
      </c>
      <c r="AM22" s="19" t="n">
        <v>0</v>
      </c>
      <c r="AN22" s="19" t="n">
        <v>0.0364036295424052</v>
      </c>
      <c r="AO22" s="19"/>
      <c r="AP22" s="19" t="n">
        <v>0.0302905197843871</v>
      </c>
      <c r="AQ22" s="19" t="n">
        <v>0.0646075518511657</v>
      </c>
      <c r="AR22" s="19" t="n">
        <v>0.0665919350839202</v>
      </c>
      <c r="AS22" s="19" t="n">
        <v>0.0316237187487074</v>
      </c>
      <c r="AT22" s="19" t="n">
        <v>0.0571070383559309</v>
      </c>
      <c r="AU22" s="19"/>
      <c r="AV22" s="19" t="n">
        <v>0.0568714126700261</v>
      </c>
      <c r="AW22" s="19" t="n">
        <v>0.0379974066975587</v>
      </c>
      <c r="AX22" s="19" t="n">
        <v>0.061518437942225</v>
      </c>
      <c r="AY22" s="19" t="n">
        <v>0.0328326123233941</v>
      </c>
      <c r="AZ22" s="19" t="n">
        <v>0.0387946924889696</v>
      </c>
      <c r="BA22" s="19" t="n">
        <v>0.0242748885276959</v>
      </c>
      <c r="BB22" s="19"/>
      <c r="BC22" s="19" t="n">
        <v>0.0148661698347448</v>
      </c>
      <c r="BD22" s="19" t="n">
        <v>0.0465170552155311</v>
      </c>
      <c r="BE22" s="19" t="n">
        <v>0.0535798956277555</v>
      </c>
      <c r="BF22" s="19" t="n">
        <v>0.0344864289901236</v>
      </c>
      <c r="BG22" s="19" t="n">
        <v>0.0623163225899925</v>
      </c>
    </row>
    <row r="23">
      <c r="B23" s="20" t="s">
        <v>122</v>
      </c>
      <c r="C23" s="21" t="n">
        <v>0.0569995916125359</v>
      </c>
      <c r="D23" s="21" t="n">
        <v>0.0539055650820467</v>
      </c>
      <c r="E23" s="21" t="n">
        <v>0.0605425907690009</v>
      </c>
      <c r="F23" s="21"/>
      <c r="G23" s="21" t="n">
        <v>0.0642665603896171</v>
      </c>
      <c r="H23" s="21" t="n">
        <v>0.0793764383900868</v>
      </c>
      <c r="I23" s="21" t="n">
        <v>0.0520797846682759</v>
      </c>
      <c r="J23" s="21" t="n">
        <v>0.0460886320662773</v>
      </c>
      <c r="K23" s="21" t="n">
        <v>0.0197748987028539</v>
      </c>
      <c r="L23" s="21" t="n">
        <v>0.0687919845036864</v>
      </c>
      <c r="M23" s="21"/>
      <c r="N23" s="21" t="n">
        <v>0.0605969838331619</v>
      </c>
      <c r="O23" s="21" t="n">
        <v>0.0481090611167209</v>
      </c>
      <c r="P23" s="21" t="n">
        <v>0.0455679953147241</v>
      </c>
      <c r="Q23" s="21" t="n">
        <v>0.0687450673795113</v>
      </c>
      <c r="R23" s="21"/>
      <c r="S23" s="21" t="n">
        <v>0.0565077511687562</v>
      </c>
      <c r="T23" s="21" t="n">
        <v>0.0277704512203238</v>
      </c>
      <c r="U23" s="21" t="n">
        <v>0.0230367907823757</v>
      </c>
      <c r="V23" s="21" t="n">
        <v>0.0805330772080955</v>
      </c>
      <c r="W23" s="21" t="n">
        <v>0.0909815888935345</v>
      </c>
      <c r="X23" s="21" t="n">
        <v>0.0857831961303289</v>
      </c>
      <c r="Y23" s="21" t="n">
        <v>0.0660586247708379</v>
      </c>
      <c r="Z23" s="21" t="n">
        <v>0.0600178294396223</v>
      </c>
      <c r="AA23" s="21" t="n">
        <v>0.0477422495881028</v>
      </c>
      <c r="AB23" s="21" t="n">
        <v>0.049704130054467</v>
      </c>
      <c r="AC23" s="21" t="n">
        <v>0.0183004425990616</v>
      </c>
      <c r="AD23" s="21" t="n">
        <v>0.11708893388067</v>
      </c>
      <c r="AE23" s="21"/>
      <c r="AF23" s="21" t="n">
        <v>0.0471752553920847</v>
      </c>
      <c r="AG23" s="21" t="n">
        <v>0.0559887829983045</v>
      </c>
      <c r="AH23" s="21" t="n">
        <v>0.067417552003152</v>
      </c>
      <c r="AI23" s="21"/>
      <c r="AJ23" s="21" t="n">
        <v>0.0363702730023137</v>
      </c>
      <c r="AK23" s="21" t="n">
        <v>0.0548697582987396</v>
      </c>
      <c r="AL23" s="21" t="n">
        <v>0.0527110255113496</v>
      </c>
      <c r="AM23" s="21" t="n">
        <v>0.0503665199554591</v>
      </c>
      <c r="AN23" s="21" t="n">
        <v>0.127698267490721</v>
      </c>
      <c r="AO23" s="21"/>
      <c r="AP23" s="21" t="n">
        <v>0.0270283573094042</v>
      </c>
      <c r="AQ23" s="21" t="n">
        <v>0.0731773238761592</v>
      </c>
      <c r="AR23" s="21" t="n">
        <v>0.0939075566753502</v>
      </c>
      <c r="AS23" s="21" t="n">
        <v>0.0319700764638482</v>
      </c>
      <c r="AT23" s="21" t="n">
        <v>0.0516809858767539</v>
      </c>
      <c r="AU23" s="21"/>
      <c r="AV23" s="21" t="n">
        <v>0.090668190692307</v>
      </c>
      <c r="AW23" s="21" t="n">
        <v>0.0349827645577225</v>
      </c>
      <c r="AX23" s="21" t="n">
        <v>0.0664719040694719</v>
      </c>
      <c r="AY23" s="21" t="n">
        <v>0.0142475780565421</v>
      </c>
      <c r="AZ23" s="21" t="n">
        <v>0.0351085962840379</v>
      </c>
      <c r="BA23" s="21" t="n">
        <v>0.0806511123556821</v>
      </c>
      <c r="BB23" s="21"/>
      <c r="BC23" s="21" t="n">
        <v>0.076941481976902</v>
      </c>
      <c r="BD23" s="21" t="n">
        <v>0.0536398493501038</v>
      </c>
      <c r="BE23" s="21" t="n">
        <v>0.0539675948393431</v>
      </c>
      <c r="BF23" s="21" t="n">
        <v>0.0354135889250155</v>
      </c>
      <c r="BG23" s="21" t="n">
        <v>0.208832059651411</v>
      </c>
    </row>
    <row r="24">
      <c r="B24" s="18" t="s">
        <v>331</v>
      </c>
    </row>
    <row r="25">
      <c r="B25" t="s">
        <v>80</v>
      </c>
    </row>
    <row r="26">
      <c r="B26" t="s">
        <v>81</v>
      </c>
    </row>
    <row r="28">
      <c r="B2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 min="14" max="14" width="20.71" hidden="0" customWidth="1"/>
    <col min="15" max="15" width="20.71" hidden="0" customWidth="1"/>
    <col min="16" max="16" width="20.71" hidden="0" customWidth="1"/>
    <col min="17" max="17" width="20.71" hidden="0" customWidth="1"/>
  </cols>
  <sheetData>
    <row r="2" ht="40" customHeight="1">
      <c r="D2" s="16" t="s">
        <v>656</v>
      </c>
    </row>
    <row r="6" ht="50" customHeight="1">
      <c r="B6" s="22" t="s">
        <v>15</v>
      </c>
      <c r="C6" s="22" t="s">
        <v>635</v>
      </c>
      <c r="D6" s="22" t="s">
        <v>636</v>
      </c>
      <c r="E6" s="22" t="s">
        <v>637</v>
      </c>
      <c r="F6" s="22" t="s">
        <v>638</v>
      </c>
      <c r="G6" s="22" t="s">
        <v>639</v>
      </c>
      <c r="H6" s="22" t="s">
        <v>640</v>
      </c>
      <c r="I6" s="22" t="s">
        <v>641</v>
      </c>
      <c r="J6" s="22" t="s">
        <v>642</v>
      </c>
      <c r="K6" s="22" t="s">
        <v>643</v>
      </c>
      <c r="L6" s="22" t="s">
        <v>644</v>
      </c>
      <c r="M6" s="22" t="s">
        <v>645</v>
      </c>
      <c r="N6" s="22" t="s">
        <v>646</v>
      </c>
      <c r="O6" s="22" t="s">
        <v>647</v>
      </c>
      <c r="P6" s="22" t="s">
        <v>648</v>
      </c>
    </row>
    <row r="7">
      <c r="B7" s="20" t="s">
        <v>649</v>
      </c>
      <c r="C7" s="19" t="n">
        <v>0.0988226902930841</v>
      </c>
      <c r="D7" s="19" t="n">
        <v>0.117385481595077</v>
      </c>
      <c r="E7" s="19" t="n">
        <v>0.119767656976871</v>
      </c>
      <c r="F7" s="19" t="n">
        <v>0.0318576797964669</v>
      </c>
      <c r="G7" s="19" t="n">
        <v>0.0872796539029047</v>
      </c>
      <c r="H7" s="19" t="n">
        <v>0.0964989486826712</v>
      </c>
      <c r="I7" s="19" t="n">
        <v>0.0404069403017998</v>
      </c>
      <c r="J7" s="19" t="n">
        <v>0.022708728670467</v>
      </c>
      <c r="K7" s="19" t="n">
        <v>0.10109386849762</v>
      </c>
      <c r="L7" s="19" t="n">
        <v>0.0487591243713328</v>
      </c>
      <c r="M7" s="19" t="n">
        <v>0.159751838604062</v>
      </c>
      <c r="N7" s="19" t="n">
        <v>0.0612219109043678</v>
      </c>
      <c r="O7" s="19" t="n">
        <v>0.0555746682454305</v>
      </c>
      <c r="P7" s="19" t="n">
        <v>0.0577794917052175</v>
      </c>
    </row>
    <row r="8">
      <c r="B8" s="20" t="s">
        <v>650</v>
      </c>
      <c r="C8" s="19" t="n">
        <v>0.161791654915539</v>
      </c>
      <c r="D8" s="19" t="n">
        <v>0.208503546778663</v>
      </c>
      <c r="E8" s="19" t="n">
        <v>0.228047710377432</v>
      </c>
      <c r="F8" s="19" t="n">
        <v>0.0818190329315533</v>
      </c>
      <c r="G8" s="19" t="n">
        <v>0.165039319544473</v>
      </c>
      <c r="H8" s="19" t="n">
        <v>0.208915894660392</v>
      </c>
      <c r="I8" s="19" t="n">
        <v>0.0791295934798142</v>
      </c>
      <c r="J8" s="19" t="n">
        <v>0.0569611167080662</v>
      </c>
      <c r="K8" s="19" t="n">
        <v>0.219487549708048</v>
      </c>
      <c r="L8" s="19" t="n">
        <v>0.136180620687897</v>
      </c>
      <c r="M8" s="19" t="n">
        <v>0.207952361140552</v>
      </c>
      <c r="N8" s="19" t="n">
        <v>0.11941297442393</v>
      </c>
      <c r="O8" s="19" t="n">
        <v>0.149680522203379</v>
      </c>
      <c r="P8" s="19" t="n">
        <v>0.134296817471868</v>
      </c>
    </row>
    <row r="9">
      <c r="B9" s="20" t="s">
        <v>651</v>
      </c>
      <c r="C9" s="19" t="n">
        <v>0.25480325727072</v>
      </c>
      <c r="D9" s="19" t="n">
        <v>0.298453553592357</v>
      </c>
      <c r="E9" s="19" t="n">
        <v>0.266478124735626</v>
      </c>
      <c r="F9" s="19" t="n">
        <v>0.152501149356185</v>
      </c>
      <c r="G9" s="19" t="n">
        <v>0.292338228165679</v>
      </c>
      <c r="H9" s="19" t="n">
        <v>0.240717589529931</v>
      </c>
      <c r="I9" s="19" t="n">
        <v>0.172926732908599</v>
      </c>
      <c r="J9" s="19" t="n">
        <v>0.155654790340333</v>
      </c>
      <c r="K9" s="19" t="n">
        <v>0.254833224160413</v>
      </c>
      <c r="L9" s="19" t="n">
        <v>0.211875598818427</v>
      </c>
      <c r="M9" s="19" t="n">
        <v>0.244407980530054</v>
      </c>
      <c r="N9" s="19" t="n">
        <v>0.214221982504193</v>
      </c>
      <c r="O9" s="19" t="n">
        <v>0.288167508945339</v>
      </c>
      <c r="P9" s="19" t="n">
        <v>0.242077294623157</v>
      </c>
    </row>
    <row r="10">
      <c r="B10" s="20" t="s">
        <v>652</v>
      </c>
      <c r="C10" s="19" t="n">
        <v>0.149608544265903</v>
      </c>
      <c r="D10" s="19" t="n">
        <v>0.196118933710056</v>
      </c>
      <c r="E10" s="19" t="n">
        <v>0.168739412526859</v>
      </c>
      <c r="F10" s="19" t="n">
        <v>0.108938830439778</v>
      </c>
      <c r="G10" s="19" t="n">
        <v>0.144774814507148</v>
      </c>
      <c r="H10" s="19" t="n">
        <v>0.210951856222438</v>
      </c>
      <c r="I10" s="19" t="n">
        <v>0.120710388808352</v>
      </c>
      <c r="J10" s="19" t="n">
        <v>0.202698096344237</v>
      </c>
      <c r="K10" s="19" t="n">
        <v>0.166383249694419</v>
      </c>
      <c r="L10" s="19" t="n">
        <v>0.177081486048386</v>
      </c>
      <c r="M10" s="19" t="n">
        <v>0.144173866122815</v>
      </c>
      <c r="N10" s="19" t="n">
        <v>0.176928245154205</v>
      </c>
      <c r="O10" s="19" t="n">
        <v>0.15932950154676</v>
      </c>
      <c r="P10" s="19" t="n">
        <v>0.161610789848552</v>
      </c>
    </row>
    <row r="11">
      <c r="B11" s="20" t="s">
        <v>653</v>
      </c>
      <c r="C11" s="19" t="n">
        <v>0.11571712060998</v>
      </c>
      <c r="D11" s="19" t="n">
        <v>0.0764767499192733</v>
      </c>
      <c r="E11" s="19" t="n">
        <v>0.0610209184263731</v>
      </c>
      <c r="F11" s="19" t="n">
        <v>0.210573588423922</v>
      </c>
      <c r="G11" s="19" t="n">
        <v>0.142630848373122</v>
      </c>
      <c r="H11" s="19" t="n">
        <v>0.105653678352057</v>
      </c>
      <c r="I11" s="19" t="n">
        <v>0.182514486297724</v>
      </c>
      <c r="J11" s="19" t="n">
        <v>0.221333834294862</v>
      </c>
      <c r="K11" s="19" t="n">
        <v>0.0893206366064395</v>
      </c>
      <c r="L11" s="19" t="n">
        <v>0.158507740837299</v>
      </c>
      <c r="M11" s="19" t="n">
        <v>0.0813515811500367</v>
      </c>
      <c r="N11" s="19" t="n">
        <v>0.188959595863206</v>
      </c>
      <c r="O11" s="19" t="n">
        <v>0.134276373527796</v>
      </c>
      <c r="P11" s="19" t="n">
        <v>0.15585176907467</v>
      </c>
    </row>
    <row r="12">
      <c r="B12" s="20" t="s">
        <v>654</v>
      </c>
      <c r="C12" s="19" t="n">
        <v>0.0559532220692946</v>
      </c>
      <c r="D12" s="19" t="n">
        <v>0.0231681947936192</v>
      </c>
      <c r="E12" s="19" t="n">
        <v>0.0326730364460903</v>
      </c>
      <c r="F12" s="19" t="n">
        <v>0.12689328088266</v>
      </c>
      <c r="G12" s="19" t="n">
        <v>0.0623400301974863</v>
      </c>
      <c r="H12" s="19" t="n">
        <v>0.0371492243590762</v>
      </c>
      <c r="I12" s="19" t="n">
        <v>0.125151055724853</v>
      </c>
      <c r="J12" s="19" t="n">
        <v>0.117453814648746</v>
      </c>
      <c r="K12" s="19" t="n">
        <v>0.0380826962294429</v>
      </c>
      <c r="L12" s="19" t="n">
        <v>0.057141901134934</v>
      </c>
      <c r="M12" s="19" t="n">
        <v>0.026249613271349</v>
      </c>
      <c r="N12" s="19" t="n">
        <v>0.0810412732712514</v>
      </c>
      <c r="O12" s="19" t="n">
        <v>0.0626401690150492</v>
      </c>
      <c r="P12" s="19" t="n">
        <v>0.0722286552974604</v>
      </c>
    </row>
    <row r="13">
      <c r="B13" s="20" t="s">
        <v>655</v>
      </c>
      <c r="C13" s="19" t="n">
        <v>0.0222712348336278</v>
      </c>
      <c r="D13" s="19" t="n">
        <v>0.0147053733198996</v>
      </c>
      <c r="E13" s="19" t="n">
        <v>0.0257426726444508</v>
      </c>
      <c r="F13" s="19" t="n">
        <v>0.18410894956801</v>
      </c>
      <c r="G13" s="19" t="n">
        <v>0.0338323459488589</v>
      </c>
      <c r="H13" s="19" t="n">
        <v>0.0188351492351472</v>
      </c>
      <c r="I13" s="19" t="n">
        <v>0.158900236705532</v>
      </c>
      <c r="J13" s="19" t="n">
        <v>0.114884530149812</v>
      </c>
      <c r="K13" s="19" t="n">
        <v>0.0285252330457264</v>
      </c>
      <c r="L13" s="19" t="n">
        <v>0.0248516465036316</v>
      </c>
      <c r="M13" s="19" t="n">
        <v>0.0142456984812194</v>
      </c>
      <c r="N13" s="19" t="n">
        <v>0.0389904589447108</v>
      </c>
      <c r="O13" s="19" t="n">
        <v>0.0361932044964269</v>
      </c>
      <c r="P13" s="19" t="n">
        <v>0.0662358447845892</v>
      </c>
    </row>
    <row r="14">
      <c r="B14" s="20" t="s">
        <v>123</v>
      </c>
      <c r="C14" s="19" t="n">
        <v>0.141032275741852</v>
      </c>
      <c r="D14" s="19" t="n">
        <v>0.0651881662910552</v>
      </c>
      <c r="E14" s="19" t="n">
        <v>0.0975304678662984</v>
      </c>
      <c r="F14" s="19" t="n">
        <v>0.103307488601425</v>
      </c>
      <c r="G14" s="19" t="n">
        <v>0.0717647593603291</v>
      </c>
      <c r="H14" s="19" t="n">
        <v>0.0812776589582871</v>
      </c>
      <c r="I14" s="19" t="n">
        <v>0.120260565773326</v>
      </c>
      <c r="J14" s="19" t="n">
        <v>0.108305088843478</v>
      </c>
      <c r="K14" s="19" t="n">
        <v>0.102273542057892</v>
      </c>
      <c r="L14" s="19" t="n">
        <v>0.185601881598092</v>
      </c>
      <c r="M14" s="19" t="n">
        <v>0.121867060699912</v>
      </c>
      <c r="N14" s="19" t="n">
        <v>0.119223558934136</v>
      </c>
      <c r="O14" s="19" t="n">
        <v>0.114138052019819</v>
      </c>
      <c r="P14" s="19" t="n">
        <v>0.109919337194486</v>
      </c>
    </row>
    <row r="15">
      <c r="B15" s="18" t="s">
        <v>331</v>
      </c>
      <c r="C15" s="18"/>
      <c r="D15" s="18"/>
      <c r="E15" s="18"/>
      <c r="F15" s="18"/>
      <c r="G15" s="18"/>
      <c r="H15" s="18"/>
      <c r="I15" s="18"/>
      <c r="J15" s="18"/>
      <c r="K15" s="18"/>
      <c r="L15" s="18"/>
      <c r="M15" s="18"/>
      <c r="N15" s="18"/>
      <c r="O15" s="18"/>
      <c r="P15" s="18"/>
    </row>
    <row r="16">
      <c r="B16" t="s">
        <v>80</v>
      </c>
    </row>
    <row r="17">
      <c r="B17" t="s">
        <v>81</v>
      </c>
    </row>
    <row r="21">
      <c r="B21" s="9" t="str">
        <f>=HYPERLINK("#'Contents'!A1", "Return to Contents")</f>
      </c>
    </row>
  </sheetData>
  <mergeCells count="1">
    <mergeCell ref="D2:Q2"/>
  </mergeCells>
  <pageMargins left="0.7" right="0.7" top="0.75" bottom="0.75" header="0.3" footer="0.3"/>
  <pageSetup paperSize="9" orientation="portrait" horizontalDpi="300" verticalDpi="300" r:id="rId2"/>
  <drawing r:id="rId1"/>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657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0.0988226902930841</v>
      </c>
      <c r="D9" s="19" t="n">
        <v>0.131599215046312</v>
      </c>
      <c r="E9" s="19" t="n">
        <v>0.0673418704474937</v>
      </c>
      <c r="F9" s="19"/>
      <c r="G9" s="19" t="n">
        <v>0.0958823397499165</v>
      </c>
      <c r="H9" s="19" t="n">
        <v>0.151733835999912</v>
      </c>
      <c r="I9" s="19" t="n">
        <v>0.116287293310397</v>
      </c>
      <c r="J9" s="19" t="n">
        <v>0.119061043799578</v>
      </c>
      <c r="K9" s="19" t="n">
        <v>0.0710675132159323</v>
      </c>
      <c r="L9" s="19" t="n">
        <v>0.0440403176942108</v>
      </c>
      <c r="M9" s="19"/>
      <c r="N9" s="19" t="n">
        <v>0.168555874133512</v>
      </c>
      <c r="O9" s="19" t="n">
        <v>0.102901975241818</v>
      </c>
      <c r="P9" s="19" t="n">
        <v>0.0514665637925907</v>
      </c>
      <c r="Q9" s="19" t="n">
        <v>0.0566671575409083</v>
      </c>
      <c r="R9" s="19"/>
      <c r="S9" s="19" t="n">
        <v>0.204226734629437</v>
      </c>
      <c r="T9" s="19" t="n">
        <v>0.0489996174781725</v>
      </c>
      <c r="U9" s="19" t="n">
        <v>0.0392559096595486</v>
      </c>
      <c r="V9" s="19" t="n">
        <v>0.0883687566269573</v>
      </c>
      <c r="W9" s="19" t="n">
        <v>0.0943687458132675</v>
      </c>
      <c r="X9" s="19" t="n">
        <v>0.135463915591065</v>
      </c>
      <c r="Y9" s="19" t="n">
        <v>0.0593103756946591</v>
      </c>
      <c r="Z9" s="19" t="n">
        <v>0.0621930027258271</v>
      </c>
      <c r="AA9" s="19" t="n">
        <v>0.0708409873776562</v>
      </c>
      <c r="AB9" s="19" t="n">
        <v>0.0871684092972954</v>
      </c>
      <c r="AC9" s="19" t="n">
        <v>0.092158370209574</v>
      </c>
      <c r="AD9" s="19" t="n">
        <v>0.152576367554358</v>
      </c>
      <c r="AE9" s="19"/>
      <c r="AF9" s="19" t="n">
        <v>0.074070093892743</v>
      </c>
      <c r="AG9" s="19" t="n">
        <v>0.124540931200262</v>
      </c>
      <c r="AH9" s="19" t="n">
        <v>0.0725840781293929</v>
      </c>
      <c r="AI9" s="19"/>
      <c r="AJ9" s="19" t="n">
        <v>0.0978451508098009</v>
      </c>
      <c r="AK9" s="19" t="n">
        <v>0.0954223364587846</v>
      </c>
      <c r="AL9" s="19" t="n">
        <v>0.186402308635686</v>
      </c>
      <c r="AM9" s="19" t="n">
        <v>0.0503665199554591</v>
      </c>
      <c r="AN9" s="19" t="n">
        <v>0.0620849938819222</v>
      </c>
      <c r="AO9" s="19"/>
      <c r="AP9" s="19" t="n">
        <v>0.111929876519077</v>
      </c>
      <c r="AQ9" s="19" t="n">
        <v>0.116427689446087</v>
      </c>
      <c r="AR9" s="19" t="n">
        <v>0.127510917074408</v>
      </c>
      <c r="AS9" s="19" t="n">
        <v>0.0481976073063607</v>
      </c>
      <c r="AT9" s="19" t="n">
        <v>0.0460266327282435</v>
      </c>
      <c r="AU9" s="19"/>
      <c r="AV9" s="19" t="n">
        <v>0.124539334202261</v>
      </c>
      <c r="AW9" s="19" t="n">
        <v>0.0933725725851536</v>
      </c>
      <c r="AX9" s="19" t="n">
        <v>0.107790731437545</v>
      </c>
      <c r="AY9" s="19" t="n">
        <v>0.0632361651913362</v>
      </c>
      <c r="AZ9" s="19" t="n">
        <v>0.102070714271466</v>
      </c>
      <c r="BA9" s="19" t="n">
        <v>0.0542169735257054</v>
      </c>
      <c r="BB9" s="19"/>
      <c r="BC9" s="19" t="n">
        <v>0.041784940754329</v>
      </c>
      <c r="BD9" s="19" t="n">
        <v>0.0773372607918045</v>
      </c>
      <c r="BE9" s="19" t="n">
        <v>0.120990256349997</v>
      </c>
      <c r="BF9" s="19" t="n">
        <v>0.193338667046839</v>
      </c>
      <c r="BG9" s="19" t="n">
        <v>0.31060150093894</v>
      </c>
    </row>
    <row r="10">
      <c r="B10" s="20" t="s">
        <v>650</v>
      </c>
      <c r="C10" s="19" t="n">
        <v>0.161791654915539</v>
      </c>
      <c r="D10" s="19" t="n">
        <v>0.176905087176886</v>
      </c>
      <c r="E10" s="19" t="n">
        <v>0.148276714817518</v>
      </c>
      <c r="F10" s="19"/>
      <c r="G10" s="19" t="n">
        <v>0.206744841379847</v>
      </c>
      <c r="H10" s="19" t="n">
        <v>0.223932345391083</v>
      </c>
      <c r="I10" s="19" t="n">
        <v>0.193611479643706</v>
      </c>
      <c r="J10" s="19" t="n">
        <v>0.150538496198203</v>
      </c>
      <c r="K10" s="19" t="n">
        <v>0.10753453946154</v>
      </c>
      <c r="L10" s="19" t="n">
        <v>0.0951447818894406</v>
      </c>
      <c r="M10" s="19"/>
      <c r="N10" s="19" t="n">
        <v>0.2396870776979</v>
      </c>
      <c r="O10" s="19" t="n">
        <v>0.128600918771227</v>
      </c>
      <c r="P10" s="19" t="n">
        <v>0.13782337296865</v>
      </c>
      <c r="Q10" s="19" t="n">
        <v>0.129212559420588</v>
      </c>
      <c r="R10" s="19"/>
      <c r="S10" s="19" t="n">
        <v>0.210202748249141</v>
      </c>
      <c r="T10" s="19" t="n">
        <v>0.147890948970561</v>
      </c>
      <c r="U10" s="19" t="n">
        <v>0.160004863084</v>
      </c>
      <c r="V10" s="19" t="n">
        <v>0.168485096125521</v>
      </c>
      <c r="W10" s="19" t="n">
        <v>0.136196256687341</v>
      </c>
      <c r="X10" s="19" t="n">
        <v>0.102370743226095</v>
      </c>
      <c r="Y10" s="19" t="n">
        <v>0.172747474976793</v>
      </c>
      <c r="Z10" s="19" t="n">
        <v>0.138087075389967</v>
      </c>
      <c r="AA10" s="19" t="n">
        <v>0.16706152240602</v>
      </c>
      <c r="AB10" s="19" t="n">
        <v>0.149188229751625</v>
      </c>
      <c r="AC10" s="19" t="n">
        <v>0.234579221131451</v>
      </c>
      <c r="AD10" s="19" t="n">
        <v>0.11136062657886</v>
      </c>
      <c r="AE10" s="19"/>
      <c r="AF10" s="19" t="n">
        <v>0.154761588959735</v>
      </c>
      <c r="AG10" s="19" t="n">
        <v>0.154261718846649</v>
      </c>
      <c r="AH10" s="19" t="n">
        <v>0.178814979669553</v>
      </c>
      <c r="AI10" s="19"/>
      <c r="AJ10" s="19" t="n">
        <v>0.158623755864215</v>
      </c>
      <c r="AK10" s="19" t="n">
        <v>0.209463907612303</v>
      </c>
      <c r="AL10" s="19" t="n">
        <v>0.113119650655406</v>
      </c>
      <c r="AM10" s="19" t="n">
        <v>0.076716616179675</v>
      </c>
      <c r="AN10" s="19" t="n">
        <v>0.116164265484311</v>
      </c>
      <c r="AO10" s="19"/>
      <c r="AP10" s="19" t="n">
        <v>0.139352199282459</v>
      </c>
      <c r="AQ10" s="19" t="n">
        <v>0.231700675316439</v>
      </c>
      <c r="AR10" s="19" t="n">
        <v>0.115599898362274</v>
      </c>
      <c r="AS10" s="19" t="n">
        <v>0.100406746371901</v>
      </c>
      <c r="AT10" s="19" t="n">
        <v>0.200065874965284</v>
      </c>
      <c r="AU10" s="19"/>
      <c r="AV10" s="19" t="n">
        <v>0.247935973175277</v>
      </c>
      <c r="AW10" s="19" t="n">
        <v>0.163918293917759</v>
      </c>
      <c r="AX10" s="19" t="n">
        <v>0.105461005667333</v>
      </c>
      <c r="AY10" s="19" t="n">
        <v>0.0916880720692028</v>
      </c>
      <c r="AZ10" s="19" t="n">
        <v>0.159448292716913</v>
      </c>
      <c r="BA10" s="19" t="n">
        <v>0.170005255388989</v>
      </c>
      <c r="BB10" s="19"/>
      <c r="BC10" s="19" t="n">
        <v>0.136225459124975</v>
      </c>
      <c r="BD10" s="19" t="n">
        <v>0.134391352233618</v>
      </c>
      <c r="BE10" s="19" t="n">
        <v>0.218646029380886</v>
      </c>
      <c r="BF10" s="19" t="n">
        <v>0.167121577957705</v>
      </c>
      <c r="BG10" s="19" t="n">
        <v>0.299119137908283</v>
      </c>
    </row>
    <row r="11">
      <c r="B11" s="20" t="s">
        <v>651</v>
      </c>
      <c r="C11" s="19" t="n">
        <v>0.25480325727072</v>
      </c>
      <c r="D11" s="19" t="n">
        <v>0.241489624412156</v>
      </c>
      <c r="E11" s="19" t="n">
        <v>0.265520870980448</v>
      </c>
      <c r="F11" s="19"/>
      <c r="G11" s="19" t="n">
        <v>0.318757331275082</v>
      </c>
      <c r="H11" s="19" t="n">
        <v>0.322693507252417</v>
      </c>
      <c r="I11" s="19" t="n">
        <v>0.223347260449523</v>
      </c>
      <c r="J11" s="19" t="n">
        <v>0.216156510749795</v>
      </c>
      <c r="K11" s="19" t="n">
        <v>0.201355381351449</v>
      </c>
      <c r="L11" s="19" t="n">
        <v>0.241150007754825</v>
      </c>
      <c r="M11" s="19"/>
      <c r="N11" s="19" t="n">
        <v>0.265706043839955</v>
      </c>
      <c r="O11" s="19" t="n">
        <v>0.278094354609332</v>
      </c>
      <c r="P11" s="19" t="n">
        <v>0.226400039234203</v>
      </c>
      <c r="Q11" s="19" t="n">
        <v>0.239766771235191</v>
      </c>
      <c r="R11" s="19"/>
      <c r="S11" s="19" t="n">
        <v>0.22914197517143</v>
      </c>
      <c r="T11" s="19" t="n">
        <v>0.257031543225116</v>
      </c>
      <c r="U11" s="19" t="n">
        <v>0.221035316060318</v>
      </c>
      <c r="V11" s="19" t="n">
        <v>0.308584243962078</v>
      </c>
      <c r="W11" s="19" t="n">
        <v>0.320579844113204</v>
      </c>
      <c r="X11" s="19" t="n">
        <v>0.288852416832399</v>
      </c>
      <c r="Y11" s="19" t="n">
        <v>0.253573437367429</v>
      </c>
      <c r="Z11" s="19" t="n">
        <v>0.232396167698455</v>
      </c>
      <c r="AA11" s="19" t="n">
        <v>0.321104544336472</v>
      </c>
      <c r="AB11" s="19" t="n">
        <v>0.140971191179394</v>
      </c>
      <c r="AC11" s="19" t="n">
        <v>0.20214276369808</v>
      </c>
      <c r="AD11" s="19" t="n">
        <v>0.262565663752161</v>
      </c>
      <c r="AE11" s="19"/>
      <c r="AF11" s="19" t="n">
        <v>0.214929229597161</v>
      </c>
      <c r="AG11" s="19" t="n">
        <v>0.283646853051821</v>
      </c>
      <c r="AH11" s="19" t="n">
        <v>0.233114439885755</v>
      </c>
      <c r="AI11" s="19"/>
      <c r="AJ11" s="19" t="n">
        <v>0.260830820003643</v>
      </c>
      <c r="AK11" s="19" t="n">
        <v>0.308355882298928</v>
      </c>
      <c r="AL11" s="19" t="n">
        <v>0.241691878974109</v>
      </c>
      <c r="AM11" s="19" t="n">
        <v>0.139558067770058</v>
      </c>
      <c r="AN11" s="19" t="n">
        <v>0.229167533512127</v>
      </c>
      <c r="AO11" s="19"/>
      <c r="AP11" s="19" t="n">
        <v>0.25801420386031</v>
      </c>
      <c r="AQ11" s="19" t="n">
        <v>0.320493560054019</v>
      </c>
      <c r="AR11" s="19" t="n">
        <v>0.299265935622981</v>
      </c>
      <c r="AS11" s="19" t="n">
        <v>0.202999133626064</v>
      </c>
      <c r="AT11" s="19" t="n">
        <v>0.151324284057588</v>
      </c>
      <c r="AU11" s="19"/>
      <c r="AV11" s="19" t="n">
        <v>0.322515774574481</v>
      </c>
      <c r="AW11" s="19" t="n">
        <v>0.27980690894522</v>
      </c>
      <c r="AX11" s="19" t="n">
        <v>0.328306898727192</v>
      </c>
      <c r="AY11" s="19" t="n">
        <v>0.176983191911832</v>
      </c>
      <c r="AZ11" s="19" t="n">
        <v>0.20607399830726</v>
      </c>
      <c r="BA11" s="19" t="n">
        <v>0.214289066612254</v>
      </c>
      <c r="BB11" s="19"/>
      <c r="BC11" s="19" t="n">
        <v>0.211226156308964</v>
      </c>
      <c r="BD11" s="19" t="n">
        <v>0.287339590883609</v>
      </c>
      <c r="BE11" s="19" t="n">
        <v>0.300610647447318</v>
      </c>
      <c r="BF11" s="19" t="n">
        <v>0.256222227321093</v>
      </c>
      <c r="BG11" s="19" t="n">
        <v>0.112412652240466</v>
      </c>
    </row>
    <row r="12">
      <c r="B12" s="20" t="s">
        <v>652</v>
      </c>
      <c r="C12" s="19" t="n">
        <v>0.149608544265903</v>
      </c>
      <c r="D12" s="19" t="n">
        <v>0.138547006324424</v>
      </c>
      <c r="E12" s="19" t="n">
        <v>0.159532832364066</v>
      </c>
      <c r="F12" s="19"/>
      <c r="G12" s="19" t="n">
        <v>0.183360723502955</v>
      </c>
      <c r="H12" s="19" t="n">
        <v>0.111921987064946</v>
      </c>
      <c r="I12" s="19" t="n">
        <v>0.131732003398211</v>
      </c>
      <c r="J12" s="19" t="n">
        <v>0.179290530154605</v>
      </c>
      <c r="K12" s="19" t="n">
        <v>0.126159964741565</v>
      </c>
      <c r="L12" s="19" t="n">
        <v>0.163276560279807</v>
      </c>
      <c r="M12" s="19"/>
      <c r="N12" s="19" t="n">
        <v>0.117171847534187</v>
      </c>
      <c r="O12" s="19" t="n">
        <v>0.171594805835582</v>
      </c>
      <c r="P12" s="19" t="n">
        <v>0.177816007540386</v>
      </c>
      <c r="Q12" s="19" t="n">
        <v>0.138906936957093</v>
      </c>
      <c r="R12" s="19"/>
      <c r="S12" s="19" t="n">
        <v>0.149565194374366</v>
      </c>
      <c r="T12" s="19" t="n">
        <v>0.169372048056028</v>
      </c>
      <c r="U12" s="19" t="n">
        <v>0.105845458957734</v>
      </c>
      <c r="V12" s="19" t="n">
        <v>0.186516017006392</v>
      </c>
      <c r="W12" s="19" t="n">
        <v>0.149318208562031</v>
      </c>
      <c r="X12" s="19" t="n">
        <v>0.137590353311949</v>
      </c>
      <c r="Y12" s="19" t="n">
        <v>0.2012998351103</v>
      </c>
      <c r="Z12" s="19" t="n">
        <v>0.149977216517342</v>
      </c>
      <c r="AA12" s="19" t="n">
        <v>0.0789969826136777</v>
      </c>
      <c r="AB12" s="19" t="n">
        <v>0.166200274078845</v>
      </c>
      <c r="AC12" s="19" t="n">
        <v>0.16216641927036</v>
      </c>
      <c r="AD12" s="19" t="n">
        <v>0.174856274539582</v>
      </c>
      <c r="AE12" s="19"/>
      <c r="AF12" s="19" t="n">
        <v>0.146400757390561</v>
      </c>
      <c r="AG12" s="19" t="n">
        <v>0.14567525409004</v>
      </c>
      <c r="AH12" s="19" t="n">
        <v>0.136710341668572</v>
      </c>
      <c r="AI12" s="19"/>
      <c r="AJ12" s="19" t="n">
        <v>0.160164283329726</v>
      </c>
      <c r="AK12" s="19" t="n">
        <v>0.138666676653864</v>
      </c>
      <c r="AL12" s="19" t="n">
        <v>0.142540736855089</v>
      </c>
      <c r="AM12" s="19" t="n">
        <v>0.0899188835841178</v>
      </c>
      <c r="AN12" s="19" t="n">
        <v>0.167569328088867</v>
      </c>
      <c r="AO12" s="19"/>
      <c r="AP12" s="19" t="n">
        <v>0.136853377149448</v>
      </c>
      <c r="AQ12" s="19" t="n">
        <v>0.123394574420474</v>
      </c>
      <c r="AR12" s="19" t="n">
        <v>0.137772752937659</v>
      </c>
      <c r="AS12" s="19" t="n">
        <v>0.157811452500529</v>
      </c>
      <c r="AT12" s="19" t="n">
        <v>0.217065828696363</v>
      </c>
      <c r="AU12" s="19"/>
      <c r="AV12" s="19" t="n">
        <v>0.12318804394144</v>
      </c>
      <c r="AW12" s="19" t="n">
        <v>0.144373483514329</v>
      </c>
      <c r="AX12" s="19" t="n">
        <v>0.175894527382309</v>
      </c>
      <c r="AY12" s="19" t="n">
        <v>0.20329112741795</v>
      </c>
      <c r="AZ12" s="19" t="n">
        <v>0.180494155145217</v>
      </c>
      <c r="BA12" s="19" t="n">
        <v>0.101568988706913</v>
      </c>
      <c r="BB12" s="19"/>
      <c r="BC12" s="19" t="n">
        <v>0.195721037131272</v>
      </c>
      <c r="BD12" s="19" t="n">
        <v>0.150219282627983</v>
      </c>
      <c r="BE12" s="19" t="n">
        <v>0.125941124838121</v>
      </c>
      <c r="BF12" s="19" t="n">
        <v>0.116167336616323</v>
      </c>
      <c r="BG12" s="19" t="n">
        <v>0.147194102880931</v>
      </c>
    </row>
    <row r="13">
      <c r="B13" s="20" t="s">
        <v>653</v>
      </c>
      <c r="C13" s="19" t="n">
        <v>0.11571712060998</v>
      </c>
      <c r="D13" s="19" t="n">
        <v>0.12699043052827</v>
      </c>
      <c r="E13" s="19" t="n">
        <v>0.1055933800976</v>
      </c>
      <c r="F13" s="19"/>
      <c r="G13" s="19" t="n">
        <v>0.0698694023631325</v>
      </c>
      <c r="H13" s="19" t="n">
        <v>0.0732595703911241</v>
      </c>
      <c r="I13" s="19" t="n">
        <v>0.105109600205487</v>
      </c>
      <c r="J13" s="19" t="n">
        <v>0.120093940377192</v>
      </c>
      <c r="K13" s="19" t="n">
        <v>0.132669307090251</v>
      </c>
      <c r="L13" s="19" t="n">
        <v>0.17828184163252</v>
      </c>
      <c r="M13" s="19"/>
      <c r="N13" s="19" t="n">
        <v>0.0857690948546298</v>
      </c>
      <c r="O13" s="19" t="n">
        <v>0.095162459523781</v>
      </c>
      <c r="P13" s="19" t="n">
        <v>0.124234918903555</v>
      </c>
      <c r="Q13" s="19" t="n">
        <v>0.165243119728888</v>
      </c>
      <c r="R13" s="19"/>
      <c r="S13" s="19" t="n">
        <v>0.0614981664903233</v>
      </c>
      <c r="T13" s="19" t="n">
        <v>0.101536260429111</v>
      </c>
      <c r="U13" s="19" t="n">
        <v>0.252722610075462</v>
      </c>
      <c r="V13" s="19" t="n">
        <v>0.0282287819222031</v>
      </c>
      <c r="W13" s="19" t="n">
        <v>0.0942899920141259</v>
      </c>
      <c r="X13" s="19" t="n">
        <v>0.123424348217323</v>
      </c>
      <c r="Y13" s="19" t="n">
        <v>0.115257706625563</v>
      </c>
      <c r="Z13" s="19" t="n">
        <v>0.170305468296638</v>
      </c>
      <c r="AA13" s="19" t="n">
        <v>0.177068020980027</v>
      </c>
      <c r="AB13" s="19" t="n">
        <v>0.120281687796647</v>
      </c>
      <c r="AC13" s="19" t="n">
        <v>0.0849469222027657</v>
      </c>
      <c r="AD13" s="19" t="n">
        <v>0.0921685243594507</v>
      </c>
      <c r="AE13" s="19"/>
      <c r="AF13" s="19" t="n">
        <v>0.149263420514567</v>
      </c>
      <c r="AG13" s="19" t="n">
        <v>0.0997012639191176</v>
      </c>
      <c r="AH13" s="19" t="n">
        <v>0.119378224904048</v>
      </c>
      <c r="AI13" s="19"/>
      <c r="AJ13" s="19" t="n">
        <v>0.131299138155986</v>
      </c>
      <c r="AK13" s="19" t="n">
        <v>0.0745216786515346</v>
      </c>
      <c r="AL13" s="19" t="n">
        <v>0.134929564229663</v>
      </c>
      <c r="AM13" s="19" t="n">
        <v>0.13727869943289</v>
      </c>
      <c r="AN13" s="19" t="n">
        <v>0.156719737011794</v>
      </c>
      <c r="AO13" s="19"/>
      <c r="AP13" s="19" t="n">
        <v>0.127349020773907</v>
      </c>
      <c r="AQ13" s="19" t="n">
        <v>0.067097472417125</v>
      </c>
      <c r="AR13" s="19" t="n">
        <v>0.168005068919881</v>
      </c>
      <c r="AS13" s="19" t="n">
        <v>0.159906452998666</v>
      </c>
      <c r="AT13" s="19" t="n">
        <v>0.114312331900382</v>
      </c>
      <c r="AU13" s="19"/>
      <c r="AV13" s="19" t="n">
        <v>0.0662801553496782</v>
      </c>
      <c r="AW13" s="19" t="n">
        <v>0.12068783226777</v>
      </c>
      <c r="AX13" s="19" t="n">
        <v>0.149981163067883</v>
      </c>
      <c r="AY13" s="19" t="n">
        <v>0.164072587125357</v>
      </c>
      <c r="AZ13" s="19" t="n">
        <v>0.123730206068869</v>
      </c>
      <c r="BA13" s="19" t="n">
        <v>0.0967073358372936</v>
      </c>
      <c r="BB13" s="19"/>
      <c r="BC13" s="19" t="n">
        <v>0.141638495947348</v>
      </c>
      <c r="BD13" s="19" t="n">
        <v>0.108276643305324</v>
      </c>
      <c r="BE13" s="19" t="n">
        <v>0.0634969235027775</v>
      </c>
      <c r="BF13" s="19" t="n">
        <v>0.113561648888448</v>
      </c>
      <c r="BG13" s="19" t="n">
        <v>0.0602078164740485</v>
      </c>
    </row>
    <row r="14">
      <c r="B14" s="20" t="s">
        <v>654</v>
      </c>
      <c r="C14" s="19" t="n">
        <v>0.0559532220692946</v>
      </c>
      <c r="D14" s="19" t="n">
        <v>0.0611195538136344</v>
      </c>
      <c r="E14" s="19" t="n">
        <v>0.0513388854042079</v>
      </c>
      <c r="F14" s="19"/>
      <c r="G14" s="19" t="n">
        <v>0.0438982078640921</v>
      </c>
      <c r="H14" s="19" t="n">
        <v>0.0397968099763163</v>
      </c>
      <c r="I14" s="19" t="n">
        <v>0.0712330471410323</v>
      </c>
      <c r="J14" s="19" t="n">
        <v>0.0478134968338512</v>
      </c>
      <c r="K14" s="19" t="n">
        <v>0.0755287058599551</v>
      </c>
      <c r="L14" s="19" t="n">
        <v>0.0599865419126656</v>
      </c>
      <c r="M14" s="19"/>
      <c r="N14" s="19" t="n">
        <v>0.0274964782845402</v>
      </c>
      <c r="O14" s="19" t="n">
        <v>0.0698008698351697</v>
      </c>
      <c r="P14" s="19" t="n">
        <v>0.0585356054317582</v>
      </c>
      <c r="Q14" s="19" t="n">
        <v>0.0720532671918271</v>
      </c>
      <c r="R14" s="19"/>
      <c r="S14" s="19" t="n">
        <v>0.0255028100699001</v>
      </c>
      <c r="T14" s="19" t="n">
        <v>0.0593520927930159</v>
      </c>
      <c r="U14" s="19" t="n">
        <v>0.053448834742602</v>
      </c>
      <c r="V14" s="19" t="n">
        <v>0.0740192213518691</v>
      </c>
      <c r="W14" s="19" t="n">
        <v>0.0581220089450397</v>
      </c>
      <c r="X14" s="19" t="n">
        <v>0.0538549770454414</v>
      </c>
      <c r="Y14" s="19" t="n">
        <v>0.0502673207219314</v>
      </c>
      <c r="Z14" s="19" t="n">
        <v>0.132254216464585</v>
      </c>
      <c r="AA14" s="19" t="n">
        <v>0.0641103584419824</v>
      </c>
      <c r="AB14" s="19" t="n">
        <v>0.0626527330233343</v>
      </c>
      <c r="AC14" s="19" t="n">
        <v>0.0632899932370069</v>
      </c>
      <c r="AD14" s="19" t="n">
        <v>0</v>
      </c>
      <c r="AE14" s="19"/>
      <c r="AF14" s="19" t="n">
        <v>0.0744829548152361</v>
      </c>
      <c r="AG14" s="19" t="n">
        <v>0.0467902337660359</v>
      </c>
      <c r="AH14" s="19" t="n">
        <v>0.0422874665959505</v>
      </c>
      <c r="AI14" s="19"/>
      <c r="AJ14" s="19" t="n">
        <v>0.0388084753909143</v>
      </c>
      <c r="AK14" s="19" t="n">
        <v>0.064675952748673</v>
      </c>
      <c r="AL14" s="19" t="n">
        <v>0.0562231996906343</v>
      </c>
      <c r="AM14" s="19" t="n">
        <v>0.258959684225459</v>
      </c>
      <c r="AN14" s="19" t="n">
        <v>0.0359997223959845</v>
      </c>
      <c r="AO14" s="19"/>
      <c r="AP14" s="19" t="n">
        <v>0.0523587323691045</v>
      </c>
      <c r="AQ14" s="19" t="n">
        <v>0.0422328009148849</v>
      </c>
      <c r="AR14" s="19" t="n">
        <v>0.0320514164348822</v>
      </c>
      <c r="AS14" s="19" t="n">
        <v>0.129773473805184</v>
      </c>
      <c r="AT14" s="19" t="n">
        <v>0.0434782702306982</v>
      </c>
      <c r="AU14" s="19"/>
      <c r="AV14" s="19" t="n">
        <v>0.0306389503603387</v>
      </c>
      <c r="AW14" s="19" t="n">
        <v>0.0495552152164381</v>
      </c>
      <c r="AX14" s="19" t="n">
        <v>0.0414606250832189</v>
      </c>
      <c r="AY14" s="19" t="n">
        <v>0.110743425794391</v>
      </c>
      <c r="AZ14" s="19" t="n">
        <v>0.0491682979716291</v>
      </c>
      <c r="BA14" s="19" t="n">
        <v>0.0692613722701284</v>
      </c>
      <c r="BB14" s="19"/>
      <c r="BC14" s="19" t="n">
        <v>0.0735743424518566</v>
      </c>
      <c r="BD14" s="19" t="n">
        <v>0.062686283136363</v>
      </c>
      <c r="BE14" s="19" t="n">
        <v>0.0528899807936182</v>
      </c>
      <c r="BF14" s="19" t="n">
        <v>0.0280527256015187</v>
      </c>
      <c r="BG14" s="19" t="n">
        <v>0</v>
      </c>
    </row>
    <row r="15">
      <c r="B15" s="20" t="s">
        <v>655</v>
      </c>
      <c r="C15" s="19" t="n">
        <v>0.0222712348336278</v>
      </c>
      <c r="D15" s="19" t="n">
        <v>0.0247619489842363</v>
      </c>
      <c r="E15" s="19" t="n">
        <v>0.0182790002486738</v>
      </c>
      <c r="F15" s="19"/>
      <c r="G15" s="19" t="n">
        <v>0.00721547181059679</v>
      </c>
      <c r="H15" s="19" t="n">
        <v>0.0188353384948129</v>
      </c>
      <c r="I15" s="19" t="n">
        <v>0.0349284769413619</v>
      </c>
      <c r="J15" s="19" t="n">
        <v>0.0292941393951125</v>
      </c>
      <c r="K15" s="19" t="n">
        <v>0.0219636952955908</v>
      </c>
      <c r="L15" s="19" t="n">
        <v>0.0204374556992866</v>
      </c>
      <c r="M15" s="19"/>
      <c r="N15" s="19" t="n">
        <v>0.0176435776058828</v>
      </c>
      <c r="O15" s="19" t="n">
        <v>0.0189997219279344</v>
      </c>
      <c r="P15" s="19" t="n">
        <v>0.0308098421120936</v>
      </c>
      <c r="Q15" s="19" t="n">
        <v>0.0235336674895105</v>
      </c>
      <c r="R15" s="19"/>
      <c r="S15" s="19" t="n">
        <v>0.0145659350994539</v>
      </c>
      <c r="T15" s="19" t="n">
        <v>0.0259686916104814</v>
      </c>
      <c r="U15" s="19" t="n">
        <v>0</v>
      </c>
      <c r="V15" s="19" t="n">
        <v>0.0455093633653804</v>
      </c>
      <c r="W15" s="19" t="n">
        <v>0.0360094271135383</v>
      </c>
      <c r="X15" s="19" t="n">
        <v>0.0129882548393705</v>
      </c>
      <c r="Y15" s="19" t="n">
        <v>0.0272298499567441</v>
      </c>
      <c r="Z15" s="19" t="n">
        <v>0.0227733052030164</v>
      </c>
      <c r="AA15" s="19" t="n">
        <v>0.0172383552955718</v>
      </c>
      <c r="AB15" s="19" t="n">
        <v>0.00991023363802901</v>
      </c>
      <c r="AC15" s="19" t="n">
        <v>0.0366786001975357</v>
      </c>
      <c r="AD15" s="19" t="n">
        <v>0.0524551203786642</v>
      </c>
      <c r="AE15" s="19"/>
      <c r="AF15" s="19" t="n">
        <v>0.0406042439646079</v>
      </c>
      <c r="AG15" s="19" t="n">
        <v>0.00909644576709639</v>
      </c>
      <c r="AH15" s="19" t="n">
        <v>0.0303809328069098</v>
      </c>
      <c r="AI15" s="19"/>
      <c r="AJ15" s="19" t="n">
        <v>0.0200129555602509</v>
      </c>
      <c r="AK15" s="19" t="n">
        <v>0.0169405054739759</v>
      </c>
      <c r="AL15" s="19" t="n">
        <v>0</v>
      </c>
      <c r="AM15" s="19" t="n">
        <v>0.110024072814386</v>
      </c>
      <c r="AN15" s="19" t="n">
        <v>0.0306177167644663</v>
      </c>
      <c r="AO15" s="19"/>
      <c r="AP15" s="19" t="n">
        <v>0.0172059272509194</v>
      </c>
      <c r="AQ15" s="19" t="n">
        <v>0.0146615696861463</v>
      </c>
      <c r="AR15" s="19" t="n">
        <v>0.00998359491259473</v>
      </c>
      <c r="AS15" s="19" t="n">
        <v>0.0460540711908576</v>
      </c>
      <c r="AT15" s="19" t="n">
        <v>0.0167697983027</v>
      </c>
      <c r="AU15" s="19"/>
      <c r="AV15" s="19" t="n">
        <v>0.010785181010074</v>
      </c>
      <c r="AW15" s="19" t="n">
        <v>0.015465105546421</v>
      </c>
      <c r="AX15" s="19" t="n">
        <v>0.00922296616394732</v>
      </c>
      <c r="AY15" s="19" t="n">
        <v>0.0517168425229619</v>
      </c>
      <c r="AZ15" s="19" t="n">
        <v>0.0113922764511167</v>
      </c>
      <c r="BA15" s="19" t="n">
        <v>0</v>
      </c>
      <c r="BB15" s="19"/>
      <c r="BC15" s="19" t="n">
        <v>0.0269194013432194</v>
      </c>
      <c r="BD15" s="19" t="n">
        <v>0.0474671198113447</v>
      </c>
      <c r="BE15" s="19" t="n">
        <v>0.00940287252657638</v>
      </c>
      <c r="BF15" s="19" t="n">
        <v>0.016563927434185</v>
      </c>
      <c r="BG15" s="19" t="n">
        <v>0</v>
      </c>
    </row>
    <row r="16">
      <c r="B16" s="20" t="s">
        <v>123</v>
      </c>
      <c r="C16" s="21" t="n">
        <v>0.141032275741852</v>
      </c>
      <c r="D16" s="21" t="n">
        <v>0.098587133714082</v>
      </c>
      <c r="E16" s="21" t="n">
        <v>0.184116445639992</v>
      </c>
      <c r="F16" s="21"/>
      <c r="G16" s="21" t="n">
        <v>0.0742716820543795</v>
      </c>
      <c r="H16" s="21" t="n">
        <v>0.0578266054293893</v>
      </c>
      <c r="I16" s="21" t="n">
        <v>0.123750838910282</v>
      </c>
      <c r="J16" s="21" t="n">
        <v>0.137751842491663</v>
      </c>
      <c r="K16" s="21" t="n">
        <v>0.263720892983715</v>
      </c>
      <c r="L16" s="21" t="n">
        <v>0.197682493137244</v>
      </c>
      <c r="M16" s="21"/>
      <c r="N16" s="21" t="n">
        <v>0.0779700060493921</v>
      </c>
      <c r="O16" s="21" t="n">
        <v>0.134844894255156</v>
      </c>
      <c r="P16" s="21" t="n">
        <v>0.192913650016764</v>
      </c>
      <c r="Q16" s="21" t="n">
        <v>0.174616520435993</v>
      </c>
      <c r="R16" s="21"/>
      <c r="S16" s="21" t="n">
        <v>0.105296435915949</v>
      </c>
      <c r="T16" s="21" t="n">
        <v>0.189848797437515</v>
      </c>
      <c r="U16" s="21" t="n">
        <v>0.167687007420336</v>
      </c>
      <c r="V16" s="21" t="n">
        <v>0.100288519639599</v>
      </c>
      <c r="W16" s="21" t="n">
        <v>0.111115516751452</v>
      </c>
      <c r="X16" s="21" t="n">
        <v>0.145454990936358</v>
      </c>
      <c r="Y16" s="21" t="n">
        <v>0.12031399954658</v>
      </c>
      <c r="Z16" s="21" t="n">
        <v>0.092013547704169</v>
      </c>
      <c r="AA16" s="21" t="n">
        <v>0.103579228548593</v>
      </c>
      <c r="AB16" s="21" t="n">
        <v>0.263627241234831</v>
      </c>
      <c r="AC16" s="21" t="n">
        <v>0.124037710053227</v>
      </c>
      <c r="AD16" s="21" t="n">
        <v>0.154017422836924</v>
      </c>
      <c r="AE16" s="21"/>
      <c r="AF16" s="21" t="n">
        <v>0.145487710865389</v>
      </c>
      <c r="AG16" s="21" t="n">
        <v>0.136287299358978</v>
      </c>
      <c r="AH16" s="21" t="n">
        <v>0.186729536339819</v>
      </c>
      <c r="AI16" s="21"/>
      <c r="AJ16" s="21" t="n">
        <v>0.132415420885464</v>
      </c>
      <c r="AK16" s="21" t="n">
        <v>0.0919530601019364</v>
      </c>
      <c r="AL16" s="21" t="n">
        <v>0.125092660959413</v>
      </c>
      <c r="AM16" s="21" t="n">
        <v>0.137177456037954</v>
      </c>
      <c r="AN16" s="21" t="n">
        <v>0.201676702860528</v>
      </c>
      <c r="AO16" s="21"/>
      <c r="AP16" s="21" t="n">
        <v>0.156936662794775</v>
      </c>
      <c r="AQ16" s="21" t="n">
        <v>0.0839916577448249</v>
      </c>
      <c r="AR16" s="21" t="n">
        <v>0.10981041573532</v>
      </c>
      <c r="AS16" s="21" t="n">
        <v>0.154851062200438</v>
      </c>
      <c r="AT16" s="21" t="n">
        <v>0.210956979118742</v>
      </c>
      <c r="AU16" s="21"/>
      <c r="AV16" s="21" t="n">
        <v>0.0741165873864506</v>
      </c>
      <c r="AW16" s="21" t="n">
        <v>0.13282058800691</v>
      </c>
      <c r="AX16" s="21" t="n">
        <v>0.0818820824705722</v>
      </c>
      <c r="AY16" s="21" t="n">
        <v>0.13826858796697</v>
      </c>
      <c r="AZ16" s="21" t="n">
        <v>0.167622059067531</v>
      </c>
      <c r="BA16" s="21" t="n">
        <v>0.293951007658716</v>
      </c>
      <c r="BB16" s="21"/>
      <c r="BC16" s="21" t="n">
        <v>0.172910166938036</v>
      </c>
      <c r="BD16" s="21" t="n">
        <v>0.132282467209954</v>
      </c>
      <c r="BE16" s="21" t="n">
        <v>0.108022165160706</v>
      </c>
      <c r="BF16" s="21" t="n">
        <v>0.108971889133888</v>
      </c>
      <c r="BG16" s="21" t="n">
        <v>0.0704647895573316</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658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0.117385481595077</v>
      </c>
      <c r="D9" s="19" t="n">
        <v>0.113056109227577</v>
      </c>
      <c r="E9" s="19" t="n">
        <v>0.118973917610615</v>
      </c>
      <c r="F9" s="19"/>
      <c r="G9" s="19" t="n">
        <v>0.072928227005382</v>
      </c>
      <c r="H9" s="19" t="n">
        <v>0.104356459407177</v>
      </c>
      <c r="I9" s="19" t="n">
        <v>0.0938857650297381</v>
      </c>
      <c r="J9" s="19" t="n">
        <v>0.137396098983437</v>
      </c>
      <c r="K9" s="19" t="n">
        <v>0.172531524232958</v>
      </c>
      <c r="L9" s="19" t="n">
        <v>0.128301287174787</v>
      </c>
      <c r="M9" s="19"/>
      <c r="N9" s="19" t="n">
        <v>0.106830094211834</v>
      </c>
      <c r="O9" s="19" t="n">
        <v>0.107147521356954</v>
      </c>
      <c r="P9" s="19" t="n">
        <v>0.145951440134299</v>
      </c>
      <c r="Q9" s="19" t="n">
        <v>0.115315354261706</v>
      </c>
      <c r="R9" s="19"/>
      <c r="S9" s="19" t="n">
        <v>0.100126498203533</v>
      </c>
      <c r="T9" s="19" t="n">
        <v>0.156220833777345</v>
      </c>
      <c r="U9" s="19" t="n">
        <v>0.148298276396928</v>
      </c>
      <c r="V9" s="19" t="n">
        <v>0.130960070070866</v>
      </c>
      <c r="W9" s="19" t="n">
        <v>0.106223207468731</v>
      </c>
      <c r="X9" s="19" t="n">
        <v>0.125169643283166</v>
      </c>
      <c r="Y9" s="19" t="n">
        <v>0.0590033925964477</v>
      </c>
      <c r="Z9" s="19" t="n">
        <v>0.040801094868446</v>
      </c>
      <c r="AA9" s="19" t="n">
        <v>0.103628233062073</v>
      </c>
      <c r="AB9" s="19" t="n">
        <v>0.11049922880486</v>
      </c>
      <c r="AC9" s="19" t="n">
        <v>0.220871700677164</v>
      </c>
      <c r="AD9" s="19" t="n">
        <v>0.0906861458669157</v>
      </c>
      <c r="AE9" s="19"/>
      <c r="AF9" s="19" t="n">
        <v>0.161697806965815</v>
      </c>
      <c r="AG9" s="19" t="n">
        <v>0.099437991642378</v>
      </c>
      <c r="AH9" s="19" t="n">
        <v>0.0914290296042906</v>
      </c>
      <c r="AI9" s="19"/>
      <c r="AJ9" s="19" t="n">
        <v>0.10211135542109</v>
      </c>
      <c r="AK9" s="19" t="n">
        <v>0.135480550506856</v>
      </c>
      <c r="AL9" s="19" t="n">
        <v>0.091912863336046</v>
      </c>
      <c r="AM9" s="19" t="n">
        <v>0.26053893848485</v>
      </c>
      <c r="AN9" s="19" t="n">
        <v>0.120870675752015</v>
      </c>
      <c r="AO9" s="19"/>
      <c r="AP9" s="19" t="n">
        <v>0.0960930223107305</v>
      </c>
      <c r="AQ9" s="19" t="n">
        <v>0.136704488757228</v>
      </c>
      <c r="AR9" s="19" t="n">
        <v>0.135338603156888</v>
      </c>
      <c r="AS9" s="19" t="n">
        <v>0.140223965364162</v>
      </c>
      <c r="AT9" s="19" t="n">
        <v>0.0376312237421665</v>
      </c>
      <c r="AU9" s="19"/>
      <c r="AV9" s="19" t="n">
        <v>0.137539062768243</v>
      </c>
      <c r="AW9" s="19" t="n">
        <v>0.0871557877484122</v>
      </c>
      <c r="AX9" s="19" t="n">
        <v>0.102115489437573</v>
      </c>
      <c r="AY9" s="19" t="n">
        <v>0.16436231392134</v>
      </c>
      <c r="AZ9" s="19" t="n">
        <v>0.0959704567382003</v>
      </c>
      <c r="BA9" s="19" t="n">
        <v>0.0816547872355593</v>
      </c>
      <c r="BB9" s="19"/>
      <c r="BC9" s="19" t="n">
        <v>0.140326162851181</v>
      </c>
      <c r="BD9" s="19" t="n">
        <v>0.13159571437408</v>
      </c>
      <c r="BE9" s="19" t="n">
        <v>0.0950673521553066</v>
      </c>
      <c r="BF9" s="19" t="n">
        <v>0.0865154192669788</v>
      </c>
      <c r="BG9" s="19" t="n">
        <v>0.156268036741007</v>
      </c>
    </row>
    <row r="10">
      <c r="B10" s="20" t="s">
        <v>650</v>
      </c>
      <c r="C10" s="19" t="n">
        <v>0.208503546778663</v>
      </c>
      <c r="D10" s="19" t="n">
        <v>0.217481622994977</v>
      </c>
      <c r="E10" s="19" t="n">
        <v>0.20144307812764</v>
      </c>
      <c r="F10" s="19"/>
      <c r="G10" s="19" t="n">
        <v>0.220512281780544</v>
      </c>
      <c r="H10" s="19" t="n">
        <v>0.186080841084481</v>
      </c>
      <c r="I10" s="19" t="n">
        <v>0.216653035699134</v>
      </c>
      <c r="J10" s="19" t="n">
        <v>0.216989295403535</v>
      </c>
      <c r="K10" s="19" t="n">
        <v>0.160314140574583</v>
      </c>
      <c r="L10" s="19" t="n">
        <v>0.236007365042474</v>
      </c>
      <c r="M10" s="19"/>
      <c r="N10" s="19" t="n">
        <v>0.210270779365631</v>
      </c>
      <c r="O10" s="19" t="n">
        <v>0.212601324990972</v>
      </c>
      <c r="P10" s="19" t="n">
        <v>0.188078221696724</v>
      </c>
      <c r="Q10" s="19" t="n">
        <v>0.221344122490833</v>
      </c>
      <c r="R10" s="19"/>
      <c r="S10" s="19" t="n">
        <v>0.212263042434622</v>
      </c>
      <c r="T10" s="19" t="n">
        <v>0.147226946582573</v>
      </c>
      <c r="U10" s="19" t="n">
        <v>0.21919153907529</v>
      </c>
      <c r="V10" s="19" t="n">
        <v>0.174141196254274</v>
      </c>
      <c r="W10" s="19" t="n">
        <v>0.20346275885787</v>
      </c>
      <c r="X10" s="19" t="n">
        <v>0.161815913074611</v>
      </c>
      <c r="Y10" s="19" t="n">
        <v>0.161272612624004</v>
      </c>
      <c r="Z10" s="19" t="n">
        <v>0.295190295024846</v>
      </c>
      <c r="AA10" s="19" t="n">
        <v>0.260484331142404</v>
      </c>
      <c r="AB10" s="19" t="n">
        <v>0.233900675859226</v>
      </c>
      <c r="AC10" s="19" t="n">
        <v>0.329149374563636</v>
      </c>
      <c r="AD10" s="19" t="n">
        <v>0.197030850457422</v>
      </c>
      <c r="AE10" s="19"/>
      <c r="AF10" s="19" t="n">
        <v>0.217636566708874</v>
      </c>
      <c r="AG10" s="19" t="n">
        <v>0.244274371920852</v>
      </c>
      <c r="AH10" s="19" t="n">
        <v>0.117142085136525</v>
      </c>
      <c r="AI10" s="19"/>
      <c r="AJ10" s="19" t="n">
        <v>0.225067080508497</v>
      </c>
      <c r="AK10" s="19" t="n">
        <v>0.259870938517185</v>
      </c>
      <c r="AL10" s="19" t="n">
        <v>0.180390058822317</v>
      </c>
      <c r="AM10" s="19" t="n">
        <v>0.227286038544884</v>
      </c>
      <c r="AN10" s="19" t="n">
        <v>0.128919776400219</v>
      </c>
      <c r="AO10" s="19"/>
      <c r="AP10" s="19" t="n">
        <v>0.266765099342718</v>
      </c>
      <c r="AQ10" s="19" t="n">
        <v>0.224535756464247</v>
      </c>
      <c r="AR10" s="19" t="n">
        <v>0.230035285321391</v>
      </c>
      <c r="AS10" s="19" t="n">
        <v>0.183710311861647</v>
      </c>
      <c r="AT10" s="19" t="n">
        <v>0.195589409284476</v>
      </c>
      <c r="AU10" s="19"/>
      <c r="AV10" s="19" t="n">
        <v>0.209179483809519</v>
      </c>
      <c r="AW10" s="19" t="n">
        <v>0.237826199016759</v>
      </c>
      <c r="AX10" s="19" t="n">
        <v>0.224439376186673</v>
      </c>
      <c r="AY10" s="19" t="n">
        <v>0.198701936260484</v>
      </c>
      <c r="AZ10" s="19" t="n">
        <v>0.178411112513182</v>
      </c>
      <c r="BA10" s="19" t="n">
        <v>0.208246315214361</v>
      </c>
      <c r="BB10" s="19"/>
      <c r="BC10" s="19" t="n">
        <v>0.195757212520395</v>
      </c>
      <c r="BD10" s="19" t="n">
        <v>0.188925495634428</v>
      </c>
      <c r="BE10" s="19" t="n">
        <v>0.209055916105759</v>
      </c>
      <c r="BF10" s="19" t="n">
        <v>0.250428658744069</v>
      </c>
      <c r="BG10" s="19" t="n">
        <v>0.038749461827821</v>
      </c>
    </row>
    <row r="11">
      <c r="B11" s="20" t="s">
        <v>651</v>
      </c>
      <c r="C11" s="19" t="n">
        <v>0.298453553592357</v>
      </c>
      <c r="D11" s="19" t="n">
        <v>0.281443535904065</v>
      </c>
      <c r="E11" s="19" t="n">
        <v>0.312883711673688</v>
      </c>
      <c r="F11" s="19"/>
      <c r="G11" s="19" t="n">
        <v>0.299750372355411</v>
      </c>
      <c r="H11" s="19" t="n">
        <v>0.339383758745325</v>
      </c>
      <c r="I11" s="19" t="n">
        <v>0.321253771445931</v>
      </c>
      <c r="J11" s="19" t="n">
        <v>0.26038642439342</v>
      </c>
      <c r="K11" s="19" t="n">
        <v>0.269311836494641</v>
      </c>
      <c r="L11" s="19" t="n">
        <v>0.292881951882786</v>
      </c>
      <c r="M11" s="19"/>
      <c r="N11" s="19" t="n">
        <v>0.32100087364818</v>
      </c>
      <c r="O11" s="19" t="n">
        <v>0.302087430185451</v>
      </c>
      <c r="P11" s="19" t="n">
        <v>0.264705505914676</v>
      </c>
      <c r="Q11" s="19" t="n">
        <v>0.300067205645093</v>
      </c>
      <c r="R11" s="19"/>
      <c r="S11" s="19" t="n">
        <v>0.273602330317243</v>
      </c>
      <c r="T11" s="19" t="n">
        <v>0.286560951272111</v>
      </c>
      <c r="U11" s="19" t="n">
        <v>0.282445343958907</v>
      </c>
      <c r="V11" s="19" t="n">
        <v>0.292009763457014</v>
      </c>
      <c r="W11" s="19" t="n">
        <v>0.304354843344949</v>
      </c>
      <c r="X11" s="19" t="n">
        <v>0.401531778883011</v>
      </c>
      <c r="Y11" s="19" t="n">
        <v>0.28523398175627</v>
      </c>
      <c r="Z11" s="19" t="n">
        <v>0.314510866156456</v>
      </c>
      <c r="AA11" s="19" t="n">
        <v>0.34473568909758</v>
      </c>
      <c r="AB11" s="19" t="n">
        <v>0.252298472923598</v>
      </c>
      <c r="AC11" s="19" t="n">
        <v>0.255619710371065</v>
      </c>
      <c r="AD11" s="19" t="n">
        <v>0.252229099067153</v>
      </c>
      <c r="AE11" s="19"/>
      <c r="AF11" s="19" t="n">
        <v>0.272195939199147</v>
      </c>
      <c r="AG11" s="19" t="n">
        <v>0.301471998063522</v>
      </c>
      <c r="AH11" s="19" t="n">
        <v>0.355903839886699</v>
      </c>
      <c r="AI11" s="19"/>
      <c r="AJ11" s="19" t="n">
        <v>0.330267173324761</v>
      </c>
      <c r="AK11" s="19" t="n">
        <v>0.299996770930629</v>
      </c>
      <c r="AL11" s="19" t="n">
        <v>0.283072455744299</v>
      </c>
      <c r="AM11" s="19" t="n">
        <v>0.109819453061007</v>
      </c>
      <c r="AN11" s="19" t="n">
        <v>0.306873180193207</v>
      </c>
      <c r="AO11" s="19"/>
      <c r="AP11" s="19" t="n">
        <v>0.339241342841764</v>
      </c>
      <c r="AQ11" s="19" t="n">
        <v>0.284049513898921</v>
      </c>
      <c r="AR11" s="19" t="n">
        <v>0.257939393851665</v>
      </c>
      <c r="AS11" s="19" t="n">
        <v>0.244048808916909</v>
      </c>
      <c r="AT11" s="19" t="n">
        <v>0.365601544275625</v>
      </c>
      <c r="AU11" s="19"/>
      <c r="AV11" s="19" t="n">
        <v>0.311107840876521</v>
      </c>
      <c r="AW11" s="19" t="n">
        <v>0.334095578199535</v>
      </c>
      <c r="AX11" s="19" t="n">
        <v>0.305724222821702</v>
      </c>
      <c r="AY11" s="19" t="n">
        <v>0.234882124854609</v>
      </c>
      <c r="AZ11" s="19" t="n">
        <v>0.342564716363845</v>
      </c>
      <c r="BA11" s="19" t="n">
        <v>0.232800568626706</v>
      </c>
      <c r="BB11" s="19"/>
      <c r="BC11" s="19" t="n">
        <v>0.249684433045263</v>
      </c>
      <c r="BD11" s="19" t="n">
        <v>0.367427339843632</v>
      </c>
      <c r="BE11" s="19" t="n">
        <v>0.294153701728736</v>
      </c>
      <c r="BF11" s="19" t="n">
        <v>0.316336024105188</v>
      </c>
      <c r="BG11" s="19" t="n">
        <v>0.303687210398026</v>
      </c>
    </row>
    <row r="12">
      <c r="B12" s="20" t="s">
        <v>652</v>
      </c>
      <c r="C12" s="19" t="n">
        <v>0.196118933710056</v>
      </c>
      <c r="D12" s="19" t="n">
        <v>0.208260117140555</v>
      </c>
      <c r="E12" s="19" t="n">
        <v>0.185831590394301</v>
      </c>
      <c r="F12" s="19"/>
      <c r="G12" s="19" t="n">
        <v>0.210081066098639</v>
      </c>
      <c r="H12" s="19" t="n">
        <v>0.192970017337246</v>
      </c>
      <c r="I12" s="19" t="n">
        <v>0.15040853722722</v>
      </c>
      <c r="J12" s="19" t="n">
        <v>0.212570147544042</v>
      </c>
      <c r="K12" s="19" t="n">
        <v>0.210441188383165</v>
      </c>
      <c r="L12" s="19" t="n">
        <v>0.203492740030603</v>
      </c>
      <c r="M12" s="19"/>
      <c r="N12" s="19" t="n">
        <v>0.190789029410027</v>
      </c>
      <c r="O12" s="19" t="n">
        <v>0.21037689173557</v>
      </c>
      <c r="P12" s="19" t="n">
        <v>0.203717222234595</v>
      </c>
      <c r="Q12" s="19" t="n">
        <v>0.176878835217222</v>
      </c>
      <c r="R12" s="19"/>
      <c r="S12" s="19" t="n">
        <v>0.218752945049441</v>
      </c>
      <c r="T12" s="19" t="n">
        <v>0.208961078707769</v>
      </c>
      <c r="U12" s="19" t="n">
        <v>0.142371552772223</v>
      </c>
      <c r="V12" s="19" t="n">
        <v>0.186782295235196</v>
      </c>
      <c r="W12" s="19" t="n">
        <v>0.219306009120159</v>
      </c>
      <c r="X12" s="19" t="n">
        <v>0.141591842263945</v>
      </c>
      <c r="Y12" s="19" t="n">
        <v>0.299396451662724</v>
      </c>
      <c r="Z12" s="19" t="n">
        <v>0.171598761913624</v>
      </c>
      <c r="AA12" s="19" t="n">
        <v>0.145197729632363</v>
      </c>
      <c r="AB12" s="19" t="n">
        <v>0.219523686086293</v>
      </c>
      <c r="AC12" s="19" t="n">
        <v>0.123668125762358</v>
      </c>
      <c r="AD12" s="19" t="n">
        <v>0.311976403425512</v>
      </c>
      <c r="AE12" s="19"/>
      <c r="AF12" s="19" t="n">
        <v>0.192334501599051</v>
      </c>
      <c r="AG12" s="19" t="n">
        <v>0.2081695874859</v>
      </c>
      <c r="AH12" s="19" t="n">
        <v>0.137864170219417</v>
      </c>
      <c r="AI12" s="19"/>
      <c r="AJ12" s="19" t="n">
        <v>0.195365136406707</v>
      </c>
      <c r="AK12" s="19" t="n">
        <v>0.137197439946852</v>
      </c>
      <c r="AL12" s="19" t="n">
        <v>0.248510393650904</v>
      </c>
      <c r="AM12" s="19" t="n">
        <v>0.223574691574503</v>
      </c>
      <c r="AN12" s="19" t="n">
        <v>0.165963271667822</v>
      </c>
      <c r="AO12" s="19"/>
      <c r="AP12" s="19" t="n">
        <v>0.176364659638054</v>
      </c>
      <c r="AQ12" s="19" t="n">
        <v>0.163842188613188</v>
      </c>
      <c r="AR12" s="19" t="n">
        <v>0.25186079638917</v>
      </c>
      <c r="AS12" s="19" t="n">
        <v>0.205093097530176</v>
      </c>
      <c r="AT12" s="19" t="n">
        <v>0.232085049364931</v>
      </c>
      <c r="AU12" s="19"/>
      <c r="AV12" s="19" t="n">
        <v>0.174811179523694</v>
      </c>
      <c r="AW12" s="19" t="n">
        <v>0.19688103510683</v>
      </c>
      <c r="AX12" s="19" t="n">
        <v>0.243888424732695</v>
      </c>
      <c r="AY12" s="19" t="n">
        <v>0.21486067116189</v>
      </c>
      <c r="AZ12" s="19" t="n">
        <v>0.214485928579261</v>
      </c>
      <c r="BA12" s="19" t="n">
        <v>0.185483709427906</v>
      </c>
      <c r="BB12" s="19"/>
      <c r="BC12" s="19" t="n">
        <v>0.238261407224033</v>
      </c>
      <c r="BD12" s="19" t="n">
        <v>0.179691682497218</v>
      </c>
      <c r="BE12" s="19" t="n">
        <v>0.196309576975556</v>
      </c>
      <c r="BF12" s="19" t="n">
        <v>0.19800511478831</v>
      </c>
      <c r="BG12" s="19" t="n">
        <v>0.190845942220083</v>
      </c>
    </row>
    <row r="13">
      <c r="B13" s="20" t="s">
        <v>653</v>
      </c>
      <c r="C13" s="19" t="n">
        <v>0.0764767499192733</v>
      </c>
      <c r="D13" s="19" t="n">
        <v>0.0837042249801355</v>
      </c>
      <c r="E13" s="19" t="n">
        <v>0.0700059940020021</v>
      </c>
      <c r="F13" s="19"/>
      <c r="G13" s="19" t="n">
        <v>0.122525297722937</v>
      </c>
      <c r="H13" s="19" t="n">
        <v>0.0625798778167727</v>
      </c>
      <c r="I13" s="19" t="n">
        <v>0.103475935311553</v>
      </c>
      <c r="J13" s="19" t="n">
        <v>0.0654161017499542</v>
      </c>
      <c r="K13" s="19" t="n">
        <v>0.0868488680510236</v>
      </c>
      <c r="L13" s="19" t="n">
        <v>0.0362587518766475</v>
      </c>
      <c r="M13" s="19"/>
      <c r="N13" s="19" t="n">
        <v>0.0890455191568108</v>
      </c>
      <c r="O13" s="19" t="n">
        <v>0.079526183866064</v>
      </c>
      <c r="P13" s="19" t="n">
        <v>0.0701046721358123</v>
      </c>
      <c r="Q13" s="19" t="n">
        <v>0.0646953586996586</v>
      </c>
      <c r="R13" s="19"/>
      <c r="S13" s="19" t="n">
        <v>0.0889079982369329</v>
      </c>
      <c r="T13" s="19" t="n">
        <v>0.0928669314616888</v>
      </c>
      <c r="U13" s="19" t="n">
        <v>0.0778636887069448</v>
      </c>
      <c r="V13" s="19" t="n">
        <v>0.120779465196935</v>
      </c>
      <c r="W13" s="19" t="n">
        <v>0.0495759154802589</v>
      </c>
      <c r="X13" s="19" t="n">
        <v>0.0940519651998765</v>
      </c>
      <c r="Y13" s="19" t="n">
        <v>0.112155417311952</v>
      </c>
      <c r="Z13" s="19" t="n">
        <v>0.0451899702574675</v>
      </c>
      <c r="AA13" s="19" t="n">
        <v>0.0337790164910842</v>
      </c>
      <c r="AB13" s="19" t="n">
        <v>0.0874450918620488</v>
      </c>
      <c r="AC13" s="19" t="n">
        <v>0</v>
      </c>
      <c r="AD13" s="19" t="n">
        <v>0.0344494245322773</v>
      </c>
      <c r="AE13" s="19"/>
      <c r="AF13" s="19" t="n">
        <v>0.0560955028323401</v>
      </c>
      <c r="AG13" s="19" t="n">
        <v>0.0600733627768438</v>
      </c>
      <c r="AH13" s="19" t="n">
        <v>0.111572633597157</v>
      </c>
      <c r="AI13" s="19"/>
      <c r="AJ13" s="19" t="n">
        <v>0.0585898805266009</v>
      </c>
      <c r="AK13" s="19" t="n">
        <v>0.0721380591926905</v>
      </c>
      <c r="AL13" s="19" t="n">
        <v>0.0866764214622513</v>
      </c>
      <c r="AM13" s="19" t="n">
        <v>0.133764810421844</v>
      </c>
      <c r="AN13" s="19" t="n">
        <v>0.112972396414338</v>
      </c>
      <c r="AO13" s="19"/>
      <c r="AP13" s="19" t="n">
        <v>0.0441476006522466</v>
      </c>
      <c r="AQ13" s="19" t="n">
        <v>0.0978681184534899</v>
      </c>
      <c r="AR13" s="19" t="n">
        <v>0.0494662505063862</v>
      </c>
      <c r="AS13" s="19" t="n">
        <v>0.102044995915151</v>
      </c>
      <c r="AT13" s="19" t="n">
        <v>0.0919667963929626</v>
      </c>
      <c r="AU13" s="19"/>
      <c r="AV13" s="19" t="n">
        <v>0.0646589284671747</v>
      </c>
      <c r="AW13" s="19" t="n">
        <v>0.0633890605320463</v>
      </c>
      <c r="AX13" s="19" t="n">
        <v>0.0637471519563742</v>
      </c>
      <c r="AY13" s="19" t="n">
        <v>0.087766510648459</v>
      </c>
      <c r="AZ13" s="19" t="n">
        <v>0.103932263187673</v>
      </c>
      <c r="BA13" s="19" t="n">
        <v>0.116741844189954</v>
      </c>
      <c r="BB13" s="19"/>
      <c r="BC13" s="19" t="n">
        <v>0.0923231823030899</v>
      </c>
      <c r="BD13" s="19" t="n">
        <v>0.0603877734243305</v>
      </c>
      <c r="BE13" s="19" t="n">
        <v>0.0705075522226411</v>
      </c>
      <c r="BF13" s="19" t="n">
        <v>0.0531836387364753</v>
      </c>
      <c r="BG13" s="19" t="n">
        <v>0.121685354257851</v>
      </c>
    </row>
    <row r="14">
      <c r="B14" s="20" t="s">
        <v>654</v>
      </c>
      <c r="C14" s="19" t="n">
        <v>0.0231681947936192</v>
      </c>
      <c r="D14" s="19" t="n">
        <v>0.0221564135659228</v>
      </c>
      <c r="E14" s="19" t="n">
        <v>0.0243658006482116</v>
      </c>
      <c r="F14" s="19"/>
      <c r="G14" s="19" t="n">
        <v>0.0297293206792434</v>
      </c>
      <c r="H14" s="19" t="n">
        <v>0.0308388385553021</v>
      </c>
      <c r="I14" s="19" t="n">
        <v>0.0054987862542225</v>
      </c>
      <c r="J14" s="19" t="n">
        <v>0.0246495802621208</v>
      </c>
      <c r="K14" s="19" t="n">
        <v>0.0319715890272151</v>
      </c>
      <c r="L14" s="19" t="n">
        <v>0.0194676932653644</v>
      </c>
      <c r="M14" s="19"/>
      <c r="N14" s="19" t="n">
        <v>0.0273058994769568</v>
      </c>
      <c r="O14" s="19" t="n">
        <v>0.0335028502103019</v>
      </c>
      <c r="P14" s="19" t="n">
        <v>0.0221595988295201</v>
      </c>
      <c r="Q14" s="19" t="n">
        <v>0.00831864701341115</v>
      </c>
      <c r="R14" s="19"/>
      <c r="S14" s="19" t="n">
        <v>0.0466867695041033</v>
      </c>
      <c r="T14" s="19" t="n">
        <v>0.0258576512899398</v>
      </c>
      <c r="U14" s="19" t="n">
        <v>0.0138218341063452</v>
      </c>
      <c r="V14" s="19" t="n">
        <v>0.0138459081161457</v>
      </c>
      <c r="W14" s="19" t="n">
        <v>0.0253637657860325</v>
      </c>
      <c r="X14" s="19" t="n">
        <v>0.0135415201752443</v>
      </c>
      <c r="Y14" s="19" t="n">
        <v>0.0363498287713138</v>
      </c>
      <c r="Z14" s="19" t="n">
        <v>0</v>
      </c>
      <c r="AA14" s="19" t="n">
        <v>0.0262309033724264</v>
      </c>
      <c r="AB14" s="19" t="n">
        <v>0</v>
      </c>
      <c r="AC14" s="19" t="n">
        <v>0</v>
      </c>
      <c r="AD14" s="19" t="n">
        <v>0.0628272798750804</v>
      </c>
      <c r="AE14" s="19"/>
      <c r="AF14" s="19" t="n">
        <v>0.0281604748695315</v>
      </c>
      <c r="AG14" s="19" t="n">
        <v>0.0245812540014678</v>
      </c>
      <c r="AH14" s="19" t="n">
        <v>0.00628995819819126</v>
      </c>
      <c r="AI14" s="19"/>
      <c r="AJ14" s="19" t="n">
        <v>0.0211095851202953</v>
      </c>
      <c r="AK14" s="19" t="n">
        <v>0.0294011379018867</v>
      </c>
      <c r="AL14" s="19" t="n">
        <v>0.0569996401159177</v>
      </c>
      <c r="AM14" s="19" t="n">
        <v>0</v>
      </c>
      <c r="AN14" s="19" t="n">
        <v>0.0147491171613181</v>
      </c>
      <c r="AO14" s="19"/>
      <c r="AP14" s="19" t="n">
        <v>0.0104516933331426</v>
      </c>
      <c r="AQ14" s="19" t="n">
        <v>0.0248589801464925</v>
      </c>
      <c r="AR14" s="19" t="n">
        <v>0.0340682684126222</v>
      </c>
      <c r="AS14" s="19" t="n">
        <v>0.0479108720179974</v>
      </c>
      <c r="AT14" s="19" t="n">
        <v>0</v>
      </c>
      <c r="AU14" s="19"/>
      <c r="AV14" s="19" t="n">
        <v>0.0306455103260465</v>
      </c>
      <c r="AW14" s="19" t="n">
        <v>0.0132241053215046</v>
      </c>
      <c r="AX14" s="19" t="n">
        <v>0.031472679889836</v>
      </c>
      <c r="AY14" s="19" t="n">
        <v>0.0341891227573909</v>
      </c>
      <c r="AZ14" s="19" t="n">
        <v>0</v>
      </c>
      <c r="BA14" s="19" t="n">
        <v>0.0131296564969295</v>
      </c>
      <c r="BB14" s="19"/>
      <c r="BC14" s="19" t="n">
        <v>0.0150152136766008</v>
      </c>
      <c r="BD14" s="19" t="n">
        <v>0.00426865950045715</v>
      </c>
      <c r="BE14" s="19" t="n">
        <v>0.0492107253210509</v>
      </c>
      <c r="BF14" s="19" t="n">
        <v>0.0171034160444176</v>
      </c>
      <c r="BG14" s="19" t="n">
        <v>0.0414094726876039</v>
      </c>
    </row>
    <row r="15">
      <c r="B15" s="20" t="s">
        <v>655</v>
      </c>
      <c r="C15" s="19" t="n">
        <v>0.0147053733198996</v>
      </c>
      <c r="D15" s="19" t="n">
        <v>0.0173776281477871</v>
      </c>
      <c r="E15" s="19" t="n">
        <v>0.0121960193405153</v>
      </c>
      <c r="F15" s="19"/>
      <c r="G15" s="19" t="n">
        <v>0.0122055970054032</v>
      </c>
      <c r="H15" s="19" t="n">
        <v>0.0306529040592263</v>
      </c>
      <c r="I15" s="19" t="n">
        <v>0.0161500614408318</v>
      </c>
      <c r="J15" s="19" t="n">
        <v>0.0114474265857239</v>
      </c>
      <c r="K15" s="19" t="n">
        <v>0</v>
      </c>
      <c r="L15" s="19" t="n">
        <v>0.0136534344068446</v>
      </c>
      <c r="M15" s="19"/>
      <c r="N15" s="19" t="n">
        <v>0.0181033650470899</v>
      </c>
      <c r="O15" s="19" t="n">
        <v>0.00403132605859455</v>
      </c>
      <c r="P15" s="19" t="n">
        <v>0.0176632170253073</v>
      </c>
      <c r="Q15" s="19" t="n">
        <v>0.0195760504694385</v>
      </c>
      <c r="R15" s="19"/>
      <c r="S15" s="19" t="n">
        <v>0.0223298727045502</v>
      </c>
      <c r="T15" s="19" t="n">
        <v>0.0160122070803631</v>
      </c>
      <c r="U15" s="19" t="n">
        <v>0.0115347303221922</v>
      </c>
      <c r="V15" s="19" t="n">
        <v>0.0233305796258394</v>
      </c>
      <c r="W15" s="19" t="n">
        <v>0.0133478535172845</v>
      </c>
      <c r="X15" s="19" t="n">
        <v>0.0129882548393705</v>
      </c>
      <c r="Y15" s="19" t="n">
        <v>0</v>
      </c>
      <c r="Z15" s="19" t="n">
        <v>0.019022892111301</v>
      </c>
      <c r="AA15" s="19" t="n">
        <v>0.0247734991029498</v>
      </c>
      <c r="AB15" s="19" t="n">
        <v>0</v>
      </c>
      <c r="AC15" s="19" t="n">
        <v>0.0166512703210551</v>
      </c>
      <c r="AD15" s="19" t="n">
        <v>0</v>
      </c>
      <c r="AE15" s="19"/>
      <c r="AF15" s="19" t="n">
        <v>0.0231232178052035</v>
      </c>
      <c r="AG15" s="19" t="n">
        <v>0.00531118803925151</v>
      </c>
      <c r="AH15" s="19" t="n">
        <v>0.0212367923357762</v>
      </c>
      <c r="AI15" s="19"/>
      <c r="AJ15" s="19" t="n">
        <v>0.0120347340461151</v>
      </c>
      <c r="AK15" s="19" t="n">
        <v>0.0112996392462043</v>
      </c>
      <c r="AL15" s="19" t="n">
        <v>0</v>
      </c>
      <c r="AM15" s="19" t="n">
        <v>0</v>
      </c>
      <c r="AN15" s="19" t="n">
        <v>0.0297961263974775</v>
      </c>
      <c r="AO15" s="19"/>
      <c r="AP15" s="19" t="n">
        <v>0.015469447226979</v>
      </c>
      <c r="AQ15" s="19" t="n">
        <v>0.0123647811802472</v>
      </c>
      <c r="AR15" s="19" t="n">
        <v>0</v>
      </c>
      <c r="AS15" s="19" t="n">
        <v>0.0372536312909374</v>
      </c>
      <c r="AT15" s="19" t="n">
        <v>0</v>
      </c>
      <c r="AU15" s="19"/>
      <c r="AV15" s="19" t="n">
        <v>0.0152429837067163</v>
      </c>
      <c r="AW15" s="19" t="n">
        <v>0.0142414324936348</v>
      </c>
      <c r="AX15" s="19" t="n">
        <v>0</v>
      </c>
      <c r="AY15" s="19" t="n">
        <v>0.0314533329999136</v>
      </c>
      <c r="AZ15" s="19" t="n">
        <v>0.0122413056450779</v>
      </c>
      <c r="BA15" s="19" t="n">
        <v>0.0106317551443675</v>
      </c>
      <c r="BB15" s="19"/>
      <c r="BC15" s="19" t="n">
        <v>0.019139060681116</v>
      </c>
      <c r="BD15" s="19" t="n">
        <v>0.00484143271692634</v>
      </c>
      <c r="BE15" s="19" t="n">
        <v>0.0158264415555038</v>
      </c>
      <c r="BF15" s="19" t="n">
        <v>0.0144438422154705</v>
      </c>
      <c r="BG15" s="19" t="n">
        <v>0.0922919351875996</v>
      </c>
    </row>
    <row r="16">
      <c r="B16" s="20" t="s">
        <v>123</v>
      </c>
      <c r="C16" s="21" t="n">
        <v>0.0651881662910552</v>
      </c>
      <c r="D16" s="21" t="n">
        <v>0.0565203480389817</v>
      </c>
      <c r="E16" s="21" t="n">
        <v>0.074299888203027</v>
      </c>
      <c r="F16" s="21"/>
      <c r="G16" s="21" t="n">
        <v>0.0322678373524397</v>
      </c>
      <c r="H16" s="21" t="n">
        <v>0.0531373029944702</v>
      </c>
      <c r="I16" s="21" t="n">
        <v>0.0926741075913693</v>
      </c>
      <c r="J16" s="21" t="n">
        <v>0.0711449250777676</v>
      </c>
      <c r="K16" s="21" t="n">
        <v>0.0685808532364135</v>
      </c>
      <c r="L16" s="21" t="n">
        <v>0.0699367763204941</v>
      </c>
      <c r="M16" s="21"/>
      <c r="N16" s="21" t="n">
        <v>0.0366544396834708</v>
      </c>
      <c r="O16" s="21" t="n">
        <v>0.050726471596092</v>
      </c>
      <c r="P16" s="21" t="n">
        <v>0.0876201220290663</v>
      </c>
      <c r="Q16" s="21" t="n">
        <v>0.0938044262026378</v>
      </c>
      <c r="R16" s="21"/>
      <c r="S16" s="21" t="n">
        <v>0.0373305435495734</v>
      </c>
      <c r="T16" s="21" t="n">
        <v>0.0662933998282101</v>
      </c>
      <c r="U16" s="21" t="n">
        <v>0.104473034661169</v>
      </c>
      <c r="V16" s="21" t="n">
        <v>0.0581507220437289</v>
      </c>
      <c r="W16" s="21" t="n">
        <v>0.0783656464247156</v>
      </c>
      <c r="X16" s="21" t="n">
        <v>0.0493090822807763</v>
      </c>
      <c r="Y16" s="21" t="n">
        <v>0.0465883152772883</v>
      </c>
      <c r="Z16" s="21" t="n">
        <v>0.11368611966786</v>
      </c>
      <c r="AA16" s="21" t="n">
        <v>0.0611705980991197</v>
      </c>
      <c r="AB16" s="21" t="n">
        <v>0.0963328444639738</v>
      </c>
      <c r="AC16" s="21" t="n">
        <v>0.0540398183047224</v>
      </c>
      <c r="AD16" s="21" t="n">
        <v>0.05080079677564</v>
      </c>
      <c r="AE16" s="21"/>
      <c r="AF16" s="21" t="n">
        <v>0.0487559900200379</v>
      </c>
      <c r="AG16" s="21" t="n">
        <v>0.0566802460697842</v>
      </c>
      <c r="AH16" s="21" t="n">
        <v>0.158561491021944</v>
      </c>
      <c r="AI16" s="21"/>
      <c r="AJ16" s="21" t="n">
        <v>0.0554550546459338</v>
      </c>
      <c r="AK16" s="21" t="n">
        <v>0.0546154637576955</v>
      </c>
      <c r="AL16" s="21" t="n">
        <v>0.0524381668682654</v>
      </c>
      <c r="AM16" s="21" t="n">
        <v>0.0450160679129119</v>
      </c>
      <c r="AN16" s="21" t="n">
        <v>0.119855456013603</v>
      </c>
      <c r="AO16" s="21"/>
      <c r="AP16" s="21" t="n">
        <v>0.0514671346543651</v>
      </c>
      <c r="AQ16" s="21" t="n">
        <v>0.0557761724861862</v>
      </c>
      <c r="AR16" s="21" t="n">
        <v>0.0412914023618769</v>
      </c>
      <c r="AS16" s="21" t="n">
        <v>0.0397143171030195</v>
      </c>
      <c r="AT16" s="21" t="n">
        <v>0.0771259769398388</v>
      </c>
      <c r="AU16" s="21"/>
      <c r="AV16" s="21" t="n">
        <v>0.0568150105220863</v>
      </c>
      <c r="AW16" s="21" t="n">
        <v>0.0531868015812779</v>
      </c>
      <c r="AX16" s="21" t="n">
        <v>0.0286126549751474</v>
      </c>
      <c r="AY16" s="21" t="n">
        <v>0.0337839873959132</v>
      </c>
      <c r="AZ16" s="21" t="n">
        <v>0.0523942169727607</v>
      </c>
      <c r="BA16" s="21" t="n">
        <v>0.151311363664216</v>
      </c>
      <c r="BB16" s="21"/>
      <c r="BC16" s="21" t="n">
        <v>0.0494933276983218</v>
      </c>
      <c r="BD16" s="21" t="n">
        <v>0.0628619020089273</v>
      </c>
      <c r="BE16" s="21" t="n">
        <v>0.0698687339354456</v>
      </c>
      <c r="BF16" s="21" t="n">
        <v>0.0639838860990902</v>
      </c>
      <c r="BG16" s="21" t="n">
        <v>0.055062586680009</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659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0.119767656976871</v>
      </c>
      <c r="D9" s="19" t="n">
        <v>0.0892776147638684</v>
      </c>
      <c r="E9" s="19" t="n">
        <v>0.148909588368322</v>
      </c>
      <c r="F9" s="19"/>
      <c r="G9" s="19" t="n">
        <v>0.143742006843081</v>
      </c>
      <c r="H9" s="19" t="n">
        <v>0.136277163667027</v>
      </c>
      <c r="I9" s="19" t="n">
        <v>0.102259143017132</v>
      </c>
      <c r="J9" s="19" t="n">
        <v>0.12917578573877</v>
      </c>
      <c r="K9" s="19" t="n">
        <v>0.122885845808716</v>
      </c>
      <c r="L9" s="19" t="n">
        <v>0.0935678710814746</v>
      </c>
      <c r="M9" s="19"/>
      <c r="N9" s="19" t="n">
        <v>0.114044265679596</v>
      </c>
      <c r="O9" s="19" t="n">
        <v>0.1159185813411</v>
      </c>
      <c r="P9" s="19" t="n">
        <v>0.140365867320408</v>
      </c>
      <c r="Q9" s="19" t="n">
        <v>0.112450739938305</v>
      </c>
      <c r="R9" s="19"/>
      <c r="S9" s="19" t="n">
        <v>0.101452469231963</v>
      </c>
      <c r="T9" s="19" t="n">
        <v>0.143526310235252</v>
      </c>
      <c r="U9" s="19" t="n">
        <v>0.134155704143734</v>
      </c>
      <c r="V9" s="19" t="n">
        <v>0.145308840713635</v>
      </c>
      <c r="W9" s="19" t="n">
        <v>0.159400230819274</v>
      </c>
      <c r="X9" s="19" t="n">
        <v>0.0873090322706576</v>
      </c>
      <c r="Y9" s="19" t="n">
        <v>0.119973572136917</v>
      </c>
      <c r="Z9" s="19" t="n">
        <v>0.0886243802448581</v>
      </c>
      <c r="AA9" s="19" t="n">
        <v>0.0934271100538446</v>
      </c>
      <c r="AB9" s="19" t="n">
        <v>0.0719400370597136</v>
      </c>
      <c r="AC9" s="19" t="n">
        <v>0.206476821788972</v>
      </c>
      <c r="AD9" s="19" t="n">
        <v>0.143202749680386</v>
      </c>
      <c r="AE9" s="19"/>
      <c r="AF9" s="19" t="n">
        <v>0.102130756315737</v>
      </c>
      <c r="AG9" s="19" t="n">
        <v>0.109374558108857</v>
      </c>
      <c r="AH9" s="19" t="n">
        <v>0.137795685685568</v>
      </c>
      <c r="AI9" s="19"/>
      <c r="AJ9" s="19" t="n">
        <v>0.10575885000689</v>
      </c>
      <c r="AK9" s="19" t="n">
        <v>0.137650719178567</v>
      </c>
      <c r="AL9" s="19" t="n">
        <v>0.0719910791813047</v>
      </c>
      <c r="AM9" s="19" t="n">
        <v>0.0503665199554591</v>
      </c>
      <c r="AN9" s="19" t="n">
        <v>0.0918329012360719</v>
      </c>
      <c r="AO9" s="19"/>
      <c r="AP9" s="19" t="n">
        <v>0.0855625677169697</v>
      </c>
      <c r="AQ9" s="19" t="n">
        <v>0.161161323901602</v>
      </c>
      <c r="AR9" s="19" t="n">
        <v>0.093566976142123</v>
      </c>
      <c r="AS9" s="19" t="n">
        <v>0.0507448297731359</v>
      </c>
      <c r="AT9" s="19" t="n">
        <v>0.137859250975858</v>
      </c>
      <c r="AU9" s="19"/>
      <c r="AV9" s="19" t="n">
        <v>0.167178658096471</v>
      </c>
      <c r="AW9" s="19" t="n">
        <v>0.0748227542351987</v>
      </c>
      <c r="AX9" s="19" t="n">
        <v>0.107213290440874</v>
      </c>
      <c r="AY9" s="19" t="n">
        <v>0.0733627264617568</v>
      </c>
      <c r="AZ9" s="19" t="n">
        <v>0.129831331380881</v>
      </c>
      <c r="BA9" s="19" t="n">
        <v>0.101095646824513</v>
      </c>
      <c r="BB9" s="19"/>
      <c r="BC9" s="19" t="n">
        <v>0.144574996532136</v>
      </c>
      <c r="BD9" s="19" t="n">
        <v>0.114603265232053</v>
      </c>
      <c r="BE9" s="19" t="n">
        <v>0.116277011511791</v>
      </c>
      <c r="BF9" s="19" t="n">
        <v>0.100180426463697</v>
      </c>
      <c r="BG9" s="19" t="n">
        <v>0.324720886410265</v>
      </c>
    </row>
    <row r="10">
      <c r="B10" s="20" t="s">
        <v>650</v>
      </c>
      <c r="C10" s="19" t="n">
        <v>0.228047710377432</v>
      </c>
      <c r="D10" s="19" t="n">
        <v>0.205617314782898</v>
      </c>
      <c r="E10" s="19" t="n">
        <v>0.252138055655822</v>
      </c>
      <c r="F10" s="19"/>
      <c r="G10" s="19" t="n">
        <v>0.225820715005282</v>
      </c>
      <c r="H10" s="19" t="n">
        <v>0.256142433892852</v>
      </c>
      <c r="I10" s="19" t="n">
        <v>0.2300326633064</v>
      </c>
      <c r="J10" s="19" t="n">
        <v>0.213857645077694</v>
      </c>
      <c r="K10" s="19" t="n">
        <v>0.152476371895958</v>
      </c>
      <c r="L10" s="19" t="n">
        <v>0.262839388625544</v>
      </c>
      <c r="M10" s="19"/>
      <c r="N10" s="19" t="n">
        <v>0.256999019436673</v>
      </c>
      <c r="O10" s="19" t="n">
        <v>0.225849216185022</v>
      </c>
      <c r="P10" s="19" t="n">
        <v>0.189614235445341</v>
      </c>
      <c r="Q10" s="19" t="n">
        <v>0.232404365444287</v>
      </c>
      <c r="R10" s="19"/>
      <c r="S10" s="19" t="n">
        <v>0.229083549703676</v>
      </c>
      <c r="T10" s="19" t="n">
        <v>0.203255266085266</v>
      </c>
      <c r="U10" s="19" t="n">
        <v>0.192310169246221</v>
      </c>
      <c r="V10" s="19" t="n">
        <v>0.301123139716639</v>
      </c>
      <c r="W10" s="19" t="n">
        <v>0.233650175213324</v>
      </c>
      <c r="X10" s="19" t="n">
        <v>0.291419847930203</v>
      </c>
      <c r="Y10" s="19" t="n">
        <v>0.15406939246593</v>
      </c>
      <c r="Z10" s="19" t="n">
        <v>0.16937266769327</v>
      </c>
      <c r="AA10" s="19" t="n">
        <v>0.221644573835119</v>
      </c>
      <c r="AB10" s="19" t="n">
        <v>0.263164378750521</v>
      </c>
      <c r="AC10" s="19" t="n">
        <v>0.235792838484929</v>
      </c>
      <c r="AD10" s="19" t="n">
        <v>0.183857688022882</v>
      </c>
      <c r="AE10" s="19"/>
      <c r="AF10" s="19" t="n">
        <v>0.219269649787961</v>
      </c>
      <c r="AG10" s="19" t="n">
        <v>0.253894561187138</v>
      </c>
      <c r="AH10" s="19" t="n">
        <v>0.195144887992801</v>
      </c>
      <c r="AI10" s="19"/>
      <c r="AJ10" s="19" t="n">
        <v>0.233796041192993</v>
      </c>
      <c r="AK10" s="19" t="n">
        <v>0.243686747355769</v>
      </c>
      <c r="AL10" s="19" t="n">
        <v>0.167252979338999</v>
      </c>
      <c r="AM10" s="19" t="n">
        <v>0.211664123917926</v>
      </c>
      <c r="AN10" s="19" t="n">
        <v>0.204198976404807</v>
      </c>
      <c r="AO10" s="19"/>
      <c r="AP10" s="19" t="n">
        <v>0.226053340313797</v>
      </c>
      <c r="AQ10" s="19" t="n">
        <v>0.244601694273653</v>
      </c>
      <c r="AR10" s="19" t="n">
        <v>0.241314078057527</v>
      </c>
      <c r="AS10" s="19" t="n">
        <v>0.198592473066647</v>
      </c>
      <c r="AT10" s="19" t="n">
        <v>0.268485863374187</v>
      </c>
      <c r="AU10" s="19"/>
      <c r="AV10" s="19" t="n">
        <v>0.243082220720002</v>
      </c>
      <c r="AW10" s="19" t="n">
        <v>0.242684871973981</v>
      </c>
      <c r="AX10" s="19" t="n">
        <v>0.233504873288365</v>
      </c>
      <c r="AY10" s="19" t="n">
        <v>0.181863796592769</v>
      </c>
      <c r="AZ10" s="19" t="n">
        <v>0.277747342323697</v>
      </c>
      <c r="BA10" s="19" t="n">
        <v>0.213578002592968</v>
      </c>
      <c r="BB10" s="19"/>
      <c r="BC10" s="19" t="n">
        <v>0.20861892090615</v>
      </c>
      <c r="BD10" s="19" t="n">
        <v>0.27903676389188</v>
      </c>
      <c r="BE10" s="19" t="n">
        <v>0.223959919388622</v>
      </c>
      <c r="BF10" s="19" t="n">
        <v>0.21469163997594</v>
      </c>
      <c r="BG10" s="19" t="n">
        <v>0.0778054441586071</v>
      </c>
    </row>
    <row r="11">
      <c r="B11" s="20" t="s">
        <v>651</v>
      </c>
      <c r="C11" s="19" t="n">
        <v>0.266478124735626</v>
      </c>
      <c r="D11" s="19" t="n">
        <v>0.273284311985708</v>
      </c>
      <c r="E11" s="19" t="n">
        <v>0.257139691901007</v>
      </c>
      <c r="F11" s="19"/>
      <c r="G11" s="19" t="n">
        <v>0.286194229181772</v>
      </c>
      <c r="H11" s="19" t="n">
        <v>0.277145713564669</v>
      </c>
      <c r="I11" s="19" t="n">
        <v>0.298983995665375</v>
      </c>
      <c r="J11" s="19" t="n">
        <v>0.268687454771327</v>
      </c>
      <c r="K11" s="19" t="n">
        <v>0.236630314851237</v>
      </c>
      <c r="L11" s="19" t="n">
        <v>0.23466205449171</v>
      </c>
      <c r="M11" s="19"/>
      <c r="N11" s="19" t="n">
        <v>0.298115604414594</v>
      </c>
      <c r="O11" s="19" t="n">
        <v>0.272666486386489</v>
      </c>
      <c r="P11" s="19" t="n">
        <v>0.242003240987669</v>
      </c>
      <c r="Q11" s="19" t="n">
        <v>0.24632349499603</v>
      </c>
      <c r="R11" s="19"/>
      <c r="S11" s="19" t="n">
        <v>0.320299066681925</v>
      </c>
      <c r="T11" s="19" t="n">
        <v>0.227615060488933</v>
      </c>
      <c r="U11" s="19" t="n">
        <v>0.248370124780573</v>
      </c>
      <c r="V11" s="19" t="n">
        <v>0.241547522147555</v>
      </c>
      <c r="W11" s="19" t="n">
        <v>0.21628242660823</v>
      </c>
      <c r="X11" s="19" t="n">
        <v>0.230572396623595</v>
      </c>
      <c r="Y11" s="19" t="n">
        <v>0.28362733866162</v>
      </c>
      <c r="Z11" s="19" t="n">
        <v>0.293360493486771</v>
      </c>
      <c r="AA11" s="19" t="n">
        <v>0.301682277091732</v>
      </c>
      <c r="AB11" s="19" t="n">
        <v>0.269337743634568</v>
      </c>
      <c r="AC11" s="19" t="n">
        <v>0.294674074469848</v>
      </c>
      <c r="AD11" s="19" t="n">
        <v>0.243436578044321</v>
      </c>
      <c r="AE11" s="19"/>
      <c r="AF11" s="19" t="n">
        <v>0.263626708899137</v>
      </c>
      <c r="AG11" s="19" t="n">
        <v>0.26833512666799</v>
      </c>
      <c r="AH11" s="19" t="n">
        <v>0.232764044308522</v>
      </c>
      <c r="AI11" s="19"/>
      <c r="AJ11" s="19" t="n">
        <v>0.240245980480256</v>
      </c>
      <c r="AK11" s="19" t="n">
        <v>0.313299274496606</v>
      </c>
      <c r="AL11" s="19" t="n">
        <v>0.338369052403763</v>
      </c>
      <c r="AM11" s="19" t="n">
        <v>0.265666884789218</v>
      </c>
      <c r="AN11" s="19" t="n">
        <v>0.232871299308141</v>
      </c>
      <c r="AO11" s="19"/>
      <c r="AP11" s="19" t="n">
        <v>0.27737543294286</v>
      </c>
      <c r="AQ11" s="19" t="n">
        <v>0.27764475720844</v>
      </c>
      <c r="AR11" s="19" t="n">
        <v>0.282720463124174</v>
      </c>
      <c r="AS11" s="19" t="n">
        <v>0.256701168907529</v>
      </c>
      <c r="AT11" s="19" t="n">
        <v>0.217272784694763</v>
      </c>
      <c r="AU11" s="19"/>
      <c r="AV11" s="19" t="n">
        <v>0.289672341700977</v>
      </c>
      <c r="AW11" s="19" t="n">
        <v>0.275790805022859</v>
      </c>
      <c r="AX11" s="19" t="n">
        <v>0.297058039587477</v>
      </c>
      <c r="AY11" s="19" t="n">
        <v>0.28211020247847</v>
      </c>
      <c r="AZ11" s="19" t="n">
        <v>0.25799948518215</v>
      </c>
      <c r="BA11" s="19" t="n">
        <v>0.21485560226732</v>
      </c>
      <c r="BB11" s="19"/>
      <c r="BC11" s="19" t="n">
        <v>0.268491712550374</v>
      </c>
      <c r="BD11" s="19" t="n">
        <v>0.24486814517692</v>
      </c>
      <c r="BE11" s="19" t="n">
        <v>0.272462447946161</v>
      </c>
      <c r="BF11" s="19" t="n">
        <v>0.299527337999079</v>
      </c>
      <c r="BG11" s="19" t="n">
        <v>0.270783332934552</v>
      </c>
    </row>
    <row r="12">
      <c r="B12" s="20" t="s">
        <v>652</v>
      </c>
      <c r="C12" s="19" t="n">
        <v>0.168739412526859</v>
      </c>
      <c r="D12" s="19" t="n">
        <v>0.203623346082434</v>
      </c>
      <c r="E12" s="19" t="n">
        <v>0.13578195838902</v>
      </c>
      <c r="F12" s="19"/>
      <c r="G12" s="19" t="n">
        <v>0.173980896016332</v>
      </c>
      <c r="H12" s="19" t="n">
        <v>0.14652713896279</v>
      </c>
      <c r="I12" s="19" t="n">
        <v>0.182846423317658</v>
      </c>
      <c r="J12" s="19" t="n">
        <v>0.152212166032256</v>
      </c>
      <c r="K12" s="19" t="n">
        <v>0.169271395197966</v>
      </c>
      <c r="L12" s="19" t="n">
        <v>0.185069291713684</v>
      </c>
      <c r="M12" s="19"/>
      <c r="N12" s="19" t="n">
        <v>0.189481251689918</v>
      </c>
      <c r="O12" s="19" t="n">
        <v>0.166510889777203</v>
      </c>
      <c r="P12" s="19" t="n">
        <v>0.15237899623698</v>
      </c>
      <c r="Q12" s="19" t="n">
        <v>0.158376177204082</v>
      </c>
      <c r="R12" s="19"/>
      <c r="S12" s="19" t="n">
        <v>0.190466670698875</v>
      </c>
      <c r="T12" s="19" t="n">
        <v>0.166620381105629</v>
      </c>
      <c r="U12" s="19" t="n">
        <v>0.212870787445713</v>
      </c>
      <c r="V12" s="19" t="n">
        <v>0.119412396675732</v>
      </c>
      <c r="W12" s="19" t="n">
        <v>0.180716801485276</v>
      </c>
      <c r="X12" s="19" t="n">
        <v>0.18712160242719</v>
      </c>
      <c r="Y12" s="19" t="n">
        <v>0.201148178877328</v>
      </c>
      <c r="Z12" s="19" t="n">
        <v>0.14490466403895</v>
      </c>
      <c r="AA12" s="19" t="n">
        <v>0.180366316645074</v>
      </c>
      <c r="AB12" s="19" t="n">
        <v>0.13670004605202</v>
      </c>
      <c r="AC12" s="19" t="n">
        <v>0.0846025850683926</v>
      </c>
      <c r="AD12" s="19" t="n">
        <v>0.140620734455101</v>
      </c>
      <c r="AE12" s="19"/>
      <c r="AF12" s="19" t="n">
        <v>0.150578426044755</v>
      </c>
      <c r="AG12" s="19" t="n">
        <v>0.189122113410662</v>
      </c>
      <c r="AH12" s="19" t="n">
        <v>0.152922112728547</v>
      </c>
      <c r="AI12" s="19"/>
      <c r="AJ12" s="19" t="n">
        <v>0.190129245070183</v>
      </c>
      <c r="AK12" s="19" t="n">
        <v>0.148996684467037</v>
      </c>
      <c r="AL12" s="19" t="n">
        <v>0.242285971291377</v>
      </c>
      <c r="AM12" s="19" t="n">
        <v>0.0901224064444417</v>
      </c>
      <c r="AN12" s="19" t="n">
        <v>0.138741377103009</v>
      </c>
      <c r="AO12" s="19"/>
      <c r="AP12" s="19" t="n">
        <v>0.196618145849545</v>
      </c>
      <c r="AQ12" s="19" t="n">
        <v>0.159496527317592</v>
      </c>
      <c r="AR12" s="19" t="n">
        <v>0.229977887419884</v>
      </c>
      <c r="AS12" s="19" t="n">
        <v>0.150474889634969</v>
      </c>
      <c r="AT12" s="19" t="n">
        <v>0.218811607099916</v>
      </c>
      <c r="AU12" s="19"/>
      <c r="AV12" s="19" t="n">
        <v>0.151495145008689</v>
      </c>
      <c r="AW12" s="19" t="n">
        <v>0.165005430057282</v>
      </c>
      <c r="AX12" s="19" t="n">
        <v>0.238172696311712</v>
      </c>
      <c r="AY12" s="19" t="n">
        <v>0.151975879710609</v>
      </c>
      <c r="AZ12" s="19" t="n">
        <v>0.163565310827671</v>
      </c>
      <c r="BA12" s="19" t="n">
        <v>0.238392546601421</v>
      </c>
      <c r="BB12" s="19"/>
      <c r="BC12" s="19" t="n">
        <v>0.153086818821163</v>
      </c>
      <c r="BD12" s="19" t="n">
        <v>0.140426159464546</v>
      </c>
      <c r="BE12" s="19" t="n">
        <v>0.186708753080105</v>
      </c>
      <c r="BF12" s="19" t="n">
        <v>0.176116645745421</v>
      </c>
      <c r="BG12" s="19" t="n">
        <v>0.0623163225899925</v>
      </c>
    </row>
    <row r="13">
      <c r="B13" s="20" t="s">
        <v>653</v>
      </c>
      <c r="C13" s="19" t="n">
        <v>0.0610209184263731</v>
      </c>
      <c r="D13" s="19" t="n">
        <v>0.0817023663441153</v>
      </c>
      <c r="E13" s="19" t="n">
        <v>0.0411455443260687</v>
      </c>
      <c r="F13" s="19"/>
      <c r="G13" s="19" t="n">
        <v>0.0725465286761804</v>
      </c>
      <c r="H13" s="19" t="n">
        <v>0.041781050344672</v>
      </c>
      <c r="I13" s="19" t="n">
        <v>0.0471451297935004</v>
      </c>
      <c r="J13" s="19" t="n">
        <v>0.0540033205344154</v>
      </c>
      <c r="K13" s="19" t="n">
        <v>0.0811695658981052</v>
      </c>
      <c r="L13" s="19" t="n">
        <v>0.0729723596277407</v>
      </c>
      <c r="M13" s="19"/>
      <c r="N13" s="19" t="n">
        <v>0.0362661333061309</v>
      </c>
      <c r="O13" s="19" t="n">
        <v>0.0798347426755101</v>
      </c>
      <c r="P13" s="19" t="n">
        <v>0.0572383809846958</v>
      </c>
      <c r="Q13" s="19" t="n">
        <v>0.0732730819995475</v>
      </c>
      <c r="R13" s="19"/>
      <c r="S13" s="19" t="n">
        <v>0.042966060799758</v>
      </c>
      <c r="T13" s="19" t="n">
        <v>0.0519673866073233</v>
      </c>
      <c r="U13" s="19" t="n">
        <v>0.0266299926625391</v>
      </c>
      <c r="V13" s="19" t="n">
        <v>0.101413925943368</v>
      </c>
      <c r="W13" s="19" t="n">
        <v>0.0409675676521696</v>
      </c>
      <c r="X13" s="19" t="n">
        <v>0.0558323438599062</v>
      </c>
      <c r="Y13" s="19" t="n">
        <v>0.0819182845303143</v>
      </c>
      <c r="Z13" s="19" t="n">
        <v>0.0884802655025675</v>
      </c>
      <c r="AA13" s="19" t="n">
        <v>0.0520804413908958</v>
      </c>
      <c r="AB13" s="19" t="n">
        <v>0.0733736301277356</v>
      </c>
      <c r="AC13" s="19" t="n">
        <v>0.0764908296537575</v>
      </c>
      <c r="AD13" s="19" t="n">
        <v>0.112591615156974</v>
      </c>
      <c r="AE13" s="19"/>
      <c r="AF13" s="19" t="n">
        <v>0.0646965077051053</v>
      </c>
      <c r="AG13" s="19" t="n">
        <v>0.0593645089089834</v>
      </c>
      <c r="AH13" s="19" t="n">
        <v>0.0429239807987314</v>
      </c>
      <c r="AI13" s="19"/>
      <c r="AJ13" s="19" t="n">
        <v>0.0715533423894424</v>
      </c>
      <c r="AK13" s="19" t="n">
        <v>0.045194252210497</v>
      </c>
      <c r="AL13" s="19" t="n">
        <v>0.0604017459163627</v>
      </c>
      <c r="AM13" s="19" t="n">
        <v>0.0737455672439777</v>
      </c>
      <c r="AN13" s="19" t="n">
        <v>0.0737844821924259</v>
      </c>
      <c r="AO13" s="19"/>
      <c r="AP13" s="19" t="n">
        <v>0.0842791554179391</v>
      </c>
      <c r="AQ13" s="19" t="n">
        <v>0.0437296912116532</v>
      </c>
      <c r="AR13" s="19" t="n">
        <v>0.0475293510053098</v>
      </c>
      <c r="AS13" s="19" t="n">
        <v>0.102021158562813</v>
      </c>
      <c r="AT13" s="19" t="n">
        <v>0.043449685687952</v>
      </c>
      <c r="AU13" s="19"/>
      <c r="AV13" s="19" t="n">
        <v>0.0414885947852407</v>
      </c>
      <c r="AW13" s="19" t="n">
        <v>0.0925760861630201</v>
      </c>
      <c r="AX13" s="19" t="n">
        <v>0.0439081913833799</v>
      </c>
      <c r="AY13" s="19" t="n">
        <v>0.0887688398050771</v>
      </c>
      <c r="AZ13" s="19" t="n">
        <v>0.0531869778156557</v>
      </c>
      <c r="BA13" s="19" t="n">
        <v>0</v>
      </c>
      <c r="BB13" s="19"/>
      <c r="BC13" s="19" t="n">
        <v>0.0673881771830063</v>
      </c>
      <c r="BD13" s="19" t="n">
        <v>0.0786146780524022</v>
      </c>
      <c r="BE13" s="19" t="n">
        <v>0.0432827409774457</v>
      </c>
      <c r="BF13" s="19" t="n">
        <v>0.0643023702229686</v>
      </c>
      <c r="BG13" s="19" t="n">
        <v>0</v>
      </c>
    </row>
    <row r="14">
      <c r="B14" s="20" t="s">
        <v>654</v>
      </c>
      <c r="C14" s="19" t="n">
        <v>0.0326730364460903</v>
      </c>
      <c r="D14" s="19" t="n">
        <v>0.0389708646473936</v>
      </c>
      <c r="E14" s="19" t="n">
        <v>0.0267420378131547</v>
      </c>
      <c r="F14" s="19"/>
      <c r="G14" s="19" t="n">
        <v>0.0501747278277252</v>
      </c>
      <c r="H14" s="19" t="n">
        <v>0.0276613936410917</v>
      </c>
      <c r="I14" s="19" t="n">
        <v>0.0194258481847172</v>
      </c>
      <c r="J14" s="19" t="n">
        <v>0.0410148776545683</v>
      </c>
      <c r="K14" s="19" t="n">
        <v>0.0581483166500503</v>
      </c>
      <c r="L14" s="19" t="n">
        <v>0.0125919531193114</v>
      </c>
      <c r="M14" s="19"/>
      <c r="N14" s="19" t="n">
        <v>0.0292880254285092</v>
      </c>
      <c r="O14" s="19" t="n">
        <v>0.0333878921405196</v>
      </c>
      <c r="P14" s="19" t="n">
        <v>0.0469148639145245</v>
      </c>
      <c r="Q14" s="19" t="n">
        <v>0.0231317148537237</v>
      </c>
      <c r="R14" s="19"/>
      <c r="S14" s="19" t="n">
        <v>0.0368190508684224</v>
      </c>
      <c r="T14" s="19" t="n">
        <v>0.049962209320073</v>
      </c>
      <c r="U14" s="19" t="n">
        <v>0.0233155047849642</v>
      </c>
      <c r="V14" s="19" t="n">
        <v>0.00948467150969371</v>
      </c>
      <c r="W14" s="19" t="n">
        <v>0.0412369118770922</v>
      </c>
      <c r="X14" s="19" t="n">
        <v>0.014878451574767</v>
      </c>
      <c r="Y14" s="19" t="n">
        <v>0.0600658547685178</v>
      </c>
      <c r="Z14" s="19" t="n">
        <v>0.0622021395397485</v>
      </c>
      <c r="AA14" s="19" t="n">
        <v>0.0338600441288744</v>
      </c>
      <c r="AB14" s="19" t="n">
        <v>0.0243028526928923</v>
      </c>
      <c r="AC14" s="19" t="n">
        <v>0.0174177066841592</v>
      </c>
      <c r="AD14" s="19" t="n">
        <v>0</v>
      </c>
      <c r="AE14" s="19"/>
      <c r="AF14" s="19" t="n">
        <v>0.0392368543544932</v>
      </c>
      <c r="AG14" s="19" t="n">
        <v>0.0249462962148734</v>
      </c>
      <c r="AH14" s="19" t="n">
        <v>0.0400516494953998</v>
      </c>
      <c r="AI14" s="19"/>
      <c r="AJ14" s="19" t="n">
        <v>0.0343087518691077</v>
      </c>
      <c r="AK14" s="19" t="n">
        <v>0.0257399527440908</v>
      </c>
      <c r="AL14" s="19" t="n">
        <v>0.0189711780943102</v>
      </c>
      <c r="AM14" s="19" t="n">
        <v>0.0894482726202798</v>
      </c>
      <c r="AN14" s="19" t="n">
        <v>0.0529496771166378</v>
      </c>
      <c r="AO14" s="19"/>
      <c r="AP14" s="19" t="n">
        <v>0.0298351458485203</v>
      </c>
      <c r="AQ14" s="19" t="n">
        <v>0.0342976137209154</v>
      </c>
      <c r="AR14" s="19" t="n">
        <v>0</v>
      </c>
      <c r="AS14" s="19" t="n">
        <v>0.0469243445403764</v>
      </c>
      <c r="AT14" s="19" t="n">
        <v>0.0346742105817076</v>
      </c>
      <c r="AU14" s="19"/>
      <c r="AV14" s="19" t="n">
        <v>0.0282355270604105</v>
      </c>
      <c r="AW14" s="19" t="n">
        <v>0.0404153022507687</v>
      </c>
      <c r="AX14" s="19" t="n">
        <v>0.0118924944940291</v>
      </c>
      <c r="AY14" s="19" t="n">
        <v>0.0406648577779694</v>
      </c>
      <c r="AZ14" s="19" t="n">
        <v>0.0366712756202917</v>
      </c>
      <c r="BA14" s="19" t="n">
        <v>0.0332428644937778</v>
      </c>
      <c r="BB14" s="19"/>
      <c r="BC14" s="19" t="n">
        <v>0.0201180549427567</v>
      </c>
      <c r="BD14" s="19" t="n">
        <v>0.0513184937540999</v>
      </c>
      <c r="BE14" s="19" t="n">
        <v>0.0396094623682511</v>
      </c>
      <c r="BF14" s="19" t="n">
        <v>0.0371325005740366</v>
      </c>
      <c r="BG14" s="19" t="n">
        <v>0</v>
      </c>
    </row>
    <row r="15">
      <c r="B15" s="20" t="s">
        <v>655</v>
      </c>
      <c r="C15" s="19" t="n">
        <v>0.0257426726444508</v>
      </c>
      <c r="D15" s="19" t="n">
        <v>0.0295244521070063</v>
      </c>
      <c r="E15" s="19" t="n">
        <v>0.0205067828502693</v>
      </c>
      <c r="F15" s="19"/>
      <c r="G15" s="19" t="n">
        <v>0.0168477926263795</v>
      </c>
      <c r="H15" s="19" t="n">
        <v>0.0287573778171625</v>
      </c>
      <c r="I15" s="19" t="n">
        <v>0.0108444490574</v>
      </c>
      <c r="J15" s="19" t="n">
        <v>0.0354197534243282</v>
      </c>
      <c r="K15" s="19" t="n">
        <v>0.0372990574779644</v>
      </c>
      <c r="L15" s="19" t="n">
        <v>0.0265585093151675</v>
      </c>
      <c r="M15" s="19"/>
      <c r="N15" s="19" t="n">
        <v>0.0211690268144558</v>
      </c>
      <c r="O15" s="19" t="n">
        <v>0.0247923666610874</v>
      </c>
      <c r="P15" s="19" t="n">
        <v>0.0391754990145396</v>
      </c>
      <c r="Q15" s="19" t="n">
        <v>0.0200619745584379</v>
      </c>
      <c r="R15" s="19"/>
      <c r="S15" s="19" t="n">
        <v>0.0188478853257608</v>
      </c>
      <c r="T15" s="19" t="n">
        <v>0.059068023247544</v>
      </c>
      <c r="U15" s="19" t="n">
        <v>0.0230985230141416</v>
      </c>
      <c r="V15" s="19" t="n">
        <v>0.0233305796258394</v>
      </c>
      <c r="W15" s="19" t="n">
        <v>0.023906662370457</v>
      </c>
      <c r="X15" s="19" t="n">
        <v>0.0129882548393705</v>
      </c>
      <c r="Y15" s="19" t="n">
        <v>0.0128027568342363</v>
      </c>
      <c r="Z15" s="19" t="n">
        <v>0.0202440221163023</v>
      </c>
      <c r="AA15" s="19" t="n">
        <v>0.0340168483587246</v>
      </c>
      <c r="AB15" s="19" t="n">
        <v>0.00991023363802901</v>
      </c>
      <c r="AC15" s="19" t="n">
        <v>0.017598607101011</v>
      </c>
      <c r="AD15" s="19" t="n">
        <v>0.056560766396619</v>
      </c>
      <c r="AE15" s="19"/>
      <c r="AF15" s="19" t="n">
        <v>0.0470805544882552</v>
      </c>
      <c r="AG15" s="19" t="n">
        <v>0.0093021309159113</v>
      </c>
      <c r="AH15" s="19" t="n">
        <v>0.0325481807394286</v>
      </c>
      <c r="AI15" s="19"/>
      <c r="AJ15" s="19" t="n">
        <v>0.0180262389897004</v>
      </c>
      <c r="AK15" s="19" t="n">
        <v>0.0132938593653979</v>
      </c>
      <c r="AL15" s="19" t="n">
        <v>0.0122435225052493</v>
      </c>
      <c r="AM15" s="19" t="n">
        <v>0.0382064351724388</v>
      </c>
      <c r="AN15" s="19" t="n">
        <v>0.0592112239944434</v>
      </c>
      <c r="AO15" s="19"/>
      <c r="AP15" s="19" t="n">
        <v>0.0140632046296822</v>
      </c>
      <c r="AQ15" s="19" t="n">
        <v>0.0111203081818265</v>
      </c>
      <c r="AR15" s="19" t="n">
        <v>0.0215289635010303</v>
      </c>
      <c r="AS15" s="19" t="n">
        <v>0.0699410086995426</v>
      </c>
      <c r="AT15" s="19" t="n">
        <v>0</v>
      </c>
      <c r="AU15" s="19"/>
      <c r="AV15" s="19" t="n">
        <v>0.0178798233871599</v>
      </c>
      <c r="AW15" s="19" t="n">
        <v>0.0128389648106885</v>
      </c>
      <c r="AX15" s="19" t="n">
        <v>0.019888717806886</v>
      </c>
      <c r="AY15" s="19" t="n">
        <v>0.0659881978865086</v>
      </c>
      <c r="AZ15" s="19" t="n">
        <v>0</v>
      </c>
      <c r="BA15" s="19" t="n">
        <v>0.0233021749432408</v>
      </c>
      <c r="BB15" s="19"/>
      <c r="BC15" s="19" t="n">
        <v>0.0370912998776893</v>
      </c>
      <c r="BD15" s="19" t="n">
        <v>0.0182840418533479</v>
      </c>
      <c r="BE15" s="19" t="n">
        <v>0.0178439068621158</v>
      </c>
      <c r="BF15" s="19" t="n">
        <v>0.0274429968682118</v>
      </c>
      <c r="BG15" s="19" t="n">
        <v>0.163787653565568</v>
      </c>
    </row>
    <row r="16">
      <c r="B16" s="20" t="s">
        <v>123</v>
      </c>
      <c r="C16" s="21" t="n">
        <v>0.0975304678662984</v>
      </c>
      <c r="D16" s="21" t="n">
        <v>0.0779997292865766</v>
      </c>
      <c r="E16" s="21" t="n">
        <v>0.117636340696336</v>
      </c>
      <c r="F16" s="21"/>
      <c r="G16" s="21" t="n">
        <v>0.0306931038232482</v>
      </c>
      <c r="H16" s="21" t="n">
        <v>0.0857077281097365</v>
      </c>
      <c r="I16" s="21" t="n">
        <v>0.108462347657817</v>
      </c>
      <c r="J16" s="21" t="n">
        <v>0.105628996766641</v>
      </c>
      <c r="K16" s="21" t="n">
        <v>0.142119132220004</v>
      </c>
      <c r="L16" s="21" t="n">
        <v>0.111738572025367</v>
      </c>
      <c r="M16" s="21"/>
      <c r="N16" s="21" t="n">
        <v>0.0546366732301225</v>
      </c>
      <c r="O16" s="21" t="n">
        <v>0.0810398248330688</v>
      </c>
      <c r="P16" s="21" t="n">
        <v>0.132308916095842</v>
      </c>
      <c r="Q16" s="21" t="n">
        <v>0.133978451005588</v>
      </c>
      <c r="R16" s="21"/>
      <c r="S16" s="21" t="n">
        <v>0.0600652466896197</v>
      </c>
      <c r="T16" s="21" t="n">
        <v>0.0979853629099798</v>
      </c>
      <c r="U16" s="21" t="n">
        <v>0.139249193922115</v>
      </c>
      <c r="V16" s="21" t="n">
        <v>0.0583789236675374</v>
      </c>
      <c r="W16" s="21" t="n">
        <v>0.103839223974176</v>
      </c>
      <c r="X16" s="21" t="n">
        <v>0.11987807047431</v>
      </c>
      <c r="Y16" s="21" t="n">
        <v>0.0863946217251367</v>
      </c>
      <c r="Z16" s="21" t="n">
        <v>0.132811367377533</v>
      </c>
      <c r="AA16" s="21" t="n">
        <v>0.0829223884957368</v>
      </c>
      <c r="AB16" s="21" t="n">
        <v>0.151271078044521</v>
      </c>
      <c r="AC16" s="21" t="n">
        <v>0.0669465367489301</v>
      </c>
      <c r="AD16" s="21" t="n">
        <v>0.119729868243716</v>
      </c>
      <c r="AE16" s="21"/>
      <c r="AF16" s="21" t="n">
        <v>0.113380542404555</v>
      </c>
      <c r="AG16" s="21" t="n">
        <v>0.0856607045855854</v>
      </c>
      <c r="AH16" s="21" t="n">
        <v>0.165849458251002</v>
      </c>
      <c r="AI16" s="21"/>
      <c r="AJ16" s="21" t="n">
        <v>0.106181550001429</v>
      </c>
      <c r="AK16" s="21" t="n">
        <v>0.0721385101820351</v>
      </c>
      <c r="AL16" s="21" t="n">
        <v>0.0884844712686349</v>
      </c>
      <c r="AM16" s="21" t="n">
        <v>0.180779789856259</v>
      </c>
      <c r="AN16" s="21" t="n">
        <v>0.146410062644464</v>
      </c>
      <c r="AO16" s="21"/>
      <c r="AP16" s="21" t="n">
        <v>0.0862130072806861</v>
      </c>
      <c r="AQ16" s="21" t="n">
        <v>0.0679480841843181</v>
      </c>
      <c r="AR16" s="21" t="n">
        <v>0.0833622807499518</v>
      </c>
      <c r="AS16" s="21" t="n">
        <v>0.124600126814987</v>
      </c>
      <c r="AT16" s="21" t="n">
        <v>0.0794465975856159</v>
      </c>
      <c r="AU16" s="21"/>
      <c r="AV16" s="21" t="n">
        <v>0.0609676892410499</v>
      </c>
      <c r="AW16" s="21" t="n">
        <v>0.095865785486202</v>
      </c>
      <c r="AX16" s="21" t="n">
        <v>0.0483616966872767</v>
      </c>
      <c r="AY16" s="21" t="n">
        <v>0.115265499286841</v>
      </c>
      <c r="AZ16" s="21" t="n">
        <v>0.0809982768496535</v>
      </c>
      <c r="BA16" s="21" t="n">
        <v>0.175533162276761</v>
      </c>
      <c r="BB16" s="21"/>
      <c r="BC16" s="21" t="n">
        <v>0.100630019186724</v>
      </c>
      <c r="BD16" s="21" t="n">
        <v>0.0728484525747512</v>
      </c>
      <c r="BE16" s="21" t="n">
        <v>0.0998557578655089</v>
      </c>
      <c r="BF16" s="21" t="n">
        <v>0.0806060821506465</v>
      </c>
      <c r="BG16" s="21" t="n">
        <v>0.100586360341015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0.0318576797964669</v>
      </c>
      <c r="D9" s="19" t="n">
        <v>0.0265682870886211</v>
      </c>
      <c r="E9" s="19" t="n">
        <v>0.0373497225262621</v>
      </c>
      <c r="F9" s="19"/>
      <c r="G9" s="19" t="n">
        <v>0.0312870400997785</v>
      </c>
      <c r="H9" s="19" t="n">
        <v>0.0763074711808549</v>
      </c>
      <c r="I9" s="19" t="n">
        <v>0.0398536187163126</v>
      </c>
      <c r="J9" s="19" t="n">
        <v>0.0257459508854802</v>
      </c>
      <c r="K9" s="19" t="n">
        <v>0.0145458128460746</v>
      </c>
      <c r="L9" s="19" t="n">
        <v>0.00408033230281629</v>
      </c>
      <c r="M9" s="19"/>
      <c r="N9" s="19" t="n">
        <v>0.0533264592687744</v>
      </c>
      <c r="O9" s="19" t="n">
        <v>0.0238010868864423</v>
      </c>
      <c r="P9" s="19" t="n">
        <v>0.0232571109326806</v>
      </c>
      <c r="Q9" s="19" t="n">
        <v>0.023456858620414</v>
      </c>
      <c r="R9" s="19"/>
      <c r="S9" s="19" t="n">
        <v>0.0590139420625417</v>
      </c>
      <c r="T9" s="19" t="n">
        <v>0.0177606361647277</v>
      </c>
      <c r="U9" s="19" t="n">
        <v>0.0125418935342907</v>
      </c>
      <c r="V9" s="19" t="n">
        <v>0.053889691562109</v>
      </c>
      <c r="W9" s="19" t="n">
        <v>0.0118444953739638</v>
      </c>
      <c r="X9" s="19" t="n">
        <v>0.0494737366121681</v>
      </c>
      <c r="Y9" s="19" t="n">
        <v>0.0216132590618468</v>
      </c>
      <c r="Z9" s="19" t="n">
        <v>0.0200059125025287</v>
      </c>
      <c r="AA9" s="19" t="n">
        <v>0.0257978952923785</v>
      </c>
      <c r="AB9" s="19" t="n">
        <v>0.0196607843238301</v>
      </c>
      <c r="AC9" s="19" t="n">
        <v>0.0558025577388603</v>
      </c>
      <c r="AD9" s="19" t="n">
        <v>0</v>
      </c>
      <c r="AE9" s="19"/>
      <c r="AF9" s="19" t="n">
        <v>0.0301538147149537</v>
      </c>
      <c r="AG9" s="19" t="n">
        <v>0.0310613529708723</v>
      </c>
      <c r="AH9" s="19" t="n">
        <v>0.0347434456965377</v>
      </c>
      <c r="AI9" s="19"/>
      <c r="AJ9" s="19" t="n">
        <v>0.02856056863766</v>
      </c>
      <c r="AK9" s="19" t="n">
        <v>0.0483825986540141</v>
      </c>
      <c r="AL9" s="19" t="n">
        <v>0.0315800935776935</v>
      </c>
      <c r="AM9" s="19" t="n">
        <v>0.122184157597406</v>
      </c>
      <c r="AN9" s="19" t="n">
        <v>0.0130246459156194</v>
      </c>
      <c r="AO9" s="19"/>
      <c r="AP9" s="19" t="n">
        <v>0.0208626195791211</v>
      </c>
      <c r="AQ9" s="19" t="n">
        <v>0.0456427476086517</v>
      </c>
      <c r="AR9" s="19" t="n">
        <v>0.0241332258954889</v>
      </c>
      <c r="AS9" s="19" t="n">
        <v>0.0610561237184115</v>
      </c>
      <c r="AT9" s="19" t="n">
        <v>0</v>
      </c>
      <c r="AU9" s="19"/>
      <c r="AV9" s="19" t="n">
        <v>0.0492977629699899</v>
      </c>
      <c r="AW9" s="19" t="n">
        <v>0.0102508959409666</v>
      </c>
      <c r="AX9" s="19" t="n">
        <v>0.0106657516429387</v>
      </c>
      <c r="AY9" s="19" t="n">
        <v>0.0587097912623794</v>
      </c>
      <c r="AZ9" s="19" t="n">
        <v>0.0246240298956868</v>
      </c>
      <c r="BA9" s="19" t="n">
        <v>0.0112679373916749</v>
      </c>
      <c r="BB9" s="19"/>
      <c r="BC9" s="19" t="n">
        <v>0.0117265225007722</v>
      </c>
      <c r="BD9" s="19" t="n">
        <v>0.0239547340957536</v>
      </c>
      <c r="BE9" s="19" t="n">
        <v>0.033297708527795</v>
      </c>
      <c r="BF9" s="19" t="n">
        <v>0.0662929777800517</v>
      </c>
      <c r="BG9" s="19" t="n">
        <v>0.111998042098827</v>
      </c>
    </row>
    <row r="10">
      <c r="B10" s="20" t="s">
        <v>650</v>
      </c>
      <c r="C10" s="19" t="n">
        <v>0.0818190329315533</v>
      </c>
      <c r="D10" s="19" t="n">
        <v>0.10733814498695</v>
      </c>
      <c r="E10" s="19" t="n">
        <v>0.0573507415804789</v>
      </c>
      <c r="F10" s="19"/>
      <c r="G10" s="19" t="n">
        <v>0.121841425429679</v>
      </c>
      <c r="H10" s="19" t="n">
        <v>0.0989120932455664</v>
      </c>
      <c r="I10" s="19" t="n">
        <v>0.0954876060587009</v>
      </c>
      <c r="J10" s="19" t="n">
        <v>0.0992381126510981</v>
      </c>
      <c r="K10" s="19" t="n">
        <v>0.0310955530786765</v>
      </c>
      <c r="L10" s="19" t="n">
        <v>0.0464658353143811</v>
      </c>
      <c r="M10" s="19"/>
      <c r="N10" s="19" t="n">
        <v>0.115212828097073</v>
      </c>
      <c r="O10" s="19" t="n">
        <v>0.100820380568451</v>
      </c>
      <c r="P10" s="19" t="n">
        <v>0.063890443049542</v>
      </c>
      <c r="Q10" s="19" t="n">
        <v>0.0392571095570884</v>
      </c>
      <c r="R10" s="19"/>
      <c r="S10" s="19" t="n">
        <v>0.127972596998983</v>
      </c>
      <c r="T10" s="19" t="n">
        <v>0.064955319703684</v>
      </c>
      <c r="U10" s="19" t="n">
        <v>0.0373803333772543</v>
      </c>
      <c r="V10" s="19" t="n">
        <v>0.119085011216617</v>
      </c>
      <c r="W10" s="19" t="n">
        <v>0.0882850137668788</v>
      </c>
      <c r="X10" s="19" t="n">
        <v>0.113655703640914</v>
      </c>
      <c r="Y10" s="19" t="n">
        <v>0.0885305074326053</v>
      </c>
      <c r="Z10" s="19" t="n">
        <v>0.0207951823659173</v>
      </c>
      <c r="AA10" s="19" t="n">
        <v>0.0817459503587478</v>
      </c>
      <c r="AB10" s="19" t="n">
        <v>0.0346041206719477</v>
      </c>
      <c r="AC10" s="19" t="n">
        <v>0.0787543953949774</v>
      </c>
      <c r="AD10" s="19" t="n">
        <v>0.0311620915076373</v>
      </c>
      <c r="AE10" s="19"/>
      <c r="AF10" s="19" t="n">
        <v>0.0935528057105144</v>
      </c>
      <c r="AG10" s="19" t="n">
        <v>0.0676075032415153</v>
      </c>
      <c r="AH10" s="19" t="n">
        <v>0.104365274778682</v>
      </c>
      <c r="AI10" s="19"/>
      <c r="AJ10" s="19" t="n">
        <v>0.0816092946669636</v>
      </c>
      <c r="AK10" s="19" t="n">
        <v>0.0891592770976257</v>
      </c>
      <c r="AL10" s="19" t="n">
        <v>0.0717682422404791</v>
      </c>
      <c r="AM10" s="19" t="n">
        <v>0.181152055073146</v>
      </c>
      <c r="AN10" s="19" t="n">
        <v>0.0766992475013299</v>
      </c>
      <c r="AO10" s="19"/>
      <c r="AP10" s="19" t="n">
        <v>0.0994304895305932</v>
      </c>
      <c r="AQ10" s="19" t="n">
        <v>0.0846711089500973</v>
      </c>
      <c r="AR10" s="19" t="n">
        <v>0.0524206085820275</v>
      </c>
      <c r="AS10" s="19" t="n">
        <v>0.0837605240067528</v>
      </c>
      <c r="AT10" s="19" t="n">
        <v>0.145839628723935</v>
      </c>
      <c r="AU10" s="19"/>
      <c r="AV10" s="19" t="n">
        <v>0.107183899784821</v>
      </c>
      <c r="AW10" s="19" t="n">
        <v>0.0950297953476559</v>
      </c>
      <c r="AX10" s="19" t="n">
        <v>0.0939670932899653</v>
      </c>
      <c r="AY10" s="19" t="n">
        <v>0.0643532513756917</v>
      </c>
      <c r="AZ10" s="19" t="n">
        <v>0.112216295935958</v>
      </c>
      <c r="BA10" s="19" t="n">
        <v>0.0354043834761017</v>
      </c>
      <c r="BB10" s="19"/>
      <c r="BC10" s="19" t="n">
        <v>0.0743193670436867</v>
      </c>
      <c r="BD10" s="19" t="n">
        <v>0.0531072325955911</v>
      </c>
      <c r="BE10" s="19" t="n">
        <v>0.118331622251577</v>
      </c>
      <c r="BF10" s="19" t="n">
        <v>0.0985110758976307</v>
      </c>
      <c r="BG10" s="19" t="n">
        <v>0.197732947110617</v>
      </c>
    </row>
    <row r="11">
      <c r="B11" s="20" t="s">
        <v>651</v>
      </c>
      <c r="C11" s="19" t="n">
        <v>0.152501149356185</v>
      </c>
      <c r="D11" s="19" t="n">
        <v>0.174713801755532</v>
      </c>
      <c r="E11" s="19" t="n">
        <v>0.131903256478025</v>
      </c>
      <c r="F11" s="19"/>
      <c r="G11" s="19" t="n">
        <v>0.212933458394026</v>
      </c>
      <c r="H11" s="19" t="n">
        <v>0.217430517014682</v>
      </c>
      <c r="I11" s="19" t="n">
        <v>0.165679961602486</v>
      </c>
      <c r="J11" s="19" t="n">
        <v>0.144989597643646</v>
      </c>
      <c r="K11" s="19" t="n">
        <v>0.0901884495823279</v>
      </c>
      <c r="L11" s="19" t="n">
        <v>0.0895447301880127</v>
      </c>
      <c r="M11" s="19"/>
      <c r="N11" s="19" t="n">
        <v>0.184887854897306</v>
      </c>
      <c r="O11" s="19" t="n">
        <v>0.140470121378371</v>
      </c>
      <c r="P11" s="19" t="n">
        <v>0.147597607321663</v>
      </c>
      <c r="Q11" s="19" t="n">
        <v>0.128720823148497</v>
      </c>
      <c r="R11" s="19"/>
      <c r="S11" s="19" t="n">
        <v>0.146666383248409</v>
      </c>
      <c r="T11" s="19" t="n">
        <v>0.100684886757051</v>
      </c>
      <c r="U11" s="19" t="n">
        <v>0.136527602534708</v>
      </c>
      <c r="V11" s="19" t="n">
        <v>0.158280793942191</v>
      </c>
      <c r="W11" s="19" t="n">
        <v>0.256833368838182</v>
      </c>
      <c r="X11" s="19" t="n">
        <v>0.179991432975873</v>
      </c>
      <c r="Y11" s="19" t="n">
        <v>0.131534661676615</v>
      </c>
      <c r="Z11" s="19" t="n">
        <v>0.197003009845659</v>
      </c>
      <c r="AA11" s="19" t="n">
        <v>0.167749641355189</v>
      </c>
      <c r="AB11" s="19" t="n">
        <v>0.126831664279832</v>
      </c>
      <c r="AC11" s="19" t="n">
        <v>0.115300374619445</v>
      </c>
      <c r="AD11" s="19" t="n">
        <v>0.138881278059063</v>
      </c>
      <c r="AE11" s="19"/>
      <c r="AF11" s="19" t="n">
        <v>0.113302201648043</v>
      </c>
      <c r="AG11" s="19" t="n">
        <v>0.191298745440341</v>
      </c>
      <c r="AH11" s="19" t="n">
        <v>0.128440666242026</v>
      </c>
      <c r="AI11" s="19"/>
      <c r="AJ11" s="19" t="n">
        <v>0.132978921661254</v>
      </c>
      <c r="AK11" s="19" t="n">
        <v>0.20933603076515</v>
      </c>
      <c r="AL11" s="19" t="n">
        <v>0.159722063556623</v>
      </c>
      <c r="AM11" s="19" t="n">
        <v>0.0385334531082441</v>
      </c>
      <c r="AN11" s="19" t="n">
        <v>0.141982787460624</v>
      </c>
      <c r="AO11" s="19"/>
      <c r="AP11" s="19" t="n">
        <v>0.143064289767834</v>
      </c>
      <c r="AQ11" s="19" t="n">
        <v>0.199279550648491</v>
      </c>
      <c r="AR11" s="19" t="n">
        <v>0.109449719305429</v>
      </c>
      <c r="AS11" s="19" t="n">
        <v>0.0860969912942187</v>
      </c>
      <c r="AT11" s="19" t="n">
        <v>0.253437051076113</v>
      </c>
      <c r="AU11" s="19"/>
      <c r="AV11" s="19" t="n">
        <v>0.198357985690478</v>
      </c>
      <c r="AW11" s="19" t="n">
        <v>0.144900686731108</v>
      </c>
      <c r="AX11" s="19" t="n">
        <v>0.15870956424085</v>
      </c>
      <c r="AY11" s="19" t="n">
        <v>0.119402505625848</v>
      </c>
      <c r="AZ11" s="19" t="n">
        <v>0.229169658502814</v>
      </c>
      <c r="BA11" s="19" t="n">
        <v>0.114869430956537</v>
      </c>
      <c r="BB11" s="19"/>
      <c r="BC11" s="19" t="n">
        <v>0.0749543281996612</v>
      </c>
      <c r="BD11" s="19" t="n">
        <v>0.154597941325063</v>
      </c>
      <c r="BE11" s="19" t="n">
        <v>0.173610373624136</v>
      </c>
      <c r="BF11" s="19" t="n">
        <v>0.216962399812337</v>
      </c>
      <c r="BG11" s="19" t="n">
        <v>0.151240965077991</v>
      </c>
    </row>
    <row r="12">
      <c r="B12" s="20" t="s">
        <v>652</v>
      </c>
      <c r="C12" s="19" t="n">
        <v>0.108938830439778</v>
      </c>
      <c r="D12" s="19" t="n">
        <v>0.133604164566449</v>
      </c>
      <c r="E12" s="19" t="n">
        <v>0.078660456296371</v>
      </c>
      <c r="F12" s="19"/>
      <c r="G12" s="19" t="n">
        <v>0.17703181241002</v>
      </c>
      <c r="H12" s="19" t="n">
        <v>0.161057627249439</v>
      </c>
      <c r="I12" s="19" t="n">
        <v>0.104895449865545</v>
      </c>
      <c r="J12" s="19" t="n">
        <v>0.0651076474136588</v>
      </c>
      <c r="K12" s="19" t="n">
        <v>0.0672225333969157</v>
      </c>
      <c r="L12" s="19" t="n">
        <v>0.0804989657861146</v>
      </c>
      <c r="M12" s="19"/>
      <c r="N12" s="19" t="n">
        <v>0.0813644805346216</v>
      </c>
      <c r="O12" s="19" t="n">
        <v>0.141113709120066</v>
      </c>
      <c r="P12" s="19" t="n">
        <v>0.0929436874934994</v>
      </c>
      <c r="Q12" s="19" t="n">
        <v>0.121376525301111</v>
      </c>
      <c r="R12" s="19"/>
      <c r="S12" s="19" t="n">
        <v>0.129418637043868</v>
      </c>
      <c r="T12" s="19" t="n">
        <v>0.111199118116517</v>
      </c>
      <c r="U12" s="19" t="n">
        <v>0.102083233081328</v>
      </c>
      <c r="V12" s="19" t="n">
        <v>0.154853264369738</v>
      </c>
      <c r="W12" s="19" t="n">
        <v>0.0659591329921975</v>
      </c>
      <c r="X12" s="19" t="n">
        <v>0.150104914748114</v>
      </c>
      <c r="Y12" s="19" t="n">
        <v>0.148348921856076</v>
      </c>
      <c r="Z12" s="19" t="n">
        <v>0.0933798362205674</v>
      </c>
      <c r="AA12" s="19" t="n">
        <v>0.0710349432194947</v>
      </c>
      <c r="AB12" s="19" t="n">
        <v>0.0689304132229956</v>
      </c>
      <c r="AC12" s="19" t="n">
        <v>0.0583402041097953</v>
      </c>
      <c r="AD12" s="19" t="n">
        <v>0.127229462997318</v>
      </c>
      <c r="AE12" s="19"/>
      <c r="AF12" s="19" t="n">
        <v>0.0946700825343947</v>
      </c>
      <c r="AG12" s="19" t="n">
        <v>0.0990595777373478</v>
      </c>
      <c r="AH12" s="19" t="n">
        <v>0.113046758970905</v>
      </c>
      <c r="AI12" s="19"/>
      <c r="AJ12" s="19" t="n">
        <v>0.0896182744531136</v>
      </c>
      <c r="AK12" s="19" t="n">
        <v>0.108354473424262</v>
      </c>
      <c r="AL12" s="19" t="n">
        <v>0.092845101216146</v>
      </c>
      <c r="AM12" s="19" t="n">
        <v>0.0381178630370722</v>
      </c>
      <c r="AN12" s="19" t="n">
        <v>0.101391123931083</v>
      </c>
      <c r="AO12" s="19"/>
      <c r="AP12" s="19" t="n">
        <v>0.0992285751127291</v>
      </c>
      <c r="AQ12" s="19" t="n">
        <v>0.130617750978201</v>
      </c>
      <c r="AR12" s="19" t="n">
        <v>0.151603383927859</v>
      </c>
      <c r="AS12" s="19" t="n">
        <v>0.106215191108539</v>
      </c>
      <c r="AT12" s="19" t="n">
        <v>0.0580026597144545</v>
      </c>
      <c r="AU12" s="19"/>
      <c r="AV12" s="19" t="n">
        <v>0.148183285083324</v>
      </c>
      <c r="AW12" s="19" t="n">
        <v>0.113861104405796</v>
      </c>
      <c r="AX12" s="19" t="n">
        <v>0.129375200855808</v>
      </c>
      <c r="AY12" s="19" t="n">
        <v>0.0773671558499318</v>
      </c>
      <c r="AZ12" s="19" t="n">
        <v>0.0765932649649369</v>
      </c>
      <c r="BA12" s="19" t="n">
        <v>0.0833327399148351</v>
      </c>
      <c r="BB12" s="19"/>
      <c r="BC12" s="19" t="n">
        <v>0.102943507388917</v>
      </c>
      <c r="BD12" s="19" t="n">
        <v>0.102924682020286</v>
      </c>
      <c r="BE12" s="19" t="n">
        <v>0.105170308491989</v>
      </c>
      <c r="BF12" s="19" t="n">
        <v>0.11722671290049</v>
      </c>
      <c r="BG12" s="19" t="n">
        <v>0.117104115690342</v>
      </c>
    </row>
    <row r="13">
      <c r="B13" s="20" t="s">
        <v>653</v>
      </c>
      <c r="C13" s="19" t="n">
        <v>0.210573588423922</v>
      </c>
      <c r="D13" s="19" t="n">
        <v>0.224654325130186</v>
      </c>
      <c r="E13" s="19" t="n">
        <v>0.198497495650743</v>
      </c>
      <c r="F13" s="19"/>
      <c r="G13" s="19" t="n">
        <v>0.182420270257936</v>
      </c>
      <c r="H13" s="19" t="n">
        <v>0.167420015722799</v>
      </c>
      <c r="I13" s="19" t="n">
        <v>0.182416355422207</v>
      </c>
      <c r="J13" s="19" t="n">
        <v>0.231157899106368</v>
      </c>
      <c r="K13" s="19" t="n">
        <v>0.278320528661058</v>
      </c>
      <c r="L13" s="19" t="n">
        <v>0.230698617695138</v>
      </c>
      <c r="M13" s="19"/>
      <c r="N13" s="19" t="n">
        <v>0.22742543457554</v>
      </c>
      <c r="O13" s="19" t="n">
        <v>0.191711558970814</v>
      </c>
      <c r="P13" s="19" t="n">
        <v>0.217903095009187</v>
      </c>
      <c r="Q13" s="19" t="n">
        <v>0.205465130470148</v>
      </c>
      <c r="R13" s="19"/>
      <c r="S13" s="19" t="n">
        <v>0.149322156273579</v>
      </c>
      <c r="T13" s="19" t="n">
        <v>0.244138892425229</v>
      </c>
      <c r="U13" s="19" t="n">
        <v>0.240941427117238</v>
      </c>
      <c r="V13" s="19" t="n">
        <v>0.169934762265788</v>
      </c>
      <c r="W13" s="19" t="n">
        <v>0.178166298742347</v>
      </c>
      <c r="X13" s="19" t="n">
        <v>0.148950465278978</v>
      </c>
      <c r="Y13" s="19" t="n">
        <v>0.269376512681457</v>
      </c>
      <c r="Z13" s="19" t="n">
        <v>0.237549363539521</v>
      </c>
      <c r="AA13" s="19" t="n">
        <v>0.229054218808898</v>
      </c>
      <c r="AB13" s="19" t="n">
        <v>0.271257998957482</v>
      </c>
      <c r="AC13" s="19" t="n">
        <v>0.24239444793758</v>
      </c>
      <c r="AD13" s="19" t="n">
        <v>0.202962990374848</v>
      </c>
      <c r="AE13" s="19"/>
      <c r="AF13" s="19" t="n">
        <v>0.238147892403113</v>
      </c>
      <c r="AG13" s="19" t="n">
        <v>0.208199542538149</v>
      </c>
      <c r="AH13" s="19" t="n">
        <v>0.159735530864142</v>
      </c>
      <c r="AI13" s="19"/>
      <c r="AJ13" s="19" t="n">
        <v>0.222860252050597</v>
      </c>
      <c r="AK13" s="19" t="n">
        <v>0.225904962595058</v>
      </c>
      <c r="AL13" s="19" t="n">
        <v>0.155538699791421</v>
      </c>
      <c r="AM13" s="19" t="n">
        <v>0.190020413406603</v>
      </c>
      <c r="AN13" s="19" t="n">
        <v>0.159284981882313</v>
      </c>
      <c r="AO13" s="19"/>
      <c r="AP13" s="19" t="n">
        <v>0.177373685947122</v>
      </c>
      <c r="AQ13" s="19" t="n">
        <v>0.203166684346797</v>
      </c>
      <c r="AR13" s="19" t="n">
        <v>0.27731307752854</v>
      </c>
      <c r="AS13" s="19" t="n">
        <v>0.251349134139509</v>
      </c>
      <c r="AT13" s="19" t="n">
        <v>0.134018005302045</v>
      </c>
      <c r="AU13" s="19"/>
      <c r="AV13" s="19" t="n">
        <v>0.201110326463378</v>
      </c>
      <c r="AW13" s="19" t="n">
        <v>0.203509163688448</v>
      </c>
      <c r="AX13" s="19" t="n">
        <v>0.220187196313776</v>
      </c>
      <c r="AY13" s="19" t="n">
        <v>0.251401261313471</v>
      </c>
      <c r="AZ13" s="19" t="n">
        <v>0.148982855482287</v>
      </c>
      <c r="BA13" s="19" t="n">
        <v>0.235930019340201</v>
      </c>
      <c r="BB13" s="19"/>
      <c r="BC13" s="19" t="n">
        <v>0.241671381546018</v>
      </c>
      <c r="BD13" s="19" t="n">
        <v>0.192065843623425</v>
      </c>
      <c r="BE13" s="19" t="n">
        <v>0.206969386514494</v>
      </c>
      <c r="BF13" s="19" t="n">
        <v>0.198974863880945</v>
      </c>
      <c r="BG13" s="19" t="n">
        <v>0.0704647895573316</v>
      </c>
    </row>
    <row r="14">
      <c r="B14" s="20" t="s">
        <v>654</v>
      </c>
      <c r="C14" s="19" t="n">
        <v>0.12689328088266</v>
      </c>
      <c r="D14" s="19" t="n">
        <v>0.108582048324877</v>
      </c>
      <c r="E14" s="19" t="n">
        <v>0.146049089320813</v>
      </c>
      <c r="F14" s="19"/>
      <c r="G14" s="19" t="n">
        <v>0.107158824451081</v>
      </c>
      <c r="H14" s="19" t="n">
        <v>0.0846864847998904</v>
      </c>
      <c r="I14" s="19" t="n">
        <v>0.154511742013263</v>
      </c>
      <c r="J14" s="19" t="n">
        <v>0.131348718124129</v>
      </c>
      <c r="K14" s="19" t="n">
        <v>0.144670308263963</v>
      </c>
      <c r="L14" s="19" t="n">
        <v>0.139766851324038</v>
      </c>
      <c r="M14" s="19"/>
      <c r="N14" s="19" t="n">
        <v>0.112739814805466</v>
      </c>
      <c r="O14" s="19" t="n">
        <v>0.13980057916962</v>
      </c>
      <c r="P14" s="19" t="n">
        <v>0.106005354900214</v>
      </c>
      <c r="Q14" s="19" t="n">
        <v>0.148857967004853</v>
      </c>
      <c r="R14" s="19"/>
      <c r="S14" s="19" t="n">
        <v>0.166240908161358</v>
      </c>
      <c r="T14" s="19" t="n">
        <v>0.121640495119523</v>
      </c>
      <c r="U14" s="19" t="n">
        <v>0.179494541102909</v>
      </c>
      <c r="V14" s="19" t="n">
        <v>0.0767071851206353</v>
      </c>
      <c r="W14" s="19" t="n">
        <v>0.10265109041644</v>
      </c>
      <c r="X14" s="19" t="n">
        <v>0.0370778190302632</v>
      </c>
      <c r="Y14" s="19" t="n">
        <v>0.154833867919732</v>
      </c>
      <c r="Z14" s="19" t="n">
        <v>0.0604795939321387</v>
      </c>
      <c r="AA14" s="19" t="n">
        <v>0.126549846593293</v>
      </c>
      <c r="AB14" s="19" t="n">
        <v>0.127813139610375</v>
      </c>
      <c r="AC14" s="19" t="n">
        <v>0.201730742949131</v>
      </c>
      <c r="AD14" s="19" t="n">
        <v>0.182355670735341</v>
      </c>
      <c r="AE14" s="19"/>
      <c r="AF14" s="19" t="n">
        <v>0.116235542803077</v>
      </c>
      <c r="AG14" s="19" t="n">
        <v>0.138604581596122</v>
      </c>
      <c r="AH14" s="19" t="n">
        <v>0.106867129195194</v>
      </c>
      <c r="AI14" s="19"/>
      <c r="AJ14" s="19" t="n">
        <v>0.104807108125793</v>
      </c>
      <c r="AK14" s="19" t="n">
        <v>0.110202502933925</v>
      </c>
      <c r="AL14" s="19" t="n">
        <v>0.252582376971857</v>
      </c>
      <c r="AM14" s="19" t="n">
        <v>0.203277756983928</v>
      </c>
      <c r="AN14" s="19" t="n">
        <v>0.136988891568371</v>
      </c>
      <c r="AO14" s="19"/>
      <c r="AP14" s="19" t="n">
        <v>0.0924843657982932</v>
      </c>
      <c r="AQ14" s="19" t="n">
        <v>0.121572719035197</v>
      </c>
      <c r="AR14" s="19" t="n">
        <v>0.187240993614198</v>
      </c>
      <c r="AS14" s="19" t="n">
        <v>0.14693418861276</v>
      </c>
      <c r="AT14" s="19" t="n">
        <v>0.077843725694112</v>
      </c>
      <c r="AU14" s="19"/>
      <c r="AV14" s="19" t="n">
        <v>0.0955392371242055</v>
      </c>
      <c r="AW14" s="19" t="n">
        <v>0.101928605793053</v>
      </c>
      <c r="AX14" s="19" t="n">
        <v>0.255652235834314</v>
      </c>
      <c r="AY14" s="19" t="n">
        <v>0.117234137815869</v>
      </c>
      <c r="AZ14" s="19" t="n">
        <v>0.135017775616097</v>
      </c>
      <c r="BA14" s="19" t="n">
        <v>0.0987020136122739</v>
      </c>
      <c r="BB14" s="19"/>
      <c r="BC14" s="19" t="n">
        <v>0.136185104443449</v>
      </c>
      <c r="BD14" s="19" t="n">
        <v>0.148364150042633</v>
      </c>
      <c r="BE14" s="19" t="n">
        <v>0.149420436197092</v>
      </c>
      <c r="BF14" s="19" t="n">
        <v>0.0518480059130288</v>
      </c>
      <c r="BG14" s="19" t="n">
        <v>0.193855718007639</v>
      </c>
    </row>
    <row r="15">
      <c r="B15" s="20" t="s">
        <v>655</v>
      </c>
      <c r="C15" s="19" t="n">
        <v>0.18410894956801</v>
      </c>
      <c r="D15" s="19" t="n">
        <v>0.148319614641634</v>
      </c>
      <c r="E15" s="19" t="n">
        <v>0.219271479854084</v>
      </c>
      <c r="F15" s="19"/>
      <c r="G15" s="19" t="n">
        <v>0.115487123413455</v>
      </c>
      <c r="H15" s="19" t="n">
        <v>0.111259483285743</v>
      </c>
      <c r="I15" s="19" t="n">
        <v>0.220632056167383</v>
      </c>
      <c r="J15" s="19" t="n">
        <v>0.167851377222075</v>
      </c>
      <c r="K15" s="19" t="n">
        <v>0.257138125198386</v>
      </c>
      <c r="L15" s="19" t="n">
        <v>0.231764287860429</v>
      </c>
      <c r="M15" s="19"/>
      <c r="N15" s="19" t="n">
        <v>0.166126275570004</v>
      </c>
      <c r="O15" s="19" t="n">
        <v>0.205920482605143</v>
      </c>
      <c r="P15" s="19" t="n">
        <v>0.171410167366743</v>
      </c>
      <c r="Q15" s="19" t="n">
        <v>0.193845100936346</v>
      </c>
      <c r="R15" s="19"/>
      <c r="S15" s="19" t="n">
        <v>0.150526344498362</v>
      </c>
      <c r="T15" s="19" t="n">
        <v>0.197618502987518</v>
      </c>
      <c r="U15" s="19" t="n">
        <v>0.172777821535886</v>
      </c>
      <c r="V15" s="19" t="n">
        <v>0.170623795793284</v>
      </c>
      <c r="W15" s="19" t="n">
        <v>0.178298366823383</v>
      </c>
      <c r="X15" s="19" t="n">
        <v>0.161703970856917</v>
      </c>
      <c r="Y15" s="19" t="n">
        <v>0.110036406838323</v>
      </c>
      <c r="Z15" s="19" t="n">
        <v>0.267281521897128</v>
      </c>
      <c r="AA15" s="19" t="n">
        <v>0.209973100218587</v>
      </c>
      <c r="AB15" s="19" t="n">
        <v>0.243727386048655</v>
      </c>
      <c r="AC15" s="19" t="n">
        <v>0.16149268053175</v>
      </c>
      <c r="AD15" s="19" t="n">
        <v>0.292008107937973</v>
      </c>
      <c r="AE15" s="19"/>
      <c r="AF15" s="19" t="n">
        <v>0.202721430751583</v>
      </c>
      <c r="AG15" s="19" t="n">
        <v>0.176490141208754</v>
      </c>
      <c r="AH15" s="19" t="n">
        <v>0.182716775610495</v>
      </c>
      <c r="AI15" s="19"/>
      <c r="AJ15" s="19" t="n">
        <v>0.213052736608146</v>
      </c>
      <c r="AK15" s="19" t="n">
        <v>0.136217823227862</v>
      </c>
      <c r="AL15" s="19" t="n">
        <v>0.182211913327293</v>
      </c>
      <c r="AM15" s="19" t="n">
        <v>0.127654707792719</v>
      </c>
      <c r="AN15" s="19" t="n">
        <v>0.21734858642686</v>
      </c>
      <c r="AO15" s="19"/>
      <c r="AP15" s="19" t="n">
        <v>0.223810781489412</v>
      </c>
      <c r="AQ15" s="19" t="n">
        <v>0.144952531738162</v>
      </c>
      <c r="AR15" s="19" t="n">
        <v>0.165134663085943</v>
      </c>
      <c r="AS15" s="19" t="n">
        <v>0.135155263819549</v>
      </c>
      <c r="AT15" s="19" t="n">
        <v>0.210567568612113</v>
      </c>
      <c r="AU15" s="19"/>
      <c r="AV15" s="19" t="n">
        <v>0.135423853637066</v>
      </c>
      <c r="AW15" s="19" t="n">
        <v>0.214202410079488</v>
      </c>
      <c r="AX15" s="19" t="n">
        <v>0.122776547492406</v>
      </c>
      <c r="AY15" s="19" t="n">
        <v>0.182590369096655</v>
      </c>
      <c r="AZ15" s="19" t="n">
        <v>0.153962539052201</v>
      </c>
      <c r="BA15" s="19" t="n">
        <v>0.200399954009436</v>
      </c>
      <c r="BB15" s="19"/>
      <c r="BC15" s="19" t="n">
        <v>0.233714902337221</v>
      </c>
      <c r="BD15" s="19" t="n">
        <v>0.197548935671222</v>
      </c>
      <c r="BE15" s="19" t="n">
        <v>0.155069332644533</v>
      </c>
      <c r="BF15" s="19" t="n">
        <v>0.163486145035387</v>
      </c>
      <c r="BG15" s="19" t="n">
        <v>0.0992637988048346</v>
      </c>
    </row>
    <row r="16">
      <c r="B16" s="20" t="s">
        <v>123</v>
      </c>
      <c r="C16" s="21" t="n">
        <v>0.103307488601425</v>
      </c>
      <c r="D16" s="21" t="n">
        <v>0.0762196135057516</v>
      </c>
      <c r="E16" s="21" t="n">
        <v>0.130917758293222</v>
      </c>
      <c r="F16" s="21"/>
      <c r="G16" s="21" t="n">
        <v>0.0518400455440246</v>
      </c>
      <c r="H16" s="21" t="n">
        <v>0.0829263075010258</v>
      </c>
      <c r="I16" s="21" t="n">
        <v>0.0365232101541031</v>
      </c>
      <c r="J16" s="21" t="n">
        <v>0.134560696953545</v>
      </c>
      <c r="K16" s="21" t="n">
        <v>0.116818688972599</v>
      </c>
      <c r="L16" s="21" t="n">
        <v>0.177180379529071</v>
      </c>
      <c r="M16" s="21"/>
      <c r="N16" s="21" t="n">
        <v>0.058916852251216</v>
      </c>
      <c r="O16" s="21" t="n">
        <v>0.0563620813010934</v>
      </c>
      <c r="P16" s="21" t="n">
        <v>0.176992533926472</v>
      </c>
      <c r="Q16" s="21" t="n">
        <v>0.139020484961543</v>
      </c>
      <c r="R16" s="21"/>
      <c r="S16" s="21" t="n">
        <v>0.0708390317128998</v>
      </c>
      <c r="T16" s="21" t="n">
        <v>0.14200214872575</v>
      </c>
      <c r="U16" s="21" t="n">
        <v>0.118253147716386</v>
      </c>
      <c r="V16" s="21" t="n">
        <v>0.0966254957296373</v>
      </c>
      <c r="W16" s="21" t="n">
        <v>0.117962233046608</v>
      </c>
      <c r="X16" s="21" t="n">
        <v>0.159041956856774</v>
      </c>
      <c r="Y16" s="21" t="n">
        <v>0.0757258625333447</v>
      </c>
      <c r="Z16" s="21" t="n">
        <v>0.103505579696541</v>
      </c>
      <c r="AA16" s="21" t="n">
        <v>0.088094404153412</v>
      </c>
      <c r="AB16" s="21" t="n">
        <v>0.107174492884883</v>
      </c>
      <c r="AC16" s="21" t="n">
        <v>0.086184596718462</v>
      </c>
      <c r="AD16" s="21" t="n">
        <v>0.02540039838782</v>
      </c>
      <c r="AE16" s="21"/>
      <c r="AF16" s="21" t="n">
        <v>0.111216229434322</v>
      </c>
      <c r="AG16" s="21" t="n">
        <v>0.0876785552668988</v>
      </c>
      <c r="AH16" s="21" t="n">
        <v>0.170084418642019</v>
      </c>
      <c r="AI16" s="21"/>
      <c r="AJ16" s="21" t="n">
        <v>0.126512843796473</v>
      </c>
      <c r="AK16" s="21" t="n">
        <v>0.0724423313021032</v>
      </c>
      <c r="AL16" s="21" t="n">
        <v>0.0537515093184872</v>
      </c>
      <c r="AM16" s="21" t="n">
        <v>0.0990595930008822</v>
      </c>
      <c r="AN16" s="21" t="n">
        <v>0.1532797353138</v>
      </c>
      <c r="AO16" s="21"/>
      <c r="AP16" s="21" t="n">
        <v>0.143745192774895</v>
      </c>
      <c r="AQ16" s="21" t="n">
        <v>0.0700969066944034</v>
      </c>
      <c r="AR16" s="21" t="n">
        <v>0.0327043280605135</v>
      </c>
      <c r="AS16" s="21" t="n">
        <v>0.129432583300259</v>
      </c>
      <c r="AT16" s="21" t="n">
        <v>0.120291360877227</v>
      </c>
      <c r="AU16" s="21"/>
      <c r="AV16" s="21" t="n">
        <v>0.0649036492467368</v>
      </c>
      <c r="AW16" s="21" t="n">
        <v>0.116317338013484</v>
      </c>
      <c r="AX16" s="21" t="n">
        <v>0.00866641032994226</v>
      </c>
      <c r="AY16" s="21" t="n">
        <v>0.128941527660154</v>
      </c>
      <c r="AZ16" s="21" t="n">
        <v>0.119433580550019</v>
      </c>
      <c r="BA16" s="21" t="n">
        <v>0.220093521298941</v>
      </c>
      <c r="BB16" s="21"/>
      <c r="BC16" s="21" t="n">
        <v>0.124484886540275</v>
      </c>
      <c r="BD16" s="21" t="n">
        <v>0.127436480626025</v>
      </c>
      <c r="BE16" s="21" t="n">
        <v>0.0581308317483837</v>
      </c>
      <c r="BF16" s="21" t="n">
        <v>0.0866978187801306</v>
      </c>
      <c r="BG16" s="21" t="n">
        <v>0.0583396236524177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0.0872796539029047</v>
      </c>
      <c r="D9" s="19" t="n">
        <v>0.0872791440028834</v>
      </c>
      <c r="E9" s="19" t="n">
        <v>0.0880318954261068</v>
      </c>
      <c r="F9" s="19"/>
      <c r="G9" s="19" t="n">
        <v>0.0674351251589264</v>
      </c>
      <c r="H9" s="19" t="n">
        <v>0.112615400933797</v>
      </c>
      <c r="I9" s="19" t="n">
        <v>0.0970593654770658</v>
      </c>
      <c r="J9" s="19" t="n">
        <v>0.0842210296402194</v>
      </c>
      <c r="K9" s="19" t="n">
        <v>0.0371629608669886</v>
      </c>
      <c r="L9" s="19" t="n">
        <v>0.105990268964317</v>
      </c>
      <c r="M9" s="19"/>
      <c r="N9" s="19" t="n">
        <v>0.108250545308247</v>
      </c>
      <c r="O9" s="19" t="n">
        <v>0.0841774997592135</v>
      </c>
      <c r="P9" s="19" t="n">
        <v>0.0752785688002076</v>
      </c>
      <c r="Q9" s="19" t="n">
        <v>0.077451079713723</v>
      </c>
      <c r="R9" s="19"/>
      <c r="S9" s="19" t="n">
        <v>0.11695270255378</v>
      </c>
      <c r="T9" s="19" t="n">
        <v>0.033833038201962</v>
      </c>
      <c r="U9" s="19" t="n">
        <v>0.0861730103440875</v>
      </c>
      <c r="V9" s="19" t="n">
        <v>0.0883873311464613</v>
      </c>
      <c r="W9" s="19" t="n">
        <v>0.108405843494151</v>
      </c>
      <c r="X9" s="19" t="n">
        <v>0.115119397185042</v>
      </c>
      <c r="Y9" s="19" t="n">
        <v>0.0506964002421348</v>
      </c>
      <c r="Z9" s="19" t="n">
        <v>0</v>
      </c>
      <c r="AA9" s="19" t="n">
        <v>0.0837283619263895</v>
      </c>
      <c r="AB9" s="19" t="n">
        <v>0.10647343833923</v>
      </c>
      <c r="AC9" s="19" t="n">
        <v>0.16154989896396</v>
      </c>
      <c r="AD9" s="19" t="n">
        <v>0.0621187605664993</v>
      </c>
      <c r="AE9" s="19"/>
      <c r="AF9" s="19" t="n">
        <v>0.101427777709447</v>
      </c>
      <c r="AG9" s="19" t="n">
        <v>0.081174540687453</v>
      </c>
      <c r="AH9" s="19" t="n">
        <v>0.108414198466434</v>
      </c>
      <c r="AI9" s="19"/>
      <c r="AJ9" s="19" t="n">
        <v>0.0899017855842948</v>
      </c>
      <c r="AK9" s="19" t="n">
        <v>0.103201925292478</v>
      </c>
      <c r="AL9" s="19" t="n">
        <v>0.0592161484833716</v>
      </c>
      <c r="AM9" s="19" t="n">
        <v>0.0503665199554591</v>
      </c>
      <c r="AN9" s="19" t="n">
        <v>0.0666202606796914</v>
      </c>
      <c r="AO9" s="19"/>
      <c r="AP9" s="19" t="n">
        <v>0.0895993003689874</v>
      </c>
      <c r="AQ9" s="19" t="n">
        <v>0.106501609575772</v>
      </c>
      <c r="AR9" s="19" t="n">
        <v>0.0689298628859486</v>
      </c>
      <c r="AS9" s="19" t="n">
        <v>0.0653529171981966</v>
      </c>
      <c r="AT9" s="19" t="n">
        <v>0.0949793211186125</v>
      </c>
      <c r="AU9" s="19"/>
      <c r="AV9" s="19" t="n">
        <v>0.108620727181612</v>
      </c>
      <c r="AW9" s="19" t="n">
        <v>0.082264286685688</v>
      </c>
      <c r="AX9" s="19" t="n">
        <v>0.0532527231092327</v>
      </c>
      <c r="AY9" s="19" t="n">
        <v>0.0754609416560349</v>
      </c>
      <c r="AZ9" s="19" t="n">
        <v>0.0720087154002134</v>
      </c>
      <c r="BA9" s="19" t="n">
        <v>0.100661112190911</v>
      </c>
      <c r="BB9" s="19"/>
      <c r="BC9" s="19" t="n">
        <v>0.070016556585256</v>
      </c>
      <c r="BD9" s="19" t="n">
        <v>0.0712329368468955</v>
      </c>
      <c r="BE9" s="19" t="n">
        <v>0.0819032172500144</v>
      </c>
      <c r="BF9" s="19" t="n">
        <v>0.10884096174841</v>
      </c>
      <c r="BG9" s="19" t="n">
        <v>0.246495154976589</v>
      </c>
    </row>
    <row r="10">
      <c r="B10" s="20" t="s">
        <v>650</v>
      </c>
      <c r="C10" s="19" t="n">
        <v>0.165039319544473</v>
      </c>
      <c r="D10" s="19" t="n">
        <v>0.165855669491347</v>
      </c>
      <c r="E10" s="19" t="n">
        <v>0.163011592262383</v>
      </c>
      <c r="F10" s="19"/>
      <c r="G10" s="19" t="n">
        <v>0.158849168746256</v>
      </c>
      <c r="H10" s="19" t="n">
        <v>0.164570926583855</v>
      </c>
      <c r="I10" s="19" t="n">
        <v>0.163897382389135</v>
      </c>
      <c r="J10" s="19" t="n">
        <v>0.147475826365248</v>
      </c>
      <c r="K10" s="19" t="n">
        <v>0.13983479264187</v>
      </c>
      <c r="L10" s="19" t="n">
        <v>0.200227734889977</v>
      </c>
      <c r="M10" s="19"/>
      <c r="N10" s="19" t="n">
        <v>0.192507283719632</v>
      </c>
      <c r="O10" s="19" t="n">
        <v>0.179705169766299</v>
      </c>
      <c r="P10" s="19" t="n">
        <v>0.153265182252823</v>
      </c>
      <c r="Q10" s="19" t="n">
        <v>0.128784847109114</v>
      </c>
      <c r="R10" s="19"/>
      <c r="S10" s="19" t="n">
        <v>0.218135386430223</v>
      </c>
      <c r="T10" s="19" t="n">
        <v>0.137813741081592</v>
      </c>
      <c r="U10" s="19" t="n">
        <v>0.185187472805093</v>
      </c>
      <c r="V10" s="19" t="n">
        <v>0.170050028439678</v>
      </c>
      <c r="W10" s="19" t="n">
        <v>0.187642914488189</v>
      </c>
      <c r="X10" s="19" t="n">
        <v>0.12526750419918</v>
      </c>
      <c r="Y10" s="19" t="n">
        <v>0.134940192949148</v>
      </c>
      <c r="Z10" s="19" t="n">
        <v>0.130019682129963</v>
      </c>
      <c r="AA10" s="19" t="n">
        <v>0.171479139310834</v>
      </c>
      <c r="AB10" s="19" t="n">
        <v>0.133892738479924</v>
      </c>
      <c r="AC10" s="19" t="n">
        <v>0.229135516762503</v>
      </c>
      <c r="AD10" s="19" t="n">
        <v>0.092832414394704</v>
      </c>
      <c r="AE10" s="19"/>
      <c r="AF10" s="19" t="n">
        <v>0.162649465150631</v>
      </c>
      <c r="AG10" s="19" t="n">
        <v>0.189272350287963</v>
      </c>
      <c r="AH10" s="19" t="n">
        <v>0.122796597901667</v>
      </c>
      <c r="AI10" s="19"/>
      <c r="AJ10" s="19" t="n">
        <v>0.20113676804548</v>
      </c>
      <c r="AK10" s="19" t="n">
        <v>0.176341546173141</v>
      </c>
      <c r="AL10" s="19" t="n">
        <v>0.15540823200639</v>
      </c>
      <c r="AM10" s="19" t="n">
        <v>0.195491399061393</v>
      </c>
      <c r="AN10" s="19" t="n">
        <v>0.14528202251548</v>
      </c>
      <c r="AO10" s="19"/>
      <c r="AP10" s="19" t="n">
        <v>0.226299705783903</v>
      </c>
      <c r="AQ10" s="19" t="n">
        <v>0.187666411904647</v>
      </c>
      <c r="AR10" s="19" t="n">
        <v>0.180554332759122</v>
      </c>
      <c r="AS10" s="19" t="n">
        <v>0.136406069247897</v>
      </c>
      <c r="AT10" s="19" t="n">
        <v>0.105459495687315</v>
      </c>
      <c r="AU10" s="19"/>
      <c r="AV10" s="19" t="n">
        <v>0.208769864239452</v>
      </c>
      <c r="AW10" s="19" t="n">
        <v>0.222705204604474</v>
      </c>
      <c r="AX10" s="19" t="n">
        <v>0.144811456375914</v>
      </c>
      <c r="AY10" s="19" t="n">
        <v>0.134934907273449</v>
      </c>
      <c r="AZ10" s="19" t="n">
        <v>0.0681804499345126</v>
      </c>
      <c r="BA10" s="19" t="n">
        <v>0.190410343925093</v>
      </c>
      <c r="BB10" s="19"/>
      <c r="BC10" s="19" t="n">
        <v>0.127265942084903</v>
      </c>
      <c r="BD10" s="19" t="n">
        <v>0.120358945078081</v>
      </c>
      <c r="BE10" s="19" t="n">
        <v>0.203718332648827</v>
      </c>
      <c r="BF10" s="19" t="n">
        <v>0.1935041344315</v>
      </c>
      <c r="BG10" s="19" t="n">
        <v>0.344818880718671</v>
      </c>
    </row>
    <row r="11">
      <c r="B11" s="20" t="s">
        <v>651</v>
      </c>
      <c r="C11" s="19" t="n">
        <v>0.292338228165679</v>
      </c>
      <c r="D11" s="19" t="n">
        <v>0.305267551164741</v>
      </c>
      <c r="E11" s="19" t="n">
        <v>0.279826371090259</v>
      </c>
      <c r="F11" s="19"/>
      <c r="G11" s="19" t="n">
        <v>0.313409361409392</v>
      </c>
      <c r="H11" s="19" t="n">
        <v>0.352773382955683</v>
      </c>
      <c r="I11" s="19" t="n">
        <v>0.225030568894112</v>
      </c>
      <c r="J11" s="19" t="n">
        <v>0.276983946103386</v>
      </c>
      <c r="K11" s="19" t="n">
        <v>0.322419059203983</v>
      </c>
      <c r="L11" s="19" t="n">
        <v>0.273272940665663</v>
      </c>
      <c r="M11" s="19"/>
      <c r="N11" s="19" t="n">
        <v>0.334186118862646</v>
      </c>
      <c r="O11" s="19" t="n">
        <v>0.278564078599672</v>
      </c>
      <c r="P11" s="19" t="n">
        <v>0.293733744555834</v>
      </c>
      <c r="Q11" s="19" t="n">
        <v>0.258479407914102</v>
      </c>
      <c r="R11" s="19"/>
      <c r="S11" s="19" t="n">
        <v>0.275720281347883</v>
      </c>
      <c r="T11" s="19" t="n">
        <v>0.28525601556761</v>
      </c>
      <c r="U11" s="19" t="n">
        <v>0.279996566731003</v>
      </c>
      <c r="V11" s="19" t="n">
        <v>0.3281287190276</v>
      </c>
      <c r="W11" s="19" t="n">
        <v>0.30806451260045</v>
      </c>
      <c r="X11" s="19" t="n">
        <v>0.263123758353545</v>
      </c>
      <c r="Y11" s="19" t="n">
        <v>0.290221046301014</v>
      </c>
      <c r="Z11" s="19" t="n">
        <v>0.290567221830941</v>
      </c>
      <c r="AA11" s="19" t="n">
        <v>0.343317012657007</v>
      </c>
      <c r="AB11" s="19" t="n">
        <v>0.291654929877718</v>
      </c>
      <c r="AC11" s="19" t="n">
        <v>0.204014860329438</v>
      </c>
      <c r="AD11" s="19" t="n">
        <v>0.358028967234564</v>
      </c>
      <c r="AE11" s="19"/>
      <c r="AF11" s="19" t="n">
        <v>0.285692992444337</v>
      </c>
      <c r="AG11" s="19" t="n">
        <v>0.304955244453621</v>
      </c>
      <c r="AH11" s="19" t="n">
        <v>0.265952981808533</v>
      </c>
      <c r="AI11" s="19"/>
      <c r="AJ11" s="19" t="n">
        <v>0.310800804453955</v>
      </c>
      <c r="AK11" s="19" t="n">
        <v>0.294138131999369</v>
      </c>
      <c r="AL11" s="19" t="n">
        <v>0.304334791313902</v>
      </c>
      <c r="AM11" s="19" t="n">
        <v>0.192247859449827</v>
      </c>
      <c r="AN11" s="19" t="n">
        <v>0.210220299776549</v>
      </c>
      <c r="AO11" s="19"/>
      <c r="AP11" s="19" t="n">
        <v>0.27296698893929</v>
      </c>
      <c r="AQ11" s="19" t="n">
        <v>0.33185231912505</v>
      </c>
      <c r="AR11" s="19" t="n">
        <v>0.272650607404439</v>
      </c>
      <c r="AS11" s="19" t="n">
        <v>0.255508811454624</v>
      </c>
      <c r="AT11" s="19" t="n">
        <v>0.278383751432022</v>
      </c>
      <c r="AU11" s="19"/>
      <c r="AV11" s="19" t="n">
        <v>0.324511384314313</v>
      </c>
      <c r="AW11" s="19" t="n">
        <v>0.28678435963714</v>
      </c>
      <c r="AX11" s="19" t="n">
        <v>0.285725455422222</v>
      </c>
      <c r="AY11" s="19" t="n">
        <v>0.276339700327849</v>
      </c>
      <c r="AZ11" s="19" t="n">
        <v>0.243919110152463</v>
      </c>
      <c r="BA11" s="19" t="n">
        <v>0.284546293832846</v>
      </c>
      <c r="BB11" s="19"/>
      <c r="BC11" s="19" t="n">
        <v>0.298199257321696</v>
      </c>
      <c r="BD11" s="19" t="n">
        <v>0.309102152324599</v>
      </c>
      <c r="BE11" s="19" t="n">
        <v>0.288848115753288</v>
      </c>
      <c r="BF11" s="19" t="n">
        <v>0.340575971686677</v>
      </c>
      <c r="BG11" s="19" t="n">
        <v>0.112137858660806</v>
      </c>
    </row>
    <row r="12">
      <c r="B12" s="20" t="s">
        <v>652</v>
      </c>
      <c r="C12" s="19" t="n">
        <v>0.144774814507148</v>
      </c>
      <c r="D12" s="19" t="n">
        <v>0.159212230272344</v>
      </c>
      <c r="E12" s="19" t="n">
        <v>0.131780156299749</v>
      </c>
      <c r="F12" s="19"/>
      <c r="G12" s="19" t="n">
        <v>0.174369238050561</v>
      </c>
      <c r="H12" s="19" t="n">
        <v>0.141985284440258</v>
      </c>
      <c r="I12" s="19" t="n">
        <v>0.182268521125732</v>
      </c>
      <c r="J12" s="19" t="n">
        <v>0.136574178563492</v>
      </c>
      <c r="K12" s="19" t="n">
        <v>0.104303827078774</v>
      </c>
      <c r="L12" s="19" t="n">
        <v>0.128122759198422</v>
      </c>
      <c r="M12" s="19"/>
      <c r="N12" s="19" t="n">
        <v>0.119092887717705</v>
      </c>
      <c r="O12" s="19" t="n">
        <v>0.153139204151209</v>
      </c>
      <c r="P12" s="19" t="n">
        <v>0.0988526603526048</v>
      </c>
      <c r="Q12" s="19" t="n">
        <v>0.203480489551029</v>
      </c>
      <c r="R12" s="19"/>
      <c r="S12" s="19" t="n">
        <v>0.123511384766965</v>
      </c>
      <c r="T12" s="19" t="n">
        <v>0.187081794404325</v>
      </c>
      <c r="U12" s="19" t="n">
        <v>0.13028417637992</v>
      </c>
      <c r="V12" s="19" t="n">
        <v>0.146140402205657</v>
      </c>
      <c r="W12" s="19" t="n">
        <v>0.0955635587337221</v>
      </c>
      <c r="X12" s="19" t="n">
        <v>0.110435026178927</v>
      </c>
      <c r="Y12" s="19" t="n">
        <v>0.207345970366579</v>
      </c>
      <c r="Z12" s="19" t="n">
        <v>0.112395186881345</v>
      </c>
      <c r="AA12" s="19" t="n">
        <v>0.13059142482964</v>
      </c>
      <c r="AB12" s="19" t="n">
        <v>0.195540091125054</v>
      </c>
      <c r="AC12" s="19" t="n">
        <v>0.125845465127567</v>
      </c>
      <c r="AD12" s="19" t="n">
        <v>0.166437247347782</v>
      </c>
      <c r="AE12" s="19"/>
      <c r="AF12" s="19" t="n">
        <v>0.1186867197808</v>
      </c>
      <c r="AG12" s="19" t="n">
        <v>0.155814649187351</v>
      </c>
      <c r="AH12" s="19" t="n">
        <v>0.138633903153677</v>
      </c>
      <c r="AI12" s="19"/>
      <c r="AJ12" s="19" t="n">
        <v>0.134608649772715</v>
      </c>
      <c r="AK12" s="19" t="n">
        <v>0.16167994978408</v>
      </c>
      <c r="AL12" s="19" t="n">
        <v>0.101954203213964</v>
      </c>
      <c r="AM12" s="19" t="n">
        <v>0.0437183814363172</v>
      </c>
      <c r="AN12" s="19" t="n">
        <v>0.144777061263917</v>
      </c>
      <c r="AO12" s="19"/>
      <c r="AP12" s="19" t="n">
        <v>0.155606259296607</v>
      </c>
      <c r="AQ12" s="19" t="n">
        <v>0.134333915478251</v>
      </c>
      <c r="AR12" s="19" t="n">
        <v>0.132461271006259</v>
      </c>
      <c r="AS12" s="19" t="n">
        <v>0.139039508367178</v>
      </c>
      <c r="AT12" s="19" t="n">
        <v>0.108384031308131</v>
      </c>
      <c r="AU12" s="19"/>
      <c r="AV12" s="19" t="n">
        <v>0.140085212526438</v>
      </c>
      <c r="AW12" s="19" t="n">
        <v>0.153051064337135</v>
      </c>
      <c r="AX12" s="19" t="n">
        <v>0.177209022410963</v>
      </c>
      <c r="AY12" s="19" t="n">
        <v>0.13221792988043</v>
      </c>
      <c r="AZ12" s="19" t="n">
        <v>0.180065495724941</v>
      </c>
      <c r="BA12" s="19" t="n">
        <v>0.114798138105563</v>
      </c>
      <c r="BB12" s="19"/>
      <c r="BC12" s="19" t="n">
        <v>0.155260752002191</v>
      </c>
      <c r="BD12" s="19" t="n">
        <v>0.141670957282438</v>
      </c>
      <c r="BE12" s="19" t="n">
        <v>0.125607329137683</v>
      </c>
      <c r="BF12" s="19" t="n">
        <v>0.135840025540907</v>
      </c>
      <c r="BG12" s="19" t="n">
        <v>0.038749461827821</v>
      </c>
    </row>
    <row r="13">
      <c r="B13" s="20" t="s">
        <v>653</v>
      </c>
      <c r="C13" s="19" t="n">
        <v>0.142630848373122</v>
      </c>
      <c r="D13" s="19" t="n">
        <v>0.122315202146006</v>
      </c>
      <c r="E13" s="19" t="n">
        <v>0.161933298969973</v>
      </c>
      <c r="F13" s="19"/>
      <c r="G13" s="19" t="n">
        <v>0.156244388158184</v>
      </c>
      <c r="H13" s="19" t="n">
        <v>0.128835712186468</v>
      </c>
      <c r="I13" s="19" t="n">
        <v>0.146731609548445</v>
      </c>
      <c r="J13" s="19" t="n">
        <v>0.153765692457422</v>
      </c>
      <c r="K13" s="19" t="n">
        <v>0.172786831415563</v>
      </c>
      <c r="L13" s="19" t="n">
        <v>0.113763743551426</v>
      </c>
      <c r="M13" s="19"/>
      <c r="N13" s="19" t="n">
        <v>0.132625791876319</v>
      </c>
      <c r="O13" s="19" t="n">
        <v>0.139384587723549</v>
      </c>
      <c r="P13" s="19" t="n">
        <v>0.172899687415078</v>
      </c>
      <c r="Q13" s="19" t="n">
        <v>0.131012706102849</v>
      </c>
      <c r="R13" s="19"/>
      <c r="S13" s="19" t="n">
        <v>0.141416131271897</v>
      </c>
      <c r="T13" s="19" t="n">
        <v>0.156521056238337</v>
      </c>
      <c r="U13" s="19" t="n">
        <v>0.161540051443921</v>
      </c>
      <c r="V13" s="19" t="n">
        <v>0.159001781143659</v>
      </c>
      <c r="W13" s="19" t="n">
        <v>0.0800875946734089</v>
      </c>
      <c r="X13" s="19" t="n">
        <v>0.125373866584582</v>
      </c>
      <c r="Y13" s="19" t="n">
        <v>0.168301883221076</v>
      </c>
      <c r="Z13" s="19" t="n">
        <v>0.165290294241463</v>
      </c>
      <c r="AA13" s="19" t="n">
        <v>0.149249971345408</v>
      </c>
      <c r="AB13" s="19" t="n">
        <v>0.133496949916876</v>
      </c>
      <c r="AC13" s="19" t="n">
        <v>0.0867784164545553</v>
      </c>
      <c r="AD13" s="19" t="n">
        <v>0.20492423557338</v>
      </c>
      <c r="AE13" s="19"/>
      <c r="AF13" s="19" t="n">
        <v>0.13848141836009</v>
      </c>
      <c r="AG13" s="19" t="n">
        <v>0.132167950531233</v>
      </c>
      <c r="AH13" s="19" t="n">
        <v>0.140691860955836</v>
      </c>
      <c r="AI13" s="19"/>
      <c r="AJ13" s="19" t="n">
        <v>0.117401760239242</v>
      </c>
      <c r="AK13" s="19" t="n">
        <v>0.127348961936754</v>
      </c>
      <c r="AL13" s="19" t="n">
        <v>0.160048636049337</v>
      </c>
      <c r="AM13" s="19" t="n">
        <v>0.2689015214708</v>
      </c>
      <c r="AN13" s="19" t="n">
        <v>0.180179061232888</v>
      </c>
      <c r="AO13" s="19"/>
      <c r="AP13" s="19" t="n">
        <v>0.121911404170308</v>
      </c>
      <c r="AQ13" s="19" t="n">
        <v>0.122598534735338</v>
      </c>
      <c r="AR13" s="19" t="n">
        <v>0.167286074193174</v>
      </c>
      <c r="AS13" s="19" t="n">
        <v>0.174731435262838</v>
      </c>
      <c r="AT13" s="19" t="n">
        <v>0.159615563637427</v>
      </c>
      <c r="AU13" s="19"/>
      <c r="AV13" s="19" t="n">
        <v>0.121374687739804</v>
      </c>
      <c r="AW13" s="19" t="n">
        <v>0.104040924994662</v>
      </c>
      <c r="AX13" s="19" t="n">
        <v>0.175310272827021</v>
      </c>
      <c r="AY13" s="19" t="n">
        <v>0.177349799729343</v>
      </c>
      <c r="AZ13" s="19" t="n">
        <v>0.175162237801854</v>
      </c>
      <c r="BA13" s="19" t="n">
        <v>0.104474539816836</v>
      </c>
      <c r="BB13" s="19"/>
      <c r="BC13" s="19" t="n">
        <v>0.14085473058501</v>
      </c>
      <c r="BD13" s="19" t="n">
        <v>0.203447394901537</v>
      </c>
      <c r="BE13" s="19" t="n">
        <v>0.136279940268456</v>
      </c>
      <c r="BF13" s="19" t="n">
        <v>0.103716398736918</v>
      </c>
      <c r="BG13" s="19" t="n">
        <v>0.15618135465446</v>
      </c>
    </row>
    <row r="14">
      <c r="B14" s="20" t="s">
        <v>654</v>
      </c>
      <c r="C14" s="19" t="n">
        <v>0.0623400301974863</v>
      </c>
      <c r="D14" s="19" t="n">
        <v>0.0607878158842712</v>
      </c>
      <c r="E14" s="19" t="n">
        <v>0.0644081257866492</v>
      </c>
      <c r="F14" s="19"/>
      <c r="G14" s="19" t="n">
        <v>0.0579018949049876</v>
      </c>
      <c r="H14" s="19" t="n">
        <v>0.0300639613748322</v>
      </c>
      <c r="I14" s="19" t="n">
        <v>0.0724795268641723</v>
      </c>
      <c r="J14" s="19" t="n">
        <v>0.0842754946238776</v>
      </c>
      <c r="K14" s="19" t="n">
        <v>0.0823482951690235</v>
      </c>
      <c r="L14" s="19" t="n">
        <v>0.0549220455562323</v>
      </c>
      <c r="M14" s="19"/>
      <c r="N14" s="19" t="n">
        <v>0.0489189895449941</v>
      </c>
      <c r="O14" s="19" t="n">
        <v>0.0715361865135939</v>
      </c>
      <c r="P14" s="19" t="n">
        <v>0.0585453535879074</v>
      </c>
      <c r="Q14" s="19" t="n">
        <v>0.0717495078404185</v>
      </c>
      <c r="R14" s="19"/>
      <c r="S14" s="19" t="n">
        <v>0.048176030464363</v>
      </c>
      <c r="T14" s="19" t="n">
        <v>0.0666929779364221</v>
      </c>
      <c r="U14" s="19" t="n">
        <v>0.0336317247205728</v>
      </c>
      <c r="V14" s="19" t="n">
        <v>0.0592730710971432</v>
      </c>
      <c r="W14" s="19" t="n">
        <v>0.117382323368927</v>
      </c>
      <c r="X14" s="19" t="n">
        <v>0.088053563095551</v>
      </c>
      <c r="Y14" s="19" t="n">
        <v>0.0731865698296901</v>
      </c>
      <c r="Z14" s="19" t="n">
        <v>0.0665930278135559</v>
      </c>
      <c r="AA14" s="19" t="n">
        <v>0.0623508001455444</v>
      </c>
      <c r="AB14" s="19" t="n">
        <v>0.0303885980646975</v>
      </c>
      <c r="AC14" s="19" t="n">
        <v>0.0708989493576174</v>
      </c>
      <c r="AD14" s="19" t="n">
        <v>0.0304081535751543</v>
      </c>
      <c r="AE14" s="19"/>
      <c r="AF14" s="19" t="n">
        <v>0.0766966785878535</v>
      </c>
      <c r="AG14" s="19" t="n">
        <v>0.0545426708601709</v>
      </c>
      <c r="AH14" s="19" t="n">
        <v>0.0434369046053162</v>
      </c>
      <c r="AI14" s="19"/>
      <c r="AJ14" s="19" t="n">
        <v>0.0489405253693202</v>
      </c>
      <c r="AK14" s="19" t="n">
        <v>0.0642542907597742</v>
      </c>
      <c r="AL14" s="19" t="n">
        <v>0.10942002071772</v>
      </c>
      <c r="AM14" s="19" t="n">
        <v>0.094234177898906</v>
      </c>
      <c r="AN14" s="19" t="n">
        <v>0.0878391149141427</v>
      </c>
      <c r="AO14" s="19"/>
      <c r="AP14" s="19" t="n">
        <v>0.0471921544505232</v>
      </c>
      <c r="AQ14" s="19" t="n">
        <v>0.0560291374996065</v>
      </c>
      <c r="AR14" s="19" t="n">
        <v>0.0663060572638969</v>
      </c>
      <c r="AS14" s="19" t="n">
        <v>0.103045473507263</v>
      </c>
      <c r="AT14" s="19" t="n">
        <v>0.0530740447502159</v>
      </c>
      <c r="AU14" s="19"/>
      <c r="AV14" s="19" t="n">
        <v>0.0411660668665198</v>
      </c>
      <c r="AW14" s="19" t="n">
        <v>0.0686643088798991</v>
      </c>
      <c r="AX14" s="19" t="n">
        <v>0.08414580920854</v>
      </c>
      <c r="AY14" s="19" t="n">
        <v>0.0846306828392575</v>
      </c>
      <c r="AZ14" s="19" t="n">
        <v>0.0985856561715172</v>
      </c>
      <c r="BA14" s="19" t="n">
        <v>0.0534393860231637</v>
      </c>
      <c r="BB14" s="19"/>
      <c r="BC14" s="19" t="n">
        <v>0.0752995412576065</v>
      </c>
      <c r="BD14" s="19" t="n">
        <v>0.0580025633009465</v>
      </c>
      <c r="BE14" s="19" t="n">
        <v>0.0742762467149633</v>
      </c>
      <c r="BF14" s="19" t="n">
        <v>0.0474543273329021</v>
      </c>
      <c r="BG14" s="19" t="n">
        <v>0</v>
      </c>
    </row>
    <row r="15">
      <c r="B15" s="20" t="s">
        <v>655</v>
      </c>
      <c r="C15" s="19" t="n">
        <v>0.0338323459488589</v>
      </c>
      <c r="D15" s="19" t="n">
        <v>0.0353291553119613</v>
      </c>
      <c r="E15" s="19" t="n">
        <v>0.0309201115728014</v>
      </c>
      <c r="F15" s="19"/>
      <c r="G15" s="19" t="n">
        <v>0.0435722508085296</v>
      </c>
      <c r="H15" s="19" t="n">
        <v>0.0301651834379948</v>
      </c>
      <c r="I15" s="19" t="n">
        <v>0.0391208053612266</v>
      </c>
      <c r="J15" s="19" t="n">
        <v>0.0275985102020536</v>
      </c>
      <c r="K15" s="19" t="n">
        <v>0.0636573327244326</v>
      </c>
      <c r="L15" s="19" t="n">
        <v>0.011987000034818</v>
      </c>
      <c r="M15" s="19"/>
      <c r="N15" s="19" t="n">
        <v>0.0271230092986468</v>
      </c>
      <c r="O15" s="19" t="n">
        <v>0.0416482262408286</v>
      </c>
      <c r="P15" s="19" t="n">
        <v>0.032503688387812</v>
      </c>
      <c r="Q15" s="19" t="n">
        <v>0.0345920486056173</v>
      </c>
      <c r="R15" s="19"/>
      <c r="S15" s="19" t="n">
        <v>0.0299412363936514</v>
      </c>
      <c r="T15" s="19" t="n">
        <v>0.0445680781171029</v>
      </c>
      <c r="U15" s="19" t="n">
        <v>0.0115347303221922</v>
      </c>
      <c r="V15" s="19" t="n">
        <v>0.0349374866383022</v>
      </c>
      <c r="W15" s="19" t="n">
        <v>0.0257489537462718</v>
      </c>
      <c r="X15" s="19" t="n">
        <v>0.0687295288026699</v>
      </c>
      <c r="Y15" s="19" t="n">
        <v>0.0134870967823293</v>
      </c>
      <c r="Z15" s="19" t="n">
        <v>0.0820639596380624</v>
      </c>
      <c r="AA15" s="19" t="n">
        <v>0.0163938860105519</v>
      </c>
      <c r="AB15" s="19" t="n">
        <v>0.0212792914454529</v>
      </c>
      <c r="AC15" s="19" t="n">
        <v>0.0526975967616127</v>
      </c>
      <c r="AD15" s="19" t="n">
        <v>0.0344494245322773</v>
      </c>
      <c r="AE15" s="19"/>
      <c r="AF15" s="19" t="n">
        <v>0.0448733203177102</v>
      </c>
      <c r="AG15" s="19" t="n">
        <v>0.0158248730045614</v>
      </c>
      <c r="AH15" s="19" t="n">
        <v>0.0541077298508199</v>
      </c>
      <c r="AI15" s="19"/>
      <c r="AJ15" s="19" t="n">
        <v>0.0189692394376037</v>
      </c>
      <c r="AK15" s="19" t="n">
        <v>0.0168517326608048</v>
      </c>
      <c r="AL15" s="19" t="n">
        <v>0.028775382086611</v>
      </c>
      <c r="AM15" s="19" t="n">
        <v>0.110024072814386</v>
      </c>
      <c r="AN15" s="19" t="n">
        <v>0.0763068279699562</v>
      </c>
      <c r="AO15" s="19"/>
      <c r="AP15" s="19" t="n">
        <v>0.0222690453505915</v>
      </c>
      <c r="AQ15" s="19" t="n">
        <v>0.0110613744186002</v>
      </c>
      <c r="AR15" s="19" t="n">
        <v>0.0233579171281793</v>
      </c>
      <c r="AS15" s="19" t="n">
        <v>0.0487721329763935</v>
      </c>
      <c r="AT15" s="19" t="n">
        <v>0.0410759700736158</v>
      </c>
      <c r="AU15" s="19"/>
      <c r="AV15" s="19" t="n">
        <v>0.0220846574434607</v>
      </c>
      <c r="AW15" s="19" t="n">
        <v>0.0207504325952431</v>
      </c>
      <c r="AX15" s="19" t="n">
        <v>0.0215783273680014</v>
      </c>
      <c r="AY15" s="19" t="n">
        <v>0.0476068824890143</v>
      </c>
      <c r="AZ15" s="19" t="n">
        <v>0.0385514913733473</v>
      </c>
      <c r="BA15" s="19" t="n">
        <v>0.012648397066597</v>
      </c>
      <c r="BB15" s="19"/>
      <c r="BC15" s="19" t="n">
        <v>0.0520011879913713</v>
      </c>
      <c r="BD15" s="19" t="n">
        <v>0.0287965180147596</v>
      </c>
      <c r="BE15" s="19" t="n">
        <v>0.028426618296616</v>
      </c>
      <c r="BF15" s="19" t="n">
        <v>0.0147240324789193</v>
      </c>
      <c r="BG15" s="19" t="n">
        <v>0.0414094726876039</v>
      </c>
    </row>
    <row r="16">
      <c r="B16" s="20" t="s">
        <v>123</v>
      </c>
      <c r="C16" s="21" t="n">
        <v>0.0717647593603291</v>
      </c>
      <c r="D16" s="21" t="n">
        <v>0.0639532317264464</v>
      </c>
      <c r="E16" s="21" t="n">
        <v>0.0800884485920782</v>
      </c>
      <c r="F16" s="21"/>
      <c r="G16" s="21" t="n">
        <v>0.0282185727631636</v>
      </c>
      <c r="H16" s="21" t="n">
        <v>0.0389901480871113</v>
      </c>
      <c r="I16" s="21" t="n">
        <v>0.0734122203401114</v>
      </c>
      <c r="J16" s="21" t="n">
        <v>0.0891053220443012</v>
      </c>
      <c r="K16" s="21" t="n">
        <v>0.0774869008993652</v>
      </c>
      <c r="L16" s="21" t="n">
        <v>0.111713507139143</v>
      </c>
      <c r="M16" s="21"/>
      <c r="N16" s="21" t="n">
        <v>0.037295373671809</v>
      </c>
      <c r="O16" s="21" t="n">
        <v>0.0518450472456349</v>
      </c>
      <c r="P16" s="21" t="n">
        <v>0.114921114647734</v>
      </c>
      <c r="Q16" s="21" t="n">
        <v>0.0944499131631467</v>
      </c>
      <c r="R16" s="21"/>
      <c r="S16" s="21" t="n">
        <v>0.0461468467712371</v>
      </c>
      <c r="T16" s="21" t="n">
        <v>0.0882332984526495</v>
      </c>
      <c r="U16" s="21" t="n">
        <v>0.111652267253211</v>
      </c>
      <c r="V16" s="21" t="n">
        <v>0.0140811803014991</v>
      </c>
      <c r="W16" s="21" t="n">
        <v>0.07710429889488</v>
      </c>
      <c r="X16" s="21" t="n">
        <v>0.103897355600503</v>
      </c>
      <c r="Y16" s="21" t="n">
        <v>0.0618208403080273</v>
      </c>
      <c r="Z16" s="21" t="n">
        <v>0.15307062746467</v>
      </c>
      <c r="AA16" s="21" t="n">
        <v>0.0428894037746248</v>
      </c>
      <c r="AB16" s="21" t="n">
        <v>0.0872739627510472</v>
      </c>
      <c r="AC16" s="21" t="n">
        <v>0.0690792962427463</v>
      </c>
      <c r="AD16" s="21" t="n">
        <v>0.05080079677564</v>
      </c>
      <c r="AE16" s="21"/>
      <c r="AF16" s="21" t="n">
        <v>0.071491627649132</v>
      </c>
      <c r="AG16" s="21" t="n">
        <v>0.0662477209876475</v>
      </c>
      <c r="AH16" s="21" t="n">
        <v>0.125965823257718</v>
      </c>
      <c r="AI16" s="21"/>
      <c r="AJ16" s="21" t="n">
        <v>0.0782404670973891</v>
      </c>
      <c r="AK16" s="21" t="n">
        <v>0.0561834613935989</v>
      </c>
      <c r="AL16" s="21" t="n">
        <v>0.0808425861287043</v>
      </c>
      <c r="AM16" s="21" t="n">
        <v>0.0450160679129119</v>
      </c>
      <c r="AN16" s="21" t="n">
        <v>0.0887753516473757</v>
      </c>
      <c r="AO16" s="21"/>
      <c r="AP16" s="21" t="n">
        <v>0.0641551416397903</v>
      </c>
      <c r="AQ16" s="21" t="n">
        <v>0.0499566972627344</v>
      </c>
      <c r="AR16" s="21" t="n">
        <v>0.0884538773589819</v>
      </c>
      <c r="AS16" s="21" t="n">
        <v>0.07714365198561</v>
      </c>
      <c r="AT16" s="21" t="n">
        <v>0.159027821992661</v>
      </c>
      <c r="AU16" s="21"/>
      <c r="AV16" s="21" t="n">
        <v>0.0333873996884011</v>
      </c>
      <c r="AW16" s="21" t="n">
        <v>0.0617394182657592</v>
      </c>
      <c r="AX16" s="21" t="n">
        <v>0.0579669332781059</v>
      </c>
      <c r="AY16" s="21" t="n">
        <v>0.0714591558046234</v>
      </c>
      <c r="AZ16" s="21" t="n">
        <v>0.123526843441151</v>
      </c>
      <c r="BA16" s="21" t="n">
        <v>0.13902178903899</v>
      </c>
      <c r="BB16" s="21"/>
      <c r="BC16" s="21" t="n">
        <v>0.0811020321719657</v>
      </c>
      <c r="BD16" s="21" t="n">
        <v>0.0673885322507441</v>
      </c>
      <c r="BE16" s="21" t="n">
        <v>0.0609401999301522</v>
      </c>
      <c r="BF16" s="21" t="n">
        <v>0.0553441480437675</v>
      </c>
      <c r="BG16" s="21" t="n">
        <v>0.0602078164740485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0.0964989486826712</v>
      </c>
      <c r="D9" s="19" t="n">
        <v>0.0755505744841441</v>
      </c>
      <c r="E9" s="19" t="n">
        <v>0.116267221625998</v>
      </c>
      <c r="F9" s="19"/>
      <c r="G9" s="19" t="n">
        <v>0.0881230331431237</v>
      </c>
      <c r="H9" s="19" t="n">
        <v>0.0968444348864054</v>
      </c>
      <c r="I9" s="19" t="n">
        <v>0.103643402614206</v>
      </c>
      <c r="J9" s="19" t="n">
        <v>0.0982933545736327</v>
      </c>
      <c r="K9" s="19" t="n">
        <v>0.0885456395533961</v>
      </c>
      <c r="L9" s="19" t="n">
        <v>0.100024380250351</v>
      </c>
      <c r="M9" s="19"/>
      <c r="N9" s="19" t="n">
        <v>0.0790300599672675</v>
      </c>
      <c r="O9" s="19" t="n">
        <v>0.11668911560731</v>
      </c>
      <c r="P9" s="19" t="n">
        <v>0.092678537713122</v>
      </c>
      <c r="Q9" s="19" t="n">
        <v>0.0990080925032316</v>
      </c>
      <c r="R9" s="19"/>
      <c r="S9" s="19" t="n">
        <v>0.0926757254339484</v>
      </c>
      <c r="T9" s="19" t="n">
        <v>0.123772842163924</v>
      </c>
      <c r="U9" s="19" t="n">
        <v>0.079674991336949</v>
      </c>
      <c r="V9" s="19" t="n">
        <v>0.0862777424510151</v>
      </c>
      <c r="W9" s="19" t="n">
        <v>0.0740537091605211</v>
      </c>
      <c r="X9" s="19" t="n">
        <v>0.0830053388155175</v>
      </c>
      <c r="Y9" s="19" t="n">
        <v>0.0954745973814191</v>
      </c>
      <c r="Z9" s="19" t="n">
        <v>0.0200059125025287</v>
      </c>
      <c r="AA9" s="19" t="n">
        <v>0.13663468948795</v>
      </c>
      <c r="AB9" s="19" t="n">
        <v>0.0582959782394414</v>
      </c>
      <c r="AC9" s="19" t="n">
        <v>0.200309394060293</v>
      </c>
      <c r="AD9" s="19" t="n">
        <v>0.0881481791534073</v>
      </c>
      <c r="AE9" s="19"/>
      <c r="AF9" s="19" t="n">
        <v>0.122341230156419</v>
      </c>
      <c r="AG9" s="19" t="n">
        <v>0.0680430216654537</v>
      </c>
      <c r="AH9" s="19" t="n">
        <v>0.134414056225571</v>
      </c>
      <c r="AI9" s="19"/>
      <c r="AJ9" s="19" t="n">
        <v>0.0922896201412715</v>
      </c>
      <c r="AK9" s="19" t="n">
        <v>0.0913766110484573</v>
      </c>
      <c r="AL9" s="19" t="n">
        <v>0.082756390698477</v>
      </c>
      <c r="AM9" s="19" t="n">
        <v>0.214434117857815</v>
      </c>
      <c r="AN9" s="19" t="n">
        <v>0.103858999713594</v>
      </c>
      <c r="AO9" s="19"/>
      <c r="AP9" s="19" t="n">
        <v>0.0848160495060249</v>
      </c>
      <c r="AQ9" s="19" t="n">
        <v>0.105386945137586</v>
      </c>
      <c r="AR9" s="19" t="n">
        <v>0.0566646268875679</v>
      </c>
      <c r="AS9" s="19" t="n">
        <v>0.130859148283022</v>
      </c>
      <c r="AT9" s="19" t="n">
        <v>0.0564382351745289</v>
      </c>
      <c r="AU9" s="19"/>
      <c r="AV9" s="19" t="n">
        <v>0.0964852877228177</v>
      </c>
      <c r="AW9" s="19" t="n">
        <v>0.0861691426873052</v>
      </c>
      <c r="AX9" s="19" t="n">
        <v>0.0624533124133846</v>
      </c>
      <c r="AY9" s="19" t="n">
        <v>0.140831971519561</v>
      </c>
      <c r="AZ9" s="19" t="n">
        <v>0.0836017299644183</v>
      </c>
      <c r="BA9" s="19" t="n">
        <v>0.0407681067030137</v>
      </c>
      <c r="BB9" s="19"/>
      <c r="BC9" s="19" t="n">
        <v>0.116467618982382</v>
      </c>
      <c r="BD9" s="19" t="n">
        <v>0.101359361629899</v>
      </c>
      <c r="BE9" s="19" t="n">
        <v>0.099580097577402</v>
      </c>
      <c r="BF9" s="19" t="n">
        <v>0.0624837054741574</v>
      </c>
      <c r="BG9" s="19" t="n">
        <v>0.165870313331887</v>
      </c>
    </row>
    <row r="10">
      <c r="B10" s="20" t="s">
        <v>650</v>
      </c>
      <c r="C10" s="19" t="n">
        <v>0.208915894660392</v>
      </c>
      <c r="D10" s="19" t="n">
        <v>0.188629324717998</v>
      </c>
      <c r="E10" s="19" t="n">
        <v>0.225806978576362</v>
      </c>
      <c r="F10" s="19"/>
      <c r="G10" s="19" t="n">
        <v>0.24277892697375</v>
      </c>
      <c r="H10" s="19" t="n">
        <v>0.231618670887691</v>
      </c>
      <c r="I10" s="19" t="n">
        <v>0.189406935601485</v>
      </c>
      <c r="J10" s="19" t="n">
        <v>0.148492990609693</v>
      </c>
      <c r="K10" s="19" t="n">
        <v>0.194868964781216</v>
      </c>
      <c r="L10" s="19" t="n">
        <v>0.237356381180448</v>
      </c>
      <c r="M10" s="19"/>
      <c r="N10" s="19" t="n">
        <v>0.243943836728289</v>
      </c>
      <c r="O10" s="19" t="n">
        <v>0.176916054085558</v>
      </c>
      <c r="P10" s="19" t="n">
        <v>0.228633043773813</v>
      </c>
      <c r="Q10" s="19" t="n">
        <v>0.185603171471701</v>
      </c>
      <c r="R10" s="19"/>
      <c r="S10" s="19" t="n">
        <v>0.172694368651443</v>
      </c>
      <c r="T10" s="19" t="n">
        <v>0.254757934176306</v>
      </c>
      <c r="U10" s="19" t="n">
        <v>0.165872905812328</v>
      </c>
      <c r="V10" s="19" t="n">
        <v>0.335968384660686</v>
      </c>
      <c r="W10" s="19" t="n">
        <v>0.266994711735522</v>
      </c>
      <c r="X10" s="19" t="n">
        <v>0.165267744770808</v>
      </c>
      <c r="Y10" s="19" t="n">
        <v>0.196293391481088</v>
      </c>
      <c r="Z10" s="19" t="n">
        <v>0.169946053286758</v>
      </c>
      <c r="AA10" s="19" t="n">
        <v>0.215752245681548</v>
      </c>
      <c r="AB10" s="19" t="n">
        <v>0.151465219218243</v>
      </c>
      <c r="AC10" s="19" t="n">
        <v>0.256844973546887</v>
      </c>
      <c r="AD10" s="19" t="n">
        <v>0.110982297462447</v>
      </c>
      <c r="AE10" s="19"/>
      <c r="AF10" s="19" t="n">
        <v>0.216350753008466</v>
      </c>
      <c r="AG10" s="19" t="n">
        <v>0.222873755031701</v>
      </c>
      <c r="AH10" s="19" t="n">
        <v>0.142264561384065</v>
      </c>
      <c r="AI10" s="19"/>
      <c r="AJ10" s="19" t="n">
        <v>0.234886027426201</v>
      </c>
      <c r="AK10" s="19" t="n">
        <v>0.218456161092505</v>
      </c>
      <c r="AL10" s="19" t="n">
        <v>0.142907016221787</v>
      </c>
      <c r="AM10" s="19" t="n">
        <v>0.234383130835546</v>
      </c>
      <c r="AN10" s="19" t="n">
        <v>0.154107744591929</v>
      </c>
      <c r="AO10" s="19"/>
      <c r="AP10" s="19" t="n">
        <v>0.242527298867474</v>
      </c>
      <c r="AQ10" s="19" t="n">
        <v>0.201558196981206</v>
      </c>
      <c r="AR10" s="19" t="n">
        <v>0.240351770623018</v>
      </c>
      <c r="AS10" s="19" t="n">
        <v>0.217462860057993</v>
      </c>
      <c r="AT10" s="19" t="n">
        <v>0.17386538697171</v>
      </c>
      <c r="AU10" s="19"/>
      <c r="AV10" s="19" t="n">
        <v>0.200544102789701</v>
      </c>
      <c r="AW10" s="19" t="n">
        <v>0.232490399058638</v>
      </c>
      <c r="AX10" s="19" t="n">
        <v>0.237527768751649</v>
      </c>
      <c r="AY10" s="19" t="n">
        <v>0.192296916466335</v>
      </c>
      <c r="AZ10" s="19" t="n">
        <v>0.208186213695999</v>
      </c>
      <c r="BA10" s="19" t="n">
        <v>0.200922576604784</v>
      </c>
      <c r="BB10" s="19"/>
      <c r="BC10" s="19" t="n">
        <v>0.188866613261051</v>
      </c>
      <c r="BD10" s="19" t="n">
        <v>0.207535529611172</v>
      </c>
      <c r="BE10" s="19" t="n">
        <v>0.204781703557485</v>
      </c>
      <c r="BF10" s="19" t="n">
        <v>0.200977261823656</v>
      </c>
      <c r="BG10" s="19" t="n">
        <v>0.15735440324365</v>
      </c>
    </row>
    <row r="11">
      <c r="B11" s="20" t="s">
        <v>651</v>
      </c>
      <c r="C11" s="19" t="n">
        <v>0.240717589529931</v>
      </c>
      <c r="D11" s="19" t="n">
        <v>0.231179782706131</v>
      </c>
      <c r="E11" s="19" t="n">
        <v>0.250233199855925</v>
      </c>
      <c r="F11" s="19"/>
      <c r="G11" s="19" t="n">
        <v>0.189536333951472</v>
      </c>
      <c r="H11" s="19" t="n">
        <v>0.309152974098776</v>
      </c>
      <c r="I11" s="19" t="n">
        <v>0.298589870305966</v>
      </c>
      <c r="J11" s="19" t="n">
        <v>0.267915157294431</v>
      </c>
      <c r="K11" s="19" t="n">
        <v>0.19425059530931</v>
      </c>
      <c r="L11" s="19" t="n">
        <v>0.181074180192072</v>
      </c>
      <c r="M11" s="19"/>
      <c r="N11" s="19" t="n">
        <v>0.260193322087026</v>
      </c>
      <c r="O11" s="19" t="n">
        <v>0.243821751104176</v>
      </c>
      <c r="P11" s="19" t="n">
        <v>0.224543301431733</v>
      </c>
      <c r="Q11" s="19" t="n">
        <v>0.230380516747221</v>
      </c>
      <c r="R11" s="19"/>
      <c r="S11" s="19" t="n">
        <v>0.272081652947378</v>
      </c>
      <c r="T11" s="19" t="n">
        <v>0.159560688811406</v>
      </c>
      <c r="U11" s="19" t="n">
        <v>0.342281583936311</v>
      </c>
      <c r="V11" s="19" t="n">
        <v>0.234047670116658</v>
      </c>
      <c r="W11" s="19" t="n">
        <v>0.146651063597383</v>
      </c>
      <c r="X11" s="19" t="n">
        <v>0.338875582290115</v>
      </c>
      <c r="Y11" s="19" t="n">
        <v>0.207006891171433</v>
      </c>
      <c r="Z11" s="19" t="n">
        <v>0.204854209442952</v>
      </c>
      <c r="AA11" s="19" t="n">
        <v>0.256202561207006</v>
      </c>
      <c r="AB11" s="19" t="n">
        <v>0.244855276437651</v>
      </c>
      <c r="AC11" s="19" t="n">
        <v>0.174839894383903</v>
      </c>
      <c r="AD11" s="19" t="n">
        <v>0.263869803068426</v>
      </c>
      <c r="AE11" s="19"/>
      <c r="AF11" s="19" t="n">
        <v>0.25059062548195</v>
      </c>
      <c r="AG11" s="19" t="n">
        <v>0.247528294136821</v>
      </c>
      <c r="AH11" s="19" t="n">
        <v>0.2315251244176</v>
      </c>
      <c r="AI11" s="19"/>
      <c r="AJ11" s="19" t="n">
        <v>0.233875315595878</v>
      </c>
      <c r="AK11" s="19" t="n">
        <v>0.291374142824235</v>
      </c>
      <c r="AL11" s="19" t="n">
        <v>0.285775762433996</v>
      </c>
      <c r="AM11" s="19" t="n">
        <v>0.246737980961844</v>
      </c>
      <c r="AN11" s="19" t="n">
        <v>0.195257683965848</v>
      </c>
      <c r="AO11" s="19"/>
      <c r="AP11" s="19" t="n">
        <v>0.229156622790377</v>
      </c>
      <c r="AQ11" s="19" t="n">
        <v>0.268124637417956</v>
      </c>
      <c r="AR11" s="19" t="n">
        <v>0.271466648155219</v>
      </c>
      <c r="AS11" s="19" t="n">
        <v>0.202454304181205</v>
      </c>
      <c r="AT11" s="19" t="n">
        <v>0.29352264393183</v>
      </c>
      <c r="AU11" s="19"/>
      <c r="AV11" s="19" t="n">
        <v>0.272111448859839</v>
      </c>
      <c r="AW11" s="19" t="n">
        <v>0.21753192993071</v>
      </c>
      <c r="AX11" s="19" t="n">
        <v>0.241655189675613</v>
      </c>
      <c r="AY11" s="19" t="n">
        <v>0.264835553861402</v>
      </c>
      <c r="AZ11" s="19" t="n">
        <v>0.280276074992886</v>
      </c>
      <c r="BA11" s="19" t="n">
        <v>0.228692774611214</v>
      </c>
      <c r="BB11" s="19"/>
      <c r="BC11" s="19" t="n">
        <v>0.256813058124304</v>
      </c>
      <c r="BD11" s="19" t="n">
        <v>0.23498646319586</v>
      </c>
      <c r="BE11" s="19" t="n">
        <v>0.235975756967815</v>
      </c>
      <c r="BF11" s="19" t="n">
        <v>0.278094548998277</v>
      </c>
      <c r="BG11" s="19" t="n">
        <v>0.202326852820425</v>
      </c>
    </row>
    <row r="12">
      <c r="B12" s="20" t="s">
        <v>652</v>
      </c>
      <c r="C12" s="19" t="n">
        <v>0.210951856222438</v>
      </c>
      <c r="D12" s="19" t="n">
        <v>0.233850323598072</v>
      </c>
      <c r="E12" s="19" t="n">
        <v>0.190180885229853</v>
      </c>
      <c r="F12" s="19"/>
      <c r="G12" s="19" t="n">
        <v>0.197687768380214</v>
      </c>
      <c r="H12" s="19" t="n">
        <v>0.175142555639349</v>
      </c>
      <c r="I12" s="19" t="n">
        <v>0.193881857358846</v>
      </c>
      <c r="J12" s="19" t="n">
        <v>0.219332502705572</v>
      </c>
      <c r="K12" s="19" t="n">
        <v>0.221040830372775</v>
      </c>
      <c r="L12" s="19" t="n">
        <v>0.251215690252699</v>
      </c>
      <c r="M12" s="19"/>
      <c r="N12" s="19" t="n">
        <v>0.181049304431067</v>
      </c>
      <c r="O12" s="19" t="n">
        <v>0.214852651701641</v>
      </c>
      <c r="P12" s="19" t="n">
        <v>0.191602766670084</v>
      </c>
      <c r="Q12" s="19" t="n">
        <v>0.259779476301299</v>
      </c>
      <c r="R12" s="19"/>
      <c r="S12" s="19" t="n">
        <v>0.217630190671723</v>
      </c>
      <c r="T12" s="19" t="n">
        <v>0.228115167551703</v>
      </c>
      <c r="U12" s="19" t="n">
        <v>0.179004655536822</v>
      </c>
      <c r="V12" s="19" t="n">
        <v>0.204331568442715</v>
      </c>
      <c r="W12" s="19" t="n">
        <v>0.245757236848505</v>
      </c>
      <c r="X12" s="19" t="n">
        <v>0.191274720761813</v>
      </c>
      <c r="Y12" s="19" t="n">
        <v>0.220607776530668</v>
      </c>
      <c r="Z12" s="19" t="n">
        <v>0.231295103757622</v>
      </c>
      <c r="AA12" s="19" t="n">
        <v>0.179957923427679</v>
      </c>
      <c r="AB12" s="19" t="n">
        <v>0.240038115034441</v>
      </c>
      <c r="AC12" s="19" t="n">
        <v>0.151263956909958</v>
      </c>
      <c r="AD12" s="19" t="n">
        <v>0.255489930082189</v>
      </c>
      <c r="AE12" s="19"/>
      <c r="AF12" s="19" t="n">
        <v>0.220604636481977</v>
      </c>
      <c r="AG12" s="19" t="n">
        <v>0.225989937307181</v>
      </c>
      <c r="AH12" s="19" t="n">
        <v>0.142626463655945</v>
      </c>
      <c r="AI12" s="19"/>
      <c r="AJ12" s="19" t="n">
        <v>0.230435277972371</v>
      </c>
      <c r="AK12" s="19" t="n">
        <v>0.18806103890389</v>
      </c>
      <c r="AL12" s="19" t="n">
        <v>0.212519673147385</v>
      </c>
      <c r="AM12" s="19" t="n">
        <v>0.186835895825421</v>
      </c>
      <c r="AN12" s="19" t="n">
        <v>0.195713663239346</v>
      </c>
      <c r="AO12" s="19"/>
      <c r="AP12" s="19" t="n">
        <v>0.237067239085558</v>
      </c>
      <c r="AQ12" s="19" t="n">
        <v>0.19734207457138</v>
      </c>
      <c r="AR12" s="19" t="n">
        <v>0.193340822323614</v>
      </c>
      <c r="AS12" s="19" t="n">
        <v>0.22931859073913</v>
      </c>
      <c r="AT12" s="19" t="n">
        <v>0.147279282504084</v>
      </c>
      <c r="AU12" s="19"/>
      <c r="AV12" s="19" t="n">
        <v>0.189691592220604</v>
      </c>
      <c r="AW12" s="19" t="n">
        <v>0.256385001569728</v>
      </c>
      <c r="AX12" s="19" t="n">
        <v>0.197810850197336</v>
      </c>
      <c r="AY12" s="19" t="n">
        <v>0.230958347368642</v>
      </c>
      <c r="AZ12" s="19" t="n">
        <v>0.172913148010615</v>
      </c>
      <c r="BA12" s="19" t="n">
        <v>0.192301663488148</v>
      </c>
      <c r="BB12" s="19"/>
      <c r="BC12" s="19" t="n">
        <v>0.231760601079775</v>
      </c>
      <c r="BD12" s="19" t="n">
        <v>0.164909082402327</v>
      </c>
      <c r="BE12" s="19" t="n">
        <v>0.221875313150698</v>
      </c>
      <c r="BF12" s="19" t="n">
        <v>0.237318673661417</v>
      </c>
      <c r="BG12" s="19" t="n">
        <v>0.148032887687121</v>
      </c>
    </row>
    <row r="13">
      <c r="B13" s="20" t="s">
        <v>653</v>
      </c>
      <c r="C13" s="19" t="n">
        <v>0.105653678352057</v>
      </c>
      <c r="D13" s="19" t="n">
        <v>0.1406441399259</v>
      </c>
      <c r="E13" s="19" t="n">
        <v>0.0720477844112518</v>
      </c>
      <c r="F13" s="19"/>
      <c r="G13" s="19" t="n">
        <v>0.178044224323309</v>
      </c>
      <c r="H13" s="19" t="n">
        <v>0.0634660949056454</v>
      </c>
      <c r="I13" s="19" t="n">
        <v>0.0918335561095778</v>
      </c>
      <c r="J13" s="19" t="n">
        <v>0.118438761867659</v>
      </c>
      <c r="K13" s="19" t="n">
        <v>0.0901383052942231</v>
      </c>
      <c r="L13" s="19" t="n">
        <v>0.100783990361006</v>
      </c>
      <c r="M13" s="19"/>
      <c r="N13" s="19" t="n">
        <v>0.111823979812455</v>
      </c>
      <c r="O13" s="19" t="n">
        <v>0.102992173130607</v>
      </c>
      <c r="P13" s="19" t="n">
        <v>0.113026220130618</v>
      </c>
      <c r="Q13" s="19" t="n">
        <v>0.0910017015552487</v>
      </c>
      <c r="R13" s="19"/>
      <c r="S13" s="19" t="n">
        <v>0.115083573181364</v>
      </c>
      <c r="T13" s="19" t="n">
        <v>0.0861821297356618</v>
      </c>
      <c r="U13" s="19" t="n">
        <v>0.114312444906585</v>
      </c>
      <c r="V13" s="19" t="n">
        <v>0.0572576764029586</v>
      </c>
      <c r="W13" s="19" t="n">
        <v>0.145823686562593</v>
      </c>
      <c r="X13" s="19" t="n">
        <v>0.0624765777636947</v>
      </c>
      <c r="Y13" s="19" t="n">
        <v>0.151863288580733</v>
      </c>
      <c r="Z13" s="19" t="n">
        <v>0.150161656806421</v>
      </c>
      <c r="AA13" s="19" t="n">
        <v>0.102652749021743</v>
      </c>
      <c r="AB13" s="19" t="n">
        <v>0.0807704211271767</v>
      </c>
      <c r="AC13" s="19" t="n">
        <v>0.120774505660952</v>
      </c>
      <c r="AD13" s="19" t="n">
        <v>0.156223651318773</v>
      </c>
      <c r="AE13" s="19"/>
      <c r="AF13" s="19" t="n">
        <v>0.0830932840391824</v>
      </c>
      <c r="AG13" s="19" t="n">
        <v>0.108479011494121</v>
      </c>
      <c r="AH13" s="19" t="n">
        <v>0.0831372160053706</v>
      </c>
      <c r="AI13" s="19"/>
      <c r="AJ13" s="19" t="n">
        <v>0.0998685257620909</v>
      </c>
      <c r="AK13" s="19" t="n">
        <v>0.0995795217414375</v>
      </c>
      <c r="AL13" s="19" t="n">
        <v>0.136450553065259</v>
      </c>
      <c r="AM13" s="19" t="n">
        <v>0.0725928066064625</v>
      </c>
      <c r="AN13" s="19" t="n">
        <v>0.0932322680242038</v>
      </c>
      <c r="AO13" s="19"/>
      <c r="AP13" s="19" t="n">
        <v>0.107094563680231</v>
      </c>
      <c r="AQ13" s="19" t="n">
        <v>0.103126353227762</v>
      </c>
      <c r="AR13" s="19" t="n">
        <v>0.128177096863248</v>
      </c>
      <c r="AS13" s="19" t="n">
        <v>0.125685896845341</v>
      </c>
      <c r="AT13" s="19" t="n">
        <v>0.0956483963681926</v>
      </c>
      <c r="AU13" s="19"/>
      <c r="AV13" s="19" t="n">
        <v>0.104169771587032</v>
      </c>
      <c r="AW13" s="19" t="n">
        <v>0.109252159792533</v>
      </c>
      <c r="AX13" s="19" t="n">
        <v>0.171741261886139</v>
      </c>
      <c r="AY13" s="19" t="n">
        <v>0.102880043689116</v>
      </c>
      <c r="AZ13" s="19" t="n">
        <v>0.0914914077317809</v>
      </c>
      <c r="BA13" s="19" t="n">
        <v>0.0487506681985365</v>
      </c>
      <c r="BB13" s="19"/>
      <c r="BC13" s="19" t="n">
        <v>0.117240268632812</v>
      </c>
      <c r="BD13" s="19" t="n">
        <v>0.132100540294654</v>
      </c>
      <c r="BE13" s="19" t="n">
        <v>0.10588357603536</v>
      </c>
      <c r="BF13" s="19" t="n">
        <v>0.071601784275862</v>
      </c>
      <c r="BG13" s="19" t="n">
        <v>0</v>
      </c>
    </row>
    <row r="14">
      <c r="B14" s="20" t="s">
        <v>654</v>
      </c>
      <c r="C14" s="19" t="n">
        <v>0.0371492243590762</v>
      </c>
      <c r="D14" s="19" t="n">
        <v>0.04195945754707</v>
      </c>
      <c r="E14" s="19" t="n">
        <v>0.0327241979127096</v>
      </c>
      <c r="F14" s="19"/>
      <c r="G14" s="19" t="n">
        <v>0.0477550535866035</v>
      </c>
      <c r="H14" s="19" t="n">
        <v>0.0305152184401736</v>
      </c>
      <c r="I14" s="19" t="n">
        <v>0.0411914689150449</v>
      </c>
      <c r="J14" s="19" t="n">
        <v>0.0373495337601267</v>
      </c>
      <c r="K14" s="19" t="n">
        <v>0.031521535683013</v>
      </c>
      <c r="L14" s="19" t="n">
        <v>0.035394047442016</v>
      </c>
      <c r="M14" s="19"/>
      <c r="N14" s="19" t="n">
        <v>0.0270026752474016</v>
      </c>
      <c r="O14" s="19" t="n">
        <v>0.0517867755638085</v>
      </c>
      <c r="P14" s="19" t="n">
        <v>0.0398042269021062</v>
      </c>
      <c r="Q14" s="19" t="n">
        <v>0.0310216605865703</v>
      </c>
      <c r="R14" s="19"/>
      <c r="S14" s="19" t="n">
        <v>0.0512383467872332</v>
      </c>
      <c r="T14" s="19" t="n">
        <v>0.0343235681989619</v>
      </c>
      <c r="U14" s="19" t="n">
        <v>0.0242794909013515</v>
      </c>
      <c r="V14" s="19" t="n">
        <v>0.0130692125755165</v>
      </c>
      <c r="W14" s="19" t="n">
        <v>0.0275434206605994</v>
      </c>
      <c r="X14" s="19" t="n">
        <v>0.0521282705482366</v>
      </c>
      <c r="Y14" s="19" t="n">
        <v>0.0602111382092484</v>
      </c>
      <c r="Z14" s="19" t="n">
        <v>0.0707389851211189</v>
      </c>
      <c r="AA14" s="19" t="n">
        <v>0.0210600710015236</v>
      </c>
      <c r="AB14" s="19" t="n">
        <v>0.0392625919190945</v>
      </c>
      <c r="AC14" s="19" t="n">
        <v>0.0209637285666423</v>
      </c>
      <c r="AD14" s="19" t="n">
        <v>0.0296996342665731</v>
      </c>
      <c r="AE14" s="19"/>
      <c r="AF14" s="19" t="n">
        <v>0.0261897052617875</v>
      </c>
      <c r="AG14" s="19" t="n">
        <v>0.0387733051309888</v>
      </c>
      <c r="AH14" s="19" t="n">
        <v>0.0517248944831468</v>
      </c>
      <c r="AI14" s="19"/>
      <c r="AJ14" s="19" t="n">
        <v>0.0273993371848171</v>
      </c>
      <c r="AK14" s="19" t="n">
        <v>0.0348891734393441</v>
      </c>
      <c r="AL14" s="19" t="n">
        <v>0.0440415007321801</v>
      </c>
      <c r="AM14" s="19" t="n">
        <v>0</v>
      </c>
      <c r="AN14" s="19" t="n">
        <v>0.0627238703155573</v>
      </c>
      <c r="AO14" s="19"/>
      <c r="AP14" s="19" t="n">
        <v>0.0320856682492362</v>
      </c>
      <c r="AQ14" s="19" t="n">
        <v>0.0278216098862974</v>
      </c>
      <c r="AR14" s="19" t="n">
        <v>0.0584811464246668</v>
      </c>
      <c r="AS14" s="19" t="n">
        <v>0.0302919114171039</v>
      </c>
      <c r="AT14" s="19" t="n">
        <v>0.0622804047109922</v>
      </c>
      <c r="AU14" s="19"/>
      <c r="AV14" s="19" t="n">
        <v>0.035530833202401</v>
      </c>
      <c r="AW14" s="19" t="n">
        <v>0.0248469666606427</v>
      </c>
      <c r="AX14" s="19" t="n">
        <v>0.0443118645825381</v>
      </c>
      <c r="AY14" s="19" t="n">
        <v>0.0260758007756034</v>
      </c>
      <c r="AZ14" s="19" t="n">
        <v>0.0586933083503266</v>
      </c>
      <c r="BA14" s="19" t="n">
        <v>0.0437309391983469</v>
      </c>
      <c r="BB14" s="19"/>
      <c r="BC14" s="19" t="n">
        <v>0.0241057129751013</v>
      </c>
      <c r="BD14" s="19" t="n">
        <v>0.0452018192023956</v>
      </c>
      <c r="BE14" s="19" t="n">
        <v>0.0355727422791115</v>
      </c>
      <c r="BF14" s="19" t="n">
        <v>0.0314467876805091</v>
      </c>
      <c r="BG14" s="19" t="n">
        <v>0.122249345484382</v>
      </c>
    </row>
    <row r="15">
      <c r="B15" s="20" t="s">
        <v>655</v>
      </c>
      <c r="C15" s="19" t="n">
        <v>0.0188351492351472</v>
      </c>
      <c r="D15" s="19" t="n">
        <v>0.0205003747591357</v>
      </c>
      <c r="E15" s="19" t="n">
        <v>0.0173547359791969</v>
      </c>
      <c r="F15" s="19"/>
      <c r="G15" s="19" t="n">
        <v>0.0170354434355602</v>
      </c>
      <c r="H15" s="19" t="n">
        <v>0.0335490286174801</v>
      </c>
      <c r="I15" s="19" t="n">
        <v>0.00681659533714686</v>
      </c>
      <c r="J15" s="19" t="n">
        <v>0.0206508398642345</v>
      </c>
      <c r="K15" s="19" t="n">
        <v>0.023715611695182</v>
      </c>
      <c r="L15" s="19" t="n">
        <v>0.0128099834505658</v>
      </c>
      <c r="M15" s="19"/>
      <c r="N15" s="19" t="n">
        <v>0.0269204477502604</v>
      </c>
      <c r="O15" s="19" t="n">
        <v>0.0247599449713649</v>
      </c>
      <c r="P15" s="19" t="n">
        <v>0.0130975693013941</v>
      </c>
      <c r="Q15" s="19" t="n">
        <v>0.00836862863132655</v>
      </c>
      <c r="R15" s="19"/>
      <c r="S15" s="19" t="n">
        <v>0.0264628938479457</v>
      </c>
      <c r="T15" s="19" t="n">
        <v>0.0171085018471034</v>
      </c>
      <c r="U15" s="19" t="n">
        <v>0</v>
      </c>
      <c r="V15" s="19" t="n">
        <v>0.00948467150969371</v>
      </c>
      <c r="W15" s="19" t="n">
        <v>0.0141529860830324</v>
      </c>
      <c r="X15" s="19" t="n">
        <v>0.0123757783770185</v>
      </c>
      <c r="Y15" s="19" t="n">
        <v>0.0236219264420519</v>
      </c>
      <c r="Z15" s="19" t="n">
        <v>0.0202618498212163</v>
      </c>
      <c r="AA15" s="19" t="n">
        <v>0.029614660967125</v>
      </c>
      <c r="AB15" s="19" t="n">
        <v>0.0328135595453232</v>
      </c>
      <c r="AC15" s="19" t="n">
        <v>0</v>
      </c>
      <c r="AD15" s="19" t="n">
        <v>0.0324191262999262</v>
      </c>
      <c r="AE15" s="19"/>
      <c r="AF15" s="19" t="n">
        <v>0.0131878754534722</v>
      </c>
      <c r="AG15" s="19" t="n">
        <v>0.0124316760893721</v>
      </c>
      <c r="AH15" s="19" t="n">
        <v>0.0488792741163831</v>
      </c>
      <c r="AI15" s="19"/>
      <c r="AJ15" s="19" t="n">
        <v>0.0138393849462782</v>
      </c>
      <c r="AK15" s="19" t="n">
        <v>0.0149414591141015</v>
      </c>
      <c r="AL15" s="19" t="n">
        <v>0</v>
      </c>
      <c r="AM15" s="19" t="n">
        <v>0</v>
      </c>
      <c r="AN15" s="19" t="n">
        <v>0.0473092281196687</v>
      </c>
      <c r="AO15" s="19"/>
      <c r="AP15" s="19" t="n">
        <v>0.00459087710610399</v>
      </c>
      <c r="AQ15" s="19" t="n">
        <v>0.0232847777357131</v>
      </c>
      <c r="AR15" s="19" t="n">
        <v>0.0134004203594893</v>
      </c>
      <c r="AS15" s="19" t="n">
        <v>0.00763411358199687</v>
      </c>
      <c r="AT15" s="19" t="n">
        <v>0</v>
      </c>
      <c r="AU15" s="19"/>
      <c r="AV15" s="19" t="n">
        <v>0.0287048741474687</v>
      </c>
      <c r="AW15" s="19" t="n">
        <v>0.0186382048320056</v>
      </c>
      <c r="AX15" s="19" t="n">
        <v>0</v>
      </c>
      <c r="AY15" s="19" t="n">
        <v>0.00657157688471513</v>
      </c>
      <c r="AZ15" s="19" t="n">
        <v>0</v>
      </c>
      <c r="BA15" s="19" t="n">
        <v>0.0273732434333785</v>
      </c>
      <c r="BB15" s="19"/>
      <c r="BC15" s="19" t="n">
        <v>0.00945546959378762</v>
      </c>
      <c r="BD15" s="19" t="n">
        <v>0.0192473649656358</v>
      </c>
      <c r="BE15" s="19" t="n">
        <v>0.0220447350056266</v>
      </c>
      <c r="BF15" s="19" t="n">
        <v>0.028294233885413</v>
      </c>
      <c r="BG15" s="19" t="n">
        <v>0.133701407875203</v>
      </c>
    </row>
    <row r="16">
      <c r="B16" s="20" t="s">
        <v>123</v>
      </c>
      <c r="C16" s="21" t="n">
        <v>0.0812776589582871</v>
      </c>
      <c r="D16" s="21" t="n">
        <v>0.0676860222615492</v>
      </c>
      <c r="E16" s="21" t="n">
        <v>0.0953849964087034</v>
      </c>
      <c r="F16" s="21"/>
      <c r="G16" s="21" t="n">
        <v>0.0390392162059681</v>
      </c>
      <c r="H16" s="21" t="n">
        <v>0.0597110225244796</v>
      </c>
      <c r="I16" s="21" t="n">
        <v>0.0746363137577277</v>
      </c>
      <c r="J16" s="21" t="n">
        <v>0.0895268593246509</v>
      </c>
      <c r="K16" s="21" t="n">
        <v>0.155918517310884</v>
      </c>
      <c r="L16" s="21" t="n">
        <v>0.0813413468708411</v>
      </c>
      <c r="M16" s="21"/>
      <c r="N16" s="21" t="n">
        <v>0.0700363739762327</v>
      </c>
      <c r="O16" s="21" t="n">
        <v>0.0681815338355342</v>
      </c>
      <c r="P16" s="21" t="n">
        <v>0.096614334077129</v>
      </c>
      <c r="Q16" s="21" t="n">
        <v>0.0948367522034021</v>
      </c>
      <c r="R16" s="21"/>
      <c r="S16" s="21" t="n">
        <v>0.0521332484789651</v>
      </c>
      <c r="T16" s="21" t="n">
        <v>0.0961791675149343</v>
      </c>
      <c r="U16" s="21" t="n">
        <v>0.0945739275696529</v>
      </c>
      <c r="V16" s="21" t="n">
        <v>0.0595630738407566</v>
      </c>
      <c r="W16" s="21" t="n">
        <v>0.0790231853518437</v>
      </c>
      <c r="X16" s="21" t="n">
        <v>0.0945959866727971</v>
      </c>
      <c r="Y16" s="21" t="n">
        <v>0.0449209902033591</v>
      </c>
      <c r="Z16" s="21" t="n">
        <v>0.132736229261383</v>
      </c>
      <c r="AA16" s="21" t="n">
        <v>0.0581250992054246</v>
      </c>
      <c r="AB16" s="21" t="n">
        <v>0.15249883847863</v>
      </c>
      <c r="AC16" s="21" t="n">
        <v>0.0750035468713647</v>
      </c>
      <c r="AD16" s="21" t="n">
        <v>0.0631673783482588</v>
      </c>
      <c r="AE16" s="21"/>
      <c r="AF16" s="21" t="n">
        <v>0.0676418901167455</v>
      </c>
      <c r="AG16" s="21" t="n">
        <v>0.0758809991443617</v>
      </c>
      <c r="AH16" s="21" t="n">
        <v>0.165428409711919</v>
      </c>
      <c r="AI16" s="21"/>
      <c r="AJ16" s="21" t="n">
        <v>0.0674065109710925</v>
      </c>
      <c r="AK16" s="21" t="n">
        <v>0.0613218918360296</v>
      </c>
      <c r="AL16" s="21" t="n">
        <v>0.0955491037009158</v>
      </c>
      <c r="AM16" s="21" t="n">
        <v>0.0450160679129119</v>
      </c>
      <c r="AN16" s="21" t="n">
        <v>0.147796542029853</v>
      </c>
      <c r="AO16" s="21"/>
      <c r="AP16" s="21" t="n">
        <v>0.0626616807149947</v>
      </c>
      <c r="AQ16" s="21" t="n">
        <v>0.0733554050420988</v>
      </c>
      <c r="AR16" s="21" t="n">
        <v>0.0381174683631773</v>
      </c>
      <c r="AS16" s="21" t="n">
        <v>0.0562931748942078</v>
      </c>
      <c r="AT16" s="21" t="n">
        <v>0.170965650338662</v>
      </c>
      <c r="AU16" s="21"/>
      <c r="AV16" s="21" t="n">
        <v>0.0727620894701364</v>
      </c>
      <c r="AW16" s="21" t="n">
        <v>0.054686195468438</v>
      </c>
      <c r="AX16" s="21" t="n">
        <v>0.044499752493341</v>
      </c>
      <c r="AY16" s="21" t="n">
        <v>0.0355497894346253</v>
      </c>
      <c r="AZ16" s="21" t="n">
        <v>0.104838117253974</v>
      </c>
      <c r="BA16" s="21" t="n">
        <v>0.217460027762578</v>
      </c>
      <c r="BB16" s="21"/>
      <c r="BC16" s="21" t="n">
        <v>0.0552906573507874</v>
      </c>
      <c r="BD16" s="21" t="n">
        <v>0.0946598386980567</v>
      </c>
      <c r="BE16" s="21" t="n">
        <v>0.0742860754265016</v>
      </c>
      <c r="BF16" s="21" t="n">
        <v>0.0897830042007095</v>
      </c>
      <c r="BG16" s="21" t="n">
        <v>0.0704647895573316</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0.0404069403017998</v>
      </c>
      <c r="D9" s="19" t="n">
        <v>0.0351452037929867</v>
      </c>
      <c r="E9" s="19" t="n">
        <v>0.0459453366032007</v>
      </c>
      <c r="F9" s="19"/>
      <c r="G9" s="19" t="n">
        <v>0.0454592359259348</v>
      </c>
      <c r="H9" s="19" t="n">
        <v>0.0742973506628671</v>
      </c>
      <c r="I9" s="19" t="n">
        <v>0.0487232206627554</v>
      </c>
      <c r="J9" s="19" t="n">
        <v>0.0268388737860697</v>
      </c>
      <c r="K9" s="19" t="n">
        <v>0.0312389551465975</v>
      </c>
      <c r="L9" s="19" t="n">
        <v>0.018005134821589</v>
      </c>
      <c r="M9" s="19"/>
      <c r="N9" s="19" t="n">
        <v>0.0488312105910423</v>
      </c>
      <c r="O9" s="19" t="n">
        <v>0.0251753352228267</v>
      </c>
      <c r="P9" s="19" t="n">
        <v>0.0518387658752632</v>
      </c>
      <c r="Q9" s="19" t="n">
        <v>0.0367897488728545</v>
      </c>
      <c r="R9" s="19"/>
      <c r="S9" s="19" t="n">
        <v>0.0468092172979023</v>
      </c>
      <c r="T9" s="19" t="n">
        <v>0.0595182672894152</v>
      </c>
      <c r="U9" s="19" t="n">
        <v>0.0115637926919494</v>
      </c>
      <c r="V9" s="19" t="n">
        <v>0.0644934225696216</v>
      </c>
      <c r="W9" s="19" t="n">
        <v>0.0131968538218343</v>
      </c>
      <c r="X9" s="19" t="n">
        <v>0.0495711726046277</v>
      </c>
      <c r="Y9" s="19" t="n">
        <v>0.0216132590618468</v>
      </c>
      <c r="Z9" s="19" t="n">
        <v>0.0200059125025287</v>
      </c>
      <c r="AA9" s="19" t="n">
        <v>0.0405660362472683</v>
      </c>
      <c r="AB9" s="19" t="n">
        <v>0.00991023363802901</v>
      </c>
      <c r="AC9" s="19" t="n">
        <v>0.108802364957218</v>
      </c>
      <c r="AD9" s="19" t="n">
        <v>0.0377669799604388</v>
      </c>
      <c r="AE9" s="19"/>
      <c r="AF9" s="19" t="n">
        <v>0.0402106005992687</v>
      </c>
      <c r="AG9" s="19" t="n">
        <v>0.0325659652110905</v>
      </c>
      <c r="AH9" s="19" t="n">
        <v>0.0730798461561167</v>
      </c>
      <c r="AI9" s="19"/>
      <c r="AJ9" s="19" t="n">
        <v>0.0492591256065413</v>
      </c>
      <c r="AK9" s="19" t="n">
        <v>0.0472319590256397</v>
      </c>
      <c r="AL9" s="19" t="n">
        <v>0.015296346945345</v>
      </c>
      <c r="AM9" s="19" t="n">
        <v>0.0981737062631574</v>
      </c>
      <c r="AN9" s="19" t="n">
        <v>0.036604506653147</v>
      </c>
      <c r="AO9" s="19"/>
      <c r="AP9" s="19" t="n">
        <v>0.028785354492026</v>
      </c>
      <c r="AQ9" s="19" t="n">
        <v>0.0474947452409541</v>
      </c>
      <c r="AR9" s="19" t="n">
        <v>0.047517241167573</v>
      </c>
      <c r="AS9" s="19" t="n">
        <v>0.07054267447557</v>
      </c>
      <c r="AT9" s="19" t="n">
        <v>0</v>
      </c>
      <c r="AU9" s="19"/>
      <c r="AV9" s="19" t="n">
        <v>0.0419799862472265</v>
      </c>
      <c r="AW9" s="19" t="n">
        <v>0.0324734862179666</v>
      </c>
      <c r="AX9" s="19" t="n">
        <v>0.0312648386994935</v>
      </c>
      <c r="AY9" s="19" t="n">
        <v>0.0723259250599827</v>
      </c>
      <c r="AZ9" s="19" t="n">
        <v>0.0321903402712583</v>
      </c>
      <c r="BA9" s="19" t="n">
        <v>0.0173870066503765</v>
      </c>
      <c r="BB9" s="19"/>
      <c r="BC9" s="19" t="n">
        <v>0.0162542104744808</v>
      </c>
      <c r="BD9" s="19" t="n">
        <v>0.0522870475288055</v>
      </c>
      <c r="BE9" s="19" t="n">
        <v>0.0430660326856534</v>
      </c>
      <c r="BF9" s="19" t="n">
        <v>0.0455730405393576</v>
      </c>
      <c r="BG9" s="19" t="n">
        <v>0.19143256829658</v>
      </c>
    </row>
    <row r="10">
      <c r="B10" s="20" t="s">
        <v>650</v>
      </c>
      <c r="C10" s="19" t="n">
        <v>0.0791295934798142</v>
      </c>
      <c r="D10" s="19" t="n">
        <v>0.076150278399791</v>
      </c>
      <c r="E10" s="19" t="n">
        <v>0.0801061114441515</v>
      </c>
      <c r="F10" s="19"/>
      <c r="G10" s="19" t="n">
        <v>0.147348310799423</v>
      </c>
      <c r="H10" s="19" t="n">
        <v>0.122826506531235</v>
      </c>
      <c r="I10" s="19" t="n">
        <v>0.106008878613377</v>
      </c>
      <c r="J10" s="19" t="n">
        <v>0.0303577890477156</v>
      </c>
      <c r="K10" s="19" t="n">
        <v>0.0218492762964851</v>
      </c>
      <c r="L10" s="19" t="n">
        <v>0.0466797533129821</v>
      </c>
      <c r="M10" s="19"/>
      <c r="N10" s="19" t="n">
        <v>0.0873701621558119</v>
      </c>
      <c r="O10" s="19" t="n">
        <v>0.0769483584098878</v>
      </c>
      <c r="P10" s="19" t="n">
        <v>0.089525024172207</v>
      </c>
      <c r="Q10" s="19" t="n">
        <v>0.0628599855182579</v>
      </c>
      <c r="R10" s="19"/>
      <c r="S10" s="19" t="n">
        <v>0.11211558535832</v>
      </c>
      <c r="T10" s="19" t="n">
        <v>0.0248793739893135</v>
      </c>
      <c r="U10" s="19" t="n">
        <v>0.0923702377758767</v>
      </c>
      <c r="V10" s="19" t="n">
        <v>0.0655647905859969</v>
      </c>
      <c r="W10" s="19" t="n">
        <v>0.10774762130416</v>
      </c>
      <c r="X10" s="19" t="n">
        <v>0.0720716275140882</v>
      </c>
      <c r="Y10" s="19" t="n">
        <v>0.101021242277713</v>
      </c>
      <c r="Z10" s="19" t="n">
        <v>0.0885761299603952</v>
      </c>
      <c r="AA10" s="19" t="n">
        <v>0.077926451326381</v>
      </c>
      <c r="AB10" s="19" t="n">
        <v>0.0402749263854597</v>
      </c>
      <c r="AC10" s="19" t="n">
        <v>0.116485553208378</v>
      </c>
      <c r="AD10" s="19" t="n">
        <v>0.0683587893706284</v>
      </c>
      <c r="AE10" s="19"/>
      <c r="AF10" s="19" t="n">
        <v>0.0655291970184372</v>
      </c>
      <c r="AG10" s="19" t="n">
        <v>0.0837427093639237</v>
      </c>
      <c r="AH10" s="19" t="n">
        <v>0.0816222101595212</v>
      </c>
      <c r="AI10" s="19"/>
      <c r="AJ10" s="19" t="n">
        <v>0.0569494879043573</v>
      </c>
      <c r="AK10" s="19" t="n">
        <v>0.130267073449099</v>
      </c>
      <c r="AL10" s="19" t="n">
        <v>0.103304306131485</v>
      </c>
      <c r="AM10" s="19" t="n">
        <v>0.148534253821622</v>
      </c>
      <c r="AN10" s="19" t="n">
        <v>0.0528772893699957</v>
      </c>
      <c r="AO10" s="19"/>
      <c r="AP10" s="19" t="n">
        <v>0.0577400881171605</v>
      </c>
      <c r="AQ10" s="19" t="n">
        <v>0.111991025538689</v>
      </c>
      <c r="AR10" s="19" t="n">
        <v>0.0515115798369413</v>
      </c>
      <c r="AS10" s="19" t="n">
        <v>0.0813089588893854</v>
      </c>
      <c r="AT10" s="19" t="n">
        <v>0.0886345147932083</v>
      </c>
      <c r="AU10" s="19"/>
      <c r="AV10" s="19" t="n">
        <v>0.125774391105186</v>
      </c>
      <c r="AW10" s="19" t="n">
        <v>0.0752573366335609</v>
      </c>
      <c r="AX10" s="19" t="n">
        <v>0.0884717342896089</v>
      </c>
      <c r="AY10" s="19" t="n">
        <v>0.0787718501849954</v>
      </c>
      <c r="AZ10" s="19" t="n">
        <v>0.0602123458737276</v>
      </c>
      <c r="BA10" s="19" t="n">
        <v>0.0237567576228668</v>
      </c>
      <c r="BB10" s="19"/>
      <c r="BC10" s="19" t="n">
        <v>0.0597598952375006</v>
      </c>
      <c r="BD10" s="19" t="n">
        <v>0.0511947265034924</v>
      </c>
      <c r="BE10" s="19" t="n">
        <v>0.0925035341981217</v>
      </c>
      <c r="BF10" s="19" t="n">
        <v>0.126856473260984</v>
      </c>
      <c r="BG10" s="19" t="n">
        <v>0.313561625351177</v>
      </c>
    </row>
    <row r="11">
      <c r="B11" s="20" t="s">
        <v>651</v>
      </c>
      <c r="C11" s="19" t="n">
        <v>0.172926732908599</v>
      </c>
      <c r="D11" s="19" t="n">
        <v>0.172601358899398</v>
      </c>
      <c r="E11" s="19" t="n">
        <v>0.174737109617821</v>
      </c>
      <c r="F11" s="19"/>
      <c r="G11" s="19" t="n">
        <v>0.225002357921769</v>
      </c>
      <c r="H11" s="19" t="n">
        <v>0.262640018841153</v>
      </c>
      <c r="I11" s="19" t="n">
        <v>0.204626840321087</v>
      </c>
      <c r="J11" s="19" t="n">
        <v>0.179379571068707</v>
      </c>
      <c r="K11" s="19" t="n">
        <v>0.115843798092461</v>
      </c>
      <c r="L11" s="19" t="n">
        <v>0.0660753712336517</v>
      </c>
      <c r="M11" s="19"/>
      <c r="N11" s="19" t="n">
        <v>0.222373667306303</v>
      </c>
      <c r="O11" s="19" t="n">
        <v>0.157298430319572</v>
      </c>
      <c r="P11" s="19" t="n">
        <v>0.143381519788786</v>
      </c>
      <c r="Q11" s="19" t="n">
        <v>0.159634433416597</v>
      </c>
      <c r="R11" s="19"/>
      <c r="S11" s="19" t="n">
        <v>0.229816374162009</v>
      </c>
      <c r="T11" s="19" t="n">
        <v>0.162225039103182</v>
      </c>
      <c r="U11" s="19" t="n">
        <v>0.0691447274135617</v>
      </c>
      <c r="V11" s="19" t="n">
        <v>0.17676483845036</v>
      </c>
      <c r="W11" s="19" t="n">
        <v>0.162868693033488</v>
      </c>
      <c r="X11" s="19" t="n">
        <v>0.227713618933312</v>
      </c>
      <c r="Y11" s="19" t="n">
        <v>0.153189881208469</v>
      </c>
      <c r="Z11" s="19" t="n">
        <v>0.161926525216336</v>
      </c>
      <c r="AA11" s="19" t="n">
        <v>0.210447875255634</v>
      </c>
      <c r="AB11" s="19" t="n">
        <v>0.13390201461211</v>
      </c>
      <c r="AC11" s="19" t="n">
        <v>0.144237642415599</v>
      </c>
      <c r="AD11" s="19" t="n">
        <v>0.148723270459542</v>
      </c>
      <c r="AE11" s="19"/>
      <c r="AF11" s="19" t="n">
        <v>0.157041286301406</v>
      </c>
      <c r="AG11" s="19" t="n">
        <v>0.148823357644694</v>
      </c>
      <c r="AH11" s="19" t="n">
        <v>0.219850852777097</v>
      </c>
      <c r="AI11" s="19"/>
      <c r="AJ11" s="19" t="n">
        <v>0.121950805340623</v>
      </c>
      <c r="AK11" s="19" t="n">
        <v>0.225380148346471</v>
      </c>
      <c r="AL11" s="19" t="n">
        <v>0.121897594893564</v>
      </c>
      <c r="AM11" s="19" t="n">
        <v>0.141507836920315</v>
      </c>
      <c r="AN11" s="19" t="n">
        <v>0.21622283189574</v>
      </c>
      <c r="AO11" s="19"/>
      <c r="AP11" s="19" t="n">
        <v>0.131305999509348</v>
      </c>
      <c r="AQ11" s="19" t="n">
        <v>0.210233821250603</v>
      </c>
      <c r="AR11" s="19" t="n">
        <v>0.164446510302242</v>
      </c>
      <c r="AS11" s="19" t="n">
        <v>0.159732329089358</v>
      </c>
      <c r="AT11" s="19" t="n">
        <v>0.0851324575795019</v>
      </c>
      <c r="AU11" s="19"/>
      <c r="AV11" s="19" t="n">
        <v>0.24276545664109</v>
      </c>
      <c r="AW11" s="19" t="n">
        <v>0.145124853305009</v>
      </c>
      <c r="AX11" s="19" t="n">
        <v>0.165008800120253</v>
      </c>
      <c r="AY11" s="19" t="n">
        <v>0.169425320558123</v>
      </c>
      <c r="AZ11" s="19" t="n">
        <v>0.136690788854711</v>
      </c>
      <c r="BA11" s="19" t="n">
        <v>0.155335228803884</v>
      </c>
      <c r="BB11" s="19"/>
      <c r="BC11" s="19" t="n">
        <v>0.166791363356419</v>
      </c>
      <c r="BD11" s="19" t="n">
        <v>0.153856638235518</v>
      </c>
      <c r="BE11" s="19" t="n">
        <v>0.196052332423132</v>
      </c>
      <c r="BF11" s="19" t="n">
        <v>0.223469262136592</v>
      </c>
      <c r="BG11" s="19" t="n">
        <v>0.135812894747602</v>
      </c>
    </row>
    <row r="12">
      <c r="B12" s="20" t="s">
        <v>652</v>
      </c>
      <c r="C12" s="19" t="n">
        <v>0.120710388808352</v>
      </c>
      <c r="D12" s="19" t="n">
        <v>0.120744778313708</v>
      </c>
      <c r="E12" s="19" t="n">
        <v>0.119750009539316</v>
      </c>
      <c r="F12" s="19"/>
      <c r="G12" s="19" t="n">
        <v>0.18537806981996</v>
      </c>
      <c r="H12" s="19" t="n">
        <v>0.143725793765481</v>
      </c>
      <c r="I12" s="19" t="n">
        <v>0.169348338961039</v>
      </c>
      <c r="J12" s="19" t="n">
        <v>0.0919578491808805</v>
      </c>
      <c r="K12" s="19" t="n">
        <v>0.0750033707137734</v>
      </c>
      <c r="L12" s="19" t="n">
        <v>0.0679805227399883</v>
      </c>
      <c r="M12" s="19"/>
      <c r="N12" s="19" t="n">
        <v>0.119373237507585</v>
      </c>
      <c r="O12" s="19" t="n">
        <v>0.145124362283184</v>
      </c>
      <c r="P12" s="19" t="n">
        <v>0.087971205137459</v>
      </c>
      <c r="Q12" s="19" t="n">
        <v>0.122025430268025</v>
      </c>
      <c r="R12" s="19"/>
      <c r="S12" s="19" t="n">
        <v>0.139179812880502</v>
      </c>
      <c r="T12" s="19" t="n">
        <v>0.0780809707633957</v>
      </c>
      <c r="U12" s="19" t="n">
        <v>0.113702682530987</v>
      </c>
      <c r="V12" s="19" t="n">
        <v>0.211582451917172</v>
      </c>
      <c r="W12" s="19" t="n">
        <v>0.105812693733253</v>
      </c>
      <c r="X12" s="19" t="n">
        <v>0.113504862986679</v>
      </c>
      <c r="Y12" s="19" t="n">
        <v>0.17703811320703</v>
      </c>
      <c r="Z12" s="19" t="n">
        <v>0.11684878257857</v>
      </c>
      <c r="AA12" s="19" t="n">
        <v>0.11423374825493</v>
      </c>
      <c r="AB12" s="19" t="n">
        <v>0.107007985738766</v>
      </c>
      <c r="AC12" s="19" t="n">
        <v>0.0149449177016757</v>
      </c>
      <c r="AD12" s="19" t="n">
        <v>0.119845612806788</v>
      </c>
      <c r="AE12" s="19"/>
      <c r="AF12" s="19" t="n">
        <v>0.103568506289022</v>
      </c>
      <c r="AG12" s="19" t="n">
        <v>0.122851041919372</v>
      </c>
      <c r="AH12" s="19" t="n">
        <v>0.107314297673124</v>
      </c>
      <c r="AI12" s="19"/>
      <c r="AJ12" s="19" t="n">
        <v>0.110284254448935</v>
      </c>
      <c r="AK12" s="19" t="n">
        <v>0.118204951256288</v>
      </c>
      <c r="AL12" s="19" t="n">
        <v>0.0543343578587242</v>
      </c>
      <c r="AM12" s="19" t="n">
        <v>0.156738548736591</v>
      </c>
      <c r="AN12" s="19" t="n">
        <v>0.118698581934137</v>
      </c>
      <c r="AO12" s="19"/>
      <c r="AP12" s="19" t="n">
        <v>0.0987625474446921</v>
      </c>
      <c r="AQ12" s="19" t="n">
        <v>0.135513413290126</v>
      </c>
      <c r="AR12" s="19" t="n">
        <v>0.0708944906673447</v>
      </c>
      <c r="AS12" s="19" t="n">
        <v>0.142947472096581</v>
      </c>
      <c r="AT12" s="19" t="n">
        <v>0.14703544017241</v>
      </c>
      <c r="AU12" s="19"/>
      <c r="AV12" s="19" t="n">
        <v>0.135487840941349</v>
      </c>
      <c r="AW12" s="19" t="n">
        <v>0.0895639820809807</v>
      </c>
      <c r="AX12" s="19" t="n">
        <v>0.0822991236643059</v>
      </c>
      <c r="AY12" s="19" t="n">
        <v>0.140378350239196</v>
      </c>
      <c r="AZ12" s="19" t="n">
        <v>0.183813054018339</v>
      </c>
      <c r="BA12" s="19" t="n">
        <v>0.118728557559447</v>
      </c>
      <c r="BB12" s="19"/>
      <c r="BC12" s="19" t="n">
        <v>0.134167832832884</v>
      </c>
      <c r="BD12" s="19" t="n">
        <v>0.102441577868657</v>
      </c>
      <c r="BE12" s="19" t="n">
        <v>0.119827309605529</v>
      </c>
      <c r="BF12" s="19" t="n">
        <v>0.141757152398872</v>
      </c>
      <c r="BG12" s="19" t="n">
        <v>0</v>
      </c>
    </row>
    <row r="13">
      <c r="B13" s="20" t="s">
        <v>653</v>
      </c>
      <c r="C13" s="19" t="n">
        <v>0.182514486297724</v>
      </c>
      <c r="D13" s="19" t="n">
        <v>0.195546895311895</v>
      </c>
      <c r="E13" s="19" t="n">
        <v>0.16722790715439</v>
      </c>
      <c r="F13" s="19"/>
      <c r="G13" s="19" t="n">
        <v>0.187932108018665</v>
      </c>
      <c r="H13" s="19" t="n">
        <v>0.187534384026701</v>
      </c>
      <c r="I13" s="19" t="n">
        <v>0.168082074912745</v>
      </c>
      <c r="J13" s="19" t="n">
        <v>0.229673311174982</v>
      </c>
      <c r="K13" s="19" t="n">
        <v>0.147758153231606</v>
      </c>
      <c r="L13" s="19" t="n">
        <v>0.170950033432096</v>
      </c>
      <c r="M13" s="19"/>
      <c r="N13" s="19" t="n">
        <v>0.20668485570451</v>
      </c>
      <c r="O13" s="19" t="n">
        <v>0.205655065859139</v>
      </c>
      <c r="P13" s="19" t="n">
        <v>0.136751919128986</v>
      </c>
      <c r="Q13" s="19" t="n">
        <v>0.17173077238852</v>
      </c>
      <c r="R13" s="19"/>
      <c r="S13" s="19" t="n">
        <v>0.178274961809799</v>
      </c>
      <c r="T13" s="19" t="n">
        <v>0.180203731916643</v>
      </c>
      <c r="U13" s="19" t="n">
        <v>0.291675372301967</v>
      </c>
      <c r="V13" s="19" t="n">
        <v>0.14644315603969</v>
      </c>
      <c r="W13" s="19" t="n">
        <v>0.250237352535192</v>
      </c>
      <c r="X13" s="19" t="n">
        <v>0.16563031399177</v>
      </c>
      <c r="Y13" s="19" t="n">
        <v>0.178512905223496</v>
      </c>
      <c r="Z13" s="19" t="n">
        <v>0.12696688267861</v>
      </c>
      <c r="AA13" s="19" t="n">
        <v>0.176959384907408</v>
      </c>
      <c r="AB13" s="19" t="n">
        <v>0.101184207448545</v>
      </c>
      <c r="AC13" s="19" t="n">
        <v>0.267325507307189</v>
      </c>
      <c r="AD13" s="19" t="n">
        <v>0.109113264975884</v>
      </c>
      <c r="AE13" s="19"/>
      <c r="AF13" s="19" t="n">
        <v>0.172144758542994</v>
      </c>
      <c r="AG13" s="19" t="n">
        <v>0.179639547330092</v>
      </c>
      <c r="AH13" s="19" t="n">
        <v>0.155078513355615</v>
      </c>
      <c r="AI13" s="19"/>
      <c r="AJ13" s="19" t="n">
        <v>0.167472805416912</v>
      </c>
      <c r="AK13" s="19" t="n">
        <v>0.184918615363387</v>
      </c>
      <c r="AL13" s="19" t="n">
        <v>0.274748949568181</v>
      </c>
      <c r="AM13" s="19" t="n">
        <v>0.150924828024909</v>
      </c>
      <c r="AN13" s="19" t="n">
        <v>0.164500695771718</v>
      </c>
      <c r="AO13" s="19"/>
      <c r="AP13" s="19" t="n">
        <v>0.191321882923255</v>
      </c>
      <c r="AQ13" s="19" t="n">
        <v>0.160073109725318</v>
      </c>
      <c r="AR13" s="19" t="n">
        <v>0.278330308054667</v>
      </c>
      <c r="AS13" s="19" t="n">
        <v>0.163737765640686</v>
      </c>
      <c r="AT13" s="19" t="n">
        <v>0.273917887259479</v>
      </c>
      <c r="AU13" s="19"/>
      <c r="AV13" s="19" t="n">
        <v>0.164891331680565</v>
      </c>
      <c r="AW13" s="19" t="n">
        <v>0.176756961411832</v>
      </c>
      <c r="AX13" s="19" t="n">
        <v>0.244896244810766</v>
      </c>
      <c r="AY13" s="19" t="n">
        <v>0.172542571296025</v>
      </c>
      <c r="AZ13" s="19" t="n">
        <v>0.246233129579881</v>
      </c>
      <c r="BA13" s="19" t="n">
        <v>0.137556916124899</v>
      </c>
      <c r="BB13" s="19"/>
      <c r="BC13" s="19" t="n">
        <v>0.154872935418931</v>
      </c>
      <c r="BD13" s="19" t="n">
        <v>0.20268429598192</v>
      </c>
      <c r="BE13" s="19" t="n">
        <v>0.186677732408921</v>
      </c>
      <c r="BF13" s="19" t="n">
        <v>0.178047671718002</v>
      </c>
      <c r="BG13" s="19" t="n">
        <v>0.0667296802229067</v>
      </c>
    </row>
    <row r="14">
      <c r="B14" s="20" t="s">
        <v>654</v>
      </c>
      <c r="C14" s="19" t="n">
        <v>0.125151055724853</v>
      </c>
      <c r="D14" s="19" t="n">
        <v>0.145161341129903</v>
      </c>
      <c r="E14" s="19" t="n">
        <v>0.106490093243602</v>
      </c>
      <c r="F14" s="19"/>
      <c r="G14" s="19" t="n">
        <v>0.0851988049098007</v>
      </c>
      <c r="H14" s="19" t="n">
        <v>0.0656295424620824</v>
      </c>
      <c r="I14" s="19" t="n">
        <v>0.106945232058565</v>
      </c>
      <c r="J14" s="19" t="n">
        <v>0.142412394266346</v>
      </c>
      <c r="K14" s="19" t="n">
        <v>0.161614929036082</v>
      </c>
      <c r="L14" s="19" t="n">
        <v>0.181683929902175</v>
      </c>
      <c r="M14" s="19"/>
      <c r="N14" s="19" t="n">
        <v>0.122984696431844</v>
      </c>
      <c r="O14" s="19" t="n">
        <v>0.1414330775988</v>
      </c>
      <c r="P14" s="19" t="n">
        <v>0.120162177741556</v>
      </c>
      <c r="Q14" s="19" t="n">
        <v>0.115261719858624</v>
      </c>
      <c r="R14" s="19"/>
      <c r="S14" s="19" t="n">
        <v>0.11093484530098</v>
      </c>
      <c r="T14" s="19" t="n">
        <v>0.177487864782227</v>
      </c>
      <c r="U14" s="19" t="n">
        <v>0.141862227209241</v>
      </c>
      <c r="V14" s="19" t="n">
        <v>0.111730732021559</v>
      </c>
      <c r="W14" s="19" t="n">
        <v>0.128196969852714</v>
      </c>
      <c r="X14" s="19" t="n">
        <v>0.102767137098123</v>
      </c>
      <c r="Y14" s="19" t="n">
        <v>0.116084819476559</v>
      </c>
      <c r="Z14" s="19" t="n">
        <v>0.10436311303977</v>
      </c>
      <c r="AA14" s="19" t="n">
        <v>0.113805780323735</v>
      </c>
      <c r="AB14" s="19" t="n">
        <v>0.154685673292215</v>
      </c>
      <c r="AC14" s="19" t="n">
        <v>0.068665102782982</v>
      </c>
      <c r="AD14" s="19" t="n">
        <v>0.140509199431994</v>
      </c>
      <c r="AE14" s="19"/>
      <c r="AF14" s="19" t="n">
        <v>0.144594633800482</v>
      </c>
      <c r="AG14" s="19" t="n">
        <v>0.146992894224869</v>
      </c>
      <c r="AH14" s="19" t="n">
        <v>0.05569084647729</v>
      </c>
      <c r="AI14" s="19"/>
      <c r="AJ14" s="19" t="n">
        <v>0.159080509350627</v>
      </c>
      <c r="AK14" s="19" t="n">
        <v>0.0882812786179919</v>
      </c>
      <c r="AL14" s="19" t="n">
        <v>0.175381764234145</v>
      </c>
      <c r="AM14" s="19" t="n">
        <v>0.167059417813463</v>
      </c>
      <c r="AN14" s="19" t="n">
        <v>0.119869854489194</v>
      </c>
      <c r="AO14" s="19"/>
      <c r="AP14" s="19" t="n">
        <v>0.170468001979136</v>
      </c>
      <c r="AQ14" s="19" t="n">
        <v>0.116336534982788</v>
      </c>
      <c r="AR14" s="19" t="n">
        <v>0.183088219639033</v>
      </c>
      <c r="AS14" s="19" t="n">
        <v>0.0902116204167346</v>
      </c>
      <c r="AT14" s="19" t="n">
        <v>0.0799542370836181</v>
      </c>
      <c r="AU14" s="19"/>
      <c r="AV14" s="19" t="n">
        <v>0.110494172568614</v>
      </c>
      <c r="AW14" s="19" t="n">
        <v>0.178437601775053</v>
      </c>
      <c r="AX14" s="19" t="n">
        <v>0.168964656573776</v>
      </c>
      <c r="AY14" s="19" t="n">
        <v>0.0864221750202193</v>
      </c>
      <c r="AZ14" s="19" t="n">
        <v>0.0728969330373043</v>
      </c>
      <c r="BA14" s="19" t="n">
        <v>0.0791146526542224</v>
      </c>
      <c r="BB14" s="19"/>
      <c r="BC14" s="19" t="n">
        <v>0.14684636438329</v>
      </c>
      <c r="BD14" s="19" t="n">
        <v>0.146150473503329</v>
      </c>
      <c r="BE14" s="19" t="n">
        <v>0.135185996342542</v>
      </c>
      <c r="BF14" s="19" t="n">
        <v>0.101142769221428</v>
      </c>
      <c r="BG14" s="19" t="n">
        <v>0.0414094726876039</v>
      </c>
    </row>
    <row r="15">
      <c r="B15" s="20" t="s">
        <v>655</v>
      </c>
      <c r="C15" s="19" t="n">
        <v>0.158900236705532</v>
      </c>
      <c r="D15" s="19" t="n">
        <v>0.169488767927118</v>
      </c>
      <c r="E15" s="19" t="n">
        <v>0.149823922895815</v>
      </c>
      <c r="F15" s="19"/>
      <c r="G15" s="19" t="n">
        <v>0.0555808531090523</v>
      </c>
      <c r="H15" s="19" t="n">
        <v>0.0762046624550318</v>
      </c>
      <c r="I15" s="19" t="n">
        <v>0.0898129626633644</v>
      </c>
      <c r="J15" s="19" t="n">
        <v>0.182285301852371</v>
      </c>
      <c r="K15" s="19" t="n">
        <v>0.229092009926293</v>
      </c>
      <c r="L15" s="19" t="n">
        <v>0.294333013279531</v>
      </c>
      <c r="M15" s="19"/>
      <c r="N15" s="19" t="n">
        <v>0.114014363352455</v>
      </c>
      <c r="O15" s="19" t="n">
        <v>0.165921980001656</v>
      </c>
      <c r="P15" s="19" t="n">
        <v>0.182748627271992</v>
      </c>
      <c r="Q15" s="19" t="n">
        <v>0.182614608172083</v>
      </c>
      <c r="R15" s="19"/>
      <c r="S15" s="19" t="n">
        <v>0.0900216581068492</v>
      </c>
      <c r="T15" s="19" t="n">
        <v>0.183533788579664</v>
      </c>
      <c r="U15" s="19" t="n">
        <v>0.136792628264156</v>
      </c>
      <c r="V15" s="19" t="n">
        <v>0.0977756753407642</v>
      </c>
      <c r="W15" s="19" t="n">
        <v>0.1537567436085</v>
      </c>
      <c r="X15" s="19" t="n">
        <v>0.111566760711847</v>
      </c>
      <c r="Y15" s="19" t="n">
        <v>0.155233637519365</v>
      </c>
      <c r="Z15" s="19" t="n">
        <v>0.248745987629367</v>
      </c>
      <c r="AA15" s="19" t="n">
        <v>0.147194181519501</v>
      </c>
      <c r="AB15" s="19" t="n">
        <v>0.287625516739224</v>
      </c>
      <c r="AC15" s="19" t="n">
        <v>0.185820486296677</v>
      </c>
      <c r="AD15" s="19" t="n">
        <v>0.297613259537983</v>
      </c>
      <c r="AE15" s="19"/>
      <c r="AF15" s="19" t="n">
        <v>0.186918480253762</v>
      </c>
      <c r="AG15" s="19" t="n">
        <v>0.186166972630302</v>
      </c>
      <c r="AH15" s="19" t="n">
        <v>0.106878990210128</v>
      </c>
      <c r="AI15" s="19"/>
      <c r="AJ15" s="19" t="n">
        <v>0.184178007843628</v>
      </c>
      <c r="AK15" s="19" t="n">
        <v>0.134305117795163</v>
      </c>
      <c r="AL15" s="19" t="n">
        <v>0.179045606341283</v>
      </c>
      <c r="AM15" s="19" t="n">
        <v>0.0380018154190597</v>
      </c>
      <c r="AN15" s="19" t="n">
        <v>0.130233755051596</v>
      </c>
      <c r="AO15" s="19"/>
      <c r="AP15" s="19" t="n">
        <v>0.177324084811732</v>
      </c>
      <c r="AQ15" s="19" t="n">
        <v>0.141708198658156</v>
      </c>
      <c r="AR15" s="19" t="n">
        <v>0.139382493001206</v>
      </c>
      <c r="AS15" s="19" t="n">
        <v>0.159904290104524</v>
      </c>
      <c r="AT15" s="19" t="n">
        <v>0.153181097840071</v>
      </c>
      <c r="AU15" s="19"/>
      <c r="AV15" s="19" t="n">
        <v>0.112264412432108</v>
      </c>
      <c r="AW15" s="19" t="n">
        <v>0.185987316526762</v>
      </c>
      <c r="AX15" s="19" t="n">
        <v>0.149833939458063</v>
      </c>
      <c r="AY15" s="19" t="n">
        <v>0.148396816327512</v>
      </c>
      <c r="AZ15" s="19" t="n">
        <v>0.154360389472611</v>
      </c>
      <c r="BA15" s="19" t="n">
        <v>0.198640163266984</v>
      </c>
      <c r="BB15" s="19"/>
      <c r="BC15" s="19" t="n">
        <v>0.178000389826604</v>
      </c>
      <c r="BD15" s="19" t="n">
        <v>0.159622856876339</v>
      </c>
      <c r="BE15" s="19" t="n">
        <v>0.141590237182092</v>
      </c>
      <c r="BF15" s="19" t="n">
        <v>0.123807051797851</v>
      </c>
      <c r="BG15" s="19" t="n">
        <v>0.132506318567665</v>
      </c>
    </row>
    <row r="16">
      <c r="B16" s="20" t="s">
        <v>123</v>
      </c>
      <c r="C16" s="21" t="n">
        <v>0.120260565773326</v>
      </c>
      <c r="D16" s="21" t="n">
        <v>0.0851613762251994</v>
      </c>
      <c r="E16" s="21" t="n">
        <v>0.155919509501705</v>
      </c>
      <c r="F16" s="21"/>
      <c r="G16" s="21" t="n">
        <v>0.0681002594953948</v>
      </c>
      <c r="H16" s="21" t="n">
        <v>0.0671417412554489</v>
      </c>
      <c r="I16" s="21" t="n">
        <v>0.106452451807067</v>
      </c>
      <c r="J16" s="21" t="n">
        <v>0.117094909622928</v>
      </c>
      <c r="K16" s="21" t="n">
        <v>0.217599507556702</v>
      </c>
      <c r="L16" s="21" t="n">
        <v>0.154292241277987</v>
      </c>
      <c r="M16" s="21"/>
      <c r="N16" s="21" t="n">
        <v>0.0783678069504485</v>
      </c>
      <c r="O16" s="21" t="n">
        <v>0.0824433903049352</v>
      </c>
      <c r="P16" s="21" t="n">
        <v>0.187620760883751</v>
      </c>
      <c r="Q16" s="21" t="n">
        <v>0.149083301505039</v>
      </c>
      <c r="R16" s="21"/>
      <c r="S16" s="21" t="n">
        <v>0.0928475450836384</v>
      </c>
      <c r="T16" s="21" t="n">
        <v>0.134070963576158</v>
      </c>
      <c r="U16" s="21" t="n">
        <v>0.142888331812262</v>
      </c>
      <c r="V16" s="21" t="n">
        <v>0.125644933074837</v>
      </c>
      <c r="W16" s="21" t="n">
        <v>0.0781830721108582</v>
      </c>
      <c r="X16" s="21" t="n">
        <v>0.157174506159554</v>
      </c>
      <c r="Y16" s="21" t="n">
        <v>0.0973061420255216</v>
      </c>
      <c r="Z16" s="21" t="n">
        <v>0.132566666394422</v>
      </c>
      <c r="AA16" s="21" t="n">
        <v>0.118866542165142</v>
      </c>
      <c r="AB16" s="21" t="n">
        <v>0.16540944214565</v>
      </c>
      <c r="AC16" s="21" t="n">
        <v>0.0937184253302817</v>
      </c>
      <c r="AD16" s="21" t="n">
        <v>0.0780696234567418</v>
      </c>
      <c r="AE16" s="21"/>
      <c r="AF16" s="21" t="n">
        <v>0.129992537194627</v>
      </c>
      <c r="AG16" s="21" t="n">
        <v>0.0992175116756575</v>
      </c>
      <c r="AH16" s="21" t="n">
        <v>0.200484443191108</v>
      </c>
      <c r="AI16" s="21"/>
      <c r="AJ16" s="21" t="n">
        <v>0.150825004088377</v>
      </c>
      <c r="AK16" s="21" t="n">
        <v>0.0714108561459615</v>
      </c>
      <c r="AL16" s="21" t="n">
        <v>0.0759910740272725</v>
      </c>
      <c r="AM16" s="21" t="n">
        <v>0.0990595930008822</v>
      </c>
      <c r="AN16" s="21" t="n">
        <v>0.160992484834472</v>
      </c>
      <c r="AO16" s="21"/>
      <c r="AP16" s="21" t="n">
        <v>0.14429204072265</v>
      </c>
      <c r="AQ16" s="21" t="n">
        <v>0.0766491513133647</v>
      </c>
      <c r="AR16" s="21" t="n">
        <v>0.0648291573309927</v>
      </c>
      <c r="AS16" s="21" t="n">
        <v>0.131614889287161</v>
      </c>
      <c r="AT16" s="21" t="n">
        <v>0.172144365271712</v>
      </c>
      <c r="AU16" s="21"/>
      <c r="AV16" s="21" t="n">
        <v>0.0663424083838609</v>
      </c>
      <c r="AW16" s="21" t="n">
        <v>0.116398462048836</v>
      </c>
      <c r="AX16" s="21" t="n">
        <v>0.0692606623837335</v>
      </c>
      <c r="AY16" s="21" t="n">
        <v>0.131736991313946</v>
      </c>
      <c r="AZ16" s="21" t="n">
        <v>0.113603018892168</v>
      </c>
      <c r="BA16" s="21" t="n">
        <v>0.26948071731732</v>
      </c>
      <c r="BB16" s="21"/>
      <c r="BC16" s="21" t="n">
        <v>0.143307008469891</v>
      </c>
      <c r="BD16" s="21" t="n">
        <v>0.131762383501938</v>
      </c>
      <c r="BE16" s="21" t="n">
        <v>0.0850968251540088</v>
      </c>
      <c r="BF16" s="21" t="n">
        <v>0.0593465789269136</v>
      </c>
      <c r="BG16" s="21" t="n">
        <v>0.118547440126466</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0.022708728670467</v>
      </c>
      <c r="D9" s="19" t="n">
        <v>0.0157842054243818</v>
      </c>
      <c r="E9" s="19" t="n">
        <v>0.029734924947233</v>
      </c>
      <c r="F9" s="19"/>
      <c r="G9" s="19" t="n">
        <v>0.0217968944876406</v>
      </c>
      <c r="H9" s="19" t="n">
        <v>0.0226438866644936</v>
      </c>
      <c r="I9" s="19" t="n">
        <v>0.0409247843138709</v>
      </c>
      <c r="J9" s="19" t="n">
        <v>0.0218017775180084</v>
      </c>
      <c r="K9" s="19" t="n">
        <v>0.0225742729215108</v>
      </c>
      <c r="L9" s="19" t="n">
        <v>0.00969117779814119</v>
      </c>
      <c r="M9" s="19"/>
      <c r="N9" s="19" t="n">
        <v>0.0177731566523597</v>
      </c>
      <c r="O9" s="19" t="n">
        <v>0.0213257179572031</v>
      </c>
      <c r="P9" s="19" t="n">
        <v>0.0343929466039268</v>
      </c>
      <c r="Q9" s="19" t="n">
        <v>0.0194744520898734</v>
      </c>
      <c r="R9" s="19"/>
      <c r="S9" s="19" t="n">
        <v>0.0165277337905478</v>
      </c>
      <c r="T9" s="19" t="n">
        <v>0.0435018407780529</v>
      </c>
      <c r="U9" s="19" t="n">
        <v>0</v>
      </c>
      <c r="V9" s="19" t="n">
        <v>0.0266542702042993</v>
      </c>
      <c r="W9" s="19" t="n">
        <v>0.02741821376959</v>
      </c>
      <c r="X9" s="19" t="n">
        <v>0</v>
      </c>
      <c r="Y9" s="19" t="n">
        <v>0.0293326181933809</v>
      </c>
      <c r="Z9" s="19" t="n">
        <v>0.0200059125025287</v>
      </c>
      <c r="AA9" s="19" t="n">
        <v>0.0301771840950178</v>
      </c>
      <c r="AB9" s="19" t="n">
        <v>0.0216549326508317</v>
      </c>
      <c r="AC9" s="19" t="n">
        <v>0.0486447896086998</v>
      </c>
      <c r="AD9" s="19" t="n">
        <v>0</v>
      </c>
      <c r="AE9" s="19"/>
      <c r="AF9" s="19" t="n">
        <v>0.0229901076084972</v>
      </c>
      <c r="AG9" s="19" t="n">
        <v>0.0198945731785076</v>
      </c>
      <c r="AH9" s="19" t="n">
        <v>0.0355863838508273</v>
      </c>
      <c r="AI9" s="19"/>
      <c r="AJ9" s="19" t="n">
        <v>0.0146267837993182</v>
      </c>
      <c r="AK9" s="19" t="n">
        <v>0.0276945421466059</v>
      </c>
      <c r="AL9" s="19" t="n">
        <v>0.015296346945345</v>
      </c>
      <c r="AM9" s="19" t="n">
        <v>0.0503665199554591</v>
      </c>
      <c r="AN9" s="19" t="n">
        <v>0.0231967955956725</v>
      </c>
      <c r="AO9" s="19"/>
      <c r="AP9" s="19" t="n">
        <v>0.00968081963320723</v>
      </c>
      <c r="AQ9" s="19" t="n">
        <v>0.026049732959629</v>
      </c>
      <c r="AR9" s="19" t="n">
        <v>0.0221444214507947</v>
      </c>
      <c r="AS9" s="19" t="n">
        <v>0.0350169183429654</v>
      </c>
      <c r="AT9" s="19" t="n">
        <v>0.0369713740183936</v>
      </c>
      <c r="AU9" s="19"/>
      <c r="AV9" s="19" t="n">
        <v>0.0279914396256648</v>
      </c>
      <c r="AW9" s="19" t="n">
        <v>0.00453273965475722</v>
      </c>
      <c r="AX9" s="19" t="n">
        <v>0.00882846995626061</v>
      </c>
      <c r="AY9" s="19" t="n">
        <v>0.0360587178500856</v>
      </c>
      <c r="AZ9" s="19" t="n">
        <v>0.0573062126265842</v>
      </c>
      <c r="BA9" s="19" t="n">
        <v>0</v>
      </c>
      <c r="BB9" s="19"/>
      <c r="BC9" s="19" t="n">
        <v>0.0104733243371813</v>
      </c>
      <c r="BD9" s="19" t="n">
        <v>0.031446271146753</v>
      </c>
      <c r="BE9" s="19" t="n">
        <v>0.019257325517125</v>
      </c>
      <c r="BF9" s="19" t="n">
        <v>0.0294375917945053</v>
      </c>
      <c r="BG9" s="19" t="n">
        <v>0.178268638803768</v>
      </c>
    </row>
    <row r="10">
      <c r="B10" s="20" t="s">
        <v>650</v>
      </c>
      <c r="C10" s="19" t="n">
        <v>0.0569611167080662</v>
      </c>
      <c r="D10" s="19" t="n">
        <v>0.0419747824668487</v>
      </c>
      <c r="E10" s="19" t="n">
        <v>0.0705076737005513</v>
      </c>
      <c r="F10" s="19"/>
      <c r="G10" s="19" t="n">
        <v>0.0852495988262292</v>
      </c>
      <c r="H10" s="19" t="n">
        <v>0.0994180180085972</v>
      </c>
      <c r="I10" s="19" t="n">
        <v>0.0430408477764382</v>
      </c>
      <c r="J10" s="19" t="n">
        <v>0.0472230486346247</v>
      </c>
      <c r="K10" s="19" t="n">
        <v>0.0140724054040263</v>
      </c>
      <c r="L10" s="19" t="n">
        <v>0.0467898852111168</v>
      </c>
      <c r="M10" s="19"/>
      <c r="N10" s="19" t="n">
        <v>0.0676958624343729</v>
      </c>
      <c r="O10" s="19" t="n">
        <v>0.034416682447878</v>
      </c>
      <c r="P10" s="19" t="n">
        <v>0.0728958893567929</v>
      </c>
      <c r="Q10" s="19" t="n">
        <v>0.0544954768750253</v>
      </c>
      <c r="R10" s="19"/>
      <c r="S10" s="19" t="n">
        <v>0.0626406596847046</v>
      </c>
      <c r="T10" s="19" t="n">
        <v>0.0596260043424908</v>
      </c>
      <c r="U10" s="19" t="n">
        <v>0.0242497023971402</v>
      </c>
      <c r="V10" s="19" t="n">
        <v>0.0886159277008669</v>
      </c>
      <c r="W10" s="19" t="n">
        <v>0.0555962352021053</v>
      </c>
      <c r="X10" s="19" t="n">
        <v>0.0641032825358284</v>
      </c>
      <c r="Y10" s="19" t="n">
        <v>0.0463645028399257</v>
      </c>
      <c r="Z10" s="19" t="n">
        <v>0.0207951823659173</v>
      </c>
      <c r="AA10" s="19" t="n">
        <v>0.0771768458948387</v>
      </c>
      <c r="AB10" s="19" t="n">
        <v>0.00976451348621438</v>
      </c>
      <c r="AC10" s="19" t="n">
        <v>0.144890520959906</v>
      </c>
      <c r="AD10" s="19" t="n">
        <v>0</v>
      </c>
      <c r="AE10" s="19"/>
      <c r="AF10" s="19" t="n">
        <v>0.0590993402726823</v>
      </c>
      <c r="AG10" s="19" t="n">
        <v>0.0559711839210143</v>
      </c>
      <c r="AH10" s="19" t="n">
        <v>0.0509255255330031</v>
      </c>
      <c r="AI10" s="19"/>
      <c r="AJ10" s="19" t="n">
        <v>0.0483185325904611</v>
      </c>
      <c r="AK10" s="19" t="n">
        <v>0.0811142128901081</v>
      </c>
      <c r="AL10" s="19" t="n">
        <v>0.0134738575147285</v>
      </c>
      <c r="AM10" s="19" t="n">
        <v>0.143173511755094</v>
      </c>
      <c r="AN10" s="19" t="n">
        <v>0.0595866908247734</v>
      </c>
      <c r="AO10" s="19"/>
      <c r="AP10" s="19" t="n">
        <v>0.0652122693511444</v>
      </c>
      <c r="AQ10" s="19" t="n">
        <v>0.067711721161658</v>
      </c>
      <c r="AR10" s="19" t="n">
        <v>0.0110880719675743</v>
      </c>
      <c r="AS10" s="19" t="n">
        <v>0.058510356766647</v>
      </c>
      <c r="AT10" s="19" t="n">
        <v>0.0958048006266846</v>
      </c>
      <c r="AU10" s="19"/>
      <c r="AV10" s="19" t="n">
        <v>0.0668273702915166</v>
      </c>
      <c r="AW10" s="19" t="n">
        <v>0.0679137436185612</v>
      </c>
      <c r="AX10" s="19" t="n">
        <v>0.0322469891250254</v>
      </c>
      <c r="AY10" s="19" t="n">
        <v>0.0621699609002049</v>
      </c>
      <c r="AZ10" s="19" t="n">
        <v>0.0650833572582436</v>
      </c>
      <c r="BA10" s="19" t="n">
        <v>0.0522172113726886</v>
      </c>
      <c r="BB10" s="19"/>
      <c r="BC10" s="19" t="n">
        <v>0.057173777824578</v>
      </c>
      <c r="BD10" s="19" t="n">
        <v>0.0448748622669345</v>
      </c>
      <c r="BE10" s="19" t="n">
        <v>0.0501673784593152</v>
      </c>
      <c r="BF10" s="19" t="n">
        <v>0.116789808934105</v>
      </c>
      <c r="BG10" s="19" t="n">
        <v>0.119443726222019</v>
      </c>
    </row>
    <row r="11">
      <c r="B11" s="20" t="s">
        <v>651</v>
      </c>
      <c r="C11" s="19" t="n">
        <v>0.155654790340333</v>
      </c>
      <c r="D11" s="19" t="n">
        <v>0.169653712673814</v>
      </c>
      <c r="E11" s="19" t="n">
        <v>0.138944454939837</v>
      </c>
      <c r="F11" s="19"/>
      <c r="G11" s="19" t="n">
        <v>0.197075470937638</v>
      </c>
      <c r="H11" s="19" t="n">
        <v>0.224547679583196</v>
      </c>
      <c r="I11" s="19" t="n">
        <v>0.217077193074505</v>
      </c>
      <c r="J11" s="19" t="n">
        <v>0.117255987159682</v>
      </c>
      <c r="K11" s="19" t="n">
        <v>0.127898942996884</v>
      </c>
      <c r="L11" s="19" t="n">
        <v>0.0668031947181853</v>
      </c>
      <c r="M11" s="19"/>
      <c r="N11" s="19" t="n">
        <v>0.196541583805086</v>
      </c>
      <c r="O11" s="19" t="n">
        <v>0.137010043356318</v>
      </c>
      <c r="P11" s="19" t="n">
        <v>0.118066144225819</v>
      </c>
      <c r="Q11" s="19" t="n">
        <v>0.162698079454301</v>
      </c>
      <c r="R11" s="19"/>
      <c r="S11" s="19" t="n">
        <v>0.165990229818689</v>
      </c>
      <c r="T11" s="19" t="n">
        <v>0.130814884816921</v>
      </c>
      <c r="U11" s="19" t="n">
        <v>0.133494371972204</v>
      </c>
      <c r="V11" s="19" t="n">
        <v>0.173329387047816</v>
      </c>
      <c r="W11" s="19" t="n">
        <v>0.168145098055049</v>
      </c>
      <c r="X11" s="19" t="n">
        <v>0.180743475973121</v>
      </c>
      <c r="Y11" s="19" t="n">
        <v>0.118218252771758</v>
      </c>
      <c r="Z11" s="19" t="n">
        <v>0.130523049943248</v>
      </c>
      <c r="AA11" s="19" t="n">
        <v>0.222986332061839</v>
      </c>
      <c r="AB11" s="19" t="n">
        <v>0.119243773040037</v>
      </c>
      <c r="AC11" s="19" t="n">
        <v>0.163044910250915</v>
      </c>
      <c r="AD11" s="19" t="n">
        <v>0.0890292832205348</v>
      </c>
      <c r="AE11" s="19"/>
      <c r="AF11" s="19" t="n">
        <v>0.152635812088134</v>
      </c>
      <c r="AG11" s="19" t="n">
        <v>0.154043905510545</v>
      </c>
      <c r="AH11" s="19" t="n">
        <v>0.167306769599037</v>
      </c>
      <c r="AI11" s="19"/>
      <c r="AJ11" s="19" t="n">
        <v>0.124261423620909</v>
      </c>
      <c r="AK11" s="19" t="n">
        <v>0.210119312729488</v>
      </c>
      <c r="AL11" s="19" t="n">
        <v>0.135840305002588</v>
      </c>
      <c r="AM11" s="19" t="n">
        <v>0.178140447747003</v>
      </c>
      <c r="AN11" s="19" t="n">
        <v>0.146220425451256</v>
      </c>
      <c r="AO11" s="19"/>
      <c r="AP11" s="19" t="n">
        <v>0.144377561143814</v>
      </c>
      <c r="AQ11" s="19" t="n">
        <v>0.207833757135262</v>
      </c>
      <c r="AR11" s="19" t="n">
        <v>0.078781588578295</v>
      </c>
      <c r="AS11" s="19" t="n">
        <v>0.175485320840608</v>
      </c>
      <c r="AT11" s="19" t="n">
        <v>0.120094804133455</v>
      </c>
      <c r="AU11" s="19"/>
      <c r="AV11" s="19" t="n">
        <v>0.219313369756603</v>
      </c>
      <c r="AW11" s="19" t="n">
        <v>0.121263323109824</v>
      </c>
      <c r="AX11" s="19" t="n">
        <v>0.0813419035470616</v>
      </c>
      <c r="AY11" s="19" t="n">
        <v>0.174746241213813</v>
      </c>
      <c r="AZ11" s="19" t="n">
        <v>0.129294019522712</v>
      </c>
      <c r="BA11" s="19" t="n">
        <v>0.12371240909269</v>
      </c>
      <c r="BB11" s="19"/>
      <c r="BC11" s="19" t="n">
        <v>0.132591370527804</v>
      </c>
      <c r="BD11" s="19" t="n">
        <v>0.150336431315612</v>
      </c>
      <c r="BE11" s="19" t="n">
        <v>0.147501663465807</v>
      </c>
      <c r="BF11" s="19" t="n">
        <v>0.185401956986562</v>
      </c>
      <c r="BG11" s="19" t="n">
        <v>0.150402180271801</v>
      </c>
    </row>
    <row r="12">
      <c r="B12" s="20" t="s">
        <v>652</v>
      </c>
      <c r="C12" s="19" t="n">
        <v>0.202698096344237</v>
      </c>
      <c r="D12" s="19" t="n">
        <v>0.221982758333004</v>
      </c>
      <c r="E12" s="19" t="n">
        <v>0.185420827351267</v>
      </c>
      <c r="F12" s="19"/>
      <c r="G12" s="19" t="n">
        <v>0.236838643005908</v>
      </c>
      <c r="H12" s="19" t="n">
        <v>0.218076816661586</v>
      </c>
      <c r="I12" s="19" t="n">
        <v>0.205995166668964</v>
      </c>
      <c r="J12" s="19" t="n">
        <v>0.143132779608703</v>
      </c>
      <c r="K12" s="19" t="n">
        <v>0.213089245500579</v>
      </c>
      <c r="L12" s="19" t="n">
        <v>0.202953031973868</v>
      </c>
      <c r="M12" s="19"/>
      <c r="N12" s="19" t="n">
        <v>0.180954738179245</v>
      </c>
      <c r="O12" s="19" t="n">
        <v>0.226835649781604</v>
      </c>
      <c r="P12" s="19" t="n">
        <v>0.194957248089118</v>
      </c>
      <c r="Q12" s="19" t="n">
        <v>0.20991598005375</v>
      </c>
      <c r="R12" s="19"/>
      <c r="S12" s="19" t="n">
        <v>0.230173815762435</v>
      </c>
      <c r="T12" s="19" t="n">
        <v>0.208792521369715</v>
      </c>
      <c r="U12" s="19" t="n">
        <v>0.165474778513008</v>
      </c>
      <c r="V12" s="19" t="n">
        <v>0.212037765848083</v>
      </c>
      <c r="W12" s="19" t="n">
        <v>0.180038152841433</v>
      </c>
      <c r="X12" s="19" t="n">
        <v>0.190379155143927</v>
      </c>
      <c r="Y12" s="19" t="n">
        <v>0.233666791975092</v>
      </c>
      <c r="Z12" s="19" t="n">
        <v>0.261971684738736</v>
      </c>
      <c r="AA12" s="19" t="n">
        <v>0.195372142441587</v>
      </c>
      <c r="AB12" s="19" t="n">
        <v>0.232205893205006</v>
      </c>
      <c r="AC12" s="19" t="n">
        <v>0.136232675835915</v>
      </c>
      <c r="AD12" s="19" t="n">
        <v>0.096119747419344</v>
      </c>
      <c r="AE12" s="19"/>
      <c r="AF12" s="19" t="n">
        <v>0.189319209558988</v>
      </c>
      <c r="AG12" s="19" t="n">
        <v>0.198633777510123</v>
      </c>
      <c r="AH12" s="19" t="n">
        <v>0.190343133908958</v>
      </c>
      <c r="AI12" s="19"/>
      <c r="AJ12" s="19" t="n">
        <v>0.179050752977102</v>
      </c>
      <c r="AK12" s="19" t="n">
        <v>0.2198165173868</v>
      </c>
      <c r="AL12" s="19" t="n">
        <v>0.174127243312433</v>
      </c>
      <c r="AM12" s="19" t="n">
        <v>0.161940044086389</v>
      </c>
      <c r="AN12" s="19" t="n">
        <v>0.195347346903293</v>
      </c>
      <c r="AO12" s="19"/>
      <c r="AP12" s="19" t="n">
        <v>0.139616905151366</v>
      </c>
      <c r="AQ12" s="19" t="n">
        <v>0.204721356666076</v>
      </c>
      <c r="AR12" s="19" t="n">
        <v>0.276827672347563</v>
      </c>
      <c r="AS12" s="19" t="n">
        <v>0.18129531249731</v>
      </c>
      <c r="AT12" s="19" t="n">
        <v>0.187278379861106</v>
      </c>
      <c r="AU12" s="19"/>
      <c r="AV12" s="19" t="n">
        <v>0.233779766450118</v>
      </c>
      <c r="AW12" s="19" t="n">
        <v>0.16129456622373</v>
      </c>
      <c r="AX12" s="19" t="n">
        <v>0.262007285652598</v>
      </c>
      <c r="AY12" s="19" t="n">
        <v>0.189829388016329</v>
      </c>
      <c r="AZ12" s="19" t="n">
        <v>0.247190994691019</v>
      </c>
      <c r="BA12" s="19" t="n">
        <v>0.177539143346872</v>
      </c>
      <c r="BB12" s="19"/>
      <c r="BC12" s="19" t="n">
        <v>0.199703822714451</v>
      </c>
      <c r="BD12" s="19" t="n">
        <v>0.209211847988668</v>
      </c>
      <c r="BE12" s="19" t="n">
        <v>0.204203192193008</v>
      </c>
      <c r="BF12" s="19" t="n">
        <v>0.204201356701646</v>
      </c>
      <c r="BG12" s="19" t="n">
        <v>0</v>
      </c>
    </row>
    <row r="13">
      <c r="B13" s="20" t="s">
        <v>653</v>
      </c>
      <c r="C13" s="19" t="n">
        <v>0.221333834294862</v>
      </c>
      <c r="D13" s="19" t="n">
        <v>0.212037997657771</v>
      </c>
      <c r="E13" s="19" t="n">
        <v>0.232409937444878</v>
      </c>
      <c r="F13" s="19"/>
      <c r="G13" s="19" t="n">
        <v>0.222126071670264</v>
      </c>
      <c r="H13" s="19" t="n">
        <v>0.209863053276159</v>
      </c>
      <c r="I13" s="19" t="n">
        <v>0.185617010293488</v>
      </c>
      <c r="J13" s="19" t="n">
        <v>0.246050737221922</v>
      </c>
      <c r="K13" s="19" t="n">
        <v>0.175221880375791</v>
      </c>
      <c r="L13" s="19" t="n">
        <v>0.26851154992459</v>
      </c>
      <c r="M13" s="19"/>
      <c r="N13" s="19" t="n">
        <v>0.258157228000768</v>
      </c>
      <c r="O13" s="19" t="n">
        <v>0.241147554526899</v>
      </c>
      <c r="P13" s="19" t="n">
        <v>0.217124361688163</v>
      </c>
      <c r="Q13" s="19" t="n">
        <v>0.158001985158252</v>
      </c>
      <c r="R13" s="19"/>
      <c r="S13" s="19" t="n">
        <v>0.212891367564968</v>
      </c>
      <c r="T13" s="19" t="n">
        <v>0.184106841164171</v>
      </c>
      <c r="U13" s="19" t="n">
        <v>0.200225435982546</v>
      </c>
      <c r="V13" s="19" t="n">
        <v>0.216327507081714</v>
      </c>
      <c r="W13" s="19" t="n">
        <v>0.258650738766739</v>
      </c>
      <c r="X13" s="19" t="n">
        <v>0.215492855226633</v>
      </c>
      <c r="Y13" s="19" t="n">
        <v>0.244002128815817</v>
      </c>
      <c r="Z13" s="19" t="n">
        <v>0.264738896046272</v>
      </c>
      <c r="AA13" s="19" t="n">
        <v>0.19967491765824</v>
      </c>
      <c r="AB13" s="19" t="n">
        <v>0.246262713517282</v>
      </c>
      <c r="AC13" s="19" t="n">
        <v>0.222284550957981</v>
      </c>
      <c r="AD13" s="19" t="n">
        <v>0.289314886497077</v>
      </c>
      <c r="AE13" s="19"/>
      <c r="AF13" s="19" t="n">
        <v>0.226249434277126</v>
      </c>
      <c r="AG13" s="19" t="n">
        <v>0.227552199890882</v>
      </c>
      <c r="AH13" s="19" t="n">
        <v>0.180128914416532</v>
      </c>
      <c r="AI13" s="19"/>
      <c r="AJ13" s="19" t="n">
        <v>0.239601435850933</v>
      </c>
      <c r="AK13" s="19" t="n">
        <v>0.182195475698375</v>
      </c>
      <c r="AL13" s="19" t="n">
        <v>0.249322200154656</v>
      </c>
      <c r="AM13" s="19" t="n">
        <v>0.328113267703977</v>
      </c>
      <c r="AN13" s="19" t="n">
        <v>0.2298257012624</v>
      </c>
      <c r="AO13" s="19"/>
      <c r="AP13" s="19" t="n">
        <v>0.25049623487801</v>
      </c>
      <c r="AQ13" s="19" t="n">
        <v>0.197502023770041</v>
      </c>
      <c r="AR13" s="19" t="n">
        <v>0.267619207680265</v>
      </c>
      <c r="AS13" s="19" t="n">
        <v>0.222296394799952</v>
      </c>
      <c r="AT13" s="19" t="n">
        <v>0.307453821786007</v>
      </c>
      <c r="AU13" s="19"/>
      <c r="AV13" s="19" t="n">
        <v>0.16649063068333</v>
      </c>
      <c r="AW13" s="19" t="n">
        <v>0.29683934368302</v>
      </c>
      <c r="AX13" s="19" t="n">
        <v>0.332430356315634</v>
      </c>
      <c r="AY13" s="19" t="n">
        <v>0.205160595329341</v>
      </c>
      <c r="AZ13" s="19" t="n">
        <v>0.2218673376459</v>
      </c>
      <c r="BA13" s="19" t="n">
        <v>0.1469959113512</v>
      </c>
      <c r="BB13" s="19"/>
      <c r="BC13" s="19" t="n">
        <v>0.207298709445646</v>
      </c>
      <c r="BD13" s="19" t="n">
        <v>0.230892067222312</v>
      </c>
      <c r="BE13" s="19" t="n">
        <v>0.25112836812907</v>
      </c>
      <c r="BF13" s="19" t="n">
        <v>0.18494690681203</v>
      </c>
      <c r="BG13" s="19" t="n">
        <v>0.152446245320035</v>
      </c>
    </row>
    <row r="14">
      <c r="B14" s="20" t="s">
        <v>654</v>
      </c>
      <c r="C14" s="19" t="n">
        <v>0.117453814648746</v>
      </c>
      <c r="D14" s="19" t="n">
        <v>0.131109653273559</v>
      </c>
      <c r="E14" s="19" t="n">
        <v>0.104994817669433</v>
      </c>
      <c r="F14" s="19"/>
      <c r="G14" s="19" t="n">
        <v>0.0574463147758437</v>
      </c>
      <c r="H14" s="19" t="n">
        <v>0.082614839836395</v>
      </c>
      <c r="I14" s="19" t="n">
        <v>0.098592982452316</v>
      </c>
      <c r="J14" s="19" t="n">
        <v>0.179511883273945</v>
      </c>
      <c r="K14" s="19" t="n">
        <v>0.100500779734766</v>
      </c>
      <c r="L14" s="19" t="n">
        <v>0.166435965227206</v>
      </c>
      <c r="M14" s="19"/>
      <c r="N14" s="19" t="n">
        <v>0.127804033447545</v>
      </c>
      <c r="O14" s="19" t="n">
        <v>0.120697492846501</v>
      </c>
      <c r="P14" s="19" t="n">
        <v>0.115831498713342</v>
      </c>
      <c r="Q14" s="19" t="n">
        <v>0.103925799903154</v>
      </c>
      <c r="R14" s="19"/>
      <c r="S14" s="19" t="n">
        <v>0.120725419040984</v>
      </c>
      <c r="T14" s="19" t="n">
        <v>0.103058159778554</v>
      </c>
      <c r="U14" s="19" t="n">
        <v>0.193170801973631</v>
      </c>
      <c r="V14" s="19" t="n">
        <v>0.092958710115468</v>
      </c>
      <c r="W14" s="19" t="n">
        <v>0.0910170921200423</v>
      </c>
      <c r="X14" s="19" t="n">
        <v>0.129730923932655</v>
      </c>
      <c r="Y14" s="19" t="n">
        <v>0.108279283553041</v>
      </c>
      <c r="Z14" s="19" t="n">
        <v>0.040611764932415</v>
      </c>
      <c r="AA14" s="19" t="n">
        <v>0.116554536596855</v>
      </c>
      <c r="AB14" s="19" t="n">
        <v>0.120031836804759</v>
      </c>
      <c r="AC14" s="19" t="n">
        <v>0.126212461682376</v>
      </c>
      <c r="AD14" s="19" t="n">
        <v>0.16403911183132</v>
      </c>
      <c r="AE14" s="19"/>
      <c r="AF14" s="19" t="n">
        <v>0.111542295410509</v>
      </c>
      <c r="AG14" s="19" t="n">
        <v>0.138914804277452</v>
      </c>
      <c r="AH14" s="19" t="n">
        <v>0.0886544450002543</v>
      </c>
      <c r="AI14" s="19"/>
      <c r="AJ14" s="19" t="n">
        <v>0.138864157947239</v>
      </c>
      <c r="AK14" s="19" t="n">
        <v>0.113850455231641</v>
      </c>
      <c r="AL14" s="19" t="n">
        <v>0.182661798794094</v>
      </c>
      <c r="AM14" s="19" t="n">
        <v>0.0461048206270349</v>
      </c>
      <c r="AN14" s="19" t="n">
        <v>0.0758683722194835</v>
      </c>
      <c r="AO14" s="19"/>
      <c r="AP14" s="19" t="n">
        <v>0.156407567805835</v>
      </c>
      <c r="AQ14" s="19" t="n">
        <v>0.109364598890075</v>
      </c>
      <c r="AR14" s="19" t="n">
        <v>0.161058155575497</v>
      </c>
      <c r="AS14" s="19" t="n">
        <v>0.0997233958754969</v>
      </c>
      <c r="AT14" s="19" t="n">
        <v>0.0765249005240453</v>
      </c>
      <c r="AU14" s="19"/>
      <c r="AV14" s="19" t="n">
        <v>0.111088695358868</v>
      </c>
      <c r="AW14" s="19" t="n">
        <v>0.128841256391829</v>
      </c>
      <c r="AX14" s="19" t="n">
        <v>0.156293760127009</v>
      </c>
      <c r="AY14" s="19" t="n">
        <v>0.117616812785419</v>
      </c>
      <c r="AZ14" s="19" t="n">
        <v>0.125071562002035</v>
      </c>
      <c r="BA14" s="19" t="n">
        <v>0.0590753940132786</v>
      </c>
      <c r="BB14" s="19"/>
      <c r="BC14" s="19" t="n">
        <v>0.136551298997239</v>
      </c>
      <c r="BD14" s="19" t="n">
        <v>0.110894011404812</v>
      </c>
      <c r="BE14" s="19" t="n">
        <v>0.139403405704468</v>
      </c>
      <c r="BF14" s="19" t="n">
        <v>0.112663617550483</v>
      </c>
      <c r="BG14" s="19" t="n">
        <v>0.055062586680009</v>
      </c>
    </row>
    <row r="15">
      <c r="B15" s="20" t="s">
        <v>655</v>
      </c>
      <c r="C15" s="19" t="n">
        <v>0.114884530149812</v>
      </c>
      <c r="D15" s="19" t="n">
        <v>0.12916776762085</v>
      </c>
      <c r="E15" s="19" t="n">
        <v>0.099140583499297</v>
      </c>
      <c r="F15" s="19"/>
      <c r="G15" s="19" t="n">
        <v>0.139369541141605</v>
      </c>
      <c r="H15" s="19" t="n">
        <v>0.0623319931021461</v>
      </c>
      <c r="I15" s="19" t="n">
        <v>0.0905943793645775</v>
      </c>
      <c r="J15" s="19" t="n">
        <v>0.12601298462851</v>
      </c>
      <c r="K15" s="19" t="n">
        <v>0.182473638305091</v>
      </c>
      <c r="L15" s="19" t="n">
        <v>0.110120917532487</v>
      </c>
      <c r="M15" s="19"/>
      <c r="N15" s="19" t="n">
        <v>0.0816195373721218</v>
      </c>
      <c r="O15" s="19" t="n">
        <v>0.149122023054435</v>
      </c>
      <c r="P15" s="19" t="n">
        <v>0.103632119878641</v>
      </c>
      <c r="Q15" s="19" t="n">
        <v>0.127466183672986</v>
      </c>
      <c r="R15" s="19"/>
      <c r="S15" s="19" t="n">
        <v>0.101251498692355</v>
      </c>
      <c r="T15" s="19" t="n">
        <v>0.135438229869665</v>
      </c>
      <c r="U15" s="19" t="n">
        <v>0.115578498482281</v>
      </c>
      <c r="V15" s="19" t="n">
        <v>0.136104882763048</v>
      </c>
      <c r="W15" s="19" t="n">
        <v>0.12968343956133</v>
      </c>
      <c r="X15" s="19" t="n">
        <v>0.0862151407783904</v>
      </c>
      <c r="Y15" s="19" t="n">
        <v>0.0951644821347681</v>
      </c>
      <c r="Z15" s="19" t="n">
        <v>0.154651885005804</v>
      </c>
      <c r="AA15" s="19" t="n">
        <v>0.075165275730108</v>
      </c>
      <c r="AB15" s="19" t="n">
        <v>0.102481128964581</v>
      </c>
      <c r="AC15" s="19" t="n">
        <v>0.0861174810081421</v>
      </c>
      <c r="AD15" s="19" t="n">
        <v>0.310696174256084</v>
      </c>
      <c r="AE15" s="19"/>
      <c r="AF15" s="19" t="n">
        <v>0.121047598128938</v>
      </c>
      <c r="AG15" s="19" t="n">
        <v>0.100341584795937</v>
      </c>
      <c r="AH15" s="19" t="n">
        <v>0.136330899510838</v>
      </c>
      <c r="AI15" s="19"/>
      <c r="AJ15" s="19" t="n">
        <v>0.137226222888148</v>
      </c>
      <c r="AK15" s="19" t="n">
        <v>0.0785416248184777</v>
      </c>
      <c r="AL15" s="19" t="n">
        <v>0.126552462493514</v>
      </c>
      <c r="AM15" s="19" t="n">
        <v>0</v>
      </c>
      <c r="AN15" s="19" t="n">
        <v>0.128550028446882</v>
      </c>
      <c r="AO15" s="19"/>
      <c r="AP15" s="19" t="n">
        <v>0.118791534311223</v>
      </c>
      <c r="AQ15" s="19" t="n">
        <v>0.115793300549052</v>
      </c>
      <c r="AR15" s="19" t="n">
        <v>0.096567253804228</v>
      </c>
      <c r="AS15" s="19" t="n">
        <v>0.114769284235057</v>
      </c>
      <c r="AT15" s="19" t="n">
        <v>0.0208232460013167</v>
      </c>
      <c r="AU15" s="19"/>
      <c r="AV15" s="19" t="n">
        <v>0.120745025362194</v>
      </c>
      <c r="AW15" s="19" t="n">
        <v>0.109751413509814</v>
      </c>
      <c r="AX15" s="19" t="n">
        <v>0.0793125626353629</v>
      </c>
      <c r="AY15" s="19" t="n">
        <v>0.105048403504287</v>
      </c>
      <c r="AZ15" s="19" t="n">
        <v>0.0381401892796368</v>
      </c>
      <c r="BA15" s="19" t="n">
        <v>0.154065259117018</v>
      </c>
      <c r="BB15" s="19"/>
      <c r="BC15" s="19" t="n">
        <v>0.128836046464767</v>
      </c>
      <c r="BD15" s="19" t="n">
        <v>0.114494874441439</v>
      </c>
      <c r="BE15" s="19" t="n">
        <v>0.122171986823999</v>
      </c>
      <c r="BF15" s="19" t="n">
        <v>0.0760391180089896</v>
      </c>
      <c r="BG15" s="19" t="n">
        <v>0.15536439301857</v>
      </c>
    </row>
    <row r="16">
      <c r="B16" s="20" t="s">
        <v>123</v>
      </c>
      <c r="C16" s="21" t="n">
        <v>0.108305088843478</v>
      </c>
      <c r="D16" s="21" t="n">
        <v>0.0782891225497715</v>
      </c>
      <c r="E16" s="21" t="n">
        <v>0.138846780447504</v>
      </c>
      <c r="F16" s="21"/>
      <c r="G16" s="21" t="n">
        <v>0.0400974651548707</v>
      </c>
      <c r="H16" s="21" t="n">
        <v>0.0805037128674271</v>
      </c>
      <c r="I16" s="21" t="n">
        <v>0.11815763605584</v>
      </c>
      <c r="J16" s="21" t="n">
        <v>0.119010801954606</v>
      </c>
      <c r="K16" s="21" t="n">
        <v>0.164168834761352</v>
      </c>
      <c r="L16" s="21" t="n">
        <v>0.128694277614405</v>
      </c>
      <c r="M16" s="21"/>
      <c r="N16" s="21" t="n">
        <v>0.069453860108501</v>
      </c>
      <c r="O16" s="21" t="n">
        <v>0.0694448360291629</v>
      </c>
      <c r="P16" s="21" t="n">
        <v>0.143099791444198</v>
      </c>
      <c r="Q16" s="21" t="n">
        <v>0.164022042792659</v>
      </c>
      <c r="R16" s="21"/>
      <c r="S16" s="21" t="n">
        <v>0.0897992756453161</v>
      </c>
      <c r="T16" s="21" t="n">
        <v>0.134661517880431</v>
      </c>
      <c r="U16" s="21" t="n">
        <v>0.167806410679191</v>
      </c>
      <c r="V16" s="21" t="n">
        <v>0.0539715492387055</v>
      </c>
      <c r="W16" s="21" t="n">
        <v>0.0894510296837113</v>
      </c>
      <c r="X16" s="21" t="n">
        <v>0.133335166409445</v>
      </c>
      <c r="Y16" s="21" t="n">
        <v>0.124971939716217</v>
      </c>
      <c r="Z16" s="21" t="n">
        <v>0.106701624465078</v>
      </c>
      <c r="AA16" s="21" t="n">
        <v>0.082892765521515</v>
      </c>
      <c r="AB16" s="21" t="n">
        <v>0.148355208331289</v>
      </c>
      <c r="AC16" s="21" t="n">
        <v>0.0725726096960652</v>
      </c>
      <c r="AD16" s="21" t="n">
        <v>0.05080079677564</v>
      </c>
      <c r="AE16" s="21"/>
      <c r="AF16" s="21" t="n">
        <v>0.117116202655126</v>
      </c>
      <c r="AG16" s="21" t="n">
        <v>0.10464797091554</v>
      </c>
      <c r="AH16" s="21" t="n">
        <v>0.150723928180549</v>
      </c>
      <c r="AI16" s="21"/>
      <c r="AJ16" s="21" t="n">
        <v>0.11805069032589</v>
      </c>
      <c r="AK16" s="21" t="n">
        <v>0.0866678590985048</v>
      </c>
      <c r="AL16" s="21" t="n">
        <v>0.102725785782641</v>
      </c>
      <c r="AM16" s="21" t="n">
        <v>0.0921613881250425</v>
      </c>
      <c r="AN16" s="21" t="n">
        <v>0.14140463929624</v>
      </c>
      <c r="AO16" s="21"/>
      <c r="AP16" s="21" t="n">
        <v>0.1154171077254</v>
      </c>
      <c r="AQ16" s="21" t="n">
        <v>0.0710235088682074</v>
      </c>
      <c r="AR16" s="21" t="n">
        <v>0.0859136285957823</v>
      </c>
      <c r="AS16" s="21" t="n">
        <v>0.112903016641965</v>
      </c>
      <c r="AT16" s="21" t="n">
        <v>0.155048673048992</v>
      </c>
      <c r="AU16" s="21"/>
      <c r="AV16" s="21" t="n">
        <v>0.0537637024717056</v>
      </c>
      <c r="AW16" s="21" t="n">
        <v>0.109563613808465</v>
      </c>
      <c r="AX16" s="21" t="n">
        <v>0.0475386726410476</v>
      </c>
      <c r="AY16" s="21" t="n">
        <v>0.109369880400521</v>
      </c>
      <c r="AZ16" s="21" t="n">
        <v>0.116046326973869</v>
      </c>
      <c r="BA16" s="21" t="n">
        <v>0.286394671706252</v>
      </c>
      <c r="BB16" s="21"/>
      <c r="BC16" s="21" t="n">
        <v>0.127371649688333</v>
      </c>
      <c r="BD16" s="21" t="n">
        <v>0.10784963421347</v>
      </c>
      <c r="BE16" s="21" t="n">
        <v>0.0661666797072087</v>
      </c>
      <c r="BF16" s="21" t="n">
        <v>0.090519643211679</v>
      </c>
      <c r="BG16" s="21" t="n">
        <v>0.189012229683798</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0.10109386849762</v>
      </c>
      <c r="D9" s="19" t="n">
        <v>0.108826119222134</v>
      </c>
      <c r="E9" s="19" t="n">
        <v>0.0943372100898275</v>
      </c>
      <c r="F9" s="19"/>
      <c r="G9" s="19" t="n">
        <v>0.0919544628830184</v>
      </c>
      <c r="H9" s="19" t="n">
        <v>0.116954965837935</v>
      </c>
      <c r="I9" s="19" t="n">
        <v>0.116121193372511</v>
      </c>
      <c r="J9" s="19" t="n">
        <v>0.139739524244106</v>
      </c>
      <c r="K9" s="19" t="n">
        <v>0.0731912888403982</v>
      </c>
      <c r="L9" s="19" t="n">
        <v>0.0695678426464098</v>
      </c>
      <c r="M9" s="19"/>
      <c r="N9" s="19" t="n">
        <v>0.123841831641093</v>
      </c>
      <c r="O9" s="19" t="n">
        <v>0.112168422342549</v>
      </c>
      <c r="P9" s="19" t="n">
        <v>0.0655571355806827</v>
      </c>
      <c r="Q9" s="19" t="n">
        <v>0.0953124885718841</v>
      </c>
      <c r="R9" s="19"/>
      <c r="S9" s="19" t="n">
        <v>0.0892548620131508</v>
      </c>
      <c r="T9" s="19" t="n">
        <v>0.111311439780902</v>
      </c>
      <c r="U9" s="19" t="n">
        <v>0.0635062356777471</v>
      </c>
      <c r="V9" s="19" t="n">
        <v>0.108268374341807</v>
      </c>
      <c r="W9" s="19" t="n">
        <v>0.190812346964746</v>
      </c>
      <c r="X9" s="19" t="n">
        <v>0.0912994841235733</v>
      </c>
      <c r="Y9" s="19" t="n">
        <v>0.0778906503573747</v>
      </c>
      <c r="Z9" s="19" t="n">
        <v>0.0917700702932554</v>
      </c>
      <c r="AA9" s="19" t="n">
        <v>0.128264378732736</v>
      </c>
      <c r="AB9" s="19" t="n">
        <v>0.0768307291023497</v>
      </c>
      <c r="AC9" s="19" t="n">
        <v>0.0952350236156187</v>
      </c>
      <c r="AD9" s="19" t="n">
        <v>0.0602078656460025</v>
      </c>
      <c r="AE9" s="19"/>
      <c r="AF9" s="19" t="n">
        <v>0.105023864838515</v>
      </c>
      <c r="AG9" s="19" t="n">
        <v>0.0983620346182819</v>
      </c>
      <c r="AH9" s="19" t="n">
        <v>0.106065316900425</v>
      </c>
      <c r="AI9" s="19"/>
      <c r="AJ9" s="19" t="n">
        <v>0.104635530398485</v>
      </c>
      <c r="AK9" s="19" t="n">
        <v>0.115083972052412</v>
      </c>
      <c r="AL9" s="19" t="n">
        <v>0.135853637543904</v>
      </c>
      <c r="AM9" s="19" t="n">
        <v>0.168288978224441</v>
      </c>
      <c r="AN9" s="19" t="n">
        <v>0.0612044900894939</v>
      </c>
      <c r="AO9" s="19"/>
      <c r="AP9" s="19" t="n">
        <v>0.0765966084263093</v>
      </c>
      <c r="AQ9" s="19" t="n">
        <v>0.133541874431375</v>
      </c>
      <c r="AR9" s="19" t="n">
        <v>0.0990348000871643</v>
      </c>
      <c r="AS9" s="19" t="n">
        <v>0.138105680878889</v>
      </c>
      <c r="AT9" s="19" t="n">
        <v>0.0799383459680086</v>
      </c>
      <c r="AU9" s="19"/>
      <c r="AV9" s="19" t="n">
        <v>0.124306749109008</v>
      </c>
      <c r="AW9" s="19" t="n">
        <v>0.077858605003233</v>
      </c>
      <c r="AX9" s="19" t="n">
        <v>0.0931824228222111</v>
      </c>
      <c r="AY9" s="19" t="n">
        <v>0.142037901237505</v>
      </c>
      <c r="AZ9" s="19" t="n">
        <v>0.103740177029377</v>
      </c>
      <c r="BA9" s="19" t="n">
        <v>0.0756465148204378</v>
      </c>
      <c r="BB9" s="19"/>
      <c r="BC9" s="19" t="n">
        <v>0.0852119289272014</v>
      </c>
      <c r="BD9" s="19" t="n">
        <v>0.128950657893071</v>
      </c>
      <c r="BE9" s="19" t="n">
        <v>0.097604750843098</v>
      </c>
      <c r="BF9" s="19" t="n">
        <v>0.133430657804297</v>
      </c>
      <c r="BG9" s="19" t="n">
        <v>0.191126047793615</v>
      </c>
    </row>
    <row r="10">
      <c r="B10" s="20" t="s">
        <v>650</v>
      </c>
      <c r="C10" s="19" t="n">
        <v>0.219487549708048</v>
      </c>
      <c r="D10" s="19" t="n">
        <v>0.225256658287015</v>
      </c>
      <c r="E10" s="19" t="n">
        <v>0.213960006981212</v>
      </c>
      <c r="F10" s="19"/>
      <c r="G10" s="19" t="n">
        <v>0.275124951885942</v>
      </c>
      <c r="H10" s="19" t="n">
        <v>0.31327559508464</v>
      </c>
      <c r="I10" s="19" t="n">
        <v>0.188449545817509</v>
      </c>
      <c r="J10" s="19" t="n">
        <v>0.20750658404966</v>
      </c>
      <c r="K10" s="19" t="n">
        <v>0.140561511997352</v>
      </c>
      <c r="L10" s="19" t="n">
        <v>0.184737029525406</v>
      </c>
      <c r="M10" s="19"/>
      <c r="N10" s="19" t="n">
        <v>0.256636005865071</v>
      </c>
      <c r="O10" s="19" t="n">
        <v>0.215169307639984</v>
      </c>
      <c r="P10" s="19" t="n">
        <v>0.232260234267091</v>
      </c>
      <c r="Q10" s="19" t="n">
        <v>0.17040824712371</v>
      </c>
      <c r="R10" s="19"/>
      <c r="S10" s="19" t="n">
        <v>0.313802931404303</v>
      </c>
      <c r="T10" s="19" t="n">
        <v>0.173532860669025</v>
      </c>
      <c r="U10" s="19" t="n">
        <v>0.143376069026809</v>
      </c>
      <c r="V10" s="19" t="n">
        <v>0.209367647896457</v>
      </c>
      <c r="W10" s="19" t="n">
        <v>0.169516929553393</v>
      </c>
      <c r="X10" s="19" t="n">
        <v>0.259227773145307</v>
      </c>
      <c r="Y10" s="19" t="n">
        <v>0.266433626614417</v>
      </c>
      <c r="Z10" s="19" t="n">
        <v>0.172217694648895</v>
      </c>
      <c r="AA10" s="19" t="n">
        <v>0.162784561211531</v>
      </c>
      <c r="AB10" s="19" t="n">
        <v>0.209454548188183</v>
      </c>
      <c r="AC10" s="19" t="n">
        <v>0.290149085235106</v>
      </c>
      <c r="AD10" s="19" t="n">
        <v>0.228992628143127</v>
      </c>
      <c r="AE10" s="19"/>
      <c r="AF10" s="19" t="n">
        <v>0.212905218067308</v>
      </c>
      <c r="AG10" s="19" t="n">
        <v>0.237313584439015</v>
      </c>
      <c r="AH10" s="19" t="n">
        <v>0.164686061277259</v>
      </c>
      <c r="AI10" s="19"/>
      <c r="AJ10" s="19" t="n">
        <v>0.189621030915846</v>
      </c>
      <c r="AK10" s="19" t="n">
        <v>0.275444298648672</v>
      </c>
      <c r="AL10" s="19" t="n">
        <v>0.161495387502021</v>
      </c>
      <c r="AM10" s="19" t="n">
        <v>0.276450963380936</v>
      </c>
      <c r="AN10" s="19" t="n">
        <v>0.225780854602212</v>
      </c>
      <c r="AO10" s="19"/>
      <c r="AP10" s="19" t="n">
        <v>0.188608135391543</v>
      </c>
      <c r="AQ10" s="19" t="n">
        <v>0.250627556264401</v>
      </c>
      <c r="AR10" s="19" t="n">
        <v>0.213943383731962</v>
      </c>
      <c r="AS10" s="19" t="n">
        <v>0.216535224592451</v>
      </c>
      <c r="AT10" s="19" t="n">
        <v>0.145230095141733</v>
      </c>
      <c r="AU10" s="19"/>
      <c r="AV10" s="19" t="n">
        <v>0.246491821061408</v>
      </c>
      <c r="AW10" s="19" t="n">
        <v>0.1936702812883</v>
      </c>
      <c r="AX10" s="19" t="n">
        <v>0.222629272167584</v>
      </c>
      <c r="AY10" s="19" t="n">
        <v>0.241889639953463</v>
      </c>
      <c r="AZ10" s="19" t="n">
        <v>0.172533812253155</v>
      </c>
      <c r="BA10" s="19" t="n">
        <v>0.200647372376423</v>
      </c>
      <c r="BB10" s="19"/>
      <c r="BC10" s="19" t="n">
        <v>0.204764027610038</v>
      </c>
      <c r="BD10" s="19" t="n">
        <v>0.165300095259721</v>
      </c>
      <c r="BE10" s="19" t="n">
        <v>0.266128528420371</v>
      </c>
      <c r="BF10" s="19" t="n">
        <v>0.229697527430128</v>
      </c>
      <c r="BG10" s="19" t="n">
        <v>0.270835464585781</v>
      </c>
    </row>
    <row r="11">
      <c r="B11" s="20" t="s">
        <v>651</v>
      </c>
      <c r="C11" s="19" t="n">
        <v>0.254833224160413</v>
      </c>
      <c r="D11" s="19" t="n">
        <v>0.245365412151127</v>
      </c>
      <c r="E11" s="19" t="n">
        <v>0.266367500004351</v>
      </c>
      <c r="F11" s="19"/>
      <c r="G11" s="19" t="n">
        <v>0.264695047264356</v>
      </c>
      <c r="H11" s="19" t="n">
        <v>0.266884358216809</v>
      </c>
      <c r="I11" s="19" t="n">
        <v>0.234249226891495</v>
      </c>
      <c r="J11" s="19" t="n">
        <v>0.228014421137308</v>
      </c>
      <c r="K11" s="19" t="n">
        <v>0.315896839135037</v>
      </c>
      <c r="L11" s="19" t="n">
        <v>0.236743426648108</v>
      </c>
      <c r="M11" s="19"/>
      <c r="N11" s="19" t="n">
        <v>0.226494673466856</v>
      </c>
      <c r="O11" s="19" t="n">
        <v>0.246768397607917</v>
      </c>
      <c r="P11" s="19" t="n">
        <v>0.271494933260266</v>
      </c>
      <c r="Q11" s="19" t="n">
        <v>0.282365655539236</v>
      </c>
      <c r="R11" s="19"/>
      <c r="S11" s="19" t="n">
        <v>0.256305397551989</v>
      </c>
      <c r="T11" s="19" t="n">
        <v>0.26591039529625</v>
      </c>
      <c r="U11" s="19" t="n">
        <v>0.271499256280947</v>
      </c>
      <c r="V11" s="19" t="n">
        <v>0.275966695441002</v>
      </c>
      <c r="W11" s="19" t="n">
        <v>0.256571139875309</v>
      </c>
      <c r="X11" s="19" t="n">
        <v>0.24741323923403</v>
      </c>
      <c r="Y11" s="19" t="n">
        <v>0.228128497215744</v>
      </c>
      <c r="Z11" s="19" t="n">
        <v>0.181050991859792</v>
      </c>
      <c r="AA11" s="19" t="n">
        <v>0.260894964842534</v>
      </c>
      <c r="AB11" s="19" t="n">
        <v>0.229334727772171</v>
      </c>
      <c r="AC11" s="19" t="n">
        <v>0.286151413375345</v>
      </c>
      <c r="AD11" s="19" t="n">
        <v>0.291502856334941</v>
      </c>
      <c r="AE11" s="19"/>
      <c r="AF11" s="19" t="n">
        <v>0.24681206428979</v>
      </c>
      <c r="AG11" s="19" t="n">
        <v>0.252427348723483</v>
      </c>
      <c r="AH11" s="19" t="n">
        <v>0.268832816240491</v>
      </c>
      <c r="AI11" s="19"/>
      <c r="AJ11" s="19" t="n">
        <v>0.262579310735737</v>
      </c>
      <c r="AK11" s="19" t="n">
        <v>0.242061629963055</v>
      </c>
      <c r="AL11" s="19" t="n">
        <v>0.266686514123601</v>
      </c>
      <c r="AM11" s="19" t="n">
        <v>0.215712750928022</v>
      </c>
      <c r="AN11" s="19" t="n">
        <v>0.272579401322357</v>
      </c>
      <c r="AO11" s="19"/>
      <c r="AP11" s="19" t="n">
        <v>0.26331512616553</v>
      </c>
      <c r="AQ11" s="19" t="n">
        <v>0.241325922244844</v>
      </c>
      <c r="AR11" s="19" t="n">
        <v>0.285030069419606</v>
      </c>
      <c r="AS11" s="19" t="n">
        <v>0.225820815779857</v>
      </c>
      <c r="AT11" s="19" t="n">
        <v>0.214521678949008</v>
      </c>
      <c r="AU11" s="19"/>
      <c r="AV11" s="19" t="n">
        <v>0.272770076560652</v>
      </c>
      <c r="AW11" s="19" t="n">
        <v>0.276011646156253</v>
      </c>
      <c r="AX11" s="19" t="n">
        <v>0.258622953037938</v>
      </c>
      <c r="AY11" s="19" t="n">
        <v>0.240888991899991</v>
      </c>
      <c r="AZ11" s="19" t="n">
        <v>0.194713109648304</v>
      </c>
      <c r="BA11" s="19" t="n">
        <v>0.235524505501598</v>
      </c>
      <c r="BB11" s="19"/>
      <c r="BC11" s="19" t="n">
        <v>0.257800040162732</v>
      </c>
      <c r="BD11" s="19" t="n">
        <v>0.26651326451148</v>
      </c>
      <c r="BE11" s="19" t="n">
        <v>0.24005992807244</v>
      </c>
      <c r="BF11" s="19" t="n">
        <v>0.239510491614192</v>
      </c>
      <c r="BG11" s="19" t="n">
        <v>0.189253819286948</v>
      </c>
    </row>
    <row r="12">
      <c r="B12" s="20" t="s">
        <v>652</v>
      </c>
      <c r="C12" s="19" t="n">
        <v>0.166383249694419</v>
      </c>
      <c r="D12" s="19" t="n">
        <v>0.174523098374926</v>
      </c>
      <c r="E12" s="19" t="n">
        <v>0.155544925710553</v>
      </c>
      <c r="F12" s="19"/>
      <c r="G12" s="19" t="n">
        <v>0.176581726502047</v>
      </c>
      <c r="H12" s="19" t="n">
        <v>0.114377803565423</v>
      </c>
      <c r="I12" s="19" t="n">
        <v>0.246796167921173</v>
      </c>
      <c r="J12" s="19" t="n">
        <v>0.165558048241816</v>
      </c>
      <c r="K12" s="19" t="n">
        <v>0.140576572745212</v>
      </c>
      <c r="L12" s="19" t="n">
        <v>0.155755611446285</v>
      </c>
      <c r="M12" s="19"/>
      <c r="N12" s="19" t="n">
        <v>0.128209524902486</v>
      </c>
      <c r="O12" s="19" t="n">
        <v>0.193313785156686</v>
      </c>
      <c r="P12" s="19" t="n">
        <v>0.16947287036177</v>
      </c>
      <c r="Q12" s="19" t="n">
        <v>0.179759335557718</v>
      </c>
      <c r="R12" s="19"/>
      <c r="S12" s="19" t="n">
        <v>0.113555657127033</v>
      </c>
      <c r="T12" s="19" t="n">
        <v>0.16872078496198</v>
      </c>
      <c r="U12" s="19" t="n">
        <v>0.204057825027428</v>
      </c>
      <c r="V12" s="19" t="n">
        <v>0.177762250318454</v>
      </c>
      <c r="W12" s="19" t="n">
        <v>0.157662910962252</v>
      </c>
      <c r="X12" s="19" t="n">
        <v>0.143529931646911</v>
      </c>
      <c r="Y12" s="19" t="n">
        <v>0.198487436979525</v>
      </c>
      <c r="Z12" s="19" t="n">
        <v>0.249331336528729</v>
      </c>
      <c r="AA12" s="19" t="n">
        <v>0.207768761026004</v>
      </c>
      <c r="AB12" s="19" t="n">
        <v>0.159673252217157</v>
      </c>
      <c r="AC12" s="19" t="n">
        <v>0.128334714385327</v>
      </c>
      <c r="AD12" s="19" t="n">
        <v>0.117230206462131</v>
      </c>
      <c r="AE12" s="19"/>
      <c r="AF12" s="19" t="n">
        <v>0.166258385627425</v>
      </c>
      <c r="AG12" s="19" t="n">
        <v>0.162586671488607</v>
      </c>
      <c r="AH12" s="19" t="n">
        <v>0.156425650678576</v>
      </c>
      <c r="AI12" s="19"/>
      <c r="AJ12" s="19" t="n">
        <v>0.167680163484788</v>
      </c>
      <c r="AK12" s="19" t="n">
        <v>0.156789494635951</v>
      </c>
      <c r="AL12" s="19" t="n">
        <v>0.211400079574967</v>
      </c>
      <c r="AM12" s="19" t="n">
        <v>0.124509874771521</v>
      </c>
      <c r="AN12" s="19" t="n">
        <v>0.163441723846568</v>
      </c>
      <c r="AO12" s="19"/>
      <c r="AP12" s="19" t="n">
        <v>0.181423504179475</v>
      </c>
      <c r="AQ12" s="19" t="n">
        <v>0.165147274609588</v>
      </c>
      <c r="AR12" s="19" t="n">
        <v>0.145119481978027</v>
      </c>
      <c r="AS12" s="19" t="n">
        <v>0.174395285332051</v>
      </c>
      <c r="AT12" s="19" t="n">
        <v>0.289431389781701</v>
      </c>
      <c r="AU12" s="19"/>
      <c r="AV12" s="19" t="n">
        <v>0.179227118664472</v>
      </c>
      <c r="AW12" s="19" t="n">
        <v>0.163574819769628</v>
      </c>
      <c r="AX12" s="19" t="n">
        <v>0.162488918510435</v>
      </c>
      <c r="AY12" s="19" t="n">
        <v>0.159123993238903</v>
      </c>
      <c r="AZ12" s="19" t="n">
        <v>0.25368845246976</v>
      </c>
      <c r="BA12" s="19" t="n">
        <v>0.141099027835354</v>
      </c>
      <c r="BB12" s="19"/>
      <c r="BC12" s="19" t="n">
        <v>0.149804891094351</v>
      </c>
      <c r="BD12" s="19" t="n">
        <v>0.227441972215597</v>
      </c>
      <c r="BE12" s="19" t="n">
        <v>0.161765169674725</v>
      </c>
      <c r="BF12" s="19" t="n">
        <v>0.140814265183673</v>
      </c>
      <c r="BG12" s="19" t="n">
        <v>0.0857165650971286</v>
      </c>
    </row>
    <row r="13">
      <c r="B13" s="20" t="s">
        <v>653</v>
      </c>
      <c r="C13" s="19" t="n">
        <v>0.0893206366064395</v>
      </c>
      <c r="D13" s="19" t="n">
        <v>0.0907373012726184</v>
      </c>
      <c r="E13" s="19" t="n">
        <v>0.0860485725987844</v>
      </c>
      <c r="F13" s="19"/>
      <c r="G13" s="19" t="n">
        <v>0.129763270152025</v>
      </c>
      <c r="H13" s="19" t="n">
        <v>0.0710853494356125</v>
      </c>
      <c r="I13" s="19" t="n">
        <v>0.0665102577429386</v>
      </c>
      <c r="J13" s="19" t="n">
        <v>0.087181859575843</v>
      </c>
      <c r="K13" s="19" t="n">
        <v>0.0920405346848926</v>
      </c>
      <c r="L13" s="19" t="n">
        <v>0.094227343053916</v>
      </c>
      <c r="M13" s="19"/>
      <c r="N13" s="19" t="n">
        <v>0.112088035818613</v>
      </c>
      <c r="O13" s="19" t="n">
        <v>0.0896430211423158</v>
      </c>
      <c r="P13" s="19" t="n">
        <v>0.0717482929579431</v>
      </c>
      <c r="Q13" s="19" t="n">
        <v>0.0746434390356521</v>
      </c>
      <c r="R13" s="19"/>
      <c r="S13" s="19" t="n">
        <v>0.118575481450806</v>
      </c>
      <c r="T13" s="19" t="n">
        <v>0.0785944695879971</v>
      </c>
      <c r="U13" s="19" t="n">
        <v>0.0923243735924547</v>
      </c>
      <c r="V13" s="19" t="n">
        <v>0.0848173566175349</v>
      </c>
      <c r="W13" s="19" t="n">
        <v>0.129591427896538</v>
      </c>
      <c r="X13" s="19" t="n">
        <v>0.02871690183239</v>
      </c>
      <c r="Y13" s="19" t="n">
        <v>0.0709015188046083</v>
      </c>
      <c r="Z13" s="19" t="n">
        <v>0.0697806137872759</v>
      </c>
      <c r="AA13" s="19" t="n">
        <v>0.0757651315151167</v>
      </c>
      <c r="AB13" s="19" t="n">
        <v>0.112947533001314</v>
      </c>
      <c r="AC13" s="19" t="n">
        <v>0.0908191250649561</v>
      </c>
      <c r="AD13" s="19" t="n">
        <v>0.123897724534337</v>
      </c>
      <c r="AE13" s="19"/>
      <c r="AF13" s="19" t="n">
        <v>0.0657498194369224</v>
      </c>
      <c r="AG13" s="19" t="n">
        <v>0.0947563518729511</v>
      </c>
      <c r="AH13" s="19" t="n">
        <v>0.0927284448227278</v>
      </c>
      <c r="AI13" s="19"/>
      <c r="AJ13" s="19" t="n">
        <v>0.083151234182626</v>
      </c>
      <c r="AK13" s="19" t="n">
        <v>0.0926704138438112</v>
      </c>
      <c r="AL13" s="19" t="n">
        <v>0.0628291777002669</v>
      </c>
      <c r="AM13" s="19" t="n">
        <v>0</v>
      </c>
      <c r="AN13" s="19" t="n">
        <v>0.0943938559912341</v>
      </c>
      <c r="AO13" s="19"/>
      <c r="AP13" s="19" t="n">
        <v>0.0925710680168385</v>
      </c>
      <c r="AQ13" s="19" t="n">
        <v>0.0796903299142625</v>
      </c>
      <c r="AR13" s="19" t="n">
        <v>0.105628533780439</v>
      </c>
      <c r="AS13" s="19" t="n">
        <v>0.0599003960290074</v>
      </c>
      <c r="AT13" s="19" t="n">
        <v>0.09563493058072</v>
      </c>
      <c r="AU13" s="19"/>
      <c r="AV13" s="19" t="n">
        <v>0.0873932421722591</v>
      </c>
      <c r="AW13" s="19" t="n">
        <v>0.0924599686507852</v>
      </c>
      <c r="AX13" s="19" t="n">
        <v>0.135090070053329</v>
      </c>
      <c r="AY13" s="19" t="n">
        <v>0.051068965977536</v>
      </c>
      <c r="AZ13" s="19" t="n">
        <v>0.0992055102231582</v>
      </c>
      <c r="BA13" s="19" t="n">
        <v>0.0624843966221379</v>
      </c>
      <c r="BB13" s="19"/>
      <c r="BC13" s="19" t="n">
        <v>0.108665018055134</v>
      </c>
      <c r="BD13" s="19" t="n">
        <v>0.0804190529300096</v>
      </c>
      <c r="BE13" s="19" t="n">
        <v>0.0890031228667649</v>
      </c>
      <c r="BF13" s="19" t="n">
        <v>0.0790494446685908</v>
      </c>
      <c r="BG13" s="19" t="n">
        <v>0.221658630548924</v>
      </c>
    </row>
    <row r="14">
      <c r="B14" s="20" t="s">
        <v>654</v>
      </c>
      <c r="C14" s="19" t="n">
        <v>0.0380826962294429</v>
      </c>
      <c r="D14" s="19" t="n">
        <v>0.0418494228814831</v>
      </c>
      <c r="E14" s="19" t="n">
        <v>0.0346950632739973</v>
      </c>
      <c r="F14" s="19"/>
      <c r="G14" s="19" t="n">
        <v>0.0298003547693532</v>
      </c>
      <c r="H14" s="19" t="n">
        <v>0.0330815838661557</v>
      </c>
      <c r="I14" s="19" t="n">
        <v>0.0328729407887966</v>
      </c>
      <c r="J14" s="19" t="n">
        <v>0.0300100982840238</v>
      </c>
      <c r="K14" s="19" t="n">
        <v>0.0391626353019385</v>
      </c>
      <c r="L14" s="19" t="n">
        <v>0.0579194310979954</v>
      </c>
      <c r="M14" s="19"/>
      <c r="N14" s="19" t="n">
        <v>0.0572074264264012</v>
      </c>
      <c r="O14" s="19" t="n">
        <v>0.0254839116492769</v>
      </c>
      <c r="P14" s="19" t="n">
        <v>0.017386432472555</v>
      </c>
      <c r="Q14" s="19" t="n">
        <v>0.0481889564237202</v>
      </c>
      <c r="R14" s="19"/>
      <c r="S14" s="19" t="n">
        <v>0.0504351574099516</v>
      </c>
      <c r="T14" s="19" t="n">
        <v>0.0628249735843927</v>
      </c>
      <c r="U14" s="19" t="n">
        <v>0.0275044142280065</v>
      </c>
      <c r="V14" s="19" t="n">
        <v>0</v>
      </c>
      <c r="W14" s="19" t="n">
        <v>0.027579104629733</v>
      </c>
      <c r="X14" s="19" t="n">
        <v>0.0437056863331508</v>
      </c>
      <c r="Y14" s="19" t="n">
        <v>0.0500239828180704</v>
      </c>
      <c r="Z14" s="19" t="n">
        <v>0.082734338877461</v>
      </c>
      <c r="AA14" s="19" t="n">
        <v>0.0250102365591792</v>
      </c>
      <c r="AB14" s="19" t="n">
        <v>0.0217426948486515</v>
      </c>
      <c r="AC14" s="19" t="n">
        <v>0.0357181492832208</v>
      </c>
      <c r="AD14" s="19" t="n">
        <v>0.0276757714376826</v>
      </c>
      <c r="AE14" s="19"/>
      <c r="AF14" s="19" t="n">
        <v>0.0434279237115735</v>
      </c>
      <c r="AG14" s="19" t="n">
        <v>0.0315232626091849</v>
      </c>
      <c r="AH14" s="19" t="n">
        <v>0.0341863279972434</v>
      </c>
      <c r="AI14" s="19"/>
      <c r="AJ14" s="19" t="n">
        <v>0.0506944424807479</v>
      </c>
      <c r="AK14" s="19" t="n">
        <v>0.0290044607690425</v>
      </c>
      <c r="AL14" s="19" t="n">
        <v>0.0583151461604795</v>
      </c>
      <c r="AM14" s="19" t="n">
        <v>0</v>
      </c>
      <c r="AN14" s="19" t="n">
        <v>0.0327610696939579</v>
      </c>
      <c r="AO14" s="19"/>
      <c r="AP14" s="19" t="n">
        <v>0.0377457138042201</v>
      </c>
      <c r="AQ14" s="19" t="n">
        <v>0.0363179632750902</v>
      </c>
      <c r="AR14" s="19" t="n">
        <v>0.0578278884660601</v>
      </c>
      <c r="AS14" s="19" t="n">
        <v>0.0340602080108444</v>
      </c>
      <c r="AT14" s="19" t="n">
        <v>0.0188833924201677</v>
      </c>
      <c r="AU14" s="19"/>
      <c r="AV14" s="19" t="n">
        <v>0.0306235296126172</v>
      </c>
      <c r="AW14" s="19" t="n">
        <v>0.0605610447913422</v>
      </c>
      <c r="AX14" s="19" t="n">
        <v>0.0534221052961749</v>
      </c>
      <c r="AY14" s="19" t="n">
        <v>0.042798998881214</v>
      </c>
      <c r="AZ14" s="19" t="n">
        <v>0.0234142611766468</v>
      </c>
      <c r="BA14" s="19" t="n">
        <v>0.0231950658639458</v>
      </c>
      <c r="BB14" s="19"/>
      <c r="BC14" s="19" t="n">
        <v>0.0346524013513017</v>
      </c>
      <c r="BD14" s="19" t="n">
        <v>0.0130738483226363</v>
      </c>
      <c r="BE14" s="19" t="n">
        <v>0.0378622706855019</v>
      </c>
      <c r="BF14" s="19" t="n">
        <v>0.0735841406741778</v>
      </c>
      <c r="BG14" s="19" t="n">
        <v>0.0414094726876039</v>
      </c>
    </row>
    <row r="15">
      <c r="B15" s="20" t="s">
        <v>655</v>
      </c>
      <c r="C15" s="19" t="n">
        <v>0.0285252330457264</v>
      </c>
      <c r="D15" s="19" t="n">
        <v>0.0344501384669436</v>
      </c>
      <c r="E15" s="19" t="n">
        <v>0.0229263742826519</v>
      </c>
      <c r="F15" s="19"/>
      <c r="G15" s="19" t="n">
        <v>0.00581823729216963</v>
      </c>
      <c r="H15" s="19" t="n">
        <v>0.0443259931166025</v>
      </c>
      <c r="I15" s="19" t="n">
        <v>0.0341046346284117</v>
      </c>
      <c r="J15" s="19" t="n">
        <v>0.0394975042748974</v>
      </c>
      <c r="K15" s="19" t="n">
        <v>0.0225221374931086</v>
      </c>
      <c r="L15" s="19" t="n">
        <v>0.0220245125447584</v>
      </c>
      <c r="M15" s="19"/>
      <c r="N15" s="19" t="n">
        <v>0.0302227748807842</v>
      </c>
      <c r="O15" s="19" t="n">
        <v>0.0480158798310209</v>
      </c>
      <c r="P15" s="19" t="n">
        <v>0.0183859663126631</v>
      </c>
      <c r="Q15" s="19" t="n">
        <v>0.0149651438786989</v>
      </c>
      <c r="R15" s="19"/>
      <c r="S15" s="19" t="n">
        <v>0.0130530812150826</v>
      </c>
      <c r="T15" s="19" t="n">
        <v>0.0171866243459785</v>
      </c>
      <c r="U15" s="19" t="n">
        <v>0.0207292466629546</v>
      </c>
      <c r="V15" s="19" t="n">
        <v>0.0455093633653804</v>
      </c>
      <c r="W15" s="19" t="n">
        <v>0</v>
      </c>
      <c r="X15" s="19" t="n">
        <v>0.0239225511000991</v>
      </c>
      <c r="Y15" s="19" t="n">
        <v>0.051684947701481</v>
      </c>
      <c r="Z15" s="19" t="n">
        <v>0.0419402897185323</v>
      </c>
      <c r="AA15" s="19" t="n">
        <v>0.046944995089421</v>
      </c>
      <c r="AB15" s="19" t="n">
        <v>0.0331704902893469</v>
      </c>
      <c r="AC15" s="19" t="n">
        <v>0</v>
      </c>
      <c r="AD15" s="19" t="n">
        <v>0.0996921506661398</v>
      </c>
      <c r="AE15" s="19"/>
      <c r="AF15" s="19" t="n">
        <v>0.0315689031157475</v>
      </c>
      <c r="AG15" s="19" t="n">
        <v>0.0231590846078543</v>
      </c>
      <c r="AH15" s="19" t="n">
        <v>0.0520851454412674</v>
      </c>
      <c r="AI15" s="19"/>
      <c r="AJ15" s="19" t="n">
        <v>0.0224807206960023</v>
      </c>
      <c r="AK15" s="19" t="n">
        <v>0.0193966783004935</v>
      </c>
      <c r="AL15" s="19" t="n">
        <v>0.0153579659215059</v>
      </c>
      <c r="AM15" s="19" t="n">
        <v>0.114462862204655</v>
      </c>
      <c r="AN15" s="19" t="n">
        <v>0.049603730666776</v>
      </c>
      <c r="AO15" s="19"/>
      <c r="AP15" s="19" t="n">
        <v>0.0310897187894952</v>
      </c>
      <c r="AQ15" s="19" t="n">
        <v>0.0228538429295223</v>
      </c>
      <c r="AR15" s="19" t="n">
        <v>0.00998359491259473</v>
      </c>
      <c r="AS15" s="19" t="n">
        <v>0.0374438312153916</v>
      </c>
      <c r="AT15" s="19" t="n">
        <v>0.0179877753401655</v>
      </c>
      <c r="AU15" s="19"/>
      <c r="AV15" s="19" t="n">
        <v>0</v>
      </c>
      <c r="AW15" s="19" t="n">
        <v>0.0236574526934401</v>
      </c>
      <c r="AX15" s="19" t="n">
        <v>0.00922296616394732</v>
      </c>
      <c r="AY15" s="19" t="n">
        <v>0.0256406521552653</v>
      </c>
      <c r="AZ15" s="19" t="n">
        <v>0.0432097479480742</v>
      </c>
      <c r="BA15" s="19" t="n">
        <v>0.0511299137519606</v>
      </c>
      <c r="BB15" s="19"/>
      <c r="BC15" s="19" t="n">
        <v>0.0243888295207886</v>
      </c>
      <c r="BD15" s="19" t="n">
        <v>0.0291687522513789</v>
      </c>
      <c r="BE15" s="19" t="n">
        <v>0.0291232143535296</v>
      </c>
      <c r="BF15" s="19" t="n">
        <v>0.0274116030755596</v>
      </c>
      <c r="BG15" s="19" t="n">
        <v>0</v>
      </c>
    </row>
    <row r="16">
      <c r="B16" s="20" t="s">
        <v>123</v>
      </c>
      <c r="C16" s="21" t="n">
        <v>0.102273542057892</v>
      </c>
      <c r="D16" s="21" t="n">
        <v>0.0789918493437534</v>
      </c>
      <c r="E16" s="21" t="n">
        <v>0.126120347058624</v>
      </c>
      <c r="F16" s="21"/>
      <c r="G16" s="21" t="n">
        <v>0.0262619492510894</v>
      </c>
      <c r="H16" s="21" t="n">
        <v>0.0400143508768216</v>
      </c>
      <c r="I16" s="21" t="n">
        <v>0.080896032837165</v>
      </c>
      <c r="J16" s="21" t="n">
        <v>0.102491960192345</v>
      </c>
      <c r="K16" s="21" t="n">
        <v>0.176048479802062</v>
      </c>
      <c r="L16" s="21" t="n">
        <v>0.179024803037121</v>
      </c>
      <c r="M16" s="21"/>
      <c r="N16" s="21" t="n">
        <v>0.0652997269986947</v>
      </c>
      <c r="O16" s="21" t="n">
        <v>0.0694372746302507</v>
      </c>
      <c r="P16" s="21" t="n">
        <v>0.153694134787028</v>
      </c>
      <c r="Q16" s="21" t="n">
        <v>0.134356733869381</v>
      </c>
      <c r="R16" s="21"/>
      <c r="S16" s="21" t="n">
        <v>0.0450174318276838</v>
      </c>
      <c r="T16" s="21" t="n">
        <v>0.121918451773475</v>
      </c>
      <c r="U16" s="21" t="n">
        <v>0.177002579503654</v>
      </c>
      <c r="V16" s="21" t="n">
        <v>0.0983083120193636</v>
      </c>
      <c r="W16" s="21" t="n">
        <v>0.0682661401180291</v>
      </c>
      <c r="X16" s="21" t="n">
        <v>0.162184432584538</v>
      </c>
      <c r="Y16" s="21" t="n">
        <v>0.056449339508779</v>
      </c>
      <c r="Z16" s="21" t="n">
        <v>0.11117466428606</v>
      </c>
      <c r="AA16" s="21" t="n">
        <v>0.0925669710234777</v>
      </c>
      <c r="AB16" s="21" t="n">
        <v>0.156846024580828</v>
      </c>
      <c r="AC16" s="21" t="n">
        <v>0.0735924890404255</v>
      </c>
      <c r="AD16" s="21" t="n">
        <v>0.05080079677564</v>
      </c>
      <c r="AE16" s="21"/>
      <c r="AF16" s="21" t="n">
        <v>0.128253820912718</v>
      </c>
      <c r="AG16" s="21" t="n">
        <v>0.0998716616406225</v>
      </c>
      <c r="AH16" s="21" t="n">
        <v>0.12499023664201</v>
      </c>
      <c r="AI16" s="21"/>
      <c r="AJ16" s="21" t="n">
        <v>0.119157567105767</v>
      </c>
      <c r="AK16" s="21" t="n">
        <v>0.0695490517865619</v>
      </c>
      <c r="AL16" s="21" t="n">
        <v>0.0880620914732554</v>
      </c>
      <c r="AM16" s="21" t="n">
        <v>0.100574570490425</v>
      </c>
      <c r="AN16" s="21" t="n">
        <v>0.100234873787401</v>
      </c>
      <c r="AO16" s="21"/>
      <c r="AP16" s="21" t="n">
        <v>0.128650125226589</v>
      </c>
      <c r="AQ16" s="21" t="n">
        <v>0.0704952363309175</v>
      </c>
      <c r="AR16" s="21" t="n">
        <v>0.0834322476241469</v>
      </c>
      <c r="AS16" s="21" t="n">
        <v>0.113738558161508</v>
      </c>
      <c r="AT16" s="21" t="n">
        <v>0.138372391818496</v>
      </c>
      <c r="AU16" s="21"/>
      <c r="AV16" s="21" t="n">
        <v>0.0591874628195836</v>
      </c>
      <c r="AW16" s="21" t="n">
        <v>0.112206181647019</v>
      </c>
      <c r="AX16" s="21" t="n">
        <v>0.0653412919483811</v>
      </c>
      <c r="AY16" s="21" t="n">
        <v>0.0965508566561219</v>
      </c>
      <c r="AZ16" s="21" t="n">
        <v>0.109494929251525</v>
      </c>
      <c r="BA16" s="21" t="n">
        <v>0.210273203228142</v>
      </c>
      <c r="BB16" s="21"/>
      <c r="BC16" s="21" t="n">
        <v>0.134712863278453</v>
      </c>
      <c r="BD16" s="21" t="n">
        <v>0.089132356616107</v>
      </c>
      <c r="BE16" s="21" t="n">
        <v>0.0784530150835706</v>
      </c>
      <c r="BF16" s="21" t="n">
        <v>0.0765018695493822</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0.0487591243713328</v>
      </c>
      <c r="D9" s="19" t="n">
        <v>0.0525920872922912</v>
      </c>
      <c r="E9" s="19" t="n">
        <v>0.0453981094446943</v>
      </c>
      <c r="F9" s="19"/>
      <c r="G9" s="19" t="n">
        <v>0.0434737117125799</v>
      </c>
      <c r="H9" s="19" t="n">
        <v>0.1072225393656</v>
      </c>
      <c r="I9" s="19" t="n">
        <v>0.0471963681385605</v>
      </c>
      <c r="J9" s="19" t="n">
        <v>0.038886672463796</v>
      </c>
      <c r="K9" s="19" t="n">
        <v>0.0190401479476902</v>
      </c>
      <c r="L9" s="19" t="n">
        <v>0.0308390943819316</v>
      </c>
      <c r="M9" s="19"/>
      <c r="N9" s="19" t="n">
        <v>0.0708922499819134</v>
      </c>
      <c r="O9" s="19" t="n">
        <v>0.0387412486169877</v>
      </c>
      <c r="P9" s="19" t="n">
        <v>0.0445265321248171</v>
      </c>
      <c r="Q9" s="19" t="n">
        <v>0.0378179772484568</v>
      </c>
      <c r="R9" s="19"/>
      <c r="S9" s="19" t="n">
        <v>0.0635579137229588</v>
      </c>
      <c r="T9" s="19" t="n">
        <v>0.06154216264484</v>
      </c>
      <c r="U9" s="19" t="n">
        <v>0</v>
      </c>
      <c r="V9" s="19" t="n">
        <v>0.0304183672286725</v>
      </c>
      <c r="W9" s="19" t="n">
        <v>0.0297885485982449</v>
      </c>
      <c r="X9" s="19" t="n">
        <v>0.106672004488553</v>
      </c>
      <c r="Y9" s="19" t="n">
        <v>0.0344160158960832</v>
      </c>
      <c r="Z9" s="19" t="n">
        <v>0.0191252477096736</v>
      </c>
      <c r="AA9" s="19" t="n">
        <v>0.0501527723803062</v>
      </c>
      <c r="AB9" s="19" t="n">
        <v>0.0564687084101478</v>
      </c>
      <c r="AC9" s="19" t="n">
        <v>0.0504876901331478</v>
      </c>
      <c r="AD9" s="19" t="n">
        <v>0.0244155111266368</v>
      </c>
      <c r="AE9" s="19"/>
      <c r="AF9" s="19" t="n">
        <v>0.0219177751871558</v>
      </c>
      <c r="AG9" s="19" t="n">
        <v>0.0639293352917775</v>
      </c>
      <c r="AH9" s="19" t="n">
        <v>0.082326353806199</v>
      </c>
      <c r="AI9" s="19"/>
      <c r="AJ9" s="19" t="n">
        <v>0.0496755528787008</v>
      </c>
      <c r="AK9" s="19" t="n">
        <v>0.0524703877152117</v>
      </c>
      <c r="AL9" s="19" t="n">
        <v>0.0342675250396552</v>
      </c>
      <c r="AM9" s="19" t="n">
        <v>0</v>
      </c>
      <c r="AN9" s="19" t="n">
        <v>0.0296934106509146</v>
      </c>
      <c r="AO9" s="19"/>
      <c r="AP9" s="19" t="n">
        <v>0.0302431762517143</v>
      </c>
      <c r="AQ9" s="19" t="n">
        <v>0.0735143922432845</v>
      </c>
      <c r="AR9" s="19" t="n">
        <v>0.0259882776665427</v>
      </c>
      <c r="AS9" s="19" t="n">
        <v>0.0399867112856708</v>
      </c>
      <c r="AT9" s="19" t="n">
        <v>0</v>
      </c>
      <c r="AU9" s="19"/>
      <c r="AV9" s="19" t="n">
        <v>0.0750294329355919</v>
      </c>
      <c r="AW9" s="19" t="n">
        <v>0.0506412920529141</v>
      </c>
      <c r="AX9" s="19" t="n">
        <v>0.00996923387993919</v>
      </c>
      <c r="AY9" s="19" t="n">
        <v>0.0274456837945212</v>
      </c>
      <c r="AZ9" s="19" t="n">
        <v>0.0414429279161577</v>
      </c>
      <c r="BA9" s="19" t="n">
        <v>0.0173870066503765</v>
      </c>
      <c r="BB9" s="19"/>
      <c r="BC9" s="19" t="n">
        <v>0.0435240445795595</v>
      </c>
      <c r="BD9" s="19" t="n">
        <v>0.0511054737409838</v>
      </c>
      <c r="BE9" s="19" t="n">
        <v>0.0564919730633264</v>
      </c>
      <c r="BF9" s="19" t="n">
        <v>0.0474790602935748</v>
      </c>
      <c r="BG9" s="19" t="n">
        <v>0.207439172645803</v>
      </c>
    </row>
    <row r="10">
      <c r="B10" s="20" t="s">
        <v>650</v>
      </c>
      <c r="C10" s="19" t="n">
        <v>0.136180620687897</v>
      </c>
      <c r="D10" s="19" t="n">
        <v>0.140809349496992</v>
      </c>
      <c r="E10" s="19" t="n">
        <v>0.132787593031359</v>
      </c>
      <c r="F10" s="19"/>
      <c r="G10" s="19" t="n">
        <v>0.196527323856779</v>
      </c>
      <c r="H10" s="19" t="n">
        <v>0.236670607330969</v>
      </c>
      <c r="I10" s="19" t="n">
        <v>0.134697866964562</v>
      </c>
      <c r="J10" s="19" t="n">
        <v>0.0636415696689506</v>
      </c>
      <c r="K10" s="19" t="n">
        <v>0.0744249754814659</v>
      </c>
      <c r="L10" s="19" t="n">
        <v>0.105402901026636</v>
      </c>
      <c r="M10" s="19"/>
      <c r="N10" s="19" t="n">
        <v>0.17332029156491</v>
      </c>
      <c r="O10" s="19" t="n">
        <v>0.128599723823086</v>
      </c>
      <c r="P10" s="19" t="n">
        <v>0.12905221206945</v>
      </c>
      <c r="Q10" s="19" t="n">
        <v>0.104064861636179</v>
      </c>
      <c r="R10" s="19"/>
      <c r="S10" s="19" t="n">
        <v>0.135604104865908</v>
      </c>
      <c r="T10" s="19" t="n">
        <v>0.101222939036846</v>
      </c>
      <c r="U10" s="19" t="n">
        <v>0.0891284500696895</v>
      </c>
      <c r="V10" s="19" t="n">
        <v>0.177602680356311</v>
      </c>
      <c r="W10" s="19" t="n">
        <v>0.119464955152869</v>
      </c>
      <c r="X10" s="19" t="n">
        <v>0.220233948318658</v>
      </c>
      <c r="Y10" s="19" t="n">
        <v>0.186588743021087</v>
      </c>
      <c r="Z10" s="19" t="n">
        <v>0.0678135475863987</v>
      </c>
      <c r="AA10" s="19" t="n">
        <v>0.110978011176589</v>
      </c>
      <c r="AB10" s="19" t="n">
        <v>0.0967578838849169</v>
      </c>
      <c r="AC10" s="19" t="n">
        <v>0.216728523697734</v>
      </c>
      <c r="AD10" s="19" t="n">
        <v>0.11540715610814</v>
      </c>
      <c r="AE10" s="19"/>
      <c r="AF10" s="19" t="n">
        <v>0.122090897243252</v>
      </c>
      <c r="AG10" s="19" t="n">
        <v>0.157151197523794</v>
      </c>
      <c r="AH10" s="19" t="n">
        <v>0.110089494595137</v>
      </c>
      <c r="AI10" s="19"/>
      <c r="AJ10" s="19" t="n">
        <v>0.133793951102815</v>
      </c>
      <c r="AK10" s="19" t="n">
        <v>0.183826423588216</v>
      </c>
      <c r="AL10" s="19" t="n">
        <v>0.129355975408286</v>
      </c>
      <c r="AM10" s="19" t="n">
        <v>0.193335411957174</v>
      </c>
      <c r="AN10" s="19" t="n">
        <v>0.0962305804567255</v>
      </c>
      <c r="AO10" s="19"/>
      <c r="AP10" s="19" t="n">
        <v>0.146770296194998</v>
      </c>
      <c r="AQ10" s="19" t="n">
        <v>0.167396044730155</v>
      </c>
      <c r="AR10" s="19" t="n">
        <v>0.158970010591054</v>
      </c>
      <c r="AS10" s="19" t="n">
        <v>0.116102313998057</v>
      </c>
      <c r="AT10" s="19" t="n">
        <v>0.132779823696779</v>
      </c>
      <c r="AU10" s="19"/>
      <c r="AV10" s="19" t="n">
        <v>0.178808675270452</v>
      </c>
      <c r="AW10" s="19" t="n">
        <v>0.147493401797428</v>
      </c>
      <c r="AX10" s="19" t="n">
        <v>0.136888461591836</v>
      </c>
      <c r="AY10" s="19" t="n">
        <v>0.105482923650196</v>
      </c>
      <c r="AZ10" s="19" t="n">
        <v>0.14109934754399</v>
      </c>
      <c r="BA10" s="19" t="n">
        <v>0.0985981081156029</v>
      </c>
      <c r="BB10" s="19"/>
      <c r="BC10" s="19" t="n">
        <v>0.0897944679397005</v>
      </c>
      <c r="BD10" s="19" t="n">
        <v>0.0959672592210894</v>
      </c>
      <c r="BE10" s="19" t="n">
        <v>0.170536471506925</v>
      </c>
      <c r="BF10" s="19" t="n">
        <v>0.203644210946197</v>
      </c>
      <c r="BG10" s="19" t="n">
        <v>0.430181801226437</v>
      </c>
    </row>
    <row r="11">
      <c r="B11" s="20" t="s">
        <v>651</v>
      </c>
      <c r="C11" s="19" t="n">
        <v>0.211875598818427</v>
      </c>
      <c r="D11" s="19" t="n">
        <v>0.229330445459194</v>
      </c>
      <c r="E11" s="19" t="n">
        <v>0.191872308985895</v>
      </c>
      <c r="F11" s="19"/>
      <c r="G11" s="19" t="n">
        <v>0.233378250147079</v>
      </c>
      <c r="H11" s="19" t="n">
        <v>0.2361869313505</v>
      </c>
      <c r="I11" s="19" t="n">
        <v>0.24416235297927</v>
      </c>
      <c r="J11" s="19" t="n">
        <v>0.228008920874893</v>
      </c>
      <c r="K11" s="19" t="n">
        <v>0.189206609804447</v>
      </c>
      <c r="L11" s="19" t="n">
        <v>0.152113994971449</v>
      </c>
      <c r="M11" s="19"/>
      <c r="N11" s="19" t="n">
        <v>0.220191232745632</v>
      </c>
      <c r="O11" s="19" t="n">
        <v>0.249014205794376</v>
      </c>
      <c r="P11" s="19" t="n">
        <v>0.197001059293449</v>
      </c>
      <c r="Q11" s="19" t="n">
        <v>0.176787122188592</v>
      </c>
      <c r="R11" s="19"/>
      <c r="S11" s="19" t="n">
        <v>0.25696171696208</v>
      </c>
      <c r="T11" s="19" t="n">
        <v>0.192826644613132</v>
      </c>
      <c r="U11" s="19" t="n">
        <v>0.223676487646389</v>
      </c>
      <c r="V11" s="19" t="n">
        <v>0.196439867837391</v>
      </c>
      <c r="W11" s="19" t="n">
        <v>0.268967662595589</v>
      </c>
      <c r="X11" s="19" t="n">
        <v>0.167220999607144</v>
      </c>
      <c r="Y11" s="19" t="n">
        <v>0.21997277446851</v>
      </c>
      <c r="Z11" s="19" t="n">
        <v>0.134979274154379</v>
      </c>
      <c r="AA11" s="19" t="n">
        <v>0.227350708495873</v>
      </c>
      <c r="AB11" s="19" t="n">
        <v>0.147294155196353</v>
      </c>
      <c r="AC11" s="19" t="n">
        <v>0.235363622500886</v>
      </c>
      <c r="AD11" s="19" t="n">
        <v>0.247160783105201</v>
      </c>
      <c r="AE11" s="19"/>
      <c r="AF11" s="19" t="n">
        <v>0.22876185063387</v>
      </c>
      <c r="AG11" s="19" t="n">
        <v>0.218532838950458</v>
      </c>
      <c r="AH11" s="19" t="n">
        <v>0.13023706862331</v>
      </c>
      <c r="AI11" s="19"/>
      <c r="AJ11" s="19" t="n">
        <v>0.213728100163194</v>
      </c>
      <c r="AK11" s="19" t="n">
        <v>0.247599018147538</v>
      </c>
      <c r="AL11" s="19" t="n">
        <v>0.205889395277429</v>
      </c>
      <c r="AM11" s="19" t="n">
        <v>0.199298561349165</v>
      </c>
      <c r="AN11" s="19" t="n">
        <v>0.161398012088459</v>
      </c>
      <c r="AO11" s="19"/>
      <c r="AP11" s="19" t="n">
        <v>0.207055577478512</v>
      </c>
      <c r="AQ11" s="19" t="n">
        <v>0.244985726269129</v>
      </c>
      <c r="AR11" s="19" t="n">
        <v>0.182936660206515</v>
      </c>
      <c r="AS11" s="19" t="n">
        <v>0.231058437631767</v>
      </c>
      <c r="AT11" s="19" t="n">
        <v>0.164970262343052</v>
      </c>
      <c r="AU11" s="19"/>
      <c r="AV11" s="19" t="n">
        <v>0.269083703882592</v>
      </c>
      <c r="AW11" s="19" t="n">
        <v>0.216765305861255</v>
      </c>
      <c r="AX11" s="19" t="n">
        <v>0.22618582102935</v>
      </c>
      <c r="AY11" s="19" t="n">
        <v>0.20633117976921</v>
      </c>
      <c r="AZ11" s="19" t="n">
        <v>0.175401819049974</v>
      </c>
      <c r="BA11" s="19" t="n">
        <v>0.167724723688923</v>
      </c>
      <c r="BB11" s="19"/>
      <c r="BC11" s="19" t="n">
        <v>0.170613018269012</v>
      </c>
      <c r="BD11" s="19" t="n">
        <v>0.211848353257522</v>
      </c>
      <c r="BE11" s="19" t="n">
        <v>0.244881300540417</v>
      </c>
      <c r="BF11" s="19" t="n">
        <v>0.228505724226851</v>
      </c>
      <c r="BG11" s="19" t="n">
        <v>0.038828312837525</v>
      </c>
    </row>
    <row r="12">
      <c r="B12" s="20" t="s">
        <v>652</v>
      </c>
      <c r="C12" s="19" t="n">
        <v>0.177081486048386</v>
      </c>
      <c r="D12" s="19" t="n">
        <v>0.1972765043168</v>
      </c>
      <c r="E12" s="19" t="n">
        <v>0.15640977311973</v>
      </c>
      <c r="F12" s="19"/>
      <c r="G12" s="19" t="n">
        <v>0.190475525003427</v>
      </c>
      <c r="H12" s="19" t="n">
        <v>0.123201070674623</v>
      </c>
      <c r="I12" s="19" t="n">
        <v>0.166020211552723</v>
      </c>
      <c r="J12" s="19" t="n">
        <v>0.205150212008517</v>
      </c>
      <c r="K12" s="19" t="n">
        <v>0.189315888069163</v>
      </c>
      <c r="L12" s="19" t="n">
        <v>0.192231314460376</v>
      </c>
      <c r="M12" s="19"/>
      <c r="N12" s="19" t="n">
        <v>0.165736110007351</v>
      </c>
      <c r="O12" s="19" t="n">
        <v>0.190654605362972</v>
      </c>
      <c r="P12" s="19" t="n">
        <v>0.144520488346744</v>
      </c>
      <c r="Q12" s="19" t="n">
        <v>0.205806629060069</v>
      </c>
      <c r="R12" s="19"/>
      <c r="S12" s="19" t="n">
        <v>0.166510755145376</v>
      </c>
      <c r="T12" s="19" t="n">
        <v>0.171762363990715</v>
      </c>
      <c r="U12" s="19" t="n">
        <v>0.23503678094408</v>
      </c>
      <c r="V12" s="19" t="n">
        <v>0.112297333490082</v>
      </c>
      <c r="W12" s="19" t="n">
        <v>0.158799152455951</v>
      </c>
      <c r="X12" s="19" t="n">
        <v>0.164561098908716</v>
      </c>
      <c r="Y12" s="19" t="n">
        <v>0.17492878716287</v>
      </c>
      <c r="Z12" s="19" t="n">
        <v>0.195325080026218</v>
      </c>
      <c r="AA12" s="19" t="n">
        <v>0.189017250033985</v>
      </c>
      <c r="AB12" s="19" t="n">
        <v>0.175358875444022</v>
      </c>
      <c r="AC12" s="19" t="n">
        <v>0.180721565349798</v>
      </c>
      <c r="AD12" s="19" t="n">
        <v>0.296245405753347</v>
      </c>
      <c r="AE12" s="19"/>
      <c r="AF12" s="19" t="n">
        <v>0.171375187183031</v>
      </c>
      <c r="AG12" s="19" t="n">
        <v>0.169817685004017</v>
      </c>
      <c r="AH12" s="19" t="n">
        <v>0.1645744002283</v>
      </c>
      <c r="AI12" s="19"/>
      <c r="AJ12" s="19" t="n">
        <v>0.161018166086109</v>
      </c>
      <c r="AK12" s="19" t="n">
        <v>0.152540495531148</v>
      </c>
      <c r="AL12" s="19" t="n">
        <v>0.206306946295367</v>
      </c>
      <c r="AM12" s="19" t="n">
        <v>0</v>
      </c>
      <c r="AN12" s="19" t="n">
        <v>0.193488919284497</v>
      </c>
      <c r="AO12" s="19"/>
      <c r="AP12" s="19" t="n">
        <v>0.182272845867653</v>
      </c>
      <c r="AQ12" s="19" t="n">
        <v>0.135794842318288</v>
      </c>
      <c r="AR12" s="19" t="n">
        <v>0.247355594365514</v>
      </c>
      <c r="AS12" s="19" t="n">
        <v>0.132623639599569</v>
      </c>
      <c r="AT12" s="19" t="n">
        <v>0.187150715275939</v>
      </c>
      <c r="AU12" s="19"/>
      <c r="AV12" s="19" t="n">
        <v>0.115618641731878</v>
      </c>
      <c r="AW12" s="19" t="n">
        <v>0.172314320549821</v>
      </c>
      <c r="AX12" s="19" t="n">
        <v>0.290709701147796</v>
      </c>
      <c r="AY12" s="19" t="n">
        <v>0.171513722763104</v>
      </c>
      <c r="AZ12" s="19" t="n">
        <v>0.161065602815155</v>
      </c>
      <c r="BA12" s="19" t="n">
        <v>0.214422697383266</v>
      </c>
      <c r="BB12" s="19"/>
      <c r="BC12" s="19" t="n">
        <v>0.199655526756447</v>
      </c>
      <c r="BD12" s="19" t="n">
        <v>0.187307172695454</v>
      </c>
      <c r="BE12" s="19" t="n">
        <v>0.16520334997758</v>
      </c>
      <c r="BF12" s="19" t="n">
        <v>0.175481789907259</v>
      </c>
      <c r="BG12" s="19" t="n">
        <v>0.174190584834928</v>
      </c>
    </row>
    <row r="13">
      <c r="B13" s="20" t="s">
        <v>653</v>
      </c>
      <c r="C13" s="19" t="n">
        <v>0.158507740837299</v>
      </c>
      <c r="D13" s="19" t="n">
        <v>0.156922192451147</v>
      </c>
      <c r="E13" s="19" t="n">
        <v>0.161437009648592</v>
      </c>
      <c r="F13" s="19"/>
      <c r="G13" s="19" t="n">
        <v>0.150658825523039</v>
      </c>
      <c r="H13" s="19" t="n">
        <v>0.151291153951929</v>
      </c>
      <c r="I13" s="19" t="n">
        <v>0.156323537450878</v>
      </c>
      <c r="J13" s="19" t="n">
        <v>0.168388981566742</v>
      </c>
      <c r="K13" s="19" t="n">
        <v>0.155516293152362</v>
      </c>
      <c r="L13" s="19" t="n">
        <v>0.166038233061998</v>
      </c>
      <c r="M13" s="19"/>
      <c r="N13" s="19" t="n">
        <v>0.162818562320561</v>
      </c>
      <c r="O13" s="19" t="n">
        <v>0.175857722248191</v>
      </c>
      <c r="P13" s="19" t="n">
        <v>0.143686462968466</v>
      </c>
      <c r="Q13" s="19" t="n">
        <v>0.148963807640667</v>
      </c>
      <c r="R13" s="19"/>
      <c r="S13" s="19" t="n">
        <v>0.165651655007106</v>
      </c>
      <c r="T13" s="19" t="n">
        <v>0.179306294202398</v>
      </c>
      <c r="U13" s="19" t="n">
        <v>0.162641146861433</v>
      </c>
      <c r="V13" s="19" t="n">
        <v>0.124436590319139</v>
      </c>
      <c r="W13" s="19" t="n">
        <v>0.16891839555309</v>
      </c>
      <c r="X13" s="19" t="n">
        <v>0.114225525765744</v>
      </c>
      <c r="Y13" s="19" t="n">
        <v>0.190314283494816</v>
      </c>
      <c r="Z13" s="19" t="n">
        <v>0.153951001389726</v>
      </c>
      <c r="AA13" s="19" t="n">
        <v>0.175777977675553</v>
      </c>
      <c r="AB13" s="19" t="n">
        <v>0.145395408485555</v>
      </c>
      <c r="AC13" s="19" t="n">
        <v>0.177870604356401</v>
      </c>
      <c r="AD13" s="19" t="n">
        <v>0.103657836082138</v>
      </c>
      <c r="AE13" s="19"/>
      <c r="AF13" s="19" t="n">
        <v>0.170859790401932</v>
      </c>
      <c r="AG13" s="19" t="n">
        <v>0.15225508973305</v>
      </c>
      <c r="AH13" s="19" t="n">
        <v>0.15955417202127</v>
      </c>
      <c r="AI13" s="19"/>
      <c r="AJ13" s="19" t="n">
        <v>0.149576015306742</v>
      </c>
      <c r="AK13" s="19" t="n">
        <v>0.148498977034593</v>
      </c>
      <c r="AL13" s="19" t="n">
        <v>0.239685587446642</v>
      </c>
      <c r="AM13" s="19" t="n">
        <v>0.210255431674819</v>
      </c>
      <c r="AN13" s="19" t="n">
        <v>0.158897858271386</v>
      </c>
      <c r="AO13" s="19"/>
      <c r="AP13" s="19" t="n">
        <v>0.144400779224096</v>
      </c>
      <c r="AQ13" s="19" t="n">
        <v>0.141930807970476</v>
      </c>
      <c r="AR13" s="19" t="n">
        <v>0.251143273785094</v>
      </c>
      <c r="AS13" s="19" t="n">
        <v>0.194391401661062</v>
      </c>
      <c r="AT13" s="19" t="n">
        <v>0.152865273184715</v>
      </c>
      <c r="AU13" s="19"/>
      <c r="AV13" s="19" t="n">
        <v>0.147837414303763</v>
      </c>
      <c r="AW13" s="19" t="n">
        <v>0.136516676011578</v>
      </c>
      <c r="AX13" s="19" t="n">
        <v>0.213582067784316</v>
      </c>
      <c r="AY13" s="19" t="n">
        <v>0.203804134283741</v>
      </c>
      <c r="AZ13" s="19" t="n">
        <v>0.15703984629728</v>
      </c>
      <c r="BA13" s="19" t="n">
        <v>0.119879072193838</v>
      </c>
      <c r="BB13" s="19"/>
      <c r="BC13" s="19" t="n">
        <v>0.205412021504981</v>
      </c>
      <c r="BD13" s="19" t="n">
        <v>0.164495062933372</v>
      </c>
      <c r="BE13" s="19" t="n">
        <v>0.144801422919975</v>
      </c>
      <c r="BF13" s="19" t="n">
        <v>0.159746306875514</v>
      </c>
      <c r="BG13" s="19" t="n">
        <v>0.0891523119812593</v>
      </c>
    </row>
    <row r="14">
      <c r="B14" s="20" t="s">
        <v>654</v>
      </c>
      <c r="C14" s="19" t="n">
        <v>0.057141901134934</v>
      </c>
      <c r="D14" s="19" t="n">
        <v>0.0568047912821032</v>
      </c>
      <c r="E14" s="19" t="n">
        <v>0.0579666012450351</v>
      </c>
      <c r="F14" s="19"/>
      <c r="G14" s="19" t="n">
        <v>0.0732137980146574</v>
      </c>
      <c r="H14" s="19" t="n">
        <v>0.0310931066542963</v>
      </c>
      <c r="I14" s="19" t="n">
        <v>0.053609468901275</v>
      </c>
      <c r="J14" s="19" t="n">
        <v>0.0457974395558339</v>
      </c>
      <c r="K14" s="19" t="n">
        <v>0.0808824872081573</v>
      </c>
      <c r="L14" s="19" t="n">
        <v>0.0645005174532361</v>
      </c>
      <c r="M14" s="19"/>
      <c r="N14" s="19" t="n">
        <v>0.0581837694386776</v>
      </c>
      <c r="O14" s="19" t="n">
        <v>0.0605265460147267</v>
      </c>
      <c r="P14" s="19" t="n">
        <v>0.0348616086563713</v>
      </c>
      <c r="Q14" s="19" t="n">
        <v>0.0726334148437715</v>
      </c>
      <c r="R14" s="19"/>
      <c r="S14" s="19" t="n">
        <v>0.0308902793388035</v>
      </c>
      <c r="T14" s="19" t="n">
        <v>0.0875292279994025</v>
      </c>
      <c r="U14" s="19" t="n">
        <v>0.0527379528121162</v>
      </c>
      <c r="V14" s="19" t="n">
        <v>0.0904854141793534</v>
      </c>
      <c r="W14" s="19" t="n">
        <v>0.0670450351766679</v>
      </c>
      <c r="X14" s="19" t="n">
        <v>0.0415923194814781</v>
      </c>
      <c r="Y14" s="19" t="n">
        <v>0.0265911409629421</v>
      </c>
      <c r="Z14" s="19" t="n">
        <v>0.105803459947566</v>
      </c>
      <c r="AA14" s="19" t="n">
        <v>0.0581185702960643</v>
      </c>
      <c r="AB14" s="19" t="n">
        <v>0.0641917953191317</v>
      </c>
      <c r="AC14" s="19" t="n">
        <v>0.0160593572823842</v>
      </c>
      <c r="AD14" s="19" t="n">
        <v>0.0628272798750804</v>
      </c>
      <c r="AE14" s="19"/>
      <c r="AF14" s="19" t="n">
        <v>0.0654987583480331</v>
      </c>
      <c r="AG14" s="19" t="n">
        <v>0.0489934217359827</v>
      </c>
      <c r="AH14" s="19" t="n">
        <v>0.019807226402789</v>
      </c>
      <c r="AI14" s="19"/>
      <c r="AJ14" s="19" t="n">
        <v>0.0507779033757381</v>
      </c>
      <c r="AK14" s="19" t="n">
        <v>0.0512673251937881</v>
      </c>
      <c r="AL14" s="19" t="n">
        <v>0.0561593920216358</v>
      </c>
      <c r="AM14" s="19" t="n">
        <v>0.259844566845521</v>
      </c>
      <c r="AN14" s="19" t="n">
        <v>0.0688275032469269</v>
      </c>
      <c r="AO14" s="19"/>
      <c r="AP14" s="19" t="n">
        <v>0.0512970995865301</v>
      </c>
      <c r="AQ14" s="19" t="n">
        <v>0.0548309564421639</v>
      </c>
      <c r="AR14" s="19" t="n">
        <v>0.0429723757299007</v>
      </c>
      <c r="AS14" s="19" t="n">
        <v>0.0756034759603748</v>
      </c>
      <c r="AT14" s="19" t="n">
        <v>0.0379692494188128</v>
      </c>
      <c r="AU14" s="19"/>
      <c r="AV14" s="19" t="n">
        <v>0.0584090336664964</v>
      </c>
      <c r="AW14" s="19" t="n">
        <v>0.0737544478417191</v>
      </c>
      <c r="AX14" s="19" t="n">
        <v>0.0319843929735023</v>
      </c>
      <c r="AY14" s="19" t="n">
        <v>0.0697261688377737</v>
      </c>
      <c r="AZ14" s="19" t="n">
        <v>0.0257937619888293</v>
      </c>
      <c r="BA14" s="19" t="n">
        <v>0.031383747180844</v>
      </c>
      <c r="BB14" s="19"/>
      <c r="BC14" s="19" t="n">
        <v>0.0414951108345913</v>
      </c>
      <c r="BD14" s="19" t="n">
        <v>0.0643935798852322</v>
      </c>
      <c r="BE14" s="19" t="n">
        <v>0.0553798777122366</v>
      </c>
      <c r="BF14" s="19" t="n">
        <v>0.0494743736979608</v>
      </c>
      <c r="BG14" s="19" t="n">
        <v>0</v>
      </c>
    </row>
    <row r="15">
      <c r="B15" s="20" t="s">
        <v>655</v>
      </c>
      <c r="C15" s="19" t="n">
        <v>0.0248516465036316</v>
      </c>
      <c r="D15" s="19" t="n">
        <v>0.0211565595556547</v>
      </c>
      <c r="E15" s="19" t="n">
        <v>0.0269835403629983</v>
      </c>
      <c r="F15" s="19"/>
      <c r="G15" s="19" t="n">
        <v>0.011452959089346</v>
      </c>
      <c r="H15" s="19" t="n">
        <v>0.0190754608623417</v>
      </c>
      <c r="I15" s="19" t="n">
        <v>0.0275242246384361</v>
      </c>
      <c r="J15" s="19" t="n">
        <v>0.0513922315241804</v>
      </c>
      <c r="K15" s="19" t="n">
        <v>0.0303756039699386</v>
      </c>
      <c r="L15" s="19" t="n">
        <v>0.0128841776201286</v>
      </c>
      <c r="M15" s="19"/>
      <c r="N15" s="19" t="n">
        <v>0.0258677208438413</v>
      </c>
      <c r="O15" s="19" t="n">
        <v>0.0202552943054705</v>
      </c>
      <c r="P15" s="19" t="n">
        <v>0.0348419628888038</v>
      </c>
      <c r="Q15" s="19" t="n">
        <v>0.0196866378643209</v>
      </c>
      <c r="R15" s="19"/>
      <c r="S15" s="19" t="n">
        <v>0.0160833417162893</v>
      </c>
      <c r="T15" s="19" t="n">
        <v>0.0154874812096854</v>
      </c>
      <c r="U15" s="19" t="n">
        <v>0.0256351341826575</v>
      </c>
      <c r="V15" s="19" t="n">
        <v>0.0261384251510331</v>
      </c>
      <c r="W15" s="19" t="n">
        <v>0.0259974814569963</v>
      </c>
      <c r="X15" s="19" t="n">
        <v>0.0129882548393705</v>
      </c>
      <c r="Y15" s="19" t="n">
        <v>0.0388081235010308</v>
      </c>
      <c r="Z15" s="19" t="n">
        <v>0.106202487250295</v>
      </c>
      <c r="AA15" s="19" t="n">
        <v>0.0187417189620217</v>
      </c>
      <c r="AB15" s="19" t="n">
        <v>0.0109575494970761</v>
      </c>
      <c r="AC15" s="19" t="n">
        <v>0.0325435248026867</v>
      </c>
      <c r="AD15" s="19" t="n">
        <v>0.0344494245322773</v>
      </c>
      <c r="AE15" s="19"/>
      <c r="AF15" s="19" t="n">
        <v>0.0230198104221706</v>
      </c>
      <c r="AG15" s="19" t="n">
        <v>0.0232010299512679</v>
      </c>
      <c r="AH15" s="19" t="n">
        <v>0.0408861810636646</v>
      </c>
      <c r="AI15" s="19"/>
      <c r="AJ15" s="19" t="n">
        <v>0.0233249265935894</v>
      </c>
      <c r="AK15" s="19" t="n">
        <v>0.0280673180503499</v>
      </c>
      <c r="AL15" s="19" t="n">
        <v>0.0127652549995695</v>
      </c>
      <c r="AM15" s="19" t="n">
        <v>0.0382064351724388</v>
      </c>
      <c r="AN15" s="19" t="n">
        <v>0.0439084709140898</v>
      </c>
      <c r="AO15" s="19"/>
      <c r="AP15" s="19" t="n">
        <v>0.025625132005735</v>
      </c>
      <c r="AQ15" s="19" t="n">
        <v>0.0252432711747393</v>
      </c>
      <c r="AR15" s="19" t="n">
        <v>0.010504940100854</v>
      </c>
      <c r="AS15" s="19" t="n">
        <v>0.0313565890079776</v>
      </c>
      <c r="AT15" s="19" t="n">
        <v>0.017634754647142</v>
      </c>
      <c r="AU15" s="19"/>
      <c r="AV15" s="19" t="n">
        <v>0.0194821885847009</v>
      </c>
      <c r="AW15" s="19" t="n">
        <v>0.023151395864128</v>
      </c>
      <c r="AX15" s="19" t="n">
        <v>0.00970459117709627</v>
      </c>
      <c r="AY15" s="19" t="n">
        <v>0.0329336133785802</v>
      </c>
      <c r="AZ15" s="19" t="n">
        <v>0.058813167430122</v>
      </c>
      <c r="BA15" s="19" t="n">
        <v>0.012648397066597</v>
      </c>
      <c r="BB15" s="19"/>
      <c r="BC15" s="19" t="n">
        <v>0.0156389782655466</v>
      </c>
      <c r="BD15" s="19" t="n">
        <v>0.0376101186014517</v>
      </c>
      <c r="BE15" s="19" t="n">
        <v>0.0168983572893992</v>
      </c>
      <c r="BF15" s="19" t="n">
        <v>0.0195652780355447</v>
      </c>
      <c r="BG15" s="19" t="n">
        <v>0.0602078164740485</v>
      </c>
    </row>
    <row r="16">
      <c r="B16" s="20" t="s">
        <v>123</v>
      </c>
      <c r="C16" s="21" t="n">
        <v>0.185601881598092</v>
      </c>
      <c r="D16" s="21" t="n">
        <v>0.145108070145818</v>
      </c>
      <c r="E16" s="21" t="n">
        <v>0.227145064161696</v>
      </c>
      <c r="F16" s="21"/>
      <c r="G16" s="21" t="n">
        <v>0.100819606653093</v>
      </c>
      <c r="H16" s="21" t="n">
        <v>0.0952591298097416</v>
      </c>
      <c r="I16" s="21" t="n">
        <v>0.170465969374296</v>
      </c>
      <c r="J16" s="21" t="n">
        <v>0.198733972337087</v>
      </c>
      <c r="K16" s="21" t="n">
        <v>0.261237994366776</v>
      </c>
      <c r="L16" s="21" t="n">
        <v>0.275989767024245</v>
      </c>
      <c r="M16" s="21"/>
      <c r="N16" s="21" t="n">
        <v>0.122990063097113</v>
      </c>
      <c r="O16" s="21" t="n">
        <v>0.136350653834191</v>
      </c>
      <c r="P16" s="21" t="n">
        <v>0.271509673651899</v>
      </c>
      <c r="Q16" s="21" t="n">
        <v>0.234239549517943</v>
      </c>
      <c r="R16" s="21"/>
      <c r="S16" s="21" t="n">
        <v>0.164740233241479</v>
      </c>
      <c r="T16" s="21" t="n">
        <v>0.190322886302981</v>
      </c>
      <c r="U16" s="21" t="n">
        <v>0.211144047483635</v>
      </c>
      <c r="V16" s="21" t="n">
        <v>0.242181321438017</v>
      </c>
      <c r="W16" s="21" t="n">
        <v>0.161018769010592</v>
      </c>
      <c r="X16" s="21" t="n">
        <v>0.172505848590335</v>
      </c>
      <c r="Y16" s="21" t="n">
        <v>0.128380131492662</v>
      </c>
      <c r="Z16" s="21" t="n">
        <v>0.216799901935744</v>
      </c>
      <c r="AA16" s="21" t="n">
        <v>0.169862990979608</v>
      </c>
      <c r="AB16" s="21" t="n">
        <v>0.303575623762798</v>
      </c>
      <c r="AC16" s="21" t="n">
        <v>0.0902251118769628</v>
      </c>
      <c r="AD16" s="21" t="n">
        <v>0.115836603417181</v>
      </c>
      <c r="AE16" s="21"/>
      <c r="AF16" s="21" t="n">
        <v>0.196475930580555</v>
      </c>
      <c r="AG16" s="21" t="n">
        <v>0.166119401809652</v>
      </c>
      <c r="AH16" s="21" t="n">
        <v>0.292525103259331</v>
      </c>
      <c r="AI16" s="21"/>
      <c r="AJ16" s="21" t="n">
        <v>0.218105384493111</v>
      </c>
      <c r="AK16" s="21" t="n">
        <v>0.135730054739155</v>
      </c>
      <c r="AL16" s="21" t="n">
        <v>0.115569923511415</v>
      </c>
      <c r="AM16" s="21" t="n">
        <v>0.0990595930008822</v>
      </c>
      <c r="AN16" s="21" t="n">
        <v>0.247555245087002</v>
      </c>
      <c r="AO16" s="21"/>
      <c r="AP16" s="21" t="n">
        <v>0.212335093390761</v>
      </c>
      <c r="AQ16" s="21" t="n">
        <v>0.156303958851765</v>
      </c>
      <c r="AR16" s="21" t="n">
        <v>0.0801288675545253</v>
      </c>
      <c r="AS16" s="21" t="n">
        <v>0.178877430855521</v>
      </c>
      <c r="AT16" s="21" t="n">
        <v>0.30662992143356</v>
      </c>
      <c r="AU16" s="21"/>
      <c r="AV16" s="21" t="n">
        <v>0.135730909624526</v>
      </c>
      <c r="AW16" s="21" t="n">
        <v>0.179363160021157</v>
      </c>
      <c r="AX16" s="21" t="n">
        <v>0.0809757304161648</v>
      </c>
      <c r="AY16" s="21" t="n">
        <v>0.182762573522874</v>
      </c>
      <c r="AZ16" s="21" t="n">
        <v>0.239343526958491</v>
      </c>
      <c r="BA16" s="21" t="n">
        <v>0.337956247720552</v>
      </c>
      <c r="BB16" s="21"/>
      <c r="BC16" s="21" t="n">
        <v>0.233866831850162</v>
      </c>
      <c r="BD16" s="21" t="n">
        <v>0.187272979664895</v>
      </c>
      <c r="BE16" s="21" t="n">
        <v>0.145807246990141</v>
      </c>
      <c r="BF16" s="21" t="n">
        <v>0.116103256017098</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0.159751838604062</v>
      </c>
      <c r="D9" s="19" t="n">
        <v>0.16281987567151</v>
      </c>
      <c r="E9" s="19" t="n">
        <v>0.153491289497817</v>
      </c>
      <c r="F9" s="19"/>
      <c r="G9" s="19" t="n">
        <v>0.13768575127911</v>
      </c>
      <c r="H9" s="19" t="n">
        <v>0.200892450252318</v>
      </c>
      <c r="I9" s="19" t="n">
        <v>0.19886483374302</v>
      </c>
      <c r="J9" s="19" t="n">
        <v>0.128828317073279</v>
      </c>
      <c r="K9" s="19" t="n">
        <v>0.130065870845715</v>
      </c>
      <c r="L9" s="19" t="n">
        <v>0.152289202721155</v>
      </c>
      <c r="M9" s="19"/>
      <c r="N9" s="19" t="n">
        <v>0.18464411442464</v>
      </c>
      <c r="O9" s="19" t="n">
        <v>0.199587153667699</v>
      </c>
      <c r="P9" s="19" t="n">
        <v>0.107846472902385</v>
      </c>
      <c r="Q9" s="19" t="n">
        <v>0.135715973172824</v>
      </c>
      <c r="R9" s="19"/>
      <c r="S9" s="19" t="n">
        <v>0.207646529244667</v>
      </c>
      <c r="T9" s="19" t="n">
        <v>0.155236031518524</v>
      </c>
      <c r="U9" s="19" t="n">
        <v>0.122043364476185</v>
      </c>
      <c r="V9" s="19" t="n">
        <v>0.192786566745335</v>
      </c>
      <c r="W9" s="19" t="n">
        <v>0.187193930958161</v>
      </c>
      <c r="X9" s="19" t="n">
        <v>0.122397328052672</v>
      </c>
      <c r="Y9" s="19" t="n">
        <v>0.121166901673673</v>
      </c>
      <c r="Z9" s="19" t="n">
        <v>0.128185577770554</v>
      </c>
      <c r="AA9" s="19" t="n">
        <v>0.145943277596452</v>
      </c>
      <c r="AB9" s="19" t="n">
        <v>0.1376441165319</v>
      </c>
      <c r="AC9" s="19" t="n">
        <v>0.260881027944577</v>
      </c>
      <c r="AD9" s="19" t="n">
        <v>0.0839395654859152</v>
      </c>
      <c r="AE9" s="19"/>
      <c r="AF9" s="19" t="n">
        <v>0.145371627619406</v>
      </c>
      <c r="AG9" s="19" t="n">
        <v>0.187335628096778</v>
      </c>
      <c r="AH9" s="19" t="n">
        <v>0.137648915372789</v>
      </c>
      <c r="AI9" s="19"/>
      <c r="AJ9" s="19" t="n">
        <v>0.161006416235946</v>
      </c>
      <c r="AK9" s="19" t="n">
        <v>0.168063443326284</v>
      </c>
      <c r="AL9" s="19" t="n">
        <v>0.163079983078667</v>
      </c>
      <c r="AM9" s="19" t="n">
        <v>0.194001795239353</v>
      </c>
      <c r="AN9" s="19" t="n">
        <v>0.121812856270519</v>
      </c>
      <c r="AO9" s="19"/>
      <c r="AP9" s="19" t="n">
        <v>0.142517589736828</v>
      </c>
      <c r="AQ9" s="19" t="n">
        <v>0.187384505536349</v>
      </c>
      <c r="AR9" s="19" t="n">
        <v>0.16233896568877</v>
      </c>
      <c r="AS9" s="19" t="n">
        <v>0.151846329175367</v>
      </c>
      <c r="AT9" s="19" t="n">
        <v>0.129366750741051</v>
      </c>
      <c r="AU9" s="19"/>
      <c r="AV9" s="19" t="n">
        <v>0.188456956546841</v>
      </c>
      <c r="AW9" s="19" t="n">
        <v>0.140953438618428</v>
      </c>
      <c r="AX9" s="19" t="n">
        <v>0.146533432064786</v>
      </c>
      <c r="AY9" s="19" t="n">
        <v>0.153997099246024</v>
      </c>
      <c r="AZ9" s="19" t="n">
        <v>0.156739501424002</v>
      </c>
      <c r="BA9" s="19" t="n">
        <v>0.150272395233753</v>
      </c>
      <c r="BB9" s="19"/>
      <c r="BC9" s="19" t="n">
        <v>0.137484909424593</v>
      </c>
      <c r="BD9" s="19" t="n">
        <v>0.143368649293443</v>
      </c>
      <c r="BE9" s="19" t="n">
        <v>0.193282903069859</v>
      </c>
      <c r="BF9" s="19" t="n">
        <v>0.169147407059133</v>
      </c>
      <c r="BG9" s="19" t="n">
        <v>0.287309433756428</v>
      </c>
    </row>
    <row r="10">
      <c r="B10" s="20" t="s">
        <v>650</v>
      </c>
      <c r="C10" s="19" t="n">
        <v>0.207952361140552</v>
      </c>
      <c r="D10" s="19" t="n">
        <v>0.196836823502377</v>
      </c>
      <c r="E10" s="19" t="n">
        <v>0.220708230322639</v>
      </c>
      <c r="F10" s="19"/>
      <c r="G10" s="19" t="n">
        <v>0.190241387813384</v>
      </c>
      <c r="H10" s="19" t="n">
        <v>0.250132527302124</v>
      </c>
      <c r="I10" s="19" t="n">
        <v>0.179569821361618</v>
      </c>
      <c r="J10" s="19" t="n">
        <v>0.292332967847817</v>
      </c>
      <c r="K10" s="19" t="n">
        <v>0.164736069084587</v>
      </c>
      <c r="L10" s="19" t="n">
        <v>0.168808877079828</v>
      </c>
      <c r="M10" s="19"/>
      <c r="N10" s="19" t="n">
        <v>0.258982557592235</v>
      </c>
      <c r="O10" s="19" t="n">
        <v>0.17623433022871</v>
      </c>
      <c r="P10" s="19" t="n">
        <v>0.177805178958512</v>
      </c>
      <c r="Q10" s="19" t="n">
        <v>0.210721797400075</v>
      </c>
      <c r="R10" s="19"/>
      <c r="S10" s="19" t="n">
        <v>0.156216097747742</v>
      </c>
      <c r="T10" s="19" t="n">
        <v>0.197891857311362</v>
      </c>
      <c r="U10" s="19" t="n">
        <v>0.281430979234755</v>
      </c>
      <c r="V10" s="19" t="n">
        <v>0.190255222646076</v>
      </c>
      <c r="W10" s="19" t="n">
        <v>0.215494906043723</v>
      </c>
      <c r="X10" s="19" t="n">
        <v>0.212092307751772</v>
      </c>
      <c r="Y10" s="19" t="n">
        <v>0.239797967614025</v>
      </c>
      <c r="Z10" s="19" t="n">
        <v>0.148604690545781</v>
      </c>
      <c r="AA10" s="19" t="n">
        <v>0.23442197816814</v>
      </c>
      <c r="AB10" s="19" t="n">
        <v>0.13001793886332</v>
      </c>
      <c r="AC10" s="19" t="n">
        <v>0.286902451932319</v>
      </c>
      <c r="AD10" s="19" t="n">
        <v>0.334065842680714</v>
      </c>
      <c r="AE10" s="19"/>
      <c r="AF10" s="19" t="n">
        <v>0.226912520044856</v>
      </c>
      <c r="AG10" s="19" t="n">
        <v>0.212041063571581</v>
      </c>
      <c r="AH10" s="19" t="n">
        <v>0.153676279642307</v>
      </c>
      <c r="AI10" s="19"/>
      <c r="AJ10" s="19" t="n">
        <v>0.219871960543096</v>
      </c>
      <c r="AK10" s="19" t="n">
        <v>0.194197329581552</v>
      </c>
      <c r="AL10" s="19" t="n">
        <v>0.169885858086372</v>
      </c>
      <c r="AM10" s="19" t="n">
        <v>0.285762462279429</v>
      </c>
      <c r="AN10" s="19" t="n">
        <v>0.171582877438644</v>
      </c>
      <c r="AO10" s="19"/>
      <c r="AP10" s="19" t="n">
        <v>0.237549074508484</v>
      </c>
      <c r="AQ10" s="19" t="n">
        <v>0.209738768010246</v>
      </c>
      <c r="AR10" s="19" t="n">
        <v>0.14036457844461</v>
      </c>
      <c r="AS10" s="19" t="n">
        <v>0.144174914735574</v>
      </c>
      <c r="AT10" s="19" t="n">
        <v>0.247594549284938</v>
      </c>
      <c r="AU10" s="19"/>
      <c r="AV10" s="19" t="n">
        <v>0.215555643333328</v>
      </c>
      <c r="AW10" s="19" t="n">
        <v>0.242646202268549</v>
      </c>
      <c r="AX10" s="19" t="n">
        <v>0.148559975571465</v>
      </c>
      <c r="AY10" s="19" t="n">
        <v>0.166096203128952</v>
      </c>
      <c r="AZ10" s="19" t="n">
        <v>0.256072971024088</v>
      </c>
      <c r="BA10" s="19" t="n">
        <v>0.185850984087504</v>
      </c>
      <c r="BB10" s="19"/>
      <c r="BC10" s="19" t="n">
        <v>0.204440675137433</v>
      </c>
      <c r="BD10" s="19" t="n">
        <v>0.206104679414412</v>
      </c>
      <c r="BE10" s="19" t="n">
        <v>0.19926718773584</v>
      </c>
      <c r="BF10" s="19" t="n">
        <v>0.254415408819414</v>
      </c>
      <c r="BG10" s="19" t="n">
        <v>0.342479270186994</v>
      </c>
    </row>
    <row r="11">
      <c r="B11" s="20" t="s">
        <v>651</v>
      </c>
      <c r="C11" s="19" t="n">
        <v>0.244407980530054</v>
      </c>
      <c r="D11" s="19" t="n">
        <v>0.267754818426251</v>
      </c>
      <c r="E11" s="19" t="n">
        <v>0.219479954452473</v>
      </c>
      <c r="F11" s="19"/>
      <c r="G11" s="19" t="n">
        <v>0.268859168477345</v>
      </c>
      <c r="H11" s="19" t="n">
        <v>0.256579579869811</v>
      </c>
      <c r="I11" s="19" t="n">
        <v>0.236614220751126</v>
      </c>
      <c r="J11" s="19" t="n">
        <v>0.203262629199433</v>
      </c>
      <c r="K11" s="19" t="n">
        <v>0.255876948522344</v>
      </c>
      <c r="L11" s="19" t="n">
        <v>0.247996786115845</v>
      </c>
      <c r="M11" s="19"/>
      <c r="N11" s="19" t="n">
        <v>0.210830271739031</v>
      </c>
      <c r="O11" s="19" t="n">
        <v>0.242549633802382</v>
      </c>
      <c r="P11" s="19" t="n">
        <v>0.269704154554243</v>
      </c>
      <c r="Q11" s="19" t="n">
        <v>0.25942005771282</v>
      </c>
      <c r="R11" s="19"/>
      <c r="S11" s="19" t="n">
        <v>0.23735242402738</v>
      </c>
      <c r="T11" s="19" t="n">
        <v>0.199752793093391</v>
      </c>
      <c r="U11" s="19" t="n">
        <v>0.259409452273691</v>
      </c>
      <c r="V11" s="19" t="n">
        <v>0.212941839363083</v>
      </c>
      <c r="W11" s="19" t="n">
        <v>0.264260671575203</v>
      </c>
      <c r="X11" s="19" t="n">
        <v>0.255547368619771</v>
      </c>
      <c r="Y11" s="19" t="n">
        <v>0.233656929960211</v>
      </c>
      <c r="Z11" s="19" t="n">
        <v>0.294139969333861</v>
      </c>
      <c r="AA11" s="19" t="n">
        <v>0.26763101417169</v>
      </c>
      <c r="AB11" s="19" t="n">
        <v>0.292874931625745</v>
      </c>
      <c r="AC11" s="19" t="n">
        <v>0.179434723379168</v>
      </c>
      <c r="AD11" s="19" t="n">
        <v>0.258087361111625</v>
      </c>
      <c r="AE11" s="19"/>
      <c r="AF11" s="19" t="n">
        <v>0.244011025485346</v>
      </c>
      <c r="AG11" s="19" t="n">
        <v>0.24865867370415</v>
      </c>
      <c r="AH11" s="19" t="n">
        <v>0.227775031360657</v>
      </c>
      <c r="AI11" s="19"/>
      <c r="AJ11" s="19" t="n">
        <v>0.249407761247016</v>
      </c>
      <c r="AK11" s="19" t="n">
        <v>0.252988485415157</v>
      </c>
      <c r="AL11" s="19" t="n">
        <v>0.224238563517186</v>
      </c>
      <c r="AM11" s="19" t="n">
        <v>0.201102995875714</v>
      </c>
      <c r="AN11" s="19" t="n">
        <v>0.235378864565773</v>
      </c>
      <c r="AO11" s="19"/>
      <c r="AP11" s="19" t="n">
        <v>0.247539590672692</v>
      </c>
      <c r="AQ11" s="19" t="n">
        <v>0.228684328725157</v>
      </c>
      <c r="AR11" s="19" t="n">
        <v>0.24834693150174</v>
      </c>
      <c r="AS11" s="19" t="n">
        <v>0.262449238827911</v>
      </c>
      <c r="AT11" s="19" t="n">
        <v>0.266128562583239</v>
      </c>
      <c r="AU11" s="19"/>
      <c r="AV11" s="19" t="n">
        <v>0.236767194184149</v>
      </c>
      <c r="AW11" s="19" t="n">
        <v>0.252707125121349</v>
      </c>
      <c r="AX11" s="19" t="n">
        <v>0.234946484400351</v>
      </c>
      <c r="AY11" s="19" t="n">
        <v>0.279005337488612</v>
      </c>
      <c r="AZ11" s="19" t="n">
        <v>0.241729181931118</v>
      </c>
      <c r="BA11" s="19" t="n">
        <v>0.243188254087828</v>
      </c>
      <c r="BB11" s="19"/>
      <c r="BC11" s="19" t="n">
        <v>0.241410572206389</v>
      </c>
      <c r="BD11" s="19" t="n">
        <v>0.24785152834899</v>
      </c>
      <c r="BE11" s="19" t="n">
        <v>0.228666502567754</v>
      </c>
      <c r="BF11" s="19" t="n">
        <v>0.217809122695235</v>
      </c>
      <c r="BG11" s="19" t="n">
        <v>0.112412652240466</v>
      </c>
    </row>
    <row r="12">
      <c r="B12" s="20" t="s">
        <v>652</v>
      </c>
      <c r="C12" s="19" t="n">
        <v>0.144173866122815</v>
      </c>
      <c r="D12" s="19" t="n">
        <v>0.134614686824234</v>
      </c>
      <c r="E12" s="19" t="n">
        <v>0.154845162415543</v>
      </c>
      <c r="F12" s="19"/>
      <c r="G12" s="19" t="n">
        <v>0.163902219674232</v>
      </c>
      <c r="H12" s="19" t="n">
        <v>0.122519527325367</v>
      </c>
      <c r="I12" s="19" t="n">
        <v>0.13120171776998</v>
      </c>
      <c r="J12" s="19" t="n">
        <v>0.15604311756632</v>
      </c>
      <c r="K12" s="19" t="n">
        <v>0.137463795230631</v>
      </c>
      <c r="L12" s="19" t="n">
        <v>0.153747011407935</v>
      </c>
      <c r="M12" s="19"/>
      <c r="N12" s="19" t="n">
        <v>0.15068182775828</v>
      </c>
      <c r="O12" s="19" t="n">
        <v>0.141278679977101</v>
      </c>
      <c r="P12" s="19" t="n">
        <v>0.148606988614172</v>
      </c>
      <c r="Q12" s="19" t="n">
        <v>0.136321214435069</v>
      </c>
      <c r="R12" s="19"/>
      <c r="S12" s="19" t="n">
        <v>0.151229128409196</v>
      </c>
      <c r="T12" s="19" t="n">
        <v>0.121365409085476</v>
      </c>
      <c r="U12" s="19" t="n">
        <v>0.131093634725802</v>
      </c>
      <c r="V12" s="19" t="n">
        <v>0.182469367471698</v>
      </c>
      <c r="W12" s="19" t="n">
        <v>0.163726010552546</v>
      </c>
      <c r="X12" s="19" t="n">
        <v>0.16466805903974</v>
      </c>
      <c r="Y12" s="19" t="n">
        <v>0.16418511634912</v>
      </c>
      <c r="Z12" s="19" t="n">
        <v>0.145287533073994</v>
      </c>
      <c r="AA12" s="19" t="n">
        <v>0.136011255739087</v>
      </c>
      <c r="AB12" s="19" t="n">
        <v>0.152625754820345</v>
      </c>
      <c r="AC12" s="19" t="n">
        <v>0.0530420824131033</v>
      </c>
      <c r="AD12" s="19" t="n">
        <v>0.115960235367997</v>
      </c>
      <c r="AE12" s="19"/>
      <c r="AF12" s="19" t="n">
        <v>0.167096638265943</v>
      </c>
      <c r="AG12" s="19" t="n">
        <v>0.125193773916919</v>
      </c>
      <c r="AH12" s="19" t="n">
        <v>0.0993597541079072</v>
      </c>
      <c r="AI12" s="19"/>
      <c r="AJ12" s="19" t="n">
        <v>0.144889946856981</v>
      </c>
      <c r="AK12" s="19" t="n">
        <v>0.134838461762318</v>
      </c>
      <c r="AL12" s="19" t="n">
        <v>0.212880342674287</v>
      </c>
      <c r="AM12" s="19" t="n">
        <v>0.12803674662119</v>
      </c>
      <c r="AN12" s="19" t="n">
        <v>0.106165265065646</v>
      </c>
      <c r="AO12" s="19"/>
      <c r="AP12" s="19" t="n">
        <v>0.149071414101067</v>
      </c>
      <c r="AQ12" s="19" t="n">
        <v>0.131297525751731</v>
      </c>
      <c r="AR12" s="19" t="n">
        <v>0.222213654825489</v>
      </c>
      <c r="AS12" s="19" t="n">
        <v>0.191139148840813</v>
      </c>
      <c r="AT12" s="19" t="n">
        <v>0.117087910583006</v>
      </c>
      <c r="AU12" s="19"/>
      <c r="AV12" s="19" t="n">
        <v>0.120287200497447</v>
      </c>
      <c r="AW12" s="19" t="n">
        <v>0.154185436912224</v>
      </c>
      <c r="AX12" s="19" t="n">
        <v>0.25023905522198</v>
      </c>
      <c r="AY12" s="19" t="n">
        <v>0.188793484788221</v>
      </c>
      <c r="AZ12" s="19" t="n">
        <v>0.116733395607312</v>
      </c>
      <c r="BA12" s="19" t="n">
        <v>0.104890799147545</v>
      </c>
      <c r="BB12" s="19"/>
      <c r="BC12" s="19" t="n">
        <v>0.163182667429119</v>
      </c>
      <c r="BD12" s="19" t="n">
        <v>0.142324707914682</v>
      </c>
      <c r="BE12" s="19" t="n">
        <v>0.136981386347194</v>
      </c>
      <c r="BF12" s="19" t="n">
        <v>0.164938511712576</v>
      </c>
      <c r="BG12" s="19" t="n">
        <v>0.0857165650971286</v>
      </c>
    </row>
    <row r="13">
      <c r="B13" s="20" t="s">
        <v>653</v>
      </c>
      <c r="C13" s="19" t="n">
        <v>0.0813515811500367</v>
      </c>
      <c r="D13" s="19" t="n">
        <v>0.101156051931199</v>
      </c>
      <c r="E13" s="19" t="n">
        <v>0.0625163975269633</v>
      </c>
      <c r="F13" s="19"/>
      <c r="G13" s="19" t="n">
        <v>0.110917602106985</v>
      </c>
      <c r="H13" s="19" t="n">
        <v>0.0750170610609201</v>
      </c>
      <c r="I13" s="19" t="n">
        <v>0.0712131316929994</v>
      </c>
      <c r="J13" s="19" t="n">
        <v>0.0686986110222417</v>
      </c>
      <c r="K13" s="19" t="n">
        <v>0.0642719271613018</v>
      </c>
      <c r="L13" s="19" t="n">
        <v>0.0944490865425906</v>
      </c>
      <c r="M13" s="19"/>
      <c r="N13" s="19" t="n">
        <v>0.0805710166829501</v>
      </c>
      <c r="O13" s="19" t="n">
        <v>0.0990284152546528</v>
      </c>
      <c r="P13" s="19" t="n">
        <v>0.0527046101937382</v>
      </c>
      <c r="Q13" s="19" t="n">
        <v>0.0895082076325973</v>
      </c>
      <c r="R13" s="19"/>
      <c r="S13" s="19" t="n">
        <v>0.106059688741478</v>
      </c>
      <c r="T13" s="19" t="n">
        <v>0.0926804542240925</v>
      </c>
      <c r="U13" s="19" t="n">
        <v>0.049225077328615</v>
      </c>
      <c r="V13" s="19" t="n">
        <v>0.0718940957050084</v>
      </c>
      <c r="W13" s="19" t="n">
        <v>0.0451613229418297</v>
      </c>
      <c r="X13" s="19" t="n">
        <v>0.0318888875887201</v>
      </c>
      <c r="Y13" s="19" t="n">
        <v>0.0859118045125376</v>
      </c>
      <c r="Z13" s="19" t="n">
        <v>0.0625130297239521</v>
      </c>
      <c r="AA13" s="19" t="n">
        <v>0.10642617012196</v>
      </c>
      <c r="AB13" s="19" t="n">
        <v>0.0878269952192766</v>
      </c>
      <c r="AC13" s="19" t="n">
        <v>0.133836690738538</v>
      </c>
      <c r="AD13" s="19" t="n">
        <v>0.0882171271100332</v>
      </c>
      <c r="AE13" s="19"/>
      <c r="AF13" s="19" t="n">
        <v>0.0668443970536784</v>
      </c>
      <c r="AG13" s="19" t="n">
        <v>0.0806010339269899</v>
      </c>
      <c r="AH13" s="19" t="n">
        <v>0.0956497187689493</v>
      </c>
      <c r="AI13" s="19"/>
      <c r="AJ13" s="19" t="n">
        <v>0.0659537147956479</v>
      </c>
      <c r="AK13" s="19" t="n">
        <v>0.0920535403663887</v>
      </c>
      <c r="AL13" s="19" t="n">
        <v>0.0988091228644858</v>
      </c>
      <c r="AM13" s="19" t="n">
        <v>0.0905214294938886</v>
      </c>
      <c r="AN13" s="19" t="n">
        <v>0.103583905234722</v>
      </c>
      <c r="AO13" s="19"/>
      <c r="AP13" s="19" t="n">
        <v>0.094399810188768</v>
      </c>
      <c r="AQ13" s="19" t="n">
        <v>0.0868606628841017</v>
      </c>
      <c r="AR13" s="19" t="n">
        <v>0.115145475723858</v>
      </c>
      <c r="AS13" s="19" t="n">
        <v>0.0756524062614044</v>
      </c>
      <c r="AT13" s="19" t="n">
        <v>0.0568070640056324</v>
      </c>
      <c r="AU13" s="19"/>
      <c r="AV13" s="19" t="n">
        <v>0.07627510637572</v>
      </c>
      <c r="AW13" s="19" t="n">
        <v>0.0971778673654302</v>
      </c>
      <c r="AX13" s="19" t="n">
        <v>0.126859096567475</v>
      </c>
      <c r="AY13" s="19" t="n">
        <v>0.0554284355207977</v>
      </c>
      <c r="AZ13" s="19" t="n">
        <v>0.0648839661426451</v>
      </c>
      <c r="BA13" s="19" t="n">
        <v>0.0495219966794076</v>
      </c>
      <c r="BB13" s="19"/>
      <c r="BC13" s="19" t="n">
        <v>0.0714378292644143</v>
      </c>
      <c r="BD13" s="19" t="n">
        <v>0.0870585771240951</v>
      </c>
      <c r="BE13" s="19" t="n">
        <v>0.106091557841644</v>
      </c>
      <c r="BF13" s="19" t="n">
        <v>0.0609353721377143</v>
      </c>
      <c r="BG13" s="19" t="n">
        <v>0</v>
      </c>
    </row>
    <row r="14">
      <c r="B14" s="20" t="s">
        <v>654</v>
      </c>
      <c r="C14" s="19" t="n">
        <v>0.026249613271349</v>
      </c>
      <c r="D14" s="19" t="n">
        <v>0.033861536245771</v>
      </c>
      <c r="E14" s="19" t="n">
        <v>0.0189670180047499</v>
      </c>
      <c r="F14" s="19"/>
      <c r="G14" s="19" t="n">
        <v>0.05052846352583</v>
      </c>
      <c r="H14" s="19" t="n">
        <v>0.0215402533801231</v>
      </c>
      <c r="I14" s="19" t="n">
        <v>0.0166452134538597</v>
      </c>
      <c r="J14" s="19" t="n">
        <v>0.0195673232906954</v>
      </c>
      <c r="K14" s="19" t="n">
        <v>0.0228119626302406</v>
      </c>
      <c r="L14" s="19" t="n">
        <v>0.0280763713614641</v>
      </c>
      <c r="M14" s="19"/>
      <c r="N14" s="19" t="n">
        <v>0.0223241320954893</v>
      </c>
      <c r="O14" s="19" t="n">
        <v>0.0260188620481851</v>
      </c>
      <c r="P14" s="19" t="n">
        <v>0.0467462281905972</v>
      </c>
      <c r="Q14" s="19" t="n">
        <v>0.0126818425786388</v>
      </c>
      <c r="R14" s="19"/>
      <c r="S14" s="19" t="n">
        <v>0.0156213177562082</v>
      </c>
      <c r="T14" s="19" t="n">
        <v>0.0443818607549773</v>
      </c>
      <c r="U14" s="19" t="n">
        <v>0.0233853982841434</v>
      </c>
      <c r="V14" s="19" t="n">
        <v>0.0522985760725129</v>
      </c>
      <c r="W14" s="19" t="n">
        <v>0.0274583925605157</v>
      </c>
      <c r="X14" s="19" t="n">
        <v>0.0131826126403825</v>
      </c>
      <c r="Y14" s="19" t="n">
        <v>0.0348323175205359</v>
      </c>
      <c r="Z14" s="19" t="n">
        <v>0.0438538054129237</v>
      </c>
      <c r="AA14" s="19" t="n">
        <v>0.00936818628905008</v>
      </c>
      <c r="AB14" s="19" t="n">
        <v>0.0196525287390539</v>
      </c>
      <c r="AC14" s="19" t="n">
        <v>0.0343887026992192</v>
      </c>
      <c r="AD14" s="19" t="n">
        <v>0</v>
      </c>
      <c r="AE14" s="19"/>
      <c r="AF14" s="19" t="n">
        <v>0.0282762376020694</v>
      </c>
      <c r="AG14" s="19" t="n">
        <v>0.0230625820402886</v>
      </c>
      <c r="AH14" s="19" t="n">
        <v>0.0183955106259393</v>
      </c>
      <c r="AI14" s="19"/>
      <c r="AJ14" s="19" t="n">
        <v>0.0186970626852464</v>
      </c>
      <c r="AK14" s="19" t="n">
        <v>0.036117883874881</v>
      </c>
      <c r="AL14" s="19" t="n">
        <v>0.0312762457326106</v>
      </c>
      <c r="AM14" s="19" t="n">
        <v>0</v>
      </c>
      <c r="AN14" s="19" t="n">
        <v>0.0224125836342915</v>
      </c>
      <c r="AO14" s="19"/>
      <c r="AP14" s="19" t="n">
        <v>0.0321539290454664</v>
      </c>
      <c r="AQ14" s="19" t="n">
        <v>0.0220359266045263</v>
      </c>
      <c r="AR14" s="19" t="n">
        <v>0.0257382314737735</v>
      </c>
      <c r="AS14" s="19" t="n">
        <v>0.0228241575250005</v>
      </c>
      <c r="AT14" s="19" t="n">
        <v>0.020642010766013</v>
      </c>
      <c r="AU14" s="19"/>
      <c r="AV14" s="19" t="n">
        <v>0.0374611976761548</v>
      </c>
      <c r="AW14" s="19" t="n">
        <v>0.0204262500696623</v>
      </c>
      <c r="AX14" s="19" t="n">
        <v>0.0237772906533887</v>
      </c>
      <c r="AY14" s="19" t="n">
        <v>0.0257042977556542</v>
      </c>
      <c r="AZ14" s="19" t="n">
        <v>0.0264931993967098</v>
      </c>
      <c r="BA14" s="19" t="n">
        <v>0</v>
      </c>
      <c r="BB14" s="19"/>
      <c r="BC14" s="19" t="n">
        <v>0.0290527029152081</v>
      </c>
      <c r="BD14" s="19" t="n">
        <v>0.0490834553866385</v>
      </c>
      <c r="BE14" s="19" t="n">
        <v>0.023313520123079</v>
      </c>
      <c r="BF14" s="19" t="n">
        <v>0.00618831148692044</v>
      </c>
      <c r="BG14" s="19" t="n">
        <v>0.0414094726876039</v>
      </c>
    </row>
    <row r="15">
      <c r="B15" s="20" t="s">
        <v>655</v>
      </c>
      <c r="C15" s="19" t="n">
        <v>0.0142456984812194</v>
      </c>
      <c r="D15" s="19" t="n">
        <v>0.0103871135065467</v>
      </c>
      <c r="E15" s="19" t="n">
        <v>0.0181746476815886</v>
      </c>
      <c r="F15" s="19"/>
      <c r="G15" s="19" t="n">
        <v>0.00584346432912965</v>
      </c>
      <c r="H15" s="19" t="n">
        <v>0.0195871846548883</v>
      </c>
      <c r="I15" s="19" t="n">
        <v>0.0179652571796408</v>
      </c>
      <c r="J15" s="19" t="n">
        <v>0.00668742356454384</v>
      </c>
      <c r="K15" s="19" t="n">
        <v>0.016384238214319</v>
      </c>
      <c r="L15" s="19" t="n">
        <v>0.0172792779064625</v>
      </c>
      <c r="M15" s="19"/>
      <c r="N15" s="19" t="n">
        <v>0.00782562377574274</v>
      </c>
      <c r="O15" s="19" t="n">
        <v>0.00834761747527979</v>
      </c>
      <c r="P15" s="19" t="n">
        <v>0.0273959217019321</v>
      </c>
      <c r="Q15" s="19" t="n">
        <v>0.0162066226733159</v>
      </c>
      <c r="R15" s="19"/>
      <c r="S15" s="19" t="n">
        <v>0.0150488339714458</v>
      </c>
      <c r="T15" s="19" t="n">
        <v>0.0168042320379751</v>
      </c>
      <c r="U15" s="19" t="n">
        <v>0.0155259554670512</v>
      </c>
      <c r="V15" s="19" t="n">
        <v>0.0130692125755165</v>
      </c>
      <c r="W15" s="19" t="n">
        <v>0</v>
      </c>
      <c r="X15" s="19" t="n">
        <v>0.025364033216389</v>
      </c>
      <c r="Y15" s="19" t="n">
        <v>0.0131513224805283</v>
      </c>
      <c r="Z15" s="19" t="n">
        <v>0.0202618498212163</v>
      </c>
      <c r="AA15" s="19" t="n">
        <v>0.0159313416144898</v>
      </c>
      <c r="AB15" s="19" t="n">
        <v>0.0105656239593433</v>
      </c>
      <c r="AC15" s="19" t="n">
        <v>0.0149449177016757</v>
      </c>
      <c r="AD15" s="19" t="n">
        <v>0</v>
      </c>
      <c r="AE15" s="19"/>
      <c r="AF15" s="19" t="n">
        <v>0.0137529889492859</v>
      </c>
      <c r="AG15" s="19" t="n">
        <v>0.0159320428637516</v>
      </c>
      <c r="AH15" s="19" t="n">
        <v>0.0213990486559304</v>
      </c>
      <c r="AI15" s="19"/>
      <c r="AJ15" s="19" t="n">
        <v>0.0118975796358795</v>
      </c>
      <c r="AK15" s="19" t="n">
        <v>0.014545780693297</v>
      </c>
      <c r="AL15" s="19" t="n">
        <v>0.0254867165856468</v>
      </c>
      <c r="AM15" s="19" t="n">
        <v>0.0555585025775131</v>
      </c>
      <c r="AN15" s="19" t="n">
        <v>0.0241009958679391</v>
      </c>
      <c r="AO15" s="19"/>
      <c r="AP15" s="19" t="n">
        <v>0</v>
      </c>
      <c r="AQ15" s="19" t="n">
        <v>0.0210911987072903</v>
      </c>
      <c r="AR15" s="19" t="n">
        <v>0.0325192097775611</v>
      </c>
      <c r="AS15" s="19" t="n">
        <v>0.0101793622932137</v>
      </c>
      <c r="AT15" s="19" t="n">
        <v>0</v>
      </c>
      <c r="AU15" s="19"/>
      <c r="AV15" s="19" t="n">
        <v>0.0191185542491874</v>
      </c>
      <c r="AW15" s="19" t="n">
        <v>0</v>
      </c>
      <c r="AX15" s="19" t="n">
        <v>0.0300416407198558</v>
      </c>
      <c r="AY15" s="19" t="n">
        <v>0.00876257095584455</v>
      </c>
      <c r="AZ15" s="19" t="n">
        <v>0.00927950871817719</v>
      </c>
      <c r="BA15" s="19" t="n">
        <v>0.0101799668069518</v>
      </c>
      <c r="BB15" s="19"/>
      <c r="BC15" s="19" t="n">
        <v>0.0107919972847433</v>
      </c>
      <c r="BD15" s="19" t="n">
        <v>0.0232772855151827</v>
      </c>
      <c r="BE15" s="19" t="n">
        <v>0.00304068351707402</v>
      </c>
      <c r="BF15" s="19" t="n">
        <v>0.0186493982269574</v>
      </c>
      <c r="BG15" s="19" t="n">
        <v>0</v>
      </c>
    </row>
    <row r="16">
      <c r="B16" s="20" t="s">
        <v>123</v>
      </c>
      <c r="C16" s="21" t="n">
        <v>0.121867060699912</v>
      </c>
      <c r="D16" s="21" t="n">
        <v>0.0925690938921107</v>
      </c>
      <c r="E16" s="21" t="n">
        <v>0.151817300098226</v>
      </c>
      <c r="F16" s="21"/>
      <c r="G16" s="21" t="n">
        <v>0.0720219427939844</v>
      </c>
      <c r="H16" s="21" t="n">
        <v>0.0537314161544486</v>
      </c>
      <c r="I16" s="21" t="n">
        <v>0.147925804047756</v>
      </c>
      <c r="J16" s="21" t="n">
        <v>0.12457961043567</v>
      </c>
      <c r="K16" s="21" t="n">
        <v>0.208389188310862</v>
      </c>
      <c r="L16" s="21" t="n">
        <v>0.137353386864719</v>
      </c>
      <c r="M16" s="21"/>
      <c r="N16" s="21" t="n">
        <v>0.0841404559316323</v>
      </c>
      <c r="O16" s="21" t="n">
        <v>0.106955307545991</v>
      </c>
      <c r="P16" s="21" t="n">
        <v>0.169190444884421</v>
      </c>
      <c r="Q16" s="21" t="n">
        <v>0.13942428439466</v>
      </c>
      <c r="R16" s="21"/>
      <c r="S16" s="21" t="n">
        <v>0.110825980101883</v>
      </c>
      <c r="T16" s="21" t="n">
        <v>0.171887361974202</v>
      </c>
      <c r="U16" s="21" t="n">
        <v>0.117886138209758</v>
      </c>
      <c r="V16" s="21" t="n">
        <v>0.0842851194207706</v>
      </c>
      <c r="W16" s="21" t="n">
        <v>0.0967047653680215</v>
      </c>
      <c r="X16" s="21" t="n">
        <v>0.174859403090553</v>
      </c>
      <c r="Y16" s="21" t="n">
        <v>0.107297639889371</v>
      </c>
      <c r="Z16" s="21" t="n">
        <v>0.157153544317717</v>
      </c>
      <c r="AA16" s="21" t="n">
        <v>0.0842667762991317</v>
      </c>
      <c r="AB16" s="21" t="n">
        <v>0.168792110241015</v>
      </c>
      <c r="AC16" s="21" t="n">
        <v>0.0365694031913991</v>
      </c>
      <c r="AD16" s="21" t="n">
        <v>0.119729868243716</v>
      </c>
      <c r="AE16" s="21"/>
      <c r="AF16" s="21" t="n">
        <v>0.107734564979416</v>
      </c>
      <c r="AG16" s="21" t="n">
        <v>0.107175201879542</v>
      </c>
      <c r="AH16" s="21" t="n">
        <v>0.246095741465522</v>
      </c>
      <c r="AI16" s="21"/>
      <c r="AJ16" s="21" t="n">
        <v>0.128275558000188</v>
      </c>
      <c r="AK16" s="21" t="n">
        <v>0.107195074980122</v>
      </c>
      <c r="AL16" s="21" t="n">
        <v>0.0743431674607441</v>
      </c>
      <c r="AM16" s="21" t="n">
        <v>0.0450160679129119</v>
      </c>
      <c r="AN16" s="21" t="n">
        <v>0.214962651922465</v>
      </c>
      <c r="AO16" s="21"/>
      <c r="AP16" s="21" t="n">
        <v>0.0967685917466942</v>
      </c>
      <c r="AQ16" s="21" t="n">
        <v>0.112907083780599</v>
      </c>
      <c r="AR16" s="21" t="n">
        <v>0.0533329525641985</v>
      </c>
      <c r="AS16" s="21" t="n">
        <v>0.141734442340716</v>
      </c>
      <c r="AT16" s="21" t="n">
        <v>0.16237315203612</v>
      </c>
      <c r="AU16" s="21"/>
      <c r="AV16" s="21" t="n">
        <v>0.106078147137172</v>
      </c>
      <c r="AW16" s="21" t="n">
        <v>0.0919036796443572</v>
      </c>
      <c r="AX16" s="21" t="n">
        <v>0.0390430248006978</v>
      </c>
      <c r="AY16" s="21" t="n">
        <v>0.122212571115894</v>
      </c>
      <c r="AZ16" s="21" t="n">
        <v>0.128068275755947</v>
      </c>
      <c r="BA16" s="21" t="n">
        <v>0.256095603957009</v>
      </c>
      <c r="BB16" s="21"/>
      <c r="BC16" s="21" t="n">
        <v>0.142198646338101</v>
      </c>
      <c r="BD16" s="21" t="n">
        <v>0.100931117002557</v>
      </c>
      <c r="BE16" s="21" t="n">
        <v>0.109356258797556</v>
      </c>
      <c r="BF16" s="21" t="n">
        <v>0.10791646786205</v>
      </c>
      <c r="BG16" s="21" t="n">
        <v>0.13067260603138</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0.0612219109043678</v>
      </c>
      <c r="D9" s="19" t="n">
        <v>0.0515739689853732</v>
      </c>
      <c r="E9" s="19" t="n">
        <v>0.069539178084927</v>
      </c>
      <c r="F9" s="19"/>
      <c r="G9" s="19" t="n">
        <v>0.0671799709048328</v>
      </c>
      <c r="H9" s="19" t="n">
        <v>0.0829170179712437</v>
      </c>
      <c r="I9" s="19" t="n">
        <v>0.0884950398254586</v>
      </c>
      <c r="J9" s="19" t="n">
        <v>0.0509213020969029</v>
      </c>
      <c r="K9" s="19" t="n">
        <v>0.0583990870431015</v>
      </c>
      <c r="L9" s="19" t="n">
        <v>0.0268241318688159</v>
      </c>
      <c r="M9" s="19"/>
      <c r="N9" s="19" t="n">
        <v>0.0751941261889705</v>
      </c>
      <c r="O9" s="19" t="n">
        <v>0.0716573607106869</v>
      </c>
      <c r="P9" s="19" t="n">
        <v>0.0413549758622636</v>
      </c>
      <c r="Q9" s="19" t="n">
        <v>0.0520136741543617</v>
      </c>
      <c r="R9" s="19"/>
      <c r="S9" s="19" t="n">
        <v>0.0785733040656186</v>
      </c>
      <c r="T9" s="19" t="n">
        <v>0.0530993815325604</v>
      </c>
      <c r="U9" s="19" t="n">
        <v>0.0837902899921766</v>
      </c>
      <c r="V9" s="19" t="n">
        <v>0.0744622541592646</v>
      </c>
      <c r="W9" s="19" t="n">
        <v>0.0584817402462284</v>
      </c>
      <c r="X9" s="19" t="n">
        <v>0.0490657218275476</v>
      </c>
      <c r="Y9" s="19" t="n">
        <v>0.0335828445933982</v>
      </c>
      <c r="Z9" s="19" t="n">
        <v>0.0451679898931466</v>
      </c>
      <c r="AA9" s="19" t="n">
        <v>0.095308843863945</v>
      </c>
      <c r="AB9" s="19" t="n">
        <v>0.0198778289101199</v>
      </c>
      <c r="AC9" s="19" t="n">
        <v>0.0891761100272852</v>
      </c>
      <c r="AD9" s="19" t="n">
        <v>0</v>
      </c>
      <c r="AE9" s="19"/>
      <c r="AF9" s="19" t="n">
        <v>0.041452302750923</v>
      </c>
      <c r="AG9" s="19" t="n">
        <v>0.0690942128825286</v>
      </c>
      <c r="AH9" s="19" t="n">
        <v>0.0718542340754428</v>
      </c>
      <c r="AI9" s="19"/>
      <c r="AJ9" s="19" t="n">
        <v>0.0536023403241091</v>
      </c>
      <c r="AK9" s="19" t="n">
        <v>0.0810539430947469</v>
      </c>
      <c r="AL9" s="19" t="n">
        <v>0.0632974778934561</v>
      </c>
      <c r="AM9" s="19" t="n">
        <v>0.088572955127898</v>
      </c>
      <c r="AN9" s="19" t="n">
        <v>0.0516340756820075</v>
      </c>
      <c r="AO9" s="19"/>
      <c r="AP9" s="19" t="n">
        <v>0.0364256683908983</v>
      </c>
      <c r="AQ9" s="19" t="n">
        <v>0.0807312202166382</v>
      </c>
      <c r="AR9" s="19" t="n">
        <v>0.0651987394454704</v>
      </c>
      <c r="AS9" s="19" t="n">
        <v>0.0721145439292051</v>
      </c>
      <c r="AT9" s="19" t="n">
        <v>0.0734393877519524</v>
      </c>
      <c r="AU9" s="19"/>
      <c r="AV9" s="19" t="n">
        <v>0.07664498870838</v>
      </c>
      <c r="AW9" s="19" t="n">
        <v>0.038835158597926</v>
      </c>
      <c r="AX9" s="19" t="n">
        <v>0.0574652534215018</v>
      </c>
      <c r="AY9" s="19" t="n">
        <v>0.0620461569265174</v>
      </c>
      <c r="AZ9" s="19" t="n">
        <v>0.0938550443842714</v>
      </c>
      <c r="BA9" s="19" t="n">
        <v>0.0352524773193671</v>
      </c>
      <c r="BB9" s="19"/>
      <c r="BC9" s="19" t="n">
        <v>0.0278191233437573</v>
      </c>
      <c r="BD9" s="19" t="n">
        <v>0.0866957264900858</v>
      </c>
      <c r="BE9" s="19" t="n">
        <v>0.06299184752136</v>
      </c>
      <c r="BF9" s="19" t="n">
        <v>0.0852230717518492</v>
      </c>
      <c r="BG9" s="19" t="n">
        <v>0.0991406331089802</v>
      </c>
    </row>
    <row r="10">
      <c r="B10" s="20" t="s">
        <v>650</v>
      </c>
      <c r="C10" s="19" t="n">
        <v>0.11941297442393</v>
      </c>
      <c r="D10" s="19" t="n">
        <v>0.0973146069160637</v>
      </c>
      <c r="E10" s="19" t="n">
        <v>0.139596194319886</v>
      </c>
      <c r="F10" s="19"/>
      <c r="G10" s="19" t="n">
        <v>0.136551071012292</v>
      </c>
      <c r="H10" s="19" t="n">
        <v>0.147687196123283</v>
      </c>
      <c r="I10" s="19" t="n">
        <v>0.157620190330714</v>
      </c>
      <c r="J10" s="19" t="n">
        <v>0.130970049977286</v>
      </c>
      <c r="K10" s="19" t="n">
        <v>0.0484392264588398</v>
      </c>
      <c r="L10" s="19" t="n">
        <v>0.0885441028397601</v>
      </c>
      <c r="M10" s="19"/>
      <c r="N10" s="19" t="n">
        <v>0.160048853421685</v>
      </c>
      <c r="O10" s="19" t="n">
        <v>0.0982345061927788</v>
      </c>
      <c r="P10" s="19" t="n">
        <v>0.111542993026338</v>
      </c>
      <c r="Q10" s="19" t="n">
        <v>0.102518122311116</v>
      </c>
      <c r="R10" s="19"/>
      <c r="S10" s="19" t="n">
        <v>0.109070631483549</v>
      </c>
      <c r="T10" s="19" t="n">
        <v>0.102739838347765</v>
      </c>
      <c r="U10" s="19" t="n">
        <v>0.117249576058317</v>
      </c>
      <c r="V10" s="19" t="n">
        <v>0.159974140103937</v>
      </c>
      <c r="W10" s="19" t="n">
        <v>0.127324236601028</v>
      </c>
      <c r="X10" s="19" t="n">
        <v>0.0912853702183978</v>
      </c>
      <c r="Y10" s="19" t="n">
        <v>0.13884846525023</v>
      </c>
      <c r="Z10" s="19" t="n">
        <v>0.112663284332148</v>
      </c>
      <c r="AA10" s="19" t="n">
        <v>0.124946082266463</v>
      </c>
      <c r="AB10" s="19" t="n">
        <v>0.12955190165556</v>
      </c>
      <c r="AC10" s="19" t="n">
        <v>0.151296740704247</v>
      </c>
      <c r="AD10" s="19" t="n">
        <v>0.054823664701791</v>
      </c>
      <c r="AE10" s="19"/>
      <c r="AF10" s="19" t="n">
        <v>0.11187825578221</v>
      </c>
      <c r="AG10" s="19" t="n">
        <v>0.142012887564247</v>
      </c>
      <c r="AH10" s="19" t="n">
        <v>0.0641329613209165</v>
      </c>
      <c r="AI10" s="19"/>
      <c r="AJ10" s="19" t="n">
        <v>0.0979784729760357</v>
      </c>
      <c r="AK10" s="19" t="n">
        <v>0.165431280274819</v>
      </c>
      <c r="AL10" s="19" t="n">
        <v>0.148139781880162</v>
      </c>
      <c r="AM10" s="19" t="n">
        <v>0.199081998851496</v>
      </c>
      <c r="AN10" s="19" t="n">
        <v>0.0614911309302112</v>
      </c>
      <c r="AO10" s="19"/>
      <c r="AP10" s="19" t="n">
        <v>0.0968657559124774</v>
      </c>
      <c r="AQ10" s="19" t="n">
        <v>0.158375969449602</v>
      </c>
      <c r="AR10" s="19" t="n">
        <v>0.120082024108979</v>
      </c>
      <c r="AS10" s="19" t="n">
        <v>0.108522662888106</v>
      </c>
      <c r="AT10" s="19" t="n">
        <v>0.139870182138645</v>
      </c>
      <c r="AU10" s="19"/>
      <c r="AV10" s="19" t="n">
        <v>0.153856893730452</v>
      </c>
      <c r="AW10" s="19" t="n">
        <v>0.1043886058362</v>
      </c>
      <c r="AX10" s="19" t="n">
        <v>0.149168673426156</v>
      </c>
      <c r="AY10" s="19" t="n">
        <v>0.106353649553043</v>
      </c>
      <c r="AZ10" s="19" t="n">
        <v>0.157008151817853</v>
      </c>
      <c r="BA10" s="19" t="n">
        <v>0.0814318331468637</v>
      </c>
      <c r="BB10" s="19"/>
      <c r="BC10" s="19" t="n">
        <v>0.0706057227408954</v>
      </c>
      <c r="BD10" s="19" t="n">
        <v>0.083815542133858</v>
      </c>
      <c r="BE10" s="19" t="n">
        <v>0.172959958260367</v>
      </c>
      <c r="BF10" s="19" t="n">
        <v>0.155264119393227</v>
      </c>
      <c r="BG10" s="19" t="n">
        <v>0.202985089549721</v>
      </c>
    </row>
    <row r="11">
      <c r="B11" s="20" t="s">
        <v>651</v>
      </c>
      <c r="C11" s="19" t="n">
        <v>0.214221982504193</v>
      </c>
      <c r="D11" s="19" t="n">
        <v>0.228058677951192</v>
      </c>
      <c r="E11" s="19" t="n">
        <v>0.200142245406021</v>
      </c>
      <c r="F11" s="19"/>
      <c r="G11" s="19" t="n">
        <v>0.285317255241651</v>
      </c>
      <c r="H11" s="19" t="n">
        <v>0.27149407022987</v>
      </c>
      <c r="I11" s="19" t="n">
        <v>0.229205666379701</v>
      </c>
      <c r="J11" s="19" t="n">
        <v>0.198528069838022</v>
      </c>
      <c r="K11" s="19" t="n">
        <v>0.142284703834173</v>
      </c>
      <c r="L11" s="19" t="n">
        <v>0.161161047522471</v>
      </c>
      <c r="M11" s="19"/>
      <c r="N11" s="19" t="n">
        <v>0.229303415586604</v>
      </c>
      <c r="O11" s="19" t="n">
        <v>0.227056628429198</v>
      </c>
      <c r="P11" s="19" t="n">
        <v>0.218359020880809</v>
      </c>
      <c r="Q11" s="19" t="n">
        <v>0.180154665580296</v>
      </c>
      <c r="R11" s="19"/>
      <c r="S11" s="19" t="n">
        <v>0.252783597886168</v>
      </c>
      <c r="T11" s="19" t="n">
        <v>0.22725602745076</v>
      </c>
      <c r="U11" s="19" t="n">
        <v>0.178959621550021</v>
      </c>
      <c r="V11" s="19" t="n">
        <v>0.202790455872449</v>
      </c>
      <c r="W11" s="19" t="n">
        <v>0.16140984527734</v>
      </c>
      <c r="X11" s="19" t="n">
        <v>0.295110717718985</v>
      </c>
      <c r="Y11" s="19" t="n">
        <v>0.180391886887079</v>
      </c>
      <c r="Z11" s="19" t="n">
        <v>0.128685782749912</v>
      </c>
      <c r="AA11" s="19" t="n">
        <v>0.223659205021712</v>
      </c>
      <c r="AB11" s="19" t="n">
        <v>0.223563210211851</v>
      </c>
      <c r="AC11" s="19" t="n">
        <v>0.159668012452628</v>
      </c>
      <c r="AD11" s="19" t="n">
        <v>0.215307266218246</v>
      </c>
      <c r="AE11" s="19"/>
      <c r="AF11" s="19" t="n">
        <v>0.150414554499211</v>
      </c>
      <c r="AG11" s="19" t="n">
        <v>0.238275076613979</v>
      </c>
      <c r="AH11" s="19" t="n">
        <v>0.242095125104374</v>
      </c>
      <c r="AI11" s="19"/>
      <c r="AJ11" s="19" t="n">
        <v>0.179618577935755</v>
      </c>
      <c r="AK11" s="19" t="n">
        <v>0.254752660795169</v>
      </c>
      <c r="AL11" s="19" t="n">
        <v>0.213758802027122</v>
      </c>
      <c r="AM11" s="19" t="n">
        <v>0.0737455672439777</v>
      </c>
      <c r="AN11" s="19" t="n">
        <v>0.256896901783535</v>
      </c>
      <c r="AO11" s="19"/>
      <c r="AP11" s="19" t="n">
        <v>0.19229395212755</v>
      </c>
      <c r="AQ11" s="19" t="n">
        <v>0.225635048218278</v>
      </c>
      <c r="AR11" s="19" t="n">
        <v>0.282957154581002</v>
      </c>
      <c r="AS11" s="19" t="n">
        <v>0.14845950477008</v>
      </c>
      <c r="AT11" s="19" t="n">
        <v>0.194039109379894</v>
      </c>
      <c r="AU11" s="19"/>
      <c r="AV11" s="19" t="n">
        <v>0.253795053420866</v>
      </c>
      <c r="AW11" s="19" t="n">
        <v>0.222168248135985</v>
      </c>
      <c r="AX11" s="19" t="n">
        <v>0.225903314023679</v>
      </c>
      <c r="AY11" s="19" t="n">
        <v>0.146246284958956</v>
      </c>
      <c r="AZ11" s="19" t="n">
        <v>0.201671982113649</v>
      </c>
      <c r="BA11" s="19" t="n">
        <v>0.174612105887845</v>
      </c>
      <c r="BB11" s="19"/>
      <c r="BC11" s="19" t="n">
        <v>0.159399485183049</v>
      </c>
      <c r="BD11" s="19" t="n">
        <v>0.245959508695388</v>
      </c>
      <c r="BE11" s="19" t="n">
        <v>0.232717066660131</v>
      </c>
      <c r="BF11" s="19" t="n">
        <v>0.234180642435661</v>
      </c>
      <c r="BG11" s="19" t="n">
        <v>0.209580588730408</v>
      </c>
    </row>
    <row r="12">
      <c r="B12" s="20" t="s">
        <v>652</v>
      </c>
      <c r="C12" s="19" t="n">
        <v>0.176928245154205</v>
      </c>
      <c r="D12" s="19" t="n">
        <v>0.175526851882754</v>
      </c>
      <c r="E12" s="19" t="n">
        <v>0.17786837888814</v>
      </c>
      <c r="F12" s="19"/>
      <c r="G12" s="19" t="n">
        <v>0.173355250767167</v>
      </c>
      <c r="H12" s="19" t="n">
        <v>0.195934257172957</v>
      </c>
      <c r="I12" s="19" t="n">
        <v>0.125623757446508</v>
      </c>
      <c r="J12" s="19" t="n">
        <v>0.16957159266262</v>
      </c>
      <c r="K12" s="19" t="n">
        <v>0.215265742085839</v>
      </c>
      <c r="L12" s="19" t="n">
        <v>0.186008727218762</v>
      </c>
      <c r="M12" s="19"/>
      <c r="N12" s="19" t="n">
        <v>0.165029739151847</v>
      </c>
      <c r="O12" s="19" t="n">
        <v>0.186119425023655</v>
      </c>
      <c r="P12" s="19" t="n">
        <v>0.158767004246891</v>
      </c>
      <c r="Q12" s="19" t="n">
        <v>0.198001085890606</v>
      </c>
      <c r="R12" s="19"/>
      <c r="S12" s="19" t="n">
        <v>0.184179653209901</v>
      </c>
      <c r="T12" s="19" t="n">
        <v>0.158735450451956</v>
      </c>
      <c r="U12" s="19" t="n">
        <v>0.160398118804072</v>
      </c>
      <c r="V12" s="19" t="n">
        <v>0.219122673262591</v>
      </c>
      <c r="W12" s="19" t="n">
        <v>0.153663055840295</v>
      </c>
      <c r="X12" s="19" t="n">
        <v>0.149707875551737</v>
      </c>
      <c r="Y12" s="19" t="n">
        <v>0.156265327788928</v>
      </c>
      <c r="Z12" s="19" t="n">
        <v>0.255382482470883</v>
      </c>
      <c r="AA12" s="19" t="n">
        <v>0.156371852484394</v>
      </c>
      <c r="AB12" s="19" t="n">
        <v>0.217639795379751</v>
      </c>
      <c r="AC12" s="19" t="n">
        <v>0.12634039074324</v>
      </c>
      <c r="AD12" s="19" t="n">
        <v>0.260896865606333</v>
      </c>
      <c r="AE12" s="19"/>
      <c r="AF12" s="19" t="n">
        <v>0.182716228216576</v>
      </c>
      <c r="AG12" s="19" t="n">
        <v>0.160030038666833</v>
      </c>
      <c r="AH12" s="19" t="n">
        <v>0.180574456515679</v>
      </c>
      <c r="AI12" s="19"/>
      <c r="AJ12" s="19" t="n">
        <v>0.193218700905891</v>
      </c>
      <c r="AK12" s="19" t="n">
        <v>0.158993271289537</v>
      </c>
      <c r="AL12" s="19" t="n">
        <v>0.15308036786154</v>
      </c>
      <c r="AM12" s="19" t="n">
        <v>0.132612049784329</v>
      </c>
      <c r="AN12" s="19" t="n">
        <v>0.174678852789854</v>
      </c>
      <c r="AO12" s="19"/>
      <c r="AP12" s="19" t="n">
        <v>0.213869561877251</v>
      </c>
      <c r="AQ12" s="19" t="n">
        <v>0.174006672091477</v>
      </c>
      <c r="AR12" s="19" t="n">
        <v>0.166965839914354</v>
      </c>
      <c r="AS12" s="19" t="n">
        <v>0.164635050288691</v>
      </c>
      <c r="AT12" s="19" t="n">
        <v>0.119042844858726</v>
      </c>
      <c r="AU12" s="19"/>
      <c r="AV12" s="19" t="n">
        <v>0.177877503396701</v>
      </c>
      <c r="AW12" s="19" t="n">
        <v>0.208354726430219</v>
      </c>
      <c r="AX12" s="19" t="n">
        <v>0.168892429833736</v>
      </c>
      <c r="AY12" s="19" t="n">
        <v>0.1876020769354</v>
      </c>
      <c r="AZ12" s="19" t="n">
        <v>0.169067110532692</v>
      </c>
      <c r="BA12" s="19" t="n">
        <v>0.131731538573971</v>
      </c>
      <c r="BB12" s="19"/>
      <c r="BC12" s="19" t="n">
        <v>0.256634260610176</v>
      </c>
      <c r="BD12" s="19" t="n">
        <v>0.136945425879062</v>
      </c>
      <c r="BE12" s="19" t="n">
        <v>0.161381897353661</v>
      </c>
      <c r="BF12" s="19" t="n">
        <v>0.209688136115792</v>
      </c>
      <c r="BG12" s="19" t="n">
        <v>0.147758094107462</v>
      </c>
    </row>
    <row r="13">
      <c r="B13" s="20" t="s">
        <v>653</v>
      </c>
      <c r="C13" s="19" t="n">
        <v>0.188959595863206</v>
      </c>
      <c r="D13" s="19" t="n">
        <v>0.221643583808545</v>
      </c>
      <c r="E13" s="19" t="n">
        <v>0.158346405764336</v>
      </c>
      <c r="F13" s="19"/>
      <c r="G13" s="19" t="n">
        <v>0.17018224246296</v>
      </c>
      <c r="H13" s="19" t="n">
        <v>0.147908290000746</v>
      </c>
      <c r="I13" s="19" t="n">
        <v>0.16404522746723</v>
      </c>
      <c r="J13" s="19" t="n">
        <v>0.208625524456974</v>
      </c>
      <c r="K13" s="19" t="n">
        <v>0.225515567739175</v>
      </c>
      <c r="L13" s="19" t="n">
        <v>0.218380282798166</v>
      </c>
      <c r="M13" s="19"/>
      <c r="N13" s="19" t="n">
        <v>0.198267911998133</v>
      </c>
      <c r="O13" s="19" t="n">
        <v>0.169379401671217</v>
      </c>
      <c r="P13" s="19" t="n">
        <v>0.217828329699108</v>
      </c>
      <c r="Q13" s="19" t="n">
        <v>0.169731834802733</v>
      </c>
      <c r="R13" s="19"/>
      <c r="S13" s="19" t="n">
        <v>0.162929915284366</v>
      </c>
      <c r="T13" s="19" t="n">
        <v>0.202373357082694</v>
      </c>
      <c r="U13" s="19" t="n">
        <v>0.1902458214822</v>
      </c>
      <c r="V13" s="19" t="n">
        <v>0.163666861989446</v>
      </c>
      <c r="W13" s="19" t="n">
        <v>0.235236994650949</v>
      </c>
      <c r="X13" s="19" t="n">
        <v>0.183804226404322</v>
      </c>
      <c r="Y13" s="19" t="n">
        <v>0.273233964300569</v>
      </c>
      <c r="Z13" s="19" t="n">
        <v>0.241510441913212</v>
      </c>
      <c r="AA13" s="19" t="n">
        <v>0.172565952996073</v>
      </c>
      <c r="AB13" s="19" t="n">
        <v>0.137210457287904</v>
      </c>
      <c r="AC13" s="19" t="n">
        <v>0.15577885866042</v>
      </c>
      <c r="AD13" s="19" t="n">
        <v>0.208280357775892</v>
      </c>
      <c r="AE13" s="19"/>
      <c r="AF13" s="19" t="n">
        <v>0.221056514295909</v>
      </c>
      <c r="AG13" s="19" t="n">
        <v>0.186419991709546</v>
      </c>
      <c r="AH13" s="19" t="n">
        <v>0.142407725617945</v>
      </c>
      <c r="AI13" s="19"/>
      <c r="AJ13" s="19" t="n">
        <v>0.209722236003601</v>
      </c>
      <c r="AK13" s="19" t="n">
        <v>0.164623112331262</v>
      </c>
      <c r="AL13" s="19" t="n">
        <v>0.234359647445498</v>
      </c>
      <c r="AM13" s="19" t="n">
        <v>0.16559878674429</v>
      </c>
      <c r="AN13" s="19" t="n">
        <v>0.157137974304295</v>
      </c>
      <c r="AO13" s="19"/>
      <c r="AP13" s="19" t="n">
        <v>0.196829350139845</v>
      </c>
      <c r="AQ13" s="19" t="n">
        <v>0.181418340812818</v>
      </c>
      <c r="AR13" s="19" t="n">
        <v>0.219478994020178</v>
      </c>
      <c r="AS13" s="19" t="n">
        <v>0.220462401459958</v>
      </c>
      <c r="AT13" s="19" t="n">
        <v>0.205936840218496</v>
      </c>
      <c r="AU13" s="19"/>
      <c r="AV13" s="19" t="n">
        <v>0.169414020899475</v>
      </c>
      <c r="AW13" s="19" t="n">
        <v>0.205702638665415</v>
      </c>
      <c r="AX13" s="19" t="n">
        <v>0.271877371570632</v>
      </c>
      <c r="AY13" s="19" t="n">
        <v>0.212639992619474</v>
      </c>
      <c r="AZ13" s="19" t="n">
        <v>0.169669689794774</v>
      </c>
      <c r="BA13" s="19" t="n">
        <v>0.159382716037712</v>
      </c>
      <c r="BB13" s="19"/>
      <c r="BC13" s="19" t="n">
        <v>0.191179484722216</v>
      </c>
      <c r="BD13" s="19" t="n">
        <v>0.206926889903284</v>
      </c>
      <c r="BE13" s="19" t="n">
        <v>0.187629438983951</v>
      </c>
      <c r="BF13" s="19" t="n">
        <v>0.1607703579817</v>
      </c>
      <c r="BG13" s="19" t="n">
        <v>0.0614775377838027</v>
      </c>
    </row>
    <row r="14">
      <c r="B14" s="20" t="s">
        <v>654</v>
      </c>
      <c r="C14" s="19" t="n">
        <v>0.0810412732712514</v>
      </c>
      <c r="D14" s="19" t="n">
        <v>0.0792054856267201</v>
      </c>
      <c r="E14" s="19" t="n">
        <v>0.0835501696675915</v>
      </c>
      <c r="F14" s="19"/>
      <c r="G14" s="19" t="n">
        <v>0.0581106697893946</v>
      </c>
      <c r="H14" s="19" t="n">
        <v>0.0719992443128608</v>
      </c>
      <c r="I14" s="19" t="n">
        <v>0.0643466073565526</v>
      </c>
      <c r="J14" s="19" t="n">
        <v>0.0990387145085402</v>
      </c>
      <c r="K14" s="19" t="n">
        <v>0.0802089642990552</v>
      </c>
      <c r="L14" s="19" t="n">
        <v>0.104638416367064</v>
      </c>
      <c r="M14" s="19"/>
      <c r="N14" s="19" t="n">
        <v>0.0760629886262576</v>
      </c>
      <c r="O14" s="19" t="n">
        <v>0.0773370830549284</v>
      </c>
      <c r="P14" s="19" t="n">
        <v>0.0592599719483407</v>
      </c>
      <c r="Q14" s="19" t="n">
        <v>0.110747810751711</v>
      </c>
      <c r="R14" s="19"/>
      <c r="S14" s="19" t="n">
        <v>0.0875295836146732</v>
      </c>
      <c r="T14" s="19" t="n">
        <v>0.0596412116850123</v>
      </c>
      <c r="U14" s="19" t="n">
        <v>0.0889573539400918</v>
      </c>
      <c r="V14" s="19" t="n">
        <v>0.0592341414749301</v>
      </c>
      <c r="W14" s="19" t="n">
        <v>0.0944130636097317</v>
      </c>
      <c r="X14" s="19" t="n">
        <v>0.0701676239770942</v>
      </c>
      <c r="Y14" s="19" t="n">
        <v>0.0882082528050771</v>
      </c>
      <c r="Z14" s="19" t="n">
        <v>0.0416244328817582</v>
      </c>
      <c r="AA14" s="19" t="n">
        <v>0.104893341465106</v>
      </c>
      <c r="AB14" s="19" t="n">
        <v>0.0708997350857117</v>
      </c>
      <c r="AC14" s="19" t="n">
        <v>0.107140461797507</v>
      </c>
      <c r="AD14" s="19" t="n">
        <v>0.110643726958087</v>
      </c>
      <c r="AE14" s="19"/>
      <c r="AF14" s="19" t="n">
        <v>0.0988115898966365</v>
      </c>
      <c r="AG14" s="19" t="n">
        <v>0.0769298732922907</v>
      </c>
      <c r="AH14" s="19" t="n">
        <v>0.069047418383243</v>
      </c>
      <c r="AI14" s="19"/>
      <c r="AJ14" s="19" t="n">
        <v>0.0836068907822454</v>
      </c>
      <c r="AK14" s="19" t="n">
        <v>0.0791660628971788</v>
      </c>
      <c r="AL14" s="19" t="n">
        <v>0.0503050853508674</v>
      </c>
      <c r="AM14" s="19" t="n">
        <v>0.0976937739632325</v>
      </c>
      <c r="AN14" s="19" t="n">
        <v>0.0583163849943787</v>
      </c>
      <c r="AO14" s="19"/>
      <c r="AP14" s="19" t="n">
        <v>0.0938103416089035</v>
      </c>
      <c r="AQ14" s="19" t="n">
        <v>0.0624694686319332</v>
      </c>
      <c r="AR14" s="19" t="n">
        <v>0.0554130778163598</v>
      </c>
      <c r="AS14" s="19" t="n">
        <v>0.105921793652186</v>
      </c>
      <c r="AT14" s="19" t="n">
        <v>0.0573413930686264</v>
      </c>
      <c r="AU14" s="19"/>
      <c r="AV14" s="19" t="n">
        <v>0.0745941293400162</v>
      </c>
      <c r="AW14" s="19" t="n">
        <v>0.0708708181664106</v>
      </c>
      <c r="AX14" s="19" t="n">
        <v>0.0608237190934875</v>
      </c>
      <c r="AY14" s="19" t="n">
        <v>0.112328644458687</v>
      </c>
      <c r="AZ14" s="19" t="n">
        <v>0.0566861629716982</v>
      </c>
      <c r="BA14" s="19" t="n">
        <v>0.0641464791970223</v>
      </c>
      <c r="BB14" s="19"/>
      <c r="BC14" s="19" t="n">
        <v>0.0993483629115291</v>
      </c>
      <c r="BD14" s="19" t="n">
        <v>0.0816666917560765</v>
      </c>
      <c r="BE14" s="19" t="n">
        <v>0.0639943681158618</v>
      </c>
      <c r="BF14" s="19" t="n">
        <v>0.0720503515848898</v>
      </c>
      <c r="BG14" s="19" t="n">
        <v>0.0964720593676129</v>
      </c>
    </row>
    <row r="15">
      <c r="B15" s="20" t="s">
        <v>655</v>
      </c>
      <c r="C15" s="19" t="n">
        <v>0.0389904589447108</v>
      </c>
      <c r="D15" s="19" t="n">
        <v>0.039217625365881</v>
      </c>
      <c r="E15" s="19" t="n">
        <v>0.0391021978926921</v>
      </c>
      <c r="F15" s="19"/>
      <c r="G15" s="19" t="n">
        <v>0.0361459597860733</v>
      </c>
      <c r="H15" s="19" t="n">
        <v>0.0196086178627322</v>
      </c>
      <c r="I15" s="19" t="n">
        <v>0.05757290495563</v>
      </c>
      <c r="J15" s="19" t="n">
        <v>0.0183220721765836</v>
      </c>
      <c r="K15" s="19" t="n">
        <v>0.0570964578581687</v>
      </c>
      <c r="L15" s="19" t="n">
        <v>0.0472977839815766</v>
      </c>
      <c r="M15" s="19"/>
      <c r="N15" s="19" t="n">
        <v>0.0265125249190167</v>
      </c>
      <c r="O15" s="19" t="n">
        <v>0.0750893446741392</v>
      </c>
      <c r="P15" s="19" t="n">
        <v>0.00817384625163426</v>
      </c>
      <c r="Q15" s="19" t="n">
        <v>0.0427908273181734</v>
      </c>
      <c r="R15" s="19"/>
      <c r="S15" s="19" t="n">
        <v>0.0231901724505718</v>
      </c>
      <c r="T15" s="19" t="n">
        <v>0.0378086154857082</v>
      </c>
      <c r="U15" s="19" t="n">
        <v>0.0364379032718322</v>
      </c>
      <c r="V15" s="19" t="n">
        <v>0.0482265479383884</v>
      </c>
      <c r="W15" s="19" t="n">
        <v>0.0141529860830324</v>
      </c>
      <c r="X15" s="19" t="n">
        <v>0.0435811266533386</v>
      </c>
      <c r="Y15" s="19" t="n">
        <v>0.0490129805637127</v>
      </c>
      <c r="Z15" s="19" t="n">
        <v>0</v>
      </c>
      <c r="AA15" s="19" t="n">
        <v>0.0168901509493311</v>
      </c>
      <c r="AB15" s="19" t="n">
        <v>0.0630360372670561</v>
      </c>
      <c r="AC15" s="19" t="n">
        <v>0.117926943477723</v>
      </c>
      <c r="AD15" s="19" t="n">
        <v>0.0614803420035718</v>
      </c>
      <c r="AE15" s="19"/>
      <c r="AF15" s="19" t="n">
        <v>0.0623612975104843</v>
      </c>
      <c r="AG15" s="19" t="n">
        <v>0.0267090664733921</v>
      </c>
      <c r="AH15" s="19" t="n">
        <v>0.0408959180445223</v>
      </c>
      <c r="AI15" s="19"/>
      <c r="AJ15" s="19" t="n">
        <v>0.0452941597568464</v>
      </c>
      <c r="AK15" s="19" t="n">
        <v>0.0263017189294464</v>
      </c>
      <c r="AL15" s="19" t="n">
        <v>0.0144211646558651</v>
      </c>
      <c r="AM15" s="19" t="n">
        <v>0.143635275283894</v>
      </c>
      <c r="AN15" s="19" t="n">
        <v>0.0363426205894722</v>
      </c>
      <c r="AO15" s="19"/>
      <c r="AP15" s="19" t="n">
        <v>0.044825906938882</v>
      </c>
      <c r="AQ15" s="19" t="n">
        <v>0.0371205748470997</v>
      </c>
      <c r="AR15" s="19" t="n">
        <v>0.0127385841777003</v>
      </c>
      <c r="AS15" s="19" t="n">
        <v>0.0436974698768257</v>
      </c>
      <c r="AT15" s="19" t="n">
        <v>0.0222675625589678</v>
      </c>
      <c r="AU15" s="19"/>
      <c r="AV15" s="19" t="n">
        <v>0.0249431554613369</v>
      </c>
      <c r="AW15" s="19" t="n">
        <v>0.037099619526662</v>
      </c>
      <c r="AX15" s="19" t="n">
        <v>0</v>
      </c>
      <c r="AY15" s="19" t="n">
        <v>0.0425363016899591</v>
      </c>
      <c r="AZ15" s="19" t="n">
        <v>0.0282430308939377</v>
      </c>
      <c r="BA15" s="19" t="n">
        <v>0.121102263196558</v>
      </c>
      <c r="BB15" s="19"/>
      <c r="BC15" s="19" t="n">
        <v>0.0324359129163395</v>
      </c>
      <c r="BD15" s="19" t="n">
        <v>0.0326916625697514</v>
      </c>
      <c r="BE15" s="19" t="n">
        <v>0.0402955100304058</v>
      </c>
      <c r="BF15" s="19" t="n">
        <v>0.0185646230596048</v>
      </c>
      <c r="BG15" s="19" t="n">
        <v>0.0519133913206329</v>
      </c>
    </row>
    <row r="16">
      <c r="B16" s="20" t="s">
        <v>123</v>
      </c>
      <c r="C16" s="21" t="n">
        <v>0.119223558934136</v>
      </c>
      <c r="D16" s="21" t="n">
        <v>0.107459199463471</v>
      </c>
      <c r="E16" s="21" t="n">
        <v>0.131855229976406</v>
      </c>
      <c r="F16" s="21"/>
      <c r="G16" s="21" t="n">
        <v>0.0731575800356292</v>
      </c>
      <c r="H16" s="21" t="n">
        <v>0.0624513063263087</v>
      </c>
      <c r="I16" s="21" t="n">
        <v>0.113090606238207</v>
      </c>
      <c r="J16" s="21" t="n">
        <v>0.124022674283072</v>
      </c>
      <c r="K16" s="21" t="n">
        <v>0.172790250681648</v>
      </c>
      <c r="L16" s="21" t="n">
        <v>0.167145507403384</v>
      </c>
      <c r="M16" s="21"/>
      <c r="N16" s="21" t="n">
        <v>0.0695804401074867</v>
      </c>
      <c r="O16" s="21" t="n">
        <v>0.095126250243397</v>
      </c>
      <c r="P16" s="21" t="n">
        <v>0.184713858084616</v>
      </c>
      <c r="Q16" s="21" t="n">
        <v>0.144041979191003</v>
      </c>
      <c r="R16" s="21"/>
      <c r="S16" s="21" t="n">
        <v>0.101743142005152</v>
      </c>
      <c r="T16" s="21" t="n">
        <v>0.158346117963544</v>
      </c>
      <c r="U16" s="21" t="n">
        <v>0.143961314901289</v>
      </c>
      <c r="V16" s="21" t="n">
        <v>0.0725229251989947</v>
      </c>
      <c r="W16" s="21" t="n">
        <v>0.155318077691395</v>
      </c>
      <c r="X16" s="21" t="n">
        <v>0.117277337648578</v>
      </c>
      <c r="Y16" s="21" t="n">
        <v>0.0804562778110059</v>
      </c>
      <c r="Z16" s="21" t="n">
        <v>0.174965585758941</v>
      </c>
      <c r="AA16" s="21" t="n">
        <v>0.105364570952976</v>
      </c>
      <c r="AB16" s="21" t="n">
        <v>0.138221034202045</v>
      </c>
      <c r="AC16" s="21" t="n">
        <v>0.0926724821369502</v>
      </c>
      <c r="AD16" s="21" t="n">
        <v>0.0885677767360788</v>
      </c>
      <c r="AE16" s="21"/>
      <c r="AF16" s="21" t="n">
        <v>0.13130925704805</v>
      </c>
      <c r="AG16" s="21" t="n">
        <v>0.100528852797183</v>
      </c>
      <c r="AH16" s="21" t="n">
        <v>0.188992160937877</v>
      </c>
      <c r="AI16" s="21"/>
      <c r="AJ16" s="21" t="n">
        <v>0.136958621315516</v>
      </c>
      <c r="AK16" s="21" t="n">
        <v>0.0696779503878413</v>
      </c>
      <c r="AL16" s="21" t="n">
        <v>0.122637672885488</v>
      </c>
      <c r="AM16" s="21" t="n">
        <v>0.0990595930008822</v>
      </c>
      <c r="AN16" s="21" t="n">
        <v>0.203502058926247</v>
      </c>
      <c r="AO16" s="21"/>
      <c r="AP16" s="21" t="n">
        <v>0.125079463004194</v>
      </c>
      <c r="AQ16" s="21" t="n">
        <v>0.0802427057321539</v>
      </c>
      <c r="AR16" s="21" t="n">
        <v>0.0771655859359557</v>
      </c>
      <c r="AS16" s="21" t="n">
        <v>0.136186573134948</v>
      </c>
      <c r="AT16" s="21" t="n">
        <v>0.188062680024692</v>
      </c>
      <c r="AU16" s="21"/>
      <c r="AV16" s="21" t="n">
        <v>0.0688742550427725</v>
      </c>
      <c r="AW16" s="21" t="n">
        <v>0.112580184641182</v>
      </c>
      <c r="AX16" s="21" t="n">
        <v>0.0658692386308078</v>
      </c>
      <c r="AY16" s="21" t="n">
        <v>0.130246892857964</v>
      </c>
      <c r="AZ16" s="21" t="n">
        <v>0.123798827491125</v>
      </c>
      <c r="BA16" s="21" t="n">
        <v>0.232340586640661</v>
      </c>
      <c r="BB16" s="21"/>
      <c r="BC16" s="21" t="n">
        <v>0.162577647572038</v>
      </c>
      <c r="BD16" s="21" t="n">
        <v>0.125298552572495</v>
      </c>
      <c r="BE16" s="21" t="n">
        <v>0.0780299130742625</v>
      </c>
      <c r="BF16" s="21" t="n">
        <v>0.0642586976772759</v>
      </c>
      <c r="BG16" s="21" t="n">
        <v>0.13067260603138</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669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0.0555746682454305</v>
      </c>
      <c r="D9" s="19" t="n">
        <v>0.051181724793162</v>
      </c>
      <c r="E9" s="19" t="n">
        <v>0.0603866943326081</v>
      </c>
      <c r="F9" s="19"/>
      <c r="G9" s="19" t="n">
        <v>0.0694661501853707</v>
      </c>
      <c r="H9" s="19" t="n">
        <v>0.113009522620643</v>
      </c>
      <c r="I9" s="19" t="n">
        <v>0.0661557752877797</v>
      </c>
      <c r="J9" s="19" t="n">
        <v>0.0331456287762507</v>
      </c>
      <c r="K9" s="19" t="n">
        <v>0.0212445774017425</v>
      </c>
      <c r="L9" s="19" t="n">
        <v>0.0279846940784524</v>
      </c>
      <c r="M9" s="19"/>
      <c r="N9" s="19" t="n">
        <v>0.0869320358255167</v>
      </c>
      <c r="O9" s="19" t="n">
        <v>0.0489298362873564</v>
      </c>
      <c r="P9" s="19" t="n">
        <v>0.0401010912136212</v>
      </c>
      <c r="Q9" s="19" t="n">
        <v>0.0404867599044603</v>
      </c>
      <c r="R9" s="19"/>
      <c r="S9" s="19" t="n">
        <v>0.073315717020789</v>
      </c>
      <c r="T9" s="19" t="n">
        <v>0.0433331603998262</v>
      </c>
      <c r="U9" s="19" t="n">
        <v>0.0403476941046442</v>
      </c>
      <c r="V9" s="19" t="n">
        <v>0.0703556307966221</v>
      </c>
      <c r="W9" s="19" t="n">
        <v>0.0568418410367361</v>
      </c>
      <c r="X9" s="19" t="n">
        <v>0.0918311922083145</v>
      </c>
      <c r="Y9" s="19" t="n">
        <v>0.0555880387317986</v>
      </c>
      <c r="Z9" s="19" t="n">
        <v>0</v>
      </c>
      <c r="AA9" s="19" t="n">
        <v>0.0303565787277251</v>
      </c>
      <c r="AB9" s="19" t="n">
        <v>0.0459830903508302</v>
      </c>
      <c r="AC9" s="19" t="n">
        <v>0.0583640231416251</v>
      </c>
      <c r="AD9" s="19" t="n">
        <v>0.0920388999811297</v>
      </c>
      <c r="AE9" s="19"/>
      <c r="AF9" s="19" t="n">
        <v>0.0548085202228958</v>
      </c>
      <c r="AG9" s="19" t="n">
        <v>0.0602580767816344</v>
      </c>
      <c r="AH9" s="19" t="n">
        <v>0.0707041726269518</v>
      </c>
      <c r="AI9" s="19"/>
      <c r="AJ9" s="19" t="n">
        <v>0.0490072889693895</v>
      </c>
      <c r="AK9" s="19" t="n">
        <v>0.0775148503820413</v>
      </c>
      <c r="AL9" s="19" t="n">
        <v>0.0772021100102552</v>
      </c>
      <c r="AM9" s="19" t="n">
        <v>0.0981737062631574</v>
      </c>
      <c r="AN9" s="19" t="n">
        <v>0.0435444686379419</v>
      </c>
      <c r="AO9" s="19"/>
      <c r="AP9" s="19" t="n">
        <v>0.0531632294507871</v>
      </c>
      <c r="AQ9" s="19" t="n">
        <v>0.0692948832639134</v>
      </c>
      <c r="AR9" s="19" t="n">
        <v>0.0406497094244678</v>
      </c>
      <c r="AS9" s="19" t="n">
        <v>0.039365552678845</v>
      </c>
      <c r="AT9" s="19" t="n">
        <v>0.0193758041678408</v>
      </c>
      <c r="AU9" s="19"/>
      <c r="AV9" s="19" t="n">
        <v>0.0968721293815958</v>
      </c>
      <c r="AW9" s="19" t="n">
        <v>0.0549494089335999</v>
      </c>
      <c r="AX9" s="19" t="n">
        <v>0.0435517867507154</v>
      </c>
      <c r="AY9" s="19" t="n">
        <v>0.027532979752822</v>
      </c>
      <c r="AZ9" s="19" t="n">
        <v>0.0347057306628688</v>
      </c>
      <c r="BA9" s="19" t="n">
        <v>0.0228750421502829</v>
      </c>
      <c r="BB9" s="19"/>
      <c r="BC9" s="19" t="n">
        <v>0.0410240269313079</v>
      </c>
      <c r="BD9" s="19" t="n">
        <v>0.0395653294136723</v>
      </c>
      <c r="BE9" s="19" t="n">
        <v>0.0708562186889113</v>
      </c>
      <c r="BF9" s="19" t="n">
        <v>0.0821973583901976</v>
      </c>
      <c r="BG9" s="19" t="n">
        <v>0.349946156674526</v>
      </c>
    </row>
    <row r="10">
      <c r="B10" s="20" t="s">
        <v>650</v>
      </c>
      <c r="C10" s="19" t="n">
        <v>0.149680522203379</v>
      </c>
      <c r="D10" s="19" t="n">
        <v>0.177514543108429</v>
      </c>
      <c r="E10" s="19" t="n">
        <v>0.123513209130253</v>
      </c>
      <c r="F10" s="19"/>
      <c r="G10" s="19" t="n">
        <v>0.199496253937686</v>
      </c>
      <c r="H10" s="19" t="n">
        <v>0.21252032519707</v>
      </c>
      <c r="I10" s="19" t="n">
        <v>0.158537198415219</v>
      </c>
      <c r="J10" s="19" t="n">
        <v>0.121225958384666</v>
      </c>
      <c r="K10" s="19" t="n">
        <v>0.0936058667283234</v>
      </c>
      <c r="L10" s="19" t="n">
        <v>0.111859512786193</v>
      </c>
      <c r="M10" s="19"/>
      <c r="N10" s="19" t="n">
        <v>0.198561408817166</v>
      </c>
      <c r="O10" s="19" t="n">
        <v>0.178616456248947</v>
      </c>
      <c r="P10" s="19" t="n">
        <v>0.0914737433243606</v>
      </c>
      <c r="Q10" s="19" t="n">
        <v>0.115115942549154</v>
      </c>
      <c r="R10" s="19"/>
      <c r="S10" s="19" t="n">
        <v>0.215563141804502</v>
      </c>
      <c r="T10" s="19" t="n">
        <v>0.149460093847592</v>
      </c>
      <c r="U10" s="19" t="n">
        <v>0.13864908452604</v>
      </c>
      <c r="V10" s="19" t="n">
        <v>0.0893430869126936</v>
      </c>
      <c r="W10" s="19" t="n">
        <v>0.161961137974872</v>
      </c>
      <c r="X10" s="19" t="n">
        <v>0.165619813854907</v>
      </c>
      <c r="Y10" s="19" t="n">
        <v>0.104899651089021</v>
      </c>
      <c r="Z10" s="19" t="n">
        <v>0.103780132710484</v>
      </c>
      <c r="AA10" s="19" t="n">
        <v>0.148050290395536</v>
      </c>
      <c r="AB10" s="19" t="n">
        <v>0.131176257932171</v>
      </c>
      <c r="AC10" s="19" t="n">
        <v>0.203803617483535</v>
      </c>
      <c r="AD10" s="19" t="n">
        <v>0.0883762386368451</v>
      </c>
      <c r="AE10" s="19"/>
      <c r="AF10" s="19" t="n">
        <v>0.132403410462003</v>
      </c>
      <c r="AG10" s="19" t="n">
        <v>0.170531508321689</v>
      </c>
      <c r="AH10" s="19" t="n">
        <v>0.110395399820707</v>
      </c>
      <c r="AI10" s="19"/>
      <c r="AJ10" s="19" t="n">
        <v>0.128940967929964</v>
      </c>
      <c r="AK10" s="19" t="n">
        <v>0.191055603880104</v>
      </c>
      <c r="AL10" s="19" t="n">
        <v>0.14473595167364</v>
      </c>
      <c r="AM10" s="19" t="n">
        <v>0.100878271711275</v>
      </c>
      <c r="AN10" s="19" t="n">
        <v>0.124160650907016</v>
      </c>
      <c r="AO10" s="19"/>
      <c r="AP10" s="19" t="n">
        <v>0.123436652667277</v>
      </c>
      <c r="AQ10" s="19" t="n">
        <v>0.211973194904868</v>
      </c>
      <c r="AR10" s="19" t="n">
        <v>0.146200479234898</v>
      </c>
      <c r="AS10" s="19" t="n">
        <v>0.125944264582869</v>
      </c>
      <c r="AT10" s="19" t="n">
        <v>0.104782345418298</v>
      </c>
      <c r="AU10" s="19"/>
      <c r="AV10" s="19" t="n">
        <v>0.222084273631355</v>
      </c>
      <c r="AW10" s="19" t="n">
        <v>0.133366201081891</v>
      </c>
      <c r="AX10" s="19" t="n">
        <v>0.114231351376303</v>
      </c>
      <c r="AY10" s="19" t="n">
        <v>0.142657528171156</v>
      </c>
      <c r="AZ10" s="19" t="n">
        <v>0.128205672934011</v>
      </c>
      <c r="BA10" s="19" t="n">
        <v>0.100005799848163</v>
      </c>
      <c r="BB10" s="19"/>
      <c r="BC10" s="19" t="n">
        <v>0.0906158692042822</v>
      </c>
      <c r="BD10" s="19" t="n">
        <v>0.13358275574281</v>
      </c>
      <c r="BE10" s="19" t="n">
        <v>0.197342319831037</v>
      </c>
      <c r="BF10" s="19" t="n">
        <v>0.205889089501359</v>
      </c>
      <c r="BG10" s="19" t="n">
        <v>0.215694026896068</v>
      </c>
    </row>
    <row r="11">
      <c r="B11" s="20" t="s">
        <v>651</v>
      </c>
      <c r="C11" s="19" t="n">
        <v>0.288167508945339</v>
      </c>
      <c r="D11" s="19" t="n">
        <v>0.29959082590554</v>
      </c>
      <c r="E11" s="19" t="n">
        <v>0.277414975694059</v>
      </c>
      <c r="F11" s="19"/>
      <c r="G11" s="19" t="n">
        <v>0.328812583743803</v>
      </c>
      <c r="H11" s="19" t="n">
        <v>0.313206187584885</v>
      </c>
      <c r="I11" s="19" t="n">
        <v>0.326079417594316</v>
      </c>
      <c r="J11" s="19" t="n">
        <v>0.324462696981688</v>
      </c>
      <c r="K11" s="19" t="n">
        <v>0.180204675637423</v>
      </c>
      <c r="L11" s="19" t="n">
        <v>0.247537389080901</v>
      </c>
      <c r="M11" s="19"/>
      <c r="N11" s="19" t="n">
        <v>0.292974972734951</v>
      </c>
      <c r="O11" s="19" t="n">
        <v>0.313893602779528</v>
      </c>
      <c r="P11" s="19" t="n">
        <v>0.266435025963573</v>
      </c>
      <c r="Q11" s="19" t="n">
        <v>0.271721382524844</v>
      </c>
      <c r="R11" s="19"/>
      <c r="S11" s="19" t="n">
        <v>0.300642259086867</v>
      </c>
      <c r="T11" s="19" t="n">
        <v>0.291860705372085</v>
      </c>
      <c r="U11" s="19" t="n">
        <v>0.225398303700353</v>
      </c>
      <c r="V11" s="19" t="n">
        <v>0.265230262034141</v>
      </c>
      <c r="W11" s="19" t="n">
        <v>0.344517195425385</v>
      </c>
      <c r="X11" s="19" t="n">
        <v>0.213887876610026</v>
      </c>
      <c r="Y11" s="19" t="n">
        <v>0.335902038561623</v>
      </c>
      <c r="Z11" s="19" t="n">
        <v>0.355088695098697</v>
      </c>
      <c r="AA11" s="19" t="n">
        <v>0.315553498134755</v>
      </c>
      <c r="AB11" s="19" t="n">
        <v>0.274440044883406</v>
      </c>
      <c r="AC11" s="19" t="n">
        <v>0.263168207539456</v>
      </c>
      <c r="AD11" s="19" t="n">
        <v>0.295821477356288</v>
      </c>
      <c r="AE11" s="19"/>
      <c r="AF11" s="19" t="n">
        <v>0.289823231260204</v>
      </c>
      <c r="AG11" s="19" t="n">
        <v>0.274858632904653</v>
      </c>
      <c r="AH11" s="19" t="n">
        <v>0.249366893979095</v>
      </c>
      <c r="AI11" s="19"/>
      <c r="AJ11" s="19" t="n">
        <v>0.315213652401686</v>
      </c>
      <c r="AK11" s="19" t="n">
        <v>0.312772547694094</v>
      </c>
      <c r="AL11" s="19" t="n">
        <v>0.240773702912262</v>
      </c>
      <c r="AM11" s="19" t="n">
        <v>0.253491629273156</v>
      </c>
      <c r="AN11" s="19" t="n">
        <v>0.227079459360027</v>
      </c>
      <c r="AO11" s="19"/>
      <c r="AP11" s="19" t="n">
        <v>0.301627635484389</v>
      </c>
      <c r="AQ11" s="19" t="n">
        <v>0.316248013153722</v>
      </c>
      <c r="AR11" s="19" t="n">
        <v>0.305272120609249</v>
      </c>
      <c r="AS11" s="19" t="n">
        <v>0.312449078352045</v>
      </c>
      <c r="AT11" s="19" t="n">
        <v>0.268033920385365</v>
      </c>
      <c r="AU11" s="19"/>
      <c r="AV11" s="19" t="n">
        <v>0.334700372057971</v>
      </c>
      <c r="AW11" s="19" t="n">
        <v>0.301086983783912</v>
      </c>
      <c r="AX11" s="19" t="n">
        <v>0.332607772129522</v>
      </c>
      <c r="AY11" s="19" t="n">
        <v>0.339985268331856</v>
      </c>
      <c r="AZ11" s="19" t="n">
        <v>0.29469363735994</v>
      </c>
      <c r="BA11" s="19" t="n">
        <v>0.173057798078411</v>
      </c>
      <c r="BB11" s="19"/>
      <c r="BC11" s="19" t="n">
        <v>0.299604687007485</v>
      </c>
      <c r="BD11" s="19" t="n">
        <v>0.29887389096196</v>
      </c>
      <c r="BE11" s="19" t="n">
        <v>0.307511978838425</v>
      </c>
      <c r="BF11" s="19" t="n">
        <v>0.300121989518278</v>
      </c>
      <c r="BG11" s="19" t="n">
        <v>0.151240965077991</v>
      </c>
    </row>
    <row r="12">
      <c r="B12" s="20" t="s">
        <v>652</v>
      </c>
      <c r="C12" s="19" t="n">
        <v>0.15932950154676</v>
      </c>
      <c r="D12" s="19" t="n">
        <v>0.169896589729071</v>
      </c>
      <c r="E12" s="19" t="n">
        <v>0.145358306972295</v>
      </c>
      <c r="F12" s="19"/>
      <c r="G12" s="19" t="n">
        <v>0.164968638634151</v>
      </c>
      <c r="H12" s="19" t="n">
        <v>0.155239468048311</v>
      </c>
      <c r="I12" s="19" t="n">
        <v>0.143330142374576</v>
      </c>
      <c r="J12" s="19" t="n">
        <v>0.135623720434271</v>
      </c>
      <c r="K12" s="19" t="n">
        <v>0.209864786981236</v>
      </c>
      <c r="L12" s="19" t="n">
        <v>0.15833998059486</v>
      </c>
      <c r="M12" s="19"/>
      <c r="N12" s="19" t="n">
        <v>0.144494517987637</v>
      </c>
      <c r="O12" s="19" t="n">
        <v>0.158533602680059</v>
      </c>
      <c r="P12" s="19" t="n">
        <v>0.154142128302555</v>
      </c>
      <c r="Q12" s="19" t="n">
        <v>0.182723678663091</v>
      </c>
      <c r="R12" s="19"/>
      <c r="S12" s="19" t="n">
        <v>0.182437749835221</v>
      </c>
      <c r="T12" s="19" t="n">
        <v>0.140478173217099</v>
      </c>
      <c r="U12" s="19" t="n">
        <v>0.147482205745596</v>
      </c>
      <c r="V12" s="19" t="n">
        <v>0.172195329903636</v>
      </c>
      <c r="W12" s="19" t="n">
        <v>0.230080862868496</v>
      </c>
      <c r="X12" s="19" t="n">
        <v>0.175968903799852</v>
      </c>
      <c r="Y12" s="19" t="n">
        <v>0.170689243747886</v>
      </c>
      <c r="Z12" s="19" t="n">
        <v>0.089086316899211</v>
      </c>
      <c r="AA12" s="19" t="n">
        <v>0.122041799440731</v>
      </c>
      <c r="AB12" s="19" t="n">
        <v>0.171487230310909</v>
      </c>
      <c r="AC12" s="19" t="n">
        <v>0.0859420477757235</v>
      </c>
      <c r="AD12" s="19" t="n">
        <v>0.170790458588375</v>
      </c>
      <c r="AE12" s="19"/>
      <c r="AF12" s="19" t="n">
        <v>0.158423461917947</v>
      </c>
      <c r="AG12" s="19" t="n">
        <v>0.138534347362194</v>
      </c>
      <c r="AH12" s="19" t="n">
        <v>0.193717453706449</v>
      </c>
      <c r="AI12" s="19"/>
      <c r="AJ12" s="19" t="n">
        <v>0.162954845147698</v>
      </c>
      <c r="AK12" s="19" t="n">
        <v>0.125395190289941</v>
      </c>
      <c r="AL12" s="19" t="n">
        <v>0.117324797249954</v>
      </c>
      <c r="AM12" s="19" t="n">
        <v>0.163517683651606</v>
      </c>
      <c r="AN12" s="19" t="n">
        <v>0.227322516147549</v>
      </c>
      <c r="AO12" s="19"/>
      <c r="AP12" s="19" t="n">
        <v>0.160013481135937</v>
      </c>
      <c r="AQ12" s="19" t="n">
        <v>0.137736077768706</v>
      </c>
      <c r="AR12" s="19" t="n">
        <v>0.195334409399534</v>
      </c>
      <c r="AS12" s="19" t="n">
        <v>0.136254854093616</v>
      </c>
      <c r="AT12" s="19" t="n">
        <v>0.0573299019792504</v>
      </c>
      <c r="AU12" s="19"/>
      <c r="AV12" s="19" t="n">
        <v>0.134619982235031</v>
      </c>
      <c r="AW12" s="19" t="n">
        <v>0.153875008493834</v>
      </c>
      <c r="AX12" s="19" t="n">
        <v>0.197757435675161</v>
      </c>
      <c r="AY12" s="19" t="n">
        <v>0.138733111321618</v>
      </c>
      <c r="AZ12" s="19" t="n">
        <v>0.115740546702632</v>
      </c>
      <c r="BA12" s="19" t="n">
        <v>0.223221951731843</v>
      </c>
      <c r="BB12" s="19"/>
      <c r="BC12" s="19" t="n">
        <v>0.171046222472886</v>
      </c>
      <c r="BD12" s="19" t="n">
        <v>0.123888928463182</v>
      </c>
      <c r="BE12" s="19" t="n">
        <v>0.142278197840884</v>
      </c>
      <c r="BF12" s="19" t="n">
        <v>0.208425328000398</v>
      </c>
      <c r="BG12" s="19" t="n">
        <v>0.0857165650971286</v>
      </c>
    </row>
    <row r="13">
      <c r="B13" s="20" t="s">
        <v>653</v>
      </c>
      <c r="C13" s="19" t="n">
        <v>0.134276373527796</v>
      </c>
      <c r="D13" s="19" t="n">
        <v>0.125256381539218</v>
      </c>
      <c r="E13" s="19" t="n">
        <v>0.14433054850399</v>
      </c>
      <c r="F13" s="19"/>
      <c r="G13" s="19" t="n">
        <v>0.0994321700009955</v>
      </c>
      <c r="H13" s="19" t="n">
        <v>0.0877415396784132</v>
      </c>
      <c r="I13" s="19" t="n">
        <v>0.075781367242202</v>
      </c>
      <c r="J13" s="19" t="n">
        <v>0.150296241384672</v>
      </c>
      <c r="K13" s="19" t="n">
        <v>0.237150954655179</v>
      </c>
      <c r="L13" s="19" t="n">
        <v>0.167675235642346</v>
      </c>
      <c r="M13" s="19"/>
      <c r="N13" s="19" t="n">
        <v>0.103497218299798</v>
      </c>
      <c r="O13" s="19" t="n">
        <v>0.112066944047841</v>
      </c>
      <c r="P13" s="19" t="n">
        <v>0.161865280009687</v>
      </c>
      <c r="Q13" s="19" t="n">
        <v>0.169421694271828</v>
      </c>
      <c r="R13" s="19"/>
      <c r="S13" s="19" t="n">
        <v>0.0891818010011902</v>
      </c>
      <c r="T13" s="19" t="n">
        <v>0.165936117530113</v>
      </c>
      <c r="U13" s="19" t="n">
        <v>0.104545247320112</v>
      </c>
      <c r="V13" s="19" t="n">
        <v>0.0969414231944464</v>
      </c>
      <c r="W13" s="19" t="n">
        <v>0.103553109128139</v>
      </c>
      <c r="X13" s="19" t="n">
        <v>0.169456584360431</v>
      </c>
      <c r="Y13" s="19" t="n">
        <v>0.100354522537886</v>
      </c>
      <c r="Z13" s="19" t="n">
        <v>0.255770267633315</v>
      </c>
      <c r="AA13" s="19" t="n">
        <v>0.157423420767241</v>
      </c>
      <c r="AB13" s="19" t="n">
        <v>0.127805063945323</v>
      </c>
      <c r="AC13" s="19" t="n">
        <v>0.197296758043479</v>
      </c>
      <c r="AD13" s="19" t="n">
        <v>0.139319784370598</v>
      </c>
      <c r="AE13" s="19"/>
      <c r="AF13" s="19" t="n">
        <v>0.113414694930958</v>
      </c>
      <c r="AG13" s="19" t="n">
        <v>0.157032549917908</v>
      </c>
      <c r="AH13" s="19" t="n">
        <v>0.148936089743891</v>
      </c>
      <c r="AI13" s="19"/>
      <c r="AJ13" s="19" t="n">
        <v>0.134927436313266</v>
      </c>
      <c r="AK13" s="19" t="n">
        <v>0.139013188029297</v>
      </c>
      <c r="AL13" s="19" t="n">
        <v>0.153742367976953</v>
      </c>
      <c r="AM13" s="19" t="n">
        <v>0</v>
      </c>
      <c r="AN13" s="19" t="n">
        <v>0.136386875037632</v>
      </c>
      <c r="AO13" s="19"/>
      <c r="AP13" s="19" t="n">
        <v>0.123022228829058</v>
      </c>
      <c r="AQ13" s="19" t="n">
        <v>0.11798278568613</v>
      </c>
      <c r="AR13" s="19" t="n">
        <v>0.14718089037021</v>
      </c>
      <c r="AS13" s="19" t="n">
        <v>0.16398243150874</v>
      </c>
      <c r="AT13" s="19" t="n">
        <v>0.170235075479834</v>
      </c>
      <c r="AU13" s="19"/>
      <c r="AV13" s="19" t="n">
        <v>0.0886033994723131</v>
      </c>
      <c r="AW13" s="19" t="n">
        <v>0.138738879010684</v>
      </c>
      <c r="AX13" s="19" t="n">
        <v>0.171466879517108</v>
      </c>
      <c r="AY13" s="19" t="n">
        <v>0.149376648500646</v>
      </c>
      <c r="AZ13" s="19" t="n">
        <v>0.149350014545564</v>
      </c>
      <c r="BA13" s="19" t="n">
        <v>0.127762271574657</v>
      </c>
      <c r="BB13" s="19"/>
      <c r="BC13" s="19" t="n">
        <v>0.136217742439476</v>
      </c>
      <c r="BD13" s="19" t="n">
        <v>0.166608021704805</v>
      </c>
      <c r="BE13" s="19" t="n">
        <v>0.109237453743218</v>
      </c>
      <c r="BF13" s="19" t="n">
        <v>0.0805414269010241</v>
      </c>
      <c r="BG13" s="19" t="n">
        <v>0.0667296802229067</v>
      </c>
    </row>
    <row r="14">
      <c r="B14" s="20" t="s">
        <v>654</v>
      </c>
      <c r="C14" s="19" t="n">
        <v>0.0626401690150492</v>
      </c>
      <c r="D14" s="19" t="n">
        <v>0.0593466335984084</v>
      </c>
      <c r="E14" s="19" t="n">
        <v>0.0664285533495296</v>
      </c>
      <c r="F14" s="19"/>
      <c r="G14" s="19" t="n">
        <v>0.066980497662594</v>
      </c>
      <c r="H14" s="19" t="n">
        <v>0.0387430577444975</v>
      </c>
      <c r="I14" s="19" t="n">
        <v>0.0834229147247887</v>
      </c>
      <c r="J14" s="19" t="n">
        <v>0.0716292705140372</v>
      </c>
      <c r="K14" s="19" t="n">
        <v>0.04452525294023</v>
      </c>
      <c r="L14" s="19" t="n">
        <v>0.0674917732808485</v>
      </c>
      <c r="M14" s="19"/>
      <c r="N14" s="19" t="n">
        <v>0.0607345624899544</v>
      </c>
      <c r="O14" s="19" t="n">
        <v>0.0786624960039265</v>
      </c>
      <c r="P14" s="19" t="n">
        <v>0.0614439433327061</v>
      </c>
      <c r="Q14" s="19" t="n">
        <v>0.0490489869906941</v>
      </c>
      <c r="R14" s="19"/>
      <c r="S14" s="19" t="n">
        <v>0.0539012873385839</v>
      </c>
      <c r="T14" s="19" t="n">
        <v>0.0606557799772426</v>
      </c>
      <c r="U14" s="19" t="n">
        <v>0.155571277986716</v>
      </c>
      <c r="V14" s="19" t="n">
        <v>0.0934387285154645</v>
      </c>
      <c r="W14" s="19" t="n">
        <v>0.02673417456335</v>
      </c>
      <c r="X14" s="19" t="n">
        <v>0.0269001358527563</v>
      </c>
      <c r="Y14" s="19" t="n">
        <v>0.0975242689893892</v>
      </c>
      <c r="Z14" s="19" t="n">
        <v>0</v>
      </c>
      <c r="AA14" s="19" t="n">
        <v>0.0757620066903225</v>
      </c>
      <c r="AB14" s="19" t="n">
        <v>0.0318785046030731</v>
      </c>
      <c r="AC14" s="19" t="n">
        <v>0.0343887026992192</v>
      </c>
      <c r="AD14" s="19" t="n">
        <v>0.0668685508322035</v>
      </c>
      <c r="AE14" s="19"/>
      <c r="AF14" s="19" t="n">
        <v>0.0740742530471277</v>
      </c>
      <c r="AG14" s="19" t="n">
        <v>0.0546331892704103</v>
      </c>
      <c r="AH14" s="19" t="n">
        <v>0.0623517469233368</v>
      </c>
      <c r="AI14" s="19"/>
      <c r="AJ14" s="19" t="n">
        <v>0.0483349962277437</v>
      </c>
      <c r="AK14" s="19" t="n">
        <v>0.0614539367549771</v>
      </c>
      <c r="AL14" s="19" t="n">
        <v>0.0708814407672856</v>
      </c>
      <c r="AM14" s="19" t="n">
        <v>0.249043524277688</v>
      </c>
      <c r="AN14" s="19" t="n">
        <v>0.0540657089843872</v>
      </c>
      <c r="AO14" s="19"/>
      <c r="AP14" s="19" t="n">
        <v>0.0531099824805659</v>
      </c>
      <c r="AQ14" s="19" t="n">
        <v>0.0557326740814994</v>
      </c>
      <c r="AR14" s="19" t="n">
        <v>0.0485237201514849</v>
      </c>
      <c r="AS14" s="19" t="n">
        <v>0.0651155698186291</v>
      </c>
      <c r="AT14" s="19" t="n">
        <v>0.146874754384294</v>
      </c>
      <c r="AU14" s="19"/>
      <c r="AV14" s="19" t="n">
        <v>0.0639811747439379</v>
      </c>
      <c r="AW14" s="19" t="n">
        <v>0.04044542542502</v>
      </c>
      <c r="AX14" s="19" t="n">
        <v>0.0424349444053577</v>
      </c>
      <c r="AY14" s="19" t="n">
        <v>0.0688505995350246</v>
      </c>
      <c r="AZ14" s="19" t="n">
        <v>0.0971324365596571</v>
      </c>
      <c r="BA14" s="19" t="n">
        <v>0.0537784373445981</v>
      </c>
      <c r="BB14" s="19"/>
      <c r="BC14" s="19" t="n">
        <v>0.0778113724709816</v>
      </c>
      <c r="BD14" s="19" t="n">
        <v>0.0732718969430153</v>
      </c>
      <c r="BE14" s="19" t="n">
        <v>0.0575091071899691</v>
      </c>
      <c r="BF14" s="19" t="n">
        <v>0.0370789862684909</v>
      </c>
      <c r="BG14" s="19" t="n">
        <v>0</v>
      </c>
    </row>
    <row r="15">
      <c r="B15" s="20" t="s">
        <v>655</v>
      </c>
      <c r="C15" s="19" t="n">
        <v>0.0361932044964269</v>
      </c>
      <c r="D15" s="19" t="n">
        <v>0.0302823925590094</v>
      </c>
      <c r="E15" s="19" t="n">
        <v>0.0406084562729103</v>
      </c>
      <c r="F15" s="19"/>
      <c r="G15" s="19" t="n">
        <v>0.0195253070352806</v>
      </c>
      <c r="H15" s="19" t="n">
        <v>0.0363117041374211</v>
      </c>
      <c r="I15" s="19" t="n">
        <v>0.0232949649223287</v>
      </c>
      <c r="J15" s="19" t="n">
        <v>0.0652533416222391</v>
      </c>
      <c r="K15" s="19" t="n">
        <v>0.0381297963106225</v>
      </c>
      <c r="L15" s="19" t="n">
        <v>0.0342568714948269</v>
      </c>
      <c r="M15" s="19"/>
      <c r="N15" s="19" t="n">
        <v>0.0253206233402819</v>
      </c>
      <c r="O15" s="19" t="n">
        <v>0.0450494796601692</v>
      </c>
      <c r="P15" s="19" t="n">
        <v>0.0392011556156562</v>
      </c>
      <c r="Q15" s="19" t="n">
        <v>0.0367698473388285</v>
      </c>
      <c r="R15" s="19"/>
      <c r="S15" s="19" t="n">
        <v>0.0176543617083356</v>
      </c>
      <c r="T15" s="19" t="n">
        <v>0.0169707720905493</v>
      </c>
      <c r="U15" s="19" t="n">
        <v>0.0462194287102907</v>
      </c>
      <c r="V15" s="19" t="n">
        <v>0.0548071147303408</v>
      </c>
      <c r="W15" s="19" t="n">
        <v>0.024720801618275</v>
      </c>
      <c r="X15" s="19" t="n">
        <v>0.0138872568484115</v>
      </c>
      <c r="Y15" s="19" t="n">
        <v>0.0656381204594532</v>
      </c>
      <c r="Z15" s="19" t="n">
        <v>0.0647135949215487</v>
      </c>
      <c r="AA15" s="19" t="n">
        <v>0.0263546204383764</v>
      </c>
      <c r="AB15" s="19" t="n">
        <v>0.0560704349737265</v>
      </c>
      <c r="AC15" s="19" t="n">
        <v>0.0489087994058055</v>
      </c>
      <c r="AD15" s="19" t="n">
        <v>0.0648217019512831</v>
      </c>
      <c r="AE15" s="19"/>
      <c r="AF15" s="19" t="n">
        <v>0.0518727646782989</v>
      </c>
      <c r="AG15" s="19" t="n">
        <v>0.0275086426124477</v>
      </c>
      <c r="AH15" s="19" t="n">
        <v>0.0357021583343841</v>
      </c>
      <c r="AI15" s="19"/>
      <c r="AJ15" s="19" t="n">
        <v>0.0300044911316643</v>
      </c>
      <c r="AK15" s="19" t="n">
        <v>0.0352449273677955</v>
      </c>
      <c r="AL15" s="19" t="n">
        <v>0.0237142095800851</v>
      </c>
      <c r="AM15" s="19" t="n">
        <v>0.0808516597351472</v>
      </c>
      <c r="AN15" s="19" t="n">
        <v>0.0437944319963079</v>
      </c>
      <c r="AO15" s="19"/>
      <c r="AP15" s="19" t="n">
        <v>0.0437791084685095</v>
      </c>
      <c r="AQ15" s="19" t="n">
        <v>0.0169417944082468</v>
      </c>
      <c r="AR15" s="19" t="n">
        <v>0.0294987829120741</v>
      </c>
      <c r="AS15" s="19" t="n">
        <v>0.0562573389090404</v>
      </c>
      <c r="AT15" s="19" t="n">
        <v>0.0803445098380357</v>
      </c>
      <c r="AU15" s="19"/>
      <c r="AV15" s="19" t="n">
        <v>0.0139367291585891</v>
      </c>
      <c r="AW15" s="19" t="n">
        <v>0.0444508421948079</v>
      </c>
      <c r="AX15" s="19" t="n">
        <v>0.0388104264561017</v>
      </c>
      <c r="AY15" s="19" t="n">
        <v>0.0462470243291883</v>
      </c>
      <c r="AZ15" s="19" t="n">
        <v>0.0519058951428234</v>
      </c>
      <c r="BA15" s="19" t="n">
        <v>0.0242263995132673</v>
      </c>
      <c r="BB15" s="19"/>
      <c r="BC15" s="19" t="n">
        <v>0.0392684558678176</v>
      </c>
      <c r="BD15" s="19" t="n">
        <v>0.0524256919633393</v>
      </c>
      <c r="BE15" s="19" t="n">
        <v>0.0243386304549577</v>
      </c>
      <c r="BF15" s="19" t="n">
        <v>0.0204670307870338</v>
      </c>
      <c r="BG15" s="19" t="n">
        <v>0.0704647895573316</v>
      </c>
    </row>
    <row r="16">
      <c r="B16" s="20" t="s">
        <v>123</v>
      </c>
      <c r="C16" s="21" t="n">
        <v>0.114138052019819</v>
      </c>
      <c r="D16" s="21" t="n">
        <v>0.0869309087671621</v>
      </c>
      <c r="E16" s="21" t="n">
        <v>0.141959255744355</v>
      </c>
      <c r="F16" s="21"/>
      <c r="G16" s="21" t="n">
        <v>0.0513183988001198</v>
      </c>
      <c r="H16" s="21" t="n">
        <v>0.0432281949887595</v>
      </c>
      <c r="I16" s="21" t="n">
        <v>0.123398219438789</v>
      </c>
      <c r="J16" s="21" t="n">
        <v>0.0983631419021754</v>
      </c>
      <c r="K16" s="21" t="n">
        <v>0.175274089345243</v>
      </c>
      <c r="L16" s="21" t="n">
        <v>0.184854543041571</v>
      </c>
      <c r="M16" s="21"/>
      <c r="N16" s="21" t="n">
        <v>0.0874846605046942</v>
      </c>
      <c r="O16" s="21" t="n">
        <v>0.0642475822921741</v>
      </c>
      <c r="P16" s="21" t="n">
        <v>0.185337632237841</v>
      </c>
      <c r="Q16" s="21" t="n">
        <v>0.134711707757099</v>
      </c>
      <c r="R16" s="21"/>
      <c r="S16" s="21" t="n">
        <v>0.067303682204511</v>
      </c>
      <c r="T16" s="21" t="n">
        <v>0.131305197565493</v>
      </c>
      <c r="U16" s="21" t="n">
        <v>0.141786757906247</v>
      </c>
      <c r="V16" s="21" t="n">
        <v>0.157688423912656</v>
      </c>
      <c r="W16" s="21" t="n">
        <v>0.0515908773847461</v>
      </c>
      <c r="X16" s="21" t="n">
        <v>0.142448236465301</v>
      </c>
      <c r="Y16" s="21" t="n">
        <v>0.0694041158829429</v>
      </c>
      <c r="Z16" s="21" t="n">
        <v>0.131560992736744</v>
      </c>
      <c r="AA16" s="21" t="n">
        <v>0.124457785405312</v>
      </c>
      <c r="AB16" s="21" t="n">
        <v>0.161159373000561</v>
      </c>
      <c r="AC16" s="21" t="n">
        <v>0.108127843911157</v>
      </c>
      <c r="AD16" s="21" t="n">
        <v>0.0819628882832773</v>
      </c>
      <c r="AE16" s="21"/>
      <c r="AF16" s="21" t="n">
        <v>0.125179663480566</v>
      </c>
      <c r="AG16" s="21" t="n">
        <v>0.116643052829063</v>
      </c>
      <c r="AH16" s="21" t="n">
        <v>0.128826084865186</v>
      </c>
      <c r="AI16" s="21"/>
      <c r="AJ16" s="21" t="n">
        <v>0.130616321878588</v>
      </c>
      <c r="AK16" s="21" t="n">
        <v>0.0575497556017499</v>
      </c>
      <c r="AL16" s="21" t="n">
        <v>0.171625419829565</v>
      </c>
      <c r="AM16" s="21" t="n">
        <v>0.0540435250879703</v>
      </c>
      <c r="AN16" s="21" t="n">
        <v>0.143645888929139</v>
      </c>
      <c r="AO16" s="21"/>
      <c r="AP16" s="21" t="n">
        <v>0.141847681483477</v>
      </c>
      <c r="AQ16" s="21" t="n">
        <v>0.0740905767329144</v>
      </c>
      <c r="AR16" s="21" t="n">
        <v>0.087339887898083</v>
      </c>
      <c r="AS16" s="21" t="n">
        <v>0.100630910056215</v>
      </c>
      <c r="AT16" s="21" t="n">
        <v>0.153023688347082</v>
      </c>
      <c r="AU16" s="21"/>
      <c r="AV16" s="21" t="n">
        <v>0.0452019393192064</v>
      </c>
      <c r="AW16" s="21" t="n">
        <v>0.133087251076251</v>
      </c>
      <c r="AX16" s="21" t="n">
        <v>0.0591394036897319</v>
      </c>
      <c r="AY16" s="21" t="n">
        <v>0.0866168400576886</v>
      </c>
      <c r="AZ16" s="21" t="n">
        <v>0.128266066092504</v>
      </c>
      <c r="BA16" s="21" t="n">
        <v>0.275072299758778</v>
      </c>
      <c r="BB16" s="21"/>
      <c r="BC16" s="21" t="n">
        <v>0.144411623605764</v>
      </c>
      <c r="BD16" s="21" t="n">
        <v>0.111783484807216</v>
      </c>
      <c r="BE16" s="21" t="n">
        <v>0.0909260934125985</v>
      </c>
      <c r="BF16" s="21" t="n">
        <v>0.0652787906332193</v>
      </c>
      <c r="BG16" s="21" t="n">
        <v>0.0602078164740485</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670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0.0577794917052175</v>
      </c>
      <c r="D9" s="19" t="n">
        <v>0.0536712718213849</v>
      </c>
      <c r="E9" s="19" t="n">
        <v>0.0623296460314535</v>
      </c>
      <c r="F9" s="19"/>
      <c r="G9" s="19" t="n">
        <v>0.0711005185570409</v>
      </c>
      <c r="H9" s="19" t="n">
        <v>0.108526775097414</v>
      </c>
      <c r="I9" s="19" t="n">
        <v>0.100357821090908</v>
      </c>
      <c r="J9" s="19" t="n">
        <v>0.0261141309146802</v>
      </c>
      <c r="K9" s="19" t="n">
        <v>0.0226217526142289</v>
      </c>
      <c r="L9" s="19" t="n">
        <v>0.0184661738460774</v>
      </c>
      <c r="M9" s="19"/>
      <c r="N9" s="19" t="n">
        <v>0.0900065738429434</v>
      </c>
      <c r="O9" s="19" t="n">
        <v>0.0658780656417074</v>
      </c>
      <c r="P9" s="19" t="n">
        <v>0.0270210275520701</v>
      </c>
      <c r="Q9" s="19" t="n">
        <v>0.0396995353271476</v>
      </c>
      <c r="R9" s="19"/>
      <c r="S9" s="19" t="n">
        <v>0.100165349108886</v>
      </c>
      <c r="T9" s="19" t="n">
        <v>0.046034333969399</v>
      </c>
      <c r="U9" s="19" t="n">
        <v>0.0381304468545039</v>
      </c>
      <c r="V9" s="19" t="n">
        <v>0.0411572481220804</v>
      </c>
      <c r="W9" s="19" t="n">
        <v>0.0391310797640016</v>
      </c>
      <c r="X9" s="19" t="n">
        <v>0.12579179415394</v>
      </c>
      <c r="Y9" s="19" t="n">
        <v>0.0572318165017378</v>
      </c>
      <c r="Z9" s="19" t="n">
        <v>0</v>
      </c>
      <c r="AA9" s="19" t="n">
        <v>0.0206579053248454</v>
      </c>
      <c r="AB9" s="19" t="n">
        <v>0.0321412909125649</v>
      </c>
      <c r="AC9" s="19" t="n">
        <v>0.0920541362548141</v>
      </c>
      <c r="AD9" s="19" t="n">
        <v>0.0641490587988505</v>
      </c>
      <c r="AE9" s="19"/>
      <c r="AF9" s="19" t="n">
        <v>0.0352313826654512</v>
      </c>
      <c r="AG9" s="19" t="n">
        <v>0.0730034489856034</v>
      </c>
      <c r="AH9" s="19" t="n">
        <v>0.0709071953048523</v>
      </c>
      <c r="AI9" s="19"/>
      <c r="AJ9" s="19" t="n">
        <v>0.0425313789195716</v>
      </c>
      <c r="AK9" s="19" t="n">
        <v>0.0825829448764023</v>
      </c>
      <c r="AL9" s="19" t="n">
        <v>0.0924753246302614</v>
      </c>
      <c r="AM9" s="19" t="n">
        <v>0</v>
      </c>
      <c r="AN9" s="19" t="n">
        <v>0.0625741579346215</v>
      </c>
      <c r="AO9" s="19"/>
      <c r="AP9" s="19" t="n">
        <v>0.0368342292702922</v>
      </c>
      <c r="AQ9" s="19" t="n">
        <v>0.0854810658172108</v>
      </c>
      <c r="AR9" s="19" t="n">
        <v>0.0510069563578078</v>
      </c>
      <c r="AS9" s="19" t="n">
        <v>0.0326503321154052</v>
      </c>
      <c r="AT9" s="19" t="n">
        <v>0</v>
      </c>
      <c r="AU9" s="19"/>
      <c r="AV9" s="19" t="n">
        <v>0.114785657998685</v>
      </c>
      <c r="AW9" s="19" t="n">
        <v>0.0356781287846919</v>
      </c>
      <c r="AX9" s="19" t="n">
        <v>0.0293643453081334</v>
      </c>
      <c r="AY9" s="19" t="n">
        <v>0.0356522021253553</v>
      </c>
      <c r="AZ9" s="19" t="n">
        <v>0.0523081086484517</v>
      </c>
      <c r="BA9" s="19" t="n">
        <v>0.0219074662007017</v>
      </c>
      <c r="BB9" s="19"/>
      <c r="BC9" s="19" t="n">
        <v>0.042225249199049</v>
      </c>
      <c r="BD9" s="19" t="n">
        <v>0.0276378561299597</v>
      </c>
      <c r="BE9" s="19" t="n">
        <v>0.0879855747974556</v>
      </c>
      <c r="BF9" s="19" t="n">
        <v>0.0818807346206911</v>
      </c>
      <c r="BG9" s="19" t="n">
        <v>0.304834778629006</v>
      </c>
    </row>
    <row r="10">
      <c r="B10" s="20" t="s">
        <v>650</v>
      </c>
      <c r="C10" s="19" t="n">
        <v>0.134296817471868</v>
      </c>
      <c r="D10" s="19" t="n">
        <v>0.175518170415287</v>
      </c>
      <c r="E10" s="19" t="n">
        <v>0.0947912444150448</v>
      </c>
      <c r="F10" s="19"/>
      <c r="G10" s="19" t="n">
        <v>0.22173166724354</v>
      </c>
      <c r="H10" s="19" t="n">
        <v>0.192839035395395</v>
      </c>
      <c r="I10" s="19" t="n">
        <v>0.103882750699662</v>
      </c>
      <c r="J10" s="19" t="n">
        <v>0.126630625145423</v>
      </c>
      <c r="K10" s="19" t="n">
        <v>0.0569104480454604</v>
      </c>
      <c r="L10" s="19" t="n">
        <v>0.101929338422723</v>
      </c>
      <c r="M10" s="19"/>
      <c r="N10" s="19" t="n">
        <v>0.174337064140347</v>
      </c>
      <c r="O10" s="19" t="n">
        <v>0.152155059168503</v>
      </c>
      <c r="P10" s="19" t="n">
        <v>0.0952429554786272</v>
      </c>
      <c r="Q10" s="19" t="n">
        <v>0.10037584646119</v>
      </c>
      <c r="R10" s="19"/>
      <c r="S10" s="19" t="n">
        <v>0.191700459217299</v>
      </c>
      <c r="T10" s="19" t="n">
        <v>0.0741489767388532</v>
      </c>
      <c r="U10" s="19" t="n">
        <v>0.14788416705033</v>
      </c>
      <c r="V10" s="19" t="n">
        <v>0.119957427814307</v>
      </c>
      <c r="W10" s="19" t="n">
        <v>0.207624822303986</v>
      </c>
      <c r="X10" s="19" t="n">
        <v>0.0932087431075366</v>
      </c>
      <c r="Y10" s="19" t="n">
        <v>0.119010163384497</v>
      </c>
      <c r="Z10" s="19" t="n">
        <v>0.127211740800507</v>
      </c>
      <c r="AA10" s="19" t="n">
        <v>0.122814429444742</v>
      </c>
      <c r="AB10" s="19" t="n">
        <v>0.127116072172395</v>
      </c>
      <c r="AC10" s="19" t="n">
        <v>0.146183455021533</v>
      </c>
      <c r="AD10" s="19" t="n">
        <v>0.119963651393633</v>
      </c>
      <c r="AE10" s="19"/>
      <c r="AF10" s="19" t="n">
        <v>0.115039947175079</v>
      </c>
      <c r="AG10" s="19" t="n">
        <v>0.138142187846888</v>
      </c>
      <c r="AH10" s="19" t="n">
        <v>0.134746984882048</v>
      </c>
      <c r="AI10" s="19"/>
      <c r="AJ10" s="19" t="n">
        <v>0.134665397266921</v>
      </c>
      <c r="AK10" s="19" t="n">
        <v>0.163017551917407</v>
      </c>
      <c r="AL10" s="19" t="n">
        <v>0.142563709866243</v>
      </c>
      <c r="AM10" s="19" t="n">
        <v>0.0863406394159424</v>
      </c>
      <c r="AN10" s="19" t="n">
        <v>0.0963504132948117</v>
      </c>
      <c r="AO10" s="19"/>
      <c r="AP10" s="19" t="n">
        <v>0.158410730871447</v>
      </c>
      <c r="AQ10" s="19" t="n">
        <v>0.168156504768787</v>
      </c>
      <c r="AR10" s="19" t="n">
        <v>0.126581828215275</v>
      </c>
      <c r="AS10" s="19" t="n">
        <v>0.11363606163032</v>
      </c>
      <c r="AT10" s="19" t="n">
        <v>0.109497339924448</v>
      </c>
      <c r="AU10" s="19"/>
      <c r="AV10" s="19" t="n">
        <v>0.192206142015511</v>
      </c>
      <c r="AW10" s="19" t="n">
        <v>0.147913275297723</v>
      </c>
      <c r="AX10" s="19" t="n">
        <v>0.117578980984119</v>
      </c>
      <c r="AY10" s="19" t="n">
        <v>0.116672438088223</v>
      </c>
      <c r="AZ10" s="19" t="n">
        <v>0.0872211157425581</v>
      </c>
      <c r="BA10" s="19" t="n">
        <v>0.092237325585706</v>
      </c>
      <c r="BB10" s="19"/>
      <c r="BC10" s="19" t="n">
        <v>0.0708950334003924</v>
      </c>
      <c r="BD10" s="19" t="n">
        <v>0.123748476165936</v>
      </c>
      <c r="BE10" s="19" t="n">
        <v>0.163661836827421</v>
      </c>
      <c r="BF10" s="19" t="n">
        <v>0.187913300218162</v>
      </c>
      <c r="BG10" s="19" t="n">
        <v>0.308320574741982</v>
      </c>
    </row>
    <row r="11">
      <c r="B11" s="20" t="s">
        <v>651</v>
      </c>
      <c r="C11" s="19" t="n">
        <v>0.242077294623157</v>
      </c>
      <c r="D11" s="19" t="n">
        <v>0.245186049553927</v>
      </c>
      <c r="E11" s="19" t="n">
        <v>0.239129578993367</v>
      </c>
      <c r="F11" s="19"/>
      <c r="G11" s="19" t="n">
        <v>0.228975415072064</v>
      </c>
      <c r="H11" s="19" t="n">
        <v>0.274206795322557</v>
      </c>
      <c r="I11" s="19" t="n">
        <v>0.312810505425656</v>
      </c>
      <c r="J11" s="19" t="n">
        <v>0.23871909073782</v>
      </c>
      <c r="K11" s="19" t="n">
        <v>0.194440582056177</v>
      </c>
      <c r="L11" s="19" t="n">
        <v>0.200431538812278</v>
      </c>
      <c r="M11" s="19"/>
      <c r="N11" s="19" t="n">
        <v>0.261254802473939</v>
      </c>
      <c r="O11" s="19" t="n">
        <v>0.253058809943681</v>
      </c>
      <c r="P11" s="19" t="n">
        <v>0.210232386901087</v>
      </c>
      <c r="Q11" s="19" t="n">
        <v>0.237791690259053</v>
      </c>
      <c r="R11" s="19"/>
      <c r="S11" s="19" t="n">
        <v>0.304203469759912</v>
      </c>
      <c r="T11" s="19" t="n">
        <v>0.262438402131884</v>
      </c>
      <c r="U11" s="19" t="n">
        <v>0.148685306748909</v>
      </c>
      <c r="V11" s="19" t="n">
        <v>0.223430528761603</v>
      </c>
      <c r="W11" s="19" t="n">
        <v>0.202117003990221</v>
      </c>
      <c r="X11" s="19" t="n">
        <v>0.197809181993066</v>
      </c>
      <c r="Y11" s="19" t="n">
        <v>0.219537007727976</v>
      </c>
      <c r="Z11" s="19" t="n">
        <v>0.219862299550714</v>
      </c>
      <c r="AA11" s="19" t="n">
        <v>0.311448192974587</v>
      </c>
      <c r="AB11" s="19" t="n">
        <v>0.257694572482733</v>
      </c>
      <c r="AC11" s="19" t="n">
        <v>0.214503900344943</v>
      </c>
      <c r="AD11" s="19" t="n">
        <v>0.228295412552328</v>
      </c>
      <c r="AE11" s="19"/>
      <c r="AF11" s="19" t="n">
        <v>0.249217429484363</v>
      </c>
      <c r="AG11" s="19" t="n">
        <v>0.22804028519061</v>
      </c>
      <c r="AH11" s="19" t="n">
        <v>0.249972265006701</v>
      </c>
      <c r="AI11" s="19"/>
      <c r="AJ11" s="19" t="n">
        <v>0.250299215737822</v>
      </c>
      <c r="AK11" s="19" t="n">
        <v>0.267650894708706</v>
      </c>
      <c r="AL11" s="19" t="n">
        <v>0.179306578426172</v>
      </c>
      <c r="AM11" s="19" t="n">
        <v>0.392553064055861</v>
      </c>
      <c r="AN11" s="19" t="n">
        <v>0.250365550772481</v>
      </c>
      <c r="AO11" s="19"/>
      <c r="AP11" s="19" t="n">
        <v>0.222596230489497</v>
      </c>
      <c r="AQ11" s="19" t="n">
        <v>0.282911857652849</v>
      </c>
      <c r="AR11" s="19" t="n">
        <v>0.268900130987057</v>
      </c>
      <c r="AS11" s="19" t="n">
        <v>0.246978731356609</v>
      </c>
      <c r="AT11" s="19" t="n">
        <v>0.25015299245733</v>
      </c>
      <c r="AU11" s="19"/>
      <c r="AV11" s="19" t="n">
        <v>0.276085218055322</v>
      </c>
      <c r="AW11" s="19" t="n">
        <v>0.25119816024071</v>
      </c>
      <c r="AX11" s="19" t="n">
        <v>0.278002861824258</v>
      </c>
      <c r="AY11" s="19" t="n">
        <v>0.267133294095729</v>
      </c>
      <c r="AZ11" s="19" t="n">
        <v>0.283969655904903</v>
      </c>
      <c r="BA11" s="19" t="n">
        <v>0.131737955579747</v>
      </c>
      <c r="BB11" s="19"/>
      <c r="BC11" s="19" t="n">
        <v>0.219628753379381</v>
      </c>
      <c r="BD11" s="19" t="n">
        <v>0.230113465192713</v>
      </c>
      <c r="BE11" s="19" t="n">
        <v>0.277270259442299</v>
      </c>
      <c r="BF11" s="19" t="n">
        <v>0.306499354577743</v>
      </c>
      <c r="BG11" s="19" t="n">
        <v>0.0857165650971286</v>
      </c>
    </row>
    <row r="12">
      <c r="B12" s="20" t="s">
        <v>652</v>
      </c>
      <c r="C12" s="19" t="n">
        <v>0.161610789848552</v>
      </c>
      <c r="D12" s="19" t="n">
        <v>0.172431195758608</v>
      </c>
      <c r="E12" s="19" t="n">
        <v>0.147409361988713</v>
      </c>
      <c r="F12" s="19"/>
      <c r="G12" s="19" t="n">
        <v>0.181807135971011</v>
      </c>
      <c r="H12" s="19" t="n">
        <v>0.157966927135271</v>
      </c>
      <c r="I12" s="19" t="n">
        <v>0.14998553999825</v>
      </c>
      <c r="J12" s="19" t="n">
        <v>0.172065975865706</v>
      </c>
      <c r="K12" s="19" t="n">
        <v>0.20533245386173</v>
      </c>
      <c r="L12" s="19" t="n">
        <v>0.124090693841056</v>
      </c>
      <c r="M12" s="19"/>
      <c r="N12" s="19" t="n">
        <v>0.145419845417122</v>
      </c>
      <c r="O12" s="19" t="n">
        <v>0.188157781156063</v>
      </c>
      <c r="P12" s="19" t="n">
        <v>0.177806357679405</v>
      </c>
      <c r="Q12" s="19" t="n">
        <v>0.138063511661244</v>
      </c>
      <c r="R12" s="19"/>
      <c r="S12" s="19" t="n">
        <v>0.118275474253118</v>
      </c>
      <c r="T12" s="19" t="n">
        <v>0.153682238538625</v>
      </c>
      <c r="U12" s="19" t="n">
        <v>0.195561161645911</v>
      </c>
      <c r="V12" s="19" t="n">
        <v>0.166397451782392</v>
      </c>
      <c r="W12" s="19" t="n">
        <v>0.216787160144333</v>
      </c>
      <c r="X12" s="19" t="n">
        <v>0.17270970378564</v>
      </c>
      <c r="Y12" s="19" t="n">
        <v>0.169122386438981</v>
      </c>
      <c r="Z12" s="19" t="n">
        <v>0.153965686472156</v>
      </c>
      <c r="AA12" s="19" t="n">
        <v>0.173919344383741</v>
      </c>
      <c r="AB12" s="19" t="n">
        <v>0.146145345256846</v>
      </c>
      <c r="AC12" s="19" t="n">
        <v>0.132557404085238</v>
      </c>
      <c r="AD12" s="19" t="n">
        <v>0.172711235586679</v>
      </c>
      <c r="AE12" s="19"/>
      <c r="AF12" s="19" t="n">
        <v>0.163393507103363</v>
      </c>
      <c r="AG12" s="19" t="n">
        <v>0.168002945312716</v>
      </c>
      <c r="AH12" s="19" t="n">
        <v>0.101551792820109</v>
      </c>
      <c r="AI12" s="19"/>
      <c r="AJ12" s="19" t="n">
        <v>0.165875591678793</v>
      </c>
      <c r="AK12" s="19" t="n">
        <v>0.155367121773968</v>
      </c>
      <c r="AL12" s="19" t="n">
        <v>0.163376070708006</v>
      </c>
      <c r="AM12" s="19" t="n">
        <v>0.146302031970286</v>
      </c>
      <c r="AN12" s="19" t="n">
        <v>0.117988833148548</v>
      </c>
      <c r="AO12" s="19"/>
      <c r="AP12" s="19" t="n">
        <v>0.157195457395181</v>
      </c>
      <c r="AQ12" s="19" t="n">
        <v>0.140260078828748</v>
      </c>
      <c r="AR12" s="19" t="n">
        <v>0.220477585444688</v>
      </c>
      <c r="AS12" s="19" t="n">
        <v>0.172542911909466</v>
      </c>
      <c r="AT12" s="19" t="n">
        <v>0.0622075687827621</v>
      </c>
      <c r="AU12" s="19"/>
      <c r="AV12" s="19" t="n">
        <v>0.147340417295471</v>
      </c>
      <c r="AW12" s="19" t="n">
        <v>0.140033684759801</v>
      </c>
      <c r="AX12" s="19" t="n">
        <v>0.209334340384646</v>
      </c>
      <c r="AY12" s="19" t="n">
        <v>0.16837001438149</v>
      </c>
      <c r="AZ12" s="19" t="n">
        <v>0.145331060914241</v>
      </c>
      <c r="BA12" s="19" t="n">
        <v>0.175435223563015</v>
      </c>
      <c r="BB12" s="19"/>
      <c r="BC12" s="19" t="n">
        <v>0.159652247138843</v>
      </c>
      <c r="BD12" s="19" t="n">
        <v>0.155790025575598</v>
      </c>
      <c r="BE12" s="19" t="n">
        <v>0.157701005299528</v>
      </c>
      <c r="BF12" s="19" t="n">
        <v>0.183599802894072</v>
      </c>
      <c r="BG12" s="19" t="n">
        <v>0.0623163225899925</v>
      </c>
    </row>
    <row r="13">
      <c r="B13" s="20" t="s">
        <v>653</v>
      </c>
      <c r="C13" s="19" t="n">
        <v>0.15585176907467</v>
      </c>
      <c r="D13" s="19" t="n">
        <v>0.144115606946111</v>
      </c>
      <c r="E13" s="19" t="n">
        <v>0.168771103517816</v>
      </c>
      <c r="F13" s="19"/>
      <c r="G13" s="19" t="n">
        <v>0.121242786059366</v>
      </c>
      <c r="H13" s="19" t="n">
        <v>0.13551876486857</v>
      </c>
      <c r="I13" s="19" t="n">
        <v>0.112029037060241</v>
      </c>
      <c r="J13" s="19" t="n">
        <v>0.180870107066727</v>
      </c>
      <c r="K13" s="19" t="n">
        <v>0.201118032667261</v>
      </c>
      <c r="L13" s="19" t="n">
        <v>0.184433537130021</v>
      </c>
      <c r="M13" s="19"/>
      <c r="N13" s="19" t="n">
        <v>0.145320998337838</v>
      </c>
      <c r="O13" s="19" t="n">
        <v>0.102402849066161</v>
      </c>
      <c r="P13" s="19" t="n">
        <v>0.169736835795042</v>
      </c>
      <c r="Q13" s="19" t="n">
        <v>0.213368097547857</v>
      </c>
      <c r="R13" s="19"/>
      <c r="S13" s="19" t="n">
        <v>0.0867528005888867</v>
      </c>
      <c r="T13" s="19" t="n">
        <v>0.196451651535987</v>
      </c>
      <c r="U13" s="19" t="n">
        <v>0.117795129608945</v>
      </c>
      <c r="V13" s="19" t="n">
        <v>0.194429071840178</v>
      </c>
      <c r="W13" s="19" t="n">
        <v>0.149955094463762</v>
      </c>
      <c r="X13" s="19" t="n">
        <v>0.205197795928812</v>
      </c>
      <c r="Y13" s="19" t="n">
        <v>0.158619550782382</v>
      </c>
      <c r="Z13" s="19" t="n">
        <v>0.174333452289021</v>
      </c>
      <c r="AA13" s="19" t="n">
        <v>0.173468822906793</v>
      </c>
      <c r="AB13" s="19" t="n">
        <v>0.115211817183935</v>
      </c>
      <c r="AC13" s="19" t="n">
        <v>0.186923136957869</v>
      </c>
      <c r="AD13" s="19" t="n">
        <v>0.173337659419466</v>
      </c>
      <c r="AE13" s="19"/>
      <c r="AF13" s="19" t="n">
        <v>0.140262223858799</v>
      </c>
      <c r="AG13" s="19" t="n">
        <v>0.165282424943114</v>
      </c>
      <c r="AH13" s="19" t="n">
        <v>0.175870357236162</v>
      </c>
      <c r="AI13" s="19"/>
      <c r="AJ13" s="19" t="n">
        <v>0.147442764090477</v>
      </c>
      <c r="AK13" s="19" t="n">
        <v>0.137966241752395</v>
      </c>
      <c r="AL13" s="19" t="n">
        <v>0.21268301330562</v>
      </c>
      <c r="AM13" s="19" t="n">
        <v>0.072708854224475</v>
      </c>
      <c r="AN13" s="19" t="n">
        <v>0.155412149188656</v>
      </c>
      <c r="AO13" s="19"/>
      <c r="AP13" s="19" t="n">
        <v>0.15872870566038</v>
      </c>
      <c r="AQ13" s="19" t="n">
        <v>0.150665700786884</v>
      </c>
      <c r="AR13" s="19" t="n">
        <v>0.160856593595148</v>
      </c>
      <c r="AS13" s="19" t="n">
        <v>0.169698349089865</v>
      </c>
      <c r="AT13" s="19" t="n">
        <v>0.135175729279113</v>
      </c>
      <c r="AU13" s="19"/>
      <c r="AV13" s="19" t="n">
        <v>0.129936082049098</v>
      </c>
      <c r="AW13" s="19" t="n">
        <v>0.170122053149333</v>
      </c>
      <c r="AX13" s="19" t="n">
        <v>0.16584887149076</v>
      </c>
      <c r="AY13" s="19" t="n">
        <v>0.175300743417989</v>
      </c>
      <c r="AZ13" s="19" t="n">
        <v>0.0893283025343042</v>
      </c>
      <c r="BA13" s="19" t="n">
        <v>0.162206698152579</v>
      </c>
      <c r="BB13" s="19"/>
      <c r="BC13" s="19" t="n">
        <v>0.207563731127392</v>
      </c>
      <c r="BD13" s="19" t="n">
        <v>0.205908471573</v>
      </c>
      <c r="BE13" s="19" t="n">
        <v>0.110600844653891</v>
      </c>
      <c r="BF13" s="19" t="n">
        <v>0.0942670844389862</v>
      </c>
      <c r="BG13" s="19" t="n">
        <v>0.0667296802229067</v>
      </c>
    </row>
    <row r="14">
      <c r="B14" s="20" t="s">
        <v>654</v>
      </c>
      <c r="C14" s="19" t="n">
        <v>0.0722286552974604</v>
      </c>
      <c r="D14" s="19" t="n">
        <v>0.0708676761089111</v>
      </c>
      <c r="E14" s="19" t="n">
        <v>0.07419328007534</v>
      </c>
      <c r="F14" s="19"/>
      <c r="G14" s="19" t="n">
        <v>0.0977909897787929</v>
      </c>
      <c r="H14" s="19" t="n">
        <v>0.0582240694315645</v>
      </c>
      <c r="I14" s="19" t="n">
        <v>0.0481655972594023</v>
      </c>
      <c r="J14" s="19" t="n">
        <v>0.0643496758285414</v>
      </c>
      <c r="K14" s="19" t="n">
        <v>0.0649365974536382</v>
      </c>
      <c r="L14" s="19" t="n">
        <v>0.0958436603155676</v>
      </c>
      <c r="M14" s="19"/>
      <c r="N14" s="19" t="n">
        <v>0.0628533121508026</v>
      </c>
      <c r="O14" s="19" t="n">
        <v>0.0634036338508</v>
      </c>
      <c r="P14" s="19" t="n">
        <v>0.0778191356034758</v>
      </c>
      <c r="Q14" s="19" t="n">
        <v>0.0878028196919283</v>
      </c>
      <c r="R14" s="19"/>
      <c r="S14" s="19" t="n">
        <v>0.0781078489464357</v>
      </c>
      <c r="T14" s="19" t="n">
        <v>0.110985234671819</v>
      </c>
      <c r="U14" s="19" t="n">
        <v>0.110435279292458</v>
      </c>
      <c r="V14" s="19" t="n">
        <v>0.0257223247634146</v>
      </c>
      <c r="W14" s="19" t="n">
        <v>0.079594006748883</v>
      </c>
      <c r="X14" s="19" t="n">
        <v>0.0422223812824878</v>
      </c>
      <c r="Y14" s="19" t="n">
        <v>0.103874951978626</v>
      </c>
      <c r="Z14" s="19" t="n">
        <v>0.128040920321986</v>
      </c>
      <c r="AA14" s="19" t="n">
        <v>0.0579153223479956</v>
      </c>
      <c r="AB14" s="19" t="n">
        <v>0.0331904384781154</v>
      </c>
      <c r="AC14" s="19" t="n">
        <v>0.052950316641171</v>
      </c>
      <c r="AD14" s="19" t="n">
        <v>0.0278898411822792</v>
      </c>
      <c r="AE14" s="19"/>
      <c r="AF14" s="19" t="n">
        <v>0.092380109422555</v>
      </c>
      <c r="AG14" s="19" t="n">
        <v>0.054030556013827</v>
      </c>
      <c r="AH14" s="19" t="n">
        <v>0.0543034093046626</v>
      </c>
      <c r="AI14" s="19"/>
      <c r="AJ14" s="19" t="n">
        <v>0.0564321288124882</v>
      </c>
      <c r="AK14" s="19" t="n">
        <v>0.0521512553023666</v>
      </c>
      <c r="AL14" s="19" t="n">
        <v>0.069106502435963</v>
      </c>
      <c r="AM14" s="19" t="n">
        <v>0.0876612924756203</v>
      </c>
      <c r="AN14" s="19" t="n">
        <v>0.125572246447314</v>
      </c>
      <c r="AO14" s="19"/>
      <c r="AP14" s="19" t="n">
        <v>0.0601475592615594</v>
      </c>
      <c r="AQ14" s="19" t="n">
        <v>0.0618634858992777</v>
      </c>
      <c r="AR14" s="19" t="n">
        <v>0.0436580359211454</v>
      </c>
      <c r="AS14" s="19" t="n">
        <v>0.0706573350317379</v>
      </c>
      <c r="AT14" s="19" t="n">
        <v>0.0708024435668353</v>
      </c>
      <c r="AU14" s="19"/>
      <c r="AV14" s="19" t="n">
        <v>0.0606271636042636</v>
      </c>
      <c r="AW14" s="19" t="n">
        <v>0.0788383235219813</v>
      </c>
      <c r="AX14" s="19" t="n">
        <v>0.0715886100272247</v>
      </c>
      <c r="AY14" s="19" t="n">
        <v>0.0728869663855381</v>
      </c>
      <c r="AZ14" s="19" t="n">
        <v>0.0969479994031011</v>
      </c>
      <c r="BA14" s="19" t="n">
        <v>0.0357422310978598</v>
      </c>
      <c r="BB14" s="19"/>
      <c r="BC14" s="19" t="n">
        <v>0.0913425882280939</v>
      </c>
      <c r="BD14" s="19" t="n">
        <v>0.0564808265135922</v>
      </c>
      <c r="BE14" s="19" t="n">
        <v>0.0656654624448622</v>
      </c>
      <c r="BF14" s="19" t="n">
        <v>0.0565241815114854</v>
      </c>
      <c r="BG14" s="19" t="n">
        <v>0.0602078164740485</v>
      </c>
    </row>
    <row r="15">
      <c r="B15" s="20" t="s">
        <v>655</v>
      </c>
      <c r="C15" s="19" t="n">
        <v>0.0662358447845892</v>
      </c>
      <c r="D15" s="19" t="n">
        <v>0.0521166397402244</v>
      </c>
      <c r="E15" s="19" t="n">
        <v>0.0790069165234727</v>
      </c>
      <c r="F15" s="19"/>
      <c r="G15" s="19" t="n">
        <v>0.0322099445321384</v>
      </c>
      <c r="H15" s="19" t="n">
        <v>0.0307545967420702</v>
      </c>
      <c r="I15" s="19" t="n">
        <v>0.067374682404839</v>
      </c>
      <c r="J15" s="19" t="n">
        <v>0.0906444757239481</v>
      </c>
      <c r="K15" s="19" t="n">
        <v>0.0645017321343216</v>
      </c>
      <c r="L15" s="19" t="n">
        <v>0.101301354753703</v>
      </c>
      <c r="M15" s="19"/>
      <c r="N15" s="19" t="n">
        <v>0.0373444977698087</v>
      </c>
      <c r="O15" s="19" t="n">
        <v>0.0950583374217918</v>
      </c>
      <c r="P15" s="19" t="n">
        <v>0.067211732080209</v>
      </c>
      <c r="Q15" s="19" t="n">
        <v>0.0683123316312218</v>
      </c>
      <c r="R15" s="19"/>
      <c r="S15" s="19" t="n">
        <v>0.0435205634509188</v>
      </c>
      <c r="T15" s="19" t="n">
        <v>0.0515885519956083</v>
      </c>
      <c r="U15" s="19" t="n">
        <v>0.114251822130193</v>
      </c>
      <c r="V15" s="19" t="n">
        <v>0.126169305364605</v>
      </c>
      <c r="W15" s="19" t="n">
        <v>0.0115959676632394</v>
      </c>
      <c r="X15" s="19" t="n">
        <v>0.0138872568484115</v>
      </c>
      <c r="Y15" s="19" t="n">
        <v>0.0891084931481222</v>
      </c>
      <c r="Z15" s="19" t="n">
        <v>0.0843536323744808</v>
      </c>
      <c r="AA15" s="19" t="n">
        <v>0.0373004259875879</v>
      </c>
      <c r="AB15" s="19" t="n">
        <v>0.109200624847818</v>
      </c>
      <c r="AC15" s="19" t="n">
        <v>0.0876635353499167</v>
      </c>
      <c r="AD15" s="19" t="n">
        <v>0.0992711264835604</v>
      </c>
      <c r="AE15" s="19"/>
      <c r="AF15" s="19" t="n">
        <v>0.0845729329531071</v>
      </c>
      <c r="AG15" s="19" t="n">
        <v>0.0659559070928976</v>
      </c>
      <c r="AH15" s="19" t="n">
        <v>0.0580870463574558</v>
      </c>
      <c r="AI15" s="19"/>
      <c r="AJ15" s="19" t="n">
        <v>0.0716550839854032</v>
      </c>
      <c r="AK15" s="19" t="n">
        <v>0.0689867280628684</v>
      </c>
      <c r="AL15" s="19" t="n">
        <v>0.0368009410137661</v>
      </c>
      <c r="AM15" s="19" t="n">
        <v>0.160390592769845</v>
      </c>
      <c r="AN15" s="19" t="n">
        <v>0.0441316510237392</v>
      </c>
      <c r="AO15" s="19"/>
      <c r="AP15" s="19" t="n">
        <v>0.0817045062080259</v>
      </c>
      <c r="AQ15" s="19" t="n">
        <v>0.0395326642590908</v>
      </c>
      <c r="AR15" s="19" t="n">
        <v>0.063589606560177</v>
      </c>
      <c r="AS15" s="19" t="n">
        <v>0.100877133168908</v>
      </c>
      <c r="AT15" s="19" t="n">
        <v>0.162172959512276</v>
      </c>
      <c r="AU15" s="19"/>
      <c r="AV15" s="19" t="n">
        <v>0.0293264384842495</v>
      </c>
      <c r="AW15" s="19" t="n">
        <v>0.0653777181428036</v>
      </c>
      <c r="AX15" s="19" t="n">
        <v>0.0703039431462566</v>
      </c>
      <c r="AY15" s="19" t="n">
        <v>0.0910999343690528</v>
      </c>
      <c r="AZ15" s="19" t="n">
        <v>0.120344238978354</v>
      </c>
      <c r="BA15" s="19" t="n">
        <v>0.086692631489653</v>
      </c>
      <c r="BB15" s="19"/>
      <c r="BC15" s="19" t="n">
        <v>0.0642942212571877</v>
      </c>
      <c r="BD15" s="19" t="n">
        <v>0.100048874174823</v>
      </c>
      <c r="BE15" s="19" t="n">
        <v>0.0545942548664029</v>
      </c>
      <c r="BF15" s="19" t="n">
        <v>0.0356232928152539</v>
      </c>
      <c r="BG15" s="19" t="n">
        <v>0.111874262244935</v>
      </c>
    </row>
    <row r="16">
      <c r="B16" s="20" t="s">
        <v>123</v>
      </c>
      <c r="C16" s="21" t="n">
        <v>0.109919337194486</v>
      </c>
      <c r="D16" s="21" t="n">
        <v>0.0860933896555472</v>
      </c>
      <c r="E16" s="21" t="n">
        <v>0.134368868454794</v>
      </c>
      <c r="F16" s="21"/>
      <c r="G16" s="21" t="n">
        <v>0.0451415427860465</v>
      </c>
      <c r="H16" s="21" t="n">
        <v>0.0419630360071584</v>
      </c>
      <c r="I16" s="21" t="n">
        <v>0.105394066061042</v>
      </c>
      <c r="J16" s="21" t="n">
        <v>0.100605918717155</v>
      </c>
      <c r="K16" s="21" t="n">
        <v>0.190138401167183</v>
      </c>
      <c r="L16" s="21" t="n">
        <v>0.173503702878575</v>
      </c>
      <c r="M16" s="21"/>
      <c r="N16" s="21" t="n">
        <v>0.083462905867199</v>
      </c>
      <c r="O16" s="21" t="n">
        <v>0.0798854637512934</v>
      </c>
      <c r="P16" s="21" t="n">
        <v>0.174929568910083</v>
      </c>
      <c r="Q16" s="21" t="n">
        <v>0.114586167420359</v>
      </c>
      <c r="R16" s="21"/>
      <c r="S16" s="21" t="n">
        <v>0.0772740346745436</v>
      </c>
      <c r="T16" s="21" t="n">
        <v>0.104670610417825</v>
      </c>
      <c r="U16" s="21" t="n">
        <v>0.12725668666875</v>
      </c>
      <c r="V16" s="21" t="n">
        <v>0.102736641551421</v>
      </c>
      <c r="W16" s="21" t="n">
        <v>0.0931948649215744</v>
      </c>
      <c r="X16" s="21" t="n">
        <v>0.149173142900106</v>
      </c>
      <c r="Y16" s="21" t="n">
        <v>0.0834956300376771</v>
      </c>
      <c r="Z16" s="21" t="n">
        <v>0.112232268191135</v>
      </c>
      <c r="AA16" s="21" t="n">
        <v>0.102475556629708</v>
      </c>
      <c r="AB16" s="21" t="n">
        <v>0.179299838665593</v>
      </c>
      <c r="AC16" s="21" t="n">
        <v>0.0871641153445149</v>
      </c>
      <c r="AD16" s="21" t="n">
        <v>0.114382014583203</v>
      </c>
      <c r="AE16" s="21"/>
      <c r="AF16" s="21" t="n">
        <v>0.119902467337282</v>
      </c>
      <c r="AG16" s="21" t="n">
        <v>0.107542244614343</v>
      </c>
      <c r="AH16" s="21" t="n">
        <v>0.15456094908801</v>
      </c>
      <c r="AI16" s="21"/>
      <c r="AJ16" s="21" t="n">
        <v>0.131098439508523</v>
      </c>
      <c r="AK16" s="21" t="n">
        <v>0.0722772616058861</v>
      </c>
      <c r="AL16" s="21" t="n">
        <v>0.103687859613969</v>
      </c>
      <c r="AM16" s="21" t="n">
        <v>0.0540435250879703</v>
      </c>
      <c r="AN16" s="21" t="n">
        <v>0.147604998189829</v>
      </c>
      <c r="AO16" s="21"/>
      <c r="AP16" s="21" t="n">
        <v>0.124382580843617</v>
      </c>
      <c r="AQ16" s="21" t="n">
        <v>0.0711286419871528</v>
      </c>
      <c r="AR16" s="21" t="n">
        <v>0.0649292629187016</v>
      </c>
      <c r="AS16" s="21" t="n">
        <v>0.0929591456976886</v>
      </c>
      <c r="AT16" s="21" t="n">
        <v>0.209990966477236</v>
      </c>
      <c r="AU16" s="21"/>
      <c r="AV16" s="21" t="n">
        <v>0.0496928804973998</v>
      </c>
      <c r="AW16" s="21" t="n">
        <v>0.110838656102956</v>
      </c>
      <c r="AX16" s="21" t="n">
        <v>0.0579780468346025</v>
      </c>
      <c r="AY16" s="21" t="n">
        <v>0.0728844071366234</v>
      </c>
      <c r="AZ16" s="21" t="n">
        <v>0.124549517874087</v>
      </c>
      <c r="BA16" s="21" t="n">
        <v>0.294040468330738</v>
      </c>
      <c r="BB16" s="21"/>
      <c r="BC16" s="21" t="n">
        <v>0.144398176269661</v>
      </c>
      <c r="BD16" s="21" t="n">
        <v>0.100272004674378</v>
      </c>
      <c r="BE16" s="21" t="n">
        <v>0.0825207616681398</v>
      </c>
      <c r="BF16" s="21" t="n">
        <v>0.0536922489236052</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s>
  <sheetData>
    <row r="2" ht="40" customHeight="1">
      <c r="D2" s="16" t="s">
        <v>679</v>
      </c>
    </row>
    <row r="6" ht="50" customHeight="1">
      <c r="B6" s="22" t="s">
        <v>15</v>
      </c>
      <c r="C6" s="22" t="s">
        <v>671</v>
      </c>
      <c r="D6" s="22" t="s">
        <v>672</v>
      </c>
      <c r="E6" s="22" t="s">
        <v>673</v>
      </c>
      <c r="F6" s="22" t="s">
        <v>674</v>
      </c>
      <c r="G6" s="22" t="s">
        <v>675</v>
      </c>
      <c r="H6" s="22" t="s">
        <v>676</v>
      </c>
      <c r="I6" s="22" t="s">
        <v>677</v>
      </c>
      <c r="J6" s="22" t="s">
        <v>678</v>
      </c>
    </row>
    <row r="7">
      <c r="B7" s="20" t="s">
        <v>649</v>
      </c>
      <c r="C7" s="19" t="n">
        <v>0.0602076794967451</v>
      </c>
      <c r="D7" s="19" t="n">
        <v>0.115054441690967</v>
      </c>
      <c r="E7" s="19" t="n">
        <v>0.0310828334710691</v>
      </c>
      <c r="F7" s="19" t="n">
        <v>0.0649043075459682</v>
      </c>
      <c r="G7" s="19" t="n">
        <v>0.0629720860197626</v>
      </c>
      <c r="H7" s="19" t="n">
        <v>0.129636580728732</v>
      </c>
      <c r="I7" s="19" t="n">
        <v>0.0513296980255615</v>
      </c>
      <c r="J7" s="19" t="n">
        <v>0.0633753554762353</v>
      </c>
    </row>
    <row r="8">
      <c r="B8" s="20" t="s">
        <v>650</v>
      </c>
      <c r="C8" s="19" t="n">
        <v>0.110650216633303</v>
      </c>
      <c r="D8" s="19" t="n">
        <v>0.12537565803364</v>
      </c>
      <c r="E8" s="19" t="n">
        <v>0.115486120241936</v>
      </c>
      <c r="F8" s="19" t="n">
        <v>0.109082569551357</v>
      </c>
      <c r="G8" s="19" t="n">
        <v>0.139276472253704</v>
      </c>
      <c r="H8" s="19" t="n">
        <v>0.212396300334407</v>
      </c>
      <c r="I8" s="19" t="n">
        <v>0.142262676595731</v>
      </c>
      <c r="J8" s="19" t="n">
        <v>0.144289027155644</v>
      </c>
    </row>
    <row r="9">
      <c r="B9" s="20" t="s">
        <v>651</v>
      </c>
      <c r="C9" s="19" t="n">
        <v>0.179638855297099</v>
      </c>
      <c r="D9" s="19" t="n">
        <v>0.191447722654501</v>
      </c>
      <c r="E9" s="19" t="n">
        <v>0.210352301491259</v>
      </c>
      <c r="F9" s="19" t="n">
        <v>0.199497112808966</v>
      </c>
      <c r="G9" s="19" t="n">
        <v>0.225508317599711</v>
      </c>
      <c r="H9" s="19" t="n">
        <v>0.276935016881231</v>
      </c>
      <c r="I9" s="19" t="n">
        <v>0.251596053879549</v>
      </c>
      <c r="J9" s="19" t="n">
        <v>0.250158689971057</v>
      </c>
    </row>
    <row r="10">
      <c r="B10" s="20" t="s">
        <v>652</v>
      </c>
      <c r="C10" s="19" t="n">
        <v>0.210601724844471</v>
      </c>
      <c r="D10" s="19" t="n">
        <v>0.21969293529712</v>
      </c>
      <c r="E10" s="19" t="n">
        <v>0.14946861481332</v>
      </c>
      <c r="F10" s="19" t="n">
        <v>0.217117337657893</v>
      </c>
      <c r="G10" s="19" t="n">
        <v>0.248246100135321</v>
      </c>
      <c r="H10" s="19" t="n">
        <v>0.215382550764289</v>
      </c>
      <c r="I10" s="19" t="n">
        <v>0.213906004645407</v>
      </c>
      <c r="J10" s="19" t="n">
        <v>0.267650053613594</v>
      </c>
    </row>
    <row r="11">
      <c r="B11" s="20" t="s">
        <v>653</v>
      </c>
      <c r="C11" s="19" t="n">
        <v>0.194133910802133</v>
      </c>
      <c r="D11" s="19" t="n">
        <v>0.153071630555892</v>
      </c>
      <c r="E11" s="19" t="n">
        <v>0.209209477931035</v>
      </c>
      <c r="F11" s="19" t="n">
        <v>0.180728544649915</v>
      </c>
      <c r="G11" s="19" t="n">
        <v>0.172173536625076</v>
      </c>
      <c r="H11" s="19" t="n">
        <v>0.105013382370427</v>
      </c>
      <c r="I11" s="19" t="n">
        <v>0.192086398320356</v>
      </c>
      <c r="J11" s="19" t="n">
        <v>0.180877445277842</v>
      </c>
    </row>
    <row r="12">
      <c r="B12" s="20" t="s">
        <v>654</v>
      </c>
      <c r="C12" s="19" t="n">
        <v>0.117104381918104</v>
      </c>
      <c r="D12" s="19" t="n">
        <v>0.105786043802492</v>
      </c>
      <c r="E12" s="19" t="n">
        <v>0.151854368848052</v>
      </c>
      <c r="F12" s="19" t="n">
        <v>0.131945060247508</v>
      </c>
      <c r="G12" s="19" t="n">
        <v>0.0830564185945221</v>
      </c>
      <c r="H12" s="19" t="n">
        <v>0.0324183297623519</v>
      </c>
      <c r="I12" s="19" t="n">
        <v>0.0776636161704722</v>
      </c>
      <c r="J12" s="19" t="n">
        <v>0.0476670898037101</v>
      </c>
    </row>
    <row r="13">
      <c r="B13" s="20" t="s">
        <v>655</v>
      </c>
      <c r="C13" s="19" t="n">
        <v>0.127663231008145</v>
      </c>
      <c r="D13" s="19" t="n">
        <v>0.0895715679653888</v>
      </c>
      <c r="E13" s="19" t="n">
        <v>0.132546283203329</v>
      </c>
      <c r="F13" s="19" t="n">
        <v>0.0967250675383928</v>
      </c>
      <c r="G13" s="19" t="n">
        <v>0.0687670687719035</v>
      </c>
      <c r="H13" s="19" t="n">
        <v>0.0282178391585621</v>
      </c>
      <c r="I13" s="19" t="n">
        <v>0.0711555523629237</v>
      </c>
      <c r="J13" s="19" t="n">
        <v>0.0459823387019183</v>
      </c>
    </row>
    <row r="14">
      <c r="B14" s="18" t="s">
        <v>331</v>
      </c>
      <c r="C14" s="18"/>
      <c r="D14" s="18"/>
      <c r="E14" s="18"/>
      <c r="F14" s="18"/>
      <c r="G14" s="18"/>
      <c r="H14" s="18"/>
      <c r="I14" s="18"/>
      <c r="J14" s="18"/>
    </row>
    <row r="15">
      <c r="B15" t="s">
        <v>80</v>
      </c>
    </row>
    <row r="16">
      <c r="B16" t="s">
        <v>81</v>
      </c>
    </row>
    <row r="20">
      <c r="B20" s="9" t="str">
        <f>=HYPERLINK("#'Contents'!A1", "Return to Contents")</f>
      </c>
    </row>
  </sheetData>
  <mergeCells count="1">
    <mergeCell ref="D2:K2"/>
  </mergeCells>
  <pageMargins left="0.7" right="0.7" top="0.75" bottom="0.75" header="0.3" footer="0.3"/>
  <pageSetup paperSize="9" orientation="portrait" horizontalDpi="300" verticalDpi="300" r:id="rId2"/>
  <drawing r:id="rId1"/>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0.0602076794967451</v>
      </c>
      <c r="D9" s="19" t="n">
        <v>0.0522320487420912</v>
      </c>
      <c r="E9" s="19" t="n">
        <v>0.0668665814224511</v>
      </c>
      <c r="F9" s="19"/>
      <c r="G9" s="19" t="n">
        <v>0.0649479250671055</v>
      </c>
      <c r="H9" s="19" t="n">
        <v>0.0761762390115136</v>
      </c>
      <c r="I9" s="19" t="n">
        <v>0.0585513971439693</v>
      </c>
      <c r="J9" s="19" t="n">
        <v>0.0515146315823654</v>
      </c>
      <c r="K9" s="19" t="n">
        <v>0.0614177056211664</v>
      </c>
      <c r="L9" s="19" t="n">
        <v>0.050751880455247</v>
      </c>
      <c r="M9" s="19"/>
      <c r="N9" s="19" t="n">
        <v>0.0542452214185537</v>
      </c>
      <c r="O9" s="19" t="n">
        <v>0.0562282516954648</v>
      </c>
      <c r="P9" s="19" t="n">
        <v>0.0674745892931605</v>
      </c>
      <c r="Q9" s="19" t="n">
        <v>0.0650788256917039</v>
      </c>
      <c r="R9" s="19"/>
      <c r="S9" s="19" t="n">
        <v>0.0464094318563887</v>
      </c>
      <c r="T9" s="19" t="n">
        <v>0.0579425002807347</v>
      </c>
      <c r="U9" s="19" t="n">
        <v>0.0770842899095827</v>
      </c>
      <c r="V9" s="19" t="n">
        <v>0.0964303709722829</v>
      </c>
      <c r="W9" s="19" t="n">
        <v>0.0263746511349508</v>
      </c>
      <c r="X9" s="19" t="n">
        <v>0.0517598786310522</v>
      </c>
      <c r="Y9" s="19" t="n">
        <v>0.0474477857057697</v>
      </c>
      <c r="Z9" s="19" t="n">
        <v>0.040801094868446</v>
      </c>
      <c r="AA9" s="19" t="n">
        <v>0.102009167231872</v>
      </c>
      <c r="AB9" s="19" t="n">
        <v>0.020106882861106</v>
      </c>
      <c r="AC9" s="19" t="n">
        <v>0.124324285658517</v>
      </c>
      <c r="AD9" s="19" t="n">
        <v>0.0270547219908442</v>
      </c>
      <c r="AE9" s="19"/>
      <c r="AF9" s="19" t="n">
        <v>0.0601318440000012</v>
      </c>
      <c r="AG9" s="19" t="n">
        <v>0.0559028197534971</v>
      </c>
      <c r="AH9" s="19" t="n">
        <v>0.0590529232858775</v>
      </c>
      <c r="AI9" s="19"/>
      <c r="AJ9" s="19" t="n">
        <v>0.0491340622187278</v>
      </c>
      <c r="AK9" s="19" t="n">
        <v>0.0708939113306199</v>
      </c>
      <c r="AL9" s="19" t="n">
        <v>0.0420853659032226</v>
      </c>
      <c r="AM9" s="19" t="n">
        <v>0.156128893441421</v>
      </c>
      <c r="AN9" s="19" t="n">
        <v>0.0512701609649846</v>
      </c>
      <c r="AO9" s="19"/>
      <c r="AP9" s="19" t="n">
        <v>0.0452487864773675</v>
      </c>
      <c r="AQ9" s="19" t="n">
        <v>0.0716558904331673</v>
      </c>
      <c r="AR9" s="19" t="n">
        <v>0.0345468861225067</v>
      </c>
      <c r="AS9" s="19" t="n">
        <v>0.0959226348026915</v>
      </c>
      <c r="AT9" s="19" t="n">
        <v>0.10075330673247</v>
      </c>
      <c r="AU9" s="19"/>
      <c r="AV9" s="19" t="n">
        <v>0.0612764861101963</v>
      </c>
      <c r="AW9" s="19" t="n">
        <v>0.0414298209701627</v>
      </c>
      <c r="AX9" s="19" t="n">
        <v>0.0309005974884564</v>
      </c>
      <c r="AY9" s="19" t="n">
        <v>0.0816126596264615</v>
      </c>
      <c r="AZ9" s="19" t="n">
        <v>0.112028209226518</v>
      </c>
      <c r="BA9" s="19" t="n">
        <v>0.0290203984413706</v>
      </c>
      <c r="BB9" s="19"/>
      <c r="BC9" s="19" t="n">
        <v>0.0446021173618638</v>
      </c>
      <c r="BD9" s="19" t="n">
        <v>0.0856667831019658</v>
      </c>
      <c r="BE9" s="19" t="n">
        <v>0.0399957857381755</v>
      </c>
      <c r="BF9" s="19" t="n">
        <v>0.0870328923614676</v>
      </c>
      <c r="BG9" s="19" t="n">
        <v>0.139519176975947</v>
      </c>
    </row>
    <row r="10">
      <c r="B10" s="20" t="s">
        <v>650</v>
      </c>
      <c r="C10" s="19" t="n">
        <v>0.110650216633303</v>
      </c>
      <c r="D10" s="19" t="n">
        <v>0.12284030789816</v>
      </c>
      <c r="E10" s="19" t="n">
        <v>0.0995784878543814</v>
      </c>
      <c r="F10" s="19"/>
      <c r="G10" s="19" t="n">
        <v>0.129053455645281</v>
      </c>
      <c r="H10" s="19" t="n">
        <v>0.152533279136877</v>
      </c>
      <c r="I10" s="19" t="n">
        <v>0.131608086220038</v>
      </c>
      <c r="J10" s="19" t="n">
        <v>0.105022209803075</v>
      </c>
      <c r="K10" s="19" t="n">
        <v>0.0836862247912941</v>
      </c>
      <c r="L10" s="19" t="n">
        <v>0.0669762198200054</v>
      </c>
      <c r="M10" s="19"/>
      <c r="N10" s="19" t="n">
        <v>0.132981687603246</v>
      </c>
      <c r="O10" s="19" t="n">
        <v>0.137053545222217</v>
      </c>
      <c r="P10" s="19" t="n">
        <v>0.0578907714038417</v>
      </c>
      <c r="Q10" s="19" t="n">
        <v>0.104519825122617</v>
      </c>
      <c r="R10" s="19"/>
      <c r="S10" s="19" t="n">
        <v>0.144629283059905</v>
      </c>
      <c r="T10" s="19" t="n">
        <v>0.154551002062485</v>
      </c>
      <c r="U10" s="19" t="n">
        <v>0.0653603424336567</v>
      </c>
      <c r="V10" s="19" t="n">
        <v>0.126496876893206</v>
      </c>
      <c r="W10" s="19" t="n">
        <v>0.104748429538827</v>
      </c>
      <c r="X10" s="19" t="n">
        <v>0.107188721924213</v>
      </c>
      <c r="Y10" s="19" t="n">
        <v>0.0788899279784573</v>
      </c>
      <c r="Z10" s="19" t="n">
        <v>0.146845016181257</v>
      </c>
      <c r="AA10" s="19" t="n">
        <v>0.0772275067562372</v>
      </c>
      <c r="AB10" s="19" t="n">
        <v>0.0862623196645486</v>
      </c>
      <c r="AC10" s="19" t="n">
        <v>0.128450925284557</v>
      </c>
      <c r="AD10" s="19" t="n">
        <v>0.0622660691178359</v>
      </c>
      <c r="AE10" s="19"/>
      <c r="AF10" s="19" t="n">
        <v>0.098687497506983</v>
      </c>
      <c r="AG10" s="19" t="n">
        <v>0.12431428614593</v>
      </c>
      <c r="AH10" s="19" t="n">
        <v>0.1008037663259</v>
      </c>
      <c r="AI10" s="19"/>
      <c r="AJ10" s="19" t="n">
        <v>0.108658691517769</v>
      </c>
      <c r="AK10" s="19" t="n">
        <v>0.150581443572975</v>
      </c>
      <c r="AL10" s="19" t="n">
        <v>0.0763275760741352</v>
      </c>
      <c r="AM10" s="19" t="n">
        <v>0.146059863338661</v>
      </c>
      <c r="AN10" s="19" t="n">
        <v>0.0659480058596954</v>
      </c>
      <c r="AO10" s="19"/>
      <c r="AP10" s="19" t="n">
        <v>0.109094541418275</v>
      </c>
      <c r="AQ10" s="19" t="n">
        <v>0.138862294827274</v>
      </c>
      <c r="AR10" s="19" t="n">
        <v>0.0635683982473046</v>
      </c>
      <c r="AS10" s="19" t="n">
        <v>0.0941861040099448</v>
      </c>
      <c r="AT10" s="19" t="n">
        <v>0.254409058919631</v>
      </c>
      <c r="AU10" s="19"/>
      <c r="AV10" s="19" t="n">
        <v>0.131431742282461</v>
      </c>
      <c r="AW10" s="19" t="n">
        <v>0.104649226614342</v>
      </c>
      <c r="AX10" s="19" t="n">
        <v>0.0642357322520882</v>
      </c>
      <c r="AY10" s="19" t="n">
        <v>0.0969412855039932</v>
      </c>
      <c r="AZ10" s="19" t="n">
        <v>0.213125431034958</v>
      </c>
      <c r="BA10" s="19" t="n">
        <v>0.100227225846037</v>
      </c>
      <c r="BB10" s="19"/>
      <c r="BC10" s="19" t="n">
        <v>0.0746184004929842</v>
      </c>
      <c r="BD10" s="19" t="n">
        <v>0.140546262458283</v>
      </c>
      <c r="BE10" s="19" t="n">
        <v>0.11274042874045</v>
      </c>
      <c r="BF10" s="19" t="n">
        <v>0.138315006475456</v>
      </c>
      <c r="BG10" s="19" t="n">
        <v>0.0571274036320268</v>
      </c>
    </row>
    <row r="11">
      <c r="B11" s="20" t="s">
        <v>651</v>
      </c>
      <c r="C11" s="19" t="n">
        <v>0.179638855297099</v>
      </c>
      <c r="D11" s="19" t="n">
        <v>0.16871071202434</v>
      </c>
      <c r="E11" s="19" t="n">
        <v>0.18969020863518</v>
      </c>
      <c r="F11" s="19"/>
      <c r="G11" s="19" t="n">
        <v>0.243785913465469</v>
      </c>
      <c r="H11" s="19" t="n">
        <v>0.247200850414164</v>
      </c>
      <c r="I11" s="19" t="n">
        <v>0.145754767147477</v>
      </c>
      <c r="J11" s="19" t="n">
        <v>0.16902758302464</v>
      </c>
      <c r="K11" s="19" t="n">
        <v>0.143289873875807</v>
      </c>
      <c r="L11" s="19" t="n">
        <v>0.135461708586902</v>
      </c>
      <c r="M11" s="19"/>
      <c r="N11" s="19" t="n">
        <v>0.213956453572491</v>
      </c>
      <c r="O11" s="19" t="n">
        <v>0.15553850018895</v>
      </c>
      <c r="P11" s="19" t="n">
        <v>0.171858421931074</v>
      </c>
      <c r="Q11" s="19" t="n">
        <v>0.173366730214198</v>
      </c>
      <c r="R11" s="19"/>
      <c r="S11" s="19" t="n">
        <v>0.211565085760789</v>
      </c>
      <c r="T11" s="19" t="n">
        <v>0.157679054056312</v>
      </c>
      <c r="U11" s="19" t="n">
        <v>0.103307084906373</v>
      </c>
      <c r="V11" s="19" t="n">
        <v>0.179404898961441</v>
      </c>
      <c r="W11" s="19" t="n">
        <v>0.228360770025121</v>
      </c>
      <c r="X11" s="19" t="n">
        <v>0.284309896665625</v>
      </c>
      <c r="Y11" s="19" t="n">
        <v>0.172838579355136</v>
      </c>
      <c r="Z11" s="19" t="n">
        <v>0.0863724263330855</v>
      </c>
      <c r="AA11" s="19" t="n">
        <v>0.189027843553921</v>
      </c>
      <c r="AB11" s="19" t="n">
        <v>0.192174850820451</v>
      </c>
      <c r="AC11" s="19" t="n">
        <v>0.116028030902907</v>
      </c>
      <c r="AD11" s="19" t="n">
        <v>0.0503005927661905</v>
      </c>
      <c r="AE11" s="19"/>
      <c r="AF11" s="19" t="n">
        <v>0.188739717540425</v>
      </c>
      <c r="AG11" s="19" t="n">
        <v>0.158412784343454</v>
      </c>
      <c r="AH11" s="19" t="n">
        <v>0.214325331001381</v>
      </c>
      <c r="AI11" s="19"/>
      <c r="AJ11" s="19" t="n">
        <v>0.145107046185116</v>
      </c>
      <c r="AK11" s="19" t="n">
        <v>0.22810878255083</v>
      </c>
      <c r="AL11" s="19" t="n">
        <v>0.104801844133052</v>
      </c>
      <c r="AM11" s="19" t="n">
        <v>0.255801215366951</v>
      </c>
      <c r="AN11" s="19" t="n">
        <v>0.142043032964431</v>
      </c>
      <c r="AO11" s="19"/>
      <c r="AP11" s="19" t="n">
        <v>0.153477556581432</v>
      </c>
      <c r="AQ11" s="19" t="n">
        <v>0.22480994892153</v>
      </c>
      <c r="AR11" s="19" t="n">
        <v>0.139045943849464</v>
      </c>
      <c r="AS11" s="19" t="n">
        <v>0.197848871254045</v>
      </c>
      <c r="AT11" s="19" t="n">
        <v>0.177429008656194</v>
      </c>
      <c r="AU11" s="19"/>
      <c r="AV11" s="19" t="n">
        <v>0.23771189581365</v>
      </c>
      <c r="AW11" s="19" t="n">
        <v>0.15724858634922</v>
      </c>
      <c r="AX11" s="19" t="n">
        <v>0.185557053783378</v>
      </c>
      <c r="AY11" s="19" t="n">
        <v>0.212135358241496</v>
      </c>
      <c r="AZ11" s="19" t="n">
        <v>0.124593462481198</v>
      </c>
      <c r="BA11" s="19" t="n">
        <v>0.134557673146207</v>
      </c>
      <c r="BB11" s="19"/>
      <c r="BC11" s="19" t="n">
        <v>0.168264620076403</v>
      </c>
      <c r="BD11" s="19" t="n">
        <v>0.164064391264058</v>
      </c>
      <c r="BE11" s="19" t="n">
        <v>0.211290878026719</v>
      </c>
      <c r="BF11" s="19" t="n">
        <v>0.185893432014114</v>
      </c>
      <c r="BG11" s="19" t="n">
        <v>0.139894097255338</v>
      </c>
    </row>
    <row r="12">
      <c r="B12" s="20" t="s">
        <v>652</v>
      </c>
      <c r="C12" s="19" t="n">
        <v>0.210601724844471</v>
      </c>
      <c r="D12" s="19" t="n">
        <v>0.218066251226582</v>
      </c>
      <c r="E12" s="19" t="n">
        <v>0.203086216192275</v>
      </c>
      <c r="F12" s="19"/>
      <c r="G12" s="19" t="n">
        <v>0.271851202836029</v>
      </c>
      <c r="H12" s="19" t="n">
        <v>0.159878433716093</v>
      </c>
      <c r="I12" s="19" t="n">
        <v>0.238594754495426</v>
      </c>
      <c r="J12" s="19" t="n">
        <v>0.214823554526724</v>
      </c>
      <c r="K12" s="19" t="n">
        <v>0.185854736932925</v>
      </c>
      <c r="L12" s="19" t="n">
        <v>0.199962542608269</v>
      </c>
      <c r="M12" s="19"/>
      <c r="N12" s="19" t="n">
        <v>0.174018729568049</v>
      </c>
      <c r="O12" s="19" t="n">
        <v>0.191502905571689</v>
      </c>
      <c r="P12" s="19" t="n">
        <v>0.270636068283038</v>
      </c>
      <c r="Q12" s="19" t="n">
        <v>0.216087514346669</v>
      </c>
      <c r="R12" s="19"/>
      <c r="S12" s="19" t="n">
        <v>0.179029845561736</v>
      </c>
      <c r="T12" s="19" t="n">
        <v>0.233321122053194</v>
      </c>
      <c r="U12" s="19" t="n">
        <v>0.164411871549271</v>
      </c>
      <c r="V12" s="19" t="n">
        <v>0.175692787437207</v>
      </c>
      <c r="W12" s="19" t="n">
        <v>0.215934545836027</v>
      </c>
      <c r="X12" s="19" t="n">
        <v>0.217767629727107</v>
      </c>
      <c r="Y12" s="19" t="n">
        <v>0.25973232316751</v>
      </c>
      <c r="Z12" s="19" t="n">
        <v>0.318379345835254</v>
      </c>
      <c r="AA12" s="19" t="n">
        <v>0.229385455966188</v>
      </c>
      <c r="AB12" s="19" t="n">
        <v>0.20038414137558</v>
      </c>
      <c r="AC12" s="19" t="n">
        <v>0.194913755827157</v>
      </c>
      <c r="AD12" s="19" t="n">
        <v>0.17741053139926</v>
      </c>
      <c r="AE12" s="19"/>
      <c r="AF12" s="19" t="n">
        <v>0.189722938600652</v>
      </c>
      <c r="AG12" s="19" t="n">
        <v>0.200516192792928</v>
      </c>
      <c r="AH12" s="19" t="n">
        <v>0.212564457007926</v>
      </c>
      <c r="AI12" s="19"/>
      <c r="AJ12" s="19" t="n">
        <v>0.173357116239128</v>
      </c>
      <c r="AK12" s="19" t="n">
        <v>0.169083183603261</v>
      </c>
      <c r="AL12" s="19" t="n">
        <v>0.261663954421734</v>
      </c>
      <c r="AM12" s="19" t="n">
        <v>0.173052814534102</v>
      </c>
      <c r="AN12" s="19" t="n">
        <v>0.286436463591442</v>
      </c>
      <c r="AO12" s="19"/>
      <c r="AP12" s="19" t="n">
        <v>0.1694434081136</v>
      </c>
      <c r="AQ12" s="19" t="n">
        <v>0.192549446230737</v>
      </c>
      <c r="AR12" s="19" t="n">
        <v>0.294974933673961</v>
      </c>
      <c r="AS12" s="19" t="n">
        <v>0.178013746106682</v>
      </c>
      <c r="AT12" s="19" t="n">
        <v>0.152012744099928</v>
      </c>
      <c r="AU12" s="19"/>
      <c r="AV12" s="19" t="n">
        <v>0.209477527815813</v>
      </c>
      <c r="AW12" s="19" t="n">
        <v>0.173067509472642</v>
      </c>
      <c r="AX12" s="19" t="n">
        <v>0.252660862097022</v>
      </c>
      <c r="AY12" s="19" t="n">
        <v>0.206671391139558</v>
      </c>
      <c r="AZ12" s="19" t="n">
        <v>0.232406897697755</v>
      </c>
      <c r="BA12" s="19" t="n">
        <v>0.197987476366237</v>
      </c>
      <c r="BB12" s="19"/>
      <c r="BC12" s="19" t="n">
        <v>0.261189764596192</v>
      </c>
      <c r="BD12" s="19" t="n">
        <v>0.202764654734472</v>
      </c>
      <c r="BE12" s="19" t="n">
        <v>0.200532662685785</v>
      </c>
      <c r="BF12" s="19" t="n">
        <v>0.229740947041766</v>
      </c>
      <c r="BG12" s="19" t="n">
        <v>0.290741801128649</v>
      </c>
    </row>
    <row r="13">
      <c r="B13" s="20" t="s">
        <v>653</v>
      </c>
      <c r="C13" s="19" t="n">
        <v>0.194133910802133</v>
      </c>
      <c r="D13" s="19" t="n">
        <v>0.183034702944601</v>
      </c>
      <c r="E13" s="19" t="n">
        <v>0.206754653548144</v>
      </c>
      <c r="F13" s="19"/>
      <c r="G13" s="19" t="n">
        <v>0.118430191804096</v>
      </c>
      <c r="H13" s="19" t="n">
        <v>0.167811134469482</v>
      </c>
      <c r="I13" s="19" t="n">
        <v>0.164957674409081</v>
      </c>
      <c r="J13" s="19" t="n">
        <v>0.227223350396052</v>
      </c>
      <c r="K13" s="19" t="n">
        <v>0.213770413133159</v>
      </c>
      <c r="L13" s="19" t="n">
        <v>0.254912287089989</v>
      </c>
      <c r="M13" s="19"/>
      <c r="N13" s="19" t="n">
        <v>0.198730989381185</v>
      </c>
      <c r="O13" s="19" t="n">
        <v>0.197684634454468</v>
      </c>
      <c r="P13" s="19" t="n">
        <v>0.194209406027372</v>
      </c>
      <c r="Q13" s="19" t="n">
        <v>0.18573736573665</v>
      </c>
      <c r="R13" s="19"/>
      <c r="S13" s="19" t="n">
        <v>0.219838051614159</v>
      </c>
      <c r="T13" s="19" t="n">
        <v>0.202243933819709</v>
      </c>
      <c r="U13" s="19" t="n">
        <v>0.308127229907206</v>
      </c>
      <c r="V13" s="19" t="n">
        <v>0.187319748095099</v>
      </c>
      <c r="W13" s="19" t="n">
        <v>0.187397971908434</v>
      </c>
      <c r="X13" s="19" t="n">
        <v>0.182383923822605</v>
      </c>
      <c r="Y13" s="19" t="n">
        <v>0.0947812713682</v>
      </c>
      <c r="Z13" s="19" t="n">
        <v>0.143178788797147</v>
      </c>
      <c r="AA13" s="19" t="n">
        <v>0.178139248092927</v>
      </c>
      <c r="AB13" s="19" t="n">
        <v>0.157509734408532</v>
      </c>
      <c r="AC13" s="19" t="n">
        <v>0.231441891256844</v>
      </c>
      <c r="AD13" s="19" t="n">
        <v>0.227354288382943</v>
      </c>
      <c r="AE13" s="19"/>
      <c r="AF13" s="19" t="n">
        <v>0.229991266545717</v>
      </c>
      <c r="AG13" s="19" t="n">
        <v>0.206759630983</v>
      </c>
      <c r="AH13" s="19" t="n">
        <v>0.161081677339358</v>
      </c>
      <c r="AI13" s="19"/>
      <c r="AJ13" s="19" t="n">
        <v>0.246560104294175</v>
      </c>
      <c r="AK13" s="19" t="n">
        <v>0.175708213452385</v>
      </c>
      <c r="AL13" s="19" t="n">
        <v>0.251622742607447</v>
      </c>
      <c r="AM13" s="19" t="n">
        <v>0.182593607319841</v>
      </c>
      <c r="AN13" s="19" t="n">
        <v>0.174156844157632</v>
      </c>
      <c r="AO13" s="19"/>
      <c r="AP13" s="19" t="n">
        <v>0.240597818031335</v>
      </c>
      <c r="AQ13" s="19" t="n">
        <v>0.16418703299051</v>
      </c>
      <c r="AR13" s="19" t="n">
        <v>0.179430570005248</v>
      </c>
      <c r="AS13" s="19" t="n">
        <v>0.196090201076353</v>
      </c>
      <c r="AT13" s="19" t="n">
        <v>0.145620001712115</v>
      </c>
      <c r="AU13" s="19"/>
      <c r="AV13" s="19" t="n">
        <v>0.170348096362835</v>
      </c>
      <c r="AW13" s="19" t="n">
        <v>0.258937050962261</v>
      </c>
      <c r="AX13" s="19" t="n">
        <v>0.162779794066155</v>
      </c>
      <c r="AY13" s="19" t="n">
        <v>0.175208118670408</v>
      </c>
      <c r="AZ13" s="19" t="n">
        <v>0.16706453425402</v>
      </c>
      <c r="BA13" s="19" t="n">
        <v>0.174554805823612</v>
      </c>
      <c r="BB13" s="19"/>
      <c r="BC13" s="19" t="n">
        <v>0.214558681314517</v>
      </c>
      <c r="BD13" s="19" t="n">
        <v>0.187928938371627</v>
      </c>
      <c r="BE13" s="19" t="n">
        <v>0.188355991429062</v>
      </c>
      <c r="BF13" s="19" t="n">
        <v>0.123186619346507</v>
      </c>
      <c r="BG13" s="19" t="n">
        <v>0.147194102880931</v>
      </c>
    </row>
    <row r="14">
      <c r="B14" s="20" t="s">
        <v>654</v>
      </c>
      <c r="C14" s="19" t="n">
        <v>0.117104381918104</v>
      </c>
      <c r="D14" s="19" t="n">
        <v>0.122374194785111</v>
      </c>
      <c r="E14" s="19" t="n">
        <v>0.110270730805223</v>
      </c>
      <c r="F14" s="19"/>
      <c r="G14" s="19" t="n">
        <v>0.0921858856353384</v>
      </c>
      <c r="H14" s="19" t="n">
        <v>0.0739297962301967</v>
      </c>
      <c r="I14" s="19" t="n">
        <v>0.130541864374251</v>
      </c>
      <c r="J14" s="19" t="n">
        <v>0.134522031300914</v>
      </c>
      <c r="K14" s="19" t="n">
        <v>0.126305257950773</v>
      </c>
      <c r="L14" s="19" t="n">
        <v>0.141015225608227</v>
      </c>
      <c r="M14" s="19"/>
      <c r="N14" s="19" t="n">
        <v>0.118511043036227</v>
      </c>
      <c r="O14" s="19" t="n">
        <v>0.109450678367971</v>
      </c>
      <c r="P14" s="19" t="n">
        <v>0.13987016117151</v>
      </c>
      <c r="Q14" s="19" t="n">
        <v>0.103621531771665</v>
      </c>
      <c r="R14" s="19"/>
      <c r="S14" s="19" t="n">
        <v>0.108080468715041</v>
      </c>
      <c r="T14" s="19" t="n">
        <v>0.0955508409058607</v>
      </c>
      <c r="U14" s="19" t="n">
        <v>0.122591636275769</v>
      </c>
      <c r="V14" s="19" t="n">
        <v>0.1536703195676</v>
      </c>
      <c r="W14" s="19" t="n">
        <v>0.0911279048990342</v>
      </c>
      <c r="X14" s="19" t="n">
        <v>0.0878788617861687</v>
      </c>
      <c r="Y14" s="19" t="n">
        <v>0.189563908971604</v>
      </c>
      <c r="Z14" s="19" t="n">
        <v>0.174106165084918</v>
      </c>
      <c r="AA14" s="19" t="n">
        <v>0.0543334039994795</v>
      </c>
      <c r="AB14" s="19" t="n">
        <v>0.177081786654003</v>
      </c>
      <c r="AC14" s="19" t="n">
        <v>0.0700991755871066</v>
      </c>
      <c r="AD14" s="19" t="n">
        <v>0.146713840270345</v>
      </c>
      <c r="AE14" s="19"/>
      <c r="AF14" s="19" t="n">
        <v>0.133612242088491</v>
      </c>
      <c r="AG14" s="19" t="n">
        <v>0.0992283284463833</v>
      </c>
      <c r="AH14" s="19" t="n">
        <v>0.120624064555977</v>
      </c>
      <c r="AI14" s="19"/>
      <c r="AJ14" s="19" t="n">
        <v>0.146265497645418</v>
      </c>
      <c r="AK14" s="19" t="n">
        <v>0.0892989064206548</v>
      </c>
      <c r="AL14" s="19" t="n">
        <v>0.0951558543502501</v>
      </c>
      <c r="AM14" s="19" t="n">
        <v>0.0437183814363172</v>
      </c>
      <c r="AN14" s="19" t="n">
        <v>0.11681696740679</v>
      </c>
      <c r="AO14" s="19"/>
      <c r="AP14" s="19" t="n">
        <v>0.148022754845515</v>
      </c>
      <c r="AQ14" s="19" t="n">
        <v>0.0934132529559908</v>
      </c>
      <c r="AR14" s="19" t="n">
        <v>0.136890586877502</v>
      </c>
      <c r="AS14" s="19" t="n">
        <v>0.12377124364614</v>
      </c>
      <c r="AT14" s="19" t="n">
        <v>0.091137622036697</v>
      </c>
      <c r="AU14" s="19"/>
      <c r="AV14" s="19" t="n">
        <v>0.0782343669250192</v>
      </c>
      <c r="AW14" s="19" t="n">
        <v>0.129960282421501</v>
      </c>
      <c r="AX14" s="19" t="n">
        <v>0.153796303294256</v>
      </c>
      <c r="AY14" s="19" t="n">
        <v>0.136800097588185</v>
      </c>
      <c r="AZ14" s="19" t="n">
        <v>0.0832722225809302</v>
      </c>
      <c r="BA14" s="19" t="n">
        <v>0.156980683656548</v>
      </c>
      <c r="BB14" s="19"/>
      <c r="BC14" s="19" t="n">
        <v>0.114530734042325</v>
      </c>
      <c r="BD14" s="19" t="n">
        <v>0.1060927914019</v>
      </c>
      <c r="BE14" s="19" t="n">
        <v>0.123277088760666</v>
      </c>
      <c r="BF14" s="19" t="n">
        <v>0.0901088008763712</v>
      </c>
      <c r="BG14" s="19" t="n">
        <v>0</v>
      </c>
    </row>
    <row r="15">
      <c r="B15" s="20" t="s">
        <v>655</v>
      </c>
      <c r="C15" s="21" t="n">
        <v>0.127663231008145</v>
      </c>
      <c r="D15" s="21" t="n">
        <v>0.132741782379114</v>
      </c>
      <c r="E15" s="21" t="n">
        <v>0.123753121542345</v>
      </c>
      <c r="F15" s="21"/>
      <c r="G15" s="21" t="n">
        <v>0.0797454255466823</v>
      </c>
      <c r="H15" s="21" t="n">
        <v>0.122470267021674</v>
      </c>
      <c r="I15" s="21" t="n">
        <v>0.129991456209758</v>
      </c>
      <c r="J15" s="21" t="n">
        <v>0.097866639366229</v>
      </c>
      <c r="K15" s="21" t="n">
        <v>0.185675787694876</v>
      </c>
      <c r="L15" s="21" t="n">
        <v>0.15092013583136</v>
      </c>
      <c r="M15" s="21"/>
      <c r="N15" s="21" t="n">
        <v>0.107555875420249</v>
      </c>
      <c r="O15" s="21" t="n">
        <v>0.152541484499241</v>
      </c>
      <c r="P15" s="21" t="n">
        <v>0.0980605818900047</v>
      </c>
      <c r="Q15" s="21" t="n">
        <v>0.151588207116497</v>
      </c>
      <c r="R15" s="21"/>
      <c r="S15" s="21" t="n">
        <v>0.0904478334319803</v>
      </c>
      <c r="T15" s="21" t="n">
        <v>0.0987115468217046</v>
      </c>
      <c r="U15" s="21" t="n">
        <v>0.159117545018141</v>
      </c>
      <c r="V15" s="21" t="n">
        <v>0.0809849980731634</v>
      </c>
      <c r="W15" s="21" t="n">
        <v>0.146055726657606</v>
      </c>
      <c r="X15" s="21" t="n">
        <v>0.0687110874432295</v>
      </c>
      <c r="Y15" s="21" t="n">
        <v>0.156746203453324</v>
      </c>
      <c r="Z15" s="21" t="n">
        <v>0.0903171628998915</v>
      </c>
      <c r="AA15" s="21" t="n">
        <v>0.169877374399374</v>
      </c>
      <c r="AB15" s="21" t="n">
        <v>0.16648028421578</v>
      </c>
      <c r="AC15" s="21" t="n">
        <v>0.134741935482912</v>
      </c>
      <c r="AD15" s="21" t="n">
        <v>0.308899956072581</v>
      </c>
      <c r="AE15" s="21"/>
      <c r="AF15" s="21" t="n">
        <v>0.09911449371773</v>
      </c>
      <c r="AG15" s="21" t="n">
        <v>0.154865957534809</v>
      </c>
      <c r="AH15" s="21" t="n">
        <v>0.131547780483581</v>
      </c>
      <c r="AI15" s="21"/>
      <c r="AJ15" s="21" t="n">
        <v>0.130917481899666</v>
      </c>
      <c r="AK15" s="21" t="n">
        <v>0.116325559069273</v>
      </c>
      <c r="AL15" s="21" t="n">
        <v>0.16834266251016</v>
      </c>
      <c r="AM15" s="21" t="n">
        <v>0.0426452245627084</v>
      </c>
      <c r="AN15" s="21" t="n">
        <v>0.163328525055025</v>
      </c>
      <c r="AO15" s="21"/>
      <c r="AP15" s="21" t="n">
        <v>0.134115134532475</v>
      </c>
      <c r="AQ15" s="21" t="n">
        <v>0.114522133640791</v>
      </c>
      <c r="AR15" s="21" t="n">
        <v>0.151542681224014</v>
      </c>
      <c r="AS15" s="21" t="n">
        <v>0.114167199104143</v>
      </c>
      <c r="AT15" s="21" t="n">
        <v>0.0786382578429656</v>
      </c>
      <c r="AU15" s="21"/>
      <c r="AV15" s="21" t="n">
        <v>0.111519884690026</v>
      </c>
      <c r="AW15" s="21" t="n">
        <v>0.13470752320987</v>
      </c>
      <c r="AX15" s="21" t="n">
        <v>0.150069657018644</v>
      </c>
      <c r="AY15" s="21" t="n">
        <v>0.0906310892298981</v>
      </c>
      <c r="AZ15" s="21" t="n">
        <v>0.0675092427246203</v>
      </c>
      <c r="BA15" s="21" t="n">
        <v>0.206671736719988</v>
      </c>
      <c r="BB15" s="21"/>
      <c r="BC15" s="21" t="n">
        <v>0.122235682115714</v>
      </c>
      <c r="BD15" s="21" t="n">
        <v>0.112936178667694</v>
      </c>
      <c r="BE15" s="21" t="n">
        <v>0.123807164619142</v>
      </c>
      <c r="BF15" s="21" t="n">
        <v>0.145722301884318</v>
      </c>
      <c r="BG15" s="21" t="n">
        <v>0.225523418127108</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0.115054441690967</v>
      </c>
      <c r="D9" s="19" t="n">
        <v>0.121056374713197</v>
      </c>
      <c r="E9" s="19" t="n">
        <v>0.108397751287925</v>
      </c>
      <c r="F9" s="19"/>
      <c r="G9" s="19" t="n">
        <v>0.0980771255632394</v>
      </c>
      <c r="H9" s="19" t="n">
        <v>0.104611502690134</v>
      </c>
      <c r="I9" s="19" t="n">
        <v>0.114995981587939</v>
      </c>
      <c r="J9" s="19" t="n">
        <v>0.116140333032525</v>
      </c>
      <c r="K9" s="19" t="n">
        <v>0.15858617784425</v>
      </c>
      <c r="L9" s="19" t="n">
        <v>0.107750211482611</v>
      </c>
      <c r="M9" s="19"/>
      <c r="N9" s="19" t="n">
        <v>0.0907337366060024</v>
      </c>
      <c r="O9" s="19" t="n">
        <v>0.121911263478243</v>
      </c>
      <c r="P9" s="19" t="n">
        <v>0.11437737443526</v>
      </c>
      <c r="Q9" s="19" t="n">
        <v>0.132885009490238</v>
      </c>
      <c r="R9" s="19"/>
      <c r="S9" s="19" t="n">
        <v>0.0882405880345586</v>
      </c>
      <c r="T9" s="19" t="n">
        <v>0.162085430749352</v>
      </c>
      <c r="U9" s="19" t="n">
        <v>0.125716166974929</v>
      </c>
      <c r="V9" s="19" t="n">
        <v>0.162895713791382</v>
      </c>
      <c r="W9" s="19" t="n">
        <v>0.118035888054277</v>
      </c>
      <c r="X9" s="19" t="n">
        <v>0.0636642198594152</v>
      </c>
      <c r="Y9" s="19" t="n">
        <v>0.0854925368412591</v>
      </c>
      <c r="Z9" s="19" t="n">
        <v>0.0659925750447271</v>
      </c>
      <c r="AA9" s="19" t="n">
        <v>0.160139096873265</v>
      </c>
      <c r="AB9" s="19" t="n">
        <v>0.09495662936765</v>
      </c>
      <c r="AC9" s="19" t="n">
        <v>0.137452273362978</v>
      </c>
      <c r="AD9" s="19" t="n">
        <v>0.056560766396619</v>
      </c>
      <c r="AE9" s="19"/>
      <c r="AF9" s="19" t="n">
        <v>0.123044008967716</v>
      </c>
      <c r="AG9" s="19" t="n">
        <v>0.114808424826255</v>
      </c>
      <c r="AH9" s="19" t="n">
        <v>0.103177999089228</v>
      </c>
      <c r="AI9" s="19"/>
      <c r="AJ9" s="19" t="n">
        <v>0.0902580640552561</v>
      </c>
      <c r="AK9" s="19" t="n">
        <v>0.127556936660271</v>
      </c>
      <c r="AL9" s="19" t="n">
        <v>0.130908267055412</v>
      </c>
      <c r="AM9" s="19" t="n">
        <v>0.325116099096398</v>
      </c>
      <c r="AN9" s="19" t="n">
        <v>0.110380516356396</v>
      </c>
      <c r="AO9" s="19"/>
      <c r="AP9" s="19" t="n">
        <v>0.0954104922127156</v>
      </c>
      <c r="AQ9" s="19" t="n">
        <v>0.135931397789559</v>
      </c>
      <c r="AR9" s="19" t="n">
        <v>0.0844971189151605</v>
      </c>
      <c r="AS9" s="19" t="n">
        <v>0.170137291547264</v>
      </c>
      <c r="AT9" s="19" t="n">
        <v>0.162671404004707</v>
      </c>
      <c r="AU9" s="19"/>
      <c r="AV9" s="19" t="n">
        <v>0.136008775599456</v>
      </c>
      <c r="AW9" s="19" t="n">
        <v>0.0708238272724062</v>
      </c>
      <c r="AX9" s="19" t="n">
        <v>0.0678141313770938</v>
      </c>
      <c r="AY9" s="19" t="n">
        <v>0.157996808251803</v>
      </c>
      <c r="AZ9" s="19" t="n">
        <v>0.16406394144185</v>
      </c>
      <c r="BA9" s="19" t="n">
        <v>0.0644966243073802</v>
      </c>
      <c r="BB9" s="19"/>
      <c r="BC9" s="19" t="n">
        <v>0.108488271035884</v>
      </c>
      <c r="BD9" s="19" t="n">
        <v>0.151718327397407</v>
      </c>
      <c r="BE9" s="19" t="n">
        <v>0.114492247010872</v>
      </c>
      <c r="BF9" s="19" t="n">
        <v>0.0566312924414319</v>
      </c>
      <c r="BG9" s="19" t="n">
        <v>0.139519176975947</v>
      </c>
    </row>
    <row r="10">
      <c r="B10" s="20" t="s">
        <v>650</v>
      </c>
      <c r="C10" s="19" t="n">
        <v>0.12537565803364</v>
      </c>
      <c r="D10" s="19" t="n">
        <v>0.120322811084931</v>
      </c>
      <c r="E10" s="19" t="n">
        <v>0.12947369919238</v>
      </c>
      <c r="F10" s="19"/>
      <c r="G10" s="19" t="n">
        <v>0.149555840220709</v>
      </c>
      <c r="H10" s="19" t="n">
        <v>0.177785640265397</v>
      </c>
      <c r="I10" s="19" t="n">
        <v>0.152083252376328</v>
      </c>
      <c r="J10" s="19" t="n">
        <v>0.124609891360128</v>
      </c>
      <c r="K10" s="19" t="n">
        <v>0.0550883639380921</v>
      </c>
      <c r="L10" s="19" t="n">
        <v>0.0875460926387656</v>
      </c>
      <c r="M10" s="19"/>
      <c r="N10" s="19" t="n">
        <v>0.161283110930829</v>
      </c>
      <c r="O10" s="19" t="n">
        <v>0.131535327936693</v>
      </c>
      <c r="P10" s="19" t="n">
        <v>0.0990374719297604</v>
      </c>
      <c r="Q10" s="19" t="n">
        <v>0.101395233899945</v>
      </c>
      <c r="R10" s="19"/>
      <c r="S10" s="19" t="n">
        <v>0.128510927222383</v>
      </c>
      <c r="T10" s="19" t="n">
        <v>0.157747609128233</v>
      </c>
      <c r="U10" s="19" t="n">
        <v>0.0977093005890087</v>
      </c>
      <c r="V10" s="19" t="n">
        <v>0.115441800438911</v>
      </c>
      <c r="W10" s="19" t="n">
        <v>0.170391500063469</v>
      </c>
      <c r="X10" s="19" t="n">
        <v>0.157109704751563</v>
      </c>
      <c r="Y10" s="19" t="n">
        <v>0.0760078621736794</v>
      </c>
      <c r="Z10" s="19" t="n">
        <v>0.135938836063552</v>
      </c>
      <c r="AA10" s="19" t="n">
        <v>0.123241859437069</v>
      </c>
      <c r="AB10" s="19" t="n">
        <v>0.0886978777293606</v>
      </c>
      <c r="AC10" s="19" t="n">
        <v>0.128721975884645</v>
      </c>
      <c r="AD10" s="19" t="n">
        <v>0.0938534818746242</v>
      </c>
      <c r="AE10" s="19"/>
      <c r="AF10" s="19" t="n">
        <v>0.104643510542997</v>
      </c>
      <c r="AG10" s="19" t="n">
        <v>0.148817783208244</v>
      </c>
      <c r="AH10" s="19" t="n">
        <v>0.0909932779195453</v>
      </c>
      <c r="AI10" s="19"/>
      <c r="AJ10" s="19" t="n">
        <v>0.113898274791111</v>
      </c>
      <c r="AK10" s="19" t="n">
        <v>0.144745145020526</v>
      </c>
      <c r="AL10" s="19" t="n">
        <v>0.157570655969128</v>
      </c>
      <c r="AM10" s="19" t="n">
        <v>0.0571598902749573</v>
      </c>
      <c r="AN10" s="19" t="n">
        <v>0.0843621040152864</v>
      </c>
      <c r="AO10" s="19"/>
      <c r="AP10" s="19" t="n">
        <v>0.104171508731894</v>
      </c>
      <c r="AQ10" s="19" t="n">
        <v>0.155989947788373</v>
      </c>
      <c r="AR10" s="19" t="n">
        <v>0.110235494359047</v>
      </c>
      <c r="AS10" s="19" t="n">
        <v>0.107895738755733</v>
      </c>
      <c r="AT10" s="19" t="n">
        <v>0.103047670527268</v>
      </c>
      <c r="AU10" s="19"/>
      <c r="AV10" s="19" t="n">
        <v>0.150392094695481</v>
      </c>
      <c r="AW10" s="19" t="n">
        <v>0.0990792575087451</v>
      </c>
      <c r="AX10" s="19" t="n">
        <v>0.127103128181356</v>
      </c>
      <c r="AY10" s="19" t="n">
        <v>0.112458470032016</v>
      </c>
      <c r="AZ10" s="19" t="n">
        <v>0.163737308125583</v>
      </c>
      <c r="BA10" s="19" t="n">
        <v>0.140566392558463</v>
      </c>
      <c r="BB10" s="19"/>
      <c r="BC10" s="19" t="n">
        <v>0.0920934483050942</v>
      </c>
      <c r="BD10" s="19" t="n">
        <v>0.106986539680454</v>
      </c>
      <c r="BE10" s="19" t="n">
        <v>0.153850407852183</v>
      </c>
      <c r="BF10" s="19" t="n">
        <v>0.174473999882539</v>
      </c>
      <c r="BG10" s="19" t="n">
        <v>0.112189990312036</v>
      </c>
    </row>
    <row r="11">
      <c r="B11" s="20" t="s">
        <v>651</v>
      </c>
      <c r="C11" s="19" t="n">
        <v>0.191447722654501</v>
      </c>
      <c r="D11" s="19" t="n">
        <v>0.178619009067631</v>
      </c>
      <c r="E11" s="19" t="n">
        <v>0.203107446837915</v>
      </c>
      <c r="F11" s="19"/>
      <c r="G11" s="19" t="n">
        <v>0.270190736060967</v>
      </c>
      <c r="H11" s="19" t="n">
        <v>0.23405465539901</v>
      </c>
      <c r="I11" s="19" t="n">
        <v>0.204239249252582</v>
      </c>
      <c r="J11" s="19" t="n">
        <v>0.172828639918906</v>
      </c>
      <c r="K11" s="19" t="n">
        <v>0.143957807798081</v>
      </c>
      <c r="L11" s="19" t="n">
        <v>0.134031404903891</v>
      </c>
      <c r="M11" s="19"/>
      <c r="N11" s="19" t="n">
        <v>0.204137374574695</v>
      </c>
      <c r="O11" s="19" t="n">
        <v>0.186060133306935</v>
      </c>
      <c r="P11" s="19" t="n">
        <v>0.177861019173773</v>
      </c>
      <c r="Q11" s="19" t="n">
        <v>0.195529715481678</v>
      </c>
      <c r="R11" s="19"/>
      <c r="S11" s="19" t="n">
        <v>0.213727052168584</v>
      </c>
      <c r="T11" s="19" t="n">
        <v>0.157599832131307</v>
      </c>
      <c r="U11" s="19" t="n">
        <v>0.155859534050234</v>
      </c>
      <c r="V11" s="19" t="n">
        <v>0.259544664895682</v>
      </c>
      <c r="W11" s="19" t="n">
        <v>0.138136239724966</v>
      </c>
      <c r="X11" s="19" t="n">
        <v>0.239597581215022</v>
      </c>
      <c r="Y11" s="19" t="n">
        <v>0.26028824224076</v>
      </c>
      <c r="Z11" s="19" t="n">
        <v>0.180407491513932</v>
      </c>
      <c r="AA11" s="19" t="n">
        <v>0.14496079198719</v>
      </c>
      <c r="AB11" s="19" t="n">
        <v>0.194976595253065</v>
      </c>
      <c r="AC11" s="19" t="n">
        <v>0.218892779196151</v>
      </c>
      <c r="AD11" s="19" t="n">
        <v>0.0587701164267953</v>
      </c>
      <c r="AE11" s="19"/>
      <c r="AF11" s="19" t="n">
        <v>0.200463961707492</v>
      </c>
      <c r="AG11" s="19" t="n">
        <v>0.156016163337621</v>
      </c>
      <c r="AH11" s="19" t="n">
        <v>0.23850812098537</v>
      </c>
      <c r="AI11" s="19"/>
      <c r="AJ11" s="19" t="n">
        <v>0.14927330626573</v>
      </c>
      <c r="AK11" s="19" t="n">
        <v>0.239832038155687</v>
      </c>
      <c r="AL11" s="19" t="n">
        <v>0.143646729956446</v>
      </c>
      <c r="AM11" s="19" t="n">
        <v>0.217561208739577</v>
      </c>
      <c r="AN11" s="19" t="n">
        <v>0.200795536712611</v>
      </c>
      <c r="AO11" s="19"/>
      <c r="AP11" s="19" t="n">
        <v>0.164361312932356</v>
      </c>
      <c r="AQ11" s="19" t="n">
        <v>0.204718977443119</v>
      </c>
      <c r="AR11" s="19" t="n">
        <v>0.173176738318777</v>
      </c>
      <c r="AS11" s="19" t="n">
        <v>0.194347857789825</v>
      </c>
      <c r="AT11" s="19" t="n">
        <v>0.24146288993275</v>
      </c>
      <c r="AU11" s="19"/>
      <c r="AV11" s="19" t="n">
        <v>0.240385354060559</v>
      </c>
      <c r="AW11" s="19" t="n">
        <v>0.175141999217781</v>
      </c>
      <c r="AX11" s="19" t="n">
        <v>0.173402617936779</v>
      </c>
      <c r="AY11" s="19" t="n">
        <v>0.206837953607679</v>
      </c>
      <c r="AZ11" s="19" t="n">
        <v>0.200465553879415</v>
      </c>
      <c r="BA11" s="19" t="n">
        <v>0.153725470733645</v>
      </c>
      <c r="BB11" s="19"/>
      <c r="BC11" s="19" t="n">
        <v>0.16360212686139</v>
      </c>
      <c r="BD11" s="19" t="n">
        <v>0.188590799064638</v>
      </c>
      <c r="BE11" s="19" t="n">
        <v>0.247014425687923</v>
      </c>
      <c r="BF11" s="19" t="n">
        <v>0.161593934994965</v>
      </c>
      <c r="BG11" s="19" t="n">
        <v>0.210084093233011</v>
      </c>
    </row>
    <row r="12">
      <c r="B12" s="20" t="s">
        <v>652</v>
      </c>
      <c r="C12" s="19" t="n">
        <v>0.21969293529712</v>
      </c>
      <c r="D12" s="19" t="n">
        <v>0.22971175715982</v>
      </c>
      <c r="E12" s="19" t="n">
        <v>0.209426411403469</v>
      </c>
      <c r="F12" s="19"/>
      <c r="G12" s="19" t="n">
        <v>0.202409272907142</v>
      </c>
      <c r="H12" s="19" t="n">
        <v>0.201132452625681</v>
      </c>
      <c r="I12" s="19" t="n">
        <v>0.206928563555407</v>
      </c>
      <c r="J12" s="19" t="n">
        <v>0.240860330257215</v>
      </c>
      <c r="K12" s="19" t="n">
        <v>0.207622196040204</v>
      </c>
      <c r="L12" s="19" t="n">
        <v>0.248759249497742</v>
      </c>
      <c r="M12" s="19"/>
      <c r="N12" s="19" t="n">
        <v>0.221767356765665</v>
      </c>
      <c r="O12" s="19" t="n">
        <v>0.180616200888608</v>
      </c>
      <c r="P12" s="19" t="n">
        <v>0.291099653149628</v>
      </c>
      <c r="Q12" s="19" t="n">
        <v>0.195625010195188</v>
      </c>
      <c r="R12" s="19"/>
      <c r="S12" s="19" t="n">
        <v>0.216180171156388</v>
      </c>
      <c r="T12" s="19" t="n">
        <v>0.162094312749563</v>
      </c>
      <c r="U12" s="19" t="n">
        <v>0.206495691936497</v>
      </c>
      <c r="V12" s="19" t="n">
        <v>0.233376859989595</v>
      </c>
      <c r="W12" s="19" t="n">
        <v>0.22608960253613</v>
      </c>
      <c r="X12" s="19" t="n">
        <v>0.278780674545411</v>
      </c>
      <c r="Y12" s="19" t="n">
        <v>0.21947870779407</v>
      </c>
      <c r="Z12" s="19" t="n">
        <v>0.359003898859817</v>
      </c>
      <c r="AA12" s="19" t="n">
        <v>0.204432832985191</v>
      </c>
      <c r="AB12" s="19" t="n">
        <v>0.21141435844676</v>
      </c>
      <c r="AC12" s="19" t="n">
        <v>0.138945637528285</v>
      </c>
      <c r="AD12" s="19" t="n">
        <v>0.282130042426955</v>
      </c>
      <c r="AE12" s="19"/>
      <c r="AF12" s="19" t="n">
        <v>0.241996307435591</v>
      </c>
      <c r="AG12" s="19" t="n">
        <v>0.217038162137632</v>
      </c>
      <c r="AH12" s="19" t="n">
        <v>0.168486003353432</v>
      </c>
      <c r="AI12" s="19"/>
      <c r="AJ12" s="19" t="n">
        <v>0.228887214023928</v>
      </c>
      <c r="AK12" s="19" t="n">
        <v>0.209451705251455</v>
      </c>
      <c r="AL12" s="19" t="n">
        <v>0.18947582903083</v>
      </c>
      <c r="AM12" s="19" t="n">
        <v>0.132209818722829</v>
      </c>
      <c r="AN12" s="19" t="n">
        <v>0.19913406707816</v>
      </c>
      <c r="AO12" s="19"/>
      <c r="AP12" s="19" t="n">
        <v>0.204330100434251</v>
      </c>
      <c r="AQ12" s="19" t="n">
        <v>0.191067452571088</v>
      </c>
      <c r="AR12" s="19" t="n">
        <v>0.282194600994693</v>
      </c>
      <c r="AS12" s="19" t="n">
        <v>0.261254055928526</v>
      </c>
      <c r="AT12" s="19" t="n">
        <v>0.222768010012227</v>
      </c>
      <c r="AU12" s="19"/>
      <c r="AV12" s="19" t="n">
        <v>0.19768265940183</v>
      </c>
      <c r="AW12" s="19" t="n">
        <v>0.238841402090421</v>
      </c>
      <c r="AX12" s="19" t="n">
        <v>0.23799092224267</v>
      </c>
      <c r="AY12" s="19" t="n">
        <v>0.23442948685362</v>
      </c>
      <c r="AZ12" s="19" t="n">
        <v>0.254075204298651</v>
      </c>
      <c r="BA12" s="19" t="n">
        <v>0.193713916999023</v>
      </c>
      <c r="BB12" s="19"/>
      <c r="BC12" s="19" t="n">
        <v>0.236893502786043</v>
      </c>
      <c r="BD12" s="19" t="n">
        <v>0.229848048284151</v>
      </c>
      <c r="BE12" s="19" t="n">
        <v>0.181455012447723</v>
      </c>
      <c r="BF12" s="19" t="n">
        <v>0.283404558182636</v>
      </c>
      <c r="BG12" s="19" t="n">
        <v>0.108139152910511</v>
      </c>
    </row>
    <row r="13">
      <c r="B13" s="20" t="s">
        <v>653</v>
      </c>
      <c r="C13" s="19" t="n">
        <v>0.153071630555892</v>
      </c>
      <c r="D13" s="19" t="n">
        <v>0.157180186793766</v>
      </c>
      <c r="E13" s="19" t="n">
        <v>0.150337202447564</v>
      </c>
      <c r="F13" s="19"/>
      <c r="G13" s="19" t="n">
        <v>0.123577188128497</v>
      </c>
      <c r="H13" s="19" t="n">
        <v>0.114314946675486</v>
      </c>
      <c r="I13" s="19" t="n">
        <v>0.165431864234701</v>
      </c>
      <c r="J13" s="19" t="n">
        <v>0.167857298689303</v>
      </c>
      <c r="K13" s="19" t="n">
        <v>0.189690670764285</v>
      </c>
      <c r="L13" s="19" t="n">
        <v>0.162214228968362</v>
      </c>
      <c r="M13" s="19"/>
      <c r="N13" s="19" t="n">
        <v>0.149719886218382</v>
      </c>
      <c r="O13" s="19" t="n">
        <v>0.189560574863464</v>
      </c>
      <c r="P13" s="19" t="n">
        <v>0.125539021798364</v>
      </c>
      <c r="Q13" s="19" t="n">
        <v>0.143379595904879</v>
      </c>
      <c r="R13" s="19"/>
      <c r="S13" s="19" t="n">
        <v>0.193942475683214</v>
      </c>
      <c r="T13" s="19" t="n">
        <v>0.152866003677878</v>
      </c>
      <c r="U13" s="19" t="n">
        <v>0.20591788918297</v>
      </c>
      <c r="V13" s="19" t="n">
        <v>0.0910539175757315</v>
      </c>
      <c r="W13" s="19" t="n">
        <v>0.087577633674377</v>
      </c>
      <c r="X13" s="19" t="n">
        <v>0.132570538775161</v>
      </c>
      <c r="Y13" s="19" t="n">
        <v>0.117887556683628</v>
      </c>
      <c r="Z13" s="19" t="n">
        <v>0.0591859706361951</v>
      </c>
      <c r="AA13" s="19" t="n">
        <v>0.169275482929652</v>
      </c>
      <c r="AB13" s="19" t="n">
        <v>0.147153883135557</v>
      </c>
      <c r="AC13" s="19" t="n">
        <v>0.264598769499473</v>
      </c>
      <c r="AD13" s="19" t="n">
        <v>0.206036257789725</v>
      </c>
      <c r="AE13" s="19"/>
      <c r="AF13" s="19" t="n">
        <v>0.139963488866267</v>
      </c>
      <c r="AG13" s="19" t="n">
        <v>0.177237559829077</v>
      </c>
      <c r="AH13" s="19" t="n">
        <v>0.148225254510682</v>
      </c>
      <c r="AI13" s="19"/>
      <c r="AJ13" s="19" t="n">
        <v>0.182196293532456</v>
      </c>
      <c r="AK13" s="19" t="n">
        <v>0.140262573070849</v>
      </c>
      <c r="AL13" s="19" t="n">
        <v>0.158049417852847</v>
      </c>
      <c r="AM13" s="19" t="n">
        <v>0.136573309254301</v>
      </c>
      <c r="AN13" s="19" t="n">
        <v>0.142044415088536</v>
      </c>
      <c r="AO13" s="19"/>
      <c r="AP13" s="19" t="n">
        <v>0.177891697537789</v>
      </c>
      <c r="AQ13" s="19" t="n">
        <v>0.156539528775359</v>
      </c>
      <c r="AR13" s="19" t="n">
        <v>0.13943385159984</v>
      </c>
      <c r="AS13" s="19" t="n">
        <v>0.121636796986662</v>
      </c>
      <c r="AT13" s="19" t="n">
        <v>0.134203270215597</v>
      </c>
      <c r="AU13" s="19"/>
      <c r="AV13" s="19" t="n">
        <v>0.149367596844824</v>
      </c>
      <c r="AW13" s="19" t="n">
        <v>0.174662983513222</v>
      </c>
      <c r="AX13" s="19" t="n">
        <v>0.173224600712279</v>
      </c>
      <c r="AY13" s="19" t="n">
        <v>0.137508788635267</v>
      </c>
      <c r="AZ13" s="19" t="n">
        <v>0.0915926294065966</v>
      </c>
      <c r="BA13" s="19" t="n">
        <v>0.15313691630338</v>
      </c>
      <c r="BB13" s="19"/>
      <c r="BC13" s="19" t="n">
        <v>0.21276843707132</v>
      </c>
      <c r="BD13" s="19" t="n">
        <v>0.123569307728785</v>
      </c>
      <c r="BE13" s="19" t="n">
        <v>0.116399559589936</v>
      </c>
      <c r="BF13" s="19" t="n">
        <v>0.147856934838804</v>
      </c>
      <c r="BG13" s="19" t="n">
        <v>0.184001676847844</v>
      </c>
    </row>
    <row r="14">
      <c r="B14" s="20" t="s">
        <v>654</v>
      </c>
      <c r="C14" s="19" t="n">
        <v>0.105786043802492</v>
      </c>
      <c r="D14" s="19" t="n">
        <v>0.111418761809028</v>
      </c>
      <c r="E14" s="19" t="n">
        <v>0.10114085590249</v>
      </c>
      <c r="F14" s="19"/>
      <c r="G14" s="19" t="n">
        <v>0.102203098130916</v>
      </c>
      <c r="H14" s="19" t="n">
        <v>0.0882861403942665</v>
      </c>
      <c r="I14" s="19" t="n">
        <v>0.0602517384235643</v>
      </c>
      <c r="J14" s="19" t="n">
        <v>0.0966810642511082</v>
      </c>
      <c r="K14" s="19" t="n">
        <v>0.150143552417472</v>
      </c>
      <c r="L14" s="19" t="n">
        <v>0.138613200314781</v>
      </c>
      <c r="M14" s="19"/>
      <c r="N14" s="19" t="n">
        <v>0.0958332098334627</v>
      </c>
      <c r="O14" s="19" t="n">
        <v>0.096281353427648</v>
      </c>
      <c r="P14" s="19" t="n">
        <v>0.118428709349636</v>
      </c>
      <c r="Q14" s="19" t="n">
        <v>0.116538629761471</v>
      </c>
      <c r="R14" s="19"/>
      <c r="S14" s="19" t="n">
        <v>0.0844720264245567</v>
      </c>
      <c r="T14" s="19" t="n">
        <v>0.138483892302898</v>
      </c>
      <c r="U14" s="19" t="n">
        <v>0.0753472337901638</v>
      </c>
      <c r="V14" s="19" t="n">
        <v>0.0986335653851726</v>
      </c>
      <c r="W14" s="19" t="n">
        <v>0.138829127856607</v>
      </c>
      <c r="X14" s="19" t="n">
        <v>0.0851115374335606</v>
      </c>
      <c r="Y14" s="19" t="n">
        <v>0.130932755081467</v>
      </c>
      <c r="Z14" s="19" t="n">
        <v>0.131927370184902</v>
      </c>
      <c r="AA14" s="19" t="n">
        <v>0.0748690008464379</v>
      </c>
      <c r="AB14" s="19" t="n">
        <v>0.142713682564686</v>
      </c>
      <c r="AC14" s="19" t="n">
        <v>0.0538355086696328</v>
      </c>
      <c r="AD14" s="19" t="n">
        <v>0.150650215583612</v>
      </c>
      <c r="AE14" s="19"/>
      <c r="AF14" s="19" t="n">
        <v>0.11820740087726</v>
      </c>
      <c r="AG14" s="19" t="n">
        <v>0.0937120420089584</v>
      </c>
      <c r="AH14" s="19" t="n">
        <v>0.103388138541225</v>
      </c>
      <c r="AI14" s="19"/>
      <c r="AJ14" s="19" t="n">
        <v>0.147813224992557</v>
      </c>
      <c r="AK14" s="19" t="n">
        <v>0.0728404741556157</v>
      </c>
      <c r="AL14" s="19" t="n">
        <v>0.104573400375677</v>
      </c>
      <c r="AM14" s="19" t="n">
        <v>0.0437183814363172</v>
      </c>
      <c r="AN14" s="19" t="n">
        <v>0.0975727574906913</v>
      </c>
      <c r="AO14" s="19"/>
      <c r="AP14" s="19" t="n">
        <v>0.153901805510778</v>
      </c>
      <c r="AQ14" s="19" t="n">
        <v>0.081052672577721</v>
      </c>
      <c r="AR14" s="19" t="n">
        <v>0.123517677353131</v>
      </c>
      <c r="AS14" s="19" t="n">
        <v>0.0664065769606266</v>
      </c>
      <c r="AT14" s="19" t="n">
        <v>0.0553162213477206</v>
      </c>
      <c r="AU14" s="19"/>
      <c r="AV14" s="19" t="n">
        <v>0.0540987283077885</v>
      </c>
      <c r="AW14" s="19" t="n">
        <v>0.147177683221555</v>
      </c>
      <c r="AX14" s="19" t="n">
        <v>0.140692221938943</v>
      </c>
      <c r="AY14" s="19" t="n">
        <v>0.0901070819636974</v>
      </c>
      <c r="AZ14" s="19" t="n">
        <v>0.074333341089391</v>
      </c>
      <c r="BA14" s="19" t="n">
        <v>0.143254331229961</v>
      </c>
      <c r="BB14" s="19"/>
      <c r="BC14" s="19" t="n">
        <v>0.0985763109177735</v>
      </c>
      <c r="BD14" s="19" t="n">
        <v>0.112055511943504</v>
      </c>
      <c r="BE14" s="19" t="n">
        <v>0.0999690993635493</v>
      </c>
      <c r="BF14" s="19" t="n">
        <v>0.0786177861034753</v>
      </c>
      <c r="BG14" s="19" t="n">
        <v>0.135812894747602</v>
      </c>
    </row>
    <row r="15">
      <c r="B15" s="20" t="s">
        <v>655</v>
      </c>
      <c r="C15" s="21" t="n">
        <v>0.0895715679653888</v>
      </c>
      <c r="D15" s="21" t="n">
        <v>0.0816910993716264</v>
      </c>
      <c r="E15" s="21" t="n">
        <v>0.0981166329282569</v>
      </c>
      <c r="F15" s="21"/>
      <c r="G15" s="21" t="n">
        <v>0.0539867389885309</v>
      </c>
      <c r="H15" s="21" t="n">
        <v>0.0798146619500265</v>
      </c>
      <c r="I15" s="21" t="n">
        <v>0.0960693505694791</v>
      </c>
      <c r="J15" s="21" t="n">
        <v>0.081022442490815</v>
      </c>
      <c r="K15" s="21" t="n">
        <v>0.0949112311976158</v>
      </c>
      <c r="L15" s="21" t="n">
        <v>0.121085612193847</v>
      </c>
      <c r="M15" s="21"/>
      <c r="N15" s="21" t="n">
        <v>0.0765253250709643</v>
      </c>
      <c r="O15" s="21" t="n">
        <v>0.0940351460984091</v>
      </c>
      <c r="P15" s="21" t="n">
        <v>0.0736567501635779</v>
      </c>
      <c r="Q15" s="21" t="n">
        <v>0.114646805266601</v>
      </c>
      <c r="R15" s="21"/>
      <c r="S15" s="21" t="n">
        <v>0.0749267593103163</v>
      </c>
      <c r="T15" s="21" t="n">
        <v>0.0691229192607698</v>
      </c>
      <c r="U15" s="21" t="n">
        <v>0.132954183476197</v>
      </c>
      <c r="V15" s="21" t="n">
        <v>0.0390534779235263</v>
      </c>
      <c r="W15" s="21" t="n">
        <v>0.120940008090174</v>
      </c>
      <c r="X15" s="21" t="n">
        <v>0.0431657434198687</v>
      </c>
      <c r="Y15" s="21" t="n">
        <v>0.109912339185136</v>
      </c>
      <c r="Z15" s="21" t="n">
        <v>0.0675438576968751</v>
      </c>
      <c r="AA15" s="21" t="n">
        <v>0.123080934941195</v>
      </c>
      <c r="AB15" s="21" t="n">
        <v>0.120086973502921</v>
      </c>
      <c r="AC15" s="21" t="n">
        <v>0.0575530558588349</v>
      </c>
      <c r="AD15" s="21" t="n">
        <v>0.15199911950167</v>
      </c>
      <c r="AE15" s="21"/>
      <c r="AF15" s="21" t="n">
        <v>0.071681321602678</v>
      </c>
      <c r="AG15" s="21" t="n">
        <v>0.0923698646522116</v>
      </c>
      <c r="AH15" s="21" t="n">
        <v>0.147221205600518</v>
      </c>
      <c r="AI15" s="21"/>
      <c r="AJ15" s="21" t="n">
        <v>0.0876736223389617</v>
      </c>
      <c r="AK15" s="21" t="n">
        <v>0.0653111276855957</v>
      </c>
      <c r="AL15" s="21" t="n">
        <v>0.11577569975966</v>
      </c>
      <c r="AM15" s="21" t="n">
        <v>0.0876612924756203</v>
      </c>
      <c r="AN15" s="21" t="n">
        <v>0.16571060325832</v>
      </c>
      <c r="AO15" s="21"/>
      <c r="AP15" s="21" t="n">
        <v>0.0999330826402162</v>
      </c>
      <c r="AQ15" s="21" t="n">
        <v>0.0747000230547826</v>
      </c>
      <c r="AR15" s="21" t="n">
        <v>0.0869445184593512</v>
      </c>
      <c r="AS15" s="21" t="n">
        <v>0.0783216820313625</v>
      </c>
      <c r="AT15" s="21" t="n">
        <v>0.0805305339597308</v>
      </c>
      <c r="AU15" s="21"/>
      <c r="AV15" s="21" t="n">
        <v>0.0720647910900618</v>
      </c>
      <c r="AW15" s="21" t="n">
        <v>0.09427284717587</v>
      </c>
      <c r="AX15" s="21" t="n">
        <v>0.0797723776108791</v>
      </c>
      <c r="AY15" s="21" t="n">
        <v>0.0606614106559178</v>
      </c>
      <c r="AZ15" s="21" t="n">
        <v>0.0517320217585127</v>
      </c>
      <c r="BA15" s="21" t="n">
        <v>0.151106347868147</v>
      </c>
      <c r="BB15" s="21"/>
      <c r="BC15" s="21" t="n">
        <v>0.0875779030224942</v>
      </c>
      <c r="BD15" s="21" t="n">
        <v>0.0872314659010613</v>
      </c>
      <c r="BE15" s="21" t="n">
        <v>0.0868192480478124</v>
      </c>
      <c r="BF15" s="21" t="n">
        <v>0.0974214935561483</v>
      </c>
      <c r="BG15" s="21" t="n">
        <v>0.110253014973051</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0.0310828334710691</v>
      </c>
      <c r="D9" s="19" t="n">
        <v>0.0323161351535718</v>
      </c>
      <c r="E9" s="19" t="n">
        <v>0.030133975042567</v>
      </c>
      <c r="F9" s="19"/>
      <c r="G9" s="19" t="n">
        <v>0.0384783554512081</v>
      </c>
      <c r="H9" s="19" t="n">
        <v>0.0467531702611696</v>
      </c>
      <c r="I9" s="19" t="n">
        <v>0.0379579140889741</v>
      </c>
      <c r="J9" s="19" t="n">
        <v>0.0166160232844239</v>
      </c>
      <c r="K9" s="19" t="n">
        <v>0.0289357682266894</v>
      </c>
      <c r="L9" s="19" t="n">
        <v>0.0198169172747148</v>
      </c>
      <c r="M9" s="19"/>
      <c r="N9" s="19" t="n">
        <v>0.0262966816629647</v>
      </c>
      <c r="O9" s="19" t="n">
        <v>0.0362147783972273</v>
      </c>
      <c r="P9" s="19" t="n">
        <v>0.0217116994911717</v>
      </c>
      <c r="Q9" s="19" t="n">
        <v>0.0397211209370836</v>
      </c>
      <c r="R9" s="19"/>
      <c r="S9" s="19" t="n">
        <v>0.0238539926686775</v>
      </c>
      <c r="T9" s="19" t="n">
        <v>0.0270631957338465</v>
      </c>
      <c r="U9" s="19" t="n">
        <v>0.024207404025686</v>
      </c>
      <c r="V9" s="19" t="n">
        <v>0.0825722291833844</v>
      </c>
      <c r="W9" s="19" t="n">
        <v>0.0249693293289994</v>
      </c>
      <c r="X9" s="19" t="n">
        <v>0.00881323969837121</v>
      </c>
      <c r="Y9" s="19" t="n">
        <v>0.0216132590618468</v>
      </c>
      <c r="Z9" s="19" t="n">
        <v>0.0447517050727739</v>
      </c>
      <c r="AA9" s="19" t="n">
        <v>0.0514543428842178</v>
      </c>
      <c r="AB9" s="19" t="n">
        <v>0.0183805087378303</v>
      </c>
      <c r="AC9" s="19" t="n">
        <v>0.0381875479524698</v>
      </c>
      <c r="AD9" s="19" t="n">
        <v>0</v>
      </c>
      <c r="AE9" s="19"/>
      <c r="AF9" s="19" t="n">
        <v>0.0330993764409664</v>
      </c>
      <c r="AG9" s="19" t="n">
        <v>0.0245306554094912</v>
      </c>
      <c r="AH9" s="19" t="n">
        <v>0.0419164850740975</v>
      </c>
      <c r="AI9" s="19"/>
      <c r="AJ9" s="19" t="n">
        <v>0.0281048956445581</v>
      </c>
      <c r="AK9" s="19" t="n">
        <v>0.0359374695472989</v>
      </c>
      <c r="AL9" s="19" t="n">
        <v>0.015296346945345</v>
      </c>
      <c r="AM9" s="19" t="n">
        <v>0.122184157597406</v>
      </c>
      <c r="AN9" s="19" t="n">
        <v>0.0235657422719536</v>
      </c>
      <c r="AO9" s="19"/>
      <c r="AP9" s="19" t="n">
        <v>0.0163881633738931</v>
      </c>
      <c r="AQ9" s="19" t="n">
        <v>0.0390768033529127</v>
      </c>
      <c r="AR9" s="19" t="n">
        <v>0.0125878573070534</v>
      </c>
      <c r="AS9" s="19" t="n">
        <v>0.0701440998788651</v>
      </c>
      <c r="AT9" s="19" t="n">
        <v>0.0193863938701926</v>
      </c>
      <c r="AU9" s="19"/>
      <c r="AV9" s="19" t="n">
        <v>0.0408883723168602</v>
      </c>
      <c r="AW9" s="19" t="n">
        <v>0.0106561910676806</v>
      </c>
      <c r="AX9" s="19" t="n">
        <v>0</v>
      </c>
      <c r="AY9" s="19" t="n">
        <v>0.0603812532276374</v>
      </c>
      <c r="AZ9" s="19" t="n">
        <v>0.0453601562924749</v>
      </c>
      <c r="BA9" s="19" t="n">
        <v>0.00986843927226326</v>
      </c>
      <c r="BB9" s="19"/>
      <c r="BC9" s="19" t="n">
        <v>0.0296071933386358</v>
      </c>
      <c r="BD9" s="19" t="n">
        <v>0.0407946202469316</v>
      </c>
      <c r="BE9" s="19" t="n">
        <v>0.021778589031035</v>
      </c>
      <c r="BF9" s="19" t="n">
        <v>0.0357112312014898</v>
      </c>
      <c r="BG9" s="19" t="n">
        <v>0.19143256829658</v>
      </c>
    </row>
    <row r="10">
      <c r="B10" s="20" t="s">
        <v>650</v>
      </c>
      <c r="C10" s="19" t="n">
        <v>0.115486120241936</v>
      </c>
      <c r="D10" s="19" t="n">
        <v>0.139731876235419</v>
      </c>
      <c r="E10" s="19" t="n">
        <v>0.0899199576906328</v>
      </c>
      <c r="F10" s="19"/>
      <c r="G10" s="19" t="n">
        <v>0.206515327884164</v>
      </c>
      <c r="H10" s="19" t="n">
        <v>0.19092964948849</v>
      </c>
      <c r="I10" s="19" t="n">
        <v>0.121990619649922</v>
      </c>
      <c r="J10" s="19" t="n">
        <v>0.106227298582602</v>
      </c>
      <c r="K10" s="19" t="n">
        <v>0.034009666850776</v>
      </c>
      <c r="L10" s="19" t="n">
        <v>0.0407464754383999</v>
      </c>
      <c r="M10" s="19"/>
      <c r="N10" s="19" t="n">
        <v>0.164141827256424</v>
      </c>
      <c r="O10" s="19" t="n">
        <v>0.126511090259728</v>
      </c>
      <c r="P10" s="19" t="n">
        <v>0.0881657840232246</v>
      </c>
      <c r="Q10" s="19" t="n">
        <v>0.0723581055667038</v>
      </c>
      <c r="R10" s="19"/>
      <c r="S10" s="19" t="n">
        <v>0.157188374816453</v>
      </c>
      <c r="T10" s="19" t="n">
        <v>0.117274859715309</v>
      </c>
      <c r="U10" s="19" t="n">
        <v>0.111198828297</v>
      </c>
      <c r="V10" s="19" t="n">
        <v>0.112587339937555</v>
      </c>
      <c r="W10" s="19" t="n">
        <v>0.0728108804679368</v>
      </c>
      <c r="X10" s="19" t="n">
        <v>0.134762020947528</v>
      </c>
      <c r="Y10" s="19" t="n">
        <v>0.1170858085023</v>
      </c>
      <c r="Z10" s="19" t="n">
        <v>0.0633296048373698</v>
      </c>
      <c r="AA10" s="19" t="n">
        <v>0.12844895350122</v>
      </c>
      <c r="AB10" s="19" t="n">
        <v>0.0851772786006036</v>
      </c>
      <c r="AC10" s="19" t="n">
        <v>0.144276380662489</v>
      </c>
      <c r="AD10" s="19" t="n">
        <v>0.0324191262999262</v>
      </c>
      <c r="AE10" s="19"/>
      <c r="AF10" s="19" t="n">
        <v>0.0903095950356127</v>
      </c>
      <c r="AG10" s="19" t="n">
        <v>0.124531495040378</v>
      </c>
      <c r="AH10" s="19" t="n">
        <v>0.118226760666862</v>
      </c>
      <c r="AI10" s="19"/>
      <c r="AJ10" s="19" t="n">
        <v>0.114367444051198</v>
      </c>
      <c r="AK10" s="19" t="n">
        <v>0.159220803649417</v>
      </c>
      <c r="AL10" s="19" t="n">
        <v>0.0544604567407171</v>
      </c>
      <c r="AM10" s="19" t="n">
        <v>0</v>
      </c>
      <c r="AN10" s="19" t="n">
        <v>0.0834670697173516</v>
      </c>
      <c r="AO10" s="19"/>
      <c r="AP10" s="19" t="n">
        <v>0.114466889798514</v>
      </c>
      <c r="AQ10" s="19" t="n">
        <v>0.172501313616845</v>
      </c>
      <c r="AR10" s="19" t="n">
        <v>0.0789506926425217</v>
      </c>
      <c r="AS10" s="19" t="n">
        <v>0.0738216151770648</v>
      </c>
      <c r="AT10" s="19" t="n">
        <v>0.0922252110474897</v>
      </c>
      <c r="AU10" s="19"/>
      <c r="AV10" s="19" t="n">
        <v>0.192216212613348</v>
      </c>
      <c r="AW10" s="19" t="n">
        <v>0.0967894896846839</v>
      </c>
      <c r="AX10" s="19" t="n">
        <v>0.0749685233511834</v>
      </c>
      <c r="AY10" s="19" t="n">
        <v>0.0955621984153944</v>
      </c>
      <c r="AZ10" s="19" t="n">
        <v>0.116751215196121</v>
      </c>
      <c r="BA10" s="19" t="n">
        <v>0.0919598330687176</v>
      </c>
      <c r="BB10" s="19"/>
      <c r="BC10" s="19" t="n">
        <v>0.0673071234816415</v>
      </c>
      <c r="BD10" s="19" t="n">
        <v>0.102157470029339</v>
      </c>
      <c r="BE10" s="19" t="n">
        <v>0.142791924646564</v>
      </c>
      <c r="BF10" s="19" t="n">
        <v>0.179381395694842</v>
      </c>
      <c r="BG10" s="19" t="n">
        <v>0.15735440324365</v>
      </c>
    </row>
    <row r="11">
      <c r="B11" s="20" t="s">
        <v>651</v>
      </c>
      <c r="C11" s="19" t="n">
        <v>0.210352301491259</v>
      </c>
      <c r="D11" s="19" t="n">
        <v>0.229670388388312</v>
      </c>
      <c r="E11" s="19" t="n">
        <v>0.193107986501038</v>
      </c>
      <c r="F11" s="19"/>
      <c r="G11" s="19" t="n">
        <v>0.280770354044945</v>
      </c>
      <c r="H11" s="19" t="n">
        <v>0.234336353293925</v>
      </c>
      <c r="I11" s="19" t="n">
        <v>0.232818499553311</v>
      </c>
      <c r="J11" s="19" t="n">
        <v>0.197656819806676</v>
      </c>
      <c r="K11" s="19" t="n">
        <v>0.188260845621614</v>
      </c>
      <c r="L11" s="19" t="n">
        <v>0.146249955474858</v>
      </c>
      <c r="M11" s="19"/>
      <c r="N11" s="19" t="n">
        <v>0.207920306516815</v>
      </c>
      <c r="O11" s="19" t="n">
        <v>0.202153717643104</v>
      </c>
      <c r="P11" s="19" t="n">
        <v>0.23998105732211</v>
      </c>
      <c r="Q11" s="19" t="n">
        <v>0.191971649939551</v>
      </c>
      <c r="R11" s="19"/>
      <c r="S11" s="19" t="n">
        <v>0.250598242925916</v>
      </c>
      <c r="T11" s="19" t="n">
        <v>0.107291106885354</v>
      </c>
      <c r="U11" s="19" t="n">
        <v>0.18958449624688</v>
      </c>
      <c r="V11" s="19" t="n">
        <v>0.227146235460666</v>
      </c>
      <c r="W11" s="19" t="n">
        <v>0.327481847567471</v>
      </c>
      <c r="X11" s="19" t="n">
        <v>0.234533327523442</v>
      </c>
      <c r="Y11" s="19" t="n">
        <v>0.166548820479331</v>
      </c>
      <c r="Z11" s="19" t="n">
        <v>0.216276036755747</v>
      </c>
      <c r="AA11" s="19" t="n">
        <v>0.20592631336842</v>
      </c>
      <c r="AB11" s="19" t="n">
        <v>0.150229050855277</v>
      </c>
      <c r="AC11" s="19" t="n">
        <v>0.224850531183293</v>
      </c>
      <c r="AD11" s="19" t="n">
        <v>0.327415285851919</v>
      </c>
      <c r="AE11" s="19"/>
      <c r="AF11" s="19" t="n">
        <v>0.195940010128079</v>
      </c>
      <c r="AG11" s="19" t="n">
        <v>0.215534387936449</v>
      </c>
      <c r="AH11" s="19" t="n">
        <v>0.190979273983818</v>
      </c>
      <c r="AI11" s="19"/>
      <c r="AJ11" s="19" t="n">
        <v>0.163936641895221</v>
      </c>
      <c r="AK11" s="19" t="n">
        <v>0.252311268100014</v>
      </c>
      <c r="AL11" s="19" t="n">
        <v>0.189195179253242</v>
      </c>
      <c r="AM11" s="19" t="n">
        <v>0.257803371218463</v>
      </c>
      <c r="AN11" s="19" t="n">
        <v>0.1943462561656</v>
      </c>
      <c r="AO11" s="19"/>
      <c r="AP11" s="19" t="n">
        <v>0.182383321890007</v>
      </c>
      <c r="AQ11" s="19" t="n">
        <v>0.248444022324917</v>
      </c>
      <c r="AR11" s="19" t="n">
        <v>0.208616716512244</v>
      </c>
      <c r="AS11" s="19" t="n">
        <v>0.186329299570828</v>
      </c>
      <c r="AT11" s="19" t="n">
        <v>0.281415859774781</v>
      </c>
      <c r="AU11" s="19"/>
      <c r="AV11" s="19" t="n">
        <v>0.271218649400309</v>
      </c>
      <c r="AW11" s="19" t="n">
        <v>0.216033688164178</v>
      </c>
      <c r="AX11" s="19" t="n">
        <v>0.22175726997178</v>
      </c>
      <c r="AY11" s="19" t="n">
        <v>0.147882986406158</v>
      </c>
      <c r="AZ11" s="19" t="n">
        <v>0.205607216539514</v>
      </c>
      <c r="BA11" s="19" t="n">
        <v>0.187245238808631</v>
      </c>
      <c r="BB11" s="19"/>
      <c r="BC11" s="19" t="n">
        <v>0.188020863791742</v>
      </c>
      <c r="BD11" s="19" t="n">
        <v>0.19690111702519</v>
      </c>
      <c r="BE11" s="19" t="n">
        <v>0.262588853352418</v>
      </c>
      <c r="BF11" s="19" t="n">
        <v>0.199350744905895</v>
      </c>
      <c r="BG11" s="19" t="n">
        <v>0.101144635427518</v>
      </c>
    </row>
    <row r="12">
      <c r="B12" s="20" t="s">
        <v>652</v>
      </c>
      <c r="C12" s="19" t="n">
        <v>0.14946861481332</v>
      </c>
      <c r="D12" s="19" t="n">
        <v>0.153174328532598</v>
      </c>
      <c r="E12" s="19" t="n">
        <v>0.143407275822188</v>
      </c>
      <c r="F12" s="19"/>
      <c r="G12" s="19" t="n">
        <v>0.138183937671328</v>
      </c>
      <c r="H12" s="19" t="n">
        <v>0.167208781836684</v>
      </c>
      <c r="I12" s="19" t="n">
        <v>0.155997211601977</v>
      </c>
      <c r="J12" s="19" t="n">
        <v>0.150066961161657</v>
      </c>
      <c r="K12" s="19" t="n">
        <v>0.110453779665867</v>
      </c>
      <c r="L12" s="19" t="n">
        <v>0.161301085755254</v>
      </c>
      <c r="M12" s="19"/>
      <c r="N12" s="19" t="n">
        <v>0.149288264383846</v>
      </c>
      <c r="O12" s="19" t="n">
        <v>0.131148421767257</v>
      </c>
      <c r="P12" s="19" t="n">
        <v>0.134088578949089</v>
      </c>
      <c r="Q12" s="19" t="n">
        <v>0.183756500544017</v>
      </c>
      <c r="R12" s="19"/>
      <c r="S12" s="19" t="n">
        <v>0.177335039284718</v>
      </c>
      <c r="T12" s="19" t="n">
        <v>0.18699747128015</v>
      </c>
      <c r="U12" s="19" t="n">
        <v>0.089775498614082</v>
      </c>
      <c r="V12" s="19" t="n">
        <v>0.20438230327148</v>
      </c>
      <c r="W12" s="19" t="n">
        <v>0.143787808491515</v>
      </c>
      <c r="X12" s="19" t="n">
        <v>0.111876365688643</v>
      </c>
      <c r="Y12" s="19" t="n">
        <v>0.184869112320728</v>
      </c>
      <c r="Z12" s="19" t="n">
        <v>0.163558526271426</v>
      </c>
      <c r="AA12" s="19" t="n">
        <v>0.0923929379366548</v>
      </c>
      <c r="AB12" s="19" t="n">
        <v>0.140311888710358</v>
      </c>
      <c r="AC12" s="19" t="n">
        <v>0.150513376272863</v>
      </c>
      <c r="AD12" s="19" t="n">
        <v>0.117388971770821</v>
      </c>
      <c r="AE12" s="19"/>
      <c r="AF12" s="19" t="n">
        <v>0.173258703876992</v>
      </c>
      <c r="AG12" s="19" t="n">
        <v>0.122435408143858</v>
      </c>
      <c r="AH12" s="19" t="n">
        <v>0.140948517881758</v>
      </c>
      <c r="AI12" s="19"/>
      <c r="AJ12" s="19" t="n">
        <v>0.143848619923178</v>
      </c>
      <c r="AK12" s="19" t="n">
        <v>0.155052252759886</v>
      </c>
      <c r="AL12" s="19" t="n">
        <v>0.13166874187139</v>
      </c>
      <c r="AM12" s="19" t="n">
        <v>0.128125318756557</v>
      </c>
      <c r="AN12" s="19" t="n">
        <v>0.13644494626704</v>
      </c>
      <c r="AO12" s="19"/>
      <c r="AP12" s="19" t="n">
        <v>0.163044325718416</v>
      </c>
      <c r="AQ12" s="19" t="n">
        <v>0.117367219684344</v>
      </c>
      <c r="AR12" s="19" t="n">
        <v>0.175453775995474</v>
      </c>
      <c r="AS12" s="19" t="n">
        <v>0.15451210701668</v>
      </c>
      <c r="AT12" s="19" t="n">
        <v>0.192778919309927</v>
      </c>
      <c r="AU12" s="19"/>
      <c r="AV12" s="19" t="n">
        <v>0.121184605897375</v>
      </c>
      <c r="AW12" s="19" t="n">
        <v>0.160597726695487</v>
      </c>
      <c r="AX12" s="19" t="n">
        <v>0.154468085859414</v>
      </c>
      <c r="AY12" s="19" t="n">
        <v>0.139048613428418</v>
      </c>
      <c r="AZ12" s="19" t="n">
        <v>0.244985968100734</v>
      </c>
      <c r="BA12" s="19" t="n">
        <v>0.197957644398488</v>
      </c>
      <c r="BB12" s="19"/>
      <c r="BC12" s="19" t="n">
        <v>0.161839300089401</v>
      </c>
      <c r="BD12" s="19" t="n">
        <v>0.114461074295953</v>
      </c>
      <c r="BE12" s="19" t="n">
        <v>0.121004007984048</v>
      </c>
      <c r="BF12" s="19" t="n">
        <v>0.178753476846801</v>
      </c>
      <c r="BG12" s="19" t="n">
        <v>0.247687156992537</v>
      </c>
    </row>
    <row r="13">
      <c r="B13" s="20" t="s">
        <v>653</v>
      </c>
      <c r="C13" s="19" t="n">
        <v>0.209209477931035</v>
      </c>
      <c r="D13" s="19" t="n">
        <v>0.201964049940944</v>
      </c>
      <c r="E13" s="19" t="n">
        <v>0.215882755860463</v>
      </c>
      <c r="F13" s="19"/>
      <c r="G13" s="19" t="n">
        <v>0.165560595153955</v>
      </c>
      <c r="H13" s="19" t="n">
        <v>0.204391294710039</v>
      </c>
      <c r="I13" s="19" t="n">
        <v>0.170613495118145</v>
      </c>
      <c r="J13" s="19" t="n">
        <v>0.241541178928052</v>
      </c>
      <c r="K13" s="19" t="n">
        <v>0.233383883099673</v>
      </c>
      <c r="L13" s="19" t="n">
        <v>0.234469770831625</v>
      </c>
      <c r="M13" s="19"/>
      <c r="N13" s="19" t="n">
        <v>0.202486700174149</v>
      </c>
      <c r="O13" s="19" t="n">
        <v>0.225406379965024</v>
      </c>
      <c r="P13" s="19" t="n">
        <v>0.219973204500766</v>
      </c>
      <c r="Q13" s="19" t="n">
        <v>0.190843803467606</v>
      </c>
      <c r="R13" s="19"/>
      <c r="S13" s="19" t="n">
        <v>0.212356601270183</v>
      </c>
      <c r="T13" s="19" t="n">
        <v>0.23672343494084</v>
      </c>
      <c r="U13" s="19" t="n">
        <v>0.269218373259434</v>
      </c>
      <c r="V13" s="19" t="n">
        <v>0.136265960447313</v>
      </c>
      <c r="W13" s="19" t="n">
        <v>0.136684928102733</v>
      </c>
      <c r="X13" s="19" t="n">
        <v>0.322867365637712</v>
      </c>
      <c r="Y13" s="19" t="n">
        <v>0.127487108130744</v>
      </c>
      <c r="Z13" s="19" t="n">
        <v>0.143856296977866</v>
      </c>
      <c r="AA13" s="19" t="n">
        <v>0.22926419585623</v>
      </c>
      <c r="AB13" s="19" t="n">
        <v>0.214065865936976</v>
      </c>
      <c r="AC13" s="19" t="n">
        <v>0.208349143934601</v>
      </c>
      <c r="AD13" s="19" t="n">
        <v>0.177382023146053</v>
      </c>
      <c r="AE13" s="19"/>
      <c r="AF13" s="19" t="n">
        <v>0.207562362408986</v>
      </c>
      <c r="AG13" s="19" t="n">
        <v>0.231660785702782</v>
      </c>
      <c r="AH13" s="19" t="n">
        <v>0.192692106103614</v>
      </c>
      <c r="AI13" s="19"/>
      <c r="AJ13" s="19" t="n">
        <v>0.250419051338424</v>
      </c>
      <c r="AK13" s="19" t="n">
        <v>0.169425297605236</v>
      </c>
      <c r="AL13" s="19" t="n">
        <v>0.250708313379599</v>
      </c>
      <c r="AM13" s="19" t="n">
        <v>0.136254314391951</v>
      </c>
      <c r="AN13" s="19" t="n">
        <v>0.200702278489038</v>
      </c>
      <c r="AO13" s="19"/>
      <c r="AP13" s="19" t="n">
        <v>0.247215874191207</v>
      </c>
      <c r="AQ13" s="19" t="n">
        <v>0.172325185172451</v>
      </c>
      <c r="AR13" s="19" t="n">
        <v>0.264160609969291</v>
      </c>
      <c r="AS13" s="19" t="n">
        <v>0.197414152192298</v>
      </c>
      <c r="AT13" s="19" t="n">
        <v>0.164186414039841</v>
      </c>
      <c r="AU13" s="19"/>
      <c r="AV13" s="19" t="n">
        <v>0.153665707077426</v>
      </c>
      <c r="AW13" s="19" t="n">
        <v>0.235803586331991</v>
      </c>
      <c r="AX13" s="19" t="n">
        <v>0.265509315370816</v>
      </c>
      <c r="AY13" s="19" t="n">
        <v>0.218172339227516</v>
      </c>
      <c r="AZ13" s="19" t="n">
        <v>0.16175063277525</v>
      </c>
      <c r="BA13" s="19" t="n">
        <v>0.191433771159106</v>
      </c>
      <c r="BB13" s="19"/>
      <c r="BC13" s="19" t="n">
        <v>0.23549013723613</v>
      </c>
      <c r="BD13" s="19" t="n">
        <v>0.228603215043423</v>
      </c>
      <c r="BE13" s="19" t="n">
        <v>0.188144711683639</v>
      </c>
      <c r="BF13" s="19" t="n">
        <v>0.218146453796924</v>
      </c>
      <c r="BG13" s="19" t="n">
        <v>0.0620415290103332</v>
      </c>
    </row>
    <row r="14">
      <c r="B14" s="20" t="s">
        <v>654</v>
      </c>
      <c r="C14" s="19" t="n">
        <v>0.151854368848052</v>
      </c>
      <c r="D14" s="19" t="n">
        <v>0.129327248763895</v>
      </c>
      <c r="E14" s="19" t="n">
        <v>0.175383874473977</v>
      </c>
      <c r="F14" s="19"/>
      <c r="G14" s="19" t="n">
        <v>0.115509778581328</v>
      </c>
      <c r="H14" s="19" t="n">
        <v>0.102962931919449</v>
      </c>
      <c r="I14" s="19" t="n">
        <v>0.153185197952048</v>
      </c>
      <c r="J14" s="19" t="n">
        <v>0.123513011718034</v>
      </c>
      <c r="K14" s="19" t="n">
        <v>0.17694113454242</v>
      </c>
      <c r="L14" s="19" t="n">
        <v>0.224041585889827</v>
      </c>
      <c r="M14" s="19"/>
      <c r="N14" s="19" t="n">
        <v>0.145180845117435</v>
      </c>
      <c r="O14" s="19" t="n">
        <v>0.155035295314687</v>
      </c>
      <c r="P14" s="19" t="n">
        <v>0.152780805819169</v>
      </c>
      <c r="Q14" s="19" t="n">
        <v>0.155985305499046</v>
      </c>
      <c r="R14" s="19"/>
      <c r="S14" s="19" t="n">
        <v>0.0820782515206362</v>
      </c>
      <c r="T14" s="19" t="n">
        <v>0.158101683065084</v>
      </c>
      <c r="U14" s="19" t="n">
        <v>0.213585971801693</v>
      </c>
      <c r="V14" s="19" t="n">
        <v>0.118174628433244</v>
      </c>
      <c r="W14" s="19" t="n">
        <v>0.203272019990102</v>
      </c>
      <c r="X14" s="19" t="n">
        <v>0.135707258430712</v>
      </c>
      <c r="Y14" s="19" t="n">
        <v>0.243031094429803</v>
      </c>
      <c r="Z14" s="19" t="n">
        <v>0.144913470597336</v>
      </c>
      <c r="AA14" s="19" t="n">
        <v>0.0981985460871876</v>
      </c>
      <c r="AB14" s="19" t="n">
        <v>0.223921516688407</v>
      </c>
      <c r="AC14" s="19" t="n">
        <v>0.0755275196034552</v>
      </c>
      <c r="AD14" s="19" t="n">
        <v>0.206155398747645</v>
      </c>
      <c r="AE14" s="19"/>
      <c r="AF14" s="19" t="n">
        <v>0.16976307627551</v>
      </c>
      <c r="AG14" s="19" t="n">
        <v>0.149572377750997</v>
      </c>
      <c r="AH14" s="19" t="n">
        <v>0.125707488144066</v>
      </c>
      <c r="AI14" s="19"/>
      <c r="AJ14" s="19" t="n">
        <v>0.15826173465825</v>
      </c>
      <c r="AK14" s="19" t="n">
        <v>0.136492860508459</v>
      </c>
      <c r="AL14" s="19" t="n">
        <v>0.21972444506033</v>
      </c>
      <c r="AM14" s="19" t="n">
        <v>0.143408069306681</v>
      </c>
      <c r="AN14" s="19" t="n">
        <v>0.151068014560556</v>
      </c>
      <c r="AO14" s="19"/>
      <c r="AP14" s="19" t="n">
        <v>0.122904094024914</v>
      </c>
      <c r="AQ14" s="19" t="n">
        <v>0.145722690489702</v>
      </c>
      <c r="AR14" s="19" t="n">
        <v>0.140494730021232</v>
      </c>
      <c r="AS14" s="19" t="n">
        <v>0.178149840796934</v>
      </c>
      <c r="AT14" s="19" t="n">
        <v>0.127505749839293</v>
      </c>
      <c r="AU14" s="19"/>
      <c r="AV14" s="19" t="n">
        <v>0.128993070870611</v>
      </c>
      <c r="AW14" s="19" t="n">
        <v>0.135431146336634</v>
      </c>
      <c r="AX14" s="19" t="n">
        <v>0.176990423934105</v>
      </c>
      <c r="AY14" s="19" t="n">
        <v>0.20006063818527</v>
      </c>
      <c r="AZ14" s="19" t="n">
        <v>0.134289606480465</v>
      </c>
      <c r="BA14" s="19" t="n">
        <v>0.156782240173267</v>
      </c>
      <c r="BB14" s="19"/>
      <c r="BC14" s="19" t="n">
        <v>0.163206440901607</v>
      </c>
      <c r="BD14" s="19" t="n">
        <v>0.140783333663586</v>
      </c>
      <c r="BE14" s="19" t="n">
        <v>0.181951867426703</v>
      </c>
      <c r="BF14" s="19" t="n">
        <v>0.10575052154682</v>
      </c>
      <c r="BG14" s="19" t="n">
        <v>0.113402210332427</v>
      </c>
    </row>
    <row r="15">
      <c r="B15" s="20" t="s">
        <v>655</v>
      </c>
      <c r="C15" s="21" t="n">
        <v>0.132546283203329</v>
      </c>
      <c r="D15" s="21" t="n">
        <v>0.11381597298526</v>
      </c>
      <c r="E15" s="21" t="n">
        <v>0.152164174609134</v>
      </c>
      <c r="F15" s="21"/>
      <c r="G15" s="21" t="n">
        <v>0.0549816512130724</v>
      </c>
      <c r="H15" s="21" t="n">
        <v>0.0534178184902445</v>
      </c>
      <c r="I15" s="21" t="n">
        <v>0.127437062035623</v>
      </c>
      <c r="J15" s="21" t="n">
        <v>0.164378706518554</v>
      </c>
      <c r="K15" s="21" t="n">
        <v>0.22801492199296</v>
      </c>
      <c r="L15" s="21" t="n">
        <v>0.173374209335322</v>
      </c>
      <c r="M15" s="21"/>
      <c r="N15" s="21" t="n">
        <v>0.104685374888367</v>
      </c>
      <c r="O15" s="21" t="n">
        <v>0.123530316652972</v>
      </c>
      <c r="P15" s="21" t="n">
        <v>0.143298869894469</v>
      </c>
      <c r="Q15" s="21" t="n">
        <v>0.165363514045992</v>
      </c>
      <c r="R15" s="21"/>
      <c r="S15" s="21" t="n">
        <v>0.0965894975134157</v>
      </c>
      <c r="T15" s="21" t="n">
        <v>0.166548248379416</v>
      </c>
      <c r="U15" s="21" t="n">
        <v>0.102429427755225</v>
      </c>
      <c r="V15" s="21" t="n">
        <v>0.118871303266358</v>
      </c>
      <c r="W15" s="21" t="n">
        <v>0.0909931860512421</v>
      </c>
      <c r="X15" s="21" t="n">
        <v>0.0514404220735918</v>
      </c>
      <c r="Y15" s="21" t="n">
        <v>0.139364797075246</v>
      </c>
      <c r="Z15" s="21" t="n">
        <v>0.223314359487482</v>
      </c>
      <c r="AA15" s="21" t="n">
        <v>0.19431471036607</v>
      </c>
      <c r="AB15" s="21" t="n">
        <v>0.167913890470549</v>
      </c>
      <c r="AC15" s="21" t="n">
        <v>0.158295500390829</v>
      </c>
      <c r="AD15" s="21" t="n">
        <v>0.139239194183635</v>
      </c>
      <c r="AE15" s="21"/>
      <c r="AF15" s="21" t="n">
        <v>0.130066875833854</v>
      </c>
      <c r="AG15" s="21" t="n">
        <v>0.131734890016045</v>
      </c>
      <c r="AH15" s="21" t="n">
        <v>0.189529368145785</v>
      </c>
      <c r="AI15" s="21"/>
      <c r="AJ15" s="21" t="n">
        <v>0.14106161248917</v>
      </c>
      <c r="AK15" s="21" t="n">
        <v>0.0915600478296894</v>
      </c>
      <c r="AL15" s="21" t="n">
        <v>0.138946516749377</v>
      </c>
      <c r="AM15" s="21" t="n">
        <v>0.212224768728943</v>
      </c>
      <c r="AN15" s="21" t="n">
        <v>0.210405692528461</v>
      </c>
      <c r="AO15" s="21"/>
      <c r="AP15" s="21" t="n">
        <v>0.153597331003049</v>
      </c>
      <c r="AQ15" s="21" t="n">
        <v>0.104562765358828</v>
      </c>
      <c r="AR15" s="21" t="n">
        <v>0.119735617552184</v>
      </c>
      <c r="AS15" s="21" t="n">
        <v>0.139628885367331</v>
      </c>
      <c r="AT15" s="21" t="n">
        <v>0.122501452118476</v>
      </c>
      <c r="AU15" s="21"/>
      <c r="AV15" s="21" t="n">
        <v>0.0918333818240699</v>
      </c>
      <c r="AW15" s="21" t="n">
        <v>0.144688171719345</v>
      </c>
      <c r="AX15" s="21" t="n">
        <v>0.106306381512702</v>
      </c>
      <c r="AY15" s="21" t="n">
        <v>0.138891971109606</v>
      </c>
      <c r="AZ15" s="21" t="n">
        <v>0.0912552046154403</v>
      </c>
      <c r="BA15" s="21" t="n">
        <v>0.164752833119527</v>
      </c>
      <c r="BB15" s="21"/>
      <c r="BC15" s="21" t="n">
        <v>0.154528941160843</v>
      </c>
      <c r="BD15" s="21" t="n">
        <v>0.176299169695577</v>
      </c>
      <c r="BE15" s="21" t="n">
        <v>0.0817400458755924</v>
      </c>
      <c r="BF15" s="21" t="n">
        <v>0.0829061760072294</v>
      </c>
      <c r="BG15" s="21" t="n">
        <v>0.126937496696955</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0.0649043075459682</v>
      </c>
      <c r="D9" s="19" t="n">
        <v>0.0682985226843153</v>
      </c>
      <c r="E9" s="19" t="n">
        <v>0.0621151479434746</v>
      </c>
      <c r="F9" s="19"/>
      <c r="G9" s="19" t="n">
        <v>0.0581045263461354</v>
      </c>
      <c r="H9" s="19" t="n">
        <v>0.088149012304772</v>
      </c>
      <c r="I9" s="19" t="n">
        <v>0.0949567226445211</v>
      </c>
      <c r="J9" s="19" t="n">
        <v>0.0382771801261202</v>
      </c>
      <c r="K9" s="19" t="n">
        <v>0.0506083215675405</v>
      </c>
      <c r="L9" s="19" t="n">
        <v>0.0559381617908862</v>
      </c>
      <c r="M9" s="19"/>
      <c r="N9" s="19" t="n">
        <v>0.0756522069358241</v>
      </c>
      <c r="O9" s="19" t="n">
        <v>0.0811258331174052</v>
      </c>
      <c r="P9" s="19" t="n">
        <v>0.0508804391726783</v>
      </c>
      <c r="Q9" s="19" t="n">
        <v>0.0479949662268675</v>
      </c>
      <c r="R9" s="19"/>
      <c r="S9" s="19" t="n">
        <v>0.0464143921661152</v>
      </c>
      <c r="T9" s="19" t="n">
        <v>0.0959091221007039</v>
      </c>
      <c r="U9" s="19" t="n">
        <v>0.0416018218710344</v>
      </c>
      <c r="V9" s="19" t="n">
        <v>0.0590122487382432</v>
      </c>
      <c r="W9" s="19" t="n">
        <v>0.0871512987711647</v>
      </c>
      <c r="X9" s="19" t="n">
        <v>0.0545893841355028</v>
      </c>
      <c r="Y9" s="19" t="n">
        <v>0.048185636207258</v>
      </c>
      <c r="Z9" s="19" t="n">
        <v>0.0691481731317692</v>
      </c>
      <c r="AA9" s="19" t="n">
        <v>0.096221719263185</v>
      </c>
      <c r="AB9" s="19" t="n">
        <v>0.0630192579448836</v>
      </c>
      <c r="AC9" s="19" t="n">
        <v>0.0536606036025535</v>
      </c>
      <c r="AD9" s="19" t="n">
        <v>0.0378505579911991</v>
      </c>
      <c r="AE9" s="19"/>
      <c r="AF9" s="19" t="n">
        <v>0.0719279244389661</v>
      </c>
      <c r="AG9" s="19" t="n">
        <v>0.0565350192817638</v>
      </c>
      <c r="AH9" s="19" t="n">
        <v>0.0890605158034501</v>
      </c>
      <c r="AI9" s="19"/>
      <c r="AJ9" s="19" t="n">
        <v>0.065686291606679</v>
      </c>
      <c r="AK9" s="19" t="n">
        <v>0.0702023281578929</v>
      </c>
      <c r="AL9" s="19" t="n">
        <v>0.0294443668200119</v>
      </c>
      <c r="AM9" s="19" t="n">
        <v>0.122184157597406</v>
      </c>
      <c r="AN9" s="19" t="n">
        <v>0.0596042246208175</v>
      </c>
      <c r="AO9" s="19"/>
      <c r="AP9" s="19" t="n">
        <v>0.0630751205800682</v>
      </c>
      <c r="AQ9" s="19" t="n">
        <v>0.0861590987430514</v>
      </c>
      <c r="AR9" s="19" t="n">
        <v>0.0455765549199936</v>
      </c>
      <c r="AS9" s="19" t="n">
        <v>0.0474527315577384</v>
      </c>
      <c r="AT9" s="19" t="n">
        <v>0.101494810276946</v>
      </c>
      <c r="AU9" s="19"/>
      <c r="AV9" s="19" t="n">
        <v>0.0795221304446427</v>
      </c>
      <c r="AW9" s="19" t="n">
        <v>0.0623935107131191</v>
      </c>
      <c r="AX9" s="19" t="n">
        <v>0.0399065223017914</v>
      </c>
      <c r="AY9" s="19" t="n">
        <v>0.0465234812797594</v>
      </c>
      <c r="AZ9" s="19" t="n">
        <v>0.101139108536554</v>
      </c>
      <c r="BA9" s="19" t="n">
        <v>0.0524937899055114</v>
      </c>
      <c r="BB9" s="19"/>
      <c r="BC9" s="19" t="n">
        <v>0.0678005786481719</v>
      </c>
      <c r="BD9" s="19" t="n">
        <v>0.0791832157178215</v>
      </c>
      <c r="BE9" s="19" t="n">
        <v>0.0428414542670338</v>
      </c>
      <c r="BF9" s="19" t="n">
        <v>0.0546169525005557</v>
      </c>
      <c r="BG9" s="19" t="n">
        <v>0.26337626083088</v>
      </c>
    </row>
    <row r="10">
      <c r="B10" s="20" t="s">
        <v>650</v>
      </c>
      <c r="C10" s="19" t="n">
        <v>0.109082569551357</v>
      </c>
      <c r="D10" s="19" t="n">
        <v>0.100773334186577</v>
      </c>
      <c r="E10" s="19" t="n">
        <v>0.116252500733088</v>
      </c>
      <c r="F10" s="19"/>
      <c r="G10" s="19" t="n">
        <v>0.163264710285617</v>
      </c>
      <c r="H10" s="19" t="n">
        <v>0.153600011004081</v>
      </c>
      <c r="I10" s="19" t="n">
        <v>0.120875942880871</v>
      </c>
      <c r="J10" s="19" t="n">
        <v>0.0912919230416501</v>
      </c>
      <c r="K10" s="19" t="n">
        <v>0.0628494192346058</v>
      </c>
      <c r="L10" s="19" t="n">
        <v>0.0667759655525838</v>
      </c>
      <c r="M10" s="19"/>
      <c r="N10" s="19" t="n">
        <v>0.151545675326029</v>
      </c>
      <c r="O10" s="19" t="n">
        <v>0.0882181248540576</v>
      </c>
      <c r="P10" s="19" t="n">
        <v>0.0884327124875555</v>
      </c>
      <c r="Q10" s="19" t="n">
        <v>0.10120992058705</v>
      </c>
      <c r="R10" s="19"/>
      <c r="S10" s="19" t="n">
        <v>0.16850173352102</v>
      </c>
      <c r="T10" s="19" t="n">
        <v>0.0714856095719185</v>
      </c>
      <c r="U10" s="19" t="n">
        <v>0.111034625543066</v>
      </c>
      <c r="V10" s="19" t="n">
        <v>0.15390229577353</v>
      </c>
      <c r="W10" s="19" t="n">
        <v>0.134489534175106</v>
      </c>
      <c r="X10" s="19" t="n">
        <v>0.0895351848547159</v>
      </c>
      <c r="Y10" s="19" t="n">
        <v>0.10150322246279</v>
      </c>
      <c r="Z10" s="19" t="n">
        <v>0.146494011502562</v>
      </c>
      <c r="AA10" s="19" t="n">
        <v>0.0852781371451616</v>
      </c>
      <c r="AB10" s="19" t="n">
        <v>0.0486653457255227</v>
      </c>
      <c r="AC10" s="19" t="n">
        <v>0.126480263422061</v>
      </c>
      <c r="AD10" s="19" t="n">
        <v>0.0270309174712945</v>
      </c>
      <c r="AE10" s="19"/>
      <c r="AF10" s="19" t="n">
        <v>0.092086425996991</v>
      </c>
      <c r="AG10" s="19" t="n">
        <v>0.117875671707315</v>
      </c>
      <c r="AH10" s="19" t="n">
        <v>0.114242295809808</v>
      </c>
      <c r="AI10" s="19"/>
      <c r="AJ10" s="19" t="n">
        <v>0.0977748294015583</v>
      </c>
      <c r="AK10" s="19" t="n">
        <v>0.13226155362964</v>
      </c>
      <c r="AL10" s="19" t="n">
        <v>0.111004643235245</v>
      </c>
      <c r="AM10" s="19" t="n">
        <v>0.149736868471172</v>
      </c>
      <c r="AN10" s="19" t="n">
        <v>0.0882481956740784</v>
      </c>
      <c r="AO10" s="19"/>
      <c r="AP10" s="19" t="n">
        <v>0.0904195412354507</v>
      </c>
      <c r="AQ10" s="19" t="n">
        <v>0.133107951691226</v>
      </c>
      <c r="AR10" s="19" t="n">
        <v>0.0790935443948344</v>
      </c>
      <c r="AS10" s="19" t="n">
        <v>0.0867146310998422</v>
      </c>
      <c r="AT10" s="19" t="n">
        <v>0.142031392009351</v>
      </c>
      <c r="AU10" s="19"/>
      <c r="AV10" s="19" t="n">
        <v>0.136153264169081</v>
      </c>
      <c r="AW10" s="19" t="n">
        <v>0.0868932839895765</v>
      </c>
      <c r="AX10" s="19" t="n">
        <v>0.0728677370787105</v>
      </c>
      <c r="AY10" s="19" t="n">
        <v>0.0885755477071006</v>
      </c>
      <c r="AZ10" s="19" t="n">
        <v>0.154442129381686</v>
      </c>
      <c r="BA10" s="19" t="n">
        <v>0.139429805901498</v>
      </c>
      <c r="BB10" s="19"/>
      <c r="BC10" s="19" t="n">
        <v>0.0872473401688998</v>
      </c>
      <c r="BD10" s="19" t="n">
        <v>0.0770298829287044</v>
      </c>
      <c r="BE10" s="19" t="n">
        <v>0.135669190980823</v>
      </c>
      <c r="BF10" s="19" t="n">
        <v>0.154497744019782</v>
      </c>
      <c r="BG10" s="19" t="n">
        <v>0.09381204850783</v>
      </c>
    </row>
    <row r="11">
      <c r="B11" s="20" t="s">
        <v>651</v>
      </c>
      <c r="C11" s="19" t="n">
        <v>0.199497112808966</v>
      </c>
      <c r="D11" s="19" t="n">
        <v>0.195991660942124</v>
      </c>
      <c r="E11" s="19" t="n">
        <v>0.202397487245648</v>
      </c>
      <c r="F11" s="19"/>
      <c r="G11" s="19" t="n">
        <v>0.320248956069818</v>
      </c>
      <c r="H11" s="19" t="n">
        <v>0.239028153646919</v>
      </c>
      <c r="I11" s="19" t="n">
        <v>0.193778096905477</v>
      </c>
      <c r="J11" s="19" t="n">
        <v>0.151603417103948</v>
      </c>
      <c r="K11" s="19" t="n">
        <v>0.181437119376351</v>
      </c>
      <c r="L11" s="19" t="n">
        <v>0.134112925861961</v>
      </c>
      <c r="M11" s="19"/>
      <c r="N11" s="19" t="n">
        <v>0.201680966513078</v>
      </c>
      <c r="O11" s="19" t="n">
        <v>0.183169392351545</v>
      </c>
      <c r="P11" s="19" t="n">
        <v>0.204046378514638</v>
      </c>
      <c r="Q11" s="19" t="n">
        <v>0.207020671851233</v>
      </c>
      <c r="R11" s="19"/>
      <c r="S11" s="19" t="n">
        <v>0.253581219003875</v>
      </c>
      <c r="T11" s="19" t="n">
        <v>0.181905670390633</v>
      </c>
      <c r="U11" s="19" t="n">
        <v>0.18128721135608</v>
      </c>
      <c r="V11" s="19" t="n">
        <v>0.142527560234139</v>
      </c>
      <c r="W11" s="19" t="n">
        <v>0.194897666156273</v>
      </c>
      <c r="X11" s="19" t="n">
        <v>0.267374809822581</v>
      </c>
      <c r="Y11" s="19" t="n">
        <v>0.174486644888828</v>
      </c>
      <c r="Z11" s="19" t="n">
        <v>0.0908522168609763</v>
      </c>
      <c r="AA11" s="19" t="n">
        <v>0.23705622996594</v>
      </c>
      <c r="AB11" s="19" t="n">
        <v>0.163547546321977</v>
      </c>
      <c r="AC11" s="19" t="n">
        <v>0.211908098515108</v>
      </c>
      <c r="AD11" s="19" t="n">
        <v>0.175905974129549</v>
      </c>
      <c r="AE11" s="19"/>
      <c r="AF11" s="19" t="n">
        <v>0.174535746956345</v>
      </c>
      <c r="AG11" s="19" t="n">
        <v>0.178004996551262</v>
      </c>
      <c r="AH11" s="19" t="n">
        <v>0.202411587251623</v>
      </c>
      <c r="AI11" s="19"/>
      <c r="AJ11" s="19" t="n">
        <v>0.154304043647202</v>
      </c>
      <c r="AK11" s="19" t="n">
        <v>0.252300536470324</v>
      </c>
      <c r="AL11" s="19" t="n">
        <v>0.140977501455725</v>
      </c>
      <c r="AM11" s="19" t="n">
        <v>0.132095170006164</v>
      </c>
      <c r="AN11" s="19" t="n">
        <v>0.209931972135686</v>
      </c>
      <c r="AO11" s="19"/>
      <c r="AP11" s="19" t="n">
        <v>0.186756078766199</v>
      </c>
      <c r="AQ11" s="19" t="n">
        <v>0.237942947654922</v>
      </c>
      <c r="AR11" s="19" t="n">
        <v>0.126115385288561</v>
      </c>
      <c r="AS11" s="19" t="n">
        <v>0.184100735924348</v>
      </c>
      <c r="AT11" s="19" t="n">
        <v>0.245262033325059</v>
      </c>
      <c r="AU11" s="19"/>
      <c r="AV11" s="19" t="n">
        <v>0.270809304733746</v>
      </c>
      <c r="AW11" s="19" t="n">
        <v>0.185025047787665</v>
      </c>
      <c r="AX11" s="19" t="n">
        <v>0.164848983027838</v>
      </c>
      <c r="AY11" s="19" t="n">
        <v>0.180712548268742</v>
      </c>
      <c r="AZ11" s="19" t="n">
        <v>0.230531789235586</v>
      </c>
      <c r="BA11" s="19" t="n">
        <v>0.118574990811735</v>
      </c>
      <c r="BB11" s="19"/>
      <c r="BC11" s="19" t="n">
        <v>0.163049819491488</v>
      </c>
      <c r="BD11" s="19" t="n">
        <v>0.233493626262764</v>
      </c>
      <c r="BE11" s="19" t="n">
        <v>0.199275484616387</v>
      </c>
      <c r="BF11" s="19" t="n">
        <v>0.231371269726877</v>
      </c>
      <c r="BG11" s="19" t="n">
        <v>0.262935260777872</v>
      </c>
    </row>
    <row r="12">
      <c r="B12" s="20" t="s">
        <v>652</v>
      </c>
      <c r="C12" s="19" t="n">
        <v>0.217117337657893</v>
      </c>
      <c r="D12" s="19" t="n">
        <v>0.218106553966577</v>
      </c>
      <c r="E12" s="19" t="n">
        <v>0.218011566882669</v>
      </c>
      <c r="F12" s="19"/>
      <c r="G12" s="19" t="n">
        <v>0.19396902200429</v>
      </c>
      <c r="H12" s="19" t="n">
        <v>0.197892695912812</v>
      </c>
      <c r="I12" s="19" t="n">
        <v>0.280386215510371</v>
      </c>
      <c r="J12" s="19" t="n">
        <v>0.257156963364643</v>
      </c>
      <c r="K12" s="19" t="n">
        <v>0.161468135589971</v>
      </c>
      <c r="L12" s="19" t="n">
        <v>0.202930437922684</v>
      </c>
      <c r="M12" s="19"/>
      <c r="N12" s="19" t="n">
        <v>0.203471974176088</v>
      </c>
      <c r="O12" s="19" t="n">
        <v>0.205377874025015</v>
      </c>
      <c r="P12" s="19" t="n">
        <v>0.192656072491826</v>
      </c>
      <c r="Q12" s="19" t="n">
        <v>0.268450856685253</v>
      </c>
      <c r="R12" s="19"/>
      <c r="S12" s="19" t="n">
        <v>0.211420150183179</v>
      </c>
      <c r="T12" s="19" t="n">
        <v>0.254429416924663</v>
      </c>
      <c r="U12" s="19" t="n">
        <v>0.215293936572668</v>
      </c>
      <c r="V12" s="19" t="n">
        <v>0.187918387408646</v>
      </c>
      <c r="W12" s="19" t="n">
        <v>0.193027086672239</v>
      </c>
      <c r="X12" s="19" t="n">
        <v>0.254400607716245</v>
      </c>
      <c r="Y12" s="19" t="n">
        <v>0.259791875563581</v>
      </c>
      <c r="Z12" s="19" t="n">
        <v>0.25287089256345</v>
      </c>
      <c r="AA12" s="19" t="n">
        <v>0.182888056753661</v>
      </c>
      <c r="AB12" s="19" t="n">
        <v>0.190190410452516</v>
      </c>
      <c r="AC12" s="19" t="n">
        <v>0.202879403919937</v>
      </c>
      <c r="AD12" s="19" t="n">
        <v>0.196948205799191</v>
      </c>
      <c r="AE12" s="19"/>
      <c r="AF12" s="19" t="n">
        <v>0.195693414073921</v>
      </c>
      <c r="AG12" s="19" t="n">
        <v>0.247000393533511</v>
      </c>
      <c r="AH12" s="19" t="n">
        <v>0.195497976303347</v>
      </c>
      <c r="AI12" s="19"/>
      <c r="AJ12" s="19" t="n">
        <v>0.187747705006055</v>
      </c>
      <c r="AK12" s="19" t="n">
        <v>0.256978391613562</v>
      </c>
      <c r="AL12" s="19" t="n">
        <v>0.242727733105364</v>
      </c>
      <c r="AM12" s="19" t="n">
        <v>0.176098828107718</v>
      </c>
      <c r="AN12" s="19" t="n">
        <v>0.190033056207702</v>
      </c>
      <c r="AO12" s="19"/>
      <c r="AP12" s="19" t="n">
        <v>0.165679203912583</v>
      </c>
      <c r="AQ12" s="19" t="n">
        <v>0.224524084359181</v>
      </c>
      <c r="AR12" s="19" t="n">
        <v>0.276822033837709</v>
      </c>
      <c r="AS12" s="19" t="n">
        <v>0.185777845927252</v>
      </c>
      <c r="AT12" s="19" t="n">
        <v>0.219987894495989</v>
      </c>
      <c r="AU12" s="19"/>
      <c r="AV12" s="19" t="n">
        <v>0.255364561419814</v>
      </c>
      <c r="AW12" s="19" t="n">
        <v>0.156690087620472</v>
      </c>
      <c r="AX12" s="19" t="n">
        <v>0.239497952640996</v>
      </c>
      <c r="AY12" s="19" t="n">
        <v>0.212254257867237</v>
      </c>
      <c r="AZ12" s="19" t="n">
        <v>0.244510451917366</v>
      </c>
      <c r="BA12" s="19" t="n">
        <v>0.177065763382733</v>
      </c>
      <c r="BB12" s="19"/>
      <c r="BC12" s="19" t="n">
        <v>0.267397715462396</v>
      </c>
      <c r="BD12" s="19" t="n">
        <v>0.226010243197889</v>
      </c>
      <c r="BE12" s="19" t="n">
        <v>0.216299013117602</v>
      </c>
      <c r="BF12" s="19" t="n">
        <v>0.199502628452445</v>
      </c>
      <c r="BG12" s="19" t="n">
        <v>0.111573867434276</v>
      </c>
    </row>
    <row r="13">
      <c r="B13" s="20" t="s">
        <v>653</v>
      </c>
      <c r="C13" s="19" t="n">
        <v>0.180728544649915</v>
      </c>
      <c r="D13" s="19" t="n">
        <v>0.171295149525644</v>
      </c>
      <c r="E13" s="19" t="n">
        <v>0.188946676760412</v>
      </c>
      <c r="F13" s="19"/>
      <c r="G13" s="19" t="n">
        <v>0.155108200444142</v>
      </c>
      <c r="H13" s="19" t="n">
        <v>0.158043984089885</v>
      </c>
      <c r="I13" s="19" t="n">
        <v>0.140469386342644</v>
      </c>
      <c r="J13" s="19" t="n">
        <v>0.199261716805952</v>
      </c>
      <c r="K13" s="19" t="n">
        <v>0.184735097734367</v>
      </c>
      <c r="L13" s="19" t="n">
        <v>0.233032883682202</v>
      </c>
      <c r="M13" s="19"/>
      <c r="N13" s="19" t="n">
        <v>0.162724426599235</v>
      </c>
      <c r="O13" s="19" t="n">
        <v>0.182450533751876</v>
      </c>
      <c r="P13" s="19" t="n">
        <v>0.242347770531228</v>
      </c>
      <c r="Q13" s="19" t="n">
        <v>0.144971513134334</v>
      </c>
      <c r="R13" s="19"/>
      <c r="S13" s="19" t="n">
        <v>0.204879142379048</v>
      </c>
      <c r="T13" s="19" t="n">
        <v>0.183273770364607</v>
      </c>
      <c r="U13" s="19" t="n">
        <v>0.20310059351091</v>
      </c>
      <c r="V13" s="19" t="n">
        <v>0.271845771765418</v>
      </c>
      <c r="W13" s="19" t="n">
        <v>0.116175638483667</v>
      </c>
      <c r="X13" s="19" t="n">
        <v>0.190142203128524</v>
      </c>
      <c r="Y13" s="19" t="n">
        <v>0.149379067498386</v>
      </c>
      <c r="Z13" s="19" t="n">
        <v>0.119576666875112</v>
      </c>
      <c r="AA13" s="19" t="n">
        <v>0.179992017792405</v>
      </c>
      <c r="AB13" s="19" t="n">
        <v>0.159219638546888</v>
      </c>
      <c r="AC13" s="19" t="n">
        <v>0.147938513096231</v>
      </c>
      <c r="AD13" s="19" t="n">
        <v>0.154899918888463</v>
      </c>
      <c r="AE13" s="19"/>
      <c r="AF13" s="19" t="n">
        <v>0.208303974558531</v>
      </c>
      <c r="AG13" s="19" t="n">
        <v>0.180819761279514</v>
      </c>
      <c r="AH13" s="19" t="n">
        <v>0.140171326121399</v>
      </c>
      <c r="AI13" s="19"/>
      <c r="AJ13" s="19" t="n">
        <v>0.212871807725961</v>
      </c>
      <c r="AK13" s="19" t="n">
        <v>0.129158361045844</v>
      </c>
      <c r="AL13" s="19" t="n">
        <v>0.342125471860213</v>
      </c>
      <c r="AM13" s="19" t="n">
        <v>0.0381178630370722</v>
      </c>
      <c r="AN13" s="19" t="n">
        <v>0.168013574012029</v>
      </c>
      <c r="AO13" s="19"/>
      <c r="AP13" s="19" t="n">
        <v>0.231091264129927</v>
      </c>
      <c r="AQ13" s="19" t="n">
        <v>0.139038908643517</v>
      </c>
      <c r="AR13" s="19" t="n">
        <v>0.25793015551244</v>
      </c>
      <c r="AS13" s="19" t="n">
        <v>0.184793434712407</v>
      </c>
      <c r="AT13" s="19" t="n">
        <v>0.203725845340764</v>
      </c>
      <c r="AU13" s="19"/>
      <c r="AV13" s="19" t="n">
        <v>0.114576859273252</v>
      </c>
      <c r="AW13" s="19" t="n">
        <v>0.233021946151465</v>
      </c>
      <c r="AX13" s="19" t="n">
        <v>0.289390027927106</v>
      </c>
      <c r="AY13" s="19" t="n">
        <v>0.195317795908623</v>
      </c>
      <c r="AZ13" s="19" t="n">
        <v>0.17456050635265</v>
      </c>
      <c r="BA13" s="19" t="n">
        <v>0.21372800142742</v>
      </c>
      <c r="BB13" s="19"/>
      <c r="BC13" s="19" t="n">
        <v>0.191053027287948</v>
      </c>
      <c r="BD13" s="19" t="n">
        <v>0.16446754066761</v>
      </c>
      <c r="BE13" s="19" t="n">
        <v>0.190801375775273</v>
      </c>
      <c r="BF13" s="19" t="n">
        <v>0.13009888771148</v>
      </c>
      <c r="BG13" s="19" t="n">
        <v>0.145924381571177</v>
      </c>
    </row>
    <row r="14">
      <c r="B14" s="20" t="s">
        <v>654</v>
      </c>
      <c r="C14" s="19" t="n">
        <v>0.131945060247508</v>
      </c>
      <c r="D14" s="19" t="n">
        <v>0.145442962556905</v>
      </c>
      <c r="E14" s="19" t="n">
        <v>0.118039546689771</v>
      </c>
      <c r="F14" s="19"/>
      <c r="G14" s="19" t="n">
        <v>0.056471608827381</v>
      </c>
      <c r="H14" s="19" t="n">
        <v>0.0912777939356124</v>
      </c>
      <c r="I14" s="19" t="n">
        <v>0.0947010976700312</v>
      </c>
      <c r="J14" s="19" t="n">
        <v>0.158168389833563</v>
      </c>
      <c r="K14" s="19" t="n">
        <v>0.198274502395623</v>
      </c>
      <c r="L14" s="19" t="n">
        <v>0.187145508178344</v>
      </c>
      <c r="M14" s="19"/>
      <c r="N14" s="19" t="n">
        <v>0.135054589256402</v>
      </c>
      <c r="O14" s="19" t="n">
        <v>0.16051106956753</v>
      </c>
      <c r="P14" s="19" t="n">
        <v>0.110012088103288</v>
      </c>
      <c r="Q14" s="19" t="n">
        <v>0.118098038967107</v>
      </c>
      <c r="R14" s="19"/>
      <c r="S14" s="19" t="n">
        <v>0.068095113675354</v>
      </c>
      <c r="T14" s="19" t="n">
        <v>0.122911796310829</v>
      </c>
      <c r="U14" s="19" t="n">
        <v>0.125116591606229</v>
      </c>
      <c r="V14" s="19" t="n">
        <v>0.0880320134738662</v>
      </c>
      <c r="W14" s="19" t="n">
        <v>0.196702622791685</v>
      </c>
      <c r="X14" s="19" t="n">
        <v>0.127157292203327</v>
      </c>
      <c r="Y14" s="19" t="n">
        <v>0.13638690248983</v>
      </c>
      <c r="Z14" s="19" t="n">
        <v>0.214233504306791</v>
      </c>
      <c r="AA14" s="19" t="n">
        <v>0.100841551714788</v>
      </c>
      <c r="AB14" s="19" t="n">
        <v>0.186485634476124</v>
      </c>
      <c r="AC14" s="19" t="n">
        <v>0.181789054207806</v>
      </c>
      <c r="AD14" s="19" t="n">
        <v>0.222946179918707</v>
      </c>
      <c r="AE14" s="19"/>
      <c r="AF14" s="19" t="n">
        <v>0.155282398716976</v>
      </c>
      <c r="AG14" s="19" t="n">
        <v>0.125160270163259</v>
      </c>
      <c r="AH14" s="19" t="n">
        <v>0.123453617627485</v>
      </c>
      <c r="AI14" s="19"/>
      <c r="AJ14" s="19" t="n">
        <v>0.174384329931991</v>
      </c>
      <c r="AK14" s="19" t="n">
        <v>0.0961775930162612</v>
      </c>
      <c r="AL14" s="19" t="n">
        <v>0.0976804983795969</v>
      </c>
      <c r="AM14" s="19" t="n">
        <v>0.165582575391899</v>
      </c>
      <c r="AN14" s="19" t="n">
        <v>0.13175544028174</v>
      </c>
      <c r="AO14" s="19"/>
      <c r="AP14" s="19" t="n">
        <v>0.145349440396584</v>
      </c>
      <c r="AQ14" s="19" t="n">
        <v>0.103863114844715</v>
      </c>
      <c r="AR14" s="19" t="n">
        <v>0.150605730018618</v>
      </c>
      <c r="AS14" s="19" t="n">
        <v>0.184476772515879</v>
      </c>
      <c r="AT14" s="19" t="n">
        <v>0.0652304619929246</v>
      </c>
      <c r="AU14" s="19"/>
      <c r="AV14" s="19" t="n">
        <v>0.0740861121665956</v>
      </c>
      <c r="AW14" s="19" t="n">
        <v>0.168582046512163</v>
      </c>
      <c r="AX14" s="19" t="n">
        <v>0.14447646542346</v>
      </c>
      <c r="AY14" s="19" t="n">
        <v>0.157958027489608</v>
      </c>
      <c r="AZ14" s="19" t="n">
        <v>0.0595687696106205</v>
      </c>
      <c r="BA14" s="19" t="n">
        <v>0.143764511946546</v>
      </c>
      <c r="BB14" s="19"/>
      <c r="BC14" s="19" t="n">
        <v>0.132104450387616</v>
      </c>
      <c r="BD14" s="19" t="n">
        <v>0.133987983790991</v>
      </c>
      <c r="BE14" s="19" t="n">
        <v>0.124625666542795</v>
      </c>
      <c r="BF14" s="19" t="n">
        <v>0.114234282242713</v>
      </c>
      <c r="BG14" s="19" t="n">
        <v>0.0704647895573316</v>
      </c>
    </row>
    <row r="15">
      <c r="B15" s="20" t="s">
        <v>655</v>
      </c>
      <c r="C15" s="21" t="n">
        <v>0.0967250675383928</v>
      </c>
      <c r="D15" s="21" t="n">
        <v>0.100091816137857</v>
      </c>
      <c r="E15" s="21" t="n">
        <v>0.0942370737449376</v>
      </c>
      <c r="F15" s="21"/>
      <c r="G15" s="21" t="n">
        <v>0.0528329760226172</v>
      </c>
      <c r="H15" s="21" t="n">
        <v>0.0720083491059188</v>
      </c>
      <c r="I15" s="21" t="n">
        <v>0.0748325380460857</v>
      </c>
      <c r="J15" s="21" t="n">
        <v>0.104240409724124</v>
      </c>
      <c r="K15" s="21" t="n">
        <v>0.160627404101542</v>
      </c>
      <c r="L15" s="21" t="n">
        <v>0.120064117011339</v>
      </c>
      <c r="M15" s="21"/>
      <c r="N15" s="21" t="n">
        <v>0.0698701611933445</v>
      </c>
      <c r="O15" s="21" t="n">
        <v>0.099147172332571</v>
      </c>
      <c r="P15" s="21" t="n">
        <v>0.111624538698787</v>
      </c>
      <c r="Q15" s="21" t="n">
        <v>0.112254032548156</v>
      </c>
      <c r="R15" s="21"/>
      <c r="S15" s="21" t="n">
        <v>0.0471082490714096</v>
      </c>
      <c r="T15" s="21" t="n">
        <v>0.0900846143366459</v>
      </c>
      <c r="U15" s="21" t="n">
        <v>0.122565219540014</v>
      </c>
      <c r="V15" s="21" t="n">
        <v>0.0967617226061575</v>
      </c>
      <c r="W15" s="21" t="n">
        <v>0.0775561529498663</v>
      </c>
      <c r="X15" s="21" t="n">
        <v>0.0168005181391038</v>
      </c>
      <c r="Y15" s="21" t="n">
        <v>0.130266650889327</v>
      </c>
      <c r="Z15" s="21" t="n">
        <v>0.10682453475934</v>
      </c>
      <c r="AA15" s="21" t="n">
        <v>0.11772228736486</v>
      </c>
      <c r="AB15" s="21" t="n">
        <v>0.18887216653209</v>
      </c>
      <c r="AC15" s="21" t="n">
        <v>0.0753440632363038</v>
      </c>
      <c r="AD15" s="21" t="n">
        <v>0.184418245801596</v>
      </c>
      <c r="AE15" s="21"/>
      <c r="AF15" s="21" t="n">
        <v>0.10217011525827</v>
      </c>
      <c r="AG15" s="21" t="n">
        <v>0.0946038874833754</v>
      </c>
      <c r="AH15" s="21" t="n">
        <v>0.135162681082888</v>
      </c>
      <c r="AI15" s="21"/>
      <c r="AJ15" s="21" t="n">
        <v>0.107230992680553</v>
      </c>
      <c r="AK15" s="21" t="n">
        <v>0.0629212360664768</v>
      </c>
      <c r="AL15" s="21" t="n">
        <v>0.0360397851438435</v>
      </c>
      <c r="AM15" s="21" t="n">
        <v>0.216184537388569</v>
      </c>
      <c r="AN15" s="21" t="n">
        <v>0.152413537067947</v>
      </c>
      <c r="AO15" s="21"/>
      <c r="AP15" s="21" t="n">
        <v>0.117629350979187</v>
      </c>
      <c r="AQ15" s="21" t="n">
        <v>0.0753638940633884</v>
      </c>
      <c r="AR15" s="21" t="n">
        <v>0.0638565960278439</v>
      </c>
      <c r="AS15" s="21" t="n">
        <v>0.126683848262533</v>
      </c>
      <c r="AT15" s="21" t="n">
        <v>0.0222675625589678</v>
      </c>
      <c r="AU15" s="21"/>
      <c r="AV15" s="21" t="n">
        <v>0.0694877677928672</v>
      </c>
      <c r="AW15" s="21" t="n">
        <v>0.10739407722554</v>
      </c>
      <c r="AX15" s="21" t="n">
        <v>0.0490123116000984</v>
      </c>
      <c r="AY15" s="21" t="n">
        <v>0.11865834147893</v>
      </c>
      <c r="AZ15" s="21" t="n">
        <v>0.0352472449655371</v>
      </c>
      <c r="BA15" s="21" t="n">
        <v>0.154943136624556</v>
      </c>
      <c r="BB15" s="21"/>
      <c r="BC15" s="21" t="n">
        <v>0.0913470685534798</v>
      </c>
      <c r="BD15" s="21" t="n">
        <v>0.0858275074342185</v>
      </c>
      <c r="BE15" s="21" t="n">
        <v>0.0904878147000872</v>
      </c>
      <c r="BF15" s="21" t="n">
        <v>0.115678235346146</v>
      </c>
      <c r="BG15" s="21" t="n">
        <v>0.0519133913206329</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0.0629720860197626</v>
      </c>
      <c r="D9" s="19" t="n">
        <v>0.0533666339233696</v>
      </c>
      <c r="E9" s="19" t="n">
        <v>0.0710235044083762</v>
      </c>
      <c r="F9" s="19"/>
      <c r="G9" s="19" t="n">
        <v>0.0647228831407947</v>
      </c>
      <c r="H9" s="19" t="n">
        <v>0.0778227013930541</v>
      </c>
      <c r="I9" s="19" t="n">
        <v>0.069107552199511</v>
      </c>
      <c r="J9" s="19" t="n">
        <v>0.05485915998247</v>
      </c>
      <c r="K9" s="19" t="n">
        <v>0.0600346109950572</v>
      </c>
      <c r="L9" s="19" t="n">
        <v>0.0525128239192619</v>
      </c>
      <c r="M9" s="19"/>
      <c r="N9" s="19" t="n">
        <v>0.0590592205551016</v>
      </c>
      <c r="O9" s="19" t="n">
        <v>0.0606638092224379</v>
      </c>
      <c r="P9" s="19" t="n">
        <v>0.0655766409637521</v>
      </c>
      <c r="Q9" s="19" t="n">
        <v>0.0637602682852758</v>
      </c>
      <c r="R9" s="19"/>
      <c r="S9" s="19" t="n">
        <v>0.0391828283494009</v>
      </c>
      <c r="T9" s="19" t="n">
        <v>0.0928645845056591</v>
      </c>
      <c r="U9" s="19" t="n">
        <v>0.0381766263673516</v>
      </c>
      <c r="V9" s="19" t="n">
        <v>0.065396146632994</v>
      </c>
      <c r="W9" s="19" t="n">
        <v>0.088511394431509</v>
      </c>
      <c r="X9" s="19" t="n">
        <v>0.0611937527769742</v>
      </c>
      <c r="Y9" s="19" t="n">
        <v>0.048185636207258</v>
      </c>
      <c r="Z9" s="19" t="n">
        <v>0.0200059125025287</v>
      </c>
      <c r="AA9" s="19" t="n">
        <v>0.109776373251898</v>
      </c>
      <c r="AB9" s="19" t="n">
        <v>0.0459226866086837</v>
      </c>
      <c r="AC9" s="19" t="n">
        <v>0.0732865376130715</v>
      </c>
      <c r="AD9" s="19" t="n">
        <v>0.028361962851641</v>
      </c>
      <c r="AE9" s="19"/>
      <c r="AF9" s="19" t="n">
        <v>0.0506096083557667</v>
      </c>
      <c r="AG9" s="19" t="n">
        <v>0.0586569372998952</v>
      </c>
      <c r="AH9" s="19" t="n">
        <v>0.0956574192709021</v>
      </c>
      <c r="AI9" s="19"/>
      <c r="AJ9" s="19" t="n">
        <v>0.0582169016635056</v>
      </c>
      <c r="AK9" s="19" t="n">
        <v>0.059960763284585</v>
      </c>
      <c r="AL9" s="19" t="n">
        <v>0.015296346945345</v>
      </c>
      <c r="AM9" s="19" t="n">
        <v>0.122184157597406</v>
      </c>
      <c r="AN9" s="19" t="n">
        <v>0.0837750637021305</v>
      </c>
      <c r="AO9" s="19"/>
      <c r="AP9" s="19" t="n">
        <v>0.0490037126650367</v>
      </c>
      <c r="AQ9" s="19" t="n">
        <v>0.0690309518281638</v>
      </c>
      <c r="AR9" s="19" t="n">
        <v>0.0380676928676515</v>
      </c>
      <c r="AS9" s="19" t="n">
        <v>0.0531590799158075</v>
      </c>
      <c r="AT9" s="19" t="n">
        <v>0.131931662939157</v>
      </c>
      <c r="AU9" s="19"/>
      <c r="AV9" s="19" t="n">
        <v>0.0610967999754111</v>
      </c>
      <c r="AW9" s="19" t="n">
        <v>0.0397780672036356</v>
      </c>
      <c r="AX9" s="19" t="n">
        <v>0.0435973171517775</v>
      </c>
      <c r="AY9" s="19" t="n">
        <v>0.0664834003731147</v>
      </c>
      <c r="AZ9" s="19" t="n">
        <v>0.160655379550014</v>
      </c>
      <c r="BA9" s="19" t="n">
        <v>0.0296753274744968</v>
      </c>
      <c r="BB9" s="19"/>
      <c r="BC9" s="19" t="n">
        <v>0.0571992650833884</v>
      </c>
      <c r="BD9" s="19" t="n">
        <v>0.0729848043297932</v>
      </c>
      <c r="BE9" s="19" t="n">
        <v>0.0445534866823908</v>
      </c>
      <c r="BF9" s="19" t="n">
        <v>0.0557351096419146</v>
      </c>
      <c r="BG9" s="19" t="n">
        <v>0.194581763655956</v>
      </c>
    </row>
    <row r="10">
      <c r="B10" s="20" t="s">
        <v>650</v>
      </c>
      <c r="C10" s="19" t="n">
        <v>0.139276472253704</v>
      </c>
      <c r="D10" s="19" t="n">
        <v>0.13692336663069</v>
      </c>
      <c r="E10" s="19" t="n">
        <v>0.142797249292449</v>
      </c>
      <c r="F10" s="19"/>
      <c r="G10" s="19" t="n">
        <v>0.257623306487774</v>
      </c>
      <c r="H10" s="19" t="n">
        <v>0.161201411292521</v>
      </c>
      <c r="I10" s="19" t="n">
        <v>0.16456008500129</v>
      </c>
      <c r="J10" s="19" t="n">
        <v>0.104448365635307</v>
      </c>
      <c r="K10" s="19" t="n">
        <v>0.0704035672117466</v>
      </c>
      <c r="L10" s="19" t="n">
        <v>0.0873959214699082</v>
      </c>
      <c r="M10" s="19"/>
      <c r="N10" s="19" t="n">
        <v>0.1864230188115</v>
      </c>
      <c r="O10" s="19" t="n">
        <v>0.156412421591867</v>
      </c>
      <c r="P10" s="19" t="n">
        <v>0.10112038480395</v>
      </c>
      <c r="Q10" s="19" t="n">
        <v>0.101228373776432</v>
      </c>
      <c r="R10" s="19"/>
      <c r="S10" s="19" t="n">
        <v>0.173895602888822</v>
      </c>
      <c r="T10" s="19" t="n">
        <v>0.104388893218316</v>
      </c>
      <c r="U10" s="19" t="n">
        <v>0.13031030762519</v>
      </c>
      <c r="V10" s="19" t="n">
        <v>0.153484917409979</v>
      </c>
      <c r="W10" s="19" t="n">
        <v>0.155323999150147</v>
      </c>
      <c r="X10" s="19" t="n">
        <v>0.155702867312751</v>
      </c>
      <c r="Y10" s="19" t="n">
        <v>0.121769681122181</v>
      </c>
      <c r="Z10" s="19" t="n">
        <v>0.142113852440072</v>
      </c>
      <c r="AA10" s="19" t="n">
        <v>0.18755444470113</v>
      </c>
      <c r="AB10" s="19" t="n">
        <v>0.0707284165966821</v>
      </c>
      <c r="AC10" s="19" t="n">
        <v>0.121365804607881</v>
      </c>
      <c r="AD10" s="19" t="n">
        <v>0.096034560808311</v>
      </c>
      <c r="AE10" s="19"/>
      <c r="AF10" s="19" t="n">
        <v>0.126028000496219</v>
      </c>
      <c r="AG10" s="19" t="n">
        <v>0.130986979388109</v>
      </c>
      <c r="AH10" s="19" t="n">
        <v>0.120830627253524</v>
      </c>
      <c r="AI10" s="19"/>
      <c r="AJ10" s="19" t="n">
        <v>0.117081892526461</v>
      </c>
      <c r="AK10" s="19" t="n">
        <v>0.195752201463414</v>
      </c>
      <c r="AL10" s="19" t="n">
        <v>0.0963498565137557</v>
      </c>
      <c r="AM10" s="19" t="n">
        <v>0.100148345715005</v>
      </c>
      <c r="AN10" s="19" t="n">
        <v>0.0910805286200534</v>
      </c>
      <c r="AO10" s="19"/>
      <c r="AP10" s="19" t="n">
        <v>0.123204884635255</v>
      </c>
      <c r="AQ10" s="19" t="n">
        <v>0.18609406162177</v>
      </c>
      <c r="AR10" s="19" t="n">
        <v>0.132217152162088</v>
      </c>
      <c r="AS10" s="19" t="n">
        <v>0.0836397930319324</v>
      </c>
      <c r="AT10" s="19" t="n">
        <v>0.229204695680236</v>
      </c>
      <c r="AU10" s="19"/>
      <c r="AV10" s="19" t="n">
        <v>0.18681793946211</v>
      </c>
      <c r="AW10" s="19" t="n">
        <v>0.122250995768435</v>
      </c>
      <c r="AX10" s="19" t="n">
        <v>0.0888404411342127</v>
      </c>
      <c r="AY10" s="19" t="n">
        <v>0.102655534769385</v>
      </c>
      <c r="AZ10" s="19" t="n">
        <v>0.259670776632246</v>
      </c>
      <c r="BA10" s="19" t="n">
        <v>0.117891181447146</v>
      </c>
      <c r="BB10" s="19"/>
      <c r="BC10" s="19" t="n">
        <v>0.117338314291553</v>
      </c>
      <c r="BD10" s="19" t="n">
        <v>0.140819353861324</v>
      </c>
      <c r="BE10" s="19" t="n">
        <v>0.15742927371668</v>
      </c>
      <c r="BF10" s="19" t="n">
        <v>0.16853530128448</v>
      </c>
      <c r="BG10" s="19" t="n">
        <v>0.0958768654598478</v>
      </c>
    </row>
    <row r="11">
      <c r="B11" s="20" t="s">
        <v>651</v>
      </c>
      <c r="C11" s="19" t="n">
        <v>0.225508317599711</v>
      </c>
      <c r="D11" s="19" t="n">
        <v>0.226581296246137</v>
      </c>
      <c r="E11" s="19" t="n">
        <v>0.226392191953636</v>
      </c>
      <c r="F11" s="19"/>
      <c r="G11" s="19" t="n">
        <v>0.241117916977329</v>
      </c>
      <c r="H11" s="19" t="n">
        <v>0.305256259106178</v>
      </c>
      <c r="I11" s="19" t="n">
        <v>0.233161734154041</v>
      </c>
      <c r="J11" s="19" t="n">
        <v>0.259557443546619</v>
      </c>
      <c r="K11" s="19" t="n">
        <v>0.166684767174139</v>
      </c>
      <c r="L11" s="19" t="n">
        <v>0.151533254012081</v>
      </c>
      <c r="M11" s="19"/>
      <c r="N11" s="19" t="n">
        <v>0.22354249922022</v>
      </c>
      <c r="O11" s="19" t="n">
        <v>0.200104186189651</v>
      </c>
      <c r="P11" s="19" t="n">
        <v>0.219245354170922</v>
      </c>
      <c r="Q11" s="19" t="n">
        <v>0.261540561269861</v>
      </c>
      <c r="R11" s="19"/>
      <c r="S11" s="19" t="n">
        <v>0.253700658985791</v>
      </c>
      <c r="T11" s="19" t="n">
        <v>0.236938438310744</v>
      </c>
      <c r="U11" s="19" t="n">
        <v>0.220052547771065</v>
      </c>
      <c r="V11" s="19" t="n">
        <v>0.188116841908331</v>
      </c>
      <c r="W11" s="19" t="n">
        <v>0.217925249048463</v>
      </c>
      <c r="X11" s="19" t="n">
        <v>0.28878345350578</v>
      </c>
      <c r="Y11" s="19" t="n">
        <v>0.228029985647849</v>
      </c>
      <c r="Z11" s="19" t="n">
        <v>0.20671688967927</v>
      </c>
      <c r="AA11" s="19" t="n">
        <v>0.172124660236987</v>
      </c>
      <c r="AB11" s="19" t="n">
        <v>0.17327104117012</v>
      </c>
      <c r="AC11" s="19" t="n">
        <v>0.319894450062808</v>
      </c>
      <c r="AD11" s="19" t="n">
        <v>0.193701443315833</v>
      </c>
      <c r="AE11" s="19"/>
      <c r="AF11" s="19" t="n">
        <v>0.203388670535435</v>
      </c>
      <c r="AG11" s="19" t="n">
        <v>0.248109412483581</v>
      </c>
      <c r="AH11" s="19" t="n">
        <v>0.188762114102864</v>
      </c>
      <c r="AI11" s="19"/>
      <c r="AJ11" s="19" t="n">
        <v>0.171310847502079</v>
      </c>
      <c r="AK11" s="19" t="n">
        <v>0.31246206448221</v>
      </c>
      <c r="AL11" s="19" t="n">
        <v>0.161577266370088</v>
      </c>
      <c r="AM11" s="19" t="n">
        <v>0.223263752349566</v>
      </c>
      <c r="AN11" s="19" t="n">
        <v>0.211413760680787</v>
      </c>
      <c r="AO11" s="19"/>
      <c r="AP11" s="19" t="n">
        <v>0.191032518296681</v>
      </c>
      <c r="AQ11" s="19" t="n">
        <v>0.284244168522383</v>
      </c>
      <c r="AR11" s="19" t="n">
        <v>0.174535755278098</v>
      </c>
      <c r="AS11" s="19" t="n">
        <v>0.186690545261159</v>
      </c>
      <c r="AT11" s="19" t="n">
        <v>0.217381742875426</v>
      </c>
      <c r="AU11" s="19"/>
      <c r="AV11" s="19" t="n">
        <v>0.309667309102405</v>
      </c>
      <c r="AW11" s="19" t="n">
        <v>0.182839899780509</v>
      </c>
      <c r="AX11" s="19" t="n">
        <v>0.220975042909762</v>
      </c>
      <c r="AY11" s="19" t="n">
        <v>0.200213256487721</v>
      </c>
      <c r="AZ11" s="19" t="n">
        <v>0.225275524522004</v>
      </c>
      <c r="BA11" s="19" t="n">
        <v>0.21014463417839</v>
      </c>
      <c r="BB11" s="19"/>
      <c r="BC11" s="19" t="n">
        <v>0.2221066932435</v>
      </c>
      <c r="BD11" s="19" t="n">
        <v>0.232533477014941</v>
      </c>
      <c r="BE11" s="19" t="n">
        <v>0.245431574181138</v>
      </c>
      <c r="BF11" s="19" t="n">
        <v>0.237945721394187</v>
      </c>
      <c r="BG11" s="19" t="n">
        <v>0.163094826945455</v>
      </c>
    </row>
    <row r="12">
      <c r="B12" s="20" t="s">
        <v>652</v>
      </c>
      <c r="C12" s="19" t="n">
        <v>0.248246100135321</v>
      </c>
      <c r="D12" s="19" t="n">
        <v>0.235235294229794</v>
      </c>
      <c r="E12" s="19" t="n">
        <v>0.258298851388386</v>
      </c>
      <c r="F12" s="19"/>
      <c r="G12" s="19" t="n">
        <v>0.22018654074534</v>
      </c>
      <c r="H12" s="19" t="n">
        <v>0.229080872943628</v>
      </c>
      <c r="I12" s="19" t="n">
        <v>0.252988785194533</v>
      </c>
      <c r="J12" s="19" t="n">
        <v>0.222886736624116</v>
      </c>
      <c r="K12" s="19" t="n">
        <v>0.245603229564974</v>
      </c>
      <c r="L12" s="19" t="n">
        <v>0.301885901599972</v>
      </c>
      <c r="M12" s="19"/>
      <c r="N12" s="19" t="n">
        <v>0.248353501220359</v>
      </c>
      <c r="O12" s="19" t="n">
        <v>0.243374859190325</v>
      </c>
      <c r="P12" s="19" t="n">
        <v>0.266436433942956</v>
      </c>
      <c r="Q12" s="19" t="n">
        <v>0.237960419798579</v>
      </c>
      <c r="R12" s="19"/>
      <c r="S12" s="19" t="n">
        <v>0.285688406609035</v>
      </c>
      <c r="T12" s="19" t="n">
        <v>0.26789315722241</v>
      </c>
      <c r="U12" s="19" t="n">
        <v>0.227948555129902</v>
      </c>
      <c r="V12" s="19" t="n">
        <v>0.231871560351065</v>
      </c>
      <c r="W12" s="19" t="n">
        <v>0.25312873953367</v>
      </c>
      <c r="X12" s="19" t="n">
        <v>0.258224932199624</v>
      </c>
      <c r="Y12" s="19" t="n">
        <v>0.192960715720521</v>
      </c>
      <c r="Z12" s="19" t="n">
        <v>0.270550221220997</v>
      </c>
      <c r="AA12" s="19" t="n">
        <v>0.206724558619052</v>
      </c>
      <c r="AB12" s="19" t="n">
        <v>0.301989514161104</v>
      </c>
      <c r="AC12" s="19" t="n">
        <v>0.193484691552967</v>
      </c>
      <c r="AD12" s="19" t="n">
        <v>0.229900293517622</v>
      </c>
      <c r="AE12" s="19"/>
      <c r="AF12" s="19" t="n">
        <v>0.228827765629834</v>
      </c>
      <c r="AG12" s="19" t="n">
        <v>0.275792575447172</v>
      </c>
      <c r="AH12" s="19" t="n">
        <v>0.219542841316507</v>
      </c>
      <c r="AI12" s="19"/>
      <c r="AJ12" s="19" t="n">
        <v>0.246858314191213</v>
      </c>
      <c r="AK12" s="19" t="n">
        <v>0.21776425076067</v>
      </c>
      <c r="AL12" s="19" t="n">
        <v>0.392827549011865</v>
      </c>
      <c r="AM12" s="19" t="n">
        <v>0.153950503971282</v>
      </c>
      <c r="AN12" s="19" t="n">
        <v>0.229334483730914</v>
      </c>
      <c r="AO12" s="19"/>
      <c r="AP12" s="19" t="n">
        <v>0.235518975872878</v>
      </c>
      <c r="AQ12" s="19" t="n">
        <v>0.234520630844405</v>
      </c>
      <c r="AR12" s="19" t="n">
        <v>0.345302676507405</v>
      </c>
      <c r="AS12" s="19" t="n">
        <v>0.240871556616351</v>
      </c>
      <c r="AT12" s="19" t="n">
        <v>0.154635157540275</v>
      </c>
      <c r="AU12" s="19"/>
      <c r="AV12" s="19" t="n">
        <v>0.259556105169175</v>
      </c>
      <c r="AW12" s="19" t="n">
        <v>0.235656487724022</v>
      </c>
      <c r="AX12" s="19" t="n">
        <v>0.317808325992124</v>
      </c>
      <c r="AY12" s="19" t="n">
        <v>0.242899038185678</v>
      </c>
      <c r="AZ12" s="19" t="n">
        <v>0.161254481783306</v>
      </c>
      <c r="BA12" s="19" t="n">
        <v>0.25433405478292</v>
      </c>
      <c r="BB12" s="19"/>
      <c r="BC12" s="19" t="n">
        <v>0.269402449018398</v>
      </c>
      <c r="BD12" s="19" t="n">
        <v>0.211850650216365</v>
      </c>
      <c r="BE12" s="19" t="n">
        <v>0.25898125499958</v>
      </c>
      <c r="BF12" s="19" t="n">
        <v>0.254081268098851</v>
      </c>
      <c r="BG12" s="19" t="n">
        <v>0.424068363060777</v>
      </c>
    </row>
    <row r="13">
      <c r="B13" s="20" t="s">
        <v>653</v>
      </c>
      <c r="C13" s="19" t="n">
        <v>0.172173536625076</v>
      </c>
      <c r="D13" s="19" t="n">
        <v>0.177765252353604</v>
      </c>
      <c r="E13" s="19" t="n">
        <v>0.168140589514936</v>
      </c>
      <c r="F13" s="19"/>
      <c r="G13" s="19" t="n">
        <v>0.143197238614362</v>
      </c>
      <c r="H13" s="19" t="n">
        <v>0.115763407873372</v>
      </c>
      <c r="I13" s="19" t="n">
        <v>0.147720893084172</v>
      </c>
      <c r="J13" s="19" t="n">
        <v>0.213735781538934</v>
      </c>
      <c r="K13" s="19" t="n">
        <v>0.222904653471214</v>
      </c>
      <c r="L13" s="19" t="n">
        <v>0.195395933112947</v>
      </c>
      <c r="M13" s="19"/>
      <c r="N13" s="19" t="n">
        <v>0.149723910099977</v>
      </c>
      <c r="O13" s="19" t="n">
        <v>0.179081245899316</v>
      </c>
      <c r="P13" s="19" t="n">
        <v>0.211992402521387</v>
      </c>
      <c r="Q13" s="19" t="n">
        <v>0.155642595563969</v>
      </c>
      <c r="R13" s="19"/>
      <c r="S13" s="19" t="n">
        <v>0.160255376249715</v>
      </c>
      <c r="T13" s="19" t="n">
        <v>0.155472025685943</v>
      </c>
      <c r="U13" s="19" t="n">
        <v>0.235715341279364</v>
      </c>
      <c r="V13" s="19" t="n">
        <v>0.177141270078435</v>
      </c>
      <c r="W13" s="19" t="n">
        <v>0.1416079882334</v>
      </c>
      <c r="X13" s="19" t="n">
        <v>0.180135353746644</v>
      </c>
      <c r="Y13" s="19" t="n">
        <v>0.228617634774511</v>
      </c>
      <c r="Z13" s="19" t="n">
        <v>0.122533284934757</v>
      </c>
      <c r="AA13" s="19" t="n">
        <v>0.15140830730155</v>
      </c>
      <c r="AB13" s="19" t="n">
        <v>0.182195205745666</v>
      </c>
      <c r="AC13" s="19" t="n">
        <v>0.123629909818437</v>
      </c>
      <c r="AD13" s="19" t="n">
        <v>0.215597317528828</v>
      </c>
      <c r="AE13" s="19"/>
      <c r="AF13" s="19" t="n">
        <v>0.214174223118766</v>
      </c>
      <c r="AG13" s="19" t="n">
        <v>0.150085874164475</v>
      </c>
      <c r="AH13" s="19" t="n">
        <v>0.17469654342328</v>
      </c>
      <c r="AI13" s="19"/>
      <c r="AJ13" s="19" t="n">
        <v>0.23412120069792</v>
      </c>
      <c r="AK13" s="19" t="n">
        <v>0.118544785375577</v>
      </c>
      <c r="AL13" s="19" t="n">
        <v>0.216066560332561</v>
      </c>
      <c r="AM13" s="19" t="n">
        <v>0.111242307332719</v>
      </c>
      <c r="AN13" s="19" t="n">
        <v>0.164465334028921</v>
      </c>
      <c r="AO13" s="19"/>
      <c r="AP13" s="19" t="n">
        <v>0.211682431332001</v>
      </c>
      <c r="AQ13" s="19" t="n">
        <v>0.137367437261112</v>
      </c>
      <c r="AR13" s="19" t="n">
        <v>0.181762111014904</v>
      </c>
      <c r="AS13" s="19" t="n">
        <v>0.215265222653195</v>
      </c>
      <c r="AT13" s="19" t="n">
        <v>0.186986346136828</v>
      </c>
      <c r="AU13" s="19"/>
      <c r="AV13" s="19" t="n">
        <v>0.111621418153091</v>
      </c>
      <c r="AW13" s="19" t="n">
        <v>0.212962469291012</v>
      </c>
      <c r="AX13" s="19" t="n">
        <v>0.225786291279293</v>
      </c>
      <c r="AY13" s="19" t="n">
        <v>0.215787668285493</v>
      </c>
      <c r="AZ13" s="19" t="n">
        <v>0.113502229171836</v>
      </c>
      <c r="BA13" s="19" t="n">
        <v>0.161982761771046</v>
      </c>
      <c r="BB13" s="19"/>
      <c r="BC13" s="19" t="n">
        <v>0.190390555606763</v>
      </c>
      <c r="BD13" s="19" t="n">
        <v>0.182381525098682</v>
      </c>
      <c r="BE13" s="19" t="n">
        <v>0.155841206931061</v>
      </c>
      <c r="BF13" s="19" t="n">
        <v>0.0992574308217729</v>
      </c>
      <c r="BG13" s="19" t="n">
        <v>0</v>
      </c>
    </row>
    <row r="14">
      <c r="B14" s="20" t="s">
        <v>654</v>
      </c>
      <c r="C14" s="19" t="n">
        <v>0.0830564185945221</v>
      </c>
      <c r="D14" s="19" t="n">
        <v>0.101354774660189</v>
      </c>
      <c r="E14" s="19" t="n">
        <v>0.0639944823484439</v>
      </c>
      <c r="F14" s="19"/>
      <c r="G14" s="19" t="n">
        <v>0.0611054595703461</v>
      </c>
      <c r="H14" s="19" t="n">
        <v>0.0492770941049319</v>
      </c>
      <c r="I14" s="19" t="n">
        <v>0.0908723871629595</v>
      </c>
      <c r="J14" s="19" t="n">
        <v>0.0799804552241861</v>
      </c>
      <c r="K14" s="19" t="n">
        <v>0.117987354724597</v>
      </c>
      <c r="L14" s="19" t="n">
        <v>0.101290753407262</v>
      </c>
      <c r="M14" s="19"/>
      <c r="N14" s="19" t="n">
        <v>0.083280303535951</v>
      </c>
      <c r="O14" s="19" t="n">
        <v>0.0928141803580021</v>
      </c>
      <c r="P14" s="19" t="n">
        <v>0.0625254469611771</v>
      </c>
      <c r="Q14" s="19" t="n">
        <v>0.0912097269142915</v>
      </c>
      <c r="R14" s="19"/>
      <c r="S14" s="19" t="n">
        <v>0.0803918553782763</v>
      </c>
      <c r="T14" s="19" t="n">
        <v>0.0591430553266603</v>
      </c>
      <c r="U14" s="19" t="n">
        <v>0.0841224456561737</v>
      </c>
      <c r="V14" s="19" t="n">
        <v>0.0877711629865033</v>
      </c>
      <c r="W14" s="19" t="n">
        <v>0.048684987384661</v>
      </c>
      <c r="X14" s="19" t="n">
        <v>0.0429713856188568</v>
      </c>
      <c r="Y14" s="19" t="n">
        <v>0.0945215448971755</v>
      </c>
      <c r="Z14" s="19" t="n">
        <v>0.0871608825610963</v>
      </c>
      <c r="AA14" s="19" t="n">
        <v>0.0949030851861505</v>
      </c>
      <c r="AB14" s="19" t="n">
        <v>0.120057810481557</v>
      </c>
      <c r="AC14" s="19" t="n">
        <v>0.132756591589898</v>
      </c>
      <c r="AD14" s="19" t="n">
        <v>0.11742249217083</v>
      </c>
      <c r="AE14" s="19"/>
      <c r="AF14" s="19" t="n">
        <v>0.0902323735984795</v>
      </c>
      <c r="AG14" s="19" t="n">
        <v>0.0840152214009911</v>
      </c>
      <c r="AH14" s="19" t="n">
        <v>0.0911111319047788</v>
      </c>
      <c r="AI14" s="19"/>
      <c r="AJ14" s="19" t="n">
        <v>0.088653744006928</v>
      </c>
      <c r="AK14" s="19" t="n">
        <v>0.0649072941502936</v>
      </c>
      <c r="AL14" s="19" t="n">
        <v>0.0772243035227093</v>
      </c>
      <c r="AM14" s="19" t="n">
        <v>0.157831259122084</v>
      </c>
      <c r="AN14" s="19" t="n">
        <v>0.107251856050563</v>
      </c>
      <c r="AO14" s="19"/>
      <c r="AP14" s="19" t="n">
        <v>0.0930174666550006</v>
      </c>
      <c r="AQ14" s="19" t="n">
        <v>0.0626507375421474</v>
      </c>
      <c r="AR14" s="19" t="n">
        <v>0.085964634286546</v>
      </c>
      <c r="AS14" s="19" t="n">
        <v>0.114839652936511</v>
      </c>
      <c r="AT14" s="19" t="n">
        <v>0.0575928322691093</v>
      </c>
      <c r="AU14" s="19"/>
      <c r="AV14" s="19" t="n">
        <v>0.0532821096236548</v>
      </c>
      <c r="AW14" s="19" t="n">
        <v>0.100216716479348</v>
      </c>
      <c r="AX14" s="19" t="n">
        <v>0.0738233707236788</v>
      </c>
      <c r="AY14" s="19" t="n">
        <v>0.0846731732899446</v>
      </c>
      <c r="AZ14" s="19" t="n">
        <v>0.0519606737506278</v>
      </c>
      <c r="BA14" s="19" t="n">
        <v>0.103736470735476</v>
      </c>
      <c r="BB14" s="19"/>
      <c r="BC14" s="19" t="n">
        <v>0.0574598797204629</v>
      </c>
      <c r="BD14" s="19" t="n">
        <v>0.111029427968516</v>
      </c>
      <c r="BE14" s="19" t="n">
        <v>0.0816135938828788</v>
      </c>
      <c r="BF14" s="19" t="n">
        <v>0.113968927366572</v>
      </c>
      <c r="BG14" s="19" t="n">
        <v>0.0704647895573316</v>
      </c>
    </row>
    <row r="15">
      <c r="B15" s="20" t="s">
        <v>655</v>
      </c>
      <c r="C15" s="21" t="n">
        <v>0.0687670687719035</v>
      </c>
      <c r="D15" s="21" t="n">
        <v>0.0687733819562172</v>
      </c>
      <c r="E15" s="21" t="n">
        <v>0.0693531310937727</v>
      </c>
      <c r="F15" s="21"/>
      <c r="G15" s="21" t="n">
        <v>0.0120466544640539</v>
      </c>
      <c r="H15" s="21" t="n">
        <v>0.0615982532863147</v>
      </c>
      <c r="I15" s="21" t="n">
        <v>0.0415885632034935</v>
      </c>
      <c r="J15" s="21" t="n">
        <v>0.0645320574483675</v>
      </c>
      <c r="K15" s="21" t="n">
        <v>0.116381816858273</v>
      </c>
      <c r="L15" s="21" t="n">
        <v>0.109985412478569</v>
      </c>
      <c r="M15" s="21"/>
      <c r="N15" s="21" t="n">
        <v>0.0496175465568911</v>
      </c>
      <c r="O15" s="21" t="n">
        <v>0.0675492975484011</v>
      </c>
      <c r="P15" s="21" t="n">
        <v>0.0731033366358561</v>
      </c>
      <c r="Q15" s="21" t="n">
        <v>0.088658054391592</v>
      </c>
      <c r="R15" s="21"/>
      <c r="S15" s="21" t="n">
        <v>0.00688527153895959</v>
      </c>
      <c r="T15" s="21" t="n">
        <v>0.0832998457302676</v>
      </c>
      <c r="U15" s="21" t="n">
        <v>0.0636741761709544</v>
      </c>
      <c r="V15" s="21" t="n">
        <v>0.096218100632694</v>
      </c>
      <c r="W15" s="21" t="n">
        <v>0.0948176422181497</v>
      </c>
      <c r="X15" s="21" t="n">
        <v>0.0129882548393705</v>
      </c>
      <c r="Y15" s="21" t="n">
        <v>0.0859148016305043</v>
      </c>
      <c r="Z15" s="21" t="n">
        <v>0.150918956661278</v>
      </c>
      <c r="AA15" s="21" t="n">
        <v>0.0775085707032324</v>
      </c>
      <c r="AB15" s="21" t="n">
        <v>0.105835325236189</v>
      </c>
      <c r="AC15" s="21" t="n">
        <v>0.0355820147549378</v>
      </c>
      <c r="AD15" s="21" t="n">
        <v>0.118981929806935</v>
      </c>
      <c r="AE15" s="21"/>
      <c r="AF15" s="21" t="n">
        <v>0.0867393582654999</v>
      </c>
      <c r="AG15" s="21" t="n">
        <v>0.0523529998157763</v>
      </c>
      <c r="AH15" s="21" t="n">
        <v>0.109399322728143</v>
      </c>
      <c r="AI15" s="21"/>
      <c r="AJ15" s="21" t="n">
        <v>0.0837570994118926</v>
      </c>
      <c r="AK15" s="21" t="n">
        <v>0.0306086404832511</v>
      </c>
      <c r="AL15" s="21" t="n">
        <v>0.0406581173036763</v>
      </c>
      <c r="AM15" s="21" t="n">
        <v>0.131379673911937</v>
      </c>
      <c r="AN15" s="21" t="n">
        <v>0.112678973186631</v>
      </c>
      <c r="AO15" s="21"/>
      <c r="AP15" s="21" t="n">
        <v>0.096540010543147</v>
      </c>
      <c r="AQ15" s="21" t="n">
        <v>0.0260920123800187</v>
      </c>
      <c r="AR15" s="21" t="n">
        <v>0.042149977883308</v>
      </c>
      <c r="AS15" s="21" t="n">
        <v>0.105534149585045</v>
      </c>
      <c r="AT15" s="21" t="n">
        <v>0.0222675625589678</v>
      </c>
      <c r="AU15" s="21"/>
      <c r="AV15" s="21" t="n">
        <v>0.0179583185141539</v>
      </c>
      <c r="AW15" s="21" t="n">
        <v>0.106295363753038</v>
      </c>
      <c r="AX15" s="21" t="n">
        <v>0.0291692108091524</v>
      </c>
      <c r="AY15" s="21" t="n">
        <v>0.087287928608663</v>
      </c>
      <c r="AZ15" s="21" t="n">
        <v>0.0276809345899656</v>
      </c>
      <c r="BA15" s="21" t="n">
        <v>0.122235569610524</v>
      </c>
      <c r="BB15" s="21"/>
      <c r="BC15" s="21" t="n">
        <v>0.0861028430359335</v>
      </c>
      <c r="BD15" s="21" t="n">
        <v>0.0484007615103791</v>
      </c>
      <c r="BE15" s="21" t="n">
        <v>0.056149609606271</v>
      </c>
      <c r="BF15" s="21" t="n">
        <v>0.070476241392222</v>
      </c>
      <c r="BG15" s="21" t="n">
        <v>0.0519133913206329</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0.129636580728732</v>
      </c>
      <c r="D9" s="19" t="n">
        <v>0.105992480574561</v>
      </c>
      <c r="E9" s="19" t="n">
        <v>0.152349431632689</v>
      </c>
      <c r="F9" s="19"/>
      <c r="G9" s="19" t="n">
        <v>0.132579946540795</v>
      </c>
      <c r="H9" s="19" t="n">
        <v>0.159787552454917</v>
      </c>
      <c r="I9" s="19" t="n">
        <v>0.167778776118522</v>
      </c>
      <c r="J9" s="19" t="n">
        <v>0.140453022815493</v>
      </c>
      <c r="K9" s="19" t="n">
        <v>0.0624616180809472</v>
      </c>
      <c r="L9" s="19" t="n">
        <v>0.105466714372147</v>
      </c>
      <c r="M9" s="19"/>
      <c r="N9" s="19" t="n">
        <v>0.150252916648266</v>
      </c>
      <c r="O9" s="19" t="n">
        <v>0.113982634901294</v>
      </c>
      <c r="P9" s="19" t="n">
        <v>0.118903215375302</v>
      </c>
      <c r="Q9" s="19" t="n">
        <v>0.132677976841526</v>
      </c>
      <c r="R9" s="19"/>
      <c r="S9" s="19" t="n">
        <v>0.173589083662757</v>
      </c>
      <c r="T9" s="19" t="n">
        <v>0.135641315983826</v>
      </c>
      <c r="U9" s="19" t="n">
        <v>0.15346544343731</v>
      </c>
      <c r="V9" s="19" t="n">
        <v>0.147530978159663</v>
      </c>
      <c r="W9" s="19" t="n">
        <v>0.16873560782668</v>
      </c>
      <c r="X9" s="19" t="n">
        <v>0.0775200186260018</v>
      </c>
      <c r="Y9" s="19" t="n">
        <v>0.0671924466390268</v>
      </c>
      <c r="Z9" s="19" t="n">
        <v>0.0864143734163234</v>
      </c>
      <c r="AA9" s="19" t="n">
        <v>0.162729317016837</v>
      </c>
      <c r="AB9" s="19" t="n">
        <v>0.0606514512725642</v>
      </c>
      <c r="AC9" s="19" t="n">
        <v>0.179221264860977</v>
      </c>
      <c r="AD9" s="19" t="n">
        <v>0.0554166848424853</v>
      </c>
      <c r="AE9" s="19"/>
      <c r="AF9" s="19" t="n">
        <v>0.153702457098972</v>
      </c>
      <c r="AG9" s="19" t="n">
        <v>0.109441841414054</v>
      </c>
      <c r="AH9" s="19" t="n">
        <v>0.141602531501783</v>
      </c>
      <c r="AI9" s="19"/>
      <c r="AJ9" s="19" t="n">
        <v>0.110020960439936</v>
      </c>
      <c r="AK9" s="19" t="n">
        <v>0.159886644748574</v>
      </c>
      <c r="AL9" s="19" t="n">
        <v>0.10423027506388</v>
      </c>
      <c r="AM9" s="19" t="n">
        <v>0.311462489979536</v>
      </c>
      <c r="AN9" s="19" t="n">
        <v>0.132103787139192</v>
      </c>
      <c r="AO9" s="19"/>
      <c r="AP9" s="19" t="n">
        <v>0.110645373156342</v>
      </c>
      <c r="AQ9" s="19" t="n">
        <v>0.145412200580602</v>
      </c>
      <c r="AR9" s="19" t="n">
        <v>0.121357843847276</v>
      </c>
      <c r="AS9" s="19" t="n">
        <v>0.148790460144389</v>
      </c>
      <c r="AT9" s="19" t="n">
        <v>0.0644453960686771</v>
      </c>
      <c r="AU9" s="19"/>
      <c r="AV9" s="19" t="n">
        <v>0.135678157710752</v>
      </c>
      <c r="AW9" s="19" t="n">
        <v>0.102873107724893</v>
      </c>
      <c r="AX9" s="19" t="n">
        <v>0.148441963136486</v>
      </c>
      <c r="AY9" s="19" t="n">
        <v>0.17723058547691</v>
      </c>
      <c r="AZ9" s="19" t="n">
        <v>0.110880234261061</v>
      </c>
      <c r="BA9" s="19" t="n">
        <v>0.122078535288137</v>
      </c>
      <c r="BB9" s="19"/>
      <c r="BC9" s="19" t="n">
        <v>0.137663761544823</v>
      </c>
      <c r="BD9" s="19" t="n">
        <v>0.147783830725258</v>
      </c>
      <c r="BE9" s="19" t="n">
        <v>0.122272075785553</v>
      </c>
      <c r="BF9" s="19" t="n">
        <v>0.117411080025476</v>
      </c>
      <c r="BG9" s="19" t="n">
        <v>0.309620647693654</v>
      </c>
    </row>
    <row r="10">
      <c r="B10" s="20" t="s">
        <v>650</v>
      </c>
      <c r="C10" s="19" t="n">
        <v>0.212396300334407</v>
      </c>
      <c r="D10" s="19" t="n">
        <v>0.208228879058195</v>
      </c>
      <c r="E10" s="19" t="n">
        <v>0.216370432479505</v>
      </c>
      <c r="F10" s="19"/>
      <c r="G10" s="19" t="n">
        <v>0.267798959148395</v>
      </c>
      <c r="H10" s="19" t="n">
        <v>0.226896096544488</v>
      </c>
      <c r="I10" s="19" t="n">
        <v>0.210171941916992</v>
      </c>
      <c r="J10" s="19" t="n">
        <v>0.193474573285101</v>
      </c>
      <c r="K10" s="19" t="n">
        <v>0.172423830630277</v>
      </c>
      <c r="L10" s="19" t="n">
        <v>0.202630145335457</v>
      </c>
      <c r="M10" s="19"/>
      <c r="N10" s="19" t="n">
        <v>0.241814201465603</v>
      </c>
      <c r="O10" s="19" t="n">
        <v>0.216458889437604</v>
      </c>
      <c r="P10" s="19" t="n">
        <v>0.219406342508037</v>
      </c>
      <c r="Q10" s="19" t="n">
        <v>0.168484864894683</v>
      </c>
      <c r="R10" s="19"/>
      <c r="S10" s="19" t="n">
        <v>0.250135439383241</v>
      </c>
      <c r="T10" s="19" t="n">
        <v>0.234022792334876</v>
      </c>
      <c r="U10" s="19" t="n">
        <v>0.178667802784066</v>
      </c>
      <c r="V10" s="19" t="n">
        <v>0.182897254883162</v>
      </c>
      <c r="W10" s="19" t="n">
        <v>0.167737398025249</v>
      </c>
      <c r="X10" s="19" t="n">
        <v>0.278002297831518</v>
      </c>
      <c r="Y10" s="19" t="n">
        <v>0.246100644866047</v>
      </c>
      <c r="Z10" s="19" t="n">
        <v>0.285902589273104</v>
      </c>
      <c r="AA10" s="19" t="n">
        <v>0.142966946265478</v>
      </c>
      <c r="AB10" s="19" t="n">
        <v>0.200171013229696</v>
      </c>
      <c r="AC10" s="19" t="n">
        <v>0.199012431422912</v>
      </c>
      <c r="AD10" s="19" t="n">
        <v>0.140088911588326</v>
      </c>
      <c r="AE10" s="19"/>
      <c r="AF10" s="19" t="n">
        <v>0.205935575240828</v>
      </c>
      <c r="AG10" s="19" t="n">
        <v>0.21508927028923</v>
      </c>
      <c r="AH10" s="19" t="n">
        <v>0.213137632350545</v>
      </c>
      <c r="AI10" s="19"/>
      <c r="AJ10" s="19" t="n">
        <v>0.215301661048693</v>
      </c>
      <c r="AK10" s="19" t="n">
        <v>0.23190654742746</v>
      </c>
      <c r="AL10" s="19" t="n">
        <v>0.203025726293227</v>
      </c>
      <c r="AM10" s="19" t="n">
        <v>0.186536069240682</v>
      </c>
      <c r="AN10" s="19" t="n">
        <v>0.217189945360102</v>
      </c>
      <c r="AO10" s="19"/>
      <c r="AP10" s="19" t="n">
        <v>0.17853020479889</v>
      </c>
      <c r="AQ10" s="19" t="n">
        <v>0.231467997588311</v>
      </c>
      <c r="AR10" s="19" t="n">
        <v>0.168255976483804</v>
      </c>
      <c r="AS10" s="19" t="n">
        <v>0.2494250024787</v>
      </c>
      <c r="AT10" s="19" t="n">
        <v>0.192737620703248</v>
      </c>
      <c r="AU10" s="19"/>
      <c r="AV10" s="19" t="n">
        <v>0.242298847070218</v>
      </c>
      <c r="AW10" s="19" t="n">
        <v>0.197144283514612</v>
      </c>
      <c r="AX10" s="19" t="n">
        <v>0.121853304774847</v>
      </c>
      <c r="AY10" s="19" t="n">
        <v>0.266723246024271</v>
      </c>
      <c r="AZ10" s="19" t="n">
        <v>0.216740275600525</v>
      </c>
      <c r="BA10" s="19" t="n">
        <v>0.170017480741695</v>
      </c>
      <c r="BB10" s="19"/>
      <c r="BC10" s="19" t="n">
        <v>0.169362135121437</v>
      </c>
      <c r="BD10" s="19" t="n">
        <v>0.217841329818614</v>
      </c>
      <c r="BE10" s="19" t="n">
        <v>0.222811446745064</v>
      </c>
      <c r="BF10" s="19" t="n">
        <v>0.25395856094136</v>
      </c>
      <c r="BG10" s="19" t="n">
        <v>0.217747983372468</v>
      </c>
    </row>
    <row r="11">
      <c r="B11" s="20" t="s">
        <v>651</v>
      </c>
      <c r="C11" s="19" t="n">
        <v>0.276935016881231</v>
      </c>
      <c r="D11" s="19" t="n">
        <v>0.281615490935636</v>
      </c>
      <c r="E11" s="19" t="n">
        <v>0.269783531379774</v>
      </c>
      <c r="F11" s="19"/>
      <c r="G11" s="19" t="n">
        <v>0.261973601162381</v>
      </c>
      <c r="H11" s="19" t="n">
        <v>0.297670638474272</v>
      </c>
      <c r="I11" s="19" t="n">
        <v>0.26641845971551</v>
      </c>
      <c r="J11" s="19" t="n">
        <v>0.28023182759847</v>
      </c>
      <c r="K11" s="19" t="n">
        <v>0.249914538620975</v>
      </c>
      <c r="L11" s="19" t="n">
        <v>0.292792286691981</v>
      </c>
      <c r="M11" s="19"/>
      <c r="N11" s="19" t="n">
        <v>0.26530659614191</v>
      </c>
      <c r="O11" s="19" t="n">
        <v>0.297178201855944</v>
      </c>
      <c r="P11" s="19" t="n">
        <v>0.272085417906499</v>
      </c>
      <c r="Q11" s="19" t="n">
        <v>0.274285953440487</v>
      </c>
      <c r="R11" s="19"/>
      <c r="S11" s="19" t="n">
        <v>0.287484924814529</v>
      </c>
      <c r="T11" s="19" t="n">
        <v>0.207735215654939</v>
      </c>
      <c r="U11" s="19" t="n">
        <v>0.246611303136864</v>
      </c>
      <c r="V11" s="19" t="n">
        <v>0.310470171214997</v>
      </c>
      <c r="W11" s="19" t="n">
        <v>0.377909990999008</v>
      </c>
      <c r="X11" s="19" t="n">
        <v>0.248562966894516</v>
      </c>
      <c r="Y11" s="19" t="n">
        <v>0.232249919821739</v>
      </c>
      <c r="Z11" s="19" t="n">
        <v>0.235446434245233</v>
      </c>
      <c r="AA11" s="19" t="n">
        <v>0.273186360158102</v>
      </c>
      <c r="AB11" s="19" t="n">
        <v>0.293139516590405</v>
      </c>
      <c r="AC11" s="19" t="n">
        <v>0.316745053083461</v>
      </c>
      <c r="AD11" s="19" t="n">
        <v>0.390251971996478</v>
      </c>
      <c r="AE11" s="19"/>
      <c r="AF11" s="19" t="n">
        <v>0.266212159053012</v>
      </c>
      <c r="AG11" s="19" t="n">
        <v>0.285182891112654</v>
      </c>
      <c r="AH11" s="19" t="n">
        <v>0.244928737213024</v>
      </c>
      <c r="AI11" s="19"/>
      <c r="AJ11" s="19" t="n">
        <v>0.294880750949885</v>
      </c>
      <c r="AK11" s="19" t="n">
        <v>0.28364541198852</v>
      </c>
      <c r="AL11" s="19" t="n">
        <v>0.248621425509819</v>
      </c>
      <c r="AM11" s="19" t="n">
        <v>0.0737455672439777</v>
      </c>
      <c r="AN11" s="19" t="n">
        <v>0.241538898674208</v>
      </c>
      <c r="AO11" s="19"/>
      <c r="AP11" s="19" t="n">
        <v>0.315896351920885</v>
      </c>
      <c r="AQ11" s="19" t="n">
        <v>0.279698367057114</v>
      </c>
      <c r="AR11" s="19" t="n">
        <v>0.329993753972348</v>
      </c>
      <c r="AS11" s="19" t="n">
        <v>0.237249017794454</v>
      </c>
      <c r="AT11" s="19" t="n">
        <v>0.277897387663476</v>
      </c>
      <c r="AU11" s="19"/>
      <c r="AV11" s="19" t="n">
        <v>0.308404460299103</v>
      </c>
      <c r="AW11" s="19" t="n">
        <v>0.321649775722124</v>
      </c>
      <c r="AX11" s="19" t="n">
        <v>0.313860429576886</v>
      </c>
      <c r="AY11" s="19" t="n">
        <v>0.22478806380824</v>
      </c>
      <c r="AZ11" s="19" t="n">
        <v>0.19665522433258</v>
      </c>
      <c r="BA11" s="19" t="n">
        <v>0.259835799621877</v>
      </c>
      <c r="BB11" s="19"/>
      <c r="BC11" s="19" t="n">
        <v>0.265274051910741</v>
      </c>
      <c r="BD11" s="19" t="n">
        <v>0.309094607981804</v>
      </c>
      <c r="BE11" s="19" t="n">
        <v>0.296942833209119</v>
      </c>
      <c r="BF11" s="19" t="n">
        <v>0.251417037480458</v>
      </c>
      <c r="BG11" s="19" t="n">
        <v>0.206277684304933</v>
      </c>
    </row>
    <row r="12">
      <c r="B12" s="20" t="s">
        <v>652</v>
      </c>
      <c r="C12" s="19" t="n">
        <v>0.215382550764289</v>
      </c>
      <c r="D12" s="19" t="n">
        <v>0.242962487549709</v>
      </c>
      <c r="E12" s="19" t="n">
        <v>0.190031766409535</v>
      </c>
      <c r="F12" s="19"/>
      <c r="G12" s="19" t="n">
        <v>0.219872417652135</v>
      </c>
      <c r="H12" s="19" t="n">
        <v>0.187474820615479</v>
      </c>
      <c r="I12" s="19" t="n">
        <v>0.204023954022385</v>
      </c>
      <c r="J12" s="19" t="n">
        <v>0.200080131439288</v>
      </c>
      <c r="K12" s="19" t="n">
        <v>0.300426560352519</v>
      </c>
      <c r="L12" s="19" t="n">
        <v>0.203372497073334</v>
      </c>
      <c r="M12" s="19"/>
      <c r="N12" s="19" t="n">
        <v>0.17785950442686</v>
      </c>
      <c r="O12" s="19" t="n">
        <v>0.208060234129096</v>
      </c>
      <c r="P12" s="19" t="n">
        <v>0.209122614596936</v>
      </c>
      <c r="Q12" s="19" t="n">
        <v>0.273274153218803</v>
      </c>
      <c r="R12" s="19"/>
      <c r="S12" s="19" t="n">
        <v>0.153305792596191</v>
      </c>
      <c r="T12" s="19" t="n">
        <v>0.258345903592233</v>
      </c>
      <c r="U12" s="19" t="n">
        <v>0.19111650343612</v>
      </c>
      <c r="V12" s="19" t="n">
        <v>0.261736398944736</v>
      </c>
      <c r="W12" s="19" t="n">
        <v>0.144199023522032</v>
      </c>
      <c r="X12" s="19" t="n">
        <v>0.251007729523121</v>
      </c>
      <c r="Y12" s="19" t="n">
        <v>0.302086871501322</v>
      </c>
      <c r="Z12" s="19" t="n">
        <v>0.240641515812142</v>
      </c>
      <c r="AA12" s="19" t="n">
        <v>0.229687929948283</v>
      </c>
      <c r="AB12" s="19" t="n">
        <v>0.19612139593766</v>
      </c>
      <c r="AC12" s="19" t="n">
        <v>0.164727471167515</v>
      </c>
      <c r="AD12" s="19" t="n">
        <v>0.195252471595966</v>
      </c>
      <c r="AE12" s="19"/>
      <c r="AF12" s="19" t="n">
        <v>0.211451583033481</v>
      </c>
      <c r="AG12" s="19" t="n">
        <v>0.213796856525017</v>
      </c>
      <c r="AH12" s="19" t="n">
        <v>0.215907730363434</v>
      </c>
      <c r="AI12" s="19"/>
      <c r="AJ12" s="19" t="n">
        <v>0.20150475999596</v>
      </c>
      <c r="AK12" s="19" t="n">
        <v>0.190561284824828</v>
      </c>
      <c r="AL12" s="19" t="n">
        <v>0.164938520400771</v>
      </c>
      <c r="AM12" s="19" t="n">
        <v>0.185487191813725</v>
      </c>
      <c r="AN12" s="19" t="n">
        <v>0.253329249456759</v>
      </c>
      <c r="AO12" s="19"/>
      <c r="AP12" s="19" t="n">
        <v>0.2154231365248</v>
      </c>
      <c r="AQ12" s="19" t="n">
        <v>0.181727528456025</v>
      </c>
      <c r="AR12" s="19" t="n">
        <v>0.194483721549395</v>
      </c>
      <c r="AS12" s="19" t="n">
        <v>0.209060190845793</v>
      </c>
      <c r="AT12" s="19" t="n">
        <v>0.259259633775642</v>
      </c>
      <c r="AU12" s="19"/>
      <c r="AV12" s="19" t="n">
        <v>0.172221982740865</v>
      </c>
      <c r="AW12" s="19" t="n">
        <v>0.216170605362017</v>
      </c>
      <c r="AX12" s="19" t="n">
        <v>0.231115324070403</v>
      </c>
      <c r="AY12" s="19" t="n">
        <v>0.196192288382693</v>
      </c>
      <c r="AZ12" s="19" t="n">
        <v>0.276273028348473</v>
      </c>
      <c r="BA12" s="19" t="n">
        <v>0.216840300595579</v>
      </c>
      <c r="BB12" s="19"/>
      <c r="BC12" s="19" t="n">
        <v>0.285045743967301</v>
      </c>
      <c r="BD12" s="19" t="n">
        <v>0.18295194005096</v>
      </c>
      <c r="BE12" s="19" t="n">
        <v>0.197244462566327</v>
      </c>
      <c r="BF12" s="19" t="n">
        <v>0.222214126163054</v>
      </c>
      <c r="BG12" s="19" t="n">
        <v>0.103725795277596</v>
      </c>
    </row>
    <row r="13">
      <c r="B13" s="20" t="s">
        <v>653</v>
      </c>
      <c r="C13" s="19" t="n">
        <v>0.105013382370427</v>
      </c>
      <c r="D13" s="19" t="n">
        <v>0.109068322173463</v>
      </c>
      <c r="E13" s="19" t="n">
        <v>0.101917918425101</v>
      </c>
      <c r="F13" s="19"/>
      <c r="G13" s="19" t="n">
        <v>0.0797025193809602</v>
      </c>
      <c r="H13" s="19" t="n">
        <v>0.0981356794450013</v>
      </c>
      <c r="I13" s="19" t="n">
        <v>0.101210255377455</v>
      </c>
      <c r="J13" s="19" t="n">
        <v>0.129310974908979</v>
      </c>
      <c r="K13" s="19" t="n">
        <v>0.0954259777554977</v>
      </c>
      <c r="L13" s="19" t="n">
        <v>0.118776292024365</v>
      </c>
      <c r="M13" s="19"/>
      <c r="N13" s="19" t="n">
        <v>0.122704036417717</v>
      </c>
      <c r="O13" s="19" t="n">
        <v>0.0926571618529994</v>
      </c>
      <c r="P13" s="19" t="n">
        <v>0.119306047675124</v>
      </c>
      <c r="Q13" s="19" t="n">
        <v>0.0811275285471818</v>
      </c>
      <c r="R13" s="19"/>
      <c r="S13" s="19" t="n">
        <v>0.0851979867997312</v>
      </c>
      <c r="T13" s="19" t="n">
        <v>0.0893687238219591</v>
      </c>
      <c r="U13" s="19" t="n">
        <v>0.166624353006745</v>
      </c>
      <c r="V13" s="19" t="n">
        <v>0.0548830521265024</v>
      </c>
      <c r="W13" s="19" t="n">
        <v>0.101725598040697</v>
      </c>
      <c r="X13" s="19" t="n">
        <v>0.120706068463254</v>
      </c>
      <c r="Y13" s="19" t="n">
        <v>0.0921154972543754</v>
      </c>
      <c r="Z13" s="19" t="n">
        <v>0.0622021395397485</v>
      </c>
      <c r="AA13" s="19" t="n">
        <v>0.118980230157049</v>
      </c>
      <c r="AB13" s="19" t="n">
        <v>0.151777290987016</v>
      </c>
      <c r="AC13" s="19" t="n">
        <v>0.089309514810672</v>
      </c>
      <c r="AD13" s="19" t="n">
        <v>0.131664390883224</v>
      </c>
      <c r="AE13" s="19"/>
      <c r="AF13" s="19" t="n">
        <v>0.0999361265678562</v>
      </c>
      <c r="AG13" s="19" t="n">
        <v>0.112446419821132</v>
      </c>
      <c r="AH13" s="19" t="n">
        <v>0.0982946900446165</v>
      </c>
      <c r="AI13" s="19"/>
      <c r="AJ13" s="19" t="n">
        <v>0.121336864475391</v>
      </c>
      <c r="AK13" s="19" t="n">
        <v>0.0811867809131228</v>
      </c>
      <c r="AL13" s="19" t="n">
        <v>0.227735108338231</v>
      </c>
      <c r="AM13" s="19" t="n">
        <v>0.0555585025775131</v>
      </c>
      <c r="AN13" s="19" t="n">
        <v>0.0951772495502836</v>
      </c>
      <c r="AO13" s="19"/>
      <c r="AP13" s="19" t="n">
        <v>0.111761165612084</v>
      </c>
      <c r="AQ13" s="19" t="n">
        <v>0.102257477677017</v>
      </c>
      <c r="AR13" s="19" t="n">
        <v>0.176223154381077</v>
      </c>
      <c r="AS13" s="19" t="n">
        <v>0.0840965210095731</v>
      </c>
      <c r="AT13" s="19" t="n">
        <v>0.165796829379437</v>
      </c>
      <c r="AU13" s="19"/>
      <c r="AV13" s="19" t="n">
        <v>0.101909612988232</v>
      </c>
      <c r="AW13" s="19" t="n">
        <v>0.107281912110958</v>
      </c>
      <c r="AX13" s="19" t="n">
        <v>0.175781350001519</v>
      </c>
      <c r="AY13" s="19" t="n">
        <v>0.078507155362271</v>
      </c>
      <c r="AZ13" s="19" t="n">
        <v>0.146087609421555</v>
      </c>
      <c r="BA13" s="19" t="n">
        <v>0.0763863367939031</v>
      </c>
      <c r="BB13" s="19"/>
      <c r="BC13" s="19" t="n">
        <v>0.0746423021157955</v>
      </c>
      <c r="BD13" s="19" t="n">
        <v>0.0874760637819291</v>
      </c>
      <c r="BE13" s="19" t="n">
        <v>0.104522734119131</v>
      </c>
      <c r="BF13" s="19" t="n">
        <v>0.120084783008391</v>
      </c>
      <c r="BG13" s="19" t="n">
        <v>0.0602078164740485</v>
      </c>
    </row>
    <row r="14">
      <c r="B14" s="20" t="s">
        <v>654</v>
      </c>
      <c r="C14" s="19" t="n">
        <v>0.0324183297623519</v>
      </c>
      <c r="D14" s="19" t="n">
        <v>0.033522313378349</v>
      </c>
      <c r="E14" s="19" t="n">
        <v>0.0316085380783892</v>
      </c>
      <c r="F14" s="19"/>
      <c r="G14" s="19" t="n">
        <v>0.0326888398122643</v>
      </c>
      <c r="H14" s="19" t="n">
        <v>0.0126823288419577</v>
      </c>
      <c r="I14" s="19" t="n">
        <v>0.0264926020874769</v>
      </c>
      <c r="J14" s="19" t="n">
        <v>0.044555610683169</v>
      </c>
      <c r="K14" s="19" t="n">
        <v>0.059602665472349</v>
      </c>
      <c r="L14" s="19" t="n">
        <v>0.0270519662359097</v>
      </c>
      <c r="M14" s="19"/>
      <c r="N14" s="19" t="n">
        <v>0.0336572896814489</v>
      </c>
      <c r="O14" s="19" t="n">
        <v>0.0348691480258176</v>
      </c>
      <c r="P14" s="19" t="n">
        <v>0.0153343841082232</v>
      </c>
      <c r="Q14" s="19" t="n">
        <v>0.0438937410659178</v>
      </c>
      <c r="R14" s="19"/>
      <c r="S14" s="19" t="n">
        <v>0.0393095928327604</v>
      </c>
      <c r="T14" s="19" t="n">
        <v>0.0341180889985328</v>
      </c>
      <c r="U14" s="19" t="n">
        <v>0.0501871342923668</v>
      </c>
      <c r="V14" s="19" t="n">
        <v>0.0142533627487357</v>
      </c>
      <c r="W14" s="19" t="n">
        <v>0.0141529860830324</v>
      </c>
      <c r="X14" s="19" t="n">
        <v>0.0109342962607286</v>
      </c>
      <c r="Y14" s="19" t="n">
        <v>0.0279687536195584</v>
      </c>
      <c r="Z14" s="19" t="n">
        <v>0.0446264600896438</v>
      </c>
      <c r="AA14" s="19" t="n">
        <v>0.0341902217181229</v>
      </c>
      <c r="AB14" s="19" t="n">
        <v>0.0440003866969395</v>
      </c>
      <c r="AC14" s="19" t="n">
        <v>0.0509842646544627</v>
      </c>
      <c r="AD14" s="19" t="n">
        <v>0.0295060444057748</v>
      </c>
      <c r="AE14" s="19"/>
      <c r="AF14" s="19" t="n">
        <v>0.0308112346326813</v>
      </c>
      <c r="AG14" s="19" t="n">
        <v>0.0422274544858069</v>
      </c>
      <c r="AH14" s="19" t="n">
        <v>0.0263647505569514</v>
      </c>
      <c r="AI14" s="19"/>
      <c r="AJ14" s="19" t="n">
        <v>0.0365977103472848</v>
      </c>
      <c r="AK14" s="19" t="n">
        <v>0.0291218716833422</v>
      </c>
      <c r="AL14" s="19" t="n">
        <v>0.0396793853686729</v>
      </c>
      <c r="AM14" s="19" t="n">
        <v>0.0905214294938886</v>
      </c>
      <c r="AN14" s="19" t="n">
        <v>0.0214001687445304</v>
      </c>
      <c r="AO14" s="19"/>
      <c r="AP14" s="19" t="n">
        <v>0.0370818913593635</v>
      </c>
      <c r="AQ14" s="19" t="n">
        <v>0.0420701336396111</v>
      </c>
      <c r="AR14" s="19" t="n">
        <v>0</v>
      </c>
      <c r="AS14" s="19" t="n">
        <v>0.0391633659712581</v>
      </c>
      <c r="AT14" s="19" t="n">
        <v>0</v>
      </c>
      <c r="AU14" s="19"/>
      <c r="AV14" s="19" t="n">
        <v>0.0251309308905309</v>
      </c>
      <c r="AW14" s="19" t="n">
        <v>0.0238181726539279</v>
      </c>
      <c r="AX14" s="19" t="n">
        <v>0</v>
      </c>
      <c r="AY14" s="19" t="n">
        <v>0.0424626114795912</v>
      </c>
      <c r="AZ14" s="19" t="n">
        <v>0.0262832889393236</v>
      </c>
      <c r="BA14" s="19" t="n">
        <v>0.0934879538664631</v>
      </c>
      <c r="BB14" s="19"/>
      <c r="BC14" s="19" t="n">
        <v>0.0350197109734043</v>
      </c>
      <c r="BD14" s="19" t="n">
        <v>0.0370801380229867</v>
      </c>
      <c r="BE14" s="19" t="n">
        <v>0.0296364033228081</v>
      </c>
      <c r="BF14" s="19" t="n">
        <v>0.0116303047471008</v>
      </c>
      <c r="BG14" s="19" t="n">
        <v>0.0620415290103332</v>
      </c>
    </row>
    <row r="15">
      <c r="B15" s="20" t="s">
        <v>655</v>
      </c>
      <c r="C15" s="21" t="n">
        <v>0.0282178391585621</v>
      </c>
      <c r="D15" s="21" t="n">
        <v>0.018610026330087</v>
      </c>
      <c r="E15" s="21" t="n">
        <v>0.0379383815950066</v>
      </c>
      <c r="F15" s="21"/>
      <c r="G15" s="21" t="n">
        <v>0.00538371630307011</v>
      </c>
      <c r="H15" s="21" t="n">
        <v>0.0173528836238846</v>
      </c>
      <c r="I15" s="21" t="n">
        <v>0.0239040107616591</v>
      </c>
      <c r="J15" s="21" t="n">
        <v>0.0118938592694999</v>
      </c>
      <c r="K15" s="21" t="n">
        <v>0.0597448090874345</v>
      </c>
      <c r="L15" s="21" t="n">
        <v>0.0499100982668064</v>
      </c>
      <c r="M15" s="21"/>
      <c r="N15" s="21" t="n">
        <v>0.00840545521819499</v>
      </c>
      <c r="O15" s="21" t="n">
        <v>0.0367937297972455</v>
      </c>
      <c r="P15" s="21" t="n">
        <v>0.0458419778298794</v>
      </c>
      <c r="Q15" s="21" t="n">
        <v>0.0262557819914016</v>
      </c>
      <c r="R15" s="21"/>
      <c r="S15" s="21" t="n">
        <v>0.0109771799107906</v>
      </c>
      <c r="T15" s="21" t="n">
        <v>0.0407679596136344</v>
      </c>
      <c r="U15" s="21" t="n">
        <v>0.0133274599065271</v>
      </c>
      <c r="V15" s="21" t="n">
        <v>0.0282287819222031</v>
      </c>
      <c r="W15" s="21" t="n">
        <v>0.0255393955033014</v>
      </c>
      <c r="X15" s="21" t="n">
        <v>0.0132666224008606</v>
      </c>
      <c r="Y15" s="21" t="n">
        <v>0.0322858662979325</v>
      </c>
      <c r="Z15" s="21" t="n">
        <v>0.0447664876238058</v>
      </c>
      <c r="AA15" s="21" t="n">
        <v>0.0382589947361275</v>
      </c>
      <c r="AB15" s="21" t="n">
        <v>0.0541389452857182</v>
      </c>
      <c r="AC15" s="21" t="n">
        <v>0</v>
      </c>
      <c r="AD15" s="21" t="n">
        <v>0.0578195246877462</v>
      </c>
      <c r="AE15" s="21"/>
      <c r="AF15" s="21" t="n">
        <v>0.0319508643731688</v>
      </c>
      <c r="AG15" s="21" t="n">
        <v>0.021815266352106</v>
      </c>
      <c r="AH15" s="21" t="n">
        <v>0.0597639279696455</v>
      </c>
      <c r="AI15" s="21"/>
      <c r="AJ15" s="21" t="n">
        <v>0.0203572927428502</v>
      </c>
      <c r="AK15" s="21" t="n">
        <v>0.0236914584141539</v>
      </c>
      <c r="AL15" s="21" t="n">
        <v>0.0117695590253986</v>
      </c>
      <c r="AM15" s="21" t="n">
        <v>0.0966887496506787</v>
      </c>
      <c r="AN15" s="21" t="n">
        <v>0.0392607010749247</v>
      </c>
      <c r="AO15" s="21"/>
      <c r="AP15" s="21" t="n">
        <v>0.0306618766276356</v>
      </c>
      <c r="AQ15" s="21" t="n">
        <v>0.01736629500132</v>
      </c>
      <c r="AR15" s="21" t="n">
        <v>0.0096855497660993</v>
      </c>
      <c r="AS15" s="21" t="n">
        <v>0.0322154417558324</v>
      </c>
      <c r="AT15" s="21" t="n">
        <v>0.0398631324095206</v>
      </c>
      <c r="AU15" s="21"/>
      <c r="AV15" s="21" t="n">
        <v>0.0143560083002999</v>
      </c>
      <c r="AW15" s="21" t="n">
        <v>0.0310621429114679</v>
      </c>
      <c r="AX15" s="21" t="n">
        <v>0.00894762843985874</v>
      </c>
      <c r="AY15" s="21" t="n">
        <v>0.0140960494660235</v>
      </c>
      <c r="AZ15" s="21" t="n">
        <v>0.0270803390964823</v>
      </c>
      <c r="BA15" s="21" t="n">
        <v>0.0613535930923445</v>
      </c>
      <c r="BB15" s="21"/>
      <c r="BC15" s="21" t="n">
        <v>0.0329922943664987</v>
      </c>
      <c r="BD15" s="21" t="n">
        <v>0.0177720896184481</v>
      </c>
      <c r="BE15" s="21" t="n">
        <v>0.0265700442519976</v>
      </c>
      <c r="BF15" s="21" t="n">
        <v>0.0232841076341601</v>
      </c>
      <c r="BG15" s="21" t="n">
        <v>0.0403785438669667</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0.0513296980255615</v>
      </c>
      <c r="D9" s="19" t="n">
        <v>0.0544258471189192</v>
      </c>
      <c r="E9" s="19" t="n">
        <v>0.0469905201518484</v>
      </c>
      <c r="F9" s="19"/>
      <c r="G9" s="19" t="n">
        <v>0.0595392445128084</v>
      </c>
      <c r="H9" s="19" t="n">
        <v>0.0799630261433035</v>
      </c>
      <c r="I9" s="19" t="n">
        <v>0.0733148772913026</v>
      </c>
      <c r="J9" s="19" t="n">
        <v>0.0275375818715242</v>
      </c>
      <c r="K9" s="19" t="n">
        <v>0.0357128511953459</v>
      </c>
      <c r="L9" s="19" t="n">
        <v>0.0322588284497706</v>
      </c>
      <c r="M9" s="19"/>
      <c r="N9" s="19" t="n">
        <v>0.0851824873030797</v>
      </c>
      <c r="O9" s="19" t="n">
        <v>0.0269117753773118</v>
      </c>
      <c r="P9" s="19" t="n">
        <v>0.0433699201013438</v>
      </c>
      <c r="Q9" s="19" t="n">
        <v>0.0455679167935173</v>
      </c>
      <c r="R9" s="19"/>
      <c r="S9" s="19" t="n">
        <v>0.0789349114966124</v>
      </c>
      <c r="T9" s="19" t="n">
        <v>0.0257886364104512</v>
      </c>
      <c r="U9" s="19" t="n">
        <v>0.0484176455009677</v>
      </c>
      <c r="V9" s="19" t="n">
        <v>0.049116846058432</v>
      </c>
      <c r="W9" s="19" t="n">
        <v>0.0441868318957045</v>
      </c>
      <c r="X9" s="19" t="n">
        <v>0.0491148290773063</v>
      </c>
      <c r="Y9" s="19" t="n">
        <v>0.0568197634459817</v>
      </c>
      <c r="Z9" s="19" t="n">
        <v>0.0630736675186823</v>
      </c>
      <c r="AA9" s="19" t="n">
        <v>0.0568336686723481</v>
      </c>
      <c r="AB9" s="19" t="n">
        <v>0.0161001339896692</v>
      </c>
      <c r="AC9" s="19" t="n">
        <v>0.116544802117831</v>
      </c>
      <c r="AD9" s="19" t="n">
        <v>0</v>
      </c>
      <c r="AE9" s="19"/>
      <c r="AF9" s="19" t="n">
        <v>0.0506870598309248</v>
      </c>
      <c r="AG9" s="19" t="n">
        <v>0.0512521709885784</v>
      </c>
      <c r="AH9" s="19" t="n">
        <v>0.0674237326405902</v>
      </c>
      <c r="AI9" s="19"/>
      <c r="AJ9" s="19" t="n">
        <v>0.0337935057813512</v>
      </c>
      <c r="AK9" s="19" t="n">
        <v>0.0689803149110934</v>
      </c>
      <c r="AL9" s="19" t="n">
        <v>0.0838589790412069</v>
      </c>
      <c r="AM9" s="19" t="n">
        <v>0.088572955127898</v>
      </c>
      <c r="AN9" s="19" t="n">
        <v>0.0340673113173785</v>
      </c>
      <c r="AO9" s="19"/>
      <c r="AP9" s="19" t="n">
        <v>0.0204809614580724</v>
      </c>
      <c r="AQ9" s="19" t="n">
        <v>0.0833056473901449</v>
      </c>
      <c r="AR9" s="19" t="n">
        <v>0.0231929908790925</v>
      </c>
      <c r="AS9" s="19" t="n">
        <v>0.0575155180819516</v>
      </c>
      <c r="AT9" s="19" t="n">
        <v>0.017634754647142</v>
      </c>
      <c r="AU9" s="19"/>
      <c r="AV9" s="19" t="n">
        <v>0.0837242273188329</v>
      </c>
      <c r="AW9" s="19" t="n">
        <v>0.0252815881529997</v>
      </c>
      <c r="AX9" s="19" t="n">
        <v>0.0408099826385273</v>
      </c>
      <c r="AY9" s="19" t="n">
        <v>0.0713195837250872</v>
      </c>
      <c r="AZ9" s="19" t="n">
        <v>0.0441702100622689</v>
      </c>
      <c r="BA9" s="19" t="n">
        <v>0.021255061157466</v>
      </c>
      <c r="BB9" s="19"/>
      <c r="BC9" s="19" t="n">
        <v>0.0457299325792334</v>
      </c>
      <c r="BD9" s="19" t="n">
        <v>0.0411066392131885</v>
      </c>
      <c r="BE9" s="19" t="n">
        <v>0.0360958101005486</v>
      </c>
      <c r="BF9" s="19" t="n">
        <v>0.0976276351017216</v>
      </c>
      <c r="BG9" s="19" t="n">
        <v>0.310037509712409</v>
      </c>
    </row>
    <row r="10">
      <c r="B10" s="20" t="s">
        <v>650</v>
      </c>
      <c r="C10" s="19" t="n">
        <v>0.142262676595731</v>
      </c>
      <c r="D10" s="19" t="n">
        <v>0.160078219494922</v>
      </c>
      <c r="E10" s="19" t="n">
        <v>0.123947938393472</v>
      </c>
      <c r="F10" s="19"/>
      <c r="G10" s="19" t="n">
        <v>0.205534247105002</v>
      </c>
      <c r="H10" s="19" t="n">
        <v>0.270571457958201</v>
      </c>
      <c r="I10" s="19" t="n">
        <v>0.118839476097052</v>
      </c>
      <c r="J10" s="19" t="n">
        <v>0.0940199297467137</v>
      </c>
      <c r="K10" s="19" t="n">
        <v>0.0667191748449756</v>
      </c>
      <c r="L10" s="19" t="n">
        <v>0.0931509832161639</v>
      </c>
      <c r="M10" s="19"/>
      <c r="N10" s="19" t="n">
        <v>0.180670624779177</v>
      </c>
      <c r="O10" s="19" t="n">
        <v>0.172133244457962</v>
      </c>
      <c r="P10" s="19" t="n">
        <v>0.0851564207386866</v>
      </c>
      <c r="Q10" s="19" t="n">
        <v>0.117824044323063</v>
      </c>
      <c r="R10" s="19"/>
      <c r="S10" s="19" t="n">
        <v>0.172419852514075</v>
      </c>
      <c r="T10" s="19" t="n">
        <v>0.148302619463785</v>
      </c>
      <c r="U10" s="19" t="n">
        <v>0.0626636861080634</v>
      </c>
      <c r="V10" s="19" t="n">
        <v>0.107728685306775</v>
      </c>
      <c r="W10" s="19" t="n">
        <v>0.179712046269558</v>
      </c>
      <c r="X10" s="19" t="n">
        <v>0.14794642819916</v>
      </c>
      <c r="Y10" s="19" t="n">
        <v>0.177029412869412</v>
      </c>
      <c r="Z10" s="19" t="n">
        <v>0.0441627055030387</v>
      </c>
      <c r="AA10" s="19" t="n">
        <v>0.15693814431153</v>
      </c>
      <c r="AB10" s="19" t="n">
        <v>0.154890043292944</v>
      </c>
      <c r="AC10" s="19" t="n">
        <v>0.160248491711123</v>
      </c>
      <c r="AD10" s="19" t="n">
        <v>0.0945147704361438</v>
      </c>
      <c r="AE10" s="19"/>
      <c r="AF10" s="19" t="n">
        <v>0.135139854973828</v>
      </c>
      <c r="AG10" s="19" t="n">
        <v>0.155209831250967</v>
      </c>
      <c r="AH10" s="19" t="n">
        <v>0.139453966390666</v>
      </c>
      <c r="AI10" s="19"/>
      <c r="AJ10" s="19" t="n">
        <v>0.14493980563386</v>
      </c>
      <c r="AK10" s="19" t="n">
        <v>0.18901229441342</v>
      </c>
      <c r="AL10" s="19" t="n">
        <v>0.0899107344359679</v>
      </c>
      <c r="AM10" s="19" t="n">
        <v>0.141798164010236</v>
      </c>
      <c r="AN10" s="19" t="n">
        <v>0.0951562606765343</v>
      </c>
      <c r="AO10" s="19"/>
      <c r="AP10" s="19" t="n">
        <v>0.119105435100235</v>
      </c>
      <c r="AQ10" s="19" t="n">
        <v>0.206928576195454</v>
      </c>
      <c r="AR10" s="19" t="n">
        <v>0.0862121725242456</v>
      </c>
      <c r="AS10" s="19" t="n">
        <v>0.117068043006091</v>
      </c>
      <c r="AT10" s="19" t="n">
        <v>0.124749352159832</v>
      </c>
      <c r="AU10" s="19"/>
      <c r="AV10" s="19" t="n">
        <v>0.225940981517419</v>
      </c>
      <c r="AW10" s="19" t="n">
        <v>0.138485601037909</v>
      </c>
      <c r="AX10" s="19" t="n">
        <v>0.0602237019400589</v>
      </c>
      <c r="AY10" s="19" t="n">
        <v>0.120433920714007</v>
      </c>
      <c r="AZ10" s="19" t="n">
        <v>0.113569916866034</v>
      </c>
      <c r="BA10" s="19" t="n">
        <v>0.136178914083445</v>
      </c>
      <c r="BB10" s="19"/>
      <c r="BC10" s="19" t="n">
        <v>0.0913141088756517</v>
      </c>
      <c r="BD10" s="19" t="n">
        <v>0.134941186242209</v>
      </c>
      <c r="BE10" s="19" t="n">
        <v>0.184541757953507</v>
      </c>
      <c r="BF10" s="19" t="n">
        <v>0.18308274094891</v>
      </c>
      <c r="BG10" s="19" t="n">
        <v>0.132640361345355</v>
      </c>
    </row>
    <row r="11">
      <c r="B11" s="20" t="s">
        <v>651</v>
      </c>
      <c r="C11" s="19" t="n">
        <v>0.251596053879549</v>
      </c>
      <c r="D11" s="19" t="n">
        <v>0.254050332334307</v>
      </c>
      <c r="E11" s="19" t="n">
        <v>0.251342056262223</v>
      </c>
      <c r="F11" s="19"/>
      <c r="G11" s="19" t="n">
        <v>0.30184814965472</v>
      </c>
      <c r="H11" s="19" t="n">
        <v>0.266240835512373</v>
      </c>
      <c r="I11" s="19" t="n">
        <v>0.275856822168516</v>
      </c>
      <c r="J11" s="19" t="n">
        <v>0.224675830013445</v>
      </c>
      <c r="K11" s="19" t="n">
        <v>0.256201298937252</v>
      </c>
      <c r="L11" s="19" t="n">
        <v>0.20254101944292</v>
      </c>
      <c r="M11" s="19"/>
      <c r="N11" s="19" t="n">
        <v>0.250012844890439</v>
      </c>
      <c r="O11" s="19" t="n">
        <v>0.236308983620394</v>
      </c>
      <c r="P11" s="19" t="n">
        <v>0.233799844658422</v>
      </c>
      <c r="Q11" s="19" t="n">
        <v>0.282734653599043</v>
      </c>
      <c r="R11" s="19"/>
      <c r="S11" s="19" t="n">
        <v>0.255769274342626</v>
      </c>
      <c r="T11" s="19" t="n">
        <v>0.301457833473415</v>
      </c>
      <c r="U11" s="19" t="n">
        <v>0.249549707440174</v>
      </c>
      <c r="V11" s="19" t="n">
        <v>0.244957948122983</v>
      </c>
      <c r="W11" s="19" t="n">
        <v>0.193715667024005</v>
      </c>
      <c r="X11" s="19" t="n">
        <v>0.290628095639458</v>
      </c>
      <c r="Y11" s="19" t="n">
        <v>0.162830087468774</v>
      </c>
      <c r="Z11" s="19" t="n">
        <v>0.152843741058053</v>
      </c>
      <c r="AA11" s="19" t="n">
        <v>0.271750228839644</v>
      </c>
      <c r="AB11" s="19" t="n">
        <v>0.212416388397344</v>
      </c>
      <c r="AC11" s="19" t="n">
        <v>0.322158621835961</v>
      </c>
      <c r="AD11" s="19" t="n">
        <v>0.376021628401721</v>
      </c>
      <c r="AE11" s="19"/>
      <c r="AF11" s="19" t="n">
        <v>0.272028675175062</v>
      </c>
      <c r="AG11" s="19" t="n">
        <v>0.220315817767329</v>
      </c>
      <c r="AH11" s="19" t="n">
        <v>0.251116825966549</v>
      </c>
      <c r="AI11" s="19"/>
      <c r="AJ11" s="19" t="n">
        <v>0.222407015342383</v>
      </c>
      <c r="AK11" s="19" t="n">
        <v>0.256731990824417</v>
      </c>
      <c r="AL11" s="19" t="n">
        <v>0.162769761790545</v>
      </c>
      <c r="AM11" s="19" t="n">
        <v>0.354015262363812</v>
      </c>
      <c r="AN11" s="19" t="n">
        <v>0.275844033804625</v>
      </c>
      <c r="AO11" s="19"/>
      <c r="AP11" s="19" t="n">
        <v>0.292936625442881</v>
      </c>
      <c r="AQ11" s="19" t="n">
        <v>0.233438156683025</v>
      </c>
      <c r="AR11" s="19" t="n">
        <v>0.234757389064319</v>
      </c>
      <c r="AS11" s="19" t="n">
        <v>0.233516409378896</v>
      </c>
      <c r="AT11" s="19" t="n">
        <v>0.192112940344015</v>
      </c>
      <c r="AU11" s="19"/>
      <c r="AV11" s="19" t="n">
        <v>0.234889487607093</v>
      </c>
      <c r="AW11" s="19" t="n">
        <v>0.273852172185177</v>
      </c>
      <c r="AX11" s="19" t="n">
        <v>0.265075497328303</v>
      </c>
      <c r="AY11" s="19" t="n">
        <v>0.294602495440125</v>
      </c>
      <c r="AZ11" s="19" t="n">
        <v>0.218197586940507</v>
      </c>
      <c r="BA11" s="19" t="n">
        <v>0.199700482261557</v>
      </c>
      <c r="BB11" s="19"/>
      <c r="BC11" s="19" t="n">
        <v>0.3064865044276</v>
      </c>
      <c r="BD11" s="19" t="n">
        <v>0.24392858267658</v>
      </c>
      <c r="BE11" s="19" t="n">
        <v>0.263225109468573</v>
      </c>
      <c r="BF11" s="19" t="n">
        <v>0.208222961678007</v>
      </c>
      <c r="BG11" s="19" t="n">
        <v>0</v>
      </c>
    </row>
    <row r="12">
      <c r="B12" s="20" t="s">
        <v>652</v>
      </c>
      <c r="C12" s="19" t="n">
        <v>0.213906004645407</v>
      </c>
      <c r="D12" s="19" t="n">
        <v>0.184687547569755</v>
      </c>
      <c r="E12" s="19" t="n">
        <v>0.239650812715289</v>
      </c>
      <c r="F12" s="19"/>
      <c r="G12" s="19" t="n">
        <v>0.248988830782431</v>
      </c>
      <c r="H12" s="19" t="n">
        <v>0.156475301327044</v>
      </c>
      <c r="I12" s="19" t="n">
        <v>0.214110340356791</v>
      </c>
      <c r="J12" s="19" t="n">
        <v>0.272370605384483</v>
      </c>
      <c r="K12" s="19" t="n">
        <v>0.16994147195716</v>
      </c>
      <c r="L12" s="19" t="n">
        <v>0.21926795915402</v>
      </c>
      <c r="M12" s="19"/>
      <c r="N12" s="19" t="n">
        <v>0.191625530508742</v>
      </c>
      <c r="O12" s="19" t="n">
        <v>0.252867810925842</v>
      </c>
      <c r="P12" s="19" t="n">
        <v>0.24807776408359</v>
      </c>
      <c r="Q12" s="19" t="n">
        <v>0.16815410387779</v>
      </c>
      <c r="R12" s="19"/>
      <c r="S12" s="19" t="n">
        <v>0.215711174672326</v>
      </c>
      <c r="T12" s="19" t="n">
        <v>0.223300353576369</v>
      </c>
      <c r="U12" s="19" t="n">
        <v>0.190695114094123</v>
      </c>
      <c r="V12" s="19" t="n">
        <v>0.246213234128469</v>
      </c>
      <c r="W12" s="19" t="n">
        <v>0.202007183646371</v>
      </c>
      <c r="X12" s="19" t="n">
        <v>0.215120782526581</v>
      </c>
      <c r="Y12" s="19" t="n">
        <v>0.193806810606757</v>
      </c>
      <c r="Z12" s="19" t="n">
        <v>0.247821728514177</v>
      </c>
      <c r="AA12" s="19" t="n">
        <v>0.236196827808464</v>
      </c>
      <c r="AB12" s="19" t="n">
        <v>0.198267536981094</v>
      </c>
      <c r="AC12" s="19" t="n">
        <v>0.17399765691236</v>
      </c>
      <c r="AD12" s="19" t="n">
        <v>0.20159210568579</v>
      </c>
      <c r="AE12" s="19"/>
      <c r="AF12" s="19" t="n">
        <v>0.203426157940345</v>
      </c>
      <c r="AG12" s="19" t="n">
        <v>0.211551999019412</v>
      </c>
      <c r="AH12" s="19" t="n">
        <v>0.191225957287372</v>
      </c>
      <c r="AI12" s="19"/>
      <c r="AJ12" s="19" t="n">
        <v>0.229885621238292</v>
      </c>
      <c r="AK12" s="19" t="n">
        <v>0.195954910492071</v>
      </c>
      <c r="AL12" s="19" t="n">
        <v>0.183619371949269</v>
      </c>
      <c r="AM12" s="19" t="n">
        <v>0.16363675361243</v>
      </c>
      <c r="AN12" s="19" t="n">
        <v>0.211883291667516</v>
      </c>
      <c r="AO12" s="19"/>
      <c r="AP12" s="19" t="n">
        <v>0.202873459295695</v>
      </c>
      <c r="AQ12" s="19" t="n">
        <v>0.192232370201218</v>
      </c>
      <c r="AR12" s="19" t="n">
        <v>0.253796911741904</v>
      </c>
      <c r="AS12" s="19" t="n">
        <v>0.211270722381986</v>
      </c>
      <c r="AT12" s="19" t="n">
        <v>0.26860934414215</v>
      </c>
      <c r="AU12" s="19"/>
      <c r="AV12" s="19" t="n">
        <v>0.185317356212385</v>
      </c>
      <c r="AW12" s="19" t="n">
        <v>0.206261664687046</v>
      </c>
      <c r="AX12" s="19" t="n">
        <v>0.194891798718194</v>
      </c>
      <c r="AY12" s="19" t="n">
        <v>0.193976504544785</v>
      </c>
      <c r="AZ12" s="19" t="n">
        <v>0.294766655740347</v>
      </c>
      <c r="BA12" s="19" t="n">
        <v>0.260586611427931</v>
      </c>
      <c r="BB12" s="19"/>
      <c r="BC12" s="19" t="n">
        <v>0.182038329299388</v>
      </c>
      <c r="BD12" s="19" t="n">
        <v>0.231124406634337</v>
      </c>
      <c r="BE12" s="19" t="n">
        <v>0.239315891292821</v>
      </c>
      <c r="BF12" s="19" t="n">
        <v>0.227146061113996</v>
      </c>
      <c r="BG12" s="19" t="n">
        <v>0.177222367435206</v>
      </c>
    </row>
    <row r="13">
      <c r="B13" s="20" t="s">
        <v>653</v>
      </c>
      <c r="C13" s="19" t="n">
        <v>0.192086398320356</v>
      </c>
      <c r="D13" s="19" t="n">
        <v>0.210334995816628</v>
      </c>
      <c r="E13" s="19" t="n">
        <v>0.175739743310777</v>
      </c>
      <c r="F13" s="19"/>
      <c r="G13" s="19" t="n">
        <v>0.114372959669762</v>
      </c>
      <c r="H13" s="19" t="n">
        <v>0.129491649519016</v>
      </c>
      <c r="I13" s="19" t="n">
        <v>0.19918270406068</v>
      </c>
      <c r="J13" s="19" t="n">
        <v>0.192838431224553</v>
      </c>
      <c r="K13" s="19" t="n">
        <v>0.246044373154783</v>
      </c>
      <c r="L13" s="19" t="n">
        <v>0.259654676393126</v>
      </c>
      <c r="M13" s="19"/>
      <c r="N13" s="19" t="n">
        <v>0.143949734000845</v>
      </c>
      <c r="O13" s="19" t="n">
        <v>0.165043398148008</v>
      </c>
      <c r="P13" s="19" t="n">
        <v>0.205007616569527</v>
      </c>
      <c r="Q13" s="19" t="n">
        <v>0.265997494861994</v>
      </c>
      <c r="R13" s="19"/>
      <c r="S13" s="19" t="n">
        <v>0.194626308236584</v>
      </c>
      <c r="T13" s="19" t="n">
        <v>0.190730830376742</v>
      </c>
      <c r="U13" s="19" t="n">
        <v>0.2623924107803</v>
      </c>
      <c r="V13" s="19" t="n">
        <v>0.204179438857297</v>
      </c>
      <c r="W13" s="19" t="n">
        <v>0.194213189756186</v>
      </c>
      <c r="X13" s="19" t="n">
        <v>0.174517014962976</v>
      </c>
      <c r="Y13" s="19" t="n">
        <v>0.25111026316093</v>
      </c>
      <c r="Z13" s="19" t="n">
        <v>0.257395685260933</v>
      </c>
      <c r="AA13" s="19" t="n">
        <v>0.100366516990287</v>
      </c>
      <c r="AB13" s="19" t="n">
        <v>0.213540099070631</v>
      </c>
      <c r="AC13" s="19" t="n">
        <v>0.141571283647444</v>
      </c>
      <c r="AD13" s="19" t="n">
        <v>0.116541911476195</v>
      </c>
      <c r="AE13" s="19"/>
      <c r="AF13" s="19" t="n">
        <v>0.187508125092334</v>
      </c>
      <c r="AG13" s="19" t="n">
        <v>0.199239979813364</v>
      </c>
      <c r="AH13" s="19" t="n">
        <v>0.186855311616231</v>
      </c>
      <c r="AI13" s="19"/>
      <c r="AJ13" s="19" t="n">
        <v>0.224090020912713</v>
      </c>
      <c r="AK13" s="19" t="n">
        <v>0.182316408701713</v>
      </c>
      <c r="AL13" s="19" t="n">
        <v>0.278866446557903</v>
      </c>
      <c r="AM13" s="19" t="n">
        <v>0.0381178630370722</v>
      </c>
      <c r="AN13" s="19" t="n">
        <v>0.203514091504795</v>
      </c>
      <c r="AO13" s="19"/>
      <c r="AP13" s="19" t="n">
        <v>0.210455355992029</v>
      </c>
      <c r="AQ13" s="19" t="n">
        <v>0.151510056333475</v>
      </c>
      <c r="AR13" s="19" t="n">
        <v>0.279668639800232</v>
      </c>
      <c r="AS13" s="19" t="n">
        <v>0.221750693241953</v>
      </c>
      <c r="AT13" s="19" t="n">
        <v>0.223961881963922</v>
      </c>
      <c r="AU13" s="19"/>
      <c r="AV13" s="19" t="n">
        <v>0.151570656735582</v>
      </c>
      <c r="AW13" s="19" t="n">
        <v>0.204518833892057</v>
      </c>
      <c r="AX13" s="19" t="n">
        <v>0.289739283269171</v>
      </c>
      <c r="AY13" s="19" t="n">
        <v>0.19752004706</v>
      </c>
      <c r="AZ13" s="19" t="n">
        <v>0.129956544456605</v>
      </c>
      <c r="BA13" s="19" t="n">
        <v>0.219365679502624</v>
      </c>
      <c r="BB13" s="19"/>
      <c r="BC13" s="19" t="n">
        <v>0.223658681118099</v>
      </c>
      <c r="BD13" s="19" t="n">
        <v>0.198157011161814</v>
      </c>
      <c r="BE13" s="19" t="n">
        <v>0.145102114753351</v>
      </c>
      <c r="BF13" s="19" t="n">
        <v>0.160018091349486</v>
      </c>
      <c r="BG13" s="19" t="n">
        <v>0.184565668074374</v>
      </c>
    </row>
    <row r="14">
      <c r="B14" s="20" t="s">
        <v>654</v>
      </c>
      <c r="C14" s="19" t="n">
        <v>0.0776636161704722</v>
      </c>
      <c r="D14" s="19" t="n">
        <v>0.0745382588252492</v>
      </c>
      <c r="E14" s="19" t="n">
        <v>0.0814155001817363</v>
      </c>
      <c r="F14" s="19"/>
      <c r="G14" s="19" t="n">
        <v>0.048526119009395</v>
      </c>
      <c r="H14" s="19" t="n">
        <v>0.0600447292571984</v>
      </c>
      <c r="I14" s="19" t="n">
        <v>0.0514104884825532</v>
      </c>
      <c r="J14" s="19" t="n">
        <v>0.102377100641353</v>
      </c>
      <c r="K14" s="19" t="n">
        <v>0.109921185618095</v>
      </c>
      <c r="L14" s="19" t="n">
        <v>0.0944940591889455</v>
      </c>
      <c r="M14" s="19"/>
      <c r="N14" s="19" t="n">
        <v>0.0801335012643219</v>
      </c>
      <c r="O14" s="19" t="n">
        <v>0.083371470203696</v>
      </c>
      <c r="P14" s="19" t="n">
        <v>0.0854054696074412</v>
      </c>
      <c r="Q14" s="19" t="n">
        <v>0.062035063267842</v>
      </c>
      <c r="R14" s="19"/>
      <c r="S14" s="19" t="n">
        <v>0.0566140110356105</v>
      </c>
      <c r="T14" s="19" t="n">
        <v>0.0606222167865272</v>
      </c>
      <c r="U14" s="19" t="n">
        <v>0.0645710425869458</v>
      </c>
      <c r="V14" s="19" t="n">
        <v>0.056627925662905</v>
      </c>
      <c r="W14" s="19" t="n">
        <v>0.105500425273057</v>
      </c>
      <c r="X14" s="19" t="n">
        <v>0.0820014819953406</v>
      </c>
      <c r="Y14" s="19" t="n">
        <v>0.0851430395611351</v>
      </c>
      <c r="Z14" s="19" t="n">
        <v>0.150490895087109</v>
      </c>
      <c r="AA14" s="19" t="n">
        <v>0.0957906285771192</v>
      </c>
      <c r="AB14" s="19" t="n">
        <v>0.0645671624324261</v>
      </c>
      <c r="AC14" s="19" t="n">
        <v>0.069460147211204</v>
      </c>
      <c r="AD14" s="19" t="n">
        <v>0.126797078725492</v>
      </c>
      <c r="AE14" s="19"/>
      <c r="AF14" s="19" t="n">
        <v>0.0667104439352217</v>
      </c>
      <c r="AG14" s="19" t="n">
        <v>0.0933286674550016</v>
      </c>
      <c r="AH14" s="19" t="n">
        <v>0.0676507690903617</v>
      </c>
      <c r="AI14" s="19"/>
      <c r="AJ14" s="19" t="n">
        <v>0.0646607778894754</v>
      </c>
      <c r="AK14" s="19" t="n">
        <v>0.0594041315721113</v>
      </c>
      <c r="AL14" s="19" t="n">
        <v>0.119342026310732</v>
      </c>
      <c r="AM14" s="19" t="n">
        <v>0.0993961396438959</v>
      </c>
      <c r="AN14" s="19" t="n">
        <v>0.111235168121444</v>
      </c>
      <c r="AO14" s="19"/>
      <c r="AP14" s="19" t="n">
        <v>0.0704145742354932</v>
      </c>
      <c r="AQ14" s="19" t="n">
        <v>0.0675374754635435</v>
      </c>
      <c r="AR14" s="19" t="n">
        <v>0.0769645198377394</v>
      </c>
      <c r="AS14" s="19" t="n">
        <v>0.0840490239062814</v>
      </c>
      <c r="AT14" s="19" t="n">
        <v>0.0492812689617005</v>
      </c>
      <c r="AU14" s="19"/>
      <c r="AV14" s="19" t="n">
        <v>0.0686252340560617</v>
      </c>
      <c r="AW14" s="19" t="n">
        <v>0.0811779647555173</v>
      </c>
      <c r="AX14" s="19" t="n">
        <v>0.0971754252412517</v>
      </c>
      <c r="AY14" s="19" t="n">
        <v>0.0447751562845033</v>
      </c>
      <c r="AZ14" s="19" t="n">
        <v>0.0758894087522501</v>
      </c>
      <c r="BA14" s="19" t="n">
        <v>0.0941374136104946</v>
      </c>
      <c r="BB14" s="19"/>
      <c r="BC14" s="19" t="n">
        <v>0.0694187517169322</v>
      </c>
      <c r="BD14" s="19" t="n">
        <v>0.0876166464310616</v>
      </c>
      <c r="BE14" s="19" t="n">
        <v>0.0708799937501777</v>
      </c>
      <c r="BF14" s="19" t="n">
        <v>0.0651995891166274</v>
      </c>
      <c r="BG14" s="19" t="n">
        <v>0.195534093432656</v>
      </c>
    </row>
    <row r="15">
      <c r="B15" s="20" t="s">
        <v>655</v>
      </c>
      <c r="C15" s="21" t="n">
        <v>0.0711555523629237</v>
      </c>
      <c r="D15" s="21" t="n">
        <v>0.0618847988402189</v>
      </c>
      <c r="E15" s="21" t="n">
        <v>0.0809134289846546</v>
      </c>
      <c r="F15" s="21"/>
      <c r="G15" s="21" t="n">
        <v>0.0211904492658818</v>
      </c>
      <c r="H15" s="21" t="n">
        <v>0.0372130002828637</v>
      </c>
      <c r="I15" s="21" t="n">
        <v>0.0672852915431047</v>
      </c>
      <c r="J15" s="21" t="n">
        <v>0.0861805211179278</v>
      </c>
      <c r="K15" s="21" t="n">
        <v>0.115459644292388</v>
      </c>
      <c r="L15" s="21" t="n">
        <v>0.0986324741550541</v>
      </c>
      <c r="M15" s="21"/>
      <c r="N15" s="21" t="n">
        <v>0.0684252772533947</v>
      </c>
      <c r="O15" s="21" t="n">
        <v>0.0633633172667857</v>
      </c>
      <c r="P15" s="21" t="n">
        <v>0.0991829642409893</v>
      </c>
      <c r="Q15" s="21" t="n">
        <v>0.0576867232767498</v>
      </c>
      <c r="R15" s="21"/>
      <c r="S15" s="21" t="n">
        <v>0.0259244677021661</v>
      </c>
      <c r="T15" s="21" t="n">
        <v>0.0497975099127113</v>
      </c>
      <c r="U15" s="21" t="n">
        <v>0.121710393489427</v>
      </c>
      <c r="V15" s="21" t="n">
        <v>0.0911759218631395</v>
      </c>
      <c r="W15" s="21" t="n">
        <v>0.0806646561351173</v>
      </c>
      <c r="X15" s="21" t="n">
        <v>0.0406713675991785</v>
      </c>
      <c r="Y15" s="21" t="n">
        <v>0.0732606228870107</v>
      </c>
      <c r="Z15" s="21" t="n">
        <v>0.0842115770580082</v>
      </c>
      <c r="AA15" s="21" t="n">
        <v>0.0821239848006086</v>
      </c>
      <c r="AB15" s="21" t="n">
        <v>0.140218635835892</v>
      </c>
      <c r="AC15" s="21" t="n">
        <v>0.0160189965640769</v>
      </c>
      <c r="AD15" s="21" t="n">
        <v>0.0845325052746578</v>
      </c>
      <c r="AE15" s="21"/>
      <c r="AF15" s="21" t="n">
        <v>0.0844996830522838</v>
      </c>
      <c r="AG15" s="21" t="n">
        <v>0.0691015337053471</v>
      </c>
      <c r="AH15" s="21" t="n">
        <v>0.0962734370082309</v>
      </c>
      <c r="AI15" s="21"/>
      <c r="AJ15" s="21" t="n">
        <v>0.0802232532019248</v>
      </c>
      <c r="AK15" s="21" t="n">
        <v>0.0475999490851744</v>
      </c>
      <c r="AL15" s="21" t="n">
        <v>0.0816326799143763</v>
      </c>
      <c r="AM15" s="21" t="n">
        <v>0.114462862204655</v>
      </c>
      <c r="AN15" s="21" t="n">
        <v>0.0682998429077075</v>
      </c>
      <c r="AO15" s="21"/>
      <c r="AP15" s="21" t="n">
        <v>0.0837335884755944</v>
      </c>
      <c r="AQ15" s="21" t="n">
        <v>0.0650477177331399</v>
      </c>
      <c r="AR15" s="21" t="n">
        <v>0.0454073761524676</v>
      </c>
      <c r="AS15" s="21" t="n">
        <v>0.0748295900028412</v>
      </c>
      <c r="AT15" s="21" t="n">
        <v>0.123650457781238</v>
      </c>
      <c r="AU15" s="21"/>
      <c r="AV15" s="21" t="n">
        <v>0.0499320565526271</v>
      </c>
      <c r="AW15" s="21" t="n">
        <v>0.0704221752892949</v>
      </c>
      <c r="AX15" s="21" t="n">
        <v>0.052084310864494</v>
      </c>
      <c r="AY15" s="21" t="n">
        <v>0.0773722922314929</v>
      </c>
      <c r="AZ15" s="21" t="n">
        <v>0.123449677181989</v>
      </c>
      <c r="BA15" s="21" t="n">
        <v>0.0687758379564825</v>
      </c>
      <c r="BB15" s="21"/>
      <c r="BC15" s="21" t="n">
        <v>0.0813536919830955</v>
      </c>
      <c r="BD15" s="21" t="n">
        <v>0.0631255276408102</v>
      </c>
      <c r="BE15" s="21" t="n">
        <v>0.0608393226810218</v>
      </c>
      <c r="BF15" s="21" t="n">
        <v>0.0587029206912516</v>
      </c>
      <c r="BG15" s="21" t="n">
        <v>0</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687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649</v>
      </c>
      <c r="C9" s="19" t="n">
        <v>0.0633753554762353</v>
      </c>
      <c r="D9" s="19" t="n">
        <v>0.05584536820332</v>
      </c>
      <c r="E9" s="19" t="n">
        <v>0.0676558080963003</v>
      </c>
      <c r="F9" s="19"/>
      <c r="G9" s="19" t="n">
        <v>0.0372408404581417</v>
      </c>
      <c r="H9" s="19" t="n">
        <v>0.0724023235666327</v>
      </c>
      <c r="I9" s="19" t="n">
        <v>0.102561958167353</v>
      </c>
      <c r="J9" s="19" t="n">
        <v>0.0713347686062741</v>
      </c>
      <c r="K9" s="19" t="n">
        <v>0.0315157944730361</v>
      </c>
      <c r="L9" s="19" t="n">
        <v>0.0567995577711388</v>
      </c>
      <c r="M9" s="19"/>
      <c r="N9" s="19" t="n">
        <v>0.061065300612135</v>
      </c>
      <c r="O9" s="19" t="n">
        <v>0.0670180299385108</v>
      </c>
      <c r="P9" s="19" t="n">
        <v>0.0638765688021175</v>
      </c>
      <c r="Q9" s="19" t="n">
        <v>0.0619685290317969</v>
      </c>
      <c r="R9" s="19"/>
      <c r="S9" s="19" t="n">
        <v>0.0401358147624242</v>
      </c>
      <c r="T9" s="19" t="n">
        <v>0.0896357227388211</v>
      </c>
      <c r="U9" s="19" t="n">
        <v>0.0743438935236008</v>
      </c>
      <c r="V9" s="19" t="n">
        <v>0.116320432399487</v>
      </c>
      <c r="W9" s="19" t="n">
        <v>0.0641082563613857</v>
      </c>
      <c r="X9" s="19" t="n">
        <v>0.0903685411881557</v>
      </c>
      <c r="Y9" s="19" t="n">
        <v>0.0119695855315514</v>
      </c>
      <c r="Z9" s="19" t="n">
        <v>0.0200059125025287</v>
      </c>
      <c r="AA9" s="19" t="n">
        <v>0.088473262484387</v>
      </c>
      <c r="AB9" s="19" t="n">
        <v>0.0194757078789377</v>
      </c>
      <c r="AC9" s="19" t="n">
        <v>0.0748661481500056</v>
      </c>
      <c r="AD9" s="19" t="n">
        <v>0.0270547219908442</v>
      </c>
      <c r="AE9" s="19"/>
      <c r="AF9" s="19" t="n">
        <v>0.0864573839736907</v>
      </c>
      <c r="AG9" s="19" t="n">
        <v>0.0494428125186338</v>
      </c>
      <c r="AH9" s="19" t="n">
        <v>0.0677535946610421</v>
      </c>
      <c r="AI9" s="19"/>
      <c r="AJ9" s="19" t="n">
        <v>0.0654067199499491</v>
      </c>
      <c r="AK9" s="19" t="n">
        <v>0.07056244881151</v>
      </c>
      <c r="AL9" s="19" t="n">
        <v>0.0482754163064313</v>
      </c>
      <c r="AM9" s="19" t="n">
        <v>0.160390592769845</v>
      </c>
      <c r="AN9" s="19" t="n">
        <v>0.0712271919159468</v>
      </c>
      <c r="AO9" s="19"/>
      <c r="AP9" s="19" t="n">
        <v>0.0541727942723207</v>
      </c>
      <c r="AQ9" s="19" t="n">
        <v>0.0674652706876182</v>
      </c>
      <c r="AR9" s="19" t="n">
        <v>0.0636519921860947</v>
      </c>
      <c r="AS9" s="19" t="n">
        <v>0.102201537094282</v>
      </c>
      <c r="AT9" s="19" t="n">
        <v>0.020642010766013</v>
      </c>
      <c r="AU9" s="19"/>
      <c r="AV9" s="19" t="n">
        <v>0.070684147301722</v>
      </c>
      <c r="AW9" s="19" t="n">
        <v>0.0394765228279034</v>
      </c>
      <c r="AX9" s="19" t="n">
        <v>0.0640871555555481</v>
      </c>
      <c r="AY9" s="19" t="n">
        <v>0.108336550552553</v>
      </c>
      <c r="AZ9" s="19" t="n">
        <v>0.0723819759301314</v>
      </c>
      <c r="BA9" s="19" t="n">
        <v>0.0131280222177341</v>
      </c>
      <c r="BB9" s="19"/>
      <c r="BC9" s="19" t="n">
        <v>0.0743686610209891</v>
      </c>
      <c r="BD9" s="19" t="n">
        <v>0.067053189766455</v>
      </c>
      <c r="BE9" s="19" t="n">
        <v>0.0493799401369489</v>
      </c>
      <c r="BF9" s="19" t="n">
        <v>0.0784339704037288</v>
      </c>
      <c r="BG9" s="19" t="n">
        <v>0.0991406331089802</v>
      </c>
    </row>
    <row r="10">
      <c r="B10" s="20" t="s">
        <v>650</v>
      </c>
      <c r="C10" s="19" t="n">
        <v>0.144289027155644</v>
      </c>
      <c r="D10" s="19" t="n">
        <v>0.143645024786697</v>
      </c>
      <c r="E10" s="19" t="n">
        <v>0.146167054492196</v>
      </c>
      <c r="F10" s="19"/>
      <c r="G10" s="19" t="n">
        <v>0.21294613021194</v>
      </c>
      <c r="H10" s="19" t="n">
        <v>0.218205375836123</v>
      </c>
      <c r="I10" s="19" t="n">
        <v>0.144230034465495</v>
      </c>
      <c r="J10" s="19" t="n">
        <v>0.0911692417616385</v>
      </c>
      <c r="K10" s="19" t="n">
        <v>0.0867880655892713</v>
      </c>
      <c r="L10" s="19" t="n">
        <v>0.111064415413643</v>
      </c>
      <c r="M10" s="19"/>
      <c r="N10" s="19" t="n">
        <v>0.208674284801269</v>
      </c>
      <c r="O10" s="19" t="n">
        <v>0.139374102133331</v>
      </c>
      <c r="P10" s="19" t="n">
        <v>0.0966623562367544</v>
      </c>
      <c r="Q10" s="19" t="n">
        <v>0.118389706752283</v>
      </c>
      <c r="R10" s="19"/>
      <c r="S10" s="19" t="n">
        <v>0.223216514971996</v>
      </c>
      <c r="T10" s="19" t="n">
        <v>0.189595646162775</v>
      </c>
      <c r="U10" s="19" t="n">
        <v>0.13911348828375</v>
      </c>
      <c r="V10" s="19" t="n">
        <v>0.108397748788473</v>
      </c>
      <c r="W10" s="19" t="n">
        <v>0.0683878950087804</v>
      </c>
      <c r="X10" s="19" t="n">
        <v>0.114931857681952</v>
      </c>
      <c r="Y10" s="19" t="n">
        <v>0.159811077232417</v>
      </c>
      <c r="Z10" s="19" t="n">
        <v>0.0410392044822195</v>
      </c>
      <c r="AA10" s="19" t="n">
        <v>0.142227678627181</v>
      </c>
      <c r="AB10" s="19" t="n">
        <v>0.110395273628685</v>
      </c>
      <c r="AC10" s="19" t="n">
        <v>0.218234634759413</v>
      </c>
      <c r="AD10" s="19" t="n">
        <v>0.0555656126199618</v>
      </c>
      <c r="AE10" s="19"/>
      <c r="AF10" s="19" t="n">
        <v>0.135727115054521</v>
      </c>
      <c r="AG10" s="19" t="n">
        <v>0.147929590383781</v>
      </c>
      <c r="AH10" s="19" t="n">
        <v>0.136301686245233</v>
      </c>
      <c r="AI10" s="19"/>
      <c r="AJ10" s="19" t="n">
        <v>0.120791690288006</v>
      </c>
      <c r="AK10" s="19" t="n">
        <v>0.183020161832565</v>
      </c>
      <c r="AL10" s="19" t="n">
        <v>0.119097480155886</v>
      </c>
      <c r="AM10" s="19" t="n">
        <v>0.154029018429535</v>
      </c>
      <c r="AN10" s="19" t="n">
        <v>0.122070890592285</v>
      </c>
      <c r="AO10" s="19"/>
      <c r="AP10" s="19" t="n">
        <v>0.142260494636633</v>
      </c>
      <c r="AQ10" s="19" t="n">
        <v>0.170942970030099</v>
      </c>
      <c r="AR10" s="19" t="n">
        <v>0.0992675330153864</v>
      </c>
      <c r="AS10" s="19" t="n">
        <v>0.119096152257016</v>
      </c>
      <c r="AT10" s="19" t="n">
        <v>0.201113808715643</v>
      </c>
      <c r="AU10" s="19"/>
      <c r="AV10" s="19" t="n">
        <v>0.185799433024062</v>
      </c>
      <c r="AW10" s="19" t="n">
        <v>0.14955605036418</v>
      </c>
      <c r="AX10" s="19" t="n">
        <v>0.099159606591165</v>
      </c>
      <c r="AY10" s="19" t="n">
        <v>0.114409313770019</v>
      </c>
      <c r="AZ10" s="19" t="n">
        <v>0.176944411492278</v>
      </c>
      <c r="BA10" s="19" t="n">
        <v>0.133809692209822</v>
      </c>
      <c r="BB10" s="19"/>
      <c r="BC10" s="19" t="n">
        <v>0.0975332399492848</v>
      </c>
      <c r="BD10" s="19" t="n">
        <v>0.139496728550873</v>
      </c>
      <c r="BE10" s="19" t="n">
        <v>0.138963811040005</v>
      </c>
      <c r="BF10" s="19" t="n">
        <v>0.220972992113023</v>
      </c>
      <c r="BG10" s="19" t="n">
        <v>0.301482383213627</v>
      </c>
    </row>
    <row r="11">
      <c r="B11" s="20" t="s">
        <v>651</v>
      </c>
      <c r="C11" s="19" t="n">
        <v>0.250158689971057</v>
      </c>
      <c r="D11" s="19" t="n">
        <v>0.247051637867669</v>
      </c>
      <c r="E11" s="19" t="n">
        <v>0.255378214870416</v>
      </c>
      <c r="F11" s="19"/>
      <c r="G11" s="19" t="n">
        <v>0.276579991174275</v>
      </c>
      <c r="H11" s="19" t="n">
        <v>0.282091579527448</v>
      </c>
      <c r="I11" s="19" t="n">
        <v>0.290758104054764</v>
      </c>
      <c r="J11" s="19" t="n">
        <v>0.244701039430409</v>
      </c>
      <c r="K11" s="19" t="n">
        <v>0.255135695090662</v>
      </c>
      <c r="L11" s="19" t="n">
        <v>0.173392136311421</v>
      </c>
      <c r="M11" s="19"/>
      <c r="N11" s="19" t="n">
        <v>0.245050856444019</v>
      </c>
      <c r="O11" s="19" t="n">
        <v>0.258537931091583</v>
      </c>
      <c r="P11" s="19" t="n">
        <v>0.255470357808248</v>
      </c>
      <c r="Q11" s="19" t="n">
        <v>0.243366068313887</v>
      </c>
      <c r="R11" s="19"/>
      <c r="S11" s="19" t="n">
        <v>0.285700946931161</v>
      </c>
      <c r="T11" s="19" t="n">
        <v>0.181050821781133</v>
      </c>
      <c r="U11" s="19" t="n">
        <v>0.197005220840738</v>
      </c>
      <c r="V11" s="19" t="n">
        <v>0.185092113734767</v>
      </c>
      <c r="W11" s="19" t="n">
        <v>0.28332397398071</v>
      </c>
      <c r="X11" s="19" t="n">
        <v>0.281386339621445</v>
      </c>
      <c r="Y11" s="19" t="n">
        <v>0.246278410939201</v>
      </c>
      <c r="Z11" s="19" t="n">
        <v>0.331137076950179</v>
      </c>
      <c r="AA11" s="19" t="n">
        <v>0.284375079639727</v>
      </c>
      <c r="AB11" s="19" t="n">
        <v>0.26048660721381</v>
      </c>
      <c r="AC11" s="19" t="n">
        <v>0.282814325945489</v>
      </c>
      <c r="AD11" s="19" t="n">
        <v>0.181115448834921</v>
      </c>
      <c r="AE11" s="19"/>
      <c r="AF11" s="19" t="n">
        <v>0.238219351222487</v>
      </c>
      <c r="AG11" s="19" t="n">
        <v>0.252005502888903</v>
      </c>
      <c r="AH11" s="19" t="n">
        <v>0.254712976000513</v>
      </c>
      <c r="AI11" s="19"/>
      <c r="AJ11" s="19" t="n">
        <v>0.212738630818656</v>
      </c>
      <c r="AK11" s="19" t="n">
        <v>0.278364169363194</v>
      </c>
      <c r="AL11" s="19" t="n">
        <v>0.235809462701611</v>
      </c>
      <c r="AM11" s="19" t="n">
        <v>0.318933667988399</v>
      </c>
      <c r="AN11" s="19" t="n">
        <v>0.260728462626713</v>
      </c>
      <c r="AO11" s="19"/>
      <c r="AP11" s="19" t="n">
        <v>0.220265901021087</v>
      </c>
      <c r="AQ11" s="19" t="n">
        <v>0.288264560639221</v>
      </c>
      <c r="AR11" s="19" t="n">
        <v>0.156276647477678</v>
      </c>
      <c r="AS11" s="19" t="n">
        <v>0.267825408097602</v>
      </c>
      <c r="AT11" s="19" t="n">
        <v>0.245360416674917</v>
      </c>
      <c r="AU11" s="19"/>
      <c r="AV11" s="19" t="n">
        <v>0.300708241020766</v>
      </c>
      <c r="AW11" s="19" t="n">
        <v>0.234097306799424</v>
      </c>
      <c r="AX11" s="19" t="n">
        <v>0.220142448564709</v>
      </c>
      <c r="AY11" s="19" t="n">
        <v>0.259729236184045</v>
      </c>
      <c r="AZ11" s="19" t="n">
        <v>0.23713316871146</v>
      </c>
      <c r="BA11" s="19" t="n">
        <v>0.249480737817492</v>
      </c>
      <c r="BB11" s="19"/>
      <c r="BC11" s="19" t="n">
        <v>0.219882365018228</v>
      </c>
      <c r="BD11" s="19" t="n">
        <v>0.30809198892169</v>
      </c>
      <c r="BE11" s="19" t="n">
        <v>0.279904150197508</v>
      </c>
      <c r="BF11" s="19" t="n">
        <v>0.220124494892185</v>
      </c>
      <c r="BG11" s="19" t="n">
        <v>0.132640361345355</v>
      </c>
    </row>
    <row r="12">
      <c r="B12" s="20" t="s">
        <v>652</v>
      </c>
      <c r="C12" s="19" t="n">
        <v>0.267650053613594</v>
      </c>
      <c r="D12" s="19" t="n">
        <v>0.277934078084616</v>
      </c>
      <c r="E12" s="19" t="n">
        <v>0.254891047096424</v>
      </c>
      <c r="F12" s="19"/>
      <c r="G12" s="19" t="n">
        <v>0.287104398741784</v>
      </c>
      <c r="H12" s="19" t="n">
        <v>0.189563188179508</v>
      </c>
      <c r="I12" s="19" t="n">
        <v>0.280906612587606</v>
      </c>
      <c r="J12" s="19" t="n">
        <v>0.263285747771231</v>
      </c>
      <c r="K12" s="19" t="n">
        <v>0.262703915892601</v>
      </c>
      <c r="L12" s="19" t="n">
        <v>0.315616010625792</v>
      </c>
      <c r="M12" s="19"/>
      <c r="N12" s="19" t="n">
        <v>0.254374240899063</v>
      </c>
      <c r="O12" s="19" t="n">
        <v>0.252237538622635</v>
      </c>
      <c r="P12" s="19" t="n">
        <v>0.278747418028353</v>
      </c>
      <c r="Q12" s="19" t="n">
        <v>0.286506441165825</v>
      </c>
      <c r="R12" s="19"/>
      <c r="S12" s="19" t="n">
        <v>0.221057035314555</v>
      </c>
      <c r="T12" s="19" t="n">
        <v>0.27292218899272</v>
      </c>
      <c r="U12" s="19" t="n">
        <v>0.320356541818756</v>
      </c>
      <c r="V12" s="19" t="n">
        <v>0.30348955026695</v>
      </c>
      <c r="W12" s="19" t="n">
        <v>0.240685573555342</v>
      </c>
      <c r="X12" s="19" t="n">
        <v>0.281290880582941</v>
      </c>
      <c r="Y12" s="19" t="n">
        <v>0.286323941108584</v>
      </c>
      <c r="Z12" s="19" t="n">
        <v>0.245568633305948</v>
      </c>
      <c r="AA12" s="19" t="n">
        <v>0.236590492697284</v>
      </c>
      <c r="AB12" s="19" t="n">
        <v>0.301068656622517</v>
      </c>
      <c r="AC12" s="19" t="n">
        <v>0.233114322832362</v>
      </c>
      <c r="AD12" s="19" t="n">
        <v>0.317969390655172</v>
      </c>
      <c r="AE12" s="19"/>
      <c r="AF12" s="19" t="n">
        <v>0.260623512136496</v>
      </c>
      <c r="AG12" s="19" t="n">
        <v>0.272063092043846</v>
      </c>
      <c r="AH12" s="19" t="n">
        <v>0.249485048887408</v>
      </c>
      <c r="AI12" s="19"/>
      <c r="AJ12" s="19" t="n">
        <v>0.291554067476931</v>
      </c>
      <c r="AK12" s="19" t="n">
        <v>0.237215445392262</v>
      </c>
      <c r="AL12" s="19" t="n">
        <v>0.265990077861493</v>
      </c>
      <c r="AM12" s="19" t="n">
        <v>0.15873177837298</v>
      </c>
      <c r="AN12" s="19" t="n">
        <v>0.248847741511883</v>
      </c>
      <c r="AO12" s="19"/>
      <c r="AP12" s="19" t="n">
        <v>0.2785496587449</v>
      </c>
      <c r="AQ12" s="19" t="n">
        <v>0.229216311178723</v>
      </c>
      <c r="AR12" s="19" t="n">
        <v>0.364632700207465</v>
      </c>
      <c r="AS12" s="19" t="n">
        <v>0.256758867874576</v>
      </c>
      <c r="AT12" s="19" t="n">
        <v>0.331055686240707</v>
      </c>
      <c r="AU12" s="19"/>
      <c r="AV12" s="19" t="n">
        <v>0.235557319041689</v>
      </c>
      <c r="AW12" s="19" t="n">
        <v>0.249794583319394</v>
      </c>
      <c r="AX12" s="19" t="n">
        <v>0.256327168522332</v>
      </c>
      <c r="AY12" s="19" t="n">
        <v>0.277822525663445</v>
      </c>
      <c r="AZ12" s="19" t="n">
        <v>0.337553534618858</v>
      </c>
      <c r="BA12" s="19" t="n">
        <v>0.293983939850171</v>
      </c>
      <c r="BB12" s="19"/>
      <c r="BC12" s="19" t="n">
        <v>0.30876377761152</v>
      </c>
      <c r="BD12" s="19" t="n">
        <v>0.262060262571164</v>
      </c>
      <c r="BE12" s="19" t="n">
        <v>0.266615666267178</v>
      </c>
      <c r="BF12" s="19" t="n">
        <v>0.224993540368879</v>
      </c>
      <c r="BG12" s="19" t="n">
        <v>0.252195341660057</v>
      </c>
    </row>
    <row r="13">
      <c r="B13" s="20" t="s">
        <v>653</v>
      </c>
      <c r="C13" s="19" t="n">
        <v>0.180877445277842</v>
      </c>
      <c r="D13" s="19" t="n">
        <v>0.194202280104441</v>
      </c>
      <c r="E13" s="19" t="n">
        <v>0.169291229625636</v>
      </c>
      <c r="F13" s="19"/>
      <c r="G13" s="19" t="n">
        <v>0.108886421234691</v>
      </c>
      <c r="H13" s="19" t="n">
        <v>0.167710656617457</v>
      </c>
      <c r="I13" s="19" t="n">
        <v>0.111808682641354</v>
      </c>
      <c r="J13" s="19" t="n">
        <v>0.256978016787835</v>
      </c>
      <c r="K13" s="19" t="n">
        <v>0.21584603207624</v>
      </c>
      <c r="L13" s="19" t="n">
        <v>0.216549635811904</v>
      </c>
      <c r="M13" s="19"/>
      <c r="N13" s="19" t="n">
        <v>0.15548627830193</v>
      </c>
      <c r="O13" s="19" t="n">
        <v>0.179430043268424</v>
      </c>
      <c r="P13" s="19" t="n">
        <v>0.206506686741103</v>
      </c>
      <c r="Q13" s="19" t="n">
        <v>0.189523086364953</v>
      </c>
      <c r="R13" s="19"/>
      <c r="S13" s="19" t="n">
        <v>0.1548531453845</v>
      </c>
      <c r="T13" s="19" t="n">
        <v>0.174414150969265</v>
      </c>
      <c r="U13" s="19" t="n">
        <v>0.177505428846163</v>
      </c>
      <c r="V13" s="19" t="n">
        <v>0.134837630154736</v>
      </c>
      <c r="W13" s="19" t="n">
        <v>0.225749073776544</v>
      </c>
      <c r="X13" s="19" t="n">
        <v>0.167763337935752</v>
      </c>
      <c r="Y13" s="19" t="n">
        <v>0.223143566490097</v>
      </c>
      <c r="Z13" s="19" t="n">
        <v>0.230465894978437</v>
      </c>
      <c r="AA13" s="19" t="n">
        <v>0.182416322362081</v>
      </c>
      <c r="AB13" s="19" t="n">
        <v>0.195020812688398</v>
      </c>
      <c r="AC13" s="19" t="n">
        <v>0.104068828538811</v>
      </c>
      <c r="AD13" s="19" t="n">
        <v>0.301463212399805</v>
      </c>
      <c r="AE13" s="19"/>
      <c r="AF13" s="19" t="n">
        <v>0.196862732327259</v>
      </c>
      <c r="AG13" s="19" t="n">
        <v>0.190522572989241</v>
      </c>
      <c r="AH13" s="19" t="n">
        <v>0.139831625739909</v>
      </c>
      <c r="AI13" s="19"/>
      <c r="AJ13" s="19" t="n">
        <v>0.204341799468999</v>
      </c>
      <c r="AK13" s="19" t="n">
        <v>0.160412806503681</v>
      </c>
      <c r="AL13" s="19" t="n">
        <v>0.228404972619664</v>
      </c>
      <c r="AM13" s="19" t="n">
        <v>0.162898874526329</v>
      </c>
      <c r="AN13" s="19" t="n">
        <v>0.186196990185218</v>
      </c>
      <c r="AO13" s="19"/>
      <c r="AP13" s="19" t="n">
        <v>0.210752100496941</v>
      </c>
      <c r="AQ13" s="19" t="n">
        <v>0.154848056793359</v>
      </c>
      <c r="AR13" s="19" t="n">
        <v>0.226697423670837</v>
      </c>
      <c r="AS13" s="19" t="n">
        <v>0.173516094901489</v>
      </c>
      <c r="AT13" s="19" t="n">
        <v>0.121510669444236</v>
      </c>
      <c r="AU13" s="19"/>
      <c r="AV13" s="19" t="n">
        <v>0.123788148972532</v>
      </c>
      <c r="AW13" s="19" t="n">
        <v>0.215407371576326</v>
      </c>
      <c r="AX13" s="19" t="n">
        <v>0.285320259993609</v>
      </c>
      <c r="AY13" s="19" t="n">
        <v>0.172138189500484</v>
      </c>
      <c r="AZ13" s="19" t="n">
        <v>0.0867357244382418</v>
      </c>
      <c r="BA13" s="19" t="n">
        <v>0.199384899780901</v>
      </c>
      <c r="BB13" s="19"/>
      <c r="BC13" s="19" t="n">
        <v>0.195571780310777</v>
      </c>
      <c r="BD13" s="19" t="n">
        <v>0.141782034464283</v>
      </c>
      <c r="BE13" s="19" t="n">
        <v>0.190599063166791</v>
      </c>
      <c r="BF13" s="19" t="n">
        <v>0.186177573827194</v>
      </c>
      <c r="BG13" s="19" t="n">
        <v>0.0620415290103332</v>
      </c>
    </row>
    <row r="14">
      <c r="B14" s="20" t="s">
        <v>654</v>
      </c>
      <c r="C14" s="19" t="n">
        <v>0.0476670898037101</v>
      </c>
      <c r="D14" s="19" t="n">
        <v>0.0430104406507172</v>
      </c>
      <c r="E14" s="19" t="n">
        <v>0.0526711370929217</v>
      </c>
      <c r="F14" s="19"/>
      <c r="G14" s="19" t="n">
        <v>0.0655385717218838</v>
      </c>
      <c r="H14" s="19" t="n">
        <v>0.042103051674144</v>
      </c>
      <c r="I14" s="19" t="n">
        <v>0.0394939298668157</v>
      </c>
      <c r="J14" s="19" t="n">
        <v>0.0250800646968092</v>
      </c>
      <c r="K14" s="19" t="n">
        <v>0.0562511067666816</v>
      </c>
      <c r="L14" s="19" t="n">
        <v>0.0584739275907356</v>
      </c>
      <c r="M14" s="19"/>
      <c r="N14" s="19" t="n">
        <v>0.0502690004447071</v>
      </c>
      <c r="O14" s="19" t="n">
        <v>0.0546050485307434</v>
      </c>
      <c r="P14" s="19" t="n">
        <v>0.051108713185657</v>
      </c>
      <c r="Q14" s="19" t="n">
        <v>0.0343220346475227</v>
      </c>
      <c r="R14" s="19"/>
      <c r="S14" s="19" t="n">
        <v>0.0437638545353121</v>
      </c>
      <c r="T14" s="19" t="n">
        <v>0.0426292526818577</v>
      </c>
      <c r="U14" s="19" t="n">
        <v>0.0382113558401127</v>
      </c>
      <c r="V14" s="19" t="n">
        <v>0.0431070874208113</v>
      </c>
      <c r="W14" s="19" t="n">
        <v>0.0649280117758679</v>
      </c>
      <c r="X14" s="19" t="n">
        <v>0.0642590429897537</v>
      </c>
      <c r="Y14" s="19" t="n">
        <v>0.0401875524002168</v>
      </c>
      <c r="Z14" s="19" t="n">
        <v>0.0871608825610963</v>
      </c>
      <c r="AA14" s="19" t="n">
        <v>0.0312751638480501</v>
      </c>
      <c r="AB14" s="19" t="n">
        <v>0.0420613348259445</v>
      </c>
      <c r="AC14" s="19" t="n">
        <v>0.054367408858832</v>
      </c>
      <c r="AD14" s="19" t="n">
        <v>0.0590120888115496</v>
      </c>
      <c r="AE14" s="19"/>
      <c r="AF14" s="19" t="n">
        <v>0.0383951174102749</v>
      </c>
      <c r="AG14" s="19" t="n">
        <v>0.0452513935184555</v>
      </c>
      <c r="AH14" s="19" t="n">
        <v>0.0636833143173987</v>
      </c>
      <c r="AI14" s="19"/>
      <c r="AJ14" s="19" t="n">
        <v>0.0595759417677775</v>
      </c>
      <c r="AK14" s="19" t="n">
        <v>0.0230854001574211</v>
      </c>
      <c r="AL14" s="19" t="n">
        <v>0.0752950654080106</v>
      </c>
      <c r="AM14" s="19" t="n">
        <v>0</v>
      </c>
      <c r="AN14" s="19" t="n">
        <v>0.0585918162304531</v>
      </c>
      <c r="AO14" s="19"/>
      <c r="AP14" s="19" t="n">
        <v>0.0341990499039083</v>
      </c>
      <c r="AQ14" s="19" t="n">
        <v>0.0490814125436773</v>
      </c>
      <c r="AR14" s="19" t="n">
        <v>0.0797881536764397</v>
      </c>
      <c r="AS14" s="19" t="n">
        <v>0.0417601360576924</v>
      </c>
      <c r="AT14" s="19" t="n">
        <v>0.0404542757489632</v>
      </c>
      <c r="AU14" s="19"/>
      <c r="AV14" s="19" t="n">
        <v>0.051731827607214</v>
      </c>
      <c r="AW14" s="19" t="n">
        <v>0.0448474393493648</v>
      </c>
      <c r="AX14" s="19" t="n">
        <v>0.0660157323327783</v>
      </c>
      <c r="AY14" s="19" t="n">
        <v>0.0359478467109088</v>
      </c>
      <c r="AZ14" s="19" t="n">
        <v>0.0354770672936035</v>
      </c>
      <c r="BA14" s="19" t="n">
        <v>0.0379106184642626</v>
      </c>
      <c r="BB14" s="19"/>
      <c r="BC14" s="19" t="n">
        <v>0.0392927465569249</v>
      </c>
      <c r="BD14" s="19" t="n">
        <v>0.0585233463742693</v>
      </c>
      <c r="BE14" s="19" t="n">
        <v>0.0377001108634383</v>
      </c>
      <c r="BF14" s="19" t="n">
        <v>0.0305896119839658</v>
      </c>
      <c r="BG14" s="19" t="n">
        <v>0.0602078164740485</v>
      </c>
    </row>
    <row r="15">
      <c r="B15" s="20" t="s">
        <v>655</v>
      </c>
      <c r="C15" s="21" t="n">
        <v>0.0459823387019183</v>
      </c>
      <c r="D15" s="21" t="n">
        <v>0.03831117030254</v>
      </c>
      <c r="E15" s="21" t="n">
        <v>0.0539455087261062</v>
      </c>
      <c r="F15" s="21"/>
      <c r="G15" s="21" t="n">
        <v>0.011703646457284</v>
      </c>
      <c r="H15" s="21" t="n">
        <v>0.0279238245986874</v>
      </c>
      <c r="I15" s="21" t="n">
        <v>0.0302406782166126</v>
      </c>
      <c r="J15" s="21" t="n">
        <v>0.0474511209458034</v>
      </c>
      <c r="K15" s="21" t="n">
        <v>0.0917593901115083</v>
      </c>
      <c r="L15" s="21" t="n">
        <v>0.0681043164753649</v>
      </c>
      <c r="M15" s="21"/>
      <c r="N15" s="21" t="n">
        <v>0.025080038496877</v>
      </c>
      <c r="O15" s="21" t="n">
        <v>0.0487973064147727</v>
      </c>
      <c r="P15" s="21" t="n">
        <v>0.047627899197767</v>
      </c>
      <c r="Q15" s="21" t="n">
        <v>0.0659241337237324</v>
      </c>
      <c r="R15" s="21"/>
      <c r="S15" s="21" t="n">
        <v>0.0312726881000524</v>
      </c>
      <c r="T15" s="21" t="n">
        <v>0.0497522166734286</v>
      </c>
      <c r="U15" s="21" t="n">
        <v>0.0534640708468802</v>
      </c>
      <c r="V15" s="21" t="n">
        <v>0.108755437234776</v>
      </c>
      <c r="W15" s="21" t="n">
        <v>0.0528172155413695</v>
      </c>
      <c r="X15" s="21" t="n">
        <v>0</v>
      </c>
      <c r="Y15" s="21" t="n">
        <v>0.0322858662979325</v>
      </c>
      <c r="Z15" s="21" t="n">
        <v>0.044622395219591</v>
      </c>
      <c r="AA15" s="21" t="n">
        <v>0.0346420003412894</v>
      </c>
      <c r="AB15" s="21" t="n">
        <v>0.0714916071417078</v>
      </c>
      <c r="AC15" s="21" t="n">
        <v>0.0325343309150864</v>
      </c>
      <c r="AD15" s="21" t="n">
        <v>0.0578195246877462</v>
      </c>
      <c r="AE15" s="21"/>
      <c r="AF15" s="21" t="n">
        <v>0.0437147878752717</v>
      </c>
      <c r="AG15" s="21" t="n">
        <v>0.0427850356571397</v>
      </c>
      <c r="AH15" s="21" t="n">
        <v>0.088231754148497</v>
      </c>
      <c r="AI15" s="21"/>
      <c r="AJ15" s="21" t="n">
        <v>0.0455911502296815</v>
      </c>
      <c r="AK15" s="21" t="n">
        <v>0.0473395679393664</v>
      </c>
      <c r="AL15" s="21" t="n">
        <v>0.0271275249469045</v>
      </c>
      <c r="AM15" s="21" t="n">
        <v>0.0450160679129119</v>
      </c>
      <c r="AN15" s="21" t="n">
        <v>0.0523369069375001</v>
      </c>
      <c r="AO15" s="21"/>
      <c r="AP15" s="21" t="n">
        <v>0.0598000009242104</v>
      </c>
      <c r="AQ15" s="21" t="n">
        <v>0.0401814181273034</v>
      </c>
      <c r="AR15" s="21" t="n">
        <v>0.0096855497660993</v>
      </c>
      <c r="AS15" s="21" t="n">
        <v>0.0388418037173425</v>
      </c>
      <c r="AT15" s="21" t="n">
        <v>0.0398631324095206</v>
      </c>
      <c r="AU15" s="21"/>
      <c r="AV15" s="21" t="n">
        <v>0.0317308830320146</v>
      </c>
      <c r="AW15" s="21" t="n">
        <v>0.0668207257634075</v>
      </c>
      <c r="AX15" s="21" t="n">
        <v>0.00894762843985874</v>
      </c>
      <c r="AY15" s="21" t="n">
        <v>0.0316163376185449</v>
      </c>
      <c r="AZ15" s="21" t="n">
        <v>0.0537741175154281</v>
      </c>
      <c r="BA15" s="21" t="n">
        <v>0.0723020896596171</v>
      </c>
      <c r="BB15" s="21"/>
      <c r="BC15" s="21" t="n">
        <v>0.0645874295322763</v>
      </c>
      <c r="BD15" s="21" t="n">
        <v>0.0229924493512659</v>
      </c>
      <c r="BE15" s="21" t="n">
        <v>0.0368372583281312</v>
      </c>
      <c r="BF15" s="21" t="n">
        <v>0.0387078164110238</v>
      </c>
      <c r="BG15" s="21" t="n">
        <v>0.0922919351875996</v>
      </c>
    </row>
    <row r="16">
      <c r="B16" s="18" t="s">
        <v>331</v>
      </c>
    </row>
    <row r="17">
      <c r="B17" t="s">
        <v>80</v>
      </c>
    </row>
    <row r="18">
      <c r="B18" t="s">
        <v>81</v>
      </c>
    </row>
    <row r="20">
      <c r="B20"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93</v>
      </c>
      <c r="D7" s="11" t="n">
        <v>43</v>
      </c>
      <c r="E7" s="11" t="n">
        <v>49</v>
      </c>
      <c r="F7" s="11"/>
      <c r="G7" s="11" t="n">
        <v>13</v>
      </c>
      <c r="H7" s="11" t="n">
        <v>15</v>
      </c>
      <c r="I7" s="11" t="n">
        <v>17</v>
      </c>
      <c r="J7" s="11" t="n">
        <v>12</v>
      </c>
      <c r="K7" s="11" t="n">
        <v>19</v>
      </c>
      <c r="L7" s="11" t="n">
        <v>17</v>
      </c>
      <c r="M7" s="11"/>
      <c r="N7" s="11" t="n">
        <v>17</v>
      </c>
      <c r="O7" s="11" t="n">
        <v>26</v>
      </c>
      <c r="P7" s="11" t="n">
        <v>24</v>
      </c>
      <c r="Q7" s="11" t="n">
        <v>26</v>
      </c>
      <c r="R7" s="11"/>
      <c r="S7" s="11" t="n">
        <v>18</v>
      </c>
      <c r="T7" s="11" t="n">
        <v>14</v>
      </c>
      <c r="U7" s="11" t="n">
        <v>13</v>
      </c>
      <c r="V7" s="11" t="n">
        <v>5</v>
      </c>
      <c r="W7" s="11" t="n">
        <v>5</v>
      </c>
      <c r="X7" s="11" t="n">
        <v>9</v>
      </c>
      <c r="Y7" s="11" t="n">
        <v>5</v>
      </c>
      <c r="Z7" s="11" t="n">
        <v>4</v>
      </c>
      <c r="AA7" s="11" t="n">
        <v>8</v>
      </c>
      <c r="AB7" s="11" t="n">
        <v>9</v>
      </c>
      <c r="AC7" s="11" t="n">
        <v>1</v>
      </c>
      <c r="AD7" s="11" t="n">
        <v>2</v>
      </c>
      <c r="AE7" s="11"/>
      <c r="AF7" s="11" t="n">
        <v>34</v>
      </c>
      <c r="AG7" s="11" t="n">
        <v>38</v>
      </c>
      <c r="AH7" s="11" t="n">
        <v>11</v>
      </c>
      <c r="AI7" s="11"/>
      <c r="AJ7" s="11" t="n">
        <v>31</v>
      </c>
      <c r="AK7" s="11" t="n">
        <v>27</v>
      </c>
      <c r="AL7" s="11" t="n">
        <v>7</v>
      </c>
      <c r="AM7" s="11" t="n">
        <v>1</v>
      </c>
      <c r="AN7" s="11" t="n">
        <v>9</v>
      </c>
      <c r="AO7" s="11"/>
      <c r="AP7" s="11" t="n">
        <v>14</v>
      </c>
      <c r="AQ7" s="11" t="n">
        <v>31</v>
      </c>
      <c r="AR7" s="11" t="n">
        <v>12</v>
      </c>
      <c r="AS7" s="11" t="n">
        <v>13</v>
      </c>
      <c r="AT7" s="11" t="n">
        <v>5</v>
      </c>
      <c r="AU7" s="11"/>
      <c r="AV7" s="11" t="n">
        <v>31</v>
      </c>
      <c r="AW7" s="11" t="n">
        <v>14</v>
      </c>
      <c r="AX7" s="11" t="n">
        <v>9</v>
      </c>
      <c r="AY7" s="11" t="n">
        <v>14</v>
      </c>
      <c r="AZ7" s="11" t="n">
        <v>8</v>
      </c>
      <c r="BA7" s="11" t="n">
        <v>7</v>
      </c>
      <c r="BB7" s="11"/>
      <c r="BC7" s="11" t="n">
        <v>21</v>
      </c>
      <c r="BD7" s="11" t="n">
        <v>29</v>
      </c>
      <c r="BE7" s="11" t="n">
        <v>27</v>
      </c>
      <c r="BF7" s="11" t="n">
        <v>5</v>
      </c>
      <c r="BG7" s="11" t="n">
        <v>1</v>
      </c>
    </row>
    <row r="8" ht="30" customHeight="1">
      <c r="B8" s="12" t="s">
        <v>20</v>
      </c>
      <c r="C8" s="12" t="n">
        <v>96</v>
      </c>
      <c r="D8" s="12" t="n">
        <v>43</v>
      </c>
      <c r="E8" s="12" t="n">
        <v>52</v>
      </c>
      <c r="F8" s="12"/>
      <c r="G8" s="12" t="n">
        <v>13</v>
      </c>
      <c r="H8" s="12" t="n">
        <v>17</v>
      </c>
      <c r="I8" s="12" t="n">
        <v>19</v>
      </c>
      <c r="J8" s="12" t="n">
        <v>12</v>
      </c>
      <c r="K8" s="12" t="n">
        <v>18</v>
      </c>
      <c r="L8" s="12" t="n">
        <v>17</v>
      </c>
      <c r="M8" s="12"/>
      <c r="N8" s="12" t="n">
        <v>18</v>
      </c>
      <c r="O8" s="12" t="n">
        <v>29</v>
      </c>
      <c r="P8" s="12" t="n">
        <v>24</v>
      </c>
      <c r="Q8" s="12" t="n">
        <v>25</v>
      </c>
      <c r="R8" s="12"/>
      <c r="S8" s="12" t="n">
        <v>17</v>
      </c>
      <c r="T8" s="12" t="n">
        <v>15</v>
      </c>
      <c r="U8" s="12" t="n">
        <v>15</v>
      </c>
      <c r="V8" s="12" t="n">
        <v>6</v>
      </c>
      <c r="W8" s="12" t="n">
        <v>6</v>
      </c>
      <c r="X8" s="12" t="n">
        <v>11</v>
      </c>
      <c r="Y8" s="12" t="n">
        <v>5</v>
      </c>
      <c r="Z8" s="12" t="n">
        <v>3</v>
      </c>
      <c r="AA8" s="12" t="n">
        <v>8</v>
      </c>
      <c r="AB8" s="12" t="n">
        <v>9</v>
      </c>
      <c r="AC8" s="12" t="n">
        <v>1</v>
      </c>
      <c r="AD8" s="12" t="n">
        <v>2</v>
      </c>
      <c r="AE8" s="12"/>
      <c r="AF8" s="12" t="n">
        <v>34</v>
      </c>
      <c r="AG8" s="12" t="n">
        <v>40</v>
      </c>
      <c r="AH8" s="12" t="n">
        <v>11</v>
      </c>
      <c r="AI8" s="12"/>
      <c r="AJ8" s="12" t="n">
        <v>32</v>
      </c>
      <c r="AK8" s="12" t="n">
        <v>29</v>
      </c>
      <c r="AL8" s="12" t="n">
        <v>7</v>
      </c>
      <c r="AM8" s="12" t="n">
        <v>1</v>
      </c>
      <c r="AN8" s="12" t="n">
        <v>9</v>
      </c>
      <c r="AO8" s="12"/>
      <c r="AP8" s="12" t="n">
        <v>15</v>
      </c>
      <c r="AQ8" s="12" t="n">
        <v>32</v>
      </c>
      <c r="AR8" s="12" t="n">
        <v>12</v>
      </c>
      <c r="AS8" s="12" t="n">
        <v>13</v>
      </c>
      <c r="AT8" s="12" t="n">
        <v>6</v>
      </c>
      <c r="AU8" s="12"/>
      <c r="AV8" s="12" t="n">
        <v>32</v>
      </c>
      <c r="AW8" s="12" t="n">
        <v>15</v>
      </c>
      <c r="AX8" s="12" t="n">
        <v>9</v>
      </c>
      <c r="AY8" s="12" t="n">
        <v>14</v>
      </c>
      <c r="AZ8" s="12" t="n">
        <v>9</v>
      </c>
      <c r="BA8" s="12" t="n">
        <v>7</v>
      </c>
      <c r="BB8" s="12"/>
      <c r="BC8" s="12" t="n">
        <v>21</v>
      </c>
      <c r="BD8" s="12" t="n">
        <v>29</v>
      </c>
      <c r="BE8" s="12" t="n">
        <v>28</v>
      </c>
      <c r="BF8" s="12" t="n">
        <v>6</v>
      </c>
      <c r="BG8" s="12" t="n">
        <v>1</v>
      </c>
    </row>
    <row r="9">
      <c r="B9" s="20" t="s">
        <v>688</v>
      </c>
      <c r="C9" s="19" t="n">
        <v>0.228693871401823</v>
      </c>
      <c r="D9" s="19" t="n">
        <v>0.293563796492418</v>
      </c>
      <c r="E9" s="19" t="n">
        <v>0.178034746565141</v>
      </c>
      <c r="F9" s="19"/>
      <c r="G9" s="19" t="n">
        <v>0.234672808881625</v>
      </c>
      <c r="H9" s="19" t="n">
        <v>0.0968057057513627</v>
      </c>
      <c r="I9" s="19" t="n">
        <v>0.253885550134856</v>
      </c>
      <c r="J9" s="19" t="n">
        <v>0.298859114298866</v>
      </c>
      <c r="K9" s="19" t="n">
        <v>0.237412809123289</v>
      </c>
      <c r="L9" s="19" t="n">
        <v>0.268777931599924</v>
      </c>
      <c r="M9" s="19"/>
      <c r="N9" s="19" t="n">
        <v>0.227149582124735</v>
      </c>
      <c r="O9" s="19" t="n">
        <v>0.21515413220353</v>
      </c>
      <c r="P9" s="19" t="n">
        <v>0.216187861580515</v>
      </c>
      <c r="Q9" s="19" t="n">
        <v>0.257765143859244</v>
      </c>
      <c r="R9" s="19"/>
      <c r="S9" s="19" t="n">
        <v>0.26587706069771</v>
      </c>
      <c r="T9" s="19" t="n">
        <v>0.136070547069172</v>
      </c>
      <c r="U9" s="19" t="n">
        <v>0.144437599358743</v>
      </c>
      <c r="V9" s="19" t="n">
        <v>0.406865938058751</v>
      </c>
      <c r="W9" s="19" t="n">
        <v>0.178653076261156</v>
      </c>
      <c r="X9" s="19" t="n">
        <v>0.240849308447693</v>
      </c>
      <c r="Y9" s="19" t="n">
        <v>0.41213246022241</v>
      </c>
      <c r="Z9" s="19" t="n">
        <v>0</v>
      </c>
      <c r="AA9" s="19" t="n">
        <v>0.240749255252916</v>
      </c>
      <c r="AB9" s="19" t="n">
        <v>0.300294594594508</v>
      </c>
      <c r="AC9" s="19" t="n">
        <v>1</v>
      </c>
      <c r="AD9" s="19" t="n">
        <v>0</v>
      </c>
      <c r="AE9" s="19"/>
      <c r="AF9" s="19" t="n">
        <v>0.266445295675499</v>
      </c>
      <c r="AG9" s="19" t="n">
        <v>0.238519246262</v>
      </c>
      <c r="AH9" s="19" t="n">
        <v>0.0937378852451836</v>
      </c>
      <c r="AI9" s="19"/>
      <c r="AJ9" s="19" t="n">
        <v>0.348422658205846</v>
      </c>
      <c r="AK9" s="19" t="n">
        <v>0.172945347253644</v>
      </c>
      <c r="AL9" s="19" t="n">
        <v>0</v>
      </c>
      <c r="AM9" s="19" t="n">
        <v>0</v>
      </c>
      <c r="AN9" s="19" t="n">
        <v>0.201491852729853</v>
      </c>
      <c r="AO9" s="19"/>
      <c r="AP9" s="19" t="n">
        <v>0.214264518567029</v>
      </c>
      <c r="AQ9" s="19" t="n">
        <v>0.180240856033404</v>
      </c>
      <c r="AR9" s="19" t="n">
        <v>0.260281988658833</v>
      </c>
      <c r="AS9" s="19" t="n">
        <v>0.373492957505635</v>
      </c>
      <c r="AT9" s="19" t="n">
        <v>0</v>
      </c>
      <c r="AU9" s="19"/>
      <c r="AV9" s="19" t="n">
        <v>0.1929404659314</v>
      </c>
      <c r="AW9" s="19" t="n">
        <v>0.272670567606504</v>
      </c>
      <c r="AX9" s="19" t="n">
        <v>0.219106023346763</v>
      </c>
      <c r="AY9" s="19" t="n">
        <v>0.281614895938782</v>
      </c>
      <c r="AZ9" s="19" t="n">
        <v>0.126539904667541</v>
      </c>
      <c r="BA9" s="19" t="n">
        <v>0.266289601428543</v>
      </c>
      <c r="BB9" s="19"/>
      <c r="BC9" s="19" t="n">
        <v>0.219761136607739</v>
      </c>
      <c r="BD9" s="19" t="n">
        <v>0.315509307020391</v>
      </c>
      <c r="BE9" s="19" t="n">
        <v>0.214077884935483</v>
      </c>
      <c r="BF9" s="19" t="n">
        <v>0</v>
      </c>
      <c r="BG9" s="19" t="n">
        <v>1</v>
      </c>
    </row>
    <row r="10">
      <c r="B10" s="20" t="s">
        <v>689</v>
      </c>
      <c r="C10" s="19" t="n">
        <v>0.255430034291908</v>
      </c>
      <c r="D10" s="19" t="n">
        <v>0.197628468767219</v>
      </c>
      <c r="E10" s="19" t="n">
        <v>0.291352229417089</v>
      </c>
      <c r="F10" s="19"/>
      <c r="G10" s="19" t="n">
        <v>0.273750678878521</v>
      </c>
      <c r="H10" s="19" t="n">
        <v>0.281806822118589</v>
      </c>
      <c r="I10" s="19" t="n">
        <v>0.243886769469635</v>
      </c>
      <c r="J10" s="19" t="n">
        <v>0.11049935016051</v>
      </c>
      <c r="K10" s="19" t="n">
        <v>0.312902294766196</v>
      </c>
      <c r="L10" s="19" t="n">
        <v>0.268657779393073</v>
      </c>
      <c r="M10" s="19"/>
      <c r="N10" s="19" t="n">
        <v>0.26243193008416</v>
      </c>
      <c r="O10" s="19" t="n">
        <v>0.394919565057018</v>
      </c>
      <c r="P10" s="19" t="n">
        <v>0.239862129802841</v>
      </c>
      <c r="Q10" s="19" t="n">
        <v>0.102404522533001</v>
      </c>
      <c r="R10" s="19"/>
      <c r="S10" s="19" t="n">
        <v>0.352157151242583</v>
      </c>
      <c r="T10" s="19" t="n">
        <v>0.383612429938602</v>
      </c>
      <c r="U10" s="19" t="n">
        <v>0.24392816321859</v>
      </c>
      <c r="V10" s="19" t="n">
        <v>0</v>
      </c>
      <c r="W10" s="19" t="n">
        <v>0.441559603360235</v>
      </c>
      <c r="X10" s="19" t="n">
        <v>0.119565819607939</v>
      </c>
      <c r="Y10" s="19" t="n">
        <v>0</v>
      </c>
      <c r="Z10" s="19" t="n">
        <v>0.540842103288944</v>
      </c>
      <c r="AA10" s="19" t="n">
        <v>0.112158862897174</v>
      </c>
      <c r="AB10" s="19" t="n">
        <v>0.218377426444409</v>
      </c>
      <c r="AC10" s="19" t="n">
        <v>0</v>
      </c>
      <c r="AD10" s="19" t="n">
        <v>0.507599652660843</v>
      </c>
      <c r="AE10" s="19"/>
      <c r="AF10" s="19" t="n">
        <v>0.25118008007626</v>
      </c>
      <c r="AG10" s="19" t="n">
        <v>0.272468124398879</v>
      </c>
      <c r="AH10" s="19" t="n">
        <v>0.28402441248043</v>
      </c>
      <c r="AI10" s="19"/>
      <c r="AJ10" s="19" t="n">
        <v>0.312352108706018</v>
      </c>
      <c r="AK10" s="19" t="n">
        <v>0.257373307031482</v>
      </c>
      <c r="AL10" s="19" t="n">
        <v>0.324223195528573</v>
      </c>
      <c r="AM10" s="19" t="n">
        <v>0</v>
      </c>
      <c r="AN10" s="19" t="n">
        <v>0.207028801758821</v>
      </c>
      <c r="AO10" s="19"/>
      <c r="AP10" s="19" t="n">
        <v>0.303596769286121</v>
      </c>
      <c r="AQ10" s="19" t="n">
        <v>0.289562805226306</v>
      </c>
      <c r="AR10" s="19" t="n">
        <v>0.329738740981017</v>
      </c>
      <c r="AS10" s="19" t="n">
        <v>0.182033574347929</v>
      </c>
      <c r="AT10" s="19" t="n">
        <v>0.238065231117856</v>
      </c>
      <c r="AU10" s="19"/>
      <c r="AV10" s="19" t="n">
        <v>0.313474641505051</v>
      </c>
      <c r="AW10" s="19" t="n">
        <v>0.243263551822512</v>
      </c>
      <c r="AX10" s="19" t="n">
        <v>0.208265871245981</v>
      </c>
      <c r="AY10" s="19" t="n">
        <v>0.171403878456949</v>
      </c>
      <c r="AZ10" s="19" t="n">
        <v>0.262130118530647</v>
      </c>
      <c r="BA10" s="19" t="n">
        <v>0.329658455833049</v>
      </c>
      <c r="BB10" s="19"/>
      <c r="BC10" s="19" t="n">
        <v>0.107757691081608</v>
      </c>
      <c r="BD10" s="19" t="n">
        <v>0.243094540609172</v>
      </c>
      <c r="BE10" s="19" t="n">
        <v>0.382086665740221</v>
      </c>
      <c r="BF10" s="19" t="n">
        <v>0.213490795557763</v>
      </c>
      <c r="BG10" s="19" t="n">
        <v>0</v>
      </c>
    </row>
    <row r="11">
      <c r="B11" s="20" t="s">
        <v>690</v>
      </c>
      <c r="C11" s="19" t="n">
        <v>0.224050482574125</v>
      </c>
      <c r="D11" s="19" t="n">
        <v>0.206648553974383</v>
      </c>
      <c r="E11" s="19" t="n">
        <v>0.242504430331209</v>
      </c>
      <c r="F11" s="19"/>
      <c r="G11" s="19" t="n">
        <v>0.172886198067657</v>
      </c>
      <c r="H11" s="19" t="n">
        <v>0.354624046877296</v>
      </c>
      <c r="I11" s="19" t="n">
        <v>0.188108798502763</v>
      </c>
      <c r="J11" s="19" t="n">
        <v>0.268404950740164</v>
      </c>
      <c r="K11" s="19" t="n">
        <v>0.194098427998806</v>
      </c>
      <c r="L11" s="19" t="n">
        <v>0.173345643759502</v>
      </c>
      <c r="M11" s="19"/>
      <c r="N11" s="19" t="n">
        <v>0.294056683315319</v>
      </c>
      <c r="O11" s="19" t="n">
        <v>0.205793430134949</v>
      </c>
      <c r="P11" s="19" t="n">
        <v>0.127684452037013</v>
      </c>
      <c r="Q11" s="19" t="n">
        <v>0.288378995078294</v>
      </c>
      <c r="R11" s="19"/>
      <c r="S11" s="19" t="n">
        <v>0.212254314487097</v>
      </c>
      <c r="T11" s="19" t="n">
        <v>0.212853143733276</v>
      </c>
      <c r="U11" s="19" t="n">
        <v>0.0953438532624846</v>
      </c>
      <c r="V11" s="19" t="n">
        <v>0.593134061941249</v>
      </c>
      <c r="W11" s="19" t="n">
        <v>0</v>
      </c>
      <c r="X11" s="19" t="n">
        <v>0.323750453657267</v>
      </c>
      <c r="Y11" s="19" t="n">
        <v>0</v>
      </c>
      <c r="Z11" s="19" t="n">
        <v>0</v>
      </c>
      <c r="AA11" s="19" t="n">
        <v>0.162232554992812</v>
      </c>
      <c r="AB11" s="19" t="n">
        <v>0.481327978961083</v>
      </c>
      <c r="AC11" s="19" t="n">
        <v>0</v>
      </c>
      <c r="AD11" s="19" t="n">
        <v>0.492400347339157</v>
      </c>
      <c r="AE11" s="19"/>
      <c r="AF11" s="19" t="n">
        <v>0.201825009235807</v>
      </c>
      <c r="AG11" s="19" t="n">
        <v>0.224833453913006</v>
      </c>
      <c r="AH11" s="19" t="n">
        <v>0.194527823295635</v>
      </c>
      <c r="AI11" s="19"/>
      <c r="AJ11" s="19" t="n">
        <v>0.150765274832834</v>
      </c>
      <c r="AK11" s="19" t="n">
        <v>0.249879501007034</v>
      </c>
      <c r="AL11" s="19" t="n">
        <v>0.267976710179912</v>
      </c>
      <c r="AM11" s="19" t="n">
        <v>0</v>
      </c>
      <c r="AN11" s="19" t="n">
        <v>0.236874971213752</v>
      </c>
      <c r="AO11" s="19"/>
      <c r="AP11" s="19" t="n">
        <v>0.202056621969757</v>
      </c>
      <c r="AQ11" s="19" t="n">
        <v>0.236850612260447</v>
      </c>
      <c r="AR11" s="19" t="n">
        <v>0.164196436001536</v>
      </c>
      <c r="AS11" s="19" t="n">
        <v>0.0834408904521839</v>
      </c>
      <c r="AT11" s="19" t="n">
        <v>0.415859759130957</v>
      </c>
      <c r="AU11" s="19"/>
      <c r="AV11" s="19" t="n">
        <v>0.103907384861421</v>
      </c>
      <c r="AW11" s="19" t="n">
        <v>0.274534896435755</v>
      </c>
      <c r="AX11" s="19" t="n">
        <v>0.334477450971642</v>
      </c>
      <c r="AY11" s="19" t="n">
        <v>0.137587183843408</v>
      </c>
      <c r="AZ11" s="19" t="n">
        <v>0.39670403721901</v>
      </c>
      <c r="BA11" s="19" t="n">
        <v>0.168626818442767</v>
      </c>
      <c r="BB11" s="19"/>
      <c r="BC11" s="19" t="n">
        <v>0.34445539913878</v>
      </c>
      <c r="BD11" s="19" t="n">
        <v>0.182057974497631</v>
      </c>
      <c r="BE11" s="19" t="n">
        <v>0.189254168360807</v>
      </c>
      <c r="BF11" s="19" t="n">
        <v>0.579094655001995</v>
      </c>
      <c r="BG11" s="19" t="n">
        <v>0</v>
      </c>
    </row>
    <row r="12">
      <c r="B12" s="20" t="s">
        <v>691</v>
      </c>
      <c r="C12" s="19" t="n">
        <v>0.113470083724842</v>
      </c>
      <c r="D12" s="19" t="n">
        <v>0.141152009345593</v>
      </c>
      <c r="E12" s="19" t="n">
        <v>0.0921229722371749</v>
      </c>
      <c r="F12" s="19"/>
      <c r="G12" s="19" t="n">
        <v>0.14312184505061</v>
      </c>
      <c r="H12" s="19" t="n">
        <v>0.0683423601373348</v>
      </c>
      <c r="I12" s="19" t="n">
        <v>0.165956074598371</v>
      </c>
      <c r="J12" s="19" t="n">
        <v>0</v>
      </c>
      <c r="K12" s="19" t="n">
        <v>0.143236796342154</v>
      </c>
      <c r="L12" s="19" t="n">
        <v>0.126831391528541</v>
      </c>
      <c r="M12" s="19"/>
      <c r="N12" s="19" t="n">
        <v>0.0906091609206357</v>
      </c>
      <c r="O12" s="19" t="n">
        <v>0.0729938573799432</v>
      </c>
      <c r="P12" s="19" t="n">
        <v>0.17949206928312</v>
      </c>
      <c r="Q12" s="19" t="n">
        <v>0.113242838260963</v>
      </c>
      <c r="R12" s="19"/>
      <c r="S12" s="19" t="n">
        <v>0.0399708647909229</v>
      </c>
      <c r="T12" s="19" t="n">
        <v>0.137344637533717</v>
      </c>
      <c r="U12" s="19" t="n">
        <v>0.156333551413087</v>
      </c>
      <c r="V12" s="19" t="n">
        <v>0</v>
      </c>
      <c r="W12" s="19" t="n">
        <v>0.208584233910844</v>
      </c>
      <c r="X12" s="19" t="n">
        <v>0.102257806421072</v>
      </c>
      <c r="Y12" s="19" t="n">
        <v>0.172813274966437</v>
      </c>
      <c r="Z12" s="19" t="n">
        <v>0</v>
      </c>
      <c r="AA12" s="19" t="n">
        <v>0.365055196421344</v>
      </c>
      <c r="AB12" s="19" t="n">
        <v>0</v>
      </c>
      <c r="AC12" s="19" t="n">
        <v>0</v>
      </c>
      <c r="AD12" s="19" t="n">
        <v>0</v>
      </c>
      <c r="AE12" s="19"/>
      <c r="AF12" s="19" t="n">
        <v>0.056446991203583</v>
      </c>
      <c r="AG12" s="19" t="n">
        <v>0.131149217349227</v>
      </c>
      <c r="AH12" s="19" t="n">
        <v>0.166100716366883</v>
      </c>
      <c r="AI12" s="19"/>
      <c r="AJ12" s="19" t="n">
        <v>0.0671374338191738</v>
      </c>
      <c r="AK12" s="19" t="n">
        <v>0.212639739552098</v>
      </c>
      <c r="AL12" s="19" t="n">
        <v>0</v>
      </c>
      <c r="AM12" s="19" t="n">
        <v>0</v>
      </c>
      <c r="AN12" s="19" t="n">
        <v>0</v>
      </c>
      <c r="AO12" s="19"/>
      <c r="AP12" s="19" t="n">
        <v>0.147526553919815</v>
      </c>
      <c r="AQ12" s="19" t="n">
        <v>0.186190531131462</v>
      </c>
      <c r="AR12" s="19" t="n">
        <v>0</v>
      </c>
      <c r="AS12" s="19" t="n">
        <v>0.0657450449221034</v>
      </c>
      <c r="AT12" s="19" t="n">
        <v>0</v>
      </c>
      <c r="AU12" s="19"/>
      <c r="AV12" s="19" t="n">
        <v>0.245999394038728</v>
      </c>
      <c r="AW12" s="19" t="n">
        <v>0.0786111968073857</v>
      </c>
      <c r="AX12" s="19" t="n">
        <v>0</v>
      </c>
      <c r="AY12" s="19" t="n">
        <v>0.131349573544301</v>
      </c>
      <c r="AZ12" s="19" t="n">
        <v>0</v>
      </c>
      <c r="BA12" s="19" t="n">
        <v>0</v>
      </c>
      <c r="BB12" s="19"/>
      <c r="BC12" s="19" t="n">
        <v>0.132357221698037</v>
      </c>
      <c r="BD12" s="19" t="n">
        <v>0.101138186459592</v>
      </c>
      <c r="BE12" s="19" t="n">
        <v>0.104857700624143</v>
      </c>
      <c r="BF12" s="19" t="n">
        <v>0</v>
      </c>
      <c r="BG12" s="19" t="n">
        <v>0</v>
      </c>
    </row>
    <row r="13">
      <c r="B13" s="20" t="s">
        <v>692</v>
      </c>
      <c r="C13" s="19" t="n">
        <v>0.100791401399709</v>
      </c>
      <c r="D13" s="19" t="n">
        <v>0.134709425348816</v>
      </c>
      <c r="E13" s="19" t="n">
        <v>0.0739835228687656</v>
      </c>
      <c r="F13" s="19"/>
      <c r="G13" s="19" t="n">
        <v>0.175568469121588</v>
      </c>
      <c r="H13" s="19" t="n">
        <v>0.0599907878816488</v>
      </c>
      <c r="I13" s="19" t="n">
        <v>0.0501767990507905</v>
      </c>
      <c r="J13" s="19" t="n">
        <v>0.227224319004181</v>
      </c>
      <c r="K13" s="19" t="n">
        <v>0.0503899120926845</v>
      </c>
      <c r="L13" s="19" t="n">
        <v>0.103220365831165</v>
      </c>
      <c r="M13" s="19"/>
      <c r="N13" s="19" t="n">
        <v>0.0691572313189286</v>
      </c>
      <c r="O13" s="19" t="n">
        <v>0.0718387910043948</v>
      </c>
      <c r="P13" s="19" t="n">
        <v>0.114572518446864</v>
      </c>
      <c r="Q13" s="19" t="n">
        <v>0.144082329250439</v>
      </c>
      <c r="R13" s="19"/>
      <c r="S13" s="19" t="n">
        <v>0.0631724186285123</v>
      </c>
      <c r="T13" s="19" t="n">
        <v>0.0619554981227053</v>
      </c>
      <c r="U13" s="19" t="n">
        <v>0.128187789739684</v>
      </c>
      <c r="V13" s="19" t="n">
        <v>0</v>
      </c>
      <c r="W13" s="19" t="n">
        <v>0.171203086467766</v>
      </c>
      <c r="X13" s="19" t="n">
        <v>0.110768591581406</v>
      </c>
      <c r="Y13" s="19" t="n">
        <v>0.415054264811152</v>
      </c>
      <c r="Z13" s="19" t="n">
        <v>0.229686975285872</v>
      </c>
      <c r="AA13" s="19" t="n">
        <v>0.119804130435754</v>
      </c>
      <c r="AB13" s="19" t="n">
        <v>0</v>
      </c>
      <c r="AC13" s="19" t="n">
        <v>0</v>
      </c>
      <c r="AD13" s="19" t="n">
        <v>0</v>
      </c>
      <c r="AE13" s="19"/>
      <c r="AF13" s="19" t="n">
        <v>0.161651322836856</v>
      </c>
      <c r="AG13" s="19" t="n">
        <v>0.0487929705288445</v>
      </c>
      <c r="AH13" s="19" t="n">
        <v>0.0862447764667866</v>
      </c>
      <c r="AI13" s="19"/>
      <c r="AJ13" s="19" t="n">
        <v>0.0583557584501432</v>
      </c>
      <c r="AK13" s="19" t="n">
        <v>0.0795758995268707</v>
      </c>
      <c r="AL13" s="19" t="n">
        <v>0.240186102837224</v>
      </c>
      <c r="AM13" s="19" t="n">
        <v>1</v>
      </c>
      <c r="AN13" s="19" t="n">
        <v>0.105019573019429</v>
      </c>
      <c r="AO13" s="19"/>
      <c r="AP13" s="19" t="n">
        <v>0.0640847626573508</v>
      </c>
      <c r="AQ13" s="19" t="n">
        <v>0.0715648450052803</v>
      </c>
      <c r="AR13" s="19" t="n">
        <v>0.14476117577031</v>
      </c>
      <c r="AS13" s="19" t="n">
        <v>0.133977487370134</v>
      </c>
      <c r="AT13" s="19" t="n">
        <v>0.346075009751187</v>
      </c>
      <c r="AU13" s="19"/>
      <c r="AV13" s="19" t="n">
        <v>0.0723293255332882</v>
      </c>
      <c r="AW13" s="19" t="n">
        <v>0.0632939501053471</v>
      </c>
      <c r="AX13" s="19" t="n">
        <v>0.103503135549813</v>
      </c>
      <c r="AY13" s="19" t="n">
        <v>0.126153985842552</v>
      </c>
      <c r="AZ13" s="19" t="n">
        <v>0.214625939582802</v>
      </c>
      <c r="BA13" s="19" t="n">
        <v>0.117767951053653</v>
      </c>
      <c r="BB13" s="19"/>
      <c r="BC13" s="19" t="n">
        <v>0.0861258869512287</v>
      </c>
      <c r="BD13" s="19" t="n">
        <v>0.0624616473131661</v>
      </c>
      <c r="BE13" s="19" t="n">
        <v>0.0693410034408462</v>
      </c>
      <c r="BF13" s="19" t="n">
        <v>0.207414549440242</v>
      </c>
      <c r="BG13" s="19" t="n">
        <v>0</v>
      </c>
    </row>
    <row r="14">
      <c r="B14" s="20" t="s">
        <v>598</v>
      </c>
      <c r="C14" s="19" t="n">
        <v>0</v>
      </c>
      <c r="D14" s="19" t="n">
        <v>0</v>
      </c>
      <c r="E14" s="19" t="n">
        <v>0</v>
      </c>
      <c r="F14" s="19"/>
      <c r="G14" s="19" t="n">
        <v>0</v>
      </c>
      <c r="H14" s="19" t="n">
        <v>0</v>
      </c>
      <c r="I14" s="19" t="n">
        <v>0</v>
      </c>
      <c r="J14" s="19" t="n">
        <v>0</v>
      </c>
      <c r="K14" s="19" t="n">
        <v>0</v>
      </c>
      <c r="L14" s="19" t="n">
        <v>0</v>
      </c>
      <c r="M14" s="19"/>
      <c r="N14" s="19" t="n">
        <v>0</v>
      </c>
      <c r="O14" s="19" t="n">
        <v>0</v>
      </c>
      <c r="P14" s="19" t="n">
        <v>0</v>
      </c>
      <c r="Q14" s="19" t="n">
        <v>0</v>
      </c>
      <c r="R14" s="19"/>
      <c r="S14" s="19" t="n">
        <v>0</v>
      </c>
      <c r="T14" s="19" t="n">
        <v>0</v>
      </c>
      <c r="U14" s="19" t="n">
        <v>0</v>
      </c>
      <c r="V14" s="19" t="n">
        <v>0</v>
      </c>
      <c r="W14" s="19" t="n">
        <v>0</v>
      </c>
      <c r="X14" s="19" t="n">
        <v>0</v>
      </c>
      <c r="Y14" s="19" t="n">
        <v>0</v>
      </c>
      <c r="Z14" s="19" t="n">
        <v>0</v>
      </c>
      <c r="AA14" s="19" t="n">
        <v>0</v>
      </c>
      <c r="AB14" s="19" t="n">
        <v>0</v>
      </c>
      <c r="AC14" s="19" t="n">
        <v>0</v>
      </c>
      <c r="AD14" s="19" t="n">
        <v>0</v>
      </c>
      <c r="AE14" s="19"/>
      <c r="AF14" s="19" t="n">
        <v>0</v>
      </c>
      <c r="AG14" s="19" t="n">
        <v>0</v>
      </c>
      <c r="AH14" s="19" t="n">
        <v>0</v>
      </c>
      <c r="AI14" s="19"/>
      <c r="AJ14" s="19" t="n">
        <v>0</v>
      </c>
      <c r="AK14" s="19" t="n">
        <v>0</v>
      </c>
      <c r="AL14" s="19" t="n">
        <v>0</v>
      </c>
      <c r="AM14" s="19" t="n">
        <v>0</v>
      </c>
      <c r="AN14" s="19" t="n">
        <v>0</v>
      </c>
      <c r="AO14" s="19"/>
      <c r="AP14" s="19" t="n">
        <v>0</v>
      </c>
      <c r="AQ14" s="19" t="n">
        <v>0</v>
      </c>
      <c r="AR14" s="19" t="n">
        <v>0</v>
      </c>
      <c r="AS14" s="19" t="n">
        <v>0</v>
      </c>
      <c r="AT14" s="19" t="n">
        <v>0</v>
      </c>
      <c r="AU14" s="19"/>
      <c r="AV14" s="19" t="n">
        <v>0</v>
      </c>
      <c r="AW14" s="19" t="n">
        <v>0</v>
      </c>
      <c r="AX14" s="19" t="n">
        <v>0</v>
      </c>
      <c r="AY14" s="19" t="n">
        <v>0</v>
      </c>
      <c r="AZ14" s="19" t="n">
        <v>0</v>
      </c>
      <c r="BA14" s="19" t="n">
        <v>0</v>
      </c>
      <c r="BB14" s="19"/>
      <c r="BC14" s="19" t="n">
        <v>0</v>
      </c>
      <c r="BD14" s="19" t="n">
        <v>0</v>
      </c>
      <c r="BE14" s="19" t="n">
        <v>0</v>
      </c>
      <c r="BF14" s="19" t="n">
        <v>0</v>
      </c>
      <c r="BG14" s="19" t="n">
        <v>0</v>
      </c>
    </row>
    <row r="15">
      <c r="B15" s="20" t="s">
        <v>693</v>
      </c>
      <c r="C15" s="19" t="n">
        <v>0.022474725200435</v>
      </c>
      <c r="D15" s="19" t="n">
        <v>0.0262977460715709</v>
      </c>
      <c r="E15" s="19" t="n">
        <v>0.0196425377235319</v>
      </c>
      <c r="F15" s="19"/>
      <c r="G15" s="19" t="n">
        <v>0</v>
      </c>
      <c r="H15" s="19" t="n">
        <v>0</v>
      </c>
      <c r="I15" s="19" t="n">
        <v>0.0547231223234633</v>
      </c>
      <c r="J15" s="19" t="n">
        <v>0</v>
      </c>
      <c r="K15" s="19" t="n">
        <v>0.0619597596768705</v>
      </c>
      <c r="L15" s="19" t="n">
        <v>0</v>
      </c>
      <c r="M15" s="19"/>
      <c r="N15" s="19" t="n">
        <v>0.0565954122362216</v>
      </c>
      <c r="O15" s="19" t="n">
        <v>0.039300224220165</v>
      </c>
      <c r="P15" s="19" t="n">
        <v>0</v>
      </c>
      <c r="Q15" s="19" t="n">
        <v>0</v>
      </c>
      <c r="R15" s="19"/>
      <c r="S15" s="19" t="n">
        <v>0</v>
      </c>
      <c r="T15" s="19" t="n">
        <v>0</v>
      </c>
      <c r="U15" s="19" t="n">
        <v>0.148537917959368</v>
      </c>
      <c r="V15" s="19" t="n">
        <v>0</v>
      </c>
      <c r="W15" s="19" t="n">
        <v>0</v>
      </c>
      <c r="X15" s="19" t="n">
        <v>0</v>
      </c>
      <c r="Y15" s="19" t="n">
        <v>0</v>
      </c>
      <c r="Z15" s="19" t="n">
        <v>0</v>
      </c>
      <c r="AA15" s="19" t="n">
        <v>0</v>
      </c>
      <c r="AB15" s="19" t="n">
        <v>0</v>
      </c>
      <c r="AC15" s="19" t="n">
        <v>0</v>
      </c>
      <c r="AD15" s="19" t="n">
        <v>0</v>
      </c>
      <c r="AE15" s="19"/>
      <c r="AF15" s="19" t="n">
        <v>0.0333951145737764</v>
      </c>
      <c r="AG15" s="19" t="n">
        <v>0.0254744630012476</v>
      </c>
      <c r="AH15" s="19" t="n">
        <v>0</v>
      </c>
      <c r="AI15" s="19"/>
      <c r="AJ15" s="19" t="n">
        <v>0.0318065991619751</v>
      </c>
      <c r="AK15" s="19" t="n">
        <v>0</v>
      </c>
      <c r="AL15" s="19" t="n">
        <v>0</v>
      </c>
      <c r="AM15" s="19" t="n">
        <v>0</v>
      </c>
      <c r="AN15" s="19" t="n">
        <v>0</v>
      </c>
      <c r="AO15" s="19"/>
      <c r="AP15" s="19" t="n">
        <v>0</v>
      </c>
      <c r="AQ15" s="19" t="n">
        <v>0</v>
      </c>
      <c r="AR15" s="19" t="n">
        <v>0</v>
      </c>
      <c r="AS15" s="19" t="n">
        <v>0.161310045402015</v>
      </c>
      <c r="AT15" s="19" t="n">
        <v>0</v>
      </c>
      <c r="AU15" s="19"/>
      <c r="AV15" s="19" t="n">
        <v>0</v>
      </c>
      <c r="AW15" s="19" t="n">
        <v>0</v>
      </c>
      <c r="AX15" s="19" t="n">
        <v>0</v>
      </c>
      <c r="AY15" s="19" t="n">
        <v>0.151890482374008</v>
      </c>
      <c r="AZ15" s="19" t="n">
        <v>0</v>
      </c>
      <c r="BA15" s="19" t="n">
        <v>0</v>
      </c>
      <c r="BB15" s="19"/>
      <c r="BC15" s="19" t="n">
        <v>0.0532281656084063</v>
      </c>
      <c r="BD15" s="19" t="n">
        <v>0.0345594105920172</v>
      </c>
      <c r="BE15" s="19" t="n">
        <v>0</v>
      </c>
      <c r="BF15" s="19" t="n">
        <v>0</v>
      </c>
      <c r="BG15" s="19" t="n">
        <v>0</v>
      </c>
    </row>
    <row r="16">
      <c r="B16" s="20" t="s">
        <v>100</v>
      </c>
      <c r="C16" s="21" t="n">
        <v>0.0550894014071582</v>
      </c>
      <c r="D16" s="21" t="n">
        <v>0</v>
      </c>
      <c r="E16" s="21" t="n">
        <v>0.102359560857089</v>
      </c>
      <c r="F16" s="21"/>
      <c r="G16" s="21" t="n">
        <v>0</v>
      </c>
      <c r="H16" s="21" t="n">
        <v>0.138430277233769</v>
      </c>
      <c r="I16" s="21" t="n">
        <v>0.0432628859201201</v>
      </c>
      <c r="J16" s="21" t="n">
        <v>0.0950122657962797</v>
      </c>
      <c r="K16" s="21" t="n">
        <v>0</v>
      </c>
      <c r="L16" s="21" t="n">
        <v>0.0591668878877943</v>
      </c>
      <c r="M16" s="21"/>
      <c r="N16" s="21" t="n">
        <v>0</v>
      </c>
      <c r="O16" s="21" t="n">
        <v>0</v>
      </c>
      <c r="P16" s="21" t="n">
        <v>0.122200968849648</v>
      </c>
      <c r="Q16" s="21" t="n">
        <v>0.0941261710180597</v>
      </c>
      <c r="R16" s="21"/>
      <c r="S16" s="21" t="n">
        <v>0.0665681901531751</v>
      </c>
      <c r="T16" s="21" t="n">
        <v>0.0681637436025279</v>
      </c>
      <c r="U16" s="21" t="n">
        <v>0.0832311250480438</v>
      </c>
      <c r="V16" s="21" t="n">
        <v>0</v>
      </c>
      <c r="W16" s="21" t="n">
        <v>0</v>
      </c>
      <c r="X16" s="21" t="n">
        <v>0.102808020284624</v>
      </c>
      <c r="Y16" s="21" t="n">
        <v>0</v>
      </c>
      <c r="Z16" s="21" t="n">
        <v>0.229470921425185</v>
      </c>
      <c r="AA16" s="21" t="n">
        <v>0</v>
      </c>
      <c r="AB16" s="21" t="n">
        <v>0</v>
      </c>
      <c r="AC16" s="21" t="n">
        <v>0</v>
      </c>
      <c r="AD16" s="21" t="n">
        <v>0</v>
      </c>
      <c r="AE16" s="21"/>
      <c r="AF16" s="21" t="n">
        <v>0.0290561863982196</v>
      </c>
      <c r="AG16" s="21" t="n">
        <v>0.0587625245467967</v>
      </c>
      <c r="AH16" s="21" t="n">
        <v>0.175364386145082</v>
      </c>
      <c r="AI16" s="21"/>
      <c r="AJ16" s="21" t="n">
        <v>0.03116016682401</v>
      </c>
      <c r="AK16" s="21" t="n">
        <v>0.0275862056288703</v>
      </c>
      <c r="AL16" s="21" t="n">
        <v>0.167613991454291</v>
      </c>
      <c r="AM16" s="21" t="n">
        <v>0</v>
      </c>
      <c r="AN16" s="21" t="n">
        <v>0.249584801278146</v>
      </c>
      <c r="AO16" s="21"/>
      <c r="AP16" s="21" t="n">
        <v>0.0684707735999271</v>
      </c>
      <c r="AQ16" s="21" t="n">
        <v>0.0355903503431012</v>
      </c>
      <c r="AR16" s="21" t="n">
        <v>0.101021658588306</v>
      </c>
      <c r="AS16" s="21" t="n">
        <v>0</v>
      </c>
      <c r="AT16" s="21" t="n">
        <v>0</v>
      </c>
      <c r="AU16" s="21"/>
      <c r="AV16" s="21" t="n">
        <v>0.0713487881301112</v>
      </c>
      <c r="AW16" s="21" t="n">
        <v>0.0676258372224961</v>
      </c>
      <c r="AX16" s="21" t="n">
        <v>0.134647518885801</v>
      </c>
      <c r="AY16" s="21" t="n">
        <v>0</v>
      </c>
      <c r="AZ16" s="21" t="n">
        <v>0</v>
      </c>
      <c r="BA16" s="21" t="n">
        <v>0.117657173241987</v>
      </c>
      <c r="BB16" s="21"/>
      <c r="BC16" s="21" t="n">
        <v>0.0563144989142001</v>
      </c>
      <c r="BD16" s="21" t="n">
        <v>0.0611789335080311</v>
      </c>
      <c r="BE16" s="21" t="n">
        <v>0.0403825768984987</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695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17</v>
      </c>
      <c r="H7" s="11" t="n">
        <v>20</v>
      </c>
      <c r="I7" s="11" t="n">
        <v>16</v>
      </c>
      <c r="J7" s="11" t="n">
        <v>23</v>
      </c>
      <c r="K7" s="11" t="n">
        <v>17</v>
      </c>
      <c r="L7" s="11" t="n">
        <v>23</v>
      </c>
      <c r="M7" s="11"/>
      <c r="N7" s="11" t="n">
        <v>29</v>
      </c>
      <c r="O7" s="11" t="n">
        <v>29</v>
      </c>
      <c r="P7" s="11" t="n">
        <v>30</v>
      </c>
      <c r="Q7" s="11" t="n">
        <v>28</v>
      </c>
      <c r="R7" s="11"/>
      <c r="S7" s="11" t="n">
        <v>14</v>
      </c>
      <c r="T7" s="11" t="n">
        <v>18</v>
      </c>
      <c r="U7" s="11" t="n">
        <v>7</v>
      </c>
      <c r="V7" s="11" t="n">
        <v>6</v>
      </c>
      <c r="W7" s="11" t="n">
        <v>6</v>
      </c>
      <c r="X7" s="11" t="n">
        <v>9</v>
      </c>
      <c r="Y7" s="11" t="n">
        <v>10</v>
      </c>
      <c r="Z7" s="11" t="n">
        <v>5</v>
      </c>
      <c r="AA7" s="11" t="n">
        <v>20</v>
      </c>
      <c r="AB7" s="11" t="n">
        <v>11</v>
      </c>
      <c r="AC7" s="11" t="n">
        <v>9</v>
      </c>
      <c r="AD7" s="11" t="n">
        <v>1</v>
      </c>
      <c r="AE7" s="11"/>
      <c r="AF7" s="11" t="n">
        <v>44</v>
      </c>
      <c r="AG7" s="11" t="n">
        <v>40</v>
      </c>
      <c r="AH7" s="11" t="n">
        <v>18</v>
      </c>
      <c r="AI7" s="11"/>
      <c r="AJ7" s="11" t="n">
        <v>36</v>
      </c>
      <c r="AK7" s="11" t="n">
        <v>38</v>
      </c>
      <c r="AL7" s="11" t="n">
        <v>5</v>
      </c>
      <c r="AM7" s="11" t="n">
        <v>1</v>
      </c>
      <c r="AN7" s="11" t="n">
        <v>12</v>
      </c>
      <c r="AO7" s="11"/>
      <c r="AP7" s="11" t="n">
        <v>22</v>
      </c>
      <c r="AQ7" s="11" t="n">
        <v>42</v>
      </c>
      <c r="AR7" s="11" t="n">
        <v>6</v>
      </c>
      <c r="AS7" s="11" t="n">
        <v>16</v>
      </c>
      <c r="AT7" s="11" t="n">
        <v>6</v>
      </c>
      <c r="AU7" s="11"/>
      <c r="AV7" s="11" t="n">
        <v>39</v>
      </c>
      <c r="AW7" s="11" t="n">
        <v>22</v>
      </c>
      <c r="AX7" s="11" t="n">
        <v>5</v>
      </c>
      <c r="AY7" s="11" t="n">
        <v>12</v>
      </c>
      <c r="AZ7" s="11" t="n">
        <v>8</v>
      </c>
      <c r="BA7" s="11" t="n">
        <v>15</v>
      </c>
      <c r="BB7" s="11"/>
      <c r="BC7" s="11" t="n">
        <v>27</v>
      </c>
      <c r="BD7" s="11" t="n">
        <v>31</v>
      </c>
      <c r="BE7" s="11" t="n">
        <v>33</v>
      </c>
      <c r="BF7" s="11" t="n">
        <v>9</v>
      </c>
      <c r="BG7" s="11" t="n">
        <v>6</v>
      </c>
    </row>
    <row r="8" ht="30" customHeight="1">
      <c r="B8" s="12" t="s">
        <v>20</v>
      </c>
      <c r="C8" s="12" t="n">
        <v>115</v>
      </c>
      <c r="D8" s="12" t="n">
        <v>56</v>
      </c>
      <c r="E8" s="12" t="n">
        <v>59</v>
      </c>
      <c r="F8" s="12"/>
      <c r="G8" s="12" t="n">
        <v>16</v>
      </c>
      <c r="H8" s="12" t="n">
        <v>20</v>
      </c>
      <c r="I8" s="12" t="n">
        <v>17</v>
      </c>
      <c r="J8" s="12" t="n">
        <v>22</v>
      </c>
      <c r="K8" s="12" t="n">
        <v>17</v>
      </c>
      <c r="L8" s="12" t="n">
        <v>24</v>
      </c>
      <c r="M8" s="12"/>
      <c r="N8" s="12" t="n">
        <v>27</v>
      </c>
      <c r="O8" s="12" t="n">
        <v>33</v>
      </c>
      <c r="P8" s="12" t="n">
        <v>28</v>
      </c>
      <c r="Q8" s="12" t="n">
        <v>27</v>
      </c>
      <c r="R8" s="12"/>
      <c r="S8" s="12" t="n">
        <v>14</v>
      </c>
      <c r="T8" s="12" t="n">
        <v>18</v>
      </c>
      <c r="U8" s="12" t="n">
        <v>7</v>
      </c>
      <c r="V8" s="12" t="n">
        <v>8</v>
      </c>
      <c r="W8" s="12" t="n">
        <v>6</v>
      </c>
      <c r="X8" s="12" t="n">
        <v>11</v>
      </c>
      <c r="Y8" s="12" t="n">
        <v>10</v>
      </c>
      <c r="Z8" s="12" t="n">
        <v>4</v>
      </c>
      <c r="AA8" s="12" t="n">
        <v>19</v>
      </c>
      <c r="AB8" s="12" t="n">
        <v>10</v>
      </c>
      <c r="AC8" s="12" t="n">
        <v>8</v>
      </c>
      <c r="AD8" s="12" t="n">
        <v>1</v>
      </c>
      <c r="AE8" s="12"/>
      <c r="AF8" s="12" t="n">
        <v>44</v>
      </c>
      <c r="AG8" s="12" t="n">
        <v>40</v>
      </c>
      <c r="AH8" s="12" t="n">
        <v>18</v>
      </c>
      <c r="AI8" s="12"/>
      <c r="AJ8" s="12" t="n">
        <v>36</v>
      </c>
      <c r="AK8" s="12" t="n">
        <v>38</v>
      </c>
      <c r="AL8" s="12" t="n">
        <v>5</v>
      </c>
      <c r="AM8" s="12" t="n">
        <v>1</v>
      </c>
      <c r="AN8" s="12" t="n">
        <v>12</v>
      </c>
      <c r="AO8" s="12"/>
      <c r="AP8" s="12" t="n">
        <v>21</v>
      </c>
      <c r="AQ8" s="12" t="n">
        <v>42</v>
      </c>
      <c r="AR8" s="12" t="n">
        <v>6</v>
      </c>
      <c r="AS8" s="12" t="n">
        <v>16</v>
      </c>
      <c r="AT8" s="12" t="n">
        <v>6</v>
      </c>
      <c r="AU8" s="12"/>
      <c r="AV8" s="12" t="n">
        <v>39</v>
      </c>
      <c r="AW8" s="12" t="n">
        <v>21</v>
      </c>
      <c r="AX8" s="12" t="n">
        <v>6</v>
      </c>
      <c r="AY8" s="12" t="n">
        <v>12</v>
      </c>
      <c r="AZ8" s="12" t="n">
        <v>8</v>
      </c>
      <c r="BA8" s="12" t="n">
        <v>14</v>
      </c>
      <c r="BB8" s="12"/>
      <c r="BC8" s="12" t="n">
        <v>28</v>
      </c>
      <c r="BD8" s="12" t="n">
        <v>30</v>
      </c>
      <c r="BE8" s="12" t="n">
        <v>32</v>
      </c>
      <c r="BF8" s="12" t="n">
        <v>10</v>
      </c>
      <c r="BG8" s="12" t="n">
        <v>6</v>
      </c>
    </row>
    <row r="9">
      <c r="B9" s="20" t="s">
        <v>688</v>
      </c>
      <c r="C9" s="19" t="n">
        <v>0.0850455084887564</v>
      </c>
      <c r="D9" s="19" t="n">
        <v>0.100508285348533</v>
      </c>
      <c r="E9" s="19" t="n">
        <v>0.0705769603879597</v>
      </c>
      <c r="F9" s="19"/>
      <c r="G9" s="19" t="n">
        <v>0.0347916082691967</v>
      </c>
      <c r="H9" s="19" t="n">
        <v>0.110204132145141</v>
      </c>
      <c r="I9" s="19" t="n">
        <v>0.11780839219136</v>
      </c>
      <c r="J9" s="19" t="n">
        <v>0.0978892836247629</v>
      </c>
      <c r="K9" s="19" t="n">
        <v>0.0602605785061229</v>
      </c>
      <c r="L9" s="19" t="n">
        <v>0.0800017943986249</v>
      </c>
      <c r="M9" s="19"/>
      <c r="N9" s="19" t="n">
        <v>0.020474430214325</v>
      </c>
      <c r="O9" s="19" t="n">
        <v>0.0945960105410842</v>
      </c>
      <c r="P9" s="19" t="n">
        <v>0.106567429678388</v>
      </c>
      <c r="Q9" s="19" t="n">
        <v>0.115713967931106</v>
      </c>
      <c r="R9" s="19"/>
      <c r="S9" s="19" t="n">
        <v>0</v>
      </c>
      <c r="T9" s="19" t="n">
        <v>0.223129175441008</v>
      </c>
      <c r="U9" s="19" t="n">
        <v>0</v>
      </c>
      <c r="V9" s="19" t="n">
        <v>0.142678727853095</v>
      </c>
      <c r="W9" s="19" t="n">
        <v>0</v>
      </c>
      <c r="X9" s="19" t="n">
        <v>0.107408235662866</v>
      </c>
      <c r="Y9" s="19" t="n">
        <v>0.101819292382071</v>
      </c>
      <c r="Z9" s="19" t="n">
        <v>0</v>
      </c>
      <c r="AA9" s="19" t="n">
        <v>0</v>
      </c>
      <c r="AB9" s="19" t="n">
        <v>0.187089085199714</v>
      </c>
      <c r="AC9" s="19" t="n">
        <v>0.0727646351173464</v>
      </c>
      <c r="AD9" s="19" t="n">
        <v>0</v>
      </c>
      <c r="AE9" s="19"/>
      <c r="AF9" s="19" t="n">
        <v>0.109526350460676</v>
      </c>
      <c r="AG9" s="19" t="n">
        <v>0.0302381156254379</v>
      </c>
      <c r="AH9" s="19" t="n">
        <v>0.122753752663993</v>
      </c>
      <c r="AI9" s="19"/>
      <c r="AJ9" s="19" t="n">
        <v>0.0563245521040553</v>
      </c>
      <c r="AK9" s="19" t="n">
        <v>0.0967489427802266</v>
      </c>
      <c r="AL9" s="19" t="n">
        <v>0</v>
      </c>
      <c r="AM9" s="19" t="n">
        <v>0</v>
      </c>
      <c r="AN9" s="19" t="n">
        <v>0.165195896789313</v>
      </c>
      <c r="AO9" s="19"/>
      <c r="AP9" s="19" t="n">
        <v>0.0477486477653306</v>
      </c>
      <c r="AQ9" s="19" t="n">
        <v>0.0864029973329421</v>
      </c>
      <c r="AR9" s="19" t="n">
        <v>0.162902569263129</v>
      </c>
      <c r="AS9" s="19" t="n">
        <v>0.184197293308206</v>
      </c>
      <c r="AT9" s="19" t="n">
        <v>0</v>
      </c>
      <c r="AU9" s="19"/>
      <c r="AV9" s="19" t="n">
        <v>0.0934347666784969</v>
      </c>
      <c r="AW9" s="19" t="n">
        <v>0.0476779064458533</v>
      </c>
      <c r="AX9" s="19" t="n">
        <v>0</v>
      </c>
      <c r="AY9" s="19" t="n">
        <v>0.260530443356131</v>
      </c>
      <c r="AZ9" s="19" t="n">
        <v>0</v>
      </c>
      <c r="BA9" s="19" t="n">
        <v>0.0757058679702405</v>
      </c>
      <c r="BB9" s="19"/>
      <c r="BC9" s="19" t="n">
        <v>0.153650987323548</v>
      </c>
      <c r="BD9" s="19" t="n">
        <v>0.0340995204593893</v>
      </c>
      <c r="BE9" s="19" t="n">
        <v>0.0840682373977394</v>
      </c>
      <c r="BF9" s="19" t="n">
        <v>0</v>
      </c>
      <c r="BG9" s="19" t="n">
        <v>0.156711765186038</v>
      </c>
    </row>
    <row r="10">
      <c r="B10" s="20" t="s">
        <v>689</v>
      </c>
      <c r="C10" s="19" t="n">
        <v>0.118692928145104</v>
      </c>
      <c r="D10" s="19" t="n">
        <v>0.0858520000740718</v>
      </c>
      <c r="E10" s="19" t="n">
        <v>0.149422243570108</v>
      </c>
      <c r="F10" s="19"/>
      <c r="G10" s="19" t="n">
        <v>0.200609769442668</v>
      </c>
      <c r="H10" s="19" t="n">
        <v>0.116847003205109</v>
      </c>
      <c r="I10" s="19" t="n">
        <v>0.0626556572265126</v>
      </c>
      <c r="J10" s="19" t="n">
        <v>0.0393464768050832</v>
      </c>
      <c r="K10" s="19" t="n">
        <v>0.11220588009213</v>
      </c>
      <c r="L10" s="19" t="n">
        <v>0.183355582241636</v>
      </c>
      <c r="M10" s="19"/>
      <c r="N10" s="19" t="n">
        <v>0.0953590047412288</v>
      </c>
      <c r="O10" s="19" t="n">
        <v>0.10405955905689</v>
      </c>
      <c r="P10" s="19" t="n">
        <v>0.173944275591126</v>
      </c>
      <c r="Q10" s="19" t="n">
        <v>0.103000235889104</v>
      </c>
      <c r="R10" s="19"/>
      <c r="S10" s="19" t="n">
        <v>0.0631785087627458</v>
      </c>
      <c r="T10" s="19" t="n">
        <v>0.0574065673249625</v>
      </c>
      <c r="U10" s="19" t="n">
        <v>0.139662154988107</v>
      </c>
      <c r="V10" s="19" t="n">
        <v>0.181677746417554</v>
      </c>
      <c r="W10" s="19" t="n">
        <v>0</v>
      </c>
      <c r="X10" s="19" t="n">
        <v>0.114496180138416</v>
      </c>
      <c r="Y10" s="19" t="n">
        <v>0.297973524931825</v>
      </c>
      <c r="Z10" s="19" t="n">
        <v>0.42457557373227</v>
      </c>
      <c r="AA10" s="19" t="n">
        <v>0.136060348946613</v>
      </c>
      <c r="AB10" s="19" t="n">
        <v>0</v>
      </c>
      <c r="AC10" s="19" t="n">
        <v>0.0909037102259173</v>
      </c>
      <c r="AD10" s="19" t="n">
        <v>0</v>
      </c>
      <c r="AE10" s="19"/>
      <c r="AF10" s="19" t="n">
        <v>0.153004653616324</v>
      </c>
      <c r="AG10" s="19" t="n">
        <v>0.126394783637572</v>
      </c>
      <c r="AH10" s="19" t="n">
        <v>0.0578335099382027</v>
      </c>
      <c r="AI10" s="19"/>
      <c r="AJ10" s="19" t="n">
        <v>0.156791066718217</v>
      </c>
      <c r="AK10" s="19" t="n">
        <v>0.124021869182234</v>
      </c>
      <c r="AL10" s="19" t="n">
        <v>0.270516437411888</v>
      </c>
      <c r="AM10" s="19" t="n">
        <v>0</v>
      </c>
      <c r="AN10" s="19" t="n">
        <v>0</v>
      </c>
      <c r="AO10" s="19"/>
      <c r="AP10" s="19" t="n">
        <v>0.10924107978144</v>
      </c>
      <c r="AQ10" s="19" t="n">
        <v>0.14006733626652</v>
      </c>
      <c r="AR10" s="19" t="n">
        <v>0.220707401506046</v>
      </c>
      <c r="AS10" s="19" t="n">
        <v>0.131600852577005</v>
      </c>
      <c r="AT10" s="19" t="n">
        <v>0.312563027872988</v>
      </c>
      <c r="AU10" s="19"/>
      <c r="AV10" s="19" t="n">
        <v>0.124123491781693</v>
      </c>
      <c r="AW10" s="19" t="n">
        <v>0.109079235237426</v>
      </c>
      <c r="AX10" s="19" t="n">
        <v>0.47076186610787</v>
      </c>
      <c r="AY10" s="19" t="n">
        <v>0.0709863300399611</v>
      </c>
      <c r="AZ10" s="19" t="n">
        <v>0.351796089474153</v>
      </c>
      <c r="BA10" s="19" t="n">
        <v>0</v>
      </c>
      <c r="BB10" s="19"/>
      <c r="BC10" s="19" t="n">
        <v>0.0310809700704041</v>
      </c>
      <c r="BD10" s="19" t="n">
        <v>0.138400215703945</v>
      </c>
      <c r="BE10" s="19" t="n">
        <v>0.171460421847905</v>
      </c>
      <c r="BF10" s="19" t="n">
        <v>0.132069797831156</v>
      </c>
      <c r="BG10" s="19" t="n">
        <v>0</v>
      </c>
    </row>
    <row r="11">
      <c r="B11" s="20" t="s">
        <v>690</v>
      </c>
      <c r="C11" s="19" t="n">
        <v>0.111261486519407</v>
      </c>
      <c r="D11" s="19" t="n">
        <v>0.0992344996678462</v>
      </c>
      <c r="E11" s="19" t="n">
        <v>0.122515159733959</v>
      </c>
      <c r="F11" s="19"/>
      <c r="G11" s="19" t="n">
        <v>0.314451383786265</v>
      </c>
      <c r="H11" s="19" t="n">
        <v>0.248464254625566</v>
      </c>
      <c r="I11" s="19" t="n">
        <v>0.0509008958302716</v>
      </c>
      <c r="J11" s="19" t="n">
        <v>0.0462489674113288</v>
      </c>
      <c r="K11" s="19" t="n">
        <v>0.0572699319775116</v>
      </c>
      <c r="L11" s="19" t="n">
        <v>0</v>
      </c>
      <c r="M11" s="19"/>
      <c r="N11" s="19" t="n">
        <v>0.199546941812624</v>
      </c>
      <c r="O11" s="19" t="n">
        <v>0.10538043701041</v>
      </c>
      <c r="P11" s="19" t="n">
        <v>0.0656563984078418</v>
      </c>
      <c r="Q11" s="19" t="n">
        <v>0.0772000927182789</v>
      </c>
      <c r="R11" s="19"/>
      <c r="S11" s="19" t="n">
        <v>0.210688864551441</v>
      </c>
      <c r="T11" s="19" t="n">
        <v>0.122402183840305</v>
      </c>
      <c r="U11" s="19" t="n">
        <v>0.152774098334922</v>
      </c>
      <c r="V11" s="19" t="n">
        <v>0.17533414750236</v>
      </c>
      <c r="W11" s="19" t="n">
        <v>0.163615610886437</v>
      </c>
      <c r="X11" s="19" t="n">
        <v>0.0899508637961712</v>
      </c>
      <c r="Y11" s="19" t="n">
        <v>0.0883657757358657</v>
      </c>
      <c r="Z11" s="19" t="n">
        <v>0</v>
      </c>
      <c r="AA11" s="19" t="n">
        <v>0.0325303108629555</v>
      </c>
      <c r="AB11" s="19" t="n">
        <v>0.0956833491044732</v>
      </c>
      <c r="AC11" s="19" t="n">
        <v>0.112458229156515</v>
      </c>
      <c r="AD11" s="19" t="n">
        <v>0</v>
      </c>
      <c r="AE11" s="19"/>
      <c r="AF11" s="19" t="n">
        <v>0.0468818816326672</v>
      </c>
      <c r="AG11" s="19" t="n">
        <v>0.10870905429365</v>
      </c>
      <c r="AH11" s="19" t="n">
        <v>0.181522549585126</v>
      </c>
      <c r="AI11" s="19"/>
      <c r="AJ11" s="19" t="n">
        <v>0.0288253198693132</v>
      </c>
      <c r="AK11" s="19" t="n">
        <v>0.103389807686652</v>
      </c>
      <c r="AL11" s="19" t="n">
        <v>0.548540540728544</v>
      </c>
      <c r="AM11" s="19" t="n">
        <v>0</v>
      </c>
      <c r="AN11" s="19" t="n">
        <v>0.0972813511579016</v>
      </c>
      <c r="AO11" s="19"/>
      <c r="AP11" s="19" t="n">
        <v>0.090396230728109</v>
      </c>
      <c r="AQ11" s="19" t="n">
        <v>0.182539894533488</v>
      </c>
      <c r="AR11" s="19" t="n">
        <v>0.159467017266744</v>
      </c>
      <c r="AS11" s="19" t="n">
        <v>0</v>
      </c>
      <c r="AT11" s="19" t="n">
        <v>0.165412780700119</v>
      </c>
      <c r="AU11" s="19"/>
      <c r="AV11" s="19" t="n">
        <v>0.196508323660784</v>
      </c>
      <c r="AW11" s="19" t="n">
        <v>0.0902623054980394</v>
      </c>
      <c r="AX11" s="19" t="n">
        <v>0.177184213006951</v>
      </c>
      <c r="AY11" s="19" t="n">
        <v>0</v>
      </c>
      <c r="AZ11" s="19" t="n">
        <v>0.120735293487402</v>
      </c>
      <c r="BA11" s="19" t="n">
        <v>0</v>
      </c>
      <c r="BB11" s="19"/>
      <c r="BC11" s="19" t="n">
        <v>0.0485525337157808</v>
      </c>
      <c r="BD11" s="19" t="n">
        <v>0.131787211630023</v>
      </c>
      <c r="BE11" s="19" t="n">
        <v>0.0296712865334142</v>
      </c>
      <c r="BF11" s="19" t="n">
        <v>0.295363305061755</v>
      </c>
      <c r="BG11" s="19" t="n">
        <v>0.430382142927903</v>
      </c>
    </row>
    <row r="12">
      <c r="B12" s="20" t="s">
        <v>691</v>
      </c>
      <c r="C12" s="19" t="n">
        <v>0.127543158831411</v>
      </c>
      <c r="D12" s="19" t="n">
        <v>0.195367920157241</v>
      </c>
      <c r="E12" s="19" t="n">
        <v>0.0640794077492528</v>
      </c>
      <c r="F12" s="19"/>
      <c r="G12" s="19" t="n">
        <v>0</v>
      </c>
      <c r="H12" s="19" t="n">
        <v>0.0970567993830673</v>
      </c>
      <c r="I12" s="19" t="n">
        <v>0.117500806974915</v>
      </c>
      <c r="J12" s="19" t="n">
        <v>0.0853819079891428</v>
      </c>
      <c r="K12" s="19" t="n">
        <v>0.221103885088591</v>
      </c>
      <c r="L12" s="19" t="n">
        <v>0.218767864455915</v>
      </c>
      <c r="M12" s="19"/>
      <c r="N12" s="19" t="n">
        <v>0.144168257510335</v>
      </c>
      <c r="O12" s="19" t="n">
        <v>0.10808125482577</v>
      </c>
      <c r="P12" s="19" t="n">
        <v>0.0332808395788142</v>
      </c>
      <c r="Q12" s="19" t="n">
        <v>0.232552500830462</v>
      </c>
      <c r="R12" s="19"/>
      <c r="S12" s="19" t="n">
        <v>0.0744750776785572</v>
      </c>
      <c r="T12" s="19" t="n">
        <v>0.170244775638945</v>
      </c>
      <c r="U12" s="19" t="n">
        <v>0.128202531837357</v>
      </c>
      <c r="V12" s="19" t="n">
        <v>0.158596938482201</v>
      </c>
      <c r="W12" s="19" t="n">
        <v>0</v>
      </c>
      <c r="X12" s="19" t="n">
        <v>0.332847085518955</v>
      </c>
      <c r="Y12" s="19" t="n">
        <v>0</v>
      </c>
      <c r="Z12" s="19" t="n">
        <v>0</v>
      </c>
      <c r="AA12" s="19" t="n">
        <v>0.103575435742758</v>
      </c>
      <c r="AB12" s="19" t="n">
        <v>0.275332500764029</v>
      </c>
      <c r="AC12" s="19" t="n">
        <v>0</v>
      </c>
      <c r="AD12" s="19" t="n">
        <v>0</v>
      </c>
      <c r="AE12" s="19"/>
      <c r="AF12" s="19" t="n">
        <v>0.100887611687765</v>
      </c>
      <c r="AG12" s="19" t="n">
        <v>0.184175959281565</v>
      </c>
      <c r="AH12" s="19" t="n">
        <v>0.16224947721753</v>
      </c>
      <c r="AI12" s="19"/>
      <c r="AJ12" s="19" t="n">
        <v>0.0920448688681144</v>
      </c>
      <c r="AK12" s="19" t="n">
        <v>0.115166579110818</v>
      </c>
      <c r="AL12" s="19" t="n">
        <v>0</v>
      </c>
      <c r="AM12" s="19" t="n">
        <v>0</v>
      </c>
      <c r="AN12" s="19" t="n">
        <v>0.246451788480106</v>
      </c>
      <c r="AO12" s="19"/>
      <c r="AP12" s="19" t="n">
        <v>0.0994972397888305</v>
      </c>
      <c r="AQ12" s="19" t="n">
        <v>0.110157132293662</v>
      </c>
      <c r="AR12" s="19" t="n">
        <v>0.148473605614528</v>
      </c>
      <c r="AS12" s="19" t="n">
        <v>0</v>
      </c>
      <c r="AT12" s="19" t="n">
        <v>0</v>
      </c>
      <c r="AU12" s="19"/>
      <c r="AV12" s="19" t="n">
        <v>0.142653851319285</v>
      </c>
      <c r="AW12" s="19" t="n">
        <v>0.0857550328986327</v>
      </c>
      <c r="AX12" s="19" t="n">
        <v>0</v>
      </c>
      <c r="AY12" s="19" t="n">
        <v>0.099828839529039</v>
      </c>
      <c r="AZ12" s="19" t="n">
        <v>0.1045491397137</v>
      </c>
      <c r="BA12" s="19" t="n">
        <v>0.0760154268575182</v>
      </c>
      <c r="BB12" s="19"/>
      <c r="BC12" s="19" t="n">
        <v>0.222980829907336</v>
      </c>
      <c r="BD12" s="19" t="n">
        <v>0.0307312560637313</v>
      </c>
      <c r="BE12" s="19" t="n">
        <v>0.122206560449946</v>
      </c>
      <c r="BF12" s="19" t="n">
        <v>0.121632451980724</v>
      </c>
      <c r="BG12" s="19" t="n">
        <v>0.227417918200493</v>
      </c>
    </row>
    <row r="13">
      <c r="B13" s="20" t="s">
        <v>692</v>
      </c>
      <c r="C13" s="19" t="n">
        <v>0.0918690039735484</v>
      </c>
      <c r="D13" s="19" t="n">
        <v>0.0899504038304607</v>
      </c>
      <c r="E13" s="19" t="n">
        <v>0.0936642415759657</v>
      </c>
      <c r="F13" s="19"/>
      <c r="G13" s="19" t="n">
        <v>0.113975316227162</v>
      </c>
      <c r="H13" s="19" t="n">
        <v>0.0508126332305227</v>
      </c>
      <c r="I13" s="19" t="n">
        <v>0</v>
      </c>
      <c r="J13" s="19" t="n">
        <v>0.085515540939714</v>
      </c>
      <c r="K13" s="19" t="n">
        <v>0.0476138928850015</v>
      </c>
      <c r="L13" s="19" t="n">
        <v>0.214678818354094</v>
      </c>
      <c r="M13" s="19"/>
      <c r="N13" s="19" t="n">
        <v>0.110373226703799</v>
      </c>
      <c r="O13" s="19" t="n">
        <v>0.0741133931073024</v>
      </c>
      <c r="P13" s="19" t="n">
        <v>0.0288059304806258</v>
      </c>
      <c r="Q13" s="19" t="n">
        <v>0.160577381659674</v>
      </c>
      <c r="R13" s="19"/>
      <c r="S13" s="19" t="n">
        <v>0</v>
      </c>
      <c r="T13" s="19" t="n">
        <v>0.15524349129664</v>
      </c>
      <c r="U13" s="19" t="n">
        <v>0.139046292852521</v>
      </c>
      <c r="V13" s="19" t="n">
        <v>0</v>
      </c>
      <c r="W13" s="19" t="n">
        <v>0</v>
      </c>
      <c r="X13" s="19" t="n">
        <v>0.130351652309169</v>
      </c>
      <c r="Y13" s="19" t="n">
        <v>0.0868128854128495</v>
      </c>
      <c r="Z13" s="19" t="n">
        <v>0</v>
      </c>
      <c r="AA13" s="19" t="n">
        <v>0.097343628879619</v>
      </c>
      <c r="AB13" s="19" t="n">
        <v>0.080535306353109</v>
      </c>
      <c r="AC13" s="19" t="n">
        <v>0.238446949373705</v>
      </c>
      <c r="AD13" s="19" t="n">
        <v>0</v>
      </c>
      <c r="AE13" s="19"/>
      <c r="AF13" s="19" t="n">
        <v>0.11475105866795</v>
      </c>
      <c r="AG13" s="19" t="n">
        <v>0.115125903375413</v>
      </c>
      <c r="AH13" s="19" t="n">
        <v>0</v>
      </c>
      <c r="AI13" s="19"/>
      <c r="AJ13" s="19" t="n">
        <v>0.145762030376647</v>
      </c>
      <c r="AK13" s="19" t="n">
        <v>0.0668986619117141</v>
      </c>
      <c r="AL13" s="19" t="n">
        <v>0.180943021859569</v>
      </c>
      <c r="AM13" s="19" t="n">
        <v>0</v>
      </c>
      <c r="AN13" s="19" t="n">
        <v>0</v>
      </c>
      <c r="AO13" s="19"/>
      <c r="AP13" s="19" t="n">
        <v>0.0474043052031215</v>
      </c>
      <c r="AQ13" s="19" t="n">
        <v>0.0429108658081154</v>
      </c>
      <c r="AR13" s="19" t="n">
        <v>0.147626756279033</v>
      </c>
      <c r="AS13" s="19" t="n">
        <v>0.257261405232341</v>
      </c>
      <c r="AT13" s="19" t="n">
        <v>0.165859743271741</v>
      </c>
      <c r="AU13" s="19"/>
      <c r="AV13" s="19" t="n">
        <v>0.0521354285209038</v>
      </c>
      <c r="AW13" s="19" t="n">
        <v>0.047334074039394</v>
      </c>
      <c r="AX13" s="19" t="n">
        <v>0.164028468572381</v>
      </c>
      <c r="AY13" s="19" t="n">
        <v>0.331059450754023</v>
      </c>
      <c r="AZ13" s="19" t="n">
        <v>0</v>
      </c>
      <c r="BA13" s="19" t="n">
        <v>0.0655436615349279</v>
      </c>
      <c r="BB13" s="19"/>
      <c r="BC13" s="19" t="n">
        <v>0.13187935289991</v>
      </c>
      <c r="BD13" s="19" t="n">
        <v>0.103561934178506</v>
      </c>
      <c r="BE13" s="19" t="n">
        <v>0.119216281783596</v>
      </c>
      <c r="BF13" s="19" t="n">
        <v>0</v>
      </c>
      <c r="BG13" s="19" t="n">
        <v>0</v>
      </c>
    </row>
    <row r="14">
      <c r="B14" s="20" t="s">
        <v>598</v>
      </c>
      <c r="C14" s="19" t="n">
        <v>0.105791852905975</v>
      </c>
      <c r="D14" s="19" t="n">
        <v>0.0584480963019569</v>
      </c>
      <c r="E14" s="19" t="n">
        <v>0.150091491056967</v>
      </c>
      <c r="F14" s="19"/>
      <c r="G14" s="19" t="n">
        <v>0.0663501029022572</v>
      </c>
      <c r="H14" s="19" t="n">
        <v>0.0943715342647465</v>
      </c>
      <c r="I14" s="19" t="n">
        <v>0.175828946087055</v>
      </c>
      <c r="J14" s="19" t="n">
        <v>0.145643731313889</v>
      </c>
      <c r="K14" s="19" t="n">
        <v>0.12366923794881</v>
      </c>
      <c r="L14" s="19" t="n">
        <v>0.0424060290651525</v>
      </c>
      <c r="M14" s="19"/>
      <c r="N14" s="19" t="n">
        <v>0.152802554647761</v>
      </c>
      <c r="O14" s="19" t="n">
        <v>0.0956091607140287</v>
      </c>
      <c r="P14" s="19" t="n">
        <v>0.174591255164419</v>
      </c>
      <c r="Q14" s="19" t="n">
        <v>0</v>
      </c>
      <c r="R14" s="19"/>
      <c r="S14" s="19" t="n">
        <v>0.250386491509957</v>
      </c>
      <c r="T14" s="19" t="n">
        <v>0.220179514993459</v>
      </c>
      <c r="U14" s="19" t="n">
        <v>0</v>
      </c>
      <c r="V14" s="19" t="n">
        <v>0</v>
      </c>
      <c r="W14" s="19" t="n">
        <v>0.184674838631549</v>
      </c>
      <c r="X14" s="19" t="n">
        <v>0.102680100837772</v>
      </c>
      <c r="Y14" s="19" t="n">
        <v>0</v>
      </c>
      <c r="Z14" s="19" t="n">
        <v>0</v>
      </c>
      <c r="AA14" s="19" t="n">
        <v>0.0456799010981009</v>
      </c>
      <c r="AB14" s="19" t="n">
        <v>0.070374045066843</v>
      </c>
      <c r="AC14" s="19" t="n">
        <v>0.131732462912564</v>
      </c>
      <c r="AD14" s="19" t="n">
        <v>0</v>
      </c>
      <c r="AE14" s="19"/>
      <c r="AF14" s="19" t="n">
        <v>0.0495833394024076</v>
      </c>
      <c r="AG14" s="19" t="n">
        <v>0.153409866944075</v>
      </c>
      <c r="AH14" s="19" t="n">
        <v>0.157913181493703</v>
      </c>
      <c r="AI14" s="19"/>
      <c r="AJ14" s="19" t="n">
        <v>0.14618995170272</v>
      </c>
      <c r="AK14" s="19" t="n">
        <v>0.0885749110148368</v>
      </c>
      <c r="AL14" s="19" t="n">
        <v>0</v>
      </c>
      <c r="AM14" s="19" t="n">
        <v>0</v>
      </c>
      <c r="AN14" s="19" t="n">
        <v>0.0684312859597388</v>
      </c>
      <c r="AO14" s="19"/>
      <c r="AP14" s="19" t="n">
        <v>0.20171666794603</v>
      </c>
      <c r="AQ14" s="19" t="n">
        <v>0.0771767793350692</v>
      </c>
      <c r="AR14" s="19" t="n">
        <v>0.160822650070519</v>
      </c>
      <c r="AS14" s="19" t="n">
        <v>0.122225970563336</v>
      </c>
      <c r="AT14" s="19" t="n">
        <v>0.150716886267388</v>
      </c>
      <c r="AU14" s="19"/>
      <c r="AV14" s="19" t="n">
        <v>0.0556517183801651</v>
      </c>
      <c r="AW14" s="19" t="n">
        <v>0.157761993697675</v>
      </c>
      <c r="AX14" s="19" t="n">
        <v>0.188025452312798</v>
      </c>
      <c r="AY14" s="19" t="n">
        <v>0</v>
      </c>
      <c r="AZ14" s="19" t="n">
        <v>0.110008715287787</v>
      </c>
      <c r="BA14" s="19" t="n">
        <v>0.192970064855865</v>
      </c>
      <c r="BB14" s="19"/>
      <c r="BC14" s="19" t="n">
        <v>0.0750599104282673</v>
      </c>
      <c r="BD14" s="19" t="n">
        <v>0.165168810739137</v>
      </c>
      <c r="BE14" s="19" t="n">
        <v>0.0945136015749407</v>
      </c>
      <c r="BF14" s="19" t="n">
        <v>0.121452040622811</v>
      </c>
      <c r="BG14" s="19" t="n">
        <v>0</v>
      </c>
    </row>
    <row r="15">
      <c r="B15" s="20" t="s">
        <v>693</v>
      </c>
      <c r="C15" s="19" t="n">
        <v>0.328038567407694</v>
      </c>
      <c r="D15" s="19" t="n">
        <v>0.323692964932339</v>
      </c>
      <c r="E15" s="19" t="n">
        <v>0.332104755454755</v>
      </c>
      <c r="F15" s="19"/>
      <c r="G15" s="19" t="n">
        <v>0.269821819372452</v>
      </c>
      <c r="H15" s="19" t="n">
        <v>0.282243643145848</v>
      </c>
      <c r="I15" s="19" t="n">
        <v>0.41315082837432</v>
      </c>
      <c r="J15" s="19" t="n">
        <v>0.418510966265803</v>
      </c>
      <c r="K15" s="19" t="n">
        <v>0.328963220999811</v>
      </c>
      <c r="L15" s="19" t="n">
        <v>0.260789911484577</v>
      </c>
      <c r="M15" s="19"/>
      <c r="N15" s="19" t="n">
        <v>0.277275584369927</v>
      </c>
      <c r="O15" s="19" t="n">
        <v>0.357154782999936</v>
      </c>
      <c r="P15" s="19" t="n">
        <v>0.417153871098786</v>
      </c>
      <c r="Q15" s="19" t="n">
        <v>0.250655020815688</v>
      </c>
      <c r="R15" s="19"/>
      <c r="S15" s="19" t="n">
        <v>0.26684869046631</v>
      </c>
      <c r="T15" s="19" t="n">
        <v>0.0513942914646814</v>
      </c>
      <c r="U15" s="19" t="n">
        <v>0.440314921987093</v>
      </c>
      <c r="V15" s="19" t="n">
        <v>0.341712439744791</v>
      </c>
      <c r="W15" s="19" t="n">
        <v>0.651709550482014</v>
      </c>
      <c r="X15" s="19" t="n">
        <v>0.122265881736651</v>
      </c>
      <c r="Y15" s="19" t="n">
        <v>0.425028521537389</v>
      </c>
      <c r="Z15" s="19" t="n">
        <v>0.57542442626773</v>
      </c>
      <c r="AA15" s="19" t="n">
        <v>0.531348468584946</v>
      </c>
      <c r="AB15" s="19" t="n">
        <v>0.290985713511831</v>
      </c>
      <c r="AC15" s="19" t="n">
        <v>0.353694013213953</v>
      </c>
      <c r="AD15" s="19" t="n">
        <v>0</v>
      </c>
      <c r="AE15" s="19"/>
      <c r="AF15" s="19" t="n">
        <v>0.3828804322315</v>
      </c>
      <c r="AG15" s="19" t="n">
        <v>0.257091962051324</v>
      </c>
      <c r="AH15" s="19" t="n">
        <v>0.273313236787279</v>
      </c>
      <c r="AI15" s="19"/>
      <c r="AJ15" s="19" t="n">
        <v>0.374062210360932</v>
      </c>
      <c r="AK15" s="19" t="n">
        <v>0.378928926627706</v>
      </c>
      <c r="AL15" s="19" t="n">
        <v>0</v>
      </c>
      <c r="AM15" s="19" t="n">
        <v>0</v>
      </c>
      <c r="AN15" s="19" t="n">
        <v>0.338141170050573</v>
      </c>
      <c r="AO15" s="19"/>
      <c r="AP15" s="19" t="n">
        <v>0.354968322574421</v>
      </c>
      <c r="AQ15" s="19" t="n">
        <v>0.360744994430204</v>
      </c>
      <c r="AR15" s="19" t="n">
        <v>0</v>
      </c>
      <c r="AS15" s="19" t="n">
        <v>0.304714478319112</v>
      </c>
      <c r="AT15" s="19" t="n">
        <v>0.205447561887765</v>
      </c>
      <c r="AU15" s="19"/>
      <c r="AV15" s="19" t="n">
        <v>0.335492419658671</v>
      </c>
      <c r="AW15" s="19" t="n">
        <v>0.413174581964002</v>
      </c>
      <c r="AX15" s="19" t="n">
        <v>0</v>
      </c>
      <c r="AY15" s="19" t="n">
        <v>0.237594936320846</v>
      </c>
      <c r="AZ15" s="19" t="n">
        <v>0.312910762036958</v>
      </c>
      <c r="BA15" s="19" t="n">
        <v>0.534572313742838</v>
      </c>
      <c r="BB15" s="19"/>
      <c r="BC15" s="19" t="n">
        <v>0.307039607204538</v>
      </c>
      <c r="BD15" s="19" t="n">
        <v>0.363488989566389</v>
      </c>
      <c r="BE15" s="19" t="n">
        <v>0.320977998419958</v>
      </c>
      <c r="BF15" s="19" t="n">
        <v>0.329482404503554</v>
      </c>
      <c r="BG15" s="19" t="n">
        <v>0.185488173685566</v>
      </c>
    </row>
    <row r="16">
      <c r="B16" s="20" t="s">
        <v>100</v>
      </c>
      <c r="C16" s="21" t="n">
        <v>0.0317574937281045</v>
      </c>
      <c r="D16" s="21" t="n">
        <v>0.046945829687551</v>
      </c>
      <c r="E16" s="21" t="n">
        <v>0.0175457404710323</v>
      </c>
      <c r="F16" s="21"/>
      <c r="G16" s="21" t="n">
        <v>0</v>
      </c>
      <c r="H16" s="21" t="n">
        <v>0</v>
      </c>
      <c r="I16" s="21" t="n">
        <v>0.0621544733155669</v>
      </c>
      <c r="J16" s="21" t="n">
        <v>0.0814631256502757</v>
      </c>
      <c r="K16" s="21" t="n">
        <v>0.048913372502021</v>
      </c>
      <c r="L16" s="21" t="n">
        <v>0</v>
      </c>
      <c r="M16" s="21"/>
      <c r="N16" s="21" t="n">
        <v>0</v>
      </c>
      <c r="O16" s="21" t="n">
        <v>0.0610054017445789</v>
      </c>
      <c r="P16" s="21" t="n">
        <v>0</v>
      </c>
      <c r="Q16" s="21" t="n">
        <v>0.0603008001556867</v>
      </c>
      <c r="R16" s="21"/>
      <c r="S16" s="21" t="n">
        <v>0.134422367030989</v>
      </c>
      <c r="T16" s="21" t="n">
        <v>0</v>
      </c>
      <c r="U16" s="21" t="n">
        <v>0</v>
      </c>
      <c r="V16" s="21" t="n">
        <v>0</v>
      </c>
      <c r="W16" s="21" t="n">
        <v>0</v>
      </c>
      <c r="X16" s="21" t="n">
        <v>0</v>
      </c>
      <c r="Y16" s="21" t="n">
        <v>0</v>
      </c>
      <c r="Z16" s="21" t="n">
        <v>0</v>
      </c>
      <c r="AA16" s="21" t="n">
        <v>0.0534619058850077</v>
      </c>
      <c r="AB16" s="21" t="n">
        <v>0</v>
      </c>
      <c r="AC16" s="21" t="n">
        <v>0</v>
      </c>
      <c r="AD16" s="21" t="n">
        <v>1</v>
      </c>
      <c r="AE16" s="21"/>
      <c r="AF16" s="21" t="n">
        <v>0.042484672300711</v>
      </c>
      <c r="AG16" s="21" t="n">
        <v>0.0248543547909633</v>
      </c>
      <c r="AH16" s="21" t="n">
        <v>0.0444142923141664</v>
      </c>
      <c r="AI16" s="21"/>
      <c r="AJ16" s="21" t="n">
        <v>0</v>
      </c>
      <c r="AK16" s="21" t="n">
        <v>0.0262703016858121</v>
      </c>
      <c r="AL16" s="21" t="n">
        <v>0</v>
      </c>
      <c r="AM16" s="21" t="n">
        <v>1</v>
      </c>
      <c r="AN16" s="21" t="n">
        <v>0.0844985075623669</v>
      </c>
      <c r="AO16" s="21"/>
      <c r="AP16" s="21" t="n">
        <v>0.0490275062127167</v>
      </c>
      <c r="AQ16" s="21" t="n">
        <v>0</v>
      </c>
      <c r="AR16" s="21" t="n">
        <v>0</v>
      </c>
      <c r="AS16" s="21" t="n">
        <v>0</v>
      </c>
      <c r="AT16" s="21" t="n">
        <v>0</v>
      </c>
      <c r="AU16" s="21"/>
      <c r="AV16" s="21" t="n">
        <v>0</v>
      </c>
      <c r="AW16" s="21" t="n">
        <v>0.0489548702189768</v>
      </c>
      <c r="AX16" s="21" t="n">
        <v>0</v>
      </c>
      <c r="AY16" s="21" t="n">
        <v>0</v>
      </c>
      <c r="AZ16" s="21" t="n">
        <v>0</v>
      </c>
      <c r="BA16" s="21" t="n">
        <v>0.0551926650386103</v>
      </c>
      <c r="BB16" s="21"/>
      <c r="BC16" s="21" t="n">
        <v>0.0297558084502157</v>
      </c>
      <c r="BD16" s="21" t="n">
        <v>0.032762061658879</v>
      </c>
      <c r="BE16" s="21" t="n">
        <v>0.0578856119924997</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698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127</v>
      </c>
      <c r="D7" s="11" t="n">
        <v>56</v>
      </c>
      <c r="E7" s="11" t="n">
        <v>70</v>
      </c>
      <c r="F7" s="11"/>
      <c r="G7" s="11" t="n">
        <v>18</v>
      </c>
      <c r="H7" s="11" t="n">
        <v>27</v>
      </c>
      <c r="I7" s="11" t="n">
        <v>19</v>
      </c>
      <c r="J7" s="11" t="n">
        <v>19</v>
      </c>
      <c r="K7" s="11" t="n">
        <v>16</v>
      </c>
      <c r="L7" s="11" t="n">
        <v>28</v>
      </c>
      <c r="M7" s="11"/>
      <c r="N7" s="11" t="n">
        <v>34</v>
      </c>
      <c r="O7" s="11" t="n">
        <v>26</v>
      </c>
      <c r="P7" s="11" t="n">
        <v>28</v>
      </c>
      <c r="Q7" s="11" t="n">
        <v>39</v>
      </c>
      <c r="R7" s="11"/>
      <c r="S7" s="11" t="n">
        <v>18</v>
      </c>
      <c r="T7" s="11" t="n">
        <v>17</v>
      </c>
      <c r="U7" s="11" t="n">
        <v>12</v>
      </c>
      <c r="V7" s="11" t="n">
        <v>10</v>
      </c>
      <c r="W7" s="11" t="n">
        <v>4</v>
      </c>
      <c r="X7" s="11" t="n">
        <v>8</v>
      </c>
      <c r="Y7" s="11" t="n">
        <v>11</v>
      </c>
      <c r="Z7" s="11" t="n">
        <v>7</v>
      </c>
      <c r="AA7" s="11" t="n">
        <v>20</v>
      </c>
      <c r="AB7" s="11" t="n">
        <v>10</v>
      </c>
      <c r="AC7" s="11" t="n">
        <v>7</v>
      </c>
      <c r="AD7" s="11" t="n">
        <v>3</v>
      </c>
      <c r="AE7" s="11"/>
      <c r="AF7" s="11" t="n">
        <v>44</v>
      </c>
      <c r="AG7" s="11" t="n">
        <v>52</v>
      </c>
      <c r="AH7" s="11" t="n">
        <v>19</v>
      </c>
      <c r="AI7" s="11"/>
      <c r="AJ7" s="11" t="n">
        <v>45</v>
      </c>
      <c r="AK7" s="11" t="n">
        <v>32</v>
      </c>
      <c r="AL7" s="11" t="n">
        <v>6</v>
      </c>
      <c r="AM7" s="11" t="n">
        <v>3</v>
      </c>
      <c r="AN7" s="11" t="n">
        <v>15</v>
      </c>
      <c r="AO7" s="11"/>
      <c r="AP7" s="11" t="n">
        <v>28</v>
      </c>
      <c r="AQ7" s="11" t="n">
        <v>42</v>
      </c>
      <c r="AR7" s="11" t="n">
        <v>9</v>
      </c>
      <c r="AS7" s="11" t="n">
        <v>19</v>
      </c>
      <c r="AT7" s="11" t="n">
        <v>11</v>
      </c>
      <c r="AU7" s="11"/>
      <c r="AV7" s="11" t="n">
        <v>34</v>
      </c>
      <c r="AW7" s="11" t="n">
        <v>25</v>
      </c>
      <c r="AX7" s="11" t="n">
        <v>10</v>
      </c>
      <c r="AY7" s="11" t="n">
        <v>24</v>
      </c>
      <c r="AZ7" s="11" t="n">
        <v>15</v>
      </c>
      <c r="BA7" s="11" t="n">
        <v>8</v>
      </c>
      <c r="BB7" s="11"/>
      <c r="BC7" s="11" t="n">
        <v>30</v>
      </c>
      <c r="BD7" s="11" t="n">
        <v>29</v>
      </c>
      <c r="BE7" s="11" t="n">
        <v>37</v>
      </c>
      <c r="BF7" s="11" t="n">
        <v>14</v>
      </c>
      <c r="BG7" s="11" t="s">
        <v>696</v>
      </c>
    </row>
    <row r="8" ht="30" customHeight="1">
      <c r="B8" s="12" t="s">
        <v>20</v>
      </c>
      <c r="C8" s="12" t="n">
        <v>127</v>
      </c>
      <c r="D8" s="12" t="n">
        <v>54</v>
      </c>
      <c r="E8" s="12" t="n">
        <v>72</v>
      </c>
      <c r="F8" s="12"/>
      <c r="G8" s="12" t="n">
        <v>17</v>
      </c>
      <c r="H8" s="12" t="n">
        <v>29</v>
      </c>
      <c r="I8" s="12" t="n">
        <v>21</v>
      </c>
      <c r="J8" s="12" t="n">
        <v>18</v>
      </c>
      <c r="K8" s="12" t="n">
        <v>16</v>
      </c>
      <c r="L8" s="12" t="n">
        <v>27</v>
      </c>
      <c r="M8" s="12"/>
      <c r="N8" s="12" t="n">
        <v>33</v>
      </c>
      <c r="O8" s="12" t="n">
        <v>28</v>
      </c>
      <c r="P8" s="12" t="n">
        <v>27</v>
      </c>
      <c r="Q8" s="12" t="n">
        <v>39</v>
      </c>
      <c r="R8" s="12"/>
      <c r="S8" s="12" t="n">
        <v>17</v>
      </c>
      <c r="T8" s="12" t="n">
        <v>17</v>
      </c>
      <c r="U8" s="12" t="n">
        <v>12</v>
      </c>
      <c r="V8" s="12" t="n">
        <v>12</v>
      </c>
      <c r="W8" s="12" t="n">
        <v>5</v>
      </c>
      <c r="X8" s="12" t="n">
        <v>10</v>
      </c>
      <c r="Y8" s="12" t="n">
        <v>11</v>
      </c>
      <c r="Z8" s="12" t="n">
        <v>6</v>
      </c>
      <c r="AA8" s="12" t="n">
        <v>19</v>
      </c>
      <c r="AB8" s="12" t="n">
        <v>9</v>
      </c>
      <c r="AC8" s="12" t="n">
        <v>6</v>
      </c>
      <c r="AD8" s="12" t="n">
        <v>2</v>
      </c>
      <c r="AE8" s="12"/>
      <c r="AF8" s="12" t="n">
        <v>45</v>
      </c>
      <c r="AG8" s="12" t="n">
        <v>51</v>
      </c>
      <c r="AH8" s="12" t="n">
        <v>20</v>
      </c>
      <c r="AI8" s="12"/>
      <c r="AJ8" s="12" t="n">
        <v>46</v>
      </c>
      <c r="AK8" s="12" t="n">
        <v>33</v>
      </c>
      <c r="AL8" s="12" t="n">
        <v>6</v>
      </c>
      <c r="AM8" s="12" t="n">
        <v>3</v>
      </c>
      <c r="AN8" s="12" t="n">
        <v>15</v>
      </c>
      <c r="AO8" s="12"/>
      <c r="AP8" s="12" t="n">
        <v>28</v>
      </c>
      <c r="AQ8" s="12" t="n">
        <v>41</v>
      </c>
      <c r="AR8" s="12" t="n">
        <v>10</v>
      </c>
      <c r="AS8" s="12" t="n">
        <v>19</v>
      </c>
      <c r="AT8" s="12" t="n">
        <v>11</v>
      </c>
      <c r="AU8" s="12"/>
      <c r="AV8" s="12" t="n">
        <v>33</v>
      </c>
      <c r="AW8" s="12" t="n">
        <v>26</v>
      </c>
      <c r="AX8" s="12" t="n">
        <v>10</v>
      </c>
      <c r="AY8" s="12" t="n">
        <v>24</v>
      </c>
      <c r="AZ8" s="12" t="n">
        <v>16</v>
      </c>
      <c r="BA8" s="12" t="n">
        <v>8</v>
      </c>
      <c r="BB8" s="12"/>
      <c r="BC8" s="12" t="n">
        <v>30</v>
      </c>
      <c r="BD8" s="12" t="n">
        <v>29</v>
      </c>
      <c r="BE8" s="12" t="n">
        <v>37</v>
      </c>
      <c r="BF8" s="12" t="n">
        <v>15</v>
      </c>
      <c r="BG8" s="12" t="s">
        <v>696</v>
      </c>
    </row>
    <row r="9">
      <c r="B9" s="20" t="s">
        <v>688</v>
      </c>
      <c r="C9" s="19" t="n">
        <v>0.340542604197981</v>
      </c>
      <c r="D9" s="19" t="n">
        <v>0.230966873663053</v>
      </c>
      <c r="E9" s="19" t="n">
        <v>0.41539826190799</v>
      </c>
      <c r="F9" s="19"/>
      <c r="G9" s="19" t="n">
        <v>0.281853302959245</v>
      </c>
      <c r="H9" s="19" t="n">
        <v>0.299551229414501</v>
      </c>
      <c r="I9" s="19" t="n">
        <v>0.19722096469754</v>
      </c>
      <c r="J9" s="19" t="n">
        <v>0.313813161456601</v>
      </c>
      <c r="K9" s="19" t="n">
        <v>0.549759587988019</v>
      </c>
      <c r="L9" s="19" t="n">
        <v>0.428100284939464</v>
      </c>
      <c r="M9" s="19"/>
      <c r="N9" s="19" t="n">
        <v>0.338860751755899</v>
      </c>
      <c r="O9" s="19" t="n">
        <v>0.417510680762797</v>
      </c>
      <c r="P9" s="19" t="n">
        <v>0.432206944346736</v>
      </c>
      <c r="Q9" s="19" t="n">
        <v>0.221950114523745</v>
      </c>
      <c r="R9" s="19"/>
      <c r="S9" s="19" t="n">
        <v>0.373047326963759</v>
      </c>
      <c r="T9" s="19" t="n">
        <v>0.188701201326494</v>
      </c>
      <c r="U9" s="19" t="n">
        <v>0.272784456852522</v>
      </c>
      <c r="V9" s="19" t="n">
        <v>0.43354697218922</v>
      </c>
      <c r="W9" s="19" t="n">
        <v>0.48978699264059</v>
      </c>
      <c r="X9" s="19" t="n">
        <v>0.10596081339029</v>
      </c>
      <c r="Y9" s="19" t="n">
        <v>0.477162567769807</v>
      </c>
      <c r="Z9" s="19" t="n">
        <v>0</v>
      </c>
      <c r="AA9" s="19" t="n">
        <v>0.336948294591419</v>
      </c>
      <c r="AB9" s="19" t="n">
        <v>0.759446141438358</v>
      </c>
      <c r="AC9" s="19" t="n">
        <v>0.436672417647635</v>
      </c>
      <c r="AD9" s="19" t="n">
        <v>0.318408057719363</v>
      </c>
      <c r="AE9" s="19"/>
      <c r="AF9" s="19" t="n">
        <v>0.370134505868082</v>
      </c>
      <c r="AG9" s="19" t="n">
        <v>0.400089539463253</v>
      </c>
      <c r="AH9" s="19" t="n">
        <v>0.212719501773581</v>
      </c>
      <c r="AI9" s="19"/>
      <c r="AJ9" s="19" t="n">
        <v>0.399987583103568</v>
      </c>
      <c r="AK9" s="19" t="n">
        <v>0.412124596441341</v>
      </c>
      <c r="AL9" s="19" t="n">
        <v>0.175117580705815</v>
      </c>
      <c r="AM9" s="19" t="n">
        <v>0.652211039288609</v>
      </c>
      <c r="AN9" s="19" t="n">
        <v>0.183999982014855</v>
      </c>
      <c r="AO9" s="19"/>
      <c r="AP9" s="19" t="n">
        <v>0.456946903585109</v>
      </c>
      <c r="AQ9" s="19" t="n">
        <v>0.346321672713222</v>
      </c>
      <c r="AR9" s="19" t="n">
        <v>0.222161666025106</v>
      </c>
      <c r="AS9" s="19" t="n">
        <v>0.32013778372482</v>
      </c>
      <c r="AT9" s="19" t="n">
        <v>0.2070461143008</v>
      </c>
      <c r="AU9" s="19"/>
      <c r="AV9" s="19" t="n">
        <v>0.401697202754723</v>
      </c>
      <c r="AW9" s="19" t="n">
        <v>0.453897863239367</v>
      </c>
      <c r="AX9" s="19" t="n">
        <v>0.201316084670371</v>
      </c>
      <c r="AY9" s="19" t="n">
        <v>0.340363041873468</v>
      </c>
      <c r="AZ9" s="19" t="n">
        <v>0.222374714912776</v>
      </c>
      <c r="BA9" s="19" t="n">
        <v>0.253125642093836</v>
      </c>
      <c r="BB9" s="19"/>
      <c r="BC9" s="19" t="n">
        <v>0.407427242807415</v>
      </c>
      <c r="BD9" s="19" t="n">
        <v>0.359273045020397</v>
      </c>
      <c r="BE9" s="19" t="n">
        <v>0.290301758724645</v>
      </c>
      <c r="BF9" s="19" t="n">
        <v>0.206153284439014</v>
      </c>
      <c r="BG9" s="19" t="s">
        <v>697</v>
      </c>
    </row>
    <row r="10">
      <c r="B10" s="20" t="s">
        <v>689</v>
      </c>
      <c r="C10" s="19" t="n">
        <v>0.199573251750222</v>
      </c>
      <c r="D10" s="19" t="n">
        <v>0.258934911090499</v>
      </c>
      <c r="E10" s="19" t="n">
        <v>0.157051526067621</v>
      </c>
      <c r="F10" s="19"/>
      <c r="G10" s="19" t="n">
        <v>0.17997129821056</v>
      </c>
      <c r="H10" s="19" t="n">
        <v>0.141826864165424</v>
      </c>
      <c r="I10" s="19" t="n">
        <v>0.447913938800637</v>
      </c>
      <c r="J10" s="19" t="n">
        <v>0.272986890986245</v>
      </c>
      <c r="K10" s="19" t="n">
        <v>0.0635991290779011</v>
      </c>
      <c r="L10" s="19" t="n">
        <v>0.112800376379489</v>
      </c>
      <c r="M10" s="19"/>
      <c r="N10" s="19" t="n">
        <v>0.255241128655877</v>
      </c>
      <c r="O10" s="19" t="n">
        <v>0.189690390244343</v>
      </c>
      <c r="P10" s="19" t="n">
        <v>0.118493849600908</v>
      </c>
      <c r="Q10" s="19" t="n">
        <v>0.216822836149703</v>
      </c>
      <c r="R10" s="19"/>
      <c r="S10" s="19" t="n">
        <v>0.351009035576109</v>
      </c>
      <c r="T10" s="19" t="n">
        <v>0.247557201572078</v>
      </c>
      <c r="U10" s="19" t="n">
        <v>0.253115336720182</v>
      </c>
      <c r="V10" s="19" t="n">
        <v>0.188809167329878</v>
      </c>
      <c r="W10" s="19" t="n">
        <v>0</v>
      </c>
      <c r="X10" s="19" t="n">
        <v>0.391408316553352</v>
      </c>
      <c r="Y10" s="19" t="n">
        <v>0.0950883067644711</v>
      </c>
      <c r="Z10" s="19" t="n">
        <v>0</v>
      </c>
      <c r="AA10" s="19" t="n">
        <v>0.101015840360147</v>
      </c>
      <c r="AB10" s="19" t="n">
        <v>0</v>
      </c>
      <c r="AC10" s="19" t="n">
        <v>0.283088676880305</v>
      </c>
      <c r="AD10" s="19" t="n">
        <v>0.358799267161789</v>
      </c>
      <c r="AE10" s="19"/>
      <c r="AF10" s="19" t="n">
        <v>0.197035053042789</v>
      </c>
      <c r="AG10" s="19" t="n">
        <v>0.17923044728352</v>
      </c>
      <c r="AH10" s="19" t="n">
        <v>0.222522502726788</v>
      </c>
      <c r="AI10" s="19"/>
      <c r="AJ10" s="19" t="n">
        <v>0.165633489282134</v>
      </c>
      <c r="AK10" s="19" t="n">
        <v>0.148224060846538</v>
      </c>
      <c r="AL10" s="19" t="n">
        <v>0.31872132682289</v>
      </c>
      <c r="AM10" s="19" t="n">
        <v>0</v>
      </c>
      <c r="AN10" s="19" t="n">
        <v>0.154222374028662</v>
      </c>
      <c r="AO10" s="19"/>
      <c r="AP10" s="19" t="n">
        <v>0.162328167765723</v>
      </c>
      <c r="AQ10" s="19" t="n">
        <v>0.158777025681496</v>
      </c>
      <c r="AR10" s="19" t="n">
        <v>0.302442807117743</v>
      </c>
      <c r="AS10" s="19" t="n">
        <v>0.111463994577561</v>
      </c>
      <c r="AT10" s="19" t="n">
        <v>0.510454200423042</v>
      </c>
      <c r="AU10" s="19"/>
      <c r="AV10" s="19" t="n">
        <v>0.168770230477708</v>
      </c>
      <c r="AW10" s="19" t="n">
        <v>0.177366788354697</v>
      </c>
      <c r="AX10" s="19" t="n">
        <v>0.198741888945697</v>
      </c>
      <c r="AY10" s="19" t="n">
        <v>0.0896917417718502</v>
      </c>
      <c r="AZ10" s="19" t="n">
        <v>0.4982948268858</v>
      </c>
      <c r="BA10" s="19" t="n">
        <v>0.119085432050738</v>
      </c>
      <c r="BB10" s="19"/>
      <c r="BC10" s="19" t="n">
        <v>0.11475152228676</v>
      </c>
      <c r="BD10" s="19" t="n">
        <v>0.214043936636539</v>
      </c>
      <c r="BE10" s="19" t="n">
        <v>0.179418864546122</v>
      </c>
      <c r="BF10" s="19" t="n">
        <v>0.343268139421307</v>
      </c>
      <c r="BG10" s="19" t="s">
        <v>697</v>
      </c>
    </row>
    <row r="11">
      <c r="B11" s="20" t="s">
        <v>690</v>
      </c>
      <c r="C11" s="19" t="n">
        <v>0.147514385483595</v>
      </c>
      <c r="D11" s="19" t="n">
        <v>0.117934329132542</v>
      </c>
      <c r="E11" s="19" t="n">
        <v>0.171787472539863</v>
      </c>
      <c r="F11" s="19"/>
      <c r="G11" s="19" t="n">
        <v>0.0659187100043396</v>
      </c>
      <c r="H11" s="19" t="n">
        <v>0.160936147207685</v>
      </c>
      <c r="I11" s="19" t="n">
        <v>0.149639235313389</v>
      </c>
      <c r="J11" s="19" t="n">
        <v>0.0965003913089279</v>
      </c>
      <c r="K11" s="19" t="n">
        <v>0.211755568228156</v>
      </c>
      <c r="L11" s="19" t="n">
        <v>0.178017077338398</v>
      </c>
      <c r="M11" s="19"/>
      <c r="N11" s="19" t="n">
        <v>0.102441877423014</v>
      </c>
      <c r="O11" s="19" t="n">
        <v>0.163605202466296</v>
      </c>
      <c r="P11" s="19" t="n">
        <v>0.0636985684172016</v>
      </c>
      <c r="Q11" s="19" t="n">
        <v>0.231964539505669</v>
      </c>
      <c r="R11" s="19"/>
      <c r="S11" s="19" t="n">
        <v>0.183238447689097</v>
      </c>
      <c r="T11" s="19" t="n">
        <v>0.259237415532769</v>
      </c>
      <c r="U11" s="19" t="n">
        <v>0.0933087721855917</v>
      </c>
      <c r="V11" s="19" t="n">
        <v>0.098331153196371</v>
      </c>
      <c r="W11" s="19" t="n">
        <v>0.280104554990692</v>
      </c>
      <c r="X11" s="19" t="n">
        <v>0.113183593169334</v>
      </c>
      <c r="Y11" s="19" t="n">
        <v>0.175390993635198</v>
      </c>
      <c r="Z11" s="19" t="n">
        <v>0.137925708060702</v>
      </c>
      <c r="AA11" s="19" t="n">
        <v>0.094924596894203</v>
      </c>
      <c r="AB11" s="19" t="n">
        <v>0</v>
      </c>
      <c r="AC11" s="19" t="n">
        <v>0.158288290640739</v>
      </c>
      <c r="AD11" s="19" t="n">
        <v>0.322792675118848</v>
      </c>
      <c r="AE11" s="19"/>
      <c r="AF11" s="19" t="n">
        <v>0.187292078824005</v>
      </c>
      <c r="AG11" s="19" t="n">
        <v>0.15999888196474</v>
      </c>
      <c r="AH11" s="19" t="n">
        <v>0.0564208445913593</v>
      </c>
      <c r="AI11" s="19"/>
      <c r="AJ11" s="19" t="n">
        <v>0.18437428148087</v>
      </c>
      <c r="AK11" s="19" t="n">
        <v>0.200392558444291</v>
      </c>
      <c r="AL11" s="19" t="n">
        <v>0.176411737138458</v>
      </c>
      <c r="AM11" s="19" t="n">
        <v>0</v>
      </c>
      <c r="AN11" s="19" t="n">
        <v>0</v>
      </c>
      <c r="AO11" s="19"/>
      <c r="AP11" s="19" t="n">
        <v>0.182486298670022</v>
      </c>
      <c r="AQ11" s="19" t="n">
        <v>0.150540133575737</v>
      </c>
      <c r="AR11" s="19" t="n">
        <v>0.100143590913169</v>
      </c>
      <c r="AS11" s="19" t="n">
        <v>0.175533863905528</v>
      </c>
      <c r="AT11" s="19" t="n">
        <v>0</v>
      </c>
      <c r="AU11" s="19"/>
      <c r="AV11" s="19" t="n">
        <v>0.132353692109883</v>
      </c>
      <c r="AW11" s="19" t="n">
        <v>0.206231768080482</v>
      </c>
      <c r="AX11" s="19" t="n">
        <v>0.0992908097817505</v>
      </c>
      <c r="AY11" s="19" t="n">
        <v>0.17841702178484</v>
      </c>
      <c r="AZ11" s="19" t="n">
        <v>0</v>
      </c>
      <c r="BA11" s="19" t="n">
        <v>0.105121239910247</v>
      </c>
      <c r="BB11" s="19"/>
      <c r="BC11" s="19" t="n">
        <v>0.127473334455908</v>
      </c>
      <c r="BD11" s="19" t="n">
        <v>0.130405782217067</v>
      </c>
      <c r="BE11" s="19" t="n">
        <v>0.153162905334152</v>
      </c>
      <c r="BF11" s="19" t="n">
        <v>0.243109362740222</v>
      </c>
      <c r="BG11" s="19" t="s">
        <v>697</v>
      </c>
    </row>
    <row r="12">
      <c r="B12" s="20" t="s">
        <v>691</v>
      </c>
      <c r="C12" s="19" t="n">
        <v>0.122125534178655</v>
      </c>
      <c r="D12" s="19" t="n">
        <v>0.17767469321065</v>
      </c>
      <c r="E12" s="19" t="n">
        <v>0.0815275731409861</v>
      </c>
      <c r="F12" s="19"/>
      <c r="G12" s="19" t="n">
        <v>0.322958708350947</v>
      </c>
      <c r="H12" s="19" t="n">
        <v>0.130320310143788</v>
      </c>
      <c r="I12" s="19" t="n">
        <v>0.0970839212037937</v>
      </c>
      <c r="J12" s="19" t="n">
        <v>0.0481271312387161</v>
      </c>
      <c r="K12" s="19" t="n">
        <v>0.115635220218027</v>
      </c>
      <c r="L12" s="19" t="n">
        <v>0.0604584323038775</v>
      </c>
      <c r="M12" s="19"/>
      <c r="N12" s="19" t="n">
        <v>0.110566245980898</v>
      </c>
      <c r="O12" s="19" t="n">
        <v>0.106139769113227</v>
      </c>
      <c r="P12" s="19" t="n">
        <v>0.15990871066609</v>
      </c>
      <c r="Q12" s="19" t="n">
        <v>0.117056086193288</v>
      </c>
      <c r="R12" s="19"/>
      <c r="S12" s="19" t="n">
        <v>0.0486743258292925</v>
      </c>
      <c r="T12" s="19" t="n">
        <v>0.0380751628429416</v>
      </c>
      <c r="U12" s="19" t="n">
        <v>0.248335925115204</v>
      </c>
      <c r="V12" s="19" t="n">
        <v>0.086402781158916</v>
      </c>
      <c r="W12" s="19" t="n">
        <v>0</v>
      </c>
      <c r="X12" s="19" t="n">
        <v>0</v>
      </c>
      <c r="Y12" s="19" t="n">
        <v>0</v>
      </c>
      <c r="Z12" s="19" t="n">
        <v>0.573787735623171</v>
      </c>
      <c r="AA12" s="19" t="n">
        <v>0.297511604094496</v>
      </c>
      <c r="AB12" s="19" t="n">
        <v>0</v>
      </c>
      <c r="AC12" s="19" t="n">
        <v>0.121950614831322</v>
      </c>
      <c r="AD12" s="19" t="n">
        <v>0</v>
      </c>
      <c r="AE12" s="19"/>
      <c r="AF12" s="19" t="n">
        <v>0.0774822883968647</v>
      </c>
      <c r="AG12" s="19" t="n">
        <v>0.0899556763693346</v>
      </c>
      <c r="AH12" s="19" t="n">
        <v>0.23384714595571</v>
      </c>
      <c r="AI12" s="19"/>
      <c r="AJ12" s="19" t="n">
        <v>0.0965360767473406</v>
      </c>
      <c r="AK12" s="19" t="n">
        <v>0.0803365639601013</v>
      </c>
      <c r="AL12" s="19" t="n">
        <v>0</v>
      </c>
      <c r="AM12" s="19" t="n">
        <v>0.347788960711391</v>
      </c>
      <c r="AN12" s="19" t="n">
        <v>0.257617266685568</v>
      </c>
      <c r="AO12" s="19"/>
      <c r="AP12" s="19" t="n">
        <v>0.0581370950665654</v>
      </c>
      <c r="AQ12" s="19" t="n">
        <v>0.125043343898502</v>
      </c>
      <c r="AR12" s="19" t="n">
        <v>0</v>
      </c>
      <c r="AS12" s="19" t="n">
        <v>0.251144068276875</v>
      </c>
      <c r="AT12" s="19" t="n">
        <v>0.0910255573941613</v>
      </c>
      <c r="AU12" s="19"/>
      <c r="AV12" s="19" t="n">
        <v>0.130165292450145</v>
      </c>
      <c r="AW12" s="19" t="n">
        <v>0.030474777415781</v>
      </c>
      <c r="AX12" s="19" t="n">
        <v>0.193885803713564</v>
      </c>
      <c r="AY12" s="19" t="n">
        <v>0.238131380372345</v>
      </c>
      <c r="AZ12" s="19" t="n">
        <v>0.0642800659602835</v>
      </c>
      <c r="BA12" s="19" t="n">
        <v>0.103863093509405</v>
      </c>
      <c r="BB12" s="19"/>
      <c r="BC12" s="19" t="n">
        <v>0.173520297828458</v>
      </c>
      <c r="BD12" s="19" t="n">
        <v>0.170634304739652</v>
      </c>
      <c r="BE12" s="19" t="n">
        <v>0.1032781232387</v>
      </c>
      <c r="BF12" s="19" t="n">
        <v>0.0591563737090519</v>
      </c>
      <c r="BG12" s="19" t="s">
        <v>697</v>
      </c>
    </row>
    <row r="13">
      <c r="B13" s="20" t="s">
        <v>692</v>
      </c>
      <c r="C13" s="19" t="n">
        <v>0.0395997870344856</v>
      </c>
      <c r="D13" s="19" t="n">
        <v>0.0924734136986677</v>
      </c>
      <c r="E13" s="19" t="n">
        <v>0</v>
      </c>
      <c r="F13" s="19"/>
      <c r="G13" s="19" t="n">
        <v>0.149297980474909</v>
      </c>
      <c r="H13" s="19" t="n">
        <v>0</v>
      </c>
      <c r="I13" s="19" t="n">
        <v>0.0712895433206078</v>
      </c>
      <c r="J13" s="19" t="n">
        <v>0</v>
      </c>
      <c r="K13" s="19" t="n">
        <v>0</v>
      </c>
      <c r="L13" s="19" t="n">
        <v>0.0388669690537271</v>
      </c>
      <c r="M13" s="19"/>
      <c r="N13" s="19" t="n">
        <v>0.0201568104578815</v>
      </c>
      <c r="O13" s="19" t="n">
        <v>0</v>
      </c>
      <c r="P13" s="19" t="n">
        <v>0</v>
      </c>
      <c r="Q13" s="19" t="n">
        <v>0.112312106126059</v>
      </c>
      <c r="R13" s="19"/>
      <c r="S13" s="19" t="n">
        <v>0</v>
      </c>
      <c r="T13" s="19" t="n">
        <v>0.0561121602248094</v>
      </c>
      <c r="U13" s="19" t="n">
        <v>0.0547689347356148</v>
      </c>
      <c r="V13" s="19" t="n">
        <v>0</v>
      </c>
      <c r="W13" s="19" t="n">
        <v>0.230108452368718</v>
      </c>
      <c r="X13" s="19" t="n">
        <v>0.142825362440923</v>
      </c>
      <c r="Y13" s="19" t="n">
        <v>0.0820052960348467</v>
      </c>
      <c r="Z13" s="19" t="n">
        <v>0</v>
      </c>
      <c r="AA13" s="19" t="n">
        <v>0</v>
      </c>
      <c r="AB13" s="19" t="n">
        <v>0</v>
      </c>
      <c r="AC13" s="19" t="n">
        <v>0</v>
      </c>
      <c r="AD13" s="19" t="n">
        <v>0</v>
      </c>
      <c r="AE13" s="19"/>
      <c r="AF13" s="19" t="n">
        <v>0.0235095294926711</v>
      </c>
      <c r="AG13" s="19" t="n">
        <v>0.029134719448</v>
      </c>
      <c r="AH13" s="19" t="n">
        <v>0.0485268882545913</v>
      </c>
      <c r="AI13" s="19"/>
      <c r="AJ13" s="19" t="n">
        <v>0.0229582920659586</v>
      </c>
      <c r="AK13" s="19" t="n">
        <v>0.0655073801547234</v>
      </c>
      <c r="AL13" s="19" t="n">
        <v>0</v>
      </c>
      <c r="AM13" s="19" t="n">
        <v>0</v>
      </c>
      <c r="AN13" s="19" t="n">
        <v>0.0622209151883678</v>
      </c>
      <c r="AO13" s="19"/>
      <c r="AP13" s="19" t="n">
        <v>0.0311891376776709</v>
      </c>
      <c r="AQ13" s="19" t="n">
        <v>0.0159018527123254</v>
      </c>
      <c r="AR13" s="19" t="n">
        <v>0.152270453196405</v>
      </c>
      <c r="AS13" s="19" t="n">
        <v>0.0551913820103008</v>
      </c>
      <c r="AT13" s="19" t="n">
        <v>0</v>
      </c>
      <c r="AU13" s="19"/>
      <c r="AV13" s="19" t="n">
        <v>0.0490781994656651</v>
      </c>
      <c r="AW13" s="19" t="n">
        <v>0.0919104272645443</v>
      </c>
      <c r="AX13" s="19" t="n">
        <v>0</v>
      </c>
      <c r="AY13" s="19" t="n">
        <v>0.0444108539449021</v>
      </c>
      <c r="AZ13" s="19" t="n">
        <v>0</v>
      </c>
      <c r="BA13" s="19" t="n">
        <v>0</v>
      </c>
      <c r="BB13" s="19"/>
      <c r="BC13" s="19" t="n">
        <v>0.0353990729234042</v>
      </c>
      <c r="BD13" s="19" t="n">
        <v>0.0306941295780043</v>
      </c>
      <c r="BE13" s="19" t="n">
        <v>0.0837673985577246</v>
      </c>
      <c r="BF13" s="19" t="n">
        <v>0</v>
      </c>
      <c r="BG13" s="19" t="s">
        <v>697</v>
      </c>
    </row>
    <row r="14">
      <c r="B14" s="20" t="s">
        <v>598</v>
      </c>
      <c r="C14" s="19" t="n">
        <v>0.00812640856541247</v>
      </c>
      <c r="D14" s="19" t="n">
        <v>0</v>
      </c>
      <c r="E14" s="19" t="n">
        <v>0.0143902032555372</v>
      </c>
      <c r="F14" s="19"/>
      <c r="G14" s="19" t="n">
        <v>0</v>
      </c>
      <c r="H14" s="19" t="n">
        <v>0</v>
      </c>
      <c r="I14" s="19" t="n">
        <v>0</v>
      </c>
      <c r="J14" s="19" t="n">
        <v>0</v>
      </c>
      <c r="K14" s="19" t="n">
        <v>0</v>
      </c>
      <c r="L14" s="19" t="n">
        <v>0.0382921230980341</v>
      </c>
      <c r="M14" s="19"/>
      <c r="N14" s="19" t="n">
        <v>0</v>
      </c>
      <c r="O14" s="19" t="n">
        <v>0.0364106912989233</v>
      </c>
      <c r="P14" s="19" t="n">
        <v>0</v>
      </c>
      <c r="Q14" s="19" t="n">
        <v>0</v>
      </c>
      <c r="R14" s="19"/>
      <c r="S14" s="19" t="n">
        <v>0</v>
      </c>
      <c r="T14" s="19" t="n">
        <v>0</v>
      </c>
      <c r="U14" s="19" t="n">
        <v>0</v>
      </c>
      <c r="V14" s="19" t="n">
        <v>0</v>
      </c>
      <c r="W14" s="19" t="n">
        <v>0</v>
      </c>
      <c r="X14" s="19" t="n">
        <v>0</v>
      </c>
      <c r="Y14" s="19" t="n">
        <v>0</v>
      </c>
      <c r="Z14" s="19" t="n">
        <v>0.161819530250027</v>
      </c>
      <c r="AA14" s="19" t="n">
        <v>0</v>
      </c>
      <c r="AB14" s="19" t="n">
        <v>0</v>
      </c>
      <c r="AC14" s="19" t="n">
        <v>0</v>
      </c>
      <c r="AD14" s="19" t="n">
        <v>0</v>
      </c>
      <c r="AE14" s="19"/>
      <c r="AF14" s="19" t="n">
        <v>0.0231618214444714</v>
      </c>
      <c r="AG14" s="19" t="n">
        <v>0</v>
      </c>
      <c r="AH14" s="19" t="n">
        <v>0</v>
      </c>
      <c r="AI14" s="19"/>
      <c r="AJ14" s="19" t="n">
        <v>0.0226187368687038</v>
      </c>
      <c r="AK14" s="19" t="n">
        <v>0</v>
      </c>
      <c r="AL14" s="19" t="n">
        <v>0</v>
      </c>
      <c r="AM14" s="19" t="n">
        <v>0</v>
      </c>
      <c r="AN14" s="19" t="n">
        <v>0</v>
      </c>
      <c r="AO14" s="19"/>
      <c r="AP14" s="19" t="n">
        <v>0.0367168085559937</v>
      </c>
      <c r="AQ14" s="19" t="n">
        <v>0</v>
      </c>
      <c r="AR14" s="19" t="n">
        <v>0</v>
      </c>
      <c r="AS14" s="19" t="n">
        <v>0</v>
      </c>
      <c r="AT14" s="19" t="n">
        <v>0</v>
      </c>
      <c r="AU14" s="19"/>
      <c r="AV14" s="19" t="n">
        <v>0</v>
      </c>
      <c r="AW14" s="19" t="n">
        <v>0.0401183756451293</v>
      </c>
      <c r="AX14" s="19" t="n">
        <v>0</v>
      </c>
      <c r="AY14" s="19" t="n">
        <v>0</v>
      </c>
      <c r="AZ14" s="19" t="n">
        <v>0</v>
      </c>
      <c r="BA14" s="19" t="n">
        <v>0</v>
      </c>
      <c r="BB14" s="19"/>
      <c r="BC14" s="19" t="n">
        <v>0</v>
      </c>
      <c r="BD14" s="19" t="n">
        <v>0.0361340698532774</v>
      </c>
      <c r="BE14" s="19" t="n">
        <v>0</v>
      </c>
      <c r="BF14" s="19" t="n">
        <v>0</v>
      </c>
      <c r="BG14" s="19" t="s">
        <v>697</v>
      </c>
    </row>
    <row r="15">
      <c r="B15" s="20" t="s">
        <v>693</v>
      </c>
      <c r="C15" s="19" t="n">
        <v>0.0144007862213444</v>
      </c>
      <c r="D15" s="19" t="n">
        <v>0.0165257105265361</v>
      </c>
      <c r="E15" s="19" t="n">
        <v>0.0129693015005682</v>
      </c>
      <c r="F15" s="19"/>
      <c r="G15" s="19" t="n">
        <v>0</v>
      </c>
      <c r="H15" s="19" t="n">
        <v>0</v>
      </c>
      <c r="I15" s="19" t="n">
        <v>0</v>
      </c>
      <c r="J15" s="19" t="n">
        <v>0.052654250982011</v>
      </c>
      <c r="K15" s="19" t="n">
        <v>0</v>
      </c>
      <c r="L15" s="19" t="n">
        <v>0.0333462417610677</v>
      </c>
      <c r="M15" s="19"/>
      <c r="N15" s="19" t="n">
        <v>0</v>
      </c>
      <c r="O15" s="19" t="n">
        <v>0</v>
      </c>
      <c r="P15" s="19" t="n">
        <v>0.0673050611630396</v>
      </c>
      <c r="Q15" s="19" t="n">
        <v>0</v>
      </c>
      <c r="R15" s="19"/>
      <c r="S15" s="19" t="n">
        <v>0</v>
      </c>
      <c r="T15" s="19" t="n">
        <v>0.0542980172430035</v>
      </c>
      <c r="U15" s="19" t="n">
        <v>0</v>
      </c>
      <c r="V15" s="19" t="n">
        <v>0</v>
      </c>
      <c r="W15" s="19" t="n">
        <v>0</v>
      </c>
      <c r="X15" s="19" t="n">
        <v>0</v>
      </c>
      <c r="Y15" s="19" t="n">
        <v>0.0840699727096206</v>
      </c>
      <c r="Z15" s="19" t="n">
        <v>0</v>
      </c>
      <c r="AA15" s="19" t="n">
        <v>0</v>
      </c>
      <c r="AB15" s="19" t="n">
        <v>0</v>
      </c>
      <c r="AC15" s="19" t="n">
        <v>0</v>
      </c>
      <c r="AD15" s="19" t="n">
        <v>0</v>
      </c>
      <c r="AE15" s="19"/>
      <c r="AF15" s="19" t="n">
        <v>0</v>
      </c>
      <c r="AG15" s="19" t="n">
        <v>0.0358158150628845</v>
      </c>
      <c r="AH15" s="19" t="n">
        <v>0</v>
      </c>
      <c r="AI15" s="19"/>
      <c r="AJ15" s="19" t="n">
        <v>0</v>
      </c>
      <c r="AK15" s="19" t="n">
        <v>0</v>
      </c>
      <c r="AL15" s="19" t="n">
        <v>0.329749355332836</v>
      </c>
      <c r="AM15" s="19" t="n">
        <v>0</v>
      </c>
      <c r="AN15" s="19" t="n">
        <v>0</v>
      </c>
      <c r="AO15" s="19"/>
      <c r="AP15" s="19" t="n">
        <v>0</v>
      </c>
      <c r="AQ15" s="19" t="n">
        <v>0.0443346865266051</v>
      </c>
      <c r="AR15" s="19" t="n">
        <v>0</v>
      </c>
      <c r="AS15" s="19" t="n">
        <v>0</v>
      </c>
      <c r="AT15" s="19" t="n">
        <v>0</v>
      </c>
      <c r="AU15" s="19"/>
      <c r="AV15" s="19" t="n">
        <v>0</v>
      </c>
      <c r="AW15" s="19" t="n">
        <v>0</v>
      </c>
      <c r="AX15" s="19" t="n">
        <v>0.18559468347795</v>
      </c>
      <c r="AY15" s="19" t="n">
        <v>0</v>
      </c>
      <c r="AZ15" s="19" t="n">
        <v>0</v>
      </c>
      <c r="BA15" s="19" t="n">
        <v>0</v>
      </c>
      <c r="BB15" s="19"/>
      <c r="BC15" s="19" t="n">
        <v>0.0303709312189937</v>
      </c>
      <c r="BD15" s="19" t="n">
        <v>0</v>
      </c>
      <c r="BE15" s="19" t="n">
        <v>0</v>
      </c>
      <c r="BF15" s="19" t="n">
        <v>0</v>
      </c>
      <c r="BG15" s="19" t="s">
        <v>697</v>
      </c>
    </row>
    <row r="16">
      <c r="B16" s="20" t="s">
        <v>100</v>
      </c>
      <c r="C16" s="21" t="n">
        <v>0.128117242568304</v>
      </c>
      <c r="D16" s="21" t="n">
        <v>0.105490068678052</v>
      </c>
      <c r="E16" s="21" t="n">
        <v>0.146875661587435</v>
      </c>
      <c r="F16" s="21"/>
      <c r="G16" s="21" t="n">
        <v>0</v>
      </c>
      <c r="H16" s="21" t="n">
        <v>0.267365449068603</v>
      </c>
      <c r="I16" s="21" t="n">
        <v>0.0368523966640323</v>
      </c>
      <c r="J16" s="21" t="n">
        <v>0.215918174027499</v>
      </c>
      <c r="K16" s="21" t="n">
        <v>0.0592504944878967</v>
      </c>
      <c r="L16" s="21" t="n">
        <v>0.110118495125943</v>
      </c>
      <c r="M16" s="21"/>
      <c r="N16" s="21" t="n">
        <v>0.17273318572643</v>
      </c>
      <c r="O16" s="21" t="n">
        <v>0.0866432661144126</v>
      </c>
      <c r="P16" s="21" t="n">
        <v>0.158386865806024</v>
      </c>
      <c r="Q16" s="21" t="n">
        <v>0.0998943175015354</v>
      </c>
      <c r="R16" s="21"/>
      <c r="S16" s="21" t="n">
        <v>0.0440308639417425</v>
      </c>
      <c r="T16" s="21" t="n">
        <v>0.156018841257904</v>
      </c>
      <c r="U16" s="21" t="n">
        <v>0.0776865743908849</v>
      </c>
      <c r="V16" s="21" t="n">
        <v>0.192909926125615</v>
      </c>
      <c r="W16" s="21" t="n">
        <v>0</v>
      </c>
      <c r="X16" s="21" t="n">
        <v>0.246621914446101</v>
      </c>
      <c r="Y16" s="21" t="n">
        <v>0.0862828630860568</v>
      </c>
      <c r="Z16" s="21" t="n">
        <v>0.1264670260661</v>
      </c>
      <c r="AA16" s="21" t="n">
        <v>0.169599664059735</v>
      </c>
      <c r="AB16" s="21" t="n">
        <v>0.240553858561642</v>
      </c>
      <c r="AC16" s="21" t="n">
        <v>0</v>
      </c>
      <c r="AD16" s="21" t="n">
        <v>0</v>
      </c>
      <c r="AE16" s="21"/>
      <c r="AF16" s="21" t="n">
        <v>0.121384722931117</v>
      </c>
      <c r="AG16" s="21" t="n">
        <v>0.105774920408267</v>
      </c>
      <c r="AH16" s="21" t="n">
        <v>0.225963116697971</v>
      </c>
      <c r="AI16" s="21"/>
      <c r="AJ16" s="21" t="n">
        <v>0.107891540451425</v>
      </c>
      <c r="AK16" s="21" t="n">
        <v>0.0934148401530052</v>
      </c>
      <c r="AL16" s="21" t="n">
        <v>0</v>
      </c>
      <c r="AM16" s="21" t="n">
        <v>0</v>
      </c>
      <c r="AN16" s="21" t="n">
        <v>0.341939462082547</v>
      </c>
      <c r="AO16" s="21"/>
      <c r="AP16" s="21" t="n">
        <v>0.0721955886789169</v>
      </c>
      <c r="AQ16" s="21" t="n">
        <v>0.159081284892112</v>
      </c>
      <c r="AR16" s="21" t="n">
        <v>0.222981482747577</v>
      </c>
      <c r="AS16" s="21" t="n">
        <v>0.0865289075049146</v>
      </c>
      <c r="AT16" s="21" t="n">
        <v>0.191474127881997</v>
      </c>
      <c r="AU16" s="21"/>
      <c r="AV16" s="21" t="n">
        <v>0.117935382741876</v>
      </c>
      <c r="AW16" s="21" t="n">
        <v>0</v>
      </c>
      <c r="AX16" s="21" t="n">
        <v>0.121170729410668</v>
      </c>
      <c r="AY16" s="21" t="n">
        <v>0.108985960252595</v>
      </c>
      <c r="AZ16" s="21" t="n">
        <v>0.215050392241141</v>
      </c>
      <c r="BA16" s="21" t="n">
        <v>0.418804592435774</v>
      </c>
      <c r="BB16" s="21"/>
      <c r="BC16" s="21" t="n">
        <v>0.111057598479061</v>
      </c>
      <c r="BD16" s="21" t="n">
        <v>0.0588147319550629</v>
      </c>
      <c r="BE16" s="21" t="n">
        <v>0.190070949598656</v>
      </c>
      <c r="BF16" s="21" t="n">
        <v>0.148312839690406</v>
      </c>
      <c r="BG16" s="21" t="s">
        <v>697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699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61</v>
      </c>
      <c r="F7" s="11"/>
      <c r="G7" s="11" t="n">
        <v>10</v>
      </c>
      <c r="H7" s="11" t="n">
        <v>27</v>
      </c>
      <c r="I7" s="11" t="n">
        <v>22</v>
      </c>
      <c r="J7" s="11" t="n">
        <v>21</v>
      </c>
      <c r="K7" s="11" t="n">
        <v>24</v>
      </c>
      <c r="L7" s="11" t="n">
        <v>29</v>
      </c>
      <c r="M7" s="11"/>
      <c r="N7" s="11" t="n">
        <v>29</v>
      </c>
      <c r="O7" s="11" t="n">
        <v>34</v>
      </c>
      <c r="P7" s="11" t="n">
        <v>35</v>
      </c>
      <c r="Q7" s="11" t="n">
        <v>35</v>
      </c>
      <c r="R7" s="11"/>
      <c r="S7" s="11" t="n">
        <v>19</v>
      </c>
      <c r="T7" s="11" t="n">
        <v>10</v>
      </c>
      <c r="U7" s="11" t="n">
        <v>11</v>
      </c>
      <c r="V7" s="11" t="n">
        <v>13</v>
      </c>
      <c r="W7" s="11" t="n">
        <v>12</v>
      </c>
      <c r="X7" s="11" t="n">
        <v>10</v>
      </c>
      <c r="Y7" s="11" t="n">
        <v>12</v>
      </c>
      <c r="Z7" s="11" t="n">
        <v>7</v>
      </c>
      <c r="AA7" s="11" t="n">
        <v>11</v>
      </c>
      <c r="AB7" s="11" t="n">
        <v>15</v>
      </c>
      <c r="AC7" s="11" t="n">
        <v>8</v>
      </c>
      <c r="AD7" s="11" t="n">
        <v>5</v>
      </c>
      <c r="AE7" s="11"/>
      <c r="AF7" s="11" t="n">
        <v>53</v>
      </c>
      <c r="AG7" s="11" t="n">
        <v>50</v>
      </c>
      <c r="AH7" s="11" t="n">
        <v>20</v>
      </c>
      <c r="AI7" s="11"/>
      <c r="AJ7" s="11" t="n">
        <v>44</v>
      </c>
      <c r="AK7" s="11" t="n">
        <v>33</v>
      </c>
      <c r="AL7" s="11" t="n">
        <v>9</v>
      </c>
      <c r="AM7" s="11" t="n">
        <v>3</v>
      </c>
      <c r="AN7" s="11" t="n">
        <v>22</v>
      </c>
      <c r="AO7" s="11"/>
      <c r="AP7" s="11" t="n">
        <v>20</v>
      </c>
      <c r="AQ7" s="11" t="n">
        <v>49</v>
      </c>
      <c r="AR7" s="11" t="n">
        <v>7</v>
      </c>
      <c r="AS7" s="11" t="n">
        <v>22</v>
      </c>
      <c r="AT7" s="11" t="n">
        <v>6</v>
      </c>
      <c r="AU7" s="11"/>
      <c r="AV7" s="11" t="n">
        <v>43</v>
      </c>
      <c r="AW7" s="11" t="n">
        <v>18</v>
      </c>
      <c r="AX7" s="11" t="n">
        <v>8</v>
      </c>
      <c r="AY7" s="11" t="n">
        <v>31</v>
      </c>
      <c r="AZ7" s="11" t="n">
        <v>9</v>
      </c>
      <c r="BA7" s="11" t="n">
        <v>10</v>
      </c>
      <c r="BB7" s="11"/>
      <c r="BC7" s="11" t="n">
        <v>31</v>
      </c>
      <c r="BD7" s="11" t="n">
        <v>33</v>
      </c>
      <c r="BE7" s="11" t="n">
        <v>28</v>
      </c>
      <c r="BF7" s="11" t="n">
        <v>17</v>
      </c>
      <c r="BG7" s="11" t="n">
        <v>1</v>
      </c>
    </row>
    <row r="8" ht="30" customHeight="1">
      <c r="B8" s="12" t="s">
        <v>20</v>
      </c>
      <c r="C8" s="12" t="n">
        <v>136</v>
      </c>
      <c r="D8" s="12" t="n">
        <v>74</v>
      </c>
      <c r="E8" s="12" t="n">
        <v>61</v>
      </c>
      <c r="F8" s="12"/>
      <c r="G8" s="12" t="n">
        <v>10</v>
      </c>
      <c r="H8" s="12" t="n">
        <v>29</v>
      </c>
      <c r="I8" s="12" t="n">
        <v>25</v>
      </c>
      <c r="J8" s="12" t="n">
        <v>19</v>
      </c>
      <c r="K8" s="12" t="n">
        <v>23</v>
      </c>
      <c r="L8" s="12" t="n">
        <v>29</v>
      </c>
      <c r="M8" s="12"/>
      <c r="N8" s="12" t="n">
        <v>27</v>
      </c>
      <c r="O8" s="12" t="n">
        <v>39</v>
      </c>
      <c r="P8" s="12" t="n">
        <v>33</v>
      </c>
      <c r="Q8" s="12" t="n">
        <v>36</v>
      </c>
      <c r="R8" s="12"/>
      <c r="S8" s="12" t="n">
        <v>19</v>
      </c>
      <c r="T8" s="12" t="n">
        <v>10</v>
      </c>
      <c r="U8" s="12" t="n">
        <v>12</v>
      </c>
      <c r="V8" s="12" t="n">
        <v>16</v>
      </c>
      <c r="W8" s="12" t="n">
        <v>13</v>
      </c>
      <c r="X8" s="12" t="n">
        <v>13</v>
      </c>
      <c r="Y8" s="12" t="n">
        <v>12</v>
      </c>
      <c r="Z8" s="12" t="n">
        <v>6</v>
      </c>
      <c r="AA8" s="12" t="n">
        <v>11</v>
      </c>
      <c r="AB8" s="12" t="n">
        <v>14</v>
      </c>
      <c r="AC8" s="12" t="n">
        <v>7</v>
      </c>
      <c r="AD8" s="12" t="n">
        <v>5</v>
      </c>
      <c r="AE8" s="12"/>
      <c r="AF8" s="12" t="n">
        <v>54</v>
      </c>
      <c r="AG8" s="12" t="n">
        <v>51</v>
      </c>
      <c r="AH8" s="12" t="n">
        <v>21</v>
      </c>
      <c r="AI8" s="12"/>
      <c r="AJ8" s="12" t="n">
        <v>45</v>
      </c>
      <c r="AK8" s="12" t="n">
        <v>35</v>
      </c>
      <c r="AL8" s="12" t="n">
        <v>9</v>
      </c>
      <c r="AM8" s="12" t="n">
        <v>3</v>
      </c>
      <c r="AN8" s="12" t="n">
        <v>22</v>
      </c>
      <c r="AO8" s="12"/>
      <c r="AP8" s="12" t="n">
        <v>20</v>
      </c>
      <c r="AQ8" s="12" t="n">
        <v>51</v>
      </c>
      <c r="AR8" s="12" t="n">
        <v>7</v>
      </c>
      <c r="AS8" s="12" t="n">
        <v>22</v>
      </c>
      <c r="AT8" s="12" t="n">
        <v>7</v>
      </c>
      <c r="AU8" s="12"/>
      <c r="AV8" s="12" t="n">
        <v>44</v>
      </c>
      <c r="AW8" s="12" t="n">
        <v>19</v>
      </c>
      <c r="AX8" s="12" t="n">
        <v>9</v>
      </c>
      <c r="AY8" s="12" t="n">
        <v>32</v>
      </c>
      <c r="AZ8" s="12" t="n">
        <v>10</v>
      </c>
      <c r="BA8" s="12" t="n">
        <v>9</v>
      </c>
      <c r="BB8" s="12"/>
      <c r="BC8" s="12" t="n">
        <v>32</v>
      </c>
      <c r="BD8" s="12" t="n">
        <v>35</v>
      </c>
      <c r="BE8" s="12" t="n">
        <v>29</v>
      </c>
      <c r="BF8" s="12" t="n">
        <v>16</v>
      </c>
      <c r="BG8" s="12" t="n">
        <v>1</v>
      </c>
    </row>
    <row r="9">
      <c r="B9" s="20" t="s">
        <v>688</v>
      </c>
      <c r="C9" s="19" t="n">
        <v>0.0258506478789935</v>
      </c>
      <c r="D9" s="19" t="n">
        <v>0.0314657541333898</v>
      </c>
      <c r="E9" s="19" t="n">
        <v>0.0195705155751983</v>
      </c>
      <c r="F9" s="19"/>
      <c r="G9" s="19" t="n">
        <v>0.0878501519731481</v>
      </c>
      <c r="H9" s="19" t="n">
        <v>0.0416522536221447</v>
      </c>
      <c r="I9" s="19" t="n">
        <v>0.0561487340976805</v>
      </c>
      <c r="J9" s="19" t="n">
        <v>0</v>
      </c>
      <c r="K9" s="19" t="n">
        <v>0</v>
      </c>
      <c r="L9" s="19" t="n">
        <v>0</v>
      </c>
      <c r="M9" s="19"/>
      <c r="N9" s="19" t="n">
        <v>0.0341105137496522</v>
      </c>
      <c r="O9" s="19" t="n">
        <v>0.0355436303026034</v>
      </c>
      <c r="P9" s="19" t="n">
        <v>0</v>
      </c>
      <c r="Q9" s="19" t="n">
        <v>0.0329681979945276</v>
      </c>
      <c r="R9" s="19"/>
      <c r="S9" s="19" t="n">
        <v>0</v>
      </c>
      <c r="T9" s="19" t="n">
        <v>0.117919738188712</v>
      </c>
      <c r="U9" s="19" t="n">
        <v>0</v>
      </c>
      <c r="V9" s="19" t="n">
        <v>0</v>
      </c>
      <c r="W9" s="19" t="n">
        <v>0.106197810033012</v>
      </c>
      <c r="X9" s="19" t="n">
        <v>0</v>
      </c>
      <c r="Y9" s="19" t="n">
        <v>0</v>
      </c>
      <c r="Z9" s="19" t="n">
        <v>0</v>
      </c>
      <c r="AA9" s="19" t="n">
        <v>0.0851715929428415</v>
      </c>
      <c r="AB9" s="19" t="n">
        <v>0</v>
      </c>
      <c r="AC9" s="19" t="n">
        <v>0</v>
      </c>
      <c r="AD9" s="19" t="n">
        <v>0</v>
      </c>
      <c r="AE9" s="19"/>
      <c r="AF9" s="19" t="n">
        <v>0.0221995769349164</v>
      </c>
      <c r="AG9" s="19" t="n">
        <v>0.0180332375061887</v>
      </c>
      <c r="AH9" s="19" t="n">
        <v>0</v>
      </c>
      <c r="AI9" s="19"/>
      <c r="AJ9" s="19" t="n">
        <v>0</v>
      </c>
      <c r="AK9" s="19" t="n">
        <v>0.100493733768482</v>
      </c>
      <c r="AL9" s="19" t="n">
        <v>0</v>
      </c>
      <c r="AM9" s="19" t="n">
        <v>0</v>
      </c>
      <c r="AN9" s="19" t="n">
        <v>0</v>
      </c>
      <c r="AO9" s="19"/>
      <c r="AP9" s="19" t="n">
        <v>0</v>
      </c>
      <c r="AQ9" s="19" t="n">
        <v>0.0687235437468735</v>
      </c>
      <c r="AR9" s="19" t="n">
        <v>0</v>
      </c>
      <c r="AS9" s="19" t="n">
        <v>0</v>
      </c>
      <c r="AT9" s="19" t="n">
        <v>0</v>
      </c>
      <c r="AU9" s="19"/>
      <c r="AV9" s="19" t="n">
        <v>0.0794589753735487</v>
      </c>
      <c r="AW9" s="19" t="n">
        <v>0</v>
      </c>
      <c r="AX9" s="19" t="n">
        <v>0</v>
      </c>
      <c r="AY9" s="19" t="n">
        <v>0</v>
      </c>
      <c r="AZ9" s="19" t="n">
        <v>0</v>
      </c>
      <c r="BA9" s="19" t="n">
        <v>0</v>
      </c>
      <c r="BB9" s="19"/>
      <c r="BC9" s="19" t="n">
        <v>0</v>
      </c>
      <c r="BD9" s="19" t="n">
        <v>0</v>
      </c>
      <c r="BE9" s="19" t="n">
        <v>0.0480330600880683</v>
      </c>
      <c r="BF9" s="19" t="n">
        <v>0.056915092511252</v>
      </c>
      <c r="BG9" s="19" t="n">
        <v>0</v>
      </c>
    </row>
    <row r="10">
      <c r="B10" s="20" t="s">
        <v>689</v>
      </c>
      <c r="C10" s="19" t="n">
        <v>0.059804693594374</v>
      </c>
      <c r="D10" s="19" t="n">
        <v>0.062137346674234</v>
      </c>
      <c r="E10" s="19" t="n">
        <v>0.0580653294614665</v>
      </c>
      <c r="F10" s="19"/>
      <c r="G10" s="19" t="n">
        <v>0.130561104203713</v>
      </c>
      <c r="H10" s="19" t="n">
        <v>0.0436756424528399</v>
      </c>
      <c r="I10" s="19" t="n">
        <v>0.0916547841093214</v>
      </c>
      <c r="J10" s="19" t="n">
        <v>0.109294039670197</v>
      </c>
      <c r="K10" s="19" t="n">
        <v>0</v>
      </c>
      <c r="L10" s="19" t="n">
        <v>0.037595575240414</v>
      </c>
      <c r="M10" s="19"/>
      <c r="N10" s="19" t="n">
        <v>0.081428139357979</v>
      </c>
      <c r="O10" s="19" t="n">
        <v>0.0345320089581584</v>
      </c>
      <c r="P10" s="19" t="n">
        <v>0.0324516410112885</v>
      </c>
      <c r="Q10" s="19" t="n">
        <v>0.0962874108064982</v>
      </c>
      <c r="R10" s="19"/>
      <c r="S10" s="19" t="n">
        <v>0.10871093391219</v>
      </c>
      <c r="T10" s="19" t="n">
        <v>0.11818069364546</v>
      </c>
      <c r="U10" s="19" t="n">
        <v>0.10951087952919</v>
      </c>
      <c r="V10" s="19" t="n">
        <v>0.0671931568725833</v>
      </c>
      <c r="W10" s="19" t="n">
        <v>0</v>
      </c>
      <c r="X10" s="19" t="n">
        <v>0.203849426497048</v>
      </c>
      <c r="Y10" s="19" t="n">
        <v>0</v>
      </c>
      <c r="Z10" s="19" t="n">
        <v>0</v>
      </c>
      <c r="AA10" s="19" t="n">
        <v>0</v>
      </c>
      <c r="AB10" s="19" t="n">
        <v>0</v>
      </c>
      <c r="AC10" s="19" t="n">
        <v>0</v>
      </c>
      <c r="AD10" s="19" t="n">
        <v>0</v>
      </c>
      <c r="AE10" s="19"/>
      <c r="AF10" s="19" t="n">
        <v>0.0444839186155218</v>
      </c>
      <c r="AG10" s="19" t="n">
        <v>0.051593141254617</v>
      </c>
      <c r="AH10" s="19" t="n">
        <v>0.15047572449769</v>
      </c>
      <c r="AI10" s="19"/>
      <c r="AJ10" s="19" t="n">
        <v>0.0546912910283849</v>
      </c>
      <c r="AK10" s="19" t="n">
        <v>0.0703316120808559</v>
      </c>
      <c r="AL10" s="19" t="n">
        <v>0</v>
      </c>
      <c r="AM10" s="19" t="n">
        <v>0</v>
      </c>
      <c r="AN10" s="19" t="n">
        <v>0.0932242398702311</v>
      </c>
      <c r="AO10" s="19"/>
      <c r="AP10" s="19" t="n">
        <v>0.121824904053224</v>
      </c>
      <c r="AQ10" s="19" t="n">
        <v>0.0480969055320615</v>
      </c>
      <c r="AR10" s="19" t="n">
        <v>0.173788471720655</v>
      </c>
      <c r="AS10" s="19" t="n">
        <v>0</v>
      </c>
      <c r="AT10" s="19" t="n">
        <v>0.130327686800763</v>
      </c>
      <c r="AU10" s="19"/>
      <c r="AV10" s="19" t="n">
        <v>0.0271680486645519</v>
      </c>
      <c r="AW10" s="19" t="n">
        <v>0.130726493201632</v>
      </c>
      <c r="AX10" s="19" t="n">
        <v>0.135681246357035</v>
      </c>
      <c r="AY10" s="19" t="n">
        <v>0</v>
      </c>
      <c r="AZ10" s="19" t="n">
        <v>0.219428451873264</v>
      </c>
      <c r="BA10" s="19" t="n">
        <v>0.114327480850588</v>
      </c>
      <c r="BB10" s="19"/>
      <c r="BC10" s="19" t="n">
        <v>0.104987261485675</v>
      </c>
      <c r="BD10" s="19" t="n">
        <v>0.0741170683516885</v>
      </c>
      <c r="BE10" s="19" t="n">
        <v>0</v>
      </c>
      <c r="BF10" s="19" t="n">
        <v>0.13586690949871</v>
      </c>
      <c r="BG10" s="19" t="n">
        <v>0</v>
      </c>
    </row>
    <row r="11">
      <c r="B11" s="20" t="s">
        <v>690</v>
      </c>
      <c r="C11" s="19" t="n">
        <v>0.0742921099831335</v>
      </c>
      <c r="D11" s="19" t="n">
        <v>0.0638117203263605</v>
      </c>
      <c r="E11" s="19" t="n">
        <v>0.0881854618607693</v>
      </c>
      <c r="F11" s="19"/>
      <c r="G11" s="19" t="n">
        <v>0.186854536148569</v>
      </c>
      <c r="H11" s="19" t="n">
        <v>0.150246845336664</v>
      </c>
      <c r="I11" s="19" t="n">
        <v>0.0434228381414549</v>
      </c>
      <c r="J11" s="19" t="n">
        <v>0.0498376077405964</v>
      </c>
      <c r="K11" s="19" t="n">
        <v>0.076848802332809</v>
      </c>
      <c r="L11" s="19" t="n">
        <v>0</v>
      </c>
      <c r="M11" s="19"/>
      <c r="N11" s="19" t="n">
        <v>0.0615949797288533</v>
      </c>
      <c r="O11" s="19" t="n">
        <v>0.0913198348145513</v>
      </c>
      <c r="P11" s="19" t="n">
        <v>0.0630514072737485</v>
      </c>
      <c r="Q11" s="19" t="n">
        <v>0.0755286353688967</v>
      </c>
      <c r="R11" s="19"/>
      <c r="S11" s="19" t="n">
        <v>0.158998888955359</v>
      </c>
      <c r="T11" s="19" t="n">
        <v>0</v>
      </c>
      <c r="U11" s="19" t="n">
        <v>0.183127782687843</v>
      </c>
      <c r="V11" s="19" t="n">
        <v>0.0991227629641337</v>
      </c>
      <c r="W11" s="19" t="n">
        <v>0</v>
      </c>
      <c r="X11" s="19" t="n">
        <v>0</v>
      </c>
      <c r="Y11" s="19" t="n">
        <v>0.0853812320786378</v>
      </c>
      <c r="Z11" s="19" t="n">
        <v>0</v>
      </c>
      <c r="AA11" s="19" t="n">
        <v>0</v>
      </c>
      <c r="AB11" s="19" t="n">
        <v>0.121151731530499</v>
      </c>
      <c r="AC11" s="19" t="n">
        <v>0.106741511165236</v>
      </c>
      <c r="AD11" s="19" t="n">
        <v>0</v>
      </c>
      <c r="AE11" s="19"/>
      <c r="AF11" s="19" t="n">
        <v>0</v>
      </c>
      <c r="AG11" s="19" t="n">
        <v>0.11802213361863</v>
      </c>
      <c r="AH11" s="19" t="n">
        <v>0.150457596414475</v>
      </c>
      <c r="AI11" s="19"/>
      <c r="AJ11" s="19" t="n">
        <v>0.0223080112906477</v>
      </c>
      <c r="AK11" s="19" t="n">
        <v>0.123207451401569</v>
      </c>
      <c r="AL11" s="19" t="n">
        <v>0.126937587334589</v>
      </c>
      <c r="AM11" s="19" t="n">
        <v>0</v>
      </c>
      <c r="AN11" s="19" t="n">
        <v>0.0939932158723667</v>
      </c>
      <c r="AO11" s="19"/>
      <c r="AP11" s="19" t="n">
        <v>0</v>
      </c>
      <c r="AQ11" s="19" t="n">
        <v>0.109685833741004</v>
      </c>
      <c r="AR11" s="19" t="n">
        <v>0</v>
      </c>
      <c r="AS11" s="19" t="n">
        <v>0.0448263805775328</v>
      </c>
      <c r="AT11" s="19" t="n">
        <v>0</v>
      </c>
      <c r="AU11" s="19"/>
      <c r="AV11" s="19" t="n">
        <v>0.0926708119765577</v>
      </c>
      <c r="AW11" s="19" t="n">
        <v>0</v>
      </c>
      <c r="AX11" s="19" t="n">
        <v>0.398997750428366</v>
      </c>
      <c r="AY11" s="19" t="n">
        <v>0.0310079554577068</v>
      </c>
      <c r="AZ11" s="19" t="n">
        <v>0</v>
      </c>
      <c r="BA11" s="19" t="n">
        <v>0</v>
      </c>
      <c r="BB11" s="19"/>
      <c r="BC11" s="19" t="n">
        <v>0.128385605435278</v>
      </c>
      <c r="BD11" s="19" t="n">
        <v>0.0481919494668439</v>
      </c>
      <c r="BE11" s="19" t="n">
        <v>0.11238003089354</v>
      </c>
      <c r="BF11" s="19" t="n">
        <v>0</v>
      </c>
      <c r="BG11" s="19" t="n">
        <v>0</v>
      </c>
    </row>
    <row r="12">
      <c r="B12" s="20" t="s">
        <v>691</v>
      </c>
      <c r="C12" s="19" t="n">
        <v>0.160053788062378</v>
      </c>
      <c r="D12" s="19" t="n">
        <v>0.146552379767811</v>
      </c>
      <c r="E12" s="19" t="n">
        <v>0.179092330719216</v>
      </c>
      <c r="F12" s="19"/>
      <c r="G12" s="19" t="n">
        <v>0.19151116745864</v>
      </c>
      <c r="H12" s="19" t="n">
        <v>0.209175192439421</v>
      </c>
      <c r="I12" s="19" t="n">
        <v>0.134953401781148</v>
      </c>
      <c r="J12" s="19" t="n">
        <v>0.221286441457813</v>
      </c>
      <c r="K12" s="19" t="n">
        <v>0.0858976075118289</v>
      </c>
      <c r="L12" s="19" t="n">
        <v>0.13962873756696</v>
      </c>
      <c r="M12" s="19"/>
      <c r="N12" s="19" t="n">
        <v>0.156955396656882</v>
      </c>
      <c r="O12" s="19" t="n">
        <v>0.133661958268221</v>
      </c>
      <c r="P12" s="19" t="n">
        <v>0.248884986372724</v>
      </c>
      <c r="Q12" s="19" t="n">
        <v>0.109471619452481</v>
      </c>
      <c r="R12" s="19"/>
      <c r="S12" s="19" t="n">
        <v>0.149563077905459</v>
      </c>
      <c r="T12" s="19" t="n">
        <v>0.185209275226116</v>
      </c>
      <c r="U12" s="19" t="n">
        <v>0.0888548964416075</v>
      </c>
      <c r="V12" s="19" t="n">
        <v>0.138031784685858</v>
      </c>
      <c r="W12" s="19" t="n">
        <v>0.161589726134589</v>
      </c>
      <c r="X12" s="19" t="n">
        <v>0.150732542512628</v>
      </c>
      <c r="Y12" s="19" t="n">
        <v>0.193090685975276</v>
      </c>
      <c r="Z12" s="19" t="n">
        <v>0.2766592271021</v>
      </c>
      <c r="AA12" s="19" t="n">
        <v>0.371767358261035</v>
      </c>
      <c r="AB12" s="19" t="n">
        <v>0.0697753396447431</v>
      </c>
      <c r="AC12" s="19" t="n">
        <v>0</v>
      </c>
      <c r="AD12" s="19" t="n">
        <v>0.217284074697854</v>
      </c>
      <c r="AE12" s="19"/>
      <c r="AF12" s="19" t="n">
        <v>0.0952686797474604</v>
      </c>
      <c r="AG12" s="19" t="n">
        <v>0.217259559216503</v>
      </c>
      <c r="AH12" s="19" t="n">
        <v>0.123287650820631</v>
      </c>
      <c r="AI12" s="19"/>
      <c r="AJ12" s="19" t="n">
        <v>0.128583493456436</v>
      </c>
      <c r="AK12" s="19" t="n">
        <v>0.302365299438451</v>
      </c>
      <c r="AL12" s="19" t="n">
        <v>0.212402822206914</v>
      </c>
      <c r="AM12" s="19" t="n">
        <v>0</v>
      </c>
      <c r="AN12" s="19" t="n">
        <v>0.11543862303654</v>
      </c>
      <c r="AO12" s="19"/>
      <c r="AP12" s="19" t="n">
        <v>0.151675506772161</v>
      </c>
      <c r="AQ12" s="19" t="n">
        <v>0.25500662722827</v>
      </c>
      <c r="AR12" s="19" t="n">
        <v>0.147531864691493</v>
      </c>
      <c r="AS12" s="19" t="n">
        <v>0.0464803016424294</v>
      </c>
      <c r="AT12" s="19" t="n">
        <v>0.147093313731799</v>
      </c>
      <c r="AU12" s="19"/>
      <c r="AV12" s="19" t="n">
        <v>0.272294405670212</v>
      </c>
      <c r="AW12" s="19" t="n">
        <v>0.215494093724219</v>
      </c>
      <c r="AX12" s="19" t="n">
        <v>0.115182020306242</v>
      </c>
      <c r="AY12" s="19" t="n">
        <v>0.0321520297739942</v>
      </c>
      <c r="AZ12" s="19" t="n">
        <v>0</v>
      </c>
      <c r="BA12" s="19" t="n">
        <v>0.110946735455921</v>
      </c>
      <c r="BB12" s="19"/>
      <c r="BC12" s="19" t="n">
        <v>0.0620987063961382</v>
      </c>
      <c r="BD12" s="19" t="n">
        <v>0.198761609224485</v>
      </c>
      <c r="BE12" s="19" t="n">
        <v>0.191666522743346</v>
      </c>
      <c r="BF12" s="19" t="n">
        <v>0.141403450120927</v>
      </c>
      <c r="BG12" s="19" t="n">
        <v>1</v>
      </c>
    </row>
    <row r="13">
      <c r="B13" s="20" t="s">
        <v>692</v>
      </c>
      <c r="C13" s="19" t="n">
        <v>0.104980458494654</v>
      </c>
      <c r="D13" s="19" t="n">
        <v>0.0722448403701337</v>
      </c>
      <c r="E13" s="19" t="n">
        <v>0.146124498724433</v>
      </c>
      <c r="F13" s="19"/>
      <c r="G13" s="19" t="n">
        <v>0.193300642322726</v>
      </c>
      <c r="H13" s="19" t="n">
        <v>0.140422971198294</v>
      </c>
      <c r="I13" s="19" t="n">
        <v>0.0352042115851148</v>
      </c>
      <c r="J13" s="19" t="n">
        <v>0.0934558333708675</v>
      </c>
      <c r="K13" s="19" t="n">
        <v>0.131069416728205</v>
      </c>
      <c r="L13" s="19" t="n">
        <v>0.0851881749523182</v>
      </c>
      <c r="M13" s="19"/>
      <c r="N13" s="19" t="n">
        <v>0.232421927528075</v>
      </c>
      <c r="O13" s="19" t="n">
        <v>0.0348488035271824</v>
      </c>
      <c r="P13" s="19" t="n">
        <v>0.0506159001947729</v>
      </c>
      <c r="Q13" s="19" t="n">
        <v>0.136763904078808</v>
      </c>
      <c r="R13" s="19"/>
      <c r="S13" s="19" t="n">
        <v>0.0867686208978301</v>
      </c>
      <c r="T13" s="19" t="n">
        <v>0.189933865347151</v>
      </c>
      <c r="U13" s="19" t="n">
        <v>0.06166487456999</v>
      </c>
      <c r="V13" s="19" t="n">
        <v>0</v>
      </c>
      <c r="W13" s="19" t="n">
        <v>0.0798948964870305</v>
      </c>
      <c r="X13" s="19" t="n">
        <v>0.206597072173125</v>
      </c>
      <c r="Y13" s="19" t="n">
        <v>0.150546480857517</v>
      </c>
      <c r="Z13" s="19" t="n">
        <v>0</v>
      </c>
      <c r="AA13" s="19" t="n">
        <v>0.0915979090237848</v>
      </c>
      <c r="AB13" s="19" t="n">
        <v>0.200880806087503</v>
      </c>
      <c r="AC13" s="19" t="n">
        <v>0.119215844081519</v>
      </c>
      <c r="AD13" s="19" t="n">
        <v>0</v>
      </c>
      <c r="AE13" s="19"/>
      <c r="AF13" s="19" t="n">
        <v>0.0817638112210001</v>
      </c>
      <c r="AG13" s="19" t="n">
        <v>0.135122606593398</v>
      </c>
      <c r="AH13" s="19" t="n">
        <v>0.0464838918338016</v>
      </c>
      <c r="AI13" s="19"/>
      <c r="AJ13" s="19" t="n">
        <v>0.1155100118637</v>
      </c>
      <c r="AK13" s="19" t="n">
        <v>0.0559341330469378</v>
      </c>
      <c r="AL13" s="19" t="n">
        <v>0.306626006471388</v>
      </c>
      <c r="AM13" s="19" t="n">
        <v>0.308694994991234</v>
      </c>
      <c r="AN13" s="19" t="n">
        <v>0.0445661132862658</v>
      </c>
      <c r="AO13" s="19"/>
      <c r="AP13" s="19" t="n">
        <v>0.045640928469688</v>
      </c>
      <c r="AQ13" s="19" t="n">
        <v>0.177121982641683</v>
      </c>
      <c r="AR13" s="19" t="n">
        <v>0.110810377434626</v>
      </c>
      <c r="AS13" s="19" t="n">
        <v>0.0754337986365422</v>
      </c>
      <c r="AT13" s="19" t="n">
        <v>0</v>
      </c>
      <c r="AU13" s="19"/>
      <c r="AV13" s="19" t="n">
        <v>0.207585363541432</v>
      </c>
      <c r="AW13" s="19" t="n">
        <v>0.0489758524472315</v>
      </c>
      <c r="AX13" s="19" t="n">
        <v>0</v>
      </c>
      <c r="AY13" s="19" t="n">
        <v>0.0780388760696861</v>
      </c>
      <c r="AZ13" s="19" t="n">
        <v>0.165174650418224</v>
      </c>
      <c r="BA13" s="19" t="n">
        <v>0</v>
      </c>
      <c r="BB13" s="19"/>
      <c r="BC13" s="19" t="n">
        <v>0.120141350073397</v>
      </c>
      <c r="BD13" s="19" t="n">
        <v>0.0829009432295509</v>
      </c>
      <c r="BE13" s="19" t="n">
        <v>0.177672304992045</v>
      </c>
      <c r="BF13" s="19" t="n">
        <v>0.146571453083313</v>
      </c>
      <c r="BG13" s="19" t="n">
        <v>0</v>
      </c>
    </row>
    <row r="14">
      <c r="B14" s="20" t="s">
        <v>598</v>
      </c>
      <c r="C14" s="19" t="n">
        <v>0.117593621514752</v>
      </c>
      <c r="D14" s="19" t="n">
        <v>0.0968866921224389</v>
      </c>
      <c r="E14" s="19" t="n">
        <v>0.126804173185979</v>
      </c>
      <c r="F14" s="19"/>
      <c r="G14" s="19" t="n">
        <v>0.10430530232008</v>
      </c>
      <c r="H14" s="19" t="n">
        <v>0.138281822424333</v>
      </c>
      <c r="I14" s="19" t="n">
        <v>0.132441561282447</v>
      </c>
      <c r="J14" s="19" t="n">
        <v>0.0921161137692412</v>
      </c>
      <c r="K14" s="19" t="n">
        <v>0.125998886005771</v>
      </c>
      <c r="L14" s="19" t="n">
        <v>0.0996297130557812</v>
      </c>
      <c r="M14" s="19"/>
      <c r="N14" s="19" t="n">
        <v>0.0999445703511553</v>
      </c>
      <c r="O14" s="19" t="n">
        <v>0.187027350659637</v>
      </c>
      <c r="P14" s="19" t="n">
        <v>0.103069057723311</v>
      </c>
      <c r="Q14" s="19" t="n">
        <v>0.0687780214396956</v>
      </c>
      <c r="R14" s="19"/>
      <c r="S14" s="19" t="n">
        <v>0.0987121915862517</v>
      </c>
      <c r="T14" s="19" t="n">
        <v>0</v>
      </c>
      <c r="U14" s="19" t="n">
        <v>0</v>
      </c>
      <c r="V14" s="19" t="n">
        <v>0.0865299523469294</v>
      </c>
      <c r="W14" s="19" t="n">
        <v>0.106197810033012</v>
      </c>
      <c r="X14" s="19" t="n">
        <v>0.086458171933034</v>
      </c>
      <c r="Y14" s="19" t="n">
        <v>0.147176705138907</v>
      </c>
      <c r="Z14" s="19" t="n">
        <v>0.139732063776843</v>
      </c>
      <c r="AA14" s="19" t="n">
        <v>0.175684433293811</v>
      </c>
      <c r="AB14" s="19" t="n">
        <v>0.291397438972951</v>
      </c>
      <c r="AC14" s="19" t="n">
        <v>0.254871422762168</v>
      </c>
      <c r="AD14" s="19" t="n">
        <v>0</v>
      </c>
      <c r="AE14" s="19"/>
      <c r="AF14" s="19" t="n">
        <v>0.0673141656569464</v>
      </c>
      <c r="AG14" s="19" t="n">
        <v>0.147715886115735</v>
      </c>
      <c r="AH14" s="19" t="n">
        <v>0.182373791345444</v>
      </c>
      <c r="AI14" s="19"/>
      <c r="AJ14" s="19" t="n">
        <v>0.0998286993603545</v>
      </c>
      <c r="AK14" s="19" t="n">
        <v>0.137919334542385</v>
      </c>
      <c r="AL14" s="19" t="n">
        <v>0.120498417332184</v>
      </c>
      <c r="AM14" s="19" t="n">
        <v>0</v>
      </c>
      <c r="AN14" s="19" t="n">
        <v>0.151534286554332</v>
      </c>
      <c r="AO14" s="19"/>
      <c r="AP14" s="19" t="n">
        <v>0.0432121132535665</v>
      </c>
      <c r="AQ14" s="19" t="n">
        <v>0.0875783747447635</v>
      </c>
      <c r="AR14" s="19" t="n">
        <v>0.43078424542724</v>
      </c>
      <c r="AS14" s="19" t="n">
        <v>0.0401983835784967</v>
      </c>
      <c r="AT14" s="19" t="n">
        <v>0.152849616345346</v>
      </c>
      <c r="AU14" s="19"/>
      <c r="AV14" s="19" t="n">
        <v>0.133283203605401</v>
      </c>
      <c r="AW14" s="19" t="n">
        <v>0.120758795752201</v>
      </c>
      <c r="AX14" s="19" t="n">
        <v>0.227514336949918</v>
      </c>
      <c r="AY14" s="19" t="n">
        <v>0.0278066101124965</v>
      </c>
      <c r="AZ14" s="19" t="n">
        <v>0.10913663457339</v>
      </c>
      <c r="BA14" s="19" t="n">
        <v>0.101839759627056</v>
      </c>
      <c r="BB14" s="19"/>
      <c r="BC14" s="19" t="n">
        <v>0.105953394043793</v>
      </c>
      <c r="BD14" s="19" t="n">
        <v>0.0833300071385125</v>
      </c>
      <c r="BE14" s="19" t="n">
        <v>0.118061400714535</v>
      </c>
      <c r="BF14" s="19" t="n">
        <v>0.278577436092829</v>
      </c>
      <c r="BG14" s="19" t="n">
        <v>0</v>
      </c>
    </row>
    <row r="15">
      <c r="B15" s="20" t="s">
        <v>693</v>
      </c>
      <c r="C15" s="19" t="n">
        <v>0.390572585898132</v>
      </c>
      <c r="D15" s="19" t="n">
        <v>0.499325622171602</v>
      </c>
      <c r="E15" s="19" t="n">
        <v>0.266988119122344</v>
      </c>
      <c r="F15" s="19"/>
      <c r="G15" s="19" t="n">
        <v>0.105617095573124</v>
      </c>
      <c r="H15" s="19" t="n">
        <v>0.276545272526303</v>
      </c>
      <c r="I15" s="19" t="n">
        <v>0.341987407546845</v>
      </c>
      <c r="J15" s="19" t="n">
        <v>0.346498685854008</v>
      </c>
      <c r="K15" s="19" t="n">
        <v>0.482783326983741</v>
      </c>
      <c r="L15" s="19" t="n">
        <v>0.602274883194959</v>
      </c>
      <c r="M15" s="19"/>
      <c r="N15" s="19" t="n">
        <v>0.302104032559012</v>
      </c>
      <c r="O15" s="19" t="n">
        <v>0.372045792632432</v>
      </c>
      <c r="P15" s="19" t="n">
        <v>0.442902480116401</v>
      </c>
      <c r="Q15" s="19" t="n">
        <v>0.427869197938684</v>
      </c>
      <c r="R15" s="19"/>
      <c r="S15" s="19" t="n">
        <v>0.397246286742911</v>
      </c>
      <c r="T15" s="19" t="n">
        <v>0.388756427592561</v>
      </c>
      <c r="U15" s="19" t="n">
        <v>0.369086710511362</v>
      </c>
      <c r="V15" s="19" t="n">
        <v>0.609122343130496</v>
      </c>
      <c r="W15" s="19" t="n">
        <v>0.363728070783205</v>
      </c>
      <c r="X15" s="19" t="n">
        <v>0.352362786884165</v>
      </c>
      <c r="Y15" s="19" t="n">
        <v>0.350580536752787</v>
      </c>
      <c r="Z15" s="19" t="n">
        <v>0.444755206224492</v>
      </c>
      <c r="AA15" s="19" t="n">
        <v>0.181649557975253</v>
      </c>
      <c r="AB15" s="19" t="n">
        <v>0.316794683764304</v>
      </c>
      <c r="AC15" s="19" t="n">
        <v>0.519171221991078</v>
      </c>
      <c r="AD15" s="19" t="n">
        <v>0.372058628533356</v>
      </c>
      <c r="AE15" s="19"/>
      <c r="AF15" s="19" t="n">
        <v>0.654320953025647</v>
      </c>
      <c r="AG15" s="19" t="n">
        <v>0.225460604781819</v>
      </c>
      <c r="AH15" s="19" t="n">
        <v>0.251619120145857</v>
      </c>
      <c r="AI15" s="19"/>
      <c r="AJ15" s="19" t="n">
        <v>0.526855856992865</v>
      </c>
      <c r="AK15" s="19" t="n">
        <v>0.157935107540564</v>
      </c>
      <c r="AL15" s="19" t="n">
        <v>0.111170365832833</v>
      </c>
      <c r="AM15" s="19" t="n">
        <v>0.691305005008766</v>
      </c>
      <c r="AN15" s="19" t="n">
        <v>0.320996180218822</v>
      </c>
      <c r="AO15" s="19"/>
      <c r="AP15" s="19" t="n">
        <v>0.58594376532918</v>
      </c>
      <c r="AQ15" s="19" t="n">
        <v>0.212250405420177</v>
      </c>
      <c r="AR15" s="19" t="n">
        <v>0.137085040725986</v>
      </c>
      <c r="AS15" s="19" t="n">
        <v>0.793061135564999</v>
      </c>
      <c r="AT15" s="19" t="n">
        <v>0.569729383122092</v>
      </c>
      <c r="AU15" s="19"/>
      <c r="AV15" s="19" t="n">
        <v>0.164675562116338</v>
      </c>
      <c r="AW15" s="19" t="n">
        <v>0.418363419067114</v>
      </c>
      <c r="AX15" s="19" t="n">
        <v>0.122624645958439</v>
      </c>
      <c r="AY15" s="19" t="n">
        <v>0.760499741799491</v>
      </c>
      <c r="AZ15" s="19" t="n">
        <v>0.506260263135122</v>
      </c>
      <c r="BA15" s="19" t="n">
        <v>0.388980724902322</v>
      </c>
      <c r="BB15" s="19"/>
      <c r="BC15" s="19" t="n">
        <v>0.40386732088771</v>
      </c>
      <c r="BD15" s="19" t="n">
        <v>0.435371075508976</v>
      </c>
      <c r="BE15" s="19" t="n">
        <v>0.288515432811134</v>
      </c>
      <c r="BF15" s="19" t="n">
        <v>0.240665658692969</v>
      </c>
      <c r="BG15" s="19" t="n">
        <v>0</v>
      </c>
    </row>
    <row r="16">
      <c r="B16" s="20" t="s">
        <v>100</v>
      </c>
      <c r="C16" s="21" t="n">
        <v>0.0668520945735838</v>
      </c>
      <c r="D16" s="21" t="n">
        <v>0.0275756444340302</v>
      </c>
      <c r="E16" s="21" t="n">
        <v>0.115169571350593</v>
      </c>
      <c r="F16" s="21"/>
      <c r="G16" s="21" t="n">
        <v>0</v>
      </c>
      <c r="H16" s="21" t="n">
        <v>0</v>
      </c>
      <c r="I16" s="21" t="n">
        <v>0.164187061455989</v>
      </c>
      <c r="J16" s="21" t="n">
        <v>0.0875112781372774</v>
      </c>
      <c r="K16" s="21" t="n">
        <v>0.097401960437645</v>
      </c>
      <c r="L16" s="21" t="n">
        <v>0.0356829159895679</v>
      </c>
      <c r="M16" s="21"/>
      <c r="N16" s="21" t="n">
        <v>0.0314404400683911</v>
      </c>
      <c r="O16" s="21" t="n">
        <v>0.111020620837215</v>
      </c>
      <c r="P16" s="21" t="n">
        <v>0.0590245273077543</v>
      </c>
      <c r="Q16" s="21" t="n">
        <v>0.0523330129204084</v>
      </c>
      <c r="R16" s="21"/>
      <c r="S16" s="21" t="n">
        <v>0</v>
      </c>
      <c r="T16" s="21" t="n">
        <v>0</v>
      </c>
      <c r="U16" s="21" t="n">
        <v>0.187754856260008</v>
      </c>
      <c r="V16" s="21" t="n">
        <v>0</v>
      </c>
      <c r="W16" s="21" t="n">
        <v>0.182391686529152</v>
      </c>
      <c r="X16" s="21" t="n">
        <v>0</v>
      </c>
      <c r="Y16" s="21" t="n">
        <v>0.0732243591968767</v>
      </c>
      <c r="Z16" s="21" t="n">
        <v>0.138853502896565</v>
      </c>
      <c r="AA16" s="21" t="n">
        <v>0.094129148503274</v>
      </c>
      <c r="AB16" s="21" t="n">
        <v>0</v>
      </c>
      <c r="AC16" s="21" t="n">
        <v>0</v>
      </c>
      <c r="AD16" s="21" t="n">
        <v>0.41065729676879</v>
      </c>
      <c r="AE16" s="21"/>
      <c r="AF16" s="21" t="n">
        <v>0.0346488947985081</v>
      </c>
      <c r="AG16" s="21" t="n">
        <v>0.086792830913109</v>
      </c>
      <c r="AH16" s="21" t="n">
        <v>0.0953022249421001</v>
      </c>
      <c r="AI16" s="21"/>
      <c r="AJ16" s="21" t="n">
        <v>0.0522226360076117</v>
      </c>
      <c r="AK16" s="21" t="n">
        <v>0.0518133281807555</v>
      </c>
      <c r="AL16" s="21" t="n">
        <v>0.122364800822093</v>
      </c>
      <c r="AM16" s="21" t="n">
        <v>0</v>
      </c>
      <c r="AN16" s="21" t="n">
        <v>0.180247341161443</v>
      </c>
      <c r="AO16" s="21"/>
      <c r="AP16" s="21" t="n">
        <v>0.0517027821221805</v>
      </c>
      <c r="AQ16" s="21" t="n">
        <v>0.0415363269451674</v>
      </c>
      <c r="AR16" s="21" t="n">
        <v>0</v>
      </c>
      <c r="AS16" s="21" t="n">
        <v>0</v>
      </c>
      <c r="AT16" s="21" t="n">
        <v>0</v>
      </c>
      <c r="AU16" s="21"/>
      <c r="AV16" s="21" t="n">
        <v>0.0228636290519591</v>
      </c>
      <c r="AW16" s="21" t="n">
        <v>0.0656813458076016</v>
      </c>
      <c r="AX16" s="21" t="n">
        <v>0</v>
      </c>
      <c r="AY16" s="21" t="n">
        <v>0.0704947867866258</v>
      </c>
      <c r="AZ16" s="21" t="n">
        <v>0</v>
      </c>
      <c r="BA16" s="21" t="n">
        <v>0.283905299164113</v>
      </c>
      <c r="BB16" s="21"/>
      <c r="BC16" s="21" t="n">
        <v>0.0745663616780091</v>
      </c>
      <c r="BD16" s="21" t="n">
        <v>0.0773273470799427</v>
      </c>
      <c r="BE16" s="21" t="n">
        <v>0.0636712477573303</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62</v>
      </c>
      <c r="F7" s="11"/>
      <c r="G7" s="11" t="n">
        <v>21</v>
      </c>
      <c r="H7" s="11" t="n">
        <v>25</v>
      </c>
      <c r="I7" s="11" t="n">
        <v>19</v>
      </c>
      <c r="J7" s="11" t="n">
        <v>20</v>
      </c>
      <c r="K7" s="11" t="n">
        <v>14</v>
      </c>
      <c r="L7" s="11" t="n">
        <v>34</v>
      </c>
      <c r="M7" s="11"/>
      <c r="N7" s="11" t="n">
        <v>34</v>
      </c>
      <c r="O7" s="11" t="n">
        <v>33</v>
      </c>
      <c r="P7" s="11" t="n">
        <v>33</v>
      </c>
      <c r="Q7" s="11" t="n">
        <v>33</v>
      </c>
      <c r="R7" s="11"/>
      <c r="S7" s="11" t="n">
        <v>18</v>
      </c>
      <c r="T7" s="11" t="n">
        <v>12</v>
      </c>
      <c r="U7" s="11" t="n">
        <v>13</v>
      </c>
      <c r="V7" s="11" t="n">
        <v>16</v>
      </c>
      <c r="W7" s="11" t="n">
        <v>8</v>
      </c>
      <c r="X7" s="11" t="n">
        <v>7</v>
      </c>
      <c r="Y7" s="11" t="n">
        <v>11</v>
      </c>
      <c r="Z7" s="11" t="n">
        <v>1</v>
      </c>
      <c r="AA7" s="11" t="n">
        <v>19</v>
      </c>
      <c r="AB7" s="11" t="n">
        <v>14</v>
      </c>
      <c r="AC7" s="11" t="n">
        <v>10</v>
      </c>
      <c r="AD7" s="11" t="n">
        <v>4</v>
      </c>
      <c r="AE7" s="11"/>
      <c r="AF7" s="11" t="n">
        <v>44</v>
      </c>
      <c r="AG7" s="11" t="n">
        <v>51</v>
      </c>
      <c r="AH7" s="11" t="n">
        <v>23</v>
      </c>
      <c r="AI7" s="11"/>
      <c r="AJ7" s="11" t="n">
        <v>49</v>
      </c>
      <c r="AK7" s="11" t="n">
        <v>30</v>
      </c>
      <c r="AL7" s="11" t="n">
        <v>6</v>
      </c>
      <c r="AM7" s="11" t="n">
        <v>2</v>
      </c>
      <c r="AN7" s="11" t="n">
        <v>16</v>
      </c>
      <c r="AO7" s="11"/>
      <c r="AP7" s="11" t="n">
        <v>23</v>
      </c>
      <c r="AQ7" s="11" t="n">
        <v>37</v>
      </c>
      <c r="AR7" s="11" t="n">
        <v>13</v>
      </c>
      <c r="AS7" s="11" t="n">
        <v>20</v>
      </c>
      <c r="AT7" s="11" t="n">
        <v>9</v>
      </c>
      <c r="AU7" s="11"/>
      <c r="AV7" s="11" t="n">
        <v>36</v>
      </c>
      <c r="AW7" s="11" t="n">
        <v>28</v>
      </c>
      <c r="AX7" s="11" t="n">
        <v>13</v>
      </c>
      <c r="AY7" s="11" t="n">
        <v>21</v>
      </c>
      <c r="AZ7" s="11" t="n">
        <v>7</v>
      </c>
      <c r="BA7" s="11" t="n">
        <v>11</v>
      </c>
      <c r="BB7" s="11"/>
      <c r="BC7" s="11" t="n">
        <v>29</v>
      </c>
      <c r="BD7" s="11" t="n">
        <v>33</v>
      </c>
      <c r="BE7" s="11" t="n">
        <v>37</v>
      </c>
      <c r="BF7" s="11" t="n">
        <v>9</v>
      </c>
      <c r="BG7" s="11" t="n">
        <v>2</v>
      </c>
    </row>
    <row r="8" ht="30" customHeight="1">
      <c r="B8" s="12" t="s">
        <v>20</v>
      </c>
      <c r="C8" s="12" t="n">
        <v>134</v>
      </c>
      <c r="D8" s="12" t="n">
        <v>71</v>
      </c>
      <c r="E8" s="12" t="n">
        <v>64</v>
      </c>
      <c r="F8" s="12"/>
      <c r="G8" s="12" t="n">
        <v>20</v>
      </c>
      <c r="H8" s="12" t="n">
        <v>27</v>
      </c>
      <c r="I8" s="12" t="n">
        <v>21</v>
      </c>
      <c r="J8" s="12" t="n">
        <v>19</v>
      </c>
      <c r="K8" s="12" t="n">
        <v>13</v>
      </c>
      <c r="L8" s="12" t="n">
        <v>34</v>
      </c>
      <c r="M8" s="12"/>
      <c r="N8" s="12" t="n">
        <v>30</v>
      </c>
      <c r="O8" s="12" t="n">
        <v>37</v>
      </c>
      <c r="P8" s="12" t="n">
        <v>33</v>
      </c>
      <c r="Q8" s="12" t="n">
        <v>34</v>
      </c>
      <c r="R8" s="12"/>
      <c r="S8" s="12" t="n">
        <v>17</v>
      </c>
      <c r="T8" s="12" t="n">
        <v>12</v>
      </c>
      <c r="U8" s="12" t="n">
        <v>14</v>
      </c>
      <c r="V8" s="12" t="n">
        <v>20</v>
      </c>
      <c r="W8" s="12" t="n">
        <v>9</v>
      </c>
      <c r="X8" s="12" t="n">
        <v>9</v>
      </c>
      <c r="Y8" s="12" t="n">
        <v>10</v>
      </c>
      <c r="Z8" s="12" t="n">
        <v>1</v>
      </c>
      <c r="AA8" s="12" t="n">
        <v>18</v>
      </c>
      <c r="AB8" s="12" t="n">
        <v>13</v>
      </c>
      <c r="AC8" s="12" t="n">
        <v>8</v>
      </c>
      <c r="AD8" s="12" t="n">
        <v>3</v>
      </c>
      <c r="AE8" s="12"/>
      <c r="AF8" s="12" t="n">
        <v>43</v>
      </c>
      <c r="AG8" s="12" t="n">
        <v>52</v>
      </c>
      <c r="AH8" s="12" t="n">
        <v>24</v>
      </c>
      <c r="AI8" s="12"/>
      <c r="AJ8" s="12" t="n">
        <v>49</v>
      </c>
      <c r="AK8" s="12" t="n">
        <v>32</v>
      </c>
      <c r="AL8" s="12" t="n">
        <v>6</v>
      </c>
      <c r="AM8" s="12" t="n">
        <v>2</v>
      </c>
      <c r="AN8" s="12" t="n">
        <v>17</v>
      </c>
      <c r="AO8" s="12"/>
      <c r="AP8" s="12" t="n">
        <v>23</v>
      </c>
      <c r="AQ8" s="12" t="n">
        <v>37</v>
      </c>
      <c r="AR8" s="12" t="n">
        <v>13</v>
      </c>
      <c r="AS8" s="12" t="n">
        <v>19</v>
      </c>
      <c r="AT8" s="12" t="n">
        <v>10</v>
      </c>
      <c r="AU8" s="12"/>
      <c r="AV8" s="12" t="n">
        <v>38</v>
      </c>
      <c r="AW8" s="12" t="n">
        <v>29</v>
      </c>
      <c r="AX8" s="12" t="n">
        <v>13</v>
      </c>
      <c r="AY8" s="12" t="n">
        <v>20</v>
      </c>
      <c r="AZ8" s="12" t="n">
        <v>7</v>
      </c>
      <c r="BA8" s="12" t="n">
        <v>10</v>
      </c>
      <c r="BB8" s="12"/>
      <c r="BC8" s="12" t="n">
        <v>30</v>
      </c>
      <c r="BD8" s="12" t="n">
        <v>33</v>
      </c>
      <c r="BE8" s="12" t="n">
        <v>38</v>
      </c>
      <c r="BF8" s="12" t="n">
        <v>9</v>
      </c>
      <c r="BG8" s="12" t="n">
        <v>2</v>
      </c>
    </row>
    <row r="9">
      <c r="B9" s="20" t="s">
        <v>688</v>
      </c>
      <c r="C9" s="19" t="n">
        <v>0.313552102369559</v>
      </c>
      <c r="D9" s="19" t="n">
        <v>0.359104814152934</v>
      </c>
      <c r="E9" s="19" t="n">
        <v>0.262740511500416</v>
      </c>
      <c r="F9" s="19"/>
      <c r="G9" s="19" t="n">
        <v>0.562983956112775</v>
      </c>
      <c r="H9" s="19" t="n">
        <v>0.446854045448158</v>
      </c>
      <c r="I9" s="19" t="n">
        <v>0.205291349438946</v>
      </c>
      <c r="J9" s="19" t="n">
        <v>0.284507755027339</v>
      </c>
      <c r="K9" s="19" t="n">
        <v>0.0879393533957996</v>
      </c>
      <c r="L9" s="19" t="n">
        <v>0.235293493897068</v>
      </c>
      <c r="M9" s="19"/>
      <c r="N9" s="19" t="n">
        <v>0.311939441079942</v>
      </c>
      <c r="O9" s="19" t="n">
        <v>0.37516284392517</v>
      </c>
      <c r="P9" s="19" t="n">
        <v>0.239409125992877</v>
      </c>
      <c r="Q9" s="19" t="n">
        <v>0.319610781363082</v>
      </c>
      <c r="R9" s="19"/>
      <c r="S9" s="19" t="n">
        <v>0.494898546923387</v>
      </c>
      <c r="T9" s="19" t="n">
        <v>0.25554033295983</v>
      </c>
      <c r="U9" s="19" t="n">
        <v>0.244319004249887</v>
      </c>
      <c r="V9" s="19" t="n">
        <v>0.26334329298477</v>
      </c>
      <c r="W9" s="19" t="n">
        <v>0.417881135965293</v>
      </c>
      <c r="X9" s="19" t="n">
        <v>0.267362004568002</v>
      </c>
      <c r="Y9" s="19" t="n">
        <v>0.367947335337297</v>
      </c>
      <c r="Z9" s="19" t="n">
        <v>0</v>
      </c>
      <c r="AA9" s="19" t="n">
        <v>0.410119982134416</v>
      </c>
      <c r="AB9" s="19" t="n">
        <v>0.202763716736551</v>
      </c>
      <c r="AC9" s="19" t="n">
        <v>0.167165927321768</v>
      </c>
      <c r="AD9" s="19" t="n">
        <v>0.227630266340806</v>
      </c>
      <c r="AE9" s="19"/>
      <c r="AF9" s="19" t="n">
        <v>0.237455858938598</v>
      </c>
      <c r="AG9" s="19" t="n">
        <v>0.258643859948937</v>
      </c>
      <c r="AH9" s="19" t="n">
        <v>0.445742380538585</v>
      </c>
      <c r="AI9" s="19"/>
      <c r="AJ9" s="19" t="n">
        <v>0.265946112742944</v>
      </c>
      <c r="AK9" s="19" t="n">
        <v>0.488472173320394</v>
      </c>
      <c r="AL9" s="19" t="n">
        <v>0</v>
      </c>
      <c r="AM9" s="19" t="n">
        <v>0</v>
      </c>
      <c r="AN9" s="19" t="n">
        <v>0.262013069965138</v>
      </c>
      <c r="AO9" s="19"/>
      <c r="AP9" s="19" t="n">
        <v>0.28928135339098</v>
      </c>
      <c r="AQ9" s="19" t="n">
        <v>0.435469010738472</v>
      </c>
      <c r="AR9" s="19" t="n">
        <v>0.152967894428119</v>
      </c>
      <c r="AS9" s="19" t="n">
        <v>0.18293267859764</v>
      </c>
      <c r="AT9" s="19" t="n">
        <v>0.316817775777856</v>
      </c>
      <c r="AU9" s="19"/>
      <c r="AV9" s="19" t="n">
        <v>0.519977555869329</v>
      </c>
      <c r="AW9" s="19" t="n">
        <v>0.291204476338899</v>
      </c>
      <c r="AX9" s="19" t="n">
        <v>0.39236128481151</v>
      </c>
      <c r="AY9" s="19" t="n">
        <v>0.18729096500443</v>
      </c>
      <c r="AZ9" s="19" t="n">
        <v>0.137965721293376</v>
      </c>
      <c r="BA9" s="19" t="n">
        <v>0.325133647452135</v>
      </c>
      <c r="BB9" s="19"/>
      <c r="BC9" s="19" t="n">
        <v>0.107755133803708</v>
      </c>
      <c r="BD9" s="19" t="n">
        <v>0.369953425009413</v>
      </c>
      <c r="BE9" s="19" t="n">
        <v>0.538414964852656</v>
      </c>
      <c r="BF9" s="19" t="n">
        <v>0</v>
      </c>
      <c r="BG9" s="19" t="n">
        <v>0.450009461279829</v>
      </c>
    </row>
    <row r="10">
      <c r="B10" s="20" t="s">
        <v>689</v>
      </c>
      <c r="C10" s="19" t="n">
        <v>0.148998670257019</v>
      </c>
      <c r="D10" s="19" t="n">
        <v>0.192973392730936</v>
      </c>
      <c r="E10" s="19" t="n">
        <v>0.0999472412761375</v>
      </c>
      <c r="F10" s="19"/>
      <c r="G10" s="19" t="n">
        <v>0.228743116153417</v>
      </c>
      <c r="H10" s="19" t="n">
        <v>0.248157407233688</v>
      </c>
      <c r="I10" s="19" t="n">
        <v>0.0659221246663718</v>
      </c>
      <c r="J10" s="19" t="n">
        <v>0.106510177843936</v>
      </c>
      <c r="K10" s="19" t="n">
        <v>0.145058934683947</v>
      </c>
      <c r="L10" s="19" t="n">
        <v>0.10174355465898</v>
      </c>
      <c r="M10" s="19"/>
      <c r="N10" s="19" t="n">
        <v>0.152536885064105</v>
      </c>
      <c r="O10" s="19" t="n">
        <v>0.156314003097517</v>
      </c>
      <c r="P10" s="19" t="n">
        <v>0.138092535085535</v>
      </c>
      <c r="Q10" s="19" t="n">
        <v>0.148406425108209</v>
      </c>
      <c r="R10" s="19"/>
      <c r="S10" s="19" t="n">
        <v>0.180727071506868</v>
      </c>
      <c r="T10" s="19" t="n">
        <v>0.254735942635505</v>
      </c>
      <c r="U10" s="19" t="n">
        <v>0.0968496181413326</v>
      </c>
      <c r="V10" s="19" t="n">
        <v>0.178478074386626</v>
      </c>
      <c r="W10" s="19" t="n">
        <v>0.208010423713665</v>
      </c>
      <c r="X10" s="19" t="n">
        <v>0</v>
      </c>
      <c r="Y10" s="19" t="n">
        <v>0.17310002857627</v>
      </c>
      <c r="Z10" s="19" t="n">
        <v>0</v>
      </c>
      <c r="AA10" s="19" t="n">
        <v>0.159615880454108</v>
      </c>
      <c r="AB10" s="19" t="n">
        <v>0.0583461020638082</v>
      </c>
      <c r="AC10" s="19" t="n">
        <v>0.0992764269333264</v>
      </c>
      <c r="AD10" s="19" t="n">
        <v>0.282829596807479</v>
      </c>
      <c r="AE10" s="19"/>
      <c r="AF10" s="19" t="n">
        <v>0.0638562584324087</v>
      </c>
      <c r="AG10" s="19" t="n">
        <v>0.224472400527581</v>
      </c>
      <c r="AH10" s="19" t="n">
        <v>0.0903444482671597</v>
      </c>
      <c r="AI10" s="19"/>
      <c r="AJ10" s="19" t="n">
        <v>0.151148649160428</v>
      </c>
      <c r="AK10" s="19" t="n">
        <v>0.109406223930541</v>
      </c>
      <c r="AL10" s="19" t="n">
        <v>0.123177204660911</v>
      </c>
      <c r="AM10" s="19" t="n">
        <v>0</v>
      </c>
      <c r="AN10" s="19" t="n">
        <v>0.117764114062497</v>
      </c>
      <c r="AO10" s="19"/>
      <c r="AP10" s="19" t="n">
        <v>0.127787761259092</v>
      </c>
      <c r="AQ10" s="19" t="n">
        <v>0.122319216693092</v>
      </c>
      <c r="AR10" s="19" t="n">
        <v>0.165513841950434</v>
      </c>
      <c r="AS10" s="19" t="n">
        <v>0.0898252834512855</v>
      </c>
      <c r="AT10" s="19" t="n">
        <v>0.57093459647815</v>
      </c>
      <c r="AU10" s="19"/>
      <c r="AV10" s="19" t="n">
        <v>0.100829055980944</v>
      </c>
      <c r="AW10" s="19" t="n">
        <v>0.151208109783561</v>
      </c>
      <c r="AX10" s="19" t="n">
        <v>0.146974056272008</v>
      </c>
      <c r="AY10" s="19" t="n">
        <v>0.134480394332956</v>
      </c>
      <c r="AZ10" s="19" t="n">
        <v>0.602861372209331</v>
      </c>
      <c r="BA10" s="19" t="n">
        <v>0</v>
      </c>
      <c r="BB10" s="19"/>
      <c r="BC10" s="19" t="n">
        <v>0.197215892365823</v>
      </c>
      <c r="BD10" s="19" t="n">
        <v>0.11446121376611</v>
      </c>
      <c r="BE10" s="19" t="n">
        <v>0.0757954340457327</v>
      </c>
      <c r="BF10" s="19" t="n">
        <v>0.546174050936402</v>
      </c>
      <c r="BG10" s="19" t="n">
        <v>0</v>
      </c>
    </row>
    <row r="11">
      <c r="B11" s="20" t="s">
        <v>690</v>
      </c>
      <c r="C11" s="19" t="n">
        <v>0.167204665091908</v>
      </c>
      <c r="D11" s="19" t="n">
        <v>0.1312202791008</v>
      </c>
      <c r="E11" s="19" t="n">
        <v>0.207343305077875</v>
      </c>
      <c r="F11" s="19"/>
      <c r="G11" s="19" t="n">
        <v>0.063403935607172</v>
      </c>
      <c r="H11" s="19" t="n">
        <v>0.0418627277109651</v>
      </c>
      <c r="I11" s="19" t="n">
        <v>0.241530175513498</v>
      </c>
      <c r="J11" s="19" t="n">
        <v>0.286983591598189</v>
      </c>
      <c r="K11" s="19" t="n">
        <v>0.20618642829198</v>
      </c>
      <c r="L11" s="19" t="n">
        <v>0.196635418599774</v>
      </c>
      <c r="M11" s="19"/>
      <c r="N11" s="19" t="n">
        <v>0.287923367187629</v>
      </c>
      <c r="O11" s="19" t="n">
        <v>0.140151916409496</v>
      </c>
      <c r="P11" s="19" t="n">
        <v>0.171232611191901</v>
      </c>
      <c r="Q11" s="19" t="n">
        <v>0.0838497794507398</v>
      </c>
      <c r="R11" s="19"/>
      <c r="S11" s="19" t="n">
        <v>0.154998865737454</v>
      </c>
      <c r="T11" s="19" t="n">
        <v>0.227612827412848</v>
      </c>
      <c r="U11" s="19" t="n">
        <v>0.205508563418487</v>
      </c>
      <c r="V11" s="19" t="n">
        <v>0</v>
      </c>
      <c r="W11" s="19" t="n">
        <v>0.374108440321043</v>
      </c>
      <c r="X11" s="19" t="n">
        <v>0</v>
      </c>
      <c r="Y11" s="19" t="n">
        <v>0.188417806933231</v>
      </c>
      <c r="Z11" s="19" t="n">
        <v>1</v>
      </c>
      <c r="AA11" s="19" t="n">
        <v>0.206922743454634</v>
      </c>
      <c r="AB11" s="19" t="n">
        <v>0.285653357477707</v>
      </c>
      <c r="AC11" s="19" t="n">
        <v>0.108271475217254</v>
      </c>
      <c r="AD11" s="19" t="n">
        <v>0</v>
      </c>
      <c r="AE11" s="19"/>
      <c r="AF11" s="19" t="n">
        <v>0.208656685674872</v>
      </c>
      <c r="AG11" s="19" t="n">
        <v>0.199803076037451</v>
      </c>
      <c r="AH11" s="19" t="n">
        <v>0.107134498690654</v>
      </c>
      <c r="AI11" s="19"/>
      <c r="AJ11" s="19" t="n">
        <v>0.184629115646349</v>
      </c>
      <c r="AK11" s="19" t="n">
        <v>0.185455237835858</v>
      </c>
      <c r="AL11" s="19" t="n">
        <v>0.702443003019446</v>
      </c>
      <c r="AM11" s="19" t="n">
        <v>0</v>
      </c>
      <c r="AN11" s="19" t="n">
        <v>0.0590855124833723</v>
      </c>
      <c r="AO11" s="19"/>
      <c r="AP11" s="19" t="n">
        <v>0.16853998236577</v>
      </c>
      <c r="AQ11" s="19" t="n">
        <v>0.180717523899039</v>
      </c>
      <c r="AR11" s="19" t="n">
        <v>0.440088842387881</v>
      </c>
      <c r="AS11" s="19" t="n">
        <v>0.182259987086419</v>
      </c>
      <c r="AT11" s="19" t="n">
        <v>0</v>
      </c>
      <c r="AU11" s="19"/>
      <c r="AV11" s="19" t="n">
        <v>0.172099107091526</v>
      </c>
      <c r="AW11" s="19" t="n">
        <v>0.100165239937492</v>
      </c>
      <c r="AX11" s="19" t="n">
        <v>0.383804675069276</v>
      </c>
      <c r="AY11" s="19" t="n">
        <v>0.212181773233244</v>
      </c>
      <c r="AZ11" s="19" t="n">
        <v>0</v>
      </c>
      <c r="BA11" s="19" t="n">
        <v>0.276338274576859</v>
      </c>
      <c r="BB11" s="19"/>
      <c r="BC11" s="19" t="n">
        <v>0.213753756154706</v>
      </c>
      <c r="BD11" s="19" t="n">
        <v>0.141914189247476</v>
      </c>
      <c r="BE11" s="19" t="n">
        <v>0.111381409023495</v>
      </c>
      <c r="BF11" s="19" t="n">
        <v>0.175240178063946</v>
      </c>
      <c r="BG11" s="19" t="n">
        <v>0.549990538720171</v>
      </c>
    </row>
    <row r="12">
      <c r="B12" s="20" t="s">
        <v>691</v>
      </c>
      <c r="C12" s="19" t="n">
        <v>0.192754198065997</v>
      </c>
      <c r="D12" s="19" t="n">
        <v>0.199155274286249</v>
      </c>
      <c r="E12" s="19" t="n">
        <v>0.185614143099075</v>
      </c>
      <c r="F12" s="19"/>
      <c r="G12" s="19" t="n">
        <v>0</v>
      </c>
      <c r="H12" s="19" t="n">
        <v>0.092665173174897</v>
      </c>
      <c r="I12" s="19" t="n">
        <v>0.27658863904842</v>
      </c>
      <c r="J12" s="19" t="n">
        <v>0.103515265247262</v>
      </c>
      <c r="K12" s="19" t="n">
        <v>0.423956645306398</v>
      </c>
      <c r="L12" s="19" t="n">
        <v>0.291907981502259</v>
      </c>
      <c r="M12" s="19"/>
      <c r="N12" s="19" t="n">
        <v>0.173679060058176</v>
      </c>
      <c r="O12" s="19" t="n">
        <v>0.122927293974838</v>
      </c>
      <c r="P12" s="19" t="n">
        <v>0.180147695071549</v>
      </c>
      <c r="Q12" s="19" t="n">
        <v>0.299877273155039</v>
      </c>
      <c r="R12" s="19"/>
      <c r="S12" s="19" t="n">
        <v>0</v>
      </c>
      <c r="T12" s="19" t="n">
        <v>0.1857048722311</v>
      </c>
      <c r="U12" s="19" t="n">
        <v>0.308014559918765</v>
      </c>
      <c r="V12" s="19" t="n">
        <v>0.30338214139259</v>
      </c>
      <c r="W12" s="19" t="n">
        <v>0</v>
      </c>
      <c r="X12" s="19" t="n">
        <v>0.311652836974488</v>
      </c>
      <c r="Y12" s="19" t="n">
        <v>0.088571250662271</v>
      </c>
      <c r="Z12" s="19" t="n">
        <v>0</v>
      </c>
      <c r="AA12" s="19" t="n">
        <v>0.0474050752049055</v>
      </c>
      <c r="AB12" s="19" t="n">
        <v>0.453236823721934</v>
      </c>
      <c r="AC12" s="19" t="n">
        <v>0.224239738511774</v>
      </c>
      <c r="AD12" s="19" t="n">
        <v>0.247652160377136</v>
      </c>
      <c r="AE12" s="19"/>
      <c r="AF12" s="19" t="n">
        <v>0.258991169194803</v>
      </c>
      <c r="AG12" s="19" t="n">
        <v>0.184327161076736</v>
      </c>
      <c r="AH12" s="19" t="n">
        <v>0.21855403841141</v>
      </c>
      <c r="AI12" s="19"/>
      <c r="AJ12" s="19" t="n">
        <v>0.246956180883713</v>
      </c>
      <c r="AK12" s="19" t="n">
        <v>0.0798483553692891</v>
      </c>
      <c r="AL12" s="19" t="n">
        <v>0.174379792319644</v>
      </c>
      <c r="AM12" s="19" t="n">
        <v>0.533395745726864</v>
      </c>
      <c r="AN12" s="19" t="n">
        <v>0.244824571834648</v>
      </c>
      <c r="AO12" s="19"/>
      <c r="AP12" s="19" t="n">
        <v>0.237262871762138</v>
      </c>
      <c r="AQ12" s="19" t="n">
        <v>0.0871250114458743</v>
      </c>
      <c r="AR12" s="19" t="n">
        <v>0.184342165997515</v>
      </c>
      <c r="AS12" s="19" t="n">
        <v>0.353626390089427</v>
      </c>
      <c r="AT12" s="19" t="n">
        <v>0</v>
      </c>
      <c r="AU12" s="19"/>
      <c r="AV12" s="19" t="n">
        <v>0.0610910604515279</v>
      </c>
      <c r="AW12" s="19" t="n">
        <v>0.31470985989407</v>
      </c>
      <c r="AX12" s="19" t="n">
        <v>0.0768599838472073</v>
      </c>
      <c r="AY12" s="19" t="n">
        <v>0.217450367868785</v>
      </c>
      <c r="AZ12" s="19" t="n">
        <v>0</v>
      </c>
      <c r="BA12" s="19" t="n">
        <v>0.0822487055382576</v>
      </c>
      <c r="BB12" s="19"/>
      <c r="BC12" s="19" t="n">
        <v>0.253039156282443</v>
      </c>
      <c r="BD12" s="19" t="n">
        <v>0.187981456941594</v>
      </c>
      <c r="BE12" s="19" t="n">
        <v>0.168391250500245</v>
      </c>
      <c r="BF12" s="19" t="n">
        <v>0.211480901271439</v>
      </c>
      <c r="BG12" s="19" t="n">
        <v>0</v>
      </c>
    </row>
    <row r="13">
      <c r="B13" s="20" t="s">
        <v>692</v>
      </c>
      <c r="C13" s="19" t="n">
        <v>0.0648867269937535</v>
      </c>
      <c r="D13" s="19" t="n">
        <v>0.0524639021403338</v>
      </c>
      <c r="E13" s="19" t="n">
        <v>0.0787437174818883</v>
      </c>
      <c r="F13" s="19"/>
      <c r="G13" s="19" t="n">
        <v>0.0874910788189777</v>
      </c>
      <c r="H13" s="19" t="n">
        <v>0</v>
      </c>
      <c r="I13" s="19" t="n">
        <v>0.0444503215641176</v>
      </c>
      <c r="J13" s="19" t="n">
        <v>0.106709425158999</v>
      </c>
      <c r="K13" s="19" t="n">
        <v>0.0645694607190974</v>
      </c>
      <c r="L13" s="19" t="n">
        <v>0.0910529032611905</v>
      </c>
      <c r="M13" s="19"/>
      <c r="N13" s="19" t="n">
        <v>0.0187921412446275</v>
      </c>
      <c r="O13" s="19" t="n">
        <v>0.0246078291949111</v>
      </c>
      <c r="P13" s="19" t="n">
        <v>0.195439285776145</v>
      </c>
      <c r="Q13" s="19" t="n">
        <v>0.022921193377008</v>
      </c>
      <c r="R13" s="19"/>
      <c r="S13" s="19" t="n">
        <v>0</v>
      </c>
      <c r="T13" s="19" t="n">
        <v>0</v>
      </c>
      <c r="U13" s="19" t="n">
        <v>0.0650754940713323</v>
      </c>
      <c r="V13" s="19" t="n">
        <v>0.118237190755294</v>
      </c>
      <c r="W13" s="19" t="n">
        <v>0</v>
      </c>
      <c r="X13" s="19" t="n">
        <v>0.261440853784065</v>
      </c>
      <c r="Y13" s="19" t="n">
        <v>0</v>
      </c>
      <c r="Z13" s="19" t="n">
        <v>0</v>
      </c>
      <c r="AA13" s="19" t="n">
        <v>0.048580433790913</v>
      </c>
      <c r="AB13" s="19" t="n">
        <v>0</v>
      </c>
      <c r="AC13" s="19" t="n">
        <v>0.175598166243635</v>
      </c>
      <c r="AD13" s="19" t="n">
        <v>0.241887976474579</v>
      </c>
      <c r="AE13" s="19"/>
      <c r="AF13" s="19" t="n">
        <v>0.109382006139578</v>
      </c>
      <c r="AG13" s="19" t="n">
        <v>0.0149409299090187</v>
      </c>
      <c r="AH13" s="19" t="n">
        <v>0.0859414890200991</v>
      </c>
      <c r="AI13" s="19"/>
      <c r="AJ13" s="19" t="n">
        <v>0.0845325296953694</v>
      </c>
      <c r="AK13" s="19" t="n">
        <v>0</v>
      </c>
      <c r="AL13" s="19" t="n">
        <v>0</v>
      </c>
      <c r="AM13" s="19" t="n">
        <v>0</v>
      </c>
      <c r="AN13" s="19" t="n">
        <v>0.121784925706107</v>
      </c>
      <c r="AO13" s="19"/>
      <c r="AP13" s="19" t="n">
        <v>0.0913155824497396</v>
      </c>
      <c r="AQ13" s="19" t="n">
        <v>0.0469025136956783</v>
      </c>
      <c r="AR13" s="19" t="n">
        <v>0</v>
      </c>
      <c r="AS13" s="19" t="n">
        <v>0.0452056201710542</v>
      </c>
      <c r="AT13" s="19" t="n">
        <v>0</v>
      </c>
      <c r="AU13" s="19"/>
      <c r="AV13" s="19" t="n">
        <v>0.0305818848721454</v>
      </c>
      <c r="AW13" s="19" t="n">
        <v>0.0735730984528576</v>
      </c>
      <c r="AX13" s="19" t="n">
        <v>0</v>
      </c>
      <c r="AY13" s="19" t="n">
        <v>0.0423186211858638</v>
      </c>
      <c r="AZ13" s="19" t="n">
        <v>0</v>
      </c>
      <c r="BA13" s="19" t="n">
        <v>0.0556955674360846</v>
      </c>
      <c r="BB13" s="19"/>
      <c r="BC13" s="19" t="n">
        <v>0.039431723063357</v>
      </c>
      <c r="BD13" s="19" t="n">
        <v>0.080274924528814</v>
      </c>
      <c r="BE13" s="19" t="n">
        <v>0</v>
      </c>
      <c r="BF13" s="19" t="n">
        <v>0.0671048697282118</v>
      </c>
      <c r="BG13" s="19" t="n">
        <v>0</v>
      </c>
    </row>
    <row r="14">
      <c r="B14" s="20" t="s">
        <v>598</v>
      </c>
      <c r="C14" s="19" t="n">
        <v>0.0197088076842068</v>
      </c>
      <c r="D14" s="19" t="n">
        <v>0.0128586138319018</v>
      </c>
      <c r="E14" s="19" t="n">
        <v>0.0273498291244423</v>
      </c>
      <c r="F14" s="19"/>
      <c r="G14" s="19" t="n">
        <v>0</v>
      </c>
      <c r="H14" s="19" t="n">
        <v>0.0289091493714658</v>
      </c>
      <c r="I14" s="19" t="n">
        <v>0</v>
      </c>
      <c r="J14" s="19" t="n">
        <v>0</v>
      </c>
      <c r="K14" s="19" t="n">
        <v>0.0722891776027778</v>
      </c>
      <c r="L14" s="19" t="n">
        <v>0.0266972405151668</v>
      </c>
      <c r="M14" s="19"/>
      <c r="N14" s="19" t="n">
        <v>0.0551291053655198</v>
      </c>
      <c r="O14" s="19" t="n">
        <v>0</v>
      </c>
      <c r="P14" s="19" t="n">
        <v>0</v>
      </c>
      <c r="Q14" s="19" t="n">
        <v>0.0288528762064963</v>
      </c>
      <c r="R14" s="19"/>
      <c r="S14" s="19" t="n">
        <v>0.0449498559842231</v>
      </c>
      <c r="T14" s="19" t="n">
        <v>0</v>
      </c>
      <c r="U14" s="19" t="n">
        <v>0</v>
      </c>
      <c r="V14" s="19" t="n">
        <v>0</v>
      </c>
      <c r="W14" s="19" t="n">
        <v>0</v>
      </c>
      <c r="X14" s="19" t="n">
        <v>0</v>
      </c>
      <c r="Y14" s="19" t="n">
        <v>0.0949883733580419</v>
      </c>
      <c r="Z14" s="19" t="n">
        <v>0</v>
      </c>
      <c r="AA14" s="19" t="n">
        <v>0</v>
      </c>
      <c r="AB14" s="19" t="n">
        <v>0</v>
      </c>
      <c r="AC14" s="19" t="n">
        <v>0.107421367842403</v>
      </c>
      <c r="AD14" s="19" t="n">
        <v>0</v>
      </c>
      <c r="AE14" s="19"/>
      <c r="AF14" s="19" t="n">
        <v>0.0437182409794212</v>
      </c>
      <c r="AG14" s="19" t="n">
        <v>0.0148915955824601</v>
      </c>
      <c r="AH14" s="19" t="n">
        <v>0</v>
      </c>
      <c r="AI14" s="19"/>
      <c r="AJ14" s="19" t="n">
        <v>0.0186339535848341</v>
      </c>
      <c r="AK14" s="19" t="n">
        <v>0.0305551119075098</v>
      </c>
      <c r="AL14" s="19" t="n">
        <v>0</v>
      </c>
      <c r="AM14" s="19" t="n">
        <v>0</v>
      </c>
      <c r="AN14" s="19" t="n">
        <v>0</v>
      </c>
      <c r="AO14" s="19"/>
      <c r="AP14" s="19" t="n">
        <v>0</v>
      </c>
      <c r="AQ14" s="19" t="n">
        <v>0.0263996985408581</v>
      </c>
      <c r="AR14" s="19" t="n">
        <v>0.0570872552360511</v>
      </c>
      <c r="AS14" s="19" t="n">
        <v>0.0475570066869504</v>
      </c>
      <c r="AT14" s="19" t="n">
        <v>0</v>
      </c>
      <c r="AU14" s="19"/>
      <c r="AV14" s="19" t="n">
        <v>0.0257766637713778</v>
      </c>
      <c r="AW14" s="19" t="n">
        <v>0</v>
      </c>
      <c r="AX14" s="19" t="n">
        <v>0</v>
      </c>
      <c r="AY14" s="19" t="n">
        <v>0.044519839416058</v>
      </c>
      <c r="AZ14" s="19" t="n">
        <v>0.103936508337133</v>
      </c>
      <c r="BA14" s="19" t="n">
        <v>0</v>
      </c>
      <c r="BB14" s="19"/>
      <c r="BC14" s="19" t="n">
        <v>0.0325065902869209</v>
      </c>
      <c r="BD14" s="19" t="n">
        <v>0</v>
      </c>
      <c r="BE14" s="19" t="n">
        <v>0.0447185820680693</v>
      </c>
      <c r="BF14" s="19" t="n">
        <v>0</v>
      </c>
      <c r="BG14" s="19" t="n">
        <v>0</v>
      </c>
    </row>
    <row r="15">
      <c r="B15" s="20" t="s">
        <v>693</v>
      </c>
      <c r="C15" s="19" t="n">
        <v>0.0221053200211005</v>
      </c>
      <c r="D15" s="19" t="n">
        <v>0.0141281230423694</v>
      </c>
      <c r="E15" s="19" t="n">
        <v>0.0310034526085391</v>
      </c>
      <c r="F15" s="19"/>
      <c r="G15" s="19" t="n">
        <v>0</v>
      </c>
      <c r="H15" s="19" t="n">
        <v>0.0407285769409887</v>
      </c>
      <c r="I15" s="19" t="n">
        <v>0</v>
      </c>
      <c r="J15" s="19" t="n">
        <v>0.0458235632224873</v>
      </c>
      <c r="K15" s="19" t="n">
        <v>0</v>
      </c>
      <c r="L15" s="19" t="n">
        <v>0.0293330139485354</v>
      </c>
      <c r="M15" s="19"/>
      <c r="N15" s="19" t="n">
        <v>0</v>
      </c>
      <c r="O15" s="19" t="n">
        <v>0.0268610823782001</v>
      </c>
      <c r="P15" s="19" t="n">
        <v>0.0327239958892395</v>
      </c>
      <c r="Q15" s="19" t="n">
        <v>0.0264188630462677</v>
      </c>
      <c r="R15" s="19"/>
      <c r="S15" s="19" t="n">
        <v>0.0633274830890316</v>
      </c>
      <c r="T15" s="19" t="n">
        <v>0</v>
      </c>
      <c r="U15" s="19" t="n">
        <v>0</v>
      </c>
      <c r="V15" s="19" t="n">
        <v>0</v>
      </c>
      <c r="W15" s="19" t="n">
        <v>0</v>
      </c>
      <c r="X15" s="19" t="n">
        <v>0</v>
      </c>
      <c r="Y15" s="19" t="n">
        <v>0.0869752051328884</v>
      </c>
      <c r="Z15" s="19" t="n">
        <v>0</v>
      </c>
      <c r="AA15" s="19" t="n">
        <v>0</v>
      </c>
      <c r="AB15" s="19" t="n">
        <v>0</v>
      </c>
      <c r="AC15" s="19" t="n">
        <v>0.11802689792984</v>
      </c>
      <c r="AD15" s="19" t="n">
        <v>0</v>
      </c>
      <c r="AE15" s="19"/>
      <c r="AF15" s="19" t="n">
        <v>0.0206376172870652</v>
      </c>
      <c r="AG15" s="19" t="n">
        <v>0.0403975946894437</v>
      </c>
      <c r="AH15" s="19" t="n">
        <v>0</v>
      </c>
      <c r="AI15" s="19"/>
      <c r="AJ15" s="19" t="n">
        <v>0</v>
      </c>
      <c r="AK15" s="19" t="n">
        <v>0.0340847034141393</v>
      </c>
      <c r="AL15" s="19" t="n">
        <v>0</v>
      </c>
      <c r="AM15" s="19" t="n">
        <v>0.466604254273136</v>
      </c>
      <c r="AN15" s="19" t="n">
        <v>0.0589686072636587</v>
      </c>
      <c r="AO15" s="19"/>
      <c r="AP15" s="19" t="n">
        <v>0</v>
      </c>
      <c r="AQ15" s="19" t="n">
        <v>0</v>
      </c>
      <c r="AR15" s="19" t="n">
        <v>0</v>
      </c>
      <c r="AS15" s="19" t="n">
        <v>0.0985930339172244</v>
      </c>
      <c r="AT15" s="19" t="n">
        <v>0</v>
      </c>
      <c r="AU15" s="19"/>
      <c r="AV15" s="19" t="n">
        <v>0.0287542700649531</v>
      </c>
      <c r="AW15" s="19" t="n">
        <v>0</v>
      </c>
      <c r="AX15" s="19" t="n">
        <v>0</v>
      </c>
      <c r="AY15" s="19" t="n">
        <v>0.0922965161880388</v>
      </c>
      <c r="AZ15" s="19" t="n">
        <v>0</v>
      </c>
      <c r="BA15" s="19" t="n">
        <v>0</v>
      </c>
      <c r="BB15" s="19"/>
      <c r="BC15" s="19" t="n">
        <v>0.0297643517667032</v>
      </c>
      <c r="BD15" s="19" t="n">
        <v>0</v>
      </c>
      <c r="BE15" s="19" t="n">
        <v>0</v>
      </c>
      <c r="BF15" s="19" t="n">
        <v>0</v>
      </c>
      <c r="BG15" s="19" t="n">
        <v>0</v>
      </c>
    </row>
    <row r="16">
      <c r="B16" s="20" t="s">
        <v>100</v>
      </c>
      <c r="C16" s="21" t="n">
        <v>0.0707895095164573</v>
      </c>
      <c r="D16" s="21" t="n">
        <v>0.0380956007144756</v>
      </c>
      <c r="E16" s="21" t="n">
        <v>0.107257799831626</v>
      </c>
      <c r="F16" s="21"/>
      <c r="G16" s="21" t="n">
        <v>0.0573779133076589</v>
      </c>
      <c r="H16" s="21" t="n">
        <v>0.100822920119837</v>
      </c>
      <c r="I16" s="21" t="n">
        <v>0.166217389768646</v>
      </c>
      <c r="J16" s="21" t="n">
        <v>0.0659502219017884</v>
      </c>
      <c r="K16" s="21" t="n">
        <v>0</v>
      </c>
      <c r="L16" s="21" t="n">
        <v>0.0273363936170269</v>
      </c>
      <c r="M16" s="21"/>
      <c r="N16" s="21" t="n">
        <v>0</v>
      </c>
      <c r="O16" s="21" t="n">
        <v>0.153975031019867</v>
      </c>
      <c r="P16" s="21" t="n">
        <v>0.0429547509927533</v>
      </c>
      <c r="Q16" s="21" t="n">
        <v>0.0700628082931582</v>
      </c>
      <c r="R16" s="21"/>
      <c r="S16" s="21" t="n">
        <v>0.0610981767590366</v>
      </c>
      <c r="T16" s="21" t="n">
        <v>0.0764060247607167</v>
      </c>
      <c r="U16" s="21" t="n">
        <v>0.0802327602001961</v>
      </c>
      <c r="V16" s="21" t="n">
        <v>0.13655930048072</v>
      </c>
      <c r="W16" s="21" t="n">
        <v>0</v>
      </c>
      <c r="X16" s="21" t="n">
        <v>0.159544304673445</v>
      </c>
      <c r="Y16" s="21" t="n">
        <v>0</v>
      </c>
      <c r="Z16" s="21" t="n">
        <v>0</v>
      </c>
      <c r="AA16" s="21" t="n">
        <v>0.127355884961023</v>
      </c>
      <c r="AB16" s="21" t="n">
        <v>0</v>
      </c>
      <c r="AC16" s="21" t="n">
        <v>0</v>
      </c>
      <c r="AD16" s="21" t="n">
        <v>0</v>
      </c>
      <c r="AE16" s="21"/>
      <c r="AF16" s="21" t="n">
        <v>0.057302163353254</v>
      </c>
      <c r="AG16" s="21" t="n">
        <v>0.0625233822283734</v>
      </c>
      <c r="AH16" s="21" t="n">
        <v>0.0522831450720919</v>
      </c>
      <c r="AI16" s="21"/>
      <c r="AJ16" s="21" t="n">
        <v>0.0481534582863623</v>
      </c>
      <c r="AK16" s="21" t="n">
        <v>0.0721781942222694</v>
      </c>
      <c r="AL16" s="21" t="n">
        <v>0</v>
      </c>
      <c r="AM16" s="21" t="n">
        <v>0</v>
      </c>
      <c r="AN16" s="21" t="n">
        <v>0.13555919868458</v>
      </c>
      <c r="AO16" s="21"/>
      <c r="AP16" s="21" t="n">
        <v>0.0858124487722809</v>
      </c>
      <c r="AQ16" s="21" t="n">
        <v>0.101067024986986</v>
      </c>
      <c r="AR16" s="21" t="n">
        <v>0</v>
      </c>
      <c r="AS16" s="21" t="n">
        <v>0</v>
      </c>
      <c r="AT16" s="21" t="n">
        <v>0.112247627743994</v>
      </c>
      <c r="AU16" s="21"/>
      <c r="AV16" s="21" t="n">
        <v>0.0608904018981965</v>
      </c>
      <c r="AW16" s="21" t="n">
        <v>0.0691392155931195</v>
      </c>
      <c r="AX16" s="21" t="n">
        <v>0</v>
      </c>
      <c r="AY16" s="21" t="n">
        <v>0.0694615227706235</v>
      </c>
      <c r="AZ16" s="21" t="n">
        <v>0.155236398160159</v>
      </c>
      <c r="BA16" s="21" t="n">
        <v>0.260583804996664</v>
      </c>
      <c r="BB16" s="21"/>
      <c r="BC16" s="21" t="n">
        <v>0.126533396276338</v>
      </c>
      <c r="BD16" s="21" t="n">
        <v>0.105414790506593</v>
      </c>
      <c r="BE16" s="21" t="n">
        <v>0.0612983595098023</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60</v>
      </c>
      <c r="E7" s="11" t="n">
        <v>60</v>
      </c>
      <c r="F7" s="11"/>
      <c r="G7" s="11" t="n">
        <v>11</v>
      </c>
      <c r="H7" s="11" t="n">
        <v>17</v>
      </c>
      <c r="I7" s="11" t="n">
        <v>14</v>
      </c>
      <c r="J7" s="11" t="n">
        <v>19</v>
      </c>
      <c r="K7" s="11" t="n">
        <v>21</v>
      </c>
      <c r="L7" s="11" t="n">
        <v>38</v>
      </c>
      <c r="M7" s="11"/>
      <c r="N7" s="11" t="n">
        <v>27</v>
      </c>
      <c r="O7" s="11" t="n">
        <v>29</v>
      </c>
      <c r="P7" s="11" t="n">
        <v>27</v>
      </c>
      <c r="Q7" s="11" t="n">
        <v>37</v>
      </c>
      <c r="R7" s="11"/>
      <c r="S7" s="11" t="n">
        <v>13</v>
      </c>
      <c r="T7" s="11" t="n">
        <v>11</v>
      </c>
      <c r="U7" s="11" t="n">
        <v>9</v>
      </c>
      <c r="V7" s="11" t="n">
        <v>10</v>
      </c>
      <c r="W7" s="11" t="n">
        <v>8</v>
      </c>
      <c r="X7" s="11" t="n">
        <v>3</v>
      </c>
      <c r="Y7" s="11" t="n">
        <v>15</v>
      </c>
      <c r="Z7" s="11" t="n">
        <v>6</v>
      </c>
      <c r="AA7" s="11" t="n">
        <v>13</v>
      </c>
      <c r="AB7" s="11" t="n">
        <v>18</v>
      </c>
      <c r="AC7" s="11" t="n">
        <v>8</v>
      </c>
      <c r="AD7" s="11" t="n">
        <v>6</v>
      </c>
      <c r="AE7" s="11"/>
      <c r="AF7" s="11" t="n">
        <v>46</v>
      </c>
      <c r="AG7" s="11" t="n">
        <v>47</v>
      </c>
      <c r="AH7" s="11" t="n">
        <v>16</v>
      </c>
      <c r="AI7" s="11"/>
      <c r="AJ7" s="11" t="n">
        <v>42</v>
      </c>
      <c r="AK7" s="11" t="n">
        <v>39</v>
      </c>
      <c r="AL7" s="11" t="n">
        <v>4</v>
      </c>
      <c r="AM7" s="11" t="n">
        <v>2</v>
      </c>
      <c r="AN7" s="11" t="n">
        <v>15</v>
      </c>
      <c r="AO7" s="11"/>
      <c r="AP7" s="11" t="n">
        <v>24</v>
      </c>
      <c r="AQ7" s="11" t="n">
        <v>46</v>
      </c>
      <c r="AR7" s="11" t="n">
        <v>5</v>
      </c>
      <c r="AS7" s="11" t="n">
        <v>22</v>
      </c>
      <c r="AT7" s="11" t="n">
        <v>1</v>
      </c>
      <c r="AU7" s="11"/>
      <c r="AV7" s="11" t="n">
        <v>37</v>
      </c>
      <c r="AW7" s="11" t="n">
        <v>22</v>
      </c>
      <c r="AX7" s="11" t="n">
        <v>7</v>
      </c>
      <c r="AY7" s="11" t="n">
        <v>23</v>
      </c>
      <c r="AZ7" s="11" t="n">
        <v>4</v>
      </c>
      <c r="BA7" s="11" t="n">
        <v>8</v>
      </c>
      <c r="BB7" s="11"/>
      <c r="BC7" s="11" t="n">
        <v>31</v>
      </c>
      <c r="BD7" s="11" t="n">
        <v>30</v>
      </c>
      <c r="BE7" s="11" t="n">
        <v>28</v>
      </c>
      <c r="BF7" s="11" t="n">
        <v>14</v>
      </c>
      <c r="BG7" s="11" t="n">
        <v>1</v>
      </c>
    </row>
    <row r="8" ht="30" customHeight="1">
      <c r="B8" s="12" t="s">
        <v>20</v>
      </c>
      <c r="C8" s="12" t="n">
        <v>119</v>
      </c>
      <c r="D8" s="12" t="n">
        <v>58</v>
      </c>
      <c r="E8" s="12" t="n">
        <v>61</v>
      </c>
      <c r="F8" s="12"/>
      <c r="G8" s="12" t="n">
        <v>10</v>
      </c>
      <c r="H8" s="12" t="n">
        <v>18</v>
      </c>
      <c r="I8" s="12" t="n">
        <v>15</v>
      </c>
      <c r="J8" s="12" t="n">
        <v>18</v>
      </c>
      <c r="K8" s="12" t="n">
        <v>20</v>
      </c>
      <c r="L8" s="12" t="n">
        <v>37</v>
      </c>
      <c r="M8" s="12"/>
      <c r="N8" s="12" t="n">
        <v>27</v>
      </c>
      <c r="O8" s="12" t="n">
        <v>31</v>
      </c>
      <c r="P8" s="12" t="n">
        <v>25</v>
      </c>
      <c r="Q8" s="12" t="n">
        <v>35</v>
      </c>
      <c r="R8" s="12"/>
      <c r="S8" s="12" t="n">
        <v>13</v>
      </c>
      <c r="T8" s="12" t="n">
        <v>11</v>
      </c>
      <c r="U8" s="12" t="n">
        <v>10</v>
      </c>
      <c r="V8" s="12" t="n">
        <v>11</v>
      </c>
      <c r="W8" s="12" t="n">
        <v>9</v>
      </c>
      <c r="X8" s="12" t="n">
        <v>4</v>
      </c>
      <c r="Y8" s="12" t="n">
        <v>14</v>
      </c>
      <c r="Z8" s="12" t="n">
        <v>5</v>
      </c>
      <c r="AA8" s="12" t="n">
        <v>12</v>
      </c>
      <c r="AB8" s="12" t="n">
        <v>16</v>
      </c>
      <c r="AC8" s="12" t="n">
        <v>8</v>
      </c>
      <c r="AD8" s="12" t="n">
        <v>6</v>
      </c>
      <c r="AE8" s="12"/>
      <c r="AF8" s="12" t="n">
        <v>44</v>
      </c>
      <c r="AG8" s="12" t="n">
        <v>47</v>
      </c>
      <c r="AH8" s="12" t="n">
        <v>17</v>
      </c>
      <c r="AI8" s="12"/>
      <c r="AJ8" s="12" t="n">
        <v>42</v>
      </c>
      <c r="AK8" s="12" t="n">
        <v>39</v>
      </c>
      <c r="AL8" s="12" t="n">
        <v>4</v>
      </c>
      <c r="AM8" s="12" t="n">
        <v>2</v>
      </c>
      <c r="AN8" s="12" t="n">
        <v>15</v>
      </c>
      <c r="AO8" s="12"/>
      <c r="AP8" s="12" t="n">
        <v>25</v>
      </c>
      <c r="AQ8" s="12" t="n">
        <v>45</v>
      </c>
      <c r="AR8" s="12" t="n">
        <v>5</v>
      </c>
      <c r="AS8" s="12" t="n">
        <v>21</v>
      </c>
      <c r="AT8" s="12" t="n">
        <v>1</v>
      </c>
      <c r="AU8" s="12"/>
      <c r="AV8" s="12" t="n">
        <v>36</v>
      </c>
      <c r="AW8" s="12" t="n">
        <v>23</v>
      </c>
      <c r="AX8" s="12" t="n">
        <v>7</v>
      </c>
      <c r="AY8" s="12" t="n">
        <v>22</v>
      </c>
      <c r="AZ8" s="12" t="n">
        <v>5</v>
      </c>
      <c r="BA8" s="12" t="n">
        <v>8</v>
      </c>
      <c r="BB8" s="12"/>
      <c r="BC8" s="12" t="n">
        <v>31</v>
      </c>
      <c r="BD8" s="12" t="n">
        <v>30</v>
      </c>
      <c r="BE8" s="12" t="n">
        <v>28</v>
      </c>
      <c r="BF8" s="12" t="n">
        <v>13</v>
      </c>
      <c r="BG8" s="12" t="n">
        <v>1</v>
      </c>
    </row>
    <row r="9">
      <c r="B9" s="20" t="s">
        <v>688</v>
      </c>
      <c r="C9" s="19" t="n">
        <v>0.336130773973179</v>
      </c>
      <c r="D9" s="19" t="n">
        <v>0.363640740054633</v>
      </c>
      <c r="E9" s="19" t="n">
        <v>0.310082967020291</v>
      </c>
      <c r="F9" s="19"/>
      <c r="G9" s="19" t="n">
        <v>0.393250577305139</v>
      </c>
      <c r="H9" s="19" t="n">
        <v>0.389380716929699</v>
      </c>
      <c r="I9" s="19" t="n">
        <v>0.3646389138748</v>
      </c>
      <c r="J9" s="19" t="n">
        <v>0.379295154623305</v>
      </c>
      <c r="K9" s="19" t="n">
        <v>0.405697303984831</v>
      </c>
      <c r="L9" s="19" t="n">
        <v>0.224154223222721</v>
      </c>
      <c r="M9" s="19"/>
      <c r="N9" s="19" t="n">
        <v>0.324315345215461</v>
      </c>
      <c r="O9" s="19" t="n">
        <v>0.269320056175056</v>
      </c>
      <c r="P9" s="19" t="n">
        <v>0.528855058990379</v>
      </c>
      <c r="Q9" s="19" t="n">
        <v>0.264736869219682</v>
      </c>
      <c r="R9" s="19"/>
      <c r="S9" s="19" t="n">
        <v>0.528208444408166</v>
      </c>
      <c r="T9" s="19" t="n">
        <v>0.271726856214184</v>
      </c>
      <c r="U9" s="19" t="n">
        <v>0.325409467112919</v>
      </c>
      <c r="V9" s="19" t="n">
        <v>0.212827037593626</v>
      </c>
      <c r="W9" s="19" t="n">
        <v>0.486235132166593</v>
      </c>
      <c r="X9" s="19" t="n">
        <v>0.637012105213763</v>
      </c>
      <c r="Y9" s="19" t="n">
        <v>0.268437064017746</v>
      </c>
      <c r="Z9" s="19" t="n">
        <v>0.169575575914941</v>
      </c>
      <c r="AA9" s="19" t="n">
        <v>0.151406112135984</v>
      </c>
      <c r="AB9" s="19" t="n">
        <v>0.465536855851638</v>
      </c>
      <c r="AC9" s="19" t="n">
        <v>0.233798060697216</v>
      </c>
      <c r="AD9" s="19" t="n">
        <v>0.332767164348626</v>
      </c>
      <c r="AE9" s="19"/>
      <c r="AF9" s="19" t="n">
        <v>0.329120278016325</v>
      </c>
      <c r="AG9" s="19" t="n">
        <v>0.292003297097863</v>
      </c>
      <c r="AH9" s="19" t="n">
        <v>0.334941240362258</v>
      </c>
      <c r="AI9" s="19"/>
      <c r="AJ9" s="19" t="n">
        <v>0.223604999184572</v>
      </c>
      <c r="AK9" s="19" t="n">
        <v>0.406683528979324</v>
      </c>
      <c r="AL9" s="19" t="n">
        <v>0</v>
      </c>
      <c r="AM9" s="19" t="n">
        <v>0.514428609656389</v>
      </c>
      <c r="AN9" s="19" t="n">
        <v>0.282255821662316</v>
      </c>
      <c r="AO9" s="19"/>
      <c r="AP9" s="19" t="n">
        <v>0.147099473603711</v>
      </c>
      <c r="AQ9" s="19" t="n">
        <v>0.407832418623267</v>
      </c>
      <c r="AR9" s="19" t="n">
        <v>0.438260248627861</v>
      </c>
      <c r="AS9" s="19" t="n">
        <v>0.259911398547718</v>
      </c>
      <c r="AT9" s="19" t="n">
        <v>1</v>
      </c>
      <c r="AU9" s="19"/>
      <c r="AV9" s="19" t="n">
        <v>0.420108774479661</v>
      </c>
      <c r="AW9" s="19" t="n">
        <v>0.125244055739318</v>
      </c>
      <c r="AX9" s="19" t="n">
        <v>0.419592643773548</v>
      </c>
      <c r="AY9" s="19" t="n">
        <v>0.248557526883214</v>
      </c>
      <c r="AZ9" s="19" t="n">
        <v>1</v>
      </c>
      <c r="BA9" s="19" t="n">
        <v>0.108764033957331</v>
      </c>
      <c r="BB9" s="19"/>
      <c r="BC9" s="19" t="n">
        <v>0.40793574233744</v>
      </c>
      <c r="BD9" s="19" t="n">
        <v>0.338951987825868</v>
      </c>
      <c r="BE9" s="19" t="n">
        <v>0.241127012111021</v>
      </c>
      <c r="BF9" s="19" t="n">
        <v>0.569468281349211</v>
      </c>
      <c r="BG9" s="19" t="n">
        <v>0</v>
      </c>
    </row>
    <row r="10">
      <c r="B10" s="20" t="s">
        <v>689</v>
      </c>
      <c r="C10" s="19" t="n">
        <v>0.123735403632533</v>
      </c>
      <c r="D10" s="19" t="n">
        <v>0.116044571313703</v>
      </c>
      <c r="E10" s="19" t="n">
        <v>0.131017466974769</v>
      </c>
      <c r="F10" s="19"/>
      <c r="G10" s="19" t="n">
        <v>0.0813378132556217</v>
      </c>
      <c r="H10" s="19" t="n">
        <v>0.183037201383785</v>
      </c>
      <c r="I10" s="19" t="n">
        <v>0.0668526222163039</v>
      </c>
      <c r="J10" s="19" t="n">
        <v>0.0634916890336355</v>
      </c>
      <c r="K10" s="19" t="n">
        <v>0.0597997551563174</v>
      </c>
      <c r="L10" s="19" t="n">
        <v>0.193232575601007</v>
      </c>
      <c r="M10" s="19"/>
      <c r="N10" s="19" t="n">
        <v>0.0899886487615039</v>
      </c>
      <c r="O10" s="19" t="n">
        <v>0.110634636346475</v>
      </c>
      <c r="P10" s="19" t="n">
        <v>0.0686758895857081</v>
      </c>
      <c r="Q10" s="19" t="n">
        <v>0.201074975019119</v>
      </c>
      <c r="R10" s="19"/>
      <c r="S10" s="19" t="n">
        <v>0.167309385369332</v>
      </c>
      <c r="T10" s="19" t="n">
        <v>0.289089678542927</v>
      </c>
      <c r="U10" s="19" t="n">
        <v>0.221932314048587</v>
      </c>
      <c r="V10" s="19" t="n">
        <v>0.113721801995772</v>
      </c>
      <c r="W10" s="19" t="n">
        <v>0.255663738864564</v>
      </c>
      <c r="X10" s="19" t="n">
        <v>0</v>
      </c>
      <c r="Y10" s="19" t="n">
        <v>0</v>
      </c>
      <c r="Z10" s="19" t="n">
        <v>0</v>
      </c>
      <c r="AA10" s="19" t="n">
        <v>0.296082846282165</v>
      </c>
      <c r="AB10" s="19" t="n">
        <v>0</v>
      </c>
      <c r="AC10" s="19" t="n">
        <v>0</v>
      </c>
      <c r="AD10" s="19" t="n">
        <v>0</v>
      </c>
      <c r="AE10" s="19"/>
      <c r="AF10" s="19" t="n">
        <v>0.118286934880197</v>
      </c>
      <c r="AG10" s="19" t="n">
        <v>0.178852474925265</v>
      </c>
      <c r="AH10" s="19" t="n">
        <v>0.0633936103806712</v>
      </c>
      <c r="AI10" s="19"/>
      <c r="AJ10" s="19" t="n">
        <v>0.155988857793751</v>
      </c>
      <c r="AK10" s="19" t="n">
        <v>0.156301632401783</v>
      </c>
      <c r="AL10" s="19" t="n">
        <v>0.262839220716542</v>
      </c>
      <c r="AM10" s="19" t="n">
        <v>0</v>
      </c>
      <c r="AN10" s="19" t="n">
        <v>0.0770458375525351</v>
      </c>
      <c r="AO10" s="19"/>
      <c r="AP10" s="19" t="n">
        <v>0.227293658527821</v>
      </c>
      <c r="AQ10" s="19" t="n">
        <v>0.154290586844066</v>
      </c>
      <c r="AR10" s="19" t="n">
        <v>0</v>
      </c>
      <c r="AS10" s="19" t="n">
        <v>0.0998060473885308</v>
      </c>
      <c r="AT10" s="19" t="n">
        <v>0</v>
      </c>
      <c r="AU10" s="19"/>
      <c r="AV10" s="19" t="n">
        <v>0.113726639424574</v>
      </c>
      <c r="AW10" s="19" t="n">
        <v>0.195822134068104</v>
      </c>
      <c r="AX10" s="19" t="n">
        <v>0.173221438455294</v>
      </c>
      <c r="AY10" s="19" t="n">
        <v>0.182806687570723</v>
      </c>
      <c r="AZ10" s="19" t="n">
        <v>0</v>
      </c>
      <c r="BA10" s="19" t="n">
        <v>0.123284745089673</v>
      </c>
      <c r="BB10" s="19"/>
      <c r="BC10" s="19" t="n">
        <v>0.0966841528259473</v>
      </c>
      <c r="BD10" s="19" t="n">
        <v>0.0701213248899534</v>
      </c>
      <c r="BE10" s="19" t="n">
        <v>0.299938030516563</v>
      </c>
      <c r="BF10" s="19" t="n">
        <v>0</v>
      </c>
      <c r="BG10" s="19" t="n">
        <v>0</v>
      </c>
    </row>
    <row r="11">
      <c r="B11" s="20" t="s">
        <v>690</v>
      </c>
      <c r="C11" s="19" t="n">
        <v>0.160577080609337</v>
      </c>
      <c r="D11" s="19" t="n">
        <v>0.169176194581847</v>
      </c>
      <c r="E11" s="19" t="n">
        <v>0.152435010929621</v>
      </c>
      <c r="F11" s="19"/>
      <c r="G11" s="19" t="n">
        <v>0.441852975048042</v>
      </c>
      <c r="H11" s="19" t="n">
        <v>0.250196154586691</v>
      </c>
      <c r="I11" s="19" t="n">
        <v>0</v>
      </c>
      <c r="J11" s="19" t="n">
        <v>0.22476183457613</v>
      </c>
      <c r="K11" s="19" t="n">
        <v>0</v>
      </c>
      <c r="L11" s="19" t="n">
        <v>0.159775568837956</v>
      </c>
      <c r="M11" s="19"/>
      <c r="N11" s="19" t="n">
        <v>0.191835436294879</v>
      </c>
      <c r="O11" s="19" t="n">
        <v>0.144948578934624</v>
      </c>
      <c r="P11" s="19" t="n">
        <v>0.146604619566616</v>
      </c>
      <c r="Q11" s="19" t="n">
        <v>0.160010725908094</v>
      </c>
      <c r="R11" s="19"/>
      <c r="S11" s="19" t="n">
        <v>0.135486683454662</v>
      </c>
      <c r="T11" s="19" t="n">
        <v>0.181645364699262</v>
      </c>
      <c r="U11" s="19" t="n">
        <v>0</v>
      </c>
      <c r="V11" s="19" t="n">
        <v>0.307733896531682</v>
      </c>
      <c r="W11" s="19" t="n">
        <v>0</v>
      </c>
      <c r="X11" s="19" t="n">
        <v>0</v>
      </c>
      <c r="Y11" s="19" t="n">
        <v>0.395832636463308</v>
      </c>
      <c r="Z11" s="19" t="n">
        <v>0.165628649696058</v>
      </c>
      <c r="AA11" s="19" t="n">
        <v>0</v>
      </c>
      <c r="AB11" s="19" t="n">
        <v>0.131210336550775</v>
      </c>
      <c r="AC11" s="19" t="n">
        <v>0.408920496262248</v>
      </c>
      <c r="AD11" s="19" t="n">
        <v>0</v>
      </c>
      <c r="AE11" s="19"/>
      <c r="AF11" s="19" t="n">
        <v>0.0978477639212107</v>
      </c>
      <c r="AG11" s="19" t="n">
        <v>0.190537947715231</v>
      </c>
      <c r="AH11" s="19" t="n">
        <v>0.182678144199911</v>
      </c>
      <c r="AI11" s="19"/>
      <c r="AJ11" s="19" t="n">
        <v>0.148868581326819</v>
      </c>
      <c r="AK11" s="19" t="n">
        <v>0.126477952460017</v>
      </c>
      <c r="AL11" s="19" t="n">
        <v>0.227922333434659</v>
      </c>
      <c r="AM11" s="19" t="n">
        <v>0</v>
      </c>
      <c r="AN11" s="19" t="n">
        <v>0.14050569423895</v>
      </c>
      <c r="AO11" s="19"/>
      <c r="AP11" s="19" t="n">
        <v>0.127339087234106</v>
      </c>
      <c r="AQ11" s="19" t="n">
        <v>0.149766881119377</v>
      </c>
      <c r="AR11" s="19" t="n">
        <v>0.173684002884954</v>
      </c>
      <c r="AS11" s="19" t="n">
        <v>0.199375785621244</v>
      </c>
      <c r="AT11" s="19" t="n">
        <v>0</v>
      </c>
      <c r="AU11" s="19"/>
      <c r="AV11" s="19" t="n">
        <v>0.192424549412534</v>
      </c>
      <c r="AW11" s="19" t="n">
        <v>0.143690430450287</v>
      </c>
      <c r="AX11" s="19" t="n">
        <v>0.114165427856693</v>
      </c>
      <c r="AY11" s="19" t="n">
        <v>0.186610173511012</v>
      </c>
      <c r="AZ11" s="19" t="n">
        <v>0</v>
      </c>
      <c r="BA11" s="19" t="n">
        <v>0.131983338069772</v>
      </c>
      <c r="BB11" s="19"/>
      <c r="BC11" s="19" t="n">
        <v>0.207210287160314</v>
      </c>
      <c r="BD11" s="19" t="n">
        <v>0.131968766704797</v>
      </c>
      <c r="BE11" s="19" t="n">
        <v>0.141678570010108</v>
      </c>
      <c r="BF11" s="19" t="n">
        <v>0</v>
      </c>
      <c r="BG11" s="19" t="n">
        <v>1</v>
      </c>
    </row>
    <row r="12">
      <c r="B12" s="20" t="s">
        <v>691</v>
      </c>
      <c r="C12" s="19" t="n">
        <v>0.188465508203416</v>
      </c>
      <c r="D12" s="19" t="n">
        <v>0.218831141200568</v>
      </c>
      <c r="E12" s="19" t="n">
        <v>0.159713813491393</v>
      </c>
      <c r="F12" s="19"/>
      <c r="G12" s="19" t="n">
        <v>0.0835586343911967</v>
      </c>
      <c r="H12" s="19" t="n">
        <v>0.177385927099824</v>
      </c>
      <c r="I12" s="19" t="n">
        <v>0.288564499816328</v>
      </c>
      <c r="J12" s="19" t="n">
        <v>0.159199778586602</v>
      </c>
      <c r="K12" s="19" t="n">
        <v>0.302568541077795</v>
      </c>
      <c r="L12" s="19" t="n">
        <v>0.134755971884321</v>
      </c>
      <c r="M12" s="19"/>
      <c r="N12" s="19" t="n">
        <v>0.129560616402704</v>
      </c>
      <c r="O12" s="19" t="n">
        <v>0.304511000859045</v>
      </c>
      <c r="P12" s="19" t="n">
        <v>0.191610220684145</v>
      </c>
      <c r="Q12" s="19" t="n">
        <v>0.130635142072576</v>
      </c>
      <c r="R12" s="19"/>
      <c r="S12" s="19" t="n">
        <v>0.16899548676784</v>
      </c>
      <c r="T12" s="19" t="n">
        <v>0.172803678062955</v>
      </c>
      <c r="U12" s="19" t="n">
        <v>0.33997899308085</v>
      </c>
      <c r="V12" s="19" t="n">
        <v>0.0914040877241381</v>
      </c>
      <c r="W12" s="19" t="n">
        <v>0</v>
      </c>
      <c r="X12" s="19" t="n">
        <v>0.362987894786237</v>
      </c>
      <c r="Y12" s="19" t="n">
        <v>0.136038815251667</v>
      </c>
      <c r="Z12" s="19" t="n">
        <v>0.335204225610999</v>
      </c>
      <c r="AA12" s="19" t="n">
        <v>0.251676839745616</v>
      </c>
      <c r="AB12" s="19" t="n">
        <v>0.177376982818325</v>
      </c>
      <c r="AC12" s="19" t="n">
        <v>0.249452350586907</v>
      </c>
      <c r="AD12" s="19" t="n">
        <v>0.183993309024602</v>
      </c>
      <c r="AE12" s="19"/>
      <c r="AF12" s="19" t="n">
        <v>0.203504537177452</v>
      </c>
      <c r="AG12" s="19" t="n">
        <v>0.153399190685785</v>
      </c>
      <c r="AH12" s="19" t="n">
        <v>0.299236155704926</v>
      </c>
      <c r="AI12" s="19"/>
      <c r="AJ12" s="19" t="n">
        <v>0.178710984789347</v>
      </c>
      <c r="AK12" s="19" t="n">
        <v>0.235835062726078</v>
      </c>
      <c r="AL12" s="19" t="n">
        <v>0.509238445848799</v>
      </c>
      <c r="AM12" s="19" t="n">
        <v>0</v>
      </c>
      <c r="AN12" s="19" t="n">
        <v>0.189641733270007</v>
      </c>
      <c r="AO12" s="19"/>
      <c r="AP12" s="19" t="n">
        <v>0.179662612790813</v>
      </c>
      <c r="AQ12" s="19" t="n">
        <v>0.183359011455034</v>
      </c>
      <c r="AR12" s="19" t="n">
        <v>0.388055748487185</v>
      </c>
      <c r="AS12" s="19" t="n">
        <v>0.145898221492257</v>
      </c>
      <c r="AT12" s="19" t="n">
        <v>0</v>
      </c>
      <c r="AU12" s="19"/>
      <c r="AV12" s="19" t="n">
        <v>0.169594554877413</v>
      </c>
      <c r="AW12" s="19" t="n">
        <v>0.233946148875816</v>
      </c>
      <c r="AX12" s="19" t="n">
        <v>0.293020489914465</v>
      </c>
      <c r="AY12" s="19" t="n">
        <v>0.140487344290636</v>
      </c>
      <c r="AZ12" s="19" t="n">
        <v>0</v>
      </c>
      <c r="BA12" s="19" t="n">
        <v>0.381412821111657</v>
      </c>
      <c r="BB12" s="19"/>
      <c r="BC12" s="19" t="n">
        <v>0.0617285033727645</v>
      </c>
      <c r="BD12" s="19" t="n">
        <v>0.30146666690126</v>
      </c>
      <c r="BE12" s="19" t="n">
        <v>0.159368636453812</v>
      </c>
      <c r="BF12" s="19" t="n">
        <v>0.15985897101507</v>
      </c>
      <c r="BG12" s="19" t="n">
        <v>0</v>
      </c>
    </row>
    <row r="13">
      <c r="B13" s="20" t="s">
        <v>692</v>
      </c>
      <c r="C13" s="19" t="n">
        <v>0.0470737627145185</v>
      </c>
      <c r="D13" s="19" t="n">
        <v>0.0803503379112712</v>
      </c>
      <c r="E13" s="19" t="n">
        <v>0.0155658428497009</v>
      </c>
      <c r="F13" s="19"/>
      <c r="G13" s="19" t="n">
        <v>0</v>
      </c>
      <c r="H13" s="19" t="n">
        <v>0</v>
      </c>
      <c r="I13" s="19" t="n">
        <v>0</v>
      </c>
      <c r="J13" s="19" t="n">
        <v>0.0440968606304302</v>
      </c>
      <c r="K13" s="19" t="n">
        <v>0</v>
      </c>
      <c r="L13" s="19" t="n">
        <v>0.129006727187852</v>
      </c>
      <c r="M13" s="19"/>
      <c r="N13" s="19" t="n">
        <v>0.0723160859946879</v>
      </c>
      <c r="O13" s="19" t="n">
        <v>0.0333539335288692</v>
      </c>
      <c r="P13" s="19" t="n">
        <v>0.0310428091824421</v>
      </c>
      <c r="Q13" s="19" t="n">
        <v>0.0509980926379247</v>
      </c>
      <c r="R13" s="19"/>
      <c r="S13" s="19" t="n">
        <v>0</v>
      </c>
      <c r="T13" s="19" t="n">
        <v>0</v>
      </c>
      <c r="U13" s="19" t="n">
        <v>0.112679225757644</v>
      </c>
      <c r="V13" s="19" t="n">
        <v>0</v>
      </c>
      <c r="W13" s="19" t="n">
        <v>0</v>
      </c>
      <c r="X13" s="19" t="n">
        <v>0</v>
      </c>
      <c r="Y13" s="19" t="n">
        <v>0.066507735489056</v>
      </c>
      <c r="Z13" s="19" t="n">
        <v>0.211395743932801</v>
      </c>
      <c r="AA13" s="19" t="n">
        <v>0.0682206066880065</v>
      </c>
      <c r="AB13" s="19" t="n">
        <v>0.0483414827777404</v>
      </c>
      <c r="AC13" s="19" t="n">
        <v>0</v>
      </c>
      <c r="AD13" s="19" t="n">
        <v>0.16244589817697</v>
      </c>
      <c r="AE13" s="19"/>
      <c r="AF13" s="19" t="n">
        <v>0.044343356219841</v>
      </c>
      <c r="AG13" s="19" t="n">
        <v>0.0603542101050841</v>
      </c>
      <c r="AH13" s="19" t="n">
        <v>0.0476553937452967</v>
      </c>
      <c r="AI13" s="19"/>
      <c r="AJ13" s="19" t="n">
        <v>0.0704977629068283</v>
      </c>
      <c r="AK13" s="19" t="n">
        <v>0</v>
      </c>
      <c r="AL13" s="19" t="n">
        <v>0</v>
      </c>
      <c r="AM13" s="19" t="n">
        <v>0</v>
      </c>
      <c r="AN13" s="19" t="n">
        <v>0.109847531739009</v>
      </c>
      <c r="AO13" s="19"/>
      <c r="AP13" s="19" t="n">
        <v>0.118913490161972</v>
      </c>
      <c r="AQ13" s="19" t="n">
        <v>0.0175079203748889</v>
      </c>
      <c r="AR13" s="19" t="n">
        <v>0</v>
      </c>
      <c r="AS13" s="19" t="n">
        <v>0.045197327813349</v>
      </c>
      <c r="AT13" s="19" t="n">
        <v>0</v>
      </c>
      <c r="AU13" s="19"/>
      <c r="AV13" s="19" t="n">
        <v>0.0218055715353047</v>
      </c>
      <c r="AW13" s="19" t="n">
        <v>0.130649514788812</v>
      </c>
      <c r="AX13" s="19" t="n">
        <v>0</v>
      </c>
      <c r="AY13" s="19" t="n">
        <v>0.0435211100490876</v>
      </c>
      <c r="AZ13" s="19" t="n">
        <v>0</v>
      </c>
      <c r="BA13" s="19" t="n">
        <v>0</v>
      </c>
      <c r="BB13" s="19"/>
      <c r="BC13" s="19" t="n">
        <v>0.064034430632298</v>
      </c>
      <c r="BD13" s="19" t="n">
        <v>0.0260468387847586</v>
      </c>
      <c r="BE13" s="19" t="n">
        <v>0.0314446024846809</v>
      </c>
      <c r="BF13" s="19" t="n">
        <v>0.0815961943524091</v>
      </c>
      <c r="BG13" s="19" t="n">
        <v>0</v>
      </c>
    </row>
    <row r="14">
      <c r="B14" s="20" t="s">
        <v>598</v>
      </c>
      <c r="C14" s="19" t="n">
        <v>0.0376915818629989</v>
      </c>
      <c r="D14" s="19" t="n">
        <v>0</v>
      </c>
      <c r="E14" s="19" t="n">
        <v>0.0733798500785776</v>
      </c>
      <c r="F14" s="19"/>
      <c r="G14" s="19" t="n">
        <v>0</v>
      </c>
      <c r="H14" s="19" t="n">
        <v>0</v>
      </c>
      <c r="I14" s="19" t="n">
        <v>0.130797947967282</v>
      </c>
      <c r="J14" s="19" t="n">
        <v>0.0320917343066047</v>
      </c>
      <c r="K14" s="19" t="n">
        <v>0.0454902083321268</v>
      </c>
      <c r="L14" s="19" t="n">
        <v>0.0279191065204066</v>
      </c>
      <c r="M14" s="19"/>
      <c r="N14" s="19" t="n">
        <v>0.0546887827280838</v>
      </c>
      <c r="O14" s="19" t="n">
        <v>0.0666875418272618</v>
      </c>
      <c r="P14" s="19" t="n">
        <v>0</v>
      </c>
      <c r="Q14" s="19" t="n">
        <v>0.0263363573057161</v>
      </c>
      <c r="R14" s="19"/>
      <c r="S14" s="19" t="n">
        <v>0</v>
      </c>
      <c r="T14" s="19" t="n">
        <v>0</v>
      </c>
      <c r="U14" s="19" t="n">
        <v>0</v>
      </c>
      <c r="V14" s="19" t="n">
        <v>0</v>
      </c>
      <c r="W14" s="19" t="n">
        <v>0</v>
      </c>
      <c r="X14" s="19" t="n">
        <v>0</v>
      </c>
      <c r="Y14" s="19" t="n">
        <v>0.070899710693288</v>
      </c>
      <c r="Z14" s="19" t="n">
        <v>0.118195804845201</v>
      </c>
      <c r="AA14" s="19" t="n">
        <v>0.07433182303718</v>
      </c>
      <c r="AB14" s="19" t="n">
        <v>0.12063274777037</v>
      </c>
      <c r="AC14" s="19" t="n">
        <v>0</v>
      </c>
      <c r="AD14" s="19" t="n">
        <v>0</v>
      </c>
      <c r="AE14" s="19"/>
      <c r="AF14" s="19" t="n">
        <v>0.0337040091633073</v>
      </c>
      <c r="AG14" s="19" t="n">
        <v>0.0635162103058705</v>
      </c>
      <c r="AH14" s="19" t="n">
        <v>0</v>
      </c>
      <c r="AI14" s="19"/>
      <c r="AJ14" s="19" t="n">
        <v>0.0599436510119383</v>
      </c>
      <c r="AK14" s="19" t="n">
        <v>0.0238710154340851</v>
      </c>
      <c r="AL14" s="19" t="n">
        <v>0</v>
      </c>
      <c r="AM14" s="19" t="n">
        <v>0</v>
      </c>
      <c r="AN14" s="19" t="n">
        <v>0.06777080694727</v>
      </c>
      <c r="AO14" s="19"/>
      <c r="AP14" s="19" t="n">
        <v>0</v>
      </c>
      <c r="AQ14" s="19" t="n">
        <v>0.043584491200884</v>
      </c>
      <c r="AR14" s="19" t="n">
        <v>0</v>
      </c>
      <c r="AS14" s="19" t="n">
        <v>0.119657018818518</v>
      </c>
      <c r="AT14" s="19" t="n">
        <v>0</v>
      </c>
      <c r="AU14" s="19"/>
      <c r="AV14" s="19" t="n">
        <v>0.0542831313120341</v>
      </c>
      <c r="AW14" s="19" t="n">
        <v>0</v>
      </c>
      <c r="AX14" s="19" t="n">
        <v>0</v>
      </c>
      <c r="AY14" s="19" t="n">
        <v>0.0726899414758253</v>
      </c>
      <c r="AZ14" s="19" t="n">
        <v>0</v>
      </c>
      <c r="BA14" s="19" t="n">
        <v>0</v>
      </c>
      <c r="BB14" s="19"/>
      <c r="BC14" s="19" t="n">
        <v>0</v>
      </c>
      <c r="BD14" s="19" t="n">
        <v>0.0306591061417962</v>
      </c>
      <c r="BE14" s="19" t="n">
        <v>0.0688541579434869</v>
      </c>
      <c r="BF14" s="19" t="n">
        <v>0.119476530813298</v>
      </c>
      <c r="BG14" s="19" t="n">
        <v>0</v>
      </c>
    </row>
    <row r="15">
      <c r="B15" s="20" t="s">
        <v>693</v>
      </c>
      <c r="C15" s="19" t="n">
        <v>0.0727519699704827</v>
      </c>
      <c r="D15" s="19" t="n">
        <v>0.051957014937977</v>
      </c>
      <c r="E15" s="19" t="n">
        <v>0.0924416697933363</v>
      </c>
      <c r="F15" s="19"/>
      <c r="G15" s="19" t="n">
        <v>0</v>
      </c>
      <c r="H15" s="19" t="n">
        <v>0</v>
      </c>
      <c r="I15" s="19" t="n">
        <v>0</v>
      </c>
      <c r="J15" s="19" t="n">
        <v>0.0497424832177126</v>
      </c>
      <c r="K15" s="19" t="n">
        <v>0.18644419144893</v>
      </c>
      <c r="L15" s="19" t="n">
        <v>0.106053424584405</v>
      </c>
      <c r="M15" s="19"/>
      <c r="N15" s="19" t="n">
        <v>0.0628157971786188</v>
      </c>
      <c r="O15" s="19" t="n">
        <v>0.0375728284732349</v>
      </c>
      <c r="P15" s="19" t="n">
        <v>0.0332114019907097</v>
      </c>
      <c r="Q15" s="19" t="n">
        <v>0.139686415100772</v>
      </c>
      <c r="R15" s="19"/>
      <c r="S15" s="19" t="n">
        <v>0</v>
      </c>
      <c r="T15" s="19" t="n">
        <v>0</v>
      </c>
      <c r="U15" s="19" t="n">
        <v>0</v>
      </c>
      <c r="V15" s="19" t="n">
        <v>0.168483102022402</v>
      </c>
      <c r="W15" s="19" t="n">
        <v>0.258101128968843</v>
      </c>
      <c r="X15" s="19" t="n">
        <v>0</v>
      </c>
      <c r="Y15" s="19" t="n">
        <v>0.0622840380849348</v>
      </c>
      <c r="Z15" s="19" t="n">
        <v>0</v>
      </c>
      <c r="AA15" s="19" t="n">
        <v>0.0766112938183211</v>
      </c>
      <c r="AB15" s="19" t="n">
        <v>0.0569015942311516</v>
      </c>
      <c r="AC15" s="19" t="n">
        <v>0.107829092453629</v>
      </c>
      <c r="AD15" s="19" t="n">
        <v>0.167460242334097</v>
      </c>
      <c r="AE15" s="19"/>
      <c r="AF15" s="19" t="n">
        <v>0.173193120621667</v>
      </c>
      <c r="AG15" s="19" t="n">
        <v>0.0197268892142552</v>
      </c>
      <c r="AH15" s="19" t="n">
        <v>0</v>
      </c>
      <c r="AI15" s="19"/>
      <c r="AJ15" s="19" t="n">
        <v>0.140103471248604</v>
      </c>
      <c r="AK15" s="19" t="n">
        <v>0.0246030475567326</v>
      </c>
      <c r="AL15" s="19" t="n">
        <v>0</v>
      </c>
      <c r="AM15" s="19" t="n">
        <v>0.485571390343611</v>
      </c>
      <c r="AN15" s="19" t="n">
        <v>0</v>
      </c>
      <c r="AO15" s="19"/>
      <c r="AP15" s="19" t="n">
        <v>0.162107595264702</v>
      </c>
      <c r="AQ15" s="19" t="n">
        <v>0.0211316104944091</v>
      </c>
      <c r="AR15" s="19" t="n">
        <v>0</v>
      </c>
      <c r="AS15" s="19" t="n">
        <v>0.130154200318383</v>
      </c>
      <c r="AT15" s="19" t="n">
        <v>0</v>
      </c>
      <c r="AU15" s="19"/>
      <c r="AV15" s="19" t="n">
        <v>0</v>
      </c>
      <c r="AW15" s="19" t="n">
        <v>0.129354317617498</v>
      </c>
      <c r="AX15" s="19" t="n">
        <v>0</v>
      </c>
      <c r="AY15" s="19" t="n">
        <v>0.125327216219503</v>
      </c>
      <c r="AZ15" s="19" t="n">
        <v>0</v>
      </c>
      <c r="BA15" s="19" t="n">
        <v>0.144077007935629</v>
      </c>
      <c r="BB15" s="19"/>
      <c r="BC15" s="19" t="n">
        <v>0.132119930448196</v>
      </c>
      <c r="BD15" s="19" t="n">
        <v>0.0278664224098991</v>
      </c>
      <c r="BE15" s="19" t="n">
        <v>0.0279082941491359</v>
      </c>
      <c r="BF15" s="19" t="n">
        <v>0.0696000224700126</v>
      </c>
      <c r="BG15" s="19" t="n">
        <v>0</v>
      </c>
    </row>
    <row r="16">
      <c r="B16" s="20" t="s">
        <v>100</v>
      </c>
      <c r="C16" s="21" t="n">
        <v>0.0335739190335342</v>
      </c>
      <c r="D16" s="21" t="n">
        <v>0</v>
      </c>
      <c r="E16" s="21" t="n">
        <v>0.0653633788623119</v>
      </c>
      <c r="F16" s="21"/>
      <c r="G16" s="21" t="n">
        <v>0</v>
      </c>
      <c r="H16" s="21" t="n">
        <v>0</v>
      </c>
      <c r="I16" s="21" t="n">
        <v>0.149146016125286</v>
      </c>
      <c r="J16" s="21" t="n">
        <v>0.0473204650255806</v>
      </c>
      <c r="K16" s="21" t="n">
        <v>0</v>
      </c>
      <c r="L16" s="21" t="n">
        <v>0.0251024021613313</v>
      </c>
      <c r="M16" s="21"/>
      <c r="N16" s="21" t="n">
        <v>0.074479287424061</v>
      </c>
      <c r="O16" s="21" t="n">
        <v>0.0329714238554345</v>
      </c>
      <c r="P16" s="21" t="n">
        <v>0</v>
      </c>
      <c r="Q16" s="21" t="n">
        <v>0.0265214227361158</v>
      </c>
      <c r="R16" s="21"/>
      <c r="S16" s="21" t="n">
        <v>0</v>
      </c>
      <c r="T16" s="21" t="n">
        <v>0.0847344224806719</v>
      </c>
      <c r="U16" s="21" t="n">
        <v>0</v>
      </c>
      <c r="V16" s="21" t="n">
        <v>0.105830074132379</v>
      </c>
      <c r="W16" s="21" t="n">
        <v>0</v>
      </c>
      <c r="X16" s="21" t="n">
        <v>0</v>
      </c>
      <c r="Y16" s="21" t="n">
        <v>0</v>
      </c>
      <c r="Z16" s="21" t="n">
        <v>0</v>
      </c>
      <c r="AA16" s="21" t="n">
        <v>0.0816704782927281</v>
      </c>
      <c r="AB16" s="21" t="n">
        <v>0</v>
      </c>
      <c r="AC16" s="21" t="n">
        <v>0</v>
      </c>
      <c r="AD16" s="21" t="n">
        <v>0.153333386115704</v>
      </c>
      <c r="AE16" s="21"/>
      <c r="AF16" s="21" t="n">
        <v>0</v>
      </c>
      <c r="AG16" s="21" t="n">
        <v>0.0416097799506463</v>
      </c>
      <c r="AH16" s="21" t="n">
        <v>0.0720954556069371</v>
      </c>
      <c r="AI16" s="21"/>
      <c r="AJ16" s="21" t="n">
        <v>0.0222816917381407</v>
      </c>
      <c r="AK16" s="21" t="n">
        <v>0.0262277604419803</v>
      </c>
      <c r="AL16" s="21" t="n">
        <v>0</v>
      </c>
      <c r="AM16" s="21" t="n">
        <v>0</v>
      </c>
      <c r="AN16" s="21" t="n">
        <v>0.132932574589913</v>
      </c>
      <c r="AO16" s="21"/>
      <c r="AP16" s="21" t="n">
        <v>0.0375840824168743</v>
      </c>
      <c r="AQ16" s="21" t="n">
        <v>0.0225270798880739</v>
      </c>
      <c r="AR16" s="21" t="n">
        <v>0</v>
      </c>
      <c r="AS16" s="21" t="n">
        <v>0</v>
      </c>
      <c r="AT16" s="21" t="n">
        <v>0</v>
      </c>
      <c r="AU16" s="21"/>
      <c r="AV16" s="21" t="n">
        <v>0.0280567789584796</v>
      </c>
      <c r="AW16" s="21" t="n">
        <v>0.0412933984601659</v>
      </c>
      <c r="AX16" s="21" t="n">
        <v>0</v>
      </c>
      <c r="AY16" s="21" t="n">
        <v>0</v>
      </c>
      <c r="AZ16" s="21" t="n">
        <v>0</v>
      </c>
      <c r="BA16" s="21" t="n">
        <v>0.110478053835938</v>
      </c>
      <c r="BB16" s="21"/>
      <c r="BC16" s="21" t="n">
        <v>0.0302869532230403</v>
      </c>
      <c r="BD16" s="21" t="n">
        <v>0.0729188863416677</v>
      </c>
      <c r="BE16" s="21" t="n">
        <v>0.0296806963311921</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13</v>
      </c>
      <c r="H7" s="11" t="n">
        <v>17</v>
      </c>
      <c r="I7" s="11" t="n">
        <v>17</v>
      </c>
      <c r="J7" s="11" t="n">
        <v>28</v>
      </c>
      <c r="K7" s="11" t="n">
        <v>16</v>
      </c>
      <c r="L7" s="11" t="n">
        <v>25</v>
      </c>
      <c r="M7" s="11"/>
      <c r="N7" s="11" t="n">
        <v>30</v>
      </c>
      <c r="O7" s="11" t="n">
        <v>29</v>
      </c>
      <c r="P7" s="11" t="n">
        <v>18</v>
      </c>
      <c r="Q7" s="11" t="n">
        <v>39</v>
      </c>
      <c r="R7" s="11"/>
      <c r="S7" s="11" t="n">
        <v>10</v>
      </c>
      <c r="T7" s="11" t="n">
        <v>16</v>
      </c>
      <c r="U7" s="11" t="n">
        <v>9</v>
      </c>
      <c r="V7" s="11" t="n">
        <v>12</v>
      </c>
      <c r="W7" s="11" t="n">
        <v>10</v>
      </c>
      <c r="X7" s="11" t="n">
        <v>13</v>
      </c>
      <c r="Y7" s="11" t="n">
        <v>11</v>
      </c>
      <c r="Z7" s="11" t="n">
        <v>5</v>
      </c>
      <c r="AA7" s="11" t="n">
        <v>11</v>
      </c>
      <c r="AB7" s="11" t="n">
        <v>10</v>
      </c>
      <c r="AC7" s="11" t="n">
        <v>5</v>
      </c>
      <c r="AD7" s="11" t="n">
        <v>4</v>
      </c>
      <c r="AE7" s="11"/>
      <c r="AF7" s="11" t="n">
        <v>38</v>
      </c>
      <c r="AG7" s="11" t="n">
        <v>49</v>
      </c>
      <c r="AH7" s="11" t="n">
        <v>17</v>
      </c>
      <c r="AI7" s="11"/>
      <c r="AJ7" s="11" t="n">
        <v>40</v>
      </c>
      <c r="AK7" s="11" t="n">
        <v>30</v>
      </c>
      <c r="AL7" s="11" t="n">
        <v>5</v>
      </c>
      <c r="AM7" s="11" t="n">
        <v>2</v>
      </c>
      <c r="AN7" s="11" t="n">
        <v>17</v>
      </c>
      <c r="AO7" s="11"/>
      <c r="AP7" s="11" t="n">
        <v>21</v>
      </c>
      <c r="AQ7" s="11" t="n">
        <v>37</v>
      </c>
      <c r="AR7" s="11" t="n">
        <v>9</v>
      </c>
      <c r="AS7" s="11" t="n">
        <v>24</v>
      </c>
      <c r="AT7" s="11" t="n">
        <v>8</v>
      </c>
      <c r="AU7" s="11"/>
      <c r="AV7" s="11" t="n">
        <v>27</v>
      </c>
      <c r="AW7" s="11" t="n">
        <v>20</v>
      </c>
      <c r="AX7" s="11" t="n">
        <v>9</v>
      </c>
      <c r="AY7" s="11" t="n">
        <v>29</v>
      </c>
      <c r="AZ7" s="11" t="n">
        <v>9</v>
      </c>
      <c r="BA7" s="11" t="n">
        <v>9</v>
      </c>
      <c r="BB7" s="11"/>
      <c r="BC7" s="11" t="n">
        <v>26</v>
      </c>
      <c r="BD7" s="11" t="n">
        <v>28</v>
      </c>
      <c r="BE7" s="11" t="n">
        <v>30</v>
      </c>
      <c r="BF7" s="11" t="n">
        <v>16</v>
      </c>
      <c r="BG7" s="11" t="n">
        <v>1</v>
      </c>
    </row>
    <row r="8" ht="30" customHeight="1">
      <c r="B8" s="12" t="s">
        <v>20</v>
      </c>
      <c r="C8" s="12" t="n">
        <v>119</v>
      </c>
      <c r="D8" s="12" t="n">
        <v>58</v>
      </c>
      <c r="E8" s="12" t="n">
        <v>60</v>
      </c>
      <c r="F8" s="12"/>
      <c r="G8" s="12" t="n">
        <v>14</v>
      </c>
      <c r="H8" s="12" t="n">
        <v>19</v>
      </c>
      <c r="I8" s="12" t="n">
        <v>19</v>
      </c>
      <c r="J8" s="12" t="n">
        <v>27</v>
      </c>
      <c r="K8" s="12" t="n">
        <v>15</v>
      </c>
      <c r="L8" s="12" t="n">
        <v>25</v>
      </c>
      <c r="M8" s="12"/>
      <c r="N8" s="12" t="n">
        <v>30</v>
      </c>
      <c r="O8" s="12" t="n">
        <v>34</v>
      </c>
      <c r="P8" s="12" t="n">
        <v>17</v>
      </c>
      <c r="Q8" s="12" t="n">
        <v>37</v>
      </c>
      <c r="R8" s="12"/>
      <c r="S8" s="12" t="n">
        <v>10</v>
      </c>
      <c r="T8" s="12" t="n">
        <v>16</v>
      </c>
      <c r="U8" s="12" t="n">
        <v>9</v>
      </c>
      <c r="V8" s="12" t="n">
        <v>15</v>
      </c>
      <c r="W8" s="12" t="n">
        <v>11</v>
      </c>
      <c r="X8" s="12" t="n">
        <v>17</v>
      </c>
      <c r="Y8" s="12" t="n">
        <v>10</v>
      </c>
      <c r="Z8" s="12" t="n">
        <v>4</v>
      </c>
      <c r="AA8" s="12" t="n">
        <v>10</v>
      </c>
      <c r="AB8" s="12" t="n">
        <v>9</v>
      </c>
      <c r="AC8" s="12" t="n">
        <v>4</v>
      </c>
      <c r="AD8" s="12" t="n">
        <v>4</v>
      </c>
      <c r="AE8" s="12"/>
      <c r="AF8" s="12" t="n">
        <v>39</v>
      </c>
      <c r="AG8" s="12" t="n">
        <v>50</v>
      </c>
      <c r="AH8" s="12" t="n">
        <v>17</v>
      </c>
      <c r="AI8" s="12"/>
      <c r="AJ8" s="12" t="n">
        <v>40</v>
      </c>
      <c r="AK8" s="12" t="n">
        <v>33</v>
      </c>
      <c r="AL8" s="12" t="n">
        <v>5</v>
      </c>
      <c r="AM8" s="12" t="n">
        <v>2</v>
      </c>
      <c r="AN8" s="12" t="n">
        <v>17</v>
      </c>
      <c r="AO8" s="12"/>
      <c r="AP8" s="12" t="n">
        <v>20</v>
      </c>
      <c r="AQ8" s="12" t="n">
        <v>40</v>
      </c>
      <c r="AR8" s="12" t="n">
        <v>9</v>
      </c>
      <c r="AS8" s="12" t="n">
        <v>25</v>
      </c>
      <c r="AT8" s="12" t="n">
        <v>8</v>
      </c>
      <c r="AU8" s="12"/>
      <c r="AV8" s="12" t="n">
        <v>30</v>
      </c>
      <c r="AW8" s="12" t="n">
        <v>19</v>
      </c>
      <c r="AX8" s="12" t="n">
        <v>9</v>
      </c>
      <c r="AY8" s="12" t="n">
        <v>30</v>
      </c>
      <c r="AZ8" s="12" t="n">
        <v>9</v>
      </c>
      <c r="BA8" s="12" t="n">
        <v>10</v>
      </c>
      <c r="BB8" s="12"/>
      <c r="BC8" s="12" t="n">
        <v>27</v>
      </c>
      <c r="BD8" s="12" t="n">
        <v>28</v>
      </c>
      <c r="BE8" s="12" t="n">
        <v>31</v>
      </c>
      <c r="BF8" s="12" t="n">
        <v>17</v>
      </c>
      <c r="BG8" s="12" t="n">
        <v>1</v>
      </c>
    </row>
    <row r="9">
      <c r="B9" s="20" t="s">
        <v>688</v>
      </c>
      <c r="C9" s="19" t="n">
        <v>0.322867085750021</v>
      </c>
      <c r="D9" s="19" t="n">
        <v>0.343289844368002</v>
      </c>
      <c r="E9" s="19" t="n">
        <v>0.303140516217674</v>
      </c>
      <c r="F9" s="19"/>
      <c r="G9" s="19" t="n">
        <v>0.166209737574427</v>
      </c>
      <c r="H9" s="19" t="n">
        <v>0.362486973260592</v>
      </c>
      <c r="I9" s="19" t="n">
        <v>0.338372746283686</v>
      </c>
      <c r="J9" s="19" t="n">
        <v>0.176602598387488</v>
      </c>
      <c r="K9" s="19" t="n">
        <v>0.3625123872579</v>
      </c>
      <c r="L9" s="19" t="n">
        <v>0.499415588358067</v>
      </c>
      <c r="M9" s="19"/>
      <c r="N9" s="19" t="n">
        <v>0.35946581148461</v>
      </c>
      <c r="O9" s="19" t="n">
        <v>0.379803862749883</v>
      </c>
      <c r="P9" s="19" t="n">
        <v>0.241209444102835</v>
      </c>
      <c r="Q9" s="19" t="n">
        <v>0.279417722007175</v>
      </c>
      <c r="R9" s="19"/>
      <c r="S9" s="19" t="n">
        <v>0.453224224500793</v>
      </c>
      <c r="T9" s="19" t="n">
        <v>0.471358705641927</v>
      </c>
      <c r="U9" s="19" t="n">
        <v>0.122972258429774</v>
      </c>
      <c r="V9" s="19" t="n">
        <v>0.441446801207286</v>
      </c>
      <c r="W9" s="19" t="n">
        <v>0.211108032650635</v>
      </c>
      <c r="X9" s="19" t="n">
        <v>0.226104655229277</v>
      </c>
      <c r="Y9" s="19" t="n">
        <v>0.200853832897331</v>
      </c>
      <c r="Z9" s="19" t="n">
        <v>0.588471455200315</v>
      </c>
      <c r="AA9" s="19" t="n">
        <v>0.271342528207948</v>
      </c>
      <c r="AB9" s="19" t="n">
        <v>0.319334964308201</v>
      </c>
      <c r="AC9" s="19" t="n">
        <v>0.36431353585</v>
      </c>
      <c r="AD9" s="19" t="n">
        <v>0.271273933828126</v>
      </c>
      <c r="AE9" s="19"/>
      <c r="AF9" s="19" t="n">
        <v>0.314699086421166</v>
      </c>
      <c r="AG9" s="19" t="n">
        <v>0.346616763147498</v>
      </c>
      <c r="AH9" s="19" t="n">
        <v>0.271752890959734</v>
      </c>
      <c r="AI9" s="19"/>
      <c r="AJ9" s="19" t="n">
        <v>0.348651575150707</v>
      </c>
      <c r="AK9" s="19" t="n">
        <v>0.36562559986539</v>
      </c>
      <c r="AL9" s="19" t="n">
        <v>0.389864498930055</v>
      </c>
      <c r="AM9" s="19" t="n">
        <v>0.501384485400135</v>
      </c>
      <c r="AN9" s="19" t="n">
        <v>0.314166609675528</v>
      </c>
      <c r="AO9" s="19"/>
      <c r="AP9" s="19" t="n">
        <v>0.356959769993316</v>
      </c>
      <c r="AQ9" s="19" t="n">
        <v>0.298410102845095</v>
      </c>
      <c r="AR9" s="19" t="n">
        <v>0.350771838543104</v>
      </c>
      <c r="AS9" s="19" t="n">
        <v>0.423648283644309</v>
      </c>
      <c r="AT9" s="19" t="n">
        <v>0.127245044600825</v>
      </c>
      <c r="AU9" s="19"/>
      <c r="AV9" s="19" t="n">
        <v>0.258436164618345</v>
      </c>
      <c r="AW9" s="19" t="n">
        <v>0.333901084411073</v>
      </c>
      <c r="AX9" s="19" t="n">
        <v>0.465118911384497</v>
      </c>
      <c r="AY9" s="19" t="n">
        <v>0.334918713007611</v>
      </c>
      <c r="AZ9" s="19" t="n">
        <v>0.203728891222323</v>
      </c>
      <c r="BA9" s="19" t="n">
        <v>0.56875966878105</v>
      </c>
      <c r="BB9" s="19"/>
      <c r="BC9" s="19" t="n">
        <v>0.202851289850746</v>
      </c>
      <c r="BD9" s="19" t="n">
        <v>0.354262138213098</v>
      </c>
      <c r="BE9" s="19" t="n">
        <v>0.371240112185329</v>
      </c>
      <c r="BF9" s="19" t="n">
        <v>0.232298772897231</v>
      </c>
      <c r="BG9" s="19" t="n">
        <v>0</v>
      </c>
    </row>
    <row r="10">
      <c r="B10" s="20" t="s">
        <v>689</v>
      </c>
      <c r="C10" s="19" t="n">
        <v>0.18364551059977</v>
      </c>
      <c r="D10" s="19" t="n">
        <v>0.177946809805987</v>
      </c>
      <c r="E10" s="19" t="n">
        <v>0.189149949033156</v>
      </c>
      <c r="F10" s="19"/>
      <c r="G10" s="19" t="n">
        <v>0.0736906156291799</v>
      </c>
      <c r="H10" s="19" t="n">
        <v>0.420128994449589</v>
      </c>
      <c r="I10" s="19" t="n">
        <v>0.145842913633321</v>
      </c>
      <c r="J10" s="19" t="n">
        <v>0.13886980809043</v>
      </c>
      <c r="K10" s="19" t="n">
        <v>0.147204041526259</v>
      </c>
      <c r="L10" s="19" t="n">
        <v>0.163023810104038</v>
      </c>
      <c r="M10" s="19"/>
      <c r="N10" s="19" t="n">
        <v>0.237578382942674</v>
      </c>
      <c r="O10" s="19" t="n">
        <v>0.176956054611573</v>
      </c>
      <c r="P10" s="19" t="n">
        <v>0.175948531860317</v>
      </c>
      <c r="Q10" s="19" t="n">
        <v>0.149459539197611</v>
      </c>
      <c r="R10" s="19"/>
      <c r="S10" s="19" t="n">
        <v>0.325312827586377</v>
      </c>
      <c r="T10" s="19" t="n">
        <v>0.201969962360726</v>
      </c>
      <c r="U10" s="19" t="n">
        <v>0</v>
      </c>
      <c r="V10" s="19" t="n">
        <v>0.0754941603866512</v>
      </c>
      <c r="W10" s="19" t="n">
        <v>0.203840275840627</v>
      </c>
      <c r="X10" s="19" t="n">
        <v>0.347275763772823</v>
      </c>
      <c r="Y10" s="19" t="n">
        <v>0.202135241378517</v>
      </c>
      <c r="Z10" s="19" t="n">
        <v>0</v>
      </c>
      <c r="AA10" s="19" t="n">
        <v>0.155115599428158</v>
      </c>
      <c r="AB10" s="19" t="n">
        <v>0.278486468372928</v>
      </c>
      <c r="AC10" s="19" t="n">
        <v>0</v>
      </c>
      <c r="AD10" s="19" t="n">
        <v>0</v>
      </c>
      <c r="AE10" s="19"/>
      <c r="AF10" s="19" t="n">
        <v>0.13049732248938</v>
      </c>
      <c r="AG10" s="19" t="n">
        <v>0.271372911755104</v>
      </c>
      <c r="AH10" s="19" t="n">
        <v>0.0687637989297444</v>
      </c>
      <c r="AI10" s="19"/>
      <c r="AJ10" s="19" t="n">
        <v>0.143523096544047</v>
      </c>
      <c r="AK10" s="19" t="n">
        <v>0.300544865230178</v>
      </c>
      <c r="AL10" s="19" t="n">
        <v>0.21767121243664</v>
      </c>
      <c r="AM10" s="19" t="n">
        <v>0</v>
      </c>
      <c r="AN10" s="19" t="n">
        <v>0.148862418730542</v>
      </c>
      <c r="AO10" s="19"/>
      <c r="AP10" s="19" t="n">
        <v>0.126506190527394</v>
      </c>
      <c r="AQ10" s="19" t="n">
        <v>0.274028056521667</v>
      </c>
      <c r="AR10" s="19" t="n">
        <v>0.109463357282278</v>
      </c>
      <c r="AS10" s="19" t="n">
        <v>0.130578618609727</v>
      </c>
      <c r="AT10" s="19" t="n">
        <v>0.252428715506193</v>
      </c>
      <c r="AU10" s="19"/>
      <c r="AV10" s="19" t="n">
        <v>0.373980703648484</v>
      </c>
      <c r="AW10" s="19" t="n">
        <v>0.0807968622139385</v>
      </c>
      <c r="AX10" s="19" t="n">
        <v>0.107854773870539</v>
      </c>
      <c r="AY10" s="19" t="n">
        <v>0.181935320535801</v>
      </c>
      <c r="AZ10" s="19" t="n">
        <v>0.108371242944151</v>
      </c>
      <c r="BA10" s="19" t="n">
        <v>0</v>
      </c>
      <c r="BB10" s="19"/>
      <c r="BC10" s="19" t="n">
        <v>0.195589696670314</v>
      </c>
      <c r="BD10" s="19" t="n">
        <v>0.0903897625613066</v>
      </c>
      <c r="BE10" s="19" t="n">
        <v>0.2732146605339</v>
      </c>
      <c r="BF10" s="19" t="n">
        <v>0.169671929838241</v>
      </c>
      <c r="BG10" s="19" t="n">
        <v>1</v>
      </c>
    </row>
    <row r="11">
      <c r="B11" s="20" t="s">
        <v>690</v>
      </c>
      <c r="C11" s="19" t="n">
        <v>0.160476184640084</v>
      </c>
      <c r="D11" s="19" t="n">
        <v>0.142457804357749</v>
      </c>
      <c r="E11" s="19" t="n">
        <v>0.177880338415216</v>
      </c>
      <c r="F11" s="19"/>
      <c r="G11" s="19" t="n">
        <v>0.307453278309851</v>
      </c>
      <c r="H11" s="19" t="n">
        <v>0.0632420370891958</v>
      </c>
      <c r="I11" s="19" t="n">
        <v>0.226408693850879</v>
      </c>
      <c r="J11" s="19" t="n">
        <v>0.180270280749467</v>
      </c>
      <c r="K11" s="19" t="n">
        <v>0.0560653562200171</v>
      </c>
      <c r="L11" s="19" t="n">
        <v>0.14854646658627</v>
      </c>
      <c r="M11" s="19"/>
      <c r="N11" s="19" t="n">
        <v>0.1435165227309</v>
      </c>
      <c r="O11" s="19" t="n">
        <v>0.16674241010327</v>
      </c>
      <c r="P11" s="19" t="n">
        <v>0.105560147243756</v>
      </c>
      <c r="Q11" s="19" t="n">
        <v>0.19380345053075</v>
      </c>
      <c r="R11" s="19"/>
      <c r="S11" s="19" t="n">
        <v>0.22146294791283</v>
      </c>
      <c r="T11" s="19" t="n">
        <v>0.201257214101119</v>
      </c>
      <c r="U11" s="19" t="n">
        <v>0.412383740002336</v>
      </c>
      <c r="V11" s="19" t="n">
        <v>0.0539651162955715</v>
      </c>
      <c r="W11" s="19" t="n">
        <v>0.103841180034134</v>
      </c>
      <c r="X11" s="19" t="n">
        <v>0.202542207516801</v>
      </c>
      <c r="Y11" s="19" t="n">
        <v>0</v>
      </c>
      <c r="Z11" s="19" t="n">
        <v>0</v>
      </c>
      <c r="AA11" s="19" t="n">
        <v>0.189499434481954</v>
      </c>
      <c r="AB11" s="19" t="n">
        <v>0.202117844659446</v>
      </c>
      <c r="AC11" s="19" t="n">
        <v>0</v>
      </c>
      <c r="AD11" s="19" t="n">
        <v>0.226069910146745</v>
      </c>
      <c r="AE11" s="19"/>
      <c r="AF11" s="19" t="n">
        <v>0.182764296133481</v>
      </c>
      <c r="AG11" s="19" t="n">
        <v>0.107443965243825</v>
      </c>
      <c r="AH11" s="19" t="n">
        <v>0.252991376237194</v>
      </c>
      <c r="AI11" s="19"/>
      <c r="AJ11" s="19" t="n">
        <v>0.128104899597791</v>
      </c>
      <c r="AK11" s="19" t="n">
        <v>0.0809717059314712</v>
      </c>
      <c r="AL11" s="19" t="n">
        <v>0.15538935045087</v>
      </c>
      <c r="AM11" s="19" t="n">
        <v>0</v>
      </c>
      <c r="AN11" s="19" t="n">
        <v>0.178245813755371</v>
      </c>
      <c r="AO11" s="19"/>
      <c r="AP11" s="19" t="n">
        <v>0.156687423245082</v>
      </c>
      <c r="AQ11" s="19" t="n">
        <v>0.0669211872712182</v>
      </c>
      <c r="AR11" s="19" t="n">
        <v>0.184512480271261</v>
      </c>
      <c r="AS11" s="19" t="n">
        <v>0.175121986784976</v>
      </c>
      <c r="AT11" s="19" t="n">
        <v>0.256390232693889</v>
      </c>
      <c r="AU11" s="19"/>
      <c r="AV11" s="19" t="n">
        <v>0.0299605039851719</v>
      </c>
      <c r="AW11" s="19" t="n">
        <v>0.256037624186049</v>
      </c>
      <c r="AX11" s="19" t="n">
        <v>0.0769944866257727</v>
      </c>
      <c r="AY11" s="19" t="n">
        <v>0.135833377216617</v>
      </c>
      <c r="AZ11" s="19" t="n">
        <v>0.367298166926633</v>
      </c>
      <c r="BA11" s="19" t="n">
        <v>0.21704565843656</v>
      </c>
      <c r="BB11" s="19"/>
      <c r="BC11" s="19" t="n">
        <v>0.178970802754658</v>
      </c>
      <c r="BD11" s="19" t="n">
        <v>0.148384295090979</v>
      </c>
      <c r="BE11" s="19" t="n">
        <v>0.0677118871911587</v>
      </c>
      <c r="BF11" s="19" t="n">
        <v>0.240705972760861</v>
      </c>
      <c r="BG11" s="19" t="n">
        <v>0</v>
      </c>
    </row>
    <row r="12">
      <c r="B12" s="20" t="s">
        <v>691</v>
      </c>
      <c r="C12" s="19" t="n">
        <v>0.133734233781238</v>
      </c>
      <c r="D12" s="19" t="n">
        <v>0.0863166528427619</v>
      </c>
      <c r="E12" s="19" t="n">
        <v>0.17953540221962</v>
      </c>
      <c r="F12" s="19"/>
      <c r="G12" s="19" t="n">
        <v>0.1314596013233</v>
      </c>
      <c r="H12" s="19" t="n">
        <v>0.0542052219221538</v>
      </c>
      <c r="I12" s="19" t="n">
        <v>0.160520538575058</v>
      </c>
      <c r="J12" s="19" t="n">
        <v>0.162626560243149</v>
      </c>
      <c r="K12" s="19" t="n">
        <v>0.0601273771032698</v>
      </c>
      <c r="L12" s="19" t="n">
        <v>0.189014134951625</v>
      </c>
      <c r="M12" s="19"/>
      <c r="N12" s="19" t="n">
        <v>0.138005367558076</v>
      </c>
      <c r="O12" s="19" t="n">
        <v>0.0627217109569385</v>
      </c>
      <c r="P12" s="19" t="n">
        <v>0.214569082369304</v>
      </c>
      <c r="Q12" s="19" t="n">
        <v>0.157085707478768</v>
      </c>
      <c r="R12" s="19"/>
      <c r="S12" s="19" t="n">
        <v>0</v>
      </c>
      <c r="T12" s="19" t="n">
        <v>0.0579815376794456</v>
      </c>
      <c r="U12" s="19" t="n">
        <v>0.119324078949404</v>
      </c>
      <c r="V12" s="19" t="n">
        <v>0.158371958194995</v>
      </c>
      <c r="W12" s="19" t="n">
        <v>0.20407459195959</v>
      </c>
      <c r="X12" s="19" t="n">
        <v>0.0715113675014817</v>
      </c>
      <c r="Y12" s="19" t="n">
        <v>0.259740660770426</v>
      </c>
      <c r="Z12" s="19" t="n">
        <v>0.196758762180672</v>
      </c>
      <c r="AA12" s="19" t="n">
        <v>0.105152792716085</v>
      </c>
      <c r="AB12" s="19" t="n">
        <v>0.102351467241669</v>
      </c>
      <c r="AC12" s="19" t="n">
        <v>0.192898880564302</v>
      </c>
      <c r="AD12" s="19" t="n">
        <v>0.502656156025129</v>
      </c>
      <c r="AE12" s="19"/>
      <c r="AF12" s="19" t="n">
        <v>0.137711280861388</v>
      </c>
      <c r="AG12" s="19" t="n">
        <v>0.131435393255801</v>
      </c>
      <c r="AH12" s="19" t="n">
        <v>0.179017723801315</v>
      </c>
      <c r="AI12" s="19"/>
      <c r="AJ12" s="19" t="n">
        <v>0.152218821292449</v>
      </c>
      <c r="AK12" s="19" t="n">
        <v>0.095662283560179</v>
      </c>
      <c r="AL12" s="19" t="n">
        <v>0</v>
      </c>
      <c r="AM12" s="19" t="n">
        <v>0</v>
      </c>
      <c r="AN12" s="19" t="n">
        <v>0.129174394790432</v>
      </c>
      <c r="AO12" s="19"/>
      <c r="AP12" s="19" t="n">
        <v>0.157451995821163</v>
      </c>
      <c r="AQ12" s="19" t="n">
        <v>0.120326752597528</v>
      </c>
      <c r="AR12" s="19" t="n">
        <v>0.0927570293538953</v>
      </c>
      <c r="AS12" s="19" t="n">
        <v>0.0856254175092007</v>
      </c>
      <c r="AT12" s="19" t="n">
        <v>0.107259984888883</v>
      </c>
      <c r="AU12" s="19"/>
      <c r="AV12" s="19" t="n">
        <v>0.134916113950196</v>
      </c>
      <c r="AW12" s="19" t="n">
        <v>0.164668110146972</v>
      </c>
      <c r="AX12" s="19" t="n">
        <v>0.0913939483883069</v>
      </c>
      <c r="AY12" s="19" t="n">
        <v>0.10623283113789</v>
      </c>
      <c r="AZ12" s="19" t="n">
        <v>0.0944884064777127</v>
      </c>
      <c r="BA12" s="19" t="n">
        <v>0.119884115979578</v>
      </c>
      <c r="BB12" s="19"/>
      <c r="BC12" s="19" t="n">
        <v>0.186719263105233</v>
      </c>
      <c r="BD12" s="19" t="n">
        <v>0.106431741147744</v>
      </c>
      <c r="BE12" s="19" t="n">
        <v>0.0637737162259281</v>
      </c>
      <c r="BF12" s="19" t="n">
        <v>0.294788781301971</v>
      </c>
      <c r="BG12" s="19" t="n">
        <v>0</v>
      </c>
    </row>
    <row r="13">
      <c r="B13" s="20" t="s">
        <v>692</v>
      </c>
      <c r="C13" s="19" t="n">
        <v>0.0872975549439362</v>
      </c>
      <c r="D13" s="19" t="n">
        <v>0.101643603097499</v>
      </c>
      <c r="E13" s="19" t="n">
        <v>0.0734405475871294</v>
      </c>
      <c r="F13" s="19"/>
      <c r="G13" s="19" t="n">
        <v>0.136869446238828</v>
      </c>
      <c r="H13" s="19" t="n">
        <v>0.0553310355138174</v>
      </c>
      <c r="I13" s="19" t="n">
        <v>0</v>
      </c>
      <c r="J13" s="19" t="n">
        <v>0.15974430541873</v>
      </c>
      <c r="K13" s="19" t="n">
        <v>0.203607372378902</v>
      </c>
      <c r="L13" s="19" t="n">
        <v>0</v>
      </c>
      <c r="M13" s="19"/>
      <c r="N13" s="19" t="n">
        <v>0.0627263373034446</v>
      </c>
      <c r="O13" s="19" t="n">
        <v>0.137360598509636</v>
      </c>
      <c r="P13" s="19" t="n">
        <v>0.165785689309024</v>
      </c>
      <c r="Q13" s="19" t="n">
        <v>0.0261208360877144</v>
      </c>
      <c r="R13" s="19"/>
      <c r="S13" s="19" t="n">
        <v>0</v>
      </c>
      <c r="T13" s="19" t="n">
        <v>0.0674325802167824</v>
      </c>
      <c r="U13" s="19" t="n">
        <v>0.345319922618486</v>
      </c>
      <c r="V13" s="19" t="n">
        <v>0</v>
      </c>
      <c r="W13" s="19" t="n">
        <v>0.0909257477359047</v>
      </c>
      <c r="X13" s="19" t="n">
        <v>0.0819185049550298</v>
      </c>
      <c r="Y13" s="19" t="n">
        <v>0.0856777848640327</v>
      </c>
      <c r="Z13" s="19" t="n">
        <v>0</v>
      </c>
      <c r="AA13" s="19" t="n">
        <v>0.188905179401916</v>
      </c>
      <c r="AB13" s="19" t="n">
        <v>0</v>
      </c>
      <c r="AC13" s="19" t="n">
        <v>0.236410917113106</v>
      </c>
      <c r="AD13" s="19" t="n">
        <v>0</v>
      </c>
      <c r="AE13" s="19"/>
      <c r="AF13" s="19" t="n">
        <v>0.107474794830756</v>
      </c>
      <c r="AG13" s="19" t="n">
        <v>0.061658708564516</v>
      </c>
      <c r="AH13" s="19" t="n">
        <v>0.122365975087171</v>
      </c>
      <c r="AI13" s="19"/>
      <c r="AJ13" s="19" t="n">
        <v>0.0805058675143133</v>
      </c>
      <c r="AK13" s="19" t="n">
        <v>0.0890348830899482</v>
      </c>
      <c r="AL13" s="19" t="n">
        <v>0.237074938182435</v>
      </c>
      <c r="AM13" s="19" t="n">
        <v>0</v>
      </c>
      <c r="AN13" s="19" t="n">
        <v>0.123483022288531</v>
      </c>
      <c r="AO13" s="19"/>
      <c r="AP13" s="19" t="n">
        <v>0.113353191538746</v>
      </c>
      <c r="AQ13" s="19" t="n">
        <v>0.148656320020441</v>
      </c>
      <c r="AR13" s="19" t="n">
        <v>0.119221179366986</v>
      </c>
      <c r="AS13" s="19" t="n">
        <v>0.0416555444210612</v>
      </c>
      <c r="AT13" s="19" t="n">
        <v>0</v>
      </c>
      <c r="AU13" s="19"/>
      <c r="AV13" s="19" t="n">
        <v>0.127914886850761</v>
      </c>
      <c r="AW13" s="19" t="n">
        <v>0.118548232637292</v>
      </c>
      <c r="AX13" s="19" t="n">
        <v>0.117469203032447</v>
      </c>
      <c r="AY13" s="19" t="n">
        <v>0.0733295658398993</v>
      </c>
      <c r="AZ13" s="19" t="n">
        <v>0</v>
      </c>
      <c r="BA13" s="19" t="n">
        <v>0</v>
      </c>
      <c r="BB13" s="19"/>
      <c r="BC13" s="19" t="n">
        <v>0.116575588444519</v>
      </c>
      <c r="BD13" s="19" t="n">
        <v>0.0838823161240822</v>
      </c>
      <c r="BE13" s="19" t="n">
        <v>0.12365780065368</v>
      </c>
      <c r="BF13" s="19" t="n">
        <v>0.0625345432016955</v>
      </c>
      <c r="BG13" s="19" t="n">
        <v>0</v>
      </c>
    </row>
    <row r="14">
      <c r="B14" s="20" t="s">
        <v>598</v>
      </c>
      <c r="C14" s="19" t="n">
        <v>0.0387369846715043</v>
      </c>
      <c r="D14" s="19" t="n">
        <v>0.0299120003968825</v>
      </c>
      <c r="E14" s="19" t="n">
        <v>0.0472611350652678</v>
      </c>
      <c r="F14" s="19"/>
      <c r="G14" s="19" t="n">
        <v>0</v>
      </c>
      <c r="H14" s="19" t="n">
        <v>0.0446057377646522</v>
      </c>
      <c r="I14" s="19" t="n">
        <v>0.0526777703208398</v>
      </c>
      <c r="J14" s="19" t="n">
        <v>0.102142686161862</v>
      </c>
      <c r="K14" s="19" t="n">
        <v>0</v>
      </c>
      <c r="L14" s="19" t="n">
        <v>0</v>
      </c>
      <c r="M14" s="19"/>
      <c r="N14" s="19" t="n">
        <v>0.0587075779802954</v>
      </c>
      <c r="O14" s="19" t="n">
        <v>0</v>
      </c>
      <c r="P14" s="19" t="n">
        <v>0.0491726370667054</v>
      </c>
      <c r="Q14" s="19" t="n">
        <v>0.0526215559069455</v>
      </c>
      <c r="R14" s="19"/>
      <c r="S14" s="19" t="n">
        <v>0</v>
      </c>
      <c r="T14" s="19" t="n">
        <v>0</v>
      </c>
      <c r="U14" s="19" t="n">
        <v>0</v>
      </c>
      <c r="V14" s="19" t="n">
        <v>0</v>
      </c>
      <c r="W14" s="19" t="n">
        <v>0.18621017177911</v>
      </c>
      <c r="X14" s="19" t="n">
        <v>0</v>
      </c>
      <c r="Y14" s="19" t="n">
        <v>0.0806986452055309</v>
      </c>
      <c r="Z14" s="19" t="n">
        <v>0</v>
      </c>
      <c r="AA14" s="19" t="n">
        <v>0.0899844657639392</v>
      </c>
      <c r="AB14" s="19" t="n">
        <v>0.0977092554177556</v>
      </c>
      <c r="AC14" s="19" t="n">
        <v>0</v>
      </c>
      <c r="AD14" s="19" t="n">
        <v>0</v>
      </c>
      <c r="AE14" s="19"/>
      <c r="AF14" s="19" t="n">
        <v>0.0467564603053132</v>
      </c>
      <c r="AG14" s="19" t="n">
        <v>0.0375728372517851</v>
      </c>
      <c r="AH14" s="19" t="n">
        <v>0.0529184303654768</v>
      </c>
      <c r="AI14" s="19"/>
      <c r="AJ14" s="19" t="n">
        <v>0.0464024166987902</v>
      </c>
      <c r="AK14" s="19" t="n">
        <v>0.0297430479908864</v>
      </c>
      <c r="AL14" s="19" t="n">
        <v>0</v>
      </c>
      <c r="AM14" s="19" t="n">
        <v>0.498615514599865</v>
      </c>
      <c r="AN14" s="19" t="n">
        <v>0.0534015089704402</v>
      </c>
      <c r="AO14" s="19"/>
      <c r="AP14" s="19" t="n">
        <v>0.0440301592195974</v>
      </c>
      <c r="AQ14" s="19" t="n">
        <v>0.0245819210762277</v>
      </c>
      <c r="AR14" s="19" t="n">
        <v>0</v>
      </c>
      <c r="AS14" s="19" t="n">
        <v>0.073835861919099</v>
      </c>
      <c r="AT14" s="19" t="n">
        <v>0</v>
      </c>
      <c r="AU14" s="19"/>
      <c r="AV14" s="19" t="n">
        <v>0.0326365805993221</v>
      </c>
      <c r="AW14" s="19" t="n">
        <v>0.0460480864046747</v>
      </c>
      <c r="AX14" s="19" t="n">
        <v>0</v>
      </c>
      <c r="AY14" s="19" t="n">
        <v>0.0616980909294207</v>
      </c>
      <c r="AZ14" s="19" t="n">
        <v>0</v>
      </c>
      <c r="BA14" s="19" t="n">
        <v>0</v>
      </c>
      <c r="BB14" s="19"/>
      <c r="BC14" s="19" t="n">
        <v>0</v>
      </c>
      <c r="BD14" s="19" t="n">
        <v>0.0693127336318836</v>
      </c>
      <c r="BE14" s="19" t="n">
        <v>0.0580761264496693</v>
      </c>
      <c r="BF14" s="19" t="n">
        <v>0</v>
      </c>
      <c r="BG14" s="19" t="n">
        <v>0</v>
      </c>
    </row>
    <row r="15">
      <c r="B15" s="20" t="s">
        <v>693</v>
      </c>
      <c r="C15" s="19" t="n">
        <v>0.0209496547202521</v>
      </c>
      <c r="D15" s="19" t="n">
        <v>0.0426386635861967</v>
      </c>
      <c r="E15" s="19" t="n">
        <v>0</v>
      </c>
      <c r="F15" s="19"/>
      <c r="G15" s="19" t="n">
        <v>0.184317320924415</v>
      </c>
      <c r="H15" s="19" t="n">
        <v>0</v>
      </c>
      <c r="I15" s="19" t="n">
        <v>0</v>
      </c>
      <c r="J15" s="19" t="n">
        <v>0</v>
      </c>
      <c r="K15" s="19" t="n">
        <v>0</v>
      </c>
      <c r="L15" s="19" t="n">
        <v>0</v>
      </c>
      <c r="M15" s="19"/>
      <c r="N15" s="19" t="n">
        <v>0</v>
      </c>
      <c r="O15" s="19" t="n">
        <v>0.0385463776890666</v>
      </c>
      <c r="P15" s="19" t="n">
        <v>0</v>
      </c>
      <c r="Q15" s="19" t="n">
        <v>0.0317178843541746</v>
      </c>
      <c r="R15" s="19"/>
      <c r="S15" s="19" t="n">
        <v>0</v>
      </c>
      <c r="T15" s="19" t="n">
        <v>0</v>
      </c>
      <c r="U15" s="19" t="n">
        <v>0</v>
      </c>
      <c r="V15" s="19" t="n">
        <v>0.088027870769397</v>
      </c>
      <c r="W15" s="19" t="n">
        <v>0</v>
      </c>
      <c r="X15" s="19" t="n">
        <v>0.0706475010245877</v>
      </c>
      <c r="Y15" s="19" t="n">
        <v>0</v>
      </c>
      <c r="Z15" s="19" t="n">
        <v>0</v>
      </c>
      <c r="AA15" s="19" t="n">
        <v>0</v>
      </c>
      <c r="AB15" s="19" t="n">
        <v>0</v>
      </c>
      <c r="AC15" s="19" t="n">
        <v>0</v>
      </c>
      <c r="AD15" s="19" t="n">
        <v>0</v>
      </c>
      <c r="AE15" s="19"/>
      <c r="AF15" s="19" t="n">
        <v>0</v>
      </c>
      <c r="AG15" s="19" t="n">
        <v>0</v>
      </c>
      <c r="AH15" s="19" t="n">
        <v>0</v>
      </c>
      <c r="AI15" s="19"/>
      <c r="AJ15" s="19" t="n">
        <v>0</v>
      </c>
      <c r="AK15" s="19" t="n">
        <v>0</v>
      </c>
      <c r="AL15" s="19" t="n">
        <v>0</v>
      </c>
      <c r="AM15" s="19" t="n">
        <v>0</v>
      </c>
      <c r="AN15" s="19" t="n">
        <v>0</v>
      </c>
      <c r="AO15" s="19"/>
      <c r="AP15" s="19" t="n">
        <v>0</v>
      </c>
      <c r="AQ15" s="19" t="n">
        <v>0</v>
      </c>
      <c r="AR15" s="19" t="n">
        <v>0.143274115182476</v>
      </c>
      <c r="AS15" s="19" t="n">
        <v>0</v>
      </c>
      <c r="AT15" s="19" t="n">
        <v>0.146939237287999</v>
      </c>
      <c r="AU15" s="19"/>
      <c r="AV15" s="19" t="n">
        <v>0</v>
      </c>
      <c r="AW15" s="19" t="n">
        <v>0</v>
      </c>
      <c r="AX15" s="19" t="n">
        <v>0.141168676698438</v>
      </c>
      <c r="AY15" s="19" t="n">
        <v>0</v>
      </c>
      <c r="AZ15" s="19" t="n">
        <v>0.129443001458342</v>
      </c>
      <c r="BA15" s="19" t="n">
        <v>0</v>
      </c>
      <c r="BB15" s="19"/>
      <c r="BC15" s="19" t="n">
        <v>0</v>
      </c>
      <c r="BD15" s="19" t="n">
        <v>0.0417785683398544</v>
      </c>
      <c r="BE15" s="19" t="n">
        <v>0.0423256967603344</v>
      </c>
      <c r="BF15" s="19" t="n">
        <v>0</v>
      </c>
      <c r="BG15" s="19" t="n">
        <v>0</v>
      </c>
    </row>
    <row r="16">
      <c r="B16" s="20" t="s">
        <v>100</v>
      </c>
      <c r="C16" s="21" t="n">
        <v>0.0522927908931943</v>
      </c>
      <c r="D16" s="21" t="n">
        <v>0.0757946215449216</v>
      </c>
      <c r="E16" s="21" t="n">
        <v>0.0295921114619362</v>
      </c>
      <c r="F16" s="21"/>
      <c r="G16" s="21" t="n">
        <v>0</v>
      </c>
      <c r="H16" s="21" t="n">
        <v>0</v>
      </c>
      <c r="I16" s="21" t="n">
        <v>0.0761773373362161</v>
      </c>
      <c r="J16" s="21" t="n">
        <v>0.0797437609488739</v>
      </c>
      <c r="K16" s="21" t="n">
        <v>0.170483465513652</v>
      </c>
      <c r="L16" s="21" t="n">
        <v>0</v>
      </c>
      <c r="M16" s="21"/>
      <c r="N16" s="21" t="n">
        <v>0</v>
      </c>
      <c r="O16" s="21" t="n">
        <v>0.0378689853796322</v>
      </c>
      <c r="P16" s="21" t="n">
        <v>0.0477544680480584</v>
      </c>
      <c r="Q16" s="21" t="n">
        <v>0.109773304436861</v>
      </c>
      <c r="R16" s="21"/>
      <c r="S16" s="21" t="n">
        <v>0</v>
      </c>
      <c r="T16" s="21" t="n">
        <v>0</v>
      </c>
      <c r="U16" s="21" t="n">
        <v>0</v>
      </c>
      <c r="V16" s="21" t="n">
        <v>0.1826940931461</v>
      </c>
      <c r="W16" s="21" t="n">
        <v>0</v>
      </c>
      <c r="X16" s="21" t="n">
        <v>0</v>
      </c>
      <c r="Y16" s="21" t="n">
        <v>0.170893834884163</v>
      </c>
      <c r="Z16" s="21" t="n">
        <v>0.214769782619013</v>
      </c>
      <c r="AA16" s="21" t="n">
        <v>0</v>
      </c>
      <c r="AB16" s="21" t="n">
        <v>0</v>
      </c>
      <c r="AC16" s="21" t="n">
        <v>0.206376666472593</v>
      </c>
      <c r="AD16" s="21" t="n">
        <v>0</v>
      </c>
      <c r="AE16" s="21"/>
      <c r="AF16" s="21" t="n">
        <v>0.0800967589585155</v>
      </c>
      <c r="AG16" s="21" t="n">
        <v>0.0438994207814705</v>
      </c>
      <c r="AH16" s="21" t="n">
        <v>0.0521898046193651</v>
      </c>
      <c r="AI16" s="21"/>
      <c r="AJ16" s="21" t="n">
        <v>0.100593323201903</v>
      </c>
      <c r="AK16" s="21" t="n">
        <v>0.0384176143319474</v>
      </c>
      <c r="AL16" s="21" t="n">
        <v>0</v>
      </c>
      <c r="AM16" s="21" t="n">
        <v>0</v>
      </c>
      <c r="AN16" s="21" t="n">
        <v>0.0526662317891567</v>
      </c>
      <c r="AO16" s="21"/>
      <c r="AP16" s="21" t="n">
        <v>0.0450112696547014</v>
      </c>
      <c r="AQ16" s="21" t="n">
        <v>0.0670756596678236</v>
      </c>
      <c r="AR16" s="21" t="n">
        <v>0</v>
      </c>
      <c r="AS16" s="21" t="n">
        <v>0.0695342871116278</v>
      </c>
      <c r="AT16" s="21" t="n">
        <v>0.109736785022211</v>
      </c>
      <c r="AU16" s="21"/>
      <c r="AV16" s="21" t="n">
        <v>0.0421550463477199</v>
      </c>
      <c r="AW16" s="21" t="n">
        <v>0</v>
      </c>
      <c r="AX16" s="21" t="n">
        <v>0</v>
      </c>
      <c r="AY16" s="21" t="n">
        <v>0.106052101332761</v>
      </c>
      <c r="AZ16" s="21" t="n">
        <v>0.0966702909708381</v>
      </c>
      <c r="BA16" s="21" t="n">
        <v>0.0943105568028116</v>
      </c>
      <c r="BB16" s="21"/>
      <c r="BC16" s="21" t="n">
        <v>0.11929335917453</v>
      </c>
      <c r="BD16" s="21" t="n">
        <v>0.105558444891052</v>
      </c>
      <c r="BE16" s="21" t="n">
        <v>0</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65</v>
      </c>
      <c r="E7" s="11" t="n">
        <v>58</v>
      </c>
      <c r="F7" s="11"/>
      <c r="G7" s="11" t="n">
        <v>21</v>
      </c>
      <c r="H7" s="11" t="n">
        <v>14</v>
      </c>
      <c r="I7" s="11" t="n">
        <v>17</v>
      </c>
      <c r="J7" s="11" t="n">
        <v>23</v>
      </c>
      <c r="K7" s="11" t="n">
        <v>21</v>
      </c>
      <c r="L7" s="11" t="n">
        <v>28</v>
      </c>
      <c r="M7" s="11"/>
      <c r="N7" s="11" t="n">
        <v>36</v>
      </c>
      <c r="O7" s="11" t="n">
        <v>31</v>
      </c>
      <c r="P7" s="11" t="n">
        <v>30</v>
      </c>
      <c r="Q7" s="11" t="n">
        <v>27</v>
      </c>
      <c r="R7" s="11"/>
      <c r="S7" s="11" t="n">
        <v>20</v>
      </c>
      <c r="T7" s="11" t="n">
        <v>19</v>
      </c>
      <c r="U7" s="11" t="n">
        <v>11</v>
      </c>
      <c r="V7" s="11" t="n">
        <v>3</v>
      </c>
      <c r="W7" s="11" t="n">
        <v>5</v>
      </c>
      <c r="X7" s="11" t="n">
        <v>11</v>
      </c>
      <c r="Y7" s="11" t="n">
        <v>12</v>
      </c>
      <c r="Z7" s="11" t="n">
        <v>6</v>
      </c>
      <c r="AA7" s="11" t="n">
        <v>10</v>
      </c>
      <c r="AB7" s="11" t="n">
        <v>14</v>
      </c>
      <c r="AC7" s="11" t="n">
        <v>7</v>
      </c>
      <c r="AD7" s="11" t="n">
        <v>6</v>
      </c>
      <c r="AE7" s="11"/>
      <c r="AF7" s="11" t="n">
        <v>41</v>
      </c>
      <c r="AG7" s="11" t="n">
        <v>51</v>
      </c>
      <c r="AH7" s="11" t="n">
        <v>15</v>
      </c>
      <c r="AI7" s="11"/>
      <c r="AJ7" s="11" t="n">
        <v>41</v>
      </c>
      <c r="AK7" s="11" t="n">
        <v>30</v>
      </c>
      <c r="AL7" s="11" t="n">
        <v>11</v>
      </c>
      <c r="AM7" s="11" t="n">
        <v>2</v>
      </c>
      <c r="AN7" s="11" t="n">
        <v>19</v>
      </c>
      <c r="AO7" s="11"/>
      <c r="AP7" s="11" t="n">
        <v>25</v>
      </c>
      <c r="AQ7" s="11" t="n">
        <v>42</v>
      </c>
      <c r="AR7" s="11" t="n">
        <v>8</v>
      </c>
      <c r="AS7" s="11" t="n">
        <v>16</v>
      </c>
      <c r="AT7" s="11" t="n">
        <v>7</v>
      </c>
      <c r="AU7" s="11"/>
      <c r="AV7" s="11" t="n">
        <v>34</v>
      </c>
      <c r="AW7" s="11" t="n">
        <v>22</v>
      </c>
      <c r="AX7" s="11" t="n">
        <v>9</v>
      </c>
      <c r="AY7" s="11" t="n">
        <v>19</v>
      </c>
      <c r="AZ7" s="11" t="n">
        <v>10</v>
      </c>
      <c r="BA7" s="11" t="n">
        <v>11</v>
      </c>
      <c r="BB7" s="11"/>
      <c r="BC7" s="11" t="n">
        <v>31</v>
      </c>
      <c r="BD7" s="11" t="n">
        <v>32</v>
      </c>
      <c r="BE7" s="11" t="n">
        <v>36</v>
      </c>
      <c r="BF7" s="11" t="n">
        <v>10</v>
      </c>
      <c r="BG7" s="11" t="s">
        <v>696</v>
      </c>
    </row>
    <row r="8" ht="30" customHeight="1">
      <c r="B8" s="12" t="s">
        <v>20</v>
      </c>
      <c r="C8" s="12" t="n">
        <v>122</v>
      </c>
      <c r="D8" s="12" t="n">
        <v>64</v>
      </c>
      <c r="E8" s="12" t="n">
        <v>58</v>
      </c>
      <c r="F8" s="12"/>
      <c r="G8" s="12" t="n">
        <v>20</v>
      </c>
      <c r="H8" s="12" t="n">
        <v>14</v>
      </c>
      <c r="I8" s="12" t="n">
        <v>19</v>
      </c>
      <c r="J8" s="12" t="n">
        <v>22</v>
      </c>
      <c r="K8" s="12" t="n">
        <v>20</v>
      </c>
      <c r="L8" s="12" t="n">
        <v>27</v>
      </c>
      <c r="M8" s="12"/>
      <c r="N8" s="12" t="n">
        <v>33</v>
      </c>
      <c r="O8" s="12" t="n">
        <v>34</v>
      </c>
      <c r="P8" s="12" t="n">
        <v>28</v>
      </c>
      <c r="Q8" s="12" t="n">
        <v>26</v>
      </c>
      <c r="R8" s="12"/>
      <c r="S8" s="12" t="n">
        <v>19</v>
      </c>
      <c r="T8" s="12" t="n">
        <v>19</v>
      </c>
      <c r="U8" s="12" t="n">
        <v>11</v>
      </c>
      <c r="V8" s="12" t="n">
        <v>4</v>
      </c>
      <c r="W8" s="12" t="n">
        <v>6</v>
      </c>
      <c r="X8" s="12" t="n">
        <v>14</v>
      </c>
      <c r="Y8" s="12" t="n">
        <v>11</v>
      </c>
      <c r="Z8" s="12" t="n">
        <v>5</v>
      </c>
      <c r="AA8" s="12" t="n">
        <v>9</v>
      </c>
      <c r="AB8" s="12" t="n">
        <v>12</v>
      </c>
      <c r="AC8" s="12" t="n">
        <v>6</v>
      </c>
      <c r="AD8" s="12" t="n">
        <v>5</v>
      </c>
      <c r="AE8" s="12"/>
      <c r="AF8" s="12" t="n">
        <v>40</v>
      </c>
      <c r="AG8" s="12" t="n">
        <v>50</v>
      </c>
      <c r="AH8" s="12" t="n">
        <v>15</v>
      </c>
      <c r="AI8" s="12"/>
      <c r="AJ8" s="12" t="n">
        <v>40</v>
      </c>
      <c r="AK8" s="12" t="n">
        <v>30</v>
      </c>
      <c r="AL8" s="12" t="n">
        <v>11</v>
      </c>
      <c r="AM8" s="12" t="n">
        <v>2</v>
      </c>
      <c r="AN8" s="12" t="n">
        <v>19</v>
      </c>
      <c r="AO8" s="12"/>
      <c r="AP8" s="12" t="n">
        <v>25</v>
      </c>
      <c r="AQ8" s="12" t="n">
        <v>41</v>
      </c>
      <c r="AR8" s="12" t="n">
        <v>8</v>
      </c>
      <c r="AS8" s="12" t="n">
        <v>15</v>
      </c>
      <c r="AT8" s="12" t="n">
        <v>7</v>
      </c>
      <c r="AU8" s="12"/>
      <c r="AV8" s="12" t="n">
        <v>34</v>
      </c>
      <c r="AW8" s="12" t="n">
        <v>21</v>
      </c>
      <c r="AX8" s="12" t="n">
        <v>10</v>
      </c>
      <c r="AY8" s="12" t="n">
        <v>18</v>
      </c>
      <c r="AZ8" s="12" t="n">
        <v>10</v>
      </c>
      <c r="BA8" s="12" t="n">
        <v>10</v>
      </c>
      <c r="BB8" s="12"/>
      <c r="BC8" s="12" t="n">
        <v>30</v>
      </c>
      <c r="BD8" s="12" t="n">
        <v>33</v>
      </c>
      <c r="BE8" s="12" t="n">
        <v>34</v>
      </c>
      <c r="BF8" s="12" t="n">
        <v>10</v>
      </c>
      <c r="BG8" s="12" t="s">
        <v>696</v>
      </c>
    </row>
    <row r="9">
      <c r="B9" s="20" t="s">
        <v>688</v>
      </c>
      <c r="C9" s="19" t="n">
        <v>0.242178131398882</v>
      </c>
      <c r="D9" s="19" t="n">
        <v>0.245679742993378</v>
      </c>
      <c r="E9" s="19" t="n">
        <v>0.241708487827335</v>
      </c>
      <c r="F9" s="19"/>
      <c r="G9" s="19" t="n">
        <v>0.155862201020666</v>
      </c>
      <c r="H9" s="19" t="n">
        <v>0.300451866368659</v>
      </c>
      <c r="I9" s="19" t="n">
        <v>0.160790539021658</v>
      </c>
      <c r="J9" s="19" t="n">
        <v>0.31676934933977</v>
      </c>
      <c r="K9" s="19" t="n">
        <v>0.25459913752198</v>
      </c>
      <c r="L9" s="19" t="n">
        <v>0.261069403725769</v>
      </c>
      <c r="M9" s="19"/>
      <c r="N9" s="19" t="n">
        <v>0.2719607544695</v>
      </c>
      <c r="O9" s="19" t="n">
        <v>0.154181797555883</v>
      </c>
      <c r="P9" s="19" t="n">
        <v>0.239917626378122</v>
      </c>
      <c r="Q9" s="19" t="n">
        <v>0.321960786200668</v>
      </c>
      <c r="R9" s="19"/>
      <c r="S9" s="19" t="n">
        <v>0.147877519582287</v>
      </c>
      <c r="T9" s="19" t="n">
        <v>0.096671091573807</v>
      </c>
      <c r="U9" s="19" t="n">
        <v>0.24873349901419</v>
      </c>
      <c r="V9" s="19" t="n">
        <v>0.36960765532392</v>
      </c>
      <c r="W9" s="19" t="n">
        <v>0</v>
      </c>
      <c r="X9" s="19" t="n">
        <v>0.250217995027152</v>
      </c>
      <c r="Y9" s="19" t="n">
        <v>0.413228961591463</v>
      </c>
      <c r="Z9" s="19" t="n">
        <v>0.348683672371119</v>
      </c>
      <c r="AA9" s="19" t="n">
        <v>0.107338724477564</v>
      </c>
      <c r="AB9" s="19" t="n">
        <v>0.409965165436995</v>
      </c>
      <c r="AC9" s="19" t="n">
        <v>0.466580284607534</v>
      </c>
      <c r="AD9" s="19" t="n">
        <v>0.346694436655313</v>
      </c>
      <c r="AE9" s="19"/>
      <c r="AF9" s="19" t="n">
        <v>0.292078813930474</v>
      </c>
      <c r="AG9" s="19" t="n">
        <v>0.217015039332089</v>
      </c>
      <c r="AH9" s="19" t="n">
        <v>0.246358910374583</v>
      </c>
      <c r="AI9" s="19"/>
      <c r="AJ9" s="19" t="n">
        <v>0.226846496879381</v>
      </c>
      <c r="AK9" s="19" t="n">
        <v>0.203986946151613</v>
      </c>
      <c r="AL9" s="19" t="n">
        <v>0.250161985575291</v>
      </c>
      <c r="AM9" s="19" t="n">
        <v>0.499922760469526</v>
      </c>
      <c r="AN9" s="19" t="n">
        <v>0.249530861287077</v>
      </c>
      <c r="AO9" s="19"/>
      <c r="AP9" s="19" t="n">
        <v>0.225090769266926</v>
      </c>
      <c r="AQ9" s="19" t="n">
        <v>0.231241907834062</v>
      </c>
      <c r="AR9" s="19" t="n">
        <v>0.118339027522817</v>
      </c>
      <c r="AS9" s="19" t="n">
        <v>0.306004170130325</v>
      </c>
      <c r="AT9" s="19" t="n">
        <v>0</v>
      </c>
      <c r="AU9" s="19"/>
      <c r="AV9" s="19" t="n">
        <v>0.203046030798874</v>
      </c>
      <c r="AW9" s="19" t="n">
        <v>0.26040478511676</v>
      </c>
      <c r="AX9" s="19" t="n">
        <v>0.0976459434066447</v>
      </c>
      <c r="AY9" s="19" t="n">
        <v>0.306602320733752</v>
      </c>
      <c r="AZ9" s="19" t="n">
        <v>0.0996178111156129</v>
      </c>
      <c r="BA9" s="19" t="n">
        <v>0.0862646217908581</v>
      </c>
      <c r="BB9" s="19"/>
      <c r="BC9" s="19" t="n">
        <v>0.249580926040324</v>
      </c>
      <c r="BD9" s="19" t="n">
        <v>0.292076962830587</v>
      </c>
      <c r="BE9" s="19" t="n">
        <v>0.161149293181167</v>
      </c>
      <c r="BF9" s="19" t="n">
        <v>0.204673227905633</v>
      </c>
      <c r="BG9" s="19" t="s">
        <v>697</v>
      </c>
    </row>
    <row r="10">
      <c r="B10" s="20" t="s">
        <v>689</v>
      </c>
      <c r="C10" s="19" t="n">
        <v>0.0837068193527078</v>
      </c>
      <c r="D10" s="19" t="n">
        <v>0.124702557437897</v>
      </c>
      <c r="E10" s="19" t="n">
        <v>0.0393098356356294</v>
      </c>
      <c r="F10" s="19"/>
      <c r="G10" s="19" t="n">
        <v>0.200108952373686</v>
      </c>
      <c r="H10" s="19" t="n">
        <v>0.114468169876703</v>
      </c>
      <c r="I10" s="19" t="n">
        <v>0.247166242464064</v>
      </c>
      <c r="J10" s="19" t="n">
        <v>0</v>
      </c>
      <c r="K10" s="19" t="n">
        <v>0</v>
      </c>
      <c r="L10" s="19" t="n">
        <v>0</v>
      </c>
      <c r="M10" s="19"/>
      <c r="N10" s="19" t="n">
        <v>0.112173401727953</v>
      </c>
      <c r="O10" s="19" t="n">
        <v>0.076277062970858</v>
      </c>
      <c r="P10" s="19" t="n">
        <v>0.107557935271394</v>
      </c>
      <c r="Q10" s="19" t="n">
        <v>0.031717625698726</v>
      </c>
      <c r="R10" s="19"/>
      <c r="S10" s="19" t="n">
        <v>0.0330589374061989</v>
      </c>
      <c r="T10" s="19" t="n">
        <v>0.0491009526422085</v>
      </c>
      <c r="U10" s="19" t="n">
        <v>0.186090995566757</v>
      </c>
      <c r="V10" s="19" t="n">
        <v>0</v>
      </c>
      <c r="W10" s="19" t="n">
        <v>0</v>
      </c>
      <c r="X10" s="19" t="n">
        <v>0.208168942988518</v>
      </c>
      <c r="Y10" s="19" t="n">
        <v>0</v>
      </c>
      <c r="Z10" s="19" t="n">
        <v>0.165198734895</v>
      </c>
      <c r="AA10" s="19" t="n">
        <v>0.136797328178282</v>
      </c>
      <c r="AB10" s="19" t="n">
        <v>0.0701155863953332</v>
      </c>
      <c r="AC10" s="19" t="n">
        <v>0.107594102209386</v>
      </c>
      <c r="AD10" s="19" t="n">
        <v>0</v>
      </c>
      <c r="AE10" s="19"/>
      <c r="AF10" s="19" t="n">
        <v>0.084570445547002</v>
      </c>
      <c r="AG10" s="19" t="n">
        <v>0.100652736049056</v>
      </c>
      <c r="AH10" s="19" t="n">
        <v>0</v>
      </c>
      <c r="AI10" s="19"/>
      <c r="AJ10" s="19" t="n">
        <v>0.134786726868212</v>
      </c>
      <c r="AK10" s="19" t="n">
        <v>0.0784852560890451</v>
      </c>
      <c r="AL10" s="19" t="n">
        <v>0.0798900056008227</v>
      </c>
      <c r="AM10" s="19" t="n">
        <v>0</v>
      </c>
      <c r="AN10" s="19" t="n">
        <v>0</v>
      </c>
      <c r="AO10" s="19"/>
      <c r="AP10" s="19" t="n">
        <v>0.133850457708596</v>
      </c>
      <c r="AQ10" s="19" t="n">
        <v>0.0794045049234706</v>
      </c>
      <c r="AR10" s="19" t="n">
        <v>0</v>
      </c>
      <c r="AS10" s="19" t="n">
        <v>0.135007791055082</v>
      </c>
      <c r="AT10" s="19" t="n">
        <v>0.091984642786539</v>
      </c>
      <c r="AU10" s="19"/>
      <c r="AV10" s="19" t="n">
        <v>0.0697280275648166</v>
      </c>
      <c r="AW10" s="19" t="n">
        <v>0.154849973594668</v>
      </c>
      <c r="AX10" s="19" t="n">
        <v>0</v>
      </c>
      <c r="AY10" s="19" t="n">
        <v>0.113668704594131</v>
      </c>
      <c r="AZ10" s="19" t="n">
        <v>0.0622572446517151</v>
      </c>
      <c r="BA10" s="19" t="n">
        <v>0.0932620355268611</v>
      </c>
      <c r="BB10" s="19"/>
      <c r="BC10" s="19" t="n">
        <v>0</v>
      </c>
      <c r="BD10" s="19" t="n">
        <v>0.132488840163226</v>
      </c>
      <c r="BE10" s="19" t="n">
        <v>0.169908083101826</v>
      </c>
      <c r="BF10" s="19" t="n">
        <v>0</v>
      </c>
      <c r="BG10" s="19" t="s">
        <v>697</v>
      </c>
    </row>
    <row r="11">
      <c r="B11" s="20" t="s">
        <v>690</v>
      </c>
      <c r="C11" s="19" t="n">
        <v>0.116117220384203</v>
      </c>
      <c r="D11" s="19" t="n">
        <v>0.146061612419216</v>
      </c>
      <c r="E11" s="19" t="n">
        <v>0.0844656288348713</v>
      </c>
      <c r="F11" s="19"/>
      <c r="G11" s="19" t="n">
        <v>0.14813021822758</v>
      </c>
      <c r="H11" s="19" t="n">
        <v>0.237339439682328</v>
      </c>
      <c r="I11" s="19" t="n">
        <v>0.051164393445683</v>
      </c>
      <c r="J11" s="19" t="n">
        <v>0.146884996713543</v>
      </c>
      <c r="K11" s="19" t="n">
        <v>0</v>
      </c>
      <c r="L11" s="19" t="n">
        <v>0.13477679151823</v>
      </c>
      <c r="M11" s="19"/>
      <c r="N11" s="19" t="n">
        <v>0.0812645874404354</v>
      </c>
      <c r="O11" s="19" t="n">
        <v>0.192588897560706</v>
      </c>
      <c r="P11" s="19" t="n">
        <v>0.0650732014717164</v>
      </c>
      <c r="Q11" s="19" t="n">
        <v>0.115168014128238</v>
      </c>
      <c r="R11" s="19"/>
      <c r="S11" s="19" t="n">
        <v>0.208891912878972</v>
      </c>
      <c r="T11" s="19" t="n">
        <v>0.113223168062135</v>
      </c>
      <c r="U11" s="19" t="n">
        <v>0.107546071424777</v>
      </c>
      <c r="V11" s="19" t="n">
        <v>0</v>
      </c>
      <c r="W11" s="19" t="n">
        <v>0.165340504969101</v>
      </c>
      <c r="X11" s="19" t="n">
        <v>0.0955861306794212</v>
      </c>
      <c r="Y11" s="19" t="n">
        <v>0.252883056797103</v>
      </c>
      <c r="Z11" s="19" t="n">
        <v>0</v>
      </c>
      <c r="AA11" s="19" t="n">
        <v>0</v>
      </c>
      <c r="AB11" s="19" t="n">
        <v>0</v>
      </c>
      <c r="AC11" s="19" t="n">
        <v>0.141908808523036</v>
      </c>
      <c r="AD11" s="19" t="n">
        <v>0.158729512666797</v>
      </c>
      <c r="AE11" s="19"/>
      <c r="AF11" s="19" t="n">
        <v>0.0917829411134361</v>
      </c>
      <c r="AG11" s="19" t="n">
        <v>0.0879208156389111</v>
      </c>
      <c r="AH11" s="19" t="n">
        <v>0.151565007588564</v>
      </c>
      <c r="AI11" s="19"/>
      <c r="AJ11" s="19" t="n">
        <v>0.142773555542378</v>
      </c>
      <c r="AK11" s="19" t="n">
        <v>0.13268313704535</v>
      </c>
      <c r="AL11" s="19" t="n">
        <v>0.122331134272449</v>
      </c>
      <c r="AM11" s="19" t="n">
        <v>0</v>
      </c>
      <c r="AN11" s="19" t="n">
        <v>0.163091830359893</v>
      </c>
      <c r="AO11" s="19"/>
      <c r="AP11" s="19" t="n">
        <v>0.15544633230284</v>
      </c>
      <c r="AQ11" s="19" t="n">
        <v>0.0711711686105212</v>
      </c>
      <c r="AR11" s="19" t="n">
        <v>0</v>
      </c>
      <c r="AS11" s="19" t="n">
        <v>0.121166905370479</v>
      </c>
      <c r="AT11" s="19" t="n">
        <v>0.199087231603143</v>
      </c>
      <c r="AU11" s="19"/>
      <c r="AV11" s="19" t="n">
        <v>0.0875570871962871</v>
      </c>
      <c r="AW11" s="19" t="n">
        <v>0.17983397938681</v>
      </c>
      <c r="AX11" s="19" t="n">
        <v>0</v>
      </c>
      <c r="AY11" s="19" t="n">
        <v>0.102015484184338</v>
      </c>
      <c r="AZ11" s="19" t="n">
        <v>0.239236235182481</v>
      </c>
      <c r="BA11" s="19" t="n">
        <v>0.185409927298065</v>
      </c>
      <c r="BB11" s="19"/>
      <c r="BC11" s="19" t="n">
        <v>0.124606900254298</v>
      </c>
      <c r="BD11" s="19" t="n">
        <v>0.163486043924966</v>
      </c>
      <c r="BE11" s="19" t="n">
        <v>0.117783907858758</v>
      </c>
      <c r="BF11" s="19" t="n">
        <v>0.0938922119250366</v>
      </c>
      <c r="BG11" s="19" t="s">
        <v>697</v>
      </c>
    </row>
    <row r="12">
      <c r="B12" s="20" t="s">
        <v>691</v>
      </c>
      <c r="C12" s="19" t="n">
        <v>0.135272607396161</v>
      </c>
      <c r="D12" s="19" t="n">
        <v>0.146927097922976</v>
      </c>
      <c r="E12" s="19" t="n">
        <v>0.124227074062807</v>
      </c>
      <c r="F12" s="19"/>
      <c r="G12" s="19" t="n">
        <v>0.0862992445481117</v>
      </c>
      <c r="H12" s="19" t="n">
        <v>0.144771616646152</v>
      </c>
      <c r="I12" s="19" t="n">
        <v>0.183161867386282</v>
      </c>
      <c r="J12" s="19" t="n">
        <v>0.0836042640371566</v>
      </c>
      <c r="K12" s="19" t="n">
        <v>0.124767443628317</v>
      </c>
      <c r="L12" s="19" t="n">
        <v>0.184217795941908</v>
      </c>
      <c r="M12" s="19"/>
      <c r="N12" s="19" t="n">
        <v>0.130368758424927</v>
      </c>
      <c r="O12" s="19" t="n">
        <v>0.12722481532354</v>
      </c>
      <c r="P12" s="19" t="n">
        <v>0.125659633642503</v>
      </c>
      <c r="Q12" s="19" t="n">
        <v>0.162346738347926</v>
      </c>
      <c r="R12" s="19"/>
      <c r="S12" s="19" t="n">
        <v>0.132525743387603</v>
      </c>
      <c r="T12" s="19" t="n">
        <v>0.157440641664497</v>
      </c>
      <c r="U12" s="19" t="n">
        <v>0.093047985521548</v>
      </c>
      <c r="V12" s="19" t="n">
        <v>0</v>
      </c>
      <c r="W12" s="19" t="n">
        <v>0.410589376958152</v>
      </c>
      <c r="X12" s="19" t="n">
        <v>0.170866487422985</v>
      </c>
      <c r="Y12" s="19" t="n">
        <v>0</v>
      </c>
      <c r="Z12" s="19" t="n">
        <v>0.162791233913084</v>
      </c>
      <c r="AA12" s="19" t="n">
        <v>0.0939882788401722</v>
      </c>
      <c r="AB12" s="19" t="n">
        <v>0.0667263508493233</v>
      </c>
      <c r="AC12" s="19" t="n">
        <v>0.146728809380921</v>
      </c>
      <c r="AD12" s="19" t="n">
        <v>0.336325426647704</v>
      </c>
      <c r="AE12" s="19"/>
      <c r="AF12" s="19" t="n">
        <v>0.159327253255012</v>
      </c>
      <c r="AG12" s="19" t="n">
        <v>0.157409284781396</v>
      </c>
      <c r="AH12" s="19" t="n">
        <v>0.0781181411111733</v>
      </c>
      <c r="AI12" s="19"/>
      <c r="AJ12" s="19" t="n">
        <v>0.121654507435069</v>
      </c>
      <c r="AK12" s="19" t="n">
        <v>0.150189473468735</v>
      </c>
      <c r="AL12" s="19" t="n">
        <v>0.303764710097305</v>
      </c>
      <c r="AM12" s="19" t="n">
        <v>0</v>
      </c>
      <c r="AN12" s="19" t="n">
        <v>0.0963119658172581</v>
      </c>
      <c r="AO12" s="19"/>
      <c r="AP12" s="19" t="n">
        <v>0.122710606177113</v>
      </c>
      <c r="AQ12" s="19" t="n">
        <v>0.124390807776129</v>
      </c>
      <c r="AR12" s="19" t="n">
        <v>0.428043580672494</v>
      </c>
      <c r="AS12" s="19" t="n">
        <v>0.18997663186342</v>
      </c>
      <c r="AT12" s="19" t="n">
        <v>0.166595001648677</v>
      </c>
      <c r="AU12" s="19"/>
      <c r="AV12" s="19" t="n">
        <v>0.0977358189362375</v>
      </c>
      <c r="AW12" s="19" t="n">
        <v>0.18082435340267</v>
      </c>
      <c r="AX12" s="19" t="n">
        <v>0.448825323523333</v>
      </c>
      <c r="AY12" s="19" t="n">
        <v>0.15994927017405</v>
      </c>
      <c r="AZ12" s="19" t="n">
        <v>0.112755188922823</v>
      </c>
      <c r="BA12" s="19" t="n">
        <v>0</v>
      </c>
      <c r="BB12" s="19"/>
      <c r="BC12" s="19" t="n">
        <v>0.114194706175862</v>
      </c>
      <c r="BD12" s="19" t="n">
        <v>0.125491931267937</v>
      </c>
      <c r="BE12" s="19" t="n">
        <v>0.162747801143911</v>
      </c>
      <c r="BF12" s="19" t="n">
        <v>0.118210982461361</v>
      </c>
      <c r="BG12" s="19" t="s">
        <v>697</v>
      </c>
    </row>
    <row r="13">
      <c r="B13" s="20" t="s">
        <v>692</v>
      </c>
      <c r="C13" s="19" t="n">
        <v>0.113682059141792</v>
      </c>
      <c r="D13" s="19" t="n">
        <v>0.15091894913534</v>
      </c>
      <c r="E13" s="19" t="n">
        <v>0.0738880222539308</v>
      </c>
      <c r="F13" s="19"/>
      <c r="G13" s="19" t="n">
        <v>0.172920180933216</v>
      </c>
      <c r="H13" s="19" t="n">
        <v>0.126524471936397</v>
      </c>
      <c r="I13" s="19" t="n">
        <v>0</v>
      </c>
      <c r="J13" s="19" t="n">
        <v>0.048692907885207</v>
      </c>
      <c r="K13" s="19" t="n">
        <v>0.254964096522539</v>
      </c>
      <c r="L13" s="19" t="n">
        <v>0.0888357613589219</v>
      </c>
      <c r="M13" s="19"/>
      <c r="N13" s="19" t="n">
        <v>0.131139963966413</v>
      </c>
      <c r="O13" s="19" t="n">
        <v>0.13874142592983</v>
      </c>
      <c r="P13" s="19" t="n">
        <v>0.103275432521401</v>
      </c>
      <c r="Q13" s="19" t="n">
        <v>0.0700040504375459</v>
      </c>
      <c r="R13" s="19"/>
      <c r="S13" s="19" t="n">
        <v>0.102150013635144</v>
      </c>
      <c r="T13" s="19" t="n">
        <v>0.26038159354622</v>
      </c>
      <c r="U13" s="19" t="n">
        <v>0</v>
      </c>
      <c r="V13" s="19" t="n">
        <v>0</v>
      </c>
      <c r="W13" s="19" t="n">
        <v>0.219023521853651</v>
      </c>
      <c r="X13" s="19" t="n">
        <v>0.104338619634287</v>
      </c>
      <c r="Y13" s="19" t="n">
        <v>0</v>
      </c>
      <c r="Z13" s="19" t="n">
        <v>0</v>
      </c>
      <c r="AA13" s="19" t="n">
        <v>0.160097615648084</v>
      </c>
      <c r="AB13" s="19" t="n">
        <v>0.154601794933825</v>
      </c>
      <c r="AC13" s="19" t="n">
        <v>0</v>
      </c>
      <c r="AD13" s="19" t="n">
        <v>0.158250624030186</v>
      </c>
      <c r="AE13" s="19"/>
      <c r="AF13" s="19" t="n">
        <v>0.104874177322875</v>
      </c>
      <c r="AG13" s="19" t="n">
        <v>0.0792889610052255</v>
      </c>
      <c r="AH13" s="19" t="n">
        <v>0.191129625930059</v>
      </c>
      <c r="AI13" s="19"/>
      <c r="AJ13" s="19" t="n">
        <v>0.0746349502548943</v>
      </c>
      <c r="AK13" s="19" t="n">
        <v>0.169616502150522</v>
      </c>
      <c r="AL13" s="19" t="n">
        <v>0</v>
      </c>
      <c r="AM13" s="19" t="n">
        <v>0</v>
      </c>
      <c r="AN13" s="19" t="n">
        <v>0.219040987933823</v>
      </c>
      <c r="AO13" s="19"/>
      <c r="AP13" s="19" t="n">
        <v>0.038667402818138</v>
      </c>
      <c r="AQ13" s="19" t="n">
        <v>0.175183111020839</v>
      </c>
      <c r="AR13" s="19" t="n">
        <v>0.154135321917264</v>
      </c>
      <c r="AS13" s="19" t="n">
        <v>0</v>
      </c>
      <c r="AT13" s="19" t="n">
        <v>0.0887442399748586</v>
      </c>
      <c r="AU13" s="19"/>
      <c r="AV13" s="19" t="n">
        <v>0.183341184641353</v>
      </c>
      <c r="AW13" s="19" t="n">
        <v>0.0447338500582394</v>
      </c>
      <c r="AX13" s="19" t="n">
        <v>0.233818255027593</v>
      </c>
      <c r="AY13" s="19" t="n">
        <v>0</v>
      </c>
      <c r="AZ13" s="19" t="n">
        <v>0.0600640682202422</v>
      </c>
      <c r="BA13" s="19" t="n">
        <v>0.0928892401504504</v>
      </c>
      <c r="BB13" s="19"/>
      <c r="BC13" s="19" t="n">
        <v>0.106128070151241</v>
      </c>
      <c r="BD13" s="19" t="n">
        <v>0.163436390348488</v>
      </c>
      <c r="BE13" s="19" t="n">
        <v>0.128592157523008</v>
      </c>
      <c r="BF13" s="19" t="n">
        <v>0.0832420031500862</v>
      </c>
      <c r="BG13" s="19" t="s">
        <v>697</v>
      </c>
    </row>
    <row r="14">
      <c r="B14" s="20" t="s">
        <v>598</v>
      </c>
      <c r="C14" s="19" t="n">
        <v>0.0961677756953655</v>
      </c>
      <c r="D14" s="19" t="n">
        <v>0.110165584540673</v>
      </c>
      <c r="E14" s="19" t="n">
        <v>0.0678275500286145</v>
      </c>
      <c r="F14" s="19"/>
      <c r="G14" s="19" t="n">
        <v>0.0516312465002661</v>
      </c>
      <c r="H14" s="19" t="n">
        <v>0</v>
      </c>
      <c r="I14" s="19" t="n">
        <v>0.0636868935962853</v>
      </c>
      <c r="J14" s="19" t="n">
        <v>0.123816384252692</v>
      </c>
      <c r="K14" s="19" t="n">
        <v>0.186686033461027</v>
      </c>
      <c r="L14" s="19" t="n">
        <v>0.11172541658813</v>
      </c>
      <c r="M14" s="19"/>
      <c r="N14" s="19" t="n">
        <v>0.0638818857486868</v>
      </c>
      <c r="O14" s="19" t="n">
        <v>0.0918387087131588</v>
      </c>
      <c r="P14" s="19" t="n">
        <v>0.160031266369327</v>
      </c>
      <c r="Q14" s="19" t="n">
        <v>0.0740069796248907</v>
      </c>
      <c r="R14" s="19"/>
      <c r="S14" s="19" t="n">
        <v>0.118711597831008</v>
      </c>
      <c r="T14" s="19" t="n">
        <v>0.10672871306506</v>
      </c>
      <c r="U14" s="19" t="n">
        <v>0.088253574179736</v>
      </c>
      <c r="V14" s="19" t="n">
        <v>0.320135213450568</v>
      </c>
      <c r="W14" s="19" t="n">
        <v>0</v>
      </c>
      <c r="X14" s="19" t="n">
        <v>0</v>
      </c>
      <c r="Y14" s="19" t="n">
        <v>0</v>
      </c>
      <c r="Z14" s="19" t="n">
        <v>0.323326358820797</v>
      </c>
      <c r="AA14" s="19" t="n">
        <v>0.194798807710679</v>
      </c>
      <c r="AB14" s="19" t="n">
        <v>0.154340309038858</v>
      </c>
      <c r="AC14" s="19" t="n">
        <v>0</v>
      </c>
      <c r="AD14" s="19" t="n">
        <v>0</v>
      </c>
      <c r="AE14" s="19"/>
      <c r="AF14" s="19" t="n">
        <v>0.0944105468279411</v>
      </c>
      <c r="AG14" s="19" t="n">
        <v>0.115360678206203</v>
      </c>
      <c r="AH14" s="19" t="n">
        <v>0.0772335291386911</v>
      </c>
      <c r="AI14" s="19"/>
      <c r="AJ14" s="19" t="n">
        <v>0.0998756006639687</v>
      </c>
      <c r="AK14" s="19" t="n">
        <v>0.0941729915949876</v>
      </c>
      <c r="AL14" s="19" t="n">
        <v>0</v>
      </c>
      <c r="AM14" s="19" t="n">
        <v>0</v>
      </c>
      <c r="AN14" s="19" t="n">
        <v>0.159895434196144</v>
      </c>
      <c r="AO14" s="19"/>
      <c r="AP14" s="19" t="n">
        <v>0.039829726056703</v>
      </c>
      <c r="AQ14" s="19" t="n">
        <v>0.169663181056773</v>
      </c>
      <c r="AR14" s="19" t="n">
        <v>0.101237750480011</v>
      </c>
      <c r="AS14" s="19" t="n">
        <v>0.11693027682297</v>
      </c>
      <c r="AT14" s="19" t="n">
        <v>0</v>
      </c>
      <c r="AU14" s="19"/>
      <c r="AV14" s="19" t="n">
        <v>0.146034383104791</v>
      </c>
      <c r="AW14" s="19" t="n">
        <v>0</v>
      </c>
      <c r="AX14" s="19" t="n">
        <v>0</v>
      </c>
      <c r="AY14" s="19" t="n">
        <v>0.152048352041684</v>
      </c>
      <c r="AZ14" s="19" t="n">
        <v>0.119070443527044</v>
      </c>
      <c r="BA14" s="19" t="n">
        <v>0.272571597424522</v>
      </c>
      <c r="BB14" s="19"/>
      <c r="BC14" s="19" t="n">
        <v>0.162122444466381</v>
      </c>
      <c r="BD14" s="19" t="n">
        <v>0</v>
      </c>
      <c r="BE14" s="19" t="n">
        <v>0.0814723240956804</v>
      </c>
      <c r="BF14" s="19" t="n">
        <v>0.116872358053806</v>
      </c>
      <c r="BG14" s="19" t="s">
        <v>697</v>
      </c>
    </row>
    <row r="15">
      <c r="B15" s="20" t="s">
        <v>693</v>
      </c>
      <c r="C15" s="19" t="n">
        <v>0.156154760000438</v>
      </c>
      <c r="D15" s="19" t="n">
        <v>0.0628520907455833</v>
      </c>
      <c r="E15" s="19" t="n">
        <v>0.262098984500626</v>
      </c>
      <c r="F15" s="19"/>
      <c r="G15" s="19" t="n">
        <v>0.0957334365376948</v>
      </c>
      <c r="H15" s="19" t="n">
        <v>0.0764444354897606</v>
      </c>
      <c r="I15" s="19" t="n">
        <v>0.16805590124345</v>
      </c>
      <c r="J15" s="19" t="n">
        <v>0.280232097771632</v>
      </c>
      <c r="K15" s="19" t="n">
        <v>0.13879641364215</v>
      </c>
      <c r="L15" s="19" t="n">
        <v>0.145655737269863</v>
      </c>
      <c r="M15" s="19"/>
      <c r="N15" s="19" t="n">
        <v>0.152659365273048</v>
      </c>
      <c r="O15" s="19" t="n">
        <v>0.185445463302633</v>
      </c>
      <c r="P15" s="19" t="n">
        <v>0.15988541323529</v>
      </c>
      <c r="Q15" s="19" t="n">
        <v>0.118267253013018</v>
      </c>
      <c r="R15" s="19"/>
      <c r="S15" s="19" t="n">
        <v>0.222769710494752</v>
      </c>
      <c r="T15" s="19" t="n">
        <v>0.162812474715377</v>
      </c>
      <c r="U15" s="19" t="n">
        <v>0.276327874292992</v>
      </c>
      <c r="V15" s="19" t="n">
        <v>0</v>
      </c>
      <c r="W15" s="19" t="n">
        <v>0</v>
      </c>
      <c r="X15" s="19" t="n">
        <v>0.0817493501036189</v>
      </c>
      <c r="Y15" s="19" t="n">
        <v>0.26211435381009</v>
      </c>
      <c r="Z15" s="19" t="n">
        <v>0</v>
      </c>
      <c r="AA15" s="19" t="n">
        <v>0.203887693397897</v>
      </c>
      <c r="AB15" s="19" t="n">
        <v>0.144250793345665</v>
      </c>
      <c r="AC15" s="19" t="n">
        <v>0.137187995279122</v>
      </c>
      <c r="AD15" s="19" t="n">
        <v>0</v>
      </c>
      <c r="AE15" s="19"/>
      <c r="AF15" s="19" t="n">
        <v>0.146725257767899</v>
      </c>
      <c r="AG15" s="19" t="n">
        <v>0.185966617035545</v>
      </c>
      <c r="AH15" s="19" t="n">
        <v>0.131259245460805</v>
      </c>
      <c r="AI15" s="19"/>
      <c r="AJ15" s="19" t="n">
        <v>0.175734061200127</v>
      </c>
      <c r="AK15" s="19" t="n">
        <v>0.103157465906789</v>
      </c>
      <c r="AL15" s="19" t="n">
        <v>0.185697447070058</v>
      </c>
      <c r="AM15" s="19" t="n">
        <v>0.500077239530474</v>
      </c>
      <c r="AN15" s="19" t="n">
        <v>0</v>
      </c>
      <c r="AO15" s="19"/>
      <c r="AP15" s="19" t="n">
        <v>0.246026859028959</v>
      </c>
      <c r="AQ15" s="19" t="n">
        <v>0.0988061293449964</v>
      </c>
      <c r="AR15" s="19" t="n">
        <v>0.119034633054619</v>
      </c>
      <c r="AS15" s="19" t="n">
        <v>0.130914224757725</v>
      </c>
      <c r="AT15" s="19" t="n">
        <v>0.453588883986782</v>
      </c>
      <c r="AU15" s="19"/>
      <c r="AV15" s="19" t="n">
        <v>0.118540655292339</v>
      </c>
      <c r="AW15" s="19" t="n">
        <v>0.13495419241774</v>
      </c>
      <c r="AX15" s="19" t="n">
        <v>0.219710478042429</v>
      </c>
      <c r="AY15" s="19" t="n">
        <v>0.165715868272046</v>
      </c>
      <c r="AZ15" s="19" t="n">
        <v>0.306999008380082</v>
      </c>
      <c r="BA15" s="19" t="n">
        <v>0.207261302153268</v>
      </c>
      <c r="BB15" s="19"/>
      <c r="BC15" s="19" t="n">
        <v>0.178253562967636</v>
      </c>
      <c r="BD15" s="19" t="n">
        <v>0.085514534487393</v>
      </c>
      <c r="BE15" s="19" t="n">
        <v>0.118832380460751</v>
      </c>
      <c r="BF15" s="19" t="n">
        <v>0.320234830125181</v>
      </c>
      <c r="BG15" s="19" t="s">
        <v>697</v>
      </c>
    </row>
    <row r="16">
      <c r="B16" s="20" t="s">
        <v>100</v>
      </c>
      <c r="C16" s="21" t="n">
        <v>0.0567206266304504</v>
      </c>
      <c r="D16" s="21" t="n">
        <v>0.0126923648049354</v>
      </c>
      <c r="E16" s="21" t="n">
        <v>0.106474416856186</v>
      </c>
      <c r="F16" s="21"/>
      <c r="G16" s="21" t="n">
        <v>0.0893145198587788</v>
      </c>
      <c r="H16" s="21" t="n">
        <v>0</v>
      </c>
      <c r="I16" s="21" t="n">
        <v>0.125974162842577</v>
      </c>
      <c r="J16" s="21" t="n">
        <v>0</v>
      </c>
      <c r="K16" s="21" t="n">
        <v>0.0401868752239861</v>
      </c>
      <c r="L16" s="21" t="n">
        <v>0.0737190935971781</v>
      </c>
      <c r="M16" s="21"/>
      <c r="N16" s="21" t="n">
        <v>0.0565512829490362</v>
      </c>
      <c r="O16" s="21" t="n">
        <v>0.0337018286433909</v>
      </c>
      <c r="P16" s="21" t="n">
        <v>0.0385994911102465</v>
      </c>
      <c r="Q16" s="21" t="n">
        <v>0.106528552548988</v>
      </c>
      <c r="R16" s="21"/>
      <c r="S16" s="21" t="n">
        <v>0.0340145647840362</v>
      </c>
      <c r="T16" s="21" t="n">
        <v>0.053641364730695</v>
      </c>
      <c r="U16" s="21" t="n">
        <v>0</v>
      </c>
      <c r="V16" s="21" t="n">
        <v>0.310257131225513</v>
      </c>
      <c r="W16" s="21" t="n">
        <v>0.205046596219096</v>
      </c>
      <c r="X16" s="21" t="n">
        <v>0.0890724741440178</v>
      </c>
      <c r="Y16" s="21" t="n">
        <v>0.071773627801344</v>
      </c>
      <c r="Z16" s="21" t="n">
        <v>0</v>
      </c>
      <c r="AA16" s="21" t="n">
        <v>0.103091551747322</v>
      </c>
      <c r="AB16" s="21" t="n">
        <v>0</v>
      </c>
      <c r="AC16" s="21" t="n">
        <v>0</v>
      </c>
      <c r="AD16" s="21" t="n">
        <v>0</v>
      </c>
      <c r="AE16" s="21"/>
      <c r="AF16" s="21" t="n">
        <v>0.0262305642353616</v>
      </c>
      <c r="AG16" s="21" t="n">
        <v>0.0563858679515727</v>
      </c>
      <c r="AH16" s="21" t="n">
        <v>0.124335540396123</v>
      </c>
      <c r="AI16" s="21"/>
      <c r="AJ16" s="21" t="n">
        <v>0.0236941011559704</v>
      </c>
      <c r="AK16" s="21" t="n">
        <v>0.0677082275929577</v>
      </c>
      <c r="AL16" s="21" t="n">
        <v>0.0581547173840738</v>
      </c>
      <c r="AM16" s="21" t="n">
        <v>0</v>
      </c>
      <c r="AN16" s="21" t="n">
        <v>0.112128920405804</v>
      </c>
      <c r="AO16" s="21"/>
      <c r="AP16" s="21" t="n">
        <v>0.0383778466407242</v>
      </c>
      <c r="AQ16" s="21" t="n">
        <v>0.050139189433208</v>
      </c>
      <c r="AR16" s="21" t="n">
        <v>0.0792096863527963</v>
      </c>
      <c r="AS16" s="21" t="n">
        <v>0</v>
      </c>
      <c r="AT16" s="21" t="n">
        <v>0</v>
      </c>
      <c r="AU16" s="21"/>
      <c r="AV16" s="21" t="n">
        <v>0.0940168124653018</v>
      </c>
      <c r="AW16" s="21" t="n">
        <v>0.0443988660231133</v>
      </c>
      <c r="AX16" s="21" t="n">
        <v>0</v>
      </c>
      <c r="AY16" s="21" t="n">
        <v>0</v>
      </c>
      <c r="AZ16" s="21" t="n">
        <v>0</v>
      </c>
      <c r="BA16" s="21" t="n">
        <v>0.0623412756559759</v>
      </c>
      <c r="BB16" s="21"/>
      <c r="BC16" s="21" t="n">
        <v>0.0651133899442568</v>
      </c>
      <c r="BD16" s="21" t="n">
        <v>0.0375052969774024</v>
      </c>
      <c r="BE16" s="21" t="n">
        <v>0.0595140526348989</v>
      </c>
      <c r="BF16" s="21" t="n">
        <v>0.0628743863788971</v>
      </c>
      <c r="BG16" s="21" t="s">
        <v>697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70</v>
      </c>
      <c r="E7" s="11" t="n">
        <v>70</v>
      </c>
      <c r="F7" s="11"/>
      <c r="G7" s="11" t="n">
        <v>13</v>
      </c>
      <c r="H7" s="11" t="n">
        <v>23</v>
      </c>
      <c r="I7" s="11" t="n">
        <v>24</v>
      </c>
      <c r="J7" s="11" t="n">
        <v>23</v>
      </c>
      <c r="K7" s="11" t="n">
        <v>20</v>
      </c>
      <c r="L7" s="11" t="n">
        <v>37</v>
      </c>
      <c r="M7" s="11"/>
      <c r="N7" s="11" t="n">
        <v>31</v>
      </c>
      <c r="O7" s="11" t="n">
        <v>34</v>
      </c>
      <c r="P7" s="11" t="n">
        <v>32</v>
      </c>
      <c r="Q7" s="11" t="n">
        <v>43</v>
      </c>
      <c r="R7" s="11"/>
      <c r="S7" s="11" t="n">
        <v>16</v>
      </c>
      <c r="T7" s="11" t="n">
        <v>22</v>
      </c>
      <c r="U7" s="11" t="n">
        <v>10</v>
      </c>
      <c r="V7" s="11" t="n">
        <v>10</v>
      </c>
      <c r="W7" s="11" t="n">
        <v>14</v>
      </c>
      <c r="X7" s="11" t="n">
        <v>10</v>
      </c>
      <c r="Y7" s="11" t="n">
        <v>8</v>
      </c>
      <c r="Z7" s="11" t="n">
        <v>5</v>
      </c>
      <c r="AA7" s="11" t="n">
        <v>17</v>
      </c>
      <c r="AB7" s="11" t="n">
        <v>17</v>
      </c>
      <c r="AC7" s="11" t="n">
        <v>5</v>
      </c>
      <c r="AD7" s="11" t="n">
        <v>6</v>
      </c>
      <c r="AE7" s="11"/>
      <c r="AF7" s="11" t="n">
        <v>55</v>
      </c>
      <c r="AG7" s="11" t="n">
        <v>48</v>
      </c>
      <c r="AH7" s="11" t="n">
        <v>22</v>
      </c>
      <c r="AI7" s="11"/>
      <c r="AJ7" s="11" t="n">
        <v>49</v>
      </c>
      <c r="AK7" s="11" t="n">
        <v>34</v>
      </c>
      <c r="AL7" s="11" t="n">
        <v>8</v>
      </c>
      <c r="AM7" s="11" t="n">
        <v>2</v>
      </c>
      <c r="AN7" s="11" t="n">
        <v>16</v>
      </c>
      <c r="AO7" s="11"/>
      <c r="AP7" s="11" t="n">
        <v>24</v>
      </c>
      <c r="AQ7" s="11" t="n">
        <v>44</v>
      </c>
      <c r="AR7" s="11" t="n">
        <v>11</v>
      </c>
      <c r="AS7" s="11" t="n">
        <v>18</v>
      </c>
      <c r="AT7" s="11" t="n">
        <v>9</v>
      </c>
      <c r="AU7" s="11"/>
      <c r="AV7" s="11" t="n">
        <v>39</v>
      </c>
      <c r="AW7" s="11" t="n">
        <v>24</v>
      </c>
      <c r="AX7" s="11" t="n">
        <v>10</v>
      </c>
      <c r="AY7" s="11" t="n">
        <v>22</v>
      </c>
      <c r="AZ7" s="11" t="n">
        <v>12</v>
      </c>
      <c r="BA7" s="11" t="n">
        <v>12</v>
      </c>
      <c r="BB7" s="11"/>
      <c r="BC7" s="11" t="n">
        <v>31</v>
      </c>
      <c r="BD7" s="11" t="n">
        <v>37</v>
      </c>
      <c r="BE7" s="11" t="n">
        <v>38</v>
      </c>
      <c r="BF7" s="11" t="n">
        <v>12</v>
      </c>
      <c r="BG7" s="11" t="s">
        <v>696</v>
      </c>
    </row>
    <row r="8" ht="30" customHeight="1">
      <c r="B8" s="12" t="s">
        <v>20</v>
      </c>
      <c r="C8" s="12" t="n">
        <v>144</v>
      </c>
      <c r="D8" s="12" t="n">
        <v>72</v>
      </c>
      <c r="E8" s="12" t="n">
        <v>71</v>
      </c>
      <c r="F8" s="12"/>
      <c r="G8" s="12" t="n">
        <v>13</v>
      </c>
      <c r="H8" s="12" t="n">
        <v>25</v>
      </c>
      <c r="I8" s="12" t="n">
        <v>27</v>
      </c>
      <c r="J8" s="12" t="n">
        <v>22</v>
      </c>
      <c r="K8" s="12" t="n">
        <v>20</v>
      </c>
      <c r="L8" s="12" t="n">
        <v>37</v>
      </c>
      <c r="M8" s="12"/>
      <c r="N8" s="12" t="n">
        <v>30</v>
      </c>
      <c r="O8" s="12" t="n">
        <v>39</v>
      </c>
      <c r="P8" s="12" t="n">
        <v>32</v>
      </c>
      <c r="Q8" s="12" t="n">
        <v>42</v>
      </c>
      <c r="R8" s="12"/>
      <c r="S8" s="12" t="n">
        <v>15</v>
      </c>
      <c r="T8" s="12" t="n">
        <v>23</v>
      </c>
      <c r="U8" s="12" t="n">
        <v>11</v>
      </c>
      <c r="V8" s="12" t="n">
        <v>13</v>
      </c>
      <c r="W8" s="12" t="n">
        <v>15</v>
      </c>
      <c r="X8" s="12" t="n">
        <v>13</v>
      </c>
      <c r="Y8" s="12" t="n">
        <v>7</v>
      </c>
      <c r="Z8" s="12" t="n">
        <v>4</v>
      </c>
      <c r="AA8" s="12" t="n">
        <v>16</v>
      </c>
      <c r="AB8" s="12" t="n">
        <v>16</v>
      </c>
      <c r="AC8" s="12" t="n">
        <v>4</v>
      </c>
      <c r="AD8" s="12" t="n">
        <v>6</v>
      </c>
      <c r="AE8" s="12"/>
      <c r="AF8" s="12" t="n">
        <v>58</v>
      </c>
      <c r="AG8" s="12" t="n">
        <v>49</v>
      </c>
      <c r="AH8" s="12" t="n">
        <v>23</v>
      </c>
      <c r="AI8" s="12"/>
      <c r="AJ8" s="12" t="n">
        <v>50</v>
      </c>
      <c r="AK8" s="12" t="n">
        <v>34</v>
      </c>
      <c r="AL8" s="12" t="n">
        <v>9</v>
      </c>
      <c r="AM8" s="12" t="n">
        <v>2</v>
      </c>
      <c r="AN8" s="12" t="n">
        <v>16</v>
      </c>
      <c r="AO8" s="12"/>
      <c r="AP8" s="12" t="n">
        <v>24</v>
      </c>
      <c r="AQ8" s="12" t="n">
        <v>46</v>
      </c>
      <c r="AR8" s="12" t="n">
        <v>11</v>
      </c>
      <c r="AS8" s="12" t="n">
        <v>18</v>
      </c>
      <c r="AT8" s="12" t="n">
        <v>11</v>
      </c>
      <c r="AU8" s="12"/>
      <c r="AV8" s="12" t="n">
        <v>40</v>
      </c>
      <c r="AW8" s="12" t="n">
        <v>24</v>
      </c>
      <c r="AX8" s="12" t="n">
        <v>10</v>
      </c>
      <c r="AY8" s="12" t="n">
        <v>22</v>
      </c>
      <c r="AZ8" s="12" t="n">
        <v>14</v>
      </c>
      <c r="BA8" s="12" t="n">
        <v>12</v>
      </c>
      <c r="BB8" s="12"/>
      <c r="BC8" s="12" t="n">
        <v>32</v>
      </c>
      <c r="BD8" s="12" t="n">
        <v>39</v>
      </c>
      <c r="BE8" s="12" t="n">
        <v>39</v>
      </c>
      <c r="BF8" s="12" t="n">
        <v>12</v>
      </c>
      <c r="BG8" s="12" t="s">
        <v>696</v>
      </c>
    </row>
    <row r="9">
      <c r="B9" s="20" t="s">
        <v>688</v>
      </c>
      <c r="C9" s="19" t="n">
        <v>0.147678744589815</v>
      </c>
      <c r="D9" s="19" t="n">
        <v>0.123620025823548</v>
      </c>
      <c r="E9" s="19" t="n">
        <v>0.172049493139452</v>
      </c>
      <c r="F9" s="19"/>
      <c r="G9" s="19" t="n">
        <v>0.0721689712967555</v>
      </c>
      <c r="H9" s="19" t="n">
        <v>0.123875611946172</v>
      </c>
      <c r="I9" s="19" t="n">
        <v>0.212153937523235</v>
      </c>
      <c r="J9" s="19" t="n">
        <v>0.345586765762034</v>
      </c>
      <c r="K9" s="19" t="n">
        <v>0.141793672710926</v>
      </c>
      <c r="L9" s="19" t="n">
        <v>0.0272895923473355</v>
      </c>
      <c r="M9" s="19"/>
      <c r="N9" s="19" t="n">
        <v>0.194230474272202</v>
      </c>
      <c r="O9" s="19" t="n">
        <v>0.143419367156057</v>
      </c>
      <c r="P9" s="19" t="n">
        <v>0.186960045472973</v>
      </c>
      <c r="Q9" s="19" t="n">
        <v>0.0891619057609521</v>
      </c>
      <c r="R9" s="19"/>
      <c r="S9" s="19" t="n">
        <v>0</v>
      </c>
      <c r="T9" s="19" t="n">
        <v>0.0935022888108258</v>
      </c>
      <c r="U9" s="19" t="n">
        <v>0.106389632805904</v>
      </c>
      <c r="V9" s="19" t="n">
        <v>0.203024494175986</v>
      </c>
      <c r="W9" s="19" t="n">
        <v>0.0669442420747868</v>
      </c>
      <c r="X9" s="19" t="n">
        <v>0.0904726599931125</v>
      </c>
      <c r="Y9" s="19" t="n">
        <v>0.37632997031102</v>
      </c>
      <c r="Z9" s="19" t="n">
        <v>0.329431452660519</v>
      </c>
      <c r="AA9" s="19" t="n">
        <v>0.232073054871431</v>
      </c>
      <c r="AB9" s="19" t="n">
        <v>0.226449690189711</v>
      </c>
      <c r="AC9" s="19" t="n">
        <v>0.381708830965296</v>
      </c>
      <c r="AD9" s="19" t="n">
        <v>0</v>
      </c>
      <c r="AE9" s="19"/>
      <c r="AF9" s="19" t="n">
        <v>0.116337703724156</v>
      </c>
      <c r="AG9" s="19" t="n">
        <v>0.107365251612171</v>
      </c>
      <c r="AH9" s="19" t="n">
        <v>0.323536794856203</v>
      </c>
      <c r="AI9" s="19"/>
      <c r="AJ9" s="19" t="n">
        <v>0.116741094680004</v>
      </c>
      <c r="AK9" s="19" t="n">
        <v>0.16294216697543</v>
      </c>
      <c r="AL9" s="19" t="n">
        <v>0</v>
      </c>
      <c r="AM9" s="19" t="n">
        <v>0.500077958350953</v>
      </c>
      <c r="AN9" s="19" t="n">
        <v>0.306439046217499</v>
      </c>
      <c r="AO9" s="19"/>
      <c r="AP9" s="19" t="n">
        <v>0.162845597807036</v>
      </c>
      <c r="AQ9" s="19" t="n">
        <v>0.185142910340252</v>
      </c>
      <c r="AR9" s="19" t="n">
        <v>0</v>
      </c>
      <c r="AS9" s="19" t="n">
        <v>0.165514476041742</v>
      </c>
      <c r="AT9" s="19" t="n">
        <v>0.0791120587077493</v>
      </c>
      <c r="AU9" s="19"/>
      <c r="AV9" s="19" t="n">
        <v>0.163363699616959</v>
      </c>
      <c r="AW9" s="19" t="n">
        <v>0.162398102132947</v>
      </c>
      <c r="AX9" s="19" t="n">
        <v>0</v>
      </c>
      <c r="AY9" s="19" t="n">
        <v>0.173917412379592</v>
      </c>
      <c r="AZ9" s="19" t="n">
        <v>0.140360449466634</v>
      </c>
      <c r="BA9" s="19" t="n">
        <v>0.0739142085118428</v>
      </c>
      <c r="BB9" s="19"/>
      <c r="BC9" s="19" t="n">
        <v>0.167775668322155</v>
      </c>
      <c r="BD9" s="19" t="n">
        <v>0.123846362979669</v>
      </c>
      <c r="BE9" s="19" t="n">
        <v>0.15029783201158</v>
      </c>
      <c r="BF9" s="19" t="n">
        <v>0.286742990690776</v>
      </c>
      <c r="BG9" s="19" t="s">
        <v>697</v>
      </c>
    </row>
    <row r="10">
      <c r="B10" s="20" t="s">
        <v>689</v>
      </c>
      <c r="C10" s="19" t="n">
        <v>0.144966444189622</v>
      </c>
      <c r="D10" s="19" t="n">
        <v>0.138977076541428</v>
      </c>
      <c r="E10" s="19" t="n">
        <v>0.151033490998871</v>
      </c>
      <c r="F10" s="19"/>
      <c r="G10" s="19" t="n">
        <v>0</v>
      </c>
      <c r="H10" s="19" t="n">
        <v>0.313581991982624</v>
      </c>
      <c r="I10" s="19" t="n">
        <v>0.159737992291503</v>
      </c>
      <c r="J10" s="19" t="n">
        <v>0.0447623251589506</v>
      </c>
      <c r="K10" s="19" t="n">
        <v>0</v>
      </c>
      <c r="L10" s="19" t="n">
        <v>0.207125986693942</v>
      </c>
      <c r="M10" s="19"/>
      <c r="N10" s="19" t="n">
        <v>0.158579138730756</v>
      </c>
      <c r="O10" s="19" t="n">
        <v>0.151573980873676</v>
      </c>
      <c r="P10" s="19" t="n">
        <v>0.13476982788082</v>
      </c>
      <c r="Q10" s="19" t="n">
        <v>0.136766290605692</v>
      </c>
      <c r="R10" s="19"/>
      <c r="S10" s="19" t="n">
        <v>0.125113056393353</v>
      </c>
      <c r="T10" s="19" t="n">
        <v>0.0827996043476032</v>
      </c>
      <c r="U10" s="19" t="n">
        <v>0.193150702489359</v>
      </c>
      <c r="V10" s="19" t="n">
        <v>0.129086135105249</v>
      </c>
      <c r="W10" s="19" t="n">
        <v>0.0694770146702489</v>
      </c>
      <c r="X10" s="19" t="n">
        <v>0.107305335746702</v>
      </c>
      <c r="Y10" s="19" t="n">
        <v>0.271905265979905</v>
      </c>
      <c r="Z10" s="19" t="n">
        <v>0.236874631713935</v>
      </c>
      <c r="AA10" s="19" t="n">
        <v>0.252151120004347</v>
      </c>
      <c r="AB10" s="19" t="n">
        <v>0.1164401745653</v>
      </c>
      <c r="AC10" s="19" t="n">
        <v>0</v>
      </c>
      <c r="AD10" s="19" t="n">
        <v>0.343459335579379</v>
      </c>
      <c r="AE10" s="19"/>
      <c r="AF10" s="19" t="n">
        <v>0.150569724701205</v>
      </c>
      <c r="AG10" s="19" t="n">
        <v>0.201011768439692</v>
      </c>
      <c r="AH10" s="19" t="n">
        <v>0.101819621625091</v>
      </c>
      <c r="AI10" s="19"/>
      <c r="AJ10" s="19" t="n">
        <v>0.163162310899829</v>
      </c>
      <c r="AK10" s="19" t="n">
        <v>0.160583830784675</v>
      </c>
      <c r="AL10" s="19" t="n">
        <v>0.352629074374557</v>
      </c>
      <c r="AM10" s="19" t="n">
        <v>0</v>
      </c>
      <c r="AN10" s="19" t="n">
        <v>0.0764744547400861</v>
      </c>
      <c r="AO10" s="19"/>
      <c r="AP10" s="19" t="n">
        <v>0.155577171824765</v>
      </c>
      <c r="AQ10" s="19" t="n">
        <v>0.129207435943523</v>
      </c>
      <c r="AR10" s="19" t="n">
        <v>0.360115508215572</v>
      </c>
      <c r="AS10" s="19" t="n">
        <v>0.104282199203723</v>
      </c>
      <c r="AT10" s="19" t="n">
        <v>0.0952254906980916</v>
      </c>
      <c r="AU10" s="19"/>
      <c r="AV10" s="19" t="n">
        <v>0.139686587632503</v>
      </c>
      <c r="AW10" s="19" t="n">
        <v>0.155371121243911</v>
      </c>
      <c r="AX10" s="19" t="n">
        <v>0.389869194726196</v>
      </c>
      <c r="AY10" s="19" t="n">
        <v>0.109000526032098</v>
      </c>
      <c r="AZ10" s="19" t="n">
        <v>0.0738184765512434</v>
      </c>
      <c r="BA10" s="19" t="n">
        <v>0.179675117854273</v>
      </c>
      <c r="BB10" s="19"/>
      <c r="BC10" s="19" t="n">
        <v>0.0578914339019671</v>
      </c>
      <c r="BD10" s="19" t="n">
        <v>0.17451323329819</v>
      </c>
      <c r="BE10" s="19" t="n">
        <v>0.248403533117111</v>
      </c>
      <c r="BF10" s="19" t="n">
        <v>0.121114760711506</v>
      </c>
      <c r="BG10" s="19" t="s">
        <v>697</v>
      </c>
    </row>
    <row r="11">
      <c r="B11" s="20" t="s">
        <v>690</v>
      </c>
      <c r="C11" s="19" t="n">
        <v>0.164946254096684</v>
      </c>
      <c r="D11" s="19" t="n">
        <v>0.218043760657918</v>
      </c>
      <c r="E11" s="19" t="n">
        <v>0.111160098915764</v>
      </c>
      <c r="F11" s="19"/>
      <c r="G11" s="19" t="n">
        <v>0.171269466533112</v>
      </c>
      <c r="H11" s="19" t="n">
        <v>0.125866726497694</v>
      </c>
      <c r="I11" s="19" t="n">
        <v>0.250875856845259</v>
      </c>
      <c r="J11" s="19" t="n">
        <v>0.0519778509565035</v>
      </c>
      <c r="K11" s="19" t="n">
        <v>0.299927355373314</v>
      </c>
      <c r="L11" s="19" t="n">
        <v>0.122069924754527</v>
      </c>
      <c r="M11" s="19"/>
      <c r="N11" s="19" t="n">
        <v>0.156558199632962</v>
      </c>
      <c r="O11" s="19" t="n">
        <v>0.15730002423737</v>
      </c>
      <c r="P11" s="19" t="n">
        <v>0.164598885443321</v>
      </c>
      <c r="Q11" s="19" t="n">
        <v>0.178285696049883</v>
      </c>
      <c r="R11" s="19"/>
      <c r="S11" s="19" t="n">
        <v>0.250918024000569</v>
      </c>
      <c r="T11" s="19" t="n">
        <v>0.105002326258823</v>
      </c>
      <c r="U11" s="19" t="n">
        <v>0</v>
      </c>
      <c r="V11" s="19" t="n">
        <v>0.0924720351429577</v>
      </c>
      <c r="W11" s="19" t="n">
        <v>0.240979016518956</v>
      </c>
      <c r="X11" s="19" t="n">
        <v>0.604519614805053</v>
      </c>
      <c r="Y11" s="19" t="n">
        <v>0</v>
      </c>
      <c r="Z11" s="19" t="n">
        <v>0</v>
      </c>
      <c r="AA11" s="19" t="n">
        <v>0</v>
      </c>
      <c r="AB11" s="19" t="n">
        <v>0.226082757985794</v>
      </c>
      <c r="AC11" s="19" t="n">
        <v>0.224938055576974</v>
      </c>
      <c r="AD11" s="19" t="n">
        <v>0</v>
      </c>
      <c r="AE11" s="19"/>
      <c r="AF11" s="19" t="n">
        <v>0.134909474263789</v>
      </c>
      <c r="AG11" s="19" t="n">
        <v>0.230750961411585</v>
      </c>
      <c r="AH11" s="19" t="n">
        <v>0.0620175376896272</v>
      </c>
      <c r="AI11" s="19"/>
      <c r="AJ11" s="19" t="n">
        <v>0.188456193873679</v>
      </c>
      <c r="AK11" s="19" t="n">
        <v>0.119383719295556</v>
      </c>
      <c r="AL11" s="19" t="n">
        <v>0.271608653532691</v>
      </c>
      <c r="AM11" s="19" t="n">
        <v>0</v>
      </c>
      <c r="AN11" s="19" t="n">
        <v>0.148025353564544</v>
      </c>
      <c r="AO11" s="19"/>
      <c r="AP11" s="19" t="n">
        <v>0.111988307287444</v>
      </c>
      <c r="AQ11" s="19" t="n">
        <v>0.191649999698264</v>
      </c>
      <c r="AR11" s="19" t="n">
        <v>0.195652893746501</v>
      </c>
      <c r="AS11" s="19" t="n">
        <v>0.127385212309531</v>
      </c>
      <c r="AT11" s="19" t="n">
        <v>0.371560572661004</v>
      </c>
      <c r="AU11" s="19"/>
      <c r="AV11" s="19" t="n">
        <v>0.161814045317418</v>
      </c>
      <c r="AW11" s="19" t="n">
        <v>0.25399665569322</v>
      </c>
      <c r="AX11" s="19" t="n">
        <v>0.130962273962154</v>
      </c>
      <c r="AY11" s="19" t="n">
        <v>0</v>
      </c>
      <c r="AZ11" s="19" t="n">
        <v>0.360551931145177</v>
      </c>
      <c r="BA11" s="19" t="n">
        <v>0.100972311325101</v>
      </c>
      <c r="BB11" s="19"/>
      <c r="BC11" s="19" t="n">
        <v>0.205777857182237</v>
      </c>
      <c r="BD11" s="19" t="n">
        <v>0.155796015146477</v>
      </c>
      <c r="BE11" s="19" t="n">
        <v>0.169511295168497</v>
      </c>
      <c r="BF11" s="19" t="n">
        <v>0.183577696592416</v>
      </c>
      <c r="BG11" s="19" t="s">
        <v>697</v>
      </c>
    </row>
    <row r="12">
      <c r="B12" s="20" t="s">
        <v>691</v>
      </c>
      <c r="C12" s="19" t="n">
        <v>0.199784653461582</v>
      </c>
      <c r="D12" s="19" t="n">
        <v>0.154906835155151</v>
      </c>
      <c r="E12" s="19" t="n">
        <v>0.245244515062185</v>
      </c>
      <c r="F12" s="19"/>
      <c r="G12" s="19" t="n">
        <v>0.231039320082513</v>
      </c>
      <c r="H12" s="19" t="n">
        <v>0.176433771907613</v>
      </c>
      <c r="I12" s="19" t="n">
        <v>0.0409586999324234</v>
      </c>
      <c r="J12" s="19" t="n">
        <v>0.204863350933823</v>
      </c>
      <c r="K12" s="19" t="n">
        <v>0.270821101690536</v>
      </c>
      <c r="L12" s="19" t="n">
        <v>0.280102798503418</v>
      </c>
      <c r="M12" s="19"/>
      <c r="N12" s="19" t="n">
        <v>0.139387859018954</v>
      </c>
      <c r="O12" s="19" t="n">
        <v>0.229619274932368</v>
      </c>
      <c r="P12" s="19" t="n">
        <v>0.244054548393505</v>
      </c>
      <c r="Q12" s="19" t="n">
        <v>0.181844718702424</v>
      </c>
      <c r="R12" s="19"/>
      <c r="S12" s="19" t="n">
        <v>0.188571448831932</v>
      </c>
      <c r="T12" s="19" t="n">
        <v>0.321414138866163</v>
      </c>
      <c r="U12" s="19" t="n">
        <v>0.321556087259026</v>
      </c>
      <c r="V12" s="19" t="n">
        <v>0.173735015706506</v>
      </c>
      <c r="W12" s="19" t="n">
        <v>0.494440965588501</v>
      </c>
      <c r="X12" s="19" t="n">
        <v>0</v>
      </c>
      <c r="Y12" s="19" t="n">
        <v>0.223849507581232</v>
      </c>
      <c r="Z12" s="19" t="n">
        <v>0</v>
      </c>
      <c r="AA12" s="19" t="n">
        <v>0.0527388737872601</v>
      </c>
      <c r="AB12" s="19" t="n">
        <v>0.177799418571556</v>
      </c>
      <c r="AC12" s="19" t="n">
        <v>0</v>
      </c>
      <c r="AD12" s="19" t="n">
        <v>0</v>
      </c>
      <c r="AE12" s="19"/>
      <c r="AF12" s="19" t="n">
        <v>0.254810517097787</v>
      </c>
      <c r="AG12" s="19" t="n">
        <v>0.127624771474758</v>
      </c>
      <c r="AH12" s="19" t="n">
        <v>0.219084168176726</v>
      </c>
      <c r="AI12" s="19"/>
      <c r="AJ12" s="19" t="n">
        <v>0.21346367860402</v>
      </c>
      <c r="AK12" s="19" t="n">
        <v>0.240402020404832</v>
      </c>
      <c r="AL12" s="19" t="n">
        <v>0.254194585879</v>
      </c>
      <c r="AM12" s="19" t="n">
        <v>0.499922041649047</v>
      </c>
      <c r="AN12" s="19" t="n">
        <v>0.173022617193364</v>
      </c>
      <c r="AO12" s="19"/>
      <c r="AP12" s="19" t="n">
        <v>0.276938897617014</v>
      </c>
      <c r="AQ12" s="19" t="n">
        <v>0.17653743655843</v>
      </c>
      <c r="AR12" s="19" t="n">
        <v>0.185023544966504</v>
      </c>
      <c r="AS12" s="19" t="n">
        <v>0.220723134310057</v>
      </c>
      <c r="AT12" s="19" t="n">
        <v>0</v>
      </c>
      <c r="AU12" s="19"/>
      <c r="AV12" s="19" t="n">
        <v>0.20849995191518</v>
      </c>
      <c r="AW12" s="19" t="n">
        <v>0.267227652234771</v>
      </c>
      <c r="AX12" s="19" t="n">
        <v>0.301927030486646</v>
      </c>
      <c r="AY12" s="19" t="n">
        <v>0.13368132312483</v>
      </c>
      <c r="AZ12" s="19" t="n">
        <v>0</v>
      </c>
      <c r="BA12" s="19" t="n">
        <v>0.0809970793445096</v>
      </c>
      <c r="BB12" s="19"/>
      <c r="BC12" s="19" t="n">
        <v>0.15617601381519</v>
      </c>
      <c r="BD12" s="19" t="n">
        <v>0.210842423443257</v>
      </c>
      <c r="BE12" s="19" t="n">
        <v>0.211035628560385</v>
      </c>
      <c r="BF12" s="19" t="n">
        <v>0.0811082181331333</v>
      </c>
      <c r="BG12" s="19" t="s">
        <v>697</v>
      </c>
    </row>
    <row r="13">
      <c r="B13" s="20" t="s">
        <v>692</v>
      </c>
      <c r="C13" s="19" t="n">
        <v>0.129077513765114</v>
      </c>
      <c r="D13" s="19" t="n">
        <v>0.145916436525218</v>
      </c>
      <c r="E13" s="19" t="n">
        <v>0.112020198435061</v>
      </c>
      <c r="F13" s="19"/>
      <c r="G13" s="19" t="n">
        <v>0.166474848595384</v>
      </c>
      <c r="H13" s="19" t="n">
        <v>0.0735564848079176</v>
      </c>
      <c r="I13" s="19" t="n">
        <v>0.16377499960661</v>
      </c>
      <c r="J13" s="19" t="n">
        <v>0.15487423268542</v>
      </c>
      <c r="K13" s="19" t="n">
        <v>0.0451763782573168</v>
      </c>
      <c r="L13" s="19" t="n">
        <v>0.157596423638881</v>
      </c>
      <c r="M13" s="19"/>
      <c r="N13" s="19" t="n">
        <v>0.201905005605519</v>
      </c>
      <c r="O13" s="19" t="n">
        <v>0.0574502546540768</v>
      </c>
      <c r="P13" s="19" t="n">
        <v>0.103771998441887</v>
      </c>
      <c r="Q13" s="19" t="n">
        <v>0.162887523924259</v>
      </c>
      <c r="R13" s="19"/>
      <c r="S13" s="19" t="n">
        <v>0.267371459344736</v>
      </c>
      <c r="T13" s="19" t="n">
        <v>0.211759242277147</v>
      </c>
      <c r="U13" s="19" t="n">
        <v>0.109820668311095</v>
      </c>
      <c r="V13" s="19" t="n">
        <v>0.272310518158412</v>
      </c>
      <c r="W13" s="19" t="n">
        <v>0.128158761147507</v>
      </c>
      <c r="X13" s="19" t="n">
        <v>0.0857037916199474</v>
      </c>
      <c r="Y13" s="19" t="n">
        <v>0</v>
      </c>
      <c r="Z13" s="19" t="n">
        <v>0</v>
      </c>
      <c r="AA13" s="19" t="n">
        <v>0</v>
      </c>
      <c r="AB13" s="19" t="n">
        <v>0.0606098216491601</v>
      </c>
      <c r="AC13" s="19" t="n">
        <v>0</v>
      </c>
      <c r="AD13" s="19" t="n">
        <v>0.158644668757248</v>
      </c>
      <c r="AE13" s="19"/>
      <c r="AF13" s="19" t="n">
        <v>0.160499158940095</v>
      </c>
      <c r="AG13" s="19" t="n">
        <v>0.122813626996041</v>
      </c>
      <c r="AH13" s="19" t="n">
        <v>0.050848804810592</v>
      </c>
      <c r="AI13" s="19"/>
      <c r="AJ13" s="19" t="n">
        <v>0.179653398271195</v>
      </c>
      <c r="AK13" s="19" t="n">
        <v>0.12586412609205</v>
      </c>
      <c r="AL13" s="19" t="n">
        <v>0</v>
      </c>
      <c r="AM13" s="19" t="n">
        <v>0</v>
      </c>
      <c r="AN13" s="19" t="n">
        <v>0.0698782928814664</v>
      </c>
      <c r="AO13" s="19"/>
      <c r="AP13" s="19" t="n">
        <v>0.159477847177626</v>
      </c>
      <c r="AQ13" s="19" t="n">
        <v>0.114011674750761</v>
      </c>
      <c r="AR13" s="19" t="n">
        <v>0.0852736732981893</v>
      </c>
      <c r="AS13" s="19" t="n">
        <v>0.285561163401641</v>
      </c>
      <c r="AT13" s="19" t="n">
        <v>0.11808382965352</v>
      </c>
      <c r="AU13" s="19"/>
      <c r="AV13" s="19" t="n">
        <v>0.13171383329244</v>
      </c>
      <c r="AW13" s="19" t="n">
        <v>0.12236355493554</v>
      </c>
      <c r="AX13" s="19" t="n">
        <v>0</v>
      </c>
      <c r="AY13" s="19" t="n">
        <v>0.271426518997722</v>
      </c>
      <c r="AZ13" s="19" t="n">
        <v>0.0915381831740365</v>
      </c>
      <c r="BA13" s="19" t="n">
        <v>0.177870012412281</v>
      </c>
      <c r="BB13" s="19"/>
      <c r="BC13" s="19" t="n">
        <v>0.204249373117058</v>
      </c>
      <c r="BD13" s="19" t="n">
        <v>0.0835754908816196</v>
      </c>
      <c r="BE13" s="19" t="n">
        <v>0.0737041726630916</v>
      </c>
      <c r="BF13" s="19" t="n">
        <v>0.254248021017837</v>
      </c>
      <c r="BG13" s="19" t="s">
        <v>697</v>
      </c>
    </row>
    <row r="14">
      <c r="B14" s="20" t="s">
        <v>598</v>
      </c>
      <c r="C14" s="19" t="n">
        <v>0.0995602602026347</v>
      </c>
      <c r="D14" s="19" t="n">
        <v>0.0897102062832108</v>
      </c>
      <c r="E14" s="19" t="n">
        <v>0.109538064490668</v>
      </c>
      <c r="F14" s="19"/>
      <c r="G14" s="19" t="n">
        <v>0.245923964767924</v>
      </c>
      <c r="H14" s="19" t="n">
        <v>0.0387686515752082</v>
      </c>
      <c r="I14" s="19" t="n">
        <v>0.10262022125554</v>
      </c>
      <c r="J14" s="19" t="n">
        <v>0.0762838454352999</v>
      </c>
      <c r="K14" s="19" t="n">
        <v>0.15287889887619</v>
      </c>
      <c r="L14" s="19" t="n">
        <v>0.0737000791106612</v>
      </c>
      <c r="M14" s="19"/>
      <c r="N14" s="19" t="n">
        <v>0</v>
      </c>
      <c r="O14" s="19" t="n">
        <v>0.205119544019281</v>
      </c>
      <c r="P14" s="19" t="n">
        <v>0.0852544823856195</v>
      </c>
      <c r="Q14" s="19" t="n">
        <v>0.0828085462665031</v>
      </c>
      <c r="R14" s="19"/>
      <c r="S14" s="19" t="n">
        <v>0.0698886279261521</v>
      </c>
      <c r="T14" s="19" t="n">
        <v>0.0525382502714004</v>
      </c>
      <c r="U14" s="19" t="n">
        <v>0.0890090019077361</v>
      </c>
      <c r="V14" s="19" t="n">
        <v>0.129371801710889</v>
      </c>
      <c r="W14" s="19" t="n">
        <v>0</v>
      </c>
      <c r="X14" s="19" t="n">
        <v>0</v>
      </c>
      <c r="Y14" s="19" t="n">
        <v>0.127915256127842</v>
      </c>
      <c r="Z14" s="19" t="n">
        <v>0</v>
      </c>
      <c r="AA14" s="19" t="n">
        <v>0.292175178558789</v>
      </c>
      <c r="AB14" s="19" t="n">
        <v>0.0608092976828877</v>
      </c>
      <c r="AC14" s="19" t="n">
        <v>0.393353113457731</v>
      </c>
      <c r="AD14" s="19" t="n">
        <v>0.203510479148318</v>
      </c>
      <c r="AE14" s="19"/>
      <c r="AF14" s="19" t="n">
        <v>0.0754010163419411</v>
      </c>
      <c r="AG14" s="19" t="n">
        <v>0.121873148650068</v>
      </c>
      <c r="AH14" s="19" t="n">
        <v>0.0858243140324095</v>
      </c>
      <c r="AI14" s="19"/>
      <c r="AJ14" s="19" t="n">
        <v>0.0432462839852471</v>
      </c>
      <c r="AK14" s="19" t="n">
        <v>0.0778666736362455</v>
      </c>
      <c r="AL14" s="19" t="n">
        <v>0</v>
      </c>
      <c r="AM14" s="19" t="n">
        <v>0</v>
      </c>
      <c r="AN14" s="19" t="n">
        <v>0.173159637873671</v>
      </c>
      <c r="AO14" s="19"/>
      <c r="AP14" s="19" t="n">
        <v>0.0895320964586683</v>
      </c>
      <c r="AQ14" s="19" t="n">
        <v>0.115607034148859</v>
      </c>
      <c r="AR14" s="19" t="n">
        <v>0.0828604998914533</v>
      </c>
      <c r="AS14" s="19" t="n">
        <v>0</v>
      </c>
      <c r="AT14" s="19" t="n">
        <v>0</v>
      </c>
      <c r="AU14" s="19"/>
      <c r="AV14" s="19" t="n">
        <v>0.142442811632435</v>
      </c>
      <c r="AW14" s="19" t="n">
        <v>0.0386429137596107</v>
      </c>
      <c r="AX14" s="19" t="n">
        <v>0.116434272863753</v>
      </c>
      <c r="AY14" s="19" t="n">
        <v>0.11148439442422</v>
      </c>
      <c r="AZ14" s="19" t="n">
        <v>0</v>
      </c>
      <c r="BA14" s="19" t="n">
        <v>0.159678308142207</v>
      </c>
      <c r="BB14" s="19"/>
      <c r="BC14" s="19" t="n">
        <v>0.122073876000919</v>
      </c>
      <c r="BD14" s="19" t="n">
        <v>0.172947499614166</v>
      </c>
      <c r="BE14" s="19" t="n">
        <v>0.0209951546899596</v>
      </c>
      <c r="BF14" s="19" t="n">
        <v>0</v>
      </c>
      <c r="BG14" s="19" t="s">
        <v>697</v>
      </c>
    </row>
    <row r="15">
      <c r="B15" s="20" t="s">
        <v>693</v>
      </c>
      <c r="C15" s="19" t="n">
        <v>0.0537104818673622</v>
      </c>
      <c r="D15" s="19" t="n">
        <v>0.0629863380140611</v>
      </c>
      <c r="E15" s="19" t="n">
        <v>0.0443143224155644</v>
      </c>
      <c r="F15" s="19"/>
      <c r="G15" s="19" t="n">
        <v>0.113123428724312</v>
      </c>
      <c r="H15" s="19" t="n">
        <v>0.0594323806844175</v>
      </c>
      <c r="I15" s="19" t="n">
        <v>0.0402378526962934</v>
      </c>
      <c r="J15" s="19" t="n">
        <v>0</v>
      </c>
      <c r="K15" s="19" t="n">
        <v>0.0894025930917165</v>
      </c>
      <c r="L15" s="19" t="n">
        <v>0.0524384957279654</v>
      </c>
      <c r="M15" s="19"/>
      <c r="N15" s="19" t="n">
        <v>0.115738641089478</v>
      </c>
      <c r="O15" s="19" t="n">
        <v>0</v>
      </c>
      <c r="P15" s="19" t="n">
        <v>0.0284379382715893</v>
      </c>
      <c r="Q15" s="19" t="n">
        <v>0.0784998016167321</v>
      </c>
      <c r="R15" s="19"/>
      <c r="S15" s="19" t="n">
        <v>0.0413984766498193</v>
      </c>
      <c r="T15" s="19" t="n">
        <v>0.044842424003277</v>
      </c>
      <c r="U15" s="19" t="n">
        <v>0</v>
      </c>
      <c r="V15" s="19" t="n">
        <v>0</v>
      </c>
      <c r="W15" s="19" t="n">
        <v>0</v>
      </c>
      <c r="X15" s="19" t="n">
        <v>0.111998597835185</v>
      </c>
      <c r="Y15" s="19" t="n">
        <v>0</v>
      </c>
      <c r="Z15" s="19" t="n">
        <v>0.249732946477963</v>
      </c>
      <c r="AA15" s="19" t="n">
        <v>0.0561737476176256</v>
      </c>
      <c r="AB15" s="19" t="n">
        <v>0.0565313347885295</v>
      </c>
      <c r="AC15" s="19" t="n">
        <v>0</v>
      </c>
      <c r="AD15" s="19" t="n">
        <v>0.294385516515055</v>
      </c>
      <c r="AE15" s="19"/>
      <c r="AF15" s="19" t="n">
        <v>0.0748671286936179</v>
      </c>
      <c r="AG15" s="19" t="n">
        <v>0.0223039315818143</v>
      </c>
      <c r="AH15" s="19" t="n">
        <v>0.0380540561711293</v>
      </c>
      <c r="AI15" s="19"/>
      <c r="AJ15" s="19" t="n">
        <v>0.0572865314762942</v>
      </c>
      <c r="AK15" s="19" t="n">
        <v>0.0315989301317421</v>
      </c>
      <c r="AL15" s="19" t="n">
        <v>0</v>
      </c>
      <c r="AM15" s="19" t="n">
        <v>0</v>
      </c>
      <c r="AN15" s="19" t="n">
        <v>0</v>
      </c>
      <c r="AO15" s="19"/>
      <c r="AP15" s="19" t="n">
        <v>0</v>
      </c>
      <c r="AQ15" s="19" t="n">
        <v>0.0662182657869889</v>
      </c>
      <c r="AR15" s="19" t="n">
        <v>0</v>
      </c>
      <c r="AS15" s="19" t="n">
        <v>0.0495928572083177</v>
      </c>
      <c r="AT15" s="19" t="n">
        <v>0.13501074786253</v>
      </c>
      <c r="AU15" s="19"/>
      <c r="AV15" s="19" t="n">
        <v>0.0274961587313822</v>
      </c>
      <c r="AW15" s="19" t="n">
        <v>0</v>
      </c>
      <c r="AX15" s="19" t="n">
        <v>0.060807227961252</v>
      </c>
      <c r="AY15" s="19" t="n">
        <v>0.116285257300144</v>
      </c>
      <c r="AZ15" s="19" t="n">
        <v>0.177910783954786</v>
      </c>
      <c r="BA15" s="19" t="n">
        <v>0</v>
      </c>
      <c r="BB15" s="19"/>
      <c r="BC15" s="19" t="n">
        <v>0</v>
      </c>
      <c r="BD15" s="19" t="n">
        <v>0.0580952423584868</v>
      </c>
      <c r="BE15" s="19" t="n">
        <v>0.0703523983845036</v>
      </c>
      <c r="BF15" s="19" t="n">
        <v>0.073208312854332</v>
      </c>
      <c r="BG15" s="19" t="s">
        <v>697</v>
      </c>
    </row>
    <row r="16">
      <c r="B16" s="20" t="s">
        <v>100</v>
      </c>
      <c r="C16" s="21" t="n">
        <v>0.0602756478271869</v>
      </c>
      <c r="D16" s="21" t="n">
        <v>0.0658393209994653</v>
      </c>
      <c r="E16" s="21" t="n">
        <v>0.0546398165424357</v>
      </c>
      <c r="F16" s="21"/>
      <c r="G16" s="21" t="n">
        <v>0</v>
      </c>
      <c r="H16" s="21" t="n">
        <v>0.0884843805983538</v>
      </c>
      <c r="I16" s="21" t="n">
        <v>0.029640439849137</v>
      </c>
      <c r="J16" s="21" t="n">
        <v>0.121651629067969</v>
      </c>
      <c r="K16" s="21" t="n">
        <v>0</v>
      </c>
      <c r="L16" s="21" t="n">
        <v>0.0796766992232694</v>
      </c>
      <c r="M16" s="21"/>
      <c r="N16" s="21" t="n">
        <v>0.033600681650129</v>
      </c>
      <c r="O16" s="21" t="n">
        <v>0.0555175541271702</v>
      </c>
      <c r="P16" s="21" t="n">
        <v>0.0521522737102844</v>
      </c>
      <c r="Q16" s="21" t="n">
        <v>0.089745517073555</v>
      </c>
      <c r="R16" s="21"/>
      <c r="S16" s="21" t="n">
        <v>0.0567389068534384</v>
      </c>
      <c r="T16" s="21" t="n">
        <v>0.0881417251647605</v>
      </c>
      <c r="U16" s="21" t="n">
        <v>0.18007390722688</v>
      </c>
      <c r="V16" s="21" t="n">
        <v>0</v>
      </c>
      <c r="W16" s="21" t="n">
        <v>0</v>
      </c>
      <c r="X16" s="21" t="n">
        <v>0</v>
      </c>
      <c r="Y16" s="21" t="n">
        <v>0</v>
      </c>
      <c r="Z16" s="21" t="n">
        <v>0.183960969147583</v>
      </c>
      <c r="AA16" s="21" t="n">
        <v>0.114688025160547</v>
      </c>
      <c r="AB16" s="21" t="n">
        <v>0.0752775045670621</v>
      </c>
      <c r="AC16" s="21" t="n">
        <v>0</v>
      </c>
      <c r="AD16" s="21" t="n">
        <v>0</v>
      </c>
      <c r="AE16" s="21"/>
      <c r="AF16" s="21" t="n">
        <v>0.0326052762374095</v>
      </c>
      <c r="AG16" s="21" t="n">
        <v>0.0662565398338714</v>
      </c>
      <c r="AH16" s="21" t="n">
        <v>0.118814702638222</v>
      </c>
      <c r="AI16" s="21"/>
      <c r="AJ16" s="21" t="n">
        <v>0.0379905082097318</v>
      </c>
      <c r="AK16" s="21" t="n">
        <v>0.0813585326794695</v>
      </c>
      <c r="AL16" s="21" t="n">
        <v>0.121567686213753</v>
      </c>
      <c r="AM16" s="21" t="n">
        <v>0</v>
      </c>
      <c r="AN16" s="21" t="n">
        <v>0.0530005975293702</v>
      </c>
      <c r="AO16" s="21"/>
      <c r="AP16" s="21" t="n">
        <v>0.0436400818274473</v>
      </c>
      <c r="AQ16" s="21" t="n">
        <v>0.0216252427729217</v>
      </c>
      <c r="AR16" s="21" t="n">
        <v>0.0910738798817813</v>
      </c>
      <c r="AS16" s="21" t="n">
        <v>0.0469409575249888</v>
      </c>
      <c r="AT16" s="21" t="n">
        <v>0.201007300417105</v>
      </c>
      <c r="AU16" s="21"/>
      <c r="AV16" s="21" t="n">
        <v>0.0249829118616831</v>
      </c>
      <c r="AW16" s="21" t="n">
        <v>0</v>
      </c>
      <c r="AX16" s="21" t="n">
        <v>0</v>
      </c>
      <c r="AY16" s="21" t="n">
        <v>0.0842045677413945</v>
      </c>
      <c r="AZ16" s="21" t="n">
        <v>0.155820175708123</v>
      </c>
      <c r="BA16" s="21" t="n">
        <v>0.226892962409786</v>
      </c>
      <c r="BB16" s="21"/>
      <c r="BC16" s="21" t="n">
        <v>0.0860557776604727</v>
      </c>
      <c r="BD16" s="21" t="n">
        <v>0.0203837322781355</v>
      </c>
      <c r="BE16" s="21" t="n">
        <v>0.0556999854048713</v>
      </c>
      <c r="BF16" s="21" t="n">
        <v>0</v>
      </c>
      <c r="BG16" s="21" t="s">
        <v>697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106</v>
      </c>
      <c r="D7" s="11" t="n">
        <v>53</v>
      </c>
      <c r="E7" s="11" t="n">
        <v>52</v>
      </c>
      <c r="F7" s="11"/>
      <c r="G7" s="11" t="n">
        <v>16</v>
      </c>
      <c r="H7" s="11" t="n">
        <v>13</v>
      </c>
      <c r="I7" s="11" t="n">
        <v>18</v>
      </c>
      <c r="J7" s="11" t="n">
        <v>21</v>
      </c>
      <c r="K7" s="11" t="n">
        <v>21</v>
      </c>
      <c r="L7" s="11" t="n">
        <v>17</v>
      </c>
      <c r="M7" s="11"/>
      <c r="N7" s="11" t="n">
        <v>29</v>
      </c>
      <c r="O7" s="11" t="n">
        <v>21</v>
      </c>
      <c r="P7" s="11" t="n">
        <v>25</v>
      </c>
      <c r="Q7" s="11" t="n">
        <v>31</v>
      </c>
      <c r="R7" s="11"/>
      <c r="S7" s="11" t="n">
        <v>10</v>
      </c>
      <c r="T7" s="11" t="n">
        <v>13</v>
      </c>
      <c r="U7" s="11" t="n">
        <v>4</v>
      </c>
      <c r="V7" s="11" t="n">
        <v>11</v>
      </c>
      <c r="W7" s="11" t="n">
        <v>7</v>
      </c>
      <c r="X7" s="11" t="n">
        <v>10</v>
      </c>
      <c r="Y7" s="11" t="n">
        <v>14</v>
      </c>
      <c r="Z7" s="11" t="n">
        <v>1</v>
      </c>
      <c r="AA7" s="11" t="n">
        <v>17</v>
      </c>
      <c r="AB7" s="11" t="n">
        <v>9</v>
      </c>
      <c r="AC7" s="11" t="n">
        <v>6</v>
      </c>
      <c r="AD7" s="11" t="n">
        <v>4</v>
      </c>
      <c r="AE7" s="11"/>
      <c r="AF7" s="11" t="n">
        <v>41</v>
      </c>
      <c r="AG7" s="11" t="n">
        <v>45</v>
      </c>
      <c r="AH7" s="11" t="n">
        <v>9</v>
      </c>
      <c r="AI7" s="11"/>
      <c r="AJ7" s="11" t="n">
        <v>41</v>
      </c>
      <c r="AK7" s="11" t="n">
        <v>27</v>
      </c>
      <c r="AL7" s="11" t="n">
        <v>8</v>
      </c>
      <c r="AM7" s="11" t="n">
        <v>3</v>
      </c>
      <c r="AN7" s="11" t="n">
        <v>8</v>
      </c>
      <c r="AO7" s="11"/>
      <c r="AP7" s="11" t="n">
        <v>20</v>
      </c>
      <c r="AQ7" s="11" t="n">
        <v>36</v>
      </c>
      <c r="AR7" s="11" t="n">
        <v>11</v>
      </c>
      <c r="AS7" s="11" t="n">
        <v>18</v>
      </c>
      <c r="AT7" s="11" t="n">
        <v>4</v>
      </c>
      <c r="AU7" s="11"/>
      <c r="AV7" s="11" t="n">
        <v>28</v>
      </c>
      <c r="AW7" s="11" t="n">
        <v>20</v>
      </c>
      <c r="AX7" s="11" t="n">
        <v>10</v>
      </c>
      <c r="AY7" s="11" t="n">
        <v>23</v>
      </c>
      <c r="AZ7" s="11" t="n">
        <v>5</v>
      </c>
      <c r="BA7" s="11" t="n">
        <v>7</v>
      </c>
      <c r="BB7" s="11"/>
      <c r="BC7" s="11" t="n">
        <v>24</v>
      </c>
      <c r="BD7" s="11" t="n">
        <v>23</v>
      </c>
      <c r="BE7" s="11" t="n">
        <v>30</v>
      </c>
      <c r="BF7" s="11" t="n">
        <v>14</v>
      </c>
      <c r="BG7" s="11" t="n">
        <v>1</v>
      </c>
    </row>
    <row r="8" ht="30" customHeight="1">
      <c r="B8" s="12" t="s">
        <v>20</v>
      </c>
      <c r="C8" s="12" t="n">
        <v>105</v>
      </c>
      <c r="D8" s="12" t="n">
        <v>52</v>
      </c>
      <c r="E8" s="12" t="n">
        <v>53</v>
      </c>
      <c r="F8" s="12"/>
      <c r="G8" s="12" t="n">
        <v>15</v>
      </c>
      <c r="H8" s="12" t="n">
        <v>13</v>
      </c>
      <c r="I8" s="12" t="n">
        <v>20</v>
      </c>
      <c r="J8" s="12" t="n">
        <v>20</v>
      </c>
      <c r="K8" s="12" t="n">
        <v>21</v>
      </c>
      <c r="L8" s="12" t="n">
        <v>16</v>
      </c>
      <c r="M8" s="12"/>
      <c r="N8" s="12" t="n">
        <v>29</v>
      </c>
      <c r="O8" s="12" t="n">
        <v>24</v>
      </c>
      <c r="P8" s="12" t="n">
        <v>23</v>
      </c>
      <c r="Q8" s="12" t="n">
        <v>30</v>
      </c>
      <c r="R8" s="12"/>
      <c r="S8" s="12" t="n">
        <v>9</v>
      </c>
      <c r="T8" s="12" t="n">
        <v>13</v>
      </c>
      <c r="U8" s="12" t="n">
        <v>4</v>
      </c>
      <c r="V8" s="12" t="n">
        <v>14</v>
      </c>
      <c r="W8" s="12" t="n">
        <v>7</v>
      </c>
      <c r="X8" s="12" t="n">
        <v>12</v>
      </c>
      <c r="Y8" s="12" t="n">
        <v>13</v>
      </c>
      <c r="Z8" s="12" t="n">
        <v>1</v>
      </c>
      <c r="AA8" s="12" t="n">
        <v>15</v>
      </c>
      <c r="AB8" s="12" t="n">
        <v>8</v>
      </c>
      <c r="AC8" s="12" t="n">
        <v>5</v>
      </c>
      <c r="AD8" s="12" t="n">
        <v>4</v>
      </c>
      <c r="AE8" s="12"/>
      <c r="AF8" s="12" t="n">
        <v>41</v>
      </c>
      <c r="AG8" s="12" t="n">
        <v>45</v>
      </c>
      <c r="AH8" s="12" t="n">
        <v>9</v>
      </c>
      <c r="AI8" s="12"/>
      <c r="AJ8" s="12" t="n">
        <v>40</v>
      </c>
      <c r="AK8" s="12" t="n">
        <v>27</v>
      </c>
      <c r="AL8" s="12" t="n">
        <v>8</v>
      </c>
      <c r="AM8" s="12" t="n">
        <v>3</v>
      </c>
      <c r="AN8" s="12" t="n">
        <v>9</v>
      </c>
      <c r="AO8" s="12"/>
      <c r="AP8" s="12" t="n">
        <v>19</v>
      </c>
      <c r="AQ8" s="12" t="n">
        <v>38</v>
      </c>
      <c r="AR8" s="12" t="n">
        <v>11</v>
      </c>
      <c r="AS8" s="12" t="n">
        <v>17</v>
      </c>
      <c r="AT8" s="12" t="n">
        <v>3</v>
      </c>
      <c r="AU8" s="12"/>
      <c r="AV8" s="12" t="n">
        <v>29</v>
      </c>
      <c r="AW8" s="12" t="n">
        <v>19</v>
      </c>
      <c r="AX8" s="12" t="n">
        <v>11</v>
      </c>
      <c r="AY8" s="12" t="n">
        <v>22</v>
      </c>
      <c r="AZ8" s="12" t="n">
        <v>5</v>
      </c>
      <c r="BA8" s="12" t="n">
        <v>7</v>
      </c>
      <c r="BB8" s="12"/>
      <c r="BC8" s="12" t="n">
        <v>24</v>
      </c>
      <c r="BD8" s="12" t="n">
        <v>22</v>
      </c>
      <c r="BE8" s="12" t="n">
        <v>31</v>
      </c>
      <c r="BF8" s="12" t="n">
        <v>15</v>
      </c>
      <c r="BG8" s="12" t="n">
        <v>1</v>
      </c>
    </row>
    <row r="9">
      <c r="B9" s="20" t="s">
        <v>688</v>
      </c>
      <c r="C9" s="19" t="n">
        <v>0.212638815795846</v>
      </c>
      <c r="D9" s="19" t="n">
        <v>0.174866956217687</v>
      </c>
      <c r="E9" s="19" t="n">
        <v>0.236099438322065</v>
      </c>
      <c r="F9" s="19"/>
      <c r="G9" s="19" t="n">
        <v>0.241100329636712</v>
      </c>
      <c r="H9" s="19" t="n">
        <v>0.217751871455428</v>
      </c>
      <c r="I9" s="19" t="n">
        <v>0.158813787549523</v>
      </c>
      <c r="J9" s="19" t="n">
        <v>0.123239931812285</v>
      </c>
      <c r="K9" s="19" t="n">
        <v>0.275723073415423</v>
      </c>
      <c r="L9" s="19" t="n">
        <v>0.277031117857773</v>
      </c>
      <c r="M9" s="19"/>
      <c r="N9" s="19" t="n">
        <v>0.214411945571415</v>
      </c>
      <c r="O9" s="19" t="n">
        <v>0.0854539904026641</v>
      </c>
      <c r="P9" s="19" t="n">
        <v>0.24002761570864</v>
      </c>
      <c r="Q9" s="19" t="n">
        <v>0.29193142987445</v>
      </c>
      <c r="R9" s="19"/>
      <c r="S9" s="19" t="n">
        <v>0.289897036394454</v>
      </c>
      <c r="T9" s="19" t="n">
        <v>0.162275380697274</v>
      </c>
      <c r="U9" s="19" t="n">
        <v>0</v>
      </c>
      <c r="V9" s="19" t="n">
        <v>0</v>
      </c>
      <c r="W9" s="19" t="n">
        <v>0.135708213084676</v>
      </c>
      <c r="X9" s="19" t="n">
        <v>0.190647006336822</v>
      </c>
      <c r="Y9" s="19" t="n">
        <v>0.498012626029306</v>
      </c>
      <c r="Z9" s="19" t="n">
        <v>0</v>
      </c>
      <c r="AA9" s="19" t="n">
        <v>0.215405683401344</v>
      </c>
      <c r="AB9" s="19" t="n">
        <v>0.230685651912043</v>
      </c>
      <c r="AC9" s="19" t="n">
        <v>0.173074933160551</v>
      </c>
      <c r="AD9" s="19" t="n">
        <v>0.490387630981864</v>
      </c>
      <c r="AE9" s="19"/>
      <c r="AF9" s="19" t="n">
        <v>0.30283039310345</v>
      </c>
      <c r="AG9" s="19" t="n">
        <v>0.0989965938764676</v>
      </c>
      <c r="AH9" s="19" t="n">
        <v>0.0929651103600991</v>
      </c>
      <c r="AI9" s="19"/>
      <c r="AJ9" s="19" t="n">
        <v>0.304319329904093</v>
      </c>
      <c r="AK9" s="19" t="n">
        <v>0.137419727546734</v>
      </c>
      <c r="AL9" s="19" t="n">
        <v>0</v>
      </c>
      <c r="AM9" s="19" t="n">
        <v>0</v>
      </c>
      <c r="AN9" s="19" t="n">
        <v>0</v>
      </c>
      <c r="AO9" s="19"/>
      <c r="AP9" s="19" t="n">
        <v>0.331826939601852</v>
      </c>
      <c r="AQ9" s="19" t="n">
        <v>0.150250020611305</v>
      </c>
      <c r="AR9" s="19" t="n">
        <v>0.17199194392968</v>
      </c>
      <c r="AS9" s="19" t="n">
        <v>0.224636811849247</v>
      </c>
      <c r="AT9" s="19" t="n">
        <v>0.258181141225566</v>
      </c>
      <c r="AU9" s="19"/>
      <c r="AV9" s="19" t="n">
        <v>0.201984531333577</v>
      </c>
      <c r="AW9" s="19" t="n">
        <v>0.277135928675122</v>
      </c>
      <c r="AX9" s="19" t="n">
        <v>0.0748007098350122</v>
      </c>
      <c r="AY9" s="19" t="n">
        <v>0.311401724858026</v>
      </c>
      <c r="AZ9" s="19" t="n">
        <v>0.185124219450829</v>
      </c>
      <c r="BA9" s="19" t="n">
        <v>0</v>
      </c>
      <c r="BB9" s="19"/>
      <c r="BC9" s="19" t="n">
        <v>0.32438526544814</v>
      </c>
      <c r="BD9" s="19" t="n">
        <v>0.219748273840826</v>
      </c>
      <c r="BE9" s="19" t="n">
        <v>0.10821375114656</v>
      </c>
      <c r="BF9" s="19" t="n">
        <v>0.199986113702793</v>
      </c>
      <c r="BG9" s="19" t="n">
        <v>0</v>
      </c>
    </row>
    <row r="10">
      <c r="B10" s="20" t="s">
        <v>689</v>
      </c>
      <c r="C10" s="19" t="n">
        <v>0.188515437288998</v>
      </c>
      <c r="D10" s="19" t="n">
        <v>0.251293129467789</v>
      </c>
      <c r="E10" s="19" t="n">
        <v>0.130576200526851</v>
      </c>
      <c r="F10" s="19"/>
      <c r="G10" s="19" t="n">
        <v>0.197355062714275</v>
      </c>
      <c r="H10" s="19" t="n">
        <v>0.224812570232294</v>
      </c>
      <c r="I10" s="19" t="n">
        <v>0.0936020738663609</v>
      </c>
      <c r="J10" s="19" t="n">
        <v>0.108862080731875</v>
      </c>
      <c r="K10" s="19" t="n">
        <v>0.252737897781847</v>
      </c>
      <c r="L10" s="19" t="n">
        <v>0.282898447032442</v>
      </c>
      <c r="M10" s="19"/>
      <c r="N10" s="19" t="n">
        <v>0.0881362379545801</v>
      </c>
      <c r="O10" s="19" t="n">
        <v>0.312185507488317</v>
      </c>
      <c r="P10" s="19" t="n">
        <v>0.172384719540557</v>
      </c>
      <c r="Q10" s="19" t="n">
        <v>0.200375283921129</v>
      </c>
      <c r="R10" s="19"/>
      <c r="S10" s="19" t="n">
        <v>0.401786590088915</v>
      </c>
      <c r="T10" s="19" t="n">
        <v>0.160984873216468</v>
      </c>
      <c r="U10" s="19" t="n">
        <v>0.253894701816123</v>
      </c>
      <c r="V10" s="19" t="n">
        <v>0.172775514448542</v>
      </c>
      <c r="W10" s="19" t="n">
        <v>0.295237815434093</v>
      </c>
      <c r="X10" s="19" t="n">
        <v>0</v>
      </c>
      <c r="Y10" s="19" t="n">
        <v>0.157883578817513</v>
      </c>
      <c r="Z10" s="19" t="n">
        <v>0</v>
      </c>
      <c r="AA10" s="19" t="n">
        <v>0.128200823286878</v>
      </c>
      <c r="AB10" s="19" t="n">
        <v>0.459311240812568</v>
      </c>
      <c r="AC10" s="19" t="n">
        <v>0</v>
      </c>
      <c r="AD10" s="19" t="n">
        <v>0.220066411643216</v>
      </c>
      <c r="AE10" s="19"/>
      <c r="AF10" s="19" t="n">
        <v>0.189246626320726</v>
      </c>
      <c r="AG10" s="19" t="n">
        <v>0.180830858617704</v>
      </c>
      <c r="AH10" s="19" t="n">
        <v>0.34734463998834</v>
      </c>
      <c r="AI10" s="19"/>
      <c r="AJ10" s="19" t="n">
        <v>0.197180412020752</v>
      </c>
      <c r="AK10" s="19" t="n">
        <v>0.175877830038468</v>
      </c>
      <c r="AL10" s="19" t="n">
        <v>0.265424613690036</v>
      </c>
      <c r="AM10" s="19" t="n">
        <v>0</v>
      </c>
      <c r="AN10" s="19" t="n">
        <v>0.365260611546853</v>
      </c>
      <c r="AO10" s="19"/>
      <c r="AP10" s="19" t="n">
        <v>0.170182558937114</v>
      </c>
      <c r="AQ10" s="19" t="n">
        <v>0.159664010422067</v>
      </c>
      <c r="AR10" s="19" t="n">
        <v>0.463269419910224</v>
      </c>
      <c r="AS10" s="19" t="n">
        <v>0.0934179032999334</v>
      </c>
      <c r="AT10" s="19" t="n">
        <v>0.319998928114888</v>
      </c>
      <c r="AU10" s="19"/>
      <c r="AV10" s="19" t="n">
        <v>0.128273175350841</v>
      </c>
      <c r="AW10" s="19" t="n">
        <v>0.218919579373216</v>
      </c>
      <c r="AX10" s="19" t="n">
        <v>0.291846395456813</v>
      </c>
      <c r="AY10" s="19" t="n">
        <v>0.0735540135715456</v>
      </c>
      <c r="AZ10" s="19" t="n">
        <v>0.22944956982979</v>
      </c>
      <c r="BA10" s="19" t="n">
        <v>0.445214590590638</v>
      </c>
      <c r="BB10" s="19"/>
      <c r="BC10" s="19" t="n">
        <v>0.135883182260707</v>
      </c>
      <c r="BD10" s="19" t="n">
        <v>0.174482225410652</v>
      </c>
      <c r="BE10" s="19" t="n">
        <v>0.19007651906783</v>
      </c>
      <c r="BF10" s="19" t="n">
        <v>0.186413814163636</v>
      </c>
      <c r="BG10" s="19" t="n">
        <v>1</v>
      </c>
    </row>
    <row r="11">
      <c r="B11" s="20" t="s">
        <v>690</v>
      </c>
      <c r="C11" s="19" t="n">
        <v>0.248157154117836</v>
      </c>
      <c r="D11" s="19" t="n">
        <v>0.274391623349559</v>
      </c>
      <c r="E11" s="19" t="n">
        <v>0.226809778449611</v>
      </c>
      <c r="F11" s="19"/>
      <c r="G11" s="19" t="n">
        <v>0.252256228104645</v>
      </c>
      <c r="H11" s="19" t="n">
        <v>0.227630517709858</v>
      </c>
      <c r="I11" s="19" t="n">
        <v>0.220614703705859</v>
      </c>
      <c r="J11" s="19" t="n">
        <v>0.138041538630423</v>
      </c>
      <c r="K11" s="19" t="n">
        <v>0.28641001926875</v>
      </c>
      <c r="L11" s="19" t="n">
        <v>0.380099251290284</v>
      </c>
      <c r="M11" s="19"/>
      <c r="N11" s="19" t="n">
        <v>0.274199781446561</v>
      </c>
      <c r="O11" s="19" t="n">
        <v>0.260373577933216</v>
      </c>
      <c r="P11" s="19" t="n">
        <v>0.272724196678571</v>
      </c>
      <c r="Q11" s="19" t="n">
        <v>0.194052489734057</v>
      </c>
      <c r="R11" s="19"/>
      <c r="S11" s="19" t="n">
        <v>0.205146359379187</v>
      </c>
      <c r="T11" s="19" t="n">
        <v>0.303215682473141</v>
      </c>
      <c r="U11" s="19" t="n">
        <v>0.249319543390138</v>
      </c>
      <c r="V11" s="19" t="n">
        <v>0.509134001464165</v>
      </c>
      <c r="W11" s="19" t="n">
        <v>0.434199019444349</v>
      </c>
      <c r="X11" s="19" t="n">
        <v>0.203443235801551</v>
      </c>
      <c r="Y11" s="19" t="n">
        <v>0</v>
      </c>
      <c r="Z11" s="19" t="n">
        <v>0</v>
      </c>
      <c r="AA11" s="19" t="n">
        <v>0.120109519248931</v>
      </c>
      <c r="AB11" s="19" t="n">
        <v>0.203429746222667</v>
      </c>
      <c r="AC11" s="19" t="n">
        <v>0.65251141375121</v>
      </c>
      <c r="AD11" s="19" t="n">
        <v>0</v>
      </c>
      <c r="AE11" s="19"/>
      <c r="AF11" s="19" t="n">
        <v>0.184961819212592</v>
      </c>
      <c r="AG11" s="19" t="n">
        <v>0.320294503541556</v>
      </c>
      <c r="AH11" s="19" t="n">
        <v>0.215402138653837</v>
      </c>
      <c r="AI11" s="19"/>
      <c r="AJ11" s="19" t="n">
        <v>0.213966674534474</v>
      </c>
      <c r="AK11" s="19" t="n">
        <v>0.324092391200668</v>
      </c>
      <c r="AL11" s="19" t="n">
        <v>0.401164928304044</v>
      </c>
      <c r="AM11" s="19" t="n">
        <v>0</v>
      </c>
      <c r="AN11" s="19" t="n">
        <v>0.087586893971801</v>
      </c>
      <c r="AO11" s="19"/>
      <c r="AP11" s="19" t="n">
        <v>0.154368729684357</v>
      </c>
      <c r="AQ11" s="19" t="n">
        <v>0.346151298391063</v>
      </c>
      <c r="AR11" s="19" t="n">
        <v>0.278615466228938</v>
      </c>
      <c r="AS11" s="19" t="n">
        <v>0.172052323382526</v>
      </c>
      <c r="AT11" s="19" t="n">
        <v>0.171812970747259</v>
      </c>
      <c r="AU11" s="19"/>
      <c r="AV11" s="19" t="n">
        <v>0.337529717007984</v>
      </c>
      <c r="AW11" s="19" t="n">
        <v>0.152533144134689</v>
      </c>
      <c r="AX11" s="19" t="n">
        <v>0.401937470793225</v>
      </c>
      <c r="AY11" s="19" t="n">
        <v>0.135468025743019</v>
      </c>
      <c r="AZ11" s="19" t="n">
        <v>0.123195450876583</v>
      </c>
      <c r="BA11" s="19" t="n">
        <v>0.131465342520494</v>
      </c>
      <c r="BB11" s="19"/>
      <c r="BC11" s="19" t="n">
        <v>0.241222562607314</v>
      </c>
      <c r="BD11" s="19" t="n">
        <v>0.292645578124689</v>
      </c>
      <c r="BE11" s="19" t="n">
        <v>0.234490810552415</v>
      </c>
      <c r="BF11" s="19" t="n">
        <v>0.328732080980932</v>
      </c>
      <c r="BG11" s="19" t="n">
        <v>0</v>
      </c>
    </row>
    <row r="12">
      <c r="B12" s="20" t="s">
        <v>691</v>
      </c>
      <c r="C12" s="19" t="n">
        <v>0.213323466862903</v>
      </c>
      <c r="D12" s="19" t="n">
        <v>0.14119279889238</v>
      </c>
      <c r="E12" s="19" t="n">
        <v>0.287167272645706</v>
      </c>
      <c r="F12" s="19"/>
      <c r="G12" s="19" t="n">
        <v>0.180961905770849</v>
      </c>
      <c r="H12" s="19" t="n">
        <v>0.208796520634181</v>
      </c>
      <c r="I12" s="19" t="n">
        <v>0.311345012933159</v>
      </c>
      <c r="J12" s="19" t="n">
        <v>0.398267518653562</v>
      </c>
      <c r="K12" s="19" t="n">
        <v>0.135991783597883</v>
      </c>
      <c r="L12" s="19" t="n">
        <v>0</v>
      </c>
      <c r="M12" s="19"/>
      <c r="N12" s="19" t="n">
        <v>0.271219405219094</v>
      </c>
      <c r="O12" s="19" t="n">
        <v>0.146672600676112</v>
      </c>
      <c r="P12" s="19" t="n">
        <v>0.23674848374288</v>
      </c>
      <c r="Q12" s="19" t="n">
        <v>0.191973798693102</v>
      </c>
      <c r="R12" s="19"/>
      <c r="S12" s="19" t="n">
        <v>0.103170014137444</v>
      </c>
      <c r="T12" s="19" t="n">
        <v>0.290693910078153</v>
      </c>
      <c r="U12" s="19" t="n">
        <v>0.259939897134317</v>
      </c>
      <c r="V12" s="19" t="n">
        <v>0.197827642415874</v>
      </c>
      <c r="W12" s="19" t="n">
        <v>0</v>
      </c>
      <c r="X12" s="19" t="n">
        <v>0.478532767163812</v>
      </c>
      <c r="Y12" s="19" t="n">
        <v>0.131787512129839</v>
      </c>
      <c r="Z12" s="19" t="n">
        <v>0</v>
      </c>
      <c r="AA12" s="19" t="n">
        <v>0.239047445228541</v>
      </c>
      <c r="AB12" s="19" t="n">
        <v>0.106573361052722</v>
      </c>
      <c r="AC12" s="19" t="n">
        <v>0.174413653088239</v>
      </c>
      <c r="AD12" s="19" t="n">
        <v>0.28954595737492</v>
      </c>
      <c r="AE12" s="19"/>
      <c r="AF12" s="19" t="n">
        <v>0.150028352626509</v>
      </c>
      <c r="AG12" s="19" t="n">
        <v>0.278122879432903</v>
      </c>
      <c r="AH12" s="19" t="n">
        <v>0.24099896449111</v>
      </c>
      <c r="AI12" s="19"/>
      <c r="AJ12" s="19" t="n">
        <v>0.118120232748749</v>
      </c>
      <c r="AK12" s="19" t="n">
        <v>0.117059069053279</v>
      </c>
      <c r="AL12" s="19" t="n">
        <v>0.333410458005921</v>
      </c>
      <c r="AM12" s="19" t="n">
        <v>1</v>
      </c>
      <c r="AN12" s="19" t="n">
        <v>0.547152494481346</v>
      </c>
      <c r="AO12" s="19"/>
      <c r="AP12" s="19" t="n">
        <v>0.149929442716872</v>
      </c>
      <c r="AQ12" s="19" t="n">
        <v>0.165723944041803</v>
      </c>
      <c r="AR12" s="19" t="n">
        <v>0.0861231699311575</v>
      </c>
      <c r="AS12" s="19" t="n">
        <v>0.39761725321115</v>
      </c>
      <c r="AT12" s="19" t="n">
        <v>0.250006959912287</v>
      </c>
      <c r="AU12" s="19"/>
      <c r="AV12" s="19" t="n">
        <v>0.186055629270663</v>
      </c>
      <c r="AW12" s="19" t="n">
        <v>0.0570285233582875</v>
      </c>
      <c r="AX12" s="19" t="n">
        <v>0.0841703028769632</v>
      </c>
      <c r="AY12" s="19" t="n">
        <v>0.395604559525463</v>
      </c>
      <c r="AZ12" s="19" t="n">
        <v>0.462230759842798</v>
      </c>
      <c r="BA12" s="19" t="n">
        <v>0.278305573118376</v>
      </c>
      <c r="BB12" s="19"/>
      <c r="BC12" s="19" t="n">
        <v>0.261883449930764</v>
      </c>
      <c r="BD12" s="19" t="n">
        <v>0.224324459966159</v>
      </c>
      <c r="BE12" s="19" t="n">
        <v>0.256368186248319</v>
      </c>
      <c r="BF12" s="19" t="n">
        <v>0.0585004119719051</v>
      </c>
      <c r="BG12" s="19" t="n">
        <v>0</v>
      </c>
    </row>
    <row r="13">
      <c r="B13" s="20" t="s">
        <v>692</v>
      </c>
      <c r="C13" s="19" t="n">
        <v>0.0578566826953601</v>
      </c>
      <c r="D13" s="19" t="n">
        <v>0.067725465397602</v>
      </c>
      <c r="E13" s="19" t="n">
        <v>0.0492259025391077</v>
      </c>
      <c r="F13" s="19"/>
      <c r="G13" s="19" t="n">
        <v>0.128326473773519</v>
      </c>
      <c r="H13" s="19" t="n">
        <v>0.121008519968239</v>
      </c>
      <c r="I13" s="19" t="n">
        <v>0.125733083926074</v>
      </c>
      <c r="J13" s="19" t="n">
        <v>0</v>
      </c>
      <c r="K13" s="19" t="n">
        <v>0</v>
      </c>
      <c r="L13" s="19" t="n">
        <v>0</v>
      </c>
      <c r="M13" s="19"/>
      <c r="N13" s="19" t="n">
        <v>0.053091509029141</v>
      </c>
      <c r="O13" s="19" t="n">
        <v>0.114420456169343</v>
      </c>
      <c r="P13" s="19" t="n">
        <v>0.0370750634410482</v>
      </c>
      <c r="Q13" s="19" t="n">
        <v>0.0330546444214072</v>
      </c>
      <c r="R13" s="19"/>
      <c r="S13" s="19" t="n">
        <v>0</v>
      </c>
      <c r="T13" s="19" t="n">
        <v>0.082830153534964</v>
      </c>
      <c r="U13" s="19" t="n">
        <v>0</v>
      </c>
      <c r="V13" s="19" t="n">
        <v>0.120262841671419</v>
      </c>
      <c r="W13" s="19" t="n">
        <v>0.134854952036882</v>
      </c>
      <c r="X13" s="19" t="n">
        <v>0.127376990697814</v>
      </c>
      <c r="Y13" s="19" t="n">
        <v>0</v>
      </c>
      <c r="Z13" s="19" t="n">
        <v>0</v>
      </c>
      <c r="AA13" s="19" t="n">
        <v>0.0543456171679496</v>
      </c>
      <c r="AB13" s="19" t="n">
        <v>0</v>
      </c>
      <c r="AC13" s="19" t="n">
        <v>0</v>
      </c>
      <c r="AD13" s="19" t="n">
        <v>0</v>
      </c>
      <c r="AE13" s="19"/>
      <c r="AF13" s="19" t="n">
        <v>0.0380525319908517</v>
      </c>
      <c r="AG13" s="19" t="n">
        <v>0.0770293442611385</v>
      </c>
      <c r="AH13" s="19" t="n">
        <v>0</v>
      </c>
      <c r="AI13" s="19"/>
      <c r="AJ13" s="19" t="n">
        <v>0.0246622243626415</v>
      </c>
      <c r="AK13" s="19" t="n">
        <v>0.146090270266402</v>
      </c>
      <c r="AL13" s="19" t="n">
        <v>0</v>
      </c>
      <c r="AM13" s="19" t="n">
        <v>0</v>
      </c>
      <c r="AN13" s="19" t="n">
        <v>0</v>
      </c>
      <c r="AO13" s="19"/>
      <c r="AP13" s="19" t="n">
        <v>0</v>
      </c>
      <c r="AQ13" s="19" t="n">
        <v>0.10602626377049</v>
      </c>
      <c r="AR13" s="19" t="n">
        <v>0</v>
      </c>
      <c r="AS13" s="19" t="n">
        <v>0.0562060145343062</v>
      </c>
      <c r="AT13" s="19" t="n">
        <v>0</v>
      </c>
      <c r="AU13" s="19"/>
      <c r="AV13" s="19" t="n">
        <v>0.0823671951573573</v>
      </c>
      <c r="AW13" s="19" t="n">
        <v>0.0565101030783697</v>
      </c>
      <c r="AX13" s="19" t="n">
        <v>0.147245121037987</v>
      </c>
      <c r="AY13" s="19" t="n">
        <v>0.0442546643611278</v>
      </c>
      <c r="AZ13" s="19" t="n">
        <v>0</v>
      </c>
      <c r="BA13" s="19" t="n">
        <v>0</v>
      </c>
      <c r="BB13" s="19"/>
      <c r="BC13" s="19" t="n">
        <v>0</v>
      </c>
      <c r="BD13" s="19" t="n">
        <v>0.0456295680235685</v>
      </c>
      <c r="BE13" s="19" t="n">
        <v>0.1161460971922</v>
      </c>
      <c r="BF13" s="19" t="n">
        <v>0.105413535955216</v>
      </c>
      <c r="BG13" s="19" t="n">
        <v>0</v>
      </c>
    </row>
    <row r="14">
      <c r="B14" s="20" t="s">
        <v>598</v>
      </c>
      <c r="C14" s="19" t="n">
        <v>0.025783519035521</v>
      </c>
      <c r="D14" s="19" t="n">
        <v>0.0356084016089271</v>
      </c>
      <c r="E14" s="19" t="n">
        <v>0.0166529475748808</v>
      </c>
      <c r="F14" s="19"/>
      <c r="G14" s="19" t="n">
        <v>0</v>
      </c>
      <c r="H14" s="19" t="n">
        <v>0</v>
      </c>
      <c r="I14" s="19" t="n">
        <v>0.0437600839141502</v>
      </c>
      <c r="J14" s="19" t="n">
        <v>0.092902171683644</v>
      </c>
      <c r="K14" s="19" t="n">
        <v>0</v>
      </c>
      <c r="L14" s="19" t="n">
        <v>0</v>
      </c>
      <c r="M14" s="19"/>
      <c r="N14" s="19" t="n">
        <v>0.0307354840459571</v>
      </c>
      <c r="O14" s="19" t="n">
        <v>0.0393853784689907</v>
      </c>
      <c r="P14" s="19" t="n">
        <v>0</v>
      </c>
      <c r="Q14" s="19" t="n">
        <v>0.0296653861493909</v>
      </c>
      <c r="R14" s="19"/>
      <c r="S14" s="19" t="n">
        <v>0</v>
      </c>
      <c r="T14" s="19" t="n">
        <v>0</v>
      </c>
      <c r="U14" s="19" t="n">
        <v>0</v>
      </c>
      <c r="V14" s="19" t="n">
        <v>0</v>
      </c>
      <c r="W14" s="19" t="n">
        <v>0</v>
      </c>
      <c r="X14" s="19" t="n">
        <v>0</v>
      </c>
      <c r="Y14" s="19" t="n">
        <v>0.136913490940537</v>
      </c>
      <c r="Z14" s="19" t="n">
        <v>1</v>
      </c>
      <c r="AA14" s="19" t="n">
        <v>0</v>
      </c>
      <c r="AB14" s="19" t="n">
        <v>0</v>
      </c>
      <c r="AC14" s="19" t="n">
        <v>0</v>
      </c>
      <c r="AD14" s="19" t="n">
        <v>0</v>
      </c>
      <c r="AE14" s="19"/>
      <c r="AF14" s="19" t="n">
        <v>0.0450420091694371</v>
      </c>
      <c r="AG14" s="19" t="n">
        <v>0</v>
      </c>
      <c r="AH14" s="19" t="n">
        <v>0.103289146506613</v>
      </c>
      <c r="AI14" s="19"/>
      <c r="AJ14" s="19" t="n">
        <v>0.0460836255451808</v>
      </c>
      <c r="AK14" s="19" t="n">
        <v>0.0320861303629311</v>
      </c>
      <c r="AL14" s="19" t="n">
        <v>0</v>
      </c>
      <c r="AM14" s="19" t="n">
        <v>0</v>
      </c>
      <c r="AN14" s="19" t="n">
        <v>0</v>
      </c>
      <c r="AO14" s="19"/>
      <c r="AP14" s="19" t="n">
        <v>0.0466387343267913</v>
      </c>
      <c r="AQ14" s="19" t="n">
        <v>0.0232867836785489</v>
      </c>
      <c r="AR14" s="19" t="n">
        <v>0</v>
      </c>
      <c r="AS14" s="19" t="n">
        <v>0</v>
      </c>
      <c r="AT14" s="19" t="n">
        <v>0</v>
      </c>
      <c r="AU14" s="19"/>
      <c r="AV14" s="19" t="n">
        <v>0</v>
      </c>
      <c r="AW14" s="19" t="n">
        <v>0.0942260217608027</v>
      </c>
      <c r="AX14" s="19" t="n">
        <v>0</v>
      </c>
      <c r="AY14" s="19" t="n">
        <v>0.0397170119408186</v>
      </c>
      <c r="AZ14" s="19" t="n">
        <v>0</v>
      </c>
      <c r="BA14" s="19" t="n">
        <v>0</v>
      </c>
      <c r="BB14" s="19"/>
      <c r="BC14" s="19" t="n">
        <v>0</v>
      </c>
      <c r="BD14" s="19" t="n">
        <v>0</v>
      </c>
      <c r="BE14" s="19" t="n">
        <v>0.0305615530893133</v>
      </c>
      <c r="BF14" s="19" t="n">
        <v>0.120954043225519</v>
      </c>
      <c r="BG14" s="19" t="n">
        <v>0</v>
      </c>
    </row>
    <row r="15">
      <c r="B15" s="20" t="s">
        <v>693</v>
      </c>
      <c r="C15" s="19" t="n">
        <v>0.0177344838918774</v>
      </c>
      <c r="D15" s="19" t="n">
        <v>0.0190100595465223</v>
      </c>
      <c r="E15" s="19" t="n">
        <v>0.0167924163221463</v>
      </c>
      <c r="F15" s="19"/>
      <c r="G15" s="19" t="n">
        <v>0</v>
      </c>
      <c r="H15" s="19" t="n">
        <v>0</v>
      </c>
      <c r="I15" s="19" t="n">
        <v>0</v>
      </c>
      <c r="J15" s="19" t="n">
        <v>0.0449936334228125</v>
      </c>
      <c r="K15" s="19" t="n">
        <v>0</v>
      </c>
      <c r="L15" s="19" t="n">
        <v>0.0599711838195008</v>
      </c>
      <c r="M15" s="19"/>
      <c r="N15" s="19" t="n">
        <v>0.0335498252346061</v>
      </c>
      <c r="O15" s="19" t="n">
        <v>0</v>
      </c>
      <c r="P15" s="19" t="n">
        <v>0</v>
      </c>
      <c r="Q15" s="19" t="n">
        <v>0.0299138343129847</v>
      </c>
      <c r="R15" s="19"/>
      <c r="S15" s="19" t="n">
        <v>0</v>
      </c>
      <c r="T15" s="19" t="n">
        <v>0</v>
      </c>
      <c r="U15" s="19" t="n">
        <v>0</v>
      </c>
      <c r="V15" s="19" t="n">
        <v>0</v>
      </c>
      <c r="W15" s="19" t="n">
        <v>0</v>
      </c>
      <c r="X15" s="19" t="n">
        <v>0</v>
      </c>
      <c r="Y15" s="19" t="n">
        <v>0.0754027920828041</v>
      </c>
      <c r="Z15" s="19" t="n">
        <v>0</v>
      </c>
      <c r="AA15" s="19" t="n">
        <v>0.057543211991212</v>
      </c>
      <c r="AB15" s="19" t="n">
        <v>0</v>
      </c>
      <c r="AC15" s="19" t="n">
        <v>0</v>
      </c>
      <c r="AD15" s="19" t="n">
        <v>0</v>
      </c>
      <c r="AE15" s="19"/>
      <c r="AF15" s="19" t="n">
        <v>0.0458607112248069</v>
      </c>
      <c r="AG15" s="19" t="n">
        <v>0</v>
      </c>
      <c r="AH15" s="19" t="n">
        <v>0</v>
      </c>
      <c r="AI15" s="19"/>
      <c r="AJ15" s="19" t="n">
        <v>0.0469212604475407</v>
      </c>
      <c r="AK15" s="19" t="n">
        <v>0</v>
      </c>
      <c r="AL15" s="19" t="n">
        <v>0</v>
      </c>
      <c r="AM15" s="19" t="n">
        <v>0</v>
      </c>
      <c r="AN15" s="19" t="n">
        <v>0</v>
      </c>
      <c r="AO15" s="19"/>
      <c r="AP15" s="19" t="n">
        <v>0.0461839594241885</v>
      </c>
      <c r="AQ15" s="19" t="n">
        <v>0</v>
      </c>
      <c r="AR15" s="19" t="n">
        <v>0</v>
      </c>
      <c r="AS15" s="19" t="n">
        <v>0.0560696937228372</v>
      </c>
      <c r="AT15" s="19" t="n">
        <v>0</v>
      </c>
      <c r="AU15" s="19"/>
      <c r="AV15" s="19" t="n">
        <v>0</v>
      </c>
      <c r="AW15" s="19" t="n">
        <v>0.0959387126266719</v>
      </c>
      <c r="AX15" s="19" t="n">
        <v>0</v>
      </c>
      <c r="AY15" s="19" t="n">
        <v>0</v>
      </c>
      <c r="AZ15" s="19" t="n">
        <v>0</v>
      </c>
      <c r="BA15" s="19" t="n">
        <v>0</v>
      </c>
      <c r="BB15" s="19"/>
      <c r="BC15" s="19" t="n">
        <v>0.0366255397530746</v>
      </c>
      <c r="BD15" s="19" t="n">
        <v>0</v>
      </c>
      <c r="BE15" s="19" t="n">
        <v>0.0319340768411408</v>
      </c>
      <c r="BF15" s="19" t="n">
        <v>0</v>
      </c>
      <c r="BG15" s="19" t="n">
        <v>0</v>
      </c>
    </row>
    <row r="16">
      <c r="B16" s="20" t="s">
        <v>100</v>
      </c>
      <c r="C16" s="21" t="n">
        <v>0.0359904403116576</v>
      </c>
      <c r="D16" s="21" t="n">
        <v>0.0359115655195338</v>
      </c>
      <c r="E16" s="21" t="n">
        <v>0.0366760436196321</v>
      </c>
      <c r="F16" s="21"/>
      <c r="G16" s="21" t="n">
        <v>0</v>
      </c>
      <c r="H16" s="21" t="n">
        <v>0</v>
      </c>
      <c r="I16" s="21" t="n">
        <v>0.046131254104874</v>
      </c>
      <c r="J16" s="21" t="n">
        <v>0.093693125065399</v>
      </c>
      <c r="K16" s="21" t="n">
        <v>0.0491372259360965</v>
      </c>
      <c r="L16" s="21" t="n">
        <v>0</v>
      </c>
      <c r="M16" s="21"/>
      <c r="N16" s="21" t="n">
        <v>0.0346558114986453</v>
      </c>
      <c r="O16" s="21" t="n">
        <v>0.0415084888613573</v>
      </c>
      <c r="P16" s="21" t="n">
        <v>0.0410399208883022</v>
      </c>
      <c r="Q16" s="21" t="n">
        <v>0.0290331328934793</v>
      </c>
      <c r="R16" s="21"/>
      <c r="S16" s="21" t="n">
        <v>0</v>
      </c>
      <c r="T16" s="21" t="n">
        <v>0</v>
      </c>
      <c r="U16" s="21" t="n">
        <v>0.236845857659421</v>
      </c>
      <c r="V16" s="21" t="n">
        <v>0</v>
      </c>
      <c r="W16" s="21" t="n">
        <v>0</v>
      </c>
      <c r="X16" s="21" t="n">
        <v>0</v>
      </c>
      <c r="Y16" s="21" t="n">
        <v>0</v>
      </c>
      <c r="Z16" s="21" t="n">
        <v>0</v>
      </c>
      <c r="AA16" s="21" t="n">
        <v>0.185347699675144</v>
      </c>
      <c r="AB16" s="21" t="n">
        <v>0</v>
      </c>
      <c r="AC16" s="21" t="n">
        <v>0</v>
      </c>
      <c r="AD16" s="21" t="n">
        <v>0</v>
      </c>
      <c r="AE16" s="21"/>
      <c r="AF16" s="21" t="n">
        <v>0.0439775563516274</v>
      </c>
      <c r="AG16" s="21" t="n">
        <v>0.0447258202702306</v>
      </c>
      <c r="AH16" s="21" t="n">
        <v>0</v>
      </c>
      <c r="AI16" s="21"/>
      <c r="AJ16" s="21" t="n">
        <v>0.0487462404365692</v>
      </c>
      <c r="AK16" s="21" t="n">
        <v>0.0673745815315174</v>
      </c>
      <c r="AL16" s="21" t="n">
        <v>0</v>
      </c>
      <c r="AM16" s="21" t="n">
        <v>0</v>
      </c>
      <c r="AN16" s="21" t="n">
        <v>0</v>
      </c>
      <c r="AO16" s="21"/>
      <c r="AP16" s="21" t="n">
        <v>0.100869635308825</v>
      </c>
      <c r="AQ16" s="21" t="n">
        <v>0.0488976790847235</v>
      </c>
      <c r="AR16" s="21" t="n">
        <v>0</v>
      </c>
      <c r="AS16" s="21" t="n">
        <v>0</v>
      </c>
      <c r="AT16" s="21" t="n">
        <v>0</v>
      </c>
      <c r="AU16" s="21"/>
      <c r="AV16" s="21" t="n">
        <v>0.0637897518795774</v>
      </c>
      <c r="AW16" s="21" t="n">
        <v>0.0477079869928404</v>
      </c>
      <c r="AX16" s="21" t="n">
        <v>0</v>
      </c>
      <c r="AY16" s="21" t="n">
        <v>0</v>
      </c>
      <c r="AZ16" s="21" t="n">
        <v>0</v>
      </c>
      <c r="BA16" s="21" t="n">
        <v>0.145014493770492</v>
      </c>
      <c r="BB16" s="21"/>
      <c r="BC16" s="21" t="n">
        <v>0</v>
      </c>
      <c r="BD16" s="21" t="n">
        <v>0.0431698946341066</v>
      </c>
      <c r="BE16" s="21" t="n">
        <v>0.0322090058622216</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56</v>
      </c>
      <c r="E7" s="11" t="n">
        <v>61</v>
      </c>
      <c r="F7" s="11"/>
      <c r="G7" s="11" t="n">
        <v>18</v>
      </c>
      <c r="H7" s="11" t="n">
        <v>12</v>
      </c>
      <c r="I7" s="11" t="n">
        <v>22</v>
      </c>
      <c r="J7" s="11" t="n">
        <v>27</v>
      </c>
      <c r="K7" s="11" t="n">
        <v>16</v>
      </c>
      <c r="L7" s="11" t="n">
        <v>23</v>
      </c>
      <c r="M7" s="11"/>
      <c r="N7" s="11" t="n">
        <v>32</v>
      </c>
      <c r="O7" s="11" t="n">
        <v>30</v>
      </c>
      <c r="P7" s="11" t="n">
        <v>27</v>
      </c>
      <c r="Q7" s="11" t="n">
        <v>29</v>
      </c>
      <c r="R7" s="11"/>
      <c r="S7" s="11" t="n">
        <v>9</v>
      </c>
      <c r="T7" s="11" t="n">
        <v>16</v>
      </c>
      <c r="U7" s="11" t="n">
        <v>13</v>
      </c>
      <c r="V7" s="11" t="n">
        <v>6</v>
      </c>
      <c r="W7" s="11" t="n">
        <v>7</v>
      </c>
      <c r="X7" s="11" t="n">
        <v>7</v>
      </c>
      <c r="Y7" s="11" t="n">
        <v>16</v>
      </c>
      <c r="Z7" s="11" t="n">
        <v>3</v>
      </c>
      <c r="AA7" s="11" t="n">
        <v>14</v>
      </c>
      <c r="AB7" s="11" t="n">
        <v>8</v>
      </c>
      <c r="AC7" s="11" t="n">
        <v>16</v>
      </c>
      <c r="AD7" s="11" t="n">
        <v>3</v>
      </c>
      <c r="AE7" s="11"/>
      <c r="AF7" s="11" t="n">
        <v>41</v>
      </c>
      <c r="AG7" s="11" t="n">
        <v>48</v>
      </c>
      <c r="AH7" s="11" t="n">
        <v>15</v>
      </c>
      <c r="AI7" s="11"/>
      <c r="AJ7" s="11" t="n">
        <v>41</v>
      </c>
      <c r="AK7" s="11" t="n">
        <v>30</v>
      </c>
      <c r="AL7" s="11" t="n">
        <v>5</v>
      </c>
      <c r="AM7" s="11" t="s">
        <v>696</v>
      </c>
      <c r="AN7" s="11" t="n">
        <v>15</v>
      </c>
      <c r="AO7" s="11"/>
      <c r="AP7" s="11" t="n">
        <v>22</v>
      </c>
      <c r="AQ7" s="11" t="n">
        <v>42</v>
      </c>
      <c r="AR7" s="11" t="n">
        <v>8</v>
      </c>
      <c r="AS7" s="11" t="n">
        <v>12</v>
      </c>
      <c r="AT7" s="11" t="n">
        <v>7</v>
      </c>
      <c r="AU7" s="11"/>
      <c r="AV7" s="11" t="n">
        <v>36</v>
      </c>
      <c r="AW7" s="11" t="n">
        <v>22</v>
      </c>
      <c r="AX7" s="11" t="n">
        <v>9</v>
      </c>
      <c r="AY7" s="11" t="n">
        <v>18</v>
      </c>
      <c r="AZ7" s="11" t="n">
        <v>9</v>
      </c>
      <c r="BA7" s="11" t="n">
        <v>9</v>
      </c>
      <c r="BB7" s="11"/>
      <c r="BC7" s="11" t="n">
        <v>31</v>
      </c>
      <c r="BD7" s="11" t="n">
        <v>25</v>
      </c>
      <c r="BE7" s="11" t="n">
        <v>28</v>
      </c>
      <c r="BF7" s="11" t="n">
        <v>13</v>
      </c>
      <c r="BG7" s="11" t="n">
        <v>5</v>
      </c>
    </row>
    <row r="8" ht="30" customHeight="1">
      <c r="B8" s="12" t="s">
        <v>20</v>
      </c>
      <c r="C8" s="12" t="n">
        <v>115</v>
      </c>
      <c r="D8" s="12" t="n">
        <v>56</v>
      </c>
      <c r="E8" s="12" t="n">
        <v>59</v>
      </c>
      <c r="F8" s="12"/>
      <c r="G8" s="12" t="n">
        <v>17</v>
      </c>
      <c r="H8" s="12" t="n">
        <v>13</v>
      </c>
      <c r="I8" s="12" t="n">
        <v>23</v>
      </c>
      <c r="J8" s="12" t="n">
        <v>25</v>
      </c>
      <c r="K8" s="12" t="n">
        <v>15</v>
      </c>
      <c r="L8" s="12" t="n">
        <v>23</v>
      </c>
      <c r="M8" s="12"/>
      <c r="N8" s="12" t="n">
        <v>31</v>
      </c>
      <c r="O8" s="12" t="n">
        <v>32</v>
      </c>
      <c r="P8" s="12" t="n">
        <v>26</v>
      </c>
      <c r="Q8" s="12" t="n">
        <v>27</v>
      </c>
      <c r="R8" s="12"/>
      <c r="S8" s="12" t="n">
        <v>8</v>
      </c>
      <c r="T8" s="12" t="n">
        <v>16</v>
      </c>
      <c r="U8" s="12" t="n">
        <v>13</v>
      </c>
      <c r="V8" s="12" t="n">
        <v>7</v>
      </c>
      <c r="W8" s="12" t="n">
        <v>7</v>
      </c>
      <c r="X8" s="12" t="n">
        <v>9</v>
      </c>
      <c r="Y8" s="12" t="n">
        <v>15</v>
      </c>
      <c r="Z8" s="12" t="n">
        <v>3</v>
      </c>
      <c r="AA8" s="12" t="n">
        <v>13</v>
      </c>
      <c r="AB8" s="12" t="n">
        <v>7</v>
      </c>
      <c r="AC8" s="12" t="n">
        <v>14</v>
      </c>
      <c r="AD8" s="12" t="n">
        <v>3</v>
      </c>
      <c r="AE8" s="12"/>
      <c r="AF8" s="12" t="n">
        <v>40</v>
      </c>
      <c r="AG8" s="12" t="n">
        <v>48</v>
      </c>
      <c r="AH8" s="12" t="n">
        <v>15</v>
      </c>
      <c r="AI8" s="12"/>
      <c r="AJ8" s="12" t="n">
        <v>41</v>
      </c>
      <c r="AK8" s="12" t="n">
        <v>29</v>
      </c>
      <c r="AL8" s="12" t="n">
        <v>5</v>
      </c>
      <c r="AM8" s="12" t="s">
        <v>696</v>
      </c>
      <c r="AN8" s="12" t="n">
        <v>15</v>
      </c>
      <c r="AO8" s="12"/>
      <c r="AP8" s="12" t="n">
        <v>22</v>
      </c>
      <c r="AQ8" s="12" t="n">
        <v>40</v>
      </c>
      <c r="AR8" s="12" t="n">
        <v>8</v>
      </c>
      <c r="AS8" s="12" t="n">
        <v>12</v>
      </c>
      <c r="AT8" s="12" t="n">
        <v>8</v>
      </c>
      <c r="AU8" s="12"/>
      <c r="AV8" s="12" t="n">
        <v>34</v>
      </c>
      <c r="AW8" s="12" t="n">
        <v>22</v>
      </c>
      <c r="AX8" s="12" t="n">
        <v>9</v>
      </c>
      <c r="AY8" s="12" t="n">
        <v>18</v>
      </c>
      <c r="AZ8" s="12" t="n">
        <v>10</v>
      </c>
      <c r="BA8" s="12" t="n">
        <v>9</v>
      </c>
      <c r="BB8" s="12"/>
      <c r="BC8" s="12" t="n">
        <v>31</v>
      </c>
      <c r="BD8" s="12" t="n">
        <v>24</v>
      </c>
      <c r="BE8" s="12" t="n">
        <v>27</v>
      </c>
      <c r="BF8" s="12" t="n">
        <v>14</v>
      </c>
      <c r="BG8" s="12" t="n">
        <v>5</v>
      </c>
    </row>
    <row r="9">
      <c r="B9" s="20" t="s">
        <v>688</v>
      </c>
      <c r="C9" s="19" t="n">
        <v>0.0203757137601645</v>
      </c>
      <c r="D9" s="19" t="n">
        <v>0.0422863584606937</v>
      </c>
      <c r="E9" s="19" t="n">
        <v>0</v>
      </c>
      <c r="F9" s="19"/>
      <c r="G9" s="19" t="n">
        <v>0</v>
      </c>
      <c r="H9" s="19" t="n">
        <v>0</v>
      </c>
      <c r="I9" s="19" t="n">
        <v>0.102319126850076</v>
      </c>
      <c r="J9" s="19" t="n">
        <v>0</v>
      </c>
      <c r="K9" s="19" t="n">
        <v>0</v>
      </c>
      <c r="L9" s="19" t="n">
        <v>0</v>
      </c>
      <c r="M9" s="19"/>
      <c r="N9" s="19" t="n">
        <v>0.0369140799737094</v>
      </c>
      <c r="O9" s="19" t="n">
        <v>0</v>
      </c>
      <c r="P9" s="19" t="n">
        <v>0</v>
      </c>
      <c r="Q9" s="19" t="n">
        <v>0.0449474161452935</v>
      </c>
      <c r="R9" s="19"/>
      <c r="S9" s="19" t="n">
        <v>0</v>
      </c>
      <c r="T9" s="19" t="n">
        <v>0.0741298797033577</v>
      </c>
      <c r="U9" s="19" t="n">
        <v>0</v>
      </c>
      <c r="V9" s="19" t="n">
        <v>0</v>
      </c>
      <c r="W9" s="19" t="n">
        <v>0</v>
      </c>
      <c r="X9" s="19" t="n">
        <v>0</v>
      </c>
      <c r="Y9" s="19" t="n">
        <v>0</v>
      </c>
      <c r="Z9" s="19" t="n">
        <v>0</v>
      </c>
      <c r="AA9" s="19" t="n">
        <v>0.0863071103448347</v>
      </c>
      <c r="AB9" s="19" t="n">
        <v>0</v>
      </c>
      <c r="AC9" s="19" t="n">
        <v>0</v>
      </c>
      <c r="AD9" s="19" t="n">
        <v>0</v>
      </c>
      <c r="AE9" s="19"/>
      <c r="AF9" s="19" t="n">
        <v>0.0301953482312023</v>
      </c>
      <c r="AG9" s="19" t="n">
        <v>0.023912876194839</v>
      </c>
      <c r="AH9" s="19" t="n">
        <v>0</v>
      </c>
      <c r="AI9" s="19"/>
      <c r="AJ9" s="19" t="n">
        <v>0</v>
      </c>
      <c r="AK9" s="19" t="n">
        <v>0.0396716759869397</v>
      </c>
      <c r="AL9" s="19" t="n">
        <v>0</v>
      </c>
      <c r="AM9" s="19" t="s">
        <v>697</v>
      </c>
      <c r="AN9" s="19" t="n">
        <v>0</v>
      </c>
      <c r="AO9" s="19"/>
      <c r="AP9" s="19" t="n">
        <v>0</v>
      </c>
      <c r="AQ9" s="19" t="n">
        <v>0.0288352692618345</v>
      </c>
      <c r="AR9" s="19" t="n">
        <v>0.146323815673045</v>
      </c>
      <c r="AS9" s="19" t="n">
        <v>0</v>
      </c>
      <c r="AT9" s="19" t="n">
        <v>0</v>
      </c>
      <c r="AU9" s="19"/>
      <c r="AV9" s="19" t="n">
        <v>0.0337662344716405</v>
      </c>
      <c r="AW9" s="19" t="n">
        <v>0</v>
      </c>
      <c r="AX9" s="19" t="n">
        <v>0.133399965047301</v>
      </c>
      <c r="AY9" s="19" t="n">
        <v>0</v>
      </c>
      <c r="AZ9" s="19" t="n">
        <v>0</v>
      </c>
      <c r="BA9" s="19" t="n">
        <v>0</v>
      </c>
      <c r="BB9" s="19"/>
      <c r="BC9" s="19" t="n">
        <v>0.0392604881891125</v>
      </c>
      <c r="BD9" s="19" t="n">
        <v>0</v>
      </c>
      <c r="BE9" s="19" t="n">
        <v>0</v>
      </c>
      <c r="BF9" s="19" t="n">
        <v>0.0825525804195274</v>
      </c>
      <c r="BG9" s="19" t="n">
        <v>0</v>
      </c>
    </row>
    <row r="10">
      <c r="B10" s="20" t="s">
        <v>689</v>
      </c>
      <c r="C10" s="19" t="n">
        <v>0.0298932140711395</v>
      </c>
      <c r="D10" s="19" t="n">
        <v>0.0620383256573707</v>
      </c>
      <c r="E10" s="19" t="n">
        <v>0</v>
      </c>
      <c r="F10" s="19"/>
      <c r="G10" s="19" t="n">
        <v>0.0596798186855926</v>
      </c>
      <c r="H10" s="19" t="n">
        <v>0</v>
      </c>
      <c r="I10" s="19" t="n">
        <v>0.0591364979946972</v>
      </c>
      <c r="J10" s="19" t="n">
        <v>0.0432464656740525</v>
      </c>
      <c r="K10" s="19" t="n">
        <v>0</v>
      </c>
      <c r="L10" s="19" t="n">
        <v>0</v>
      </c>
      <c r="M10" s="19"/>
      <c r="N10" s="19" t="n">
        <v>0.0324456391301576</v>
      </c>
      <c r="O10" s="19" t="n">
        <v>0.0342213756686606</v>
      </c>
      <c r="P10" s="19" t="n">
        <v>0.0524590412239415</v>
      </c>
      <c r="Q10" s="19" t="n">
        <v>0</v>
      </c>
      <c r="R10" s="19"/>
      <c r="S10" s="19" t="n">
        <v>0</v>
      </c>
      <c r="T10" s="19" t="n">
        <v>0.06663141635625</v>
      </c>
      <c r="U10" s="19" t="n">
        <v>0.0752777887380911</v>
      </c>
      <c r="V10" s="19" t="n">
        <v>0.192468409594555</v>
      </c>
      <c r="W10" s="19" t="n">
        <v>0</v>
      </c>
      <c r="X10" s="19" t="n">
        <v>0</v>
      </c>
      <c r="Y10" s="19" t="n">
        <v>0</v>
      </c>
      <c r="Z10" s="19" t="n">
        <v>0</v>
      </c>
      <c r="AA10" s="19" t="n">
        <v>0</v>
      </c>
      <c r="AB10" s="19" t="n">
        <v>0</v>
      </c>
      <c r="AC10" s="19" t="n">
        <v>0</v>
      </c>
      <c r="AD10" s="19" t="n">
        <v>0</v>
      </c>
      <c r="AE10" s="19"/>
      <c r="AF10" s="19" t="n">
        <v>0</v>
      </c>
      <c r="AG10" s="19" t="n">
        <v>0.0508837288052173</v>
      </c>
      <c r="AH10" s="19" t="n">
        <v>0</v>
      </c>
      <c r="AI10" s="19"/>
      <c r="AJ10" s="19" t="n">
        <v>0.0263357024362513</v>
      </c>
      <c r="AK10" s="19" t="n">
        <v>0</v>
      </c>
      <c r="AL10" s="19" t="n">
        <v>0</v>
      </c>
      <c r="AM10" s="19" t="s">
        <v>697</v>
      </c>
      <c r="AN10" s="19" t="n">
        <v>0.0916095032560396</v>
      </c>
      <c r="AO10" s="19"/>
      <c r="AP10" s="19" t="n">
        <v>0</v>
      </c>
      <c r="AQ10" s="19" t="n">
        <v>0</v>
      </c>
      <c r="AR10" s="19" t="n">
        <v>0</v>
      </c>
      <c r="AS10" s="19" t="n">
        <v>0.0917342174392166</v>
      </c>
      <c r="AT10" s="19" t="n">
        <v>0</v>
      </c>
      <c r="AU10" s="19"/>
      <c r="AV10" s="19" t="n">
        <v>0.0296788395980994</v>
      </c>
      <c r="AW10" s="19" t="n">
        <v>0.0493360008040811</v>
      </c>
      <c r="AX10" s="19" t="n">
        <v>0</v>
      </c>
      <c r="AY10" s="19" t="n">
        <v>0.07447915163961</v>
      </c>
      <c r="AZ10" s="19" t="n">
        <v>0</v>
      </c>
      <c r="BA10" s="19" t="n">
        <v>0</v>
      </c>
      <c r="BB10" s="19"/>
      <c r="BC10" s="19" t="n">
        <v>0.0681694277292897</v>
      </c>
      <c r="BD10" s="19" t="n">
        <v>0</v>
      </c>
      <c r="BE10" s="19" t="n">
        <v>0</v>
      </c>
      <c r="BF10" s="19" t="n">
        <v>0.0977864193030484</v>
      </c>
      <c r="BG10" s="19" t="n">
        <v>0</v>
      </c>
    </row>
    <row r="11">
      <c r="B11" s="20" t="s">
        <v>690</v>
      </c>
      <c r="C11" s="19" t="n">
        <v>0.0384578274095735</v>
      </c>
      <c r="D11" s="19" t="n">
        <v>0.0451341222129189</v>
      </c>
      <c r="E11" s="19" t="n">
        <v>0.0327309949090958</v>
      </c>
      <c r="F11" s="19"/>
      <c r="G11" s="19" t="n">
        <v>0.130740941586731</v>
      </c>
      <c r="H11" s="19" t="n">
        <v>0.109932764343194</v>
      </c>
      <c r="I11" s="19" t="n">
        <v>0.0371881806133901</v>
      </c>
      <c r="J11" s="19" t="n">
        <v>0</v>
      </c>
      <c r="K11" s="19" t="n">
        <v>0</v>
      </c>
      <c r="L11" s="19" t="n">
        <v>0</v>
      </c>
      <c r="M11" s="19"/>
      <c r="N11" s="19" t="n">
        <v>0.0274972504016222</v>
      </c>
      <c r="O11" s="19" t="n">
        <v>0.0774059004833839</v>
      </c>
      <c r="P11" s="19" t="n">
        <v>0</v>
      </c>
      <c r="Q11" s="19" t="n">
        <v>0.0423836024425041</v>
      </c>
      <c r="R11" s="19"/>
      <c r="S11" s="19" t="n">
        <v>0.129227544305397</v>
      </c>
      <c r="T11" s="19" t="n">
        <v>0</v>
      </c>
      <c r="U11" s="19" t="n">
        <v>0</v>
      </c>
      <c r="V11" s="19" t="n">
        <v>0.160801269124277</v>
      </c>
      <c r="W11" s="19" t="n">
        <v>0</v>
      </c>
      <c r="X11" s="19" t="n">
        <v>0.155194688717661</v>
      </c>
      <c r="Y11" s="19" t="n">
        <v>0</v>
      </c>
      <c r="Z11" s="19" t="n">
        <v>0</v>
      </c>
      <c r="AA11" s="19" t="n">
        <v>0</v>
      </c>
      <c r="AB11" s="19" t="n">
        <v>0</v>
      </c>
      <c r="AC11" s="19" t="n">
        <v>0.0628087116884978</v>
      </c>
      <c r="AD11" s="19" t="n">
        <v>0</v>
      </c>
      <c r="AE11" s="19"/>
      <c r="AF11" s="19" t="n">
        <v>0.0269262260149627</v>
      </c>
      <c r="AG11" s="19" t="n">
        <v>0.0464576066404384</v>
      </c>
      <c r="AH11" s="19" t="n">
        <v>0</v>
      </c>
      <c r="AI11" s="19"/>
      <c r="AJ11" s="19" t="n">
        <v>0.0334418604876343</v>
      </c>
      <c r="AK11" s="19" t="n">
        <v>0.0666793122141402</v>
      </c>
      <c r="AL11" s="19" t="n">
        <v>0</v>
      </c>
      <c r="AM11" s="19" t="s">
        <v>697</v>
      </c>
      <c r="AN11" s="19" t="n">
        <v>0</v>
      </c>
      <c r="AO11" s="19"/>
      <c r="AP11" s="19" t="n">
        <v>0.0901421666198136</v>
      </c>
      <c r="AQ11" s="19" t="n">
        <v>0.0615277640582214</v>
      </c>
      <c r="AR11" s="19" t="n">
        <v>0</v>
      </c>
      <c r="AS11" s="19" t="n">
        <v>0</v>
      </c>
      <c r="AT11" s="19" t="n">
        <v>0</v>
      </c>
      <c r="AU11" s="19"/>
      <c r="AV11" s="19" t="n">
        <v>0.0720492979913134</v>
      </c>
      <c r="AW11" s="19" t="n">
        <v>0.0907147271832175</v>
      </c>
      <c r="AX11" s="19" t="n">
        <v>0</v>
      </c>
      <c r="AY11" s="19" t="n">
        <v>0</v>
      </c>
      <c r="AZ11" s="19" t="n">
        <v>0</v>
      </c>
      <c r="BA11" s="19" t="n">
        <v>0</v>
      </c>
      <c r="BB11" s="19"/>
      <c r="BC11" s="19" t="n">
        <v>0</v>
      </c>
      <c r="BD11" s="19" t="n">
        <v>0.0842687894810472</v>
      </c>
      <c r="BE11" s="19" t="n">
        <v>0</v>
      </c>
      <c r="BF11" s="19" t="n">
        <v>0.0988887063380226</v>
      </c>
      <c r="BG11" s="19" t="n">
        <v>0</v>
      </c>
    </row>
    <row r="12">
      <c r="B12" s="20" t="s">
        <v>691</v>
      </c>
      <c r="C12" s="19" t="n">
        <v>0.0531240686291903</v>
      </c>
      <c r="D12" s="19" t="n">
        <v>0.018513876028858</v>
      </c>
      <c r="E12" s="19" t="n">
        <v>0.0716454270574156</v>
      </c>
      <c r="F12" s="19"/>
      <c r="G12" s="19" t="n">
        <v>0.123332436905701</v>
      </c>
      <c r="H12" s="19" t="n">
        <v>0</v>
      </c>
      <c r="I12" s="19" t="n">
        <v>0</v>
      </c>
      <c r="J12" s="19" t="n">
        <v>0.032877799440681</v>
      </c>
      <c r="K12" s="19" t="n">
        <v>0.14257446918188</v>
      </c>
      <c r="L12" s="19" t="n">
        <v>0.0455427659520392</v>
      </c>
      <c r="M12" s="19"/>
      <c r="N12" s="19" t="n">
        <v>0</v>
      </c>
      <c r="O12" s="19" t="n">
        <v>0.0984449268423432</v>
      </c>
      <c r="P12" s="19" t="n">
        <v>0</v>
      </c>
      <c r="Q12" s="19" t="n">
        <v>0.112626770349935</v>
      </c>
      <c r="R12" s="19"/>
      <c r="S12" s="19" t="n">
        <v>0.0990278883300258</v>
      </c>
      <c r="T12" s="19" t="n">
        <v>0.0541840570574112</v>
      </c>
      <c r="U12" s="19" t="n">
        <v>0</v>
      </c>
      <c r="V12" s="19" t="n">
        <v>0</v>
      </c>
      <c r="W12" s="19" t="n">
        <v>0</v>
      </c>
      <c r="X12" s="19" t="n">
        <v>0.148407947948407</v>
      </c>
      <c r="Y12" s="19" t="n">
        <v>0</v>
      </c>
      <c r="Z12" s="19" t="n">
        <v>0</v>
      </c>
      <c r="AA12" s="19" t="n">
        <v>0.15676917709331</v>
      </c>
      <c r="AB12" s="19" t="n">
        <v>0.14174027284819</v>
      </c>
      <c r="AC12" s="19" t="n">
        <v>0</v>
      </c>
      <c r="AD12" s="19" t="n">
        <v>0</v>
      </c>
      <c r="AE12" s="19"/>
      <c r="AF12" s="19" t="n">
        <v>0.0478875527653414</v>
      </c>
      <c r="AG12" s="19" t="n">
        <v>0.0171496181708604</v>
      </c>
      <c r="AH12" s="19" t="n">
        <v>0.230688033678539</v>
      </c>
      <c r="AI12" s="19"/>
      <c r="AJ12" s="19" t="n">
        <v>0.0464666922224586</v>
      </c>
      <c r="AK12" s="19" t="n">
        <v>0.0284513702923342</v>
      </c>
      <c r="AL12" s="19" t="n">
        <v>0</v>
      </c>
      <c r="AM12" s="19" t="s">
        <v>697</v>
      </c>
      <c r="AN12" s="19" t="n">
        <v>0.15882961913851</v>
      </c>
      <c r="AO12" s="19"/>
      <c r="AP12" s="19" t="n">
        <v>0</v>
      </c>
      <c r="AQ12" s="19" t="n">
        <v>0.0465542092028908</v>
      </c>
      <c r="AR12" s="19" t="n">
        <v>0.106953066820197</v>
      </c>
      <c r="AS12" s="19" t="n">
        <v>0</v>
      </c>
      <c r="AT12" s="19" t="n">
        <v>0</v>
      </c>
      <c r="AU12" s="19"/>
      <c r="AV12" s="19" t="n">
        <v>0.0501188948335818</v>
      </c>
      <c r="AW12" s="19" t="n">
        <v>0</v>
      </c>
      <c r="AX12" s="19" t="n">
        <v>0</v>
      </c>
      <c r="AY12" s="19" t="n">
        <v>0.113524569880143</v>
      </c>
      <c r="AZ12" s="19" t="n">
        <v>0</v>
      </c>
      <c r="BA12" s="19" t="n">
        <v>0.116315277825742</v>
      </c>
      <c r="BB12" s="19"/>
      <c r="BC12" s="19" t="n">
        <v>0.103654601788891</v>
      </c>
      <c r="BD12" s="19" t="n">
        <v>0.0441231477528773</v>
      </c>
      <c r="BE12" s="19" t="n">
        <v>0</v>
      </c>
      <c r="BF12" s="19" t="n">
        <v>0</v>
      </c>
      <c r="BG12" s="19" t="n">
        <v>0.220452819610706</v>
      </c>
    </row>
    <row r="13">
      <c r="B13" s="20" t="s">
        <v>692</v>
      </c>
      <c r="C13" s="19" t="n">
        <v>0.0278280475937731</v>
      </c>
      <c r="D13" s="19" t="n">
        <v>0.0178162195107705</v>
      </c>
      <c r="E13" s="19" t="n">
        <v>0.0376933053714279</v>
      </c>
      <c r="F13" s="19"/>
      <c r="G13" s="19" t="n">
        <v>0</v>
      </c>
      <c r="H13" s="19" t="n">
        <v>0.100771249680999</v>
      </c>
      <c r="I13" s="19" t="n">
        <v>0.0418132466611541</v>
      </c>
      <c r="J13" s="19" t="n">
        <v>0.0395862609991232</v>
      </c>
      <c r="K13" s="19" t="n">
        <v>0</v>
      </c>
      <c r="L13" s="19" t="n">
        <v>0</v>
      </c>
      <c r="M13" s="19"/>
      <c r="N13" s="19" t="n">
        <v>0.0724092826444533</v>
      </c>
      <c r="O13" s="19" t="n">
        <v>0.0303831728346783</v>
      </c>
      <c r="P13" s="19" t="n">
        <v>0</v>
      </c>
      <c r="Q13" s="19" t="n">
        <v>0</v>
      </c>
      <c r="R13" s="19"/>
      <c r="S13" s="19" t="n">
        <v>0</v>
      </c>
      <c r="T13" s="19" t="n">
        <v>0</v>
      </c>
      <c r="U13" s="19" t="n">
        <v>0.167998252699527</v>
      </c>
      <c r="V13" s="19" t="n">
        <v>0</v>
      </c>
      <c r="W13" s="19" t="n">
        <v>0</v>
      </c>
      <c r="X13" s="19" t="n">
        <v>0</v>
      </c>
      <c r="Y13" s="19" t="n">
        <v>0</v>
      </c>
      <c r="Z13" s="19" t="n">
        <v>0.351353409466965</v>
      </c>
      <c r="AA13" s="19" t="n">
        <v>0</v>
      </c>
      <c r="AB13" s="19" t="n">
        <v>0</v>
      </c>
      <c r="AC13" s="19" t="n">
        <v>0</v>
      </c>
      <c r="AD13" s="19" t="n">
        <v>0</v>
      </c>
      <c r="AE13" s="19"/>
      <c r="AF13" s="19" t="n">
        <v>0.024843893302975</v>
      </c>
      <c r="AG13" s="19" t="n">
        <v>0.026257740592227</v>
      </c>
      <c r="AH13" s="19" t="n">
        <v>0.0652317107956357</v>
      </c>
      <c r="AI13" s="19"/>
      <c r="AJ13" s="19" t="n">
        <v>0.0241067558698143</v>
      </c>
      <c r="AK13" s="19" t="n">
        <v>0</v>
      </c>
      <c r="AL13" s="19" t="n">
        <v>0</v>
      </c>
      <c r="AM13" s="19" t="s">
        <v>697</v>
      </c>
      <c r="AN13" s="19" t="n">
        <v>0.0849216014846744</v>
      </c>
      <c r="AO13" s="19"/>
      <c r="AP13" s="19" t="n">
        <v>0.0570649125278508</v>
      </c>
      <c r="AQ13" s="19" t="n">
        <v>0.0248993719476779</v>
      </c>
      <c r="AR13" s="19" t="n">
        <v>0</v>
      </c>
      <c r="AS13" s="19" t="n">
        <v>0</v>
      </c>
      <c r="AT13" s="19" t="n">
        <v>0.122533807291086</v>
      </c>
      <c r="AU13" s="19"/>
      <c r="AV13" s="19" t="n">
        <v>0.0291572804036438</v>
      </c>
      <c r="AW13" s="19" t="n">
        <v>0</v>
      </c>
      <c r="AX13" s="19" t="n">
        <v>0</v>
      </c>
      <c r="AY13" s="19" t="n">
        <v>0.0690418418357552</v>
      </c>
      <c r="AZ13" s="19" t="n">
        <v>0.095743455290446</v>
      </c>
      <c r="BA13" s="19" t="n">
        <v>0</v>
      </c>
      <c r="BB13" s="19"/>
      <c r="BC13" s="19" t="n">
        <v>0</v>
      </c>
      <c r="BD13" s="19" t="n">
        <v>0</v>
      </c>
      <c r="BE13" s="19" t="n">
        <v>0.0470595982499992</v>
      </c>
      <c r="BF13" s="19" t="n">
        <v>0.0712844879803849</v>
      </c>
      <c r="BG13" s="19" t="n">
        <v>0.205766968135116</v>
      </c>
    </row>
    <row r="14">
      <c r="B14" s="20" t="s">
        <v>598</v>
      </c>
      <c r="C14" s="19" t="n">
        <v>0.0430004740760183</v>
      </c>
      <c r="D14" s="19" t="n">
        <v>0.0577159552917108</v>
      </c>
      <c r="E14" s="19" t="n">
        <v>0.0297538128043231</v>
      </c>
      <c r="F14" s="19"/>
      <c r="G14" s="19" t="n">
        <v>0</v>
      </c>
      <c r="H14" s="19" t="n">
        <v>0</v>
      </c>
      <c r="I14" s="19" t="n">
        <v>0.100924658614813</v>
      </c>
      <c r="J14" s="19" t="n">
        <v>0</v>
      </c>
      <c r="K14" s="19" t="n">
        <v>0.0615744057191238</v>
      </c>
      <c r="L14" s="19" t="n">
        <v>0.0749968923074628</v>
      </c>
      <c r="M14" s="19"/>
      <c r="N14" s="19" t="n">
        <v>0.063872307401879</v>
      </c>
      <c r="O14" s="19" t="n">
        <v>0.0329967472526947</v>
      </c>
      <c r="P14" s="19" t="n">
        <v>0.0746384284196856</v>
      </c>
      <c r="Q14" s="19" t="n">
        <v>0</v>
      </c>
      <c r="R14" s="19"/>
      <c r="S14" s="19" t="n">
        <v>0.125596941353603</v>
      </c>
      <c r="T14" s="19" t="n">
        <v>0.119041545015102</v>
      </c>
      <c r="U14" s="19" t="n">
        <v>0.0529552097037346</v>
      </c>
      <c r="V14" s="19" t="n">
        <v>0</v>
      </c>
      <c r="W14" s="19" t="n">
        <v>0.175143874015868</v>
      </c>
      <c r="X14" s="19" t="n">
        <v>0</v>
      </c>
      <c r="Y14" s="19" t="n">
        <v>0</v>
      </c>
      <c r="Z14" s="19" t="n">
        <v>0</v>
      </c>
      <c r="AA14" s="19" t="n">
        <v>0</v>
      </c>
      <c r="AB14" s="19" t="n">
        <v>0</v>
      </c>
      <c r="AC14" s="19" t="n">
        <v>0</v>
      </c>
      <c r="AD14" s="19" t="n">
        <v>0</v>
      </c>
      <c r="AE14" s="19"/>
      <c r="AF14" s="19" t="n">
        <v>0.0237652867384764</v>
      </c>
      <c r="AG14" s="19" t="n">
        <v>0.0631272069047184</v>
      </c>
      <c r="AH14" s="19" t="n">
        <v>0</v>
      </c>
      <c r="AI14" s="19"/>
      <c r="AJ14" s="19" t="n">
        <v>0.0550341056612779</v>
      </c>
      <c r="AK14" s="19" t="n">
        <v>0.0688542239441516</v>
      </c>
      <c r="AL14" s="19" t="n">
        <v>0.148412212750554</v>
      </c>
      <c r="AM14" s="19" t="s">
        <v>697</v>
      </c>
      <c r="AN14" s="19" t="n">
        <v>0</v>
      </c>
      <c r="AO14" s="19"/>
      <c r="AP14" s="19" t="n">
        <v>0.0446587034569822</v>
      </c>
      <c r="AQ14" s="19" t="n">
        <v>0.0416474860665341</v>
      </c>
      <c r="AR14" s="19" t="n">
        <v>0</v>
      </c>
      <c r="AS14" s="19" t="n">
        <v>0.108133555005477</v>
      </c>
      <c r="AT14" s="19" t="n">
        <v>0.133074221415072</v>
      </c>
      <c r="AU14" s="19"/>
      <c r="AV14" s="19" t="n">
        <v>0.0487693999631998</v>
      </c>
      <c r="AW14" s="19" t="n">
        <v>0.0449423644046946</v>
      </c>
      <c r="AX14" s="19" t="n">
        <v>0</v>
      </c>
      <c r="AY14" s="19" t="n">
        <v>0.0699175931063317</v>
      </c>
      <c r="AZ14" s="19" t="n">
        <v>0.103979351087148</v>
      </c>
      <c r="BA14" s="19" t="n">
        <v>0</v>
      </c>
      <c r="BB14" s="19"/>
      <c r="BC14" s="19" t="n">
        <v>0</v>
      </c>
      <c r="BD14" s="19" t="n">
        <v>0</v>
      </c>
      <c r="BE14" s="19" t="n">
        <v>0.102309801192753</v>
      </c>
      <c r="BF14" s="19" t="n">
        <v>0.0917973812220438</v>
      </c>
      <c r="BG14" s="19" t="n">
        <v>0</v>
      </c>
    </row>
    <row r="15">
      <c r="B15" s="20" t="s">
        <v>693</v>
      </c>
      <c r="C15" s="19" t="n">
        <v>0.758567574608878</v>
      </c>
      <c r="D15" s="19" t="n">
        <v>0.696822973521257</v>
      </c>
      <c r="E15" s="19" t="n">
        <v>0.828176459857738</v>
      </c>
      <c r="F15" s="19"/>
      <c r="G15" s="19" t="n">
        <v>0.686246802821975</v>
      </c>
      <c r="H15" s="19" t="n">
        <v>0.726408042721613</v>
      </c>
      <c r="I15" s="19" t="n">
        <v>0.625136244022381</v>
      </c>
      <c r="J15" s="19" t="n">
        <v>0.813863181465204</v>
      </c>
      <c r="K15" s="19" t="n">
        <v>0.795851125098996</v>
      </c>
      <c r="L15" s="19" t="n">
        <v>0.879460341740498</v>
      </c>
      <c r="M15" s="19"/>
      <c r="N15" s="19" t="n">
        <v>0.742104537399064</v>
      </c>
      <c r="O15" s="19" t="n">
        <v>0.695272966440775</v>
      </c>
      <c r="P15" s="19" t="n">
        <v>0.842554623437735</v>
      </c>
      <c r="Q15" s="19" t="n">
        <v>0.771172298472993</v>
      </c>
      <c r="R15" s="19"/>
      <c r="S15" s="19" t="n">
        <v>0.553541621775179</v>
      </c>
      <c r="T15" s="19" t="n">
        <v>0.686013101867879</v>
      </c>
      <c r="U15" s="19" t="n">
        <v>0.703768748858647</v>
      </c>
      <c r="V15" s="19" t="n">
        <v>0.646730321281169</v>
      </c>
      <c r="W15" s="19" t="n">
        <v>0.824856125984132</v>
      </c>
      <c r="X15" s="19" t="n">
        <v>0.696397363333932</v>
      </c>
      <c r="Y15" s="19" t="n">
        <v>0.947629735510325</v>
      </c>
      <c r="Z15" s="19" t="n">
        <v>0.648646590533035</v>
      </c>
      <c r="AA15" s="19" t="n">
        <v>0.682516385105784</v>
      </c>
      <c r="AB15" s="19" t="n">
        <v>0.85825972715181</v>
      </c>
      <c r="AC15" s="19" t="n">
        <v>0.879411100284978</v>
      </c>
      <c r="AD15" s="19" t="n">
        <v>1</v>
      </c>
      <c r="AE15" s="19"/>
      <c r="AF15" s="19" t="n">
        <v>0.827086037258478</v>
      </c>
      <c r="AG15" s="19" t="n">
        <v>0.735208815336741</v>
      </c>
      <c r="AH15" s="19" t="n">
        <v>0.651577983621928</v>
      </c>
      <c r="AI15" s="19"/>
      <c r="AJ15" s="19" t="n">
        <v>0.79589174458744</v>
      </c>
      <c r="AK15" s="19" t="n">
        <v>0.762141561260012</v>
      </c>
      <c r="AL15" s="19" t="n">
        <v>0.851587787249446</v>
      </c>
      <c r="AM15" s="19" t="s">
        <v>697</v>
      </c>
      <c r="AN15" s="19" t="n">
        <v>0.559508913056683</v>
      </c>
      <c r="AO15" s="19"/>
      <c r="AP15" s="19" t="n">
        <v>0.772521927260842</v>
      </c>
      <c r="AQ15" s="19" t="n">
        <v>0.771676356446317</v>
      </c>
      <c r="AR15" s="19" t="n">
        <v>0.746723117506759</v>
      </c>
      <c r="AS15" s="19" t="n">
        <v>0.734914583027692</v>
      </c>
      <c r="AT15" s="19" t="n">
        <v>0.744391971293842</v>
      </c>
      <c r="AU15" s="19"/>
      <c r="AV15" s="19" t="n">
        <v>0.707349412198577</v>
      </c>
      <c r="AW15" s="19" t="n">
        <v>0.779168417087282</v>
      </c>
      <c r="AX15" s="19" t="n">
        <v>0.866600034952699</v>
      </c>
      <c r="AY15" s="19" t="n">
        <v>0.630868057602988</v>
      </c>
      <c r="AZ15" s="19" t="n">
        <v>0.800277193622406</v>
      </c>
      <c r="BA15" s="19" t="n">
        <v>0.883684722174258</v>
      </c>
      <c r="BB15" s="19"/>
      <c r="BC15" s="19" t="n">
        <v>0.788915482292707</v>
      </c>
      <c r="BD15" s="19" t="n">
        <v>0.838858320427513</v>
      </c>
      <c r="BE15" s="19" t="n">
        <v>0.784939867259687</v>
      </c>
      <c r="BF15" s="19" t="n">
        <v>0.501120325824044</v>
      </c>
      <c r="BG15" s="19" t="n">
        <v>0.573780212254178</v>
      </c>
    </row>
    <row r="16">
      <c r="B16" s="20" t="s">
        <v>100</v>
      </c>
      <c r="C16" s="21" t="n">
        <v>0.0287530798512627</v>
      </c>
      <c r="D16" s="21" t="n">
        <v>0.0596721693164199</v>
      </c>
      <c r="E16" s="21" t="n">
        <v>0</v>
      </c>
      <c r="F16" s="21"/>
      <c r="G16" s="21" t="n">
        <v>0</v>
      </c>
      <c r="H16" s="21" t="n">
        <v>0.0628879432541943</v>
      </c>
      <c r="I16" s="21" t="n">
        <v>0.033482045243489</v>
      </c>
      <c r="J16" s="21" t="n">
        <v>0.0704262924209394</v>
      </c>
      <c r="K16" s="21" t="n">
        <v>0</v>
      </c>
      <c r="L16" s="21" t="n">
        <v>0</v>
      </c>
      <c r="M16" s="21"/>
      <c r="N16" s="21" t="n">
        <v>0.0247569030491146</v>
      </c>
      <c r="O16" s="21" t="n">
        <v>0.0312749104774648</v>
      </c>
      <c r="P16" s="21" t="n">
        <v>0.0303479069186378</v>
      </c>
      <c r="Q16" s="21" t="n">
        <v>0.0288699125892746</v>
      </c>
      <c r="R16" s="21"/>
      <c r="S16" s="21" t="n">
        <v>0.0926060042357951</v>
      </c>
      <c r="T16" s="21" t="n">
        <v>0</v>
      </c>
      <c r="U16" s="21" t="n">
        <v>0</v>
      </c>
      <c r="V16" s="21" t="n">
        <v>0</v>
      </c>
      <c r="W16" s="21" t="n">
        <v>0</v>
      </c>
      <c r="X16" s="21" t="n">
        <v>0</v>
      </c>
      <c r="Y16" s="21" t="n">
        <v>0.0523702644896748</v>
      </c>
      <c r="Z16" s="21" t="n">
        <v>0</v>
      </c>
      <c r="AA16" s="21" t="n">
        <v>0.0744073274560708</v>
      </c>
      <c r="AB16" s="21" t="n">
        <v>0</v>
      </c>
      <c r="AC16" s="21" t="n">
        <v>0.0577801880265239</v>
      </c>
      <c r="AD16" s="21" t="n">
        <v>0</v>
      </c>
      <c r="AE16" s="21"/>
      <c r="AF16" s="21" t="n">
        <v>0.0192956556885641</v>
      </c>
      <c r="AG16" s="21" t="n">
        <v>0.0370024073549587</v>
      </c>
      <c r="AH16" s="21" t="n">
        <v>0.0525022719038976</v>
      </c>
      <c r="AI16" s="21"/>
      <c r="AJ16" s="21" t="n">
        <v>0.0187231387351237</v>
      </c>
      <c r="AK16" s="21" t="n">
        <v>0.0342018563024226</v>
      </c>
      <c r="AL16" s="21" t="n">
        <v>0</v>
      </c>
      <c r="AM16" s="21" t="s">
        <v>697</v>
      </c>
      <c r="AN16" s="21" t="n">
        <v>0.105130363064092</v>
      </c>
      <c r="AO16" s="21"/>
      <c r="AP16" s="21" t="n">
        <v>0.0356122901345117</v>
      </c>
      <c r="AQ16" s="21" t="n">
        <v>0.0248595430165239</v>
      </c>
      <c r="AR16" s="21" t="n">
        <v>0</v>
      </c>
      <c r="AS16" s="21" t="n">
        <v>0.065217644527614</v>
      </c>
      <c r="AT16" s="21" t="n">
        <v>0</v>
      </c>
      <c r="AU16" s="21"/>
      <c r="AV16" s="21" t="n">
        <v>0.0291106405399446</v>
      </c>
      <c r="AW16" s="21" t="n">
        <v>0.0358384905207252</v>
      </c>
      <c r="AX16" s="21" t="n">
        <v>0</v>
      </c>
      <c r="AY16" s="21" t="n">
        <v>0.0421687859351718</v>
      </c>
      <c r="AZ16" s="21" t="n">
        <v>0</v>
      </c>
      <c r="BA16" s="21" t="n">
        <v>0</v>
      </c>
      <c r="BB16" s="21"/>
      <c r="BC16" s="21" t="n">
        <v>0</v>
      </c>
      <c r="BD16" s="21" t="n">
        <v>0.032749742338563</v>
      </c>
      <c r="BE16" s="21" t="n">
        <v>0.0656907332975605</v>
      </c>
      <c r="BF16" s="21" t="n">
        <v>0.0565700989129293</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75</v>
      </c>
      <c r="E7" s="11" t="n">
        <v>65</v>
      </c>
      <c r="F7" s="11"/>
      <c r="G7" s="11" t="n">
        <v>23</v>
      </c>
      <c r="H7" s="11" t="n">
        <v>26</v>
      </c>
      <c r="I7" s="11" t="n">
        <v>19</v>
      </c>
      <c r="J7" s="11" t="n">
        <v>28</v>
      </c>
      <c r="K7" s="11" t="n">
        <v>18</v>
      </c>
      <c r="L7" s="11" t="n">
        <v>26</v>
      </c>
      <c r="M7" s="11"/>
      <c r="N7" s="11" t="n">
        <v>43</v>
      </c>
      <c r="O7" s="11" t="n">
        <v>35</v>
      </c>
      <c r="P7" s="11" t="n">
        <v>32</v>
      </c>
      <c r="Q7" s="11" t="n">
        <v>30</v>
      </c>
      <c r="R7" s="11"/>
      <c r="S7" s="11" t="n">
        <v>27</v>
      </c>
      <c r="T7" s="11" t="n">
        <v>11</v>
      </c>
      <c r="U7" s="11" t="n">
        <v>10</v>
      </c>
      <c r="V7" s="11" t="n">
        <v>13</v>
      </c>
      <c r="W7" s="11" t="n">
        <v>12</v>
      </c>
      <c r="X7" s="11" t="n">
        <v>7</v>
      </c>
      <c r="Y7" s="11" t="n">
        <v>12</v>
      </c>
      <c r="Z7" s="11" t="n">
        <v>7</v>
      </c>
      <c r="AA7" s="11" t="n">
        <v>19</v>
      </c>
      <c r="AB7" s="11" t="n">
        <v>10</v>
      </c>
      <c r="AC7" s="11" t="n">
        <v>9</v>
      </c>
      <c r="AD7" s="11" t="n">
        <v>3</v>
      </c>
      <c r="AE7" s="11"/>
      <c r="AF7" s="11" t="n">
        <v>50</v>
      </c>
      <c r="AG7" s="11" t="n">
        <v>58</v>
      </c>
      <c r="AH7" s="11" t="n">
        <v>17</v>
      </c>
      <c r="AI7" s="11"/>
      <c r="AJ7" s="11" t="n">
        <v>53</v>
      </c>
      <c r="AK7" s="11" t="n">
        <v>41</v>
      </c>
      <c r="AL7" s="11" t="n">
        <v>6</v>
      </c>
      <c r="AM7" s="11" t="n">
        <v>2</v>
      </c>
      <c r="AN7" s="11" t="n">
        <v>16</v>
      </c>
      <c r="AO7" s="11"/>
      <c r="AP7" s="11" t="n">
        <v>31</v>
      </c>
      <c r="AQ7" s="11" t="n">
        <v>56</v>
      </c>
      <c r="AR7" s="11" t="n">
        <v>9</v>
      </c>
      <c r="AS7" s="11" t="n">
        <v>19</v>
      </c>
      <c r="AT7" s="11" t="n">
        <v>3</v>
      </c>
      <c r="AU7" s="11"/>
      <c r="AV7" s="11" t="n">
        <v>47</v>
      </c>
      <c r="AW7" s="11" t="n">
        <v>31</v>
      </c>
      <c r="AX7" s="11" t="n">
        <v>6</v>
      </c>
      <c r="AY7" s="11" t="n">
        <v>21</v>
      </c>
      <c r="AZ7" s="11" t="n">
        <v>6</v>
      </c>
      <c r="BA7" s="11" t="n">
        <v>17</v>
      </c>
      <c r="BB7" s="11"/>
      <c r="BC7" s="11" t="n">
        <v>36</v>
      </c>
      <c r="BD7" s="11" t="n">
        <v>26</v>
      </c>
      <c r="BE7" s="11" t="n">
        <v>40</v>
      </c>
      <c r="BF7" s="11" t="n">
        <v>17</v>
      </c>
      <c r="BG7" s="11" t="n">
        <v>4</v>
      </c>
    </row>
    <row r="8" ht="30" customHeight="1">
      <c r="B8" s="12" t="s">
        <v>20</v>
      </c>
      <c r="C8" s="12" t="n">
        <v>141</v>
      </c>
      <c r="D8" s="12" t="n">
        <v>74</v>
      </c>
      <c r="E8" s="12" t="n">
        <v>67</v>
      </c>
      <c r="F8" s="12"/>
      <c r="G8" s="12" t="n">
        <v>21</v>
      </c>
      <c r="H8" s="12" t="n">
        <v>28</v>
      </c>
      <c r="I8" s="12" t="n">
        <v>21</v>
      </c>
      <c r="J8" s="12" t="n">
        <v>27</v>
      </c>
      <c r="K8" s="12" t="n">
        <v>17</v>
      </c>
      <c r="L8" s="12" t="n">
        <v>27</v>
      </c>
      <c r="M8" s="12"/>
      <c r="N8" s="12" t="n">
        <v>40</v>
      </c>
      <c r="O8" s="12" t="n">
        <v>40</v>
      </c>
      <c r="P8" s="12" t="n">
        <v>30</v>
      </c>
      <c r="Q8" s="12" t="n">
        <v>30</v>
      </c>
      <c r="R8" s="12"/>
      <c r="S8" s="12" t="n">
        <v>26</v>
      </c>
      <c r="T8" s="12" t="n">
        <v>11</v>
      </c>
      <c r="U8" s="12" t="n">
        <v>10</v>
      </c>
      <c r="V8" s="12" t="n">
        <v>16</v>
      </c>
      <c r="W8" s="12" t="n">
        <v>13</v>
      </c>
      <c r="X8" s="12" t="n">
        <v>9</v>
      </c>
      <c r="Y8" s="12" t="n">
        <v>12</v>
      </c>
      <c r="Z8" s="12" t="n">
        <v>6</v>
      </c>
      <c r="AA8" s="12" t="n">
        <v>18</v>
      </c>
      <c r="AB8" s="12" t="n">
        <v>10</v>
      </c>
      <c r="AC8" s="12" t="n">
        <v>8</v>
      </c>
      <c r="AD8" s="12" t="n">
        <v>3</v>
      </c>
      <c r="AE8" s="12"/>
      <c r="AF8" s="12" t="n">
        <v>51</v>
      </c>
      <c r="AG8" s="12" t="n">
        <v>58</v>
      </c>
      <c r="AH8" s="12" t="n">
        <v>17</v>
      </c>
      <c r="AI8" s="12"/>
      <c r="AJ8" s="12" t="n">
        <v>54</v>
      </c>
      <c r="AK8" s="12" t="n">
        <v>41</v>
      </c>
      <c r="AL8" s="12" t="n">
        <v>5</v>
      </c>
      <c r="AM8" s="12" t="n">
        <v>2</v>
      </c>
      <c r="AN8" s="12" t="n">
        <v>16</v>
      </c>
      <c r="AO8" s="12"/>
      <c r="AP8" s="12" t="n">
        <v>33</v>
      </c>
      <c r="AQ8" s="12" t="n">
        <v>55</v>
      </c>
      <c r="AR8" s="12" t="n">
        <v>9</v>
      </c>
      <c r="AS8" s="12" t="n">
        <v>18</v>
      </c>
      <c r="AT8" s="12" t="n">
        <v>3</v>
      </c>
      <c r="AU8" s="12"/>
      <c r="AV8" s="12" t="n">
        <v>47</v>
      </c>
      <c r="AW8" s="12" t="n">
        <v>33</v>
      </c>
      <c r="AX8" s="12" t="n">
        <v>6</v>
      </c>
      <c r="AY8" s="12" t="n">
        <v>20</v>
      </c>
      <c r="AZ8" s="12" t="n">
        <v>6</v>
      </c>
      <c r="BA8" s="12" t="n">
        <v>16</v>
      </c>
      <c r="BB8" s="12"/>
      <c r="BC8" s="12" t="n">
        <v>36</v>
      </c>
      <c r="BD8" s="12" t="n">
        <v>26</v>
      </c>
      <c r="BE8" s="12" t="n">
        <v>39</v>
      </c>
      <c r="BF8" s="12" t="n">
        <v>17</v>
      </c>
      <c r="BG8" s="12" t="n">
        <v>4</v>
      </c>
    </row>
    <row r="9">
      <c r="B9" s="20" t="s">
        <v>688</v>
      </c>
      <c r="C9" s="19" t="n">
        <v>0.122585135212452</v>
      </c>
      <c r="D9" s="19" t="n">
        <v>0.136220900568471</v>
      </c>
      <c r="E9" s="19" t="n">
        <v>0.107561616768237</v>
      </c>
      <c r="F9" s="19"/>
      <c r="G9" s="19" t="n">
        <v>0.196893967135329</v>
      </c>
      <c r="H9" s="19" t="n">
        <v>0.187552624086661</v>
      </c>
      <c r="I9" s="19" t="n">
        <v>0.103719736976643</v>
      </c>
      <c r="J9" s="19" t="n">
        <v>0.0331795972065487</v>
      </c>
      <c r="K9" s="19" t="n">
        <v>0.165673847281378</v>
      </c>
      <c r="L9" s="19" t="n">
        <v>0.0712333777486179</v>
      </c>
      <c r="M9" s="19"/>
      <c r="N9" s="19" t="n">
        <v>0.133227371398884</v>
      </c>
      <c r="O9" s="19" t="n">
        <v>0.201189119170734</v>
      </c>
      <c r="P9" s="19" t="n">
        <v>0.0911200433008641</v>
      </c>
      <c r="Q9" s="19" t="n">
        <v>0.0371784700811602</v>
      </c>
      <c r="R9" s="19"/>
      <c r="S9" s="19" t="n">
        <v>0.152872930959508</v>
      </c>
      <c r="T9" s="19" t="n">
        <v>0.171308396445813</v>
      </c>
      <c r="U9" s="19" t="n">
        <v>0</v>
      </c>
      <c r="V9" s="19" t="n">
        <v>0.163139695188495</v>
      </c>
      <c r="W9" s="19" t="n">
        <v>0.111690002214894</v>
      </c>
      <c r="X9" s="19" t="n">
        <v>0</v>
      </c>
      <c r="Y9" s="19" t="n">
        <v>0.0847465062327766</v>
      </c>
      <c r="Z9" s="19" t="n">
        <v>0.286020318526674</v>
      </c>
      <c r="AA9" s="19" t="n">
        <v>0.108875016917715</v>
      </c>
      <c r="AB9" s="19" t="n">
        <v>0.10315512387465</v>
      </c>
      <c r="AC9" s="19" t="n">
        <v>0.211159745904322</v>
      </c>
      <c r="AD9" s="19" t="n">
        <v>0</v>
      </c>
      <c r="AE9" s="19"/>
      <c r="AF9" s="19" t="n">
        <v>0.082912215389896</v>
      </c>
      <c r="AG9" s="19" t="n">
        <v>0.144335764553303</v>
      </c>
      <c r="AH9" s="19" t="n">
        <v>0.144561995504595</v>
      </c>
      <c r="AI9" s="19"/>
      <c r="AJ9" s="19" t="n">
        <v>0.125102824068551</v>
      </c>
      <c r="AK9" s="19" t="n">
        <v>0.149250067540112</v>
      </c>
      <c r="AL9" s="19" t="n">
        <v>0</v>
      </c>
      <c r="AM9" s="19" t="n">
        <v>0.468331281648856</v>
      </c>
      <c r="AN9" s="19" t="n">
        <v>0.0723790353858414</v>
      </c>
      <c r="AO9" s="19"/>
      <c r="AP9" s="19" t="n">
        <v>0.197745576679102</v>
      </c>
      <c r="AQ9" s="19" t="n">
        <v>0.101953083009219</v>
      </c>
      <c r="AR9" s="19" t="n">
        <v>0</v>
      </c>
      <c r="AS9" s="19" t="n">
        <v>0.108642745080799</v>
      </c>
      <c r="AT9" s="19" t="n">
        <v>0</v>
      </c>
      <c r="AU9" s="19"/>
      <c r="AV9" s="19" t="n">
        <v>0.130918155031059</v>
      </c>
      <c r="AW9" s="19" t="n">
        <v>0.146548385190431</v>
      </c>
      <c r="AX9" s="19" t="n">
        <v>0</v>
      </c>
      <c r="AY9" s="19" t="n">
        <v>0.0973719604243444</v>
      </c>
      <c r="AZ9" s="19" t="n">
        <v>0</v>
      </c>
      <c r="BA9" s="19" t="n">
        <v>0.0795506166512037</v>
      </c>
      <c r="BB9" s="19"/>
      <c r="BC9" s="19" t="n">
        <v>0.051118022294608</v>
      </c>
      <c r="BD9" s="19" t="n">
        <v>0.201560259959969</v>
      </c>
      <c r="BE9" s="19" t="n">
        <v>0.0755016076144943</v>
      </c>
      <c r="BF9" s="19" t="n">
        <v>0.195287919686133</v>
      </c>
      <c r="BG9" s="19" t="n">
        <v>0</v>
      </c>
    </row>
    <row r="10">
      <c r="B10" s="20" t="s">
        <v>689</v>
      </c>
      <c r="C10" s="19" t="n">
        <v>0.101610300883885</v>
      </c>
      <c r="D10" s="19" t="n">
        <v>0.137811111218196</v>
      </c>
      <c r="E10" s="19" t="n">
        <v>0.0617252245751335</v>
      </c>
      <c r="F10" s="19"/>
      <c r="G10" s="19" t="n">
        <v>0.14918075460408</v>
      </c>
      <c r="H10" s="19" t="n">
        <v>0.148256511823415</v>
      </c>
      <c r="I10" s="19" t="n">
        <v>0.161849529591292</v>
      </c>
      <c r="J10" s="19" t="n">
        <v>0.0716130755696828</v>
      </c>
      <c r="K10" s="19" t="n">
        <v>0.0471929894558353</v>
      </c>
      <c r="L10" s="19" t="n">
        <v>0.0329570697013091</v>
      </c>
      <c r="M10" s="19"/>
      <c r="N10" s="19" t="n">
        <v>0.0541291118938539</v>
      </c>
      <c r="O10" s="19" t="n">
        <v>0.138593107888908</v>
      </c>
      <c r="P10" s="19" t="n">
        <v>0.0627776229807623</v>
      </c>
      <c r="Q10" s="19" t="n">
        <v>0.154515991039837</v>
      </c>
      <c r="R10" s="19"/>
      <c r="S10" s="19" t="n">
        <v>0.138762181217492</v>
      </c>
      <c r="T10" s="19" t="n">
        <v>0.100484093262595</v>
      </c>
      <c r="U10" s="19" t="n">
        <v>0.169743069043116</v>
      </c>
      <c r="V10" s="19" t="n">
        <v>0.0626033525552598</v>
      </c>
      <c r="W10" s="19" t="n">
        <v>0</v>
      </c>
      <c r="X10" s="19" t="n">
        <v>0</v>
      </c>
      <c r="Y10" s="19" t="n">
        <v>0.167499677434127</v>
      </c>
      <c r="Z10" s="19" t="n">
        <v>0.128063495456314</v>
      </c>
      <c r="AA10" s="19" t="n">
        <v>0.111383001210711</v>
      </c>
      <c r="AB10" s="19" t="n">
        <v>0.21345634651588</v>
      </c>
      <c r="AC10" s="19" t="n">
        <v>0</v>
      </c>
      <c r="AD10" s="19" t="n">
        <v>0</v>
      </c>
      <c r="AE10" s="19"/>
      <c r="AF10" s="19" t="n">
        <v>0.0949759897019895</v>
      </c>
      <c r="AG10" s="19" t="n">
        <v>0.0546992642396135</v>
      </c>
      <c r="AH10" s="19" t="n">
        <v>0.335337675763364</v>
      </c>
      <c r="AI10" s="19"/>
      <c r="AJ10" s="19" t="n">
        <v>0.110358162176406</v>
      </c>
      <c r="AK10" s="19" t="n">
        <v>0.127204752001188</v>
      </c>
      <c r="AL10" s="19" t="n">
        <v>0</v>
      </c>
      <c r="AM10" s="19" t="n">
        <v>0</v>
      </c>
      <c r="AN10" s="19" t="n">
        <v>0.133389876013696</v>
      </c>
      <c r="AO10" s="19"/>
      <c r="AP10" s="19" t="n">
        <v>0.128818151162077</v>
      </c>
      <c r="AQ10" s="19" t="n">
        <v>0.110504989227645</v>
      </c>
      <c r="AR10" s="19" t="n">
        <v>0.0983515522522736</v>
      </c>
      <c r="AS10" s="19" t="n">
        <v>0.049305441563974</v>
      </c>
      <c r="AT10" s="19" t="n">
        <v>0</v>
      </c>
      <c r="AU10" s="19"/>
      <c r="AV10" s="19" t="n">
        <v>0.106997962830575</v>
      </c>
      <c r="AW10" s="19" t="n">
        <v>0.129866295169734</v>
      </c>
      <c r="AX10" s="19" t="n">
        <v>0.174947534499356</v>
      </c>
      <c r="AY10" s="19" t="n">
        <v>0</v>
      </c>
      <c r="AZ10" s="19" t="n">
        <v>0.137768003340654</v>
      </c>
      <c r="BA10" s="19" t="n">
        <v>0.1193397064682</v>
      </c>
      <c r="BB10" s="19"/>
      <c r="BC10" s="19" t="n">
        <v>0.079872210906079</v>
      </c>
      <c r="BD10" s="19" t="n">
        <v>0.119707923218084</v>
      </c>
      <c r="BE10" s="19" t="n">
        <v>0.160524939335794</v>
      </c>
      <c r="BF10" s="19" t="n">
        <v>0.053688221801371</v>
      </c>
      <c r="BG10" s="19" t="n">
        <v>0.249238863436198</v>
      </c>
    </row>
    <row r="11">
      <c r="B11" s="20" t="s">
        <v>690</v>
      </c>
      <c r="C11" s="19" t="n">
        <v>0.141594175359797</v>
      </c>
      <c r="D11" s="19" t="n">
        <v>0.122603571148174</v>
      </c>
      <c r="E11" s="19" t="n">
        <v>0.162517510808231</v>
      </c>
      <c r="F11" s="19"/>
      <c r="G11" s="19" t="n">
        <v>0.332880204494464</v>
      </c>
      <c r="H11" s="19" t="n">
        <v>0.0641644597898363</v>
      </c>
      <c r="I11" s="19" t="n">
        <v>0.0676622619553972</v>
      </c>
      <c r="J11" s="19" t="n">
        <v>0.245635255783179</v>
      </c>
      <c r="K11" s="19" t="n">
        <v>0.11502527754905</v>
      </c>
      <c r="L11" s="19" t="n">
        <v>0.0406522264598893</v>
      </c>
      <c r="M11" s="19"/>
      <c r="N11" s="19" t="n">
        <v>0.164177741982053</v>
      </c>
      <c r="O11" s="19" t="n">
        <v>0.137812184924718</v>
      </c>
      <c r="P11" s="19" t="n">
        <v>0.152199230835653</v>
      </c>
      <c r="Q11" s="19" t="n">
        <v>0.10622104392612</v>
      </c>
      <c r="R11" s="19"/>
      <c r="S11" s="19" t="n">
        <v>0.207475911455842</v>
      </c>
      <c r="T11" s="19" t="n">
        <v>0.277708049052847</v>
      </c>
      <c r="U11" s="19" t="n">
        <v>0.10750675144095</v>
      </c>
      <c r="V11" s="19" t="n">
        <v>0.163927207495347</v>
      </c>
      <c r="W11" s="19" t="n">
        <v>0.235740163295694</v>
      </c>
      <c r="X11" s="19" t="n">
        <v>0.263782502985131</v>
      </c>
      <c r="Y11" s="19" t="n">
        <v>0.079026273113357</v>
      </c>
      <c r="Z11" s="19" t="n">
        <v>0</v>
      </c>
      <c r="AA11" s="19" t="n">
        <v>0</v>
      </c>
      <c r="AB11" s="19" t="n">
        <v>0</v>
      </c>
      <c r="AC11" s="19" t="n">
        <v>0.20581143455223</v>
      </c>
      <c r="AD11" s="19" t="n">
        <v>0</v>
      </c>
      <c r="AE11" s="19"/>
      <c r="AF11" s="19" t="n">
        <v>0.136157710287695</v>
      </c>
      <c r="AG11" s="19" t="n">
        <v>0.0928040742525373</v>
      </c>
      <c r="AH11" s="19" t="n">
        <v>0.0664540787786826</v>
      </c>
      <c r="AI11" s="19"/>
      <c r="AJ11" s="19" t="n">
        <v>0.0712651105346732</v>
      </c>
      <c r="AK11" s="19" t="n">
        <v>0.239834063569812</v>
      </c>
      <c r="AL11" s="19" t="n">
        <v>0.186231451708441</v>
      </c>
      <c r="AM11" s="19" t="n">
        <v>0</v>
      </c>
      <c r="AN11" s="19" t="n">
        <v>0</v>
      </c>
      <c r="AO11" s="19"/>
      <c r="AP11" s="19" t="n">
        <v>0.0188755273745041</v>
      </c>
      <c r="AQ11" s="19" t="n">
        <v>0.20762451881878</v>
      </c>
      <c r="AR11" s="19" t="n">
        <v>0.117196695187477</v>
      </c>
      <c r="AS11" s="19" t="n">
        <v>0.267791565857899</v>
      </c>
      <c r="AT11" s="19" t="n">
        <v>0</v>
      </c>
      <c r="AU11" s="19"/>
      <c r="AV11" s="19" t="n">
        <v>0.202272281439718</v>
      </c>
      <c r="AW11" s="19" t="n">
        <v>0.0557351133649754</v>
      </c>
      <c r="AX11" s="19" t="n">
        <v>0.158198840674841</v>
      </c>
      <c r="AY11" s="19" t="n">
        <v>0.280873075083084</v>
      </c>
      <c r="AZ11" s="19" t="n">
        <v>0.182694836844842</v>
      </c>
      <c r="BA11" s="19" t="n">
        <v>0</v>
      </c>
      <c r="BB11" s="19"/>
      <c r="BC11" s="19" t="n">
        <v>0.0610353264220954</v>
      </c>
      <c r="BD11" s="19" t="n">
        <v>0.165567513508447</v>
      </c>
      <c r="BE11" s="19" t="n">
        <v>0.147910499334519</v>
      </c>
      <c r="BF11" s="19" t="n">
        <v>0.176008971673717</v>
      </c>
      <c r="BG11" s="19" t="n">
        <v>0.239901912975539</v>
      </c>
    </row>
    <row r="12">
      <c r="B12" s="20" t="s">
        <v>691</v>
      </c>
      <c r="C12" s="19" t="n">
        <v>0.179171415659489</v>
      </c>
      <c r="D12" s="19" t="n">
        <v>0.140389054356349</v>
      </c>
      <c r="E12" s="19" t="n">
        <v>0.221900775188306</v>
      </c>
      <c r="F12" s="19"/>
      <c r="G12" s="19" t="n">
        <v>0.0555094496168165</v>
      </c>
      <c r="H12" s="19" t="n">
        <v>0.180667895399902</v>
      </c>
      <c r="I12" s="19" t="n">
        <v>0.261109629043181</v>
      </c>
      <c r="J12" s="19" t="n">
        <v>0.191357412543675</v>
      </c>
      <c r="K12" s="19" t="n">
        <v>0.12251881256486</v>
      </c>
      <c r="L12" s="19" t="n">
        <v>0.23710071765956</v>
      </c>
      <c r="M12" s="19"/>
      <c r="N12" s="19" t="n">
        <v>0.161857976236443</v>
      </c>
      <c r="O12" s="19" t="n">
        <v>0.189634103821602</v>
      </c>
      <c r="P12" s="19" t="n">
        <v>0.100085659963737</v>
      </c>
      <c r="Q12" s="19" t="n">
        <v>0.267181963542654</v>
      </c>
      <c r="R12" s="19"/>
      <c r="S12" s="19" t="n">
        <v>0.114678419963657</v>
      </c>
      <c r="T12" s="19" t="n">
        <v>0.269530002439951</v>
      </c>
      <c r="U12" s="19" t="n">
        <v>0.323447020517889</v>
      </c>
      <c r="V12" s="19" t="n">
        <v>0.243668374475721</v>
      </c>
      <c r="W12" s="19" t="n">
        <v>0.172782355867392</v>
      </c>
      <c r="X12" s="19" t="n">
        <v>0.161807759323552</v>
      </c>
      <c r="Y12" s="19" t="n">
        <v>0.186282277344113</v>
      </c>
      <c r="Z12" s="19" t="n">
        <v>0.288583106517131</v>
      </c>
      <c r="AA12" s="19" t="n">
        <v>0.164576146429073</v>
      </c>
      <c r="AB12" s="19" t="n">
        <v>0</v>
      </c>
      <c r="AC12" s="19" t="n">
        <v>0.194660185384436</v>
      </c>
      <c r="AD12" s="19" t="n">
        <v>0</v>
      </c>
      <c r="AE12" s="19"/>
      <c r="AF12" s="19" t="n">
        <v>0.201887252440695</v>
      </c>
      <c r="AG12" s="19" t="n">
        <v>0.212090898502571</v>
      </c>
      <c r="AH12" s="19" t="n">
        <v>0.160394697407073</v>
      </c>
      <c r="AI12" s="19"/>
      <c r="AJ12" s="19" t="n">
        <v>0.176583874449872</v>
      </c>
      <c r="AK12" s="19" t="n">
        <v>0.170891691955412</v>
      </c>
      <c r="AL12" s="19" t="n">
        <v>0</v>
      </c>
      <c r="AM12" s="19" t="n">
        <v>0.531668718351144</v>
      </c>
      <c r="AN12" s="19" t="n">
        <v>0.300442553728815</v>
      </c>
      <c r="AO12" s="19"/>
      <c r="AP12" s="19" t="n">
        <v>0.139394953224632</v>
      </c>
      <c r="AQ12" s="19" t="n">
        <v>0.176886322923824</v>
      </c>
      <c r="AR12" s="19" t="n">
        <v>0.431175948431544</v>
      </c>
      <c r="AS12" s="19" t="n">
        <v>0.219928566004775</v>
      </c>
      <c r="AT12" s="19" t="n">
        <v>0</v>
      </c>
      <c r="AU12" s="19"/>
      <c r="AV12" s="19" t="n">
        <v>0.114371972029972</v>
      </c>
      <c r="AW12" s="19" t="n">
        <v>0.106834971362388</v>
      </c>
      <c r="AX12" s="19" t="n">
        <v>0.666853624825803</v>
      </c>
      <c r="AY12" s="19" t="n">
        <v>0.247981668350184</v>
      </c>
      <c r="AZ12" s="19" t="n">
        <v>0</v>
      </c>
      <c r="BA12" s="19" t="n">
        <v>0.244911213033178</v>
      </c>
      <c r="BB12" s="19"/>
      <c r="BC12" s="19" t="n">
        <v>0.164977891782394</v>
      </c>
      <c r="BD12" s="19" t="n">
        <v>0.246897286536088</v>
      </c>
      <c r="BE12" s="19" t="n">
        <v>0.171073278813036</v>
      </c>
      <c r="BF12" s="19" t="n">
        <v>0.228037852815071</v>
      </c>
      <c r="BG12" s="19" t="n">
        <v>0.272559768117694</v>
      </c>
    </row>
    <row r="13">
      <c r="B13" s="20" t="s">
        <v>692</v>
      </c>
      <c r="C13" s="19" t="n">
        <v>0.140950461065705</v>
      </c>
      <c r="D13" s="19" t="n">
        <v>0.183563673516878</v>
      </c>
      <c r="E13" s="19" t="n">
        <v>0.0940003730792735</v>
      </c>
      <c r="F13" s="19"/>
      <c r="G13" s="19" t="n">
        <v>0.126584419648369</v>
      </c>
      <c r="H13" s="19" t="n">
        <v>0.085085691876223</v>
      </c>
      <c r="I13" s="19" t="n">
        <v>0.155634216646282</v>
      </c>
      <c r="J13" s="19" t="n">
        <v>0.180241064186501</v>
      </c>
      <c r="K13" s="19" t="n">
        <v>0.0963378443245167</v>
      </c>
      <c r="L13" s="19" t="n">
        <v>0.1889332558473</v>
      </c>
      <c r="M13" s="19"/>
      <c r="N13" s="19" t="n">
        <v>0.150673492914067</v>
      </c>
      <c r="O13" s="19" t="n">
        <v>0.11141778599297</v>
      </c>
      <c r="P13" s="19" t="n">
        <v>0.229251013508074</v>
      </c>
      <c r="Q13" s="19" t="n">
        <v>0.0786785451555473</v>
      </c>
      <c r="R13" s="19"/>
      <c r="S13" s="19" t="n">
        <v>0.108991777262198</v>
      </c>
      <c r="T13" s="19" t="n">
        <v>0</v>
      </c>
      <c r="U13" s="19" t="n">
        <v>0.208575300809578</v>
      </c>
      <c r="V13" s="19" t="n">
        <v>0.145508792560058</v>
      </c>
      <c r="W13" s="19" t="n">
        <v>0.232273707042792</v>
      </c>
      <c r="X13" s="19" t="n">
        <v>0</v>
      </c>
      <c r="Y13" s="19" t="n">
        <v>0.240876502221881</v>
      </c>
      <c r="Z13" s="19" t="n">
        <v>0</v>
      </c>
      <c r="AA13" s="19" t="n">
        <v>0.0995190541320896</v>
      </c>
      <c r="AB13" s="19" t="n">
        <v>0.21609952070988</v>
      </c>
      <c r="AC13" s="19" t="n">
        <v>0.235331887187599</v>
      </c>
      <c r="AD13" s="19" t="n">
        <v>0.374969348642589</v>
      </c>
      <c r="AE13" s="19"/>
      <c r="AF13" s="19" t="n">
        <v>0.198225163487357</v>
      </c>
      <c r="AG13" s="19" t="n">
        <v>0.107331021273011</v>
      </c>
      <c r="AH13" s="19" t="n">
        <v>0.159915482507192</v>
      </c>
      <c r="AI13" s="19"/>
      <c r="AJ13" s="19" t="n">
        <v>0.168339932293038</v>
      </c>
      <c r="AK13" s="19" t="n">
        <v>0.072108665683434</v>
      </c>
      <c r="AL13" s="19" t="n">
        <v>0.350089820649779</v>
      </c>
      <c r="AM13" s="19" t="n">
        <v>0</v>
      </c>
      <c r="AN13" s="19" t="n">
        <v>0.168344914162414</v>
      </c>
      <c r="AO13" s="19"/>
      <c r="AP13" s="19" t="n">
        <v>0.1336814009974</v>
      </c>
      <c r="AQ13" s="19" t="n">
        <v>0.192140158495061</v>
      </c>
      <c r="AR13" s="19" t="n">
        <v>0</v>
      </c>
      <c r="AS13" s="19" t="n">
        <v>0.154502774033751</v>
      </c>
      <c r="AT13" s="19" t="n">
        <v>0.360686993584159</v>
      </c>
      <c r="AU13" s="19"/>
      <c r="AV13" s="19" t="n">
        <v>0.16688409424365</v>
      </c>
      <c r="AW13" s="19" t="n">
        <v>0.137384189495802</v>
      </c>
      <c r="AX13" s="19" t="n">
        <v>0</v>
      </c>
      <c r="AY13" s="19" t="n">
        <v>0.231989969025323</v>
      </c>
      <c r="AZ13" s="19" t="n">
        <v>0.186984577537537</v>
      </c>
      <c r="BA13" s="19" t="n">
        <v>0.0485583725899356</v>
      </c>
      <c r="BB13" s="19"/>
      <c r="BC13" s="19" t="n">
        <v>0.183392198954803</v>
      </c>
      <c r="BD13" s="19" t="n">
        <v>0</v>
      </c>
      <c r="BE13" s="19" t="n">
        <v>0.176292254675004</v>
      </c>
      <c r="BF13" s="19" t="n">
        <v>0.053688221801371</v>
      </c>
      <c r="BG13" s="19" t="n">
        <v>0</v>
      </c>
    </row>
    <row r="14">
      <c r="B14" s="20" t="s">
        <v>598</v>
      </c>
      <c r="C14" s="19" t="n">
        <v>0.0966353627780082</v>
      </c>
      <c r="D14" s="19" t="n">
        <v>0.103839376366455</v>
      </c>
      <c r="E14" s="19" t="n">
        <v>0.0886981749346708</v>
      </c>
      <c r="F14" s="19"/>
      <c r="G14" s="19" t="n">
        <v>0.040494509102356</v>
      </c>
      <c r="H14" s="19" t="n">
        <v>0.0806234443243465</v>
      </c>
      <c r="I14" s="19" t="n">
        <v>0.154558944524144</v>
      </c>
      <c r="J14" s="19" t="n">
        <v>0.0320630692618236</v>
      </c>
      <c r="K14" s="19" t="n">
        <v>0.10132628410176</v>
      </c>
      <c r="L14" s="19" t="n">
        <v>0.173815401009124</v>
      </c>
      <c r="M14" s="19"/>
      <c r="N14" s="19" t="n">
        <v>0.152739828351719</v>
      </c>
      <c r="O14" s="19" t="n">
        <v>0.0326432081951385</v>
      </c>
      <c r="P14" s="19" t="n">
        <v>0.144413932173051</v>
      </c>
      <c r="Q14" s="19" t="n">
        <v>0.0587667637237655</v>
      </c>
      <c r="R14" s="19"/>
      <c r="S14" s="19" t="n">
        <v>0.0828848657598395</v>
      </c>
      <c r="T14" s="19" t="n">
        <v>0.0911549005798307</v>
      </c>
      <c r="U14" s="19" t="n">
        <v>0</v>
      </c>
      <c r="V14" s="19" t="n">
        <v>0</v>
      </c>
      <c r="W14" s="19" t="n">
        <v>0.0750470907005106</v>
      </c>
      <c r="X14" s="19" t="n">
        <v>0.156020279823765</v>
      </c>
      <c r="Y14" s="19" t="n">
        <v>0.159781331141363</v>
      </c>
      <c r="Z14" s="19" t="n">
        <v>0.297333079499881</v>
      </c>
      <c r="AA14" s="19" t="n">
        <v>0.213182817138183</v>
      </c>
      <c r="AB14" s="19" t="n">
        <v>0.0635687042302295</v>
      </c>
      <c r="AC14" s="19" t="n">
        <v>0</v>
      </c>
      <c r="AD14" s="19" t="n">
        <v>0</v>
      </c>
      <c r="AE14" s="19"/>
      <c r="AF14" s="19" t="n">
        <v>0.0741110757843415</v>
      </c>
      <c r="AG14" s="19" t="n">
        <v>0.135361012467702</v>
      </c>
      <c r="AH14" s="19" t="n">
        <v>0</v>
      </c>
      <c r="AI14" s="19"/>
      <c r="AJ14" s="19" t="n">
        <v>0.144029212295571</v>
      </c>
      <c r="AK14" s="19" t="n">
        <v>0.082871503267848</v>
      </c>
      <c r="AL14" s="19" t="n">
        <v>0.112690663974116</v>
      </c>
      <c r="AM14" s="19" t="n">
        <v>0</v>
      </c>
      <c r="AN14" s="19" t="n">
        <v>0</v>
      </c>
      <c r="AO14" s="19"/>
      <c r="AP14" s="19" t="n">
        <v>0.140520262430169</v>
      </c>
      <c r="AQ14" s="19" t="n">
        <v>0.0610733022667213</v>
      </c>
      <c r="AR14" s="19" t="n">
        <v>0.109621999065418</v>
      </c>
      <c r="AS14" s="19" t="n">
        <v>0.155660213706305</v>
      </c>
      <c r="AT14" s="19" t="n">
        <v>0</v>
      </c>
      <c r="AU14" s="19"/>
      <c r="AV14" s="19" t="n">
        <v>0.0277279528175745</v>
      </c>
      <c r="AW14" s="19" t="n">
        <v>0.153860730042749</v>
      </c>
      <c r="AX14" s="19" t="n">
        <v>0</v>
      </c>
      <c r="AY14" s="19" t="n">
        <v>0.0427654977440112</v>
      </c>
      <c r="AZ14" s="19" t="n">
        <v>0</v>
      </c>
      <c r="BA14" s="19" t="n">
        <v>0.389047830191904</v>
      </c>
      <c r="BB14" s="19"/>
      <c r="BC14" s="19" t="n">
        <v>0.0999876417186343</v>
      </c>
      <c r="BD14" s="19" t="n">
        <v>0.0650658059422558</v>
      </c>
      <c r="BE14" s="19" t="n">
        <v>0.105929240300421</v>
      </c>
      <c r="BF14" s="19" t="n">
        <v>0.128680680716057</v>
      </c>
      <c r="BG14" s="19" t="n">
        <v>0</v>
      </c>
    </row>
    <row r="15">
      <c r="B15" s="20" t="s">
        <v>693</v>
      </c>
      <c r="C15" s="19" t="n">
        <v>0.123899187351453</v>
      </c>
      <c r="D15" s="19" t="n">
        <v>0.0940757759654005</v>
      </c>
      <c r="E15" s="19" t="n">
        <v>0.156757817529478</v>
      </c>
      <c r="F15" s="19"/>
      <c r="G15" s="19" t="n">
        <v>0.0442649703304551</v>
      </c>
      <c r="H15" s="19" t="n">
        <v>0.139153528318995</v>
      </c>
      <c r="I15" s="19" t="n">
        <v>0.095465681263061</v>
      </c>
      <c r="J15" s="19" t="n">
        <v>0.0669618520090805</v>
      </c>
      <c r="K15" s="19" t="n">
        <v>0.231265756463434</v>
      </c>
      <c r="L15" s="19" t="n">
        <v>0.180862819534714</v>
      </c>
      <c r="M15" s="19"/>
      <c r="N15" s="19" t="n">
        <v>0.110587714816678</v>
      </c>
      <c r="O15" s="19" t="n">
        <v>0.0541635696739147</v>
      </c>
      <c r="P15" s="19" t="n">
        <v>0.159404942620761</v>
      </c>
      <c r="Q15" s="19" t="n">
        <v>0.197194059229809</v>
      </c>
      <c r="R15" s="19"/>
      <c r="S15" s="19" t="n">
        <v>0.0829189519092874</v>
      </c>
      <c r="T15" s="19" t="n">
        <v>0</v>
      </c>
      <c r="U15" s="19" t="n">
        <v>0.0996420696451052</v>
      </c>
      <c r="V15" s="19" t="n">
        <v>0.221152577725119</v>
      </c>
      <c r="W15" s="19" t="n">
        <v>0</v>
      </c>
      <c r="X15" s="19" t="n">
        <v>0.289286592514562</v>
      </c>
      <c r="Y15" s="19" t="n">
        <v>0.0817874325123816</v>
      </c>
      <c r="Z15" s="19" t="n">
        <v>0</v>
      </c>
      <c r="AA15" s="19" t="n">
        <v>0.141570284436945</v>
      </c>
      <c r="AB15" s="19" t="n">
        <v>0.278701177014346</v>
      </c>
      <c r="AC15" s="19" t="n">
        <v>0.153036746971413</v>
      </c>
      <c r="AD15" s="19" t="n">
        <v>0.301326577915593</v>
      </c>
      <c r="AE15" s="19"/>
      <c r="AF15" s="19" t="n">
        <v>0.132684920331369</v>
      </c>
      <c r="AG15" s="19" t="n">
        <v>0.129816974163682</v>
      </c>
      <c r="AH15" s="19" t="n">
        <v>0.133336070039094</v>
      </c>
      <c r="AI15" s="19"/>
      <c r="AJ15" s="19" t="n">
        <v>0.148658932371221</v>
      </c>
      <c r="AK15" s="19" t="n">
        <v>0.0614922870125566</v>
      </c>
      <c r="AL15" s="19" t="n">
        <v>0.174893979951372</v>
      </c>
      <c r="AM15" s="19" t="n">
        <v>0</v>
      </c>
      <c r="AN15" s="19" t="n">
        <v>0.194299208595696</v>
      </c>
      <c r="AO15" s="19"/>
      <c r="AP15" s="19" t="n">
        <v>0.21058402089172</v>
      </c>
      <c r="AQ15" s="19" t="n">
        <v>0.0783604165273258</v>
      </c>
      <c r="AR15" s="19" t="n">
        <v>0.12809258488636</v>
      </c>
      <c r="AS15" s="19" t="n">
        <v>0.044168693752497</v>
      </c>
      <c r="AT15" s="19" t="n">
        <v>0.339880502695121</v>
      </c>
      <c r="AU15" s="19"/>
      <c r="AV15" s="19" t="n">
        <v>0.094769236309371</v>
      </c>
      <c r="AW15" s="19" t="n">
        <v>0.208745151365912</v>
      </c>
      <c r="AX15" s="19" t="n">
        <v>0</v>
      </c>
      <c r="AY15" s="19" t="n">
        <v>0.0990178293730537</v>
      </c>
      <c r="AZ15" s="19" t="n">
        <v>0.337323086328531</v>
      </c>
      <c r="BA15" s="19" t="n">
        <v>0</v>
      </c>
      <c r="BB15" s="19"/>
      <c r="BC15" s="19" t="n">
        <v>0.276903798094464</v>
      </c>
      <c r="BD15" s="19" t="n">
        <v>0.0417030167430229</v>
      </c>
      <c r="BE15" s="19" t="n">
        <v>0.0636663536189553</v>
      </c>
      <c r="BF15" s="19" t="n">
        <v>0.164608131506281</v>
      </c>
      <c r="BG15" s="19" t="n">
        <v>0</v>
      </c>
    </row>
    <row r="16">
      <c r="B16" s="20" t="s">
        <v>100</v>
      </c>
      <c r="C16" s="21" t="n">
        <v>0.0935539616892105</v>
      </c>
      <c r="D16" s="21" t="n">
        <v>0.0814965368600767</v>
      </c>
      <c r="E16" s="21" t="n">
        <v>0.106838507116671</v>
      </c>
      <c r="F16" s="21"/>
      <c r="G16" s="21" t="n">
        <v>0.0541917250681299</v>
      </c>
      <c r="H16" s="21" t="n">
        <v>0.114495844380621</v>
      </c>
      <c r="I16" s="21" t="n">
        <v>0</v>
      </c>
      <c r="J16" s="21" t="n">
        <v>0.178948673439509</v>
      </c>
      <c r="K16" s="21" t="n">
        <v>0.120659188259166</v>
      </c>
      <c r="L16" s="21" t="n">
        <v>0.0744451320394852</v>
      </c>
      <c r="M16" s="21"/>
      <c r="N16" s="21" t="n">
        <v>0.0726067624063012</v>
      </c>
      <c r="O16" s="21" t="n">
        <v>0.134546920332015</v>
      </c>
      <c r="P16" s="21" t="n">
        <v>0.0607475546170967</v>
      </c>
      <c r="Q16" s="21" t="n">
        <v>0.100263163301107</v>
      </c>
      <c r="R16" s="21"/>
      <c r="S16" s="21" t="n">
        <v>0.111414961472175</v>
      </c>
      <c r="T16" s="21" t="n">
        <v>0.0898145582189637</v>
      </c>
      <c r="U16" s="21" t="n">
        <v>0.091085788543361</v>
      </c>
      <c r="V16" s="21" t="n">
        <v>0</v>
      </c>
      <c r="W16" s="21" t="n">
        <v>0.172466680878717</v>
      </c>
      <c r="X16" s="21" t="n">
        <v>0.129102865352991</v>
      </c>
      <c r="Y16" s="21" t="n">
        <v>0</v>
      </c>
      <c r="Z16" s="21" t="n">
        <v>0</v>
      </c>
      <c r="AA16" s="21" t="n">
        <v>0.160893679735282</v>
      </c>
      <c r="AB16" s="21" t="n">
        <v>0.125019127655013</v>
      </c>
      <c r="AC16" s="21" t="n">
        <v>0</v>
      </c>
      <c r="AD16" s="21" t="n">
        <v>0.323704073441818</v>
      </c>
      <c r="AE16" s="21"/>
      <c r="AF16" s="21" t="n">
        <v>0.0790456725766572</v>
      </c>
      <c r="AG16" s="21" t="n">
        <v>0.123560990547581</v>
      </c>
      <c r="AH16" s="21" t="n">
        <v>0</v>
      </c>
      <c r="AI16" s="21"/>
      <c r="AJ16" s="21" t="n">
        <v>0.0556619518106679</v>
      </c>
      <c r="AK16" s="21" t="n">
        <v>0.0963469689696366</v>
      </c>
      <c r="AL16" s="21" t="n">
        <v>0.176094083716292</v>
      </c>
      <c r="AM16" s="21" t="n">
        <v>0</v>
      </c>
      <c r="AN16" s="21" t="n">
        <v>0.131144412113537</v>
      </c>
      <c r="AO16" s="21"/>
      <c r="AP16" s="21" t="n">
        <v>0.0303801072403953</v>
      </c>
      <c r="AQ16" s="21" t="n">
        <v>0.0714572087314236</v>
      </c>
      <c r="AR16" s="21" t="n">
        <v>0.115561220176928</v>
      </c>
      <c r="AS16" s="21" t="n">
        <v>0</v>
      </c>
      <c r="AT16" s="21" t="n">
        <v>0.29943250372072</v>
      </c>
      <c r="AU16" s="21"/>
      <c r="AV16" s="21" t="n">
        <v>0.15605834529808</v>
      </c>
      <c r="AW16" s="21" t="n">
        <v>0.0610251640080084</v>
      </c>
      <c r="AX16" s="21" t="n">
        <v>0</v>
      </c>
      <c r="AY16" s="21" t="n">
        <v>0</v>
      </c>
      <c r="AZ16" s="21" t="n">
        <v>0.155229495948436</v>
      </c>
      <c r="BA16" s="21" t="n">
        <v>0.118592261065579</v>
      </c>
      <c r="BB16" s="21"/>
      <c r="BC16" s="21" t="n">
        <v>0.0827129098269221</v>
      </c>
      <c r="BD16" s="21" t="n">
        <v>0.159498194092133</v>
      </c>
      <c r="BE16" s="21" t="n">
        <v>0.0991018263077763</v>
      </c>
      <c r="BF16" s="21" t="n">
        <v>0</v>
      </c>
      <c r="BG16" s="21" t="n">
        <v>0.238299455470569</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55</v>
      </c>
      <c r="E7" s="11" t="n">
        <v>73</v>
      </c>
      <c r="F7" s="11"/>
      <c r="G7" s="11" t="n">
        <v>22</v>
      </c>
      <c r="H7" s="11" t="n">
        <v>18</v>
      </c>
      <c r="I7" s="11" t="n">
        <v>19</v>
      </c>
      <c r="J7" s="11" t="n">
        <v>24</v>
      </c>
      <c r="K7" s="11" t="n">
        <v>19</v>
      </c>
      <c r="L7" s="11" t="n">
        <v>27</v>
      </c>
      <c r="M7" s="11"/>
      <c r="N7" s="11" t="n">
        <v>30</v>
      </c>
      <c r="O7" s="11" t="n">
        <v>32</v>
      </c>
      <c r="P7" s="11" t="n">
        <v>21</v>
      </c>
      <c r="Q7" s="11" t="n">
        <v>46</v>
      </c>
      <c r="R7" s="11"/>
      <c r="S7" s="11" t="n">
        <v>19</v>
      </c>
      <c r="T7" s="11" t="n">
        <v>12</v>
      </c>
      <c r="U7" s="11" t="n">
        <v>16</v>
      </c>
      <c r="V7" s="11" t="n">
        <v>15</v>
      </c>
      <c r="W7" s="11" t="n">
        <v>4</v>
      </c>
      <c r="X7" s="11" t="n">
        <v>12</v>
      </c>
      <c r="Y7" s="11" t="n">
        <v>8</v>
      </c>
      <c r="Z7" s="11" t="n">
        <v>5</v>
      </c>
      <c r="AA7" s="11" t="n">
        <v>10</v>
      </c>
      <c r="AB7" s="11" t="n">
        <v>15</v>
      </c>
      <c r="AC7" s="11" t="n">
        <v>10</v>
      </c>
      <c r="AD7" s="11" t="n">
        <v>3</v>
      </c>
      <c r="AE7" s="11"/>
      <c r="AF7" s="11" t="n">
        <v>57</v>
      </c>
      <c r="AG7" s="11" t="n">
        <v>46</v>
      </c>
      <c r="AH7" s="11" t="n">
        <v>11</v>
      </c>
      <c r="AI7" s="11"/>
      <c r="AJ7" s="11" t="n">
        <v>45</v>
      </c>
      <c r="AK7" s="11" t="n">
        <v>28</v>
      </c>
      <c r="AL7" s="11" t="n">
        <v>9</v>
      </c>
      <c r="AM7" s="11" t="n">
        <v>4</v>
      </c>
      <c r="AN7" s="11" t="n">
        <v>16</v>
      </c>
      <c r="AO7" s="11"/>
      <c r="AP7" s="11" t="n">
        <v>31</v>
      </c>
      <c r="AQ7" s="11" t="n">
        <v>42</v>
      </c>
      <c r="AR7" s="11" t="n">
        <v>8</v>
      </c>
      <c r="AS7" s="11" t="n">
        <v>22</v>
      </c>
      <c r="AT7" s="11" t="n">
        <v>13</v>
      </c>
      <c r="AU7" s="11"/>
      <c r="AV7" s="11" t="n">
        <v>37</v>
      </c>
      <c r="AW7" s="11" t="n">
        <v>29</v>
      </c>
      <c r="AX7" s="11" t="n">
        <v>9</v>
      </c>
      <c r="AY7" s="11" t="n">
        <v>24</v>
      </c>
      <c r="AZ7" s="11" t="n">
        <v>14</v>
      </c>
      <c r="BA7" s="11" t="n">
        <v>9</v>
      </c>
      <c r="BB7" s="11"/>
      <c r="BC7" s="11" t="n">
        <v>36</v>
      </c>
      <c r="BD7" s="11" t="n">
        <v>27</v>
      </c>
      <c r="BE7" s="11" t="n">
        <v>37</v>
      </c>
      <c r="BF7" s="11" t="n">
        <v>13</v>
      </c>
      <c r="BG7" s="11" t="n">
        <v>2</v>
      </c>
    </row>
    <row r="8" ht="30" customHeight="1">
      <c r="B8" s="12" t="s">
        <v>20</v>
      </c>
      <c r="C8" s="12" t="n">
        <v>131</v>
      </c>
      <c r="D8" s="12" t="n">
        <v>55</v>
      </c>
      <c r="E8" s="12" t="n">
        <v>75</v>
      </c>
      <c r="F8" s="12"/>
      <c r="G8" s="12" t="n">
        <v>22</v>
      </c>
      <c r="H8" s="12" t="n">
        <v>20</v>
      </c>
      <c r="I8" s="12" t="n">
        <v>22</v>
      </c>
      <c r="J8" s="12" t="n">
        <v>22</v>
      </c>
      <c r="K8" s="12" t="n">
        <v>20</v>
      </c>
      <c r="L8" s="12" t="n">
        <v>26</v>
      </c>
      <c r="M8" s="12"/>
      <c r="N8" s="12" t="n">
        <v>29</v>
      </c>
      <c r="O8" s="12" t="n">
        <v>36</v>
      </c>
      <c r="P8" s="12" t="n">
        <v>20</v>
      </c>
      <c r="Q8" s="12" t="n">
        <v>45</v>
      </c>
      <c r="R8" s="12"/>
      <c r="S8" s="12" t="n">
        <v>19</v>
      </c>
      <c r="T8" s="12" t="n">
        <v>12</v>
      </c>
      <c r="U8" s="12" t="n">
        <v>17</v>
      </c>
      <c r="V8" s="12" t="n">
        <v>18</v>
      </c>
      <c r="W8" s="12" t="n">
        <v>4</v>
      </c>
      <c r="X8" s="12" t="n">
        <v>15</v>
      </c>
      <c r="Y8" s="12" t="n">
        <v>8</v>
      </c>
      <c r="Z8" s="12" t="n">
        <v>4</v>
      </c>
      <c r="AA8" s="12" t="n">
        <v>10</v>
      </c>
      <c r="AB8" s="12" t="n">
        <v>14</v>
      </c>
      <c r="AC8" s="12" t="n">
        <v>8</v>
      </c>
      <c r="AD8" s="12" t="n">
        <v>3</v>
      </c>
      <c r="AE8" s="12"/>
      <c r="AF8" s="12" t="n">
        <v>57</v>
      </c>
      <c r="AG8" s="12" t="n">
        <v>48</v>
      </c>
      <c r="AH8" s="12" t="n">
        <v>11</v>
      </c>
      <c r="AI8" s="12"/>
      <c r="AJ8" s="12" t="n">
        <v>45</v>
      </c>
      <c r="AK8" s="12" t="n">
        <v>30</v>
      </c>
      <c r="AL8" s="12" t="n">
        <v>9</v>
      </c>
      <c r="AM8" s="12" t="n">
        <v>4</v>
      </c>
      <c r="AN8" s="12" t="n">
        <v>16</v>
      </c>
      <c r="AO8" s="12"/>
      <c r="AP8" s="12" t="n">
        <v>31</v>
      </c>
      <c r="AQ8" s="12" t="n">
        <v>44</v>
      </c>
      <c r="AR8" s="12" t="n">
        <v>8</v>
      </c>
      <c r="AS8" s="12" t="n">
        <v>22</v>
      </c>
      <c r="AT8" s="12" t="n">
        <v>14</v>
      </c>
      <c r="AU8" s="12"/>
      <c r="AV8" s="12" t="n">
        <v>39</v>
      </c>
      <c r="AW8" s="12" t="n">
        <v>29</v>
      </c>
      <c r="AX8" s="12" t="n">
        <v>9</v>
      </c>
      <c r="AY8" s="12" t="n">
        <v>24</v>
      </c>
      <c r="AZ8" s="12" t="n">
        <v>15</v>
      </c>
      <c r="BA8" s="12" t="n">
        <v>8</v>
      </c>
      <c r="BB8" s="12"/>
      <c r="BC8" s="12" t="n">
        <v>38</v>
      </c>
      <c r="BD8" s="12" t="n">
        <v>27</v>
      </c>
      <c r="BE8" s="12" t="n">
        <v>38</v>
      </c>
      <c r="BF8" s="12" t="n">
        <v>12</v>
      </c>
      <c r="BG8" s="12" t="n">
        <v>2</v>
      </c>
    </row>
    <row r="9">
      <c r="B9" s="20" t="s">
        <v>688</v>
      </c>
      <c r="C9" s="19" t="n">
        <v>0.00819001871743421</v>
      </c>
      <c r="D9" s="19" t="n">
        <v>0</v>
      </c>
      <c r="E9" s="19" t="n">
        <v>0.0143316568193238</v>
      </c>
      <c r="F9" s="19"/>
      <c r="G9" s="19" t="n">
        <v>0.049277125477311</v>
      </c>
      <c r="H9" s="19" t="n">
        <v>0</v>
      </c>
      <c r="I9" s="19" t="n">
        <v>0</v>
      </c>
      <c r="J9" s="19" t="n">
        <v>0</v>
      </c>
      <c r="K9" s="19" t="n">
        <v>0</v>
      </c>
      <c r="L9" s="19" t="n">
        <v>0</v>
      </c>
      <c r="M9" s="19"/>
      <c r="N9" s="19" t="n">
        <v>0</v>
      </c>
      <c r="O9" s="19" t="n">
        <v>0.029850067713487</v>
      </c>
      <c r="P9" s="19" t="n">
        <v>0</v>
      </c>
      <c r="Q9" s="19" t="n">
        <v>0</v>
      </c>
      <c r="R9" s="19"/>
      <c r="S9" s="19" t="n">
        <v>0.0564607314591453</v>
      </c>
      <c r="T9" s="19" t="n">
        <v>0</v>
      </c>
      <c r="U9" s="19" t="n">
        <v>0</v>
      </c>
      <c r="V9" s="19" t="n">
        <v>0</v>
      </c>
      <c r="W9" s="19" t="n">
        <v>0</v>
      </c>
      <c r="X9" s="19" t="n">
        <v>0</v>
      </c>
      <c r="Y9" s="19" t="n">
        <v>0</v>
      </c>
      <c r="Z9" s="19" t="n">
        <v>0</v>
      </c>
      <c r="AA9" s="19" t="n">
        <v>0</v>
      </c>
      <c r="AB9" s="19" t="n">
        <v>0</v>
      </c>
      <c r="AC9" s="19" t="n">
        <v>0</v>
      </c>
      <c r="AD9" s="19" t="n">
        <v>0</v>
      </c>
      <c r="AE9" s="19"/>
      <c r="AF9" s="19" t="n">
        <v>0</v>
      </c>
      <c r="AG9" s="19" t="n">
        <v>0</v>
      </c>
      <c r="AH9" s="19" t="n">
        <v>0</v>
      </c>
      <c r="AI9" s="19"/>
      <c r="AJ9" s="19" t="n">
        <v>0</v>
      </c>
      <c r="AK9" s="19" t="n">
        <v>0.0357682722728076</v>
      </c>
      <c r="AL9" s="19" t="n">
        <v>0</v>
      </c>
      <c r="AM9" s="19" t="n">
        <v>0</v>
      </c>
      <c r="AN9" s="19" t="n">
        <v>0</v>
      </c>
      <c r="AO9" s="19"/>
      <c r="AP9" s="19" t="n">
        <v>0</v>
      </c>
      <c r="AQ9" s="19" t="n">
        <v>0.0245803021660175</v>
      </c>
      <c r="AR9" s="19" t="n">
        <v>0</v>
      </c>
      <c r="AS9" s="19" t="n">
        <v>0</v>
      </c>
      <c r="AT9" s="19" t="n">
        <v>0</v>
      </c>
      <c r="AU9" s="19"/>
      <c r="AV9" s="19" t="n">
        <v>0.0272126580909679</v>
      </c>
      <c r="AW9" s="19" t="n">
        <v>0</v>
      </c>
      <c r="AX9" s="19" t="n">
        <v>0</v>
      </c>
      <c r="AY9" s="19" t="n">
        <v>0</v>
      </c>
      <c r="AZ9" s="19" t="n">
        <v>0</v>
      </c>
      <c r="BA9" s="19" t="n">
        <v>0</v>
      </c>
      <c r="BB9" s="19"/>
      <c r="BC9" s="19" t="n">
        <v>0</v>
      </c>
      <c r="BD9" s="19" t="n">
        <v>0</v>
      </c>
      <c r="BE9" s="19" t="n">
        <v>0.0279072693453685</v>
      </c>
      <c r="BF9" s="19" t="n">
        <v>0</v>
      </c>
      <c r="BG9" s="19" t="n">
        <v>0</v>
      </c>
    </row>
    <row r="10">
      <c r="B10" s="20" t="s">
        <v>689</v>
      </c>
      <c r="C10" s="19" t="n">
        <v>0.0403628708689602</v>
      </c>
      <c r="D10" s="19" t="n">
        <v>0.077134975664963</v>
      </c>
      <c r="E10" s="19" t="n">
        <v>0.0139078594748062</v>
      </c>
      <c r="F10" s="19"/>
      <c r="G10" s="19" t="n">
        <v>0.0999774861343483</v>
      </c>
      <c r="H10" s="19" t="n">
        <v>0.0462764272133508</v>
      </c>
      <c r="I10" s="19" t="n">
        <v>0.0596683990047855</v>
      </c>
      <c r="J10" s="19" t="n">
        <v>0.0404600937367567</v>
      </c>
      <c r="K10" s="19" t="n">
        <v>0</v>
      </c>
      <c r="L10" s="19" t="n">
        <v>0</v>
      </c>
      <c r="M10" s="19"/>
      <c r="N10" s="19" t="n">
        <v>0.0306246196850798</v>
      </c>
      <c r="O10" s="19" t="n">
        <v>0.0650793787603809</v>
      </c>
      <c r="P10" s="19" t="n">
        <v>0.0555070637033889</v>
      </c>
      <c r="Q10" s="19" t="n">
        <v>0.0201936086253826</v>
      </c>
      <c r="R10" s="19"/>
      <c r="S10" s="19" t="n">
        <v>0.116365780643072</v>
      </c>
      <c r="T10" s="19" t="n">
        <v>0</v>
      </c>
      <c r="U10" s="19" t="n">
        <v>0</v>
      </c>
      <c r="V10" s="19" t="n">
        <v>0</v>
      </c>
      <c r="W10" s="19" t="n">
        <v>0</v>
      </c>
      <c r="X10" s="19" t="n">
        <v>0.0772048548289236</v>
      </c>
      <c r="Y10" s="19" t="n">
        <v>0</v>
      </c>
      <c r="Z10" s="19" t="n">
        <v>0</v>
      </c>
      <c r="AA10" s="19" t="n">
        <v>0.202502385774523</v>
      </c>
      <c r="AB10" s="19" t="n">
        <v>0</v>
      </c>
      <c r="AC10" s="19" t="n">
        <v>0</v>
      </c>
      <c r="AD10" s="19" t="n">
        <v>0</v>
      </c>
      <c r="AE10" s="19"/>
      <c r="AF10" s="19" t="n">
        <v>0.0386347870864712</v>
      </c>
      <c r="AG10" s="19" t="n">
        <v>0.0188995135778354</v>
      </c>
      <c r="AH10" s="19" t="n">
        <v>0.0986134115111023</v>
      </c>
      <c r="AI10" s="19"/>
      <c r="AJ10" s="19" t="n">
        <v>0.0198504608296706</v>
      </c>
      <c r="AK10" s="19" t="n">
        <v>0.0378590345226866</v>
      </c>
      <c r="AL10" s="19" t="n">
        <v>0.107280277727773</v>
      </c>
      <c r="AM10" s="19" t="n">
        <v>0</v>
      </c>
      <c r="AN10" s="19" t="n">
        <v>0</v>
      </c>
      <c r="AO10" s="19"/>
      <c r="AP10" s="19" t="n">
        <v>0</v>
      </c>
      <c r="AQ10" s="19" t="n">
        <v>0.0704790124980795</v>
      </c>
      <c r="AR10" s="19" t="n">
        <v>0.120623435485434</v>
      </c>
      <c r="AS10" s="19" t="n">
        <v>0</v>
      </c>
      <c r="AT10" s="19" t="n">
        <v>0.0938843666514175</v>
      </c>
      <c r="AU10" s="19"/>
      <c r="AV10" s="19" t="n">
        <v>0.0780267572280225</v>
      </c>
      <c r="AW10" s="19" t="n">
        <v>0</v>
      </c>
      <c r="AX10" s="19" t="n">
        <v>0.105475246283113</v>
      </c>
      <c r="AY10" s="19" t="n">
        <v>0</v>
      </c>
      <c r="AZ10" s="19" t="n">
        <v>0.0888437775629261</v>
      </c>
      <c r="BA10" s="19" t="n">
        <v>0</v>
      </c>
      <c r="BB10" s="19"/>
      <c r="BC10" s="19" t="n">
        <v>0.0345210045862383</v>
      </c>
      <c r="BD10" s="19" t="n">
        <v>0.0420786099419768</v>
      </c>
      <c r="BE10" s="19" t="n">
        <v>0.0504798810774954</v>
      </c>
      <c r="BF10" s="19" t="n">
        <v>0.0734360494695395</v>
      </c>
      <c r="BG10" s="19" t="n">
        <v>0</v>
      </c>
    </row>
    <row r="11">
      <c r="B11" s="20" t="s">
        <v>690</v>
      </c>
      <c r="C11" s="19" t="n">
        <v>0.0343259720928828</v>
      </c>
      <c r="D11" s="19" t="n">
        <v>0.0464047384079776</v>
      </c>
      <c r="E11" s="19" t="n">
        <v>0.0259420669291882</v>
      </c>
      <c r="F11" s="19"/>
      <c r="G11" s="19" t="n">
        <v>0.087234944072927</v>
      </c>
      <c r="H11" s="19" t="n">
        <v>0.0530377144432621</v>
      </c>
      <c r="I11" s="19" t="n">
        <v>0.0712851301518182</v>
      </c>
      <c r="J11" s="19" t="n">
        <v>0</v>
      </c>
      <c r="K11" s="19" t="n">
        <v>0</v>
      </c>
      <c r="L11" s="19" t="n">
        <v>0</v>
      </c>
      <c r="M11" s="19"/>
      <c r="N11" s="19" t="n">
        <v>0.0527925781677406</v>
      </c>
      <c r="O11" s="19" t="n">
        <v>0.0279325957166292</v>
      </c>
      <c r="P11" s="19" t="n">
        <v>0.0949259293332437</v>
      </c>
      <c r="Q11" s="19" t="n">
        <v>0</v>
      </c>
      <c r="R11" s="19"/>
      <c r="S11" s="19" t="n">
        <v>0.0471181542307748</v>
      </c>
      <c r="T11" s="19" t="n">
        <v>0</v>
      </c>
      <c r="U11" s="19" t="n">
        <v>0</v>
      </c>
      <c r="V11" s="19" t="n">
        <v>0</v>
      </c>
      <c r="W11" s="19" t="n">
        <v>0</v>
      </c>
      <c r="X11" s="19" t="n">
        <v>0.105422620810255</v>
      </c>
      <c r="Y11" s="19" t="n">
        <v>0.272387921130026</v>
      </c>
      <c r="Z11" s="19" t="n">
        <v>0</v>
      </c>
      <c r="AA11" s="19" t="n">
        <v>0</v>
      </c>
      <c r="AB11" s="19" t="n">
        <v>0</v>
      </c>
      <c r="AC11" s="19" t="n">
        <v>0</v>
      </c>
      <c r="AD11" s="19" t="n">
        <v>0</v>
      </c>
      <c r="AE11" s="19"/>
      <c r="AF11" s="19" t="n">
        <v>0.018288106142527</v>
      </c>
      <c r="AG11" s="19" t="n">
        <v>0.0513920776621756</v>
      </c>
      <c r="AH11" s="19" t="n">
        <v>0</v>
      </c>
      <c r="AI11" s="19"/>
      <c r="AJ11" s="19" t="n">
        <v>0.0452536685605452</v>
      </c>
      <c r="AK11" s="19" t="n">
        <v>0.0815458968637533</v>
      </c>
      <c r="AL11" s="19" t="n">
        <v>0</v>
      </c>
      <c r="AM11" s="19" t="n">
        <v>0</v>
      </c>
      <c r="AN11" s="19" t="n">
        <v>0</v>
      </c>
      <c r="AO11" s="19"/>
      <c r="AP11" s="19" t="n">
        <v>0</v>
      </c>
      <c r="AQ11" s="19" t="n">
        <v>0.0560391279182304</v>
      </c>
      <c r="AR11" s="19" t="n">
        <v>0</v>
      </c>
      <c r="AS11" s="19" t="n">
        <v>0.0462933312072376</v>
      </c>
      <c r="AT11" s="19" t="n">
        <v>0.0757104923637125</v>
      </c>
      <c r="AU11" s="19"/>
      <c r="AV11" s="19" t="n">
        <v>0.0620404752331769</v>
      </c>
      <c r="AW11" s="19" t="n">
        <v>0</v>
      </c>
      <c r="AX11" s="19" t="n">
        <v>0</v>
      </c>
      <c r="AY11" s="19" t="n">
        <v>0.0418407932648762</v>
      </c>
      <c r="AZ11" s="19" t="n">
        <v>0.0716456464761136</v>
      </c>
      <c r="BA11" s="19" t="n">
        <v>0</v>
      </c>
      <c r="BB11" s="19"/>
      <c r="BC11" s="19" t="n">
        <v>0.0267019631738598</v>
      </c>
      <c r="BD11" s="19" t="n">
        <v>0.0387845547852656</v>
      </c>
      <c r="BE11" s="19" t="n">
        <v>0</v>
      </c>
      <c r="BF11" s="19" t="n">
        <v>0.196684183833292</v>
      </c>
      <c r="BG11" s="19" t="n">
        <v>0</v>
      </c>
    </row>
    <row r="12">
      <c r="B12" s="20" t="s">
        <v>691</v>
      </c>
      <c r="C12" s="19" t="n">
        <v>0.0780379812356412</v>
      </c>
      <c r="D12" s="19" t="n">
        <v>0.0456480152214554</v>
      </c>
      <c r="E12" s="19" t="n">
        <v>0.102989880373342</v>
      </c>
      <c r="F12" s="19"/>
      <c r="G12" s="19" t="n">
        <v>0.144448858083399</v>
      </c>
      <c r="H12" s="19" t="n">
        <v>0.0607229300813517</v>
      </c>
      <c r="I12" s="19" t="n">
        <v>0.102864836830517</v>
      </c>
      <c r="J12" s="19" t="n">
        <v>0.0431528917319198</v>
      </c>
      <c r="K12" s="19" t="n">
        <v>0.04506252925007</v>
      </c>
      <c r="L12" s="19" t="n">
        <v>0.0698136423345539</v>
      </c>
      <c r="M12" s="19"/>
      <c r="N12" s="19" t="n">
        <v>0.0262092488858416</v>
      </c>
      <c r="O12" s="19" t="n">
        <v>0.0942309906603683</v>
      </c>
      <c r="P12" s="19" t="n">
        <v>0.0488119902513291</v>
      </c>
      <c r="Q12" s="19" t="n">
        <v>0.112050814994927</v>
      </c>
      <c r="R12" s="19"/>
      <c r="S12" s="19" t="n">
        <v>0.0548744868284216</v>
      </c>
      <c r="T12" s="19" t="n">
        <v>0</v>
      </c>
      <c r="U12" s="19" t="n">
        <v>0.126242058700091</v>
      </c>
      <c r="V12" s="19" t="n">
        <v>0.0425529531672785</v>
      </c>
      <c r="W12" s="19" t="n">
        <v>0.217533868215958</v>
      </c>
      <c r="X12" s="19" t="n">
        <v>0.164815117927614</v>
      </c>
      <c r="Y12" s="19" t="n">
        <v>0</v>
      </c>
      <c r="Z12" s="19" t="n">
        <v>0</v>
      </c>
      <c r="AA12" s="19" t="n">
        <v>0</v>
      </c>
      <c r="AB12" s="19" t="n">
        <v>0.0870989066194346</v>
      </c>
      <c r="AC12" s="19" t="n">
        <v>0.211697936312665</v>
      </c>
      <c r="AD12" s="19" t="n">
        <v>0</v>
      </c>
      <c r="AE12" s="19"/>
      <c r="AF12" s="19" t="n">
        <v>0.0377006692967424</v>
      </c>
      <c r="AG12" s="19" t="n">
        <v>0.0844618861934366</v>
      </c>
      <c r="AH12" s="19" t="n">
        <v>0.158174879882099</v>
      </c>
      <c r="AI12" s="19"/>
      <c r="AJ12" s="19" t="n">
        <v>0.0172953673637997</v>
      </c>
      <c r="AK12" s="19" t="n">
        <v>0.0347633750924715</v>
      </c>
      <c r="AL12" s="19" t="n">
        <v>0.257665677711263</v>
      </c>
      <c r="AM12" s="19" t="n">
        <v>0.246748511717996</v>
      </c>
      <c r="AN12" s="19" t="n">
        <v>0.106177605058647</v>
      </c>
      <c r="AO12" s="19"/>
      <c r="AP12" s="19" t="n">
        <v>0.0250455211918252</v>
      </c>
      <c r="AQ12" s="19" t="n">
        <v>0.0556211687580553</v>
      </c>
      <c r="AR12" s="19" t="n">
        <v>0.289713262404884</v>
      </c>
      <c r="AS12" s="19" t="n">
        <v>0.0797351250112994</v>
      </c>
      <c r="AT12" s="19" t="n">
        <v>0.158301736910842</v>
      </c>
      <c r="AU12" s="19"/>
      <c r="AV12" s="19" t="n">
        <v>0.0303954012892354</v>
      </c>
      <c r="AW12" s="19" t="n">
        <v>0.0268100409057469</v>
      </c>
      <c r="AX12" s="19" t="n">
        <v>0.25333035475788</v>
      </c>
      <c r="AY12" s="19" t="n">
        <v>0.0720661225827977</v>
      </c>
      <c r="AZ12" s="19" t="n">
        <v>0.233953519196061</v>
      </c>
      <c r="BA12" s="19" t="n">
        <v>0</v>
      </c>
      <c r="BB12" s="19"/>
      <c r="BC12" s="19" t="n">
        <v>0.12264971708452</v>
      </c>
      <c r="BD12" s="19" t="n">
        <v>0.0880101491855996</v>
      </c>
      <c r="BE12" s="19" t="n">
        <v>0.0582030988769415</v>
      </c>
      <c r="BF12" s="19" t="n">
        <v>0</v>
      </c>
      <c r="BG12" s="19" t="n">
        <v>0</v>
      </c>
    </row>
    <row r="13">
      <c r="B13" s="20" t="s">
        <v>692</v>
      </c>
      <c r="C13" s="19" t="n">
        <v>0.0674571846946024</v>
      </c>
      <c r="D13" s="19" t="n">
        <v>0.0573575049573012</v>
      </c>
      <c r="E13" s="19" t="n">
        <v>0.0758637953195179</v>
      </c>
      <c r="F13" s="19"/>
      <c r="G13" s="19" t="n">
        <v>0</v>
      </c>
      <c r="H13" s="19" t="n">
        <v>0.198751758671017</v>
      </c>
      <c r="I13" s="19" t="n">
        <v>0.136888885703454</v>
      </c>
      <c r="J13" s="19" t="n">
        <v>0</v>
      </c>
      <c r="K13" s="19" t="n">
        <v>0.0472470888442875</v>
      </c>
      <c r="L13" s="19" t="n">
        <v>0.0388922094949638</v>
      </c>
      <c r="M13" s="19"/>
      <c r="N13" s="19" t="n">
        <v>0.13361880375311</v>
      </c>
      <c r="O13" s="19" t="n">
        <v>0.0267135303407427</v>
      </c>
      <c r="P13" s="19" t="n">
        <v>0.156217006884785</v>
      </c>
      <c r="Q13" s="19" t="n">
        <v>0.0167156722339958</v>
      </c>
      <c r="R13" s="19"/>
      <c r="S13" s="19" t="n">
        <v>0.0904791027707834</v>
      </c>
      <c r="T13" s="19" t="n">
        <v>0.0835453688218119</v>
      </c>
      <c r="U13" s="19" t="n">
        <v>0.14221981817219</v>
      </c>
      <c r="V13" s="19" t="n">
        <v>0</v>
      </c>
      <c r="W13" s="19" t="n">
        <v>0</v>
      </c>
      <c r="X13" s="19" t="n">
        <v>0</v>
      </c>
      <c r="Y13" s="19" t="n">
        <v>0</v>
      </c>
      <c r="Z13" s="19" t="n">
        <v>0.222299487091713</v>
      </c>
      <c r="AA13" s="19" t="n">
        <v>0.207924692935447</v>
      </c>
      <c r="AB13" s="19" t="n">
        <v>0.0549451947786023</v>
      </c>
      <c r="AC13" s="19" t="n">
        <v>0</v>
      </c>
      <c r="AD13" s="19" t="n">
        <v>0</v>
      </c>
      <c r="AE13" s="19"/>
      <c r="AF13" s="19" t="n">
        <v>0.0470476437513227</v>
      </c>
      <c r="AG13" s="19" t="n">
        <v>0.0870493228152205</v>
      </c>
      <c r="AH13" s="19" t="n">
        <v>0.0993399488565268</v>
      </c>
      <c r="AI13" s="19"/>
      <c r="AJ13" s="19" t="n">
        <v>0.0842405658676567</v>
      </c>
      <c r="AK13" s="19" t="n">
        <v>0.0740692948915984</v>
      </c>
      <c r="AL13" s="19" t="n">
        <v>0</v>
      </c>
      <c r="AM13" s="19" t="n">
        <v>0</v>
      </c>
      <c r="AN13" s="19" t="n">
        <v>0.114747815336673</v>
      </c>
      <c r="AO13" s="19"/>
      <c r="AP13" s="19" t="n">
        <v>0.068615565173174</v>
      </c>
      <c r="AQ13" s="19" t="n">
        <v>0.131266100689171</v>
      </c>
      <c r="AR13" s="19" t="n">
        <v>0</v>
      </c>
      <c r="AS13" s="19" t="n">
        <v>0.0442729462139592</v>
      </c>
      <c r="AT13" s="19" t="n">
        <v>0</v>
      </c>
      <c r="AU13" s="19"/>
      <c r="AV13" s="19" t="n">
        <v>0.169676911923334</v>
      </c>
      <c r="AW13" s="19" t="n">
        <v>0.0734497036405924</v>
      </c>
      <c r="AX13" s="19" t="n">
        <v>0</v>
      </c>
      <c r="AY13" s="19" t="n">
        <v>0</v>
      </c>
      <c r="AZ13" s="19" t="n">
        <v>0</v>
      </c>
      <c r="BA13" s="19" t="n">
        <v>0</v>
      </c>
      <c r="BB13" s="19"/>
      <c r="BC13" s="19" t="n">
        <v>0.02553660643066</v>
      </c>
      <c r="BD13" s="19" t="n">
        <v>0.135058205647582</v>
      </c>
      <c r="BE13" s="19" t="n">
        <v>0.0328157774295096</v>
      </c>
      <c r="BF13" s="19" t="n">
        <v>0.146023186126083</v>
      </c>
      <c r="BG13" s="19" t="n">
        <v>0</v>
      </c>
    </row>
    <row r="14">
      <c r="B14" s="20" t="s">
        <v>598</v>
      </c>
      <c r="C14" s="19" t="n">
        <v>0.0992639892081103</v>
      </c>
      <c r="D14" s="19" t="n">
        <v>0.116911448971434</v>
      </c>
      <c r="E14" s="19" t="n">
        <v>0.0877280399355959</v>
      </c>
      <c r="F14" s="19"/>
      <c r="G14" s="19" t="n">
        <v>0.100925704306385</v>
      </c>
      <c r="H14" s="19" t="n">
        <v>0.115977759691712</v>
      </c>
      <c r="I14" s="19" t="n">
        <v>0.111819133370666</v>
      </c>
      <c r="J14" s="19" t="n">
        <v>0.131815138058874</v>
      </c>
      <c r="K14" s="19" t="n">
        <v>0.106002013417499</v>
      </c>
      <c r="L14" s="19" t="n">
        <v>0.0406112448255035</v>
      </c>
      <c r="M14" s="19"/>
      <c r="N14" s="19" t="n">
        <v>0.152735487895817</v>
      </c>
      <c r="O14" s="19" t="n">
        <v>0.114530621372447</v>
      </c>
      <c r="P14" s="19" t="n">
        <v>0.103502262091368</v>
      </c>
      <c r="Q14" s="19" t="n">
        <v>0.050485702419415</v>
      </c>
      <c r="R14" s="19"/>
      <c r="S14" s="19" t="n">
        <v>0.108817585894494</v>
      </c>
      <c r="T14" s="19" t="n">
        <v>0.0796754081250759</v>
      </c>
      <c r="U14" s="19" t="n">
        <v>0.0598631431912994</v>
      </c>
      <c r="V14" s="19" t="n">
        <v>0.0785174535758441</v>
      </c>
      <c r="W14" s="19" t="n">
        <v>0.527329530511657</v>
      </c>
      <c r="X14" s="19" t="n">
        <v>0.0795829813615537</v>
      </c>
      <c r="Y14" s="19" t="n">
        <v>0</v>
      </c>
      <c r="Z14" s="19" t="n">
        <v>0</v>
      </c>
      <c r="AA14" s="19" t="n">
        <v>0.195615261611311</v>
      </c>
      <c r="AB14" s="19" t="n">
        <v>0.0753572649814218</v>
      </c>
      <c r="AC14" s="19" t="n">
        <v>0.143780788636066</v>
      </c>
      <c r="AD14" s="19" t="n">
        <v>0</v>
      </c>
      <c r="AE14" s="19"/>
      <c r="AF14" s="19" t="n">
        <v>0.0834385085964115</v>
      </c>
      <c r="AG14" s="19" t="n">
        <v>0.120593539116149</v>
      </c>
      <c r="AH14" s="19" t="n">
        <v>0.0817173118447708</v>
      </c>
      <c r="AI14" s="19"/>
      <c r="AJ14" s="19" t="n">
        <v>0.0258320669236124</v>
      </c>
      <c r="AK14" s="19" t="n">
        <v>0.126991973865529</v>
      </c>
      <c r="AL14" s="19" t="n">
        <v>0.166861000946825</v>
      </c>
      <c r="AM14" s="19" t="n">
        <v>0.269883370674059</v>
      </c>
      <c r="AN14" s="19" t="n">
        <v>0.0548541492174719</v>
      </c>
      <c r="AO14" s="19"/>
      <c r="AP14" s="19" t="n">
        <v>0.037407565040691</v>
      </c>
      <c r="AQ14" s="19" t="n">
        <v>0.14427899225555</v>
      </c>
      <c r="AR14" s="19" t="n">
        <v>0</v>
      </c>
      <c r="AS14" s="19" t="n">
        <v>0.0483855478724342</v>
      </c>
      <c r="AT14" s="19" t="n">
        <v>0.249492628997648</v>
      </c>
      <c r="AU14" s="19"/>
      <c r="AV14" s="19" t="n">
        <v>0.156513604195637</v>
      </c>
      <c r="AW14" s="19" t="n">
        <v>0.0400430217141042</v>
      </c>
      <c r="AX14" s="19" t="n">
        <v>0</v>
      </c>
      <c r="AY14" s="19" t="n">
        <v>0.0437317784817736</v>
      </c>
      <c r="AZ14" s="19" t="n">
        <v>0.205635972608393</v>
      </c>
      <c r="BA14" s="19" t="n">
        <v>0.0734453094647602</v>
      </c>
      <c r="BB14" s="19"/>
      <c r="BC14" s="19" t="n">
        <v>0.124397196519462</v>
      </c>
      <c r="BD14" s="19" t="n">
        <v>0.0390447845687076</v>
      </c>
      <c r="BE14" s="19" t="n">
        <v>0.127222319027208</v>
      </c>
      <c r="BF14" s="19" t="n">
        <v>0.115357537130337</v>
      </c>
      <c r="BG14" s="19" t="n">
        <v>0</v>
      </c>
    </row>
    <row r="15">
      <c r="B15" s="20" t="s">
        <v>693</v>
      </c>
      <c r="C15" s="19" t="n">
        <v>0.640594916164586</v>
      </c>
      <c r="D15" s="19" t="n">
        <v>0.656543316776869</v>
      </c>
      <c r="E15" s="19" t="n">
        <v>0.623647731408002</v>
      </c>
      <c r="F15" s="19"/>
      <c r="G15" s="19" t="n">
        <v>0.429032619397194</v>
      </c>
      <c r="H15" s="19" t="n">
        <v>0.465506276960735</v>
      </c>
      <c r="I15" s="19" t="n">
        <v>0.469537575503277</v>
      </c>
      <c r="J15" s="19" t="n">
        <v>0.784571876472449</v>
      </c>
      <c r="K15" s="19" t="n">
        <v>0.801688368488144</v>
      </c>
      <c r="L15" s="19" t="n">
        <v>0.850682903344979</v>
      </c>
      <c r="M15" s="19"/>
      <c r="N15" s="19" t="n">
        <v>0.56388937183591</v>
      </c>
      <c r="O15" s="19" t="n">
        <v>0.582801307288738</v>
      </c>
      <c r="P15" s="19" t="n">
        <v>0.498651985915873</v>
      </c>
      <c r="Q15" s="19" t="n">
        <v>0.80055420172628</v>
      </c>
      <c r="R15" s="19"/>
      <c r="S15" s="19" t="n">
        <v>0.35251885649607</v>
      </c>
      <c r="T15" s="19" t="n">
        <v>0.836779223053112</v>
      </c>
      <c r="U15" s="19" t="n">
        <v>0.671674979936419</v>
      </c>
      <c r="V15" s="19" t="n">
        <v>0.878929593256877</v>
      </c>
      <c r="W15" s="19" t="n">
        <v>0.255136601272385</v>
      </c>
      <c r="X15" s="19" t="n">
        <v>0.572974425071653</v>
      </c>
      <c r="Y15" s="19" t="n">
        <v>0.612434256585352</v>
      </c>
      <c r="Z15" s="19" t="n">
        <v>0.777700512908287</v>
      </c>
      <c r="AA15" s="19" t="n">
        <v>0.39395765967872</v>
      </c>
      <c r="AB15" s="19" t="n">
        <v>0.782598633620541</v>
      </c>
      <c r="AC15" s="19" t="n">
        <v>0.644521275051269</v>
      </c>
      <c r="AD15" s="19" t="n">
        <v>1</v>
      </c>
      <c r="AE15" s="19"/>
      <c r="AF15" s="19" t="n">
        <v>0.75667131986561</v>
      </c>
      <c r="AG15" s="19" t="n">
        <v>0.612838115642063</v>
      </c>
      <c r="AH15" s="19" t="n">
        <v>0.460536109431487</v>
      </c>
      <c r="AI15" s="19"/>
      <c r="AJ15" s="19" t="n">
        <v>0.807527870454715</v>
      </c>
      <c r="AK15" s="19" t="n">
        <v>0.569705656423046</v>
      </c>
      <c r="AL15" s="19" t="n">
        <v>0.468193043614139</v>
      </c>
      <c r="AM15" s="19" t="n">
        <v>0.483368117607946</v>
      </c>
      <c r="AN15" s="19" t="n">
        <v>0.534580446708895</v>
      </c>
      <c r="AO15" s="19"/>
      <c r="AP15" s="19" t="n">
        <v>0.835608950720232</v>
      </c>
      <c r="AQ15" s="19" t="n">
        <v>0.49073036408016</v>
      </c>
      <c r="AR15" s="19" t="n">
        <v>0.589663302109683</v>
      </c>
      <c r="AS15" s="19" t="n">
        <v>0.78131304969507</v>
      </c>
      <c r="AT15" s="19" t="n">
        <v>0.359890220312891</v>
      </c>
      <c r="AU15" s="19"/>
      <c r="AV15" s="19" t="n">
        <v>0.446237245843334</v>
      </c>
      <c r="AW15" s="19" t="n">
        <v>0.824027189453427</v>
      </c>
      <c r="AX15" s="19" t="n">
        <v>0.641194398959008</v>
      </c>
      <c r="AY15" s="19" t="n">
        <v>0.842361305670553</v>
      </c>
      <c r="AZ15" s="19" t="n">
        <v>0.340567954186313</v>
      </c>
      <c r="BA15" s="19" t="n">
        <v>0.788756704867171</v>
      </c>
      <c r="BB15" s="19"/>
      <c r="BC15" s="19" t="n">
        <v>0.66619351220526</v>
      </c>
      <c r="BD15" s="19" t="n">
        <v>0.585138732936766</v>
      </c>
      <c r="BE15" s="19" t="n">
        <v>0.676248429932829</v>
      </c>
      <c r="BF15" s="19" t="n">
        <v>0.373718072798199</v>
      </c>
      <c r="BG15" s="19" t="n">
        <v>1</v>
      </c>
    </row>
    <row r="16">
      <c r="B16" s="20" t="s">
        <v>100</v>
      </c>
      <c r="C16" s="21" t="n">
        <v>0.0317670670177827</v>
      </c>
      <c r="D16" s="21" t="n">
        <v>0</v>
      </c>
      <c r="E16" s="21" t="n">
        <v>0.0555889697402244</v>
      </c>
      <c r="F16" s="21"/>
      <c r="G16" s="21" t="n">
        <v>0.0891032625284362</v>
      </c>
      <c r="H16" s="21" t="n">
        <v>0.0597271329385715</v>
      </c>
      <c r="I16" s="21" t="n">
        <v>0.0479360394354815</v>
      </c>
      <c r="J16" s="21" t="n">
        <v>0</v>
      </c>
      <c r="K16" s="21" t="n">
        <v>0</v>
      </c>
      <c r="L16" s="21" t="n">
        <v>0</v>
      </c>
      <c r="M16" s="21"/>
      <c r="N16" s="21" t="n">
        <v>0.0401298897765003</v>
      </c>
      <c r="O16" s="21" t="n">
        <v>0.0588615081472066</v>
      </c>
      <c r="P16" s="21" t="n">
        <v>0.0423837618200124</v>
      </c>
      <c r="Q16" s="21" t="n">
        <v>0</v>
      </c>
      <c r="R16" s="21"/>
      <c r="S16" s="21" t="n">
        <v>0.173365301677239</v>
      </c>
      <c r="T16" s="21" t="n">
        <v>0</v>
      </c>
      <c r="U16" s="21" t="n">
        <v>0</v>
      </c>
      <c r="V16" s="21" t="n">
        <v>0</v>
      </c>
      <c r="W16" s="21" t="n">
        <v>0</v>
      </c>
      <c r="X16" s="21" t="n">
        <v>0</v>
      </c>
      <c r="Y16" s="21" t="n">
        <v>0.115177822284622</v>
      </c>
      <c r="Z16" s="21" t="n">
        <v>0</v>
      </c>
      <c r="AA16" s="21" t="n">
        <v>0</v>
      </c>
      <c r="AB16" s="21" t="n">
        <v>0</v>
      </c>
      <c r="AC16" s="21" t="n">
        <v>0</v>
      </c>
      <c r="AD16" s="21" t="n">
        <v>0</v>
      </c>
      <c r="AE16" s="21"/>
      <c r="AF16" s="21" t="n">
        <v>0.0182189652609155</v>
      </c>
      <c r="AG16" s="21" t="n">
        <v>0.0247655449931192</v>
      </c>
      <c r="AH16" s="21" t="n">
        <v>0.101618338474013</v>
      </c>
      <c r="AI16" s="21"/>
      <c r="AJ16" s="21" t="n">
        <v>0</v>
      </c>
      <c r="AK16" s="21" t="n">
        <v>0.0392964960681071</v>
      </c>
      <c r="AL16" s="21" t="n">
        <v>0</v>
      </c>
      <c r="AM16" s="21" t="n">
        <v>0</v>
      </c>
      <c r="AN16" s="21" t="n">
        <v>0.189639983678313</v>
      </c>
      <c r="AO16" s="21"/>
      <c r="AP16" s="21" t="n">
        <v>0.0333223978740779</v>
      </c>
      <c r="AQ16" s="21" t="n">
        <v>0.027004931634736</v>
      </c>
      <c r="AR16" s="21" t="n">
        <v>0</v>
      </c>
      <c r="AS16" s="21" t="n">
        <v>0</v>
      </c>
      <c r="AT16" s="21" t="n">
        <v>0.0627205547634897</v>
      </c>
      <c r="AU16" s="21"/>
      <c r="AV16" s="21" t="n">
        <v>0.0298969461962923</v>
      </c>
      <c r="AW16" s="21" t="n">
        <v>0.0356700442861296</v>
      </c>
      <c r="AX16" s="21" t="n">
        <v>0</v>
      </c>
      <c r="AY16" s="21" t="n">
        <v>0</v>
      </c>
      <c r="AZ16" s="21" t="n">
        <v>0.0593531299701927</v>
      </c>
      <c r="BA16" s="21" t="n">
        <v>0.137797985668069</v>
      </c>
      <c r="BB16" s="21"/>
      <c r="BC16" s="21" t="n">
        <v>0</v>
      </c>
      <c r="BD16" s="21" t="n">
        <v>0.071884962934102</v>
      </c>
      <c r="BE16" s="21" t="n">
        <v>0.0271232243106477</v>
      </c>
      <c r="BF16" s="21" t="n">
        <v>0.0947809706425499</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709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123</v>
      </c>
      <c r="D7" s="11" t="n">
        <v>63</v>
      </c>
      <c r="E7" s="11" t="n">
        <v>60</v>
      </c>
      <c r="F7" s="11"/>
      <c r="G7" s="11" t="n">
        <v>20</v>
      </c>
      <c r="H7" s="11" t="n">
        <v>20</v>
      </c>
      <c r="I7" s="11" t="n">
        <v>25</v>
      </c>
      <c r="J7" s="11" t="n">
        <v>20</v>
      </c>
      <c r="K7" s="11" t="n">
        <v>18</v>
      </c>
      <c r="L7" s="11" t="n">
        <v>20</v>
      </c>
      <c r="M7" s="11"/>
      <c r="N7" s="11" t="n">
        <v>40</v>
      </c>
      <c r="O7" s="11" t="n">
        <v>30</v>
      </c>
      <c r="P7" s="11" t="n">
        <v>21</v>
      </c>
      <c r="Q7" s="11" t="n">
        <v>32</v>
      </c>
      <c r="R7" s="11"/>
      <c r="S7" s="11" t="n">
        <v>15</v>
      </c>
      <c r="T7" s="11" t="n">
        <v>19</v>
      </c>
      <c r="U7" s="11" t="n">
        <v>7</v>
      </c>
      <c r="V7" s="11" t="n">
        <v>8</v>
      </c>
      <c r="W7" s="11" t="n">
        <v>7</v>
      </c>
      <c r="X7" s="11" t="n">
        <v>7</v>
      </c>
      <c r="Y7" s="11" t="n">
        <v>11</v>
      </c>
      <c r="Z7" s="11" t="n">
        <v>3</v>
      </c>
      <c r="AA7" s="11" t="n">
        <v>23</v>
      </c>
      <c r="AB7" s="11" t="n">
        <v>10</v>
      </c>
      <c r="AC7" s="11" t="n">
        <v>9</v>
      </c>
      <c r="AD7" s="11" t="n">
        <v>4</v>
      </c>
      <c r="AE7" s="11"/>
      <c r="AF7" s="11" t="n">
        <v>32</v>
      </c>
      <c r="AG7" s="11" t="n">
        <v>55</v>
      </c>
      <c r="AH7" s="11" t="n">
        <v>21</v>
      </c>
      <c r="AI7" s="11"/>
      <c r="AJ7" s="11" t="n">
        <v>37</v>
      </c>
      <c r="AK7" s="11" t="n">
        <v>39</v>
      </c>
      <c r="AL7" s="11" t="n">
        <v>10</v>
      </c>
      <c r="AM7" s="11" t="n">
        <v>1</v>
      </c>
      <c r="AN7" s="11" t="n">
        <v>20</v>
      </c>
      <c r="AO7" s="11"/>
      <c r="AP7" s="11" t="n">
        <v>24</v>
      </c>
      <c r="AQ7" s="11" t="n">
        <v>48</v>
      </c>
      <c r="AR7" s="11" t="n">
        <v>9</v>
      </c>
      <c r="AS7" s="11" t="n">
        <v>13</v>
      </c>
      <c r="AT7" s="11" t="n">
        <v>8</v>
      </c>
      <c r="AU7" s="11"/>
      <c r="AV7" s="11" t="n">
        <v>33</v>
      </c>
      <c r="AW7" s="11" t="n">
        <v>28</v>
      </c>
      <c r="AX7" s="11" t="n">
        <v>11</v>
      </c>
      <c r="AY7" s="11" t="n">
        <v>19</v>
      </c>
      <c r="AZ7" s="11" t="n">
        <v>11</v>
      </c>
      <c r="BA7" s="11" t="n">
        <v>6</v>
      </c>
      <c r="BB7" s="11"/>
      <c r="BC7" s="11" t="n">
        <v>27</v>
      </c>
      <c r="BD7" s="11" t="n">
        <v>29</v>
      </c>
      <c r="BE7" s="11" t="n">
        <v>32</v>
      </c>
      <c r="BF7" s="11" t="n">
        <v>19</v>
      </c>
      <c r="BG7" s="11" t="n">
        <v>2</v>
      </c>
    </row>
    <row r="8" ht="30" customHeight="1">
      <c r="B8" s="12" t="s">
        <v>20</v>
      </c>
      <c r="C8" s="12" t="n">
        <v>122</v>
      </c>
      <c r="D8" s="12" t="n">
        <v>61</v>
      </c>
      <c r="E8" s="12" t="n">
        <v>61</v>
      </c>
      <c r="F8" s="12"/>
      <c r="G8" s="12" t="n">
        <v>19</v>
      </c>
      <c r="H8" s="12" t="n">
        <v>20</v>
      </c>
      <c r="I8" s="12" t="n">
        <v>27</v>
      </c>
      <c r="J8" s="12" t="n">
        <v>19</v>
      </c>
      <c r="K8" s="12" t="n">
        <v>17</v>
      </c>
      <c r="L8" s="12" t="n">
        <v>21</v>
      </c>
      <c r="M8" s="12"/>
      <c r="N8" s="12" t="n">
        <v>38</v>
      </c>
      <c r="O8" s="12" t="n">
        <v>34</v>
      </c>
      <c r="P8" s="12" t="n">
        <v>19</v>
      </c>
      <c r="Q8" s="12" t="n">
        <v>31</v>
      </c>
      <c r="R8" s="12"/>
      <c r="S8" s="12" t="n">
        <v>14</v>
      </c>
      <c r="T8" s="12" t="n">
        <v>19</v>
      </c>
      <c r="U8" s="12" t="n">
        <v>8</v>
      </c>
      <c r="V8" s="12" t="n">
        <v>9</v>
      </c>
      <c r="W8" s="12" t="n">
        <v>8</v>
      </c>
      <c r="X8" s="12" t="n">
        <v>9</v>
      </c>
      <c r="Y8" s="12" t="n">
        <v>10</v>
      </c>
      <c r="Z8" s="12" t="n">
        <v>3</v>
      </c>
      <c r="AA8" s="12" t="n">
        <v>22</v>
      </c>
      <c r="AB8" s="12" t="n">
        <v>9</v>
      </c>
      <c r="AC8" s="12" t="n">
        <v>7</v>
      </c>
      <c r="AD8" s="12" t="n">
        <v>4</v>
      </c>
      <c r="AE8" s="12"/>
      <c r="AF8" s="12" t="n">
        <v>31</v>
      </c>
      <c r="AG8" s="12" t="n">
        <v>55</v>
      </c>
      <c r="AH8" s="12" t="n">
        <v>21</v>
      </c>
      <c r="AI8" s="12"/>
      <c r="AJ8" s="12" t="n">
        <v>37</v>
      </c>
      <c r="AK8" s="12" t="n">
        <v>38</v>
      </c>
      <c r="AL8" s="12" t="n">
        <v>11</v>
      </c>
      <c r="AM8" s="12" t="n">
        <v>1</v>
      </c>
      <c r="AN8" s="12" t="n">
        <v>20</v>
      </c>
      <c r="AO8" s="12"/>
      <c r="AP8" s="12" t="n">
        <v>24</v>
      </c>
      <c r="AQ8" s="12" t="n">
        <v>47</v>
      </c>
      <c r="AR8" s="12" t="n">
        <v>9</v>
      </c>
      <c r="AS8" s="12" t="n">
        <v>12</v>
      </c>
      <c r="AT8" s="12" t="n">
        <v>9</v>
      </c>
      <c r="AU8" s="12"/>
      <c r="AV8" s="12" t="n">
        <v>32</v>
      </c>
      <c r="AW8" s="12" t="n">
        <v>28</v>
      </c>
      <c r="AX8" s="12" t="n">
        <v>12</v>
      </c>
      <c r="AY8" s="12" t="n">
        <v>18</v>
      </c>
      <c r="AZ8" s="12" t="n">
        <v>11</v>
      </c>
      <c r="BA8" s="12" t="n">
        <v>6</v>
      </c>
      <c r="BB8" s="12"/>
      <c r="BC8" s="12" t="n">
        <v>27</v>
      </c>
      <c r="BD8" s="12" t="n">
        <v>29</v>
      </c>
      <c r="BE8" s="12" t="n">
        <v>31</v>
      </c>
      <c r="BF8" s="12" t="n">
        <v>18</v>
      </c>
      <c r="BG8" s="12" t="n">
        <v>2</v>
      </c>
    </row>
    <row r="9">
      <c r="B9" s="20" t="s">
        <v>688</v>
      </c>
      <c r="C9" s="19" t="n">
        <v>0.0484449191833955</v>
      </c>
      <c r="D9" s="19" t="n">
        <v>0.0302284565004793</v>
      </c>
      <c r="E9" s="19" t="n">
        <v>0.0668434572524222</v>
      </c>
      <c r="F9" s="19"/>
      <c r="G9" s="19" t="n">
        <v>0.0542697296927623</v>
      </c>
      <c r="H9" s="19" t="n">
        <v>0.107163209200645</v>
      </c>
      <c r="I9" s="19" t="n">
        <v>0.031928032495214</v>
      </c>
      <c r="J9" s="19" t="n">
        <v>0.048582959227997</v>
      </c>
      <c r="K9" s="19" t="n">
        <v>0</v>
      </c>
      <c r="L9" s="19" t="n">
        <v>0.0491084203052054</v>
      </c>
      <c r="M9" s="19"/>
      <c r="N9" s="19" t="n">
        <v>0.106096657265713</v>
      </c>
      <c r="O9" s="19" t="n">
        <v>0</v>
      </c>
      <c r="P9" s="19" t="n">
        <v>0.0991889836547104</v>
      </c>
      <c r="Q9" s="19" t="n">
        <v>0</v>
      </c>
      <c r="R9" s="19"/>
      <c r="S9" s="19" t="n">
        <v>0.0668764608663167</v>
      </c>
      <c r="T9" s="19" t="n">
        <v>0.0473346012102375</v>
      </c>
      <c r="U9" s="19" t="n">
        <v>0</v>
      </c>
      <c r="V9" s="19" t="n">
        <v>0</v>
      </c>
      <c r="W9" s="19" t="n">
        <v>0.270732618855706</v>
      </c>
      <c r="X9" s="19" t="n">
        <v>0</v>
      </c>
      <c r="Y9" s="19" t="n">
        <v>0</v>
      </c>
      <c r="Z9" s="19" t="n">
        <v>0</v>
      </c>
      <c r="AA9" s="19" t="n">
        <v>0.0515530958798255</v>
      </c>
      <c r="AB9" s="19" t="n">
        <v>0</v>
      </c>
      <c r="AC9" s="19" t="n">
        <v>0.120030253592322</v>
      </c>
      <c r="AD9" s="19" t="n">
        <v>0</v>
      </c>
      <c r="AE9" s="19"/>
      <c r="AF9" s="19" t="n">
        <v>0.0323304588492615</v>
      </c>
      <c r="AG9" s="19" t="n">
        <v>0.0318614707775696</v>
      </c>
      <c r="AH9" s="19" t="n">
        <v>0.0941796274627208</v>
      </c>
      <c r="AI9" s="19"/>
      <c r="AJ9" s="19" t="n">
        <v>0.027468133718877</v>
      </c>
      <c r="AK9" s="19" t="n">
        <v>0.0765956476163508</v>
      </c>
      <c r="AL9" s="19" t="n">
        <v>0</v>
      </c>
      <c r="AM9" s="19" t="n">
        <v>0</v>
      </c>
      <c r="AN9" s="19" t="n">
        <v>0.0470970761820804</v>
      </c>
      <c r="AO9" s="19"/>
      <c r="AP9" s="19" t="n">
        <v>0.0444902577753443</v>
      </c>
      <c r="AQ9" s="19" t="n">
        <v>0.061514938935919</v>
      </c>
      <c r="AR9" s="19" t="n">
        <v>0</v>
      </c>
      <c r="AS9" s="19" t="n">
        <v>0.0830020783632026</v>
      </c>
      <c r="AT9" s="19" t="n">
        <v>0</v>
      </c>
      <c r="AU9" s="19"/>
      <c r="AV9" s="19" t="n">
        <v>0.0541242001764425</v>
      </c>
      <c r="AW9" s="19" t="n">
        <v>0.0373669004717112</v>
      </c>
      <c r="AX9" s="19" t="n">
        <v>0</v>
      </c>
      <c r="AY9" s="19" t="n">
        <v>0.055518405282982</v>
      </c>
      <c r="AZ9" s="19" t="n">
        <v>0</v>
      </c>
      <c r="BA9" s="19" t="n">
        <v>0.184751623657344</v>
      </c>
      <c r="BB9" s="19"/>
      <c r="BC9" s="19" t="n">
        <v>0.0367433459858702</v>
      </c>
      <c r="BD9" s="19" t="n">
        <v>0.129153106156042</v>
      </c>
      <c r="BE9" s="19" t="n">
        <v>0</v>
      </c>
      <c r="BF9" s="19" t="n">
        <v>0.0619549547104355</v>
      </c>
      <c r="BG9" s="19" t="n">
        <v>0</v>
      </c>
    </row>
    <row r="10">
      <c r="B10" s="20" t="s">
        <v>689</v>
      </c>
      <c r="C10" s="19" t="n">
        <v>0.0640057240725937</v>
      </c>
      <c r="D10" s="19" t="n">
        <v>0.0442341000243136</v>
      </c>
      <c r="E10" s="19" t="n">
        <v>0.0839749675020504</v>
      </c>
      <c r="F10" s="19"/>
      <c r="G10" s="19" t="n">
        <v>0</v>
      </c>
      <c r="H10" s="19" t="n">
        <v>0</v>
      </c>
      <c r="I10" s="19" t="n">
        <v>0.148471738143419</v>
      </c>
      <c r="J10" s="19" t="n">
        <v>0.155967606570283</v>
      </c>
      <c r="K10" s="19" t="n">
        <v>0.0548722869675546</v>
      </c>
      <c r="L10" s="19" t="n">
        <v>0</v>
      </c>
      <c r="M10" s="19"/>
      <c r="N10" s="19" t="n">
        <v>0</v>
      </c>
      <c r="O10" s="19" t="n">
        <v>0.123993654134869</v>
      </c>
      <c r="P10" s="19" t="n">
        <v>0.140826034829171</v>
      </c>
      <c r="Q10" s="19" t="n">
        <v>0.0284245340341321</v>
      </c>
      <c r="R10" s="19"/>
      <c r="S10" s="19" t="n">
        <v>0</v>
      </c>
      <c r="T10" s="19" t="n">
        <v>0.108106095406219</v>
      </c>
      <c r="U10" s="19" t="n">
        <v>0</v>
      </c>
      <c r="V10" s="19" t="n">
        <v>0</v>
      </c>
      <c r="W10" s="19" t="n">
        <v>0.147682049226147</v>
      </c>
      <c r="X10" s="19" t="n">
        <v>0</v>
      </c>
      <c r="Y10" s="19" t="n">
        <v>0</v>
      </c>
      <c r="Z10" s="19" t="n">
        <v>0.335341526779738</v>
      </c>
      <c r="AA10" s="19" t="n">
        <v>0.0857068297251169</v>
      </c>
      <c r="AB10" s="19" t="n">
        <v>0.114364480287634</v>
      </c>
      <c r="AC10" s="19" t="n">
        <v>0.107493909641236</v>
      </c>
      <c r="AD10" s="19" t="n">
        <v>0</v>
      </c>
      <c r="AE10" s="19"/>
      <c r="AF10" s="19" t="n">
        <v>0.0357006768108188</v>
      </c>
      <c r="AG10" s="19" t="n">
        <v>0.101143684292676</v>
      </c>
      <c r="AH10" s="19" t="n">
        <v>0.0528311717226119</v>
      </c>
      <c r="AI10" s="19"/>
      <c r="AJ10" s="19" t="n">
        <v>0.0511493159322198</v>
      </c>
      <c r="AK10" s="19" t="n">
        <v>0.12988092689274</v>
      </c>
      <c r="AL10" s="19" t="n">
        <v>0</v>
      </c>
      <c r="AM10" s="19" t="n">
        <v>0</v>
      </c>
      <c r="AN10" s="19" t="n">
        <v>0</v>
      </c>
      <c r="AO10" s="19"/>
      <c r="AP10" s="19" t="n">
        <v>0.0322895390974569</v>
      </c>
      <c r="AQ10" s="19" t="n">
        <v>0.0652086228529844</v>
      </c>
      <c r="AR10" s="19" t="n">
        <v>0</v>
      </c>
      <c r="AS10" s="19" t="n">
        <v>0.170633338661747</v>
      </c>
      <c r="AT10" s="19" t="n">
        <v>0.114075019204371</v>
      </c>
      <c r="AU10" s="19"/>
      <c r="AV10" s="19" t="n">
        <v>0.124324989022708</v>
      </c>
      <c r="AW10" s="19" t="n">
        <v>0.0271196449304628</v>
      </c>
      <c r="AX10" s="19" t="n">
        <v>0</v>
      </c>
      <c r="AY10" s="19" t="n">
        <v>0.0613057999981051</v>
      </c>
      <c r="AZ10" s="19" t="n">
        <v>0.0928956629529631</v>
      </c>
      <c r="BA10" s="19" t="n">
        <v>0</v>
      </c>
      <c r="BB10" s="19"/>
      <c r="BC10" s="19" t="n">
        <v>0.0349623617324804</v>
      </c>
      <c r="BD10" s="19" t="n">
        <v>0.0956154393914347</v>
      </c>
      <c r="BE10" s="19" t="n">
        <v>0.0287002230223845</v>
      </c>
      <c r="BF10" s="19" t="n">
        <v>0</v>
      </c>
      <c r="BG10" s="19" t="n">
        <v>0.495341842461729</v>
      </c>
    </row>
    <row r="11">
      <c r="B11" s="20" t="s">
        <v>690</v>
      </c>
      <c r="C11" s="19" t="n">
        <v>0.130930864987564</v>
      </c>
      <c r="D11" s="19" t="n">
        <v>0.113677179010828</v>
      </c>
      <c r="E11" s="19" t="n">
        <v>0.1483570032999</v>
      </c>
      <c r="F11" s="19"/>
      <c r="G11" s="19" t="n">
        <v>0.063317299262778</v>
      </c>
      <c r="H11" s="19" t="n">
        <v>0.212486168540814</v>
      </c>
      <c r="I11" s="19" t="n">
        <v>0.0875364759646751</v>
      </c>
      <c r="J11" s="19" t="n">
        <v>0.0894927454552712</v>
      </c>
      <c r="K11" s="19" t="n">
        <v>0.168627981198761</v>
      </c>
      <c r="L11" s="19" t="n">
        <v>0.17947697700507</v>
      </c>
      <c r="M11" s="19"/>
      <c r="N11" s="19" t="n">
        <v>0.0693630655159221</v>
      </c>
      <c r="O11" s="19" t="n">
        <v>0.101458575525449</v>
      </c>
      <c r="P11" s="19" t="n">
        <v>0.140993059255316</v>
      </c>
      <c r="Q11" s="19" t="n">
        <v>0.231712221921417</v>
      </c>
      <c r="R11" s="19"/>
      <c r="S11" s="19" t="n">
        <v>0</v>
      </c>
      <c r="T11" s="19" t="n">
        <v>0.0721270400436026</v>
      </c>
      <c r="U11" s="19" t="n">
        <v>0.280294175750958</v>
      </c>
      <c r="V11" s="19" t="n">
        <v>0</v>
      </c>
      <c r="W11" s="19" t="n">
        <v>0</v>
      </c>
      <c r="X11" s="19" t="n">
        <v>0.266813034958305</v>
      </c>
      <c r="Y11" s="19" t="n">
        <v>0.181940706137153</v>
      </c>
      <c r="Z11" s="19" t="n">
        <v>0</v>
      </c>
      <c r="AA11" s="19" t="n">
        <v>0.181550544558309</v>
      </c>
      <c r="AB11" s="19" t="n">
        <v>0.384329735558238</v>
      </c>
      <c r="AC11" s="19" t="n">
        <v>0.107493909641236</v>
      </c>
      <c r="AD11" s="19" t="n">
        <v>0</v>
      </c>
      <c r="AE11" s="19"/>
      <c r="AF11" s="19" t="n">
        <v>0.179495773851407</v>
      </c>
      <c r="AG11" s="19" t="n">
        <v>0.134000891162132</v>
      </c>
      <c r="AH11" s="19" t="n">
        <v>0.0561002313054717</v>
      </c>
      <c r="AI11" s="19"/>
      <c r="AJ11" s="19" t="n">
        <v>0.0711339728343239</v>
      </c>
      <c r="AK11" s="19" t="n">
        <v>0.158408993191446</v>
      </c>
      <c r="AL11" s="19" t="n">
        <v>0.221032492553577</v>
      </c>
      <c r="AM11" s="19" t="n">
        <v>0</v>
      </c>
      <c r="AN11" s="19" t="n">
        <v>0.0489085249872166</v>
      </c>
      <c r="AO11" s="19"/>
      <c r="AP11" s="19" t="n">
        <v>0</v>
      </c>
      <c r="AQ11" s="19" t="n">
        <v>0.177232494505882</v>
      </c>
      <c r="AR11" s="19" t="n">
        <v>0.256287091285656</v>
      </c>
      <c r="AS11" s="19" t="n">
        <v>0.266493071308471</v>
      </c>
      <c r="AT11" s="19" t="n">
        <v>0</v>
      </c>
      <c r="AU11" s="19"/>
      <c r="AV11" s="19" t="n">
        <v>0.186101754060639</v>
      </c>
      <c r="AW11" s="19" t="n">
        <v>0</v>
      </c>
      <c r="AX11" s="19" t="n">
        <v>0.288407140231136</v>
      </c>
      <c r="AY11" s="19" t="n">
        <v>0.178251805614659</v>
      </c>
      <c r="AZ11" s="19" t="n">
        <v>0.112151808625048</v>
      </c>
      <c r="BA11" s="19" t="n">
        <v>0</v>
      </c>
      <c r="BB11" s="19"/>
      <c r="BC11" s="19" t="n">
        <v>0.179266926443837</v>
      </c>
      <c r="BD11" s="19" t="n">
        <v>0.167392489532877</v>
      </c>
      <c r="BE11" s="19" t="n">
        <v>0.100557129195971</v>
      </c>
      <c r="BF11" s="19" t="n">
        <v>0.113338886481061</v>
      </c>
      <c r="BG11" s="19" t="n">
        <v>0</v>
      </c>
    </row>
    <row r="12">
      <c r="B12" s="20" t="s">
        <v>691</v>
      </c>
      <c r="C12" s="19" t="n">
        <v>0.200683654976431</v>
      </c>
      <c r="D12" s="19" t="n">
        <v>0.194419297617557</v>
      </c>
      <c r="E12" s="19" t="n">
        <v>0.207010625220402</v>
      </c>
      <c r="F12" s="19"/>
      <c r="G12" s="19" t="n">
        <v>0.313339420449235</v>
      </c>
      <c r="H12" s="19" t="n">
        <v>0.164359920089345</v>
      </c>
      <c r="I12" s="19" t="n">
        <v>0.124366916449408</v>
      </c>
      <c r="J12" s="19" t="n">
        <v>0.195292677586071</v>
      </c>
      <c r="K12" s="19" t="n">
        <v>0.204471618535274</v>
      </c>
      <c r="L12" s="19" t="n">
        <v>0.229837115064073</v>
      </c>
      <c r="M12" s="19"/>
      <c r="N12" s="19" t="n">
        <v>0.158292687254437</v>
      </c>
      <c r="O12" s="19" t="n">
        <v>0.204518267815736</v>
      </c>
      <c r="P12" s="19" t="n">
        <v>0.136186062396899</v>
      </c>
      <c r="Q12" s="19" t="n">
        <v>0.28795764274843</v>
      </c>
      <c r="R12" s="19"/>
      <c r="S12" s="19" t="n">
        <v>0.191153952767294</v>
      </c>
      <c r="T12" s="19" t="n">
        <v>0.18991875234211</v>
      </c>
      <c r="U12" s="19" t="n">
        <v>0.163369360227643</v>
      </c>
      <c r="V12" s="19" t="n">
        <v>0.205193132659144</v>
      </c>
      <c r="W12" s="19" t="n">
        <v>0</v>
      </c>
      <c r="X12" s="19" t="n">
        <v>0.311250524277115</v>
      </c>
      <c r="Y12" s="19" t="n">
        <v>0.0847614446504962</v>
      </c>
      <c r="Z12" s="19" t="n">
        <v>0</v>
      </c>
      <c r="AA12" s="19" t="n">
        <v>0.248056360129725</v>
      </c>
      <c r="AB12" s="19" t="n">
        <v>0.40715033205286</v>
      </c>
      <c r="AC12" s="19" t="n">
        <v>0.308520116676383</v>
      </c>
      <c r="AD12" s="19" t="n">
        <v>0</v>
      </c>
      <c r="AE12" s="19"/>
      <c r="AF12" s="19" t="n">
        <v>0.109555502752653</v>
      </c>
      <c r="AG12" s="19" t="n">
        <v>0.270915976402639</v>
      </c>
      <c r="AH12" s="19" t="n">
        <v>0.171224914660747</v>
      </c>
      <c r="AI12" s="19"/>
      <c r="AJ12" s="19" t="n">
        <v>0.18399969092812</v>
      </c>
      <c r="AK12" s="19" t="n">
        <v>0.213789648223859</v>
      </c>
      <c r="AL12" s="19" t="n">
        <v>0.190278869561411</v>
      </c>
      <c r="AM12" s="19" t="n">
        <v>0</v>
      </c>
      <c r="AN12" s="19" t="n">
        <v>0.228269897653023</v>
      </c>
      <c r="AO12" s="19"/>
      <c r="AP12" s="19" t="n">
        <v>0.168832641162887</v>
      </c>
      <c r="AQ12" s="19" t="n">
        <v>0.227188827076704</v>
      </c>
      <c r="AR12" s="19" t="n">
        <v>0.236184581054975</v>
      </c>
      <c r="AS12" s="19" t="n">
        <v>0.153276634708725</v>
      </c>
      <c r="AT12" s="19" t="n">
        <v>0.336661577332588</v>
      </c>
      <c r="AU12" s="19"/>
      <c r="AV12" s="19" t="n">
        <v>0.18184970495413</v>
      </c>
      <c r="AW12" s="19" t="n">
        <v>0.205118502859424</v>
      </c>
      <c r="AX12" s="19" t="n">
        <v>0.170914868199813</v>
      </c>
      <c r="AY12" s="19" t="n">
        <v>0.209521512609432</v>
      </c>
      <c r="AZ12" s="19" t="n">
        <v>0.403413569953664</v>
      </c>
      <c r="BA12" s="19" t="n">
        <v>0.269765675637483</v>
      </c>
      <c r="BB12" s="19"/>
      <c r="BC12" s="19" t="n">
        <v>0.201597440195675</v>
      </c>
      <c r="BD12" s="19" t="n">
        <v>0.151970267243577</v>
      </c>
      <c r="BE12" s="19" t="n">
        <v>0.279414085386549</v>
      </c>
      <c r="BF12" s="19" t="n">
        <v>0.179021131517675</v>
      </c>
      <c r="BG12" s="19" t="n">
        <v>0</v>
      </c>
    </row>
    <row r="13">
      <c r="B13" s="20" t="s">
        <v>692</v>
      </c>
      <c r="C13" s="19" t="n">
        <v>0.234399424908211</v>
      </c>
      <c r="D13" s="19" t="n">
        <v>0.216623270047218</v>
      </c>
      <c r="E13" s="19" t="n">
        <v>0.252353254234122</v>
      </c>
      <c r="F13" s="19"/>
      <c r="G13" s="19" t="n">
        <v>0.212979926358382</v>
      </c>
      <c r="H13" s="19" t="n">
        <v>0.21136624888663</v>
      </c>
      <c r="I13" s="19" t="n">
        <v>0.2081877664791</v>
      </c>
      <c r="J13" s="19" t="n">
        <v>0.372771964081391</v>
      </c>
      <c r="K13" s="19" t="n">
        <v>0.2210186708514</v>
      </c>
      <c r="L13" s="19" t="n">
        <v>0.196823607260544</v>
      </c>
      <c r="M13" s="19"/>
      <c r="N13" s="19" t="n">
        <v>0.266095325590108</v>
      </c>
      <c r="O13" s="19" t="n">
        <v>0.267010947947291</v>
      </c>
      <c r="P13" s="19" t="n">
        <v>0.156422067857984</v>
      </c>
      <c r="Q13" s="19" t="n">
        <v>0.208570911974122</v>
      </c>
      <c r="R13" s="19"/>
      <c r="S13" s="19" t="n">
        <v>0.273782958003425</v>
      </c>
      <c r="T13" s="19" t="n">
        <v>0.151029826000505</v>
      </c>
      <c r="U13" s="19" t="n">
        <v>0.402255150694523</v>
      </c>
      <c r="V13" s="19" t="n">
        <v>0.108806527289803</v>
      </c>
      <c r="W13" s="19" t="n">
        <v>0.331509322877538</v>
      </c>
      <c r="X13" s="19" t="n">
        <v>0.421936440764579</v>
      </c>
      <c r="Y13" s="19" t="n">
        <v>0.386920029322726</v>
      </c>
      <c r="Z13" s="19" t="n">
        <v>0.357518561046903</v>
      </c>
      <c r="AA13" s="19" t="n">
        <v>0.15981580165048</v>
      </c>
      <c r="AB13" s="19" t="n">
        <v>0</v>
      </c>
      <c r="AC13" s="19" t="n">
        <v>0.128807778335753</v>
      </c>
      <c r="AD13" s="19" t="n">
        <v>0.506248406272282</v>
      </c>
      <c r="AE13" s="19"/>
      <c r="AF13" s="19" t="n">
        <v>0.234170441089819</v>
      </c>
      <c r="AG13" s="19" t="n">
        <v>0.198624408411423</v>
      </c>
      <c r="AH13" s="19" t="n">
        <v>0.239544329129579</v>
      </c>
      <c r="AI13" s="19"/>
      <c r="AJ13" s="19" t="n">
        <v>0.282175365038324</v>
      </c>
      <c r="AK13" s="19" t="n">
        <v>0.211454727151878</v>
      </c>
      <c r="AL13" s="19" t="n">
        <v>0.0870133025503929</v>
      </c>
      <c r="AM13" s="19" t="n">
        <v>1</v>
      </c>
      <c r="AN13" s="19" t="n">
        <v>0.268150570234454</v>
      </c>
      <c r="AO13" s="19"/>
      <c r="AP13" s="19" t="n">
        <v>0.362046672561974</v>
      </c>
      <c r="AQ13" s="19" t="n">
        <v>0.209316223307167</v>
      </c>
      <c r="AR13" s="19" t="n">
        <v>0</v>
      </c>
      <c r="AS13" s="19" t="n">
        <v>0.150731877926781</v>
      </c>
      <c r="AT13" s="19" t="n">
        <v>0.124331935535219</v>
      </c>
      <c r="AU13" s="19"/>
      <c r="AV13" s="19" t="n">
        <v>0.234295846513004</v>
      </c>
      <c r="AW13" s="19" t="n">
        <v>0.277764242299365</v>
      </c>
      <c r="AX13" s="19" t="n">
        <v>0</v>
      </c>
      <c r="AY13" s="19" t="n">
        <v>0.212978998288421</v>
      </c>
      <c r="AZ13" s="19" t="n">
        <v>0.101248263277318</v>
      </c>
      <c r="BA13" s="19" t="n">
        <v>0.545482700705173</v>
      </c>
      <c r="BB13" s="19"/>
      <c r="BC13" s="19" t="n">
        <v>0.224926541908486</v>
      </c>
      <c r="BD13" s="19" t="n">
        <v>0.223166675056444</v>
      </c>
      <c r="BE13" s="19" t="n">
        <v>0.191054702509872</v>
      </c>
      <c r="BF13" s="19" t="n">
        <v>0.321415155253592</v>
      </c>
      <c r="BG13" s="19" t="n">
        <v>0</v>
      </c>
    </row>
    <row r="14">
      <c r="B14" s="20" t="s">
        <v>598</v>
      </c>
      <c r="C14" s="19" t="n">
        <v>0.125762915610187</v>
      </c>
      <c r="D14" s="19" t="n">
        <v>0.139851917190277</v>
      </c>
      <c r="E14" s="19" t="n">
        <v>0.111533093034975</v>
      </c>
      <c r="F14" s="19"/>
      <c r="G14" s="19" t="n">
        <v>0.208467729410218</v>
      </c>
      <c r="H14" s="19" t="n">
        <v>0.126898773010506</v>
      </c>
      <c r="I14" s="19" t="n">
        <v>0.107747476615826</v>
      </c>
      <c r="J14" s="19" t="n">
        <v>0.0929937418482521</v>
      </c>
      <c r="K14" s="19" t="n">
        <v>0.170275129974633</v>
      </c>
      <c r="L14" s="19" t="n">
        <v>0.0622214386118305</v>
      </c>
      <c r="M14" s="19"/>
      <c r="N14" s="19" t="n">
        <v>0.170997624199424</v>
      </c>
      <c r="O14" s="19" t="n">
        <v>0.120507654736059</v>
      </c>
      <c r="P14" s="19" t="n">
        <v>0.0868239997903713</v>
      </c>
      <c r="Q14" s="19" t="n">
        <v>0.100734987928379</v>
      </c>
      <c r="R14" s="19"/>
      <c r="S14" s="19" t="n">
        <v>0.181360552874687</v>
      </c>
      <c r="T14" s="19" t="n">
        <v>0.1028563386043</v>
      </c>
      <c r="U14" s="19" t="n">
        <v>0</v>
      </c>
      <c r="V14" s="19" t="n">
        <v>0.259201172774166</v>
      </c>
      <c r="W14" s="19" t="n">
        <v>0.087767259457853</v>
      </c>
      <c r="X14" s="19" t="n">
        <v>0</v>
      </c>
      <c r="Y14" s="19" t="n">
        <v>0.0826658067562598</v>
      </c>
      <c r="Z14" s="19" t="n">
        <v>0.307139912173358</v>
      </c>
      <c r="AA14" s="19" t="n">
        <v>0.231809297820839</v>
      </c>
      <c r="AB14" s="19" t="n">
        <v>0.0941554521012686</v>
      </c>
      <c r="AC14" s="19" t="n">
        <v>0</v>
      </c>
      <c r="AD14" s="19" t="n">
        <v>0</v>
      </c>
      <c r="AE14" s="19"/>
      <c r="AF14" s="19" t="n">
        <v>0.116308542995126</v>
      </c>
      <c r="AG14" s="19" t="n">
        <v>0.10277019108469</v>
      </c>
      <c r="AH14" s="19" t="n">
        <v>0.190619265209279</v>
      </c>
      <c r="AI14" s="19"/>
      <c r="AJ14" s="19" t="n">
        <v>0.0940533257552658</v>
      </c>
      <c r="AK14" s="19" t="n">
        <v>0.16119017026117</v>
      </c>
      <c r="AL14" s="19" t="n">
        <v>0.198551862667556</v>
      </c>
      <c r="AM14" s="19" t="n">
        <v>0</v>
      </c>
      <c r="AN14" s="19" t="n">
        <v>0.0514988109722885</v>
      </c>
      <c r="AO14" s="19"/>
      <c r="AP14" s="19" t="n">
        <v>0.145881632273262</v>
      </c>
      <c r="AQ14" s="19" t="n">
        <v>0.156814469193289</v>
      </c>
      <c r="AR14" s="19" t="n">
        <v>0.175665587171476</v>
      </c>
      <c r="AS14" s="19" t="n">
        <v>0</v>
      </c>
      <c r="AT14" s="19" t="n">
        <v>0.111409390877925</v>
      </c>
      <c r="AU14" s="19"/>
      <c r="AV14" s="19" t="n">
        <v>0.188431070916549</v>
      </c>
      <c r="AW14" s="19" t="n">
        <v>0.0952599281013281</v>
      </c>
      <c r="AX14" s="19" t="n">
        <v>0.264395397334961</v>
      </c>
      <c r="AY14" s="19" t="n">
        <v>0.0423016328007489</v>
      </c>
      <c r="AZ14" s="19" t="n">
        <v>0.16070790894618</v>
      </c>
      <c r="BA14" s="19" t="n">
        <v>0</v>
      </c>
      <c r="BB14" s="19"/>
      <c r="BC14" s="19" t="n">
        <v>0.0670953933266065</v>
      </c>
      <c r="BD14" s="19" t="n">
        <v>0.107859979496354</v>
      </c>
      <c r="BE14" s="19" t="n">
        <v>0.244337593207186</v>
      </c>
      <c r="BF14" s="19" t="n">
        <v>0.0476311612015186</v>
      </c>
      <c r="BG14" s="19" t="n">
        <v>0.504658157538271</v>
      </c>
    </row>
    <row r="15">
      <c r="B15" s="20" t="s">
        <v>693</v>
      </c>
      <c r="C15" s="19" t="n">
        <v>0.16117142901716</v>
      </c>
      <c r="D15" s="19" t="n">
        <v>0.222784552235336</v>
      </c>
      <c r="E15" s="19" t="n">
        <v>0.0989424764036332</v>
      </c>
      <c r="F15" s="19"/>
      <c r="G15" s="19" t="n">
        <v>0.147625894826625</v>
      </c>
      <c r="H15" s="19" t="n">
        <v>0.13057984274662</v>
      </c>
      <c r="I15" s="19" t="n">
        <v>0.238651860139198</v>
      </c>
      <c r="J15" s="19" t="n">
        <v>0.0448983052307339</v>
      </c>
      <c r="K15" s="19" t="n">
        <v>0.0716617180230498</v>
      </c>
      <c r="L15" s="19" t="n">
        <v>0.282532441753278</v>
      </c>
      <c r="M15" s="19"/>
      <c r="N15" s="19" t="n">
        <v>0.204718345457461</v>
      </c>
      <c r="O15" s="19" t="n">
        <v>0.152741042755854</v>
      </c>
      <c r="P15" s="19" t="n">
        <v>0.239559792215548</v>
      </c>
      <c r="Q15" s="19" t="n">
        <v>0.0689102945911432</v>
      </c>
      <c r="R15" s="19"/>
      <c r="S15" s="19" t="n">
        <v>0.286826075488277</v>
      </c>
      <c r="T15" s="19" t="n">
        <v>0.328627346393026</v>
      </c>
      <c r="U15" s="19" t="n">
        <v>0.154081313326876</v>
      </c>
      <c r="V15" s="19" t="n">
        <v>0.276393553021145</v>
      </c>
      <c r="W15" s="19" t="n">
        <v>0.162308749582755</v>
      </c>
      <c r="X15" s="19" t="n">
        <v>0</v>
      </c>
      <c r="Y15" s="19" t="n">
        <v>0.0890667377990653</v>
      </c>
      <c r="Z15" s="19" t="n">
        <v>0</v>
      </c>
      <c r="AA15" s="19" t="n">
        <v>0.0415080702357057</v>
      </c>
      <c r="AB15" s="19" t="n">
        <v>0</v>
      </c>
      <c r="AC15" s="19" t="n">
        <v>0.227654032113069</v>
      </c>
      <c r="AD15" s="19" t="n">
        <v>0.224067192333719</v>
      </c>
      <c r="AE15" s="19"/>
      <c r="AF15" s="19" t="n">
        <v>0.232130160610055</v>
      </c>
      <c r="AG15" s="19" t="n">
        <v>0.134916352558499</v>
      </c>
      <c r="AH15" s="19" t="n">
        <v>0.152204794389156</v>
      </c>
      <c r="AI15" s="19"/>
      <c r="AJ15" s="19" t="n">
        <v>0.266348808480767</v>
      </c>
      <c r="AK15" s="19" t="n">
        <v>0.0486798866625568</v>
      </c>
      <c r="AL15" s="19" t="n">
        <v>0.172423982919414</v>
      </c>
      <c r="AM15" s="19" t="n">
        <v>0</v>
      </c>
      <c r="AN15" s="19" t="n">
        <v>0.260372809801517</v>
      </c>
      <c r="AO15" s="19"/>
      <c r="AP15" s="19" t="n">
        <v>0.246459257129076</v>
      </c>
      <c r="AQ15" s="19" t="n">
        <v>0.0842806808344544</v>
      </c>
      <c r="AR15" s="19" t="n">
        <v>0.331862740487893</v>
      </c>
      <c r="AS15" s="19" t="n">
        <v>0.175862999031073</v>
      </c>
      <c r="AT15" s="19" t="n">
        <v>0.154395608068031</v>
      </c>
      <c r="AU15" s="19"/>
      <c r="AV15" s="19" t="n">
        <v>0.0308724343565281</v>
      </c>
      <c r="AW15" s="19" t="n">
        <v>0.357370781337708</v>
      </c>
      <c r="AX15" s="19" t="n">
        <v>0.276282594234089</v>
      </c>
      <c r="AY15" s="19" t="n">
        <v>0.192277398168941</v>
      </c>
      <c r="AZ15" s="19" t="n">
        <v>0</v>
      </c>
      <c r="BA15" s="19" t="n">
        <v>0</v>
      </c>
      <c r="BB15" s="19"/>
      <c r="BC15" s="19" t="n">
        <v>0.203683791857019</v>
      </c>
      <c r="BD15" s="19" t="n">
        <v>0.124842043123271</v>
      </c>
      <c r="BE15" s="19" t="n">
        <v>0.0930735053713945</v>
      </c>
      <c r="BF15" s="19" t="n">
        <v>0.276638710835718</v>
      </c>
      <c r="BG15" s="19" t="n">
        <v>0</v>
      </c>
    </row>
    <row r="16">
      <c r="B16" s="20" t="s">
        <v>100</v>
      </c>
      <c r="C16" s="21" t="n">
        <v>0.0346010672444587</v>
      </c>
      <c r="D16" s="21" t="n">
        <v>0.0381812273739912</v>
      </c>
      <c r="E16" s="21" t="n">
        <v>0.0309851230524948</v>
      </c>
      <c r="F16" s="21"/>
      <c r="G16" s="21" t="n">
        <v>0</v>
      </c>
      <c r="H16" s="21" t="n">
        <v>0.0471458375254407</v>
      </c>
      <c r="I16" s="21" t="n">
        <v>0.0531097337131598</v>
      </c>
      <c r="J16" s="21" t="n">
        <v>0</v>
      </c>
      <c r="K16" s="21" t="n">
        <v>0.109072594449326</v>
      </c>
      <c r="L16" s="21" t="n">
        <v>0</v>
      </c>
      <c r="M16" s="21"/>
      <c r="N16" s="21" t="n">
        <v>0.0244362947169348</v>
      </c>
      <c r="O16" s="21" t="n">
        <v>0.0297698570847422</v>
      </c>
      <c r="P16" s="21" t="n">
        <v>0</v>
      </c>
      <c r="Q16" s="21" t="n">
        <v>0.0736894068023762</v>
      </c>
      <c r="R16" s="21"/>
      <c r="S16" s="21" t="n">
        <v>0</v>
      </c>
      <c r="T16" s="21" t="n">
        <v>0</v>
      </c>
      <c r="U16" s="21" t="n">
        <v>0</v>
      </c>
      <c r="V16" s="21" t="n">
        <v>0.150405614255742</v>
      </c>
      <c r="W16" s="21" t="n">
        <v>0</v>
      </c>
      <c r="X16" s="21" t="n">
        <v>0</v>
      </c>
      <c r="Y16" s="21" t="n">
        <v>0.1746452753343</v>
      </c>
      <c r="Z16" s="21" t="n">
        <v>0</v>
      </c>
      <c r="AA16" s="21" t="n">
        <v>0</v>
      </c>
      <c r="AB16" s="21" t="n">
        <v>0</v>
      </c>
      <c r="AC16" s="21" t="n">
        <v>0</v>
      </c>
      <c r="AD16" s="21" t="n">
        <v>0.269684401393998</v>
      </c>
      <c r="AE16" s="21"/>
      <c r="AF16" s="21" t="n">
        <v>0.0603084430408585</v>
      </c>
      <c r="AG16" s="21" t="n">
        <v>0.0257670253103701</v>
      </c>
      <c r="AH16" s="21" t="n">
        <v>0.0432956661204338</v>
      </c>
      <c r="AI16" s="21"/>
      <c r="AJ16" s="21" t="n">
        <v>0.0236713873121023</v>
      </c>
      <c r="AK16" s="21" t="n">
        <v>0</v>
      </c>
      <c r="AL16" s="21" t="n">
        <v>0.130699489747648</v>
      </c>
      <c r="AM16" s="21" t="n">
        <v>0</v>
      </c>
      <c r="AN16" s="21" t="n">
        <v>0.0957023101694212</v>
      </c>
      <c r="AO16" s="21"/>
      <c r="AP16" s="21" t="n">
        <v>0</v>
      </c>
      <c r="AQ16" s="21" t="n">
        <v>0.0184437432935998</v>
      </c>
      <c r="AR16" s="21" t="n">
        <v>0</v>
      </c>
      <c r="AS16" s="21" t="n">
        <v>0</v>
      </c>
      <c r="AT16" s="21" t="n">
        <v>0.159126468981866</v>
      </c>
      <c r="AU16" s="21"/>
      <c r="AV16" s="21" t="n">
        <v>0</v>
      </c>
      <c r="AW16" s="21" t="n">
        <v>0</v>
      </c>
      <c r="AX16" s="21" t="n">
        <v>0</v>
      </c>
      <c r="AY16" s="21" t="n">
        <v>0.047844447236711</v>
      </c>
      <c r="AZ16" s="21" t="n">
        <v>0.129582786244827</v>
      </c>
      <c r="BA16" s="21" t="n">
        <v>0</v>
      </c>
      <c r="BB16" s="21"/>
      <c r="BC16" s="21" t="n">
        <v>0.0517241985500253</v>
      </c>
      <c r="BD16" s="21" t="n">
        <v>0</v>
      </c>
      <c r="BE16" s="21" t="n">
        <v>0.0628627613066428</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61</v>
      </c>
      <c r="E7" s="11" t="n">
        <v>63</v>
      </c>
      <c r="F7" s="11"/>
      <c r="G7" s="11" t="n">
        <v>17</v>
      </c>
      <c r="H7" s="11" t="n">
        <v>21</v>
      </c>
      <c r="I7" s="11" t="n">
        <v>21</v>
      </c>
      <c r="J7" s="11" t="n">
        <v>24</v>
      </c>
      <c r="K7" s="11" t="n">
        <v>16</v>
      </c>
      <c r="L7" s="11" t="n">
        <v>25</v>
      </c>
      <c r="M7" s="11"/>
      <c r="N7" s="11" t="n">
        <v>32</v>
      </c>
      <c r="O7" s="11" t="n">
        <v>32</v>
      </c>
      <c r="P7" s="11" t="n">
        <v>28</v>
      </c>
      <c r="Q7" s="11" t="n">
        <v>32</v>
      </c>
      <c r="R7" s="11"/>
      <c r="S7" s="11" t="n">
        <v>11</v>
      </c>
      <c r="T7" s="11" t="n">
        <v>17</v>
      </c>
      <c r="U7" s="11" t="n">
        <v>5</v>
      </c>
      <c r="V7" s="11" t="n">
        <v>8</v>
      </c>
      <c r="W7" s="11" t="n">
        <v>6</v>
      </c>
      <c r="X7" s="11" t="n">
        <v>11</v>
      </c>
      <c r="Y7" s="11" t="n">
        <v>20</v>
      </c>
      <c r="Z7" s="11" t="n">
        <v>8</v>
      </c>
      <c r="AA7" s="11" t="n">
        <v>16</v>
      </c>
      <c r="AB7" s="11" t="n">
        <v>12</v>
      </c>
      <c r="AC7" s="11" t="n">
        <v>3</v>
      </c>
      <c r="AD7" s="11" t="n">
        <v>7</v>
      </c>
      <c r="AE7" s="11"/>
      <c r="AF7" s="11" t="n">
        <v>45</v>
      </c>
      <c r="AG7" s="11" t="n">
        <v>51</v>
      </c>
      <c r="AH7" s="11" t="n">
        <v>16</v>
      </c>
      <c r="AI7" s="11"/>
      <c r="AJ7" s="11" t="n">
        <v>47</v>
      </c>
      <c r="AK7" s="11" t="n">
        <v>27</v>
      </c>
      <c r="AL7" s="11" t="n">
        <v>6</v>
      </c>
      <c r="AM7" s="11" t="n">
        <v>2</v>
      </c>
      <c r="AN7" s="11" t="n">
        <v>12</v>
      </c>
      <c r="AO7" s="11"/>
      <c r="AP7" s="11" t="n">
        <v>22</v>
      </c>
      <c r="AQ7" s="11" t="n">
        <v>32</v>
      </c>
      <c r="AR7" s="11" t="n">
        <v>15</v>
      </c>
      <c r="AS7" s="11" t="n">
        <v>16</v>
      </c>
      <c r="AT7" s="11" t="n">
        <v>8</v>
      </c>
      <c r="AU7" s="11"/>
      <c r="AV7" s="11" t="n">
        <v>29</v>
      </c>
      <c r="AW7" s="11" t="n">
        <v>19</v>
      </c>
      <c r="AX7" s="11" t="n">
        <v>14</v>
      </c>
      <c r="AY7" s="11" t="n">
        <v>22</v>
      </c>
      <c r="AZ7" s="11" t="n">
        <v>10</v>
      </c>
      <c r="BA7" s="11" t="n">
        <v>11</v>
      </c>
      <c r="BB7" s="11"/>
      <c r="BC7" s="11" t="n">
        <v>28</v>
      </c>
      <c r="BD7" s="11" t="n">
        <v>30</v>
      </c>
      <c r="BE7" s="11" t="n">
        <v>31</v>
      </c>
      <c r="BF7" s="11" t="n">
        <v>11</v>
      </c>
      <c r="BG7" s="11" t="n">
        <v>4</v>
      </c>
    </row>
    <row r="8" ht="30" customHeight="1">
      <c r="B8" s="12" t="s">
        <v>20</v>
      </c>
      <c r="C8" s="12" t="n">
        <v>124</v>
      </c>
      <c r="D8" s="12" t="n">
        <v>61</v>
      </c>
      <c r="E8" s="12" t="n">
        <v>63</v>
      </c>
      <c r="F8" s="12"/>
      <c r="G8" s="12" t="n">
        <v>17</v>
      </c>
      <c r="H8" s="12" t="n">
        <v>22</v>
      </c>
      <c r="I8" s="12" t="n">
        <v>22</v>
      </c>
      <c r="J8" s="12" t="n">
        <v>22</v>
      </c>
      <c r="K8" s="12" t="n">
        <v>16</v>
      </c>
      <c r="L8" s="12" t="n">
        <v>25</v>
      </c>
      <c r="M8" s="12"/>
      <c r="N8" s="12" t="n">
        <v>30</v>
      </c>
      <c r="O8" s="12" t="n">
        <v>36</v>
      </c>
      <c r="P8" s="12" t="n">
        <v>27</v>
      </c>
      <c r="Q8" s="12" t="n">
        <v>31</v>
      </c>
      <c r="R8" s="12"/>
      <c r="S8" s="12" t="n">
        <v>11</v>
      </c>
      <c r="T8" s="12" t="n">
        <v>18</v>
      </c>
      <c r="U8" s="12" t="n">
        <v>5</v>
      </c>
      <c r="V8" s="12" t="n">
        <v>9</v>
      </c>
      <c r="W8" s="12" t="n">
        <v>6</v>
      </c>
      <c r="X8" s="12" t="n">
        <v>14</v>
      </c>
      <c r="Y8" s="12" t="n">
        <v>19</v>
      </c>
      <c r="Z8" s="12" t="n">
        <v>7</v>
      </c>
      <c r="AA8" s="12" t="n">
        <v>15</v>
      </c>
      <c r="AB8" s="12" t="n">
        <v>11</v>
      </c>
      <c r="AC8" s="12" t="n">
        <v>2</v>
      </c>
      <c r="AD8" s="12" t="n">
        <v>6</v>
      </c>
      <c r="AE8" s="12"/>
      <c r="AF8" s="12" t="n">
        <v>45</v>
      </c>
      <c r="AG8" s="12" t="n">
        <v>51</v>
      </c>
      <c r="AH8" s="12" t="n">
        <v>17</v>
      </c>
      <c r="AI8" s="12"/>
      <c r="AJ8" s="12" t="n">
        <v>45</v>
      </c>
      <c r="AK8" s="12" t="n">
        <v>28</v>
      </c>
      <c r="AL8" s="12" t="n">
        <v>6</v>
      </c>
      <c r="AM8" s="12" t="n">
        <v>2</v>
      </c>
      <c r="AN8" s="12" t="n">
        <v>13</v>
      </c>
      <c r="AO8" s="12"/>
      <c r="AP8" s="12" t="n">
        <v>22</v>
      </c>
      <c r="AQ8" s="12" t="n">
        <v>32</v>
      </c>
      <c r="AR8" s="12" t="n">
        <v>15</v>
      </c>
      <c r="AS8" s="12" t="n">
        <v>16</v>
      </c>
      <c r="AT8" s="12" t="n">
        <v>9</v>
      </c>
      <c r="AU8" s="12"/>
      <c r="AV8" s="12" t="n">
        <v>31</v>
      </c>
      <c r="AW8" s="12" t="n">
        <v>19</v>
      </c>
      <c r="AX8" s="12" t="n">
        <v>14</v>
      </c>
      <c r="AY8" s="12" t="n">
        <v>21</v>
      </c>
      <c r="AZ8" s="12" t="n">
        <v>10</v>
      </c>
      <c r="BA8" s="12" t="n">
        <v>11</v>
      </c>
      <c r="BB8" s="12"/>
      <c r="BC8" s="12" t="n">
        <v>28</v>
      </c>
      <c r="BD8" s="12" t="n">
        <v>30</v>
      </c>
      <c r="BE8" s="12" t="n">
        <v>31</v>
      </c>
      <c r="BF8" s="12" t="n">
        <v>11</v>
      </c>
      <c r="BG8" s="12" t="n">
        <v>4</v>
      </c>
    </row>
    <row r="9">
      <c r="B9" s="20" t="s">
        <v>688</v>
      </c>
      <c r="C9" s="19" t="n">
        <v>0.21007011976014</v>
      </c>
      <c r="D9" s="19" t="n">
        <v>0.212057812255775</v>
      </c>
      <c r="E9" s="19" t="n">
        <v>0.208164873255789</v>
      </c>
      <c r="F9" s="19"/>
      <c r="G9" s="19" t="n">
        <v>0.157059541768265</v>
      </c>
      <c r="H9" s="19" t="n">
        <v>0.261423796077236</v>
      </c>
      <c r="I9" s="19" t="n">
        <v>0.0488790942376073</v>
      </c>
      <c r="J9" s="19" t="n">
        <v>0.169476841108395</v>
      </c>
      <c r="K9" s="19" t="n">
        <v>0.274485562452895</v>
      </c>
      <c r="L9" s="19" t="n">
        <v>0.342411205346316</v>
      </c>
      <c r="M9" s="19"/>
      <c r="N9" s="19" t="n">
        <v>0.136704245791232</v>
      </c>
      <c r="O9" s="19" t="n">
        <v>0.223849667571447</v>
      </c>
      <c r="P9" s="19" t="n">
        <v>0.132345707224417</v>
      </c>
      <c r="Q9" s="19" t="n">
        <v>0.333221945352124</v>
      </c>
      <c r="R9" s="19"/>
      <c r="S9" s="19" t="n">
        <v>0.143383085032306</v>
      </c>
      <c r="T9" s="19" t="n">
        <v>0.357842204147428</v>
      </c>
      <c r="U9" s="19" t="n">
        <v>0.214551907496713</v>
      </c>
      <c r="V9" s="19" t="n">
        <v>0</v>
      </c>
      <c r="W9" s="19" t="n">
        <v>0</v>
      </c>
      <c r="X9" s="19" t="n">
        <v>0.187998814006198</v>
      </c>
      <c r="Y9" s="19" t="n">
        <v>0.350901805622254</v>
      </c>
      <c r="Z9" s="19" t="n">
        <v>0.13891567226275</v>
      </c>
      <c r="AA9" s="19" t="n">
        <v>0.171631563576737</v>
      </c>
      <c r="AB9" s="19" t="n">
        <v>0.231106525540441</v>
      </c>
      <c r="AC9" s="19" t="n">
        <v>0.368558178595568</v>
      </c>
      <c r="AD9" s="19" t="n">
        <v>0.129088088375088</v>
      </c>
      <c r="AE9" s="19"/>
      <c r="AF9" s="19" t="n">
        <v>0.261391392785543</v>
      </c>
      <c r="AG9" s="19" t="n">
        <v>0.193789256508746</v>
      </c>
      <c r="AH9" s="19" t="n">
        <v>0.172868385896333</v>
      </c>
      <c r="AI9" s="19"/>
      <c r="AJ9" s="19" t="n">
        <v>0.271340217202204</v>
      </c>
      <c r="AK9" s="19" t="n">
        <v>0.212796431560385</v>
      </c>
      <c r="AL9" s="19" t="n">
        <v>0.114808186508716</v>
      </c>
      <c r="AM9" s="19" t="n">
        <v>0</v>
      </c>
      <c r="AN9" s="19" t="n">
        <v>0.0850062859980738</v>
      </c>
      <c r="AO9" s="19"/>
      <c r="AP9" s="19" t="n">
        <v>0.347063043716165</v>
      </c>
      <c r="AQ9" s="19" t="n">
        <v>0.191639011802515</v>
      </c>
      <c r="AR9" s="19" t="n">
        <v>0.162342641486871</v>
      </c>
      <c r="AS9" s="19" t="n">
        <v>0.175871071889702</v>
      </c>
      <c r="AT9" s="19" t="n">
        <v>0.139803062644297</v>
      </c>
      <c r="AU9" s="19"/>
      <c r="AV9" s="19" t="n">
        <v>0.169990268428482</v>
      </c>
      <c r="AW9" s="19" t="n">
        <v>0.292269895650488</v>
      </c>
      <c r="AX9" s="19" t="n">
        <v>0.205491497222669</v>
      </c>
      <c r="AY9" s="19" t="n">
        <v>0.0720046736655304</v>
      </c>
      <c r="AZ9" s="19" t="n">
        <v>0.119872041424882</v>
      </c>
      <c r="BA9" s="19" t="n">
        <v>0.25317645563988</v>
      </c>
      <c r="BB9" s="19"/>
      <c r="BC9" s="19" t="n">
        <v>0.124269217542209</v>
      </c>
      <c r="BD9" s="19" t="n">
        <v>0.212501973484984</v>
      </c>
      <c r="BE9" s="19" t="n">
        <v>0.118113419099383</v>
      </c>
      <c r="BF9" s="19" t="n">
        <v>0.427554313092735</v>
      </c>
      <c r="BG9" s="19" t="n">
        <v>0.318844822641091</v>
      </c>
    </row>
    <row r="10">
      <c r="B10" s="20" t="s">
        <v>689</v>
      </c>
      <c r="C10" s="19" t="n">
        <v>0.0841225580230357</v>
      </c>
      <c r="D10" s="19" t="n">
        <v>0.103816644803888</v>
      </c>
      <c r="E10" s="19" t="n">
        <v>0.0652453473488449</v>
      </c>
      <c r="F10" s="19"/>
      <c r="G10" s="19" t="n">
        <v>0.0782730855632143</v>
      </c>
      <c r="H10" s="19" t="n">
        <v>0.0570218336303887</v>
      </c>
      <c r="I10" s="19" t="n">
        <v>0.091963162289532</v>
      </c>
      <c r="J10" s="19" t="n">
        <v>0.0754023962315485</v>
      </c>
      <c r="K10" s="19" t="n">
        <v>0.0581010160678949</v>
      </c>
      <c r="L10" s="19" t="n">
        <v>0.129453576850576</v>
      </c>
      <c r="M10" s="19"/>
      <c r="N10" s="19" t="n">
        <v>0.09815979042164</v>
      </c>
      <c r="O10" s="19" t="n">
        <v>0.0639831854004205</v>
      </c>
      <c r="P10" s="19" t="n">
        <v>0.119578874185979</v>
      </c>
      <c r="Q10" s="19" t="n">
        <v>0.0630192006014076</v>
      </c>
      <c r="R10" s="19"/>
      <c r="S10" s="19" t="n">
        <v>0.0962462930956691</v>
      </c>
      <c r="T10" s="19" t="n">
        <v>0.129125435315406</v>
      </c>
      <c r="U10" s="19" t="n">
        <v>0</v>
      </c>
      <c r="V10" s="19" t="n">
        <v>0.124899834035056</v>
      </c>
      <c r="W10" s="19" t="n">
        <v>0.154421668490546</v>
      </c>
      <c r="X10" s="19" t="n">
        <v>0.156218609037307</v>
      </c>
      <c r="Y10" s="19" t="n">
        <v>0</v>
      </c>
      <c r="Z10" s="19" t="n">
        <v>0.142038777989495</v>
      </c>
      <c r="AA10" s="19" t="n">
        <v>0.0597579515516483</v>
      </c>
      <c r="AB10" s="19" t="n">
        <v>0.0802661326418035</v>
      </c>
      <c r="AC10" s="19" t="n">
        <v>0</v>
      </c>
      <c r="AD10" s="19" t="n">
        <v>0</v>
      </c>
      <c r="AE10" s="19"/>
      <c r="AF10" s="19" t="n">
        <v>0.0684721303426396</v>
      </c>
      <c r="AG10" s="19" t="n">
        <v>0.0789941263471018</v>
      </c>
      <c r="AH10" s="19" t="n">
        <v>0.122200540387265</v>
      </c>
      <c r="AI10" s="19"/>
      <c r="AJ10" s="19" t="n">
        <v>0.135489940703804</v>
      </c>
      <c r="AK10" s="19" t="n">
        <v>0.0801864804229976</v>
      </c>
      <c r="AL10" s="19" t="n">
        <v>0</v>
      </c>
      <c r="AM10" s="19" t="n">
        <v>0</v>
      </c>
      <c r="AN10" s="19" t="n">
        <v>0.0847820920520694</v>
      </c>
      <c r="AO10" s="19"/>
      <c r="AP10" s="19" t="n">
        <v>0.0881999753393675</v>
      </c>
      <c r="AQ10" s="19" t="n">
        <v>0.135748065386897</v>
      </c>
      <c r="AR10" s="19" t="n">
        <v>0</v>
      </c>
      <c r="AS10" s="19" t="n">
        <v>0.138280018397588</v>
      </c>
      <c r="AT10" s="19" t="n">
        <v>0.113000348597298</v>
      </c>
      <c r="AU10" s="19"/>
      <c r="AV10" s="19" t="n">
        <v>0.0690010953766924</v>
      </c>
      <c r="AW10" s="19" t="n">
        <v>0.0989198335936014</v>
      </c>
      <c r="AX10" s="19" t="n">
        <v>0</v>
      </c>
      <c r="AY10" s="19" t="n">
        <v>0.211869554786117</v>
      </c>
      <c r="AZ10" s="19" t="n">
        <v>0.0968904558446316</v>
      </c>
      <c r="BA10" s="19" t="n">
        <v>0.0969442686742156</v>
      </c>
      <c r="BB10" s="19"/>
      <c r="BC10" s="19" t="n">
        <v>0.112018733110401</v>
      </c>
      <c r="BD10" s="19" t="n">
        <v>0.0447066589812765</v>
      </c>
      <c r="BE10" s="19" t="n">
        <v>0.0651340993971349</v>
      </c>
      <c r="BF10" s="19" t="n">
        <v>0</v>
      </c>
      <c r="BG10" s="19" t="n">
        <v>0.21825285746412</v>
      </c>
    </row>
    <row r="11">
      <c r="B11" s="20" t="s">
        <v>690</v>
      </c>
      <c r="C11" s="19" t="n">
        <v>0.150695407169738</v>
      </c>
      <c r="D11" s="19" t="n">
        <v>0.137279543440551</v>
      </c>
      <c r="E11" s="19" t="n">
        <v>0.163554804450262</v>
      </c>
      <c r="F11" s="19"/>
      <c r="G11" s="19" t="n">
        <v>0.183226589677217</v>
      </c>
      <c r="H11" s="19" t="n">
        <v>0.155215791452298</v>
      </c>
      <c r="I11" s="19" t="n">
        <v>0.1367320972881</v>
      </c>
      <c r="J11" s="19" t="n">
        <v>0.1938897719993</v>
      </c>
      <c r="K11" s="19" t="n">
        <v>0.175732565113399</v>
      </c>
      <c r="L11" s="19" t="n">
        <v>0.0818033321886865</v>
      </c>
      <c r="M11" s="19"/>
      <c r="N11" s="19" t="n">
        <v>0.182988663015014</v>
      </c>
      <c r="O11" s="19" t="n">
        <v>0.153627366822083</v>
      </c>
      <c r="P11" s="19" t="n">
        <v>0.155144730764147</v>
      </c>
      <c r="Q11" s="19" t="n">
        <v>0.112110379542471</v>
      </c>
      <c r="R11" s="19"/>
      <c r="S11" s="19" t="n">
        <v>0.0848611523286086</v>
      </c>
      <c r="T11" s="19" t="n">
        <v>0.0568166758309508</v>
      </c>
      <c r="U11" s="19" t="n">
        <v>0</v>
      </c>
      <c r="V11" s="19" t="n">
        <v>0.144439130061748</v>
      </c>
      <c r="W11" s="19" t="n">
        <v>0.162532766892389</v>
      </c>
      <c r="X11" s="19" t="n">
        <v>0</v>
      </c>
      <c r="Y11" s="19" t="n">
        <v>0.187861660964596</v>
      </c>
      <c r="Z11" s="19" t="n">
        <v>0.491425452535655</v>
      </c>
      <c r="AA11" s="19" t="n">
        <v>0.242694734036949</v>
      </c>
      <c r="AB11" s="19" t="n">
        <v>0.163184707658681</v>
      </c>
      <c r="AC11" s="19" t="n">
        <v>0</v>
      </c>
      <c r="AD11" s="19" t="n">
        <v>0.323904938926491</v>
      </c>
      <c r="AE11" s="19"/>
      <c r="AF11" s="19" t="n">
        <v>0.0847645941199807</v>
      </c>
      <c r="AG11" s="19" t="n">
        <v>0.232628609747005</v>
      </c>
      <c r="AH11" s="19" t="n">
        <v>0</v>
      </c>
      <c r="AI11" s="19"/>
      <c r="AJ11" s="19" t="n">
        <v>0.104278608291099</v>
      </c>
      <c r="AK11" s="19" t="n">
        <v>0.15528246639981</v>
      </c>
      <c r="AL11" s="19" t="n">
        <v>0.154188403940283</v>
      </c>
      <c r="AM11" s="19" t="n">
        <v>0</v>
      </c>
      <c r="AN11" s="19" t="n">
        <v>0</v>
      </c>
      <c r="AO11" s="19"/>
      <c r="AP11" s="19" t="n">
        <v>0.0919789728700506</v>
      </c>
      <c r="AQ11" s="19" t="n">
        <v>0.133803026331812</v>
      </c>
      <c r="AR11" s="19" t="n">
        <v>0.187996879004756</v>
      </c>
      <c r="AS11" s="19" t="n">
        <v>0.112992065412603</v>
      </c>
      <c r="AT11" s="19" t="n">
        <v>0.1349851508823</v>
      </c>
      <c r="AU11" s="19"/>
      <c r="AV11" s="19" t="n">
        <v>0.15348904926969</v>
      </c>
      <c r="AW11" s="19" t="n">
        <v>0</v>
      </c>
      <c r="AX11" s="19" t="n">
        <v>0.27100094022244</v>
      </c>
      <c r="AY11" s="19" t="n">
        <v>0.181327941898681</v>
      </c>
      <c r="AZ11" s="19" t="n">
        <v>0.200600608018245</v>
      </c>
      <c r="BA11" s="19" t="n">
        <v>0</v>
      </c>
      <c r="BB11" s="19"/>
      <c r="BC11" s="19" t="n">
        <v>0.17156928805063</v>
      </c>
      <c r="BD11" s="19" t="n">
        <v>0.244125694244706</v>
      </c>
      <c r="BE11" s="19" t="n">
        <v>0.0970726372474041</v>
      </c>
      <c r="BF11" s="19" t="n">
        <v>0.143276108195705</v>
      </c>
      <c r="BG11" s="19" t="n">
        <v>0.229072477077332</v>
      </c>
    </row>
    <row r="12">
      <c r="B12" s="20" t="s">
        <v>691</v>
      </c>
      <c r="C12" s="19" t="n">
        <v>0.244072354147068</v>
      </c>
      <c r="D12" s="19" t="n">
        <v>0.217371795262247</v>
      </c>
      <c r="E12" s="19" t="n">
        <v>0.26966542077646</v>
      </c>
      <c r="F12" s="19"/>
      <c r="G12" s="19" t="n">
        <v>0.294174996118922</v>
      </c>
      <c r="H12" s="19" t="n">
        <v>0.244289233481487</v>
      </c>
      <c r="I12" s="19" t="n">
        <v>0.290281067848585</v>
      </c>
      <c r="J12" s="19" t="n">
        <v>0.308007674018077</v>
      </c>
      <c r="K12" s="19" t="n">
        <v>0.0842834653378308</v>
      </c>
      <c r="L12" s="19" t="n">
        <v>0.210377499420069</v>
      </c>
      <c r="M12" s="19"/>
      <c r="N12" s="19" t="n">
        <v>0.204951753912484</v>
      </c>
      <c r="O12" s="19" t="n">
        <v>0.261426512737053</v>
      </c>
      <c r="P12" s="19" t="n">
        <v>0.218065595625301</v>
      </c>
      <c r="Q12" s="19" t="n">
        <v>0.284381363764352</v>
      </c>
      <c r="R12" s="19"/>
      <c r="S12" s="19" t="n">
        <v>0.208288033214011</v>
      </c>
      <c r="T12" s="19" t="n">
        <v>0.234265049641774</v>
      </c>
      <c r="U12" s="19" t="n">
        <v>0.601856541399515</v>
      </c>
      <c r="V12" s="19" t="n">
        <v>0.268672639335391</v>
      </c>
      <c r="W12" s="19" t="n">
        <v>0.147982149629695</v>
      </c>
      <c r="X12" s="19" t="n">
        <v>0.38379781213585</v>
      </c>
      <c r="Y12" s="19" t="n">
        <v>0.160189721606457</v>
      </c>
      <c r="Z12" s="19" t="n">
        <v>0.2276200972121</v>
      </c>
      <c r="AA12" s="19" t="n">
        <v>0.250094228711644</v>
      </c>
      <c r="AB12" s="19" t="n">
        <v>0.167952134155592</v>
      </c>
      <c r="AC12" s="19" t="n">
        <v>0</v>
      </c>
      <c r="AD12" s="19" t="n">
        <v>0.290690418415421</v>
      </c>
      <c r="AE12" s="19"/>
      <c r="AF12" s="19" t="n">
        <v>0.104165147193782</v>
      </c>
      <c r="AG12" s="19" t="n">
        <v>0.375409543095551</v>
      </c>
      <c r="AH12" s="19" t="n">
        <v>0.344167635616988</v>
      </c>
      <c r="AI12" s="19"/>
      <c r="AJ12" s="19" t="n">
        <v>0.141771686073179</v>
      </c>
      <c r="AK12" s="19" t="n">
        <v>0.286460024759537</v>
      </c>
      <c r="AL12" s="19" t="n">
        <v>0.356775954922102</v>
      </c>
      <c r="AM12" s="19" t="n">
        <v>0.461828268750486</v>
      </c>
      <c r="AN12" s="19" t="n">
        <v>0.526168472020897</v>
      </c>
      <c r="AO12" s="19"/>
      <c r="AP12" s="19" t="n">
        <v>0.0511224530511176</v>
      </c>
      <c r="AQ12" s="19" t="n">
        <v>0.293244397926101</v>
      </c>
      <c r="AR12" s="19" t="n">
        <v>0.359693839041094</v>
      </c>
      <c r="AS12" s="19" t="n">
        <v>0.186108709701569</v>
      </c>
      <c r="AT12" s="19" t="n">
        <v>0.227988844218119</v>
      </c>
      <c r="AU12" s="19"/>
      <c r="AV12" s="19" t="n">
        <v>0.321879286215956</v>
      </c>
      <c r="AW12" s="19" t="n">
        <v>0.245586458769975</v>
      </c>
      <c r="AX12" s="19" t="n">
        <v>0.266846072114945</v>
      </c>
      <c r="AY12" s="19" t="n">
        <v>0.0847390357510049</v>
      </c>
      <c r="AZ12" s="19" t="n">
        <v>0.1954856185666</v>
      </c>
      <c r="BA12" s="19" t="n">
        <v>0.351856006345166</v>
      </c>
      <c r="BB12" s="19"/>
      <c r="BC12" s="19" t="n">
        <v>0.269637653978859</v>
      </c>
      <c r="BD12" s="19" t="n">
        <v>0.189451323254849</v>
      </c>
      <c r="BE12" s="19" t="n">
        <v>0.3806562484842</v>
      </c>
      <c r="BF12" s="19" t="n">
        <v>0</v>
      </c>
      <c r="BG12" s="19" t="n">
        <v>0</v>
      </c>
    </row>
    <row r="13">
      <c r="B13" s="20" t="s">
        <v>692</v>
      </c>
      <c r="C13" s="19" t="n">
        <v>0.112552801522559</v>
      </c>
      <c r="D13" s="19" t="n">
        <v>0.156364091181257</v>
      </c>
      <c r="E13" s="19" t="n">
        <v>0.0705587271591144</v>
      </c>
      <c r="F13" s="19"/>
      <c r="G13" s="19" t="n">
        <v>0.148485018687638</v>
      </c>
      <c r="H13" s="19" t="n">
        <v>0.0545955125911385</v>
      </c>
      <c r="I13" s="19" t="n">
        <v>0.257866669051794</v>
      </c>
      <c r="J13" s="19" t="n">
        <v>0.0417119824817849</v>
      </c>
      <c r="K13" s="19" t="n">
        <v>0.159436021569136</v>
      </c>
      <c r="L13" s="19" t="n">
        <v>0.0423272150787159</v>
      </c>
      <c r="M13" s="19"/>
      <c r="N13" s="19" t="n">
        <v>0.174630827426478</v>
      </c>
      <c r="O13" s="19" t="n">
        <v>0.139371005905258</v>
      </c>
      <c r="P13" s="19" t="n">
        <v>0.0622521727360379</v>
      </c>
      <c r="Q13" s="19" t="n">
        <v>0.0652854507173231</v>
      </c>
      <c r="R13" s="19"/>
      <c r="S13" s="19" t="n">
        <v>0.302659511494773</v>
      </c>
      <c r="T13" s="19" t="n">
        <v>0.0544953192306547</v>
      </c>
      <c r="U13" s="19" t="n">
        <v>0</v>
      </c>
      <c r="V13" s="19" t="n">
        <v>0.22477924659895</v>
      </c>
      <c r="W13" s="19" t="n">
        <v>0.319498824772264</v>
      </c>
      <c r="X13" s="19" t="n">
        <v>0.0930181325639288</v>
      </c>
      <c r="Y13" s="19" t="n">
        <v>0</v>
      </c>
      <c r="Z13" s="19" t="n">
        <v>0</v>
      </c>
      <c r="AA13" s="19" t="n">
        <v>0.140274726123305</v>
      </c>
      <c r="AB13" s="19" t="n">
        <v>0.183792575837625</v>
      </c>
      <c r="AC13" s="19" t="n">
        <v>0</v>
      </c>
      <c r="AD13" s="19" t="n">
        <v>0</v>
      </c>
      <c r="AE13" s="19"/>
      <c r="AF13" s="19" t="n">
        <v>0.173061956793185</v>
      </c>
      <c r="AG13" s="19" t="n">
        <v>0.055796420405916</v>
      </c>
      <c r="AH13" s="19" t="n">
        <v>0.128454157129939</v>
      </c>
      <c r="AI13" s="19"/>
      <c r="AJ13" s="19" t="n">
        <v>0.115941948661988</v>
      </c>
      <c r="AK13" s="19" t="n">
        <v>0.151202153304688</v>
      </c>
      <c r="AL13" s="19" t="n">
        <v>0.185008720842559</v>
      </c>
      <c r="AM13" s="19" t="n">
        <v>0</v>
      </c>
      <c r="AN13" s="19" t="n">
        <v>0</v>
      </c>
      <c r="AO13" s="19"/>
      <c r="AP13" s="19" t="n">
        <v>0</v>
      </c>
      <c r="AQ13" s="19" t="n">
        <v>0.0954545134733813</v>
      </c>
      <c r="AR13" s="19" t="n">
        <v>0.154705125479143</v>
      </c>
      <c r="AS13" s="19" t="n">
        <v>0.282442243868481</v>
      </c>
      <c r="AT13" s="19" t="n">
        <v>0.148239492436741</v>
      </c>
      <c r="AU13" s="19"/>
      <c r="AV13" s="19" t="n">
        <v>0.167499039126972</v>
      </c>
      <c r="AW13" s="19" t="n">
        <v>0.0445914451327543</v>
      </c>
      <c r="AX13" s="19" t="n">
        <v>0.182578467845492</v>
      </c>
      <c r="AY13" s="19" t="n">
        <v>0.150838450779224</v>
      </c>
      <c r="AZ13" s="19" t="n">
        <v>0.127105731749186</v>
      </c>
      <c r="BA13" s="19" t="n">
        <v>0.0829600241724312</v>
      </c>
      <c r="BB13" s="19"/>
      <c r="BC13" s="19" t="n">
        <v>0.146980623933205</v>
      </c>
      <c r="BD13" s="19" t="n">
        <v>0.115781106815062</v>
      </c>
      <c r="BE13" s="19" t="n">
        <v>0.066716963901975</v>
      </c>
      <c r="BF13" s="19" t="n">
        <v>0.222808755614121</v>
      </c>
      <c r="BG13" s="19" t="n">
        <v>0</v>
      </c>
    </row>
    <row r="14">
      <c r="B14" s="20" t="s">
        <v>598</v>
      </c>
      <c r="C14" s="19" t="n">
        <v>0.0469711468328705</v>
      </c>
      <c r="D14" s="19" t="n">
        <v>0.034304529385631</v>
      </c>
      <c r="E14" s="19" t="n">
        <v>0.0591123752503974</v>
      </c>
      <c r="F14" s="19"/>
      <c r="G14" s="19" t="n">
        <v>0</v>
      </c>
      <c r="H14" s="19" t="n">
        <v>0.128302034430666</v>
      </c>
      <c r="I14" s="19" t="n">
        <v>0.0905759048054016</v>
      </c>
      <c r="J14" s="19" t="n">
        <v>0</v>
      </c>
      <c r="K14" s="19" t="n">
        <v>0</v>
      </c>
      <c r="L14" s="19" t="n">
        <v>0.0404302518462701</v>
      </c>
      <c r="M14" s="19"/>
      <c r="N14" s="19" t="n">
        <v>0</v>
      </c>
      <c r="O14" s="19" t="n">
        <v>0.0661038442732898</v>
      </c>
      <c r="P14" s="19" t="n">
        <v>0.126346695040189</v>
      </c>
      <c r="Q14" s="19" t="n">
        <v>0</v>
      </c>
      <c r="R14" s="19"/>
      <c r="S14" s="19" t="n">
        <v>0.0962462930956691</v>
      </c>
      <c r="T14" s="19" t="n">
        <v>0</v>
      </c>
      <c r="U14" s="19" t="n">
        <v>0.183591551103773</v>
      </c>
      <c r="V14" s="19" t="n">
        <v>0</v>
      </c>
      <c r="W14" s="19" t="n">
        <v>0.215564590215107</v>
      </c>
      <c r="X14" s="19" t="n">
        <v>0.102954629420189</v>
      </c>
      <c r="Y14" s="19" t="n">
        <v>0</v>
      </c>
      <c r="Z14" s="19" t="n">
        <v>0</v>
      </c>
      <c r="AA14" s="19" t="n">
        <v>0</v>
      </c>
      <c r="AB14" s="19" t="n">
        <v>0</v>
      </c>
      <c r="AC14" s="19" t="n">
        <v>0.401765824646072</v>
      </c>
      <c r="AD14" s="19" t="n">
        <v>0</v>
      </c>
      <c r="AE14" s="19"/>
      <c r="AF14" s="19" t="n">
        <v>0.099078591500237</v>
      </c>
      <c r="AG14" s="19" t="n">
        <v>0</v>
      </c>
      <c r="AH14" s="19" t="n">
        <v>0</v>
      </c>
      <c r="AI14" s="19"/>
      <c r="AJ14" s="19" t="n">
        <v>0.0665903402586742</v>
      </c>
      <c r="AK14" s="19" t="n">
        <v>0.0494538950710404</v>
      </c>
      <c r="AL14" s="19" t="n">
        <v>0</v>
      </c>
      <c r="AM14" s="19" t="n">
        <v>0</v>
      </c>
      <c r="AN14" s="19" t="n">
        <v>0</v>
      </c>
      <c r="AO14" s="19"/>
      <c r="AP14" s="19" t="n">
        <v>0.20234979966465</v>
      </c>
      <c r="AQ14" s="19" t="n">
        <v>0</v>
      </c>
      <c r="AR14" s="19" t="n">
        <v>0</v>
      </c>
      <c r="AS14" s="19" t="n">
        <v>0</v>
      </c>
      <c r="AT14" s="19" t="n">
        <v>0</v>
      </c>
      <c r="AU14" s="19"/>
      <c r="AV14" s="19" t="n">
        <v>0.0447087936378046</v>
      </c>
      <c r="AW14" s="19" t="n">
        <v>0.162808577618888</v>
      </c>
      <c r="AX14" s="19" t="n">
        <v>0</v>
      </c>
      <c r="AY14" s="19" t="n">
        <v>0</v>
      </c>
      <c r="AZ14" s="19" t="n">
        <v>0</v>
      </c>
      <c r="BA14" s="19" t="n">
        <v>0.126971715320135</v>
      </c>
      <c r="BB14" s="19"/>
      <c r="BC14" s="19" t="n">
        <v>0.0504262966305411</v>
      </c>
      <c r="BD14" s="19" t="n">
        <v>0.063396208982006</v>
      </c>
      <c r="BE14" s="19" t="n">
        <v>0</v>
      </c>
      <c r="BF14" s="19" t="n">
        <v>0.126419877631651</v>
      </c>
      <c r="BG14" s="19" t="n">
        <v>0</v>
      </c>
    </row>
    <row r="15">
      <c r="B15" s="20" t="s">
        <v>693</v>
      </c>
      <c r="C15" s="19" t="n">
        <v>0.0342539143120783</v>
      </c>
      <c r="D15" s="19" t="n">
        <v>0.0605747735283226</v>
      </c>
      <c r="E15" s="19" t="n">
        <v>0.00902479807634378</v>
      </c>
      <c r="F15" s="19"/>
      <c r="G15" s="19" t="n">
        <v>0.0788918393320906</v>
      </c>
      <c r="H15" s="19" t="n">
        <v>0</v>
      </c>
      <c r="I15" s="19" t="n">
        <v>0</v>
      </c>
      <c r="J15" s="19" t="n">
        <v>0.0403963271160962</v>
      </c>
      <c r="K15" s="19" t="n">
        <v>0.127184951403647</v>
      </c>
      <c r="L15" s="19" t="n">
        <v>0</v>
      </c>
      <c r="M15" s="19"/>
      <c r="N15" s="19" t="n">
        <v>0.0492783738825426</v>
      </c>
      <c r="O15" s="19" t="n">
        <v>0</v>
      </c>
      <c r="P15" s="19" t="n">
        <v>0.0729695042634373</v>
      </c>
      <c r="Q15" s="19" t="n">
        <v>0.0259247536428545</v>
      </c>
      <c r="R15" s="19"/>
      <c r="S15" s="19" t="n">
        <v>0</v>
      </c>
      <c r="T15" s="19" t="n">
        <v>0</v>
      </c>
      <c r="U15" s="19" t="n">
        <v>0</v>
      </c>
      <c r="V15" s="19" t="n">
        <v>0.12005690781056</v>
      </c>
      <c r="W15" s="19" t="n">
        <v>0</v>
      </c>
      <c r="X15" s="19" t="n">
        <v>0</v>
      </c>
      <c r="Y15" s="19" t="n">
        <v>0.0931165750231637</v>
      </c>
      <c r="Z15" s="19" t="n">
        <v>0</v>
      </c>
      <c r="AA15" s="19" t="n">
        <v>0</v>
      </c>
      <c r="AB15" s="19" t="n">
        <v>0</v>
      </c>
      <c r="AC15" s="19" t="n">
        <v>0.22967599675836</v>
      </c>
      <c r="AD15" s="19" t="n">
        <v>0.130102830601718</v>
      </c>
      <c r="AE15" s="19"/>
      <c r="AF15" s="19" t="n">
        <v>0.0445173929768172</v>
      </c>
      <c r="AG15" s="19" t="n">
        <v>0.0177841179785644</v>
      </c>
      <c r="AH15" s="19" t="n">
        <v>0</v>
      </c>
      <c r="AI15" s="19"/>
      <c r="AJ15" s="19" t="n">
        <v>0.0198412134895585</v>
      </c>
      <c r="AK15" s="19" t="n">
        <v>0.020235408999825</v>
      </c>
      <c r="AL15" s="19" t="n">
        <v>0</v>
      </c>
      <c r="AM15" s="19" t="n">
        <v>0.538171731249514</v>
      </c>
      <c r="AN15" s="19" t="n">
        <v>0</v>
      </c>
      <c r="AO15" s="19"/>
      <c r="AP15" s="19" t="n">
        <v>0.0411868857248024</v>
      </c>
      <c r="AQ15" s="19" t="n">
        <v>0.0180126832068573</v>
      </c>
      <c r="AR15" s="19" t="n">
        <v>0</v>
      </c>
      <c r="AS15" s="19" t="n">
        <v>0.0551816770974993</v>
      </c>
      <c r="AT15" s="19" t="n">
        <v>0.131575735877606</v>
      </c>
      <c r="AU15" s="19"/>
      <c r="AV15" s="19" t="n">
        <v>0</v>
      </c>
      <c r="AW15" s="19" t="n">
        <v>0.0485103354918948</v>
      </c>
      <c r="AX15" s="19" t="n">
        <v>0</v>
      </c>
      <c r="AY15" s="19" t="n">
        <v>0.0799347298702398</v>
      </c>
      <c r="AZ15" s="19" t="n">
        <v>0.170523013295838</v>
      </c>
      <c r="BA15" s="19" t="n">
        <v>0</v>
      </c>
      <c r="BB15" s="19"/>
      <c r="BC15" s="19" t="n">
        <v>0.0306978236917629</v>
      </c>
      <c r="BD15" s="19" t="n">
        <v>0.0630030947871733</v>
      </c>
      <c r="BE15" s="19" t="n">
        <v>0.0468394730641228</v>
      </c>
      <c r="BF15" s="19" t="n">
        <v>0</v>
      </c>
      <c r="BG15" s="19" t="n">
        <v>0</v>
      </c>
    </row>
    <row r="16">
      <c r="B16" s="20" t="s">
        <v>100</v>
      </c>
      <c r="C16" s="21" t="n">
        <v>0.117261698232511</v>
      </c>
      <c r="D16" s="21" t="n">
        <v>0.0782308101423291</v>
      </c>
      <c r="E16" s="21" t="n">
        <v>0.154673653682788</v>
      </c>
      <c r="F16" s="21"/>
      <c r="G16" s="21" t="n">
        <v>0.0598889288526538</v>
      </c>
      <c r="H16" s="21" t="n">
        <v>0.0991517983367851</v>
      </c>
      <c r="I16" s="21" t="n">
        <v>0.0837020044789803</v>
      </c>
      <c r="J16" s="21" t="n">
        <v>0.171115007044798</v>
      </c>
      <c r="K16" s="21" t="n">
        <v>0.120776418055197</v>
      </c>
      <c r="L16" s="21" t="n">
        <v>0.153196919269366</v>
      </c>
      <c r="M16" s="21"/>
      <c r="N16" s="21" t="n">
        <v>0.15328634555061</v>
      </c>
      <c r="O16" s="21" t="n">
        <v>0.0916384172904484</v>
      </c>
      <c r="P16" s="21" t="n">
        <v>0.113296720160492</v>
      </c>
      <c r="Q16" s="21" t="n">
        <v>0.116056906379469</v>
      </c>
      <c r="R16" s="21"/>
      <c r="S16" s="21" t="n">
        <v>0.0683156317389624</v>
      </c>
      <c r="T16" s="21" t="n">
        <v>0.167455315833786</v>
      </c>
      <c r="U16" s="21" t="n">
        <v>0</v>
      </c>
      <c r="V16" s="21" t="n">
        <v>0.117152242158294</v>
      </c>
      <c r="W16" s="21" t="n">
        <v>0</v>
      </c>
      <c r="X16" s="21" t="n">
        <v>0.0760120028365278</v>
      </c>
      <c r="Y16" s="21" t="n">
        <v>0.207930236783529</v>
      </c>
      <c r="Z16" s="21" t="n">
        <v>0</v>
      </c>
      <c r="AA16" s="21" t="n">
        <v>0.135546795999717</v>
      </c>
      <c r="AB16" s="21" t="n">
        <v>0.173697924165858</v>
      </c>
      <c r="AC16" s="21" t="n">
        <v>0</v>
      </c>
      <c r="AD16" s="21" t="n">
        <v>0.126213723681282</v>
      </c>
      <c r="AE16" s="21"/>
      <c r="AF16" s="21" t="n">
        <v>0.164548794287816</v>
      </c>
      <c r="AG16" s="21" t="n">
        <v>0.0455979259171166</v>
      </c>
      <c r="AH16" s="21" t="n">
        <v>0.232309280969475</v>
      </c>
      <c r="AI16" s="21"/>
      <c r="AJ16" s="21" t="n">
        <v>0.144746045319494</v>
      </c>
      <c r="AK16" s="21" t="n">
        <v>0.0443831394817169</v>
      </c>
      <c r="AL16" s="21" t="n">
        <v>0.189218733786339</v>
      </c>
      <c r="AM16" s="21" t="n">
        <v>0</v>
      </c>
      <c r="AN16" s="21" t="n">
        <v>0.304043149928959</v>
      </c>
      <c r="AO16" s="21"/>
      <c r="AP16" s="21" t="n">
        <v>0.178098869633847</v>
      </c>
      <c r="AQ16" s="21" t="n">
        <v>0.132098301872437</v>
      </c>
      <c r="AR16" s="21" t="n">
        <v>0.135261514988135</v>
      </c>
      <c r="AS16" s="21" t="n">
        <v>0.0491242136325569</v>
      </c>
      <c r="AT16" s="21" t="n">
        <v>0.10440736534364</v>
      </c>
      <c r="AU16" s="21"/>
      <c r="AV16" s="21" t="n">
        <v>0.0734324679444032</v>
      </c>
      <c r="AW16" s="21" t="n">
        <v>0.107313453742398</v>
      </c>
      <c r="AX16" s="21" t="n">
        <v>0.0740830225944538</v>
      </c>
      <c r="AY16" s="21" t="n">
        <v>0.219285613249204</v>
      </c>
      <c r="AZ16" s="21" t="n">
        <v>0.0895225311006175</v>
      </c>
      <c r="BA16" s="21" t="n">
        <v>0.0880915298481714</v>
      </c>
      <c r="BB16" s="21"/>
      <c r="BC16" s="21" t="n">
        <v>0.0944003630623931</v>
      </c>
      <c r="BD16" s="21" t="n">
        <v>0.0670339394499435</v>
      </c>
      <c r="BE16" s="21" t="n">
        <v>0.22546715880578</v>
      </c>
      <c r="BF16" s="21" t="n">
        <v>0.0799409454657879</v>
      </c>
      <c r="BG16" s="21" t="n">
        <v>0.233829842817457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51</v>
      </c>
      <c r="E7" s="11" t="n">
        <v>65</v>
      </c>
      <c r="F7" s="11"/>
      <c r="G7" s="11" t="n">
        <v>10</v>
      </c>
      <c r="H7" s="11" t="n">
        <v>20</v>
      </c>
      <c r="I7" s="11" t="n">
        <v>21</v>
      </c>
      <c r="J7" s="11" t="n">
        <v>21</v>
      </c>
      <c r="K7" s="11" t="n">
        <v>18</v>
      </c>
      <c r="L7" s="11" t="n">
        <v>26</v>
      </c>
      <c r="M7" s="11"/>
      <c r="N7" s="11" t="n">
        <v>37</v>
      </c>
      <c r="O7" s="11" t="n">
        <v>27</v>
      </c>
      <c r="P7" s="11" t="n">
        <v>29</v>
      </c>
      <c r="Q7" s="11" t="n">
        <v>23</v>
      </c>
      <c r="R7" s="11"/>
      <c r="S7" s="11" t="n">
        <v>13</v>
      </c>
      <c r="T7" s="11" t="n">
        <v>15</v>
      </c>
      <c r="U7" s="11" t="n">
        <v>10</v>
      </c>
      <c r="V7" s="11" t="n">
        <v>5</v>
      </c>
      <c r="W7" s="11" t="n">
        <v>11</v>
      </c>
      <c r="X7" s="11" t="n">
        <v>4</v>
      </c>
      <c r="Y7" s="11" t="n">
        <v>9</v>
      </c>
      <c r="Z7" s="11" t="n">
        <v>4</v>
      </c>
      <c r="AA7" s="11" t="n">
        <v>17</v>
      </c>
      <c r="AB7" s="11" t="n">
        <v>16</v>
      </c>
      <c r="AC7" s="11" t="n">
        <v>5</v>
      </c>
      <c r="AD7" s="11" t="n">
        <v>7</v>
      </c>
      <c r="AE7" s="11"/>
      <c r="AF7" s="11" t="n">
        <v>45</v>
      </c>
      <c r="AG7" s="11" t="n">
        <v>46</v>
      </c>
      <c r="AH7" s="11" t="n">
        <v>15</v>
      </c>
      <c r="AI7" s="11"/>
      <c r="AJ7" s="11" t="n">
        <v>43</v>
      </c>
      <c r="AK7" s="11" t="n">
        <v>32</v>
      </c>
      <c r="AL7" s="11" t="n">
        <v>6</v>
      </c>
      <c r="AM7" s="11" t="n">
        <v>1</v>
      </c>
      <c r="AN7" s="11" t="n">
        <v>14</v>
      </c>
      <c r="AO7" s="11"/>
      <c r="AP7" s="11" t="n">
        <v>18</v>
      </c>
      <c r="AQ7" s="11" t="n">
        <v>40</v>
      </c>
      <c r="AR7" s="11" t="n">
        <v>11</v>
      </c>
      <c r="AS7" s="11" t="n">
        <v>21</v>
      </c>
      <c r="AT7" s="11" t="n">
        <v>4</v>
      </c>
      <c r="AU7" s="11"/>
      <c r="AV7" s="11" t="n">
        <v>33</v>
      </c>
      <c r="AW7" s="11" t="n">
        <v>19</v>
      </c>
      <c r="AX7" s="11" t="n">
        <v>12</v>
      </c>
      <c r="AY7" s="11" t="n">
        <v>23</v>
      </c>
      <c r="AZ7" s="11" t="n">
        <v>4</v>
      </c>
      <c r="BA7" s="11" t="n">
        <v>7</v>
      </c>
      <c r="BB7" s="11"/>
      <c r="BC7" s="11" t="n">
        <v>23</v>
      </c>
      <c r="BD7" s="11" t="n">
        <v>26</v>
      </c>
      <c r="BE7" s="11" t="n">
        <v>39</v>
      </c>
      <c r="BF7" s="11" t="n">
        <v>14</v>
      </c>
      <c r="BG7" s="11" t="n">
        <v>1</v>
      </c>
    </row>
    <row r="8" ht="30" customHeight="1">
      <c r="B8" s="12" t="s">
        <v>20</v>
      </c>
      <c r="C8" s="12" t="n">
        <v>115</v>
      </c>
      <c r="D8" s="12" t="n">
        <v>50</v>
      </c>
      <c r="E8" s="12" t="n">
        <v>65</v>
      </c>
      <c r="F8" s="12"/>
      <c r="G8" s="12" t="n">
        <v>10</v>
      </c>
      <c r="H8" s="12" t="n">
        <v>21</v>
      </c>
      <c r="I8" s="12" t="n">
        <v>21</v>
      </c>
      <c r="J8" s="12" t="n">
        <v>20</v>
      </c>
      <c r="K8" s="12" t="n">
        <v>17</v>
      </c>
      <c r="L8" s="12" t="n">
        <v>25</v>
      </c>
      <c r="M8" s="12"/>
      <c r="N8" s="12" t="n">
        <v>36</v>
      </c>
      <c r="O8" s="12" t="n">
        <v>30</v>
      </c>
      <c r="P8" s="12" t="n">
        <v>27</v>
      </c>
      <c r="Q8" s="12" t="n">
        <v>21</v>
      </c>
      <c r="R8" s="12"/>
      <c r="S8" s="12" t="n">
        <v>13</v>
      </c>
      <c r="T8" s="12" t="n">
        <v>16</v>
      </c>
      <c r="U8" s="12" t="n">
        <v>10</v>
      </c>
      <c r="V8" s="12" t="n">
        <v>6</v>
      </c>
      <c r="W8" s="12" t="n">
        <v>12</v>
      </c>
      <c r="X8" s="12" t="n">
        <v>5</v>
      </c>
      <c r="Y8" s="12" t="n">
        <v>8</v>
      </c>
      <c r="Z8" s="12" t="n">
        <v>4</v>
      </c>
      <c r="AA8" s="12" t="n">
        <v>17</v>
      </c>
      <c r="AB8" s="12" t="n">
        <v>14</v>
      </c>
      <c r="AC8" s="12" t="n">
        <v>4</v>
      </c>
      <c r="AD8" s="12" t="n">
        <v>7</v>
      </c>
      <c r="AE8" s="12"/>
      <c r="AF8" s="12" t="n">
        <v>45</v>
      </c>
      <c r="AG8" s="12" t="n">
        <v>45</v>
      </c>
      <c r="AH8" s="12" t="n">
        <v>15</v>
      </c>
      <c r="AI8" s="12"/>
      <c r="AJ8" s="12" t="n">
        <v>43</v>
      </c>
      <c r="AK8" s="12" t="n">
        <v>33</v>
      </c>
      <c r="AL8" s="12" t="n">
        <v>6</v>
      </c>
      <c r="AM8" s="12" t="n">
        <v>1</v>
      </c>
      <c r="AN8" s="12" t="n">
        <v>13</v>
      </c>
      <c r="AO8" s="12"/>
      <c r="AP8" s="12" t="n">
        <v>19</v>
      </c>
      <c r="AQ8" s="12" t="n">
        <v>40</v>
      </c>
      <c r="AR8" s="12" t="n">
        <v>11</v>
      </c>
      <c r="AS8" s="12" t="n">
        <v>20</v>
      </c>
      <c r="AT8" s="12" t="n">
        <v>4</v>
      </c>
      <c r="AU8" s="12"/>
      <c r="AV8" s="12" t="n">
        <v>34</v>
      </c>
      <c r="AW8" s="12" t="n">
        <v>20</v>
      </c>
      <c r="AX8" s="12" t="n">
        <v>11</v>
      </c>
      <c r="AY8" s="12" t="n">
        <v>22</v>
      </c>
      <c r="AZ8" s="12" t="n">
        <v>4</v>
      </c>
      <c r="BA8" s="12" t="n">
        <v>7</v>
      </c>
      <c r="BB8" s="12"/>
      <c r="BC8" s="12" t="n">
        <v>23</v>
      </c>
      <c r="BD8" s="12" t="n">
        <v>25</v>
      </c>
      <c r="BE8" s="12" t="n">
        <v>40</v>
      </c>
      <c r="BF8" s="12" t="n">
        <v>14</v>
      </c>
      <c r="BG8" s="12" t="n">
        <v>1</v>
      </c>
    </row>
    <row r="9">
      <c r="B9" s="20" t="s">
        <v>688</v>
      </c>
      <c r="C9" s="19" t="n">
        <v>0.0944423329462735</v>
      </c>
      <c r="D9" s="19" t="n">
        <v>0.0764489440148735</v>
      </c>
      <c r="E9" s="19" t="n">
        <v>0.10833689086745</v>
      </c>
      <c r="F9" s="19"/>
      <c r="G9" s="19" t="n">
        <v>0.117306335450322</v>
      </c>
      <c r="H9" s="19" t="n">
        <v>0.0605082374165428</v>
      </c>
      <c r="I9" s="19" t="n">
        <v>0.147576320459685</v>
      </c>
      <c r="J9" s="19" t="n">
        <v>0.0834743915461108</v>
      </c>
      <c r="K9" s="19" t="n">
        <v>0.0582109012954245</v>
      </c>
      <c r="L9" s="19" t="n">
        <v>0.102814584248042</v>
      </c>
      <c r="M9" s="19"/>
      <c r="N9" s="19" t="n">
        <v>0.166215907008442</v>
      </c>
      <c r="O9" s="19" t="n">
        <v>0.0381145851929671</v>
      </c>
      <c r="P9" s="19" t="n">
        <v>0.0301549474562062</v>
      </c>
      <c r="Q9" s="19" t="n">
        <v>0.13206631639541</v>
      </c>
      <c r="R9" s="19"/>
      <c r="S9" s="19" t="n">
        <v>0</v>
      </c>
      <c r="T9" s="19" t="n">
        <v>0.0682140168376514</v>
      </c>
      <c r="U9" s="19" t="n">
        <v>0.304912231124183</v>
      </c>
      <c r="V9" s="19" t="n">
        <v>0</v>
      </c>
      <c r="W9" s="19" t="n">
        <v>0.109627690886577</v>
      </c>
      <c r="X9" s="19" t="n">
        <v>0</v>
      </c>
      <c r="Y9" s="19" t="n">
        <v>0</v>
      </c>
      <c r="Z9" s="19" t="n">
        <v>0.260784864091528</v>
      </c>
      <c r="AA9" s="19" t="n">
        <v>0.122858242701849</v>
      </c>
      <c r="AB9" s="19" t="n">
        <v>0.120938141634772</v>
      </c>
      <c r="AC9" s="19" t="n">
        <v>0.149535104768971</v>
      </c>
      <c r="AD9" s="19" t="n">
        <v>0</v>
      </c>
      <c r="AE9" s="19"/>
      <c r="AF9" s="19" t="n">
        <v>0.0774689860852096</v>
      </c>
      <c r="AG9" s="19" t="n">
        <v>0.118173437328867</v>
      </c>
      <c r="AH9" s="19" t="n">
        <v>0.0601796235553507</v>
      </c>
      <c r="AI9" s="19"/>
      <c r="AJ9" s="19" t="n">
        <v>0.0849315020198535</v>
      </c>
      <c r="AK9" s="19" t="n">
        <v>0.106633450606478</v>
      </c>
      <c r="AL9" s="19" t="n">
        <v>0.145466816451311</v>
      </c>
      <c r="AM9" s="19" t="n">
        <v>0</v>
      </c>
      <c r="AN9" s="19" t="n">
        <v>0.0671093615379435</v>
      </c>
      <c r="AO9" s="19"/>
      <c r="AP9" s="19" t="n">
        <v>0.0578682055168261</v>
      </c>
      <c r="AQ9" s="19" t="n">
        <v>0.0879904158752448</v>
      </c>
      <c r="AR9" s="19" t="n">
        <v>0</v>
      </c>
      <c r="AS9" s="19" t="n">
        <v>0.168127285020286</v>
      </c>
      <c r="AT9" s="19" t="n">
        <v>0.436502272229703</v>
      </c>
      <c r="AU9" s="19"/>
      <c r="AV9" s="19" t="n">
        <v>0.104389253383548</v>
      </c>
      <c r="AW9" s="19" t="n">
        <v>0.100541084829712</v>
      </c>
      <c r="AX9" s="19" t="n">
        <v>0</v>
      </c>
      <c r="AY9" s="19" t="n">
        <v>0.155037985306916</v>
      </c>
      <c r="AZ9" s="19" t="n">
        <v>0.455249960945233</v>
      </c>
      <c r="BA9" s="19" t="n">
        <v>0</v>
      </c>
      <c r="BB9" s="19"/>
      <c r="BC9" s="19" t="n">
        <v>0.0896096791399428</v>
      </c>
      <c r="BD9" s="19" t="n">
        <v>0.0796101051365016</v>
      </c>
      <c r="BE9" s="19" t="n">
        <v>0.150038471006124</v>
      </c>
      <c r="BF9" s="19" t="n">
        <v>0.0624982777522655</v>
      </c>
      <c r="BG9" s="19" t="n">
        <v>0</v>
      </c>
    </row>
    <row r="10">
      <c r="B10" s="20" t="s">
        <v>689</v>
      </c>
      <c r="C10" s="19" t="n">
        <v>0.119849016528734</v>
      </c>
      <c r="D10" s="19" t="n">
        <v>0.128723667700524</v>
      </c>
      <c r="E10" s="19" t="n">
        <v>0.112995979826932</v>
      </c>
      <c r="F10" s="19"/>
      <c r="G10" s="19" t="n">
        <v>0.202349442790755</v>
      </c>
      <c r="H10" s="19" t="n">
        <v>0.177049028750094</v>
      </c>
      <c r="I10" s="19" t="n">
        <v>0.0896701609713499</v>
      </c>
      <c r="J10" s="19" t="n">
        <v>0.166680478356678</v>
      </c>
      <c r="K10" s="19" t="n">
        <v>0.104073901673397</v>
      </c>
      <c r="L10" s="19" t="n">
        <v>0.0389849466595723</v>
      </c>
      <c r="M10" s="19"/>
      <c r="N10" s="19" t="n">
        <v>0.192073102842538</v>
      </c>
      <c r="O10" s="19" t="n">
        <v>0.124651104544225</v>
      </c>
      <c r="P10" s="19" t="n">
        <v>0.0368713740829083</v>
      </c>
      <c r="Q10" s="19" t="n">
        <v>0.0942243468009938</v>
      </c>
      <c r="R10" s="19"/>
      <c r="S10" s="19" t="n">
        <v>0.175855232850503</v>
      </c>
      <c r="T10" s="19" t="n">
        <v>0.063480303091437</v>
      </c>
      <c r="U10" s="19" t="n">
        <v>0.0980989937628076</v>
      </c>
      <c r="V10" s="19" t="n">
        <v>0.402830026335043</v>
      </c>
      <c r="W10" s="19" t="n">
        <v>0.120451047519119</v>
      </c>
      <c r="X10" s="19" t="n">
        <v>0.245860442820055</v>
      </c>
      <c r="Y10" s="19" t="n">
        <v>0</v>
      </c>
      <c r="Z10" s="19" t="n">
        <v>0</v>
      </c>
      <c r="AA10" s="19" t="n">
        <v>0.107619148647933</v>
      </c>
      <c r="AB10" s="19" t="n">
        <v>0.0647176310315553</v>
      </c>
      <c r="AC10" s="19" t="n">
        <v>0</v>
      </c>
      <c r="AD10" s="19" t="n">
        <v>0.269835691010391</v>
      </c>
      <c r="AE10" s="19"/>
      <c r="AF10" s="19" t="n">
        <v>0.141974222088434</v>
      </c>
      <c r="AG10" s="19" t="n">
        <v>0.0200088408853721</v>
      </c>
      <c r="AH10" s="19" t="n">
        <v>0.367588695408171</v>
      </c>
      <c r="AI10" s="19"/>
      <c r="AJ10" s="19" t="n">
        <v>0.126970287210785</v>
      </c>
      <c r="AK10" s="19" t="n">
        <v>0.0968505111004181</v>
      </c>
      <c r="AL10" s="19" t="n">
        <v>0</v>
      </c>
      <c r="AM10" s="19" t="n">
        <v>1</v>
      </c>
      <c r="AN10" s="19" t="n">
        <v>0.0975716022499944</v>
      </c>
      <c r="AO10" s="19"/>
      <c r="AP10" s="19" t="n">
        <v>0.135097163490352</v>
      </c>
      <c r="AQ10" s="19" t="n">
        <v>0.0973769294577994</v>
      </c>
      <c r="AR10" s="19" t="n">
        <v>0</v>
      </c>
      <c r="AS10" s="19" t="n">
        <v>0.211098124841379</v>
      </c>
      <c r="AT10" s="19" t="n">
        <v>0</v>
      </c>
      <c r="AU10" s="19"/>
      <c r="AV10" s="19" t="n">
        <v>0.0946921887761889</v>
      </c>
      <c r="AW10" s="19" t="n">
        <v>0.0579621169031624</v>
      </c>
      <c r="AX10" s="19" t="n">
        <v>0</v>
      </c>
      <c r="AY10" s="19" t="n">
        <v>0.235680824498095</v>
      </c>
      <c r="AZ10" s="19" t="n">
        <v>0.277814390163173</v>
      </c>
      <c r="BA10" s="19" t="n">
        <v>0</v>
      </c>
      <c r="BB10" s="19"/>
      <c r="BC10" s="19" t="n">
        <v>0.0977319595340908</v>
      </c>
      <c r="BD10" s="19" t="n">
        <v>0.0359512180816028</v>
      </c>
      <c r="BE10" s="19" t="n">
        <v>0.184182087468758</v>
      </c>
      <c r="BF10" s="19" t="n">
        <v>0.236981767439575</v>
      </c>
      <c r="BG10" s="19" t="n">
        <v>0</v>
      </c>
    </row>
    <row r="11">
      <c r="B11" s="20" t="s">
        <v>690</v>
      </c>
      <c r="C11" s="19" t="n">
        <v>0.213789580618209</v>
      </c>
      <c r="D11" s="19" t="n">
        <v>0.22542380958913</v>
      </c>
      <c r="E11" s="19" t="n">
        <v>0.204805588279635</v>
      </c>
      <c r="F11" s="19"/>
      <c r="G11" s="19" t="n">
        <v>0.508684088092633</v>
      </c>
      <c r="H11" s="19" t="n">
        <v>0.118095109457975</v>
      </c>
      <c r="I11" s="19" t="n">
        <v>0.152276366103463</v>
      </c>
      <c r="J11" s="19" t="n">
        <v>0.182532033911089</v>
      </c>
      <c r="K11" s="19" t="n">
        <v>0.229991670319706</v>
      </c>
      <c r="L11" s="19" t="n">
        <v>0.244777493650408</v>
      </c>
      <c r="M11" s="19"/>
      <c r="N11" s="19" t="n">
        <v>0.219156767540938</v>
      </c>
      <c r="O11" s="19" t="n">
        <v>0.117118065734744</v>
      </c>
      <c r="P11" s="19" t="n">
        <v>0.237272189240971</v>
      </c>
      <c r="Q11" s="19" t="n">
        <v>0.311078722435719</v>
      </c>
      <c r="R11" s="19"/>
      <c r="S11" s="19" t="n">
        <v>0.147110602426736</v>
      </c>
      <c r="T11" s="19" t="n">
        <v>0.262257457872756</v>
      </c>
      <c r="U11" s="19" t="n">
        <v>0.193956457242486</v>
      </c>
      <c r="V11" s="19" t="n">
        <v>0.229050813854166</v>
      </c>
      <c r="W11" s="19" t="n">
        <v>0.352963311081684</v>
      </c>
      <c r="X11" s="19" t="n">
        <v>0.242968639267097</v>
      </c>
      <c r="Y11" s="19" t="n">
        <v>0.335112875834687</v>
      </c>
      <c r="Z11" s="19" t="n">
        <v>0</v>
      </c>
      <c r="AA11" s="19" t="n">
        <v>0.243274695391282</v>
      </c>
      <c r="AB11" s="19" t="n">
        <v>0.109215563524273</v>
      </c>
      <c r="AC11" s="19" t="n">
        <v>0.20250342571122</v>
      </c>
      <c r="AD11" s="19" t="n">
        <v>0.109732425849192</v>
      </c>
      <c r="AE11" s="19"/>
      <c r="AF11" s="19" t="n">
        <v>0.18659265429945</v>
      </c>
      <c r="AG11" s="19" t="n">
        <v>0.233665373422054</v>
      </c>
      <c r="AH11" s="19" t="n">
        <v>0.112750059906741</v>
      </c>
      <c r="AI11" s="19"/>
      <c r="AJ11" s="19" t="n">
        <v>0.188556594931982</v>
      </c>
      <c r="AK11" s="19" t="n">
        <v>0.287182657653593</v>
      </c>
      <c r="AL11" s="19" t="n">
        <v>0.333747553600659</v>
      </c>
      <c r="AM11" s="19" t="n">
        <v>0</v>
      </c>
      <c r="AN11" s="19" t="n">
        <v>0.115452441436433</v>
      </c>
      <c r="AO11" s="19"/>
      <c r="AP11" s="19" t="n">
        <v>0.231328125760375</v>
      </c>
      <c r="AQ11" s="19" t="n">
        <v>0.254679553185364</v>
      </c>
      <c r="AR11" s="19" t="n">
        <v>0.368280750536169</v>
      </c>
      <c r="AS11" s="19" t="n">
        <v>0.0813043095334392</v>
      </c>
      <c r="AT11" s="19" t="n">
        <v>0</v>
      </c>
      <c r="AU11" s="19"/>
      <c r="AV11" s="19" t="n">
        <v>0.248496496576939</v>
      </c>
      <c r="AW11" s="19" t="n">
        <v>0.22193560900509</v>
      </c>
      <c r="AX11" s="19" t="n">
        <v>0.351055795872676</v>
      </c>
      <c r="AY11" s="19" t="n">
        <v>0.121061953912978</v>
      </c>
      <c r="AZ11" s="19" t="n">
        <v>0</v>
      </c>
      <c r="BA11" s="19" t="n">
        <v>0.253720385669631</v>
      </c>
      <c r="BB11" s="19"/>
      <c r="BC11" s="19" t="n">
        <v>0.137234453006567</v>
      </c>
      <c r="BD11" s="19" t="n">
        <v>0.427995954720988</v>
      </c>
      <c r="BE11" s="19" t="n">
        <v>0.130925237362596</v>
      </c>
      <c r="BF11" s="19" t="n">
        <v>0.272468091146343</v>
      </c>
      <c r="BG11" s="19" t="n">
        <v>0</v>
      </c>
    </row>
    <row r="12">
      <c r="B12" s="20" t="s">
        <v>691</v>
      </c>
      <c r="C12" s="19" t="n">
        <v>0.257350768270953</v>
      </c>
      <c r="D12" s="19" t="n">
        <v>0.280118289053152</v>
      </c>
      <c r="E12" s="19" t="n">
        <v>0.23976960902208</v>
      </c>
      <c r="F12" s="19"/>
      <c r="G12" s="19" t="n">
        <v>0.0650653625308265</v>
      </c>
      <c r="H12" s="19" t="n">
        <v>0.287864492853389</v>
      </c>
      <c r="I12" s="19" t="n">
        <v>0.308780799185045</v>
      </c>
      <c r="J12" s="19" t="n">
        <v>0.273292227127131</v>
      </c>
      <c r="K12" s="19" t="n">
        <v>0.220729916033548</v>
      </c>
      <c r="L12" s="19" t="n">
        <v>0.2752257317276</v>
      </c>
      <c r="M12" s="19"/>
      <c r="N12" s="19" t="n">
        <v>0.204160615908323</v>
      </c>
      <c r="O12" s="19" t="n">
        <v>0.293946324813215</v>
      </c>
      <c r="P12" s="19" t="n">
        <v>0.381764185927699</v>
      </c>
      <c r="Q12" s="19" t="n">
        <v>0.140190092160935</v>
      </c>
      <c r="R12" s="19"/>
      <c r="S12" s="19" t="n">
        <v>0.436570591668693</v>
      </c>
      <c r="T12" s="19" t="n">
        <v>0.20927504362773</v>
      </c>
      <c r="U12" s="19" t="n">
        <v>0.0942952562065412</v>
      </c>
      <c r="V12" s="19" t="n">
        <v>0.178470301580662</v>
      </c>
      <c r="W12" s="19" t="n">
        <v>0.253336110765318</v>
      </c>
      <c r="X12" s="19" t="n">
        <v>0.2594451883559</v>
      </c>
      <c r="Y12" s="19" t="n">
        <v>0.336497729156102</v>
      </c>
      <c r="Z12" s="19" t="n">
        <v>0.247357505324995</v>
      </c>
      <c r="AA12" s="19" t="n">
        <v>0.237930665943713</v>
      </c>
      <c r="AB12" s="19" t="n">
        <v>0.333800463323749</v>
      </c>
      <c r="AC12" s="19" t="n">
        <v>0</v>
      </c>
      <c r="AD12" s="19" t="n">
        <v>0.309213822242313</v>
      </c>
      <c r="AE12" s="19"/>
      <c r="AF12" s="19" t="n">
        <v>0.261186645976375</v>
      </c>
      <c r="AG12" s="19" t="n">
        <v>0.270798393299861</v>
      </c>
      <c r="AH12" s="19" t="n">
        <v>0.254906071965106</v>
      </c>
      <c r="AI12" s="19"/>
      <c r="AJ12" s="19" t="n">
        <v>0.234196610390098</v>
      </c>
      <c r="AK12" s="19" t="n">
        <v>0.27151033558184</v>
      </c>
      <c r="AL12" s="19" t="n">
        <v>0</v>
      </c>
      <c r="AM12" s="19" t="n">
        <v>0</v>
      </c>
      <c r="AN12" s="19" t="n">
        <v>0.3614368458407</v>
      </c>
      <c r="AO12" s="19"/>
      <c r="AP12" s="19" t="n">
        <v>0.17214100972635</v>
      </c>
      <c r="AQ12" s="19" t="n">
        <v>0.310097317363542</v>
      </c>
      <c r="AR12" s="19" t="n">
        <v>0.269377999937311</v>
      </c>
      <c r="AS12" s="19" t="n">
        <v>0.147284757014931</v>
      </c>
      <c r="AT12" s="19" t="n">
        <v>0.563497727770297</v>
      </c>
      <c r="AU12" s="19"/>
      <c r="AV12" s="19" t="n">
        <v>0.252876763880159</v>
      </c>
      <c r="AW12" s="19" t="n">
        <v>0.278408530356946</v>
      </c>
      <c r="AX12" s="19" t="n">
        <v>0.308603769289953</v>
      </c>
      <c r="AY12" s="19" t="n">
        <v>0.175837110185323</v>
      </c>
      <c r="AZ12" s="19" t="n">
        <v>0.266935648891594</v>
      </c>
      <c r="BA12" s="19" t="n">
        <v>0.303256026666896</v>
      </c>
      <c r="BB12" s="19"/>
      <c r="BC12" s="19" t="n">
        <v>0.240415688279175</v>
      </c>
      <c r="BD12" s="19" t="n">
        <v>0.226633309794919</v>
      </c>
      <c r="BE12" s="19" t="n">
        <v>0.253992415166998</v>
      </c>
      <c r="BF12" s="19" t="n">
        <v>0.305791651061312</v>
      </c>
      <c r="BG12" s="19" t="n">
        <v>1</v>
      </c>
    </row>
    <row r="13">
      <c r="B13" s="20" t="s">
        <v>692</v>
      </c>
      <c r="C13" s="19" t="n">
        <v>0.104058135916488</v>
      </c>
      <c r="D13" s="19" t="n">
        <v>0.0729064259487772</v>
      </c>
      <c r="E13" s="19" t="n">
        <v>0.128113595404429</v>
      </c>
      <c r="F13" s="19"/>
      <c r="G13" s="19" t="n">
        <v>0.106594771135464</v>
      </c>
      <c r="H13" s="19" t="n">
        <v>0.0939036925668014</v>
      </c>
      <c r="I13" s="19" t="n">
        <v>0.0955258425399758</v>
      </c>
      <c r="J13" s="19" t="n">
        <v>0.0969475390709052</v>
      </c>
      <c r="K13" s="19" t="n">
        <v>0.111963270341937</v>
      </c>
      <c r="L13" s="19" t="n">
        <v>0.118934753950216</v>
      </c>
      <c r="M13" s="19"/>
      <c r="N13" s="19" t="n">
        <v>0.111647406237673</v>
      </c>
      <c r="O13" s="19" t="n">
        <v>0.0689365406827958</v>
      </c>
      <c r="P13" s="19" t="n">
        <v>0.141243489054807</v>
      </c>
      <c r="Q13" s="19" t="n">
        <v>0.0937606861504057</v>
      </c>
      <c r="R13" s="19"/>
      <c r="S13" s="19" t="n">
        <v>0.0613607873057361</v>
      </c>
      <c r="T13" s="19" t="n">
        <v>0.188484640399348</v>
      </c>
      <c r="U13" s="19" t="n">
        <v>0.195744962854826</v>
      </c>
      <c r="V13" s="19" t="n">
        <v>0</v>
      </c>
      <c r="W13" s="19" t="n">
        <v>0.0826880004700261</v>
      </c>
      <c r="X13" s="19" t="n">
        <v>0.251725729556948</v>
      </c>
      <c r="Y13" s="19" t="n">
        <v>0</v>
      </c>
      <c r="Z13" s="19" t="n">
        <v>0</v>
      </c>
      <c r="AA13" s="19" t="n">
        <v>0.0628471839157142</v>
      </c>
      <c r="AB13" s="19" t="n">
        <v>0.0633859332907028</v>
      </c>
      <c r="AC13" s="19" t="n">
        <v>0.260236541588607</v>
      </c>
      <c r="AD13" s="19" t="n">
        <v>0.157797700419302</v>
      </c>
      <c r="AE13" s="19"/>
      <c r="AF13" s="19" t="n">
        <v>0.132738877434488</v>
      </c>
      <c r="AG13" s="19" t="n">
        <v>0.0876661829783007</v>
      </c>
      <c r="AH13" s="19" t="n">
        <v>0.0657456001273105</v>
      </c>
      <c r="AI13" s="19"/>
      <c r="AJ13" s="19" t="n">
        <v>0.180116969357015</v>
      </c>
      <c r="AK13" s="19" t="n">
        <v>0.0695663211152706</v>
      </c>
      <c r="AL13" s="19" t="n">
        <v>0</v>
      </c>
      <c r="AM13" s="19" t="n">
        <v>0</v>
      </c>
      <c r="AN13" s="19" t="n">
        <v>0.0733162653371308</v>
      </c>
      <c r="AO13" s="19"/>
      <c r="AP13" s="19" t="n">
        <v>0.251035973014308</v>
      </c>
      <c r="AQ13" s="19" t="n">
        <v>0.0574038398929164</v>
      </c>
      <c r="AR13" s="19" t="n">
        <v>0</v>
      </c>
      <c r="AS13" s="19" t="n">
        <v>0.0966630243181587</v>
      </c>
      <c r="AT13" s="19" t="n">
        <v>0</v>
      </c>
      <c r="AU13" s="19"/>
      <c r="AV13" s="19" t="n">
        <v>0.0991012635391175</v>
      </c>
      <c r="AW13" s="19" t="n">
        <v>0.195472544677675</v>
      </c>
      <c r="AX13" s="19" t="n">
        <v>0</v>
      </c>
      <c r="AY13" s="19" t="n">
        <v>0.0891374683303339</v>
      </c>
      <c r="AZ13" s="19" t="n">
        <v>0</v>
      </c>
      <c r="BA13" s="19" t="n">
        <v>0.134296062937974</v>
      </c>
      <c r="BB13" s="19"/>
      <c r="BC13" s="19" t="n">
        <v>0.166972874088549</v>
      </c>
      <c r="BD13" s="19" t="n">
        <v>0.129058036230483</v>
      </c>
      <c r="BE13" s="19" t="n">
        <v>0.0781673645140267</v>
      </c>
      <c r="BF13" s="19" t="n">
        <v>0.0547176843831018</v>
      </c>
      <c r="BG13" s="19" t="n">
        <v>0</v>
      </c>
    </row>
    <row r="14">
      <c r="B14" s="20" t="s">
        <v>598</v>
      </c>
      <c r="C14" s="19" t="n">
        <v>0.0549626596052952</v>
      </c>
      <c r="D14" s="19" t="n">
        <v>0.0562907058813988</v>
      </c>
      <c r="E14" s="19" t="n">
        <v>0.0539371376218781</v>
      </c>
      <c r="F14" s="19"/>
      <c r="G14" s="19" t="n">
        <v>0</v>
      </c>
      <c r="H14" s="19" t="n">
        <v>0.0482958653099313</v>
      </c>
      <c r="I14" s="19" t="n">
        <v>0.125323760591985</v>
      </c>
      <c r="J14" s="19" t="n">
        <v>0.0417463647553764</v>
      </c>
      <c r="K14" s="19" t="n">
        <v>0.105155256766971</v>
      </c>
      <c r="L14" s="19" t="n">
        <v>0</v>
      </c>
      <c r="M14" s="19"/>
      <c r="N14" s="19" t="n">
        <v>0.0252622726197291</v>
      </c>
      <c r="O14" s="19" t="n">
        <v>0.0666641901936981</v>
      </c>
      <c r="P14" s="19" t="n">
        <v>0.0957094777793016</v>
      </c>
      <c r="Q14" s="19" t="n">
        <v>0.0379364901157892</v>
      </c>
      <c r="R14" s="19"/>
      <c r="S14" s="19" t="n">
        <v>0</v>
      </c>
      <c r="T14" s="19" t="n">
        <v>0</v>
      </c>
      <c r="U14" s="19" t="n">
        <v>0</v>
      </c>
      <c r="V14" s="19" t="n">
        <v>0</v>
      </c>
      <c r="W14" s="19" t="n">
        <v>0.0809338392772762</v>
      </c>
      <c r="X14" s="19" t="n">
        <v>0</v>
      </c>
      <c r="Y14" s="19" t="n">
        <v>0.0975489026198815</v>
      </c>
      <c r="Z14" s="19" t="n">
        <v>0</v>
      </c>
      <c r="AA14" s="19" t="n">
        <v>0.168172323467938</v>
      </c>
      <c r="AB14" s="19" t="n">
        <v>0.0708228577062287</v>
      </c>
      <c r="AC14" s="19" t="n">
        <v>0.197604042944693</v>
      </c>
      <c r="AD14" s="19" t="n">
        <v>0</v>
      </c>
      <c r="AE14" s="19"/>
      <c r="AF14" s="19" t="n">
        <v>0.0179371897264996</v>
      </c>
      <c r="AG14" s="19" t="n">
        <v>0.122271341616794</v>
      </c>
      <c r="AH14" s="19" t="n">
        <v>0</v>
      </c>
      <c r="AI14" s="19"/>
      <c r="AJ14" s="19" t="n">
        <v>0.0662391122761878</v>
      </c>
      <c r="AK14" s="19" t="n">
        <v>0.0776701743738223</v>
      </c>
      <c r="AL14" s="19" t="n">
        <v>0</v>
      </c>
      <c r="AM14" s="19" t="n">
        <v>0</v>
      </c>
      <c r="AN14" s="19" t="n">
        <v>0</v>
      </c>
      <c r="AO14" s="19"/>
      <c r="AP14" s="19" t="n">
        <v>0.0501805846618539</v>
      </c>
      <c r="AQ14" s="19" t="n">
        <v>0.0640908730364223</v>
      </c>
      <c r="AR14" s="19" t="n">
        <v>0.186599892026811</v>
      </c>
      <c r="AS14" s="19" t="n">
        <v>0.0399161733638112</v>
      </c>
      <c r="AT14" s="19" t="n">
        <v>0</v>
      </c>
      <c r="AU14" s="19"/>
      <c r="AV14" s="19" t="n">
        <v>0.0760355354435159</v>
      </c>
      <c r="AW14" s="19" t="n">
        <v>0.0481431238875654</v>
      </c>
      <c r="AX14" s="19" t="n">
        <v>0.175269827754908</v>
      </c>
      <c r="AY14" s="19" t="n">
        <v>0.0368085590553621</v>
      </c>
      <c r="AZ14" s="19" t="n">
        <v>0</v>
      </c>
      <c r="BA14" s="19" t="n">
        <v>0</v>
      </c>
      <c r="BB14" s="19"/>
      <c r="BC14" s="19" t="n">
        <v>0.0830890632326931</v>
      </c>
      <c r="BD14" s="19" t="n">
        <v>0</v>
      </c>
      <c r="BE14" s="19" t="n">
        <v>0.0490296473867287</v>
      </c>
      <c r="BF14" s="19" t="n">
        <v>0</v>
      </c>
      <c r="BG14" s="19" t="n">
        <v>0</v>
      </c>
    </row>
    <row r="15">
      <c r="B15" s="20" t="s">
        <v>693</v>
      </c>
      <c r="C15" s="19" t="n">
        <v>0.060844889207773</v>
      </c>
      <c r="D15" s="19" t="n">
        <v>0.102546707850991</v>
      </c>
      <c r="E15" s="19" t="n">
        <v>0.0286425988684899</v>
      </c>
      <c r="F15" s="19"/>
      <c r="G15" s="19" t="n">
        <v>0</v>
      </c>
      <c r="H15" s="19" t="n">
        <v>0</v>
      </c>
      <c r="I15" s="19" t="n">
        <v>0</v>
      </c>
      <c r="J15" s="19" t="n">
        <v>0.0531251416379092</v>
      </c>
      <c r="K15" s="19" t="n">
        <v>0.0666824055085673</v>
      </c>
      <c r="L15" s="19" t="n">
        <v>0.187298642286254</v>
      </c>
      <c r="M15" s="19"/>
      <c r="N15" s="19" t="n">
        <v>0.0256809163992361</v>
      </c>
      <c r="O15" s="19" t="n">
        <v>0.0739365045218387</v>
      </c>
      <c r="P15" s="19" t="n">
        <v>0.0769843364581082</v>
      </c>
      <c r="Q15" s="19" t="n">
        <v>0.082119838346564</v>
      </c>
      <c r="R15" s="19"/>
      <c r="S15" s="19" t="n">
        <v>0</v>
      </c>
      <c r="T15" s="19" t="n">
        <v>0.0681224654999087</v>
      </c>
      <c r="U15" s="19" t="n">
        <v>0.112992098809157</v>
      </c>
      <c r="V15" s="19" t="n">
        <v>0.18964885823013</v>
      </c>
      <c r="W15" s="19" t="n">
        <v>0</v>
      </c>
      <c r="X15" s="19" t="n">
        <v>0</v>
      </c>
      <c r="Y15" s="19" t="n">
        <v>0.108948942525769</v>
      </c>
      <c r="Z15" s="19" t="n">
        <v>0</v>
      </c>
      <c r="AA15" s="19" t="n">
        <v>0.0572977399315713</v>
      </c>
      <c r="AB15" s="19" t="n">
        <v>0.124787233365671</v>
      </c>
      <c r="AC15" s="19" t="n">
        <v>0</v>
      </c>
      <c r="AD15" s="19" t="n">
        <v>0</v>
      </c>
      <c r="AE15" s="19"/>
      <c r="AF15" s="19" t="n">
        <v>0.112718267467733</v>
      </c>
      <c r="AG15" s="19" t="n">
        <v>0.0419833208321011</v>
      </c>
      <c r="AH15" s="19" t="n">
        <v>0</v>
      </c>
      <c r="AI15" s="19"/>
      <c r="AJ15" s="19" t="n">
        <v>0.0707114292506623</v>
      </c>
      <c r="AK15" s="19" t="n">
        <v>0</v>
      </c>
      <c r="AL15" s="19" t="n">
        <v>0.30885684415853</v>
      </c>
      <c r="AM15" s="19" t="n">
        <v>0</v>
      </c>
      <c r="AN15" s="19" t="n">
        <v>0</v>
      </c>
      <c r="AO15" s="19"/>
      <c r="AP15" s="19" t="n">
        <v>0</v>
      </c>
      <c r="AQ15" s="19" t="n">
        <v>0.0234962967233091</v>
      </c>
      <c r="AR15" s="19" t="n">
        <v>0.175741357499709</v>
      </c>
      <c r="AS15" s="19" t="n">
        <v>0.147489197405478</v>
      </c>
      <c r="AT15" s="19" t="n">
        <v>0</v>
      </c>
      <c r="AU15" s="19"/>
      <c r="AV15" s="19" t="n">
        <v>0</v>
      </c>
      <c r="AW15" s="19" t="n">
        <v>0.0479999343956478</v>
      </c>
      <c r="AX15" s="19" t="n">
        <v>0.165070607082462</v>
      </c>
      <c r="AY15" s="19" t="n">
        <v>0.136006645307574</v>
      </c>
      <c r="AZ15" s="19" t="n">
        <v>0</v>
      </c>
      <c r="BA15" s="19" t="n">
        <v>0</v>
      </c>
      <c r="BB15" s="19"/>
      <c r="BC15" s="19" t="n">
        <v>0.129128176797183</v>
      </c>
      <c r="BD15" s="19" t="n">
        <v>0</v>
      </c>
      <c r="BE15" s="19" t="n">
        <v>0.0510925753679494</v>
      </c>
      <c r="BF15" s="19" t="n">
        <v>0</v>
      </c>
      <c r="BG15" s="19" t="n">
        <v>0</v>
      </c>
    </row>
    <row r="16">
      <c r="B16" s="20" t="s">
        <v>100</v>
      </c>
      <c r="C16" s="21" t="n">
        <v>0.094702616906274</v>
      </c>
      <c r="D16" s="21" t="n">
        <v>0.0575414499611529</v>
      </c>
      <c r="E16" s="21" t="n">
        <v>0.123398600109106</v>
      </c>
      <c r="F16" s="21"/>
      <c r="G16" s="21" t="n">
        <v>0</v>
      </c>
      <c r="H16" s="21" t="n">
        <v>0.214283573645267</v>
      </c>
      <c r="I16" s="21" t="n">
        <v>0.0808467501484964</v>
      </c>
      <c r="J16" s="21" t="n">
        <v>0.1022018235948</v>
      </c>
      <c r="K16" s="21" t="n">
        <v>0.103192678060449</v>
      </c>
      <c r="L16" s="21" t="n">
        <v>0.0319638474779086</v>
      </c>
      <c r="M16" s="21"/>
      <c r="N16" s="21" t="n">
        <v>0.0558030114431205</v>
      </c>
      <c r="O16" s="21" t="n">
        <v>0.216632684316517</v>
      </c>
      <c r="P16" s="21" t="n">
        <v>0</v>
      </c>
      <c r="Q16" s="21" t="n">
        <v>0.108623507594183</v>
      </c>
      <c r="R16" s="21"/>
      <c r="S16" s="21" t="n">
        <v>0.179102785748332</v>
      </c>
      <c r="T16" s="21" t="n">
        <v>0.140166072671168</v>
      </c>
      <c r="U16" s="21" t="n">
        <v>0</v>
      </c>
      <c r="V16" s="21" t="n">
        <v>0</v>
      </c>
      <c r="W16" s="21" t="n">
        <v>0</v>
      </c>
      <c r="X16" s="21" t="n">
        <v>0</v>
      </c>
      <c r="Y16" s="21" t="n">
        <v>0.121891549863561</v>
      </c>
      <c r="Z16" s="21" t="n">
        <v>0.491857630583478</v>
      </c>
      <c r="AA16" s="21" t="n">
        <v>0</v>
      </c>
      <c r="AB16" s="21" t="n">
        <v>0.112332176123049</v>
      </c>
      <c r="AC16" s="21" t="n">
        <v>0.19012088498651</v>
      </c>
      <c r="AD16" s="21" t="n">
        <v>0.153420360478802</v>
      </c>
      <c r="AE16" s="21"/>
      <c r="AF16" s="21" t="n">
        <v>0.0693831569218108</v>
      </c>
      <c r="AG16" s="21" t="n">
        <v>0.105433109636649</v>
      </c>
      <c r="AH16" s="21" t="n">
        <v>0.138829949037321</v>
      </c>
      <c r="AI16" s="21"/>
      <c r="AJ16" s="21" t="n">
        <v>0.0482774945634154</v>
      </c>
      <c r="AK16" s="21" t="n">
        <v>0.0905865495685778</v>
      </c>
      <c r="AL16" s="21" t="n">
        <v>0.2119287857895</v>
      </c>
      <c r="AM16" s="21" t="n">
        <v>0</v>
      </c>
      <c r="AN16" s="21" t="n">
        <v>0.285113483597798</v>
      </c>
      <c r="AO16" s="21"/>
      <c r="AP16" s="21" t="n">
        <v>0.102348937829934</v>
      </c>
      <c r="AQ16" s="21" t="n">
        <v>0.104864774465402</v>
      </c>
      <c r="AR16" s="21" t="n">
        <v>0</v>
      </c>
      <c r="AS16" s="21" t="n">
        <v>0.108117128502517</v>
      </c>
      <c r="AT16" s="21" t="n">
        <v>0</v>
      </c>
      <c r="AU16" s="21"/>
      <c r="AV16" s="21" t="n">
        <v>0.124408498400531</v>
      </c>
      <c r="AW16" s="21" t="n">
        <v>0.0495370559442012</v>
      </c>
      <c r="AX16" s="21" t="n">
        <v>0</v>
      </c>
      <c r="AY16" s="21" t="n">
        <v>0.050429453403418</v>
      </c>
      <c r="AZ16" s="21" t="n">
        <v>0</v>
      </c>
      <c r="BA16" s="21" t="n">
        <v>0.3087275247255</v>
      </c>
      <c r="BB16" s="21"/>
      <c r="BC16" s="21" t="n">
        <v>0.055818105921799</v>
      </c>
      <c r="BD16" s="21" t="n">
        <v>0.100751376035506</v>
      </c>
      <c r="BE16" s="21" t="n">
        <v>0.102572201726818</v>
      </c>
      <c r="BF16" s="21" t="n">
        <v>0.0675425282174031</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139</v>
      </c>
      <c r="D7" s="11" t="n">
        <v>65</v>
      </c>
      <c r="E7" s="11" t="n">
        <v>73</v>
      </c>
      <c r="F7" s="11"/>
      <c r="G7" s="11" t="n">
        <v>17</v>
      </c>
      <c r="H7" s="11" t="n">
        <v>24</v>
      </c>
      <c r="I7" s="11" t="n">
        <v>18</v>
      </c>
      <c r="J7" s="11" t="n">
        <v>29</v>
      </c>
      <c r="K7" s="11" t="n">
        <v>20</v>
      </c>
      <c r="L7" s="11" t="n">
        <v>31</v>
      </c>
      <c r="M7" s="11"/>
      <c r="N7" s="11" t="n">
        <v>40</v>
      </c>
      <c r="O7" s="11" t="n">
        <v>40</v>
      </c>
      <c r="P7" s="11" t="n">
        <v>32</v>
      </c>
      <c r="Q7" s="11" t="n">
        <v>27</v>
      </c>
      <c r="R7" s="11"/>
      <c r="S7" s="11" t="n">
        <v>13</v>
      </c>
      <c r="T7" s="11" t="n">
        <v>24</v>
      </c>
      <c r="U7" s="11" t="n">
        <v>9</v>
      </c>
      <c r="V7" s="11" t="n">
        <v>7</v>
      </c>
      <c r="W7" s="11" t="n">
        <v>8</v>
      </c>
      <c r="X7" s="11" t="n">
        <v>11</v>
      </c>
      <c r="Y7" s="11" t="n">
        <v>14</v>
      </c>
      <c r="Z7" s="11" t="n">
        <v>8</v>
      </c>
      <c r="AA7" s="11" t="n">
        <v>16</v>
      </c>
      <c r="AB7" s="11" t="n">
        <v>16</v>
      </c>
      <c r="AC7" s="11" t="n">
        <v>11</v>
      </c>
      <c r="AD7" s="11" t="n">
        <v>2</v>
      </c>
      <c r="AE7" s="11"/>
      <c r="AF7" s="11" t="n">
        <v>49</v>
      </c>
      <c r="AG7" s="11" t="n">
        <v>53</v>
      </c>
      <c r="AH7" s="11" t="n">
        <v>21</v>
      </c>
      <c r="AI7" s="11"/>
      <c r="AJ7" s="11" t="n">
        <v>57</v>
      </c>
      <c r="AK7" s="11" t="n">
        <v>37</v>
      </c>
      <c r="AL7" s="11" t="n">
        <v>5</v>
      </c>
      <c r="AM7" s="11" t="n">
        <v>2</v>
      </c>
      <c r="AN7" s="11" t="n">
        <v>24</v>
      </c>
      <c r="AO7" s="11"/>
      <c r="AP7" s="11" t="n">
        <v>29</v>
      </c>
      <c r="AQ7" s="11" t="n">
        <v>48</v>
      </c>
      <c r="AR7" s="11" t="n">
        <v>7</v>
      </c>
      <c r="AS7" s="11" t="n">
        <v>22</v>
      </c>
      <c r="AT7" s="11" t="n">
        <v>9</v>
      </c>
      <c r="AU7" s="11"/>
      <c r="AV7" s="11" t="n">
        <v>33</v>
      </c>
      <c r="AW7" s="11" t="n">
        <v>27</v>
      </c>
      <c r="AX7" s="11" t="n">
        <v>8</v>
      </c>
      <c r="AY7" s="11" t="n">
        <v>33</v>
      </c>
      <c r="AZ7" s="11" t="n">
        <v>11</v>
      </c>
      <c r="BA7" s="11" t="n">
        <v>15</v>
      </c>
      <c r="BB7" s="11"/>
      <c r="BC7" s="11" t="n">
        <v>28</v>
      </c>
      <c r="BD7" s="11" t="n">
        <v>35</v>
      </c>
      <c r="BE7" s="11" t="n">
        <v>37</v>
      </c>
      <c r="BF7" s="11" t="n">
        <v>15</v>
      </c>
      <c r="BG7" s="11" t="n">
        <v>4</v>
      </c>
    </row>
    <row r="8" ht="30" customHeight="1">
      <c r="B8" s="12" t="s">
        <v>20</v>
      </c>
      <c r="C8" s="12" t="n">
        <v>141</v>
      </c>
      <c r="D8" s="12" t="n">
        <v>64</v>
      </c>
      <c r="E8" s="12" t="n">
        <v>75</v>
      </c>
      <c r="F8" s="12"/>
      <c r="G8" s="12" t="n">
        <v>17</v>
      </c>
      <c r="H8" s="12" t="n">
        <v>26</v>
      </c>
      <c r="I8" s="12" t="n">
        <v>20</v>
      </c>
      <c r="J8" s="12" t="n">
        <v>28</v>
      </c>
      <c r="K8" s="12" t="n">
        <v>20</v>
      </c>
      <c r="L8" s="12" t="n">
        <v>30</v>
      </c>
      <c r="M8" s="12"/>
      <c r="N8" s="12" t="n">
        <v>40</v>
      </c>
      <c r="O8" s="12" t="n">
        <v>45</v>
      </c>
      <c r="P8" s="12" t="n">
        <v>30</v>
      </c>
      <c r="Q8" s="12" t="n">
        <v>26</v>
      </c>
      <c r="R8" s="12"/>
      <c r="S8" s="12" t="n">
        <v>13</v>
      </c>
      <c r="T8" s="12" t="n">
        <v>25</v>
      </c>
      <c r="U8" s="12" t="n">
        <v>10</v>
      </c>
      <c r="V8" s="12" t="n">
        <v>9</v>
      </c>
      <c r="W8" s="12" t="n">
        <v>8</v>
      </c>
      <c r="X8" s="12" t="n">
        <v>14</v>
      </c>
      <c r="Y8" s="12" t="n">
        <v>14</v>
      </c>
      <c r="Z8" s="12" t="n">
        <v>7</v>
      </c>
      <c r="AA8" s="12" t="n">
        <v>14</v>
      </c>
      <c r="AB8" s="12" t="n">
        <v>16</v>
      </c>
      <c r="AC8" s="12" t="n">
        <v>10</v>
      </c>
      <c r="AD8" s="12" t="n">
        <v>2</v>
      </c>
      <c r="AE8" s="12"/>
      <c r="AF8" s="12" t="n">
        <v>50</v>
      </c>
      <c r="AG8" s="12" t="n">
        <v>54</v>
      </c>
      <c r="AH8" s="12" t="n">
        <v>20</v>
      </c>
      <c r="AI8" s="12"/>
      <c r="AJ8" s="12" t="n">
        <v>58</v>
      </c>
      <c r="AK8" s="12" t="n">
        <v>38</v>
      </c>
      <c r="AL8" s="12" t="n">
        <v>6</v>
      </c>
      <c r="AM8" s="12" t="n">
        <v>2</v>
      </c>
      <c r="AN8" s="12" t="n">
        <v>24</v>
      </c>
      <c r="AO8" s="12"/>
      <c r="AP8" s="12" t="n">
        <v>30</v>
      </c>
      <c r="AQ8" s="12" t="n">
        <v>49</v>
      </c>
      <c r="AR8" s="12" t="n">
        <v>7</v>
      </c>
      <c r="AS8" s="12" t="n">
        <v>21</v>
      </c>
      <c r="AT8" s="12" t="n">
        <v>10</v>
      </c>
      <c r="AU8" s="12"/>
      <c r="AV8" s="12" t="n">
        <v>34</v>
      </c>
      <c r="AW8" s="12" t="n">
        <v>28</v>
      </c>
      <c r="AX8" s="12" t="n">
        <v>8</v>
      </c>
      <c r="AY8" s="12" t="n">
        <v>32</v>
      </c>
      <c r="AZ8" s="12" t="n">
        <v>12</v>
      </c>
      <c r="BA8" s="12" t="n">
        <v>16</v>
      </c>
      <c r="BB8" s="12"/>
      <c r="BC8" s="12" t="n">
        <v>28</v>
      </c>
      <c r="BD8" s="12" t="n">
        <v>36</v>
      </c>
      <c r="BE8" s="12" t="n">
        <v>39</v>
      </c>
      <c r="BF8" s="12" t="n">
        <v>15</v>
      </c>
      <c r="BG8" s="12" t="n">
        <v>4</v>
      </c>
    </row>
    <row r="9">
      <c r="B9" s="20" t="s">
        <v>688</v>
      </c>
      <c r="C9" s="19" t="n">
        <v>0.173708207087255</v>
      </c>
      <c r="D9" s="19" t="n">
        <v>0.216007090991775</v>
      </c>
      <c r="E9" s="19" t="n">
        <v>0.140187363909977</v>
      </c>
      <c r="F9" s="19"/>
      <c r="G9" s="19" t="n">
        <v>0.178581706756198</v>
      </c>
      <c r="H9" s="19" t="n">
        <v>0.185130081085338</v>
      </c>
      <c r="I9" s="19" t="n">
        <v>0.108877749819121</v>
      </c>
      <c r="J9" s="19" t="n">
        <v>0.100526762731039</v>
      </c>
      <c r="K9" s="19" t="n">
        <v>0.201301134747607</v>
      </c>
      <c r="L9" s="19" t="n">
        <v>0.253046973803984</v>
      </c>
      <c r="M9" s="19"/>
      <c r="N9" s="19" t="n">
        <v>0.142573439106408</v>
      </c>
      <c r="O9" s="19" t="n">
        <v>0.142520998251158</v>
      </c>
      <c r="P9" s="19" t="n">
        <v>0.1877586688135</v>
      </c>
      <c r="Q9" s="19" t="n">
        <v>0.258464678270486</v>
      </c>
      <c r="R9" s="19"/>
      <c r="S9" s="19" t="n">
        <v>0.131071861336972</v>
      </c>
      <c r="T9" s="19" t="n">
        <v>0.122192798057023</v>
      </c>
      <c r="U9" s="19" t="n">
        <v>0.120455169503081</v>
      </c>
      <c r="V9" s="19" t="n">
        <v>0.556780725505959</v>
      </c>
      <c r="W9" s="19" t="n">
        <v>0.210524745486719</v>
      </c>
      <c r="X9" s="19" t="n">
        <v>0.106309528911936</v>
      </c>
      <c r="Y9" s="19" t="n">
        <v>0.206726551546131</v>
      </c>
      <c r="Z9" s="19" t="n">
        <v>0.14531728789297</v>
      </c>
      <c r="AA9" s="19" t="n">
        <v>0.173844290510658</v>
      </c>
      <c r="AB9" s="19" t="n">
        <v>0.0512063344489421</v>
      </c>
      <c r="AC9" s="19" t="n">
        <v>0.360039400745692</v>
      </c>
      <c r="AD9" s="19" t="n">
        <v>0</v>
      </c>
      <c r="AE9" s="19"/>
      <c r="AF9" s="19" t="n">
        <v>0.283412604360687</v>
      </c>
      <c r="AG9" s="19" t="n">
        <v>0.104934659276166</v>
      </c>
      <c r="AH9" s="19" t="n">
        <v>0.0818830847680681</v>
      </c>
      <c r="AI9" s="19"/>
      <c r="AJ9" s="19" t="n">
        <v>0.253349749080245</v>
      </c>
      <c r="AK9" s="19" t="n">
        <v>0.0983938476499106</v>
      </c>
      <c r="AL9" s="19" t="n">
        <v>0</v>
      </c>
      <c r="AM9" s="19" t="n">
        <v>0.454591935185812</v>
      </c>
      <c r="AN9" s="19" t="n">
        <v>0.132899121304887</v>
      </c>
      <c r="AO9" s="19"/>
      <c r="AP9" s="19" t="n">
        <v>0.315772426929103</v>
      </c>
      <c r="AQ9" s="19" t="n">
        <v>0.106188660112001</v>
      </c>
      <c r="AR9" s="19" t="n">
        <v>0</v>
      </c>
      <c r="AS9" s="19" t="n">
        <v>0.242718818962319</v>
      </c>
      <c r="AT9" s="19" t="n">
        <v>0.151359756348113</v>
      </c>
      <c r="AU9" s="19"/>
      <c r="AV9" s="19" t="n">
        <v>0.142383243540028</v>
      </c>
      <c r="AW9" s="19" t="n">
        <v>0.337541571630685</v>
      </c>
      <c r="AX9" s="19" t="n">
        <v>0</v>
      </c>
      <c r="AY9" s="19" t="n">
        <v>0.244648549233495</v>
      </c>
      <c r="AZ9" s="19" t="n">
        <v>0.124273412316853</v>
      </c>
      <c r="BA9" s="19" t="n">
        <v>0</v>
      </c>
      <c r="BB9" s="19"/>
      <c r="BC9" s="19" t="n">
        <v>0.126508907568989</v>
      </c>
      <c r="BD9" s="19" t="n">
        <v>0.152056163293362</v>
      </c>
      <c r="BE9" s="19" t="n">
        <v>0.183705602775103</v>
      </c>
      <c r="BF9" s="19" t="n">
        <v>0.191112833031927</v>
      </c>
      <c r="BG9" s="19" t="n">
        <v>0.175902024214105</v>
      </c>
    </row>
    <row r="10">
      <c r="B10" s="20" t="s">
        <v>689</v>
      </c>
      <c r="C10" s="19" t="n">
        <v>0.118379379535295</v>
      </c>
      <c r="D10" s="19" t="n">
        <v>0.141623935862878</v>
      </c>
      <c r="E10" s="19" t="n">
        <v>0.100289088691986</v>
      </c>
      <c r="F10" s="19"/>
      <c r="G10" s="19" t="n">
        <v>0.219245890523799</v>
      </c>
      <c r="H10" s="19" t="n">
        <v>0.130470880384376</v>
      </c>
      <c r="I10" s="19" t="n">
        <v>0.0552608692812479</v>
      </c>
      <c r="J10" s="19" t="n">
        <v>0.0791587811098271</v>
      </c>
      <c r="K10" s="19" t="n">
        <v>0.104816278955127</v>
      </c>
      <c r="L10" s="19" t="n">
        <v>0.138891162686477</v>
      </c>
      <c r="M10" s="19"/>
      <c r="N10" s="19" t="n">
        <v>0.147061596133392</v>
      </c>
      <c r="O10" s="19" t="n">
        <v>0.175177452051395</v>
      </c>
      <c r="P10" s="19" t="n">
        <v>0.0324310279716191</v>
      </c>
      <c r="Q10" s="19" t="n">
        <v>0.0775353201766326</v>
      </c>
      <c r="R10" s="19"/>
      <c r="S10" s="19" t="n">
        <v>0.397446323235229</v>
      </c>
      <c r="T10" s="19" t="n">
        <v>0.0392484846760632</v>
      </c>
      <c r="U10" s="19" t="n">
        <v>0</v>
      </c>
      <c r="V10" s="19" t="n">
        <v>0</v>
      </c>
      <c r="W10" s="19" t="n">
        <v>0.288850754830029</v>
      </c>
      <c r="X10" s="19" t="n">
        <v>0.17767189182196</v>
      </c>
      <c r="Y10" s="19" t="n">
        <v>0</v>
      </c>
      <c r="Z10" s="19" t="n">
        <v>0.153205576372249</v>
      </c>
      <c r="AA10" s="19" t="n">
        <v>0.0737976269044723</v>
      </c>
      <c r="AB10" s="19" t="n">
        <v>0.117465717543025</v>
      </c>
      <c r="AC10" s="19" t="n">
        <v>0.098130268231568</v>
      </c>
      <c r="AD10" s="19" t="n">
        <v>0.480568100310305</v>
      </c>
      <c r="AE10" s="19"/>
      <c r="AF10" s="19" t="n">
        <v>0.129112490153914</v>
      </c>
      <c r="AG10" s="19" t="n">
        <v>0.122185904819083</v>
      </c>
      <c r="AH10" s="19" t="n">
        <v>0.12407906635904</v>
      </c>
      <c r="AI10" s="19"/>
      <c r="AJ10" s="19" t="n">
        <v>0.12455577993203</v>
      </c>
      <c r="AK10" s="19" t="n">
        <v>0.0905234138452903</v>
      </c>
      <c r="AL10" s="19" t="n">
        <v>0.463577443306446</v>
      </c>
      <c r="AM10" s="19" t="n">
        <v>0</v>
      </c>
      <c r="AN10" s="19" t="n">
        <v>0.145055498135487</v>
      </c>
      <c r="AO10" s="19"/>
      <c r="AP10" s="19" t="n">
        <v>0.0932925442697055</v>
      </c>
      <c r="AQ10" s="19" t="n">
        <v>0.163076759881297</v>
      </c>
      <c r="AR10" s="19" t="n">
        <v>0.0883816443783739</v>
      </c>
      <c r="AS10" s="19" t="n">
        <v>0.0511901090169339</v>
      </c>
      <c r="AT10" s="19" t="n">
        <v>0.136350331448217</v>
      </c>
      <c r="AU10" s="19"/>
      <c r="AV10" s="19" t="n">
        <v>0.104882235862726</v>
      </c>
      <c r="AW10" s="19" t="n">
        <v>0.0687207448573063</v>
      </c>
      <c r="AX10" s="19" t="n">
        <v>0.366086639354506</v>
      </c>
      <c r="AY10" s="19" t="n">
        <v>0.0929842884213884</v>
      </c>
      <c r="AZ10" s="19" t="n">
        <v>0.111949975134954</v>
      </c>
      <c r="BA10" s="19" t="n">
        <v>0.139162512692941</v>
      </c>
      <c r="BB10" s="19"/>
      <c r="BC10" s="19" t="n">
        <v>0.161246896239482</v>
      </c>
      <c r="BD10" s="19" t="n">
        <v>0.062653832454573</v>
      </c>
      <c r="BE10" s="19" t="n">
        <v>0.126932224867839</v>
      </c>
      <c r="BF10" s="19" t="n">
        <v>0.147086612972626</v>
      </c>
      <c r="BG10" s="19" t="n">
        <v>0</v>
      </c>
    </row>
    <row r="11">
      <c r="B11" s="20" t="s">
        <v>690</v>
      </c>
      <c r="C11" s="19" t="n">
        <v>0.251893937215528</v>
      </c>
      <c r="D11" s="19" t="n">
        <v>0.308189962398999</v>
      </c>
      <c r="E11" s="19" t="n">
        <v>0.20757918731835</v>
      </c>
      <c r="F11" s="19"/>
      <c r="G11" s="19" t="n">
        <v>0.146416720544362</v>
      </c>
      <c r="H11" s="19" t="n">
        <v>0.217905226365209</v>
      </c>
      <c r="I11" s="19" t="n">
        <v>0.210538113943784</v>
      </c>
      <c r="J11" s="19" t="n">
        <v>0.3472536782243</v>
      </c>
      <c r="K11" s="19" t="n">
        <v>0.300970644039283</v>
      </c>
      <c r="L11" s="19" t="n">
        <v>0.24537642696212</v>
      </c>
      <c r="M11" s="19"/>
      <c r="N11" s="19" t="n">
        <v>0.263766489568563</v>
      </c>
      <c r="O11" s="19" t="n">
        <v>0.259408458099728</v>
      </c>
      <c r="P11" s="19" t="n">
        <v>0.268555587261577</v>
      </c>
      <c r="Q11" s="19" t="n">
        <v>0.201334486353034</v>
      </c>
      <c r="R11" s="19"/>
      <c r="S11" s="19" t="n">
        <v>0.15354372547491</v>
      </c>
      <c r="T11" s="19" t="n">
        <v>0.375854393719715</v>
      </c>
      <c r="U11" s="19" t="n">
        <v>0.346843459636657</v>
      </c>
      <c r="V11" s="19" t="n">
        <v>0.136533478845376</v>
      </c>
      <c r="W11" s="19" t="n">
        <v>0.257184349695712</v>
      </c>
      <c r="X11" s="19" t="n">
        <v>0.0974805284534394</v>
      </c>
      <c r="Y11" s="19" t="n">
        <v>0.209315154751023</v>
      </c>
      <c r="Z11" s="19" t="n">
        <v>0.120319405402975</v>
      </c>
      <c r="AA11" s="19" t="n">
        <v>0.390491355252248</v>
      </c>
      <c r="AB11" s="19" t="n">
        <v>0.322481038386248</v>
      </c>
      <c r="AC11" s="19" t="n">
        <v>0.164048226464276</v>
      </c>
      <c r="AD11" s="19" t="n">
        <v>0</v>
      </c>
      <c r="AE11" s="19"/>
      <c r="AF11" s="19" t="n">
        <v>0.252148185398222</v>
      </c>
      <c r="AG11" s="19" t="n">
        <v>0.264703341718445</v>
      </c>
      <c r="AH11" s="19" t="n">
        <v>0.299318460774324</v>
      </c>
      <c r="AI11" s="19"/>
      <c r="AJ11" s="19" t="n">
        <v>0.328776100749546</v>
      </c>
      <c r="AK11" s="19" t="n">
        <v>0.197813676006487</v>
      </c>
      <c r="AL11" s="19" t="n">
        <v>0</v>
      </c>
      <c r="AM11" s="19" t="n">
        <v>0</v>
      </c>
      <c r="AN11" s="19" t="n">
        <v>0.2631291110786</v>
      </c>
      <c r="AO11" s="19"/>
      <c r="AP11" s="19" t="n">
        <v>0.348792198976604</v>
      </c>
      <c r="AQ11" s="19" t="n">
        <v>0.251893900916896</v>
      </c>
      <c r="AR11" s="19" t="n">
        <v>0.312911019881087</v>
      </c>
      <c r="AS11" s="19" t="n">
        <v>0.221956588673299</v>
      </c>
      <c r="AT11" s="19" t="n">
        <v>0</v>
      </c>
      <c r="AU11" s="19"/>
      <c r="AV11" s="19" t="n">
        <v>0.176805943945725</v>
      </c>
      <c r="AW11" s="19" t="n">
        <v>0.304753201825651</v>
      </c>
      <c r="AX11" s="19" t="n">
        <v>0.121802512140047</v>
      </c>
      <c r="AY11" s="19" t="n">
        <v>0.2799700701827</v>
      </c>
      <c r="AZ11" s="19" t="n">
        <v>0.0735391314117416</v>
      </c>
      <c r="BA11" s="19" t="n">
        <v>0.458690888059499</v>
      </c>
      <c r="BB11" s="19"/>
      <c r="BC11" s="19" t="n">
        <v>0.246672922161417</v>
      </c>
      <c r="BD11" s="19" t="n">
        <v>0.27530583343705</v>
      </c>
      <c r="BE11" s="19" t="n">
        <v>0.282942013461951</v>
      </c>
      <c r="BF11" s="19" t="n">
        <v>0.120913750132156</v>
      </c>
      <c r="BG11" s="19" t="n">
        <v>0</v>
      </c>
    </row>
    <row r="12">
      <c r="B12" s="20" t="s">
        <v>691</v>
      </c>
      <c r="C12" s="19" t="n">
        <v>0.178066082402822</v>
      </c>
      <c r="D12" s="19" t="n">
        <v>0.107973081097358</v>
      </c>
      <c r="E12" s="19" t="n">
        <v>0.240330240469571</v>
      </c>
      <c r="F12" s="19"/>
      <c r="G12" s="19" t="n">
        <v>0.151655331006379</v>
      </c>
      <c r="H12" s="19" t="n">
        <v>0.217357884440889</v>
      </c>
      <c r="I12" s="19" t="n">
        <v>0.11856549175839</v>
      </c>
      <c r="J12" s="19" t="n">
        <v>0.265555434154035</v>
      </c>
      <c r="K12" s="19" t="n">
        <v>0.0928655818798782</v>
      </c>
      <c r="L12" s="19" t="n">
        <v>0.172339736435486</v>
      </c>
      <c r="M12" s="19"/>
      <c r="N12" s="19" t="n">
        <v>0.242083246801852</v>
      </c>
      <c r="O12" s="19" t="n">
        <v>0.150619552266427</v>
      </c>
      <c r="P12" s="19" t="n">
        <v>0.193868631572223</v>
      </c>
      <c r="Q12" s="19" t="n">
        <v>0.108544037621533</v>
      </c>
      <c r="R12" s="19"/>
      <c r="S12" s="19" t="n">
        <v>0.240676773170726</v>
      </c>
      <c r="T12" s="19" t="n">
        <v>0.180894803101092</v>
      </c>
      <c r="U12" s="19" t="n">
        <v>0.0973828409300379</v>
      </c>
      <c r="V12" s="19" t="n">
        <v>0.139790643737086</v>
      </c>
      <c r="W12" s="19" t="n">
        <v>0.119181663034493</v>
      </c>
      <c r="X12" s="19" t="n">
        <v>0.175168093339731</v>
      </c>
      <c r="Y12" s="19" t="n">
        <v>0.374550067453549</v>
      </c>
      <c r="Z12" s="19" t="n">
        <v>0.332354732669605</v>
      </c>
      <c r="AA12" s="19" t="n">
        <v>0.108033485585728</v>
      </c>
      <c r="AB12" s="19" t="n">
        <v>0.0615035510706747</v>
      </c>
      <c r="AC12" s="19" t="n">
        <v>0.202402201762131</v>
      </c>
      <c r="AD12" s="19" t="n">
        <v>0</v>
      </c>
      <c r="AE12" s="19"/>
      <c r="AF12" s="19" t="n">
        <v>0.154795010192233</v>
      </c>
      <c r="AG12" s="19" t="n">
        <v>0.180408624527709</v>
      </c>
      <c r="AH12" s="19" t="n">
        <v>0.142179874997902</v>
      </c>
      <c r="AI12" s="19"/>
      <c r="AJ12" s="19" t="n">
        <v>0.155837867093307</v>
      </c>
      <c r="AK12" s="19" t="n">
        <v>0.245059714700698</v>
      </c>
      <c r="AL12" s="19" t="n">
        <v>0.179647811035424</v>
      </c>
      <c r="AM12" s="19" t="n">
        <v>0.545408064814188</v>
      </c>
      <c r="AN12" s="19" t="n">
        <v>0.162159048943798</v>
      </c>
      <c r="AO12" s="19"/>
      <c r="AP12" s="19" t="n">
        <v>0.132107536561004</v>
      </c>
      <c r="AQ12" s="19" t="n">
        <v>0.206787685994894</v>
      </c>
      <c r="AR12" s="19" t="n">
        <v>0.30717023467426</v>
      </c>
      <c r="AS12" s="19" t="n">
        <v>0.286740251354472</v>
      </c>
      <c r="AT12" s="19" t="n">
        <v>0.0884400779679595</v>
      </c>
      <c r="AU12" s="19"/>
      <c r="AV12" s="19" t="n">
        <v>0.270710590853155</v>
      </c>
      <c r="AW12" s="19" t="n">
        <v>0.138258405252956</v>
      </c>
      <c r="AX12" s="19" t="n">
        <v>0.258015432821583</v>
      </c>
      <c r="AY12" s="19" t="n">
        <v>0.186409175423872</v>
      </c>
      <c r="AZ12" s="19" t="n">
        <v>0.0726134247294189</v>
      </c>
      <c r="BA12" s="19" t="n">
        <v>0.0782856807875749</v>
      </c>
      <c r="BB12" s="19"/>
      <c r="BC12" s="19" t="n">
        <v>0.16202757508689</v>
      </c>
      <c r="BD12" s="19" t="n">
        <v>0.162676145343</v>
      </c>
      <c r="BE12" s="19" t="n">
        <v>0.188865753722356</v>
      </c>
      <c r="BF12" s="19" t="n">
        <v>0.264607419303725</v>
      </c>
      <c r="BG12" s="19" t="n">
        <v>0.303697679966173</v>
      </c>
    </row>
    <row r="13">
      <c r="B13" s="20" t="s">
        <v>692</v>
      </c>
      <c r="C13" s="19" t="n">
        <v>0.0636240206747756</v>
      </c>
      <c r="D13" s="19" t="n">
        <v>0.0399096205737643</v>
      </c>
      <c r="E13" s="19" t="n">
        <v>0.0847384269274577</v>
      </c>
      <c r="F13" s="19"/>
      <c r="G13" s="19" t="n">
        <v>0</v>
      </c>
      <c r="H13" s="19" t="n">
        <v>0.0789371125444643</v>
      </c>
      <c r="I13" s="19" t="n">
        <v>0.172207030007096</v>
      </c>
      <c r="J13" s="19" t="n">
        <v>0.0491015052699371</v>
      </c>
      <c r="K13" s="19" t="n">
        <v>0.0572139169100117</v>
      </c>
      <c r="L13" s="19" t="n">
        <v>0.0323534275991823</v>
      </c>
      <c r="M13" s="19"/>
      <c r="N13" s="19" t="n">
        <v>0.0772103204775469</v>
      </c>
      <c r="O13" s="19" t="n">
        <v>0.0780978650930604</v>
      </c>
      <c r="P13" s="19" t="n">
        <v>0.0468070519357704</v>
      </c>
      <c r="Q13" s="19" t="n">
        <v>0.0376503659125478</v>
      </c>
      <c r="R13" s="19"/>
      <c r="S13" s="19" t="n">
        <v>0.0772613167821625</v>
      </c>
      <c r="T13" s="19" t="n">
        <v>0.122469253836997</v>
      </c>
      <c r="U13" s="19" t="n">
        <v>0.108960746531659</v>
      </c>
      <c r="V13" s="19" t="n">
        <v>0</v>
      </c>
      <c r="W13" s="19" t="n">
        <v>0</v>
      </c>
      <c r="X13" s="19" t="n">
        <v>0.20052717021668</v>
      </c>
      <c r="Y13" s="19" t="n">
        <v>0</v>
      </c>
      <c r="Z13" s="19" t="n">
        <v>0.135232990337253</v>
      </c>
      <c r="AA13" s="19" t="n">
        <v>0</v>
      </c>
      <c r="AB13" s="19" t="n">
        <v>0</v>
      </c>
      <c r="AC13" s="19" t="n">
        <v>0</v>
      </c>
      <c r="AD13" s="19" t="n">
        <v>0</v>
      </c>
      <c r="AE13" s="19"/>
      <c r="AF13" s="19" t="n">
        <v>0.0733175266230809</v>
      </c>
      <c r="AG13" s="19" t="n">
        <v>0.0546336180205271</v>
      </c>
      <c r="AH13" s="19" t="n">
        <v>0.114811297815446</v>
      </c>
      <c r="AI13" s="19"/>
      <c r="AJ13" s="19" t="n">
        <v>0.063918527441004</v>
      </c>
      <c r="AK13" s="19" t="n">
        <v>0.0519225600644231</v>
      </c>
      <c r="AL13" s="19" t="n">
        <v>0.172286500193442</v>
      </c>
      <c r="AM13" s="19" t="n">
        <v>0</v>
      </c>
      <c r="AN13" s="19" t="n">
        <v>0.058042488874788</v>
      </c>
      <c r="AO13" s="19"/>
      <c r="AP13" s="19" t="n">
        <v>0.0806565327263532</v>
      </c>
      <c r="AQ13" s="19" t="n">
        <v>0.0398919942092424</v>
      </c>
      <c r="AR13" s="19" t="n">
        <v>0.140783246097191</v>
      </c>
      <c r="AS13" s="19" t="n">
        <v>0.059718267741206</v>
      </c>
      <c r="AT13" s="19" t="n">
        <v>0.0979292129859604</v>
      </c>
      <c r="AU13" s="19"/>
      <c r="AV13" s="19" t="n">
        <v>0.0614575041914566</v>
      </c>
      <c r="AW13" s="19" t="n">
        <v>0.0866670698874527</v>
      </c>
      <c r="AX13" s="19" t="n">
        <v>0.122702658795584</v>
      </c>
      <c r="AY13" s="19" t="n">
        <v>0.0353976685772007</v>
      </c>
      <c r="AZ13" s="19" t="n">
        <v>0.0804044467095955</v>
      </c>
      <c r="BA13" s="19" t="n">
        <v>0.0885459170506251</v>
      </c>
      <c r="BB13" s="19"/>
      <c r="BC13" s="19" t="n">
        <v>0.0909616223778013</v>
      </c>
      <c r="BD13" s="19" t="n">
        <v>0.0395411714487256</v>
      </c>
      <c r="BE13" s="19" t="n">
        <v>0.0788805290369596</v>
      </c>
      <c r="BF13" s="19" t="n">
        <v>0.0674235688259486</v>
      </c>
      <c r="BG13" s="19" t="n">
        <v>0.254876912587447</v>
      </c>
    </row>
    <row r="14">
      <c r="B14" s="20" t="s">
        <v>598</v>
      </c>
      <c r="C14" s="19" t="n">
        <v>0.0473450749551324</v>
      </c>
      <c r="D14" s="19" t="n">
        <v>0.0140190397713975</v>
      </c>
      <c r="E14" s="19" t="n">
        <v>0.0764108452945688</v>
      </c>
      <c r="F14" s="19"/>
      <c r="G14" s="19" t="n">
        <v>0.128767751376645</v>
      </c>
      <c r="H14" s="19" t="n">
        <v>0.0480908912858912</v>
      </c>
      <c r="I14" s="19" t="n">
        <v>0.0562508486717535</v>
      </c>
      <c r="J14" s="19" t="n">
        <v>0</v>
      </c>
      <c r="K14" s="19" t="n">
        <v>0.062938521939862</v>
      </c>
      <c r="L14" s="19" t="n">
        <v>0.0297789595036938</v>
      </c>
      <c r="M14" s="19"/>
      <c r="N14" s="19" t="n">
        <v>0.0316179874492401</v>
      </c>
      <c r="O14" s="19" t="n">
        <v>0.0505802635730736</v>
      </c>
      <c r="P14" s="19" t="n">
        <v>0.0709666059196158</v>
      </c>
      <c r="Q14" s="19" t="n">
        <v>0.0382803482109855</v>
      </c>
      <c r="R14" s="19"/>
      <c r="S14" s="19" t="n">
        <v>0</v>
      </c>
      <c r="T14" s="19" t="n">
        <v>0.0837355669343263</v>
      </c>
      <c r="U14" s="19" t="n">
        <v>0.229587233965117</v>
      </c>
      <c r="V14" s="19" t="n">
        <v>0</v>
      </c>
      <c r="W14" s="19" t="n">
        <v>0</v>
      </c>
      <c r="X14" s="19" t="n">
        <v>0.0899317224828264</v>
      </c>
      <c r="Y14" s="19" t="n">
        <v>0</v>
      </c>
      <c r="Z14" s="19" t="n">
        <v>0</v>
      </c>
      <c r="AA14" s="19" t="n">
        <v>0.0638145033732143</v>
      </c>
      <c r="AB14" s="19" t="n">
        <v>0</v>
      </c>
      <c r="AC14" s="19" t="n">
        <v>0</v>
      </c>
      <c r="AD14" s="19" t="n">
        <v>0</v>
      </c>
      <c r="AE14" s="19"/>
      <c r="AF14" s="19" t="n">
        <v>0.0403081081419645</v>
      </c>
      <c r="AG14" s="19" t="n">
        <v>0.046349663411439</v>
      </c>
      <c r="AH14" s="19" t="n">
        <v>0</v>
      </c>
      <c r="AI14" s="19"/>
      <c r="AJ14" s="19" t="n">
        <v>0</v>
      </c>
      <c r="AK14" s="19" t="n">
        <v>0.0931491621227219</v>
      </c>
      <c r="AL14" s="19" t="n">
        <v>0</v>
      </c>
      <c r="AM14" s="19" t="n">
        <v>0</v>
      </c>
      <c r="AN14" s="19" t="n">
        <v>0</v>
      </c>
      <c r="AO14" s="19"/>
      <c r="AP14" s="19" t="n">
        <v>0</v>
      </c>
      <c r="AQ14" s="19" t="n">
        <v>0.0512814088174661</v>
      </c>
      <c r="AR14" s="19" t="n">
        <v>0</v>
      </c>
      <c r="AS14" s="19" t="n">
        <v>0.0528293550081955</v>
      </c>
      <c r="AT14" s="19" t="n">
        <v>0.310123235396772</v>
      </c>
      <c r="AU14" s="19"/>
      <c r="AV14" s="19" t="n">
        <v>0.0373401470092824</v>
      </c>
      <c r="AW14" s="19" t="n">
        <v>0</v>
      </c>
      <c r="AX14" s="19" t="n">
        <v>0</v>
      </c>
      <c r="AY14" s="19" t="n">
        <v>0.0343442417265607</v>
      </c>
      <c r="AZ14" s="19" t="n">
        <v>0.360039901193363</v>
      </c>
      <c r="BA14" s="19" t="n">
        <v>0</v>
      </c>
      <c r="BB14" s="19"/>
      <c r="BC14" s="19" t="n">
        <v>0.0359177601956599</v>
      </c>
      <c r="BD14" s="19" t="n">
        <v>0.0569023097450726</v>
      </c>
      <c r="BE14" s="19" t="n">
        <v>0.0325274753004456</v>
      </c>
      <c r="BF14" s="19" t="n">
        <v>0.08422055953599</v>
      </c>
      <c r="BG14" s="19" t="n">
        <v>0</v>
      </c>
    </row>
    <row r="15">
      <c r="B15" s="20" t="s">
        <v>693</v>
      </c>
      <c r="C15" s="19" t="n">
        <v>0.0694334809145001</v>
      </c>
      <c r="D15" s="19" t="n">
        <v>0.0778825500019923</v>
      </c>
      <c r="E15" s="19" t="n">
        <v>0.0488215056511402</v>
      </c>
      <c r="F15" s="19"/>
      <c r="G15" s="19" t="n">
        <v>0.0654045843123483</v>
      </c>
      <c r="H15" s="19" t="n">
        <v>0</v>
      </c>
      <c r="I15" s="19" t="n">
        <v>0.112505027680857</v>
      </c>
      <c r="J15" s="19" t="n">
        <v>0.0938034794119753</v>
      </c>
      <c r="K15" s="19" t="n">
        <v>0.0911594441367718</v>
      </c>
      <c r="L15" s="19" t="n">
        <v>0.0667748657729209</v>
      </c>
      <c r="M15" s="19"/>
      <c r="N15" s="19" t="n">
        <v>0.0505811856846685</v>
      </c>
      <c r="O15" s="19" t="n">
        <v>0.0722851744940051</v>
      </c>
      <c r="P15" s="19" t="n">
        <v>0.0848711512636023</v>
      </c>
      <c r="Q15" s="19" t="n">
        <v>0.0753843210894284</v>
      </c>
      <c r="R15" s="19"/>
      <c r="S15" s="19" t="n">
        <v>0</v>
      </c>
      <c r="T15" s="19" t="n">
        <v>0.0377266450581171</v>
      </c>
      <c r="U15" s="19" t="n">
        <v>0.0967705494334479</v>
      </c>
      <c r="V15" s="19" t="n">
        <v>0</v>
      </c>
      <c r="W15" s="19" t="n">
        <v>0.124258486953047</v>
      </c>
      <c r="X15" s="19" t="n">
        <v>0.0778772211882681</v>
      </c>
      <c r="Y15" s="19" t="n">
        <v>0</v>
      </c>
      <c r="Z15" s="19" t="n">
        <v>0.113570007324948</v>
      </c>
      <c r="AA15" s="19" t="n">
        <v>0.120223178086006</v>
      </c>
      <c r="AB15" s="19" t="n">
        <v>0.141661280287571</v>
      </c>
      <c r="AC15" s="19" t="n">
        <v>0</v>
      </c>
      <c r="AD15" s="19" t="n">
        <v>0.519431899689695</v>
      </c>
      <c r="AE15" s="19"/>
      <c r="AF15" s="19" t="n">
        <v>0.0190127760428484</v>
      </c>
      <c r="AG15" s="19" t="n">
        <v>0.104412202082722</v>
      </c>
      <c r="AH15" s="19" t="n">
        <v>0.101786693226392</v>
      </c>
      <c r="AI15" s="19"/>
      <c r="AJ15" s="19" t="n">
        <v>0.0175984266943301</v>
      </c>
      <c r="AK15" s="19" t="n">
        <v>0.128247875627217</v>
      </c>
      <c r="AL15" s="19" t="n">
        <v>0</v>
      </c>
      <c r="AM15" s="19" t="n">
        <v>0</v>
      </c>
      <c r="AN15" s="19" t="n">
        <v>0.122083758879823</v>
      </c>
      <c r="AO15" s="19"/>
      <c r="AP15" s="19" t="n">
        <v>0</v>
      </c>
      <c r="AQ15" s="19" t="n">
        <v>0.0739360327335313</v>
      </c>
      <c r="AR15" s="19" t="n">
        <v>0</v>
      </c>
      <c r="AS15" s="19" t="n">
        <v>0.0483580936193021</v>
      </c>
      <c r="AT15" s="19" t="n">
        <v>0.215797385852978</v>
      </c>
      <c r="AU15" s="19"/>
      <c r="AV15" s="19" t="n">
        <v>0.111351640004978</v>
      </c>
      <c r="AW15" s="19" t="n">
        <v>0</v>
      </c>
      <c r="AX15" s="19" t="n">
        <v>0</v>
      </c>
      <c r="AY15" s="19" t="n">
        <v>0.0584649919608805</v>
      </c>
      <c r="AZ15" s="19" t="n">
        <v>0.177179708504074</v>
      </c>
      <c r="BA15" s="19" t="n">
        <v>0</v>
      </c>
      <c r="BB15" s="19"/>
      <c r="BC15" s="19" t="n">
        <v>0.0297880164290876</v>
      </c>
      <c r="BD15" s="19" t="n">
        <v>0.114562965024449</v>
      </c>
      <c r="BE15" s="19" t="n">
        <v>0.0311187727646999</v>
      </c>
      <c r="BF15" s="19" t="n">
        <v>0</v>
      </c>
      <c r="BG15" s="19" t="n">
        <v>0.265523383232275</v>
      </c>
    </row>
    <row r="16">
      <c r="B16" s="20" t="s">
        <v>100</v>
      </c>
      <c r="C16" s="21" t="n">
        <v>0.0975498172146924</v>
      </c>
      <c r="D16" s="21" t="n">
        <v>0.0943947193018365</v>
      </c>
      <c r="E16" s="21" t="n">
        <v>0.10164334173695</v>
      </c>
      <c r="F16" s="21"/>
      <c r="G16" s="21" t="n">
        <v>0.10992801548027</v>
      </c>
      <c r="H16" s="21" t="n">
        <v>0.122107923893832</v>
      </c>
      <c r="I16" s="21" t="n">
        <v>0.165794868837751</v>
      </c>
      <c r="J16" s="21" t="n">
        <v>0.0646003590988876</v>
      </c>
      <c r="K16" s="21" t="n">
        <v>0.0887344773914592</v>
      </c>
      <c r="L16" s="21" t="n">
        <v>0.0614384472361351</v>
      </c>
      <c r="M16" s="21"/>
      <c r="N16" s="21" t="n">
        <v>0.0451057347783305</v>
      </c>
      <c r="O16" s="21" t="n">
        <v>0.0713102361711526</v>
      </c>
      <c r="P16" s="21" t="n">
        <v>0.114741275262093</v>
      </c>
      <c r="Q16" s="21" t="n">
        <v>0.202806442365353</v>
      </c>
      <c r="R16" s="21"/>
      <c r="S16" s="21" t="n">
        <v>0</v>
      </c>
      <c r="T16" s="21" t="n">
        <v>0.0378780546166663</v>
      </c>
      <c r="U16" s="21" t="n">
        <v>0</v>
      </c>
      <c r="V16" s="21" t="n">
        <v>0.166895151911579</v>
      </c>
      <c r="W16" s="21" t="n">
        <v>0</v>
      </c>
      <c r="X16" s="21" t="n">
        <v>0.0750338435851593</v>
      </c>
      <c r="Y16" s="21" t="n">
        <v>0.209408226249297</v>
      </c>
      <c r="Z16" s="21" t="n">
        <v>0</v>
      </c>
      <c r="AA16" s="21" t="n">
        <v>0.0697955602876733</v>
      </c>
      <c r="AB16" s="21" t="n">
        <v>0.305682078263539</v>
      </c>
      <c r="AC16" s="21" t="n">
        <v>0.175379902796333</v>
      </c>
      <c r="AD16" s="21" t="n">
        <v>0</v>
      </c>
      <c r="AE16" s="21"/>
      <c r="AF16" s="21" t="n">
        <v>0.0478932990870507</v>
      </c>
      <c r="AG16" s="21" t="n">
        <v>0.122371986143909</v>
      </c>
      <c r="AH16" s="21" t="n">
        <v>0.135941522058827</v>
      </c>
      <c r="AI16" s="21"/>
      <c r="AJ16" s="21" t="n">
        <v>0.0559635490095375</v>
      </c>
      <c r="AK16" s="21" t="n">
        <v>0.094889749983252</v>
      </c>
      <c r="AL16" s="21" t="n">
        <v>0.184488245464688</v>
      </c>
      <c r="AM16" s="21" t="n">
        <v>0</v>
      </c>
      <c r="AN16" s="21" t="n">
        <v>0.116630972782618</v>
      </c>
      <c r="AO16" s="21"/>
      <c r="AP16" s="21" t="n">
        <v>0.0293787605372305</v>
      </c>
      <c r="AQ16" s="21" t="n">
        <v>0.106943557334672</v>
      </c>
      <c r="AR16" s="21" t="n">
        <v>0.150753854969089</v>
      </c>
      <c r="AS16" s="21" t="n">
        <v>0.0364885156242718</v>
      </c>
      <c r="AT16" s="21" t="n">
        <v>0</v>
      </c>
      <c r="AU16" s="21"/>
      <c r="AV16" s="21" t="n">
        <v>0.0950686945926491</v>
      </c>
      <c r="AW16" s="21" t="n">
        <v>0.0640590065459492</v>
      </c>
      <c r="AX16" s="21" t="n">
        <v>0.13139275688828</v>
      </c>
      <c r="AY16" s="21" t="n">
        <v>0.0677810144739025</v>
      </c>
      <c r="AZ16" s="21" t="n">
        <v>0</v>
      </c>
      <c r="BA16" s="21" t="n">
        <v>0.23531500140936</v>
      </c>
      <c r="BB16" s="21"/>
      <c r="BC16" s="21" t="n">
        <v>0.146876299940674</v>
      </c>
      <c r="BD16" s="21" t="n">
        <v>0.136301579253768</v>
      </c>
      <c r="BE16" s="21" t="n">
        <v>0.0750276280706455</v>
      </c>
      <c r="BF16" s="21" t="n">
        <v>0.124635256197628</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105</v>
      </c>
      <c r="D7" s="11" t="n">
        <v>47</v>
      </c>
      <c r="E7" s="11" t="n">
        <v>57</v>
      </c>
      <c r="F7" s="11"/>
      <c r="G7" s="11" t="n">
        <v>10</v>
      </c>
      <c r="H7" s="11" t="n">
        <v>13</v>
      </c>
      <c r="I7" s="11" t="n">
        <v>18</v>
      </c>
      <c r="J7" s="11" t="n">
        <v>23</v>
      </c>
      <c r="K7" s="11" t="n">
        <v>18</v>
      </c>
      <c r="L7" s="11" t="n">
        <v>23</v>
      </c>
      <c r="M7" s="11"/>
      <c r="N7" s="11" t="n">
        <v>26</v>
      </c>
      <c r="O7" s="11" t="n">
        <v>27</v>
      </c>
      <c r="P7" s="11" t="n">
        <v>22</v>
      </c>
      <c r="Q7" s="11" t="n">
        <v>30</v>
      </c>
      <c r="R7" s="11"/>
      <c r="S7" s="11" t="n">
        <v>19</v>
      </c>
      <c r="T7" s="11" t="n">
        <v>18</v>
      </c>
      <c r="U7" s="11" t="n">
        <v>8</v>
      </c>
      <c r="V7" s="11" t="n">
        <v>7</v>
      </c>
      <c r="W7" s="11" t="n">
        <v>6</v>
      </c>
      <c r="X7" s="11" t="n">
        <v>3</v>
      </c>
      <c r="Y7" s="11" t="n">
        <v>8</v>
      </c>
      <c r="Z7" s="11" t="n">
        <v>4</v>
      </c>
      <c r="AA7" s="11" t="n">
        <v>10</v>
      </c>
      <c r="AB7" s="11" t="n">
        <v>13</v>
      </c>
      <c r="AC7" s="11" t="n">
        <v>6</v>
      </c>
      <c r="AD7" s="11" t="n">
        <v>3</v>
      </c>
      <c r="AE7" s="11"/>
      <c r="AF7" s="11" t="n">
        <v>41</v>
      </c>
      <c r="AG7" s="11" t="n">
        <v>37</v>
      </c>
      <c r="AH7" s="11" t="n">
        <v>20</v>
      </c>
      <c r="AI7" s="11"/>
      <c r="AJ7" s="11" t="n">
        <v>32</v>
      </c>
      <c r="AK7" s="11" t="n">
        <v>26</v>
      </c>
      <c r="AL7" s="11" t="n">
        <v>4</v>
      </c>
      <c r="AM7" s="11" t="n">
        <v>5</v>
      </c>
      <c r="AN7" s="11" t="n">
        <v>13</v>
      </c>
      <c r="AO7" s="11"/>
      <c r="AP7" s="11" t="n">
        <v>21</v>
      </c>
      <c r="AQ7" s="11" t="n">
        <v>33</v>
      </c>
      <c r="AR7" s="11" t="n">
        <v>7</v>
      </c>
      <c r="AS7" s="11" t="n">
        <v>13</v>
      </c>
      <c r="AT7" s="11" t="n">
        <v>6</v>
      </c>
      <c r="AU7" s="11"/>
      <c r="AV7" s="11" t="n">
        <v>28</v>
      </c>
      <c r="AW7" s="11" t="n">
        <v>18</v>
      </c>
      <c r="AX7" s="11" t="n">
        <v>6</v>
      </c>
      <c r="AY7" s="11" t="n">
        <v>19</v>
      </c>
      <c r="AZ7" s="11" t="n">
        <v>9</v>
      </c>
      <c r="BA7" s="11" t="n">
        <v>8</v>
      </c>
      <c r="BB7" s="11"/>
      <c r="BC7" s="11" t="n">
        <v>24</v>
      </c>
      <c r="BD7" s="11" t="n">
        <v>21</v>
      </c>
      <c r="BE7" s="11" t="n">
        <v>34</v>
      </c>
      <c r="BF7" s="11" t="n">
        <v>6</v>
      </c>
      <c r="BG7" s="11" t="n">
        <v>1</v>
      </c>
    </row>
    <row r="8" ht="30" customHeight="1">
      <c r="B8" s="12" t="s">
        <v>20</v>
      </c>
      <c r="C8" s="12" t="n">
        <v>105</v>
      </c>
      <c r="D8" s="12" t="n">
        <v>47</v>
      </c>
      <c r="E8" s="12" t="n">
        <v>57</v>
      </c>
      <c r="F8" s="12"/>
      <c r="G8" s="12" t="n">
        <v>10</v>
      </c>
      <c r="H8" s="12" t="n">
        <v>13</v>
      </c>
      <c r="I8" s="12" t="n">
        <v>21</v>
      </c>
      <c r="J8" s="12" t="n">
        <v>22</v>
      </c>
      <c r="K8" s="12" t="n">
        <v>18</v>
      </c>
      <c r="L8" s="12" t="n">
        <v>22</v>
      </c>
      <c r="M8" s="12"/>
      <c r="N8" s="12" t="n">
        <v>25</v>
      </c>
      <c r="O8" s="12" t="n">
        <v>30</v>
      </c>
      <c r="P8" s="12" t="n">
        <v>21</v>
      </c>
      <c r="Q8" s="12" t="n">
        <v>29</v>
      </c>
      <c r="R8" s="12"/>
      <c r="S8" s="12" t="n">
        <v>19</v>
      </c>
      <c r="T8" s="12" t="n">
        <v>18</v>
      </c>
      <c r="U8" s="12" t="n">
        <v>9</v>
      </c>
      <c r="V8" s="12" t="n">
        <v>9</v>
      </c>
      <c r="W8" s="12" t="n">
        <v>6</v>
      </c>
      <c r="X8" s="12" t="n">
        <v>4</v>
      </c>
      <c r="Y8" s="12" t="n">
        <v>8</v>
      </c>
      <c r="Z8" s="12" t="n">
        <v>3</v>
      </c>
      <c r="AA8" s="12" t="n">
        <v>9</v>
      </c>
      <c r="AB8" s="12" t="n">
        <v>12</v>
      </c>
      <c r="AC8" s="12" t="n">
        <v>5</v>
      </c>
      <c r="AD8" s="12" t="n">
        <v>3</v>
      </c>
      <c r="AE8" s="12"/>
      <c r="AF8" s="12" t="n">
        <v>42</v>
      </c>
      <c r="AG8" s="12" t="n">
        <v>36</v>
      </c>
      <c r="AH8" s="12" t="n">
        <v>20</v>
      </c>
      <c r="AI8" s="12"/>
      <c r="AJ8" s="12" t="n">
        <v>32</v>
      </c>
      <c r="AK8" s="12" t="n">
        <v>27</v>
      </c>
      <c r="AL8" s="12" t="n">
        <v>4</v>
      </c>
      <c r="AM8" s="12" t="n">
        <v>5</v>
      </c>
      <c r="AN8" s="12" t="n">
        <v>13</v>
      </c>
      <c r="AO8" s="12"/>
      <c r="AP8" s="12" t="n">
        <v>21</v>
      </c>
      <c r="AQ8" s="12" t="n">
        <v>34</v>
      </c>
      <c r="AR8" s="12" t="n">
        <v>7</v>
      </c>
      <c r="AS8" s="12" t="n">
        <v>12</v>
      </c>
      <c r="AT8" s="12" t="n">
        <v>6</v>
      </c>
      <c r="AU8" s="12"/>
      <c r="AV8" s="12" t="n">
        <v>30</v>
      </c>
      <c r="AW8" s="12" t="n">
        <v>19</v>
      </c>
      <c r="AX8" s="12" t="n">
        <v>6</v>
      </c>
      <c r="AY8" s="12" t="n">
        <v>18</v>
      </c>
      <c r="AZ8" s="12" t="n">
        <v>9</v>
      </c>
      <c r="BA8" s="12" t="n">
        <v>7</v>
      </c>
      <c r="BB8" s="12"/>
      <c r="BC8" s="12" t="n">
        <v>24</v>
      </c>
      <c r="BD8" s="12" t="n">
        <v>21</v>
      </c>
      <c r="BE8" s="12" t="n">
        <v>33</v>
      </c>
      <c r="BF8" s="12" t="n">
        <v>6</v>
      </c>
      <c r="BG8" s="12" t="n">
        <v>1</v>
      </c>
    </row>
    <row r="9">
      <c r="B9" s="20" t="s">
        <v>688</v>
      </c>
      <c r="C9" s="19" t="n">
        <v>0.1460064584784</v>
      </c>
      <c r="D9" s="19" t="n">
        <v>0.128516008599664</v>
      </c>
      <c r="E9" s="19" t="n">
        <v>0.162664793342214</v>
      </c>
      <c r="F9" s="19"/>
      <c r="G9" s="19" t="n">
        <v>0</v>
      </c>
      <c r="H9" s="19" t="n">
        <v>0.160889478352299</v>
      </c>
      <c r="I9" s="19" t="n">
        <v>0.0558469789316726</v>
      </c>
      <c r="J9" s="19" t="n">
        <v>0.179377443563401</v>
      </c>
      <c r="K9" s="19" t="n">
        <v>0.164356661947459</v>
      </c>
      <c r="L9" s="19" t="n">
        <v>0.23957684050169</v>
      </c>
      <c r="M9" s="19"/>
      <c r="N9" s="19" t="n">
        <v>0.125620898938174</v>
      </c>
      <c r="O9" s="19" t="n">
        <v>0.137261174643272</v>
      </c>
      <c r="P9" s="19" t="n">
        <v>0.23034211446116</v>
      </c>
      <c r="Q9" s="19" t="n">
        <v>0.111835898493287</v>
      </c>
      <c r="R9" s="19"/>
      <c r="S9" s="19" t="n">
        <v>0.110731961577928</v>
      </c>
      <c r="T9" s="19" t="n">
        <v>0.113133766129875</v>
      </c>
      <c r="U9" s="19" t="n">
        <v>0.232032704668938</v>
      </c>
      <c r="V9" s="19" t="n">
        <v>0.130233313830914</v>
      </c>
      <c r="W9" s="19" t="n">
        <v>0</v>
      </c>
      <c r="X9" s="19" t="n">
        <v>0.316086183863348</v>
      </c>
      <c r="Y9" s="19" t="n">
        <v>0</v>
      </c>
      <c r="Z9" s="19" t="n">
        <v>0</v>
      </c>
      <c r="AA9" s="19" t="n">
        <v>0.213461515992665</v>
      </c>
      <c r="AB9" s="19" t="n">
        <v>0.330768725015855</v>
      </c>
      <c r="AC9" s="19" t="n">
        <v>0.182069384579724</v>
      </c>
      <c r="AD9" s="19" t="n">
        <v>0</v>
      </c>
      <c r="AE9" s="19"/>
      <c r="AF9" s="19" t="n">
        <v>0.20216346330447</v>
      </c>
      <c r="AG9" s="19" t="n">
        <v>0.139037241656842</v>
      </c>
      <c r="AH9" s="19" t="n">
        <v>0.0949768027374636</v>
      </c>
      <c r="AI9" s="19"/>
      <c r="AJ9" s="19" t="n">
        <v>0.241073745686878</v>
      </c>
      <c r="AK9" s="19" t="n">
        <v>0.114198191838281</v>
      </c>
      <c r="AL9" s="19" t="n">
        <v>0.232654233981824</v>
      </c>
      <c r="AM9" s="19" t="n">
        <v>0</v>
      </c>
      <c r="AN9" s="19" t="n">
        <v>0.140880741084854</v>
      </c>
      <c r="AO9" s="19"/>
      <c r="AP9" s="19" t="n">
        <v>0.30693754536516</v>
      </c>
      <c r="AQ9" s="19" t="n">
        <v>0.140853190047905</v>
      </c>
      <c r="AR9" s="19" t="n">
        <v>0</v>
      </c>
      <c r="AS9" s="19" t="n">
        <v>0.16551196018141</v>
      </c>
      <c r="AT9" s="19" t="n">
        <v>0</v>
      </c>
      <c r="AU9" s="19"/>
      <c r="AV9" s="19" t="n">
        <v>0.0996742130158834</v>
      </c>
      <c r="AW9" s="19" t="n">
        <v>0.293290375731842</v>
      </c>
      <c r="AX9" s="19" t="n">
        <v>0.166179140918498</v>
      </c>
      <c r="AY9" s="19" t="n">
        <v>0.171249640838867</v>
      </c>
      <c r="AZ9" s="19" t="n">
        <v>0</v>
      </c>
      <c r="BA9" s="19" t="n">
        <v>0</v>
      </c>
      <c r="BB9" s="19"/>
      <c r="BC9" s="19" t="n">
        <v>0.161103486394651</v>
      </c>
      <c r="BD9" s="19" t="n">
        <v>0.047700163910924</v>
      </c>
      <c r="BE9" s="19" t="n">
        <v>0.0665472063131968</v>
      </c>
      <c r="BF9" s="19" t="n">
        <v>0.330300205162705</v>
      </c>
      <c r="BG9" s="19" t="n">
        <v>0</v>
      </c>
    </row>
    <row r="10">
      <c r="B10" s="20" t="s">
        <v>689</v>
      </c>
      <c r="C10" s="19" t="n">
        <v>0.142540520045866</v>
      </c>
      <c r="D10" s="19" t="n">
        <v>0.172394926030485</v>
      </c>
      <c r="E10" s="19" t="n">
        <v>0.104703337897096</v>
      </c>
      <c r="F10" s="19"/>
      <c r="G10" s="19" t="n">
        <v>0.21624277809886</v>
      </c>
      <c r="H10" s="19" t="n">
        <v>0.207388996954561</v>
      </c>
      <c r="I10" s="19" t="n">
        <v>0.217127914007494</v>
      </c>
      <c r="J10" s="19" t="n">
        <v>0.0393313255783997</v>
      </c>
      <c r="K10" s="19" t="n">
        <v>0.145266960638128</v>
      </c>
      <c r="L10" s="19" t="n">
        <v>0.10068018776796</v>
      </c>
      <c r="M10" s="19"/>
      <c r="N10" s="19" t="n">
        <v>0.0945538988380804</v>
      </c>
      <c r="O10" s="19" t="n">
        <v>0.142151310211655</v>
      </c>
      <c r="P10" s="19" t="n">
        <v>0.0409045235093209</v>
      </c>
      <c r="Q10" s="19" t="n">
        <v>0.257944726230579</v>
      </c>
      <c r="R10" s="19"/>
      <c r="S10" s="19" t="n">
        <v>0.220476335605557</v>
      </c>
      <c r="T10" s="19" t="n">
        <v>0.0482693545214229</v>
      </c>
      <c r="U10" s="19" t="n">
        <v>0.255253819302562</v>
      </c>
      <c r="V10" s="19" t="n">
        <v>0.115062887731267</v>
      </c>
      <c r="W10" s="19" t="n">
        <v>0</v>
      </c>
      <c r="X10" s="19" t="n">
        <v>0</v>
      </c>
      <c r="Y10" s="19" t="n">
        <v>0.103395128012211</v>
      </c>
      <c r="Z10" s="19" t="n">
        <v>0</v>
      </c>
      <c r="AA10" s="19" t="n">
        <v>0.1143107742295</v>
      </c>
      <c r="AB10" s="19" t="n">
        <v>0.199545069311295</v>
      </c>
      <c r="AC10" s="19" t="n">
        <v>0.266583172063304</v>
      </c>
      <c r="AD10" s="19" t="n">
        <v>0.407179075224031</v>
      </c>
      <c r="AE10" s="19"/>
      <c r="AF10" s="19" t="n">
        <v>0.0819933515079645</v>
      </c>
      <c r="AG10" s="19" t="n">
        <v>0.165170094766237</v>
      </c>
      <c r="AH10" s="19" t="n">
        <v>0.196059697177897</v>
      </c>
      <c r="AI10" s="19"/>
      <c r="AJ10" s="19" t="n">
        <v>0.124253694492444</v>
      </c>
      <c r="AK10" s="19" t="n">
        <v>0.149778049596141</v>
      </c>
      <c r="AL10" s="19" t="n">
        <v>0</v>
      </c>
      <c r="AM10" s="19" t="n">
        <v>0.221107367352739</v>
      </c>
      <c r="AN10" s="19" t="n">
        <v>0.0823358997719234</v>
      </c>
      <c r="AO10" s="19"/>
      <c r="AP10" s="19" t="n">
        <v>0.0396386666008236</v>
      </c>
      <c r="AQ10" s="19" t="n">
        <v>0.172514496305481</v>
      </c>
      <c r="AR10" s="19" t="n">
        <v>0.440316806345095</v>
      </c>
      <c r="AS10" s="19" t="n">
        <v>0.0933789808940178</v>
      </c>
      <c r="AT10" s="19" t="n">
        <v>0</v>
      </c>
      <c r="AU10" s="19"/>
      <c r="AV10" s="19" t="n">
        <v>0.260973277914309</v>
      </c>
      <c r="AW10" s="19" t="n">
        <v>0</v>
      </c>
      <c r="AX10" s="19" t="n">
        <v>0.180858877292307</v>
      </c>
      <c r="AY10" s="19" t="n">
        <v>0.111845449459109</v>
      </c>
      <c r="AZ10" s="19" t="n">
        <v>0</v>
      </c>
      <c r="BA10" s="19" t="n">
        <v>0.146584399484596</v>
      </c>
      <c r="BB10" s="19"/>
      <c r="BC10" s="19" t="n">
        <v>0.164245877966768</v>
      </c>
      <c r="BD10" s="19" t="n">
        <v>0.136543022879542</v>
      </c>
      <c r="BE10" s="19" t="n">
        <v>0.18110300521786</v>
      </c>
      <c r="BF10" s="19" t="n">
        <v>0.185933017211397</v>
      </c>
      <c r="BG10" s="19" t="n">
        <v>0</v>
      </c>
    </row>
    <row r="11">
      <c r="B11" s="20" t="s">
        <v>690</v>
      </c>
      <c r="C11" s="19" t="n">
        <v>0.205509584632332</v>
      </c>
      <c r="D11" s="19" t="n">
        <v>0.24491284249549</v>
      </c>
      <c r="E11" s="19" t="n">
        <v>0.176243120568285</v>
      </c>
      <c r="F11" s="19"/>
      <c r="G11" s="19" t="n">
        <v>0.260578260344955</v>
      </c>
      <c r="H11" s="19" t="n">
        <v>0.195025772151422</v>
      </c>
      <c r="I11" s="19" t="n">
        <v>0.340724609169943</v>
      </c>
      <c r="J11" s="19" t="n">
        <v>0.26607224599608</v>
      </c>
      <c r="K11" s="19" t="n">
        <v>0.0538021954577668</v>
      </c>
      <c r="L11" s="19" t="n">
        <v>0.124768459365109</v>
      </c>
      <c r="M11" s="19"/>
      <c r="N11" s="19" t="n">
        <v>0.482701256005045</v>
      </c>
      <c r="O11" s="19" t="n">
        <v>0.149004893644543</v>
      </c>
      <c r="P11" s="19" t="n">
        <v>0.0433296755278128</v>
      </c>
      <c r="Q11" s="19" t="n">
        <v>0.142820659697157</v>
      </c>
      <c r="R11" s="19"/>
      <c r="S11" s="19" t="n">
        <v>0.263175446772917</v>
      </c>
      <c r="T11" s="19" t="n">
        <v>0.170684037069305</v>
      </c>
      <c r="U11" s="19" t="n">
        <v>0.27780192911592</v>
      </c>
      <c r="V11" s="19" t="n">
        <v>0.159053916509682</v>
      </c>
      <c r="W11" s="19" t="n">
        <v>0</v>
      </c>
      <c r="X11" s="19" t="n">
        <v>0.381741817572336</v>
      </c>
      <c r="Y11" s="19" t="n">
        <v>0.397133760976851</v>
      </c>
      <c r="Z11" s="19" t="n">
        <v>0.224367449293221</v>
      </c>
      <c r="AA11" s="19" t="n">
        <v>0.268312251165747</v>
      </c>
      <c r="AB11" s="19" t="n">
        <v>0</v>
      </c>
      <c r="AC11" s="19" t="n">
        <v>0.176946513078613</v>
      </c>
      <c r="AD11" s="19" t="n">
        <v>0.317412596069418</v>
      </c>
      <c r="AE11" s="19"/>
      <c r="AF11" s="19" t="n">
        <v>0.114500513024065</v>
      </c>
      <c r="AG11" s="19" t="n">
        <v>0.335743229435536</v>
      </c>
      <c r="AH11" s="19" t="n">
        <v>0.119475680033417</v>
      </c>
      <c r="AI11" s="19"/>
      <c r="AJ11" s="19" t="n">
        <v>0.187702802561948</v>
      </c>
      <c r="AK11" s="19" t="n">
        <v>0.240821460443557</v>
      </c>
      <c r="AL11" s="19" t="n">
        <v>0.516686964596799</v>
      </c>
      <c r="AM11" s="19" t="n">
        <v>0</v>
      </c>
      <c r="AN11" s="19" t="n">
        <v>0.183908196064963</v>
      </c>
      <c r="AO11" s="19"/>
      <c r="AP11" s="19" t="n">
        <v>0.13018308326382</v>
      </c>
      <c r="AQ11" s="19" t="n">
        <v>0.29425643487798</v>
      </c>
      <c r="AR11" s="19" t="n">
        <v>0.4224327095829</v>
      </c>
      <c r="AS11" s="19" t="n">
        <v>0.0812196269769256</v>
      </c>
      <c r="AT11" s="19" t="n">
        <v>0.109275198671122</v>
      </c>
      <c r="AU11" s="19"/>
      <c r="AV11" s="19" t="n">
        <v>0.356008957312873</v>
      </c>
      <c r="AW11" s="19" t="n">
        <v>0.147208649984556</v>
      </c>
      <c r="AX11" s="19" t="n">
        <v>0.306016918471363</v>
      </c>
      <c r="AY11" s="19" t="n">
        <v>0.0499515891219283</v>
      </c>
      <c r="AZ11" s="19" t="n">
        <v>0.0695229977467569</v>
      </c>
      <c r="BA11" s="19" t="n">
        <v>0.395798232410368</v>
      </c>
      <c r="BB11" s="19"/>
      <c r="BC11" s="19" t="n">
        <v>0.0848860150206892</v>
      </c>
      <c r="BD11" s="19" t="n">
        <v>0.0957195055914542</v>
      </c>
      <c r="BE11" s="19" t="n">
        <v>0.338935526022541</v>
      </c>
      <c r="BF11" s="19" t="n">
        <v>0.140725081133727</v>
      </c>
      <c r="BG11" s="19" t="n">
        <v>1</v>
      </c>
    </row>
    <row r="12">
      <c r="B12" s="20" t="s">
        <v>691</v>
      </c>
      <c r="C12" s="19" t="n">
        <v>0.28239103676444</v>
      </c>
      <c r="D12" s="19" t="n">
        <v>0.247271601729295</v>
      </c>
      <c r="E12" s="19" t="n">
        <v>0.315673023059442</v>
      </c>
      <c r="F12" s="19"/>
      <c r="G12" s="19" t="n">
        <v>0.43159434573751</v>
      </c>
      <c r="H12" s="19" t="n">
        <v>0.0652805134474248</v>
      </c>
      <c r="I12" s="19" t="n">
        <v>0.289415188586923</v>
      </c>
      <c r="J12" s="19" t="n">
        <v>0.242720609297244</v>
      </c>
      <c r="K12" s="19" t="n">
        <v>0.234695022221781</v>
      </c>
      <c r="L12" s="19" t="n">
        <v>0.416903524341245</v>
      </c>
      <c r="M12" s="19"/>
      <c r="N12" s="19" t="n">
        <v>0.200863434668989</v>
      </c>
      <c r="O12" s="19" t="n">
        <v>0.313155880894485</v>
      </c>
      <c r="P12" s="19" t="n">
        <v>0.366373728918615</v>
      </c>
      <c r="Q12" s="19" t="n">
        <v>0.259673261409472</v>
      </c>
      <c r="R12" s="19"/>
      <c r="S12" s="19" t="n">
        <v>0.315588417516514</v>
      </c>
      <c r="T12" s="19" t="n">
        <v>0.27509481388303</v>
      </c>
      <c r="U12" s="19" t="n">
        <v>0.128128240372479</v>
      </c>
      <c r="V12" s="19" t="n">
        <v>0.318431426975014</v>
      </c>
      <c r="W12" s="19" t="n">
        <v>0.517353257978262</v>
      </c>
      <c r="X12" s="19" t="n">
        <v>0.302171998564316</v>
      </c>
      <c r="Y12" s="19" t="n">
        <v>0.387057895637003</v>
      </c>
      <c r="Z12" s="19" t="n">
        <v>0.529402769122699</v>
      </c>
      <c r="AA12" s="19" t="n">
        <v>0.196445718536785</v>
      </c>
      <c r="AB12" s="19" t="n">
        <v>0.144586983988901</v>
      </c>
      <c r="AC12" s="19" t="n">
        <v>0.374400930278359</v>
      </c>
      <c r="AD12" s="19" t="n">
        <v>0</v>
      </c>
      <c r="AE12" s="19"/>
      <c r="AF12" s="19" t="n">
        <v>0.31937727453983</v>
      </c>
      <c r="AG12" s="19" t="n">
        <v>0.196531095617402</v>
      </c>
      <c r="AH12" s="19" t="n">
        <v>0.301156677309725</v>
      </c>
      <c r="AI12" s="19"/>
      <c r="AJ12" s="19" t="n">
        <v>0.293998302190965</v>
      </c>
      <c r="AK12" s="19" t="n">
        <v>0.184435042580763</v>
      </c>
      <c r="AL12" s="19" t="n">
        <v>0</v>
      </c>
      <c r="AM12" s="19" t="n">
        <v>0.395420832149416</v>
      </c>
      <c r="AN12" s="19" t="n">
        <v>0.291897328507932</v>
      </c>
      <c r="AO12" s="19"/>
      <c r="AP12" s="19" t="n">
        <v>0.447889789506248</v>
      </c>
      <c r="AQ12" s="19" t="n">
        <v>0.183208658285738</v>
      </c>
      <c r="AR12" s="19" t="n">
        <v>0</v>
      </c>
      <c r="AS12" s="19" t="n">
        <v>0.500584333554622</v>
      </c>
      <c r="AT12" s="19" t="n">
        <v>0.343757441636417</v>
      </c>
      <c r="AU12" s="19"/>
      <c r="AV12" s="19" t="n">
        <v>0.134362829822372</v>
      </c>
      <c r="AW12" s="19" t="n">
        <v>0.352671513721543</v>
      </c>
      <c r="AX12" s="19" t="n">
        <v>0.182873595557667</v>
      </c>
      <c r="AY12" s="19" t="n">
        <v>0.459336618797998</v>
      </c>
      <c r="AZ12" s="19" t="n">
        <v>0.481707146838057</v>
      </c>
      <c r="BA12" s="19" t="n">
        <v>0.24473973657132</v>
      </c>
      <c r="BB12" s="19"/>
      <c r="BC12" s="19" t="n">
        <v>0.419410530674164</v>
      </c>
      <c r="BD12" s="19" t="n">
        <v>0.442599484329874</v>
      </c>
      <c r="BE12" s="19" t="n">
        <v>0.184953589332304</v>
      </c>
      <c r="BF12" s="19" t="n">
        <v>0.204289869743533</v>
      </c>
      <c r="BG12" s="19" t="n">
        <v>0</v>
      </c>
    </row>
    <row r="13">
      <c r="B13" s="20" t="s">
        <v>692</v>
      </c>
      <c r="C13" s="19" t="n">
        <v>0.0398117519574484</v>
      </c>
      <c r="D13" s="19" t="n">
        <v>0.047708685897457</v>
      </c>
      <c r="E13" s="19" t="n">
        <v>0.0339251073867982</v>
      </c>
      <c r="F13" s="19"/>
      <c r="G13" s="19" t="n">
        <v>0</v>
      </c>
      <c r="H13" s="19" t="n">
        <v>0.14907926080828</v>
      </c>
      <c r="I13" s="19" t="n">
        <v>0</v>
      </c>
      <c r="J13" s="19" t="n">
        <v>0.050045161693071</v>
      </c>
      <c r="K13" s="19" t="n">
        <v>0.0640341638384301</v>
      </c>
      <c r="L13" s="19" t="n">
        <v>0</v>
      </c>
      <c r="M13" s="19"/>
      <c r="N13" s="19" t="n">
        <v>0.0285945843830862</v>
      </c>
      <c r="O13" s="19" t="n">
        <v>0.0738072248416498</v>
      </c>
      <c r="P13" s="19" t="n">
        <v>0</v>
      </c>
      <c r="Q13" s="19" t="n">
        <v>0.0424730244538643</v>
      </c>
      <c r="R13" s="19"/>
      <c r="S13" s="19" t="n">
        <v>0</v>
      </c>
      <c r="T13" s="19" t="n">
        <v>0.0593579667716014</v>
      </c>
      <c r="U13" s="19" t="n">
        <v>0</v>
      </c>
      <c r="V13" s="19" t="n">
        <v>0</v>
      </c>
      <c r="W13" s="19" t="n">
        <v>0.376541026136936</v>
      </c>
      <c r="X13" s="19" t="n">
        <v>0</v>
      </c>
      <c r="Y13" s="19" t="n">
        <v>0</v>
      </c>
      <c r="Z13" s="19" t="n">
        <v>0</v>
      </c>
      <c r="AA13" s="19" t="n">
        <v>0</v>
      </c>
      <c r="AB13" s="19" t="n">
        <v>0.0614496328434775</v>
      </c>
      <c r="AC13" s="19" t="n">
        <v>0</v>
      </c>
      <c r="AD13" s="19" t="n">
        <v>0</v>
      </c>
      <c r="AE13" s="19"/>
      <c r="AF13" s="19" t="n">
        <v>0.0831740558511988</v>
      </c>
      <c r="AG13" s="19" t="n">
        <v>0.019948358746942</v>
      </c>
      <c r="AH13" s="19" t="n">
        <v>0</v>
      </c>
      <c r="AI13" s="19"/>
      <c r="AJ13" s="19" t="n">
        <v>0</v>
      </c>
      <c r="AK13" s="19" t="n">
        <v>0.0890659858239511</v>
      </c>
      <c r="AL13" s="19" t="n">
        <v>0</v>
      </c>
      <c r="AM13" s="19" t="n">
        <v>0.220657481600374</v>
      </c>
      <c r="AN13" s="19" t="n">
        <v>0</v>
      </c>
      <c r="AO13" s="19"/>
      <c r="AP13" s="19" t="n">
        <v>0</v>
      </c>
      <c r="AQ13" s="19" t="n">
        <v>0.0701276131490119</v>
      </c>
      <c r="AR13" s="19" t="n">
        <v>0</v>
      </c>
      <c r="AS13" s="19" t="n">
        <v>0.086611014049198</v>
      </c>
      <c r="AT13" s="19" t="n">
        <v>0</v>
      </c>
      <c r="AU13" s="19"/>
      <c r="AV13" s="19" t="n">
        <v>0.0798087852980944</v>
      </c>
      <c r="AW13" s="19" t="n">
        <v>0</v>
      </c>
      <c r="AX13" s="19" t="n">
        <v>0</v>
      </c>
      <c r="AY13" s="19" t="n">
        <v>0.0600010324418267</v>
      </c>
      <c r="AZ13" s="19" t="n">
        <v>0</v>
      </c>
      <c r="BA13" s="19" t="n">
        <v>0</v>
      </c>
      <c r="BB13" s="19"/>
      <c r="BC13" s="19" t="n">
        <v>0.0505093787099035</v>
      </c>
      <c r="BD13" s="19" t="n">
        <v>0.0539289014863231</v>
      </c>
      <c r="BE13" s="19" t="n">
        <v>0.0215604558661975</v>
      </c>
      <c r="BF13" s="19" t="n">
        <v>0</v>
      </c>
      <c r="BG13" s="19" t="n">
        <v>0</v>
      </c>
    </row>
    <row r="14">
      <c r="B14" s="20" t="s">
        <v>598</v>
      </c>
      <c r="C14" s="19" t="n">
        <v>0.042222602724568</v>
      </c>
      <c r="D14" s="19" t="n">
        <v>0.0336564674280453</v>
      </c>
      <c r="E14" s="19" t="n">
        <v>0.0499284595007446</v>
      </c>
      <c r="F14" s="19"/>
      <c r="G14" s="19" t="n">
        <v>0</v>
      </c>
      <c r="H14" s="19" t="n">
        <v>0.0516584222977575</v>
      </c>
      <c r="I14" s="19" t="n">
        <v>0</v>
      </c>
      <c r="J14" s="19" t="n">
        <v>0.126441991858417</v>
      </c>
      <c r="K14" s="19" t="n">
        <v>0.056394004562671</v>
      </c>
      <c r="L14" s="19" t="n">
        <v>0</v>
      </c>
      <c r="M14" s="19"/>
      <c r="N14" s="19" t="n">
        <v>0.0269377524802289</v>
      </c>
      <c r="O14" s="19" t="n">
        <v>0.0336345185335912</v>
      </c>
      <c r="P14" s="19" t="n">
        <v>0.131366307946801</v>
      </c>
      <c r="Q14" s="19" t="n">
        <v>0</v>
      </c>
      <c r="R14" s="19"/>
      <c r="S14" s="19" t="n">
        <v>0</v>
      </c>
      <c r="T14" s="19" t="n">
        <v>0.0557408973896427</v>
      </c>
      <c r="U14" s="19" t="n">
        <v>0.106783306540102</v>
      </c>
      <c r="V14" s="19" t="n">
        <v>0</v>
      </c>
      <c r="W14" s="19" t="n">
        <v>0.106105715884802</v>
      </c>
      <c r="X14" s="19" t="n">
        <v>0</v>
      </c>
      <c r="Y14" s="19" t="n">
        <v>0</v>
      </c>
      <c r="Z14" s="19" t="n">
        <v>0.246229781584079</v>
      </c>
      <c r="AA14" s="19" t="n">
        <v>0.111802205539765</v>
      </c>
      <c r="AB14" s="19" t="n">
        <v>0</v>
      </c>
      <c r="AC14" s="19" t="n">
        <v>0</v>
      </c>
      <c r="AD14" s="19" t="n">
        <v>0</v>
      </c>
      <c r="AE14" s="19"/>
      <c r="AF14" s="19" t="n">
        <v>0.0573682558239395</v>
      </c>
      <c r="AG14" s="19" t="n">
        <v>0.0286166970468095</v>
      </c>
      <c r="AH14" s="19" t="n">
        <v>0.0500170435624788</v>
      </c>
      <c r="AI14" s="19"/>
      <c r="AJ14" s="19" t="n">
        <v>0.0499307702443754</v>
      </c>
      <c r="AK14" s="19" t="n">
        <v>0</v>
      </c>
      <c r="AL14" s="19" t="n">
        <v>0</v>
      </c>
      <c r="AM14" s="19" t="n">
        <v>0</v>
      </c>
      <c r="AN14" s="19" t="n">
        <v>0.138121908233801</v>
      </c>
      <c r="AO14" s="19"/>
      <c r="AP14" s="19" t="n">
        <v>0.0311877882459666</v>
      </c>
      <c r="AQ14" s="19" t="n">
        <v>0</v>
      </c>
      <c r="AR14" s="19" t="n">
        <v>0</v>
      </c>
      <c r="AS14" s="19" t="n">
        <v>0.072694084343827</v>
      </c>
      <c r="AT14" s="19" t="n">
        <v>0.180155234558184</v>
      </c>
      <c r="AU14" s="19"/>
      <c r="AV14" s="19" t="n">
        <v>0</v>
      </c>
      <c r="AW14" s="19" t="n">
        <v>0.0352665806385066</v>
      </c>
      <c r="AX14" s="19" t="n">
        <v>0</v>
      </c>
      <c r="AY14" s="19" t="n">
        <v>0.0503598781393466</v>
      </c>
      <c r="AZ14" s="19" t="n">
        <v>0.114618249324355</v>
      </c>
      <c r="BA14" s="19" t="n">
        <v>0</v>
      </c>
      <c r="BB14" s="19"/>
      <c r="BC14" s="19" t="n">
        <v>0.0420450132893304</v>
      </c>
      <c r="BD14" s="19" t="n">
        <v>0.0853345538032735</v>
      </c>
      <c r="BE14" s="19" t="n">
        <v>0.0203111965434989</v>
      </c>
      <c r="BF14" s="19" t="n">
        <v>0</v>
      </c>
      <c r="BG14" s="19" t="n">
        <v>0</v>
      </c>
    </row>
    <row r="15">
      <c r="B15" s="20" t="s">
        <v>693</v>
      </c>
      <c r="C15" s="19" t="n">
        <v>0.0538247783674944</v>
      </c>
      <c r="D15" s="19" t="n">
        <v>0.020217351729102</v>
      </c>
      <c r="E15" s="19" t="n">
        <v>0.0823282979988492</v>
      </c>
      <c r="F15" s="19"/>
      <c r="G15" s="19" t="n">
        <v>0.0915846158186753</v>
      </c>
      <c r="H15" s="19" t="n">
        <v>0.0925732951034288</v>
      </c>
      <c r="I15" s="19" t="n">
        <v>0.0429455316694047</v>
      </c>
      <c r="J15" s="19" t="n">
        <v>0</v>
      </c>
      <c r="K15" s="19" t="n">
        <v>0.0525841988591829</v>
      </c>
      <c r="L15" s="19" t="n">
        <v>0.0785770368820334</v>
      </c>
      <c r="M15" s="19"/>
      <c r="N15" s="19" t="n">
        <v>0</v>
      </c>
      <c r="O15" s="19" t="n">
        <v>0.0395817537977121</v>
      </c>
      <c r="P15" s="19" t="n">
        <v>0.0886644465558345</v>
      </c>
      <c r="Q15" s="19" t="n">
        <v>0.090153326142209</v>
      </c>
      <c r="R15" s="19"/>
      <c r="S15" s="19" t="n">
        <v>0.0476031755683829</v>
      </c>
      <c r="T15" s="19" t="n">
        <v>0.103142433330368</v>
      </c>
      <c r="U15" s="19" t="n">
        <v>0</v>
      </c>
      <c r="V15" s="19" t="n">
        <v>0</v>
      </c>
      <c r="W15" s="19" t="n">
        <v>0</v>
      </c>
      <c r="X15" s="19" t="n">
        <v>0</v>
      </c>
      <c r="Y15" s="19" t="n">
        <v>0.112413215373935</v>
      </c>
      <c r="Z15" s="19" t="n">
        <v>0</v>
      </c>
      <c r="AA15" s="19" t="n">
        <v>0</v>
      </c>
      <c r="AB15" s="19" t="n">
        <v>0.103738854024118</v>
      </c>
      <c r="AC15" s="19" t="n">
        <v>0</v>
      </c>
      <c r="AD15" s="19" t="n">
        <v>0.275408328706552</v>
      </c>
      <c r="AE15" s="19"/>
      <c r="AF15" s="19" t="n">
        <v>0.0918868130779389</v>
      </c>
      <c r="AG15" s="19" t="n">
        <v>0.0261972386003799</v>
      </c>
      <c r="AH15" s="19" t="n">
        <v>0.043418104378465</v>
      </c>
      <c r="AI15" s="19"/>
      <c r="AJ15" s="19" t="n">
        <v>0.0299932827559421</v>
      </c>
      <c r="AK15" s="19" t="n">
        <v>0.111665960924862</v>
      </c>
      <c r="AL15" s="19" t="n">
        <v>0.250658801421377</v>
      </c>
      <c r="AM15" s="19" t="n">
        <v>0</v>
      </c>
      <c r="AN15" s="19" t="n">
        <v>0</v>
      </c>
      <c r="AO15" s="19"/>
      <c r="AP15" s="19" t="n">
        <v>0.0441631270179816</v>
      </c>
      <c r="AQ15" s="19" t="n">
        <v>0.0879220864980934</v>
      </c>
      <c r="AR15" s="19" t="n">
        <v>0.137250484072005</v>
      </c>
      <c r="AS15" s="19" t="n">
        <v>0</v>
      </c>
      <c r="AT15" s="19" t="n">
        <v>0</v>
      </c>
      <c r="AU15" s="19"/>
      <c r="AV15" s="19" t="n">
        <v>0.0403015512727143</v>
      </c>
      <c r="AW15" s="19" t="n">
        <v>0.0499388564506392</v>
      </c>
      <c r="AX15" s="19" t="n">
        <v>0.164071467760165</v>
      </c>
      <c r="AY15" s="19" t="n">
        <v>0.0489109957056002</v>
      </c>
      <c r="AZ15" s="19" t="n">
        <v>0.100778627964801</v>
      </c>
      <c r="BA15" s="19" t="n">
        <v>0.104938943425666</v>
      </c>
      <c r="BB15" s="19"/>
      <c r="BC15" s="19" t="n">
        <v>0.0777996979444933</v>
      </c>
      <c r="BD15" s="19" t="n">
        <v>0</v>
      </c>
      <c r="BE15" s="19" t="n">
        <v>0.0871557619016831</v>
      </c>
      <c r="BF15" s="19" t="n">
        <v>0.138751826748638</v>
      </c>
      <c r="BG15" s="19" t="n">
        <v>0</v>
      </c>
    </row>
    <row r="16">
      <c r="B16" s="20" t="s">
        <v>100</v>
      </c>
      <c r="C16" s="21" t="n">
        <v>0.08769326702945</v>
      </c>
      <c r="D16" s="21" t="n">
        <v>0.105322116090461</v>
      </c>
      <c r="E16" s="21" t="n">
        <v>0.0745338602465713</v>
      </c>
      <c r="F16" s="21"/>
      <c r="G16" s="21" t="n">
        <v>0</v>
      </c>
      <c r="H16" s="21" t="n">
        <v>0.0781042608848272</v>
      </c>
      <c r="I16" s="21" t="n">
        <v>0.0539397776345632</v>
      </c>
      <c r="J16" s="21" t="n">
        <v>0.0960112220133869</v>
      </c>
      <c r="K16" s="21" t="n">
        <v>0.228866792474581</v>
      </c>
      <c r="L16" s="21" t="n">
        <v>0.0394939511419638</v>
      </c>
      <c r="M16" s="21"/>
      <c r="N16" s="21" t="n">
        <v>0.0407281746863964</v>
      </c>
      <c r="O16" s="21" t="n">
        <v>0.111403243433092</v>
      </c>
      <c r="P16" s="21" t="n">
        <v>0.0990192030804554</v>
      </c>
      <c r="Q16" s="21" t="n">
        <v>0.0950991035734325</v>
      </c>
      <c r="R16" s="21"/>
      <c r="S16" s="21" t="n">
        <v>0.0424246629587011</v>
      </c>
      <c r="T16" s="21" t="n">
        <v>0.174576730904755</v>
      </c>
      <c r="U16" s="21" t="n">
        <v>0</v>
      </c>
      <c r="V16" s="21" t="n">
        <v>0.277218454953123</v>
      </c>
      <c r="W16" s="21" t="n">
        <v>0</v>
      </c>
      <c r="X16" s="21" t="n">
        <v>0</v>
      </c>
      <c r="Y16" s="21" t="n">
        <v>0</v>
      </c>
      <c r="Z16" s="21" t="n">
        <v>0</v>
      </c>
      <c r="AA16" s="21" t="n">
        <v>0.0956675345355363</v>
      </c>
      <c r="AB16" s="21" t="n">
        <v>0.159910734816354</v>
      </c>
      <c r="AC16" s="21" t="n">
        <v>0</v>
      </c>
      <c r="AD16" s="21" t="n">
        <v>0</v>
      </c>
      <c r="AE16" s="21"/>
      <c r="AF16" s="21" t="n">
        <v>0.049536272870593</v>
      </c>
      <c r="AG16" s="21" t="n">
        <v>0.0887560441298518</v>
      </c>
      <c r="AH16" s="21" t="n">
        <v>0.194895994800554</v>
      </c>
      <c r="AI16" s="21"/>
      <c r="AJ16" s="21" t="n">
        <v>0.0730474020674482</v>
      </c>
      <c r="AK16" s="21" t="n">
        <v>0.110035308792446</v>
      </c>
      <c r="AL16" s="21" t="n">
        <v>0</v>
      </c>
      <c r="AM16" s="21" t="n">
        <v>0.162814318897471</v>
      </c>
      <c r="AN16" s="21" t="n">
        <v>0.162855926336527</v>
      </c>
      <c r="AO16" s="21"/>
      <c r="AP16" s="21" t="n">
        <v>0</v>
      </c>
      <c r="AQ16" s="21" t="n">
        <v>0.051117520835791</v>
      </c>
      <c r="AR16" s="21" t="n">
        <v>0</v>
      </c>
      <c r="AS16" s="21" t="n">
        <v>0</v>
      </c>
      <c r="AT16" s="21" t="n">
        <v>0.366812125134277</v>
      </c>
      <c r="AU16" s="21"/>
      <c r="AV16" s="21" t="n">
        <v>0.0288703853637539</v>
      </c>
      <c r="AW16" s="21" t="n">
        <v>0.121624023472913</v>
      </c>
      <c r="AX16" s="21" t="n">
        <v>0</v>
      </c>
      <c r="AY16" s="21" t="n">
        <v>0.0483447954953245</v>
      </c>
      <c r="AZ16" s="21" t="n">
        <v>0.23337297812603</v>
      </c>
      <c r="BA16" s="21" t="n">
        <v>0.10793868810805</v>
      </c>
      <c r="BB16" s="21"/>
      <c r="BC16" s="21" t="n">
        <v>0</v>
      </c>
      <c r="BD16" s="21" t="n">
        <v>0.138174367998609</v>
      </c>
      <c r="BE16" s="21" t="n">
        <v>0.0994332588027182</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102</v>
      </c>
      <c r="D7" s="11" t="n">
        <v>50</v>
      </c>
      <c r="E7" s="11" t="n">
        <v>51</v>
      </c>
      <c r="F7" s="11"/>
      <c r="G7" s="11" t="n">
        <v>16</v>
      </c>
      <c r="H7" s="11" t="n">
        <v>14</v>
      </c>
      <c r="I7" s="11" t="n">
        <v>14</v>
      </c>
      <c r="J7" s="11" t="n">
        <v>25</v>
      </c>
      <c r="K7" s="11" t="n">
        <v>12</v>
      </c>
      <c r="L7" s="11" t="n">
        <v>21</v>
      </c>
      <c r="M7" s="11"/>
      <c r="N7" s="11" t="n">
        <v>34</v>
      </c>
      <c r="O7" s="11" t="n">
        <v>17</v>
      </c>
      <c r="P7" s="11" t="n">
        <v>21</v>
      </c>
      <c r="Q7" s="11" t="n">
        <v>30</v>
      </c>
      <c r="R7" s="11"/>
      <c r="S7" s="11" t="n">
        <v>9</v>
      </c>
      <c r="T7" s="11" t="n">
        <v>18</v>
      </c>
      <c r="U7" s="11" t="n">
        <v>7</v>
      </c>
      <c r="V7" s="11" t="n">
        <v>11</v>
      </c>
      <c r="W7" s="11" t="n">
        <v>6</v>
      </c>
      <c r="X7" s="11" t="n">
        <v>8</v>
      </c>
      <c r="Y7" s="11" t="n">
        <v>6</v>
      </c>
      <c r="Z7" s="11" t="n">
        <v>6</v>
      </c>
      <c r="AA7" s="11" t="n">
        <v>11</v>
      </c>
      <c r="AB7" s="11" t="n">
        <v>9</v>
      </c>
      <c r="AC7" s="11" t="n">
        <v>8</v>
      </c>
      <c r="AD7" s="11" t="n">
        <v>3</v>
      </c>
      <c r="AE7" s="11"/>
      <c r="AF7" s="11" t="n">
        <v>38</v>
      </c>
      <c r="AG7" s="11" t="n">
        <v>41</v>
      </c>
      <c r="AH7" s="11" t="n">
        <v>15</v>
      </c>
      <c r="AI7" s="11"/>
      <c r="AJ7" s="11" t="n">
        <v>26</v>
      </c>
      <c r="AK7" s="11" t="n">
        <v>21</v>
      </c>
      <c r="AL7" s="11" t="n">
        <v>12</v>
      </c>
      <c r="AM7" s="11" t="n">
        <v>2</v>
      </c>
      <c r="AN7" s="11" t="n">
        <v>19</v>
      </c>
      <c r="AO7" s="11"/>
      <c r="AP7" s="11" t="n">
        <v>15</v>
      </c>
      <c r="AQ7" s="11" t="n">
        <v>36</v>
      </c>
      <c r="AR7" s="11" t="n">
        <v>10</v>
      </c>
      <c r="AS7" s="11" t="n">
        <v>15</v>
      </c>
      <c r="AT7" s="11" t="n">
        <v>4</v>
      </c>
      <c r="AU7" s="11"/>
      <c r="AV7" s="11" t="n">
        <v>35</v>
      </c>
      <c r="AW7" s="11" t="n">
        <v>14</v>
      </c>
      <c r="AX7" s="11" t="n">
        <v>11</v>
      </c>
      <c r="AY7" s="11" t="n">
        <v>15</v>
      </c>
      <c r="AZ7" s="11" t="n">
        <v>6</v>
      </c>
      <c r="BA7" s="11" t="n">
        <v>6</v>
      </c>
      <c r="BB7" s="11"/>
      <c r="BC7" s="11" t="n">
        <v>21</v>
      </c>
      <c r="BD7" s="11" t="n">
        <v>21</v>
      </c>
      <c r="BE7" s="11" t="n">
        <v>34</v>
      </c>
      <c r="BF7" s="11" t="n">
        <v>13</v>
      </c>
      <c r="BG7" s="11" t="n">
        <v>1</v>
      </c>
    </row>
    <row r="8" ht="30" customHeight="1">
      <c r="B8" s="12" t="s">
        <v>20</v>
      </c>
      <c r="C8" s="12" t="n">
        <v>100</v>
      </c>
      <c r="D8" s="12" t="n">
        <v>48</v>
      </c>
      <c r="E8" s="12" t="n">
        <v>52</v>
      </c>
      <c r="F8" s="12"/>
      <c r="G8" s="12" t="n">
        <v>15</v>
      </c>
      <c r="H8" s="12" t="n">
        <v>14</v>
      </c>
      <c r="I8" s="12" t="n">
        <v>15</v>
      </c>
      <c r="J8" s="12" t="n">
        <v>24</v>
      </c>
      <c r="K8" s="12" t="n">
        <v>12</v>
      </c>
      <c r="L8" s="12" t="n">
        <v>20</v>
      </c>
      <c r="M8" s="12"/>
      <c r="N8" s="12" t="n">
        <v>32</v>
      </c>
      <c r="O8" s="12" t="n">
        <v>18</v>
      </c>
      <c r="P8" s="12" t="n">
        <v>21</v>
      </c>
      <c r="Q8" s="12" t="n">
        <v>30</v>
      </c>
      <c r="R8" s="12"/>
      <c r="S8" s="12" t="n">
        <v>8</v>
      </c>
      <c r="T8" s="12" t="n">
        <v>18</v>
      </c>
      <c r="U8" s="12" t="n">
        <v>7</v>
      </c>
      <c r="V8" s="12" t="n">
        <v>13</v>
      </c>
      <c r="W8" s="12" t="n">
        <v>6</v>
      </c>
      <c r="X8" s="12" t="n">
        <v>10</v>
      </c>
      <c r="Y8" s="12" t="n">
        <v>6</v>
      </c>
      <c r="Z8" s="12" t="n">
        <v>6</v>
      </c>
      <c r="AA8" s="12" t="n">
        <v>10</v>
      </c>
      <c r="AB8" s="12" t="n">
        <v>8</v>
      </c>
      <c r="AC8" s="12" t="n">
        <v>7</v>
      </c>
      <c r="AD8" s="12" t="n">
        <v>3</v>
      </c>
      <c r="AE8" s="12"/>
      <c r="AF8" s="12" t="n">
        <v>38</v>
      </c>
      <c r="AG8" s="12" t="n">
        <v>39</v>
      </c>
      <c r="AH8" s="12" t="n">
        <v>15</v>
      </c>
      <c r="AI8" s="12"/>
      <c r="AJ8" s="12" t="n">
        <v>26</v>
      </c>
      <c r="AK8" s="12" t="n">
        <v>20</v>
      </c>
      <c r="AL8" s="12" t="n">
        <v>12</v>
      </c>
      <c r="AM8" s="12" t="n">
        <v>2</v>
      </c>
      <c r="AN8" s="12" t="n">
        <v>20</v>
      </c>
      <c r="AO8" s="12"/>
      <c r="AP8" s="12" t="n">
        <v>14</v>
      </c>
      <c r="AQ8" s="12" t="n">
        <v>34</v>
      </c>
      <c r="AR8" s="12" t="n">
        <v>10</v>
      </c>
      <c r="AS8" s="12" t="n">
        <v>16</v>
      </c>
      <c r="AT8" s="12" t="n">
        <v>4</v>
      </c>
      <c r="AU8" s="12"/>
      <c r="AV8" s="12" t="n">
        <v>33</v>
      </c>
      <c r="AW8" s="12" t="n">
        <v>13</v>
      </c>
      <c r="AX8" s="12" t="n">
        <v>12</v>
      </c>
      <c r="AY8" s="12" t="n">
        <v>16</v>
      </c>
      <c r="AZ8" s="12" t="n">
        <v>5</v>
      </c>
      <c r="BA8" s="12" t="n">
        <v>6</v>
      </c>
      <c r="BB8" s="12"/>
      <c r="BC8" s="12" t="n">
        <v>21</v>
      </c>
      <c r="BD8" s="12" t="n">
        <v>20</v>
      </c>
      <c r="BE8" s="12" t="n">
        <v>34</v>
      </c>
      <c r="BF8" s="12" t="n">
        <v>12</v>
      </c>
      <c r="BG8" s="12" t="n">
        <v>1</v>
      </c>
    </row>
    <row r="9">
      <c r="B9" s="20" t="s">
        <v>688</v>
      </c>
      <c r="C9" s="19" t="n">
        <v>0.124197299904078</v>
      </c>
      <c r="D9" s="19" t="n">
        <v>0.155476444060822</v>
      </c>
      <c r="E9" s="19" t="n">
        <v>0.097039299661928</v>
      </c>
      <c r="F9" s="19"/>
      <c r="G9" s="19" t="n">
        <v>0.18183177511338</v>
      </c>
      <c r="H9" s="19" t="n">
        <v>0.130469445025771</v>
      </c>
      <c r="I9" s="19" t="n">
        <v>0.171198614525056</v>
      </c>
      <c r="J9" s="19" t="n">
        <v>0.185911053920445</v>
      </c>
      <c r="K9" s="19" t="n">
        <v>0</v>
      </c>
      <c r="L9" s="19" t="n">
        <v>0.0427505278744159</v>
      </c>
      <c r="M9" s="19"/>
      <c r="N9" s="19" t="n">
        <v>0.194714161139444</v>
      </c>
      <c r="O9" s="19" t="n">
        <v>0.0749977492634381</v>
      </c>
      <c r="P9" s="19" t="n">
        <v>0.179589781703141</v>
      </c>
      <c r="Q9" s="19" t="n">
        <v>0.0405923131297508</v>
      </c>
      <c r="R9" s="19"/>
      <c r="S9" s="19" t="n">
        <v>0.0812577386119977</v>
      </c>
      <c r="T9" s="19" t="n">
        <v>0.242655548196657</v>
      </c>
      <c r="U9" s="19" t="n">
        <v>0</v>
      </c>
      <c r="V9" s="19" t="n">
        <v>0</v>
      </c>
      <c r="W9" s="19" t="n">
        <v>0</v>
      </c>
      <c r="X9" s="19" t="n">
        <v>0.256733017283076</v>
      </c>
      <c r="Y9" s="19" t="n">
        <v>0</v>
      </c>
      <c r="Z9" s="19" t="n">
        <v>0.149747099692973</v>
      </c>
      <c r="AA9" s="19" t="n">
        <v>0.246469524088395</v>
      </c>
      <c r="AB9" s="19" t="n">
        <v>0.211716605395278</v>
      </c>
      <c r="AC9" s="19" t="n">
        <v>0</v>
      </c>
      <c r="AD9" s="19" t="n">
        <v>0</v>
      </c>
      <c r="AE9" s="19"/>
      <c r="AF9" s="19" t="n">
        <v>0.0543038262763773</v>
      </c>
      <c r="AG9" s="19" t="n">
        <v>0.211440231374242</v>
      </c>
      <c r="AH9" s="19" t="n">
        <v>0.0644065652862468</v>
      </c>
      <c r="AI9" s="19"/>
      <c r="AJ9" s="19" t="n">
        <v>0.0351871377043649</v>
      </c>
      <c r="AK9" s="19" t="n">
        <v>0.139035591088024</v>
      </c>
      <c r="AL9" s="19" t="n">
        <v>0.316070067663757</v>
      </c>
      <c r="AM9" s="19" t="n">
        <v>0</v>
      </c>
      <c r="AN9" s="19" t="n">
        <v>0.0503449478986727</v>
      </c>
      <c r="AO9" s="19"/>
      <c r="AP9" s="19" t="n">
        <v>0.0646765837266356</v>
      </c>
      <c r="AQ9" s="19" t="n">
        <v>0.144038913564446</v>
      </c>
      <c r="AR9" s="19" t="n">
        <v>0.291182920779382</v>
      </c>
      <c r="AS9" s="19" t="n">
        <v>0.191318319277491</v>
      </c>
      <c r="AT9" s="19" t="n">
        <v>0.22780455178364</v>
      </c>
      <c r="AU9" s="19"/>
      <c r="AV9" s="19" t="n">
        <v>0.117833522892929</v>
      </c>
      <c r="AW9" s="19" t="n">
        <v>0.0674835314067009</v>
      </c>
      <c r="AX9" s="19" t="n">
        <v>0.271896582023557</v>
      </c>
      <c r="AY9" s="19" t="n">
        <v>0.134971977210404</v>
      </c>
      <c r="AZ9" s="19" t="n">
        <v>0.148866741141791</v>
      </c>
      <c r="BA9" s="19" t="n">
        <v>0.112625195387766</v>
      </c>
      <c r="BB9" s="19"/>
      <c r="BC9" s="19" t="n">
        <v>0.113222345394239</v>
      </c>
      <c r="BD9" s="19" t="n">
        <v>0.0824596604513505</v>
      </c>
      <c r="BE9" s="19" t="n">
        <v>0.120095541171332</v>
      </c>
      <c r="BF9" s="19" t="n">
        <v>0.125279855922885</v>
      </c>
      <c r="BG9" s="19" t="n">
        <v>0</v>
      </c>
    </row>
    <row r="10">
      <c r="B10" s="20" t="s">
        <v>689</v>
      </c>
      <c r="C10" s="19" t="n">
        <v>0.0785332161739433</v>
      </c>
      <c r="D10" s="19" t="n">
        <v>0.118842692879633</v>
      </c>
      <c r="E10" s="19" t="n">
        <v>0.0422485517633891</v>
      </c>
      <c r="F10" s="19"/>
      <c r="G10" s="19" t="n">
        <v>0.0679460719657845</v>
      </c>
      <c r="H10" s="19" t="n">
        <v>0.121945043347655</v>
      </c>
      <c r="I10" s="19" t="n">
        <v>0.0777411532662306</v>
      </c>
      <c r="J10" s="19" t="n">
        <v>0.0411025605591175</v>
      </c>
      <c r="K10" s="19" t="n">
        <v>0.16027499904412</v>
      </c>
      <c r="L10" s="19" t="n">
        <v>0.0520205425444446</v>
      </c>
      <c r="M10" s="19"/>
      <c r="N10" s="19" t="n">
        <v>0.0803754585653619</v>
      </c>
      <c r="O10" s="19" t="n">
        <v>0.173181906839048</v>
      </c>
      <c r="P10" s="19" t="n">
        <v>0</v>
      </c>
      <c r="Q10" s="19" t="n">
        <v>0.0733869287922116</v>
      </c>
      <c r="R10" s="19"/>
      <c r="S10" s="19" t="n">
        <v>0.144552674218687</v>
      </c>
      <c r="T10" s="19" t="n">
        <v>0</v>
      </c>
      <c r="U10" s="19" t="n">
        <v>0.305013470066648</v>
      </c>
      <c r="V10" s="19" t="n">
        <v>0</v>
      </c>
      <c r="W10" s="19" t="n">
        <v>0</v>
      </c>
      <c r="X10" s="19" t="n">
        <v>0</v>
      </c>
      <c r="Y10" s="19" t="n">
        <v>0.175079600951655</v>
      </c>
      <c r="Z10" s="19" t="n">
        <v>0</v>
      </c>
      <c r="AA10" s="19" t="n">
        <v>0.157600263507372</v>
      </c>
      <c r="AB10" s="19" t="n">
        <v>0.125447947087104</v>
      </c>
      <c r="AC10" s="19" t="n">
        <v>0.164589309138948</v>
      </c>
      <c r="AD10" s="19" t="n">
        <v>0</v>
      </c>
      <c r="AE10" s="19"/>
      <c r="AF10" s="19" t="n">
        <v>0.0816984072302149</v>
      </c>
      <c r="AG10" s="19" t="n">
        <v>0.0930762310749321</v>
      </c>
      <c r="AH10" s="19" t="n">
        <v>0.0739791596552719</v>
      </c>
      <c r="AI10" s="19"/>
      <c r="AJ10" s="19" t="n">
        <v>0.114321974879016</v>
      </c>
      <c r="AK10" s="19" t="n">
        <v>0.0826589354542314</v>
      </c>
      <c r="AL10" s="19" t="n">
        <v>0.181236193024469</v>
      </c>
      <c r="AM10" s="19" t="n">
        <v>0</v>
      </c>
      <c r="AN10" s="19" t="n">
        <v>0.0578275975730003</v>
      </c>
      <c r="AO10" s="19"/>
      <c r="AP10" s="19" t="n">
        <v>0</v>
      </c>
      <c r="AQ10" s="19" t="n">
        <v>0.136125615997926</v>
      </c>
      <c r="AR10" s="19" t="n">
        <v>0.102295490326812</v>
      </c>
      <c r="AS10" s="19" t="n">
        <v>0.0733579894197906</v>
      </c>
      <c r="AT10" s="19" t="n">
        <v>0</v>
      </c>
      <c r="AU10" s="19"/>
      <c r="AV10" s="19" t="n">
        <v>0.108039862510105</v>
      </c>
      <c r="AW10" s="19" t="n">
        <v>0.0741806195492194</v>
      </c>
      <c r="AX10" s="19" t="n">
        <v>0.0866002207621692</v>
      </c>
      <c r="AY10" s="19" t="n">
        <v>0.0720635704527682</v>
      </c>
      <c r="AZ10" s="19" t="n">
        <v>0</v>
      </c>
      <c r="BA10" s="19" t="n">
        <v>0</v>
      </c>
      <c r="BB10" s="19"/>
      <c r="BC10" s="19" t="n">
        <v>0.0505712877398541</v>
      </c>
      <c r="BD10" s="19" t="n">
        <v>0.0497570735987961</v>
      </c>
      <c r="BE10" s="19" t="n">
        <v>0.0450275724600256</v>
      </c>
      <c r="BF10" s="19" t="n">
        <v>0.174278573634605</v>
      </c>
      <c r="BG10" s="19" t="n">
        <v>0</v>
      </c>
    </row>
    <row r="11">
      <c r="B11" s="20" t="s">
        <v>690</v>
      </c>
      <c r="C11" s="19" t="n">
        <v>0.17619086069066</v>
      </c>
      <c r="D11" s="19" t="n">
        <v>0.163961295776346</v>
      </c>
      <c r="E11" s="19" t="n">
        <v>0.190354928950709</v>
      </c>
      <c r="F11" s="19"/>
      <c r="G11" s="19" t="n">
        <v>0.167329472564435</v>
      </c>
      <c r="H11" s="19" t="n">
        <v>0.289753843853661</v>
      </c>
      <c r="I11" s="19" t="n">
        <v>0.0724067923411569</v>
      </c>
      <c r="J11" s="19" t="n">
        <v>0.152416232953177</v>
      </c>
      <c r="K11" s="19" t="n">
        <v>0.273950825457438</v>
      </c>
      <c r="L11" s="19" t="n">
        <v>0.149845776550742</v>
      </c>
      <c r="M11" s="19"/>
      <c r="N11" s="19" t="n">
        <v>0.133663253030227</v>
      </c>
      <c r="O11" s="19" t="n">
        <v>0.169927755791137</v>
      </c>
      <c r="P11" s="19" t="n">
        <v>0.140732334553291</v>
      </c>
      <c r="Q11" s="19" t="n">
        <v>0.250177871012954</v>
      </c>
      <c r="R11" s="19"/>
      <c r="S11" s="19" t="n">
        <v>0.19148432533226</v>
      </c>
      <c r="T11" s="19" t="n">
        <v>0.143577043533272</v>
      </c>
      <c r="U11" s="19" t="n">
        <v>0</v>
      </c>
      <c r="V11" s="19" t="n">
        <v>0.372933023786809</v>
      </c>
      <c r="W11" s="19" t="n">
        <v>0.467505571424959</v>
      </c>
      <c r="X11" s="19" t="n">
        <v>0.120826893334762</v>
      </c>
      <c r="Y11" s="19" t="n">
        <v>0.177220446641263</v>
      </c>
      <c r="Z11" s="19" t="n">
        <v>0.190844480779417</v>
      </c>
      <c r="AA11" s="19" t="n">
        <v>0.0841237208749996</v>
      </c>
      <c r="AB11" s="19" t="n">
        <v>0.11744493652159</v>
      </c>
      <c r="AC11" s="19" t="n">
        <v>0</v>
      </c>
      <c r="AD11" s="19" t="n">
        <v>0.330724820735328</v>
      </c>
      <c r="AE11" s="19"/>
      <c r="AF11" s="19" t="n">
        <v>0.185650549445159</v>
      </c>
      <c r="AG11" s="19" t="n">
        <v>0.171910289941462</v>
      </c>
      <c r="AH11" s="19" t="n">
        <v>0.135412297498623</v>
      </c>
      <c r="AI11" s="19"/>
      <c r="AJ11" s="19" t="n">
        <v>0.234052890917634</v>
      </c>
      <c r="AK11" s="19" t="n">
        <v>0.195968768811649</v>
      </c>
      <c r="AL11" s="19" t="n">
        <v>0.0918425878529532</v>
      </c>
      <c r="AM11" s="19" t="n">
        <v>0</v>
      </c>
      <c r="AN11" s="19" t="n">
        <v>0.0421877720790056</v>
      </c>
      <c r="AO11" s="19"/>
      <c r="AP11" s="19" t="n">
        <v>0.195047790032375</v>
      </c>
      <c r="AQ11" s="19" t="n">
        <v>0.146488764037184</v>
      </c>
      <c r="AR11" s="19" t="n">
        <v>0.233769173729425</v>
      </c>
      <c r="AS11" s="19" t="n">
        <v>0.0647278881766248</v>
      </c>
      <c r="AT11" s="19" t="n">
        <v>0</v>
      </c>
      <c r="AU11" s="19"/>
      <c r="AV11" s="19" t="n">
        <v>0.226098692054711</v>
      </c>
      <c r="AW11" s="19" t="n">
        <v>0.22710439651708</v>
      </c>
      <c r="AX11" s="19" t="n">
        <v>0.197901803761646</v>
      </c>
      <c r="AY11" s="19" t="n">
        <v>0.118164039541639</v>
      </c>
      <c r="AZ11" s="19" t="n">
        <v>0</v>
      </c>
      <c r="BA11" s="19" t="n">
        <v>0</v>
      </c>
      <c r="BB11" s="19"/>
      <c r="BC11" s="19" t="n">
        <v>0.301373695201496</v>
      </c>
      <c r="BD11" s="19" t="n">
        <v>0.0510719488910908</v>
      </c>
      <c r="BE11" s="19" t="n">
        <v>0.172272097824285</v>
      </c>
      <c r="BF11" s="19" t="n">
        <v>0.221353527394048</v>
      </c>
      <c r="BG11" s="19" t="n">
        <v>1</v>
      </c>
    </row>
    <row r="12">
      <c r="B12" s="20" t="s">
        <v>691</v>
      </c>
      <c r="C12" s="19" t="n">
        <v>0.243896100866652</v>
      </c>
      <c r="D12" s="19" t="n">
        <v>0.224344943495835</v>
      </c>
      <c r="E12" s="19" t="n">
        <v>0.265943920984762</v>
      </c>
      <c r="F12" s="19"/>
      <c r="G12" s="19" t="n">
        <v>0.183528139154903</v>
      </c>
      <c r="H12" s="19" t="n">
        <v>0.144781090686997</v>
      </c>
      <c r="I12" s="19" t="n">
        <v>0.280822370661431</v>
      </c>
      <c r="J12" s="19" t="n">
        <v>0.241918461980152</v>
      </c>
      <c r="K12" s="19" t="n">
        <v>0.0969859363334435</v>
      </c>
      <c r="L12" s="19" t="n">
        <v>0.421380972768506</v>
      </c>
      <c r="M12" s="19"/>
      <c r="N12" s="19" t="n">
        <v>0.204179110554479</v>
      </c>
      <c r="O12" s="19" t="n">
        <v>0.173511417353893</v>
      </c>
      <c r="P12" s="19" t="n">
        <v>0.410283415325529</v>
      </c>
      <c r="Q12" s="19" t="n">
        <v>0.212773684693671</v>
      </c>
      <c r="R12" s="19"/>
      <c r="S12" s="19" t="n">
        <v>0.0789748306820623</v>
      </c>
      <c r="T12" s="19" t="n">
        <v>0.231125226115991</v>
      </c>
      <c r="U12" s="19" t="n">
        <v>0.254803636290357</v>
      </c>
      <c r="V12" s="19" t="n">
        <v>0.445198056044694</v>
      </c>
      <c r="W12" s="19" t="n">
        <v>0.350373713017682</v>
      </c>
      <c r="X12" s="19" t="n">
        <v>0.253539200454998</v>
      </c>
      <c r="Y12" s="19" t="n">
        <v>0.295352065742104</v>
      </c>
      <c r="Z12" s="19" t="n">
        <v>0.326054458344552</v>
      </c>
      <c r="AA12" s="19" t="n">
        <v>0.0879973856945729</v>
      </c>
      <c r="AB12" s="19" t="n">
        <v>0.20049390502801</v>
      </c>
      <c r="AC12" s="19" t="n">
        <v>0.226609738338379</v>
      </c>
      <c r="AD12" s="19" t="n">
        <v>0</v>
      </c>
      <c r="AE12" s="19"/>
      <c r="AF12" s="19" t="n">
        <v>0.294116722874602</v>
      </c>
      <c r="AG12" s="19" t="n">
        <v>0.167366655412533</v>
      </c>
      <c r="AH12" s="19" t="n">
        <v>0.329903545474084</v>
      </c>
      <c r="AI12" s="19"/>
      <c r="AJ12" s="19" t="n">
        <v>0.261557401949312</v>
      </c>
      <c r="AK12" s="19" t="n">
        <v>0.191056941829998</v>
      </c>
      <c r="AL12" s="19" t="n">
        <v>0.165837448025444</v>
      </c>
      <c r="AM12" s="19" t="n">
        <v>0</v>
      </c>
      <c r="AN12" s="19" t="n">
        <v>0.341302299547264</v>
      </c>
      <c r="AO12" s="19"/>
      <c r="AP12" s="19" t="n">
        <v>0.252225151076679</v>
      </c>
      <c r="AQ12" s="19" t="n">
        <v>0.318395753639316</v>
      </c>
      <c r="AR12" s="19" t="n">
        <v>0</v>
      </c>
      <c r="AS12" s="19" t="n">
        <v>0.276740444493858</v>
      </c>
      <c r="AT12" s="19" t="n">
        <v>0.173647487743704</v>
      </c>
      <c r="AU12" s="19"/>
      <c r="AV12" s="19" t="n">
        <v>0.250884908834408</v>
      </c>
      <c r="AW12" s="19" t="n">
        <v>0.182040160239355</v>
      </c>
      <c r="AX12" s="19" t="n">
        <v>0.198104667309123</v>
      </c>
      <c r="AY12" s="19" t="n">
        <v>0.298417704705278</v>
      </c>
      <c r="AZ12" s="19" t="n">
        <v>0.295499845150093</v>
      </c>
      <c r="BA12" s="19" t="n">
        <v>0.370721382288823</v>
      </c>
      <c r="BB12" s="19"/>
      <c r="BC12" s="19" t="n">
        <v>0.236318518017699</v>
      </c>
      <c r="BD12" s="19" t="n">
        <v>0.34499032985735</v>
      </c>
      <c r="BE12" s="19" t="n">
        <v>0.21409945725634</v>
      </c>
      <c r="BF12" s="19" t="n">
        <v>0.257035514030185</v>
      </c>
      <c r="BG12" s="19" t="n">
        <v>0</v>
      </c>
    </row>
    <row r="13">
      <c r="B13" s="20" t="s">
        <v>692</v>
      </c>
      <c r="C13" s="19" t="n">
        <v>0.0665134251705621</v>
      </c>
      <c r="D13" s="19" t="n">
        <v>0.0384148854966444</v>
      </c>
      <c r="E13" s="19" t="n">
        <v>0.0937194088516502</v>
      </c>
      <c r="F13" s="19"/>
      <c r="G13" s="19" t="n">
        <v>0</v>
      </c>
      <c r="H13" s="19" t="n">
        <v>0</v>
      </c>
      <c r="I13" s="19" t="n">
        <v>0.0724067923411569</v>
      </c>
      <c r="J13" s="19" t="n">
        <v>0.12306678240217</v>
      </c>
      <c r="K13" s="19" t="n">
        <v>0.0624767699893598</v>
      </c>
      <c r="L13" s="19" t="n">
        <v>0.0926861638642478</v>
      </c>
      <c r="M13" s="19"/>
      <c r="N13" s="19" t="n">
        <v>0.121450575358619</v>
      </c>
      <c r="O13" s="19" t="n">
        <v>0</v>
      </c>
      <c r="P13" s="19" t="n">
        <v>0.0447201272861514</v>
      </c>
      <c r="Q13" s="19" t="n">
        <v>0.064296499916664</v>
      </c>
      <c r="R13" s="19"/>
      <c r="S13" s="19" t="n">
        <v>0</v>
      </c>
      <c r="T13" s="19" t="n">
        <v>0.107972410632721</v>
      </c>
      <c r="U13" s="19" t="n">
        <v>0.259174765499204</v>
      </c>
      <c r="V13" s="19" t="n">
        <v>0</v>
      </c>
      <c r="W13" s="19" t="n">
        <v>0</v>
      </c>
      <c r="X13" s="19" t="n">
        <v>0.118136478125773</v>
      </c>
      <c r="Y13" s="19" t="n">
        <v>0</v>
      </c>
      <c r="Z13" s="19" t="n">
        <v>0.190844480779417</v>
      </c>
      <c r="AA13" s="19" t="n">
        <v>0</v>
      </c>
      <c r="AB13" s="19" t="n">
        <v>0</v>
      </c>
      <c r="AC13" s="19" t="n">
        <v>0.106168371666855</v>
      </c>
      <c r="AD13" s="19" t="n">
        <v>0</v>
      </c>
      <c r="AE13" s="19"/>
      <c r="AF13" s="19" t="n">
        <v>0.101403901737342</v>
      </c>
      <c r="AG13" s="19" t="n">
        <v>0.0720444545234083</v>
      </c>
      <c r="AH13" s="19" t="n">
        <v>0</v>
      </c>
      <c r="AI13" s="19"/>
      <c r="AJ13" s="19" t="n">
        <v>0.0847484727979229</v>
      </c>
      <c r="AK13" s="19" t="n">
        <v>0.0924574688234483</v>
      </c>
      <c r="AL13" s="19" t="n">
        <v>0.144261328753359</v>
      </c>
      <c r="AM13" s="19" t="n">
        <v>0</v>
      </c>
      <c r="AN13" s="19" t="n">
        <v>0.0475626628918443</v>
      </c>
      <c r="AO13" s="19"/>
      <c r="AP13" s="19" t="n">
        <v>0.0729166390447282</v>
      </c>
      <c r="AQ13" s="19" t="n">
        <v>0.0852492330690239</v>
      </c>
      <c r="AR13" s="19" t="n">
        <v>0.16696912470231</v>
      </c>
      <c r="AS13" s="19" t="n">
        <v>0.0723836642457853</v>
      </c>
      <c r="AT13" s="19" t="n">
        <v>0</v>
      </c>
      <c r="AU13" s="19"/>
      <c r="AV13" s="19" t="n">
        <v>0.0863496064478052</v>
      </c>
      <c r="AW13" s="19" t="n">
        <v>0.0760812030802969</v>
      </c>
      <c r="AX13" s="19" t="n">
        <v>0.141350933589458</v>
      </c>
      <c r="AY13" s="19" t="n">
        <v>0</v>
      </c>
      <c r="AZ13" s="19" t="n">
        <v>0</v>
      </c>
      <c r="BA13" s="19" t="n">
        <v>0.204221007094559</v>
      </c>
      <c r="BB13" s="19"/>
      <c r="BC13" s="19" t="n">
        <v>0.0557886156850207</v>
      </c>
      <c r="BD13" s="19" t="n">
        <v>0.0373363575450103</v>
      </c>
      <c r="BE13" s="19" t="n">
        <v>0.0909712799577595</v>
      </c>
      <c r="BF13" s="19" t="n">
        <v>0.0572493705208087</v>
      </c>
      <c r="BG13" s="19" t="n">
        <v>0</v>
      </c>
    </row>
    <row r="14">
      <c r="B14" s="20" t="s">
        <v>598</v>
      </c>
      <c r="C14" s="19" t="n">
        <v>0.0604951099018836</v>
      </c>
      <c r="D14" s="19" t="n">
        <v>0.0656183126804401</v>
      </c>
      <c r="E14" s="19" t="n">
        <v>0.056680385351408</v>
      </c>
      <c r="F14" s="19"/>
      <c r="G14" s="19" t="n">
        <v>0.0605954686890244</v>
      </c>
      <c r="H14" s="19" t="n">
        <v>0.0772483985758515</v>
      </c>
      <c r="I14" s="19" t="n">
        <v>0.0761549896405344</v>
      </c>
      <c r="J14" s="19" t="n">
        <v>0.0422872781407513</v>
      </c>
      <c r="K14" s="19" t="n">
        <v>0.0767710486302744</v>
      </c>
      <c r="L14" s="19" t="n">
        <v>0.0489209572436358</v>
      </c>
      <c r="M14" s="19"/>
      <c r="N14" s="19" t="n">
        <v>0.0362725076965198</v>
      </c>
      <c r="O14" s="19" t="n">
        <v>0.109630931388168</v>
      </c>
      <c r="P14" s="19" t="n">
        <v>0.0430600513988664</v>
      </c>
      <c r="Q14" s="19" t="n">
        <v>0.0682474984331591</v>
      </c>
      <c r="R14" s="19"/>
      <c r="S14" s="19" t="n">
        <v>0.244698011559361</v>
      </c>
      <c r="T14" s="19" t="n">
        <v>0</v>
      </c>
      <c r="U14" s="19" t="n">
        <v>0</v>
      </c>
      <c r="V14" s="19" t="n">
        <v>0</v>
      </c>
      <c r="W14" s="19" t="n">
        <v>0</v>
      </c>
      <c r="X14" s="19" t="n">
        <v>0</v>
      </c>
      <c r="Y14" s="19" t="n">
        <v>0.199510848287146</v>
      </c>
      <c r="Z14" s="19" t="n">
        <v>0</v>
      </c>
      <c r="AA14" s="19" t="n">
        <v>0.111900216422477</v>
      </c>
      <c r="AB14" s="19" t="n">
        <v>0.11744493652159</v>
      </c>
      <c r="AC14" s="19" t="n">
        <v>0</v>
      </c>
      <c r="AD14" s="19" t="n">
        <v>0.350379600390664</v>
      </c>
      <c r="AE14" s="19"/>
      <c r="AF14" s="19" t="n">
        <v>0.0781030952943514</v>
      </c>
      <c r="AG14" s="19" t="n">
        <v>0.0511792931661544</v>
      </c>
      <c r="AH14" s="19" t="n">
        <v>0.0717915429821407</v>
      </c>
      <c r="AI14" s="19"/>
      <c r="AJ14" s="19" t="n">
        <v>0.0791284814781602</v>
      </c>
      <c r="AK14" s="19" t="n">
        <v>0.153561333655755</v>
      </c>
      <c r="AL14" s="19" t="n">
        <v>0</v>
      </c>
      <c r="AM14" s="19" t="n">
        <v>0</v>
      </c>
      <c r="AN14" s="19" t="n">
        <v>0</v>
      </c>
      <c r="AO14" s="19"/>
      <c r="AP14" s="19" t="n">
        <v>0.0788844875634661</v>
      </c>
      <c r="AQ14" s="19" t="n">
        <v>0.0911137290345738</v>
      </c>
      <c r="AR14" s="19" t="n">
        <v>0</v>
      </c>
      <c r="AS14" s="19" t="n">
        <v>0.0581460018889868</v>
      </c>
      <c r="AT14" s="19" t="n">
        <v>0</v>
      </c>
      <c r="AU14" s="19"/>
      <c r="AV14" s="19" t="n">
        <v>0.0652669935840237</v>
      </c>
      <c r="AW14" s="19" t="n">
        <v>0.082308054743441</v>
      </c>
      <c r="AX14" s="19" t="n">
        <v>0</v>
      </c>
      <c r="AY14" s="19" t="n">
        <v>0</v>
      </c>
      <c r="AZ14" s="19" t="n">
        <v>0.164491605544171</v>
      </c>
      <c r="BA14" s="19" t="n">
        <v>0</v>
      </c>
      <c r="BB14" s="19"/>
      <c r="BC14" s="19" t="n">
        <v>0</v>
      </c>
      <c r="BD14" s="19" t="n">
        <v>0.0945653413537784</v>
      </c>
      <c r="BE14" s="19" t="n">
        <v>0.121078258526488</v>
      </c>
      <c r="BF14" s="19" t="n">
        <v>0</v>
      </c>
      <c r="BG14" s="19" t="n">
        <v>0</v>
      </c>
    </row>
    <row r="15">
      <c r="B15" s="20" t="s">
        <v>693</v>
      </c>
      <c r="C15" s="19" t="n">
        <v>0.0726272330628647</v>
      </c>
      <c r="D15" s="19" t="n">
        <v>0.113413677268538</v>
      </c>
      <c r="E15" s="19" t="n">
        <v>0.0200287525579347</v>
      </c>
      <c r="F15" s="19"/>
      <c r="G15" s="19" t="n">
        <v>0</v>
      </c>
      <c r="H15" s="19" t="n">
        <v>0</v>
      </c>
      <c r="I15" s="19" t="n">
        <v>0.0763099568979853</v>
      </c>
      <c r="J15" s="19" t="n">
        <v>0.0530138607310118</v>
      </c>
      <c r="K15" s="19" t="n">
        <v>0.245596886432066</v>
      </c>
      <c r="L15" s="19" t="n">
        <v>0.0943391763855528</v>
      </c>
      <c r="M15" s="19"/>
      <c r="N15" s="19" t="n">
        <v>0.0646936068591672</v>
      </c>
      <c r="O15" s="19" t="n">
        <v>0.181270473405392</v>
      </c>
      <c r="P15" s="19" t="n">
        <v>0.0928307005108917</v>
      </c>
      <c r="Q15" s="19" t="n">
        <v>0</v>
      </c>
      <c r="R15" s="19"/>
      <c r="S15" s="19" t="n">
        <v>0</v>
      </c>
      <c r="T15" s="19" t="n">
        <v>0</v>
      </c>
      <c r="U15" s="19" t="n">
        <v>0</v>
      </c>
      <c r="V15" s="19" t="n">
        <v>0.181868920168497</v>
      </c>
      <c r="W15" s="19" t="n">
        <v>0</v>
      </c>
      <c r="X15" s="19" t="n">
        <v>0</v>
      </c>
      <c r="Y15" s="19" t="n">
        <v>0</v>
      </c>
      <c r="Z15" s="19" t="n">
        <v>0.142509480403642</v>
      </c>
      <c r="AA15" s="19" t="n">
        <v>0.116925052825084</v>
      </c>
      <c r="AB15" s="19" t="n">
        <v>0</v>
      </c>
      <c r="AC15" s="19" t="n">
        <v>0.286294029942742</v>
      </c>
      <c r="AD15" s="19" t="n">
        <v>0.318895578874008</v>
      </c>
      <c r="AE15" s="19"/>
      <c r="AF15" s="19" t="n">
        <v>0.0801611088308933</v>
      </c>
      <c r="AG15" s="19" t="n">
        <v>0.0756877818214384</v>
      </c>
      <c r="AH15" s="19" t="n">
        <v>0.0835477718985427</v>
      </c>
      <c r="AI15" s="19"/>
      <c r="AJ15" s="19" t="n">
        <v>0.0403373052906317</v>
      </c>
      <c r="AK15" s="19" t="n">
        <v>0.0575700537310439</v>
      </c>
      <c r="AL15" s="19" t="n">
        <v>0</v>
      </c>
      <c r="AM15" s="19" t="n">
        <v>0.478853249863564</v>
      </c>
      <c r="AN15" s="19" t="n">
        <v>0.116472311773244</v>
      </c>
      <c r="AO15" s="19"/>
      <c r="AP15" s="19" t="n">
        <v>0</v>
      </c>
      <c r="AQ15" s="19" t="n">
        <v>0.034158483462478</v>
      </c>
      <c r="AR15" s="19" t="n">
        <v>0.0827623002032959</v>
      </c>
      <c r="AS15" s="19" t="n">
        <v>0.127602178594472</v>
      </c>
      <c r="AT15" s="19" t="n">
        <v>0.314303108744437</v>
      </c>
      <c r="AU15" s="19"/>
      <c r="AV15" s="19" t="n">
        <v>0.0345993916619831</v>
      </c>
      <c r="AW15" s="19" t="n">
        <v>0</v>
      </c>
      <c r="AX15" s="19" t="n">
        <v>0</v>
      </c>
      <c r="AY15" s="19" t="n">
        <v>0.125350608158689</v>
      </c>
      <c r="AZ15" s="19" t="n">
        <v>0.20539220644703</v>
      </c>
      <c r="BA15" s="19" t="n">
        <v>0.143946049447103</v>
      </c>
      <c r="BB15" s="19"/>
      <c r="BC15" s="19" t="n">
        <v>0</v>
      </c>
      <c r="BD15" s="19" t="n">
        <v>0.0554077921311511</v>
      </c>
      <c r="BE15" s="19" t="n">
        <v>0.0909247861114278</v>
      </c>
      <c r="BF15" s="19" t="n">
        <v>0.164803158497469</v>
      </c>
      <c r="BG15" s="19" t="n">
        <v>0</v>
      </c>
    </row>
    <row r="16">
      <c r="B16" s="20" t="s">
        <v>100</v>
      </c>
      <c r="C16" s="21" t="n">
        <v>0.177546754229356</v>
      </c>
      <c r="D16" s="21" t="n">
        <v>0.119927748341741</v>
      </c>
      <c r="E16" s="21" t="n">
        <v>0.233984751878219</v>
      </c>
      <c r="F16" s="21"/>
      <c r="G16" s="21" t="n">
        <v>0.338769072512474</v>
      </c>
      <c r="H16" s="21" t="n">
        <v>0.235802178510064</v>
      </c>
      <c r="I16" s="21" t="n">
        <v>0.172959330326449</v>
      </c>
      <c r="J16" s="21" t="n">
        <v>0.160283769313175</v>
      </c>
      <c r="K16" s="21" t="n">
        <v>0.0839435341132981</v>
      </c>
      <c r="L16" s="21" t="n">
        <v>0.0980558827684548</v>
      </c>
      <c r="M16" s="21"/>
      <c r="N16" s="21" t="n">
        <v>0.164651326796183</v>
      </c>
      <c r="O16" s="21" t="n">
        <v>0.117479765958925</v>
      </c>
      <c r="P16" s="21" t="n">
        <v>0.0887835892221302</v>
      </c>
      <c r="Q16" s="21" t="n">
        <v>0.290525204021589</v>
      </c>
      <c r="R16" s="21"/>
      <c r="S16" s="21" t="n">
        <v>0.259032419595632</v>
      </c>
      <c r="T16" s="21" t="n">
        <v>0.27466977152136</v>
      </c>
      <c r="U16" s="21" t="n">
        <v>0.181008128143791</v>
      </c>
      <c r="V16" s="21" t="n">
        <v>0</v>
      </c>
      <c r="W16" s="21" t="n">
        <v>0.182120715557359</v>
      </c>
      <c r="X16" s="21" t="n">
        <v>0.250764410801391</v>
      </c>
      <c r="Y16" s="21" t="n">
        <v>0.152837038377832</v>
      </c>
      <c r="Z16" s="21" t="n">
        <v>0</v>
      </c>
      <c r="AA16" s="21" t="n">
        <v>0.194983836587099</v>
      </c>
      <c r="AB16" s="21" t="n">
        <v>0.227451669446429</v>
      </c>
      <c r="AC16" s="21" t="n">
        <v>0.216338550913076</v>
      </c>
      <c r="AD16" s="21" t="n">
        <v>0</v>
      </c>
      <c r="AE16" s="21"/>
      <c r="AF16" s="21" t="n">
        <v>0.124562388311061</v>
      </c>
      <c r="AG16" s="21" t="n">
        <v>0.15729506268583</v>
      </c>
      <c r="AH16" s="21" t="n">
        <v>0.240959117205091</v>
      </c>
      <c r="AI16" s="21"/>
      <c r="AJ16" s="21" t="n">
        <v>0.150666334982958</v>
      </c>
      <c r="AK16" s="21" t="n">
        <v>0.08769090660585</v>
      </c>
      <c r="AL16" s="21" t="n">
        <v>0.100752374680018</v>
      </c>
      <c r="AM16" s="21" t="n">
        <v>0.521146750136436</v>
      </c>
      <c r="AN16" s="21" t="n">
        <v>0.344302408236969</v>
      </c>
      <c r="AO16" s="21"/>
      <c r="AP16" s="21" t="n">
        <v>0.336249348556116</v>
      </c>
      <c r="AQ16" s="21" t="n">
        <v>0.0444295071950526</v>
      </c>
      <c r="AR16" s="21" t="n">
        <v>0.123020990258775</v>
      </c>
      <c r="AS16" s="21" t="n">
        <v>0.135723513902991</v>
      </c>
      <c r="AT16" s="21" t="n">
        <v>0.284244851728219</v>
      </c>
      <c r="AU16" s="21"/>
      <c r="AV16" s="21" t="n">
        <v>0.110927022014034</v>
      </c>
      <c r="AW16" s="21" t="n">
        <v>0.290802034463907</v>
      </c>
      <c r="AX16" s="21" t="n">
        <v>0.104145792554047</v>
      </c>
      <c r="AY16" s="21" t="n">
        <v>0.251032099931221</v>
      </c>
      <c r="AZ16" s="21" t="n">
        <v>0.185749601716916</v>
      </c>
      <c r="BA16" s="21" t="n">
        <v>0.168486365781748</v>
      </c>
      <c r="BB16" s="21"/>
      <c r="BC16" s="21" t="n">
        <v>0.242725537961691</v>
      </c>
      <c r="BD16" s="21" t="n">
        <v>0.284411496171473</v>
      </c>
      <c r="BE16" s="21" t="n">
        <v>0.145531006692341</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65</v>
      </c>
      <c r="E7" s="11" t="n">
        <v>53</v>
      </c>
      <c r="F7" s="11"/>
      <c r="G7" s="11" t="n">
        <v>12</v>
      </c>
      <c r="H7" s="11" t="n">
        <v>10</v>
      </c>
      <c r="I7" s="11" t="n">
        <v>21</v>
      </c>
      <c r="J7" s="11" t="n">
        <v>27</v>
      </c>
      <c r="K7" s="11" t="n">
        <v>26</v>
      </c>
      <c r="L7" s="11" t="n">
        <v>22</v>
      </c>
      <c r="M7" s="11"/>
      <c r="N7" s="11" t="n">
        <v>29</v>
      </c>
      <c r="O7" s="11" t="n">
        <v>22</v>
      </c>
      <c r="P7" s="11" t="n">
        <v>35</v>
      </c>
      <c r="Q7" s="11" t="n">
        <v>32</v>
      </c>
      <c r="R7" s="11"/>
      <c r="S7" s="11" t="n">
        <v>15</v>
      </c>
      <c r="T7" s="11" t="n">
        <v>20</v>
      </c>
      <c r="U7" s="11" t="n">
        <v>4</v>
      </c>
      <c r="V7" s="11" t="n">
        <v>14</v>
      </c>
      <c r="W7" s="11" t="n">
        <v>7</v>
      </c>
      <c r="X7" s="11" t="n">
        <v>9</v>
      </c>
      <c r="Y7" s="11" t="n">
        <v>11</v>
      </c>
      <c r="Z7" s="11" t="n">
        <v>5</v>
      </c>
      <c r="AA7" s="11" t="n">
        <v>12</v>
      </c>
      <c r="AB7" s="11" t="n">
        <v>11</v>
      </c>
      <c r="AC7" s="11" t="n">
        <v>7</v>
      </c>
      <c r="AD7" s="11" t="n">
        <v>3</v>
      </c>
      <c r="AE7" s="11"/>
      <c r="AF7" s="11" t="n">
        <v>46</v>
      </c>
      <c r="AG7" s="11" t="n">
        <v>42</v>
      </c>
      <c r="AH7" s="11" t="n">
        <v>21</v>
      </c>
      <c r="AI7" s="11"/>
      <c r="AJ7" s="11" t="n">
        <v>33</v>
      </c>
      <c r="AK7" s="11" t="n">
        <v>31</v>
      </c>
      <c r="AL7" s="11" t="n">
        <v>9</v>
      </c>
      <c r="AM7" s="11" t="n">
        <v>5</v>
      </c>
      <c r="AN7" s="11" t="n">
        <v>21</v>
      </c>
      <c r="AO7" s="11"/>
      <c r="AP7" s="11" t="n">
        <v>24</v>
      </c>
      <c r="AQ7" s="11" t="n">
        <v>36</v>
      </c>
      <c r="AR7" s="11" t="n">
        <v>11</v>
      </c>
      <c r="AS7" s="11" t="n">
        <v>17</v>
      </c>
      <c r="AT7" s="11" t="n">
        <v>4</v>
      </c>
      <c r="AU7" s="11"/>
      <c r="AV7" s="11" t="n">
        <v>30</v>
      </c>
      <c r="AW7" s="11" t="n">
        <v>21</v>
      </c>
      <c r="AX7" s="11" t="n">
        <v>11</v>
      </c>
      <c r="AY7" s="11" t="n">
        <v>21</v>
      </c>
      <c r="AZ7" s="11" t="n">
        <v>6</v>
      </c>
      <c r="BA7" s="11" t="n">
        <v>16</v>
      </c>
      <c r="BB7" s="11"/>
      <c r="BC7" s="11" t="n">
        <v>31</v>
      </c>
      <c r="BD7" s="11" t="n">
        <v>33</v>
      </c>
      <c r="BE7" s="11" t="n">
        <v>25</v>
      </c>
      <c r="BF7" s="11" t="n">
        <v>13</v>
      </c>
      <c r="BG7" s="11" t="n">
        <v>1</v>
      </c>
    </row>
    <row r="8" ht="30" customHeight="1">
      <c r="B8" s="12" t="s">
        <v>20</v>
      </c>
      <c r="C8" s="12" t="n">
        <v>117</v>
      </c>
      <c r="D8" s="12" t="n">
        <v>64</v>
      </c>
      <c r="E8" s="12" t="n">
        <v>53</v>
      </c>
      <c r="F8" s="12"/>
      <c r="G8" s="12" t="n">
        <v>11</v>
      </c>
      <c r="H8" s="12" t="n">
        <v>10</v>
      </c>
      <c r="I8" s="12" t="n">
        <v>23</v>
      </c>
      <c r="J8" s="12" t="n">
        <v>25</v>
      </c>
      <c r="K8" s="12" t="n">
        <v>26</v>
      </c>
      <c r="L8" s="12" t="n">
        <v>22</v>
      </c>
      <c r="M8" s="12"/>
      <c r="N8" s="12" t="n">
        <v>28</v>
      </c>
      <c r="O8" s="12" t="n">
        <v>25</v>
      </c>
      <c r="P8" s="12" t="n">
        <v>34</v>
      </c>
      <c r="Q8" s="12" t="n">
        <v>31</v>
      </c>
      <c r="R8" s="12"/>
      <c r="S8" s="12" t="n">
        <v>14</v>
      </c>
      <c r="T8" s="12" t="n">
        <v>20</v>
      </c>
      <c r="U8" s="12" t="n">
        <v>4</v>
      </c>
      <c r="V8" s="12" t="n">
        <v>17</v>
      </c>
      <c r="W8" s="12" t="n">
        <v>7</v>
      </c>
      <c r="X8" s="12" t="n">
        <v>11</v>
      </c>
      <c r="Y8" s="12" t="n">
        <v>10</v>
      </c>
      <c r="Z8" s="12" t="n">
        <v>5</v>
      </c>
      <c r="AA8" s="12" t="n">
        <v>11</v>
      </c>
      <c r="AB8" s="12" t="n">
        <v>10</v>
      </c>
      <c r="AC8" s="12" t="n">
        <v>7</v>
      </c>
      <c r="AD8" s="12" t="n">
        <v>2</v>
      </c>
      <c r="AE8" s="12"/>
      <c r="AF8" s="12" t="n">
        <v>45</v>
      </c>
      <c r="AG8" s="12" t="n">
        <v>42</v>
      </c>
      <c r="AH8" s="12" t="n">
        <v>22</v>
      </c>
      <c r="AI8" s="12"/>
      <c r="AJ8" s="12" t="n">
        <v>33</v>
      </c>
      <c r="AK8" s="12" t="n">
        <v>30</v>
      </c>
      <c r="AL8" s="12" t="n">
        <v>9</v>
      </c>
      <c r="AM8" s="12" t="n">
        <v>5</v>
      </c>
      <c r="AN8" s="12" t="n">
        <v>22</v>
      </c>
      <c r="AO8" s="12"/>
      <c r="AP8" s="12" t="n">
        <v>24</v>
      </c>
      <c r="AQ8" s="12" t="n">
        <v>35</v>
      </c>
      <c r="AR8" s="12" t="n">
        <v>11</v>
      </c>
      <c r="AS8" s="12" t="n">
        <v>18</v>
      </c>
      <c r="AT8" s="12" t="n">
        <v>4</v>
      </c>
      <c r="AU8" s="12"/>
      <c r="AV8" s="12" t="n">
        <v>29</v>
      </c>
      <c r="AW8" s="12" t="n">
        <v>21</v>
      </c>
      <c r="AX8" s="12" t="n">
        <v>11</v>
      </c>
      <c r="AY8" s="12" t="n">
        <v>21</v>
      </c>
      <c r="AZ8" s="12" t="n">
        <v>7</v>
      </c>
      <c r="BA8" s="12" t="n">
        <v>16</v>
      </c>
      <c r="BB8" s="12"/>
      <c r="BC8" s="12" t="n">
        <v>32</v>
      </c>
      <c r="BD8" s="12" t="n">
        <v>33</v>
      </c>
      <c r="BE8" s="12" t="n">
        <v>24</v>
      </c>
      <c r="BF8" s="12" t="n">
        <v>13</v>
      </c>
      <c r="BG8" s="12" t="n">
        <v>1</v>
      </c>
    </row>
    <row r="9">
      <c r="B9" s="20" t="s">
        <v>688</v>
      </c>
      <c r="C9" s="19" t="n">
        <v>0.081761689965708</v>
      </c>
      <c r="D9" s="19" t="n">
        <v>0.0710941704532074</v>
      </c>
      <c r="E9" s="19" t="n">
        <v>0.0947348535422941</v>
      </c>
      <c r="F9" s="19"/>
      <c r="G9" s="19" t="n">
        <v>0.178166674262942</v>
      </c>
      <c r="H9" s="19" t="n">
        <v>0.0940749998064262</v>
      </c>
      <c r="I9" s="19" t="n">
        <v>0.131150120969727</v>
      </c>
      <c r="J9" s="19" t="n">
        <v>0.0265750115042753</v>
      </c>
      <c r="K9" s="19" t="n">
        <v>0.0792244365544416</v>
      </c>
      <c r="L9" s="19" t="n">
        <v>0.0388396126162609</v>
      </c>
      <c r="M9" s="19"/>
      <c r="N9" s="19" t="n">
        <v>0.0857283068838269</v>
      </c>
      <c r="O9" s="19" t="n">
        <v>0.133980399720732</v>
      </c>
      <c r="P9" s="19" t="n">
        <v>0.0612436391327995</v>
      </c>
      <c r="Q9" s="19" t="n">
        <v>0.0583263601225654</v>
      </c>
      <c r="R9" s="19"/>
      <c r="S9" s="19" t="n">
        <v>0.132835843864435</v>
      </c>
      <c r="T9" s="19" t="n">
        <v>0.188642480938534</v>
      </c>
      <c r="U9" s="19" t="n">
        <v>0.260915723911205</v>
      </c>
      <c r="V9" s="19" t="n">
        <v>0.0720102313600763</v>
      </c>
      <c r="W9" s="19" t="n">
        <v>0</v>
      </c>
      <c r="X9" s="19" t="n">
        <v>0</v>
      </c>
      <c r="Y9" s="19" t="n">
        <v>0.0859900258587603</v>
      </c>
      <c r="Z9" s="19" t="n">
        <v>0</v>
      </c>
      <c r="AA9" s="19" t="n">
        <v>0.078383789602127</v>
      </c>
      <c r="AB9" s="19" t="n">
        <v>0</v>
      </c>
      <c r="AC9" s="19" t="n">
        <v>0</v>
      </c>
      <c r="AD9" s="19" t="n">
        <v>0</v>
      </c>
      <c r="AE9" s="19"/>
      <c r="AF9" s="19" t="n">
        <v>0.0639893604007489</v>
      </c>
      <c r="AG9" s="19" t="n">
        <v>0.0854764407209614</v>
      </c>
      <c r="AH9" s="19" t="n">
        <v>0.0504890206787495</v>
      </c>
      <c r="AI9" s="19"/>
      <c r="AJ9" s="19" t="n">
        <v>0.0889938992034504</v>
      </c>
      <c r="AK9" s="19" t="n">
        <v>0.16284550481814</v>
      </c>
      <c r="AL9" s="19" t="n">
        <v>0</v>
      </c>
      <c r="AM9" s="19" t="n">
        <v>0.177355370759209</v>
      </c>
      <c r="AN9" s="19" t="n">
        <v>0</v>
      </c>
      <c r="AO9" s="19"/>
      <c r="AP9" s="19" t="n">
        <v>0.0774493131604472</v>
      </c>
      <c r="AQ9" s="19" t="n">
        <v>0.170282905917171</v>
      </c>
      <c r="AR9" s="19" t="n">
        <v>0</v>
      </c>
      <c r="AS9" s="19" t="n">
        <v>0.0482531780050917</v>
      </c>
      <c r="AT9" s="19" t="n">
        <v>0.208632076137313</v>
      </c>
      <c r="AU9" s="19"/>
      <c r="AV9" s="19" t="n">
        <v>0.138851326276207</v>
      </c>
      <c r="AW9" s="19" t="n">
        <v>0.0892532461842734</v>
      </c>
      <c r="AX9" s="19" t="n">
        <v>0.0812104084193226</v>
      </c>
      <c r="AY9" s="19" t="n">
        <v>0.0914656992800553</v>
      </c>
      <c r="AZ9" s="19" t="n">
        <v>0.136333121270705</v>
      </c>
      <c r="BA9" s="19" t="n">
        <v>0</v>
      </c>
      <c r="BB9" s="19"/>
      <c r="BC9" s="19" t="n">
        <v>0</v>
      </c>
      <c r="BD9" s="19" t="n">
        <v>0.0687557927079906</v>
      </c>
      <c r="BE9" s="19" t="n">
        <v>0.111972201617092</v>
      </c>
      <c r="BF9" s="19" t="n">
        <v>0.139552695125912</v>
      </c>
      <c r="BG9" s="19" t="n">
        <v>0</v>
      </c>
    </row>
    <row r="10">
      <c r="B10" s="20" t="s">
        <v>689</v>
      </c>
      <c r="C10" s="19" t="n">
        <v>0.0972647508358334</v>
      </c>
      <c r="D10" s="19" t="n">
        <v>0.118716508682551</v>
      </c>
      <c r="E10" s="19" t="n">
        <v>0.0711764776224907</v>
      </c>
      <c r="F10" s="19"/>
      <c r="G10" s="19" t="n">
        <v>0.0536997765051642</v>
      </c>
      <c r="H10" s="19" t="n">
        <v>0.176490756959874</v>
      </c>
      <c r="I10" s="19" t="n">
        <v>0.148909653786773</v>
      </c>
      <c r="J10" s="19" t="n">
        <v>0.0671433235683617</v>
      </c>
      <c r="K10" s="19" t="n">
        <v>0.105026007067969</v>
      </c>
      <c r="L10" s="19" t="n">
        <v>0.0534432971380276</v>
      </c>
      <c r="M10" s="19"/>
      <c r="N10" s="19" t="n">
        <v>0.132051372935817</v>
      </c>
      <c r="O10" s="19" t="n">
        <v>0.044917713400711</v>
      </c>
      <c r="P10" s="19" t="n">
        <v>0.0864586937927115</v>
      </c>
      <c r="Q10" s="19" t="n">
        <v>0.11940091592774</v>
      </c>
      <c r="R10" s="19"/>
      <c r="S10" s="19" t="n">
        <v>0.23040819932661</v>
      </c>
      <c r="T10" s="19" t="n">
        <v>0</v>
      </c>
      <c r="U10" s="19" t="n">
        <v>0.260915723911205</v>
      </c>
      <c r="V10" s="19" t="n">
        <v>0.158800754431979</v>
      </c>
      <c r="W10" s="19" t="n">
        <v>0</v>
      </c>
      <c r="X10" s="19" t="n">
        <v>0.0725586226490987</v>
      </c>
      <c r="Y10" s="19" t="n">
        <v>0.0899496288641745</v>
      </c>
      <c r="Z10" s="19" t="n">
        <v>0</v>
      </c>
      <c r="AA10" s="19" t="n">
        <v>0.0839470409029522</v>
      </c>
      <c r="AB10" s="19" t="n">
        <v>0.093683647822492</v>
      </c>
      <c r="AC10" s="19" t="n">
        <v>0.130915641608423</v>
      </c>
      <c r="AD10" s="19" t="n">
        <v>0</v>
      </c>
      <c r="AE10" s="19"/>
      <c r="AF10" s="19" t="n">
        <v>0.0746226165087784</v>
      </c>
      <c r="AG10" s="19" t="n">
        <v>0.164666490206252</v>
      </c>
      <c r="AH10" s="19" t="n">
        <v>0.0530352219496032</v>
      </c>
      <c r="AI10" s="19"/>
      <c r="AJ10" s="19" t="n">
        <v>0.0855743786103027</v>
      </c>
      <c r="AK10" s="19" t="n">
        <v>0.11622914841601</v>
      </c>
      <c r="AL10" s="19" t="n">
        <v>0.0965758851432683</v>
      </c>
      <c r="AM10" s="19" t="n">
        <v>0.189943081841983</v>
      </c>
      <c r="AN10" s="19" t="n">
        <v>0.0667286999720971</v>
      </c>
      <c r="AO10" s="19"/>
      <c r="AP10" s="19" t="n">
        <v>0.0860937227327957</v>
      </c>
      <c r="AQ10" s="19" t="n">
        <v>0.121453656637218</v>
      </c>
      <c r="AR10" s="19" t="n">
        <v>0.168565717988</v>
      </c>
      <c r="AS10" s="19" t="n">
        <v>0.0516779238188421</v>
      </c>
      <c r="AT10" s="19" t="n">
        <v>0</v>
      </c>
      <c r="AU10" s="19"/>
      <c r="AV10" s="19" t="n">
        <v>0.212950098126733</v>
      </c>
      <c r="AW10" s="19" t="n">
        <v>0.0813934524679076</v>
      </c>
      <c r="AX10" s="19" t="n">
        <v>0.168220372094462</v>
      </c>
      <c r="AY10" s="19" t="n">
        <v>0.0422694389924254</v>
      </c>
      <c r="AZ10" s="19" t="n">
        <v>0</v>
      </c>
      <c r="BA10" s="19" t="n">
        <v>0</v>
      </c>
      <c r="BB10" s="19"/>
      <c r="BC10" s="19" t="n">
        <v>0.140669138932799</v>
      </c>
      <c r="BD10" s="19" t="n">
        <v>0.0538566063419966</v>
      </c>
      <c r="BE10" s="19" t="n">
        <v>0.175858919922888</v>
      </c>
      <c r="BF10" s="19" t="n">
        <v>0.0720632356445949</v>
      </c>
      <c r="BG10" s="19" t="n">
        <v>0</v>
      </c>
    </row>
    <row r="11">
      <c r="B11" s="20" t="s">
        <v>690</v>
      </c>
      <c r="C11" s="19" t="n">
        <v>0.251450306493488</v>
      </c>
      <c r="D11" s="19" t="n">
        <v>0.26788743197794</v>
      </c>
      <c r="E11" s="19" t="n">
        <v>0.231460512484789</v>
      </c>
      <c r="F11" s="19"/>
      <c r="G11" s="19" t="n">
        <v>0.242339696714318</v>
      </c>
      <c r="H11" s="19" t="n">
        <v>0.629127891574573</v>
      </c>
      <c r="I11" s="19" t="n">
        <v>0.137193348427379</v>
      </c>
      <c r="J11" s="19" t="n">
        <v>0.345194928494008</v>
      </c>
      <c r="K11" s="19" t="n">
        <v>0.258329464177562</v>
      </c>
      <c r="L11" s="19" t="n">
        <v>0.0869599176987056</v>
      </c>
      <c r="M11" s="19"/>
      <c r="N11" s="19" t="n">
        <v>0.351880797114165</v>
      </c>
      <c r="O11" s="19" t="n">
        <v>0.226556744866477</v>
      </c>
      <c r="P11" s="19" t="n">
        <v>0.255734882647686</v>
      </c>
      <c r="Q11" s="19" t="n">
        <v>0.17379842891905</v>
      </c>
      <c r="R11" s="19"/>
      <c r="S11" s="19" t="n">
        <v>0.345538434408938</v>
      </c>
      <c r="T11" s="19" t="n">
        <v>0.201711788608042</v>
      </c>
      <c r="U11" s="19" t="n">
        <v>0</v>
      </c>
      <c r="V11" s="19" t="n">
        <v>0.12407544685719</v>
      </c>
      <c r="W11" s="19" t="n">
        <v>0.422092596448079</v>
      </c>
      <c r="X11" s="19" t="n">
        <v>0.454137408802293</v>
      </c>
      <c r="Y11" s="19" t="n">
        <v>0.292418491532652</v>
      </c>
      <c r="Z11" s="19" t="n">
        <v>0.383431309116578</v>
      </c>
      <c r="AA11" s="19" t="n">
        <v>0.331278367807915</v>
      </c>
      <c r="AB11" s="19" t="n">
        <v>0.107317544559515</v>
      </c>
      <c r="AC11" s="19" t="n">
        <v>0.179045780017815</v>
      </c>
      <c r="AD11" s="19" t="n">
        <v>0</v>
      </c>
      <c r="AE11" s="19"/>
      <c r="AF11" s="19" t="n">
        <v>0.227064762161362</v>
      </c>
      <c r="AG11" s="19" t="n">
        <v>0.247262091492695</v>
      </c>
      <c r="AH11" s="19" t="n">
        <v>0.330857039924457</v>
      </c>
      <c r="AI11" s="19"/>
      <c r="AJ11" s="19" t="n">
        <v>0.307103482154112</v>
      </c>
      <c r="AK11" s="19" t="n">
        <v>0.288228221052674</v>
      </c>
      <c r="AL11" s="19" t="n">
        <v>0.23424512612896</v>
      </c>
      <c r="AM11" s="19" t="n">
        <v>0</v>
      </c>
      <c r="AN11" s="19" t="n">
        <v>0.23654643889319</v>
      </c>
      <c r="AO11" s="19"/>
      <c r="AP11" s="19" t="n">
        <v>0.388662137290716</v>
      </c>
      <c r="AQ11" s="19" t="n">
        <v>0.286542834411972</v>
      </c>
      <c r="AR11" s="19" t="n">
        <v>0.0986758436036891</v>
      </c>
      <c r="AS11" s="19" t="n">
        <v>0.1190284051818</v>
      </c>
      <c r="AT11" s="19" t="n">
        <v>0</v>
      </c>
      <c r="AU11" s="19"/>
      <c r="AV11" s="19" t="n">
        <v>0.292906886410948</v>
      </c>
      <c r="AW11" s="19" t="n">
        <v>0.492407217454262</v>
      </c>
      <c r="AX11" s="19" t="n">
        <v>0.209310545180253</v>
      </c>
      <c r="AY11" s="19" t="n">
        <v>0.0973580890910979</v>
      </c>
      <c r="AZ11" s="19" t="n">
        <v>0.147297771972528</v>
      </c>
      <c r="BA11" s="19" t="n">
        <v>0.197627615884302</v>
      </c>
      <c r="BB11" s="19"/>
      <c r="BC11" s="19" t="n">
        <v>0.227689133668896</v>
      </c>
      <c r="BD11" s="19" t="n">
        <v>0.253290526798684</v>
      </c>
      <c r="BE11" s="19" t="n">
        <v>0.238605488005525</v>
      </c>
      <c r="BF11" s="19" t="n">
        <v>0.49821606020383</v>
      </c>
      <c r="BG11" s="19" t="n">
        <v>0</v>
      </c>
    </row>
    <row r="12">
      <c r="B12" s="20" t="s">
        <v>691</v>
      </c>
      <c r="C12" s="19" t="n">
        <v>0.248925474748209</v>
      </c>
      <c r="D12" s="19" t="n">
        <v>0.264085886333303</v>
      </c>
      <c r="E12" s="19" t="n">
        <v>0.230488339559346</v>
      </c>
      <c r="F12" s="19"/>
      <c r="G12" s="19" t="n">
        <v>0.31827595169528</v>
      </c>
      <c r="H12" s="19" t="n">
        <v>0.100306351659126</v>
      </c>
      <c r="I12" s="19" t="n">
        <v>0.215961499603096</v>
      </c>
      <c r="J12" s="19" t="n">
        <v>0.337929319573311</v>
      </c>
      <c r="K12" s="19" t="n">
        <v>0.184546978112276</v>
      </c>
      <c r="L12" s="19" t="n">
        <v>0.29212647634726</v>
      </c>
      <c r="M12" s="19"/>
      <c r="N12" s="19" t="n">
        <v>0.174651939424974</v>
      </c>
      <c r="O12" s="19" t="n">
        <v>0.291472778603066</v>
      </c>
      <c r="P12" s="19" t="n">
        <v>0.201382819456063</v>
      </c>
      <c r="Q12" s="19" t="n">
        <v>0.335684686811346</v>
      </c>
      <c r="R12" s="19"/>
      <c r="S12" s="19" t="n">
        <v>0.0663572311792961</v>
      </c>
      <c r="T12" s="19" t="n">
        <v>0.41137474494216</v>
      </c>
      <c r="U12" s="19" t="n">
        <v>0</v>
      </c>
      <c r="V12" s="19" t="n">
        <v>0.139172191867951</v>
      </c>
      <c r="W12" s="19" t="n">
        <v>0.30586054987159</v>
      </c>
      <c r="X12" s="19" t="n">
        <v>0.100699172809772</v>
      </c>
      <c r="Y12" s="19" t="n">
        <v>0.182776842666282</v>
      </c>
      <c r="Z12" s="19" t="n">
        <v>0.424721434988024</v>
      </c>
      <c r="AA12" s="19" t="n">
        <v>0.249571496388491</v>
      </c>
      <c r="AB12" s="19" t="n">
        <v>0.629867742476276</v>
      </c>
      <c r="AC12" s="19" t="n">
        <v>0.153353294216059</v>
      </c>
      <c r="AD12" s="19" t="n">
        <v>0.321020346258584</v>
      </c>
      <c r="AE12" s="19"/>
      <c r="AF12" s="19" t="n">
        <v>0.277383168900219</v>
      </c>
      <c r="AG12" s="19" t="n">
        <v>0.164842596955684</v>
      </c>
      <c r="AH12" s="19" t="n">
        <v>0.371420649266852</v>
      </c>
      <c r="AI12" s="19"/>
      <c r="AJ12" s="19" t="n">
        <v>0.156607033701471</v>
      </c>
      <c r="AK12" s="19" t="n">
        <v>0.251844099352333</v>
      </c>
      <c r="AL12" s="19" t="n">
        <v>0.108780398039032</v>
      </c>
      <c r="AM12" s="19" t="n">
        <v>0</v>
      </c>
      <c r="AN12" s="19" t="n">
        <v>0.445933265262424</v>
      </c>
      <c r="AO12" s="19"/>
      <c r="AP12" s="19" t="n">
        <v>0.130933516040594</v>
      </c>
      <c r="AQ12" s="19" t="n">
        <v>0.214187181590582</v>
      </c>
      <c r="AR12" s="19" t="n">
        <v>0.36460548362149</v>
      </c>
      <c r="AS12" s="19" t="n">
        <v>0.225782373891791</v>
      </c>
      <c r="AT12" s="19" t="n">
        <v>0.225905178671221</v>
      </c>
      <c r="AU12" s="19"/>
      <c r="AV12" s="19" t="n">
        <v>0.224645560062548</v>
      </c>
      <c r="AW12" s="19" t="n">
        <v>0.203730244677654</v>
      </c>
      <c r="AX12" s="19" t="n">
        <v>0.356105192548712</v>
      </c>
      <c r="AY12" s="19" t="n">
        <v>0.229053801819414</v>
      </c>
      <c r="AZ12" s="19" t="n">
        <v>0.147620436366619</v>
      </c>
      <c r="BA12" s="19" t="n">
        <v>0.18888063975504</v>
      </c>
      <c r="BB12" s="19"/>
      <c r="BC12" s="19" t="n">
        <v>0.314987967169323</v>
      </c>
      <c r="BD12" s="19" t="n">
        <v>0.240747349908273</v>
      </c>
      <c r="BE12" s="19" t="n">
        <v>0.25836597929138</v>
      </c>
      <c r="BF12" s="19" t="n">
        <v>0.0779325842592998</v>
      </c>
      <c r="BG12" s="19" t="n">
        <v>0</v>
      </c>
    </row>
    <row r="13">
      <c r="B13" s="20" t="s">
        <v>692</v>
      </c>
      <c r="C13" s="19" t="n">
        <v>0.110487760221686</v>
      </c>
      <c r="D13" s="19" t="n">
        <v>0.143752834241024</v>
      </c>
      <c r="E13" s="19" t="n">
        <v>0.0700328778908481</v>
      </c>
      <c r="F13" s="19"/>
      <c r="G13" s="19" t="n">
        <v>0.0992127295072761</v>
      </c>
      <c r="H13" s="19" t="n">
        <v>0</v>
      </c>
      <c r="I13" s="19" t="n">
        <v>0.117383677268728</v>
      </c>
      <c r="J13" s="19" t="n">
        <v>0.068368143301454</v>
      </c>
      <c r="K13" s="19" t="n">
        <v>0.111380095497019</v>
      </c>
      <c r="L13" s="19" t="n">
        <v>0.20745937110618</v>
      </c>
      <c r="M13" s="19"/>
      <c r="N13" s="19" t="n">
        <v>0.0325354518804851</v>
      </c>
      <c r="O13" s="19" t="n">
        <v>0.152808142698615</v>
      </c>
      <c r="P13" s="19" t="n">
        <v>0.169262261252222</v>
      </c>
      <c r="Q13" s="19" t="n">
        <v>0.0836341339529657</v>
      </c>
      <c r="R13" s="19"/>
      <c r="S13" s="19" t="n">
        <v>0.151060208309517</v>
      </c>
      <c r="T13" s="19" t="n">
        <v>0.0989212566378446</v>
      </c>
      <c r="U13" s="19" t="n">
        <v>0</v>
      </c>
      <c r="V13" s="19" t="n">
        <v>0.223305107884612</v>
      </c>
      <c r="W13" s="19" t="n">
        <v>0</v>
      </c>
      <c r="X13" s="19" t="n">
        <v>0.133709230361207</v>
      </c>
      <c r="Y13" s="19" t="n">
        <v>0.0844404937553164</v>
      </c>
      <c r="Z13" s="19" t="n">
        <v>0</v>
      </c>
      <c r="AA13" s="19" t="n">
        <v>0.0841496239796497</v>
      </c>
      <c r="AB13" s="19" t="n">
        <v>0</v>
      </c>
      <c r="AC13" s="19" t="n">
        <v>0.158086969879514</v>
      </c>
      <c r="AD13" s="19" t="n">
        <v>0.370000615314693</v>
      </c>
      <c r="AE13" s="19"/>
      <c r="AF13" s="19" t="n">
        <v>0.141993042920781</v>
      </c>
      <c r="AG13" s="19" t="n">
        <v>0.0834716572670264</v>
      </c>
      <c r="AH13" s="19" t="n">
        <v>0.0901999827284955</v>
      </c>
      <c r="AI13" s="19"/>
      <c r="AJ13" s="19" t="n">
        <v>0.13748384480793</v>
      </c>
      <c r="AK13" s="19" t="n">
        <v>0.0305299407344909</v>
      </c>
      <c r="AL13" s="19" t="n">
        <v>0.273204940436624</v>
      </c>
      <c r="AM13" s="19" t="n">
        <v>0.177947554386456</v>
      </c>
      <c r="AN13" s="19" t="n">
        <v>0.0891283428033998</v>
      </c>
      <c r="AO13" s="19"/>
      <c r="AP13" s="19" t="n">
        <v>0.123717461752591</v>
      </c>
      <c r="AQ13" s="19" t="n">
        <v>0.0259532369945168</v>
      </c>
      <c r="AR13" s="19" t="n">
        <v>0.10959120938702</v>
      </c>
      <c r="AS13" s="19" t="n">
        <v>0.264681100256971</v>
      </c>
      <c r="AT13" s="19" t="n">
        <v>0.316422230991578</v>
      </c>
      <c r="AU13" s="19"/>
      <c r="AV13" s="19" t="n">
        <v>0</v>
      </c>
      <c r="AW13" s="19" t="n">
        <v>0.0544695843300496</v>
      </c>
      <c r="AX13" s="19" t="n">
        <v>0.109366686425997</v>
      </c>
      <c r="AY13" s="19" t="n">
        <v>0.302178415357939</v>
      </c>
      <c r="AZ13" s="19" t="n">
        <v>0.206769885001431</v>
      </c>
      <c r="BA13" s="19" t="n">
        <v>0.117334902276929</v>
      </c>
      <c r="BB13" s="19"/>
      <c r="BC13" s="19" t="n">
        <v>0.0774517267531926</v>
      </c>
      <c r="BD13" s="19" t="n">
        <v>0.199468213746816</v>
      </c>
      <c r="BE13" s="19" t="n">
        <v>0.0351971796158034</v>
      </c>
      <c r="BF13" s="19" t="n">
        <v>0.144331785277208</v>
      </c>
      <c r="BG13" s="19" t="n">
        <v>0</v>
      </c>
    </row>
    <row r="14">
      <c r="B14" s="20" t="s">
        <v>598</v>
      </c>
      <c r="C14" s="19" t="n">
        <v>0.0530803771490383</v>
      </c>
      <c r="D14" s="19" t="n">
        <v>0.0300963672329987</v>
      </c>
      <c r="E14" s="19" t="n">
        <v>0.0810320785672774</v>
      </c>
      <c r="F14" s="19"/>
      <c r="G14" s="19" t="n">
        <v>0</v>
      </c>
      <c r="H14" s="19" t="n">
        <v>0</v>
      </c>
      <c r="I14" s="19" t="n">
        <v>0.0591033986974729</v>
      </c>
      <c r="J14" s="19" t="n">
        <v>0.0422503521090084</v>
      </c>
      <c r="K14" s="19" t="n">
        <v>0.146373294651719</v>
      </c>
      <c r="L14" s="19" t="n">
        <v>0</v>
      </c>
      <c r="M14" s="19"/>
      <c r="N14" s="19" t="n">
        <v>0.0689788116689646</v>
      </c>
      <c r="O14" s="19" t="n">
        <v>0.0975354216500507</v>
      </c>
      <c r="P14" s="19" t="n">
        <v>0.0255514854238642</v>
      </c>
      <c r="Q14" s="19" t="n">
        <v>0.032610023115856</v>
      </c>
      <c r="R14" s="19"/>
      <c r="S14" s="19" t="n">
        <v>0.0738000829112048</v>
      </c>
      <c r="T14" s="19" t="n">
        <v>0</v>
      </c>
      <c r="U14" s="19" t="n">
        <v>0.233415593651556</v>
      </c>
      <c r="V14" s="19" t="n">
        <v>0</v>
      </c>
      <c r="W14" s="19" t="n">
        <v>0</v>
      </c>
      <c r="X14" s="19" t="n">
        <v>0.125415187738989</v>
      </c>
      <c r="Y14" s="19" t="n">
        <v>0.0937812453700666</v>
      </c>
      <c r="Z14" s="19" t="n">
        <v>0</v>
      </c>
      <c r="AA14" s="19" t="n">
        <v>0.0938641356745709</v>
      </c>
      <c r="AB14" s="19" t="n">
        <v>0</v>
      </c>
      <c r="AC14" s="19" t="n">
        <v>0.131928262991929</v>
      </c>
      <c r="AD14" s="19" t="n">
        <v>0</v>
      </c>
      <c r="AE14" s="19"/>
      <c r="AF14" s="19" t="n">
        <v>0.0445417711625886</v>
      </c>
      <c r="AG14" s="19" t="n">
        <v>0.100914165572689</v>
      </c>
      <c r="AH14" s="19" t="n">
        <v>0</v>
      </c>
      <c r="AI14" s="19"/>
      <c r="AJ14" s="19" t="n">
        <v>0.0883268413019804</v>
      </c>
      <c r="AK14" s="19" t="n">
        <v>0.07500252535424</v>
      </c>
      <c r="AL14" s="19" t="n">
        <v>0</v>
      </c>
      <c r="AM14" s="19" t="n">
        <v>0.220175608661858</v>
      </c>
      <c r="AN14" s="19" t="n">
        <v>0</v>
      </c>
      <c r="AO14" s="19"/>
      <c r="AP14" s="19" t="n">
        <v>0.0421698146200284</v>
      </c>
      <c r="AQ14" s="19" t="n">
        <v>0.063758994248775</v>
      </c>
      <c r="AR14" s="19" t="n">
        <v>0.182619364521885</v>
      </c>
      <c r="AS14" s="19" t="n">
        <v>0.0599033048261291</v>
      </c>
      <c r="AT14" s="19" t="n">
        <v>0</v>
      </c>
      <c r="AU14" s="19"/>
      <c r="AV14" s="19" t="n">
        <v>0.030047959983658</v>
      </c>
      <c r="AW14" s="19" t="n">
        <v>0</v>
      </c>
      <c r="AX14" s="19" t="n">
        <v>0</v>
      </c>
      <c r="AY14" s="19" t="n">
        <v>0.0489973068126532</v>
      </c>
      <c r="AZ14" s="19" t="n">
        <v>0.199240287779241</v>
      </c>
      <c r="BA14" s="19" t="n">
        <v>0.186680281536672</v>
      </c>
      <c r="BB14" s="19"/>
      <c r="BC14" s="19" t="n">
        <v>0.0646227234707859</v>
      </c>
      <c r="BD14" s="19" t="n">
        <v>0</v>
      </c>
      <c r="BE14" s="19" t="n">
        <v>0.0956887023040257</v>
      </c>
      <c r="BF14" s="19" t="n">
        <v>0.0679036394891559</v>
      </c>
      <c r="BG14" s="19" t="n">
        <v>0</v>
      </c>
    </row>
    <row r="15">
      <c r="B15" s="20" t="s">
        <v>693</v>
      </c>
      <c r="C15" s="19" t="n">
        <v>0.0713643432957149</v>
      </c>
      <c r="D15" s="19" t="n">
        <v>0.069602130402627</v>
      </c>
      <c r="E15" s="19" t="n">
        <v>0.0735074353324353</v>
      </c>
      <c r="F15" s="19"/>
      <c r="G15" s="19" t="n">
        <v>0</v>
      </c>
      <c r="H15" s="19" t="n">
        <v>0</v>
      </c>
      <c r="I15" s="19" t="n">
        <v>0.0564478336921234</v>
      </c>
      <c r="J15" s="19" t="n">
        <v>0.0380483330578834</v>
      </c>
      <c r="K15" s="19" t="n">
        <v>0.0761132893067916</v>
      </c>
      <c r="L15" s="19" t="n">
        <v>0.190264820576561</v>
      </c>
      <c r="M15" s="19"/>
      <c r="N15" s="19" t="n">
        <v>0</v>
      </c>
      <c r="O15" s="19" t="n">
        <v>0.0527287990603475</v>
      </c>
      <c r="P15" s="19" t="n">
        <v>0.0868968981298819</v>
      </c>
      <c r="Q15" s="19" t="n">
        <v>0.135540789412118</v>
      </c>
      <c r="R15" s="19"/>
      <c r="S15" s="19" t="n">
        <v>0</v>
      </c>
      <c r="T15" s="19" t="n">
        <v>0.0473543131624924</v>
      </c>
      <c r="U15" s="19" t="n">
        <v>0</v>
      </c>
      <c r="V15" s="19" t="n">
        <v>0.145657834439973</v>
      </c>
      <c r="W15" s="19" t="n">
        <v>0.132157987391495</v>
      </c>
      <c r="X15" s="19" t="n">
        <v>0</v>
      </c>
      <c r="Y15" s="19" t="n">
        <v>0.170643271952748</v>
      </c>
      <c r="Z15" s="19" t="n">
        <v>0</v>
      </c>
      <c r="AA15" s="19" t="n">
        <v>0</v>
      </c>
      <c r="AB15" s="19" t="n">
        <v>0.0815655903183369</v>
      </c>
      <c r="AC15" s="19" t="n">
        <v>0.12110322469183</v>
      </c>
      <c r="AD15" s="19" t="n">
        <v>0.308979038426723</v>
      </c>
      <c r="AE15" s="19"/>
      <c r="AF15" s="19" t="n">
        <v>0.152083925454822</v>
      </c>
      <c r="AG15" s="19" t="n">
        <v>0.0375216330858164</v>
      </c>
      <c r="AH15" s="19" t="n">
        <v>0</v>
      </c>
      <c r="AI15" s="19"/>
      <c r="AJ15" s="19" t="n">
        <v>0.0773941054584273</v>
      </c>
      <c r="AK15" s="19" t="n">
        <v>0</v>
      </c>
      <c r="AL15" s="19" t="n">
        <v>0.0852294852555402</v>
      </c>
      <c r="AM15" s="19" t="n">
        <v>0.234578384350494</v>
      </c>
      <c r="AN15" s="19" t="n">
        <v>0.0589007388126545</v>
      </c>
      <c r="AO15" s="19"/>
      <c r="AP15" s="19" t="n">
        <v>0.0683318939713983</v>
      </c>
      <c r="AQ15" s="19" t="n">
        <v>0</v>
      </c>
      <c r="AR15" s="19" t="n">
        <v>0.075942380877916</v>
      </c>
      <c r="AS15" s="19" t="n">
        <v>0.230673714019376</v>
      </c>
      <c r="AT15" s="19" t="n">
        <v>0.249040514199887</v>
      </c>
      <c r="AU15" s="19"/>
      <c r="AV15" s="19" t="n">
        <v>0</v>
      </c>
      <c r="AW15" s="19" t="n">
        <v>0.0787462548858537</v>
      </c>
      <c r="AX15" s="19" t="n">
        <v>0.0757867953312538</v>
      </c>
      <c r="AY15" s="19" t="n">
        <v>0.188677248646416</v>
      </c>
      <c r="AZ15" s="19" t="n">
        <v>0.162738497609476</v>
      </c>
      <c r="BA15" s="19" t="n">
        <v>0</v>
      </c>
      <c r="BB15" s="19"/>
      <c r="BC15" s="19" t="n">
        <v>0.12039753140077</v>
      </c>
      <c r="BD15" s="19" t="n">
        <v>0.0564352910983978</v>
      </c>
      <c r="BE15" s="19" t="n">
        <v>0.0391335799426652</v>
      </c>
      <c r="BF15" s="19" t="n">
        <v>0</v>
      </c>
      <c r="BG15" s="19" t="n">
        <v>0</v>
      </c>
    </row>
    <row r="16">
      <c r="B16" s="20" t="s">
        <v>100</v>
      </c>
      <c r="C16" s="21" t="n">
        <v>0.0856652972903232</v>
      </c>
      <c r="D16" s="21" t="n">
        <v>0.0347646706763484</v>
      </c>
      <c r="E16" s="21" t="n">
        <v>0.14756742500052</v>
      </c>
      <c r="F16" s="21"/>
      <c r="G16" s="21" t="n">
        <v>0.10830517131502</v>
      </c>
      <c r="H16" s="21" t="n">
        <v>0</v>
      </c>
      <c r="I16" s="21" t="n">
        <v>0.1338504675547</v>
      </c>
      <c r="J16" s="21" t="n">
        <v>0.0744905883916985</v>
      </c>
      <c r="K16" s="21" t="n">
        <v>0.039006434632222</v>
      </c>
      <c r="L16" s="21" t="n">
        <v>0.130906504517005</v>
      </c>
      <c r="M16" s="21"/>
      <c r="N16" s="21" t="n">
        <v>0.154173320091768</v>
      </c>
      <c r="O16" s="21" t="n">
        <v>0</v>
      </c>
      <c r="P16" s="21" t="n">
        <v>0.113469320164772</v>
      </c>
      <c r="Q16" s="21" t="n">
        <v>0.0610046617383595</v>
      </c>
      <c r="R16" s="21"/>
      <c r="S16" s="21" t="n">
        <v>0</v>
      </c>
      <c r="T16" s="21" t="n">
        <v>0.0519954157109257</v>
      </c>
      <c r="U16" s="21" t="n">
        <v>0.244752958526033</v>
      </c>
      <c r="V16" s="21" t="n">
        <v>0.136978433158219</v>
      </c>
      <c r="W16" s="21" t="n">
        <v>0.139888866288837</v>
      </c>
      <c r="X16" s="21" t="n">
        <v>0.113480377638641</v>
      </c>
      <c r="Y16" s="21" t="n">
        <v>0</v>
      </c>
      <c r="Z16" s="21" t="n">
        <v>0.191847255895399</v>
      </c>
      <c r="AA16" s="21" t="n">
        <v>0.0788055456442942</v>
      </c>
      <c r="AB16" s="21" t="n">
        <v>0.0875654748233805</v>
      </c>
      <c r="AC16" s="21" t="n">
        <v>0.125566826594431</v>
      </c>
      <c r="AD16" s="21" t="n">
        <v>0</v>
      </c>
      <c r="AE16" s="21"/>
      <c r="AF16" s="21" t="n">
        <v>0.0183213524906999</v>
      </c>
      <c r="AG16" s="21" t="n">
        <v>0.115844924698876</v>
      </c>
      <c r="AH16" s="21" t="n">
        <v>0.103998085451843</v>
      </c>
      <c r="AI16" s="21"/>
      <c r="AJ16" s="21" t="n">
        <v>0.0585164147623269</v>
      </c>
      <c r="AK16" s="21" t="n">
        <v>0.0753205602721123</v>
      </c>
      <c r="AL16" s="21" t="n">
        <v>0.201964164996575</v>
      </c>
      <c r="AM16" s="21" t="n">
        <v>0</v>
      </c>
      <c r="AN16" s="21" t="n">
        <v>0.102762514256234</v>
      </c>
      <c r="AO16" s="21"/>
      <c r="AP16" s="21" t="n">
        <v>0.0826421404314299</v>
      </c>
      <c r="AQ16" s="21" t="n">
        <v>0.117821190199765</v>
      </c>
      <c r="AR16" s="21" t="n">
        <v>0</v>
      </c>
      <c r="AS16" s="21" t="n">
        <v>0</v>
      </c>
      <c r="AT16" s="21" t="n">
        <v>0</v>
      </c>
      <c r="AU16" s="21"/>
      <c r="AV16" s="21" t="n">
        <v>0.100598169139905</v>
      </c>
      <c r="AW16" s="21" t="n">
        <v>0</v>
      </c>
      <c r="AX16" s="21" t="n">
        <v>0</v>
      </c>
      <c r="AY16" s="21" t="n">
        <v>0</v>
      </c>
      <c r="AZ16" s="21" t="n">
        <v>0</v>
      </c>
      <c r="BA16" s="21" t="n">
        <v>0.309476560547057</v>
      </c>
      <c r="BB16" s="21"/>
      <c r="BC16" s="21" t="n">
        <v>0.054181778604234</v>
      </c>
      <c r="BD16" s="21" t="n">
        <v>0.127446219397843</v>
      </c>
      <c r="BE16" s="21" t="n">
        <v>0.0451779493006207</v>
      </c>
      <c r="BF16" s="21" t="n">
        <v>0</v>
      </c>
      <c r="BG16" s="21" t="n">
        <v>1</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114</v>
      </c>
      <c r="D7" s="11" t="n">
        <v>62</v>
      </c>
      <c r="E7" s="11" t="n">
        <v>52</v>
      </c>
      <c r="F7" s="11"/>
      <c r="G7" s="11" t="n">
        <v>16</v>
      </c>
      <c r="H7" s="11" t="n">
        <v>17</v>
      </c>
      <c r="I7" s="11" t="n">
        <v>18</v>
      </c>
      <c r="J7" s="11" t="n">
        <v>17</v>
      </c>
      <c r="K7" s="11" t="n">
        <v>20</v>
      </c>
      <c r="L7" s="11" t="n">
        <v>26</v>
      </c>
      <c r="M7" s="11"/>
      <c r="N7" s="11" t="n">
        <v>29</v>
      </c>
      <c r="O7" s="11" t="n">
        <v>24</v>
      </c>
      <c r="P7" s="11" t="n">
        <v>25</v>
      </c>
      <c r="Q7" s="11" t="n">
        <v>36</v>
      </c>
      <c r="R7" s="11"/>
      <c r="S7" s="11" t="n">
        <v>16</v>
      </c>
      <c r="T7" s="11" t="n">
        <v>22</v>
      </c>
      <c r="U7" s="11" t="n">
        <v>9</v>
      </c>
      <c r="V7" s="11" t="n">
        <v>11</v>
      </c>
      <c r="W7" s="11" t="n">
        <v>4</v>
      </c>
      <c r="X7" s="11" t="n">
        <v>10</v>
      </c>
      <c r="Y7" s="11" t="n">
        <v>5</v>
      </c>
      <c r="Z7" s="11" t="n">
        <v>4</v>
      </c>
      <c r="AA7" s="11" t="n">
        <v>9</v>
      </c>
      <c r="AB7" s="11" t="n">
        <v>9</v>
      </c>
      <c r="AC7" s="11" t="n">
        <v>8</v>
      </c>
      <c r="AD7" s="11" t="n">
        <v>7</v>
      </c>
      <c r="AE7" s="11"/>
      <c r="AF7" s="11" t="n">
        <v>38</v>
      </c>
      <c r="AG7" s="11" t="n">
        <v>49</v>
      </c>
      <c r="AH7" s="11" t="n">
        <v>17</v>
      </c>
      <c r="AI7" s="11"/>
      <c r="AJ7" s="11" t="n">
        <v>34</v>
      </c>
      <c r="AK7" s="11" t="n">
        <v>34</v>
      </c>
      <c r="AL7" s="11" t="n">
        <v>5</v>
      </c>
      <c r="AM7" s="11" t="n">
        <v>2</v>
      </c>
      <c r="AN7" s="11" t="n">
        <v>14</v>
      </c>
      <c r="AO7" s="11"/>
      <c r="AP7" s="11" t="n">
        <v>22</v>
      </c>
      <c r="AQ7" s="11" t="n">
        <v>37</v>
      </c>
      <c r="AR7" s="11" t="n">
        <v>10</v>
      </c>
      <c r="AS7" s="11" t="n">
        <v>16</v>
      </c>
      <c r="AT7" s="11" t="n">
        <v>4</v>
      </c>
      <c r="AU7" s="11"/>
      <c r="AV7" s="11" t="n">
        <v>32</v>
      </c>
      <c r="AW7" s="11" t="n">
        <v>20</v>
      </c>
      <c r="AX7" s="11" t="n">
        <v>9</v>
      </c>
      <c r="AY7" s="11" t="n">
        <v>19</v>
      </c>
      <c r="AZ7" s="11" t="n">
        <v>5</v>
      </c>
      <c r="BA7" s="11" t="n">
        <v>10</v>
      </c>
      <c r="BB7" s="11"/>
      <c r="BC7" s="11" t="n">
        <v>31</v>
      </c>
      <c r="BD7" s="11" t="n">
        <v>24</v>
      </c>
      <c r="BE7" s="11" t="n">
        <v>32</v>
      </c>
      <c r="BF7" s="11" t="n">
        <v>12</v>
      </c>
      <c r="BG7" s="11" t="n">
        <v>1</v>
      </c>
    </row>
    <row r="8" ht="30" customHeight="1">
      <c r="B8" s="12" t="s">
        <v>20</v>
      </c>
      <c r="C8" s="12" t="n">
        <v>115</v>
      </c>
      <c r="D8" s="12" t="n">
        <v>63</v>
      </c>
      <c r="E8" s="12" t="n">
        <v>52</v>
      </c>
      <c r="F8" s="12"/>
      <c r="G8" s="12" t="n">
        <v>16</v>
      </c>
      <c r="H8" s="12" t="n">
        <v>17</v>
      </c>
      <c r="I8" s="12" t="n">
        <v>19</v>
      </c>
      <c r="J8" s="12" t="n">
        <v>17</v>
      </c>
      <c r="K8" s="12" t="n">
        <v>20</v>
      </c>
      <c r="L8" s="12" t="n">
        <v>25</v>
      </c>
      <c r="M8" s="12"/>
      <c r="N8" s="12" t="n">
        <v>28</v>
      </c>
      <c r="O8" s="12" t="n">
        <v>27</v>
      </c>
      <c r="P8" s="12" t="n">
        <v>25</v>
      </c>
      <c r="Q8" s="12" t="n">
        <v>35</v>
      </c>
      <c r="R8" s="12"/>
      <c r="S8" s="12" t="n">
        <v>15</v>
      </c>
      <c r="T8" s="12" t="n">
        <v>22</v>
      </c>
      <c r="U8" s="12" t="n">
        <v>9</v>
      </c>
      <c r="V8" s="12" t="n">
        <v>14</v>
      </c>
      <c r="W8" s="12" t="n">
        <v>5</v>
      </c>
      <c r="X8" s="12" t="n">
        <v>12</v>
      </c>
      <c r="Y8" s="12" t="n">
        <v>5</v>
      </c>
      <c r="Z8" s="12" t="n">
        <v>3</v>
      </c>
      <c r="AA8" s="12" t="n">
        <v>8</v>
      </c>
      <c r="AB8" s="12" t="n">
        <v>8</v>
      </c>
      <c r="AC8" s="12" t="n">
        <v>7</v>
      </c>
      <c r="AD8" s="12" t="n">
        <v>6</v>
      </c>
      <c r="AE8" s="12"/>
      <c r="AF8" s="12" t="n">
        <v>38</v>
      </c>
      <c r="AG8" s="12" t="n">
        <v>48</v>
      </c>
      <c r="AH8" s="12" t="n">
        <v>18</v>
      </c>
      <c r="AI8" s="12"/>
      <c r="AJ8" s="12" t="n">
        <v>33</v>
      </c>
      <c r="AK8" s="12" t="n">
        <v>35</v>
      </c>
      <c r="AL8" s="12" t="n">
        <v>5</v>
      </c>
      <c r="AM8" s="12" t="n">
        <v>2</v>
      </c>
      <c r="AN8" s="12" t="n">
        <v>15</v>
      </c>
      <c r="AO8" s="12"/>
      <c r="AP8" s="12" t="n">
        <v>22</v>
      </c>
      <c r="AQ8" s="12" t="n">
        <v>38</v>
      </c>
      <c r="AR8" s="12" t="n">
        <v>10</v>
      </c>
      <c r="AS8" s="12" t="n">
        <v>17</v>
      </c>
      <c r="AT8" s="12" t="n">
        <v>4</v>
      </c>
      <c r="AU8" s="12"/>
      <c r="AV8" s="12" t="n">
        <v>32</v>
      </c>
      <c r="AW8" s="12" t="n">
        <v>20</v>
      </c>
      <c r="AX8" s="12" t="n">
        <v>10</v>
      </c>
      <c r="AY8" s="12" t="n">
        <v>20</v>
      </c>
      <c r="AZ8" s="12" t="n">
        <v>5</v>
      </c>
      <c r="BA8" s="12" t="n">
        <v>11</v>
      </c>
      <c r="BB8" s="12"/>
      <c r="BC8" s="12" t="n">
        <v>32</v>
      </c>
      <c r="BD8" s="12" t="n">
        <v>23</v>
      </c>
      <c r="BE8" s="12" t="n">
        <v>33</v>
      </c>
      <c r="BF8" s="12" t="n">
        <v>12</v>
      </c>
      <c r="BG8" s="12" t="n">
        <v>1</v>
      </c>
    </row>
    <row r="9">
      <c r="B9" s="20" t="s">
        <v>688</v>
      </c>
      <c r="C9" s="19" t="n">
        <v>0.22953462747663</v>
      </c>
      <c r="D9" s="19" t="n">
        <v>0.273502035871454</v>
      </c>
      <c r="E9" s="19" t="n">
        <v>0.176019604798658</v>
      </c>
      <c r="F9" s="19"/>
      <c r="G9" s="19" t="n">
        <v>0.141631423541139</v>
      </c>
      <c r="H9" s="19" t="n">
        <v>0.3014863723138</v>
      </c>
      <c r="I9" s="19" t="n">
        <v>0.300884027803721</v>
      </c>
      <c r="J9" s="19" t="n">
        <v>0.208334114973614</v>
      </c>
      <c r="K9" s="19" t="n">
        <v>0.202833412168711</v>
      </c>
      <c r="L9" s="19" t="n">
        <v>0.216749123146924</v>
      </c>
      <c r="M9" s="19"/>
      <c r="N9" s="19" t="n">
        <v>0.237697701261139</v>
      </c>
      <c r="O9" s="19" t="n">
        <v>0.257876981015863</v>
      </c>
      <c r="P9" s="19" t="n">
        <v>0.27157980931038</v>
      </c>
      <c r="Q9" s="19" t="n">
        <v>0.170139981676707</v>
      </c>
      <c r="R9" s="19"/>
      <c r="S9" s="19" t="n">
        <v>0.25041101771988</v>
      </c>
      <c r="T9" s="19" t="n">
        <v>0.216888810945014</v>
      </c>
      <c r="U9" s="19" t="n">
        <v>0.337766245305432</v>
      </c>
      <c r="V9" s="19" t="n">
        <v>0.196383272413397</v>
      </c>
      <c r="W9" s="19" t="n">
        <v>0.290570393165962</v>
      </c>
      <c r="X9" s="19" t="n">
        <v>0.191663712320012</v>
      </c>
      <c r="Y9" s="19" t="n">
        <v>0.581152258618574</v>
      </c>
      <c r="Z9" s="19" t="n">
        <v>0</v>
      </c>
      <c r="AA9" s="19" t="n">
        <v>0.230580935354757</v>
      </c>
      <c r="AB9" s="19" t="n">
        <v>0.119718389083391</v>
      </c>
      <c r="AC9" s="19" t="n">
        <v>0.225370988274448</v>
      </c>
      <c r="AD9" s="19" t="n">
        <v>0.178901693329614</v>
      </c>
      <c r="AE9" s="19"/>
      <c r="AF9" s="19" t="n">
        <v>0.22130849070442</v>
      </c>
      <c r="AG9" s="19" t="n">
        <v>0.27505510222188</v>
      </c>
      <c r="AH9" s="19" t="n">
        <v>0.11612808920305</v>
      </c>
      <c r="AI9" s="19"/>
      <c r="AJ9" s="19" t="n">
        <v>0.24980429797237</v>
      </c>
      <c r="AK9" s="19" t="n">
        <v>0.225966759006073</v>
      </c>
      <c r="AL9" s="19" t="n">
        <v>0.220175361952487</v>
      </c>
      <c r="AM9" s="19" t="n">
        <v>0.483696883972771</v>
      </c>
      <c r="AN9" s="19" t="n">
        <v>0.225240676023062</v>
      </c>
      <c r="AO9" s="19"/>
      <c r="AP9" s="19" t="n">
        <v>0.317087536180596</v>
      </c>
      <c r="AQ9" s="19" t="n">
        <v>0.173828869573834</v>
      </c>
      <c r="AR9" s="19" t="n">
        <v>0.103668620917325</v>
      </c>
      <c r="AS9" s="19" t="n">
        <v>0.275392503405505</v>
      </c>
      <c r="AT9" s="19" t="n">
        <v>0.471906632366019</v>
      </c>
      <c r="AU9" s="19"/>
      <c r="AV9" s="19" t="n">
        <v>0.276316899592493</v>
      </c>
      <c r="AW9" s="19" t="n">
        <v>0.30522253968325</v>
      </c>
      <c r="AX9" s="19" t="n">
        <v>0.113892277730047</v>
      </c>
      <c r="AY9" s="19" t="n">
        <v>0.397680512295692</v>
      </c>
      <c r="AZ9" s="19" t="n">
        <v>0.127999486857389</v>
      </c>
      <c r="BA9" s="19" t="n">
        <v>0</v>
      </c>
      <c r="BB9" s="19"/>
      <c r="BC9" s="19" t="n">
        <v>0.128607942308832</v>
      </c>
      <c r="BD9" s="19" t="n">
        <v>0.213054806924064</v>
      </c>
      <c r="BE9" s="19" t="n">
        <v>0.344281898908053</v>
      </c>
      <c r="BF9" s="19" t="n">
        <v>0.187546949189408</v>
      </c>
      <c r="BG9" s="19" t="n">
        <v>1</v>
      </c>
    </row>
    <row r="10">
      <c r="B10" s="20" t="s">
        <v>689</v>
      </c>
      <c r="C10" s="19" t="n">
        <v>0.129576636249751</v>
      </c>
      <c r="D10" s="19" t="n">
        <v>0.137599436236276</v>
      </c>
      <c r="E10" s="19" t="n">
        <v>0.119811668540845</v>
      </c>
      <c r="F10" s="19"/>
      <c r="G10" s="19" t="n">
        <v>0.182921179515962</v>
      </c>
      <c r="H10" s="19" t="n">
        <v>0.25293337681353</v>
      </c>
      <c r="I10" s="19" t="n">
        <v>0.0831699328590795</v>
      </c>
      <c r="J10" s="19" t="n">
        <v>0.0518291575620312</v>
      </c>
      <c r="K10" s="19" t="n">
        <v>0.0935849492793746</v>
      </c>
      <c r="L10" s="19" t="n">
        <v>0.126706633085917</v>
      </c>
      <c r="M10" s="19"/>
      <c r="N10" s="19" t="n">
        <v>0.15351686323628</v>
      </c>
      <c r="O10" s="19" t="n">
        <v>0.134762653392317</v>
      </c>
      <c r="P10" s="19" t="n">
        <v>0.0657423232682306</v>
      </c>
      <c r="Q10" s="19" t="n">
        <v>0.152221653506744</v>
      </c>
      <c r="R10" s="19"/>
      <c r="S10" s="19" t="n">
        <v>0.0632369944324069</v>
      </c>
      <c r="T10" s="19" t="n">
        <v>0</v>
      </c>
      <c r="U10" s="19" t="n">
        <v>0.139343355539635</v>
      </c>
      <c r="V10" s="19" t="n">
        <v>0.288049714897406</v>
      </c>
      <c r="W10" s="19" t="n">
        <v>0</v>
      </c>
      <c r="X10" s="19" t="n">
        <v>0</v>
      </c>
      <c r="Y10" s="19" t="n">
        <v>0</v>
      </c>
      <c r="Z10" s="19" t="n">
        <v>0.250442218945118</v>
      </c>
      <c r="AA10" s="19" t="n">
        <v>0.3183050350615</v>
      </c>
      <c r="AB10" s="19" t="n">
        <v>0.214707104047531</v>
      </c>
      <c r="AC10" s="19" t="n">
        <v>0.249936904234272</v>
      </c>
      <c r="AD10" s="19" t="n">
        <v>0.278695660471485</v>
      </c>
      <c r="AE10" s="19"/>
      <c r="AF10" s="19" t="n">
        <v>0.0484276054941124</v>
      </c>
      <c r="AG10" s="19" t="n">
        <v>0.180634719477663</v>
      </c>
      <c r="AH10" s="19" t="n">
        <v>0.173044246967935</v>
      </c>
      <c r="AI10" s="19"/>
      <c r="AJ10" s="19" t="n">
        <v>0.0643501341213991</v>
      </c>
      <c r="AK10" s="19" t="n">
        <v>0.166367232805907</v>
      </c>
      <c r="AL10" s="19" t="n">
        <v>0</v>
      </c>
      <c r="AM10" s="19" t="n">
        <v>0.516303116027229</v>
      </c>
      <c r="AN10" s="19" t="n">
        <v>0.140119229873806</v>
      </c>
      <c r="AO10" s="19"/>
      <c r="AP10" s="19" t="n">
        <v>0.0989477351018706</v>
      </c>
      <c r="AQ10" s="19" t="n">
        <v>0.158816172776651</v>
      </c>
      <c r="AR10" s="19" t="n">
        <v>0.124583819863053</v>
      </c>
      <c r="AS10" s="19" t="n">
        <v>0.116276153613657</v>
      </c>
      <c r="AT10" s="19" t="n">
        <v>0</v>
      </c>
      <c r="AU10" s="19"/>
      <c r="AV10" s="19" t="n">
        <v>0.10601297776477</v>
      </c>
      <c r="AW10" s="19" t="n">
        <v>0.0469710683492074</v>
      </c>
      <c r="AX10" s="19" t="n">
        <v>0.13687010482978</v>
      </c>
      <c r="AY10" s="19" t="n">
        <v>0.10992117766393</v>
      </c>
      <c r="AZ10" s="19" t="n">
        <v>0.232960058887611</v>
      </c>
      <c r="BA10" s="19" t="n">
        <v>0.127307781439602</v>
      </c>
      <c r="BB10" s="19"/>
      <c r="BC10" s="19" t="n">
        <v>0.157855052863049</v>
      </c>
      <c r="BD10" s="19" t="n">
        <v>0.113658209189777</v>
      </c>
      <c r="BE10" s="19" t="n">
        <v>0.189704521538654</v>
      </c>
      <c r="BF10" s="19" t="n">
        <v>0.076870353774241</v>
      </c>
      <c r="BG10" s="19" t="n">
        <v>0</v>
      </c>
    </row>
    <row r="11">
      <c r="B11" s="20" t="s">
        <v>690</v>
      </c>
      <c r="C11" s="19" t="n">
        <v>0.172640379551064</v>
      </c>
      <c r="D11" s="19" t="n">
        <v>0.20560686369952</v>
      </c>
      <c r="E11" s="19" t="n">
        <v>0.132515154726003</v>
      </c>
      <c r="F11" s="19"/>
      <c r="G11" s="19" t="n">
        <v>0.206728023354722</v>
      </c>
      <c r="H11" s="19" t="n">
        <v>0.110136939842478</v>
      </c>
      <c r="I11" s="19" t="n">
        <v>0.291894032722883</v>
      </c>
      <c r="J11" s="19" t="n">
        <v>0.128421780329357</v>
      </c>
      <c r="K11" s="19" t="n">
        <v>0.0960255988384542</v>
      </c>
      <c r="L11" s="19" t="n">
        <v>0.192511731666446</v>
      </c>
      <c r="M11" s="19"/>
      <c r="N11" s="19" t="n">
        <v>0.122208369726944</v>
      </c>
      <c r="O11" s="19" t="n">
        <v>0.162266632777297</v>
      </c>
      <c r="P11" s="19" t="n">
        <v>0.125942613314542</v>
      </c>
      <c r="Q11" s="19" t="n">
        <v>0.25543129688189</v>
      </c>
      <c r="R11" s="19"/>
      <c r="S11" s="19" t="n">
        <v>0.267642300294974</v>
      </c>
      <c r="T11" s="19" t="n">
        <v>0.449800637738413</v>
      </c>
      <c r="U11" s="19" t="n">
        <v>0</v>
      </c>
      <c r="V11" s="19" t="n">
        <v>0.08236288433813</v>
      </c>
      <c r="W11" s="19" t="n">
        <v>0</v>
      </c>
      <c r="X11" s="19" t="n">
        <v>0.0929033532916581</v>
      </c>
      <c r="Y11" s="19" t="n">
        <v>0</v>
      </c>
      <c r="Z11" s="19" t="n">
        <v>0</v>
      </c>
      <c r="AA11" s="19" t="n">
        <v>0.114261014640892</v>
      </c>
      <c r="AB11" s="19" t="n">
        <v>0.207043780747261</v>
      </c>
      <c r="AC11" s="19" t="n">
        <v>0</v>
      </c>
      <c r="AD11" s="19" t="n">
        <v>0.142887148517665</v>
      </c>
      <c r="AE11" s="19"/>
      <c r="AF11" s="19" t="n">
        <v>0.220103847291453</v>
      </c>
      <c r="AG11" s="19" t="n">
        <v>0.140317647437003</v>
      </c>
      <c r="AH11" s="19" t="n">
        <v>0.163561290441804</v>
      </c>
      <c r="AI11" s="19"/>
      <c r="AJ11" s="19" t="n">
        <v>0.15002418866603</v>
      </c>
      <c r="AK11" s="19" t="n">
        <v>0.216086587426811</v>
      </c>
      <c r="AL11" s="19" t="n">
        <v>0</v>
      </c>
      <c r="AM11" s="19" t="n">
        <v>0</v>
      </c>
      <c r="AN11" s="19" t="n">
        <v>0.189756140972175</v>
      </c>
      <c r="AO11" s="19"/>
      <c r="AP11" s="19" t="n">
        <v>0.125612343506515</v>
      </c>
      <c r="AQ11" s="19" t="n">
        <v>0.197699936977089</v>
      </c>
      <c r="AR11" s="19" t="n">
        <v>0.106813341879236</v>
      </c>
      <c r="AS11" s="19" t="n">
        <v>0.355564479146181</v>
      </c>
      <c r="AT11" s="19" t="n">
        <v>0</v>
      </c>
      <c r="AU11" s="19"/>
      <c r="AV11" s="19" t="n">
        <v>0.203044905061004</v>
      </c>
      <c r="AW11" s="19" t="n">
        <v>0.197251401891596</v>
      </c>
      <c r="AX11" s="19" t="n">
        <v>0</v>
      </c>
      <c r="AY11" s="19" t="n">
        <v>0.240080937056686</v>
      </c>
      <c r="AZ11" s="19" t="n">
        <v>0</v>
      </c>
      <c r="BA11" s="19" t="n">
        <v>0.104438192654832</v>
      </c>
      <c r="BB11" s="19"/>
      <c r="BC11" s="19" t="n">
        <v>0.161069006268524</v>
      </c>
      <c r="BD11" s="19" t="n">
        <v>0.172555572154821</v>
      </c>
      <c r="BE11" s="19" t="n">
        <v>0.139428193971541</v>
      </c>
      <c r="BF11" s="19" t="n">
        <v>0.161279949811285</v>
      </c>
      <c r="BG11" s="19" t="n">
        <v>0</v>
      </c>
    </row>
    <row r="12">
      <c r="B12" s="20" t="s">
        <v>691</v>
      </c>
      <c r="C12" s="19" t="n">
        <v>0.147938161792786</v>
      </c>
      <c r="D12" s="19" t="n">
        <v>0.0844299395157215</v>
      </c>
      <c r="E12" s="19" t="n">
        <v>0.225237326775976</v>
      </c>
      <c r="F12" s="19"/>
      <c r="G12" s="19" t="n">
        <v>0</v>
      </c>
      <c r="H12" s="19" t="n">
        <v>0.0544637217114226</v>
      </c>
      <c r="I12" s="19" t="n">
        <v>0.0441248823057512</v>
      </c>
      <c r="J12" s="19" t="n">
        <v>0.236706078481922</v>
      </c>
      <c r="K12" s="19" t="n">
        <v>0.378641945086497</v>
      </c>
      <c r="L12" s="19" t="n">
        <v>0.147657589911685</v>
      </c>
      <c r="M12" s="19"/>
      <c r="N12" s="19" t="n">
        <v>0.128666763645963</v>
      </c>
      <c r="O12" s="19" t="n">
        <v>0.0842728542413243</v>
      </c>
      <c r="P12" s="19" t="n">
        <v>0.283289799579317</v>
      </c>
      <c r="Q12" s="19" t="n">
        <v>0.116040420872266</v>
      </c>
      <c r="R12" s="19"/>
      <c r="S12" s="19" t="n">
        <v>0.0632369944324069</v>
      </c>
      <c r="T12" s="19" t="n">
        <v>0.0476509412749296</v>
      </c>
      <c r="U12" s="19" t="n">
        <v>0.113060359660431</v>
      </c>
      <c r="V12" s="19" t="n">
        <v>0.347257181013064</v>
      </c>
      <c r="W12" s="19" t="n">
        <v>0</v>
      </c>
      <c r="X12" s="19" t="n">
        <v>0.0943704124830077</v>
      </c>
      <c r="Y12" s="19" t="n">
        <v>0.197430457392742</v>
      </c>
      <c r="Z12" s="19" t="n">
        <v>0</v>
      </c>
      <c r="AA12" s="19" t="n">
        <v>0.211525506211995</v>
      </c>
      <c r="AB12" s="19" t="n">
        <v>0.35204534670972</v>
      </c>
      <c r="AC12" s="19" t="n">
        <v>0.362616480505364</v>
      </c>
      <c r="AD12" s="19" t="n">
        <v>0</v>
      </c>
      <c r="AE12" s="19"/>
      <c r="AF12" s="19" t="n">
        <v>0.0788190325774657</v>
      </c>
      <c r="AG12" s="19" t="n">
        <v>0.244351158176459</v>
      </c>
      <c r="AH12" s="19" t="n">
        <v>0.126653128000817</v>
      </c>
      <c r="AI12" s="19"/>
      <c r="AJ12" s="19" t="n">
        <v>0.197120016487717</v>
      </c>
      <c r="AK12" s="19" t="n">
        <v>0.207363691796634</v>
      </c>
      <c r="AL12" s="19" t="n">
        <v>0.209432645478421</v>
      </c>
      <c r="AM12" s="19" t="n">
        <v>0</v>
      </c>
      <c r="AN12" s="19" t="n">
        <v>0.144704341724055</v>
      </c>
      <c r="AO12" s="19"/>
      <c r="AP12" s="19" t="n">
        <v>0.172649493588556</v>
      </c>
      <c r="AQ12" s="19" t="n">
        <v>0.109778133512066</v>
      </c>
      <c r="AR12" s="19" t="n">
        <v>0.294203371905075</v>
      </c>
      <c r="AS12" s="19" t="n">
        <v>0.0559879041102081</v>
      </c>
      <c r="AT12" s="19" t="n">
        <v>0.270297032712821</v>
      </c>
      <c r="AU12" s="19"/>
      <c r="AV12" s="19" t="n">
        <v>0.129138515752701</v>
      </c>
      <c r="AW12" s="19" t="n">
        <v>0.149286221449253</v>
      </c>
      <c r="AX12" s="19" t="n">
        <v>0.196946298928569</v>
      </c>
      <c r="AY12" s="19" t="n">
        <v>0.0448878670514861</v>
      </c>
      <c r="AZ12" s="19" t="n">
        <v>0.44131019743793</v>
      </c>
      <c r="BA12" s="19" t="n">
        <v>0.158891801354985</v>
      </c>
      <c r="BB12" s="19"/>
      <c r="BC12" s="19" t="n">
        <v>0.23687328689963</v>
      </c>
      <c r="BD12" s="19" t="n">
        <v>0.244442959856343</v>
      </c>
      <c r="BE12" s="19" t="n">
        <v>0.0275244075970524</v>
      </c>
      <c r="BF12" s="19" t="n">
        <v>0</v>
      </c>
      <c r="BG12" s="19" t="n">
        <v>0</v>
      </c>
    </row>
    <row r="13">
      <c r="B13" s="20" t="s">
        <v>692</v>
      </c>
      <c r="C13" s="19" t="n">
        <v>0.116451063739942</v>
      </c>
      <c r="D13" s="19" t="n">
        <v>0.130423239206739</v>
      </c>
      <c r="E13" s="19" t="n">
        <v>0.0994448012772619</v>
      </c>
      <c r="F13" s="19"/>
      <c r="G13" s="19" t="n">
        <v>0.260529912868541</v>
      </c>
      <c r="H13" s="19" t="n">
        <v>0.112417089473828</v>
      </c>
      <c r="I13" s="19" t="n">
        <v>0.120744434091224</v>
      </c>
      <c r="J13" s="19" t="n">
        <v>0.118677689613625</v>
      </c>
      <c r="K13" s="19" t="n">
        <v>0.0774908711467289</v>
      </c>
      <c r="L13" s="19" t="n">
        <v>0.0513069068080332</v>
      </c>
      <c r="M13" s="19"/>
      <c r="N13" s="19" t="n">
        <v>0.175766743841171</v>
      </c>
      <c r="O13" s="19" t="n">
        <v>0.119256388960127</v>
      </c>
      <c r="P13" s="19" t="n">
        <v>0.0467205972264498</v>
      </c>
      <c r="Q13" s="19" t="n">
        <v>0.116587911920763</v>
      </c>
      <c r="R13" s="19"/>
      <c r="S13" s="19" t="n">
        <v>0.226127877110384</v>
      </c>
      <c r="T13" s="19" t="n">
        <v>0.0485093268140986</v>
      </c>
      <c r="U13" s="19" t="n">
        <v>0.331366688835148</v>
      </c>
      <c r="V13" s="19" t="n">
        <v>0</v>
      </c>
      <c r="W13" s="19" t="n">
        <v>0.242489607312252</v>
      </c>
      <c r="X13" s="19" t="n">
        <v>0.206844699052858</v>
      </c>
      <c r="Y13" s="19" t="n">
        <v>0.221417283988684</v>
      </c>
      <c r="Z13" s="19" t="n">
        <v>0</v>
      </c>
      <c r="AA13" s="19" t="n">
        <v>0</v>
      </c>
      <c r="AB13" s="19" t="n">
        <v>0</v>
      </c>
      <c r="AC13" s="19" t="n">
        <v>0.162075626985915</v>
      </c>
      <c r="AD13" s="19" t="n">
        <v>0</v>
      </c>
      <c r="AE13" s="19"/>
      <c r="AF13" s="19" t="n">
        <v>0.200557533704157</v>
      </c>
      <c r="AG13" s="19" t="n">
        <v>0.04515275041139</v>
      </c>
      <c r="AH13" s="19" t="n">
        <v>0.0917913663217865</v>
      </c>
      <c r="AI13" s="19"/>
      <c r="AJ13" s="19" t="n">
        <v>0.126083281160129</v>
      </c>
      <c r="AK13" s="19" t="n">
        <v>0.0879872401320224</v>
      </c>
      <c r="AL13" s="19" t="n">
        <v>0.237775975107605</v>
      </c>
      <c r="AM13" s="19" t="n">
        <v>0</v>
      </c>
      <c r="AN13" s="19" t="n">
        <v>0</v>
      </c>
      <c r="AO13" s="19"/>
      <c r="AP13" s="19" t="n">
        <v>0.145063866852753</v>
      </c>
      <c r="AQ13" s="19" t="n">
        <v>0.133339423111403</v>
      </c>
      <c r="AR13" s="19" t="n">
        <v>0</v>
      </c>
      <c r="AS13" s="19" t="n">
        <v>0.148157618980263</v>
      </c>
      <c r="AT13" s="19" t="n">
        <v>0.25779633492116</v>
      </c>
      <c r="AU13" s="19"/>
      <c r="AV13" s="19" t="n">
        <v>0.150563834620842</v>
      </c>
      <c r="AW13" s="19" t="n">
        <v>0.155153644870024</v>
      </c>
      <c r="AX13" s="19" t="n">
        <v>0.134989048110414</v>
      </c>
      <c r="AY13" s="19" t="n">
        <v>0.114252644240985</v>
      </c>
      <c r="AZ13" s="19" t="n">
        <v>0.19773025681707</v>
      </c>
      <c r="BA13" s="19" t="n">
        <v>0.086293340982552</v>
      </c>
      <c r="BB13" s="19"/>
      <c r="BC13" s="19" t="n">
        <v>0.0790955403745585</v>
      </c>
      <c r="BD13" s="19" t="n">
        <v>0.0852542515911672</v>
      </c>
      <c r="BE13" s="19" t="n">
        <v>0.133307129280596</v>
      </c>
      <c r="BF13" s="19" t="n">
        <v>0.27463561947164</v>
      </c>
      <c r="BG13" s="19" t="n">
        <v>0</v>
      </c>
    </row>
    <row r="14">
      <c r="B14" s="20" t="s">
        <v>598</v>
      </c>
      <c r="C14" s="19" t="n">
        <v>0.0372001907500165</v>
      </c>
      <c r="D14" s="19" t="n">
        <v>0.0339029780731741</v>
      </c>
      <c r="E14" s="19" t="n">
        <v>0.0412134000251868</v>
      </c>
      <c r="F14" s="19"/>
      <c r="G14" s="19" t="n">
        <v>0</v>
      </c>
      <c r="H14" s="19" t="n">
        <v>0</v>
      </c>
      <c r="I14" s="19" t="n">
        <v>0.0621686030757516</v>
      </c>
      <c r="J14" s="19" t="n">
        <v>0.0540334334340743</v>
      </c>
      <c r="K14" s="19" t="n">
        <v>0.109290578255192</v>
      </c>
      <c r="L14" s="19" t="n">
        <v>0</v>
      </c>
      <c r="M14" s="19"/>
      <c r="N14" s="19" t="n">
        <v>0.0401447854648605</v>
      </c>
      <c r="O14" s="19" t="n">
        <v>0.0712966202193993</v>
      </c>
      <c r="P14" s="19" t="n">
        <v>0</v>
      </c>
      <c r="Q14" s="19" t="n">
        <v>0.0347547615026326</v>
      </c>
      <c r="R14" s="19"/>
      <c r="S14" s="19" t="n">
        <v>0</v>
      </c>
      <c r="T14" s="19" t="n">
        <v>0.0539683944581601</v>
      </c>
      <c r="U14" s="19" t="n">
        <v>0</v>
      </c>
      <c r="V14" s="19" t="n">
        <v>0</v>
      </c>
      <c r="W14" s="19" t="n">
        <v>0.23350330509213</v>
      </c>
      <c r="X14" s="19" t="n">
        <v>0</v>
      </c>
      <c r="Y14" s="19" t="n">
        <v>0</v>
      </c>
      <c r="Z14" s="19" t="n">
        <v>0.281847751465211</v>
      </c>
      <c r="AA14" s="19" t="n">
        <v>0</v>
      </c>
      <c r="AB14" s="19" t="n">
        <v>0</v>
      </c>
      <c r="AC14" s="19" t="n">
        <v>0</v>
      </c>
      <c r="AD14" s="19" t="n">
        <v>0.157959749746566</v>
      </c>
      <c r="AE14" s="19"/>
      <c r="AF14" s="19" t="n">
        <v>0.0863956623900136</v>
      </c>
      <c r="AG14" s="19" t="n">
        <v>0.0209555147924126</v>
      </c>
      <c r="AH14" s="19" t="n">
        <v>0</v>
      </c>
      <c r="AI14" s="19"/>
      <c r="AJ14" s="19" t="n">
        <v>0.0626474730152955</v>
      </c>
      <c r="AK14" s="19" t="n">
        <v>0</v>
      </c>
      <c r="AL14" s="19" t="n">
        <v>0</v>
      </c>
      <c r="AM14" s="19" t="n">
        <v>0</v>
      </c>
      <c r="AN14" s="19" t="n">
        <v>0</v>
      </c>
      <c r="AO14" s="19"/>
      <c r="AP14" s="19" t="n">
        <v>0</v>
      </c>
      <c r="AQ14" s="19" t="n">
        <v>0.0297570843225616</v>
      </c>
      <c r="AR14" s="19" t="n">
        <v>0.115335119945916</v>
      </c>
      <c r="AS14" s="19" t="n">
        <v>0</v>
      </c>
      <c r="AT14" s="19" t="n">
        <v>0</v>
      </c>
      <c r="AU14" s="19"/>
      <c r="AV14" s="19" t="n">
        <v>0</v>
      </c>
      <c r="AW14" s="19" t="n">
        <v>0.0475833987391459</v>
      </c>
      <c r="AX14" s="19" t="n">
        <v>0.245246707497831</v>
      </c>
      <c r="AY14" s="19" t="n">
        <v>0</v>
      </c>
      <c r="AZ14" s="19" t="n">
        <v>0</v>
      </c>
      <c r="BA14" s="19" t="n">
        <v>0.0917784691955771</v>
      </c>
      <c r="BB14" s="19"/>
      <c r="BC14" s="19" t="n">
        <v>0.0377077269983336</v>
      </c>
      <c r="BD14" s="19" t="n">
        <v>0.0444070116976691</v>
      </c>
      <c r="BE14" s="19" t="n">
        <v>0.0281289394518905</v>
      </c>
      <c r="BF14" s="19" t="n">
        <v>0.0908677245840557</v>
      </c>
      <c r="BG14" s="19" t="n">
        <v>0</v>
      </c>
    </row>
    <row r="15">
      <c r="B15" s="20" t="s">
        <v>693</v>
      </c>
      <c r="C15" s="19" t="n">
        <v>0.033160859262904</v>
      </c>
      <c r="D15" s="19" t="n">
        <v>0.0429322220090947</v>
      </c>
      <c r="E15" s="19" t="n">
        <v>0.0212676247501635</v>
      </c>
      <c r="F15" s="19"/>
      <c r="G15" s="19" t="n">
        <v>0.0679025780640468</v>
      </c>
      <c r="H15" s="19" t="n">
        <v>0</v>
      </c>
      <c r="I15" s="19" t="n">
        <v>0</v>
      </c>
      <c r="J15" s="19" t="n">
        <v>0</v>
      </c>
      <c r="K15" s="19" t="n">
        <v>0</v>
      </c>
      <c r="L15" s="19" t="n">
        <v>0.108335953258263</v>
      </c>
      <c r="M15" s="19"/>
      <c r="N15" s="19" t="n">
        <v>0</v>
      </c>
      <c r="O15" s="19" t="n">
        <v>0</v>
      </c>
      <c r="P15" s="19" t="n">
        <v>0.0713963833481435</v>
      </c>
      <c r="Q15" s="19" t="n">
        <v>0.0585909115385723</v>
      </c>
      <c r="R15" s="19"/>
      <c r="S15" s="19" t="n">
        <v>0.0616151597898238</v>
      </c>
      <c r="T15" s="19" t="n">
        <v>0.0414872525211481</v>
      </c>
      <c r="U15" s="19" t="n">
        <v>0</v>
      </c>
      <c r="V15" s="19" t="n">
        <v>0</v>
      </c>
      <c r="W15" s="19" t="n">
        <v>0</v>
      </c>
      <c r="X15" s="19" t="n">
        <v>0.0889554960513398</v>
      </c>
      <c r="Y15" s="19" t="n">
        <v>0</v>
      </c>
      <c r="Z15" s="19" t="n">
        <v>0</v>
      </c>
      <c r="AA15" s="19" t="n">
        <v>0</v>
      </c>
      <c r="AB15" s="19" t="n">
        <v>0.106485379412097</v>
      </c>
      <c r="AC15" s="19" t="n">
        <v>0</v>
      </c>
      <c r="AD15" s="19" t="n">
        <v>0</v>
      </c>
      <c r="AE15" s="19"/>
      <c r="AF15" s="19" t="n">
        <v>0.0472438730060298</v>
      </c>
      <c r="AG15" s="19" t="n">
        <v>0.0191387646538359</v>
      </c>
      <c r="AH15" s="19" t="n">
        <v>0.0626977723989577</v>
      </c>
      <c r="AI15" s="19"/>
      <c r="AJ15" s="19" t="n">
        <v>0.0281686154783613</v>
      </c>
      <c r="AK15" s="19" t="n">
        <v>0</v>
      </c>
      <c r="AL15" s="19" t="n">
        <v>0.188303393185889</v>
      </c>
      <c r="AM15" s="19" t="n">
        <v>0</v>
      </c>
      <c r="AN15" s="19" t="n">
        <v>0.0716337608534804</v>
      </c>
      <c r="AO15" s="19"/>
      <c r="AP15" s="19" t="n">
        <v>0.0420224030469459</v>
      </c>
      <c r="AQ15" s="19" t="n">
        <v>0.022695862833094</v>
      </c>
      <c r="AR15" s="19" t="n">
        <v>0.0886618416907458</v>
      </c>
      <c r="AS15" s="19" t="n">
        <v>0</v>
      </c>
      <c r="AT15" s="19" t="n">
        <v>0</v>
      </c>
      <c r="AU15" s="19"/>
      <c r="AV15" s="19" t="n">
        <v>0</v>
      </c>
      <c r="AW15" s="19" t="n">
        <v>0.0470744700449642</v>
      </c>
      <c r="AX15" s="19" t="n">
        <v>0.0974055505759343</v>
      </c>
      <c r="AY15" s="19" t="n">
        <v>0</v>
      </c>
      <c r="AZ15" s="19" t="n">
        <v>0</v>
      </c>
      <c r="BA15" s="19" t="n">
        <v>0</v>
      </c>
      <c r="BB15" s="19"/>
      <c r="BC15" s="19" t="n">
        <v>0.0290765446801251</v>
      </c>
      <c r="BD15" s="19" t="n">
        <v>0.0405571208477088</v>
      </c>
      <c r="BE15" s="19" t="n">
        <v>0</v>
      </c>
      <c r="BF15" s="19" t="n">
        <v>0</v>
      </c>
      <c r="BG15" s="19" t="n">
        <v>0</v>
      </c>
    </row>
    <row r="16">
      <c r="B16" s="20" t="s">
        <v>100</v>
      </c>
      <c r="C16" s="21" t="n">
        <v>0.133498081176906</v>
      </c>
      <c r="D16" s="21" t="n">
        <v>0.091603285388021</v>
      </c>
      <c r="E16" s="21" t="n">
        <v>0.184490419105905</v>
      </c>
      <c r="F16" s="21"/>
      <c r="G16" s="21" t="n">
        <v>0.140286882655589</v>
      </c>
      <c r="H16" s="21" t="n">
        <v>0.16856249984494</v>
      </c>
      <c r="I16" s="21" t="n">
        <v>0.0970140871415909</v>
      </c>
      <c r="J16" s="21" t="n">
        <v>0.201997745605378</v>
      </c>
      <c r="K16" s="21" t="n">
        <v>0.0421326452250419</v>
      </c>
      <c r="L16" s="21" t="n">
        <v>0.156732062122732</v>
      </c>
      <c r="M16" s="21"/>
      <c r="N16" s="21" t="n">
        <v>0.141998772823642</v>
      </c>
      <c r="O16" s="21" t="n">
        <v>0.170267869393673</v>
      </c>
      <c r="P16" s="21" t="n">
        <v>0.135328473952938</v>
      </c>
      <c r="Q16" s="21" t="n">
        <v>0.0962330621004257</v>
      </c>
      <c r="R16" s="21"/>
      <c r="S16" s="21" t="n">
        <v>0.0677296562201244</v>
      </c>
      <c r="T16" s="21" t="n">
        <v>0.141694636248237</v>
      </c>
      <c r="U16" s="21" t="n">
        <v>0.0784633506593542</v>
      </c>
      <c r="V16" s="21" t="n">
        <v>0.0859469473380031</v>
      </c>
      <c r="W16" s="21" t="n">
        <v>0.233436694429656</v>
      </c>
      <c r="X16" s="21" t="n">
        <v>0.325262326801124</v>
      </c>
      <c r="Y16" s="21" t="n">
        <v>0</v>
      </c>
      <c r="Z16" s="21" t="n">
        <v>0.467710029589671</v>
      </c>
      <c r="AA16" s="21" t="n">
        <v>0.125327508730855</v>
      </c>
      <c r="AB16" s="21" t="n">
        <v>0</v>
      </c>
      <c r="AC16" s="21" t="n">
        <v>0</v>
      </c>
      <c r="AD16" s="21" t="n">
        <v>0.24155574793467</v>
      </c>
      <c r="AE16" s="21"/>
      <c r="AF16" s="21" t="n">
        <v>0.0971439548323484</v>
      </c>
      <c r="AG16" s="21" t="n">
        <v>0.0743943428293565</v>
      </c>
      <c r="AH16" s="21" t="n">
        <v>0.266124106665649</v>
      </c>
      <c r="AI16" s="21"/>
      <c r="AJ16" s="21" t="n">
        <v>0.121801993098698</v>
      </c>
      <c r="AK16" s="21" t="n">
        <v>0.0962284888325527</v>
      </c>
      <c r="AL16" s="21" t="n">
        <v>0.144312624275597</v>
      </c>
      <c r="AM16" s="21" t="n">
        <v>0</v>
      </c>
      <c r="AN16" s="21" t="n">
        <v>0.228545850553422</v>
      </c>
      <c r="AO16" s="21"/>
      <c r="AP16" s="21" t="n">
        <v>0.0986166217227625</v>
      </c>
      <c r="AQ16" s="21" t="n">
        <v>0.174084516893301</v>
      </c>
      <c r="AR16" s="21" t="n">
        <v>0.166733883798649</v>
      </c>
      <c r="AS16" s="21" t="n">
        <v>0.0486213407441848</v>
      </c>
      <c r="AT16" s="21" t="n">
        <v>0</v>
      </c>
      <c r="AU16" s="21"/>
      <c r="AV16" s="21" t="n">
        <v>0.13492286720819</v>
      </c>
      <c r="AW16" s="21" t="n">
        <v>0.0514572549725599</v>
      </c>
      <c r="AX16" s="21" t="n">
        <v>0.0746500123274247</v>
      </c>
      <c r="AY16" s="21" t="n">
        <v>0.0931768616912202</v>
      </c>
      <c r="AZ16" s="21" t="n">
        <v>0</v>
      </c>
      <c r="BA16" s="21" t="n">
        <v>0.431290414372452</v>
      </c>
      <c r="BB16" s="21"/>
      <c r="BC16" s="21" t="n">
        <v>0.169714899606948</v>
      </c>
      <c r="BD16" s="21" t="n">
        <v>0.0860700677384492</v>
      </c>
      <c r="BE16" s="21" t="n">
        <v>0.137624909252214</v>
      </c>
      <c r="BF16" s="21" t="n">
        <v>0.20879940316937</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62</v>
      </c>
      <c r="F7" s="11"/>
      <c r="G7" s="11" t="n">
        <v>18</v>
      </c>
      <c r="H7" s="11" t="n">
        <v>17</v>
      </c>
      <c r="I7" s="11" t="n">
        <v>22</v>
      </c>
      <c r="J7" s="11" t="n">
        <v>22</v>
      </c>
      <c r="K7" s="11" t="n">
        <v>20</v>
      </c>
      <c r="L7" s="11" t="n">
        <v>22</v>
      </c>
      <c r="M7" s="11"/>
      <c r="N7" s="11" t="n">
        <v>38</v>
      </c>
      <c r="O7" s="11" t="n">
        <v>24</v>
      </c>
      <c r="P7" s="11" t="n">
        <v>30</v>
      </c>
      <c r="Q7" s="11" t="n">
        <v>29</v>
      </c>
      <c r="R7" s="11"/>
      <c r="S7" s="11" t="n">
        <v>22</v>
      </c>
      <c r="T7" s="11" t="n">
        <v>17</v>
      </c>
      <c r="U7" s="11" t="n">
        <v>9</v>
      </c>
      <c r="V7" s="11" t="n">
        <v>12</v>
      </c>
      <c r="W7" s="11" t="n">
        <v>6</v>
      </c>
      <c r="X7" s="11" t="n">
        <v>11</v>
      </c>
      <c r="Y7" s="11" t="n">
        <v>7</v>
      </c>
      <c r="Z7" s="11" t="n">
        <v>5</v>
      </c>
      <c r="AA7" s="11" t="n">
        <v>14</v>
      </c>
      <c r="AB7" s="11" t="n">
        <v>7</v>
      </c>
      <c r="AC7" s="11" t="n">
        <v>7</v>
      </c>
      <c r="AD7" s="11" t="n">
        <v>4</v>
      </c>
      <c r="AE7" s="11"/>
      <c r="AF7" s="11" t="n">
        <v>39</v>
      </c>
      <c r="AG7" s="11" t="n">
        <v>47</v>
      </c>
      <c r="AH7" s="11" t="n">
        <v>20</v>
      </c>
      <c r="AI7" s="11"/>
      <c r="AJ7" s="11" t="n">
        <v>37</v>
      </c>
      <c r="AK7" s="11" t="n">
        <v>28</v>
      </c>
      <c r="AL7" s="11" t="n">
        <v>7</v>
      </c>
      <c r="AM7" s="11" t="n">
        <v>3</v>
      </c>
      <c r="AN7" s="11" t="n">
        <v>23</v>
      </c>
      <c r="AO7" s="11"/>
      <c r="AP7" s="11" t="n">
        <v>19</v>
      </c>
      <c r="AQ7" s="11" t="n">
        <v>41</v>
      </c>
      <c r="AR7" s="11" t="n">
        <v>10</v>
      </c>
      <c r="AS7" s="11" t="n">
        <v>21</v>
      </c>
      <c r="AT7" s="11" t="n">
        <v>9</v>
      </c>
      <c r="AU7" s="11"/>
      <c r="AV7" s="11" t="n">
        <v>32</v>
      </c>
      <c r="AW7" s="11" t="n">
        <v>17</v>
      </c>
      <c r="AX7" s="11" t="n">
        <v>10</v>
      </c>
      <c r="AY7" s="11" t="n">
        <v>25</v>
      </c>
      <c r="AZ7" s="11" t="n">
        <v>10</v>
      </c>
      <c r="BA7" s="11" t="n">
        <v>14</v>
      </c>
      <c r="BB7" s="11"/>
      <c r="BC7" s="11" t="n">
        <v>28</v>
      </c>
      <c r="BD7" s="11" t="n">
        <v>27</v>
      </c>
      <c r="BE7" s="11" t="n">
        <v>27</v>
      </c>
      <c r="BF7" s="11" t="n">
        <v>14</v>
      </c>
      <c r="BG7" s="11" t="n">
        <v>1</v>
      </c>
    </row>
    <row r="8" ht="30" customHeight="1">
      <c r="B8" s="12" t="s">
        <v>20</v>
      </c>
      <c r="C8" s="12" t="n">
        <v>121</v>
      </c>
      <c r="D8" s="12" t="n">
        <v>56</v>
      </c>
      <c r="E8" s="12" t="n">
        <v>63</v>
      </c>
      <c r="F8" s="12"/>
      <c r="G8" s="12" t="n">
        <v>17</v>
      </c>
      <c r="H8" s="12" t="n">
        <v>18</v>
      </c>
      <c r="I8" s="12" t="n">
        <v>23</v>
      </c>
      <c r="J8" s="12" t="n">
        <v>22</v>
      </c>
      <c r="K8" s="12" t="n">
        <v>19</v>
      </c>
      <c r="L8" s="12" t="n">
        <v>22</v>
      </c>
      <c r="M8" s="12"/>
      <c r="N8" s="12" t="n">
        <v>37</v>
      </c>
      <c r="O8" s="12" t="n">
        <v>26</v>
      </c>
      <c r="P8" s="12" t="n">
        <v>30</v>
      </c>
      <c r="Q8" s="12" t="n">
        <v>28</v>
      </c>
      <c r="R8" s="12"/>
      <c r="S8" s="12" t="n">
        <v>20</v>
      </c>
      <c r="T8" s="12" t="n">
        <v>17</v>
      </c>
      <c r="U8" s="12" t="n">
        <v>10</v>
      </c>
      <c r="V8" s="12" t="n">
        <v>13</v>
      </c>
      <c r="W8" s="12" t="n">
        <v>6</v>
      </c>
      <c r="X8" s="12" t="n">
        <v>15</v>
      </c>
      <c r="Y8" s="12" t="n">
        <v>7</v>
      </c>
      <c r="Z8" s="12" t="n">
        <v>5</v>
      </c>
      <c r="AA8" s="12" t="n">
        <v>13</v>
      </c>
      <c r="AB8" s="12" t="n">
        <v>6</v>
      </c>
      <c r="AC8" s="12" t="n">
        <v>6</v>
      </c>
      <c r="AD8" s="12" t="n">
        <v>3</v>
      </c>
      <c r="AE8" s="12"/>
      <c r="AF8" s="12" t="n">
        <v>39</v>
      </c>
      <c r="AG8" s="12" t="n">
        <v>46</v>
      </c>
      <c r="AH8" s="12" t="n">
        <v>20</v>
      </c>
      <c r="AI8" s="12"/>
      <c r="AJ8" s="12" t="n">
        <v>37</v>
      </c>
      <c r="AK8" s="12" t="n">
        <v>28</v>
      </c>
      <c r="AL8" s="12" t="n">
        <v>7</v>
      </c>
      <c r="AM8" s="12" t="n">
        <v>3</v>
      </c>
      <c r="AN8" s="12" t="n">
        <v>24</v>
      </c>
      <c r="AO8" s="12"/>
      <c r="AP8" s="12" t="n">
        <v>19</v>
      </c>
      <c r="AQ8" s="12" t="n">
        <v>41</v>
      </c>
      <c r="AR8" s="12" t="n">
        <v>10</v>
      </c>
      <c r="AS8" s="12" t="n">
        <v>21</v>
      </c>
      <c r="AT8" s="12" t="n">
        <v>8</v>
      </c>
      <c r="AU8" s="12"/>
      <c r="AV8" s="12" t="n">
        <v>33</v>
      </c>
      <c r="AW8" s="12" t="n">
        <v>18</v>
      </c>
      <c r="AX8" s="12" t="n">
        <v>10</v>
      </c>
      <c r="AY8" s="12" t="n">
        <v>24</v>
      </c>
      <c r="AZ8" s="12" t="n">
        <v>9</v>
      </c>
      <c r="BA8" s="12" t="n">
        <v>14</v>
      </c>
      <c r="BB8" s="12"/>
      <c r="BC8" s="12" t="n">
        <v>29</v>
      </c>
      <c r="BD8" s="12" t="n">
        <v>27</v>
      </c>
      <c r="BE8" s="12" t="n">
        <v>27</v>
      </c>
      <c r="BF8" s="12" t="n">
        <v>14</v>
      </c>
      <c r="BG8" s="12" t="n">
        <v>1</v>
      </c>
    </row>
    <row r="9">
      <c r="B9" s="20" t="s">
        <v>688</v>
      </c>
      <c r="C9" s="19" t="n">
        <v>0.164141767965818</v>
      </c>
      <c r="D9" s="19" t="n">
        <v>0.157714196616444</v>
      </c>
      <c r="E9" s="19" t="n">
        <v>0.174214694619525</v>
      </c>
      <c r="F9" s="19"/>
      <c r="G9" s="19" t="n">
        <v>0.244947200396889</v>
      </c>
      <c r="H9" s="19" t="n">
        <v>0.156563079447561</v>
      </c>
      <c r="I9" s="19" t="n">
        <v>0.190090409299118</v>
      </c>
      <c r="J9" s="19" t="n">
        <v>0.174163096065016</v>
      </c>
      <c r="K9" s="19" t="n">
        <v>0.242887938801873</v>
      </c>
      <c r="L9" s="19" t="n">
        <v>0</v>
      </c>
      <c r="M9" s="19"/>
      <c r="N9" s="19" t="n">
        <v>0.162035875110193</v>
      </c>
      <c r="O9" s="19" t="n">
        <v>0.16525326395785</v>
      </c>
      <c r="P9" s="19" t="n">
        <v>0.158519569614776</v>
      </c>
      <c r="Q9" s="19" t="n">
        <v>0.171954251481793</v>
      </c>
      <c r="R9" s="19"/>
      <c r="S9" s="19" t="n">
        <v>0.2187002841821</v>
      </c>
      <c r="T9" s="19" t="n">
        <v>0.152342371940332</v>
      </c>
      <c r="U9" s="19" t="n">
        <v>0.116867248500326</v>
      </c>
      <c r="V9" s="19" t="n">
        <v>0.159481722681222</v>
      </c>
      <c r="W9" s="19" t="n">
        <v>0</v>
      </c>
      <c r="X9" s="19" t="n">
        <v>0.158070500062317</v>
      </c>
      <c r="Y9" s="19" t="n">
        <v>0.141306638611042</v>
      </c>
      <c r="Z9" s="19" t="n">
        <v>0.211409942443586</v>
      </c>
      <c r="AA9" s="19" t="n">
        <v>0.267804812380829</v>
      </c>
      <c r="AB9" s="19" t="n">
        <v>0.293096431541277</v>
      </c>
      <c r="AC9" s="19" t="n">
        <v>0</v>
      </c>
      <c r="AD9" s="19" t="n">
        <v>0</v>
      </c>
      <c r="AE9" s="19"/>
      <c r="AF9" s="19" t="n">
        <v>0.0718210968791056</v>
      </c>
      <c r="AG9" s="19" t="n">
        <v>0.201712513710781</v>
      </c>
      <c r="AH9" s="19" t="n">
        <v>0.169508029262273</v>
      </c>
      <c r="AI9" s="19"/>
      <c r="AJ9" s="19" t="n">
        <v>0.097128445566398</v>
      </c>
      <c r="AK9" s="19" t="n">
        <v>0.164402600101325</v>
      </c>
      <c r="AL9" s="19" t="n">
        <v>0.146191676826381</v>
      </c>
      <c r="AM9" s="19" t="n">
        <v>0.318674611373016</v>
      </c>
      <c r="AN9" s="19" t="n">
        <v>0.23956691531298</v>
      </c>
      <c r="AO9" s="19"/>
      <c r="AP9" s="19" t="n">
        <v>0.134526656921314</v>
      </c>
      <c r="AQ9" s="19" t="n">
        <v>0.163738460369875</v>
      </c>
      <c r="AR9" s="19" t="n">
        <v>0.200668821289897</v>
      </c>
      <c r="AS9" s="19" t="n">
        <v>0.234678871370819</v>
      </c>
      <c r="AT9" s="19" t="n">
        <v>0.0777762209693064</v>
      </c>
      <c r="AU9" s="19"/>
      <c r="AV9" s="19" t="n">
        <v>0.1300696869574</v>
      </c>
      <c r="AW9" s="19" t="n">
        <v>0.150783584797029</v>
      </c>
      <c r="AX9" s="19" t="n">
        <v>0.116271006369434</v>
      </c>
      <c r="AY9" s="19" t="n">
        <v>0.239372511526103</v>
      </c>
      <c r="AZ9" s="19" t="n">
        <v>0.0695989416853269</v>
      </c>
      <c r="BA9" s="19" t="n">
        <v>0.190254646301228</v>
      </c>
      <c r="BB9" s="19"/>
      <c r="BC9" s="19" t="n">
        <v>0.206434535674926</v>
      </c>
      <c r="BD9" s="19" t="n">
        <v>0.147354168010816</v>
      </c>
      <c r="BE9" s="19" t="n">
        <v>0.18333449899321</v>
      </c>
      <c r="BF9" s="19" t="n">
        <v>0.135005845600349</v>
      </c>
      <c r="BG9" s="19" t="n">
        <v>1</v>
      </c>
    </row>
    <row r="10">
      <c r="B10" s="20" t="s">
        <v>689</v>
      </c>
      <c r="C10" s="19" t="n">
        <v>0.11280022859953</v>
      </c>
      <c r="D10" s="19" t="n">
        <v>0.0900538617329321</v>
      </c>
      <c r="E10" s="19" t="n">
        <v>0.135819591978734</v>
      </c>
      <c r="F10" s="19"/>
      <c r="G10" s="19" t="n">
        <v>0.262403451811661</v>
      </c>
      <c r="H10" s="19" t="n">
        <v>0.109662569597395</v>
      </c>
      <c r="I10" s="19" t="n">
        <v>0.141933283354443</v>
      </c>
      <c r="J10" s="19" t="n">
        <v>0.0826977613900544</v>
      </c>
      <c r="K10" s="19" t="n">
        <v>0.110104620897207</v>
      </c>
      <c r="L10" s="19" t="n">
        <v>0</v>
      </c>
      <c r="M10" s="19"/>
      <c r="N10" s="19" t="n">
        <v>0.11835614634475</v>
      </c>
      <c r="O10" s="19" t="n">
        <v>0.0353173748810586</v>
      </c>
      <c r="P10" s="19" t="n">
        <v>0.0660510943491299</v>
      </c>
      <c r="Q10" s="19" t="n">
        <v>0.229344583927022</v>
      </c>
      <c r="R10" s="19"/>
      <c r="S10" s="19" t="n">
        <v>0.139009208513621</v>
      </c>
      <c r="T10" s="19" t="n">
        <v>0.0577199136499166</v>
      </c>
      <c r="U10" s="19" t="n">
        <v>0</v>
      </c>
      <c r="V10" s="19" t="n">
        <v>0.186238669178141</v>
      </c>
      <c r="W10" s="19" t="n">
        <v>0.628374666563725</v>
      </c>
      <c r="X10" s="19" t="n">
        <v>0</v>
      </c>
      <c r="Y10" s="19" t="n">
        <v>0.135943421814481</v>
      </c>
      <c r="Z10" s="19" t="n">
        <v>0</v>
      </c>
      <c r="AA10" s="19" t="n">
        <v>0.0738861076704017</v>
      </c>
      <c r="AB10" s="19" t="n">
        <v>0</v>
      </c>
      <c r="AC10" s="19" t="n">
        <v>0.141350175699726</v>
      </c>
      <c r="AD10" s="19" t="n">
        <v>0.273919439027403</v>
      </c>
      <c r="AE10" s="19"/>
      <c r="AF10" s="19" t="n">
        <v>0.0721108050958995</v>
      </c>
      <c r="AG10" s="19" t="n">
        <v>0.0648453695089199</v>
      </c>
      <c r="AH10" s="19" t="n">
        <v>0.141280495237326</v>
      </c>
      <c r="AI10" s="19"/>
      <c r="AJ10" s="19" t="n">
        <v>0.104563535263359</v>
      </c>
      <c r="AK10" s="19" t="n">
        <v>0.106354588173089</v>
      </c>
      <c r="AL10" s="19" t="n">
        <v>0.128571796604247</v>
      </c>
      <c r="AM10" s="19" t="n">
        <v>0</v>
      </c>
      <c r="AN10" s="19" t="n">
        <v>0.120722080967535</v>
      </c>
      <c r="AO10" s="19"/>
      <c r="AP10" s="19" t="n">
        <v>0</v>
      </c>
      <c r="AQ10" s="19" t="n">
        <v>0.168361627484207</v>
      </c>
      <c r="AR10" s="19" t="n">
        <v>0.103803225399713</v>
      </c>
      <c r="AS10" s="19" t="n">
        <v>0.0900559475663901</v>
      </c>
      <c r="AT10" s="19" t="n">
        <v>0.223134062669799</v>
      </c>
      <c r="AU10" s="19"/>
      <c r="AV10" s="19" t="n">
        <v>0.148670183636435</v>
      </c>
      <c r="AW10" s="19" t="n">
        <v>0</v>
      </c>
      <c r="AX10" s="19" t="n">
        <v>0.107292131977887</v>
      </c>
      <c r="AY10" s="19" t="n">
        <v>0.0789963560468572</v>
      </c>
      <c r="AZ10" s="19" t="n">
        <v>0.199674070329209</v>
      </c>
      <c r="BA10" s="19" t="n">
        <v>0.131673703231717</v>
      </c>
      <c r="BB10" s="19"/>
      <c r="BC10" s="19" t="n">
        <v>0.131304686436802</v>
      </c>
      <c r="BD10" s="19" t="n">
        <v>0.103901668580741</v>
      </c>
      <c r="BE10" s="19" t="n">
        <v>0.070558604511536</v>
      </c>
      <c r="BF10" s="19" t="n">
        <v>0.197005999685216</v>
      </c>
      <c r="BG10" s="19" t="n">
        <v>0</v>
      </c>
    </row>
    <row r="11">
      <c r="B11" s="20" t="s">
        <v>690</v>
      </c>
      <c r="C11" s="19" t="n">
        <v>0.159637047098421</v>
      </c>
      <c r="D11" s="19" t="n">
        <v>0.169580486525866</v>
      </c>
      <c r="E11" s="19" t="n">
        <v>0.155211098272498</v>
      </c>
      <c r="F11" s="19"/>
      <c r="G11" s="19" t="n">
        <v>0.100245643129204</v>
      </c>
      <c r="H11" s="19" t="n">
        <v>0.152217671370082</v>
      </c>
      <c r="I11" s="19" t="n">
        <v>0.302700647315159</v>
      </c>
      <c r="J11" s="19" t="n">
        <v>0.140538102235808</v>
      </c>
      <c r="K11" s="19" t="n">
        <v>0.0538495256949617</v>
      </c>
      <c r="L11" s="19" t="n">
        <v>0.176127056589581</v>
      </c>
      <c r="M11" s="19"/>
      <c r="N11" s="19" t="n">
        <v>0.19803686869579</v>
      </c>
      <c r="O11" s="19" t="n">
        <v>0.206061457876634</v>
      </c>
      <c r="P11" s="19" t="n">
        <v>0.0973389632136184</v>
      </c>
      <c r="Q11" s="19" t="n">
        <v>0.131652222377628</v>
      </c>
      <c r="R11" s="19"/>
      <c r="S11" s="19" t="n">
        <v>0.221355983790621</v>
      </c>
      <c r="T11" s="19" t="n">
        <v>0.489542128573807</v>
      </c>
      <c r="U11" s="19" t="n">
        <v>0.117251876182262</v>
      </c>
      <c r="V11" s="19" t="n">
        <v>0.0585655284209161</v>
      </c>
      <c r="W11" s="19" t="n">
        <v>0</v>
      </c>
      <c r="X11" s="19" t="n">
        <v>0</v>
      </c>
      <c r="Y11" s="19" t="n">
        <v>0.135088681899323</v>
      </c>
      <c r="Z11" s="19" t="n">
        <v>0.189198408595444</v>
      </c>
      <c r="AA11" s="19" t="n">
        <v>0.0701988666217055</v>
      </c>
      <c r="AB11" s="19" t="n">
        <v>0.281839339534265</v>
      </c>
      <c r="AC11" s="19" t="n">
        <v>0</v>
      </c>
      <c r="AD11" s="19" t="n">
        <v>0</v>
      </c>
      <c r="AE11" s="19"/>
      <c r="AF11" s="19" t="n">
        <v>0.141886727813435</v>
      </c>
      <c r="AG11" s="19" t="n">
        <v>0.145287099157968</v>
      </c>
      <c r="AH11" s="19" t="n">
        <v>0.302488455508156</v>
      </c>
      <c r="AI11" s="19"/>
      <c r="AJ11" s="19" t="n">
        <v>0.160840311465091</v>
      </c>
      <c r="AK11" s="19" t="n">
        <v>0.304008964346229</v>
      </c>
      <c r="AL11" s="19" t="n">
        <v>0</v>
      </c>
      <c r="AM11" s="19" t="n">
        <v>0</v>
      </c>
      <c r="AN11" s="19" t="n">
        <v>0.122386973083119</v>
      </c>
      <c r="AO11" s="19"/>
      <c r="AP11" s="19" t="n">
        <v>0.151509213487766</v>
      </c>
      <c r="AQ11" s="19" t="n">
        <v>0.211697373984237</v>
      </c>
      <c r="AR11" s="19" t="n">
        <v>0.188921305823141</v>
      </c>
      <c r="AS11" s="19" t="n">
        <v>0.130060154540599</v>
      </c>
      <c r="AT11" s="19" t="n">
        <v>0.121984795461489</v>
      </c>
      <c r="AU11" s="19"/>
      <c r="AV11" s="19" t="n">
        <v>0.232113007659101</v>
      </c>
      <c r="AW11" s="19" t="n">
        <v>0.239269759648783</v>
      </c>
      <c r="AX11" s="19" t="n">
        <v>0.07893178603828</v>
      </c>
      <c r="AY11" s="19" t="n">
        <v>0.187196205834711</v>
      </c>
      <c r="AZ11" s="19" t="n">
        <v>0.109159490651663</v>
      </c>
      <c r="BA11" s="19" t="n">
        <v>0</v>
      </c>
      <c r="BB11" s="19"/>
      <c r="BC11" s="19" t="n">
        <v>0.0269031608519659</v>
      </c>
      <c r="BD11" s="19" t="n">
        <v>0.187378309898195</v>
      </c>
      <c r="BE11" s="19" t="n">
        <v>0.214317006116238</v>
      </c>
      <c r="BF11" s="19" t="n">
        <v>0.193591713965844</v>
      </c>
      <c r="BG11" s="19" t="n">
        <v>0</v>
      </c>
    </row>
    <row r="12">
      <c r="B12" s="20" t="s">
        <v>691</v>
      </c>
      <c r="C12" s="19" t="n">
        <v>0.174280704867416</v>
      </c>
      <c r="D12" s="19" t="n">
        <v>0.233443307221363</v>
      </c>
      <c r="E12" s="19" t="n">
        <v>0.127024546029373</v>
      </c>
      <c r="F12" s="19"/>
      <c r="G12" s="19" t="n">
        <v>0.108273648995904</v>
      </c>
      <c r="H12" s="19" t="n">
        <v>0.162944647283246</v>
      </c>
      <c r="I12" s="19" t="n">
        <v>0.114977107028156</v>
      </c>
      <c r="J12" s="19" t="n">
        <v>0.233807509257306</v>
      </c>
      <c r="K12" s="19" t="n">
        <v>0.0970235443775231</v>
      </c>
      <c r="L12" s="19" t="n">
        <v>0.305669608739427</v>
      </c>
      <c r="M12" s="19"/>
      <c r="N12" s="19" t="n">
        <v>0.137773281497427</v>
      </c>
      <c r="O12" s="19" t="n">
        <v>0.158403613485626</v>
      </c>
      <c r="P12" s="19" t="n">
        <v>0.241825880547313</v>
      </c>
      <c r="Q12" s="19" t="n">
        <v>0.165101393533984</v>
      </c>
      <c r="R12" s="19"/>
      <c r="S12" s="19" t="n">
        <v>0.149111882594103</v>
      </c>
      <c r="T12" s="19" t="n">
        <v>0.122296875143935</v>
      </c>
      <c r="U12" s="19" t="n">
        <v>0.529224601524028</v>
      </c>
      <c r="V12" s="19" t="n">
        <v>0</v>
      </c>
      <c r="W12" s="19" t="n">
        <v>0.162351188198621</v>
      </c>
      <c r="X12" s="19" t="n">
        <v>0.0961279995978908</v>
      </c>
      <c r="Y12" s="19" t="n">
        <v>0.587661257675154</v>
      </c>
      <c r="Z12" s="19" t="n">
        <v>0</v>
      </c>
      <c r="AA12" s="19" t="n">
        <v>0.22337100005968</v>
      </c>
      <c r="AB12" s="19" t="n">
        <v>0</v>
      </c>
      <c r="AC12" s="19" t="n">
        <v>0.289634518482374</v>
      </c>
      <c r="AD12" s="19" t="n">
        <v>0</v>
      </c>
      <c r="AE12" s="19"/>
      <c r="AF12" s="19" t="n">
        <v>0.209449775903355</v>
      </c>
      <c r="AG12" s="19" t="n">
        <v>0.174008726036345</v>
      </c>
      <c r="AH12" s="19" t="n">
        <v>0.196394700213258</v>
      </c>
      <c r="AI12" s="19"/>
      <c r="AJ12" s="19" t="n">
        <v>0.251252625877098</v>
      </c>
      <c r="AK12" s="19" t="n">
        <v>0.073823535674616</v>
      </c>
      <c r="AL12" s="19" t="n">
        <v>0.442621836841684</v>
      </c>
      <c r="AM12" s="19" t="n">
        <v>0.320289104991453</v>
      </c>
      <c r="AN12" s="19" t="n">
        <v>0.118285236208873</v>
      </c>
      <c r="AO12" s="19"/>
      <c r="AP12" s="19" t="n">
        <v>0.229563287115427</v>
      </c>
      <c r="AQ12" s="19" t="n">
        <v>0.0667269261280672</v>
      </c>
      <c r="AR12" s="19" t="n">
        <v>0.206203940897541</v>
      </c>
      <c r="AS12" s="19" t="n">
        <v>0.233406333936473</v>
      </c>
      <c r="AT12" s="19" t="n">
        <v>0.120146670303892</v>
      </c>
      <c r="AU12" s="19"/>
      <c r="AV12" s="19" t="n">
        <v>0.0899679531531084</v>
      </c>
      <c r="AW12" s="19" t="n">
        <v>0.246409548058671</v>
      </c>
      <c r="AX12" s="19" t="n">
        <v>0.405458895326085</v>
      </c>
      <c r="AY12" s="19" t="n">
        <v>0.163012782501536</v>
      </c>
      <c r="AZ12" s="19" t="n">
        <v>0.212653175713865</v>
      </c>
      <c r="BA12" s="19" t="n">
        <v>0.128612547302725</v>
      </c>
      <c r="BB12" s="19"/>
      <c r="BC12" s="19" t="n">
        <v>0.170307286269458</v>
      </c>
      <c r="BD12" s="19" t="n">
        <v>0.194642026811861</v>
      </c>
      <c r="BE12" s="19" t="n">
        <v>0.220697688259593</v>
      </c>
      <c r="BF12" s="19" t="n">
        <v>0.0851430438333415</v>
      </c>
      <c r="BG12" s="19" t="n">
        <v>0</v>
      </c>
    </row>
    <row r="13">
      <c r="B13" s="20" t="s">
        <v>692</v>
      </c>
      <c r="C13" s="19" t="n">
        <v>0.11934301004846</v>
      </c>
      <c r="D13" s="19" t="n">
        <v>0.0747454523008281</v>
      </c>
      <c r="E13" s="19" t="n">
        <v>0.147583177351623</v>
      </c>
      <c r="F13" s="19"/>
      <c r="G13" s="19" t="n">
        <v>0.191742654535474</v>
      </c>
      <c r="H13" s="19" t="n">
        <v>0.201582984231883</v>
      </c>
      <c r="I13" s="19" t="n">
        <v>0.0577389979952563</v>
      </c>
      <c r="J13" s="19" t="n">
        <v>0.0529649655013115</v>
      </c>
      <c r="K13" s="19" t="n">
        <v>0.200456513158023</v>
      </c>
      <c r="L13" s="19" t="n">
        <v>0.0535988854953737</v>
      </c>
      <c r="M13" s="19"/>
      <c r="N13" s="19" t="n">
        <v>0.113368535207158</v>
      </c>
      <c r="O13" s="19" t="n">
        <v>0.18089319753261</v>
      </c>
      <c r="P13" s="19" t="n">
        <v>0.117616320621818</v>
      </c>
      <c r="Q13" s="19" t="n">
        <v>0.0707553777767205</v>
      </c>
      <c r="R13" s="19"/>
      <c r="S13" s="19" t="n">
        <v>0.0508800940651797</v>
      </c>
      <c r="T13" s="19" t="n">
        <v>0.061654370283646</v>
      </c>
      <c r="U13" s="19" t="n">
        <v>0.132106659924919</v>
      </c>
      <c r="V13" s="19" t="n">
        <v>0.512195275475552</v>
      </c>
      <c r="W13" s="19" t="n">
        <v>0</v>
      </c>
      <c r="X13" s="19" t="n">
        <v>0.0959157388193527</v>
      </c>
      <c r="Y13" s="19" t="n">
        <v>0</v>
      </c>
      <c r="Z13" s="19" t="n">
        <v>0</v>
      </c>
      <c r="AA13" s="19" t="n">
        <v>0.142186489293643</v>
      </c>
      <c r="AB13" s="19" t="n">
        <v>0.167467389462703</v>
      </c>
      <c r="AC13" s="19" t="n">
        <v>0</v>
      </c>
      <c r="AD13" s="19" t="n">
        <v>0</v>
      </c>
      <c r="AE13" s="19"/>
      <c r="AF13" s="19" t="n">
        <v>0.136983543317419</v>
      </c>
      <c r="AG13" s="19" t="n">
        <v>0.0915010555425535</v>
      </c>
      <c r="AH13" s="19" t="n">
        <v>0.0523347360036697</v>
      </c>
      <c r="AI13" s="19"/>
      <c r="AJ13" s="19" t="n">
        <v>0.143485056756447</v>
      </c>
      <c r="AK13" s="19" t="n">
        <v>0.0713371715524917</v>
      </c>
      <c r="AL13" s="19" t="n">
        <v>0</v>
      </c>
      <c r="AM13" s="19" t="n">
        <v>0</v>
      </c>
      <c r="AN13" s="19" t="n">
        <v>0.100089168761206</v>
      </c>
      <c r="AO13" s="19"/>
      <c r="AP13" s="19" t="n">
        <v>0.174897571923637</v>
      </c>
      <c r="AQ13" s="19" t="n">
        <v>0.0490464834477205</v>
      </c>
      <c r="AR13" s="19" t="n">
        <v>0</v>
      </c>
      <c r="AS13" s="19" t="n">
        <v>0.156711370378458</v>
      </c>
      <c r="AT13" s="19" t="n">
        <v>0.232160539312064</v>
      </c>
      <c r="AU13" s="19"/>
      <c r="AV13" s="19" t="n">
        <v>0.100212837612949</v>
      </c>
      <c r="AW13" s="19" t="n">
        <v>0.135705700617435</v>
      </c>
      <c r="AX13" s="19" t="n">
        <v>0</v>
      </c>
      <c r="AY13" s="19" t="n">
        <v>0.127569365607761</v>
      </c>
      <c r="AZ13" s="19" t="n">
        <v>0.20775151628402</v>
      </c>
      <c r="BA13" s="19" t="n">
        <v>0.0983294289218968</v>
      </c>
      <c r="BB13" s="19"/>
      <c r="BC13" s="19" t="n">
        <v>0.127696884278956</v>
      </c>
      <c r="BD13" s="19" t="n">
        <v>0.171046025767161</v>
      </c>
      <c r="BE13" s="19" t="n">
        <v>0.0296075821365335</v>
      </c>
      <c r="BF13" s="19" t="n">
        <v>0.153070971301502</v>
      </c>
      <c r="BG13" s="19" t="n">
        <v>0</v>
      </c>
    </row>
    <row r="14">
      <c r="B14" s="20" t="s">
        <v>598</v>
      </c>
      <c r="C14" s="19" t="n">
        <v>0.107761077280208</v>
      </c>
      <c r="D14" s="19" t="n">
        <v>0.145240038222585</v>
      </c>
      <c r="E14" s="19" t="n">
        <v>0.0777534063962218</v>
      </c>
      <c r="F14" s="19"/>
      <c r="G14" s="19" t="n">
        <v>0.0552037610748607</v>
      </c>
      <c r="H14" s="19" t="n">
        <v>0.138445696266955</v>
      </c>
      <c r="I14" s="19" t="n">
        <v>0.157975599702937</v>
      </c>
      <c r="J14" s="19" t="n">
        <v>0.0918057883640008</v>
      </c>
      <c r="K14" s="19" t="n">
        <v>0.0410898593519787</v>
      </c>
      <c r="L14" s="19" t="n">
        <v>0.146292895655423</v>
      </c>
      <c r="M14" s="19"/>
      <c r="N14" s="19" t="n">
        <v>0.225699159200438</v>
      </c>
      <c r="O14" s="19" t="n">
        <v>0.0706394413547937</v>
      </c>
      <c r="P14" s="19" t="n">
        <v>0.063195619944148</v>
      </c>
      <c r="Q14" s="19" t="n">
        <v>0.0340363495157823</v>
      </c>
      <c r="R14" s="19"/>
      <c r="S14" s="19" t="n">
        <v>0.0930411623434751</v>
      </c>
      <c r="T14" s="19" t="n">
        <v>0</v>
      </c>
      <c r="U14" s="19" t="n">
        <v>0</v>
      </c>
      <c r="V14" s="19" t="n">
        <v>0.0835188042441694</v>
      </c>
      <c r="W14" s="19" t="n">
        <v>0</v>
      </c>
      <c r="X14" s="19" t="n">
        <v>0.299948578628429</v>
      </c>
      <c r="Y14" s="19" t="n">
        <v>0</v>
      </c>
      <c r="Z14" s="19" t="n">
        <v>0.240910858398081</v>
      </c>
      <c r="AA14" s="19" t="n">
        <v>0.0734313303926612</v>
      </c>
      <c r="AB14" s="19" t="n">
        <v>0</v>
      </c>
      <c r="AC14" s="19" t="n">
        <v>0.30699221488662</v>
      </c>
      <c r="AD14" s="19" t="n">
        <v>0.496910713987252</v>
      </c>
      <c r="AE14" s="19"/>
      <c r="AF14" s="19" t="n">
        <v>0.0872594770693146</v>
      </c>
      <c r="AG14" s="19" t="n">
        <v>0.20991942504</v>
      </c>
      <c r="AH14" s="19" t="n">
        <v>0</v>
      </c>
      <c r="AI14" s="19"/>
      <c r="AJ14" s="19" t="n">
        <v>0.0247830257374824</v>
      </c>
      <c r="AK14" s="19" t="n">
        <v>0.252476379948062</v>
      </c>
      <c r="AL14" s="19" t="n">
        <v>0.143360446289401</v>
      </c>
      <c r="AM14" s="19" t="n">
        <v>0</v>
      </c>
      <c r="AN14" s="19" t="n">
        <v>0.0943851977029653</v>
      </c>
      <c r="AO14" s="19"/>
      <c r="AP14" s="19" t="n">
        <v>0.0478579855170659</v>
      </c>
      <c r="AQ14" s="19" t="n">
        <v>0.20866676199796</v>
      </c>
      <c r="AR14" s="19" t="n">
        <v>0</v>
      </c>
      <c r="AS14" s="19" t="n">
        <v>0</v>
      </c>
      <c r="AT14" s="19" t="n">
        <v>0.224797711283449</v>
      </c>
      <c r="AU14" s="19"/>
      <c r="AV14" s="19" t="n">
        <v>0.226607118831034</v>
      </c>
      <c r="AW14" s="19" t="n">
        <v>0.0513699935666505</v>
      </c>
      <c r="AX14" s="19" t="n">
        <v>0</v>
      </c>
      <c r="AY14" s="19" t="n">
        <v>0</v>
      </c>
      <c r="AZ14" s="19" t="n">
        <v>0.201162805335916</v>
      </c>
      <c r="BA14" s="19" t="n">
        <v>0.065274398579404</v>
      </c>
      <c r="BB14" s="19"/>
      <c r="BC14" s="19" t="n">
        <v>0.0329119051374899</v>
      </c>
      <c r="BD14" s="19" t="n">
        <v>0.0769004037916985</v>
      </c>
      <c r="BE14" s="19" t="n">
        <v>0.16048118981404</v>
      </c>
      <c r="BF14" s="19" t="n">
        <v>0.236182425613747</v>
      </c>
      <c r="BG14" s="19" t="n">
        <v>0</v>
      </c>
    </row>
    <row r="15">
      <c r="B15" s="20" t="s">
        <v>693</v>
      </c>
      <c r="C15" s="19" t="n">
        <v>0.0786344574734832</v>
      </c>
      <c r="D15" s="19" t="n">
        <v>0.114832945015725</v>
      </c>
      <c r="E15" s="19" t="n">
        <v>0.0489655659704559</v>
      </c>
      <c r="F15" s="19"/>
      <c r="G15" s="19" t="n">
        <v>0.0371836400560064</v>
      </c>
      <c r="H15" s="19" t="n">
        <v>0</v>
      </c>
      <c r="I15" s="19" t="n">
        <v>0</v>
      </c>
      <c r="J15" s="19" t="n">
        <v>0.0880290013889232</v>
      </c>
      <c r="K15" s="19" t="n">
        <v>0.159455946107992</v>
      </c>
      <c r="L15" s="19" t="n">
        <v>0.177818612982799</v>
      </c>
      <c r="M15" s="19"/>
      <c r="N15" s="19" t="n">
        <v>0.0172523382310059</v>
      </c>
      <c r="O15" s="19" t="n">
        <v>0.088291962373556</v>
      </c>
      <c r="P15" s="19" t="n">
        <v>0.127434034914367</v>
      </c>
      <c r="Q15" s="19" t="n">
        <v>0.0985590817529488</v>
      </c>
      <c r="R15" s="19"/>
      <c r="S15" s="19" t="n">
        <v>0.0729065900174631</v>
      </c>
      <c r="T15" s="19" t="n">
        <v>0.116444340408363</v>
      </c>
      <c r="U15" s="19" t="n">
        <v>0.104549613868465</v>
      </c>
      <c r="V15" s="19" t="n">
        <v>0</v>
      </c>
      <c r="W15" s="19" t="n">
        <v>0.209274145237654</v>
      </c>
      <c r="X15" s="19" t="n">
        <v>0.0829855164276656</v>
      </c>
      <c r="Y15" s="19" t="n">
        <v>0</v>
      </c>
      <c r="Z15" s="19" t="n">
        <v>0</v>
      </c>
      <c r="AA15" s="19" t="n">
        <v>0.0701988666217055</v>
      </c>
      <c r="AB15" s="19" t="n">
        <v>0.257596839461754</v>
      </c>
      <c r="AC15" s="19" t="n">
        <v>0</v>
      </c>
      <c r="AD15" s="19" t="n">
        <v>0</v>
      </c>
      <c r="AE15" s="19"/>
      <c r="AF15" s="19" t="n">
        <v>0.135493372681782</v>
      </c>
      <c r="AG15" s="19" t="n">
        <v>0.0777911277465187</v>
      </c>
      <c r="AH15" s="19" t="n">
        <v>0</v>
      </c>
      <c r="AI15" s="19"/>
      <c r="AJ15" s="19" t="n">
        <v>0.107470471510508</v>
      </c>
      <c r="AK15" s="19" t="n">
        <v>0</v>
      </c>
      <c r="AL15" s="19" t="n">
        <v>0.139254243438286</v>
      </c>
      <c r="AM15" s="19" t="n">
        <v>0.361036283635531</v>
      </c>
      <c r="AN15" s="19" t="n">
        <v>0.052278116121114</v>
      </c>
      <c r="AO15" s="19"/>
      <c r="AP15" s="19" t="n">
        <v>0.108488654831383</v>
      </c>
      <c r="AQ15" s="19" t="n">
        <v>0.077726727439243</v>
      </c>
      <c r="AR15" s="19" t="n">
        <v>0.218351870336338</v>
      </c>
      <c r="AS15" s="19" t="n">
        <v>0.0997569532998364</v>
      </c>
      <c r="AT15" s="19" t="n">
        <v>0</v>
      </c>
      <c r="AU15" s="19"/>
      <c r="AV15" s="19" t="n">
        <v>0.0488903137584241</v>
      </c>
      <c r="AW15" s="19" t="n">
        <v>0.0688060122189032</v>
      </c>
      <c r="AX15" s="19" t="n">
        <v>0.292046180288315</v>
      </c>
      <c r="AY15" s="19" t="n">
        <v>0.161221604293614</v>
      </c>
      <c r="AZ15" s="19" t="n">
        <v>0</v>
      </c>
      <c r="BA15" s="19" t="n">
        <v>0</v>
      </c>
      <c r="BB15" s="19"/>
      <c r="BC15" s="19" t="n">
        <v>0.149764782090501</v>
      </c>
      <c r="BD15" s="19" t="n">
        <v>0.0887686258931666</v>
      </c>
      <c r="BE15" s="19" t="n">
        <v>0</v>
      </c>
      <c r="BF15" s="19" t="n">
        <v>0</v>
      </c>
      <c r="BG15" s="19" t="n">
        <v>0</v>
      </c>
    </row>
    <row r="16">
      <c r="B16" s="20" t="s">
        <v>100</v>
      </c>
      <c r="C16" s="21" t="n">
        <v>0.0834017066666634</v>
      </c>
      <c r="D16" s="21" t="n">
        <v>0.0143897123642565</v>
      </c>
      <c r="E16" s="21" t="n">
        <v>0.13342791938157</v>
      </c>
      <c r="F16" s="21"/>
      <c r="G16" s="21" t="n">
        <v>0</v>
      </c>
      <c r="H16" s="21" t="n">
        <v>0.0785833518028775</v>
      </c>
      <c r="I16" s="21" t="n">
        <v>0.0345839553049307</v>
      </c>
      <c r="J16" s="21" t="n">
        <v>0.135993775797581</v>
      </c>
      <c r="K16" s="21" t="n">
        <v>0.0951320516104408</v>
      </c>
      <c r="L16" s="21" t="n">
        <v>0.140492940537396</v>
      </c>
      <c r="M16" s="21"/>
      <c r="N16" s="21" t="n">
        <v>0.0274777957132372</v>
      </c>
      <c r="O16" s="21" t="n">
        <v>0.0951396885378713</v>
      </c>
      <c r="P16" s="21" t="n">
        <v>0.12801851679483</v>
      </c>
      <c r="Q16" s="21" t="n">
        <v>0.098596739634122</v>
      </c>
      <c r="R16" s="21"/>
      <c r="S16" s="21" t="n">
        <v>0.054994794493437</v>
      </c>
      <c r="T16" s="21" t="n">
        <v>0</v>
      </c>
      <c r="U16" s="21" t="n">
        <v>0</v>
      </c>
      <c r="V16" s="21" t="n">
        <v>0</v>
      </c>
      <c r="W16" s="21" t="n">
        <v>0</v>
      </c>
      <c r="X16" s="21" t="n">
        <v>0.266951666464345</v>
      </c>
      <c r="Y16" s="21" t="n">
        <v>0</v>
      </c>
      <c r="Z16" s="21" t="n">
        <v>0.358480790562889</v>
      </c>
      <c r="AA16" s="21" t="n">
        <v>0.0789225269593741</v>
      </c>
      <c r="AB16" s="21" t="n">
        <v>0</v>
      </c>
      <c r="AC16" s="21" t="n">
        <v>0.262023090931281</v>
      </c>
      <c r="AD16" s="21" t="n">
        <v>0.229169846985346</v>
      </c>
      <c r="AE16" s="21"/>
      <c r="AF16" s="21" t="n">
        <v>0.144995201239689</v>
      </c>
      <c r="AG16" s="21" t="n">
        <v>0.0349346832569142</v>
      </c>
      <c r="AH16" s="21" t="n">
        <v>0.137993583775317</v>
      </c>
      <c r="AI16" s="21"/>
      <c r="AJ16" s="21" t="n">
        <v>0.110476527823617</v>
      </c>
      <c r="AK16" s="21" t="n">
        <v>0.0275967602041874</v>
      </c>
      <c r="AL16" s="21" t="n">
        <v>0</v>
      </c>
      <c r="AM16" s="21" t="n">
        <v>0</v>
      </c>
      <c r="AN16" s="21" t="n">
        <v>0.152286311842208</v>
      </c>
      <c r="AO16" s="21"/>
      <c r="AP16" s="21" t="n">
        <v>0.153156630203407</v>
      </c>
      <c r="AQ16" s="21" t="n">
        <v>0.0540356391486904</v>
      </c>
      <c r="AR16" s="21" t="n">
        <v>0.0820508362533694</v>
      </c>
      <c r="AS16" s="21" t="n">
        <v>0.0553303689074242</v>
      </c>
      <c r="AT16" s="21" t="n">
        <v>0</v>
      </c>
      <c r="AU16" s="21"/>
      <c r="AV16" s="21" t="n">
        <v>0.023468898391548</v>
      </c>
      <c r="AW16" s="21" t="n">
        <v>0.107655401092528</v>
      </c>
      <c r="AX16" s="21" t="n">
        <v>0</v>
      </c>
      <c r="AY16" s="21" t="n">
        <v>0.0426311741894175</v>
      </c>
      <c r="AZ16" s="21" t="n">
        <v>0</v>
      </c>
      <c r="BA16" s="21" t="n">
        <v>0.38585527566303</v>
      </c>
      <c r="BB16" s="21"/>
      <c r="BC16" s="21" t="n">
        <v>0.154676759259901</v>
      </c>
      <c r="BD16" s="21" t="n">
        <v>0.0300087712463608</v>
      </c>
      <c r="BE16" s="21" t="n">
        <v>0.12100343016885</v>
      </c>
      <c r="BF16" s="21" t="n">
        <v>0</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64</v>
      </c>
      <c r="F7" s="11"/>
      <c r="G7" s="11" t="n">
        <v>22</v>
      </c>
      <c r="H7" s="11" t="n">
        <v>17</v>
      </c>
      <c r="I7" s="11" t="n">
        <v>16</v>
      </c>
      <c r="J7" s="11" t="n">
        <v>23</v>
      </c>
      <c r="K7" s="11" t="n">
        <v>19</v>
      </c>
      <c r="L7" s="11" t="n">
        <v>24</v>
      </c>
      <c r="M7" s="11"/>
      <c r="N7" s="11" t="n">
        <v>37</v>
      </c>
      <c r="O7" s="11" t="n">
        <v>22</v>
      </c>
      <c r="P7" s="11" t="n">
        <v>35</v>
      </c>
      <c r="Q7" s="11" t="n">
        <v>27</v>
      </c>
      <c r="R7" s="11"/>
      <c r="S7" s="11" t="n">
        <v>21</v>
      </c>
      <c r="T7" s="11" t="n">
        <v>20</v>
      </c>
      <c r="U7" s="11" t="n">
        <v>10</v>
      </c>
      <c r="V7" s="11" t="n">
        <v>7</v>
      </c>
      <c r="W7" s="11" t="n">
        <v>5</v>
      </c>
      <c r="X7" s="11" t="n">
        <v>6</v>
      </c>
      <c r="Y7" s="11" t="n">
        <v>9</v>
      </c>
      <c r="Z7" s="11" t="n">
        <v>8</v>
      </c>
      <c r="AA7" s="11" t="n">
        <v>15</v>
      </c>
      <c r="AB7" s="11" t="n">
        <v>11</v>
      </c>
      <c r="AC7" s="11" t="n">
        <v>6</v>
      </c>
      <c r="AD7" s="11" t="n">
        <v>3</v>
      </c>
      <c r="AE7" s="11"/>
      <c r="AF7" s="11" t="n">
        <v>41</v>
      </c>
      <c r="AG7" s="11" t="n">
        <v>50</v>
      </c>
      <c r="AH7" s="11" t="n">
        <v>16</v>
      </c>
      <c r="AI7" s="11"/>
      <c r="AJ7" s="11" t="n">
        <v>41</v>
      </c>
      <c r="AK7" s="11" t="n">
        <v>37</v>
      </c>
      <c r="AL7" s="11" t="n">
        <v>6</v>
      </c>
      <c r="AM7" s="11" t="n">
        <v>3</v>
      </c>
      <c r="AN7" s="11" t="n">
        <v>10</v>
      </c>
      <c r="AO7" s="11"/>
      <c r="AP7" s="11" t="n">
        <v>26</v>
      </c>
      <c r="AQ7" s="11" t="n">
        <v>47</v>
      </c>
      <c r="AR7" s="11" t="n">
        <v>10</v>
      </c>
      <c r="AS7" s="11" t="n">
        <v>14</v>
      </c>
      <c r="AT7" s="11" t="n">
        <v>4</v>
      </c>
      <c r="AU7" s="11"/>
      <c r="AV7" s="11" t="n">
        <v>34</v>
      </c>
      <c r="AW7" s="11" t="n">
        <v>24</v>
      </c>
      <c r="AX7" s="11" t="n">
        <v>9</v>
      </c>
      <c r="AY7" s="11" t="n">
        <v>24</v>
      </c>
      <c r="AZ7" s="11" t="n">
        <v>5</v>
      </c>
      <c r="BA7" s="11" t="n">
        <v>9</v>
      </c>
      <c r="BB7" s="11"/>
      <c r="BC7" s="11" t="n">
        <v>28</v>
      </c>
      <c r="BD7" s="11" t="n">
        <v>29</v>
      </c>
      <c r="BE7" s="11" t="n">
        <v>27</v>
      </c>
      <c r="BF7" s="11" t="n">
        <v>22</v>
      </c>
      <c r="BG7" s="11" t="s">
        <v>696</v>
      </c>
    </row>
    <row r="8" ht="30" customHeight="1">
      <c r="B8" s="12" t="s">
        <v>20</v>
      </c>
      <c r="C8" s="12" t="n">
        <v>119</v>
      </c>
      <c r="D8" s="12" t="n">
        <v>56</v>
      </c>
      <c r="E8" s="12" t="n">
        <v>63</v>
      </c>
      <c r="F8" s="12"/>
      <c r="G8" s="12" t="n">
        <v>21</v>
      </c>
      <c r="H8" s="12" t="n">
        <v>18</v>
      </c>
      <c r="I8" s="12" t="n">
        <v>17</v>
      </c>
      <c r="J8" s="12" t="n">
        <v>21</v>
      </c>
      <c r="K8" s="12" t="n">
        <v>18</v>
      </c>
      <c r="L8" s="12" t="n">
        <v>24</v>
      </c>
      <c r="M8" s="12"/>
      <c r="N8" s="12" t="n">
        <v>34</v>
      </c>
      <c r="O8" s="12" t="n">
        <v>25</v>
      </c>
      <c r="P8" s="12" t="n">
        <v>33</v>
      </c>
      <c r="Q8" s="12" t="n">
        <v>26</v>
      </c>
      <c r="R8" s="12"/>
      <c r="S8" s="12" t="n">
        <v>20</v>
      </c>
      <c r="T8" s="12" t="n">
        <v>21</v>
      </c>
      <c r="U8" s="12" t="n">
        <v>11</v>
      </c>
      <c r="V8" s="12" t="n">
        <v>9</v>
      </c>
      <c r="W8" s="12" t="n">
        <v>5</v>
      </c>
      <c r="X8" s="12" t="n">
        <v>8</v>
      </c>
      <c r="Y8" s="12" t="n">
        <v>8</v>
      </c>
      <c r="Z8" s="12" t="n">
        <v>7</v>
      </c>
      <c r="AA8" s="12" t="n">
        <v>13</v>
      </c>
      <c r="AB8" s="12" t="n">
        <v>10</v>
      </c>
      <c r="AC8" s="12" t="n">
        <v>5</v>
      </c>
      <c r="AD8" s="12" t="n">
        <v>3</v>
      </c>
      <c r="AE8" s="12"/>
      <c r="AF8" s="12" t="n">
        <v>40</v>
      </c>
      <c r="AG8" s="12" t="n">
        <v>49</v>
      </c>
      <c r="AH8" s="12" t="n">
        <v>17</v>
      </c>
      <c r="AI8" s="12"/>
      <c r="AJ8" s="12" t="n">
        <v>41</v>
      </c>
      <c r="AK8" s="12" t="n">
        <v>35</v>
      </c>
      <c r="AL8" s="12" t="n">
        <v>6</v>
      </c>
      <c r="AM8" s="12" t="n">
        <v>3</v>
      </c>
      <c r="AN8" s="12" t="n">
        <v>10</v>
      </c>
      <c r="AO8" s="12"/>
      <c r="AP8" s="12" t="n">
        <v>26</v>
      </c>
      <c r="AQ8" s="12" t="n">
        <v>46</v>
      </c>
      <c r="AR8" s="12" t="n">
        <v>10</v>
      </c>
      <c r="AS8" s="12" t="n">
        <v>14</v>
      </c>
      <c r="AT8" s="12" t="n">
        <v>4</v>
      </c>
      <c r="AU8" s="12"/>
      <c r="AV8" s="12" t="n">
        <v>33</v>
      </c>
      <c r="AW8" s="12" t="n">
        <v>24</v>
      </c>
      <c r="AX8" s="12" t="n">
        <v>9</v>
      </c>
      <c r="AY8" s="12" t="n">
        <v>23</v>
      </c>
      <c r="AZ8" s="12" t="n">
        <v>5</v>
      </c>
      <c r="BA8" s="12" t="n">
        <v>9</v>
      </c>
      <c r="BB8" s="12"/>
      <c r="BC8" s="12" t="n">
        <v>27</v>
      </c>
      <c r="BD8" s="12" t="n">
        <v>29</v>
      </c>
      <c r="BE8" s="12" t="n">
        <v>26</v>
      </c>
      <c r="BF8" s="12" t="n">
        <v>22</v>
      </c>
      <c r="BG8" s="12" t="s">
        <v>696</v>
      </c>
    </row>
    <row r="9">
      <c r="B9" s="20" t="s">
        <v>688</v>
      </c>
      <c r="C9" s="19" t="n">
        <v>0.163648414599792</v>
      </c>
      <c r="D9" s="19" t="n">
        <v>0.191492136448957</v>
      </c>
      <c r="E9" s="19" t="n">
        <v>0.138677326586181</v>
      </c>
      <c r="F9" s="19"/>
      <c r="G9" s="19" t="n">
        <v>0.176438078718494</v>
      </c>
      <c r="H9" s="19" t="n">
        <v>0.216724379027681</v>
      </c>
      <c r="I9" s="19" t="n">
        <v>0.057898062458704</v>
      </c>
      <c r="J9" s="19" t="n">
        <v>0.164302938510668</v>
      </c>
      <c r="K9" s="19" t="n">
        <v>0.101572620933868</v>
      </c>
      <c r="L9" s="19" t="n">
        <v>0.233268169542299</v>
      </c>
      <c r="M9" s="19"/>
      <c r="N9" s="19" t="n">
        <v>0.188991952164063</v>
      </c>
      <c r="O9" s="19" t="n">
        <v>0.149554789102844</v>
      </c>
      <c r="P9" s="19" t="n">
        <v>0.142040063325625</v>
      </c>
      <c r="Q9" s="19" t="n">
        <v>0.17189651590357</v>
      </c>
      <c r="R9" s="19"/>
      <c r="S9" s="19" t="n">
        <v>0.194232028920603</v>
      </c>
      <c r="T9" s="19" t="n">
        <v>0.147430151210117</v>
      </c>
      <c r="U9" s="19" t="n">
        <v>0.0891146198100092</v>
      </c>
      <c r="V9" s="19" t="n">
        <v>0.327038482803884</v>
      </c>
      <c r="W9" s="19" t="n">
        <v>0</v>
      </c>
      <c r="X9" s="19" t="n">
        <v>0.140457593352272</v>
      </c>
      <c r="Y9" s="19" t="n">
        <v>0.110883958667955</v>
      </c>
      <c r="Z9" s="19" t="n">
        <v>0</v>
      </c>
      <c r="AA9" s="19" t="n">
        <v>0.211418912385333</v>
      </c>
      <c r="AB9" s="19" t="n">
        <v>0.248627775851324</v>
      </c>
      <c r="AC9" s="19" t="n">
        <v>0.293782950452275</v>
      </c>
      <c r="AD9" s="19" t="n">
        <v>0</v>
      </c>
      <c r="AE9" s="19"/>
      <c r="AF9" s="19" t="n">
        <v>0.19834293495365</v>
      </c>
      <c r="AG9" s="19" t="n">
        <v>0.160099111787884</v>
      </c>
      <c r="AH9" s="19" t="n">
        <v>0.061139335133789</v>
      </c>
      <c r="AI9" s="19"/>
      <c r="AJ9" s="19" t="n">
        <v>0.195675129102419</v>
      </c>
      <c r="AK9" s="19" t="n">
        <v>0.150558647068015</v>
      </c>
      <c r="AL9" s="19" t="n">
        <v>0.356145385537553</v>
      </c>
      <c r="AM9" s="19" t="n">
        <v>0.639148215082236</v>
      </c>
      <c r="AN9" s="19" t="n">
        <v>0</v>
      </c>
      <c r="AO9" s="19"/>
      <c r="AP9" s="19" t="n">
        <v>0.167082823584088</v>
      </c>
      <c r="AQ9" s="19" t="n">
        <v>0.142602534319118</v>
      </c>
      <c r="AR9" s="19" t="n">
        <v>0.132967419395207</v>
      </c>
      <c r="AS9" s="19" t="n">
        <v>0.339670957581237</v>
      </c>
      <c r="AT9" s="19" t="n">
        <v>0</v>
      </c>
      <c r="AU9" s="19"/>
      <c r="AV9" s="19" t="n">
        <v>0.198655575567384</v>
      </c>
      <c r="AW9" s="19" t="n">
        <v>0.218366223876018</v>
      </c>
      <c r="AX9" s="19" t="n">
        <v>0.152042700245894</v>
      </c>
      <c r="AY9" s="19" t="n">
        <v>0.200585176463586</v>
      </c>
      <c r="AZ9" s="19" t="n">
        <v>0</v>
      </c>
      <c r="BA9" s="19" t="n">
        <v>0.092224976106673</v>
      </c>
      <c r="BB9" s="19"/>
      <c r="BC9" s="19" t="n">
        <v>0.250075641967332</v>
      </c>
      <c r="BD9" s="19" t="n">
        <v>0.047327272610682</v>
      </c>
      <c r="BE9" s="19" t="n">
        <v>0.161563490519234</v>
      </c>
      <c r="BF9" s="19" t="n">
        <v>0.233196309083807</v>
      </c>
      <c r="BG9" s="19" t="s">
        <v>697</v>
      </c>
    </row>
    <row r="10">
      <c r="B10" s="20" t="s">
        <v>689</v>
      </c>
      <c r="C10" s="19" t="n">
        <v>0.152592521719949</v>
      </c>
      <c r="D10" s="19" t="n">
        <v>0.206594508154919</v>
      </c>
      <c r="E10" s="19" t="n">
        <v>0.104161914508653</v>
      </c>
      <c r="F10" s="19"/>
      <c r="G10" s="19" t="n">
        <v>0.0952905486124813</v>
      </c>
      <c r="H10" s="19" t="n">
        <v>0.0615887082126039</v>
      </c>
      <c r="I10" s="19" t="n">
        <v>0.289428561789476</v>
      </c>
      <c r="J10" s="19" t="n">
        <v>0.257441943718336</v>
      </c>
      <c r="K10" s="19" t="n">
        <v>0.205778226664635</v>
      </c>
      <c r="L10" s="19" t="n">
        <v>0.0419856727005436</v>
      </c>
      <c r="M10" s="19"/>
      <c r="N10" s="19" t="n">
        <v>0.123369029607604</v>
      </c>
      <c r="O10" s="19" t="n">
        <v>0.251829816541691</v>
      </c>
      <c r="P10" s="19" t="n">
        <v>0.13831866039957</v>
      </c>
      <c r="Q10" s="19" t="n">
        <v>0.111904425138383</v>
      </c>
      <c r="R10" s="19"/>
      <c r="S10" s="19" t="n">
        <v>0.216046088243594</v>
      </c>
      <c r="T10" s="19" t="n">
        <v>0.25228090785782</v>
      </c>
      <c r="U10" s="19" t="n">
        <v>0</v>
      </c>
      <c r="V10" s="19" t="n">
        <v>0</v>
      </c>
      <c r="W10" s="19" t="n">
        <v>0.186417465001727</v>
      </c>
      <c r="X10" s="19" t="n">
        <v>0</v>
      </c>
      <c r="Y10" s="19" t="n">
        <v>0.244198228239422</v>
      </c>
      <c r="Z10" s="19" t="n">
        <v>0.240955883023934</v>
      </c>
      <c r="AA10" s="19" t="n">
        <v>0.0699751571512831</v>
      </c>
      <c r="AB10" s="19" t="n">
        <v>0.309807698334942</v>
      </c>
      <c r="AC10" s="19" t="n">
        <v>0</v>
      </c>
      <c r="AD10" s="19" t="n">
        <v>0</v>
      </c>
      <c r="AE10" s="19"/>
      <c r="AF10" s="19" t="n">
        <v>0.188066283306955</v>
      </c>
      <c r="AG10" s="19" t="n">
        <v>0.11262173736778</v>
      </c>
      <c r="AH10" s="19" t="n">
        <v>0.183231140293128</v>
      </c>
      <c r="AI10" s="19"/>
      <c r="AJ10" s="19" t="n">
        <v>0.174882387363257</v>
      </c>
      <c r="AK10" s="19" t="n">
        <v>0.137988390459075</v>
      </c>
      <c r="AL10" s="19" t="n">
        <v>0</v>
      </c>
      <c r="AM10" s="19" t="n">
        <v>0</v>
      </c>
      <c r="AN10" s="19" t="n">
        <v>0.301982364927876</v>
      </c>
      <c r="AO10" s="19"/>
      <c r="AP10" s="19" t="n">
        <v>0.164448569927744</v>
      </c>
      <c r="AQ10" s="19" t="n">
        <v>0.126394244873166</v>
      </c>
      <c r="AR10" s="19" t="n">
        <v>0</v>
      </c>
      <c r="AS10" s="19" t="n">
        <v>0.214295386143822</v>
      </c>
      <c r="AT10" s="19" t="n">
        <v>0.227469602974335</v>
      </c>
      <c r="AU10" s="19"/>
      <c r="AV10" s="19" t="n">
        <v>0.145938080680681</v>
      </c>
      <c r="AW10" s="19" t="n">
        <v>0.066935118212367</v>
      </c>
      <c r="AX10" s="19" t="n">
        <v>0</v>
      </c>
      <c r="AY10" s="19" t="n">
        <v>0.280299426799836</v>
      </c>
      <c r="AZ10" s="19" t="n">
        <v>0.172519063426225</v>
      </c>
      <c r="BA10" s="19" t="n">
        <v>0</v>
      </c>
      <c r="BB10" s="19"/>
      <c r="BC10" s="19" t="n">
        <v>0.0665337692441926</v>
      </c>
      <c r="BD10" s="19" t="n">
        <v>0.279576703968377</v>
      </c>
      <c r="BE10" s="19" t="n">
        <v>0.101261501025868</v>
      </c>
      <c r="BF10" s="19" t="n">
        <v>0.153200491372653</v>
      </c>
      <c r="BG10" s="19" t="s">
        <v>697</v>
      </c>
    </row>
    <row r="11">
      <c r="B11" s="20" t="s">
        <v>690</v>
      </c>
      <c r="C11" s="19" t="n">
        <v>0.284451643016277</v>
      </c>
      <c r="D11" s="19" t="n">
        <v>0.309619858783004</v>
      </c>
      <c r="E11" s="19" t="n">
        <v>0.261880029405815</v>
      </c>
      <c r="F11" s="19"/>
      <c r="G11" s="19" t="n">
        <v>0.382609165364269</v>
      </c>
      <c r="H11" s="19" t="n">
        <v>0.291429942917941</v>
      </c>
      <c r="I11" s="19" t="n">
        <v>0.251914239164002</v>
      </c>
      <c r="J11" s="19" t="n">
        <v>0.13808961214063</v>
      </c>
      <c r="K11" s="19" t="n">
        <v>0.331834208714706</v>
      </c>
      <c r="L11" s="19" t="n">
        <v>0.309878967360098</v>
      </c>
      <c r="M11" s="19"/>
      <c r="N11" s="19" t="n">
        <v>0.245080067691207</v>
      </c>
      <c r="O11" s="19" t="n">
        <v>0.296360573823677</v>
      </c>
      <c r="P11" s="19" t="n">
        <v>0.337832236191374</v>
      </c>
      <c r="Q11" s="19" t="n">
        <v>0.255762104088307</v>
      </c>
      <c r="R11" s="19"/>
      <c r="S11" s="19" t="n">
        <v>0.341670129250822</v>
      </c>
      <c r="T11" s="19" t="n">
        <v>0.295591120228973</v>
      </c>
      <c r="U11" s="19" t="n">
        <v>0.295478395929488</v>
      </c>
      <c r="V11" s="19" t="n">
        <v>0.127912002160681</v>
      </c>
      <c r="W11" s="19" t="n">
        <v>0.385083471454917</v>
      </c>
      <c r="X11" s="19" t="n">
        <v>0.683682635125887</v>
      </c>
      <c r="Y11" s="19" t="n">
        <v>0.318144742978589</v>
      </c>
      <c r="Z11" s="19" t="n">
        <v>0.123486636699604</v>
      </c>
      <c r="AA11" s="19" t="n">
        <v>0.181998528291664</v>
      </c>
      <c r="AB11" s="19" t="n">
        <v>0.167839207521268</v>
      </c>
      <c r="AC11" s="19" t="n">
        <v>0</v>
      </c>
      <c r="AD11" s="19" t="n">
        <v>0.664952192642122</v>
      </c>
      <c r="AE11" s="19"/>
      <c r="AF11" s="19" t="n">
        <v>0.265807830586064</v>
      </c>
      <c r="AG11" s="19" t="n">
        <v>0.289873893419061</v>
      </c>
      <c r="AH11" s="19" t="n">
        <v>0.292934586850928</v>
      </c>
      <c r="AI11" s="19"/>
      <c r="AJ11" s="19" t="n">
        <v>0.239892123335278</v>
      </c>
      <c r="AK11" s="19" t="n">
        <v>0.371905005970037</v>
      </c>
      <c r="AL11" s="19" t="n">
        <v>0.202064321378157</v>
      </c>
      <c r="AM11" s="19" t="n">
        <v>0</v>
      </c>
      <c r="AN11" s="19" t="n">
        <v>0.293307823740059</v>
      </c>
      <c r="AO11" s="19"/>
      <c r="AP11" s="19" t="n">
        <v>0.259999648932043</v>
      </c>
      <c r="AQ11" s="19" t="n">
        <v>0.343774625276684</v>
      </c>
      <c r="AR11" s="19" t="n">
        <v>0.090544894804265</v>
      </c>
      <c r="AS11" s="19" t="n">
        <v>0.20554856567058</v>
      </c>
      <c r="AT11" s="19" t="n">
        <v>0.535626605667158</v>
      </c>
      <c r="AU11" s="19"/>
      <c r="AV11" s="19" t="n">
        <v>0.266433419171453</v>
      </c>
      <c r="AW11" s="19" t="n">
        <v>0.403569601157873</v>
      </c>
      <c r="AX11" s="19" t="n">
        <v>0.103534312105459</v>
      </c>
      <c r="AY11" s="19" t="n">
        <v>0.169631131452744</v>
      </c>
      <c r="AZ11" s="19" t="n">
        <v>0.406233620438034</v>
      </c>
      <c r="BA11" s="19" t="n">
        <v>0.338061490181253</v>
      </c>
      <c r="BB11" s="19"/>
      <c r="BC11" s="19" t="n">
        <v>0.285429952310961</v>
      </c>
      <c r="BD11" s="19" t="n">
        <v>0.360712163638124</v>
      </c>
      <c r="BE11" s="19" t="n">
        <v>0.184119537309646</v>
      </c>
      <c r="BF11" s="19" t="n">
        <v>0.235729557641913</v>
      </c>
      <c r="BG11" s="19" t="s">
        <v>697</v>
      </c>
    </row>
    <row r="12">
      <c r="B12" s="20" t="s">
        <v>691</v>
      </c>
      <c r="C12" s="19" t="n">
        <v>0.167591695993002</v>
      </c>
      <c r="D12" s="19" t="n">
        <v>0.104851042694432</v>
      </c>
      <c r="E12" s="19" t="n">
        <v>0.223859402732685</v>
      </c>
      <c r="F12" s="19"/>
      <c r="G12" s="19" t="n">
        <v>0.223842328234682</v>
      </c>
      <c r="H12" s="19" t="n">
        <v>0.302752799847297</v>
      </c>
      <c r="I12" s="19" t="n">
        <v>0.184042860121953</v>
      </c>
      <c r="J12" s="19" t="n">
        <v>0.178232339880818</v>
      </c>
      <c r="K12" s="19" t="n">
        <v>0.0499241595038763</v>
      </c>
      <c r="L12" s="19" t="n">
        <v>0.0838377286072709</v>
      </c>
      <c r="M12" s="19"/>
      <c r="N12" s="19" t="n">
        <v>0.224925264719844</v>
      </c>
      <c r="O12" s="19" t="n">
        <v>0.0788782689389343</v>
      </c>
      <c r="P12" s="19" t="n">
        <v>0.148995970581855</v>
      </c>
      <c r="Q12" s="19" t="n">
        <v>0.203116278576369</v>
      </c>
      <c r="R12" s="19"/>
      <c r="S12" s="19" t="n">
        <v>0.0454565154116131</v>
      </c>
      <c r="T12" s="19" t="n">
        <v>0.164431520715279</v>
      </c>
      <c r="U12" s="19" t="n">
        <v>0.397034875577608</v>
      </c>
      <c r="V12" s="19" t="n">
        <v>0.128622338258568</v>
      </c>
      <c r="W12" s="19" t="n">
        <v>0</v>
      </c>
      <c r="X12" s="19" t="n">
        <v>0.17585977152184</v>
      </c>
      <c r="Y12" s="19" t="n">
        <v>0.110883958667955</v>
      </c>
      <c r="Z12" s="19" t="n">
        <v>0.360135341653803</v>
      </c>
      <c r="AA12" s="19" t="n">
        <v>0.213540631036462</v>
      </c>
      <c r="AB12" s="19" t="n">
        <v>0.0896157949605913</v>
      </c>
      <c r="AC12" s="19" t="n">
        <v>0.185709582525975</v>
      </c>
      <c r="AD12" s="19" t="n">
        <v>0.335047807357878</v>
      </c>
      <c r="AE12" s="19"/>
      <c r="AF12" s="19" t="n">
        <v>0.133917130745522</v>
      </c>
      <c r="AG12" s="19" t="n">
        <v>0.149865698617852</v>
      </c>
      <c r="AH12" s="19" t="n">
        <v>0.321257304085121</v>
      </c>
      <c r="AI12" s="19"/>
      <c r="AJ12" s="19" t="n">
        <v>0.159971218375979</v>
      </c>
      <c r="AK12" s="19" t="n">
        <v>0.0792904115726461</v>
      </c>
      <c r="AL12" s="19" t="n">
        <v>0.159135036302208</v>
      </c>
      <c r="AM12" s="19" t="n">
        <v>0.360851784917764</v>
      </c>
      <c r="AN12" s="19" t="n">
        <v>0.300962147236969</v>
      </c>
      <c r="AO12" s="19"/>
      <c r="AP12" s="19" t="n">
        <v>0.158117243677994</v>
      </c>
      <c r="AQ12" s="19" t="n">
        <v>0.146804257142947</v>
      </c>
      <c r="AR12" s="19" t="n">
        <v>0.396107604882561</v>
      </c>
      <c r="AS12" s="19" t="n">
        <v>0</v>
      </c>
      <c r="AT12" s="19" t="n">
        <v>0.236903791358507</v>
      </c>
      <c r="AU12" s="19"/>
      <c r="AV12" s="19" t="n">
        <v>0.139366922465507</v>
      </c>
      <c r="AW12" s="19" t="n">
        <v>0.176758768217708</v>
      </c>
      <c r="AX12" s="19" t="n">
        <v>0.111268695320908</v>
      </c>
      <c r="AY12" s="19" t="n">
        <v>0.138943849399789</v>
      </c>
      <c r="AZ12" s="19" t="n">
        <v>0.179674205576834</v>
      </c>
      <c r="BA12" s="19" t="n">
        <v>0.241834946427703</v>
      </c>
      <c r="BB12" s="19"/>
      <c r="BC12" s="19" t="n">
        <v>0.0795079868431571</v>
      </c>
      <c r="BD12" s="19" t="n">
        <v>0.166476925356076</v>
      </c>
      <c r="BE12" s="19" t="n">
        <v>0.23454293178354</v>
      </c>
      <c r="BF12" s="19" t="n">
        <v>0.143807833876817</v>
      </c>
      <c r="BG12" s="19" t="s">
        <v>697</v>
      </c>
    </row>
    <row r="13">
      <c r="B13" s="20" t="s">
        <v>692</v>
      </c>
      <c r="C13" s="19" t="n">
        <v>0.106764791962322</v>
      </c>
      <c r="D13" s="19" t="n">
        <v>0.113821765851413</v>
      </c>
      <c r="E13" s="19" t="n">
        <v>0.100435885322295</v>
      </c>
      <c r="F13" s="19"/>
      <c r="G13" s="19" t="n">
        <v>0.121819879070074</v>
      </c>
      <c r="H13" s="19" t="n">
        <v>0.127504169994477</v>
      </c>
      <c r="I13" s="19" t="n">
        <v>0.14654027860305</v>
      </c>
      <c r="J13" s="19" t="n">
        <v>0.080342817346499</v>
      </c>
      <c r="K13" s="19" t="n">
        <v>0.0502189119547952</v>
      </c>
      <c r="L13" s="19" t="n">
        <v>0.115947793417872</v>
      </c>
      <c r="M13" s="19"/>
      <c r="N13" s="19" t="n">
        <v>0.0732628920306255</v>
      </c>
      <c r="O13" s="19" t="n">
        <v>0.102112589654247</v>
      </c>
      <c r="P13" s="19" t="n">
        <v>0.112751660909257</v>
      </c>
      <c r="Q13" s="19" t="n">
        <v>0.148259693961618</v>
      </c>
      <c r="R13" s="19"/>
      <c r="S13" s="19" t="n">
        <v>0.142620237061172</v>
      </c>
      <c r="T13" s="19" t="n">
        <v>0.0908052670988877</v>
      </c>
      <c r="U13" s="19" t="n">
        <v>0.119648428114475</v>
      </c>
      <c r="V13" s="19" t="n">
        <v>0.151881018426925</v>
      </c>
      <c r="W13" s="19" t="n">
        <v>0.217649451880394</v>
      </c>
      <c r="X13" s="19" t="n">
        <v>0</v>
      </c>
      <c r="Y13" s="19" t="n">
        <v>0.101582411197663</v>
      </c>
      <c r="Z13" s="19" t="n">
        <v>0.149299665231849</v>
      </c>
      <c r="AA13" s="19" t="n">
        <v>0.18288645940018</v>
      </c>
      <c r="AB13" s="19" t="n">
        <v>0</v>
      </c>
      <c r="AC13" s="19" t="n">
        <v>0</v>
      </c>
      <c r="AD13" s="19" t="n">
        <v>0</v>
      </c>
      <c r="AE13" s="19"/>
      <c r="AF13" s="19" t="n">
        <v>0.046357343589935</v>
      </c>
      <c r="AG13" s="19" t="n">
        <v>0.120844678710549</v>
      </c>
      <c r="AH13" s="19" t="n">
        <v>0.141437633637034</v>
      </c>
      <c r="AI13" s="19"/>
      <c r="AJ13" s="19" t="n">
        <v>0.052632767536142</v>
      </c>
      <c r="AK13" s="19" t="n">
        <v>0.12579038931991</v>
      </c>
      <c r="AL13" s="19" t="n">
        <v>0.145447602015827</v>
      </c>
      <c r="AM13" s="19" t="n">
        <v>0</v>
      </c>
      <c r="AN13" s="19" t="n">
        <v>0.103747664095095</v>
      </c>
      <c r="AO13" s="19"/>
      <c r="AP13" s="19" t="n">
        <v>0.0493234436886582</v>
      </c>
      <c r="AQ13" s="19" t="n">
        <v>0.116175753842278</v>
      </c>
      <c r="AR13" s="19" t="n">
        <v>0.296479456005956</v>
      </c>
      <c r="AS13" s="19" t="n">
        <v>0.171062571496829</v>
      </c>
      <c r="AT13" s="19" t="n">
        <v>0</v>
      </c>
      <c r="AU13" s="19"/>
      <c r="AV13" s="19" t="n">
        <v>0.133845325973343</v>
      </c>
      <c r="AW13" s="19" t="n">
        <v>0.0524697878872893</v>
      </c>
      <c r="AX13" s="19" t="n">
        <v>0.408343060770616</v>
      </c>
      <c r="AY13" s="19" t="n">
        <v>0.0838435852378786</v>
      </c>
      <c r="AZ13" s="19" t="n">
        <v>0.241573110558906</v>
      </c>
      <c r="BA13" s="19" t="n">
        <v>0</v>
      </c>
      <c r="BB13" s="19"/>
      <c r="BC13" s="19" t="n">
        <v>0.138711476383599</v>
      </c>
      <c r="BD13" s="19" t="n">
        <v>0.0882617089174222</v>
      </c>
      <c r="BE13" s="19" t="n">
        <v>0.193949353410821</v>
      </c>
      <c r="BF13" s="19" t="n">
        <v>0.0589933706004385</v>
      </c>
      <c r="BG13" s="19" t="s">
        <v>697</v>
      </c>
    </row>
    <row r="14">
      <c r="B14" s="20" t="s">
        <v>598</v>
      </c>
      <c r="C14" s="19" t="n">
        <v>0.0553847022654022</v>
      </c>
      <c r="D14" s="19" t="n">
        <v>0.0318945073676983</v>
      </c>
      <c r="E14" s="19" t="n">
        <v>0.076451416242257</v>
      </c>
      <c r="F14" s="19"/>
      <c r="G14" s="19" t="n">
        <v>0</v>
      </c>
      <c r="H14" s="19" t="n">
        <v>0</v>
      </c>
      <c r="I14" s="19" t="n">
        <v>0</v>
      </c>
      <c r="J14" s="19" t="n">
        <v>0.13979614166466</v>
      </c>
      <c r="K14" s="19" t="n">
        <v>0.15079345605477</v>
      </c>
      <c r="L14" s="19" t="n">
        <v>0.0380561502414126</v>
      </c>
      <c r="M14" s="19"/>
      <c r="N14" s="19" t="n">
        <v>0.0559615855950221</v>
      </c>
      <c r="O14" s="19" t="n">
        <v>0.0816301593830997</v>
      </c>
      <c r="P14" s="19" t="n">
        <v>0.0548694314057888</v>
      </c>
      <c r="Q14" s="19" t="n">
        <v>0.02930996360066</v>
      </c>
      <c r="R14" s="19"/>
      <c r="S14" s="19" t="n">
        <v>0</v>
      </c>
      <c r="T14" s="19" t="n">
        <v>0</v>
      </c>
      <c r="U14" s="19" t="n">
        <v>0.0987236805684192</v>
      </c>
      <c r="V14" s="19" t="n">
        <v>0</v>
      </c>
      <c r="W14" s="19" t="n">
        <v>0.210849611662962</v>
      </c>
      <c r="X14" s="19" t="n">
        <v>0</v>
      </c>
      <c r="Y14" s="19" t="n">
        <v>0.114306700248416</v>
      </c>
      <c r="Z14" s="19" t="n">
        <v>0.126122473390809</v>
      </c>
      <c r="AA14" s="19" t="n">
        <v>0.0685127446110481</v>
      </c>
      <c r="AB14" s="19" t="n">
        <v>0</v>
      </c>
      <c r="AC14" s="19" t="n">
        <v>0.32655606749159</v>
      </c>
      <c r="AD14" s="19" t="n">
        <v>0</v>
      </c>
      <c r="AE14" s="19"/>
      <c r="AF14" s="19" t="n">
        <v>0.0917181836242266</v>
      </c>
      <c r="AG14" s="19" t="n">
        <v>0.0598947190442691</v>
      </c>
      <c r="AH14" s="19" t="n">
        <v>0</v>
      </c>
      <c r="AI14" s="19"/>
      <c r="AJ14" s="19" t="n">
        <v>0.0478977734825385</v>
      </c>
      <c r="AK14" s="19" t="n">
        <v>0.105735629227783</v>
      </c>
      <c r="AL14" s="19" t="n">
        <v>0.137207654766255</v>
      </c>
      <c r="AM14" s="19" t="n">
        <v>0</v>
      </c>
      <c r="AN14" s="19" t="n">
        <v>0</v>
      </c>
      <c r="AO14" s="19"/>
      <c r="AP14" s="19" t="n">
        <v>0.07698934747933</v>
      </c>
      <c r="AQ14" s="19" t="n">
        <v>0.0812095983274687</v>
      </c>
      <c r="AR14" s="19" t="n">
        <v>0.0839006249120111</v>
      </c>
      <c r="AS14" s="19" t="n">
        <v>0</v>
      </c>
      <c r="AT14" s="19" t="n">
        <v>0</v>
      </c>
      <c r="AU14" s="19"/>
      <c r="AV14" s="19" t="n">
        <v>0.085189338099248</v>
      </c>
      <c r="AW14" s="19" t="n">
        <v>0.0819005006487444</v>
      </c>
      <c r="AX14" s="19" t="n">
        <v>0.0959368665043058</v>
      </c>
      <c r="AY14" s="19" t="n">
        <v>0</v>
      </c>
      <c r="AZ14" s="19" t="n">
        <v>0</v>
      </c>
      <c r="BA14" s="19" t="n">
        <v>0.103280208863163</v>
      </c>
      <c r="BB14" s="19"/>
      <c r="BC14" s="19" t="n">
        <v>0.0715227254229534</v>
      </c>
      <c r="BD14" s="19" t="n">
        <v>0.0576452255093188</v>
      </c>
      <c r="BE14" s="19" t="n">
        <v>0.0441040382529763</v>
      </c>
      <c r="BF14" s="19" t="n">
        <v>0.0812138385036816</v>
      </c>
      <c r="BG14" s="19" t="s">
        <v>697</v>
      </c>
    </row>
    <row r="15">
      <c r="B15" s="20" t="s">
        <v>693</v>
      </c>
      <c r="C15" s="19" t="n">
        <v>0.0456576015433807</v>
      </c>
      <c r="D15" s="19" t="n">
        <v>0.0417261806995758</v>
      </c>
      <c r="E15" s="19" t="n">
        <v>0.049183418114923</v>
      </c>
      <c r="F15" s="19"/>
      <c r="G15" s="19" t="n">
        <v>0</v>
      </c>
      <c r="H15" s="19" t="n">
        <v>0</v>
      </c>
      <c r="I15" s="19" t="n">
        <v>0.0701759978628145</v>
      </c>
      <c r="J15" s="19" t="n">
        <v>0</v>
      </c>
      <c r="K15" s="19" t="n">
        <v>0.109878416173349</v>
      </c>
      <c r="L15" s="19" t="n">
        <v>0.0949343041070035</v>
      </c>
      <c r="M15" s="19"/>
      <c r="N15" s="19" t="n">
        <v>0.0626255699855624</v>
      </c>
      <c r="O15" s="19" t="n">
        <v>0</v>
      </c>
      <c r="P15" s="19" t="n">
        <v>0.0651919771865307</v>
      </c>
      <c r="Q15" s="19" t="n">
        <v>0.0428203007971596</v>
      </c>
      <c r="R15" s="19"/>
      <c r="S15" s="19" t="n">
        <v>0.0599750011121949</v>
      </c>
      <c r="T15" s="19" t="n">
        <v>0.0494610328889227</v>
      </c>
      <c r="U15" s="19" t="n">
        <v>0</v>
      </c>
      <c r="V15" s="19" t="n">
        <v>0.264546158349942</v>
      </c>
      <c r="W15" s="19" t="n">
        <v>0</v>
      </c>
      <c r="X15" s="19" t="n">
        <v>0</v>
      </c>
      <c r="Y15" s="19" t="n">
        <v>0</v>
      </c>
      <c r="Z15" s="19" t="n">
        <v>0</v>
      </c>
      <c r="AA15" s="19" t="n">
        <v>0</v>
      </c>
      <c r="AB15" s="19" t="n">
        <v>0.0961085964897689</v>
      </c>
      <c r="AC15" s="19" t="n">
        <v>0</v>
      </c>
      <c r="AD15" s="19" t="n">
        <v>0</v>
      </c>
      <c r="AE15" s="19"/>
      <c r="AF15" s="19" t="n">
        <v>0.0294223547585863</v>
      </c>
      <c r="AG15" s="19" t="n">
        <v>0.0863711303836694</v>
      </c>
      <c r="AH15" s="19" t="n">
        <v>0</v>
      </c>
      <c r="AI15" s="19"/>
      <c r="AJ15" s="19" t="n">
        <v>0.107506087012514</v>
      </c>
      <c r="AK15" s="19" t="n">
        <v>0.0287315263825348</v>
      </c>
      <c r="AL15" s="19" t="n">
        <v>0</v>
      </c>
      <c r="AM15" s="19" t="n">
        <v>0</v>
      </c>
      <c r="AN15" s="19" t="n">
        <v>0</v>
      </c>
      <c r="AO15" s="19"/>
      <c r="AP15" s="19" t="n">
        <v>0.0894121758008039</v>
      </c>
      <c r="AQ15" s="19" t="n">
        <v>0.043038986218339</v>
      </c>
      <c r="AR15" s="19" t="n">
        <v>0</v>
      </c>
      <c r="AS15" s="19" t="n">
        <v>0</v>
      </c>
      <c r="AT15" s="19" t="n">
        <v>0</v>
      </c>
      <c r="AU15" s="19"/>
      <c r="AV15" s="19" t="n">
        <v>0.0305713380423842</v>
      </c>
      <c r="AW15" s="19" t="n">
        <v>0</v>
      </c>
      <c r="AX15" s="19" t="n">
        <v>0.128874365052818</v>
      </c>
      <c r="AY15" s="19" t="n">
        <v>0.0475338237250141</v>
      </c>
      <c r="AZ15" s="19" t="n">
        <v>0</v>
      </c>
      <c r="BA15" s="19" t="n">
        <v>0.109847823514024</v>
      </c>
      <c r="BB15" s="19"/>
      <c r="BC15" s="19" t="n">
        <v>0.0369663632913473</v>
      </c>
      <c r="BD15" s="19" t="n">
        <v>0</v>
      </c>
      <c r="BE15" s="19" t="n">
        <v>0.0804591476979148</v>
      </c>
      <c r="BF15" s="19" t="n">
        <v>0.0536924097361264</v>
      </c>
      <c r="BG15" s="19" t="s">
        <v>697</v>
      </c>
    </row>
    <row r="16">
      <c r="B16" s="20" t="s">
        <v>100</v>
      </c>
      <c r="C16" s="21" t="n">
        <v>0.023908628899874</v>
      </c>
      <c r="D16" s="21" t="n">
        <v>0</v>
      </c>
      <c r="E16" s="21" t="n">
        <v>0.0453506070871918</v>
      </c>
      <c r="F16" s="21"/>
      <c r="G16" s="21" t="n">
        <v>0</v>
      </c>
      <c r="H16" s="21" t="n">
        <v>0</v>
      </c>
      <c r="I16" s="21" t="n">
        <v>0</v>
      </c>
      <c r="J16" s="21" t="n">
        <v>0.0417942067383892</v>
      </c>
      <c r="K16" s="21" t="n">
        <v>0</v>
      </c>
      <c r="L16" s="21" t="n">
        <v>0.0820912140235006</v>
      </c>
      <c r="M16" s="21"/>
      <c r="N16" s="21" t="n">
        <v>0.0257836382060717</v>
      </c>
      <c r="O16" s="21" t="n">
        <v>0.0396338025555078</v>
      </c>
      <c r="P16" s="21" t="n">
        <v>0</v>
      </c>
      <c r="Q16" s="21" t="n">
        <v>0.0369307179339337</v>
      </c>
      <c r="R16" s="21"/>
      <c r="S16" s="21" t="n">
        <v>0</v>
      </c>
      <c r="T16" s="21" t="n">
        <v>0</v>
      </c>
      <c r="U16" s="21" t="n">
        <v>0</v>
      </c>
      <c r="V16" s="21" t="n">
        <v>0</v>
      </c>
      <c r="W16" s="21" t="n">
        <v>0</v>
      </c>
      <c r="X16" s="21" t="n">
        <v>0</v>
      </c>
      <c r="Y16" s="21" t="n">
        <v>0</v>
      </c>
      <c r="Z16" s="21" t="n">
        <v>0</v>
      </c>
      <c r="AA16" s="21" t="n">
        <v>0.0716675671240296</v>
      </c>
      <c r="AB16" s="21" t="n">
        <v>0.0880009268421055</v>
      </c>
      <c r="AC16" s="21" t="n">
        <v>0.19395139953016</v>
      </c>
      <c r="AD16" s="21" t="n">
        <v>0</v>
      </c>
      <c r="AE16" s="21"/>
      <c r="AF16" s="21" t="n">
        <v>0.0463679384350602</v>
      </c>
      <c r="AG16" s="21" t="n">
        <v>0.0204290306689357</v>
      </c>
      <c r="AH16" s="21" t="n">
        <v>0</v>
      </c>
      <c r="AI16" s="21"/>
      <c r="AJ16" s="21" t="n">
        <v>0.0215425137918727</v>
      </c>
      <c r="AK16" s="21" t="n">
        <v>0</v>
      </c>
      <c r="AL16" s="21" t="n">
        <v>0</v>
      </c>
      <c r="AM16" s="21" t="n">
        <v>0</v>
      </c>
      <c r="AN16" s="21" t="n">
        <v>0</v>
      </c>
      <c r="AO16" s="21"/>
      <c r="AP16" s="21" t="n">
        <v>0.0346267469093398</v>
      </c>
      <c r="AQ16" s="21" t="n">
        <v>0</v>
      </c>
      <c r="AR16" s="21" t="n">
        <v>0</v>
      </c>
      <c r="AS16" s="21" t="n">
        <v>0.0694225191075323</v>
      </c>
      <c r="AT16" s="21" t="n">
        <v>0</v>
      </c>
      <c r="AU16" s="21"/>
      <c r="AV16" s="21" t="n">
        <v>0</v>
      </c>
      <c r="AW16" s="21" t="n">
        <v>0</v>
      </c>
      <c r="AX16" s="21" t="n">
        <v>0</v>
      </c>
      <c r="AY16" s="21" t="n">
        <v>0.0791630069211513</v>
      </c>
      <c r="AZ16" s="21" t="n">
        <v>0</v>
      </c>
      <c r="BA16" s="21" t="n">
        <v>0.114750554907184</v>
      </c>
      <c r="BB16" s="21"/>
      <c r="BC16" s="21" t="n">
        <v>0.0712520845364579</v>
      </c>
      <c r="BD16" s="21" t="n">
        <v>0</v>
      </c>
      <c r="BE16" s="21" t="n">
        <v>0</v>
      </c>
      <c r="BF16" s="21" t="n">
        <v>0.0401661891845641</v>
      </c>
      <c r="BG16" s="21" t="s">
        <v>697</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719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62</v>
      </c>
      <c r="E7" s="11" t="n">
        <v>58</v>
      </c>
      <c r="F7" s="11"/>
      <c r="G7" s="11" t="n">
        <v>16</v>
      </c>
      <c r="H7" s="11" t="n">
        <v>19</v>
      </c>
      <c r="I7" s="11" t="n">
        <v>23</v>
      </c>
      <c r="J7" s="11" t="n">
        <v>19</v>
      </c>
      <c r="K7" s="11" t="n">
        <v>24</v>
      </c>
      <c r="L7" s="11" t="n">
        <v>19</v>
      </c>
      <c r="M7" s="11"/>
      <c r="N7" s="11" t="n">
        <v>29</v>
      </c>
      <c r="O7" s="11" t="n">
        <v>28</v>
      </c>
      <c r="P7" s="11" t="n">
        <v>29</v>
      </c>
      <c r="Q7" s="11" t="n">
        <v>34</v>
      </c>
      <c r="R7" s="11"/>
      <c r="S7" s="11" t="n">
        <v>20</v>
      </c>
      <c r="T7" s="11" t="n">
        <v>14</v>
      </c>
      <c r="U7" s="11" t="n">
        <v>8</v>
      </c>
      <c r="V7" s="11" t="n">
        <v>8</v>
      </c>
      <c r="W7" s="11" t="n">
        <v>6</v>
      </c>
      <c r="X7" s="11" t="n">
        <v>8</v>
      </c>
      <c r="Y7" s="11" t="n">
        <v>12</v>
      </c>
      <c r="Z7" s="11" t="n">
        <v>6</v>
      </c>
      <c r="AA7" s="11" t="n">
        <v>14</v>
      </c>
      <c r="AB7" s="11" t="n">
        <v>18</v>
      </c>
      <c r="AC7" s="11" t="n">
        <v>4</v>
      </c>
      <c r="AD7" s="11" t="n">
        <v>2</v>
      </c>
      <c r="AE7" s="11"/>
      <c r="AF7" s="11" t="n">
        <v>44</v>
      </c>
      <c r="AG7" s="11" t="n">
        <v>51</v>
      </c>
      <c r="AH7" s="11" t="n">
        <v>16</v>
      </c>
      <c r="AI7" s="11"/>
      <c r="AJ7" s="11" t="n">
        <v>44</v>
      </c>
      <c r="AK7" s="11" t="n">
        <v>29</v>
      </c>
      <c r="AL7" s="11" t="n">
        <v>5</v>
      </c>
      <c r="AM7" s="11" t="n">
        <v>1</v>
      </c>
      <c r="AN7" s="11" t="n">
        <v>17</v>
      </c>
      <c r="AO7" s="11"/>
      <c r="AP7" s="11" t="n">
        <v>25</v>
      </c>
      <c r="AQ7" s="11" t="n">
        <v>39</v>
      </c>
      <c r="AR7" s="11" t="n">
        <v>11</v>
      </c>
      <c r="AS7" s="11" t="n">
        <v>19</v>
      </c>
      <c r="AT7" s="11" t="n">
        <v>7</v>
      </c>
      <c r="AU7" s="11"/>
      <c r="AV7" s="11" t="n">
        <v>28</v>
      </c>
      <c r="AW7" s="11" t="n">
        <v>23</v>
      </c>
      <c r="AX7" s="11" t="n">
        <v>10</v>
      </c>
      <c r="AY7" s="11" t="n">
        <v>25</v>
      </c>
      <c r="AZ7" s="11" t="n">
        <v>10</v>
      </c>
      <c r="BA7" s="11" t="n">
        <v>12</v>
      </c>
      <c r="BB7" s="11"/>
      <c r="BC7" s="11" t="n">
        <v>28</v>
      </c>
      <c r="BD7" s="11" t="n">
        <v>34</v>
      </c>
      <c r="BE7" s="11" t="n">
        <v>35</v>
      </c>
      <c r="BF7" s="11" t="n">
        <v>9</v>
      </c>
      <c r="BG7" s="11" t="n">
        <v>3</v>
      </c>
    </row>
    <row r="8" ht="30" customHeight="1">
      <c r="B8" s="12" t="s">
        <v>20</v>
      </c>
      <c r="C8" s="12" t="n">
        <v>121</v>
      </c>
      <c r="D8" s="12" t="n">
        <v>61</v>
      </c>
      <c r="E8" s="12" t="n">
        <v>60</v>
      </c>
      <c r="F8" s="12"/>
      <c r="G8" s="12" t="n">
        <v>15</v>
      </c>
      <c r="H8" s="12" t="n">
        <v>22</v>
      </c>
      <c r="I8" s="12" t="n">
        <v>25</v>
      </c>
      <c r="J8" s="12" t="n">
        <v>17</v>
      </c>
      <c r="K8" s="12" t="n">
        <v>23</v>
      </c>
      <c r="L8" s="12" t="n">
        <v>19</v>
      </c>
      <c r="M8" s="12"/>
      <c r="N8" s="12" t="n">
        <v>28</v>
      </c>
      <c r="O8" s="12" t="n">
        <v>32</v>
      </c>
      <c r="P8" s="12" t="n">
        <v>28</v>
      </c>
      <c r="Q8" s="12" t="n">
        <v>33</v>
      </c>
      <c r="R8" s="12"/>
      <c r="S8" s="12" t="n">
        <v>19</v>
      </c>
      <c r="T8" s="12" t="n">
        <v>14</v>
      </c>
      <c r="U8" s="12" t="n">
        <v>9</v>
      </c>
      <c r="V8" s="12" t="n">
        <v>10</v>
      </c>
      <c r="W8" s="12" t="n">
        <v>7</v>
      </c>
      <c r="X8" s="12" t="n">
        <v>10</v>
      </c>
      <c r="Y8" s="12" t="n">
        <v>11</v>
      </c>
      <c r="Z8" s="12" t="n">
        <v>5</v>
      </c>
      <c r="AA8" s="12" t="n">
        <v>14</v>
      </c>
      <c r="AB8" s="12" t="n">
        <v>16</v>
      </c>
      <c r="AC8" s="12" t="n">
        <v>3</v>
      </c>
      <c r="AD8" s="12" t="n">
        <v>2</v>
      </c>
      <c r="AE8" s="12"/>
      <c r="AF8" s="12" t="n">
        <v>45</v>
      </c>
      <c r="AG8" s="12" t="n">
        <v>52</v>
      </c>
      <c r="AH8" s="12" t="n">
        <v>15</v>
      </c>
      <c r="AI8" s="12"/>
      <c r="AJ8" s="12" t="n">
        <v>44</v>
      </c>
      <c r="AK8" s="12" t="n">
        <v>32</v>
      </c>
      <c r="AL8" s="12" t="n">
        <v>5</v>
      </c>
      <c r="AM8" s="12" t="n">
        <v>1</v>
      </c>
      <c r="AN8" s="12" t="n">
        <v>16</v>
      </c>
      <c r="AO8" s="12"/>
      <c r="AP8" s="12" t="n">
        <v>25</v>
      </c>
      <c r="AQ8" s="12" t="n">
        <v>40</v>
      </c>
      <c r="AR8" s="12" t="n">
        <v>11</v>
      </c>
      <c r="AS8" s="12" t="n">
        <v>19</v>
      </c>
      <c r="AT8" s="12" t="n">
        <v>8</v>
      </c>
      <c r="AU8" s="12"/>
      <c r="AV8" s="12" t="n">
        <v>29</v>
      </c>
      <c r="AW8" s="12" t="n">
        <v>23</v>
      </c>
      <c r="AX8" s="12" t="n">
        <v>9</v>
      </c>
      <c r="AY8" s="12" t="n">
        <v>25</v>
      </c>
      <c r="AZ8" s="12" t="n">
        <v>11</v>
      </c>
      <c r="BA8" s="12" t="n">
        <v>12</v>
      </c>
      <c r="BB8" s="12"/>
      <c r="BC8" s="12" t="n">
        <v>28</v>
      </c>
      <c r="BD8" s="12" t="n">
        <v>33</v>
      </c>
      <c r="BE8" s="12" t="n">
        <v>37</v>
      </c>
      <c r="BF8" s="12" t="n">
        <v>10</v>
      </c>
      <c r="BG8" s="12" t="n">
        <v>2</v>
      </c>
    </row>
    <row r="9">
      <c r="B9" s="20" t="s">
        <v>688</v>
      </c>
      <c r="C9" s="19" t="n">
        <v>0.129016926068736</v>
      </c>
      <c r="D9" s="19" t="n">
        <v>0.13663294360102</v>
      </c>
      <c r="E9" s="19" t="n">
        <v>0.121319597517427</v>
      </c>
      <c r="F9" s="19"/>
      <c r="G9" s="19" t="n">
        <v>0.0611820764116871</v>
      </c>
      <c r="H9" s="19" t="n">
        <v>0.114891064478775</v>
      </c>
      <c r="I9" s="19" t="n">
        <v>0.120084967994608</v>
      </c>
      <c r="J9" s="19" t="n">
        <v>0.305625306024453</v>
      </c>
      <c r="K9" s="19" t="n">
        <v>0.116795934869951</v>
      </c>
      <c r="L9" s="19" t="n">
        <v>0.0625854098404784</v>
      </c>
      <c r="M9" s="19"/>
      <c r="N9" s="19" t="n">
        <v>0.153821619243773</v>
      </c>
      <c r="O9" s="19" t="n">
        <v>0.0680580066153231</v>
      </c>
      <c r="P9" s="19" t="n">
        <v>0.137360297699889</v>
      </c>
      <c r="Q9" s="19" t="n">
        <v>0.161282714471248</v>
      </c>
      <c r="R9" s="19"/>
      <c r="S9" s="19" t="n">
        <v>0.0428069724787107</v>
      </c>
      <c r="T9" s="19" t="n">
        <v>0.370590310376905</v>
      </c>
      <c r="U9" s="19" t="n">
        <v>0</v>
      </c>
      <c r="V9" s="19" t="n">
        <v>0.144125352913948</v>
      </c>
      <c r="W9" s="19" t="n">
        <v>0</v>
      </c>
      <c r="X9" s="19" t="n">
        <v>0</v>
      </c>
      <c r="Y9" s="19" t="n">
        <v>0.158370925968983</v>
      </c>
      <c r="Z9" s="19" t="n">
        <v>0.291432364875724</v>
      </c>
      <c r="AA9" s="19" t="n">
        <v>0.137098375077254</v>
      </c>
      <c r="AB9" s="19" t="n">
        <v>0.114873597995057</v>
      </c>
      <c r="AC9" s="19" t="n">
        <v>0.278929887749186</v>
      </c>
      <c r="AD9" s="19" t="n">
        <v>0</v>
      </c>
      <c r="AE9" s="19"/>
      <c r="AF9" s="19" t="n">
        <v>0.0847166288337254</v>
      </c>
      <c r="AG9" s="19" t="n">
        <v>0.185473571358188</v>
      </c>
      <c r="AH9" s="19" t="n">
        <v>0.143894589155232</v>
      </c>
      <c r="AI9" s="19"/>
      <c r="AJ9" s="19" t="n">
        <v>0.166737727559589</v>
      </c>
      <c r="AK9" s="19" t="n">
        <v>0.104816976087864</v>
      </c>
      <c r="AL9" s="19" t="n">
        <v>0</v>
      </c>
      <c r="AM9" s="19" t="n">
        <v>0</v>
      </c>
      <c r="AN9" s="19" t="n">
        <v>0.168381965277856</v>
      </c>
      <c r="AO9" s="19"/>
      <c r="AP9" s="19" t="n">
        <v>0.0725332317361324</v>
      </c>
      <c r="AQ9" s="19" t="n">
        <v>0.214645454322221</v>
      </c>
      <c r="AR9" s="19" t="n">
        <v>0.109642088179699</v>
      </c>
      <c r="AS9" s="19" t="n">
        <v>0.202696583914866</v>
      </c>
      <c r="AT9" s="19" t="n">
        <v>0</v>
      </c>
      <c r="AU9" s="19"/>
      <c r="AV9" s="19" t="n">
        <v>0.153999981242991</v>
      </c>
      <c r="AW9" s="19" t="n">
        <v>0.11831342285349</v>
      </c>
      <c r="AX9" s="19" t="n">
        <v>0.174948134460485</v>
      </c>
      <c r="AY9" s="19" t="n">
        <v>0.122347905411517</v>
      </c>
      <c r="AZ9" s="19" t="n">
        <v>0</v>
      </c>
      <c r="BA9" s="19" t="n">
        <v>0.311306964495065</v>
      </c>
      <c r="BB9" s="19"/>
      <c r="BC9" s="19" t="n">
        <v>0.173044282341022</v>
      </c>
      <c r="BD9" s="19" t="n">
        <v>0.0592947141487394</v>
      </c>
      <c r="BE9" s="19" t="n">
        <v>0.111377328628576</v>
      </c>
      <c r="BF9" s="19" t="n">
        <v>0.202878817307638</v>
      </c>
      <c r="BG9" s="19" t="n">
        <v>0</v>
      </c>
    </row>
    <row r="10">
      <c r="B10" s="20" t="s">
        <v>689</v>
      </c>
      <c r="C10" s="19" t="n">
        <v>0.154243073236003</v>
      </c>
      <c r="D10" s="19" t="n">
        <v>0.195467390743723</v>
      </c>
      <c r="E10" s="19" t="n">
        <v>0.112578631837946</v>
      </c>
      <c r="F10" s="19"/>
      <c r="G10" s="19" t="n">
        <v>0.309164995448178</v>
      </c>
      <c r="H10" s="19" t="n">
        <v>0.195719404075558</v>
      </c>
      <c r="I10" s="19" t="n">
        <v>0.196180795087235</v>
      </c>
      <c r="J10" s="19" t="n">
        <v>0.176492418615226</v>
      </c>
      <c r="K10" s="19" t="n">
        <v>0</v>
      </c>
      <c r="L10" s="19" t="n">
        <v>0.0946243566188113</v>
      </c>
      <c r="M10" s="19"/>
      <c r="N10" s="19" t="n">
        <v>0.196188616107422</v>
      </c>
      <c r="O10" s="19" t="n">
        <v>0.180872068348138</v>
      </c>
      <c r="P10" s="19" t="n">
        <v>0.145223878791829</v>
      </c>
      <c r="Q10" s="19" t="n">
        <v>0.0993090280723963</v>
      </c>
      <c r="R10" s="19"/>
      <c r="S10" s="19" t="n">
        <v>0.231395524639445</v>
      </c>
      <c r="T10" s="19" t="n">
        <v>0.0702099385052435</v>
      </c>
      <c r="U10" s="19" t="n">
        <v>0.255062791204075</v>
      </c>
      <c r="V10" s="19" t="n">
        <v>0</v>
      </c>
      <c r="W10" s="19" t="n">
        <v>0.334253787316812</v>
      </c>
      <c r="X10" s="19" t="n">
        <v>0.292012500787759</v>
      </c>
      <c r="Y10" s="19" t="n">
        <v>0</v>
      </c>
      <c r="Z10" s="19" t="n">
        <v>0</v>
      </c>
      <c r="AA10" s="19" t="n">
        <v>0.224473028072275</v>
      </c>
      <c r="AB10" s="19" t="n">
        <v>0.112688960251307</v>
      </c>
      <c r="AC10" s="19" t="n">
        <v>0</v>
      </c>
      <c r="AD10" s="19" t="n">
        <v>0.505127132057047</v>
      </c>
      <c r="AE10" s="19"/>
      <c r="AF10" s="19" t="n">
        <v>0.155268647872151</v>
      </c>
      <c r="AG10" s="19" t="n">
        <v>0.153294682685816</v>
      </c>
      <c r="AH10" s="19" t="n">
        <v>0.16814481128993</v>
      </c>
      <c r="AI10" s="19"/>
      <c r="AJ10" s="19" t="n">
        <v>0.0791045881498809</v>
      </c>
      <c r="AK10" s="19" t="n">
        <v>0.179850007880358</v>
      </c>
      <c r="AL10" s="19" t="n">
        <v>0.208045955751539</v>
      </c>
      <c r="AM10" s="19" t="n">
        <v>0</v>
      </c>
      <c r="AN10" s="19" t="n">
        <v>0.0379264332409836</v>
      </c>
      <c r="AO10" s="19"/>
      <c r="AP10" s="19" t="n">
        <v>0.0508695550432253</v>
      </c>
      <c r="AQ10" s="19" t="n">
        <v>0.155489854900181</v>
      </c>
      <c r="AR10" s="19" t="n">
        <v>0.334368852332954</v>
      </c>
      <c r="AS10" s="19" t="n">
        <v>0.174376602268867</v>
      </c>
      <c r="AT10" s="19" t="n">
        <v>0.301257368339012</v>
      </c>
      <c r="AU10" s="19"/>
      <c r="AV10" s="19" t="n">
        <v>0.142308503208819</v>
      </c>
      <c r="AW10" s="19" t="n">
        <v>0.0937820086786217</v>
      </c>
      <c r="AX10" s="19" t="n">
        <v>0.271737417511754</v>
      </c>
      <c r="AY10" s="19" t="n">
        <v>0.133328703297822</v>
      </c>
      <c r="AZ10" s="19" t="n">
        <v>0.420903275390893</v>
      </c>
      <c r="BA10" s="19" t="n">
        <v>0</v>
      </c>
      <c r="BB10" s="19"/>
      <c r="BC10" s="19" t="n">
        <v>0.14998543289892</v>
      </c>
      <c r="BD10" s="19" t="n">
        <v>0.223960500925091</v>
      </c>
      <c r="BE10" s="19" t="n">
        <v>0.142978544664398</v>
      </c>
      <c r="BF10" s="19" t="n">
        <v>0</v>
      </c>
      <c r="BG10" s="19" t="n">
        <v>0.252416066017674</v>
      </c>
    </row>
    <row r="11">
      <c r="B11" s="20" t="s">
        <v>690</v>
      </c>
      <c r="C11" s="19" t="n">
        <v>0.170652860147066</v>
      </c>
      <c r="D11" s="19" t="n">
        <v>0.143743571310477</v>
      </c>
      <c r="E11" s="19" t="n">
        <v>0.197849441087078</v>
      </c>
      <c r="F11" s="19"/>
      <c r="G11" s="19" t="n">
        <v>0.260231178265858</v>
      </c>
      <c r="H11" s="19" t="n">
        <v>0.162291587599984</v>
      </c>
      <c r="I11" s="19" t="n">
        <v>0.162048062470167</v>
      </c>
      <c r="J11" s="19" t="n">
        <v>0.054838675559544</v>
      </c>
      <c r="K11" s="19" t="n">
        <v>0.176997745394169</v>
      </c>
      <c r="L11" s="19" t="n">
        <v>0.220182403069961</v>
      </c>
      <c r="M11" s="19"/>
      <c r="N11" s="19" t="n">
        <v>0.19384852296785</v>
      </c>
      <c r="O11" s="19" t="n">
        <v>0.241483731682634</v>
      </c>
      <c r="P11" s="19" t="n">
        <v>0.109478212664114</v>
      </c>
      <c r="Q11" s="19" t="n">
        <v>0.132296812099586</v>
      </c>
      <c r="R11" s="19"/>
      <c r="S11" s="19" t="n">
        <v>0.177895827447501</v>
      </c>
      <c r="T11" s="19" t="n">
        <v>0.15638701201892</v>
      </c>
      <c r="U11" s="19" t="n">
        <v>0.263830271513337</v>
      </c>
      <c r="V11" s="19" t="n">
        <v>0.22839774378202</v>
      </c>
      <c r="W11" s="19" t="n">
        <v>0.327364594642438</v>
      </c>
      <c r="X11" s="19" t="n">
        <v>0.118304762889469</v>
      </c>
      <c r="Y11" s="19" t="n">
        <v>0.0817263189044293</v>
      </c>
      <c r="Z11" s="19" t="n">
        <v>0.197657003473419</v>
      </c>
      <c r="AA11" s="19" t="n">
        <v>0.217702594417645</v>
      </c>
      <c r="AB11" s="19" t="n">
        <v>0.122303115090473</v>
      </c>
      <c r="AC11" s="19" t="n">
        <v>0</v>
      </c>
      <c r="AD11" s="19" t="n">
        <v>0</v>
      </c>
      <c r="AE11" s="19"/>
      <c r="AF11" s="19" t="n">
        <v>0.092658620628745</v>
      </c>
      <c r="AG11" s="19" t="n">
        <v>0.164371762217959</v>
      </c>
      <c r="AH11" s="19" t="n">
        <v>0.271685836145353</v>
      </c>
      <c r="AI11" s="19"/>
      <c r="AJ11" s="19" t="n">
        <v>0.160967440705435</v>
      </c>
      <c r="AK11" s="19" t="n">
        <v>0.168388517224494</v>
      </c>
      <c r="AL11" s="19" t="n">
        <v>0</v>
      </c>
      <c r="AM11" s="19" t="n">
        <v>0</v>
      </c>
      <c r="AN11" s="19" t="n">
        <v>0.319375649024423</v>
      </c>
      <c r="AO11" s="19"/>
      <c r="AP11" s="19" t="n">
        <v>0.210820909707224</v>
      </c>
      <c r="AQ11" s="19" t="n">
        <v>0.107909129504419</v>
      </c>
      <c r="AR11" s="19" t="n">
        <v>0.17814625237316</v>
      </c>
      <c r="AS11" s="19" t="n">
        <v>0.057216983563049</v>
      </c>
      <c r="AT11" s="19" t="n">
        <v>0.171409839729069</v>
      </c>
      <c r="AU11" s="19"/>
      <c r="AV11" s="19" t="n">
        <v>0.136333924772733</v>
      </c>
      <c r="AW11" s="19" t="n">
        <v>0.180268865552457</v>
      </c>
      <c r="AX11" s="19" t="n">
        <v>0.104532340920461</v>
      </c>
      <c r="AY11" s="19" t="n">
        <v>0.118976891590649</v>
      </c>
      <c r="AZ11" s="19" t="n">
        <v>0.208562032930416</v>
      </c>
      <c r="BA11" s="19" t="n">
        <v>0.173412622501691</v>
      </c>
      <c r="BB11" s="19"/>
      <c r="BC11" s="19" t="n">
        <v>0.109509663488003</v>
      </c>
      <c r="BD11" s="19" t="n">
        <v>0.200665778683719</v>
      </c>
      <c r="BE11" s="19" t="n">
        <v>0.115990690953566</v>
      </c>
      <c r="BF11" s="19" t="n">
        <v>0.33252995417323</v>
      </c>
      <c r="BG11" s="19" t="n">
        <v>0.472293322207938</v>
      </c>
    </row>
    <row r="12">
      <c r="B12" s="20" t="s">
        <v>691</v>
      </c>
      <c r="C12" s="19" t="n">
        <v>0.16385230427838</v>
      </c>
      <c r="D12" s="19" t="n">
        <v>0.192993630159939</v>
      </c>
      <c r="E12" s="19" t="n">
        <v>0.134399856357889</v>
      </c>
      <c r="F12" s="19"/>
      <c r="G12" s="19" t="n">
        <v>0.135206593771713</v>
      </c>
      <c r="H12" s="19" t="n">
        <v>0.0871603171865058</v>
      </c>
      <c r="I12" s="19" t="n">
        <v>0.330800425850956</v>
      </c>
      <c r="J12" s="19" t="n">
        <v>0.150964076672274</v>
      </c>
      <c r="K12" s="19" t="n">
        <v>0.173313328889588</v>
      </c>
      <c r="L12" s="19" t="n">
        <v>0.0546343984889644</v>
      </c>
      <c r="M12" s="19"/>
      <c r="N12" s="19" t="n">
        <v>0.114924195977793</v>
      </c>
      <c r="O12" s="19" t="n">
        <v>0.141344066259525</v>
      </c>
      <c r="P12" s="19" t="n">
        <v>0.186234859445265</v>
      </c>
      <c r="Q12" s="19" t="n">
        <v>0.209294603583892</v>
      </c>
      <c r="R12" s="19"/>
      <c r="S12" s="19" t="n">
        <v>0.352050013019009</v>
      </c>
      <c r="T12" s="19" t="n">
        <v>0.159490046769977</v>
      </c>
      <c r="U12" s="19" t="n">
        <v>0.105497085288881</v>
      </c>
      <c r="V12" s="19" t="n">
        <v>0.111301638056601</v>
      </c>
      <c r="W12" s="19" t="n">
        <v>0</v>
      </c>
      <c r="X12" s="19" t="n">
        <v>0.361082197252047</v>
      </c>
      <c r="Y12" s="19" t="n">
        <v>0</v>
      </c>
      <c r="Z12" s="19" t="n">
        <v>0</v>
      </c>
      <c r="AA12" s="19" t="n">
        <v>0.0625580356033482</v>
      </c>
      <c r="AB12" s="19" t="n">
        <v>0.159363820472224</v>
      </c>
      <c r="AC12" s="19" t="n">
        <v>0.480275121417728</v>
      </c>
      <c r="AD12" s="19" t="n">
        <v>0</v>
      </c>
      <c r="AE12" s="19"/>
      <c r="AF12" s="19" t="n">
        <v>0.189703534639476</v>
      </c>
      <c r="AG12" s="19" t="n">
        <v>0.141681200350529</v>
      </c>
      <c r="AH12" s="19" t="n">
        <v>0.182122626997737</v>
      </c>
      <c r="AI12" s="19"/>
      <c r="AJ12" s="19" t="n">
        <v>0.188991367297327</v>
      </c>
      <c r="AK12" s="19" t="n">
        <v>0.20114386101122</v>
      </c>
      <c r="AL12" s="19" t="n">
        <v>0.250354577052631</v>
      </c>
      <c r="AM12" s="19" t="n">
        <v>0</v>
      </c>
      <c r="AN12" s="19" t="n">
        <v>0.102237433560794</v>
      </c>
      <c r="AO12" s="19"/>
      <c r="AP12" s="19" t="n">
        <v>0.274521060542294</v>
      </c>
      <c r="AQ12" s="19" t="n">
        <v>0.160665745375493</v>
      </c>
      <c r="AR12" s="19" t="n">
        <v>0.110107100240088</v>
      </c>
      <c r="AS12" s="19" t="n">
        <v>0.16990486035329</v>
      </c>
      <c r="AT12" s="19" t="n">
        <v>0.141428471161339</v>
      </c>
      <c r="AU12" s="19"/>
      <c r="AV12" s="19" t="n">
        <v>0.218695719856843</v>
      </c>
      <c r="AW12" s="19" t="n">
        <v>0.202215107114853</v>
      </c>
      <c r="AX12" s="19" t="n">
        <v>0.130779508099219</v>
      </c>
      <c r="AY12" s="19" t="n">
        <v>0.220001672860737</v>
      </c>
      <c r="AZ12" s="19" t="n">
        <v>0.0993758699594029</v>
      </c>
      <c r="BA12" s="19" t="n">
        <v>0.0733611756913637</v>
      </c>
      <c r="BB12" s="19"/>
      <c r="BC12" s="19" t="n">
        <v>0.135519203071143</v>
      </c>
      <c r="BD12" s="19" t="n">
        <v>0.172749117040622</v>
      </c>
      <c r="BE12" s="19" t="n">
        <v>0.214962361676252</v>
      </c>
      <c r="BF12" s="19" t="n">
        <v>0.239580839601309</v>
      </c>
      <c r="BG12" s="19" t="n">
        <v>0</v>
      </c>
    </row>
    <row r="13">
      <c r="B13" s="20" t="s">
        <v>692</v>
      </c>
      <c r="C13" s="19" t="n">
        <v>0.0595501746349482</v>
      </c>
      <c r="D13" s="19" t="n">
        <v>0.0481925650074361</v>
      </c>
      <c r="E13" s="19" t="n">
        <v>0.071029041705552</v>
      </c>
      <c r="F13" s="19"/>
      <c r="G13" s="19" t="n">
        <v>0.120156363958166</v>
      </c>
      <c r="H13" s="19" t="n">
        <v>0</v>
      </c>
      <c r="I13" s="19" t="n">
        <v>0</v>
      </c>
      <c r="J13" s="19" t="n">
        <v>0.104136181656133</v>
      </c>
      <c r="K13" s="19" t="n">
        <v>0.121124991403846</v>
      </c>
      <c r="L13" s="19" t="n">
        <v>0.0442581174729738</v>
      </c>
      <c r="M13" s="19"/>
      <c r="N13" s="19" t="n">
        <v>0.0895385727916617</v>
      </c>
      <c r="O13" s="19" t="n">
        <v>0.0352228553064361</v>
      </c>
      <c r="P13" s="19" t="n">
        <v>0.127538427122056</v>
      </c>
      <c r="Q13" s="19" t="n">
        <v>0</v>
      </c>
      <c r="R13" s="19"/>
      <c r="S13" s="19" t="n">
        <v>0.0870328368293431</v>
      </c>
      <c r="T13" s="19" t="n">
        <v>0.0657511258148474</v>
      </c>
      <c r="U13" s="19" t="n">
        <v>0.126415024091237</v>
      </c>
      <c r="V13" s="19" t="n">
        <v>0</v>
      </c>
      <c r="W13" s="19" t="n">
        <v>0</v>
      </c>
      <c r="X13" s="19" t="n">
        <v>0</v>
      </c>
      <c r="Y13" s="19" t="n">
        <v>0.0749366064419557</v>
      </c>
      <c r="Z13" s="19" t="n">
        <v>0</v>
      </c>
      <c r="AA13" s="19" t="n">
        <v>0.0668222810363112</v>
      </c>
      <c r="AB13" s="19" t="n">
        <v>0.0550729529929984</v>
      </c>
      <c r="AC13" s="19" t="n">
        <v>0.240794990833086</v>
      </c>
      <c r="AD13" s="19" t="n">
        <v>0</v>
      </c>
      <c r="AE13" s="19"/>
      <c r="AF13" s="19" t="n">
        <v>0.0390368104917377</v>
      </c>
      <c r="AG13" s="19" t="n">
        <v>0.0571305523163991</v>
      </c>
      <c r="AH13" s="19" t="n">
        <v>0.0457644087851286</v>
      </c>
      <c r="AI13" s="19"/>
      <c r="AJ13" s="19" t="n">
        <v>0.0388194344928182</v>
      </c>
      <c r="AK13" s="19" t="n">
        <v>0.0360940972496881</v>
      </c>
      <c r="AL13" s="19" t="n">
        <v>0.194463222778164</v>
      </c>
      <c r="AM13" s="19" t="n">
        <v>0</v>
      </c>
      <c r="AN13" s="19" t="n">
        <v>0.0574314109226864</v>
      </c>
      <c r="AO13" s="19"/>
      <c r="AP13" s="19" t="n">
        <v>0.0696710444859357</v>
      </c>
      <c r="AQ13" s="19" t="n">
        <v>0.0722716302925715</v>
      </c>
      <c r="AR13" s="19" t="n">
        <v>0.171214546781731</v>
      </c>
      <c r="AS13" s="19" t="n">
        <v>0</v>
      </c>
      <c r="AT13" s="19" t="n">
        <v>0</v>
      </c>
      <c r="AU13" s="19"/>
      <c r="AV13" s="19" t="n">
        <v>0.0563879703231917</v>
      </c>
      <c r="AW13" s="19" t="n">
        <v>0.0736671815070754</v>
      </c>
      <c r="AX13" s="19" t="n">
        <v>0.203359766615606</v>
      </c>
      <c r="AY13" s="19" t="n">
        <v>0.0786524620323881</v>
      </c>
      <c r="AZ13" s="19" t="n">
        <v>0</v>
      </c>
      <c r="BA13" s="19" t="n">
        <v>0</v>
      </c>
      <c r="BB13" s="19"/>
      <c r="BC13" s="19" t="n">
        <v>0.065703991456384</v>
      </c>
      <c r="BD13" s="19" t="n">
        <v>0.0253078517729729</v>
      </c>
      <c r="BE13" s="19" t="n">
        <v>0.0742205685122267</v>
      </c>
      <c r="BF13" s="19" t="n">
        <v>0</v>
      </c>
      <c r="BG13" s="19" t="n">
        <v>0</v>
      </c>
    </row>
    <row r="14">
      <c r="B14" s="20" t="s">
        <v>598</v>
      </c>
      <c r="C14" s="19" t="n">
        <v>0.0625509269913542</v>
      </c>
      <c r="D14" s="19" t="n">
        <v>0.0783013836370708</v>
      </c>
      <c r="E14" s="19" t="n">
        <v>0.0466323134743396</v>
      </c>
      <c r="F14" s="19"/>
      <c r="G14" s="19" t="n">
        <v>0.0581754201027595</v>
      </c>
      <c r="H14" s="19" t="n">
        <v>0</v>
      </c>
      <c r="I14" s="19" t="n">
        <v>0.0856922990996054</v>
      </c>
      <c r="J14" s="19" t="n">
        <v>0.104118130068491</v>
      </c>
      <c r="K14" s="19" t="n">
        <v>0.0765609651564612</v>
      </c>
      <c r="L14" s="19" t="n">
        <v>0.0521165515625193</v>
      </c>
      <c r="M14" s="19"/>
      <c r="N14" s="19" t="n">
        <v>0</v>
      </c>
      <c r="O14" s="19" t="n">
        <v>0.038876278072728</v>
      </c>
      <c r="P14" s="19" t="n">
        <v>0.0988589264689336</v>
      </c>
      <c r="Q14" s="19" t="n">
        <v>0.109003692078885</v>
      </c>
      <c r="R14" s="19"/>
      <c r="S14" s="19" t="n">
        <v>0</v>
      </c>
      <c r="T14" s="19" t="n">
        <v>0.0609849072177082</v>
      </c>
      <c r="U14" s="19" t="n">
        <v>0.109752688821162</v>
      </c>
      <c r="V14" s="19" t="n">
        <v>0</v>
      </c>
      <c r="W14" s="19" t="n">
        <v>0.150320284276113</v>
      </c>
      <c r="X14" s="19" t="n">
        <v>0</v>
      </c>
      <c r="Y14" s="19" t="n">
        <v>0.15536292172989</v>
      </c>
      <c r="Z14" s="19" t="n">
        <v>0</v>
      </c>
      <c r="AA14" s="19" t="n">
        <v>0.213671526431449</v>
      </c>
      <c r="AB14" s="19" t="n">
        <v>0</v>
      </c>
      <c r="AC14" s="19" t="n">
        <v>0</v>
      </c>
      <c r="AD14" s="19" t="n">
        <v>0</v>
      </c>
      <c r="AE14" s="19"/>
      <c r="AF14" s="19" t="n">
        <v>0.128671859942243</v>
      </c>
      <c r="AG14" s="19" t="n">
        <v>0.0159567342897544</v>
      </c>
      <c r="AH14" s="19" t="n">
        <v>0.0595515057704894</v>
      </c>
      <c r="AI14" s="19"/>
      <c r="AJ14" s="19" t="n">
        <v>0.0613834035708294</v>
      </c>
      <c r="AK14" s="19" t="n">
        <v>0.124466753201936</v>
      </c>
      <c r="AL14" s="19" t="n">
        <v>0</v>
      </c>
      <c r="AM14" s="19" t="n">
        <v>0</v>
      </c>
      <c r="AN14" s="19" t="n">
        <v>0.0545582159237559</v>
      </c>
      <c r="AO14" s="19"/>
      <c r="AP14" s="19" t="n">
        <v>0.0374066528265694</v>
      </c>
      <c r="AQ14" s="19" t="n">
        <v>0.0448405015426752</v>
      </c>
      <c r="AR14" s="19" t="n">
        <v>0</v>
      </c>
      <c r="AS14" s="19" t="n">
        <v>0.138474735635127</v>
      </c>
      <c r="AT14" s="19" t="n">
        <v>0.156102626637717</v>
      </c>
      <c r="AU14" s="19"/>
      <c r="AV14" s="19" t="n">
        <v>0.0630239884701046</v>
      </c>
      <c r="AW14" s="19" t="n">
        <v>0.039552194224723</v>
      </c>
      <c r="AX14" s="19" t="n">
        <v>0</v>
      </c>
      <c r="AY14" s="19" t="n">
        <v>0.105878063349766</v>
      </c>
      <c r="AZ14" s="19" t="n">
        <v>0.109686785112555</v>
      </c>
      <c r="BA14" s="19" t="n">
        <v>0</v>
      </c>
      <c r="BB14" s="19"/>
      <c r="BC14" s="19" t="n">
        <v>0.0692042313363997</v>
      </c>
      <c r="BD14" s="19" t="n">
        <v>0.144939258294048</v>
      </c>
      <c r="BE14" s="19" t="n">
        <v>0</v>
      </c>
      <c r="BF14" s="19" t="n">
        <v>0</v>
      </c>
      <c r="BG14" s="19" t="n">
        <v>0</v>
      </c>
    </row>
    <row r="15">
      <c r="B15" s="20" t="s">
        <v>693</v>
      </c>
      <c r="C15" s="19" t="n">
        <v>0.0323029219343949</v>
      </c>
      <c r="D15" s="19" t="n">
        <v>0.028788467669986</v>
      </c>
      <c r="E15" s="19" t="n">
        <v>0.0358548976273386</v>
      </c>
      <c r="F15" s="19"/>
      <c r="G15" s="19" t="n">
        <v>0</v>
      </c>
      <c r="H15" s="19" t="n">
        <v>0.0526093986946608</v>
      </c>
      <c r="I15" s="19" t="n">
        <v>0.0403824747655519</v>
      </c>
      <c r="J15" s="19" t="n">
        <v>0</v>
      </c>
      <c r="K15" s="19" t="n">
        <v>0</v>
      </c>
      <c r="L15" s="19" t="n">
        <v>0.0918327107109878</v>
      </c>
      <c r="M15" s="19"/>
      <c r="N15" s="19" t="n">
        <v>0.0407854581694895</v>
      </c>
      <c r="O15" s="19" t="n">
        <v>0.0311687653004656</v>
      </c>
      <c r="P15" s="19" t="n">
        <v>0</v>
      </c>
      <c r="Q15" s="19" t="n">
        <v>0.0536794495679525</v>
      </c>
      <c r="R15" s="19"/>
      <c r="S15" s="19" t="n">
        <v>0</v>
      </c>
      <c r="T15" s="19" t="n">
        <v>0</v>
      </c>
      <c r="U15" s="19" t="n">
        <v>0</v>
      </c>
      <c r="V15" s="19" t="n">
        <v>0</v>
      </c>
      <c r="W15" s="19" t="n">
        <v>0</v>
      </c>
      <c r="X15" s="19" t="n">
        <v>0</v>
      </c>
      <c r="Y15" s="19" t="n">
        <v>0.276482139642246</v>
      </c>
      <c r="Z15" s="19" t="n">
        <v>0</v>
      </c>
      <c r="AA15" s="19" t="n">
        <v>0</v>
      </c>
      <c r="AB15" s="19" t="n">
        <v>0.0502273104862569</v>
      </c>
      <c r="AC15" s="19" t="n">
        <v>0</v>
      </c>
      <c r="AD15" s="19" t="n">
        <v>0</v>
      </c>
      <c r="AE15" s="19"/>
      <c r="AF15" s="19" t="n">
        <v>0.0458718526472576</v>
      </c>
      <c r="AG15" s="19" t="n">
        <v>0.0351296203531428</v>
      </c>
      <c r="AH15" s="19" t="n">
        <v>0</v>
      </c>
      <c r="AI15" s="19"/>
      <c r="AJ15" s="19" t="n">
        <v>0.0227242595395863</v>
      </c>
      <c r="AK15" s="19" t="n">
        <v>0.0361046481738062</v>
      </c>
      <c r="AL15" s="19" t="n">
        <v>0</v>
      </c>
      <c r="AM15" s="19" t="n">
        <v>1</v>
      </c>
      <c r="AN15" s="19" t="n">
        <v>0</v>
      </c>
      <c r="AO15" s="19"/>
      <c r="AP15" s="19" t="n">
        <v>0</v>
      </c>
      <c r="AQ15" s="19" t="n">
        <v>0.0282289732888141</v>
      </c>
      <c r="AR15" s="19" t="n">
        <v>0</v>
      </c>
      <c r="AS15" s="19" t="n">
        <v>0.101342582644942</v>
      </c>
      <c r="AT15" s="19" t="n">
        <v>0</v>
      </c>
      <c r="AU15" s="19"/>
      <c r="AV15" s="19" t="n">
        <v>0.0396762396911177</v>
      </c>
      <c r="AW15" s="19" t="n">
        <v>0</v>
      </c>
      <c r="AX15" s="19" t="n">
        <v>0</v>
      </c>
      <c r="AY15" s="19" t="n">
        <v>0.0774867439616056</v>
      </c>
      <c r="AZ15" s="19" t="n">
        <v>0</v>
      </c>
      <c r="BA15" s="19" t="n">
        <v>0</v>
      </c>
      <c r="BB15" s="19"/>
      <c r="BC15" s="19" t="n">
        <v>0.0290956217104094</v>
      </c>
      <c r="BD15" s="19" t="n">
        <v>0.0282696805827834</v>
      </c>
      <c r="BE15" s="19" t="n">
        <v>0</v>
      </c>
      <c r="BF15" s="19" t="n">
        <v>0.225010388917824</v>
      </c>
      <c r="BG15" s="19" t="n">
        <v>0</v>
      </c>
    </row>
    <row r="16">
      <c r="B16" s="20" t="s">
        <v>100</v>
      </c>
      <c r="C16" s="21" t="n">
        <v>0.227830812709118</v>
      </c>
      <c r="D16" s="21" t="n">
        <v>0.175880047870349</v>
      </c>
      <c r="E16" s="21" t="n">
        <v>0.280336220392429</v>
      </c>
      <c r="F16" s="21"/>
      <c r="G16" s="21" t="n">
        <v>0.0558833720416377</v>
      </c>
      <c r="H16" s="21" t="n">
        <v>0.387328227964517</v>
      </c>
      <c r="I16" s="21" t="n">
        <v>0.0648109747318775</v>
      </c>
      <c r="J16" s="21" t="n">
        <v>0.103825211403879</v>
      </c>
      <c r="K16" s="21" t="n">
        <v>0.335207034285985</v>
      </c>
      <c r="L16" s="21" t="n">
        <v>0.379766052235304</v>
      </c>
      <c r="M16" s="21"/>
      <c r="N16" s="21" t="n">
        <v>0.21089301474201</v>
      </c>
      <c r="O16" s="21" t="n">
        <v>0.26297422841475</v>
      </c>
      <c r="P16" s="21" t="n">
        <v>0.195305397807914</v>
      </c>
      <c r="Q16" s="21" t="n">
        <v>0.23513370012604</v>
      </c>
      <c r="R16" s="21"/>
      <c r="S16" s="21" t="n">
        <v>0.108818825585992</v>
      </c>
      <c r="T16" s="21" t="n">
        <v>0.116586659296398</v>
      </c>
      <c r="U16" s="21" t="n">
        <v>0.139442139081307</v>
      </c>
      <c r="V16" s="21" t="n">
        <v>0.516175265247431</v>
      </c>
      <c r="W16" s="21" t="n">
        <v>0.188061333764638</v>
      </c>
      <c r="X16" s="21" t="n">
        <v>0.228600539070725</v>
      </c>
      <c r="Y16" s="21" t="n">
        <v>0.253121087312496</v>
      </c>
      <c r="Z16" s="21" t="n">
        <v>0.510910631650858</v>
      </c>
      <c r="AA16" s="21" t="n">
        <v>0.0776741593617171</v>
      </c>
      <c r="AB16" s="21" t="n">
        <v>0.385470242711683</v>
      </c>
      <c r="AC16" s="21" t="n">
        <v>0</v>
      </c>
      <c r="AD16" s="21" t="n">
        <v>0.494872867942953</v>
      </c>
      <c r="AE16" s="21"/>
      <c r="AF16" s="21" t="n">
        <v>0.264072044944664</v>
      </c>
      <c r="AG16" s="21" t="n">
        <v>0.246961876428212</v>
      </c>
      <c r="AH16" s="21" t="n">
        <v>0.12883622185613</v>
      </c>
      <c r="AI16" s="21"/>
      <c r="AJ16" s="21" t="n">
        <v>0.281271778684534</v>
      </c>
      <c r="AK16" s="21" t="n">
        <v>0.149135139170634</v>
      </c>
      <c r="AL16" s="21" t="n">
        <v>0.347136244417666</v>
      </c>
      <c r="AM16" s="21" t="n">
        <v>0</v>
      </c>
      <c r="AN16" s="21" t="n">
        <v>0.260088892049502</v>
      </c>
      <c r="AO16" s="21"/>
      <c r="AP16" s="21" t="n">
        <v>0.284177545658619</v>
      </c>
      <c r="AQ16" s="21" t="n">
        <v>0.215948710773626</v>
      </c>
      <c r="AR16" s="21" t="n">
        <v>0.0965211600923687</v>
      </c>
      <c r="AS16" s="21" t="n">
        <v>0.155987651619859</v>
      </c>
      <c r="AT16" s="21" t="n">
        <v>0.229801694132864</v>
      </c>
      <c r="AU16" s="21"/>
      <c r="AV16" s="21" t="n">
        <v>0.189573672434201</v>
      </c>
      <c r="AW16" s="21" t="n">
        <v>0.29220122006878</v>
      </c>
      <c r="AX16" s="21" t="n">
        <v>0.114642832392476</v>
      </c>
      <c r="AY16" s="21" t="n">
        <v>0.143327557495515</v>
      </c>
      <c r="AZ16" s="21" t="n">
        <v>0.161472036606733</v>
      </c>
      <c r="BA16" s="21" t="n">
        <v>0.441919237311881</v>
      </c>
      <c r="BB16" s="21"/>
      <c r="BC16" s="21" t="n">
        <v>0.267937573697718</v>
      </c>
      <c r="BD16" s="21" t="n">
        <v>0.144813098552024</v>
      </c>
      <c r="BE16" s="21" t="n">
        <v>0.340470505564981</v>
      </c>
      <c r="BF16" s="21" t="n">
        <v>0</v>
      </c>
      <c r="BG16" s="21" t="n">
        <v>0.275290611774388</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68</v>
      </c>
      <c r="E7" s="11" t="n">
        <v>61</v>
      </c>
      <c r="F7" s="11"/>
      <c r="G7" s="11" t="n">
        <v>24</v>
      </c>
      <c r="H7" s="11" t="n">
        <v>19</v>
      </c>
      <c r="I7" s="11" t="n">
        <v>23</v>
      </c>
      <c r="J7" s="11" t="n">
        <v>20</v>
      </c>
      <c r="K7" s="11" t="n">
        <v>12</v>
      </c>
      <c r="L7" s="11" t="n">
        <v>31</v>
      </c>
      <c r="M7" s="11"/>
      <c r="N7" s="11" t="n">
        <v>44</v>
      </c>
      <c r="O7" s="11" t="n">
        <v>23</v>
      </c>
      <c r="P7" s="11" t="n">
        <v>30</v>
      </c>
      <c r="Q7" s="11" t="n">
        <v>32</v>
      </c>
      <c r="R7" s="11"/>
      <c r="S7" s="11" t="n">
        <v>23</v>
      </c>
      <c r="T7" s="11" t="n">
        <v>22</v>
      </c>
      <c r="U7" s="11" t="n">
        <v>4</v>
      </c>
      <c r="V7" s="11" t="n">
        <v>12</v>
      </c>
      <c r="W7" s="11" t="n">
        <v>9</v>
      </c>
      <c r="X7" s="11" t="n">
        <v>6</v>
      </c>
      <c r="Y7" s="11" t="n">
        <v>10</v>
      </c>
      <c r="Z7" s="11" t="n">
        <v>6</v>
      </c>
      <c r="AA7" s="11" t="n">
        <v>17</v>
      </c>
      <c r="AB7" s="11" t="n">
        <v>11</v>
      </c>
      <c r="AC7" s="11" t="n">
        <v>5</v>
      </c>
      <c r="AD7" s="11" t="n">
        <v>4</v>
      </c>
      <c r="AE7" s="11"/>
      <c r="AF7" s="11" t="n">
        <v>43</v>
      </c>
      <c r="AG7" s="11" t="n">
        <v>52</v>
      </c>
      <c r="AH7" s="11" t="n">
        <v>21</v>
      </c>
      <c r="AI7" s="11"/>
      <c r="AJ7" s="11" t="n">
        <v>41</v>
      </c>
      <c r="AK7" s="11" t="n">
        <v>41</v>
      </c>
      <c r="AL7" s="11" t="n">
        <v>10</v>
      </c>
      <c r="AM7" s="11" t="s">
        <v>696</v>
      </c>
      <c r="AN7" s="11" t="n">
        <v>13</v>
      </c>
      <c r="AO7" s="11"/>
      <c r="AP7" s="11" t="n">
        <v>23</v>
      </c>
      <c r="AQ7" s="11" t="n">
        <v>49</v>
      </c>
      <c r="AR7" s="11" t="n">
        <v>13</v>
      </c>
      <c r="AS7" s="11" t="n">
        <v>16</v>
      </c>
      <c r="AT7" s="11" t="n">
        <v>3</v>
      </c>
      <c r="AU7" s="11"/>
      <c r="AV7" s="11" t="n">
        <v>43</v>
      </c>
      <c r="AW7" s="11" t="n">
        <v>22</v>
      </c>
      <c r="AX7" s="11" t="n">
        <v>12</v>
      </c>
      <c r="AY7" s="11" t="n">
        <v>20</v>
      </c>
      <c r="AZ7" s="11" t="n">
        <v>7</v>
      </c>
      <c r="BA7" s="11" t="n">
        <v>14</v>
      </c>
      <c r="BB7" s="11"/>
      <c r="BC7" s="11" t="n">
        <v>27</v>
      </c>
      <c r="BD7" s="11" t="n">
        <v>31</v>
      </c>
      <c r="BE7" s="11" t="n">
        <v>34</v>
      </c>
      <c r="BF7" s="11" t="n">
        <v>19</v>
      </c>
      <c r="BG7" s="11" t="n">
        <v>5</v>
      </c>
    </row>
    <row r="8" ht="30" customHeight="1">
      <c r="B8" s="12" t="s">
        <v>20</v>
      </c>
      <c r="C8" s="12" t="n">
        <v>126</v>
      </c>
      <c r="D8" s="12" t="n">
        <v>65</v>
      </c>
      <c r="E8" s="12" t="n">
        <v>61</v>
      </c>
      <c r="F8" s="12"/>
      <c r="G8" s="12" t="n">
        <v>22</v>
      </c>
      <c r="H8" s="12" t="n">
        <v>19</v>
      </c>
      <c r="I8" s="12" t="n">
        <v>24</v>
      </c>
      <c r="J8" s="12" t="n">
        <v>19</v>
      </c>
      <c r="K8" s="12" t="n">
        <v>12</v>
      </c>
      <c r="L8" s="12" t="n">
        <v>30</v>
      </c>
      <c r="M8" s="12"/>
      <c r="N8" s="12" t="n">
        <v>42</v>
      </c>
      <c r="O8" s="12" t="n">
        <v>26</v>
      </c>
      <c r="P8" s="12" t="n">
        <v>29</v>
      </c>
      <c r="Q8" s="12" t="n">
        <v>30</v>
      </c>
      <c r="R8" s="12"/>
      <c r="S8" s="12" t="n">
        <v>22</v>
      </c>
      <c r="T8" s="12" t="n">
        <v>22</v>
      </c>
      <c r="U8" s="12" t="n">
        <v>4</v>
      </c>
      <c r="V8" s="12" t="n">
        <v>15</v>
      </c>
      <c r="W8" s="12" t="n">
        <v>9</v>
      </c>
      <c r="X8" s="12" t="n">
        <v>7</v>
      </c>
      <c r="Y8" s="12" t="n">
        <v>9</v>
      </c>
      <c r="Z8" s="12" t="n">
        <v>5</v>
      </c>
      <c r="AA8" s="12" t="n">
        <v>15</v>
      </c>
      <c r="AB8" s="12" t="n">
        <v>11</v>
      </c>
      <c r="AC8" s="12" t="n">
        <v>4</v>
      </c>
      <c r="AD8" s="12" t="n">
        <v>4</v>
      </c>
      <c r="AE8" s="12"/>
      <c r="AF8" s="12" t="n">
        <v>43</v>
      </c>
      <c r="AG8" s="12" t="n">
        <v>50</v>
      </c>
      <c r="AH8" s="12" t="n">
        <v>21</v>
      </c>
      <c r="AI8" s="12"/>
      <c r="AJ8" s="12" t="n">
        <v>41</v>
      </c>
      <c r="AK8" s="12" t="n">
        <v>40</v>
      </c>
      <c r="AL8" s="12" t="n">
        <v>10</v>
      </c>
      <c r="AM8" s="12" t="s">
        <v>696</v>
      </c>
      <c r="AN8" s="12" t="n">
        <v>14</v>
      </c>
      <c r="AO8" s="12"/>
      <c r="AP8" s="12" t="n">
        <v>23</v>
      </c>
      <c r="AQ8" s="12" t="n">
        <v>46</v>
      </c>
      <c r="AR8" s="12" t="n">
        <v>13</v>
      </c>
      <c r="AS8" s="12" t="n">
        <v>16</v>
      </c>
      <c r="AT8" s="12" t="n">
        <v>3</v>
      </c>
      <c r="AU8" s="12"/>
      <c r="AV8" s="12" t="n">
        <v>43</v>
      </c>
      <c r="AW8" s="12" t="n">
        <v>22</v>
      </c>
      <c r="AX8" s="12" t="n">
        <v>11</v>
      </c>
      <c r="AY8" s="12" t="n">
        <v>19</v>
      </c>
      <c r="AZ8" s="12" t="n">
        <v>7</v>
      </c>
      <c r="BA8" s="12" t="n">
        <v>14</v>
      </c>
      <c r="BB8" s="12"/>
      <c r="BC8" s="12" t="n">
        <v>27</v>
      </c>
      <c r="BD8" s="12" t="n">
        <v>30</v>
      </c>
      <c r="BE8" s="12" t="n">
        <v>33</v>
      </c>
      <c r="BF8" s="12" t="n">
        <v>19</v>
      </c>
      <c r="BG8" s="12" t="n">
        <v>5</v>
      </c>
    </row>
    <row r="9">
      <c r="B9" s="20" t="s">
        <v>688</v>
      </c>
      <c r="C9" s="19" t="n">
        <v>0.0703429886800494</v>
      </c>
      <c r="D9" s="19" t="n">
        <v>0.0974861175144076</v>
      </c>
      <c r="E9" s="19" t="n">
        <v>0.0416351147984535</v>
      </c>
      <c r="F9" s="19"/>
      <c r="G9" s="19" t="n">
        <v>0.0699067972878421</v>
      </c>
      <c r="H9" s="19" t="n">
        <v>0.185205305336199</v>
      </c>
      <c r="I9" s="19" t="n">
        <v>0.128812108341602</v>
      </c>
      <c r="J9" s="19" t="n">
        <v>0.0346874278646948</v>
      </c>
      <c r="K9" s="19" t="n">
        <v>0</v>
      </c>
      <c r="L9" s="19" t="n">
        <v>0</v>
      </c>
      <c r="M9" s="19"/>
      <c r="N9" s="19" t="n">
        <v>0.141631888841118</v>
      </c>
      <c r="O9" s="19" t="n">
        <v>0.0791410136843735</v>
      </c>
      <c r="P9" s="19" t="n">
        <v>0</v>
      </c>
      <c r="Q9" s="19" t="n">
        <v>0.0297684154392619</v>
      </c>
      <c r="R9" s="19"/>
      <c r="S9" s="19" t="n">
        <v>0.0965074433769726</v>
      </c>
      <c r="T9" s="19" t="n">
        <v>0.123326271981529</v>
      </c>
      <c r="U9" s="19" t="n">
        <v>0</v>
      </c>
      <c r="V9" s="19" t="n">
        <v>0</v>
      </c>
      <c r="W9" s="19" t="n">
        <v>0</v>
      </c>
      <c r="X9" s="19" t="n">
        <v>0</v>
      </c>
      <c r="Y9" s="19" t="n">
        <v>0.110386581857165</v>
      </c>
      <c r="Z9" s="19" t="n">
        <v>0</v>
      </c>
      <c r="AA9" s="19" t="n">
        <v>0.162727314904399</v>
      </c>
      <c r="AB9" s="19" t="n">
        <v>0</v>
      </c>
      <c r="AC9" s="19" t="n">
        <v>0.146084402109184</v>
      </c>
      <c r="AD9" s="19" t="n">
        <v>0</v>
      </c>
      <c r="AE9" s="19"/>
      <c r="AF9" s="19" t="n">
        <v>0</v>
      </c>
      <c r="AG9" s="19" t="n">
        <v>0.107651228471938</v>
      </c>
      <c r="AH9" s="19" t="n">
        <v>0.139965379724378</v>
      </c>
      <c r="AI9" s="19"/>
      <c r="AJ9" s="19" t="n">
        <v>0.0653369070242566</v>
      </c>
      <c r="AK9" s="19" t="n">
        <v>0.156233118346991</v>
      </c>
      <c r="AL9" s="19" t="n">
        <v>0</v>
      </c>
      <c r="AM9" s="19" t="s">
        <v>697</v>
      </c>
      <c r="AN9" s="19" t="n">
        <v>0</v>
      </c>
      <c r="AO9" s="19"/>
      <c r="AP9" s="19" t="n">
        <v>0.0726564127619698</v>
      </c>
      <c r="AQ9" s="19" t="n">
        <v>0.0930669505980215</v>
      </c>
      <c r="AR9" s="19" t="n">
        <v>0</v>
      </c>
      <c r="AS9" s="19" t="n">
        <v>0</v>
      </c>
      <c r="AT9" s="19" t="n">
        <v>0</v>
      </c>
      <c r="AU9" s="19"/>
      <c r="AV9" s="19" t="n">
        <v>0.124531285728371</v>
      </c>
      <c r="AW9" s="19" t="n">
        <v>0.121794374039106</v>
      </c>
      <c r="AX9" s="19" t="n">
        <v>0</v>
      </c>
      <c r="AY9" s="19" t="n">
        <v>0</v>
      </c>
      <c r="AZ9" s="19" t="n">
        <v>0</v>
      </c>
      <c r="BA9" s="19" t="n">
        <v>0</v>
      </c>
      <c r="BB9" s="19"/>
      <c r="BC9" s="19" t="n">
        <v>0</v>
      </c>
      <c r="BD9" s="19" t="n">
        <v>0</v>
      </c>
      <c r="BE9" s="19" t="n">
        <v>0.112496132128783</v>
      </c>
      <c r="BF9" s="19" t="n">
        <v>0.26626173667234</v>
      </c>
      <c r="BG9" s="19" t="n">
        <v>0</v>
      </c>
    </row>
    <row r="10">
      <c r="B10" s="20" t="s">
        <v>689</v>
      </c>
      <c r="C10" s="19" t="n">
        <v>0.0493420478312882</v>
      </c>
      <c r="D10" s="19" t="n">
        <v>0.0814334020383176</v>
      </c>
      <c r="E10" s="19" t="n">
        <v>0.0154006936533254</v>
      </c>
      <c r="F10" s="19"/>
      <c r="G10" s="19" t="n">
        <v>0.0750827703843609</v>
      </c>
      <c r="H10" s="19" t="n">
        <v>0.0930262424152273</v>
      </c>
      <c r="I10" s="19" t="n">
        <v>0</v>
      </c>
      <c r="J10" s="19" t="n">
        <v>0.0525738412460654</v>
      </c>
      <c r="K10" s="19" t="n">
        <v>0</v>
      </c>
      <c r="L10" s="19" t="n">
        <v>0.0588520342199956</v>
      </c>
      <c r="M10" s="19"/>
      <c r="N10" s="19" t="n">
        <v>0.0840737547793735</v>
      </c>
      <c r="O10" s="19" t="n">
        <v>0</v>
      </c>
      <c r="P10" s="19" t="n">
        <v>0.0303503704076581</v>
      </c>
      <c r="Q10" s="19" t="n">
        <v>0.0608721893059756</v>
      </c>
      <c r="R10" s="19"/>
      <c r="S10" s="19" t="n">
        <v>0.0394925851553859</v>
      </c>
      <c r="T10" s="19" t="n">
        <v>0</v>
      </c>
      <c r="U10" s="19" t="n">
        <v>0.175562987613759</v>
      </c>
      <c r="V10" s="19" t="n">
        <v>0.0683616309714598</v>
      </c>
      <c r="W10" s="19" t="n">
        <v>0.110865633595574</v>
      </c>
      <c r="X10" s="19" t="n">
        <v>0</v>
      </c>
      <c r="Y10" s="19" t="n">
        <v>0</v>
      </c>
      <c r="Z10" s="19" t="n">
        <v>0</v>
      </c>
      <c r="AA10" s="19" t="n">
        <v>0.0603684723153399</v>
      </c>
      <c r="AB10" s="19" t="n">
        <v>0.166325812882283</v>
      </c>
      <c r="AC10" s="19" t="n">
        <v>0</v>
      </c>
      <c r="AD10" s="19" t="n">
        <v>0</v>
      </c>
      <c r="AE10" s="19"/>
      <c r="AF10" s="19" t="n">
        <v>0.0189555939755998</v>
      </c>
      <c r="AG10" s="19" t="n">
        <v>0.0756775192806772</v>
      </c>
      <c r="AH10" s="19" t="n">
        <v>0.0471554645523641</v>
      </c>
      <c r="AI10" s="19"/>
      <c r="AJ10" s="19" t="n">
        <v>0.0196421230003489</v>
      </c>
      <c r="AK10" s="19" t="n">
        <v>0.0619310882369163</v>
      </c>
      <c r="AL10" s="19" t="n">
        <v>0.20665616863691</v>
      </c>
      <c r="AM10" s="19" t="s">
        <v>697</v>
      </c>
      <c r="AN10" s="19" t="n">
        <v>0.0727821855123894</v>
      </c>
      <c r="AO10" s="19"/>
      <c r="AP10" s="19" t="n">
        <v>0</v>
      </c>
      <c r="AQ10" s="19" t="n">
        <v>0.076384696171348</v>
      </c>
      <c r="AR10" s="19" t="n">
        <v>0.146450085226744</v>
      </c>
      <c r="AS10" s="19" t="n">
        <v>0.0517135736710179</v>
      </c>
      <c r="AT10" s="19" t="n">
        <v>0</v>
      </c>
      <c r="AU10" s="19"/>
      <c r="AV10" s="19" t="n">
        <v>0.103223990844112</v>
      </c>
      <c r="AW10" s="19" t="n">
        <v>0</v>
      </c>
      <c r="AX10" s="19" t="n">
        <v>0.0893751668753275</v>
      </c>
      <c r="AY10" s="19" t="n">
        <v>0.0425020957991567</v>
      </c>
      <c r="AZ10" s="19" t="n">
        <v>0</v>
      </c>
      <c r="BA10" s="19" t="n">
        <v>0</v>
      </c>
      <c r="BB10" s="19"/>
      <c r="BC10" s="19" t="n">
        <v>0.0367902729622296</v>
      </c>
      <c r="BD10" s="19" t="n">
        <v>0.0270891322149647</v>
      </c>
      <c r="BE10" s="19" t="n">
        <v>0.103177100135004</v>
      </c>
      <c r="BF10" s="19" t="n">
        <v>0.052481853744007</v>
      </c>
      <c r="BG10" s="19" t="n">
        <v>0</v>
      </c>
    </row>
    <row r="11">
      <c r="B11" s="20" t="s">
        <v>690</v>
      </c>
      <c r="C11" s="19" t="n">
        <v>0.117449226361835</v>
      </c>
      <c r="D11" s="19" t="n">
        <v>0.097479885232984</v>
      </c>
      <c r="E11" s="19" t="n">
        <v>0.138569758564444</v>
      </c>
      <c r="F11" s="19"/>
      <c r="G11" s="19" t="n">
        <v>0.362306080313473</v>
      </c>
      <c r="H11" s="19" t="n">
        <v>0.120738245416797</v>
      </c>
      <c r="I11" s="19" t="n">
        <v>0.0838586591460042</v>
      </c>
      <c r="J11" s="19" t="n">
        <v>0</v>
      </c>
      <c r="K11" s="19" t="n">
        <v>0.115464432640652</v>
      </c>
      <c r="L11" s="19" t="n">
        <v>0.0346016208857649</v>
      </c>
      <c r="M11" s="19"/>
      <c r="N11" s="19" t="n">
        <v>0.15132330440187</v>
      </c>
      <c r="O11" s="19" t="n">
        <v>0.176796632938443</v>
      </c>
      <c r="P11" s="19" t="n">
        <v>0.136363315865791</v>
      </c>
      <c r="Q11" s="19" t="n">
        <v>0</v>
      </c>
      <c r="R11" s="19"/>
      <c r="S11" s="19" t="n">
        <v>0.219713285948338</v>
      </c>
      <c r="T11" s="19" t="n">
        <v>0.0576213753265524</v>
      </c>
      <c r="U11" s="19" t="n">
        <v>0.306739842646896</v>
      </c>
      <c r="V11" s="19" t="n">
        <v>0.0888122958205349</v>
      </c>
      <c r="W11" s="19" t="n">
        <v>0.0721547795627723</v>
      </c>
      <c r="X11" s="19" t="n">
        <v>0.366973768633907</v>
      </c>
      <c r="Y11" s="19" t="n">
        <v>0</v>
      </c>
      <c r="Z11" s="19" t="n">
        <v>0</v>
      </c>
      <c r="AA11" s="19" t="n">
        <v>0.0686748191423703</v>
      </c>
      <c r="AB11" s="19" t="n">
        <v>0.183685274846185</v>
      </c>
      <c r="AC11" s="19" t="n">
        <v>0</v>
      </c>
      <c r="AD11" s="19" t="n">
        <v>0</v>
      </c>
      <c r="AE11" s="19"/>
      <c r="AF11" s="19" t="n">
        <v>0.102174020021235</v>
      </c>
      <c r="AG11" s="19" t="n">
        <v>0.0660656643459041</v>
      </c>
      <c r="AH11" s="19" t="n">
        <v>0.0847976240800229</v>
      </c>
      <c r="AI11" s="19"/>
      <c r="AJ11" s="19" t="n">
        <v>0.0889397429293067</v>
      </c>
      <c r="AK11" s="19" t="n">
        <v>0.180653867712728</v>
      </c>
      <c r="AL11" s="19" t="n">
        <v>0</v>
      </c>
      <c r="AM11" s="19" t="s">
        <v>697</v>
      </c>
      <c r="AN11" s="19" t="n">
        <v>0.159697551750456</v>
      </c>
      <c r="AO11" s="19"/>
      <c r="AP11" s="19" t="n">
        <v>0.098332274518124</v>
      </c>
      <c r="AQ11" s="19" t="n">
        <v>0.195463096739196</v>
      </c>
      <c r="AR11" s="19" t="n">
        <v>0.0887262067803241</v>
      </c>
      <c r="AS11" s="19" t="n">
        <v>0</v>
      </c>
      <c r="AT11" s="19" t="n">
        <v>0</v>
      </c>
      <c r="AU11" s="19"/>
      <c r="AV11" s="19" t="n">
        <v>0.152180668290085</v>
      </c>
      <c r="AW11" s="19" t="n">
        <v>0.0621991788057157</v>
      </c>
      <c r="AX11" s="19" t="n">
        <v>0</v>
      </c>
      <c r="AY11" s="19" t="n">
        <v>0.149110278394379</v>
      </c>
      <c r="AZ11" s="19" t="n">
        <v>0.441943086800433</v>
      </c>
      <c r="BA11" s="19" t="n">
        <v>0.0761419444269247</v>
      </c>
      <c r="BB11" s="19"/>
      <c r="BC11" s="19" t="n">
        <v>0</v>
      </c>
      <c r="BD11" s="19" t="n">
        <v>0.12620564190635</v>
      </c>
      <c r="BE11" s="19" t="n">
        <v>0.205227685235559</v>
      </c>
      <c r="BF11" s="19" t="n">
        <v>0.112759452643151</v>
      </c>
      <c r="BG11" s="19" t="n">
        <v>0.222601831937518</v>
      </c>
    </row>
    <row r="12">
      <c r="B12" s="20" t="s">
        <v>691</v>
      </c>
      <c r="C12" s="19" t="n">
        <v>0.260340724428775</v>
      </c>
      <c r="D12" s="19" t="n">
        <v>0.276900068757119</v>
      </c>
      <c r="E12" s="19" t="n">
        <v>0.242826768265465</v>
      </c>
      <c r="F12" s="19"/>
      <c r="G12" s="19" t="n">
        <v>0.232861399993102</v>
      </c>
      <c r="H12" s="19" t="n">
        <v>0.261797425716758</v>
      </c>
      <c r="I12" s="19" t="n">
        <v>0.27383811559441</v>
      </c>
      <c r="J12" s="19" t="n">
        <v>0.352624392842047</v>
      </c>
      <c r="K12" s="19" t="n">
        <v>0.185661403809057</v>
      </c>
      <c r="L12" s="19" t="n">
        <v>0.239893770848881</v>
      </c>
      <c r="M12" s="19"/>
      <c r="N12" s="19" t="n">
        <v>0.227174837449529</v>
      </c>
      <c r="O12" s="19" t="n">
        <v>0.346707201541744</v>
      </c>
      <c r="P12" s="19" t="n">
        <v>0.343141638417571</v>
      </c>
      <c r="Q12" s="19" t="n">
        <v>0.152897501964022</v>
      </c>
      <c r="R12" s="19"/>
      <c r="S12" s="19" t="n">
        <v>0.329238397963967</v>
      </c>
      <c r="T12" s="19" t="n">
        <v>0.319036206216477</v>
      </c>
      <c r="U12" s="19" t="n">
        <v>0</v>
      </c>
      <c r="V12" s="19" t="n">
        <v>0.349177855734425</v>
      </c>
      <c r="W12" s="19" t="n">
        <v>0.471969327702585</v>
      </c>
      <c r="X12" s="19" t="n">
        <v>0</v>
      </c>
      <c r="Y12" s="19" t="n">
        <v>0.285714645800983</v>
      </c>
      <c r="Z12" s="19" t="n">
        <v>0.183807879787357</v>
      </c>
      <c r="AA12" s="19" t="n">
        <v>0.175333713948224</v>
      </c>
      <c r="AB12" s="19" t="n">
        <v>0.276138781480484</v>
      </c>
      <c r="AC12" s="19" t="n">
        <v>0</v>
      </c>
      <c r="AD12" s="19" t="n">
        <v>0</v>
      </c>
      <c r="AE12" s="19"/>
      <c r="AF12" s="19" t="n">
        <v>0.250442421509751</v>
      </c>
      <c r="AG12" s="19" t="n">
        <v>0.263793325985834</v>
      </c>
      <c r="AH12" s="19" t="n">
        <v>0.18969423753677</v>
      </c>
      <c r="AI12" s="19"/>
      <c r="AJ12" s="19" t="n">
        <v>0.287647926665422</v>
      </c>
      <c r="AK12" s="19" t="n">
        <v>0.231090035856433</v>
      </c>
      <c r="AL12" s="19" t="n">
        <v>0.14681193875353</v>
      </c>
      <c r="AM12" s="19" t="s">
        <v>697</v>
      </c>
      <c r="AN12" s="19" t="n">
        <v>0.18283684744627</v>
      </c>
      <c r="AO12" s="19"/>
      <c r="AP12" s="19" t="n">
        <v>0.248432814863812</v>
      </c>
      <c r="AQ12" s="19" t="n">
        <v>0.257764728519217</v>
      </c>
      <c r="AR12" s="19" t="n">
        <v>0.181415169251531</v>
      </c>
      <c r="AS12" s="19" t="n">
        <v>0.272157066082684</v>
      </c>
      <c r="AT12" s="19" t="n">
        <v>0.659539451574055</v>
      </c>
      <c r="AU12" s="19"/>
      <c r="AV12" s="19" t="n">
        <v>0.255205897557525</v>
      </c>
      <c r="AW12" s="19" t="n">
        <v>0.264904823988679</v>
      </c>
      <c r="AX12" s="19" t="n">
        <v>0.261438002532083</v>
      </c>
      <c r="AY12" s="19" t="n">
        <v>0.224996622802423</v>
      </c>
      <c r="AZ12" s="19" t="n">
        <v>0.288421586644836</v>
      </c>
      <c r="BA12" s="19" t="n">
        <v>0.287101500282575</v>
      </c>
      <c r="BB12" s="19"/>
      <c r="BC12" s="19" t="n">
        <v>0.351701320451998</v>
      </c>
      <c r="BD12" s="19" t="n">
        <v>0.326218471731074</v>
      </c>
      <c r="BE12" s="19" t="n">
        <v>0.115513916307888</v>
      </c>
      <c r="BF12" s="19" t="n">
        <v>0.11166815738259</v>
      </c>
      <c r="BG12" s="19" t="n">
        <v>0.385769430811359</v>
      </c>
    </row>
    <row r="13">
      <c r="B13" s="20" t="s">
        <v>692</v>
      </c>
      <c r="C13" s="19" t="n">
        <v>0.128373263486668</v>
      </c>
      <c r="D13" s="19" t="n">
        <v>0.126998505951638</v>
      </c>
      <c r="E13" s="19" t="n">
        <v>0.129827272940561</v>
      </c>
      <c r="F13" s="19"/>
      <c r="G13" s="19" t="n">
        <v>0.0898451038148013</v>
      </c>
      <c r="H13" s="19" t="n">
        <v>0.0647908081092293</v>
      </c>
      <c r="I13" s="19" t="n">
        <v>0.221604998084078</v>
      </c>
      <c r="J13" s="19" t="n">
        <v>0.11187366199045</v>
      </c>
      <c r="K13" s="19" t="n">
        <v>0.149664322785487</v>
      </c>
      <c r="L13" s="19" t="n">
        <v>0.125849765879397</v>
      </c>
      <c r="M13" s="19"/>
      <c r="N13" s="19" t="n">
        <v>0.154798165178931</v>
      </c>
      <c r="O13" s="19" t="n">
        <v>0.0421982793612132</v>
      </c>
      <c r="P13" s="19" t="n">
        <v>0.128742993133813</v>
      </c>
      <c r="Q13" s="19" t="n">
        <v>0.164595524914548</v>
      </c>
      <c r="R13" s="19"/>
      <c r="S13" s="19" t="n">
        <v>0.0534365897312392</v>
      </c>
      <c r="T13" s="19" t="n">
        <v>0.194623596134031</v>
      </c>
      <c r="U13" s="19" t="n">
        <v>0</v>
      </c>
      <c r="V13" s="19" t="n">
        <v>0.0761668963065856</v>
      </c>
      <c r="W13" s="19" t="n">
        <v>0.105206870234427</v>
      </c>
      <c r="X13" s="19" t="n">
        <v>0.16815317764504</v>
      </c>
      <c r="Y13" s="19" t="n">
        <v>0.215191590133815</v>
      </c>
      <c r="Z13" s="19" t="n">
        <v>0.19093613666623</v>
      </c>
      <c r="AA13" s="19" t="n">
        <v>0.0616623046767414</v>
      </c>
      <c r="AB13" s="19" t="n">
        <v>0.182897870932414</v>
      </c>
      <c r="AC13" s="19" t="n">
        <v>0.439004591697368</v>
      </c>
      <c r="AD13" s="19" t="n">
        <v>0</v>
      </c>
      <c r="AE13" s="19"/>
      <c r="AF13" s="19" t="n">
        <v>0.138405137278046</v>
      </c>
      <c r="AG13" s="19" t="n">
        <v>0.120005140674998</v>
      </c>
      <c r="AH13" s="19" t="n">
        <v>0.204568691013275</v>
      </c>
      <c r="AI13" s="19"/>
      <c r="AJ13" s="19" t="n">
        <v>0.0965505008087348</v>
      </c>
      <c r="AK13" s="19" t="n">
        <v>0.0779876451351038</v>
      </c>
      <c r="AL13" s="19" t="n">
        <v>0.220512464524252</v>
      </c>
      <c r="AM13" s="19" t="s">
        <v>697</v>
      </c>
      <c r="AN13" s="19" t="n">
        <v>0.142860980681173</v>
      </c>
      <c r="AO13" s="19"/>
      <c r="AP13" s="19" t="n">
        <v>0.0401623316560761</v>
      </c>
      <c r="AQ13" s="19" t="n">
        <v>0.102226555431556</v>
      </c>
      <c r="AR13" s="19" t="n">
        <v>0.236211797412011</v>
      </c>
      <c r="AS13" s="19" t="n">
        <v>0.151823316120414</v>
      </c>
      <c r="AT13" s="19" t="n">
        <v>0.340460548425945</v>
      </c>
      <c r="AU13" s="19"/>
      <c r="AV13" s="19" t="n">
        <v>0.146739107137861</v>
      </c>
      <c r="AW13" s="19" t="n">
        <v>0</v>
      </c>
      <c r="AX13" s="19" t="n">
        <v>0.346638386947134</v>
      </c>
      <c r="AY13" s="19" t="n">
        <v>0.107550004212256</v>
      </c>
      <c r="AZ13" s="19" t="n">
        <v>0.148885970858343</v>
      </c>
      <c r="BA13" s="19" t="n">
        <v>0.13157711815531</v>
      </c>
      <c r="BB13" s="19"/>
      <c r="BC13" s="19" t="n">
        <v>0.0740344246613033</v>
      </c>
      <c r="BD13" s="19" t="n">
        <v>0.223176612881555</v>
      </c>
      <c r="BE13" s="19" t="n">
        <v>0.125815299613124</v>
      </c>
      <c r="BF13" s="19" t="n">
        <v>0.174757740227646</v>
      </c>
      <c r="BG13" s="19" t="n">
        <v>0</v>
      </c>
    </row>
    <row r="14">
      <c r="B14" s="20" t="s">
        <v>598</v>
      </c>
      <c r="C14" s="19" t="n">
        <v>0.133184251733628</v>
      </c>
      <c r="D14" s="19" t="n">
        <v>0.142132676437445</v>
      </c>
      <c r="E14" s="19" t="n">
        <v>0.123719968916278</v>
      </c>
      <c r="F14" s="19"/>
      <c r="G14" s="19" t="n">
        <v>0.143268998310085</v>
      </c>
      <c r="H14" s="19" t="n">
        <v>0</v>
      </c>
      <c r="I14" s="19" t="n">
        <v>0.120466991997804</v>
      </c>
      <c r="J14" s="19" t="n">
        <v>0.153752896058986</v>
      </c>
      <c r="K14" s="19" t="n">
        <v>0.23481635398147</v>
      </c>
      <c r="L14" s="19" t="n">
        <v>0.168666323752877</v>
      </c>
      <c r="M14" s="19"/>
      <c r="N14" s="19" t="n">
        <v>0.0893329927942373</v>
      </c>
      <c r="O14" s="19" t="n">
        <v>0.0826827572086264</v>
      </c>
      <c r="P14" s="19" t="n">
        <v>0.165945511633939</v>
      </c>
      <c r="Q14" s="19" t="n">
        <v>0.207097093333774</v>
      </c>
      <c r="R14" s="19"/>
      <c r="S14" s="19" t="n">
        <v>0.0954243752905792</v>
      </c>
      <c r="T14" s="19" t="n">
        <v>0.166886661359983</v>
      </c>
      <c r="U14" s="19" t="n">
        <v>0.250996702789728</v>
      </c>
      <c r="V14" s="19" t="n">
        <v>0.15352789860612</v>
      </c>
      <c r="W14" s="19" t="n">
        <v>0.106959501206518</v>
      </c>
      <c r="X14" s="19" t="n">
        <v>0</v>
      </c>
      <c r="Y14" s="19" t="n">
        <v>0.290902411193641</v>
      </c>
      <c r="Z14" s="19" t="n">
        <v>0.15353754912742</v>
      </c>
      <c r="AA14" s="19" t="n">
        <v>0.114251544526887</v>
      </c>
      <c r="AB14" s="19" t="n">
        <v>0</v>
      </c>
      <c r="AC14" s="19" t="n">
        <v>0</v>
      </c>
      <c r="AD14" s="19" t="n">
        <v>0.466115960407712</v>
      </c>
      <c r="AE14" s="19"/>
      <c r="AF14" s="19" t="n">
        <v>0.190865161632619</v>
      </c>
      <c r="AG14" s="19" t="n">
        <v>0.11442570867565</v>
      </c>
      <c r="AH14" s="19" t="n">
        <v>0.0922139268643119</v>
      </c>
      <c r="AI14" s="19"/>
      <c r="AJ14" s="19" t="n">
        <v>0.138420609138252</v>
      </c>
      <c r="AK14" s="19" t="n">
        <v>0.0784688195915004</v>
      </c>
      <c r="AL14" s="19" t="n">
        <v>0.158144465780056</v>
      </c>
      <c r="AM14" s="19" t="s">
        <v>697</v>
      </c>
      <c r="AN14" s="19" t="n">
        <v>0.142327749192491</v>
      </c>
      <c r="AO14" s="19"/>
      <c r="AP14" s="19" t="n">
        <v>0.129014596705589</v>
      </c>
      <c r="AQ14" s="19" t="n">
        <v>0.104997090533016</v>
      </c>
      <c r="AR14" s="19" t="n">
        <v>0.134708956903839</v>
      </c>
      <c r="AS14" s="19" t="n">
        <v>0.231705950567667</v>
      </c>
      <c r="AT14" s="19" t="n">
        <v>0</v>
      </c>
      <c r="AU14" s="19"/>
      <c r="AV14" s="19" t="n">
        <v>0.073641104148127</v>
      </c>
      <c r="AW14" s="19" t="n">
        <v>0.134974447617411</v>
      </c>
      <c r="AX14" s="19" t="n">
        <v>0.23214479523517</v>
      </c>
      <c r="AY14" s="19" t="n">
        <v>0.190433339047709</v>
      </c>
      <c r="AZ14" s="19" t="n">
        <v>0</v>
      </c>
      <c r="BA14" s="19" t="n">
        <v>0.192007372872074</v>
      </c>
      <c r="BB14" s="19"/>
      <c r="BC14" s="19" t="n">
        <v>0.17543159064773</v>
      </c>
      <c r="BD14" s="19" t="n">
        <v>0.129098790355402</v>
      </c>
      <c r="BE14" s="19" t="n">
        <v>0.0235660164833832</v>
      </c>
      <c r="BF14" s="19" t="n">
        <v>0.142030877174305</v>
      </c>
      <c r="BG14" s="19" t="n">
        <v>0.218072904764713</v>
      </c>
    </row>
    <row r="15">
      <c r="B15" s="20" t="s">
        <v>693</v>
      </c>
      <c r="C15" s="19" t="n">
        <v>0.0993765090536162</v>
      </c>
      <c r="D15" s="19" t="n">
        <v>0.10830137421152</v>
      </c>
      <c r="E15" s="19" t="n">
        <v>0.0899371439411077</v>
      </c>
      <c r="F15" s="19"/>
      <c r="G15" s="19" t="n">
        <v>0</v>
      </c>
      <c r="H15" s="19" t="n">
        <v>0.146230579700554</v>
      </c>
      <c r="I15" s="19" t="n">
        <v>0.0397889255292609</v>
      </c>
      <c r="J15" s="19" t="n">
        <v>0.136092823657526</v>
      </c>
      <c r="K15" s="19" t="n">
        <v>0.153265322120009</v>
      </c>
      <c r="L15" s="19" t="n">
        <v>0.146269683740708</v>
      </c>
      <c r="M15" s="19"/>
      <c r="N15" s="19" t="n">
        <v>0.0626379750955373</v>
      </c>
      <c r="O15" s="19" t="n">
        <v>0.0822430135293147</v>
      </c>
      <c r="P15" s="19" t="n">
        <v>0.132770149995473</v>
      </c>
      <c r="Q15" s="19" t="n">
        <v>0.133889473595495</v>
      </c>
      <c r="R15" s="19"/>
      <c r="S15" s="19" t="n">
        <v>0.0429295659910179</v>
      </c>
      <c r="T15" s="19" t="n">
        <v>0.0453528676290243</v>
      </c>
      <c r="U15" s="19" t="n">
        <v>0.266700466949617</v>
      </c>
      <c r="V15" s="19" t="n">
        <v>0</v>
      </c>
      <c r="W15" s="19" t="n">
        <v>0</v>
      </c>
      <c r="X15" s="19" t="n">
        <v>0.464873053721053</v>
      </c>
      <c r="Y15" s="19" t="n">
        <v>0.0978047710143968</v>
      </c>
      <c r="Z15" s="19" t="n">
        <v>0.318180885291571</v>
      </c>
      <c r="AA15" s="19" t="n">
        <v>0.055660534597558</v>
      </c>
      <c r="AB15" s="19" t="n">
        <v>0.113921467488202</v>
      </c>
      <c r="AC15" s="19" t="n">
        <v>0.207698709175314</v>
      </c>
      <c r="AD15" s="19" t="n">
        <v>0.251208723211956</v>
      </c>
      <c r="AE15" s="19"/>
      <c r="AF15" s="19" t="n">
        <v>0.149768669076399</v>
      </c>
      <c r="AG15" s="19" t="n">
        <v>0.108229748843379</v>
      </c>
      <c r="AH15" s="19" t="n">
        <v>0.0370308903735389</v>
      </c>
      <c r="AI15" s="19"/>
      <c r="AJ15" s="19" t="n">
        <v>0.170526488982794</v>
      </c>
      <c r="AK15" s="19" t="n">
        <v>0.0729995346166953</v>
      </c>
      <c r="AL15" s="19" t="n">
        <v>0.183389324087432</v>
      </c>
      <c r="AM15" s="19" t="s">
        <v>697</v>
      </c>
      <c r="AN15" s="19" t="n">
        <v>0</v>
      </c>
      <c r="AO15" s="19"/>
      <c r="AP15" s="19" t="n">
        <v>0.190812895217618</v>
      </c>
      <c r="AQ15" s="19" t="n">
        <v>0.0798380756759493</v>
      </c>
      <c r="AR15" s="19" t="n">
        <v>0.0734913307779468</v>
      </c>
      <c r="AS15" s="19" t="n">
        <v>0.167013062953288</v>
      </c>
      <c r="AT15" s="19" t="n">
        <v>0</v>
      </c>
      <c r="AU15" s="19"/>
      <c r="AV15" s="19" t="n">
        <v>0.0467243903428431</v>
      </c>
      <c r="AW15" s="19" t="n">
        <v>0.242742247147342</v>
      </c>
      <c r="AX15" s="19" t="n">
        <v>0</v>
      </c>
      <c r="AY15" s="19" t="n">
        <v>0.182190813044238</v>
      </c>
      <c r="AZ15" s="19" t="n">
        <v>0.120749355696388</v>
      </c>
      <c r="BA15" s="19" t="n">
        <v>0</v>
      </c>
      <c r="BB15" s="19"/>
      <c r="BC15" s="19" t="n">
        <v>0.258550800378998</v>
      </c>
      <c r="BD15" s="19" t="n">
        <v>0.0275990535661697</v>
      </c>
      <c r="BE15" s="19" t="n">
        <v>0.092502167001018</v>
      </c>
      <c r="BF15" s="19" t="n">
        <v>0.0433467993015784</v>
      </c>
      <c r="BG15" s="19" t="n">
        <v>0</v>
      </c>
    </row>
    <row r="16">
      <c r="B16" s="20" t="s">
        <v>100</v>
      </c>
      <c r="C16" s="21" t="n">
        <v>0.14159098842414</v>
      </c>
      <c r="D16" s="21" t="n">
        <v>0.0692679698565683</v>
      </c>
      <c r="E16" s="21" t="n">
        <v>0.218083278920365</v>
      </c>
      <c r="F16" s="21"/>
      <c r="G16" s="21" t="n">
        <v>0.0267288498963359</v>
      </c>
      <c r="H16" s="21" t="n">
        <v>0.128211393305236</v>
      </c>
      <c r="I16" s="21" t="n">
        <v>0.131630201306841</v>
      </c>
      <c r="J16" s="21" t="n">
        <v>0.158394956340231</v>
      </c>
      <c r="K16" s="21" t="n">
        <v>0.161128164663325</v>
      </c>
      <c r="L16" s="21" t="n">
        <v>0.225866800672377</v>
      </c>
      <c r="M16" s="21"/>
      <c r="N16" s="21" t="n">
        <v>0.0890270814594036</v>
      </c>
      <c r="O16" s="21" t="n">
        <v>0.190231101736285</v>
      </c>
      <c r="P16" s="21" t="n">
        <v>0.0626860205457562</v>
      </c>
      <c r="Q16" s="21" t="n">
        <v>0.250879801446923</v>
      </c>
      <c r="R16" s="21"/>
      <c r="S16" s="21" t="n">
        <v>0.1232577565425</v>
      </c>
      <c r="T16" s="21" t="n">
        <v>0.0931530213524036</v>
      </c>
      <c r="U16" s="21" t="n">
        <v>0</v>
      </c>
      <c r="V16" s="21" t="n">
        <v>0.263953422560874</v>
      </c>
      <c r="W16" s="21" t="n">
        <v>0.132843887698124</v>
      </c>
      <c r="X16" s="21" t="n">
        <v>0</v>
      </c>
      <c r="Y16" s="21" t="n">
        <v>0</v>
      </c>
      <c r="Z16" s="21" t="n">
        <v>0.15353754912742</v>
      </c>
      <c r="AA16" s="21" t="n">
        <v>0.30132129588848</v>
      </c>
      <c r="AB16" s="21" t="n">
        <v>0.077030792370432</v>
      </c>
      <c r="AC16" s="21" t="n">
        <v>0.207212297018135</v>
      </c>
      <c r="AD16" s="21" t="n">
        <v>0.282675316380333</v>
      </c>
      <c r="AE16" s="21"/>
      <c r="AF16" s="21" t="n">
        <v>0.14938899650635</v>
      </c>
      <c r="AG16" s="21" t="n">
        <v>0.144151663721619</v>
      </c>
      <c r="AH16" s="21" t="n">
        <v>0.204573785855339</v>
      </c>
      <c r="AI16" s="21"/>
      <c r="AJ16" s="21" t="n">
        <v>0.132935701450884</v>
      </c>
      <c r="AK16" s="21" t="n">
        <v>0.140635890503632</v>
      </c>
      <c r="AL16" s="21" t="n">
        <v>0.0844856382178208</v>
      </c>
      <c r="AM16" s="21" t="s">
        <v>697</v>
      </c>
      <c r="AN16" s="21" t="n">
        <v>0.299494685417222</v>
      </c>
      <c r="AO16" s="21"/>
      <c r="AP16" s="21" t="n">
        <v>0.22058867427681</v>
      </c>
      <c r="AQ16" s="21" t="n">
        <v>0.0902588063316958</v>
      </c>
      <c r="AR16" s="21" t="n">
        <v>0.138996453647604</v>
      </c>
      <c r="AS16" s="21" t="n">
        <v>0.125587030604928</v>
      </c>
      <c r="AT16" s="21" t="n">
        <v>0</v>
      </c>
      <c r="AU16" s="21"/>
      <c r="AV16" s="21" t="n">
        <v>0.0977535559510753</v>
      </c>
      <c r="AW16" s="21" t="n">
        <v>0.173384928401746</v>
      </c>
      <c r="AX16" s="21" t="n">
        <v>0.0704036484102855</v>
      </c>
      <c r="AY16" s="21" t="n">
        <v>0.103216846699839</v>
      </c>
      <c r="AZ16" s="21" t="n">
        <v>0</v>
      </c>
      <c r="BA16" s="21" t="n">
        <v>0.313172064263116</v>
      </c>
      <c r="BB16" s="21"/>
      <c r="BC16" s="21" t="n">
        <v>0.103491590897741</v>
      </c>
      <c r="BD16" s="21" t="n">
        <v>0.140612297344485</v>
      </c>
      <c r="BE16" s="21" t="n">
        <v>0.221701683095241</v>
      </c>
      <c r="BF16" s="21" t="n">
        <v>0.096693382854382</v>
      </c>
      <c r="BG16" s="21" t="n">
        <v>0.17355583248641</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93</v>
      </c>
      <c r="D7" s="11" t="n">
        <v>43</v>
      </c>
      <c r="E7" s="11" t="n">
        <v>49</v>
      </c>
      <c r="F7" s="11"/>
      <c r="G7" s="11" t="n">
        <v>13</v>
      </c>
      <c r="H7" s="11" t="n">
        <v>15</v>
      </c>
      <c r="I7" s="11" t="n">
        <v>17</v>
      </c>
      <c r="J7" s="11" t="n">
        <v>12</v>
      </c>
      <c r="K7" s="11" t="n">
        <v>19</v>
      </c>
      <c r="L7" s="11" t="n">
        <v>17</v>
      </c>
      <c r="M7" s="11"/>
      <c r="N7" s="11" t="n">
        <v>17</v>
      </c>
      <c r="O7" s="11" t="n">
        <v>26</v>
      </c>
      <c r="P7" s="11" t="n">
        <v>24</v>
      </c>
      <c r="Q7" s="11" t="n">
        <v>26</v>
      </c>
      <c r="R7" s="11"/>
      <c r="S7" s="11" t="n">
        <v>18</v>
      </c>
      <c r="T7" s="11" t="n">
        <v>14</v>
      </c>
      <c r="U7" s="11" t="n">
        <v>13</v>
      </c>
      <c r="V7" s="11" t="n">
        <v>5</v>
      </c>
      <c r="W7" s="11" t="n">
        <v>5</v>
      </c>
      <c r="X7" s="11" t="n">
        <v>9</v>
      </c>
      <c r="Y7" s="11" t="n">
        <v>5</v>
      </c>
      <c r="Z7" s="11" t="n">
        <v>4</v>
      </c>
      <c r="AA7" s="11" t="n">
        <v>8</v>
      </c>
      <c r="AB7" s="11" t="n">
        <v>9</v>
      </c>
      <c r="AC7" s="11" t="n">
        <v>1</v>
      </c>
      <c r="AD7" s="11" t="n">
        <v>2</v>
      </c>
      <c r="AE7" s="11"/>
      <c r="AF7" s="11" t="n">
        <v>34</v>
      </c>
      <c r="AG7" s="11" t="n">
        <v>38</v>
      </c>
      <c r="AH7" s="11" t="n">
        <v>11</v>
      </c>
      <c r="AI7" s="11"/>
      <c r="AJ7" s="11" t="n">
        <v>31</v>
      </c>
      <c r="AK7" s="11" t="n">
        <v>27</v>
      </c>
      <c r="AL7" s="11" t="n">
        <v>7</v>
      </c>
      <c r="AM7" s="11" t="n">
        <v>1</v>
      </c>
      <c r="AN7" s="11" t="n">
        <v>9</v>
      </c>
      <c r="AO7" s="11"/>
      <c r="AP7" s="11" t="n">
        <v>14</v>
      </c>
      <c r="AQ7" s="11" t="n">
        <v>31</v>
      </c>
      <c r="AR7" s="11" t="n">
        <v>12</v>
      </c>
      <c r="AS7" s="11" t="n">
        <v>13</v>
      </c>
      <c r="AT7" s="11" t="n">
        <v>5</v>
      </c>
      <c r="AU7" s="11"/>
      <c r="AV7" s="11" t="n">
        <v>31</v>
      </c>
      <c r="AW7" s="11" t="n">
        <v>14</v>
      </c>
      <c r="AX7" s="11" t="n">
        <v>9</v>
      </c>
      <c r="AY7" s="11" t="n">
        <v>14</v>
      </c>
      <c r="AZ7" s="11" t="n">
        <v>8</v>
      </c>
      <c r="BA7" s="11" t="n">
        <v>7</v>
      </c>
      <c r="BB7" s="11"/>
      <c r="BC7" s="11" t="n">
        <v>21</v>
      </c>
      <c r="BD7" s="11" t="n">
        <v>29</v>
      </c>
      <c r="BE7" s="11" t="n">
        <v>27</v>
      </c>
      <c r="BF7" s="11" t="n">
        <v>5</v>
      </c>
      <c r="BG7" s="11" t="n">
        <v>1</v>
      </c>
    </row>
    <row r="8" ht="30" customHeight="1">
      <c r="B8" s="12" t="s">
        <v>20</v>
      </c>
      <c r="C8" s="12" t="n">
        <v>96</v>
      </c>
      <c r="D8" s="12" t="n">
        <v>43</v>
      </c>
      <c r="E8" s="12" t="n">
        <v>52</v>
      </c>
      <c r="F8" s="12"/>
      <c r="G8" s="12" t="n">
        <v>13</v>
      </c>
      <c r="H8" s="12" t="n">
        <v>17</v>
      </c>
      <c r="I8" s="12" t="n">
        <v>19</v>
      </c>
      <c r="J8" s="12" t="n">
        <v>12</v>
      </c>
      <c r="K8" s="12" t="n">
        <v>18</v>
      </c>
      <c r="L8" s="12" t="n">
        <v>17</v>
      </c>
      <c r="M8" s="12"/>
      <c r="N8" s="12" t="n">
        <v>18</v>
      </c>
      <c r="O8" s="12" t="n">
        <v>29</v>
      </c>
      <c r="P8" s="12" t="n">
        <v>24</v>
      </c>
      <c r="Q8" s="12" t="n">
        <v>25</v>
      </c>
      <c r="R8" s="12"/>
      <c r="S8" s="12" t="n">
        <v>17</v>
      </c>
      <c r="T8" s="12" t="n">
        <v>15</v>
      </c>
      <c r="U8" s="12" t="n">
        <v>15</v>
      </c>
      <c r="V8" s="12" t="n">
        <v>6</v>
      </c>
      <c r="W8" s="12" t="n">
        <v>6</v>
      </c>
      <c r="X8" s="12" t="n">
        <v>11</v>
      </c>
      <c r="Y8" s="12" t="n">
        <v>5</v>
      </c>
      <c r="Z8" s="12" t="n">
        <v>3</v>
      </c>
      <c r="AA8" s="12" t="n">
        <v>8</v>
      </c>
      <c r="AB8" s="12" t="n">
        <v>9</v>
      </c>
      <c r="AC8" s="12" t="n">
        <v>1</v>
      </c>
      <c r="AD8" s="12" t="n">
        <v>2</v>
      </c>
      <c r="AE8" s="12"/>
      <c r="AF8" s="12" t="n">
        <v>34</v>
      </c>
      <c r="AG8" s="12" t="n">
        <v>40</v>
      </c>
      <c r="AH8" s="12" t="n">
        <v>11</v>
      </c>
      <c r="AI8" s="12"/>
      <c r="AJ8" s="12" t="n">
        <v>32</v>
      </c>
      <c r="AK8" s="12" t="n">
        <v>29</v>
      </c>
      <c r="AL8" s="12" t="n">
        <v>7</v>
      </c>
      <c r="AM8" s="12" t="n">
        <v>1</v>
      </c>
      <c r="AN8" s="12" t="n">
        <v>9</v>
      </c>
      <c r="AO8" s="12"/>
      <c r="AP8" s="12" t="n">
        <v>15</v>
      </c>
      <c r="AQ8" s="12" t="n">
        <v>32</v>
      </c>
      <c r="AR8" s="12" t="n">
        <v>12</v>
      </c>
      <c r="AS8" s="12" t="n">
        <v>13</v>
      </c>
      <c r="AT8" s="12" t="n">
        <v>6</v>
      </c>
      <c r="AU8" s="12"/>
      <c r="AV8" s="12" t="n">
        <v>32</v>
      </c>
      <c r="AW8" s="12" t="n">
        <v>15</v>
      </c>
      <c r="AX8" s="12" t="n">
        <v>9</v>
      </c>
      <c r="AY8" s="12" t="n">
        <v>14</v>
      </c>
      <c r="AZ8" s="12" t="n">
        <v>9</v>
      </c>
      <c r="BA8" s="12" t="n">
        <v>7</v>
      </c>
      <c r="BB8" s="12"/>
      <c r="BC8" s="12" t="n">
        <v>21</v>
      </c>
      <c r="BD8" s="12" t="n">
        <v>29</v>
      </c>
      <c r="BE8" s="12" t="n">
        <v>28</v>
      </c>
      <c r="BF8" s="12" t="n">
        <v>6</v>
      </c>
      <c r="BG8" s="12" t="n">
        <v>1</v>
      </c>
    </row>
    <row r="9">
      <c r="B9" s="20" t="s">
        <v>721</v>
      </c>
      <c r="C9" s="19" t="n">
        <v>0.151787835024251</v>
      </c>
      <c r="D9" s="19" t="n">
        <v>0.174087505218806</v>
      </c>
      <c r="E9" s="19" t="n">
        <v>0.135620370207215</v>
      </c>
      <c r="F9" s="19"/>
      <c r="G9" s="19" t="n">
        <v>0.147640869680509</v>
      </c>
      <c r="H9" s="19" t="n">
        <v>0.0366928430337219</v>
      </c>
      <c r="I9" s="19" t="n">
        <v>0.113861397776947</v>
      </c>
      <c r="J9" s="19" t="n">
        <v>0.232903150718014</v>
      </c>
      <c r="K9" s="19" t="n">
        <v>0.120234000853957</v>
      </c>
      <c r="L9" s="19" t="n">
        <v>0.288880788043743</v>
      </c>
      <c r="M9" s="19"/>
      <c r="N9" s="19" t="n">
        <v>0.140561348562116</v>
      </c>
      <c r="O9" s="19" t="n">
        <v>0.0707729147569126</v>
      </c>
      <c r="P9" s="19" t="n">
        <v>0.216187861580515</v>
      </c>
      <c r="Q9" s="19" t="n">
        <v>0.19213847435607</v>
      </c>
      <c r="R9" s="19"/>
      <c r="S9" s="19" t="n">
        <v>0.157495258630864</v>
      </c>
      <c r="T9" s="19" t="n">
        <v>0.136070547069172</v>
      </c>
      <c r="U9" s="19" t="n">
        <v>0.065452254220795</v>
      </c>
      <c r="V9" s="19" t="n">
        <v>0.205968492860146</v>
      </c>
      <c r="W9" s="19" t="n">
        <v>0.178653076261156</v>
      </c>
      <c r="X9" s="19" t="n">
        <v>0.204419424567492</v>
      </c>
      <c r="Y9" s="19" t="n">
        <v>0.41213246022241</v>
      </c>
      <c r="Z9" s="19" t="n">
        <v>0</v>
      </c>
      <c r="AA9" s="19" t="n">
        <v>0.109697518254584</v>
      </c>
      <c r="AB9" s="19" t="n">
        <v>0.0930616587112833</v>
      </c>
      <c r="AC9" s="19" t="n">
        <v>1</v>
      </c>
      <c r="AD9" s="19" t="n">
        <v>0</v>
      </c>
      <c r="AE9" s="19"/>
      <c r="AF9" s="19" t="n">
        <v>0.178929120959575</v>
      </c>
      <c r="AG9" s="19" t="n">
        <v>0.183372780120216</v>
      </c>
      <c r="AH9" s="19" t="n">
        <v>0</v>
      </c>
      <c r="AI9" s="19"/>
      <c r="AJ9" s="19" t="n">
        <v>0.254569371109832</v>
      </c>
      <c r="AK9" s="19" t="n">
        <v>0.158922219991271</v>
      </c>
      <c r="AL9" s="19" t="n">
        <v>0</v>
      </c>
      <c r="AM9" s="19" t="n">
        <v>0</v>
      </c>
      <c r="AN9" s="19" t="n">
        <v>0</v>
      </c>
      <c r="AO9" s="19"/>
      <c r="AP9" s="19" t="n">
        <v>0.214264518567029</v>
      </c>
      <c r="AQ9" s="19" t="n">
        <v>0.14292322310136</v>
      </c>
      <c r="AR9" s="19" t="n">
        <v>0.164413639343605</v>
      </c>
      <c r="AS9" s="19" t="n">
        <v>0.14960202225564</v>
      </c>
      <c r="AT9" s="19" t="n">
        <v>0</v>
      </c>
      <c r="AU9" s="19"/>
      <c r="AV9" s="19" t="n">
        <v>0.18019435381975</v>
      </c>
      <c r="AW9" s="19" t="n">
        <v>0.272670567606504</v>
      </c>
      <c r="AX9" s="19" t="n">
        <v>0.105885672351846</v>
      </c>
      <c r="AY9" s="19" t="n">
        <v>0.142363616606854</v>
      </c>
      <c r="AZ9" s="19" t="n">
        <v>0</v>
      </c>
      <c r="BA9" s="19" t="n">
        <v>0.149120008754179</v>
      </c>
      <c r="BB9" s="19"/>
      <c r="BC9" s="19" t="n">
        <v>0.135204810317933</v>
      </c>
      <c r="BD9" s="19" t="n">
        <v>0.178785049624984</v>
      </c>
      <c r="BE9" s="19" t="n">
        <v>0.158689901530601</v>
      </c>
      <c r="BF9" s="19" t="n">
        <v>0</v>
      </c>
      <c r="BG9" s="19" t="n">
        <v>1</v>
      </c>
    </row>
    <row r="10">
      <c r="B10" s="20" t="s">
        <v>689</v>
      </c>
      <c r="C10" s="19" t="n">
        <v>0.153446773184727</v>
      </c>
      <c r="D10" s="19" t="n">
        <v>0.253907387031088</v>
      </c>
      <c r="E10" s="19" t="n">
        <v>0.0715727249064869</v>
      </c>
      <c r="F10" s="19"/>
      <c r="G10" s="19" t="n">
        <v>0</v>
      </c>
      <c r="H10" s="19" t="n">
        <v>0.208331803889482</v>
      </c>
      <c r="I10" s="19" t="n">
        <v>0.215009627386705</v>
      </c>
      <c r="J10" s="19" t="n">
        <v>0.0921271451925032</v>
      </c>
      <c r="K10" s="19" t="n">
        <v>0.108950915671922</v>
      </c>
      <c r="L10" s="19" t="n">
        <v>0.243686694764786</v>
      </c>
      <c r="M10" s="19"/>
      <c r="N10" s="19" t="n">
        <v>0.347479051004926</v>
      </c>
      <c r="O10" s="19" t="n">
        <v>0.117249067576728</v>
      </c>
      <c r="P10" s="19" t="n">
        <v>0.0480212453608234</v>
      </c>
      <c r="Q10" s="19" t="n">
        <v>0.15811315615817</v>
      </c>
      <c r="R10" s="19"/>
      <c r="S10" s="19" t="n">
        <v>0.0492977668805169</v>
      </c>
      <c r="T10" s="19" t="n">
        <v>0.253525035320746</v>
      </c>
      <c r="U10" s="19" t="n">
        <v>0.0797433538498312</v>
      </c>
      <c r="V10" s="19" t="n">
        <v>0.392366642509227</v>
      </c>
      <c r="W10" s="19" t="n">
        <v>0.441559603360235</v>
      </c>
      <c r="X10" s="19" t="n">
        <v>0.138687690301273</v>
      </c>
      <c r="Y10" s="19" t="n">
        <v>0</v>
      </c>
      <c r="Z10" s="19" t="n">
        <v>0</v>
      </c>
      <c r="AA10" s="19" t="n">
        <v>0.131051736998332</v>
      </c>
      <c r="AB10" s="19" t="n">
        <v>0.0930616587112833</v>
      </c>
      <c r="AC10" s="19" t="n">
        <v>0</v>
      </c>
      <c r="AD10" s="19" t="n">
        <v>0.492400347339157</v>
      </c>
      <c r="AE10" s="19"/>
      <c r="AF10" s="19" t="n">
        <v>0.27457010926073</v>
      </c>
      <c r="AG10" s="19" t="n">
        <v>0.102474210275663</v>
      </c>
      <c r="AH10" s="19" t="n">
        <v>0.11251549287686</v>
      </c>
      <c r="AI10" s="19"/>
      <c r="AJ10" s="19" t="n">
        <v>0.338757651723018</v>
      </c>
      <c r="AK10" s="19" t="n">
        <v>0.0964765894595752</v>
      </c>
      <c r="AL10" s="19" t="n">
        <v>0</v>
      </c>
      <c r="AM10" s="19" t="n">
        <v>0</v>
      </c>
      <c r="AN10" s="19" t="n">
        <v>0</v>
      </c>
      <c r="AO10" s="19"/>
      <c r="AP10" s="19" t="n">
        <v>0.288425547207638</v>
      </c>
      <c r="AQ10" s="19" t="n">
        <v>0.086764110897435</v>
      </c>
      <c r="AR10" s="19" t="n">
        <v>0.099551928095722</v>
      </c>
      <c r="AS10" s="19" t="n">
        <v>0.489365400050108</v>
      </c>
      <c r="AT10" s="19" t="n">
        <v>0</v>
      </c>
      <c r="AU10" s="19"/>
      <c r="AV10" s="19" t="n">
        <v>0.0876909552622361</v>
      </c>
      <c r="AW10" s="19" t="n">
        <v>0.284866346336912</v>
      </c>
      <c r="AX10" s="19" t="n">
        <v>0.113220350994917</v>
      </c>
      <c r="AY10" s="19" t="n">
        <v>0.389223588347019</v>
      </c>
      <c r="AZ10" s="19" t="n">
        <v>0</v>
      </c>
      <c r="BA10" s="19" t="n">
        <v>0.174708711883953</v>
      </c>
      <c r="BB10" s="19"/>
      <c r="BC10" s="19" t="n">
        <v>0.201078703249784</v>
      </c>
      <c r="BD10" s="19" t="n">
        <v>0.132030622239873</v>
      </c>
      <c r="BE10" s="19" t="n">
        <v>0.144802066345701</v>
      </c>
      <c r="BF10" s="19" t="n">
        <v>0.213490795557763</v>
      </c>
      <c r="BG10" s="19" t="n">
        <v>0</v>
      </c>
    </row>
    <row r="11">
      <c r="B11" s="20" t="s">
        <v>690</v>
      </c>
      <c r="C11" s="19" t="n">
        <v>0.317090253802812</v>
      </c>
      <c r="D11" s="19" t="n">
        <v>0.337992521228561</v>
      </c>
      <c r="E11" s="19" t="n">
        <v>0.304915353475577</v>
      </c>
      <c r="F11" s="19"/>
      <c r="G11" s="19" t="n">
        <v>0.273750678878521</v>
      </c>
      <c r="H11" s="19" t="n">
        <v>0.411182861418125</v>
      </c>
      <c r="I11" s="19" t="n">
        <v>0.288619445117941</v>
      </c>
      <c r="J11" s="19" t="n">
        <v>0.257811356380143</v>
      </c>
      <c r="K11" s="19" t="n">
        <v>0.411108745854489</v>
      </c>
      <c r="L11" s="19" t="n">
        <v>0.227365797281786</v>
      </c>
      <c r="M11" s="19"/>
      <c r="N11" s="19" t="n">
        <v>0.160833091655522</v>
      </c>
      <c r="O11" s="19" t="n">
        <v>0.390823395051822</v>
      </c>
      <c r="P11" s="19" t="n">
        <v>0.367174449013627</v>
      </c>
      <c r="Q11" s="19" t="n">
        <v>0.294977636526418</v>
      </c>
      <c r="R11" s="19"/>
      <c r="S11" s="19" t="n">
        <v>0.557519481595674</v>
      </c>
      <c r="T11" s="19" t="n">
        <v>0.207001223807497</v>
      </c>
      <c r="U11" s="19" t="n">
        <v>0.339095934731301</v>
      </c>
      <c r="V11" s="19" t="n">
        <v>0</v>
      </c>
      <c r="W11" s="19" t="n">
        <v>0.208584233910844</v>
      </c>
      <c r="X11" s="19" t="n">
        <v>0.226783409553811</v>
      </c>
      <c r="Y11" s="19" t="n">
        <v>0</v>
      </c>
      <c r="Z11" s="19" t="n">
        <v>0.770529078574815</v>
      </c>
      <c r="AA11" s="19" t="n">
        <v>0.233991048124925</v>
      </c>
      <c r="AB11" s="19" t="n">
        <v>0.553063337559577</v>
      </c>
      <c r="AC11" s="19" t="n">
        <v>0</v>
      </c>
      <c r="AD11" s="19" t="n">
        <v>0</v>
      </c>
      <c r="AE11" s="19"/>
      <c r="AF11" s="19" t="n">
        <v>0.200513099489077</v>
      </c>
      <c r="AG11" s="19" t="n">
        <v>0.414917213411676</v>
      </c>
      <c r="AH11" s="19" t="n">
        <v>0.461615379576679</v>
      </c>
      <c r="AI11" s="19"/>
      <c r="AJ11" s="19" t="n">
        <v>0.191673438444201</v>
      </c>
      <c r="AK11" s="19" t="n">
        <v>0.368520778984594</v>
      </c>
      <c r="AL11" s="19" t="n">
        <v>0.703541646457964</v>
      </c>
      <c r="AM11" s="19" t="n">
        <v>0</v>
      </c>
      <c r="AN11" s="19" t="n">
        <v>0.403607096808918</v>
      </c>
      <c r="AO11" s="19"/>
      <c r="AP11" s="19" t="n">
        <v>0.219553496169038</v>
      </c>
      <c r="AQ11" s="19" t="n">
        <v>0.390163596221213</v>
      </c>
      <c r="AR11" s="19" t="n">
        <v>0.387907896386188</v>
      </c>
      <c r="AS11" s="19" t="n">
        <v>0</v>
      </c>
      <c r="AT11" s="19" t="n">
        <v>0.653924990248813</v>
      </c>
      <c r="AU11" s="19"/>
      <c r="AV11" s="19" t="n">
        <v>0.340592879642045</v>
      </c>
      <c r="AW11" s="19" t="n">
        <v>0.160257381326029</v>
      </c>
      <c r="AX11" s="19" t="n">
        <v>0.542743322217623</v>
      </c>
      <c r="AY11" s="19" t="n">
        <v>0.0590187532852659</v>
      </c>
      <c r="AZ11" s="19" t="n">
        <v>0.520034587282462</v>
      </c>
      <c r="BA11" s="19" t="n">
        <v>0.389887287677114</v>
      </c>
      <c r="BB11" s="19"/>
      <c r="BC11" s="19" t="n">
        <v>0.16975555717557</v>
      </c>
      <c r="BD11" s="19" t="n">
        <v>0.3881554358536</v>
      </c>
      <c r="BE11" s="19" t="n">
        <v>0.362715243505189</v>
      </c>
      <c r="BF11" s="19" t="n">
        <v>0.379837884469515</v>
      </c>
      <c r="BG11" s="19" t="n">
        <v>0</v>
      </c>
    </row>
    <row r="12">
      <c r="B12" s="20" t="s">
        <v>691</v>
      </c>
      <c r="C12" s="19" t="n">
        <v>0.180475919088663</v>
      </c>
      <c r="D12" s="19" t="n">
        <v>0.120026855989725</v>
      </c>
      <c r="E12" s="19" t="n">
        <v>0.234390674749086</v>
      </c>
      <c r="F12" s="19"/>
      <c r="G12" s="19" t="n">
        <v>0.407841663022458</v>
      </c>
      <c r="H12" s="19" t="n">
        <v>0.145371426543254</v>
      </c>
      <c r="I12" s="19" t="n">
        <v>0.174220878724582</v>
      </c>
      <c r="J12" s="19" t="n">
        <v>0.0949217629088794</v>
      </c>
      <c r="K12" s="19" t="n">
        <v>0.1627534141401</v>
      </c>
      <c r="L12" s="19" t="n">
        <v>0.125470839984173</v>
      </c>
      <c r="M12" s="19"/>
      <c r="N12" s="19" t="n">
        <v>0.256624556089464</v>
      </c>
      <c r="O12" s="19" t="n">
        <v>0.27166621568333</v>
      </c>
      <c r="P12" s="19" t="n">
        <v>0.0830538769747493</v>
      </c>
      <c r="Q12" s="19" t="n">
        <v>0.113446433263463</v>
      </c>
      <c r="R12" s="19"/>
      <c r="S12" s="19" t="n">
        <v>0.0659760193203352</v>
      </c>
      <c r="T12" s="19" t="n">
        <v>0.21291264776644</v>
      </c>
      <c r="U12" s="19" t="n">
        <v>0.0789853451379479</v>
      </c>
      <c r="V12" s="19" t="n">
        <v>0.401664864630627</v>
      </c>
      <c r="W12" s="19" t="n">
        <v>0</v>
      </c>
      <c r="X12" s="19" t="n">
        <v>0.222186673889337</v>
      </c>
      <c r="Y12" s="19" t="n">
        <v>0.172813274966437</v>
      </c>
      <c r="Z12" s="19" t="n">
        <v>0</v>
      </c>
      <c r="AA12" s="19" t="n">
        <v>0.405455566186405</v>
      </c>
      <c r="AB12" s="19" t="n">
        <v>0.260813345017856</v>
      </c>
      <c r="AC12" s="19" t="n">
        <v>0</v>
      </c>
      <c r="AD12" s="19" t="n">
        <v>0.507599652660843</v>
      </c>
      <c r="AE12" s="19"/>
      <c r="AF12" s="19" t="n">
        <v>0.119620346987215</v>
      </c>
      <c r="AG12" s="19" t="n">
        <v>0.138216324438197</v>
      </c>
      <c r="AH12" s="19" t="n">
        <v>0.103235044800646</v>
      </c>
      <c r="AI12" s="19"/>
      <c r="AJ12" s="19" t="n">
        <v>0.0660790595048696</v>
      </c>
      <c r="AK12" s="19" t="n">
        <v>0.273218258488444</v>
      </c>
      <c r="AL12" s="19" t="n">
        <v>0</v>
      </c>
      <c r="AM12" s="19" t="n">
        <v>0</v>
      </c>
      <c r="AN12" s="19" t="n">
        <v>0.241788528893507</v>
      </c>
      <c r="AO12" s="19"/>
      <c r="AP12" s="19" t="n">
        <v>0.145200901799016</v>
      </c>
      <c r="AQ12" s="19" t="n">
        <v>0.276860942299371</v>
      </c>
      <c r="AR12" s="19" t="n">
        <v>0.0958683493152275</v>
      </c>
      <c r="AS12" s="19" t="n">
        <v>0.0657450449221034</v>
      </c>
      <c r="AT12" s="19" t="n">
        <v>0</v>
      </c>
      <c r="AU12" s="19"/>
      <c r="AV12" s="19" t="n">
        <v>0.202989749876844</v>
      </c>
      <c r="AW12" s="19" t="n">
        <v>0.151285917402712</v>
      </c>
      <c r="AX12" s="19" t="n">
        <v>0</v>
      </c>
      <c r="AY12" s="19" t="n">
        <v>0.131349573544301</v>
      </c>
      <c r="AZ12" s="19" t="n">
        <v>0.265339473134736</v>
      </c>
      <c r="BA12" s="19" t="n">
        <v>0.168626818442767</v>
      </c>
      <c r="BB12" s="19"/>
      <c r="BC12" s="19" t="n">
        <v>0.211812339912678</v>
      </c>
      <c r="BD12" s="19" t="n">
        <v>0.142828900868329</v>
      </c>
      <c r="BE12" s="19" t="n">
        <v>0.184292557192464</v>
      </c>
      <c r="BF12" s="19" t="n">
        <v>0.406671319972722</v>
      </c>
      <c r="BG12" s="19" t="n">
        <v>0</v>
      </c>
    </row>
    <row r="13">
      <c r="B13" s="20" t="s">
        <v>692</v>
      </c>
      <c r="C13" s="19" t="n">
        <v>0.124237326438183</v>
      </c>
      <c r="D13" s="19" t="n">
        <v>0.0655799482045899</v>
      </c>
      <c r="E13" s="19" t="n">
        <v>0.175686741568097</v>
      </c>
      <c r="F13" s="19"/>
      <c r="G13" s="19" t="n">
        <v>0.170766788418512</v>
      </c>
      <c r="H13" s="19" t="n">
        <v>0.126931728199155</v>
      </c>
      <c r="I13" s="19" t="n">
        <v>0.110302642750241</v>
      </c>
      <c r="J13" s="19" t="n">
        <v>0.242936902800822</v>
      </c>
      <c r="K13" s="19" t="n">
        <v>0.087246555769188</v>
      </c>
      <c r="L13" s="19" t="n">
        <v>0.0554289920377174</v>
      </c>
      <c r="M13" s="19"/>
      <c r="N13" s="19" t="n">
        <v>0.0379065404517497</v>
      </c>
      <c r="O13" s="19" t="n">
        <v>0.110188182711042</v>
      </c>
      <c r="P13" s="19" t="n">
        <v>0.211079993636385</v>
      </c>
      <c r="Q13" s="19" t="n">
        <v>0.118683601227033</v>
      </c>
      <c r="R13" s="19"/>
      <c r="S13" s="19" t="n">
        <v>0.16971147357261</v>
      </c>
      <c r="T13" s="19" t="n">
        <v>0.0619554981227053</v>
      </c>
      <c r="U13" s="19" t="n">
        <v>0.204954069052713</v>
      </c>
      <c r="V13" s="19" t="n">
        <v>0</v>
      </c>
      <c r="W13" s="19" t="n">
        <v>0</v>
      </c>
      <c r="X13" s="19" t="n">
        <v>0.207922801688087</v>
      </c>
      <c r="Y13" s="19" t="n">
        <v>0.415054264811152</v>
      </c>
      <c r="Z13" s="19" t="n">
        <v>0</v>
      </c>
      <c r="AA13" s="19" t="n">
        <v>0.119804130435754</v>
      </c>
      <c r="AB13" s="19" t="n">
        <v>0</v>
      </c>
      <c r="AC13" s="19" t="n">
        <v>0</v>
      </c>
      <c r="AD13" s="19" t="n">
        <v>0</v>
      </c>
      <c r="AE13" s="19"/>
      <c r="AF13" s="19" t="n">
        <v>0.138181522163837</v>
      </c>
      <c r="AG13" s="19" t="n">
        <v>0.10519836783512</v>
      </c>
      <c r="AH13" s="19" t="n">
        <v>0.16435839409719</v>
      </c>
      <c r="AI13" s="19"/>
      <c r="AJ13" s="19" t="n">
        <v>0.0583557584501432</v>
      </c>
      <c r="AK13" s="19" t="n">
        <v>0.0752759474472455</v>
      </c>
      <c r="AL13" s="19" t="n">
        <v>0.128844362087746</v>
      </c>
      <c r="AM13" s="19" t="n">
        <v>1</v>
      </c>
      <c r="AN13" s="19" t="n">
        <v>0.249584801278146</v>
      </c>
      <c r="AO13" s="19"/>
      <c r="AP13" s="19" t="n">
        <v>0.0640847626573508</v>
      </c>
      <c r="AQ13" s="19" t="n">
        <v>0.103288127480621</v>
      </c>
      <c r="AR13" s="19" t="n">
        <v>0.0776550396832822</v>
      </c>
      <c r="AS13" s="19" t="n">
        <v>0.133977487370134</v>
      </c>
      <c r="AT13" s="19" t="n">
        <v>0.346075009751187</v>
      </c>
      <c r="AU13" s="19"/>
      <c r="AV13" s="19" t="n">
        <v>0.161012603578438</v>
      </c>
      <c r="AW13" s="19" t="n">
        <v>0.0632939501053471</v>
      </c>
      <c r="AX13" s="19" t="n">
        <v>0.103503135549813</v>
      </c>
      <c r="AY13" s="19" t="n">
        <v>0.126153985842552</v>
      </c>
      <c r="AZ13" s="19" t="n">
        <v>0.214625939582802</v>
      </c>
      <c r="BA13" s="19" t="n">
        <v>0</v>
      </c>
      <c r="BB13" s="19"/>
      <c r="BC13" s="19" t="n">
        <v>0.127857975248478</v>
      </c>
      <c r="BD13" s="19" t="n">
        <v>0.0624616473131661</v>
      </c>
      <c r="BE13" s="19" t="n">
        <v>0.149500231426045</v>
      </c>
      <c r="BF13" s="19" t="n">
        <v>0</v>
      </c>
      <c r="BG13" s="19" t="n">
        <v>0</v>
      </c>
    </row>
    <row r="14">
      <c r="B14" s="20" t="s">
        <v>598</v>
      </c>
      <c r="C14" s="19" t="n">
        <v>0.020578327084113</v>
      </c>
      <c r="D14" s="19" t="n">
        <v>0.0221080362556595</v>
      </c>
      <c r="E14" s="19" t="n">
        <v>0.0196425377235319</v>
      </c>
      <c r="F14" s="19"/>
      <c r="G14" s="19" t="n">
        <v>0</v>
      </c>
      <c r="H14" s="19" t="n">
        <v>0</v>
      </c>
      <c r="I14" s="19" t="n">
        <v>0.0547231223234633</v>
      </c>
      <c r="J14" s="19" t="n">
        <v>0.0792996819996385</v>
      </c>
      <c r="K14" s="19" t="n">
        <v>0</v>
      </c>
      <c r="L14" s="19" t="n">
        <v>0</v>
      </c>
      <c r="M14" s="19"/>
      <c r="N14" s="19" t="n">
        <v>0.0565954122362216</v>
      </c>
      <c r="O14" s="19" t="n">
        <v>0</v>
      </c>
      <c r="P14" s="19" t="n">
        <v>0</v>
      </c>
      <c r="Q14" s="19" t="n">
        <v>0.0386254443284951</v>
      </c>
      <c r="R14" s="19"/>
      <c r="S14" s="19" t="n">
        <v>0</v>
      </c>
      <c r="T14" s="19" t="n">
        <v>0</v>
      </c>
      <c r="U14" s="19" t="n">
        <v>0.0698683001300221</v>
      </c>
      <c r="V14" s="19" t="n">
        <v>0</v>
      </c>
      <c r="W14" s="19" t="n">
        <v>0.171203086467766</v>
      </c>
      <c r="X14" s="19" t="n">
        <v>0</v>
      </c>
      <c r="Y14" s="19" t="n">
        <v>0</v>
      </c>
      <c r="Z14" s="19" t="n">
        <v>0</v>
      </c>
      <c r="AA14" s="19" t="n">
        <v>0</v>
      </c>
      <c r="AB14" s="19" t="n">
        <v>0</v>
      </c>
      <c r="AC14" s="19" t="n">
        <v>0</v>
      </c>
      <c r="AD14" s="19" t="n">
        <v>0</v>
      </c>
      <c r="AE14" s="19"/>
      <c r="AF14" s="19" t="n">
        <v>0</v>
      </c>
      <c r="AG14" s="19" t="n">
        <v>0.0254744630012476</v>
      </c>
      <c r="AH14" s="19" t="n">
        <v>0.0862447764667866</v>
      </c>
      <c r="AI14" s="19"/>
      <c r="AJ14" s="19" t="n">
        <v>0.0318065991619751</v>
      </c>
      <c r="AK14" s="19" t="n">
        <v>0</v>
      </c>
      <c r="AL14" s="19" t="n">
        <v>0</v>
      </c>
      <c r="AM14" s="19" t="n">
        <v>0</v>
      </c>
      <c r="AN14" s="19" t="n">
        <v>0.105019573019429</v>
      </c>
      <c r="AO14" s="19"/>
      <c r="AP14" s="19" t="n">
        <v>0</v>
      </c>
      <c r="AQ14" s="19" t="n">
        <v>0</v>
      </c>
      <c r="AR14" s="19" t="n">
        <v>0</v>
      </c>
      <c r="AS14" s="19" t="n">
        <v>0.0758759703984705</v>
      </c>
      <c r="AT14" s="19" t="n">
        <v>0</v>
      </c>
      <c r="AU14" s="19"/>
      <c r="AV14" s="19" t="n">
        <v>0</v>
      </c>
      <c r="AW14" s="19" t="n">
        <v>0</v>
      </c>
      <c r="AX14" s="19" t="n">
        <v>0</v>
      </c>
      <c r="AY14" s="19" t="n">
        <v>0.0714452575826732</v>
      </c>
      <c r="AZ14" s="19" t="n">
        <v>0</v>
      </c>
      <c r="BA14" s="19" t="n">
        <v>0</v>
      </c>
      <c r="BB14" s="19"/>
      <c r="BC14" s="19" t="n">
        <v>0.0447479495729498</v>
      </c>
      <c r="BD14" s="19" t="n">
        <v>0.0345594105920172</v>
      </c>
      <c r="BE14" s="19" t="n">
        <v>0</v>
      </c>
      <c r="BF14" s="19" t="n">
        <v>0</v>
      </c>
      <c r="BG14" s="19" t="n">
        <v>0</v>
      </c>
    </row>
    <row r="15">
      <c r="B15" s="20" t="s">
        <v>722</v>
      </c>
      <c r="C15" s="19" t="n">
        <v>0.0119032100801456</v>
      </c>
      <c r="D15" s="19" t="n">
        <v>0.0262977460715709</v>
      </c>
      <c r="E15" s="19" t="n">
        <v>0</v>
      </c>
      <c r="F15" s="19"/>
      <c r="G15" s="19" t="n">
        <v>0</v>
      </c>
      <c r="H15" s="19" t="n">
        <v>0</v>
      </c>
      <c r="I15" s="19" t="n">
        <v>0</v>
      </c>
      <c r="J15" s="19" t="n">
        <v>0</v>
      </c>
      <c r="K15" s="19" t="n">
        <v>0.0619597596768705</v>
      </c>
      <c r="L15" s="19" t="n">
        <v>0</v>
      </c>
      <c r="M15" s="19"/>
      <c r="N15" s="19" t="n">
        <v>0</v>
      </c>
      <c r="O15" s="19" t="n">
        <v>0.039300224220165</v>
      </c>
      <c r="P15" s="19" t="n">
        <v>0</v>
      </c>
      <c r="Q15" s="19" t="n">
        <v>0</v>
      </c>
      <c r="R15" s="19"/>
      <c r="S15" s="19" t="n">
        <v>0</v>
      </c>
      <c r="T15" s="19" t="n">
        <v>0</v>
      </c>
      <c r="U15" s="19" t="n">
        <v>0.078669617829346</v>
      </c>
      <c r="V15" s="19" t="n">
        <v>0</v>
      </c>
      <c r="W15" s="19" t="n">
        <v>0</v>
      </c>
      <c r="X15" s="19" t="n">
        <v>0</v>
      </c>
      <c r="Y15" s="19" t="n">
        <v>0</v>
      </c>
      <c r="Z15" s="19" t="n">
        <v>0</v>
      </c>
      <c r="AA15" s="19" t="n">
        <v>0</v>
      </c>
      <c r="AB15" s="19" t="n">
        <v>0</v>
      </c>
      <c r="AC15" s="19" t="n">
        <v>0</v>
      </c>
      <c r="AD15" s="19" t="n">
        <v>0</v>
      </c>
      <c r="AE15" s="19"/>
      <c r="AF15" s="19" t="n">
        <v>0.0333951145737764</v>
      </c>
      <c r="AG15" s="19" t="n">
        <v>0</v>
      </c>
      <c r="AH15" s="19" t="n">
        <v>0</v>
      </c>
      <c r="AI15" s="19"/>
      <c r="AJ15" s="19" t="n">
        <v>0</v>
      </c>
      <c r="AK15" s="19" t="n">
        <v>0</v>
      </c>
      <c r="AL15" s="19" t="n">
        <v>0</v>
      </c>
      <c r="AM15" s="19" t="n">
        <v>0</v>
      </c>
      <c r="AN15" s="19" t="n">
        <v>0</v>
      </c>
      <c r="AO15" s="19"/>
      <c r="AP15" s="19" t="n">
        <v>0</v>
      </c>
      <c r="AQ15" s="19" t="n">
        <v>0</v>
      </c>
      <c r="AR15" s="19" t="n">
        <v>0</v>
      </c>
      <c r="AS15" s="19" t="n">
        <v>0.0854340750035443</v>
      </c>
      <c r="AT15" s="19" t="n">
        <v>0</v>
      </c>
      <c r="AU15" s="19"/>
      <c r="AV15" s="19" t="n">
        <v>0</v>
      </c>
      <c r="AW15" s="19" t="n">
        <v>0</v>
      </c>
      <c r="AX15" s="19" t="n">
        <v>0</v>
      </c>
      <c r="AY15" s="19" t="n">
        <v>0.080445224791335</v>
      </c>
      <c r="AZ15" s="19" t="n">
        <v>0</v>
      </c>
      <c r="BA15" s="19" t="n">
        <v>0</v>
      </c>
      <c r="BB15" s="19"/>
      <c r="BC15" s="19" t="n">
        <v>0.0532281656084063</v>
      </c>
      <c r="BD15" s="19" t="n">
        <v>0</v>
      </c>
      <c r="BE15" s="19" t="n">
        <v>0</v>
      </c>
      <c r="BF15" s="19" t="n">
        <v>0</v>
      </c>
      <c r="BG15" s="19" t="n">
        <v>0</v>
      </c>
    </row>
    <row r="16">
      <c r="B16" s="20" t="s">
        <v>100</v>
      </c>
      <c r="C16" s="21" t="n">
        <v>0.0404803552971042</v>
      </c>
      <c r="D16" s="21" t="n">
        <v>0</v>
      </c>
      <c r="E16" s="21" t="n">
        <v>0.0581715973700062</v>
      </c>
      <c r="F16" s="21"/>
      <c r="G16" s="21" t="n">
        <v>0</v>
      </c>
      <c r="H16" s="21" t="n">
        <v>0.0714893369162622</v>
      </c>
      <c r="I16" s="21" t="n">
        <v>0.0432628859201201</v>
      </c>
      <c r="J16" s="21" t="n">
        <v>0</v>
      </c>
      <c r="K16" s="21" t="n">
        <v>0.0477466080334739</v>
      </c>
      <c r="L16" s="21" t="n">
        <v>0.0591668878877943</v>
      </c>
      <c r="M16" s="21"/>
      <c r="N16" s="21" t="n">
        <v>0</v>
      </c>
      <c r="O16" s="21" t="n">
        <v>0</v>
      </c>
      <c r="P16" s="21" t="n">
        <v>0.0744825734339006</v>
      </c>
      <c r="Q16" s="21" t="n">
        <v>0.0840152541403521</v>
      </c>
      <c r="R16" s="21"/>
      <c r="S16" s="21" t="n">
        <v>0</v>
      </c>
      <c r="T16" s="21" t="n">
        <v>0.12853504791344</v>
      </c>
      <c r="U16" s="21" t="n">
        <v>0.0832311250480438</v>
      </c>
      <c r="V16" s="21" t="n">
        <v>0</v>
      </c>
      <c r="W16" s="21" t="n">
        <v>0</v>
      </c>
      <c r="X16" s="21" t="n">
        <v>0</v>
      </c>
      <c r="Y16" s="21" t="n">
        <v>0</v>
      </c>
      <c r="Z16" s="21" t="n">
        <v>0.229470921425185</v>
      </c>
      <c r="AA16" s="21" t="n">
        <v>0</v>
      </c>
      <c r="AB16" s="21" t="n">
        <v>0</v>
      </c>
      <c r="AC16" s="21" t="n">
        <v>0</v>
      </c>
      <c r="AD16" s="21" t="n">
        <v>0</v>
      </c>
      <c r="AE16" s="21"/>
      <c r="AF16" s="21" t="n">
        <v>0.0547906865657901</v>
      </c>
      <c r="AG16" s="21" t="n">
        <v>0.0303466409178823</v>
      </c>
      <c r="AH16" s="21" t="n">
        <v>0.072030912181839</v>
      </c>
      <c r="AI16" s="21"/>
      <c r="AJ16" s="21" t="n">
        <v>0.0587581216059612</v>
      </c>
      <c r="AK16" s="21" t="n">
        <v>0.0275862056288703</v>
      </c>
      <c r="AL16" s="21" t="n">
        <v>0.167613991454291</v>
      </c>
      <c r="AM16" s="21" t="n">
        <v>0</v>
      </c>
      <c r="AN16" s="21" t="n">
        <v>0</v>
      </c>
      <c r="AO16" s="21"/>
      <c r="AP16" s="21" t="n">
        <v>0.0684707735999271</v>
      </c>
      <c r="AQ16" s="21" t="n">
        <v>0</v>
      </c>
      <c r="AR16" s="21" t="n">
        <v>0.174603147175975</v>
      </c>
      <c r="AS16" s="21" t="n">
        <v>0</v>
      </c>
      <c r="AT16" s="21" t="n">
        <v>0</v>
      </c>
      <c r="AU16" s="21"/>
      <c r="AV16" s="21" t="n">
        <v>0.027519457820687</v>
      </c>
      <c r="AW16" s="21" t="n">
        <v>0.0676258372224961</v>
      </c>
      <c r="AX16" s="21" t="n">
        <v>0.134647518885801</v>
      </c>
      <c r="AY16" s="21" t="n">
        <v>0</v>
      </c>
      <c r="AZ16" s="21" t="n">
        <v>0</v>
      </c>
      <c r="BA16" s="21" t="n">
        <v>0.117657173241987</v>
      </c>
      <c r="BB16" s="21"/>
      <c r="BC16" s="21" t="n">
        <v>0.0563144989142001</v>
      </c>
      <c r="BD16" s="21" t="n">
        <v>0.0611789335080311</v>
      </c>
      <c r="BE16" s="21" t="n">
        <v>0</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93</v>
      </c>
      <c r="D7" s="11" t="n">
        <v>43</v>
      </c>
      <c r="E7" s="11" t="n">
        <v>49</v>
      </c>
      <c r="F7" s="11"/>
      <c r="G7" s="11" t="n">
        <v>13</v>
      </c>
      <c r="H7" s="11" t="n">
        <v>15</v>
      </c>
      <c r="I7" s="11" t="n">
        <v>17</v>
      </c>
      <c r="J7" s="11" t="n">
        <v>12</v>
      </c>
      <c r="K7" s="11" t="n">
        <v>19</v>
      </c>
      <c r="L7" s="11" t="n">
        <v>17</v>
      </c>
      <c r="M7" s="11"/>
      <c r="N7" s="11" t="n">
        <v>17</v>
      </c>
      <c r="O7" s="11" t="n">
        <v>26</v>
      </c>
      <c r="P7" s="11" t="n">
        <v>24</v>
      </c>
      <c r="Q7" s="11" t="n">
        <v>26</v>
      </c>
      <c r="R7" s="11"/>
      <c r="S7" s="11" t="n">
        <v>18</v>
      </c>
      <c r="T7" s="11" t="n">
        <v>14</v>
      </c>
      <c r="U7" s="11" t="n">
        <v>13</v>
      </c>
      <c r="V7" s="11" t="n">
        <v>5</v>
      </c>
      <c r="W7" s="11" t="n">
        <v>5</v>
      </c>
      <c r="X7" s="11" t="n">
        <v>9</v>
      </c>
      <c r="Y7" s="11" t="n">
        <v>5</v>
      </c>
      <c r="Z7" s="11" t="n">
        <v>4</v>
      </c>
      <c r="AA7" s="11" t="n">
        <v>8</v>
      </c>
      <c r="AB7" s="11" t="n">
        <v>9</v>
      </c>
      <c r="AC7" s="11" t="n">
        <v>1</v>
      </c>
      <c r="AD7" s="11" t="n">
        <v>2</v>
      </c>
      <c r="AE7" s="11"/>
      <c r="AF7" s="11" t="n">
        <v>34</v>
      </c>
      <c r="AG7" s="11" t="n">
        <v>38</v>
      </c>
      <c r="AH7" s="11" t="n">
        <v>11</v>
      </c>
      <c r="AI7" s="11"/>
      <c r="AJ7" s="11" t="n">
        <v>31</v>
      </c>
      <c r="AK7" s="11" t="n">
        <v>27</v>
      </c>
      <c r="AL7" s="11" t="n">
        <v>7</v>
      </c>
      <c r="AM7" s="11" t="n">
        <v>1</v>
      </c>
      <c r="AN7" s="11" t="n">
        <v>9</v>
      </c>
      <c r="AO7" s="11"/>
      <c r="AP7" s="11" t="n">
        <v>14</v>
      </c>
      <c r="AQ7" s="11" t="n">
        <v>31</v>
      </c>
      <c r="AR7" s="11" t="n">
        <v>12</v>
      </c>
      <c r="AS7" s="11" t="n">
        <v>13</v>
      </c>
      <c r="AT7" s="11" t="n">
        <v>5</v>
      </c>
      <c r="AU7" s="11"/>
      <c r="AV7" s="11" t="n">
        <v>31</v>
      </c>
      <c r="AW7" s="11" t="n">
        <v>14</v>
      </c>
      <c r="AX7" s="11" t="n">
        <v>9</v>
      </c>
      <c r="AY7" s="11" t="n">
        <v>14</v>
      </c>
      <c r="AZ7" s="11" t="n">
        <v>8</v>
      </c>
      <c r="BA7" s="11" t="n">
        <v>7</v>
      </c>
      <c r="BB7" s="11"/>
      <c r="BC7" s="11" t="n">
        <v>21</v>
      </c>
      <c r="BD7" s="11" t="n">
        <v>29</v>
      </c>
      <c r="BE7" s="11" t="n">
        <v>27</v>
      </c>
      <c r="BF7" s="11" t="n">
        <v>5</v>
      </c>
      <c r="BG7" s="11" t="n">
        <v>1</v>
      </c>
    </row>
    <row r="8" ht="30" customHeight="1">
      <c r="B8" s="12" t="s">
        <v>20</v>
      </c>
      <c r="C8" s="12" t="n">
        <v>96</v>
      </c>
      <c r="D8" s="12" t="n">
        <v>43</v>
      </c>
      <c r="E8" s="12" t="n">
        <v>52</v>
      </c>
      <c r="F8" s="12"/>
      <c r="G8" s="12" t="n">
        <v>13</v>
      </c>
      <c r="H8" s="12" t="n">
        <v>17</v>
      </c>
      <c r="I8" s="12" t="n">
        <v>19</v>
      </c>
      <c r="J8" s="12" t="n">
        <v>12</v>
      </c>
      <c r="K8" s="12" t="n">
        <v>18</v>
      </c>
      <c r="L8" s="12" t="n">
        <v>17</v>
      </c>
      <c r="M8" s="12"/>
      <c r="N8" s="12" t="n">
        <v>18</v>
      </c>
      <c r="O8" s="12" t="n">
        <v>29</v>
      </c>
      <c r="P8" s="12" t="n">
        <v>24</v>
      </c>
      <c r="Q8" s="12" t="n">
        <v>25</v>
      </c>
      <c r="R8" s="12"/>
      <c r="S8" s="12" t="n">
        <v>17</v>
      </c>
      <c r="T8" s="12" t="n">
        <v>15</v>
      </c>
      <c r="U8" s="12" t="n">
        <v>15</v>
      </c>
      <c r="V8" s="12" t="n">
        <v>6</v>
      </c>
      <c r="W8" s="12" t="n">
        <v>6</v>
      </c>
      <c r="X8" s="12" t="n">
        <v>11</v>
      </c>
      <c r="Y8" s="12" t="n">
        <v>5</v>
      </c>
      <c r="Z8" s="12" t="n">
        <v>3</v>
      </c>
      <c r="AA8" s="12" t="n">
        <v>8</v>
      </c>
      <c r="AB8" s="12" t="n">
        <v>9</v>
      </c>
      <c r="AC8" s="12" t="n">
        <v>1</v>
      </c>
      <c r="AD8" s="12" t="n">
        <v>2</v>
      </c>
      <c r="AE8" s="12"/>
      <c r="AF8" s="12" t="n">
        <v>34</v>
      </c>
      <c r="AG8" s="12" t="n">
        <v>40</v>
      </c>
      <c r="AH8" s="12" t="n">
        <v>11</v>
      </c>
      <c r="AI8" s="12"/>
      <c r="AJ8" s="12" t="n">
        <v>32</v>
      </c>
      <c r="AK8" s="12" t="n">
        <v>29</v>
      </c>
      <c r="AL8" s="12" t="n">
        <v>7</v>
      </c>
      <c r="AM8" s="12" t="n">
        <v>1</v>
      </c>
      <c r="AN8" s="12" t="n">
        <v>9</v>
      </c>
      <c r="AO8" s="12"/>
      <c r="AP8" s="12" t="n">
        <v>15</v>
      </c>
      <c r="AQ8" s="12" t="n">
        <v>32</v>
      </c>
      <c r="AR8" s="12" t="n">
        <v>12</v>
      </c>
      <c r="AS8" s="12" t="n">
        <v>13</v>
      </c>
      <c r="AT8" s="12" t="n">
        <v>6</v>
      </c>
      <c r="AU8" s="12"/>
      <c r="AV8" s="12" t="n">
        <v>32</v>
      </c>
      <c r="AW8" s="12" t="n">
        <v>15</v>
      </c>
      <c r="AX8" s="12" t="n">
        <v>9</v>
      </c>
      <c r="AY8" s="12" t="n">
        <v>14</v>
      </c>
      <c r="AZ8" s="12" t="n">
        <v>9</v>
      </c>
      <c r="BA8" s="12" t="n">
        <v>7</v>
      </c>
      <c r="BB8" s="12"/>
      <c r="BC8" s="12" t="n">
        <v>21</v>
      </c>
      <c r="BD8" s="12" t="n">
        <v>29</v>
      </c>
      <c r="BE8" s="12" t="n">
        <v>28</v>
      </c>
      <c r="BF8" s="12" t="n">
        <v>6</v>
      </c>
      <c r="BG8" s="12" t="n">
        <v>1</v>
      </c>
    </row>
    <row r="9">
      <c r="B9" s="20" t="s">
        <v>725</v>
      </c>
      <c r="C9" s="19" t="n">
        <v>0.108192582289354</v>
      </c>
      <c r="D9" s="19" t="n">
        <v>0.0694798774037136</v>
      </c>
      <c r="E9" s="19" t="n">
        <v>0.142594685750247</v>
      </c>
      <c r="F9" s="19"/>
      <c r="G9" s="19" t="n">
        <v>0.147640869680509</v>
      </c>
      <c r="H9" s="19" t="n">
        <v>0.142451830723255</v>
      </c>
      <c r="I9" s="19" t="n">
        <v>0.111023553803743</v>
      </c>
      <c r="J9" s="19" t="n">
        <v>0</v>
      </c>
      <c r="K9" s="19" t="n">
        <v>0.215380838440144</v>
      </c>
      <c r="L9" s="19" t="n">
        <v>0</v>
      </c>
      <c r="M9" s="19"/>
      <c r="N9" s="19" t="n">
        <v>0.126486090877399</v>
      </c>
      <c r="O9" s="19" t="n">
        <v>0.147428428788165</v>
      </c>
      <c r="P9" s="19" t="n">
        <v>0.0864435085806284</v>
      </c>
      <c r="Q9" s="19" t="n">
        <v>0.0702258089035514</v>
      </c>
      <c r="R9" s="19"/>
      <c r="S9" s="19" t="n">
        <v>0.171735084025958</v>
      </c>
      <c r="T9" s="19" t="n">
        <v>0.0859228998355442</v>
      </c>
      <c r="U9" s="19" t="n">
        <v>0.228105190059426</v>
      </c>
      <c r="V9" s="19" t="n">
        <v>0</v>
      </c>
      <c r="W9" s="19" t="n">
        <v>0</v>
      </c>
      <c r="X9" s="19" t="n">
        <v>0</v>
      </c>
      <c r="Y9" s="19" t="n">
        <v>0.198110262029058</v>
      </c>
      <c r="Z9" s="19" t="n">
        <v>0</v>
      </c>
      <c r="AA9" s="19" t="n">
        <v>0.119804130435754</v>
      </c>
      <c r="AB9" s="19" t="n">
        <v>0.122443160976979</v>
      </c>
      <c r="AC9" s="19" t="n">
        <v>0</v>
      </c>
      <c r="AD9" s="19" t="n">
        <v>0</v>
      </c>
      <c r="AE9" s="19"/>
      <c r="AF9" s="19" t="n">
        <v>0.0889269247934761</v>
      </c>
      <c r="AG9" s="19" t="n">
        <v>0.152875241366847</v>
      </c>
      <c r="AH9" s="19" t="n">
        <v>0.11251549287686</v>
      </c>
      <c r="AI9" s="19"/>
      <c r="AJ9" s="19" t="n">
        <v>0.162046327822303</v>
      </c>
      <c r="AK9" s="19" t="n">
        <v>0.0715896986697611</v>
      </c>
      <c r="AL9" s="19" t="n">
        <v>0.128844362087746</v>
      </c>
      <c r="AM9" s="19" t="n">
        <v>0</v>
      </c>
      <c r="AN9" s="19" t="n">
        <v>0.116080042307301</v>
      </c>
      <c r="AO9" s="19"/>
      <c r="AP9" s="19" t="n">
        <v>0.228451348086424</v>
      </c>
      <c r="AQ9" s="19" t="n">
        <v>0.0903054445801123</v>
      </c>
      <c r="AR9" s="19" t="n">
        <v>0.0776550396832822</v>
      </c>
      <c r="AS9" s="19" t="n">
        <v>0.161310045402015</v>
      </c>
      <c r="AT9" s="19" t="n">
        <v>0</v>
      </c>
      <c r="AU9" s="19"/>
      <c r="AV9" s="19" t="n">
        <v>0.0650703875256436</v>
      </c>
      <c r="AW9" s="19" t="n">
        <v>0.225632234991554</v>
      </c>
      <c r="AX9" s="19" t="n">
        <v>0.103503135549813</v>
      </c>
      <c r="AY9" s="19" t="n">
        <v>0.210909235659274</v>
      </c>
      <c r="AZ9" s="19" t="n">
        <v>0</v>
      </c>
      <c r="BA9" s="19" t="n">
        <v>0</v>
      </c>
      <c r="BB9" s="19"/>
      <c r="BC9" s="19" t="n">
        <v>0.0922790848148398</v>
      </c>
      <c r="BD9" s="19" t="n">
        <v>0.0699076783350908</v>
      </c>
      <c r="BE9" s="19" t="n">
        <v>0.185380626888647</v>
      </c>
      <c r="BF9" s="19" t="n">
        <v>0</v>
      </c>
      <c r="BG9" s="19" t="n">
        <v>0</v>
      </c>
    </row>
    <row r="10">
      <c r="B10" s="20" t="s">
        <v>689</v>
      </c>
      <c r="C10" s="19" t="n">
        <v>0.0369238907952475</v>
      </c>
      <c r="D10" s="19" t="n">
        <v>0.0276246918343006</v>
      </c>
      <c r="E10" s="19" t="n">
        <v>0.0453740061649136</v>
      </c>
      <c r="F10" s="19"/>
      <c r="G10" s="19" t="n">
        <v>0</v>
      </c>
      <c r="H10" s="19" t="n">
        <v>0.0709808929621612</v>
      </c>
      <c r="I10" s="19" t="n">
        <v>0.0616734678003308</v>
      </c>
      <c r="J10" s="19" t="n">
        <v>0</v>
      </c>
      <c r="K10" s="19" t="n">
        <v>0.0650967651174373</v>
      </c>
      <c r="L10" s="19" t="n">
        <v>0</v>
      </c>
      <c r="M10" s="19"/>
      <c r="N10" s="19" t="n">
        <v>0</v>
      </c>
      <c r="O10" s="19" t="n">
        <v>0</v>
      </c>
      <c r="P10" s="19" t="n">
        <v>0.0971915768785192</v>
      </c>
      <c r="Q10" s="19" t="n">
        <v>0.0482637166050633</v>
      </c>
      <c r="R10" s="19"/>
      <c r="S10" s="19" t="n">
        <v>0</v>
      </c>
      <c r="T10" s="19" t="n">
        <v>0</v>
      </c>
      <c r="U10" s="19" t="n">
        <v>0</v>
      </c>
      <c r="V10" s="19" t="n">
        <v>0.205968492860146</v>
      </c>
      <c r="W10" s="19" t="n">
        <v>0</v>
      </c>
      <c r="X10" s="19" t="n">
        <v>0.209379208092293</v>
      </c>
      <c r="Y10" s="19" t="n">
        <v>0</v>
      </c>
      <c r="Z10" s="19" t="n">
        <v>0</v>
      </c>
      <c r="AA10" s="19" t="n">
        <v>0</v>
      </c>
      <c r="AB10" s="19" t="n">
        <v>0</v>
      </c>
      <c r="AC10" s="19" t="n">
        <v>0</v>
      </c>
      <c r="AD10" s="19" t="n">
        <v>0</v>
      </c>
      <c r="AE10" s="19"/>
      <c r="AF10" s="19" t="n">
        <v>0.0701660831180211</v>
      </c>
      <c r="AG10" s="19" t="n">
        <v>0</v>
      </c>
      <c r="AH10" s="19" t="n">
        <v>0</v>
      </c>
      <c r="AI10" s="19"/>
      <c r="AJ10" s="19" t="n">
        <v>0.111093195314167</v>
      </c>
      <c r="AK10" s="19" t="n">
        <v>0</v>
      </c>
      <c r="AL10" s="19" t="n">
        <v>0</v>
      </c>
      <c r="AM10" s="19" t="n">
        <v>0</v>
      </c>
      <c r="AN10" s="19" t="n">
        <v>0</v>
      </c>
      <c r="AO10" s="19"/>
      <c r="AP10" s="19" t="n">
        <v>0.165346061789515</v>
      </c>
      <c r="AQ10" s="19" t="n">
        <v>0</v>
      </c>
      <c r="AR10" s="19" t="n">
        <v>0</v>
      </c>
      <c r="AS10" s="19" t="n">
        <v>0</v>
      </c>
      <c r="AT10" s="19" t="n">
        <v>0</v>
      </c>
      <c r="AU10" s="19"/>
      <c r="AV10" s="19" t="n">
        <v>0.0357443752136016</v>
      </c>
      <c r="AW10" s="19" t="n">
        <v>0.16330567440778</v>
      </c>
      <c r="AX10" s="19" t="n">
        <v>0</v>
      </c>
      <c r="AY10" s="19" t="n">
        <v>0</v>
      </c>
      <c r="AZ10" s="19" t="n">
        <v>0</v>
      </c>
      <c r="BA10" s="19" t="n">
        <v>0</v>
      </c>
      <c r="BB10" s="19"/>
      <c r="BC10" s="19" t="n">
        <v>0</v>
      </c>
      <c r="BD10" s="19" t="n">
        <v>0.12070813768205</v>
      </c>
      <c r="BE10" s="19" t="n">
        <v>0</v>
      </c>
      <c r="BF10" s="19" t="n">
        <v>0</v>
      </c>
      <c r="BG10" s="19" t="n">
        <v>0</v>
      </c>
    </row>
    <row r="11">
      <c r="B11" s="20" t="s">
        <v>690</v>
      </c>
      <c r="C11" s="19" t="n">
        <v>0.134416208287487</v>
      </c>
      <c r="D11" s="19" t="n">
        <v>0.156880239693422</v>
      </c>
      <c r="E11" s="19" t="n">
        <v>0.117814440249384</v>
      </c>
      <c r="F11" s="19"/>
      <c r="G11" s="19" t="n">
        <v>0.468045349547032</v>
      </c>
      <c r="H11" s="19" t="n">
        <v>0.0516946127151575</v>
      </c>
      <c r="I11" s="19" t="n">
        <v>0.112908425036014</v>
      </c>
      <c r="J11" s="19" t="n">
        <v>0.0813560426387811</v>
      </c>
      <c r="K11" s="19" t="n">
        <v>0.100246723606212</v>
      </c>
      <c r="L11" s="19" t="n">
        <v>0.0554289920377174</v>
      </c>
      <c r="M11" s="19"/>
      <c r="N11" s="19" t="n">
        <v>0.0549614397672225</v>
      </c>
      <c r="O11" s="19" t="n">
        <v>0.147920269415534</v>
      </c>
      <c r="P11" s="19" t="n">
        <v>0.199174115114205</v>
      </c>
      <c r="Q11" s="19" t="n">
        <v>0.113111275514477</v>
      </c>
      <c r="R11" s="19"/>
      <c r="S11" s="19" t="n">
        <v>0.163743814776806</v>
      </c>
      <c r="T11" s="19" t="n">
        <v>0.212853143733276</v>
      </c>
      <c r="U11" s="19" t="n">
        <v>0.143109398986939</v>
      </c>
      <c r="V11" s="19" t="n">
        <v>0</v>
      </c>
      <c r="W11" s="19" t="n">
        <v>0</v>
      </c>
      <c r="X11" s="19" t="n">
        <v>0.105114781403463</v>
      </c>
      <c r="Y11" s="19" t="n">
        <v>0</v>
      </c>
      <c r="Z11" s="19" t="n">
        <v>0</v>
      </c>
      <c r="AA11" s="19" t="n">
        <v>0.242019268362134</v>
      </c>
      <c r="AB11" s="19" t="n">
        <v>0.216992855782637</v>
      </c>
      <c r="AC11" s="19" t="n">
        <v>0</v>
      </c>
      <c r="AD11" s="19" t="n">
        <v>0</v>
      </c>
      <c r="AE11" s="19"/>
      <c r="AF11" s="19" t="n">
        <v>0.0272205482155433</v>
      </c>
      <c r="AG11" s="19" t="n">
        <v>0.119442776361142</v>
      </c>
      <c r="AH11" s="19" t="n">
        <v>0.17150891960357</v>
      </c>
      <c r="AI11" s="19"/>
      <c r="AJ11" s="19" t="n">
        <v>0.0882108466894473</v>
      </c>
      <c r="AK11" s="19" t="n">
        <v>0.0639440895641366</v>
      </c>
      <c r="AL11" s="19" t="n">
        <v>0</v>
      </c>
      <c r="AM11" s="19" t="n">
        <v>0</v>
      </c>
      <c r="AN11" s="19" t="n">
        <v>0.205092630970331</v>
      </c>
      <c r="AO11" s="19"/>
      <c r="AP11" s="19" t="n">
        <v>0.0572938136990141</v>
      </c>
      <c r="AQ11" s="19" t="n">
        <v>0.0848363704633067</v>
      </c>
      <c r="AR11" s="19" t="n">
        <v>0.336243326790028</v>
      </c>
      <c r="AS11" s="19" t="n">
        <v>0</v>
      </c>
      <c r="AT11" s="19" t="n">
        <v>0.165649444288757</v>
      </c>
      <c r="AU11" s="19"/>
      <c r="AV11" s="19" t="n">
        <v>0.111873114624221</v>
      </c>
      <c r="AW11" s="19" t="n">
        <v>0.0749716739301349</v>
      </c>
      <c r="AX11" s="19" t="n">
        <v>0.206664567021622</v>
      </c>
      <c r="AY11" s="19" t="n">
        <v>0</v>
      </c>
      <c r="AZ11" s="19" t="n">
        <v>0.229271008099148</v>
      </c>
      <c r="BA11" s="19" t="n">
        <v>0.149120008754179</v>
      </c>
      <c r="BB11" s="19"/>
      <c r="BC11" s="19" t="n">
        <v>0.0548173661036511</v>
      </c>
      <c r="BD11" s="19" t="n">
        <v>0.266761981894664</v>
      </c>
      <c r="BE11" s="19" t="n">
        <v>0.10566159519261</v>
      </c>
      <c r="BF11" s="19" t="n">
        <v>0</v>
      </c>
      <c r="BG11" s="19" t="n">
        <v>0</v>
      </c>
    </row>
    <row r="12">
      <c r="B12" s="20" t="s">
        <v>691</v>
      </c>
      <c r="C12" s="19" t="n">
        <v>0.215474984301836</v>
      </c>
      <c r="D12" s="19" t="n">
        <v>0.197239807340936</v>
      </c>
      <c r="E12" s="19" t="n">
        <v>0.23448355397164</v>
      </c>
      <c r="F12" s="19"/>
      <c r="G12" s="19" t="n">
        <v>0.144789637111642</v>
      </c>
      <c r="H12" s="19" t="n">
        <v>0.269218573256196</v>
      </c>
      <c r="I12" s="19" t="n">
        <v>0.0563004314802799</v>
      </c>
      <c r="J12" s="19" t="n">
        <v>0.455549722736275</v>
      </c>
      <c r="K12" s="19" t="n">
        <v>0.254465777186596</v>
      </c>
      <c r="L12" s="19" t="n">
        <v>0.176644324326528</v>
      </c>
      <c r="M12" s="19"/>
      <c r="N12" s="19" t="n">
        <v>0.142542939961941</v>
      </c>
      <c r="O12" s="19" t="n">
        <v>0.232987112454532</v>
      </c>
      <c r="P12" s="19" t="n">
        <v>0.239515361712162</v>
      </c>
      <c r="Q12" s="19" t="n">
        <v>0.224270511071098</v>
      </c>
      <c r="R12" s="19"/>
      <c r="S12" s="19" t="n">
        <v>0.325183866212345</v>
      </c>
      <c r="T12" s="19" t="n">
        <v>0.269016225963367</v>
      </c>
      <c r="U12" s="19" t="n">
        <v>0.0953438532624846</v>
      </c>
      <c r="V12" s="19" t="n">
        <v>0.191469197310622</v>
      </c>
      <c r="W12" s="19" t="n">
        <v>0.349856162728921</v>
      </c>
      <c r="X12" s="19" t="n">
        <v>0</v>
      </c>
      <c r="Y12" s="19" t="n">
        <v>0.415054264811152</v>
      </c>
      <c r="Z12" s="19" t="n">
        <v>0.540842103288944</v>
      </c>
      <c r="AA12" s="19" t="n">
        <v>0.109697518254584</v>
      </c>
      <c r="AB12" s="19" t="n">
        <v>0.138370184040877</v>
      </c>
      <c r="AC12" s="19" t="n">
        <v>0</v>
      </c>
      <c r="AD12" s="19" t="n">
        <v>0.507599652660843</v>
      </c>
      <c r="AE12" s="19"/>
      <c r="AF12" s="19" t="n">
        <v>0.26098136602323</v>
      </c>
      <c r="AG12" s="19" t="n">
        <v>0.172045585689701</v>
      </c>
      <c r="AH12" s="19" t="n">
        <v>0.332300360340907</v>
      </c>
      <c r="AI12" s="19"/>
      <c r="AJ12" s="19" t="n">
        <v>0.0623332275915038</v>
      </c>
      <c r="AK12" s="19" t="n">
        <v>0.255049784723439</v>
      </c>
      <c r="AL12" s="19" t="n">
        <v>0.267976710179912</v>
      </c>
      <c r="AM12" s="19" t="n">
        <v>1</v>
      </c>
      <c r="AN12" s="19" t="n">
        <v>0.303534038858016</v>
      </c>
      <c r="AO12" s="19"/>
      <c r="AP12" s="19" t="n">
        <v>0.136969880112514</v>
      </c>
      <c r="AQ12" s="19" t="n">
        <v>0.21125659131778</v>
      </c>
      <c r="AR12" s="19" t="n">
        <v>0.08184223084762</v>
      </c>
      <c r="AS12" s="19" t="n">
        <v>0.217418377822318</v>
      </c>
      <c r="AT12" s="19" t="n">
        <v>0.596285324593387</v>
      </c>
      <c r="AU12" s="19"/>
      <c r="AV12" s="19" t="n">
        <v>0.17189454035088</v>
      </c>
      <c r="AW12" s="19" t="n">
        <v>0</v>
      </c>
      <c r="AX12" s="19" t="n">
        <v>0.109084066503207</v>
      </c>
      <c r="AY12" s="19" t="n">
        <v>0.344737810016195</v>
      </c>
      <c r="AZ12" s="19" t="n">
        <v>0.369799304903011</v>
      </c>
      <c r="BA12" s="19" t="n">
        <v>0.27211933662346</v>
      </c>
      <c r="BB12" s="19"/>
      <c r="BC12" s="19" t="n">
        <v>0.301727333620355</v>
      </c>
      <c r="BD12" s="19" t="n">
        <v>0.128199264924407</v>
      </c>
      <c r="BE12" s="19" t="n">
        <v>0.213865596912848</v>
      </c>
      <c r="BF12" s="19" t="n">
        <v>0.23163029988595</v>
      </c>
      <c r="BG12" s="19" t="n">
        <v>0</v>
      </c>
    </row>
    <row r="13">
      <c r="B13" s="20" t="s">
        <v>692</v>
      </c>
      <c r="C13" s="19" t="n">
        <v>0.145147787896237</v>
      </c>
      <c r="D13" s="19" t="n">
        <v>0.196156384708825</v>
      </c>
      <c r="E13" s="19" t="n">
        <v>0.104722394170998</v>
      </c>
      <c r="F13" s="19"/>
      <c r="G13" s="19" t="n">
        <v>0.239524143660817</v>
      </c>
      <c r="H13" s="19" t="n">
        <v>0</v>
      </c>
      <c r="I13" s="19" t="n">
        <v>0.246354623233615</v>
      </c>
      <c r="J13" s="19" t="n">
        <v>0.0949217629088794</v>
      </c>
      <c r="K13" s="19" t="n">
        <v>0.169874202756442</v>
      </c>
      <c r="L13" s="19" t="n">
        <v>0.114559882298977</v>
      </c>
      <c r="M13" s="19"/>
      <c r="N13" s="19" t="n">
        <v>0.259480279002115</v>
      </c>
      <c r="O13" s="19" t="n">
        <v>0.0742873787529617</v>
      </c>
      <c r="P13" s="19" t="n">
        <v>0.129260121243709</v>
      </c>
      <c r="Q13" s="19" t="n">
        <v>0.160964674323972</v>
      </c>
      <c r="R13" s="19"/>
      <c r="S13" s="19" t="n">
        <v>0.127015724986757</v>
      </c>
      <c r="T13" s="19" t="n">
        <v>0.0697160903069442</v>
      </c>
      <c r="U13" s="19" t="n">
        <v>0.0640637358906929</v>
      </c>
      <c r="V13" s="19" t="n">
        <v>0.602562309829232</v>
      </c>
      <c r="W13" s="19" t="n">
        <v>0.436067468453067</v>
      </c>
      <c r="X13" s="19" t="n">
        <v>0.110768591581406</v>
      </c>
      <c r="Y13" s="19" t="n">
        <v>0</v>
      </c>
      <c r="Z13" s="19" t="n">
        <v>0.229686975285872</v>
      </c>
      <c r="AA13" s="19" t="n">
        <v>0.235194790956385</v>
      </c>
      <c r="AB13" s="19" t="n">
        <v>0</v>
      </c>
      <c r="AC13" s="19" t="n">
        <v>0</v>
      </c>
      <c r="AD13" s="19" t="n">
        <v>0</v>
      </c>
      <c r="AE13" s="19"/>
      <c r="AF13" s="19" t="n">
        <v>0.145295010609638</v>
      </c>
      <c r="AG13" s="19" t="n">
        <v>0.0874701480213493</v>
      </c>
      <c r="AH13" s="19" t="n">
        <v>0.208310841033581</v>
      </c>
      <c r="AI13" s="19"/>
      <c r="AJ13" s="19" t="n">
        <v>0.172902548373396</v>
      </c>
      <c r="AK13" s="19" t="n">
        <v>0.192025840329608</v>
      </c>
      <c r="AL13" s="19" t="n">
        <v>0.111341740749479</v>
      </c>
      <c r="AM13" s="19" t="n">
        <v>0</v>
      </c>
      <c r="AN13" s="19" t="n">
        <v>0.125708486586207</v>
      </c>
      <c r="AO13" s="19"/>
      <c r="AP13" s="19" t="n">
        <v>0.1413524979176</v>
      </c>
      <c r="AQ13" s="19" t="n">
        <v>0.167947061767589</v>
      </c>
      <c r="AR13" s="19" t="n">
        <v>0.0671061360870274</v>
      </c>
      <c r="AS13" s="19" t="n">
        <v>0.248728135016618</v>
      </c>
      <c r="AT13" s="19" t="n">
        <v>0</v>
      </c>
      <c r="AU13" s="19"/>
      <c r="AV13" s="19" t="n">
        <v>0.173878086785526</v>
      </c>
      <c r="AW13" s="19" t="n">
        <v>0.139608193577924</v>
      </c>
      <c r="AX13" s="19" t="n">
        <v>0</v>
      </c>
      <c r="AY13" s="19" t="n">
        <v>0.234203866929106</v>
      </c>
      <c r="AZ13" s="19" t="n">
        <v>0.114488790867602</v>
      </c>
      <c r="BA13" s="19" t="n">
        <v>0.28639476949642</v>
      </c>
      <c r="BB13" s="19"/>
      <c r="BC13" s="19" t="n">
        <v>0.160372051540413</v>
      </c>
      <c r="BD13" s="19" t="n">
        <v>0.106172437366531</v>
      </c>
      <c r="BE13" s="19" t="n">
        <v>0.102109855672387</v>
      </c>
      <c r="BF13" s="19" t="n">
        <v>0.620162115530484</v>
      </c>
      <c r="BG13" s="19" t="n">
        <v>0</v>
      </c>
    </row>
    <row r="14">
      <c r="B14" s="20" t="s">
        <v>598</v>
      </c>
      <c r="C14" s="19" t="n">
        <v>0.105314245966115</v>
      </c>
      <c r="D14" s="19" t="n">
        <v>0.139412937317473</v>
      </c>
      <c r="E14" s="19" t="n">
        <v>0.0784315075042199</v>
      </c>
      <c r="F14" s="19"/>
      <c r="G14" s="19" t="n">
        <v>0</v>
      </c>
      <c r="H14" s="19" t="n">
        <v>0</v>
      </c>
      <c r="I14" s="19" t="n">
        <v>0.213442765272278</v>
      </c>
      <c r="J14" s="19" t="n">
        <v>0.11049935016051</v>
      </c>
      <c r="K14" s="19" t="n">
        <v>0.0480474611000233</v>
      </c>
      <c r="L14" s="19" t="n">
        <v>0.233696511207911</v>
      </c>
      <c r="M14" s="19"/>
      <c r="N14" s="19" t="n">
        <v>0.20739104188685</v>
      </c>
      <c r="O14" s="19" t="n">
        <v>0.0873505626134742</v>
      </c>
      <c r="P14" s="19" t="n">
        <v>0.12621434762113</v>
      </c>
      <c r="Q14" s="19" t="n">
        <v>0.0324486814626167</v>
      </c>
      <c r="R14" s="19"/>
      <c r="S14" s="19" t="n">
        <v>0</v>
      </c>
      <c r="T14" s="19" t="n">
        <v>0</v>
      </c>
      <c r="U14" s="19" t="n">
        <v>0.148584309956105</v>
      </c>
      <c r="V14" s="19" t="n">
        <v>0</v>
      </c>
      <c r="W14" s="19" t="n">
        <v>0.214076368818012</v>
      </c>
      <c r="X14" s="19" t="n">
        <v>0.369671592217143</v>
      </c>
      <c r="Y14" s="19" t="n">
        <v>0</v>
      </c>
      <c r="Z14" s="19" t="n">
        <v>0</v>
      </c>
      <c r="AA14" s="19" t="n">
        <v>0</v>
      </c>
      <c r="AB14" s="19" t="n">
        <v>0.195244106481935</v>
      </c>
      <c r="AC14" s="19" t="n">
        <v>1</v>
      </c>
      <c r="AD14" s="19" t="n">
        <v>0</v>
      </c>
      <c r="AE14" s="19"/>
      <c r="AF14" s="19" t="n">
        <v>0.0689561351654248</v>
      </c>
      <c r="AG14" s="19" t="n">
        <v>0.194551266010915</v>
      </c>
      <c r="AH14" s="19" t="n">
        <v>0</v>
      </c>
      <c r="AI14" s="19"/>
      <c r="AJ14" s="19" t="n">
        <v>0.102746202335568</v>
      </c>
      <c r="AK14" s="19" t="n">
        <v>0.09627439631393</v>
      </c>
      <c r="AL14" s="19" t="n">
        <v>0.324223195528573</v>
      </c>
      <c r="AM14" s="19" t="n">
        <v>0</v>
      </c>
      <c r="AN14" s="19" t="n">
        <v>0</v>
      </c>
      <c r="AO14" s="19"/>
      <c r="AP14" s="19" t="n">
        <v>0.0827252979142253</v>
      </c>
      <c r="AQ14" s="19" t="n">
        <v>0.113982433777603</v>
      </c>
      <c r="AR14" s="19" t="n">
        <v>0.0835556116854867</v>
      </c>
      <c r="AS14" s="19" t="n">
        <v>0.0866001368993468</v>
      </c>
      <c r="AT14" s="19" t="n">
        <v>0.238065231117856</v>
      </c>
      <c r="AU14" s="19"/>
      <c r="AV14" s="19" t="n">
        <v>0.115200033720026</v>
      </c>
      <c r="AW14" s="19" t="n">
        <v>0.144201382636427</v>
      </c>
      <c r="AX14" s="19" t="n">
        <v>0.111367759742351</v>
      </c>
      <c r="AY14" s="19" t="n">
        <v>0.0815431954935934</v>
      </c>
      <c r="AZ14" s="19" t="n">
        <v>0.147641327663046</v>
      </c>
      <c r="BA14" s="19" t="n">
        <v>0</v>
      </c>
      <c r="BB14" s="19"/>
      <c r="BC14" s="19" t="n">
        <v>0.0375921102537762</v>
      </c>
      <c r="BD14" s="19" t="n">
        <v>0.127505816883452</v>
      </c>
      <c r="BE14" s="19" t="n">
        <v>0.0881647737352665</v>
      </c>
      <c r="BF14" s="19" t="n">
        <v>0.148207584583566</v>
      </c>
      <c r="BG14" s="19" t="n">
        <v>0</v>
      </c>
    </row>
    <row r="15">
      <c r="B15" s="20" t="s">
        <v>726</v>
      </c>
      <c r="C15" s="19" t="n">
        <v>0.147502856212263</v>
      </c>
      <c r="D15" s="19" t="n">
        <v>0.189811043147003</v>
      </c>
      <c r="E15" s="19" t="n">
        <v>0.114434813061171</v>
      </c>
      <c r="F15" s="19"/>
      <c r="G15" s="19" t="n">
        <v>0</v>
      </c>
      <c r="H15" s="19" t="n">
        <v>0.192695581851232</v>
      </c>
      <c r="I15" s="19" t="n">
        <v>0.112313773676067</v>
      </c>
      <c r="J15" s="19" t="n">
        <v>0.162660855759275</v>
      </c>
      <c r="K15" s="19" t="n">
        <v>0.0991416237596719</v>
      </c>
      <c r="L15" s="19" t="n">
        <v>0.298721338409356</v>
      </c>
      <c r="M15" s="19"/>
      <c r="N15" s="19" t="n">
        <v>0.209138208504473</v>
      </c>
      <c r="O15" s="19" t="n">
        <v>0.196077731936069</v>
      </c>
      <c r="P15" s="19" t="n">
        <v>0</v>
      </c>
      <c r="Q15" s="19" t="n">
        <v>0.189328451882047</v>
      </c>
      <c r="R15" s="19"/>
      <c r="S15" s="19" t="n">
        <v>0.145753319844959</v>
      </c>
      <c r="T15" s="19" t="n">
        <v>0.233956592247429</v>
      </c>
      <c r="U15" s="19" t="n">
        <v>0.237562386796308</v>
      </c>
      <c r="V15" s="19" t="n">
        <v>0</v>
      </c>
      <c r="W15" s="19" t="n">
        <v>0</v>
      </c>
      <c r="X15" s="19" t="n">
        <v>0.102257806421072</v>
      </c>
      <c r="Y15" s="19" t="n">
        <v>0.214022198193353</v>
      </c>
      <c r="Z15" s="19" t="n">
        <v>0</v>
      </c>
      <c r="AA15" s="19" t="n">
        <v>0</v>
      </c>
      <c r="AB15" s="19" t="n">
        <v>0.207232935883225</v>
      </c>
      <c r="AC15" s="19" t="n">
        <v>0</v>
      </c>
      <c r="AD15" s="19" t="n">
        <v>0.492400347339157</v>
      </c>
      <c r="AE15" s="19"/>
      <c r="AF15" s="19" t="n">
        <v>0.223613791621112</v>
      </c>
      <c r="AG15" s="19" t="n">
        <v>0.163376882947082</v>
      </c>
      <c r="AH15" s="19" t="n">
        <v>0</v>
      </c>
      <c r="AI15" s="19"/>
      <c r="AJ15" s="19" t="n">
        <v>0.177511850021903</v>
      </c>
      <c r="AK15" s="19" t="n">
        <v>0.223021152737295</v>
      </c>
      <c r="AL15" s="19" t="n">
        <v>0</v>
      </c>
      <c r="AM15" s="19" t="n">
        <v>0</v>
      </c>
      <c r="AN15" s="19" t="n">
        <v>0</v>
      </c>
      <c r="AO15" s="19"/>
      <c r="AP15" s="19" t="n">
        <v>0.119390326880781</v>
      </c>
      <c r="AQ15" s="19" t="n">
        <v>0.200569196495906</v>
      </c>
      <c r="AR15" s="19" t="n">
        <v>0.178994507730581</v>
      </c>
      <c r="AS15" s="19" t="n">
        <v>0.209939385571715</v>
      </c>
      <c r="AT15" s="19" t="n">
        <v>0</v>
      </c>
      <c r="AU15" s="19"/>
      <c r="AV15" s="19" t="n">
        <v>0.20271174630829</v>
      </c>
      <c r="AW15" s="19" t="n">
        <v>0.184655003233683</v>
      </c>
      <c r="AX15" s="19" t="n">
        <v>0.105885672351846</v>
      </c>
      <c r="AY15" s="19" t="n">
        <v>0.128605891901832</v>
      </c>
      <c r="AZ15" s="19" t="n">
        <v>0</v>
      </c>
      <c r="BA15" s="19" t="n">
        <v>0.174708711883953</v>
      </c>
      <c r="BB15" s="19"/>
      <c r="BC15" s="19" t="n">
        <v>0.238278124616109</v>
      </c>
      <c r="BD15" s="19" t="n">
        <v>0.0579689619778144</v>
      </c>
      <c r="BE15" s="19" t="n">
        <v>0.227400676021409</v>
      </c>
      <c r="BF15" s="19" t="n">
        <v>0</v>
      </c>
      <c r="BG15" s="19" t="n">
        <v>1</v>
      </c>
    </row>
    <row r="16">
      <c r="B16" s="20" t="s">
        <v>100</v>
      </c>
      <c r="C16" s="21" t="n">
        <v>0.107027444251462</v>
      </c>
      <c r="D16" s="21" t="n">
        <v>0.0233950185543268</v>
      </c>
      <c r="E16" s="21" t="n">
        <v>0.162144599127427</v>
      </c>
      <c r="F16" s="21"/>
      <c r="G16" s="21" t="n">
        <v>0</v>
      </c>
      <c r="H16" s="21" t="n">
        <v>0.272958508491997</v>
      </c>
      <c r="I16" s="21" t="n">
        <v>0.0859829596976732</v>
      </c>
      <c r="J16" s="21" t="n">
        <v>0.0950122657962797</v>
      </c>
      <c r="K16" s="21" t="n">
        <v>0.0477466080334739</v>
      </c>
      <c r="L16" s="21" t="n">
        <v>0.12094895171951</v>
      </c>
      <c r="M16" s="21"/>
      <c r="N16" s="21" t="n">
        <v>0</v>
      </c>
      <c r="O16" s="21" t="n">
        <v>0.113948516039265</v>
      </c>
      <c r="P16" s="21" t="n">
        <v>0.122200968849648</v>
      </c>
      <c r="Q16" s="21" t="n">
        <v>0.161386880237175</v>
      </c>
      <c r="R16" s="21"/>
      <c r="S16" s="21" t="n">
        <v>0.0665681901531751</v>
      </c>
      <c r="T16" s="21" t="n">
        <v>0.12853504791344</v>
      </c>
      <c r="U16" s="21" t="n">
        <v>0.0832311250480438</v>
      </c>
      <c r="V16" s="21" t="n">
        <v>0</v>
      </c>
      <c r="W16" s="21" t="n">
        <v>0</v>
      </c>
      <c r="X16" s="21" t="n">
        <v>0.102808020284624</v>
      </c>
      <c r="Y16" s="21" t="n">
        <v>0.172813274966437</v>
      </c>
      <c r="Z16" s="21" t="n">
        <v>0.229470921425185</v>
      </c>
      <c r="AA16" s="21" t="n">
        <v>0.293284291991144</v>
      </c>
      <c r="AB16" s="21" t="n">
        <v>0.119716756834348</v>
      </c>
      <c r="AC16" s="21" t="n">
        <v>0</v>
      </c>
      <c r="AD16" s="21" t="n">
        <v>0</v>
      </c>
      <c r="AE16" s="21"/>
      <c r="AF16" s="21" t="n">
        <v>0.114840140453555</v>
      </c>
      <c r="AG16" s="21" t="n">
        <v>0.110238099602963</v>
      </c>
      <c r="AH16" s="21" t="n">
        <v>0.175364386145082</v>
      </c>
      <c r="AI16" s="21"/>
      <c r="AJ16" s="21" t="n">
        <v>0.123155801851711</v>
      </c>
      <c r="AK16" s="21" t="n">
        <v>0.0980950376618308</v>
      </c>
      <c r="AL16" s="21" t="n">
        <v>0.167613991454291</v>
      </c>
      <c r="AM16" s="21" t="n">
        <v>0</v>
      </c>
      <c r="AN16" s="21" t="n">
        <v>0.249584801278146</v>
      </c>
      <c r="AO16" s="21"/>
      <c r="AP16" s="21" t="n">
        <v>0.0684707735999271</v>
      </c>
      <c r="AQ16" s="21" t="n">
        <v>0.131102901597703</v>
      </c>
      <c r="AR16" s="21" t="n">
        <v>0.174603147175975</v>
      </c>
      <c r="AS16" s="21" t="n">
        <v>0.0760039192879875</v>
      </c>
      <c r="AT16" s="21" t="n">
        <v>0</v>
      </c>
      <c r="AU16" s="21"/>
      <c r="AV16" s="21" t="n">
        <v>0.123627715471813</v>
      </c>
      <c r="AW16" s="21" t="n">
        <v>0.0676258372224961</v>
      </c>
      <c r="AX16" s="21" t="n">
        <v>0.363494798831161</v>
      </c>
      <c r="AY16" s="21" t="n">
        <v>0</v>
      </c>
      <c r="AZ16" s="21" t="n">
        <v>0.138799568467195</v>
      </c>
      <c r="BA16" s="21" t="n">
        <v>0.117657173241987</v>
      </c>
      <c r="BB16" s="21"/>
      <c r="BC16" s="21" t="n">
        <v>0.114933929050856</v>
      </c>
      <c r="BD16" s="21" t="n">
        <v>0.122775720935991</v>
      </c>
      <c r="BE16" s="21" t="n">
        <v>0.0774168755768326</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17</v>
      </c>
      <c r="H7" s="11" t="n">
        <v>20</v>
      </c>
      <c r="I7" s="11" t="n">
        <v>16</v>
      </c>
      <c r="J7" s="11" t="n">
        <v>23</v>
      </c>
      <c r="K7" s="11" t="n">
        <v>17</v>
      </c>
      <c r="L7" s="11" t="n">
        <v>23</v>
      </c>
      <c r="M7" s="11"/>
      <c r="N7" s="11" t="n">
        <v>29</v>
      </c>
      <c r="O7" s="11" t="n">
        <v>29</v>
      </c>
      <c r="P7" s="11" t="n">
        <v>30</v>
      </c>
      <c r="Q7" s="11" t="n">
        <v>28</v>
      </c>
      <c r="R7" s="11"/>
      <c r="S7" s="11" t="n">
        <v>14</v>
      </c>
      <c r="T7" s="11" t="n">
        <v>18</v>
      </c>
      <c r="U7" s="11" t="n">
        <v>7</v>
      </c>
      <c r="V7" s="11" t="n">
        <v>6</v>
      </c>
      <c r="W7" s="11" t="n">
        <v>6</v>
      </c>
      <c r="X7" s="11" t="n">
        <v>9</v>
      </c>
      <c r="Y7" s="11" t="n">
        <v>10</v>
      </c>
      <c r="Z7" s="11" t="n">
        <v>5</v>
      </c>
      <c r="AA7" s="11" t="n">
        <v>20</v>
      </c>
      <c r="AB7" s="11" t="n">
        <v>11</v>
      </c>
      <c r="AC7" s="11" t="n">
        <v>9</v>
      </c>
      <c r="AD7" s="11" t="n">
        <v>1</v>
      </c>
      <c r="AE7" s="11"/>
      <c r="AF7" s="11" t="n">
        <v>44</v>
      </c>
      <c r="AG7" s="11" t="n">
        <v>40</v>
      </c>
      <c r="AH7" s="11" t="n">
        <v>18</v>
      </c>
      <c r="AI7" s="11"/>
      <c r="AJ7" s="11" t="n">
        <v>36</v>
      </c>
      <c r="AK7" s="11" t="n">
        <v>38</v>
      </c>
      <c r="AL7" s="11" t="n">
        <v>5</v>
      </c>
      <c r="AM7" s="11" t="n">
        <v>1</v>
      </c>
      <c r="AN7" s="11" t="n">
        <v>12</v>
      </c>
      <c r="AO7" s="11"/>
      <c r="AP7" s="11" t="n">
        <v>22</v>
      </c>
      <c r="AQ7" s="11" t="n">
        <v>42</v>
      </c>
      <c r="AR7" s="11" t="n">
        <v>6</v>
      </c>
      <c r="AS7" s="11" t="n">
        <v>16</v>
      </c>
      <c r="AT7" s="11" t="n">
        <v>6</v>
      </c>
      <c r="AU7" s="11"/>
      <c r="AV7" s="11" t="n">
        <v>39</v>
      </c>
      <c r="AW7" s="11" t="n">
        <v>22</v>
      </c>
      <c r="AX7" s="11" t="n">
        <v>5</v>
      </c>
      <c r="AY7" s="11" t="n">
        <v>12</v>
      </c>
      <c r="AZ7" s="11" t="n">
        <v>8</v>
      </c>
      <c r="BA7" s="11" t="n">
        <v>15</v>
      </c>
      <c r="BB7" s="11"/>
      <c r="BC7" s="11" t="n">
        <v>27</v>
      </c>
      <c r="BD7" s="11" t="n">
        <v>31</v>
      </c>
      <c r="BE7" s="11" t="n">
        <v>33</v>
      </c>
      <c r="BF7" s="11" t="n">
        <v>9</v>
      </c>
      <c r="BG7" s="11" t="n">
        <v>6</v>
      </c>
    </row>
    <row r="8" ht="30" customHeight="1">
      <c r="B8" s="12" t="s">
        <v>20</v>
      </c>
      <c r="C8" s="12" t="n">
        <v>115</v>
      </c>
      <c r="D8" s="12" t="n">
        <v>56</v>
      </c>
      <c r="E8" s="12" t="n">
        <v>59</v>
      </c>
      <c r="F8" s="12"/>
      <c r="G8" s="12" t="n">
        <v>16</v>
      </c>
      <c r="H8" s="12" t="n">
        <v>20</v>
      </c>
      <c r="I8" s="12" t="n">
        <v>17</v>
      </c>
      <c r="J8" s="12" t="n">
        <v>22</v>
      </c>
      <c r="K8" s="12" t="n">
        <v>17</v>
      </c>
      <c r="L8" s="12" t="n">
        <v>24</v>
      </c>
      <c r="M8" s="12"/>
      <c r="N8" s="12" t="n">
        <v>27</v>
      </c>
      <c r="O8" s="12" t="n">
        <v>33</v>
      </c>
      <c r="P8" s="12" t="n">
        <v>28</v>
      </c>
      <c r="Q8" s="12" t="n">
        <v>27</v>
      </c>
      <c r="R8" s="12"/>
      <c r="S8" s="12" t="n">
        <v>14</v>
      </c>
      <c r="T8" s="12" t="n">
        <v>18</v>
      </c>
      <c r="U8" s="12" t="n">
        <v>7</v>
      </c>
      <c r="V8" s="12" t="n">
        <v>8</v>
      </c>
      <c r="W8" s="12" t="n">
        <v>6</v>
      </c>
      <c r="X8" s="12" t="n">
        <v>11</v>
      </c>
      <c r="Y8" s="12" t="n">
        <v>10</v>
      </c>
      <c r="Z8" s="12" t="n">
        <v>4</v>
      </c>
      <c r="AA8" s="12" t="n">
        <v>19</v>
      </c>
      <c r="AB8" s="12" t="n">
        <v>10</v>
      </c>
      <c r="AC8" s="12" t="n">
        <v>8</v>
      </c>
      <c r="AD8" s="12" t="n">
        <v>1</v>
      </c>
      <c r="AE8" s="12"/>
      <c r="AF8" s="12" t="n">
        <v>44</v>
      </c>
      <c r="AG8" s="12" t="n">
        <v>40</v>
      </c>
      <c r="AH8" s="12" t="n">
        <v>18</v>
      </c>
      <c r="AI8" s="12"/>
      <c r="AJ8" s="12" t="n">
        <v>36</v>
      </c>
      <c r="AK8" s="12" t="n">
        <v>38</v>
      </c>
      <c r="AL8" s="12" t="n">
        <v>5</v>
      </c>
      <c r="AM8" s="12" t="n">
        <v>1</v>
      </c>
      <c r="AN8" s="12" t="n">
        <v>12</v>
      </c>
      <c r="AO8" s="12"/>
      <c r="AP8" s="12" t="n">
        <v>21</v>
      </c>
      <c r="AQ8" s="12" t="n">
        <v>42</v>
      </c>
      <c r="AR8" s="12" t="n">
        <v>6</v>
      </c>
      <c r="AS8" s="12" t="n">
        <v>16</v>
      </c>
      <c r="AT8" s="12" t="n">
        <v>6</v>
      </c>
      <c r="AU8" s="12"/>
      <c r="AV8" s="12" t="n">
        <v>39</v>
      </c>
      <c r="AW8" s="12" t="n">
        <v>21</v>
      </c>
      <c r="AX8" s="12" t="n">
        <v>6</v>
      </c>
      <c r="AY8" s="12" t="n">
        <v>12</v>
      </c>
      <c r="AZ8" s="12" t="n">
        <v>8</v>
      </c>
      <c r="BA8" s="12" t="n">
        <v>14</v>
      </c>
      <c r="BB8" s="12"/>
      <c r="BC8" s="12" t="n">
        <v>28</v>
      </c>
      <c r="BD8" s="12" t="n">
        <v>30</v>
      </c>
      <c r="BE8" s="12" t="n">
        <v>32</v>
      </c>
      <c r="BF8" s="12" t="n">
        <v>10</v>
      </c>
      <c r="BG8" s="12" t="n">
        <v>6</v>
      </c>
    </row>
    <row r="9">
      <c r="B9" s="20" t="s">
        <v>721</v>
      </c>
      <c r="C9" s="19" t="n">
        <v>0.0588205133467769</v>
      </c>
      <c r="D9" s="19" t="n">
        <v>0.0366593242276145</v>
      </c>
      <c r="E9" s="19" t="n">
        <v>0.0795567778385405</v>
      </c>
      <c r="F9" s="19"/>
      <c r="G9" s="19" t="n">
        <v>0</v>
      </c>
      <c r="H9" s="19" t="n">
        <v>0.0546932871360433</v>
      </c>
      <c r="I9" s="19" t="n">
        <v>0.11780839219136</v>
      </c>
      <c r="J9" s="19" t="n">
        <v>0.0430533786804988</v>
      </c>
      <c r="K9" s="19" t="n">
        <v>0</v>
      </c>
      <c r="L9" s="19" t="n">
        <v>0.116650234423078</v>
      </c>
      <c r="M9" s="19"/>
      <c r="N9" s="19" t="n">
        <v>0</v>
      </c>
      <c r="O9" s="19" t="n">
        <v>0.0303319945250249</v>
      </c>
      <c r="P9" s="19" t="n">
        <v>0.0702023860021097</v>
      </c>
      <c r="Q9" s="19" t="n">
        <v>0.141294425515678</v>
      </c>
      <c r="R9" s="19"/>
      <c r="S9" s="19" t="n">
        <v>0</v>
      </c>
      <c r="T9" s="19" t="n">
        <v>0.163007472558325</v>
      </c>
      <c r="U9" s="19" t="n">
        <v>0</v>
      </c>
      <c r="V9" s="19" t="n">
        <v>0.142678727853095</v>
      </c>
      <c r="W9" s="19" t="n">
        <v>0</v>
      </c>
      <c r="X9" s="19" t="n">
        <v>0</v>
      </c>
      <c r="Y9" s="19" t="n">
        <v>0.101819292382071</v>
      </c>
      <c r="Z9" s="19" t="n">
        <v>0.193139916813023</v>
      </c>
      <c r="AA9" s="19" t="n">
        <v>0.0460847504451628</v>
      </c>
      <c r="AB9" s="19" t="n">
        <v>0</v>
      </c>
      <c r="AC9" s="19" t="n">
        <v>0</v>
      </c>
      <c r="AD9" s="19" t="n">
        <v>0</v>
      </c>
      <c r="AE9" s="19"/>
      <c r="AF9" s="19" t="n">
        <v>0.106089135357743</v>
      </c>
      <c r="AG9" s="19" t="n">
        <v>0</v>
      </c>
      <c r="AH9" s="19" t="n">
        <v>0.0609215472305196</v>
      </c>
      <c r="AI9" s="19"/>
      <c r="AJ9" s="19" t="n">
        <v>0.0286180563135973</v>
      </c>
      <c r="AK9" s="19" t="n">
        <v>0.0980661642767697</v>
      </c>
      <c r="AL9" s="19" t="n">
        <v>0</v>
      </c>
      <c r="AM9" s="19" t="n">
        <v>0</v>
      </c>
      <c r="AN9" s="19" t="n">
        <v>0.165195896789313</v>
      </c>
      <c r="AO9" s="19"/>
      <c r="AP9" s="19" t="n">
        <v>0</v>
      </c>
      <c r="AQ9" s="19" t="n">
        <v>0.138840966478717</v>
      </c>
      <c r="AR9" s="19" t="n">
        <v>0</v>
      </c>
      <c r="AS9" s="19" t="n">
        <v>0.0578689297404585</v>
      </c>
      <c r="AT9" s="19" t="n">
        <v>0</v>
      </c>
      <c r="AU9" s="19"/>
      <c r="AV9" s="19" t="n">
        <v>0.0728373013962576</v>
      </c>
      <c r="AW9" s="19" t="n">
        <v>0</v>
      </c>
      <c r="AX9" s="19" t="n">
        <v>0</v>
      </c>
      <c r="AY9" s="19" t="n">
        <v>0.147367723189512</v>
      </c>
      <c r="AZ9" s="19" t="n">
        <v>0.123655381459749</v>
      </c>
      <c r="BA9" s="19" t="n">
        <v>0.0757058679702405</v>
      </c>
      <c r="BB9" s="19"/>
      <c r="BC9" s="19" t="n">
        <v>0.135422321559811</v>
      </c>
      <c r="BD9" s="19" t="n">
        <v>0</v>
      </c>
      <c r="BE9" s="19" t="n">
        <v>0.0644207341740482</v>
      </c>
      <c r="BF9" s="19" t="n">
        <v>0</v>
      </c>
      <c r="BG9" s="19" t="n">
        <v>0.156711765186038</v>
      </c>
    </row>
    <row r="10">
      <c r="B10" s="20" t="s">
        <v>689</v>
      </c>
      <c r="C10" s="19" t="n">
        <v>0.0727279516171498</v>
      </c>
      <c r="D10" s="19" t="n">
        <v>0.0560574809680807</v>
      </c>
      <c r="E10" s="19" t="n">
        <v>0.0883265409673202</v>
      </c>
      <c r="F10" s="19"/>
      <c r="G10" s="19" t="n">
        <v>0.0544747289514811</v>
      </c>
      <c r="H10" s="19" t="n">
        <v>0.112291723157133</v>
      </c>
      <c r="I10" s="19" t="n">
        <v>0</v>
      </c>
      <c r="J10" s="19" t="n">
        <v>0</v>
      </c>
      <c r="K10" s="19" t="n">
        <v>0.178136769082924</v>
      </c>
      <c r="L10" s="19" t="n">
        <v>0.0954761012648718</v>
      </c>
      <c r="M10" s="19"/>
      <c r="N10" s="19" t="n">
        <v>0.0357638544156499</v>
      </c>
      <c r="O10" s="19" t="n">
        <v>0.0418611232016163</v>
      </c>
      <c r="P10" s="19" t="n">
        <v>0.172573990344331</v>
      </c>
      <c r="Q10" s="19" t="n">
        <v>0.0446229586462751</v>
      </c>
      <c r="R10" s="19"/>
      <c r="S10" s="19" t="n">
        <v>0.0631785087627458</v>
      </c>
      <c r="T10" s="19" t="n">
        <v>0.122480588669643</v>
      </c>
      <c r="U10" s="19" t="n">
        <v>0.139662154988107</v>
      </c>
      <c r="V10" s="19" t="n">
        <v>0.181677746417554</v>
      </c>
      <c r="W10" s="19" t="n">
        <v>0</v>
      </c>
      <c r="X10" s="19" t="n">
        <v>0</v>
      </c>
      <c r="Y10" s="19" t="n">
        <v>0.105534401491106</v>
      </c>
      <c r="Z10" s="19" t="n">
        <v>0</v>
      </c>
      <c r="AA10" s="19" t="n">
        <v>0</v>
      </c>
      <c r="AB10" s="19" t="n">
        <v>0.180790389140844</v>
      </c>
      <c r="AC10" s="19" t="n">
        <v>0</v>
      </c>
      <c r="AD10" s="19" t="n">
        <v>0</v>
      </c>
      <c r="AE10" s="19"/>
      <c r="AF10" s="19" t="n">
        <v>0.0664603172569316</v>
      </c>
      <c r="AG10" s="19" t="n">
        <v>0.0850048805076247</v>
      </c>
      <c r="AH10" s="19" t="n">
        <v>0.0668194703665376</v>
      </c>
      <c r="AI10" s="19"/>
      <c r="AJ10" s="19" t="n">
        <v>0.0568211304736</v>
      </c>
      <c r="AK10" s="19" t="n">
        <v>0.0271484829710508</v>
      </c>
      <c r="AL10" s="19" t="n">
        <v>0.457850756699499</v>
      </c>
      <c r="AM10" s="19" t="n">
        <v>0</v>
      </c>
      <c r="AN10" s="19" t="n">
        <v>0.0972813511579016</v>
      </c>
      <c r="AO10" s="19"/>
      <c r="AP10" s="19" t="n">
        <v>0.0477486477653306</v>
      </c>
      <c r="AQ10" s="19" t="n">
        <v>0.0473689007130812</v>
      </c>
      <c r="AR10" s="19" t="n">
        <v>0.220707401506046</v>
      </c>
      <c r="AS10" s="19" t="n">
        <v>0.105653171302797</v>
      </c>
      <c r="AT10" s="19" t="n">
        <v>0.17072608743627</v>
      </c>
      <c r="AU10" s="19"/>
      <c r="AV10" s="19" t="n">
        <v>0.0509936926202949</v>
      </c>
      <c r="AW10" s="19" t="n">
        <v>0.0476779064458533</v>
      </c>
      <c r="AX10" s="19" t="n">
        <v>0.245228561435025</v>
      </c>
      <c r="AY10" s="19" t="n">
        <v>0.0709863300399611</v>
      </c>
      <c r="AZ10" s="19" t="n">
        <v>0.1246134922908</v>
      </c>
      <c r="BA10" s="19" t="n">
        <v>0</v>
      </c>
      <c r="BB10" s="19"/>
      <c r="BC10" s="19" t="n">
        <v>0.0366587323549054</v>
      </c>
      <c r="BD10" s="19" t="n">
        <v>0.181362740693819</v>
      </c>
      <c r="BE10" s="19" t="n">
        <v>0</v>
      </c>
      <c r="BF10" s="19" t="n">
        <v>0</v>
      </c>
      <c r="BG10" s="19" t="n">
        <v>0</v>
      </c>
    </row>
    <row r="11">
      <c r="B11" s="20" t="s">
        <v>690</v>
      </c>
      <c r="C11" s="19" t="n">
        <v>0.125339977985256</v>
      </c>
      <c r="D11" s="19" t="n">
        <v>0.10262163300338</v>
      </c>
      <c r="E11" s="19" t="n">
        <v>0.146597574219204</v>
      </c>
      <c r="F11" s="19"/>
      <c r="G11" s="19" t="n">
        <v>0.330839954835851</v>
      </c>
      <c r="H11" s="19" t="n">
        <v>0.0903221205736067</v>
      </c>
      <c r="I11" s="19" t="n">
        <v>0.103245607614415</v>
      </c>
      <c r="J11" s="19" t="n">
        <v>0</v>
      </c>
      <c r="K11" s="19" t="n">
        <v>0.155891111777298</v>
      </c>
      <c r="L11" s="19" t="n">
        <v>0.127094228602197</v>
      </c>
      <c r="M11" s="19"/>
      <c r="N11" s="19" t="n">
        <v>0.0897626912172245</v>
      </c>
      <c r="O11" s="19" t="n">
        <v>0.24045658546459</v>
      </c>
      <c r="P11" s="19" t="n">
        <v>0.0656563984078418</v>
      </c>
      <c r="Q11" s="19" t="n">
        <v>0.0803646308474707</v>
      </c>
      <c r="R11" s="19"/>
      <c r="S11" s="19" t="n">
        <v>0.0653859510020677</v>
      </c>
      <c r="T11" s="19" t="n">
        <v>0</v>
      </c>
      <c r="U11" s="19" t="n">
        <v>0.280976630172279</v>
      </c>
      <c r="V11" s="19" t="n">
        <v>0.17533414750236</v>
      </c>
      <c r="W11" s="19" t="n">
        <v>0.163615610886437</v>
      </c>
      <c r="X11" s="19" t="n">
        <v>0.234676573831314</v>
      </c>
      <c r="Y11" s="19" t="n">
        <v>0.104762560104102</v>
      </c>
      <c r="Z11" s="19" t="n">
        <v>0.231435656919247</v>
      </c>
      <c r="AA11" s="19" t="n">
        <v>0.0563195808664195</v>
      </c>
      <c r="AB11" s="19" t="n">
        <v>0.189042743424497</v>
      </c>
      <c r="AC11" s="19" t="n">
        <v>0.203361939382432</v>
      </c>
      <c r="AD11" s="19" t="n">
        <v>0</v>
      </c>
      <c r="AE11" s="19"/>
      <c r="AF11" s="19" t="n">
        <v>0.0682189017126827</v>
      </c>
      <c r="AG11" s="19" t="n">
        <v>0.149501295586391</v>
      </c>
      <c r="AH11" s="19" t="n">
        <v>0.120020410979731</v>
      </c>
      <c r="AI11" s="19"/>
      <c r="AJ11" s="19" t="n">
        <v>0.109528357508011</v>
      </c>
      <c r="AK11" s="19" t="n">
        <v>0.140515577388146</v>
      </c>
      <c r="AL11" s="19" t="n">
        <v>0.165750839784791</v>
      </c>
      <c r="AM11" s="19" t="n">
        <v>0</v>
      </c>
      <c r="AN11" s="19" t="n">
        <v>0</v>
      </c>
      <c r="AO11" s="19"/>
      <c r="AP11" s="19" t="n">
        <v>0.0809656949226247</v>
      </c>
      <c r="AQ11" s="19" t="n">
        <v>0.210109134027495</v>
      </c>
      <c r="AR11" s="19" t="n">
        <v>0.311376174877657</v>
      </c>
      <c r="AS11" s="19" t="n">
        <v>0</v>
      </c>
      <c r="AT11" s="19" t="n">
        <v>0</v>
      </c>
      <c r="AU11" s="19"/>
      <c r="AV11" s="19" t="n">
        <v>0.276980954978137</v>
      </c>
      <c r="AW11" s="19" t="n">
        <v>0.0808457413666754</v>
      </c>
      <c r="AX11" s="19" t="n">
        <v>0</v>
      </c>
      <c r="AY11" s="19" t="n">
        <v>0.0844061309949122</v>
      </c>
      <c r="AZ11" s="19" t="n">
        <v>0.1045491397137</v>
      </c>
      <c r="BA11" s="19" t="n">
        <v>0</v>
      </c>
      <c r="BB11" s="19"/>
      <c r="BC11" s="19" t="n">
        <v>0.126597216057004</v>
      </c>
      <c r="BD11" s="19" t="n">
        <v>0.0650460914708132</v>
      </c>
      <c r="BE11" s="19" t="n">
        <v>0.114445441882999</v>
      </c>
      <c r="BF11" s="19" t="n">
        <v>0.295363305061755</v>
      </c>
      <c r="BG11" s="19" t="n">
        <v>0.227417918200493</v>
      </c>
    </row>
    <row r="12">
      <c r="B12" s="20" t="s">
        <v>691</v>
      </c>
      <c r="C12" s="19" t="n">
        <v>0.175624209612674</v>
      </c>
      <c r="D12" s="19" t="n">
        <v>0.239775344834596</v>
      </c>
      <c r="E12" s="19" t="n">
        <v>0.115597877078991</v>
      </c>
      <c r="F12" s="19"/>
      <c r="G12" s="19" t="n">
        <v>0.168903531224689</v>
      </c>
      <c r="H12" s="19" t="n">
        <v>0.378337996098147</v>
      </c>
      <c r="I12" s="19" t="n">
        <v>0.0550781623957121</v>
      </c>
      <c r="J12" s="19" t="n">
        <v>0.144222635622199</v>
      </c>
      <c r="K12" s="19" t="n">
        <v>0.239584528548993</v>
      </c>
      <c r="L12" s="19" t="n">
        <v>0.0774007733185956</v>
      </c>
      <c r="M12" s="19"/>
      <c r="N12" s="19" t="n">
        <v>0.201406983082326</v>
      </c>
      <c r="O12" s="19" t="n">
        <v>0.160389644093718</v>
      </c>
      <c r="P12" s="19" t="n">
        <v>0.0664525062164619</v>
      </c>
      <c r="Q12" s="19" t="n">
        <v>0.281653432047077</v>
      </c>
      <c r="R12" s="19"/>
      <c r="S12" s="19" t="n">
        <v>0.370874499384678</v>
      </c>
      <c r="T12" s="19" t="n">
        <v>0.211378106469754</v>
      </c>
      <c r="U12" s="19" t="n">
        <v>0.139046292852521</v>
      </c>
      <c r="V12" s="19" t="n">
        <v>0</v>
      </c>
      <c r="W12" s="19" t="n">
        <v>0.192611878054909</v>
      </c>
      <c r="X12" s="19" t="n">
        <v>0.205578747350506</v>
      </c>
      <c r="Y12" s="19" t="n">
        <v>0.262855224485331</v>
      </c>
      <c r="Z12" s="19" t="n">
        <v>0</v>
      </c>
      <c r="AA12" s="19" t="n">
        <v>0.149322770902744</v>
      </c>
      <c r="AB12" s="19" t="n">
        <v>0.150277018132452</v>
      </c>
      <c r="AC12" s="19" t="n">
        <v>0</v>
      </c>
      <c r="AD12" s="19" t="n">
        <v>0</v>
      </c>
      <c r="AE12" s="19"/>
      <c r="AF12" s="19" t="n">
        <v>0.149487588374415</v>
      </c>
      <c r="AG12" s="19" t="n">
        <v>0.141443942154329</v>
      </c>
      <c r="AH12" s="19" t="n">
        <v>0.333367540692758</v>
      </c>
      <c r="AI12" s="19"/>
      <c r="AJ12" s="19" t="n">
        <v>0.096683535425863</v>
      </c>
      <c r="AK12" s="19" t="n">
        <v>0.186561055641542</v>
      </c>
      <c r="AL12" s="19" t="n">
        <v>0</v>
      </c>
      <c r="AM12" s="19" t="n">
        <v>0</v>
      </c>
      <c r="AN12" s="19" t="n">
        <v>0.246451788480106</v>
      </c>
      <c r="AO12" s="19"/>
      <c r="AP12" s="19" t="n">
        <v>0.165709425293524</v>
      </c>
      <c r="AQ12" s="19" t="n">
        <v>0.0995726728668977</v>
      </c>
      <c r="AR12" s="19" t="n">
        <v>0</v>
      </c>
      <c r="AS12" s="19" t="n">
        <v>0.246720437059092</v>
      </c>
      <c r="AT12" s="19" t="n">
        <v>0.458413569975847</v>
      </c>
      <c r="AU12" s="19"/>
      <c r="AV12" s="19" t="n">
        <v>0.105017838819415</v>
      </c>
      <c r="AW12" s="19" t="n">
        <v>0.208988034632861</v>
      </c>
      <c r="AX12" s="19" t="n">
        <v>0.188025452312798</v>
      </c>
      <c r="AY12" s="19" t="n">
        <v>0.330256272366576</v>
      </c>
      <c r="AZ12" s="19" t="n">
        <v>0.213535931011391</v>
      </c>
      <c r="BA12" s="19" t="n">
        <v>0.155133714392477</v>
      </c>
      <c r="BB12" s="19"/>
      <c r="BC12" s="19" t="n">
        <v>0.216176316596642</v>
      </c>
      <c r="BD12" s="19" t="n">
        <v>0.152622007578117</v>
      </c>
      <c r="BE12" s="19" t="n">
        <v>0.16974607055253</v>
      </c>
      <c r="BF12" s="19" t="n">
        <v>0.117860616899017</v>
      </c>
      <c r="BG12" s="19" t="n">
        <v>0.169617335344531</v>
      </c>
    </row>
    <row r="13">
      <c r="B13" s="20" t="s">
        <v>692</v>
      </c>
      <c r="C13" s="19" t="n">
        <v>0.136112411592243</v>
      </c>
      <c r="D13" s="19" t="n">
        <v>0.124304175639003</v>
      </c>
      <c r="E13" s="19" t="n">
        <v>0.147161399198048</v>
      </c>
      <c r="F13" s="19"/>
      <c r="G13" s="19" t="n">
        <v>0.0807091817561058</v>
      </c>
      <c r="H13" s="19" t="n">
        <v>0</v>
      </c>
      <c r="I13" s="19" t="n">
        <v>0.0503359249747129</v>
      </c>
      <c r="J13" s="19" t="n">
        <v>0.390532452671157</v>
      </c>
      <c r="K13" s="19" t="n">
        <v>0.104716228671568</v>
      </c>
      <c r="L13" s="19" t="n">
        <v>0.135820274532341</v>
      </c>
      <c r="M13" s="19"/>
      <c r="N13" s="19" t="n">
        <v>0.155986345405988</v>
      </c>
      <c r="O13" s="19" t="n">
        <v>0.130042907055459</v>
      </c>
      <c r="P13" s="19" t="n">
        <v>0.127049407933973</v>
      </c>
      <c r="Q13" s="19" t="n">
        <v>0.133071957822481</v>
      </c>
      <c r="R13" s="19"/>
      <c r="S13" s="19" t="n">
        <v>0</v>
      </c>
      <c r="T13" s="19" t="n">
        <v>0.26878078403669</v>
      </c>
      <c r="U13" s="19" t="n">
        <v>0</v>
      </c>
      <c r="V13" s="19" t="n">
        <v>0</v>
      </c>
      <c r="W13" s="19" t="n">
        <v>0.168655431585066</v>
      </c>
      <c r="X13" s="19" t="n">
        <v>0.244847832447585</v>
      </c>
      <c r="Y13" s="19" t="n">
        <v>0</v>
      </c>
      <c r="Z13" s="19" t="n">
        <v>0.210356864954461</v>
      </c>
      <c r="AA13" s="19" t="n">
        <v>0.194469760154471</v>
      </c>
      <c r="AB13" s="19" t="n">
        <v>0.080535306353109</v>
      </c>
      <c r="AC13" s="19" t="n">
        <v>0.230014828499672</v>
      </c>
      <c r="AD13" s="19" t="n">
        <v>0</v>
      </c>
      <c r="AE13" s="19"/>
      <c r="AF13" s="19" t="n">
        <v>0.126419305226498</v>
      </c>
      <c r="AG13" s="19" t="n">
        <v>0.18415795044371</v>
      </c>
      <c r="AH13" s="19" t="n">
        <v>0.101143501629009</v>
      </c>
      <c r="AI13" s="19"/>
      <c r="AJ13" s="19" t="n">
        <v>0.179710015034556</v>
      </c>
      <c r="AK13" s="19" t="n">
        <v>0.121483372595211</v>
      </c>
      <c r="AL13" s="19" t="n">
        <v>0.180943021859569</v>
      </c>
      <c r="AM13" s="19" t="n">
        <v>0</v>
      </c>
      <c r="AN13" s="19" t="n">
        <v>0.0684312859597388</v>
      </c>
      <c r="AO13" s="19"/>
      <c r="AP13" s="19" t="n">
        <v>0.0860141760460809</v>
      </c>
      <c r="AQ13" s="19" t="n">
        <v>0.0662815190569647</v>
      </c>
      <c r="AR13" s="19" t="n">
        <v>0.147626756279033</v>
      </c>
      <c r="AS13" s="19" t="n">
        <v>0.281949007853997</v>
      </c>
      <c r="AT13" s="19" t="n">
        <v>0.165412780700119</v>
      </c>
      <c r="AU13" s="19"/>
      <c r="AV13" s="19" t="n">
        <v>0.0973860968169961</v>
      </c>
      <c r="AW13" s="19" t="n">
        <v>0.0862579044699022</v>
      </c>
      <c r="AX13" s="19" t="n">
        <v>0.389561773245226</v>
      </c>
      <c r="AY13" s="19" t="n">
        <v>0.119736933910054</v>
      </c>
      <c r="AZ13" s="19" t="n">
        <v>0.120735293487402</v>
      </c>
      <c r="BA13" s="19" t="n">
        <v>0.189288651594989</v>
      </c>
      <c r="BB13" s="19"/>
      <c r="BC13" s="19" t="n">
        <v>0.102328867673374</v>
      </c>
      <c r="BD13" s="19" t="n">
        <v>0.167026200619601</v>
      </c>
      <c r="BE13" s="19" t="n">
        <v>0.115217132334958</v>
      </c>
      <c r="BF13" s="19" t="n">
        <v>0.132069797831156</v>
      </c>
      <c r="BG13" s="19" t="n">
        <v>0</v>
      </c>
    </row>
    <row r="14">
      <c r="B14" s="20" t="s">
        <v>598</v>
      </c>
      <c r="C14" s="19" t="n">
        <v>0.140039025097481</v>
      </c>
      <c r="D14" s="19" t="n">
        <v>0.116873825654745</v>
      </c>
      <c r="E14" s="19" t="n">
        <v>0.161714743853641</v>
      </c>
      <c r="F14" s="19"/>
      <c r="G14" s="19" t="n">
        <v>0.183554748863396</v>
      </c>
      <c r="H14" s="19" t="n">
        <v>0.0589002946957324</v>
      </c>
      <c r="I14" s="19" t="n">
        <v>0.354891923711661</v>
      </c>
      <c r="J14" s="19" t="n">
        <v>0.0975019915020923</v>
      </c>
      <c r="K14" s="19" t="n">
        <v>0.113675508099103</v>
      </c>
      <c r="L14" s="19" t="n">
        <v>0.0851476494448681</v>
      </c>
      <c r="M14" s="19"/>
      <c r="N14" s="19" t="n">
        <v>0.235977461331315</v>
      </c>
      <c r="O14" s="19" t="n">
        <v>0.139272318435361</v>
      </c>
      <c r="P14" s="19" t="n">
        <v>0.115457783831939</v>
      </c>
      <c r="Q14" s="19" t="n">
        <v>0.070203110658965</v>
      </c>
      <c r="R14" s="19"/>
      <c r="S14" s="19" t="n">
        <v>0.172349018864894</v>
      </c>
      <c r="T14" s="19" t="n">
        <v>0.0561293317866885</v>
      </c>
      <c r="U14" s="19" t="n">
        <v>0</v>
      </c>
      <c r="V14" s="19" t="n">
        <v>0</v>
      </c>
      <c r="W14" s="19" t="n">
        <v>0.357917287111136</v>
      </c>
      <c r="X14" s="19" t="n">
        <v>0.224945982574423</v>
      </c>
      <c r="Y14" s="19" t="n">
        <v>0.0921299242836799</v>
      </c>
      <c r="Z14" s="19" t="n">
        <v>0</v>
      </c>
      <c r="AA14" s="19" t="n">
        <v>0.176253220912033</v>
      </c>
      <c r="AB14" s="19" t="n">
        <v>0.108368829437266</v>
      </c>
      <c r="AC14" s="19" t="n">
        <v>0.383053954512527</v>
      </c>
      <c r="AD14" s="19" t="n">
        <v>0</v>
      </c>
      <c r="AE14" s="19"/>
      <c r="AF14" s="19" t="n">
        <v>0.1236797244041</v>
      </c>
      <c r="AG14" s="19" t="n">
        <v>0.17249761130814</v>
      </c>
      <c r="AH14" s="19" t="n">
        <v>0.0501040821294167</v>
      </c>
      <c r="AI14" s="19"/>
      <c r="AJ14" s="19" t="n">
        <v>0.17445804498075</v>
      </c>
      <c r="AK14" s="19" t="n">
        <v>0.154630476456154</v>
      </c>
      <c r="AL14" s="19" t="n">
        <v>0</v>
      </c>
      <c r="AM14" s="19" t="n">
        <v>0</v>
      </c>
      <c r="AN14" s="19" t="n">
        <v>0.0729456965363356</v>
      </c>
      <c r="AO14" s="19"/>
      <c r="AP14" s="19" t="n">
        <v>0.205400375697147</v>
      </c>
      <c r="AQ14" s="19" t="n">
        <v>0.128996005714273</v>
      </c>
      <c r="AR14" s="19" t="n">
        <v>0.160822650070519</v>
      </c>
      <c r="AS14" s="19" t="n">
        <v>0.070461507415657</v>
      </c>
      <c r="AT14" s="19" t="n">
        <v>0.205447561887765</v>
      </c>
      <c r="AU14" s="19"/>
      <c r="AV14" s="19" t="n">
        <v>0.0794065727936406</v>
      </c>
      <c r="AW14" s="19" t="n">
        <v>0.205096067737069</v>
      </c>
      <c r="AX14" s="19" t="n">
        <v>0</v>
      </c>
      <c r="AY14" s="19" t="n">
        <v>0</v>
      </c>
      <c r="AZ14" s="19" t="n">
        <v>0.312910762036958</v>
      </c>
      <c r="BA14" s="19" t="n">
        <v>0.135786550546223</v>
      </c>
      <c r="BB14" s="19"/>
      <c r="BC14" s="19" t="n">
        <v>0.110382326178575</v>
      </c>
      <c r="BD14" s="19" t="n">
        <v>0.206563627206476</v>
      </c>
      <c r="BE14" s="19" t="n">
        <v>0.177425343077215</v>
      </c>
      <c r="BF14" s="19" t="n">
        <v>0.121452040622811</v>
      </c>
      <c r="BG14" s="19" t="n">
        <v>0</v>
      </c>
    </row>
    <row r="15">
      <c r="B15" s="20" t="s">
        <v>722</v>
      </c>
      <c r="C15" s="19" t="n">
        <v>0.260091319634664</v>
      </c>
      <c r="D15" s="19" t="n">
        <v>0.29453532220936</v>
      </c>
      <c r="E15" s="19" t="n">
        <v>0.227862004515183</v>
      </c>
      <c r="F15" s="19"/>
      <c r="G15" s="19" t="n">
        <v>0.181517854368477</v>
      </c>
      <c r="H15" s="19" t="n">
        <v>0.305454578339337</v>
      </c>
      <c r="I15" s="19" t="n">
        <v>0.201091401832183</v>
      </c>
      <c r="J15" s="19" t="n">
        <v>0.288299033944651</v>
      </c>
      <c r="K15" s="19" t="n">
        <v>0.159082481318093</v>
      </c>
      <c r="L15" s="19" t="n">
        <v>0.362410738414049</v>
      </c>
      <c r="M15" s="19"/>
      <c r="N15" s="19" t="n">
        <v>0.281102664547497</v>
      </c>
      <c r="O15" s="19" t="n">
        <v>0.226325559439486</v>
      </c>
      <c r="P15" s="19" t="n">
        <v>0.349245573955735</v>
      </c>
      <c r="Q15" s="19" t="n">
        <v>0.188488684306367</v>
      </c>
      <c r="R15" s="19"/>
      <c r="S15" s="19" t="n">
        <v>0.193789654954626</v>
      </c>
      <c r="T15" s="19" t="n">
        <v>0.178223716478899</v>
      </c>
      <c r="U15" s="19" t="n">
        <v>0.313238634966182</v>
      </c>
      <c r="V15" s="19" t="n">
        <v>0.500309378226991</v>
      </c>
      <c r="W15" s="19" t="n">
        <v>0.117199792362452</v>
      </c>
      <c r="X15" s="19" t="n">
        <v>0.0899508637961712</v>
      </c>
      <c r="Y15" s="19" t="n">
        <v>0.332898597253709</v>
      </c>
      <c r="Z15" s="19" t="n">
        <v>0.36506756131327</v>
      </c>
      <c r="AA15" s="19" t="n">
        <v>0.377549916719169</v>
      </c>
      <c r="AB15" s="19" t="n">
        <v>0.290985713511831</v>
      </c>
      <c r="AC15" s="19" t="n">
        <v>0.183569277605369</v>
      </c>
      <c r="AD15" s="19" t="n">
        <v>0</v>
      </c>
      <c r="AE15" s="19"/>
      <c r="AF15" s="19" t="n">
        <v>0.296013630069684</v>
      </c>
      <c r="AG15" s="19" t="n">
        <v>0.267394319999806</v>
      </c>
      <c r="AH15" s="19" t="n">
        <v>0.223209154657862</v>
      </c>
      <c r="AI15" s="19"/>
      <c r="AJ15" s="19" t="n">
        <v>0.328575058244056</v>
      </c>
      <c r="AK15" s="19" t="n">
        <v>0.271594870671127</v>
      </c>
      <c r="AL15" s="19" t="n">
        <v>0.195455381656141</v>
      </c>
      <c r="AM15" s="19" t="n">
        <v>0</v>
      </c>
      <c r="AN15" s="19" t="n">
        <v>0.265195473514238</v>
      </c>
      <c r="AO15" s="19"/>
      <c r="AP15" s="19" t="n">
        <v>0.321439245577728</v>
      </c>
      <c r="AQ15" s="19" t="n">
        <v>0.308830801142571</v>
      </c>
      <c r="AR15" s="19" t="n">
        <v>0.159467017266744</v>
      </c>
      <c r="AS15" s="19" t="n">
        <v>0.237346946627998</v>
      </c>
      <c r="AT15" s="19" t="n">
        <v>0</v>
      </c>
      <c r="AU15" s="19"/>
      <c r="AV15" s="19" t="n">
        <v>0.31737754257526</v>
      </c>
      <c r="AW15" s="19" t="n">
        <v>0.278549282234038</v>
      </c>
      <c r="AX15" s="19" t="n">
        <v>0.177184213006951</v>
      </c>
      <c r="AY15" s="19" t="n">
        <v>0.247246609498985</v>
      </c>
      <c r="AZ15" s="19" t="n">
        <v>0</v>
      </c>
      <c r="BA15" s="19" t="n">
        <v>0.38889255045746</v>
      </c>
      <c r="BB15" s="19"/>
      <c r="BC15" s="19" t="n">
        <v>0.242678411129472</v>
      </c>
      <c r="BD15" s="19" t="n">
        <v>0.196573176611264</v>
      </c>
      <c r="BE15" s="19" t="n">
        <v>0.300859665985751</v>
      </c>
      <c r="BF15" s="19" t="n">
        <v>0.333254239585261</v>
      </c>
      <c r="BG15" s="19" t="n">
        <v>0.446252981268938</v>
      </c>
    </row>
    <row r="16">
      <c r="B16" s="20" t="s">
        <v>100</v>
      </c>
      <c r="C16" s="21" t="n">
        <v>0.0312445911137555</v>
      </c>
      <c r="D16" s="21" t="n">
        <v>0.0291728934632197</v>
      </c>
      <c r="E16" s="21" t="n">
        <v>0.0331830823290725</v>
      </c>
      <c r="F16" s="21"/>
      <c r="G16" s="21" t="n">
        <v>0</v>
      </c>
      <c r="H16" s="21" t="n">
        <v>0</v>
      </c>
      <c r="I16" s="21" t="n">
        <v>0.117548587279956</v>
      </c>
      <c r="J16" s="21" t="n">
        <v>0.036390507579402</v>
      </c>
      <c r="K16" s="21" t="n">
        <v>0.048913372502021</v>
      </c>
      <c r="L16" s="21" t="n">
        <v>0</v>
      </c>
      <c r="M16" s="21"/>
      <c r="N16" s="21" t="n">
        <v>0</v>
      </c>
      <c r="O16" s="21" t="n">
        <v>0.0313198677847448</v>
      </c>
      <c r="P16" s="21" t="n">
        <v>0.0333619533076079</v>
      </c>
      <c r="Q16" s="21" t="n">
        <v>0.0603008001556867</v>
      </c>
      <c r="R16" s="21"/>
      <c r="S16" s="21" t="n">
        <v>0.134422367030989</v>
      </c>
      <c r="T16" s="21" t="n">
        <v>0</v>
      </c>
      <c r="U16" s="21" t="n">
        <v>0.127076287020911</v>
      </c>
      <c r="V16" s="21" t="n">
        <v>0</v>
      </c>
      <c r="W16" s="21" t="n">
        <v>0</v>
      </c>
      <c r="X16" s="21" t="n">
        <v>0</v>
      </c>
      <c r="Y16" s="21" t="n">
        <v>0</v>
      </c>
      <c r="Z16" s="21" t="n">
        <v>0</v>
      </c>
      <c r="AA16" s="21" t="n">
        <v>0</v>
      </c>
      <c r="AB16" s="21" t="n">
        <v>0</v>
      </c>
      <c r="AC16" s="21" t="n">
        <v>0</v>
      </c>
      <c r="AD16" s="21" t="n">
        <v>1</v>
      </c>
      <c r="AE16" s="21"/>
      <c r="AF16" s="21" t="n">
        <v>0.0636313975979454</v>
      </c>
      <c r="AG16" s="21" t="n">
        <v>0</v>
      </c>
      <c r="AH16" s="21" t="n">
        <v>0.0444142923141664</v>
      </c>
      <c r="AI16" s="21"/>
      <c r="AJ16" s="21" t="n">
        <v>0.0256058020195659</v>
      </c>
      <c r="AK16" s="21" t="n">
        <v>0</v>
      </c>
      <c r="AL16" s="21" t="n">
        <v>0</v>
      </c>
      <c r="AM16" s="21" t="n">
        <v>1</v>
      </c>
      <c r="AN16" s="21" t="n">
        <v>0.0844985075623669</v>
      </c>
      <c r="AO16" s="21"/>
      <c r="AP16" s="21" t="n">
        <v>0.0927224346975638</v>
      </c>
      <c r="AQ16" s="21" t="n">
        <v>0</v>
      </c>
      <c r="AR16" s="21" t="n">
        <v>0</v>
      </c>
      <c r="AS16" s="21" t="n">
        <v>0</v>
      </c>
      <c r="AT16" s="21" t="n">
        <v>0</v>
      </c>
      <c r="AU16" s="21"/>
      <c r="AV16" s="21" t="n">
        <v>0</v>
      </c>
      <c r="AW16" s="21" t="n">
        <v>0.0925850631136</v>
      </c>
      <c r="AX16" s="21" t="n">
        <v>0</v>
      </c>
      <c r="AY16" s="21" t="n">
        <v>0</v>
      </c>
      <c r="AZ16" s="21" t="n">
        <v>0</v>
      </c>
      <c r="BA16" s="21" t="n">
        <v>0.0551926650386103</v>
      </c>
      <c r="BB16" s="21"/>
      <c r="BC16" s="21" t="n">
        <v>0.0297558084502157</v>
      </c>
      <c r="BD16" s="21" t="n">
        <v>0.030806155819909</v>
      </c>
      <c r="BE16" s="21" t="n">
        <v>0.0578856119924997</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17</v>
      </c>
      <c r="H7" s="11" t="n">
        <v>20</v>
      </c>
      <c r="I7" s="11" t="n">
        <v>16</v>
      </c>
      <c r="J7" s="11" t="n">
        <v>23</v>
      </c>
      <c r="K7" s="11" t="n">
        <v>17</v>
      </c>
      <c r="L7" s="11" t="n">
        <v>23</v>
      </c>
      <c r="M7" s="11"/>
      <c r="N7" s="11" t="n">
        <v>29</v>
      </c>
      <c r="O7" s="11" t="n">
        <v>29</v>
      </c>
      <c r="P7" s="11" t="n">
        <v>30</v>
      </c>
      <c r="Q7" s="11" t="n">
        <v>28</v>
      </c>
      <c r="R7" s="11"/>
      <c r="S7" s="11" t="n">
        <v>14</v>
      </c>
      <c r="T7" s="11" t="n">
        <v>18</v>
      </c>
      <c r="U7" s="11" t="n">
        <v>7</v>
      </c>
      <c r="V7" s="11" t="n">
        <v>6</v>
      </c>
      <c r="W7" s="11" t="n">
        <v>6</v>
      </c>
      <c r="X7" s="11" t="n">
        <v>9</v>
      </c>
      <c r="Y7" s="11" t="n">
        <v>10</v>
      </c>
      <c r="Z7" s="11" t="n">
        <v>5</v>
      </c>
      <c r="AA7" s="11" t="n">
        <v>20</v>
      </c>
      <c r="AB7" s="11" t="n">
        <v>11</v>
      </c>
      <c r="AC7" s="11" t="n">
        <v>9</v>
      </c>
      <c r="AD7" s="11" t="n">
        <v>1</v>
      </c>
      <c r="AE7" s="11"/>
      <c r="AF7" s="11" t="n">
        <v>44</v>
      </c>
      <c r="AG7" s="11" t="n">
        <v>40</v>
      </c>
      <c r="AH7" s="11" t="n">
        <v>18</v>
      </c>
      <c r="AI7" s="11"/>
      <c r="AJ7" s="11" t="n">
        <v>36</v>
      </c>
      <c r="AK7" s="11" t="n">
        <v>38</v>
      </c>
      <c r="AL7" s="11" t="n">
        <v>5</v>
      </c>
      <c r="AM7" s="11" t="n">
        <v>1</v>
      </c>
      <c r="AN7" s="11" t="n">
        <v>12</v>
      </c>
      <c r="AO7" s="11"/>
      <c r="AP7" s="11" t="n">
        <v>22</v>
      </c>
      <c r="AQ7" s="11" t="n">
        <v>42</v>
      </c>
      <c r="AR7" s="11" t="n">
        <v>6</v>
      </c>
      <c r="AS7" s="11" t="n">
        <v>16</v>
      </c>
      <c r="AT7" s="11" t="n">
        <v>6</v>
      </c>
      <c r="AU7" s="11"/>
      <c r="AV7" s="11" t="n">
        <v>39</v>
      </c>
      <c r="AW7" s="11" t="n">
        <v>22</v>
      </c>
      <c r="AX7" s="11" t="n">
        <v>5</v>
      </c>
      <c r="AY7" s="11" t="n">
        <v>12</v>
      </c>
      <c r="AZ7" s="11" t="n">
        <v>8</v>
      </c>
      <c r="BA7" s="11" t="n">
        <v>15</v>
      </c>
      <c r="BB7" s="11"/>
      <c r="BC7" s="11" t="n">
        <v>27</v>
      </c>
      <c r="BD7" s="11" t="n">
        <v>31</v>
      </c>
      <c r="BE7" s="11" t="n">
        <v>33</v>
      </c>
      <c r="BF7" s="11" t="n">
        <v>9</v>
      </c>
      <c r="BG7" s="11" t="n">
        <v>6</v>
      </c>
    </row>
    <row r="8" ht="30" customHeight="1">
      <c r="B8" s="12" t="s">
        <v>20</v>
      </c>
      <c r="C8" s="12" t="n">
        <v>115</v>
      </c>
      <c r="D8" s="12" t="n">
        <v>56</v>
      </c>
      <c r="E8" s="12" t="n">
        <v>59</v>
      </c>
      <c r="F8" s="12"/>
      <c r="G8" s="12" t="n">
        <v>16</v>
      </c>
      <c r="H8" s="12" t="n">
        <v>20</v>
      </c>
      <c r="I8" s="12" t="n">
        <v>17</v>
      </c>
      <c r="J8" s="12" t="n">
        <v>22</v>
      </c>
      <c r="K8" s="12" t="n">
        <v>17</v>
      </c>
      <c r="L8" s="12" t="n">
        <v>24</v>
      </c>
      <c r="M8" s="12"/>
      <c r="N8" s="12" t="n">
        <v>27</v>
      </c>
      <c r="O8" s="12" t="n">
        <v>33</v>
      </c>
      <c r="P8" s="12" t="n">
        <v>28</v>
      </c>
      <c r="Q8" s="12" t="n">
        <v>27</v>
      </c>
      <c r="R8" s="12"/>
      <c r="S8" s="12" t="n">
        <v>14</v>
      </c>
      <c r="T8" s="12" t="n">
        <v>18</v>
      </c>
      <c r="U8" s="12" t="n">
        <v>7</v>
      </c>
      <c r="V8" s="12" t="n">
        <v>8</v>
      </c>
      <c r="W8" s="12" t="n">
        <v>6</v>
      </c>
      <c r="X8" s="12" t="n">
        <v>11</v>
      </c>
      <c r="Y8" s="12" t="n">
        <v>10</v>
      </c>
      <c r="Z8" s="12" t="n">
        <v>4</v>
      </c>
      <c r="AA8" s="12" t="n">
        <v>19</v>
      </c>
      <c r="AB8" s="12" t="n">
        <v>10</v>
      </c>
      <c r="AC8" s="12" t="n">
        <v>8</v>
      </c>
      <c r="AD8" s="12" t="n">
        <v>1</v>
      </c>
      <c r="AE8" s="12"/>
      <c r="AF8" s="12" t="n">
        <v>44</v>
      </c>
      <c r="AG8" s="12" t="n">
        <v>40</v>
      </c>
      <c r="AH8" s="12" t="n">
        <v>18</v>
      </c>
      <c r="AI8" s="12"/>
      <c r="AJ8" s="12" t="n">
        <v>36</v>
      </c>
      <c r="AK8" s="12" t="n">
        <v>38</v>
      </c>
      <c r="AL8" s="12" t="n">
        <v>5</v>
      </c>
      <c r="AM8" s="12" t="n">
        <v>1</v>
      </c>
      <c r="AN8" s="12" t="n">
        <v>12</v>
      </c>
      <c r="AO8" s="12"/>
      <c r="AP8" s="12" t="n">
        <v>21</v>
      </c>
      <c r="AQ8" s="12" t="n">
        <v>42</v>
      </c>
      <c r="AR8" s="12" t="n">
        <v>6</v>
      </c>
      <c r="AS8" s="12" t="n">
        <v>16</v>
      </c>
      <c r="AT8" s="12" t="n">
        <v>6</v>
      </c>
      <c r="AU8" s="12"/>
      <c r="AV8" s="12" t="n">
        <v>39</v>
      </c>
      <c r="AW8" s="12" t="n">
        <v>21</v>
      </c>
      <c r="AX8" s="12" t="n">
        <v>6</v>
      </c>
      <c r="AY8" s="12" t="n">
        <v>12</v>
      </c>
      <c r="AZ8" s="12" t="n">
        <v>8</v>
      </c>
      <c r="BA8" s="12" t="n">
        <v>14</v>
      </c>
      <c r="BB8" s="12"/>
      <c r="BC8" s="12" t="n">
        <v>28</v>
      </c>
      <c r="BD8" s="12" t="n">
        <v>30</v>
      </c>
      <c r="BE8" s="12" t="n">
        <v>32</v>
      </c>
      <c r="BF8" s="12" t="n">
        <v>10</v>
      </c>
      <c r="BG8" s="12" t="n">
        <v>6</v>
      </c>
    </row>
    <row r="9">
      <c r="B9" s="20" t="s">
        <v>725</v>
      </c>
      <c r="C9" s="19" t="n">
        <v>0.238190583980824</v>
      </c>
      <c r="D9" s="19" t="n">
        <v>0.266778252212243</v>
      </c>
      <c r="E9" s="19" t="n">
        <v>0.211441051432641</v>
      </c>
      <c r="F9" s="19"/>
      <c r="G9" s="19" t="n">
        <v>0.266738367274171</v>
      </c>
      <c r="H9" s="19" t="n">
        <v>0.289628593703308</v>
      </c>
      <c r="I9" s="19" t="n">
        <v>0.261322652046619</v>
      </c>
      <c r="J9" s="19" t="n">
        <v>0.132749336450542</v>
      </c>
      <c r="K9" s="19" t="n">
        <v>0.212849465959764</v>
      </c>
      <c r="L9" s="19" t="n">
        <v>0.275000279367868</v>
      </c>
      <c r="M9" s="19"/>
      <c r="N9" s="19" t="n">
        <v>0.277037926251092</v>
      </c>
      <c r="O9" s="19" t="n">
        <v>0.264158147361656</v>
      </c>
      <c r="P9" s="19" t="n">
        <v>0.259225508641711</v>
      </c>
      <c r="Q9" s="19" t="n">
        <v>0.145306634341277</v>
      </c>
      <c r="R9" s="19"/>
      <c r="S9" s="19" t="n">
        <v>0</v>
      </c>
      <c r="T9" s="19" t="n">
        <v>0.126829425014218</v>
      </c>
      <c r="U9" s="19" t="n">
        <v>0.440314921987093</v>
      </c>
      <c r="V9" s="19" t="n">
        <v>0.341712439744791</v>
      </c>
      <c r="W9" s="19" t="n">
        <v>0.470530062579067</v>
      </c>
      <c r="X9" s="19" t="n">
        <v>0</v>
      </c>
      <c r="Y9" s="19" t="n">
        <v>0.425028521537389</v>
      </c>
      <c r="Z9" s="19" t="n">
        <v>0.184193354034284</v>
      </c>
      <c r="AA9" s="19" t="n">
        <v>0.304224935973837</v>
      </c>
      <c r="AB9" s="19" t="n">
        <v>0.290985713511831</v>
      </c>
      <c r="AC9" s="19" t="n">
        <v>0.393019516870073</v>
      </c>
      <c r="AD9" s="19" t="n">
        <v>0</v>
      </c>
      <c r="AE9" s="19"/>
      <c r="AF9" s="19" t="n">
        <v>0.258792778476061</v>
      </c>
      <c r="AG9" s="19" t="n">
        <v>0.214922069860054</v>
      </c>
      <c r="AH9" s="19" t="n">
        <v>0.12708695983962</v>
      </c>
      <c r="AI9" s="19"/>
      <c r="AJ9" s="19" t="n">
        <v>0.290036949817589</v>
      </c>
      <c r="AK9" s="19" t="n">
        <v>0.216992991191508</v>
      </c>
      <c r="AL9" s="19" t="n">
        <v>0</v>
      </c>
      <c r="AM9" s="19" t="n">
        <v>0</v>
      </c>
      <c r="AN9" s="19" t="n">
        <v>0.185023782737727</v>
      </c>
      <c r="AO9" s="19"/>
      <c r="AP9" s="19" t="n">
        <v>0.255676029477366</v>
      </c>
      <c r="AQ9" s="19" t="n">
        <v>0.254939104344758</v>
      </c>
      <c r="AR9" s="19" t="n">
        <v>0</v>
      </c>
      <c r="AS9" s="19" t="n">
        <v>0.237346946627998</v>
      </c>
      <c r="AT9" s="19" t="n">
        <v>0.205447561887765</v>
      </c>
      <c r="AU9" s="19"/>
      <c r="AV9" s="19" t="n">
        <v>0.255426482840014</v>
      </c>
      <c r="AW9" s="19" t="n">
        <v>0.270002408613378</v>
      </c>
      <c r="AX9" s="19" t="n">
        <v>0</v>
      </c>
      <c r="AY9" s="19" t="n">
        <v>0.147417769969946</v>
      </c>
      <c r="AZ9" s="19" t="n">
        <v>0.149956802465946</v>
      </c>
      <c r="BA9" s="19" t="n">
        <v>0.335363779048924</v>
      </c>
      <c r="BB9" s="19"/>
      <c r="BC9" s="19" t="n">
        <v>0.127119334639603</v>
      </c>
      <c r="BD9" s="19" t="n">
        <v>0.27884125677261</v>
      </c>
      <c r="BE9" s="19" t="n">
        <v>0.307070063345521</v>
      </c>
      <c r="BF9" s="19" t="n">
        <v>0.215132798064446</v>
      </c>
      <c r="BG9" s="19" t="n">
        <v>0.282989826149539</v>
      </c>
    </row>
    <row r="10">
      <c r="B10" s="20" t="s">
        <v>689</v>
      </c>
      <c r="C10" s="19" t="n">
        <v>0.142612585175742</v>
      </c>
      <c r="D10" s="19" t="n">
        <v>0.119520250677072</v>
      </c>
      <c r="E10" s="19" t="n">
        <v>0.164220124072771</v>
      </c>
      <c r="F10" s="19"/>
      <c r="G10" s="19" t="n">
        <v>0.199787718624952</v>
      </c>
      <c r="H10" s="19" t="n">
        <v>0.187579901782953</v>
      </c>
      <c r="I10" s="19" t="n">
        <v>0.132487201286135</v>
      </c>
      <c r="J10" s="19" t="n">
        <v>0.102542173156598</v>
      </c>
      <c r="K10" s="19" t="n">
        <v>0.0593634743021717</v>
      </c>
      <c r="L10" s="19" t="n">
        <v>0.169895612936779</v>
      </c>
      <c r="M10" s="19"/>
      <c r="N10" s="19" t="n">
        <v>0.2151781153367</v>
      </c>
      <c r="O10" s="19" t="n">
        <v>0.104166722296662</v>
      </c>
      <c r="P10" s="19" t="n">
        <v>0.142939756648405</v>
      </c>
      <c r="Q10" s="19" t="n">
        <v>0.117060831493237</v>
      </c>
      <c r="R10" s="19"/>
      <c r="S10" s="19" t="n">
        <v>0.228041164615259</v>
      </c>
      <c r="T10" s="19" t="n">
        <v>0.102763016467752</v>
      </c>
      <c r="U10" s="19" t="n">
        <v>0</v>
      </c>
      <c r="V10" s="19" t="n">
        <v>0.158596938482201</v>
      </c>
      <c r="W10" s="19" t="n">
        <v>0.192611878054909</v>
      </c>
      <c r="X10" s="19" t="n">
        <v>0.33944216271284</v>
      </c>
      <c r="Y10" s="19" t="n">
        <v>0.105534401491106</v>
      </c>
      <c r="Z10" s="19" t="n">
        <v>0</v>
      </c>
      <c r="AA10" s="19" t="n">
        <v>0.0837891892974117</v>
      </c>
      <c r="AB10" s="19" t="n">
        <v>0.0851070400363708</v>
      </c>
      <c r="AC10" s="19" t="n">
        <v>0.244190692069079</v>
      </c>
      <c r="AD10" s="19" t="n">
        <v>0</v>
      </c>
      <c r="AE10" s="19"/>
      <c r="AF10" s="19" t="n">
        <v>0.211242560346768</v>
      </c>
      <c r="AG10" s="19" t="n">
        <v>0.108246003824724</v>
      </c>
      <c r="AH10" s="19" t="n">
        <v>0.104116986681489</v>
      </c>
      <c r="AI10" s="19"/>
      <c r="AJ10" s="19" t="n">
        <v>0.227960978771344</v>
      </c>
      <c r="AK10" s="19" t="n">
        <v>0.0920147525962711</v>
      </c>
      <c r="AL10" s="19" t="n">
        <v>0.34669386164436</v>
      </c>
      <c r="AM10" s="19" t="n">
        <v>0</v>
      </c>
      <c r="AN10" s="19" t="n">
        <v>0.0751247554734419</v>
      </c>
      <c r="AO10" s="19"/>
      <c r="AP10" s="19" t="n">
        <v>0.234969620373869</v>
      </c>
      <c r="AQ10" s="19" t="n">
        <v>0.0980947656904132</v>
      </c>
      <c r="AR10" s="19" t="n">
        <v>0.147626756279033</v>
      </c>
      <c r="AS10" s="19" t="n">
        <v>0.269021317378058</v>
      </c>
      <c r="AT10" s="19" t="n">
        <v>0.17072608743627</v>
      </c>
      <c r="AU10" s="19"/>
      <c r="AV10" s="19" t="n">
        <v>0.0461406892362565</v>
      </c>
      <c r="AW10" s="19" t="n">
        <v>0.221026706334802</v>
      </c>
      <c r="AX10" s="19" t="n">
        <v>0.389561773245226</v>
      </c>
      <c r="AY10" s="19" t="n">
        <v>0.190006005879939</v>
      </c>
      <c r="AZ10" s="19" t="n">
        <v>0.287567451861811</v>
      </c>
      <c r="BA10" s="19" t="n">
        <v>0.0655436615349279</v>
      </c>
      <c r="BB10" s="19"/>
      <c r="BC10" s="19" t="n">
        <v>0.19484692894589</v>
      </c>
      <c r="BD10" s="19" t="n">
        <v>0.098587165128482</v>
      </c>
      <c r="BE10" s="19" t="n">
        <v>0.12142689376778</v>
      </c>
      <c r="BF10" s="19" t="n">
        <v>0.341510347380959</v>
      </c>
      <c r="BG10" s="19" t="n">
        <v>0</v>
      </c>
    </row>
    <row r="11">
      <c r="B11" s="20" t="s">
        <v>690</v>
      </c>
      <c r="C11" s="19" t="n">
        <v>0.110175018180032</v>
      </c>
      <c r="D11" s="19" t="n">
        <v>0.0700256451788644</v>
      </c>
      <c r="E11" s="19" t="n">
        <v>0.147742858662509</v>
      </c>
      <c r="F11" s="19"/>
      <c r="G11" s="19" t="n">
        <v>0.0655589933588582</v>
      </c>
      <c r="H11" s="19" t="n">
        <v>0</v>
      </c>
      <c r="I11" s="19" t="n">
        <v>0.180428290245582</v>
      </c>
      <c r="J11" s="19" t="n">
        <v>0.13033114297016</v>
      </c>
      <c r="K11" s="19" t="n">
        <v>0.23018320553346</v>
      </c>
      <c r="L11" s="19" t="n">
        <v>0.0792431778887847</v>
      </c>
      <c r="M11" s="19"/>
      <c r="N11" s="19" t="n">
        <v>0.11141645338449</v>
      </c>
      <c r="O11" s="19" t="n">
        <v>0.120246983367245</v>
      </c>
      <c r="P11" s="19" t="n">
        <v>0.163887107112499</v>
      </c>
      <c r="Q11" s="19" t="n">
        <v>0.0408506012773976</v>
      </c>
      <c r="R11" s="19"/>
      <c r="S11" s="19" t="n">
        <v>0.0698429602455866</v>
      </c>
      <c r="T11" s="19" t="n">
        <v>0.107122078458804</v>
      </c>
      <c r="U11" s="19" t="n">
        <v>0.139662154988107</v>
      </c>
      <c r="V11" s="19" t="n">
        <v>0</v>
      </c>
      <c r="W11" s="19" t="n">
        <v>0</v>
      </c>
      <c r="X11" s="19" t="n">
        <v>0.0981705116876405</v>
      </c>
      <c r="Y11" s="19" t="n">
        <v>0.101819292382071</v>
      </c>
      <c r="Z11" s="19" t="n">
        <v>0.193139916813023</v>
      </c>
      <c r="AA11" s="19" t="n">
        <v>0.104977566108421</v>
      </c>
      <c r="AB11" s="19" t="n">
        <v>0.108368829437266</v>
      </c>
      <c r="AC11" s="19" t="n">
        <v>0.362789791060848</v>
      </c>
      <c r="AD11" s="19" t="n">
        <v>0</v>
      </c>
      <c r="AE11" s="19"/>
      <c r="AF11" s="19" t="n">
        <v>0.0893045309948503</v>
      </c>
      <c r="AG11" s="19" t="n">
        <v>0.145221652665051</v>
      </c>
      <c r="AH11" s="19" t="n">
        <v>0.0514315395766533</v>
      </c>
      <c r="AI11" s="19"/>
      <c r="AJ11" s="19" t="n">
        <v>0.106857753550107</v>
      </c>
      <c r="AK11" s="19" t="n">
        <v>0.123302949405969</v>
      </c>
      <c r="AL11" s="19" t="n">
        <v>0</v>
      </c>
      <c r="AM11" s="19" t="n">
        <v>0</v>
      </c>
      <c r="AN11" s="19" t="n">
        <v>0.0890573330060819</v>
      </c>
      <c r="AO11" s="19"/>
      <c r="AP11" s="19" t="n">
        <v>0.134665078482544</v>
      </c>
      <c r="AQ11" s="19" t="n">
        <v>0.091480848395508</v>
      </c>
      <c r="AR11" s="19" t="n">
        <v>0</v>
      </c>
      <c r="AS11" s="19" t="n">
        <v>0.0621641861270976</v>
      </c>
      <c r="AT11" s="19" t="n">
        <v>0.150716886267388</v>
      </c>
      <c r="AU11" s="19"/>
      <c r="AV11" s="19" t="n">
        <v>0.151240258497307</v>
      </c>
      <c r="AW11" s="19" t="n">
        <v>0.134465567380446</v>
      </c>
      <c r="AX11" s="19" t="n">
        <v>0</v>
      </c>
      <c r="AY11" s="19" t="n">
        <v>0</v>
      </c>
      <c r="AZ11" s="19" t="n">
        <v>0.110008715287787</v>
      </c>
      <c r="BA11" s="19" t="n">
        <v>0.0760154268575182</v>
      </c>
      <c r="BB11" s="19"/>
      <c r="BC11" s="19" t="n">
        <v>0.10199862428911</v>
      </c>
      <c r="BD11" s="19" t="n">
        <v>0.0578980460942542</v>
      </c>
      <c r="BE11" s="19" t="n">
        <v>0.126312729853306</v>
      </c>
      <c r="BF11" s="19" t="n">
        <v>0</v>
      </c>
      <c r="BG11" s="19" t="n">
        <v>0</v>
      </c>
    </row>
    <row r="12">
      <c r="B12" s="20" t="s">
        <v>691</v>
      </c>
      <c r="C12" s="19" t="n">
        <v>0.125854814831557</v>
      </c>
      <c r="D12" s="19" t="n">
        <v>0.172708629591329</v>
      </c>
      <c r="E12" s="19" t="n">
        <v>0.0820136161448569</v>
      </c>
      <c r="F12" s="19"/>
      <c r="G12" s="19" t="n">
        <v>0</v>
      </c>
      <c r="H12" s="19" t="n">
        <v>0.157054831794698</v>
      </c>
      <c r="I12" s="19" t="n">
        <v>0.138747499688661</v>
      </c>
      <c r="J12" s="19" t="n">
        <v>0.254968635761146</v>
      </c>
      <c r="K12" s="19" t="n">
        <v>0</v>
      </c>
      <c r="L12" s="19" t="n">
        <v>0.144842195234638</v>
      </c>
      <c r="M12" s="19"/>
      <c r="N12" s="19" t="n">
        <v>0.199303693544724</v>
      </c>
      <c r="O12" s="19" t="n">
        <v>0.137376361162366</v>
      </c>
      <c r="P12" s="19" t="n">
        <v>0.0629907712661561</v>
      </c>
      <c r="Q12" s="19" t="n">
        <v>0.103010093108298</v>
      </c>
      <c r="R12" s="19"/>
      <c r="S12" s="19" t="n">
        <v>0.160744833478384</v>
      </c>
      <c r="T12" s="19" t="n">
        <v>0.222605013370448</v>
      </c>
      <c r="U12" s="19" t="n">
        <v>0.267248824689878</v>
      </c>
      <c r="V12" s="19" t="n">
        <v>0</v>
      </c>
      <c r="W12" s="19" t="n">
        <v>0</v>
      </c>
      <c r="X12" s="19" t="n">
        <v>0.130351652309169</v>
      </c>
      <c r="Y12" s="19" t="n">
        <v>0.0868128854128495</v>
      </c>
      <c r="Z12" s="19" t="n">
        <v>0</v>
      </c>
      <c r="AA12" s="19" t="n">
        <v>0.215006840222467</v>
      </c>
      <c r="AB12" s="19" t="n">
        <v>0</v>
      </c>
      <c r="AC12" s="19" t="n">
        <v>0</v>
      </c>
      <c r="AD12" s="19" t="n">
        <v>0</v>
      </c>
      <c r="AE12" s="19"/>
      <c r="AF12" s="19" t="n">
        <v>0.0972081602044513</v>
      </c>
      <c r="AG12" s="19" t="n">
        <v>0.155351103630228</v>
      </c>
      <c r="AH12" s="19" t="n">
        <v>0.224237833952044</v>
      </c>
      <c r="AI12" s="19"/>
      <c r="AJ12" s="19" t="n">
        <v>0.0964799507771199</v>
      </c>
      <c r="AK12" s="19" t="n">
        <v>0.210792310869817</v>
      </c>
      <c r="AL12" s="19" t="n">
        <v>0</v>
      </c>
      <c r="AM12" s="19" t="n">
        <v>0</v>
      </c>
      <c r="AN12" s="19" t="n">
        <v>0.0822697000005826</v>
      </c>
      <c r="AO12" s="19"/>
      <c r="AP12" s="19" t="n">
        <v>0.0555433058803267</v>
      </c>
      <c r="AQ12" s="19" t="n">
        <v>0.116688236030848</v>
      </c>
      <c r="AR12" s="19" t="n">
        <v>0.148473605614528</v>
      </c>
      <c r="AS12" s="19" t="n">
        <v>0.142229386036675</v>
      </c>
      <c r="AT12" s="19" t="n">
        <v>0.331272523971859</v>
      </c>
      <c r="AU12" s="19"/>
      <c r="AV12" s="19" t="n">
        <v>0.180434220672711</v>
      </c>
      <c r="AW12" s="19" t="n">
        <v>0.055461016497695</v>
      </c>
      <c r="AX12" s="19" t="n">
        <v>0</v>
      </c>
      <c r="AY12" s="19" t="n">
        <v>0.190386120474522</v>
      </c>
      <c r="AZ12" s="19" t="n">
        <v>0.120735293487402</v>
      </c>
      <c r="BA12" s="19" t="n">
        <v>0.0643172365722681</v>
      </c>
      <c r="BB12" s="19"/>
      <c r="BC12" s="19" t="n">
        <v>0.136849359044382</v>
      </c>
      <c r="BD12" s="19" t="n">
        <v>0.108475905285842</v>
      </c>
      <c r="BE12" s="19" t="n">
        <v>0.165231944774454</v>
      </c>
      <c r="BF12" s="19" t="n">
        <v>0.118121441520814</v>
      </c>
      <c r="BG12" s="19" t="n">
        <v>0</v>
      </c>
    </row>
    <row r="13">
      <c r="B13" s="20" t="s">
        <v>692</v>
      </c>
      <c r="C13" s="19" t="n">
        <v>0.083357845367101</v>
      </c>
      <c r="D13" s="19" t="n">
        <v>0.0899714607370155</v>
      </c>
      <c r="E13" s="19" t="n">
        <v>0.0771694735780277</v>
      </c>
      <c r="F13" s="19"/>
      <c r="G13" s="19" t="n">
        <v>0.197951768522444</v>
      </c>
      <c r="H13" s="19" t="n">
        <v>0.106148105209636</v>
      </c>
      <c r="I13" s="19" t="n">
        <v>0</v>
      </c>
      <c r="J13" s="19" t="n">
        <v>0.0941823817493473</v>
      </c>
      <c r="K13" s="19" t="n">
        <v>0.0726585143168956</v>
      </c>
      <c r="L13" s="19" t="n">
        <v>0.0437390782810849</v>
      </c>
      <c r="M13" s="19"/>
      <c r="N13" s="19" t="n">
        <v>0.0373142403425478</v>
      </c>
      <c r="O13" s="19" t="n">
        <v>0.104947131918875</v>
      </c>
      <c r="P13" s="19" t="n">
        <v>0.0645712654801822</v>
      </c>
      <c r="Q13" s="19" t="n">
        <v>0.122279124506057</v>
      </c>
      <c r="R13" s="19"/>
      <c r="S13" s="19" t="n">
        <v>0.0631785087627458</v>
      </c>
      <c r="T13" s="19" t="n">
        <v>0</v>
      </c>
      <c r="U13" s="19" t="n">
        <v>0.152774098334922</v>
      </c>
      <c r="V13" s="19" t="n">
        <v>0.17533414750236</v>
      </c>
      <c r="W13" s="19" t="n">
        <v>0.163615610886437</v>
      </c>
      <c r="X13" s="19" t="n">
        <v>0.306738338629013</v>
      </c>
      <c r="Y13" s="19" t="n">
        <v>0</v>
      </c>
      <c r="Z13" s="19" t="n">
        <v>0.231435656919247</v>
      </c>
      <c r="AA13" s="19" t="n">
        <v>0.0466699679293607</v>
      </c>
      <c r="AB13" s="19" t="n">
        <v>0</v>
      </c>
      <c r="AC13" s="19" t="n">
        <v>0</v>
      </c>
      <c r="AD13" s="19" t="n">
        <v>0</v>
      </c>
      <c r="AE13" s="19"/>
      <c r="AF13" s="19" t="n">
        <v>0.0431095623210699</v>
      </c>
      <c r="AG13" s="19" t="n">
        <v>0.0863545452820944</v>
      </c>
      <c r="AH13" s="19" t="n">
        <v>0.0621869010415284</v>
      </c>
      <c r="AI13" s="19"/>
      <c r="AJ13" s="19" t="n">
        <v>0.062166014079444</v>
      </c>
      <c r="AK13" s="19" t="n">
        <v>0.0774446751966685</v>
      </c>
      <c r="AL13" s="19" t="n">
        <v>0.195455381656141</v>
      </c>
      <c r="AM13" s="19" t="n">
        <v>0</v>
      </c>
      <c r="AN13" s="19" t="n">
        <v>0</v>
      </c>
      <c r="AO13" s="19"/>
      <c r="AP13" s="19" t="n">
        <v>0.048510575820934</v>
      </c>
      <c r="AQ13" s="19" t="n">
        <v>0.130746041421652</v>
      </c>
      <c r="AR13" s="19" t="n">
        <v>0.159467017266744</v>
      </c>
      <c r="AS13" s="19" t="n">
        <v>0.126736937873465</v>
      </c>
      <c r="AT13" s="19" t="n">
        <v>0</v>
      </c>
      <c r="AU13" s="19"/>
      <c r="AV13" s="19" t="n">
        <v>0.140751069735821</v>
      </c>
      <c r="AW13" s="19" t="n">
        <v>0.0484387056779502</v>
      </c>
      <c r="AX13" s="19" t="n">
        <v>0.177184213006951</v>
      </c>
      <c r="AY13" s="19" t="n">
        <v>0.169648161993245</v>
      </c>
      <c r="AZ13" s="19" t="n">
        <v>0</v>
      </c>
      <c r="BA13" s="19" t="n">
        <v>0</v>
      </c>
      <c r="BB13" s="19"/>
      <c r="BC13" s="19" t="n">
        <v>0.136157746428478</v>
      </c>
      <c r="BD13" s="19" t="n">
        <v>0.0596245803574573</v>
      </c>
      <c r="BE13" s="19" t="n">
        <v>0.0324460896717194</v>
      </c>
      <c r="BF13" s="19" t="n">
        <v>0.11511962462776</v>
      </c>
      <c r="BG13" s="19" t="n">
        <v>0.163263155119399</v>
      </c>
    </row>
    <row r="14">
      <c r="B14" s="20" t="s">
        <v>598</v>
      </c>
      <c r="C14" s="19" t="n">
        <v>0.115435957730699</v>
      </c>
      <c r="D14" s="19" t="n">
        <v>0.119898287194471</v>
      </c>
      <c r="E14" s="19" t="n">
        <v>0.111260548030767</v>
      </c>
      <c r="F14" s="19"/>
      <c r="G14" s="19" t="n">
        <v>0.148159230313545</v>
      </c>
      <c r="H14" s="19" t="n">
        <v>0.204895280373362</v>
      </c>
      <c r="I14" s="19" t="n">
        <v>0.0523447117841438</v>
      </c>
      <c r="J14" s="19" t="n">
        <v>0</v>
      </c>
      <c r="K14" s="19" t="n">
        <v>0.12366923794881</v>
      </c>
      <c r="L14" s="19" t="n">
        <v>0.163805669920428</v>
      </c>
      <c r="M14" s="19"/>
      <c r="N14" s="19" t="n">
        <v>0.123985716724796</v>
      </c>
      <c r="O14" s="19" t="n">
        <v>0.105380480083701</v>
      </c>
      <c r="P14" s="19" t="n">
        <v>0.0364570491928097</v>
      </c>
      <c r="Q14" s="19" t="n">
        <v>0.201080167138263</v>
      </c>
      <c r="R14" s="19"/>
      <c r="S14" s="19" t="n">
        <v>0.199281634143387</v>
      </c>
      <c r="T14" s="19" t="n">
        <v>0.170149370879083</v>
      </c>
      <c r="U14" s="19" t="n">
        <v>0</v>
      </c>
      <c r="V14" s="19" t="n">
        <v>0.181677746417554</v>
      </c>
      <c r="W14" s="19" t="n">
        <v>0</v>
      </c>
      <c r="X14" s="19" t="n">
        <v>0</v>
      </c>
      <c r="Y14" s="19" t="n">
        <v>0.0883657757358657</v>
      </c>
      <c r="Z14" s="19" t="n">
        <v>0</v>
      </c>
      <c r="AA14" s="19" t="n">
        <v>0.107959759984196</v>
      </c>
      <c r="AB14" s="19" t="n">
        <v>0.317873022746715</v>
      </c>
      <c r="AC14" s="19" t="n">
        <v>0</v>
      </c>
      <c r="AD14" s="19" t="n">
        <v>0</v>
      </c>
      <c r="AE14" s="19"/>
      <c r="AF14" s="19" t="n">
        <v>0.0628169973468584</v>
      </c>
      <c r="AG14" s="19" t="n">
        <v>0.141219510241827</v>
      </c>
      <c r="AH14" s="19" t="n">
        <v>0.160476986654275</v>
      </c>
      <c r="AI14" s="19"/>
      <c r="AJ14" s="19" t="n">
        <v>0.0568066546323405</v>
      </c>
      <c r="AK14" s="19" t="n">
        <v>0.12070047480263</v>
      </c>
      <c r="AL14" s="19" t="n">
        <v>0.270516437411888</v>
      </c>
      <c r="AM14" s="19" t="n">
        <v>0</v>
      </c>
      <c r="AN14" s="19" t="n">
        <v>0.0972813511579016</v>
      </c>
      <c r="AO14" s="19"/>
      <c r="AP14" s="19" t="n">
        <v>0.090396230728109</v>
      </c>
      <c r="AQ14" s="19" t="n">
        <v>0.0877142066135285</v>
      </c>
      <c r="AR14" s="19" t="n">
        <v>0.381530051576566</v>
      </c>
      <c r="AS14" s="19" t="n">
        <v>0.0528678330685685</v>
      </c>
      <c r="AT14" s="19" t="n">
        <v>0</v>
      </c>
      <c r="AU14" s="19"/>
      <c r="AV14" s="19" t="n">
        <v>0.0157630841237651</v>
      </c>
      <c r="AW14" s="19" t="n">
        <v>0.0902623054980394</v>
      </c>
      <c r="AX14" s="19" t="n">
        <v>0.433254013747823</v>
      </c>
      <c r="AY14" s="19" t="n">
        <v>0.140673330279501</v>
      </c>
      <c r="AZ14" s="19" t="n">
        <v>0.1045491397137</v>
      </c>
      <c r="BA14" s="19" t="n">
        <v>0.149361176546254</v>
      </c>
      <c r="BB14" s="19"/>
      <c r="BC14" s="19" t="n">
        <v>0.059847050004475</v>
      </c>
      <c r="BD14" s="19" t="n">
        <v>0.212723475575717</v>
      </c>
      <c r="BE14" s="19" t="n">
        <v>0.0947969730216388</v>
      </c>
      <c r="BF14" s="19" t="n">
        <v>0.117860616899017</v>
      </c>
      <c r="BG14" s="19" t="n">
        <v>0.169617335344531</v>
      </c>
    </row>
    <row r="15">
      <c r="B15" s="20" t="s">
        <v>726</v>
      </c>
      <c r="C15" s="19" t="n">
        <v>0.11057164561489</v>
      </c>
      <c r="D15" s="19" t="n">
        <v>0.0746364347518491</v>
      </c>
      <c r="E15" s="19" t="n">
        <v>0.144196287010102</v>
      </c>
      <c r="F15" s="19"/>
      <c r="G15" s="19" t="n">
        <v>0.12180392190603</v>
      </c>
      <c r="H15" s="19" t="n">
        <v>0.0546932871360433</v>
      </c>
      <c r="I15" s="19" t="n">
        <v>0.12217924665858</v>
      </c>
      <c r="J15" s="19" t="n">
        <v>0.124215489921234</v>
      </c>
      <c r="K15" s="19" t="n">
        <v>0.169130131976475</v>
      </c>
      <c r="L15" s="19" t="n">
        <v>0.0876406395852348</v>
      </c>
      <c r="M15" s="19"/>
      <c r="N15" s="19" t="n">
        <v>0.0357638544156499</v>
      </c>
      <c r="O15" s="19" t="n">
        <v>0.0621061932038159</v>
      </c>
      <c r="P15" s="19" t="n">
        <v>0.210665981723951</v>
      </c>
      <c r="Q15" s="19" t="n">
        <v>0.141949843478516</v>
      </c>
      <c r="R15" s="19"/>
      <c r="S15" s="19" t="n">
        <v>0.144488531723648</v>
      </c>
      <c r="T15" s="19" t="n">
        <v>0.270531095809695</v>
      </c>
      <c r="U15" s="19" t="n">
        <v>0</v>
      </c>
      <c r="V15" s="19" t="n">
        <v>0.142678727853095</v>
      </c>
      <c r="W15" s="19" t="n">
        <v>0</v>
      </c>
      <c r="X15" s="19" t="n">
        <v>0</v>
      </c>
      <c r="Y15" s="19" t="n">
        <v>0.192439123440719</v>
      </c>
      <c r="Z15" s="19" t="n">
        <v>0</v>
      </c>
      <c r="AA15" s="19" t="n">
        <v>0.0459689292701139</v>
      </c>
      <c r="AB15" s="19" t="n">
        <v>0.197665394267817</v>
      </c>
      <c r="AC15" s="19" t="n">
        <v>0</v>
      </c>
      <c r="AD15" s="19" t="n">
        <v>0</v>
      </c>
      <c r="AE15" s="19"/>
      <c r="AF15" s="19" t="n">
        <v>0.113626565196742</v>
      </c>
      <c r="AG15" s="19" t="n">
        <v>0.11341076826301</v>
      </c>
      <c r="AH15" s="19" t="n">
        <v>0.179045223054103</v>
      </c>
      <c r="AI15" s="19"/>
      <c r="AJ15" s="19" t="n">
        <v>0.110563452789131</v>
      </c>
      <c r="AK15" s="19" t="n">
        <v>0.0951933383696916</v>
      </c>
      <c r="AL15" s="19" t="n">
        <v>0.187334319287612</v>
      </c>
      <c r="AM15" s="19" t="n">
        <v>0</v>
      </c>
      <c r="AN15" s="19" t="n">
        <v>0.252971342579153</v>
      </c>
      <c r="AO15" s="19"/>
      <c r="AP15" s="19" t="n">
        <v>0.0914692452173352</v>
      </c>
      <c r="AQ15" s="19" t="n">
        <v>0.163318688127918</v>
      </c>
      <c r="AR15" s="19" t="n">
        <v>0.162902569263129</v>
      </c>
      <c r="AS15" s="19" t="n">
        <v>0.0578689297404585</v>
      </c>
      <c r="AT15" s="19" t="n">
        <v>0.141836940436719</v>
      </c>
      <c r="AU15" s="19"/>
      <c r="AV15" s="19" t="n">
        <v>0.148862910981931</v>
      </c>
      <c r="AW15" s="19" t="n">
        <v>0.0476779064458533</v>
      </c>
      <c r="AX15" s="19" t="n">
        <v>0</v>
      </c>
      <c r="AY15" s="19" t="n">
        <v>0.161868611402847</v>
      </c>
      <c r="AZ15" s="19" t="n">
        <v>0.227182597183354</v>
      </c>
      <c r="BA15" s="19" t="n">
        <v>0.140023104542509</v>
      </c>
      <c r="BB15" s="19"/>
      <c r="BC15" s="19" t="n">
        <v>0.182913157615639</v>
      </c>
      <c r="BD15" s="19" t="n">
        <v>0.12308900026098</v>
      </c>
      <c r="BE15" s="19" t="n">
        <v>0.0653387422035798</v>
      </c>
      <c r="BF15" s="19" t="n">
        <v>0.0922551715070034</v>
      </c>
      <c r="BG15" s="19" t="n">
        <v>0.156711765186038</v>
      </c>
    </row>
    <row r="16">
      <c r="B16" s="20" t="s">
        <v>100</v>
      </c>
      <c r="C16" s="21" t="n">
        <v>0.073801549119155</v>
      </c>
      <c r="D16" s="21" t="n">
        <v>0.0864610396571567</v>
      </c>
      <c r="E16" s="21" t="n">
        <v>0.0619560410683259</v>
      </c>
      <c r="F16" s="21"/>
      <c r="G16" s="21" t="n">
        <v>0</v>
      </c>
      <c r="H16" s="21" t="n">
        <v>0</v>
      </c>
      <c r="I16" s="21" t="n">
        <v>0.11249039829028</v>
      </c>
      <c r="J16" s="21" t="n">
        <v>0.161010839990973</v>
      </c>
      <c r="K16" s="21" t="n">
        <v>0.132145969962423</v>
      </c>
      <c r="L16" s="21" t="n">
        <v>0.0358333467851818</v>
      </c>
      <c r="M16" s="21"/>
      <c r="N16" s="21" t="n">
        <v>0</v>
      </c>
      <c r="O16" s="21" t="n">
        <v>0.101617980605679</v>
      </c>
      <c r="P16" s="21" t="n">
        <v>0.0592625599342864</v>
      </c>
      <c r="Q16" s="21" t="n">
        <v>0.128462704656955</v>
      </c>
      <c r="R16" s="21"/>
      <c r="S16" s="21" t="n">
        <v>0.134422367030989</v>
      </c>
      <c r="T16" s="21" t="n">
        <v>0</v>
      </c>
      <c r="U16" s="21" t="n">
        <v>0</v>
      </c>
      <c r="V16" s="21" t="n">
        <v>0</v>
      </c>
      <c r="W16" s="21" t="n">
        <v>0.173242448479587</v>
      </c>
      <c r="X16" s="21" t="n">
        <v>0.125297334661338</v>
      </c>
      <c r="Y16" s="21" t="n">
        <v>0</v>
      </c>
      <c r="Z16" s="21" t="n">
        <v>0.391231072233447</v>
      </c>
      <c r="AA16" s="21" t="n">
        <v>0.0914028112141931</v>
      </c>
      <c r="AB16" s="21" t="n">
        <v>0</v>
      </c>
      <c r="AC16" s="21" t="n">
        <v>0</v>
      </c>
      <c r="AD16" s="21" t="n">
        <v>1</v>
      </c>
      <c r="AE16" s="21"/>
      <c r="AF16" s="21" t="n">
        <v>0.123898845113198</v>
      </c>
      <c r="AG16" s="21" t="n">
        <v>0.0352743462330106</v>
      </c>
      <c r="AH16" s="21" t="n">
        <v>0.0914175692002875</v>
      </c>
      <c r="AI16" s="21"/>
      <c r="AJ16" s="21" t="n">
        <v>0.0491282455829245</v>
      </c>
      <c r="AK16" s="21" t="n">
        <v>0.0635585075674456</v>
      </c>
      <c r="AL16" s="21" t="n">
        <v>0</v>
      </c>
      <c r="AM16" s="21" t="n">
        <v>1</v>
      </c>
      <c r="AN16" s="21" t="n">
        <v>0.218271735045112</v>
      </c>
      <c r="AO16" s="21"/>
      <c r="AP16" s="21" t="n">
        <v>0.0887699140195157</v>
      </c>
      <c r="AQ16" s="21" t="n">
        <v>0.0570181093753744</v>
      </c>
      <c r="AR16" s="21" t="n">
        <v>0</v>
      </c>
      <c r="AS16" s="21" t="n">
        <v>0.0517644631476787</v>
      </c>
      <c r="AT16" s="21" t="n">
        <v>0</v>
      </c>
      <c r="AU16" s="21"/>
      <c r="AV16" s="21" t="n">
        <v>0.0613812839121946</v>
      </c>
      <c r="AW16" s="21" t="n">
        <v>0.132665383551836</v>
      </c>
      <c r="AX16" s="21" t="n">
        <v>0</v>
      </c>
      <c r="AY16" s="21" t="n">
        <v>0</v>
      </c>
      <c r="AZ16" s="21" t="n">
        <v>0</v>
      </c>
      <c r="BA16" s="21" t="n">
        <v>0.1693756148976</v>
      </c>
      <c r="BB16" s="21"/>
      <c r="BC16" s="21" t="n">
        <v>0.0602677990324239</v>
      </c>
      <c r="BD16" s="21" t="n">
        <v>0.0607605705246569</v>
      </c>
      <c r="BE16" s="21" t="n">
        <v>0.0873765633620015</v>
      </c>
      <c r="BF16" s="21" t="n">
        <v>0</v>
      </c>
      <c r="BG16" s="21" t="n">
        <v>0.227417918200493</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127</v>
      </c>
      <c r="D7" s="11" t="n">
        <v>56</v>
      </c>
      <c r="E7" s="11" t="n">
        <v>70</v>
      </c>
      <c r="F7" s="11"/>
      <c r="G7" s="11" t="n">
        <v>18</v>
      </c>
      <c r="H7" s="11" t="n">
        <v>27</v>
      </c>
      <c r="I7" s="11" t="n">
        <v>19</v>
      </c>
      <c r="J7" s="11" t="n">
        <v>19</v>
      </c>
      <c r="K7" s="11" t="n">
        <v>16</v>
      </c>
      <c r="L7" s="11" t="n">
        <v>28</v>
      </c>
      <c r="M7" s="11"/>
      <c r="N7" s="11" t="n">
        <v>34</v>
      </c>
      <c r="O7" s="11" t="n">
        <v>26</v>
      </c>
      <c r="P7" s="11" t="n">
        <v>28</v>
      </c>
      <c r="Q7" s="11" t="n">
        <v>39</v>
      </c>
      <c r="R7" s="11"/>
      <c r="S7" s="11" t="n">
        <v>18</v>
      </c>
      <c r="T7" s="11" t="n">
        <v>17</v>
      </c>
      <c r="U7" s="11" t="n">
        <v>12</v>
      </c>
      <c r="V7" s="11" t="n">
        <v>10</v>
      </c>
      <c r="W7" s="11" t="n">
        <v>4</v>
      </c>
      <c r="X7" s="11" t="n">
        <v>8</v>
      </c>
      <c r="Y7" s="11" t="n">
        <v>11</v>
      </c>
      <c r="Z7" s="11" t="n">
        <v>7</v>
      </c>
      <c r="AA7" s="11" t="n">
        <v>20</v>
      </c>
      <c r="AB7" s="11" t="n">
        <v>10</v>
      </c>
      <c r="AC7" s="11" t="n">
        <v>7</v>
      </c>
      <c r="AD7" s="11" t="n">
        <v>3</v>
      </c>
      <c r="AE7" s="11"/>
      <c r="AF7" s="11" t="n">
        <v>44</v>
      </c>
      <c r="AG7" s="11" t="n">
        <v>52</v>
      </c>
      <c r="AH7" s="11" t="n">
        <v>19</v>
      </c>
      <c r="AI7" s="11"/>
      <c r="AJ7" s="11" t="n">
        <v>45</v>
      </c>
      <c r="AK7" s="11" t="n">
        <v>32</v>
      </c>
      <c r="AL7" s="11" t="n">
        <v>6</v>
      </c>
      <c r="AM7" s="11" t="n">
        <v>3</v>
      </c>
      <c r="AN7" s="11" t="n">
        <v>15</v>
      </c>
      <c r="AO7" s="11"/>
      <c r="AP7" s="11" t="n">
        <v>28</v>
      </c>
      <c r="AQ7" s="11" t="n">
        <v>42</v>
      </c>
      <c r="AR7" s="11" t="n">
        <v>9</v>
      </c>
      <c r="AS7" s="11" t="n">
        <v>19</v>
      </c>
      <c r="AT7" s="11" t="n">
        <v>11</v>
      </c>
      <c r="AU7" s="11"/>
      <c r="AV7" s="11" t="n">
        <v>34</v>
      </c>
      <c r="AW7" s="11" t="n">
        <v>25</v>
      </c>
      <c r="AX7" s="11" t="n">
        <v>10</v>
      </c>
      <c r="AY7" s="11" t="n">
        <v>24</v>
      </c>
      <c r="AZ7" s="11" t="n">
        <v>15</v>
      </c>
      <c r="BA7" s="11" t="n">
        <v>8</v>
      </c>
      <c r="BB7" s="11"/>
      <c r="BC7" s="11" t="n">
        <v>30</v>
      </c>
      <c r="BD7" s="11" t="n">
        <v>29</v>
      </c>
      <c r="BE7" s="11" t="n">
        <v>37</v>
      </c>
      <c r="BF7" s="11" t="n">
        <v>14</v>
      </c>
      <c r="BG7" s="11" t="s">
        <v>696</v>
      </c>
    </row>
    <row r="8" ht="30" customHeight="1">
      <c r="B8" s="12" t="s">
        <v>20</v>
      </c>
      <c r="C8" s="12" t="n">
        <v>127</v>
      </c>
      <c r="D8" s="12" t="n">
        <v>54</v>
      </c>
      <c r="E8" s="12" t="n">
        <v>72</v>
      </c>
      <c r="F8" s="12"/>
      <c r="G8" s="12" t="n">
        <v>17</v>
      </c>
      <c r="H8" s="12" t="n">
        <v>29</v>
      </c>
      <c r="I8" s="12" t="n">
        <v>21</v>
      </c>
      <c r="J8" s="12" t="n">
        <v>18</v>
      </c>
      <c r="K8" s="12" t="n">
        <v>16</v>
      </c>
      <c r="L8" s="12" t="n">
        <v>27</v>
      </c>
      <c r="M8" s="12"/>
      <c r="N8" s="12" t="n">
        <v>33</v>
      </c>
      <c r="O8" s="12" t="n">
        <v>28</v>
      </c>
      <c r="P8" s="12" t="n">
        <v>27</v>
      </c>
      <c r="Q8" s="12" t="n">
        <v>39</v>
      </c>
      <c r="R8" s="12"/>
      <c r="S8" s="12" t="n">
        <v>17</v>
      </c>
      <c r="T8" s="12" t="n">
        <v>17</v>
      </c>
      <c r="U8" s="12" t="n">
        <v>12</v>
      </c>
      <c r="V8" s="12" t="n">
        <v>12</v>
      </c>
      <c r="W8" s="12" t="n">
        <v>5</v>
      </c>
      <c r="X8" s="12" t="n">
        <v>10</v>
      </c>
      <c r="Y8" s="12" t="n">
        <v>11</v>
      </c>
      <c r="Z8" s="12" t="n">
        <v>6</v>
      </c>
      <c r="AA8" s="12" t="n">
        <v>19</v>
      </c>
      <c r="AB8" s="12" t="n">
        <v>9</v>
      </c>
      <c r="AC8" s="12" t="n">
        <v>6</v>
      </c>
      <c r="AD8" s="12" t="n">
        <v>2</v>
      </c>
      <c r="AE8" s="12"/>
      <c r="AF8" s="12" t="n">
        <v>45</v>
      </c>
      <c r="AG8" s="12" t="n">
        <v>51</v>
      </c>
      <c r="AH8" s="12" t="n">
        <v>20</v>
      </c>
      <c r="AI8" s="12"/>
      <c r="AJ8" s="12" t="n">
        <v>46</v>
      </c>
      <c r="AK8" s="12" t="n">
        <v>33</v>
      </c>
      <c r="AL8" s="12" t="n">
        <v>6</v>
      </c>
      <c r="AM8" s="12" t="n">
        <v>3</v>
      </c>
      <c r="AN8" s="12" t="n">
        <v>15</v>
      </c>
      <c r="AO8" s="12"/>
      <c r="AP8" s="12" t="n">
        <v>28</v>
      </c>
      <c r="AQ8" s="12" t="n">
        <v>41</v>
      </c>
      <c r="AR8" s="12" t="n">
        <v>10</v>
      </c>
      <c r="AS8" s="12" t="n">
        <v>19</v>
      </c>
      <c r="AT8" s="12" t="n">
        <v>11</v>
      </c>
      <c r="AU8" s="12"/>
      <c r="AV8" s="12" t="n">
        <v>33</v>
      </c>
      <c r="AW8" s="12" t="n">
        <v>26</v>
      </c>
      <c r="AX8" s="12" t="n">
        <v>10</v>
      </c>
      <c r="AY8" s="12" t="n">
        <v>24</v>
      </c>
      <c r="AZ8" s="12" t="n">
        <v>16</v>
      </c>
      <c r="BA8" s="12" t="n">
        <v>8</v>
      </c>
      <c r="BB8" s="12"/>
      <c r="BC8" s="12" t="n">
        <v>30</v>
      </c>
      <c r="BD8" s="12" t="n">
        <v>29</v>
      </c>
      <c r="BE8" s="12" t="n">
        <v>37</v>
      </c>
      <c r="BF8" s="12" t="n">
        <v>15</v>
      </c>
      <c r="BG8" s="12" t="s">
        <v>696</v>
      </c>
    </row>
    <row r="9">
      <c r="B9" s="20" t="s">
        <v>721</v>
      </c>
      <c r="C9" s="19" t="n">
        <v>0.242861905576036</v>
      </c>
      <c r="D9" s="19" t="n">
        <v>0.170545239724501</v>
      </c>
      <c r="E9" s="19" t="n">
        <v>0.300733234140423</v>
      </c>
      <c r="F9" s="19"/>
      <c r="G9" s="19" t="n">
        <v>0.137177209392301</v>
      </c>
      <c r="H9" s="19" t="n">
        <v>0.21782159253124</v>
      </c>
      <c r="I9" s="19" t="n">
        <v>0.250293634713915</v>
      </c>
      <c r="J9" s="19" t="n">
        <v>0.279500978983878</v>
      </c>
      <c r="K9" s="19" t="n">
        <v>0.237354861063405</v>
      </c>
      <c r="L9" s="19" t="n">
        <v>0.308868805873054</v>
      </c>
      <c r="M9" s="19"/>
      <c r="N9" s="19" t="n">
        <v>0.237937407478483</v>
      </c>
      <c r="O9" s="19" t="n">
        <v>0.403304651766671</v>
      </c>
      <c r="P9" s="19" t="n">
        <v>0.222994819345219</v>
      </c>
      <c r="Q9" s="19" t="n">
        <v>0.144047914957324</v>
      </c>
      <c r="R9" s="19"/>
      <c r="S9" s="19" t="n">
        <v>0.205761786714665</v>
      </c>
      <c r="T9" s="19" t="n">
        <v>0.194055745694185</v>
      </c>
      <c r="U9" s="19" t="n">
        <v>0.0547689347356148</v>
      </c>
      <c r="V9" s="19" t="n">
        <v>0.332733746789392</v>
      </c>
      <c r="W9" s="19" t="n">
        <v>0.221719888396737</v>
      </c>
      <c r="X9" s="19" t="n">
        <v>0</v>
      </c>
      <c r="Y9" s="19" t="n">
        <v>0.454893580096975</v>
      </c>
      <c r="Z9" s="19" t="n">
        <v>0</v>
      </c>
      <c r="AA9" s="19" t="n">
        <v>0.292475023364258</v>
      </c>
      <c r="AB9" s="19" t="n">
        <v>0.377678781612965</v>
      </c>
      <c r="AC9" s="19" t="n">
        <v>0.594960708288374</v>
      </c>
      <c r="AD9" s="19" t="n">
        <v>0.318408057719363</v>
      </c>
      <c r="AE9" s="19"/>
      <c r="AF9" s="19" t="n">
        <v>0.272808831698737</v>
      </c>
      <c r="AG9" s="19" t="n">
        <v>0.271861971814922</v>
      </c>
      <c r="AH9" s="19" t="n">
        <v>0.156997941609964</v>
      </c>
      <c r="AI9" s="19"/>
      <c r="AJ9" s="19" t="n">
        <v>0.243819950470673</v>
      </c>
      <c r="AK9" s="19" t="n">
        <v>0.328205202409023</v>
      </c>
      <c r="AL9" s="19" t="n">
        <v>0.175117580705815</v>
      </c>
      <c r="AM9" s="19" t="n">
        <v>0.652211039288609</v>
      </c>
      <c r="AN9" s="19" t="n">
        <v>0.0587566988776044</v>
      </c>
      <c r="AO9" s="19"/>
      <c r="AP9" s="19" t="n">
        <v>0.287622964920077</v>
      </c>
      <c r="AQ9" s="19" t="n">
        <v>0.281101751683197</v>
      </c>
      <c r="AR9" s="19" t="n">
        <v>0.0994089375705367</v>
      </c>
      <c r="AS9" s="19" t="n">
        <v>0.312990741377157</v>
      </c>
      <c r="AT9" s="19" t="n">
        <v>0.0536046108671959</v>
      </c>
      <c r="AU9" s="19"/>
      <c r="AV9" s="19" t="n">
        <v>0.293245870931263</v>
      </c>
      <c r="AW9" s="19" t="n">
        <v>0.30119376578835</v>
      </c>
      <c r="AX9" s="19" t="n">
        <v>0.201316084670371</v>
      </c>
      <c r="AY9" s="19" t="n">
        <v>0.251768175516099</v>
      </c>
      <c r="AZ9" s="19" t="n">
        <v>0.10063661152738</v>
      </c>
      <c r="BA9" s="19" t="n">
        <v>0.156264117260874</v>
      </c>
      <c r="BB9" s="19"/>
      <c r="BC9" s="19" t="n">
        <v>0.225868886351294</v>
      </c>
      <c r="BD9" s="19" t="n">
        <v>0.20106033443471</v>
      </c>
      <c r="BE9" s="19" t="n">
        <v>0.303312373115771</v>
      </c>
      <c r="BF9" s="19" t="n">
        <v>0.0657104583844279</v>
      </c>
      <c r="BG9" s="19" t="s">
        <v>697</v>
      </c>
    </row>
    <row r="10">
      <c r="B10" s="20" t="s">
        <v>689</v>
      </c>
      <c r="C10" s="19" t="n">
        <v>0.122224992595717</v>
      </c>
      <c r="D10" s="19" t="n">
        <v>0.167708961404031</v>
      </c>
      <c r="E10" s="19" t="n">
        <v>0.0892607633529705</v>
      </c>
      <c r="F10" s="19"/>
      <c r="G10" s="19" t="n">
        <v>0.230626172639525</v>
      </c>
      <c r="H10" s="19" t="n">
        <v>0.102736473989047</v>
      </c>
      <c r="I10" s="19" t="n">
        <v>0.0975552098997415</v>
      </c>
      <c r="J10" s="19" t="n">
        <v>0.154592095615638</v>
      </c>
      <c r="K10" s="19" t="n">
        <v>0.116640687425113</v>
      </c>
      <c r="L10" s="19" t="n">
        <v>0.0772462588122688</v>
      </c>
      <c r="M10" s="19"/>
      <c r="N10" s="19" t="n">
        <v>0.177267540247168</v>
      </c>
      <c r="O10" s="19" t="n">
        <v>0.113828784747094</v>
      </c>
      <c r="P10" s="19" t="n">
        <v>0.0640589970344705</v>
      </c>
      <c r="Q10" s="19" t="n">
        <v>0.122924578709739</v>
      </c>
      <c r="R10" s="19"/>
      <c r="S10" s="19" t="n">
        <v>0.18273362899674</v>
      </c>
      <c r="T10" s="19" t="n">
        <v>0.0542980172430035</v>
      </c>
      <c r="U10" s="19" t="n">
        <v>0.26502702663187</v>
      </c>
      <c r="V10" s="19" t="n">
        <v>0.0962679149050623</v>
      </c>
      <c r="W10" s="19" t="n">
        <v>0</v>
      </c>
      <c r="X10" s="19" t="n">
        <v>0</v>
      </c>
      <c r="Y10" s="19" t="n">
        <v>0.0820052960348467</v>
      </c>
      <c r="Z10" s="19" t="n">
        <v>0</v>
      </c>
      <c r="AA10" s="19" t="n">
        <v>0.0988847195667042</v>
      </c>
      <c r="AB10" s="19" t="n">
        <v>0.18494503058635</v>
      </c>
      <c r="AC10" s="19" t="n">
        <v>0.283088676880305</v>
      </c>
      <c r="AD10" s="19" t="n">
        <v>0.358799267161789</v>
      </c>
      <c r="AE10" s="19"/>
      <c r="AF10" s="19" t="n">
        <v>0.0946492751438624</v>
      </c>
      <c r="AG10" s="19" t="n">
        <v>0.12280806349986</v>
      </c>
      <c r="AH10" s="19" t="n">
        <v>0.0596561281198626</v>
      </c>
      <c r="AI10" s="19"/>
      <c r="AJ10" s="19" t="n">
        <v>0.13779046798906</v>
      </c>
      <c r="AK10" s="19" t="n">
        <v>0.0564882609597211</v>
      </c>
      <c r="AL10" s="19" t="n">
        <v>0.321716400749303</v>
      </c>
      <c r="AM10" s="19" t="n">
        <v>0</v>
      </c>
      <c r="AN10" s="19" t="n">
        <v>0.130288165014368</v>
      </c>
      <c r="AO10" s="19"/>
      <c r="AP10" s="19" t="n">
        <v>0.133319075116335</v>
      </c>
      <c r="AQ10" s="19" t="n">
        <v>0.112069995688137</v>
      </c>
      <c r="AR10" s="19" t="n">
        <v>0.101993979400091</v>
      </c>
      <c r="AS10" s="19" t="n">
        <v>0.119112786003965</v>
      </c>
      <c r="AT10" s="19" t="n">
        <v>0.243980083207639</v>
      </c>
      <c r="AU10" s="19"/>
      <c r="AV10" s="19" t="n">
        <v>0.137293995985156</v>
      </c>
      <c r="AW10" s="19" t="n">
        <v>0.113363623763185</v>
      </c>
      <c r="AX10" s="19" t="n">
        <v>0.0943903593564106</v>
      </c>
      <c r="AY10" s="19" t="n">
        <v>0.0958464954040317</v>
      </c>
      <c r="AZ10" s="19" t="n">
        <v>0.247334874302192</v>
      </c>
      <c r="BA10" s="19" t="n">
        <v>0.119085432050738</v>
      </c>
      <c r="BB10" s="19"/>
      <c r="BC10" s="19" t="n">
        <v>0.0738060920096793</v>
      </c>
      <c r="BD10" s="19" t="n">
        <v>0.119484062749486</v>
      </c>
      <c r="BE10" s="19" t="n">
        <v>0.0751473201240737</v>
      </c>
      <c r="BF10" s="19" t="n">
        <v>0.279011373864424</v>
      </c>
      <c r="BG10" s="19" t="s">
        <v>697</v>
      </c>
    </row>
    <row r="11">
      <c r="B11" s="20" t="s">
        <v>690</v>
      </c>
      <c r="C11" s="19" t="n">
        <v>0.293305600152248</v>
      </c>
      <c r="D11" s="19" t="n">
        <v>0.3299429979334</v>
      </c>
      <c r="E11" s="19" t="n">
        <v>0.256697069198575</v>
      </c>
      <c r="F11" s="19"/>
      <c r="G11" s="19" t="n">
        <v>0.168329287231144</v>
      </c>
      <c r="H11" s="19" t="n">
        <v>0.273013181672488</v>
      </c>
      <c r="I11" s="19" t="n">
        <v>0.41258232982384</v>
      </c>
      <c r="J11" s="19" t="n">
        <v>0.215211859886556</v>
      </c>
      <c r="K11" s="19" t="n">
        <v>0.255083871538265</v>
      </c>
      <c r="L11" s="19" t="n">
        <v>0.373752250196053</v>
      </c>
      <c r="M11" s="19"/>
      <c r="N11" s="19" t="n">
        <v>0.296890069699096</v>
      </c>
      <c r="O11" s="19" t="n">
        <v>0.320633405907821</v>
      </c>
      <c r="P11" s="19" t="n">
        <v>0.218924284245339</v>
      </c>
      <c r="Q11" s="19" t="n">
        <v>0.322324445119882</v>
      </c>
      <c r="R11" s="19"/>
      <c r="S11" s="19" t="n">
        <v>0.451295470741338</v>
      </c>
      <c r="T11" s="19" t="n">
        <v>0.383483678083755</v>
      </c>
      <c r="U11" s="19" t="n">
        <v>0.354181539126426</v>
      </c>
      <c r="V11" s="19" t="n">
        <v>0.0925412524248155</v>
      </c>
      <c r="W11" s="19" t="n">
        <v>0.778280111603263</v>
      </c>
      <c r="X11" s="19" t="n">
        <v>0.398631096332396</v>
      </c>
      <c r="Y11" s="19" t="n">
        <v>0.376818260782121</v>
      </c>
      <c r="Z11" s="19" t="n">
        <v>0.311531752952979</v>
      </c>
      <c r="AA11" s="19" t="n">
        <v>0.150192271159874</v>
      </c>
      <c r="AB11" s="19" t="n">
        <v>0.105507265349958</v>
      </c>
      <c r="AC11" s="19" t="n">
        <v>0</v>
      </c>
      <c r="AD11" s="19" t="n">
        <v>0</v>
      </c>
      <c r="AE11" s="19"/>
      <c r="AF11" s="19" t="n">
        <v>0.360197303218516</v>
      </c>
      <c r="AG11" s="19" t="n">
        <v>0.291399086564442</v>
      </c>
      <c r="AH11" s="19" t="n">
        <v>0.270856267105705</v>
      </c>
      <c r="AI11" s="19"/>
      <c r="AJ11" s="19" t="n">
        <v>0.321397664238539</v>
      </c>
      <c r="AK11" s="19" t="n">
        <v>0.306666559518675</v>
      </c>
      <c r="AL11" s="19" t="n">
        <v>0.503166018544882</v>
      </c>
      <c r="AM11" s="19" t="n">
        <v>0.347788960711391</v>
      </c>
      <c r="AN11" s="19" t="n">
        <v>0.203683871540438</v>
      </c>
      <c r="AO11" s="19"/>
      <c r="AP11" s="19" t="n">
        <v>0.29846641314682</v>
      </c>
      <c r="AQ11" s="19" t="n">
        <v>0.279160238607298</v>
      </c>
      <c r="AR11" s="19" t="n">
        <v>0.401362470296057</v>
      </c>
      <c r="AS11" s="19" t="n">
        <v>0.280530258621079</v>
      </c>
      <c r="AT11" s="19" t="n">
        <v>0.427820992348779</v>
      </c>
      <c r="AU11" s="19"/>
      <c r="AV11" s="19" t="n">
        <v>0.293543190494684</v>
      </c>
      <c r="AW11" s="19" t="n">
        <v>0.326117332932626</v>
      </c>
      <c r="AX11" s="19" t="n">
        <v>0.389237022848986</v>
      </c>
      <c r="AY11" s="19" t="n">
        <v>0.306525675827118</v>
      </c>
      <c r="AZ11" s="19" t="n">
        <v>0.30211692621986</v>
      </c>
      <c r="BA11" s="19" t="n">
        <v>0.117656406887083</v>
      </c>
      <c r="BB11" s="19"/>
      <c r="BC11" s="19" t="n">
        <v>0.283774821530438</v>
      </c>
      <c r="BD11" s="19" t="n">
        <v>0.353031309284235</v>
      </c>
      <c r="BE11" s="19" t="n">
        <v>0.337153642393183</v>
      </c>
      <c r="BF11" s="19" t="n">
        <v>0.292433494870428</v>
      </c>
      <c r="BG11" s="19" t="s">
        <v>697</v>
      </c>
    </row>
    <row r="12">
      <c r="B12" s="20" t="s">
        <v>691</v>
      </c>
      <c r="C12" s="19" t="n">
        <v>0.138474510439579</v>
      </c>
      <c r="D12" s="19" t="n">
        <v>0.142864655267605</v>
      </c>
      <c r="E12" s="19" t="n">
        <v>0.1368749027586</v>
      </c>
      <c r="F12" s="19"/>
      <c r="G12" s="19" t="n">
        <v>0.289148494728345</v>
      </c>
      <c r="H12" s="19" t="n">
        <v>0.101856835697192</v>
      </c>
      <c r="I12" s="19" t="n">
        <v>0.115580259835324</v>
      </c>
      <c r="J12" s="19" t="n">
        <v>0.0954558085749499</v>
      </c>
      <c r="K12" s="19" t="n">
        <v>0.139491458807757</v>
      </c>
      <c r="L12" s="19" t="n">
        <v>0.130014189992681</v>
      </c>
      <c r="M12" s="19"/>
      <c r="N12" s="19" t="n">
        <v>0.0833015024409021</v>
      </c>
      <c r="O12" s="19" t="n">
        <v>0.0388470938721588</v>
      </c>
      <c r="P12" s="19" t="n">
        <v>0.162660121387896</v>
      </c>
      <c r="Q12" s="19" t="n">
        <v>0.240233500947966</v>
      </c>
      <c r="R12" s="19"/>
      <c r="S12" s="19" t="n">
        <v>0.0675039237762217</v>
      </c>
      <c r="T12" s="19" t="n">
        <v>0.26961801968184</v>
      </c>
      <c r="U12" s="19" t="n">
        <v>0</v>
      </c>
      <c r="V12" s="19" t="n">
        <v>0.098331153196371</v>
      </c>
      <c r="W12" s="19" t="n">
        <v>0</v>
      </c>
      <c r="X12" s="19" t="n">
        <v>0.354746989221502</v>
      </c>
      <c r="Y12" s="19" t="n">
        <v>0</v>
      </c>
      <c r="Z12" s="19" t="n">
        <v>0.390478207823267</v>
      </c>
      <c r="AA12" s="19" t="n">
        <v>0.195201698498557</v>
      </c>
      <c r="AB12" s="19" t="n">
        <v>0</v>
      </c>
      <c r="AC12" s="19" t="n">
        <v>0.121950614831322</v>
      </c>
      <c r="AD12" s="19" t="n">
        <v>0</v>
      </c>
      <c r="AE12" s="19"/>
      <c r="AF12" s="19" t="n">
        <v>0.12860172079219</v>
      </c>
      <c r="AG12" s="19" t="n">
        <v>0.100202026751353</v>
      </c>
      <c r="AH12" s="19" t="n">
        <v>0.179190236136929</v>
      </c>
      <c r="AI12" s="19"/>
      <c r="AJ12" s="19" t="n">
        <v>0.127369895215208</v>
      </c>
      <c r="AK12" s="19" t="n">
        <v>0.132439929243517</v>
      </c>
      <c r="AL12" s="19" t="n">
        <v>0</v>
      </c>
      <c r="AM12" s="19" t="n">
        <v>0</v>
      </c>
      <c r="AN12" s="19" t="n">
        <v>0.179916531401694</v>
      </c>
      <c r="AO12" s="19"/>
      <c r="AP12" s="19" t="n">
        <v>0.178149737269668</v>
      </c>
      <c r="AQ12" s="19" t="n">
        <v>0.106133991631937</v>
      </c>
      <c r="AR12" s="19" t="n">
        <v>0.152270453196405</v>
      </c>
      <c r="AS12" s="19" t="n">
        <v>0.0423676288759326</v>
      </c>
      <c r="AT12" s="19" t="n">
        <v>0.0831201856943892</v>
      </c>
      <c r="AU12" s="19"/>
      <c r="AV12" s="19" t="n">
        <v>0.106173232836966</v>
      </c>
      <c r="AW12" s="19" t="n">
        <v>0.259325277515839</v>
      </c>
      <c r="AX12" s="19" t="n">
        <v>0</v>
      </c>
      <c r="AY12" s="19" t="n">
        <v>0.0733146222551101</v>
      </c>
      <c r="AZ12" s="19" t="n">
        <v>0.0586974820261751</v>
      </c>
      <c r="BA12" s="19" t="n">
        <v>0.208984333419651</v>
      </c>
      <c r="BB12" s="19"/>
      <c r="BC12" s="19" t="n">
        <v>0.141158524675824</v>
      </c>
      <c r="BD12" s="19" t="n">
        <v>0.101588910534328</v>
      </c>
      <c r="BE12" s="19" t="n">
        <v>0.0698437780413999</v>
      </c>
      <c r="BF12" s="19" t="n">
        <v>0.281573557540069</v>
      </c>
      <c r="BG12" s="19" t="s">
        <v>697</v>
      </c>
    </row>
    <row r="13">
      <c r="B13" s="20" t="s">
        <v>692</v>
      </c>
      <c r="C13" s="19" t="n">
        <v>0.0933688291991011</v>
      </c>
      <c r="D13" s="19" t="n">
        <v>0.0826511153476883</v>
      </c>
      <c r="E13" s="19" t="n">
        <v>0.102662251736533</v>
      </c>
      <c r="F13" s="19"/>
      <c r="G13" s="19" t="n">
        <v>0.174718836008685</v>
      </c>
      <c r="H13" s="19" t="n">
        <v>0.0788746837393331</v>
      </c>
      <c r="I13" s="19" t="n">
        <v>0.0385553536267292</v>
      </c>
      <c r="J13" s="19" t="n">
        <v>0.15992092318683</v>
      </c>
      <c r="K13" s="19" t="n">
        <v>0.192178626677563</v>
      </c>
      <c r="L13" s="19" t="n">
        <v>0</v>
      </c>
      <c r="M13" s="19"/>
      <c r="N13" s="19" t="n">
        <v>0.0309708875312245</v>
      </c>
      <c r="O13" s="19" t="n">
        <v>0.0810953277470429</v>
      </c>
      <c r="P13" s="19" t="n">
        <v>0.215143581548534</v>
      </c>
      <c r="Q13" s="19" t="n">
        <v>0.0694731377039009</v>
      </c>
      <c r="R13" s="19"/>
      <c r="S13" s="19" t="n">
        <v>0.0486743258292925</v>
      </c>
      <c r="T13" s="19" t="n">
        <v>0</v>
      </c>
      <c r="U13" s="19" t="n">
        <v>0.16369017098996</v>
      </c>
      <c r="V13" s="19" t="n">
        <v>0.100813225399828</v>
      </c>
      <c r="W13" s="19" t="n">
        <v>0</v>
      </c>
      <c r="X13" s="19" t="n">
        <v>0.110385247437621</v>
      </c>
      <c r="Y13" s="19" t="n">
        <v>0</v>
      </c>
      <c r="Z13" s="19" t="n">
        <v>0.297990039223754</v>
      </c>
      <c r="AA13" s="19" t="n">
        <v>0.213584938133468</v>
      </c>
      <c r="AB13" s="19" t="n">
        <v>0</v>
      </c>
      <c r="AC13" s="19" t="n">
        <v>0</v>
      </c>
      <c r="AD13" s="19" t="n">
        <v>0.322792675118848</v>
      </c>
      <c r="AE13" s="19"/>
      <c r="AF13" s="19" t="n">
        <v>0.0404598343852968</v>
      </c>
      <c r="AG13" s="19" t="n">
        <v>0.0968460856655927</v>
      </c>
      <c r="AH13" s="19" t="n">
        <v>0.163196408495717</v>
      </c>
      <c r="AI13" s="19"/>
      <c r="AJ13" s="19" t="n">
        <v>0.0395111563184424</v>
      </c>
      <c r="AK13" s="19" t="n">
        <v>0.126531930792987</v>
      </c>
      <c r="AL13" s="19" t="n">
        <v>0</v>
      </c>
      <c r="AM13" s="19" t="n">
        <v>0</v>
      </c>
      <c r="AN13" s="19" t="n">
        <v>0.209249557457406</v>
      </c>
      <c r="AO13" s="19"/>
      <c r="AP13" s="19" t="n">
        <v>0.030246220868183</v>
      </c>
      <c r="AQ13" s="19" t="n">
        <v>0.144678248629041</v>
      </c>
      <c r="AR13" s="19" t="n">
        <v>0.12275272845457</v>
      </c>
      <c r="AS13" s="19" t="n">
        <v>0.10505476033829</v>
      </c>
      <c r="AT13" s="19" t="n">
        <v>0</v>
      </c>
      <c r="AU13" s="19"/>
      <c r="AV13" s="19" t="n">
        <v>0.116594451594731</v>
      </c>
      <c r="AW13" s="19" t="n">
        <v>0</v>
      </c>
      <c r="AX13" s="19" t="n">
        <v>0.193885803713564</v>
      </c>
      <c r="AY13" s="19" t="n">
        <v>0.120577684823256</v>
      </c>
      <c r="AZ13" s="19" t="n">
        <v>0.15599966810836</v>
      </c>
      <c r="BA13" s="19" t="n">
        <v>0</v>
      </c>
      <c r="BB13" s="19"/>
      <c r="BC13" s="19" t="n">
        <v>0.179426347810915</v>
      </c>
      <c r="BD13" s="19" t="n">
        <v>0.122775858738444</v>
      </c>
      <c r="BE13" s="19" t="n">
        <v>0.0510340545707491</v>
      </c>
      <c r="BF13" s="19" t="n">
        <v>0</v>
      </c>
      <c r="BG13" s="19" t="s">
        <v>697</v>
      </c>
    </row>
    <row r="14">
      <c r="B14" s="20" t="s">
        <v>598</v>
      </c>
      <c r="C14" s="19" t="n">
        <v>0.0154203067239978</v>
      </c>
      <c r="D14" s="19" t="n">
        <v>0.0360094967633737</v>
      </c>
      <c r="E14" s="19" t="n">
        <v>0</v>
      </c>
      <c r="F14" s="19"/>
      <c r="G14" s="19" t="n">
        <v>0</v>
      </c>
      <c r="H14" s="19" t="n">
        <v>0.0352734863479939</v>
      </c>
      <c r="I14" s="19" t="n">
        <v>0</v>
      </c>
      <c r="J14" s="19" t="n">
        <v>0</v>
      </c>
      <c r="K14" s="19" t="n">
        <v>0</v>
      </c>
      <c r="L14" s="19" t="n">
        <v>0.0345233362819708</v>
      </c>
      <c r="M14" s="19"/>
      <c r="N14" s="19" t="n">
        <v>0</v>
      </c>
      <c r="O14" s="19" t="n">
        <v>0</v>
      </c>
      <c r="P14" s="19" t="n">
        <v>0</v>
      </c>
      <c r="Q14" s="19" t="n">
        <v>0.0502950421654311</v>
      </c>
      <c r="R14" s="19"/>
      <c r="S14" s="19" t="n">
        <v>0</v>
      </c>
      <c r="T14" s="19" t="n">
        <v>0</v>
      </c>
      <c r="U14" s="19" t="n">
        <v>0.0776865743908849</v>
      </c>
      <c r="V14" s="19" t="n">
        <v>0.086402781158916</v>
      </c>
      <c r="W14" s="19" t="n">
        <v>0</v>
      </c>
      <c r="X14" s="19" t="n">
        <v>0</v>
      </c>
      <c r="Y14" s="19" t="n">
        <v>0</v>
      </c>
      <c r="Z14" s="19" t="n">
        <v>0</v>
      </c>
      <c r="AA14" s="19" t="n">
        <v>0</v>
      </c>
      <c r="AB14" s="19" t="n">
        <v>0</v>
      </c>
      <c r="AC14" s="19" t="n">
        <v>0</v>
      </c>
      <c r="AD14" s="19" t="n">
        <v>0</v>
      </c>
      <c r="AE14" s="19"/>
      <c r="AF14" s="19" t="n">
        <v>0.0208821889709089</v>
      </c>
      <c r="AG14" s="19" t="n">
        <v>0</v>
      </c>
      <c r="AH14" s="19" t="n">
        <v>0.0518930318650285</v>
      </c>
      <c r="AI14" s="19"/>
      <c r="AJ14" s="19" t="n">
        <v>0.0203925558578329</v>
      </c>
      <c r="AK14" s="19" t="n">
        <v>0</v>
      </c>
      <c r="AL14" s="19" t="n">
        <v>0</v>
      </c>
      <c r="AM14" s="19" t="n">
        <v>0</v>
      </c>
      <c r="AN14" s="19" t="n">
        <v>0.0665369664257365</v>
      </c>
      <c r="AO14" s="19"/>
      <c r="AP14" s="19" t="n">
        <v>0</v>
      </c>
      <c r="AQ14" s="19" t="n">
        <v>0</v>
      </c>
      <c r="AR14" s="19" t="n">
        <v>0</v>
      </c>
      <c r="AS14" s="19" t="n">
        <v>0</v>
      </c>
      <c r="AT14" s="19" t="n">
        <v>0.0836757072549666</v>
      </c>
      <c r="AU14" s="19"/>
      <c r="AV14" s="19" t="n">
        <v>0</v>
      </c>
      <c r="AW14" s="19" t="n">
        <v>0</v>
      </c>
      <c r="AX14" s="19" t="n">
        <v>0</v>
      </c>
      <c r="AY14" s="19" t="n">
        <v>0</v>
      </c>
      <c r="AZ14" s="19" t="n">
        <v>0.0590897780315887</v>
      </c>
      <c r="BA14" s="19" t="n">
        <v>0</v>
      </c>
      <c r="BB14" s="19"/>
      <c r="BC14" s="19" t="n">
        <v>0</v>
      </c>
      <c r="BD14" s="19" t="n">
        <v>0.0359886998559756</v>
      </c>
      <c r="BE14" s="19" t="n">
        <v>0</v>
      </c>
      <c r="BF14" s="19" t="n">
        <v>0</v>
      </c>
      <c r="BG14" s="19" t="s">
        <v>697</v>
      </c>
    </row>
    <row r="15">
      <c r="B15" s="20" t="s">
        <v>722</v>
      </c>
      <c r="C15" s="19" t="n">
        <v>0.00798290888739985</v>
      </c>
      <c r="D15" s="19" t="n">
        <v>0</v>
      </c>
      <c r="E15" s="19" t="n">
        <v>0.0141360947502751</v>
      </c>
      <c r="F15" s="19"/>
      <c r="G15" s="19" t="n">
        <v>0</v>
      </c>
      <c r="H15" s="19" t="n">
        <v>0</v>
      </c>
      <c r="I15" s="19" t="n">
        <v>0.0485808154364181</v>
      </c>
      <c r="J15" s="19" t="n">
        <v>0</v>
      </c>
      <c r="K15" s="19" t="n">
        <v>0</v>
      </c>
      <c r="L15" s="19" t="n">
        <v>0</v>
      </c>
      <c r="M15" s="19"/>
      <c r="N15" s="19" t="n">
        <v>0.0311524850757685</v>
      </c>
      <c r="O15" s="19" t="n">
        <v>0</v>
      </c>
      <c r="P15" s="19" t="n">
        <v>0</v>
      </c>
      <c r="Q15" s="19" t="n">
        <v>0</v>
      </c>
      <c r="R15" s="19"/>
      <c r="S15" s="19" t="n">
        <v>0</v>
      </c>
      <c r="T15" s="19" t="n">
        <v>0</v>
      </c>
      <c r="U15" s="19" t="n">
        <v>0.084645754125244</v>
      </c>
      <c r="V15" s="19" t="n">
        <v>0</v>
      </c>
      <c r="W15" s="19" t="n">
        <v>0</v>
      </c>
      <c r="X15" s="19" t="n">
        <v>0</v>
      </c>
      <c r="Y15" s="19" t="n">
        <v>0</v>
      </c>
      <c r="Z15" s="19" t="n">
        <v>0</v>
      </c>
      <c r="AA15" s="19" t="n">
        <v>0</v>
      </c>
      <c r="AB15" s="19" t="n">
        <v>0</v>
      </c>
      <c r="AC15" s="19" t="n">
        <v>0</v>
      </c>
      <c r="AD15" s="19" t="n">
        <v>0</v>
      </c>
      <c r="AE15" s="19"/>
      <c r="AF15" s="19" t="n">
        <v>0</v>
      </c>
      <c r="AG15" s="19" t="n">
        <v>0.0198540818522253</v>
      </c>
      <c r="AH15" s="19" t="n">
        <v>0</v>
      </c>
      <c r="AI15" s="19"/>
      <c r="AJ15" s="19" t="n">
        <v>0.0222193253166529</v>
      </c>
      <c r="AK15" s="19" t="n">
        <v>0</v>
      </c>
      <c r="AL15" s="19" t="n">
        <v>0</v>
      </c>
      <c r="AM15" s="19" t="n">
        <v>0</v>
      </c>
      <c r="AN15" s="19" t="n">
        <v>0</v>
      </c>
      <c r="AO15" s="19"/>
      <c r="AP15" s="19" t="n">
        <v>0</v>
      </c>
      <c r="AQ15" s="19" t="n">
        <v>0</v>
      </c>
      <c r="AR15" s="19" t="n">
        <v>0</v>
      </c>
      <c r="AS15" s="19" t="n">
        <v>0.0534149172786619</v>
      </c>
      <c r="AT15" s="19" t="n">
        <v>0</v>
      </c>
      <c r="AU15" s="19"/>
      <c r="AV15" s="19" t="n">
        <v>0</v>
      </c>
      <c r="AW15" s="19" t="n">
        <v>0</v>
      </c>
      <c r="AX15" s="19" t="n">
        <v>0</v>
      </c>
      <c r="AY15" s="19" t="n">
        <v>0.0429813859217901</v>
      </c>
      <c r="AZ15" s="19" t="n">
        <v>0</v>
      </c>
      <c r="BA15" s="19" t="n">
        <v>0</v>
      </c>
      <c r="BB15" s="19"/>
      <c r="BC15" s="19" t="n">
        <v>0</v>
      </c>
      <c r="BD15" s="19" t="n">
        <v>0.035495998637993</v>
      </c>
      <c r="BE15" s="19" t="n">
        <v>0</v>
      </c>
      <c r="BF15" s="19" t="n">
        <v>0</v>
      </c>
      <c r="BG15" s="19" t="s">
        <v>697</v>
      </c>
    </row>
    <row r="16">
      <c r="B16" s="20" t="s">
        <v>100</v>
      </c>
      <c r="C16" s="21" t="n">
        <v>0.0863609464259217</v>
      </c>
      <c r="D16" s="21" t="n">
        <v>0.0702775335594015</v>
      </c>
      <c r="E16" s="21" t="n">
        <v>0.0996356840626243</v>
      </c>
      <c r="F16" s="21"/>
      <c r="G16" s="21" t="n">
        <v>0</v>
      </c>
      <c r="H16" s="21" t="n">
        <v>0.190423746022707</v>
      </c>
      <c r="I16" s="21" t="n">
        <v>0.0368523966640323</v>
      </c>
      <c r="J16" s="21" t="n">
        <v>0.0953183337521477</v>
      </c>
      <c r="K16" s="21" t="n">
        <v>0.0592504944878967</v>
      </c>
      <c r="L16" s="21" t="n">
        <v>0.0755951588439722</v>
      </c>
      <c r="M16" s="21"/>
      <c r="N16" s="21" t="n">
        <v>0.142480107527358</v>
      </c>
      <c r="O16" s="21" t="n">
        <v>0.0422907359592118</v>
      </c>
      <c r="P16" s="21" t="n">
        <v>0.116218196438541</v>
      </c>
      <c r="Q16" s="21" t="n">
        <v>0.0507013803957577</v>
      </c>
      <c r="R16" s="21"/>
      <c r="S16" s="21" t="n">
        <v>0.0440308639417425</v>
      </c>
      <c r="T16" s="21" t="n">
        <v>0.0985445392972162</v>
      </c>
      <c r="U16" s="21" t="n">
        <v>0</v>
      </c>
      <c r="V16" s="21" t="n">
        <v>0.192909926125615</v>
      </c>
      <c r="W16" s="21" t="n">
        <v>0</v>
      </c>
      <c r="X16" s="21" t="n">
        <v>0.13623666700848</v>
      </c>
      <c r="Y16" s="21" t="n">
        <v>0.0862828630860568</v>
      </c>
      <c r="Z16" s="21" t="n">
        <v>0</v>
      </c>
      <c r="AA16" s="21" t="n">
        <v>0.0496613492771379</v>
      </c>
      <c r="AB16" s="21" t="n">
        <v>0.331868922450727</v>
      </c>
      <c r="AC16" s="21" t="n">
        <v>0</v>
      </c>
      <c r="AD16" s="21" t="n">
        <v>0</v>
      </c>
      <c r="AE16" s="21"/>
      <c r="AF16" s="21" t="n">
        <v>0.0824008457904895</v>
      </c>
      <c r="AG16" s="21" t="n">
        <v>0.0970286838516048</v>
      </c>
      <c r="AH16" s="21" t="n">
        <v>0.118209986666793</v>
      </c>
      <c r="AI16" s="21"/>
      <c r="AJ16" s="21" t="n">
        <v>0.0874989845935919</v>
      </c>
      <c r="AK16" s="21" t="n">
        <v>0.0496681170760767</v>
      </c>
      <c r="AL16" s="21" t="n">
        <v>0</v>
      </c>
      <c r="AM16" s="21" t="n">
        <v>0</v>
      </c>
      <c r="AN16" s="21" t="n">
        <v>0.151568209282752</v>
      </c>
      <c r="AO16" s="21"/>
      <c r="AP16" s="21" t="n">
        <v>0.0721955886789169</v>
      </c>
      <c r="AQ16" s="21" t="n">
        <v>0.0768557737603898</v>
      </c>
      <c r="AR16" s="21" t="n">
        <v>0.12221143108234</v>
      </c>
      <c r="AS16" s="21" t="n">
        <v>0.0865289075049146</v>
      </c>
      <c r="AT16" s="21" t="n">
        <v>0.10779842062703</v>
      </c>
      <c r="AU16" s="21"/>
      <c r="AV16" s="21" t="n">
        <v>0.0531492581571999</v>
      </c>
      <c r="AW16" s="21" t="n">
        <v>0</v>
      </c>
      <c r="AX16" s="21" t="n">
        <v>0.121170729410668</v>
      </c>
      <c r="AY16" s="21" t="n">
        <v>0.108985960252595</v>
      </c>
      <c r="AZ16" s="21" t="n">
        <v>0.0761246597844436</v>
      </c>
      <c r="BA16" s="21" t="n">
        <v>0.398009710381653</v>
      </c>
      <c r="BB16" s="21"/>
      <c r="BC16" s="21" t="n">
        <v>0.0959653276218491</v>
      </c>
      <c r="BD16" s="21" t="n">
        <v>0.0305748257648274</v>
      </c>
      <c r="BE16" s="21" t="n">
        <v>0.163508831754823</v>
      </c>
      <c r="BF16" s="21" t="n">
        <v>0.0812711153406517</v>
      </c>
      <c r="BG16" s="21" t="s">
        <v>697</v>
      </c>
    </row>
    <row r="17">
      <c r="B17" s="18" t="s">
        <v>730</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127</v>
      </c>
      <c r="D7" s="11" t="n">
        <v>56</v>
      </c>
      <c r="E7" s="11" t="n">
        <v>70</v>
      </c>
      <c r="F7" s="11"/>
      <c r="G7" s="11" t="n">
        <v>18</v>
      </c>
      <c r="H7" s="11" t="n">
        <v>27</v>
      </c>
      <c r="I7" s="11" t="n">
        <v>19</v>
      </c>
      <c r="J7" s="11" t="n">
        <v>19</v>
      </c>
      <c r="K7" s="11" t="n">
        <v>16</v>
      </c>
      <c r="L7" s="11" t="n">
        <v>28</v>
      </c>
      <c r="M7" s="11"/>
      <c r="N7" s="11" t="n">
        <v>34</v>
      </c>
      <c r="O7" s="11" t="n">
        <v>26</v>
      </c>
      <c r="P7" s="11" t="n">
        <v>28</v>
      </c>
      <c r="Q7" s="11" t="n">
        <v>39</v>
      </c>
      <c r="R7" s="11"/>
      <c r="S7" s="11" t="n">
        <v>18</v>
      </c>
      <c r="T7" s="11" t="n">
        <v>17</v>
      </c>
      <c r="U7" s="11" t="n">
        <v>12</v>
      </c>
      <c r="V7" s="11" t="n">
        <v>10</v>
      </c>
      <c r="W7" s="11" t="n">
        <v>4</v>
      </c>
      <c r="X7" s="11" t="n">
        <v>8</v>
      </c>
      <c r="Y7" s="11" t="n">
        <v>11</v>
      </c>
      <c r="Z7" s="11" t="n">
        <v>7</v>
      </c>
      <c r="AA7" s="11" t="n">
        <v>20</v>
      </c>
      <c r="AB7" s="11" t="n">
        <v>10</v>
      </c>
      <c r="AC7" s="11" t="n">
        <v>7</v>
      </c>
      <c r="AD7" s="11" t="n">
        <v>3</v>
      </c>
      <c r="AE7" s="11"/>
      <c r="AF7" s="11" t="n">
        <v>44</v>
      </c>
      <c r="AG7" s="11" t="n">
        <v>52</v>
      </c>
      <c r="AH7" s="11" t="n">
        <v>19</v>
      </c>
      <c r="AI7" s="11"/>
      <c r="AJ7" s="11" t="n">
        <v>45</v>
      </c>
      <c r="AK7" s="11" t="n">
        <v>32</v>
      </c>
      <c r="AL7" s="11" t="n">
        <v>6</v>
      </c>
      <c r="AM7" s="11" t="n">
        <v>3</v>
      </c>
      <c r="AN7" s="11" t="n">
        <v>15</v>
      </c>
      <c r="AO7" s="11"/>
      <c r="AP7" s="11" t="n">
        <v>28</v>
      </c>
      <c r="AQ7" s="11" t="n">
        <v>42</v>
      </c>
      <c r="AR7" s="11" t="n">
        <v>9</v>
      </c>
      <c r="AS7" s="11" t="n">
        <v>19</v>
      </c>
      <c r="AT7" s="11" t="n">
        <v>11</v>
      </c>
      <c r="AU7" s="11"/>
      <c r="AV7" s="11" t="n">
        <v>34</v>
      </c>
      <c r="AW7" s="11" t="n">
        <v>25</v>
      </c>
      <c r="AX7" s="11" t="n">
        <v>10</v>
      </c>
      <c r="AY7" s="11" t="n">
        <v>24</v>
      </c>
      <c r="AZ7" s="11" t="n">
        <v>15</v>
      </c>
      <c r="BA7" s="11" t="n">
        <v>8</v>
      </c>
      <c r="BB7" s="11"/>
      <c r="BC7" s="11" t="n">
        <v>30</v>
      </c>
      <c r="BD7" s="11" t="n">
        <v>29</v>
      </c>
      <c r="BE7" s="11" t="n">
        <v>37</v>
      </c>
      <c r="BF7" s="11" t="n">
        <v>14</v>
      </c>
      <c r="BG7" s="11" t="s">
        <v>696</v>
      </c>
    </row>
    <row r="8" ht="30" customHeight="1">
      <c r="B8" s="12" t="s">
        <v>20</v>
      </c>
      <c r="C8" s="12" t="n">
        <v>127</v>
      </c>
      <c r="D8" s="12" t="n">
        <v>54</v>
      </c>
      <c r="E8" s="12" t="n">
        <v>72</v>
      </c>
      <c r="F8" s="12"/>
      <c r="G8" s="12" t="n">
        <v>17</v>
      </c>
      <c r="H8" s="12" t="n">
        <v>29</v>
      </c>
      <c r="I8" s="12" t="n">
        <v>21</v>
      </c>
      <c r="J8" s="12" t="n">
        <v>18</v>
      </c>
      <c r="K8" s="12" t="n">
        <v>16</v>
      </c>
      <c r="L8" s="12" t="n">
        <v>27</v>
      </c>
      <c r="M8" s="12"/>
      <c r="N8" s="12" t="n">
        <v>33</v>
      </c>
      <c r="O8" s="12" t="n">
        <v>28</v>
      </c>
      <c r="P8" s="12" t="n">
        <v>27</v>
      </c>
      <c r="Q8" s="12" t="n">
        <v>39</v>
      </c>
      <c r="R8" s="12"/>
      <c r="S8" s="12" t="n">
        <v>17</v>
      </c>
      <c r="T8" s="12" t="n">
        <v>17</v>
      </c>
      <c r="U8" s="12" t="n">
        <v>12</v>
      </c>
      <c r="V8" s="12" t="n">
        <v>12</v>
      </c>
      <c r="W8" s="12" t="n">
        <v>5</v>
      </c>
      <c r="X8" s="12" t="n">
        <v>10</v>
      </c>
      <c r="Y8" s="12" t="n">
        <v>11</v>
      </c>
      <c r="Z8" s="12" t="n">
        <v>6</v>
      </c>
      <c r="AA8" s="12" t="n">
        <v>19</v>
      </c>
      <c r="AB8" s="12" t="n">
        <v>9</v>
      </c>
      <c r="AC8" s="12" t="n">
        <v>6</v>
      </c>
      <c r="AD8" s="12" t="n">
        <v>2</v>
      </c>
      <c r="AE8" s="12"/>
      <c r="AF8" s="12" t="n">
        <v>45</v>
      </c>
      <c r="AG8" s="12" t="n">
        <v>51</v>
      </c>
      <c r="AH8" s="12" t="n">
        <v>20</v>
      </c>
      <c r="AI8" s="12"/>
      <c r="AJ8" s="12" t="n">
        <v>46</v>
      </c>
      <c r="AK8" s="12" t="n">
        <v>33</v>
      </c>
      <c r="AL8" s="12" t="n">
        <v>6</v>
      </c>
      <c r="AM8" s="12" t="n">
        <v>3</v>
      </c>
      <c r="AN8" s="12" t="n">
        <v>15</v>
      </c>
      <c r="AO8" s="12"/>
      <c r="AP8" s="12" t="n">
        <v>28</v>
      </c>
      <c r="AQ8" s="12" t="n">
        <v>41</v>
      </c>
      <c r="AR8" s="12" t="n">
        <v>10</v>
      </c>
      <c r="AS8" s="12" t="n">
        <v>19</v>
      </c>
      <c r="AT8" s="12" t="n">
        <v>11</v>
      </c>
      <c r="AU8" s="12"/>
      <c r="AV8" s="12" t="n">
        <v>33</v>
      </c>
      <c r="AW8" s="12" t="n">
        <v>26</v>
      </c>
      <c r="AX8" s="12" t="n">
        <v>10</v>
      </c>
      <c r="AY8" s="12" t="n">
        <v>24</v>
      </c>
      <c r="AZ8" s="12" t="n">
        <v>16</v>
      </c>
      <c r="BA8" s="12" t="n">
        <v>8</v>
      </c>
      <c r="BB8" s="12"/>
      <c r="BC8" s="12" t="n">
        <v>30</v>
      </c>
      <c r="BD8" s="12" t="n">
        <v>29</v>
      </c>
      <c r="BE8" s="12" t="n">
        <v>37</v>
      </c>
      <c r="BF8" s="12" t="n">
        <v>15</v>
      </c>
      <c r="BG8" s="12" t="s">
        <v>696</v>
      </c>
    </row>
    <row r="9">
      <c r="B9" s="20" t="s">
        <v>725</v>
      </c>
      <c r="C9" s="19" t="n">
        <v>0.0959916112673932</v>
      </c>
      <c r="D9" s="19" t="n">
        <v>0.0615789126125757</v>
      </c>
      <c r="E9" s="19" t="n">
        <v>0.11079642956609</v>
      </c>
      <c r="F9" s="19"/>
      <c r="G9" s="19" t="n">
        <v>0.053623323386277</v>
      </c>
      <c r="H9" s="19" t="n">
        <v>0.0919322104464365</v>
      </c>
      <c r="I9" s="19" t="n">
        <v>0.172521329766581</v>
      </c>
      <c r="J9" s="19" t="n">
        <v>0.163033659810088</v>
      </c>
      <c r="K9" s="19" t="n">
        <v>0.0765434064595358</v>
      </c>
      <c r="L9" s="19" t="n">
        <v>0.0347475748093201</v>
      </c>
      <c r="M9" s="19"/>
      <c r="N9" s="19" t="n">
        <v>0.104623395972322</v>
      </c>
      <c r="O9" s="19" t="n">
        <v>0.0819965245159513</v>
      </c>
      <c r="P9" s="19" t="n">
        <v>0.128510049640021</v>
      </c>
      <c r="Q9" s="19" t="n">
        <v>0.0762714861451872</v>
      </c>
      <c r="R9" s="19"/>
      <c r="S9" s="19" t="n">
        <v>0.0498355084678625</v>
      </c>
      <c r="T9" s="19" t="n">
        <v>0.121077875452929</v>
      </c>
      <c r="U9" s="19" t="n">
        <v>0.0826734820818619</v>
      </c>
      <c r="V9" s="19" t="n">
        <v>0.334978523820375</v>
      </c>
      <c r="W9" s="19" t="n">
        <v>0</v>
      </c>
      <c r="X9" s="19" t="n">
        <v>0.136538157685199</v>
      </c>
      <c r="Y9" s="19" t="n">
        <v>0.0950883067644711</v>
      </c>
      <c r="Z9" s="19" t="n">
        <v>0</v>
      </c>
      <c r="AA9" s="19" t="n">
        <v>0.0479148235850039</v>
      </c>
      <c r="AB9" s="19" t="n">
        <v>0.105507265349958</v>
      </c>
      <c r="AC9" s="19" t="n">
        <v>0</v>
      </c>
      <c r="AD9" s="19" t="n">
        <v>0</v>
      </c>
      <c r="AE9" s="19"/>
      <c r="AF9" s="19" t="n">
        <v>0.120224786629177</v>
      </c>
      <c r="AG9" s="19" t="n">
        <v>0.108222516665948</v>
      </c>
      <c r="AH9" s="19" t="n">
        <v>0.0660150325565579</v>
      </c>
      <c r="AI9" s="19"/>
      <c r="AJ9" s="19" t="n">
        <v>0.100607396763609</v>
      </c>
      <c r="AK9" s="19" t="n">
        <v>0.149576409086092</v>
      </c>
      <c r="AL9" s="19" t="n">
        <v>0</v>
      </c>
      <c r="AM9" s="19" t="n">
        <v>0</v>
      </c>
      <c r="AN9" s="19" t="n">
        <v>0</v>
      </c>
      <c r="AO9" s="19"/>
      <c r="AP9" s="19" t="n">
        <v>0.128087114181723</v>
      </c>
      <c r="AQ9" s="19" t="n">
        <v>0.136290218291517</v>
      </c>
      <c r="AR9" s="19" t="n">
        <v>0.12275272845457</v>
      </c>
      <c r="AS9" s="19" t="n">
        <v>0.0460094616774557</v>
      </c>
      <c r="AT9" s="19" t="n">
        <v>0.0805509592695627</v>
      </c>
      <c r="AU9" s="19"/>
      <c r="AV9" s="19" t="n">
        <v>0.17062125674323</v>
      </c>
      <c r="AW9" s="19" t="n">
        <v>0.0891227918941611</v>
      </c>
      <c r="AX9" s="19" t="n">
        <v>0</v>
      </c>
      <c r="AY9" s="19" t="n">
        <v>0.0370224373482747</v>
      </c>
      <c r="AZ9" s="19" t="n">
        <v>0.133046869614837</v>
      </c>
      <c r="BA9" s="19" t="n">
        <v>0.156264117260874</v>
      </c>
      <c r="BB9" s="19"/>
      <c r="BC9" s="19" t="n">
        <v>0.0699432183350793</v>
      </c>
      <c r="BD9" s="19" t="n">
        <v>0.111731332014399</v>
      </c>
      <c r="BE9" s="19" t="n">
        <v>0.127847776555258</v>
      </c>
      <c r="BF9" s="19" t="n">
        <v>0.0673969199151424</v>
      </c>
      <c r="BG9" s="19" t="s">
        <v>697</v>
      </c>
    </row>
    <row r="10">
      <c r="B10" s="20" t="s">
        <v>689</v>
      </c>
      <c r="C10" s="19" t="n">
        <v>0.0393982215664792</v>
      </c>
      <c r="D10" s="19" t="n">
        <v>0.0160581243765835</v>
      </c>
      <c r="E10" s="19" t="n">
        <v>0.0575892069650689</v>
      </c>
      <c r="F10" s="19"/>
      <c r="G10" s="19" t="n">
        <v>0</v>
      </c>
      <c r="H10" s="19" t="n">
        <v>0.0657027747421563</v>
      </c>
      <c r="I10" s="19" t="n">
        <v>0.0985618975568267</v>
      </c>
      <c r="J10" s="19" t="n">
        <v>0</v>
      </c>
      <c r="K10" s="19" t="n">
        <v>0</v>
      </c>
      <c r="L10" s="19" t="n">
        <v>0.0382921230980341</v>
      </c>
      <c r="M10" s="19"/>
      <c r="N10" s="19" t="n">
        <v>0.0311524850757685</v>
      </c>
      <c r="O10" s="19" t="n">
        <v>0.0732093761971744</v>
      </c>
      <c r="P10" s="19" t="n">
        <v>0.0321389954004115</v>
      </c>
      <c r="Q10" s="19" t="n">
        <v>0.0267430821461593</v>
      </c>
      <c r="R10" s="19"/>
      <c r="S10" s="19" t="n">
        <v>0.109716406712365</v>
      </c>
      <c r="T10" s="19" t="n">
        <v>0</v>
      </c>
      <c r="U10" s="19" t="n">
        <v>0.084645754125244</v>
      </c>
      <c r="V10" s="19" t="n">
        <v>0</v>
      </c>
      <c r="W10" s="19" t="n">
        <v>0</v>
      </c>
      <c r="X10" s="19" t="n">
        <v>0</v>
      </c>
      <c r="Y10" s="19" t="n">
        <v>0</v>
      </c>
      <c r="Z10" s="19" t="n">
        <v>0.325091479227116</v>
      </c>
      <c r="AA10" s="19" t="n">
        <v>0</v>
      </c>
      <c r="AB10" s="19" t="n">
        <v>0</v>
      </c>
      <c r="AC10" s="19" t="n">
        <v>0</v>
      </c>
      <c r="AD10" s="19" t="n">
        <v>0</v>
      </c>
      <c r="AE10" s="19"/>
      <c r="AF10" s="19" t="n">
        <v>0.0231618214444714</v>
      </c>
      <c r="AG10" s="19" t="n">
        <v>0.0573829195070999</v>
      </c>
      <c r="AH10" s="19" t="n">
        <v>0.0525702943149085</v>
      </c>
      <c r="AI10" s="19"/>
      <c r="AJ10" s="19" t="n">
        <v>0.0448380621853568</v>
      </c>
      <c r="AK10" s="19" t="n">
        <v>0.0585601391208022</v>
      </c>
      <c r="AL10" s="19" t="n">
        <v>0</v>
      </c>
      <c r="AM10" s="19" t="n">
        <v>0</v>
      </c>
      <c r="AN10" s="19" t="n">
        <v>0.0674053486972963</v>
      </c>
      <c r="AO10" s="19"/>
      <c r="AP10" s="19" t="n">
        <v>0.0367168085559937</v>
      </c>
      <c r="AQ10" s="19" t="n">
        <v>0.0464551553612674</v>
      </c>
      <c r="AR10" s="19" t="n">
        <v>0</v>
      </c>
      <c r="AS10" s="19" t="n">
        <v>0.108278060012808</v>
      </c>
      <c r="AT10" s="19" t="n">
        <v>0</v>
      </c>
      <c r="AU10" s="19"/>
      <c r="AV10" s="19" t="n">
        <v>0.0581570496349758</v>
      </c>
      <c r="AW10" s="19" t="n">
        <v>0.0401183756451293</v>
      </c>
      <c r="AX10" s="19" t="n">
        <v>0</v>
      </c>
      <c r="AY10" s="19" t="n">
        <v>0.0871281155410941</v>
      </c>
      <c r="AZ10" s="19" t="n">
        <v>0</v>
      </c>
      <c r="BA10" s="19" t="n">
        <v>0</v>
      </c>
      <c r="BB10" s="19"/>
      <c r="BC10" s="19" t="n">
        <v>0.0351885442928515</v>
      </c>
      <c r="BD10" s="19" t="n">
        <v>0.0716300684912704</v>
      </c>
      <c r="BE10" s="19" t="n">
        <v>0.0517012604891291</v>
      </c>
      <c r="BF10" s="19" t="n">
        <v>0</v>
      </c>
      <c r="BG10" s="19" t="s">
        <v>697</v>
      </c>
    </row>
    <row r="11">
      <c r="B11" s="20" t="s">
        <v>690</v>
      </c>
      <c r="C11" s="19" t="n">
        <v>0.118292306706763</v>
      </c>
      <c r="D11" s="19" t="n">
        <v>0.111042152293763</v>
      </c>
      <c r="E11" s="19" t="n">
        <v>0.125267538946475</v>
      </c>
      <c r="F11" s="19"/>
      <c r="G11" s="19" t="n">
        <v>0.312098213572983</v>
      </c>
      <c r="H11" s="19" t="n">
        <v>0.0748586377394131</v>
      </c>
      <c r="I11" s="19" t="n">
        <v>0.142307991930725</v>
      </c>
      <c r="J11" s="19" t="n">
        <v>0.105530793662342</v>
      </c>
      <c r="K11" s="19" t="n">
        <v>0.115891702176431</v>
      </c>
      <c r="L11" s="19" t="n">
        <v>0.0363028330018895</v>
      </c>
      <c r="M11" s="19"/>
      <c r="N11" s="19" t="n">
        <v>0.214075769548552</v>
      </c>
      <c r="O11" s="19" t="n">
        <v>0.154976270031265</v>
      </c>
      <c r="P11" s="19" t="n">
        <v>0.0671911490446361</v>
      </c>
      <c r="Q11" s="19" t="n">
        <v>0.047194340476481</v>
      </c>
      <c r="R11" s="19"/>
      <c r="S11" s="19" t="n">
        <v>0.172232054996809</v>
      </c>
      <c r="T11" s="19" t="n">
        <v>0.219050010014307</v>
      </c>
      <c r="U11" s="19" t="n">
        <v>0.138921262379221</v>
      </c>
      <c r="V11" s="19" t="n">
        <v>0</v>
      </c>
      <c r="W11" s="19" t="n">
        <v>0</v>
      </c>
      <c r="X11" s="19" t="n">
        <v>0</v>
      </c>
      <c r="Y11" s="19" t="n">
        <v>0</v>
      </c>
      <c r="Z11" s="19" t="n">
        <v>0.422356021010319</v>
      </c>
      <c r="AA11" s="19" t="n">
        <v>0.163183413559383</v>
      </c>
      <c r="AB11" s="19" t="n">
        <v>0</v>
      </c>
      <c r="AC11" s="19" t="n">
        <v>0.132874976652923</v>
      </c>
      <c r="AD11" s="19" t="n">
        <v>0</v>
      </c>
      <c r="AE11" s="19"/>
      <c r="AF11" s="19" t="n">
        <v>0.0909081816758049</v>
      </c>
      <c r="AG11" s="19" t="n">
        <v>0.0935006082406716</v>
      </c>
      <c r="AH11" s="19" t="n">
        <v>0.0826330368094016</v>
      </c>
      <c r="AI11" s="19"/>
      <c r="AJ11" s="19" t="n">
        <v>0.0665797435863651</v>
      </c>
      <c r="AK11" s="19" t="n">
        <v>0.112961164578391</v>
      </c>
      <c r="AL11" s="19" t="n">
        <v>0.330423117656893</v>
      </c>
      <c r="AM11" s="19" t="n">
        <v>0.347788960711391</v>
      </c>
      <c r="AN11" s="19" t="n">
        <v>0.0637313490245104</v>
      </c>
      <c r="AO11" s="19"/>
      <c r="AP11" s="19" t="n">
        <v>0.034034885189911</v>
      </c>
      <c r="AQ11" s="19" t="n">
        <v>0.192954964029346</v>
      </c>
      <c r="AR11" s="19" t="n">
        <v>0.200913642578405</v>
      </c>
      <c r="AS11" s="19" t="n">
        <v>0.218313833930966</v>
      </c>
      <c r="AT11" s="19" t="n">
        <v>0</v>
      </c>
      <c r="AU11" s="19"/>
      <c r="AV11" s="19" t="n">
        <v>0.150336358793446</v>
      </c>
      <c r="AW11" s="19" t="n">
        <v>0.0371879899911619</v>
      </c>
      <c r="AX11" s="19" t="n">
        <v>0.187489684887263</v>
      </c>
      <c r="AY11" s="19" t="n">
        <v>0.175670610876354</v>
      </c>
      <c r="AZ11" s="19" t="n">
        <v>0.0798359544251085</v>
      </c>
      <c r="BA11" s="19" t="n">
        <v>0.22277764679733</v>
      </c>
      <c r="BB11" s="19"/>
      <c r="BC11" s="19" t="n">
        <v>0.15561191562127</v>
      </c>
      <c r="BD11" s="19" t="n">
        <v>0.0991496062456839</v>
      </c>
      <c r="BE11" s="19" t="n">
        <v>0.122788543074244</v>
      </c>
      <c r="BF11" s="19" t="n">
        <v>0.131185619680884</v>
      </c>
      <c r="BG11" s="19" t="s">
        <v>697</v>
      </c>
    </row>
    <row r="12">
      <c r="B12" s="20" t="s">
        <v>691</v>
      </c>
      <c r="C12" s="19" t="n">
        <v>0.179081443896087</v>
      </c>
      <c r="D12" s="19" t="n">
        <v>0.236772219301471</v>
      </c>
      <c r="E12" s="19" t="n">
        <v>0.137570828397182</v>
      </c>
      <c r="F12" s="19"/>
      <c r="G12" s="19" t="n">
        <v>0.118401574640468</v>
      </c>
      <c r="H12" s="19" t="n">
        <v>0.101188441705245</v>
      </c>
      <c r="I12" s="19" t="n">
        <v>0.182006615568578</v>
      </c>
      <c r="J12" s="19" t="n">
        <v>0.145828392818767</v>
      </c>
      <c r="K12" s="19" t="n">
        <v>0.323725441033212</v>
      </c>
      <c r="L12" s="19" t="n">
        <v>0.236348424683802</v>
      </c>
      <c r="M12" s="19"/>
      <c r="N12" s="19" t="n">
        <v>0.0250379568946048</v>
      </c>
      <c r="O12" s="19" t="n">
        <v>0.153683547714281</v>
      </c>
      <c r="P12" s="19" t="n">
        <v>0.19998889741918</v>
      </c>
      <c r="Q12" s="19" t="n">
        <v>0.311728337483359</v>
      </c>
      <c r="R12" s="19"/>
      <c r="S12" s="19" t="n">
        <v>0.12663447084771</v>
      </c>
      <c r="T12" s="19" t="n">
        <v>0.285802917293475</v>
      </c>
      <c r="U12" s="19" t="n">
        <v>0.240424758918815</v>
      </c>
      <c r="V12" s="19" t="n">
        <v>0</v>
      </c>
      <c r="W12" s="19" t="n">
        <v>0.268067104243854</v>
      </c>
      <c r="X12" s="19" t="n">
        <v>0.256008955610257</v>
      </c>
      <c r="Y12" s="19" t="n">
        <v>0.254681741259304</v>
      </c>
      <c r="Z12" s="19" t="n">
        <v>0.1264670260661</v>
      </c>
      <c r="AA12" s="19" t="n">
        <v>0.19316864623293</v>
      </c>
      <c r="AB12" s="19" t="n">
        <v>0</v>
      </c>
      <c r="AC12" s="19" t="n">
        <v>0.268867850769142</v>
      </c>
      <c r="AD12" s="19" t="n">
        <v>0</v>
      </c>
      <c r="AE12" s="19"/>
      <c r="AF12" s="19" t="n">
        <v>0.310365723343649</v>
      </c>
      <c r="AG12" s="19" t="n">
        <v>0.135832370096604</v>
      </c>
      <c r="AH12" s="19" t="n">
        <v>0</v>
      </c>
      <c r="AI12" s="19"/>
      <c r="AJ12" s="19" t="n">
        <v>0.163538707996387</v>
      </c>
      <c r="AK12" s="19" t="n">
        <v>0.254630706298338</v>
      </c>
      <c r="AL12" s="19" t="n">
        <v>0.164709946304456</v>
      </c>
      <c r="AM12" s="19" t="n">
        <v>0.342435053560098</v>
      </c>
      <c r="AN12" s="19" t="n">
        <v>0.0522107688681521</v>
      </c>
      <c r="AO12" s="19"/>
      <c r="AP12" s="19" t="n">
        <v>0.157250154027272</v>
      </c>
      <c r="AQ12" s="19" t="n">
        <v>0.137351731998773</v>
      </c>
      <c r="AR12" s="19" t="n">
        <v>0.347765271880775</v>
      </c>
      <c r="AS12" s="19" t="n">
        <v>0.154462892199812</v>
      </c>
      <c r="AT12" s="19" t="n">
        <v>0.291457931815107</v>
      </c>
      <c r="AU12" s="19"/>
      <c r="AV12" s="19" t="n">
        <v>0.143287897711992</v>
      </c>
      <c r="AW12" s="19" t="n">
        <v>0.20040117294568</v>
      </c>
      <c r="AX12" s="19" t="n">
        <v>0.18854840597827</v>
      </c>
      <c r="AY12" s="19" t="n">
        <v>0.202873064167387</v>
      </c>
      <c r="AZ12" s="19" t="n">
        <v>0.205820602675317</v>
      </c>
      <c r="BA12" s="19" t="n">
        <v>0.119085432050738</v>
      </c>
      <c r="BB12" s="19"/>
      <c r="BC12" s="19" t="n">
        <v>0.334270396553954</v>
      </c>
      <c r="BD12" s="19" t="n">
        <v>0.153127767706663</v>
      </c>
      <c r="BE12" s="19" t="n">
        <v>0.150942244578783</v>
      </c>
      <c r="BF12" s="19" t="n">
        <v>0.0621784511205057</v>
      </c>
      <c r="BG12" s="19" t="s">
        <v>697</v>
      </c>
    </row>
    <row r="13">
      <c r="B13" s="20" t="s">
        <v>692</v>
      </c>
      <c r="C13" s="19" t="n">
        <v>0.123059943506505</v>
      </c>
      <c r="D13" s="19" t="n">
        <v>0.157401942399623</v>
      </c>
      <c r="E13" s="19" t="n">
        <v>0.0985551599357624</v>
      </c>
      <c r="F13" s="19"/>
      <c r="G13" s="19" t="n">
        <v>0.24205365569348</v>
      </c>
      <c r="H13" s="19" t="n">
        <v>0.140898399310618</v>
      </c>
      <c r="I13" s="19" t="n">
        <v>0.173984442682905</v>
      </c>
      <c r="J13" s="19" t="n">
        <v>0.0481271312387161</v>
      </c>
      <c r="K13" s="19" t="n">
        <v>0.131590079076129</v>
      </c>
      <c r="L13" s="19" t="n">
        <v>0.0347475748093201</v>
      </c>
      <c r="M13" s="19"/>
      <c r="N13" s="19" t="n">
        <v>0.18025177826235</v>
      </c>
      <c r="O13" s="19" t="n">
        <v>0.0367427975918421</v>
      </c>
      <c r="P13" s="19" t="n">
        <v>0.0641149826219472</v>
      </c>
      <c r="Q13" s="19" t="n">
        <v>0.179229365872135</v>
      </c>
      <c r="R13" s="19"/>
      <c r="S13" s="19" t="n">
        <v>0.220886591469082</v>
      </c>
      <c r="T13" s="19" t="n">
        <v>0.0561121602248094</v>
      </c>
      <c r="U13" s="19" t="n">
        <v>0</v>
      </c>
      <c r="V13" s="19" t="n">
        <v>0.098331153196371</v>
      </c>
      <c r="W13" s="19" t="n">
        <v>0.280104554990692</v>
      </c>
      <c r="X13" s="19" t="n">
        <v>0.254870158868153</v>
      </c>
      <c r="Y13" s="19" t="n">
        <v>0</v>
      </c>
      <c r="Z13" s="19" t="n">
        <v>0</v>
      </c>
      <c r="AA13" s="19" t="n">
        <v>0.157842536646313</v>
      </c>
      <c r="AB13" s="19" t="n">
        <v>0.105507265349958</v>
      </c>
      <c r="AC13" s="19" t="n">
        <v>0.158288290640739</v>
      </c>
      <c r="AD13" s="19" t="n">
        <v>0.322792675118848</v>
      </c>
      <c r="AE13" s="19"/>
      <c r="AF13" s="19" t="n">
        <v>0.0717945188608566</v>
      </c>
      <c r="AG13" s="19" t="n">
        <v>0.144941257547463</v>
      </c>
      <c r="AH13" s="19" t="n">
        <v>0.101104767342909</v>
      </c>
      <c r="AI13" s="19"/>
      <c r="AJ13" s="19" t="n">
        <v>0.138132766456717</v>
      </c>
      <c r="AK13" s="19" t="n">
        <v>0.0894378860844879</v>
      </c>
      <c r="AL13" s="19" t="n">
        <v>0</v>
      </c>
      <c r="AM13" s="19" t="n">
        <v>0</v>
      </c>
      <c r="AN13" s="19" t="n">
        <v>0.129635989041346</v>
      </c>
      <c r="AO13" s="19"/>
      <c r="AP13" s="19" t="n">
        <v>0.145546400516102</v>
      </c>
      <c r="AQ13" s="19" t="n">
        <v>0.0689854216188513</v>
      </c>
      <c r="AR13" s="19" t="n">
        <v>0</v>
      </c>
      <c r="AS13" s="19" t="n">
        <v>0.12079492245436</v>
      </c>
      <c r="AT13" s="19" t="n">
        <v>0.223737544199166</v>
      </c>
      <c r="AU13" s="19"/>
      <c r="AV13" s="19" t="n">
        <v>0.0871123216421867</v>
      </c>
      <c r="AW13" s="19" t="n">
        <v>0.12598197122748</v>
      </c>
      <c r="AX13" s="19" t="n">
        <v>0.105686928608051</v>
      </c>
      <c r="AY13" s="19" t="n">
        <v>0.129807226900285</v>
      </c>
      <c r="AZ13" s="19" t="n">
        <v>0.157998088785521</v>
      </c>
      <c r="BA13" s="19" t="n">
        <v>0</v>
      </c>
      <c r="BB13" s="19"/>
      <c r="BC13" s="19" t="n">
        <v>0.0343860790164452</v>
      </c>
      <c r="BD13" s="19" t="n">
        <v>0.154667008781447</v>
      </c>
      <c r="BE13" s="19" t="n">
        <v>0.127177944061567</v>
      </c>
      <c r="BF13" s="19" t="n">
        <v>0.30920830663945</v>
      </c>
      <c r="BG13" s="19" t="s">
        <v>697</v>
      </c>
    </row>
    <row r="14">
      <c r="B14" s="20" t="s">
        <v>598</v>
      </c>
      <c r="C14" s="19" t="n">
        <v>0.0845221573690188</v>
      </c>
      <c r="D14" s="19" t="n">
        <v>0.104782313149167</v>
      </c>
      <c r="E14" s="19" t="n">
        <v>0.0702143997844346</v>
      </c>
      <c r="F14" s="19"/>
      <c r="G14" s="19" t="n">
        <v>0</v>
      </c>
      <c r="H14" s="19" t="n">
        <v>0.177277249308049</v>
      </c>
      <c r="I14" s="19" t="n">
        <v>0</v>
      </c>
      <c r="J14" s="19" t="n">
        <v>0.0524877421373124</v>
      </c>
      <c r="K14" s="19" t="n">
        <v>0.0530415583472123</v>
      </c>
      <c r="L14" s="19" t="n">
        <v>0.141361484008712</v>
      </c>
      <c r="M14" s="19"/>
      <c r="N14" s="19" t="n">
        <v>0.0284907766162219</v>
      </c>
      <c r="O14" s="19" t="n">
        <v>0.0752564125907741</v>
      </c>
      <c r="P14" s="19" t="n">
        <v>0.0667386276790766</v>
      </c>
      <c r="Q14" s="19" t="n">
        <v>0.150508484289935</v>
      </c>
      <c r="R14" s="19"/>
      <c r="S14" s="19" t="n">
        <v>0.05308451588696</v>
      </c>
      <c r="T14" s="19" t="n">
        <v>0.0701000361645506</v>
      </c>
      <c r="U14" s="19" t="n">
        <v>0.180550285642336</v>
      </c>
      <c r="V14" s="19" t="n">
        <v>0.086402781158916</v>
      </c>
      <c r="W14" s="19" t="n">
        <v>0.221719888396737</v>
      </c>
      <c r="X14" s="19" t="n">
        <v>0</v>
      </c>
      <c r="Y14" s="19" t="n">
        <v>0</v>
      </c>
      <c r="Z14" s="19" t="n">
        <v>0.126085473696465</v>
      </c>
      <c r="AA14" s="19" t="n">
        <v>0.105115124821322</v>
      </c>
      <c r="AB14" s="19" t="n">
        <v>0.184456325386465</v>
      </c>
      <c r="AC14" s="19" t="n">
        <v>0</v>
      </c>
      <c r="AD14" s="19" t="n">
        <v>0</v>
      </c>
      <c r="AE14" s="19"/>
      <c r="AF14" s="19" t="n">
        <v>0.0406995688298706</v>
      </c>
      <c r="AG14" s="19" t="n">
        <v>0.109166310749657</v>
      </c>
      <c r="AH14" s="19" t="n">
        <v>0.168937752065011</v>
      </c>
      <c r="AI14" s="19"/>
      <c r="AJ14" s="19" t="n">
        <v>0.082811643089385</v>
      </c>
      <c r="AK14" s="19" t="n">
        <v>0.0944148651499075</v>
      </c>
      <c r="AL14" s="19" t="n">
        <v>0</v>
      </c>
      <c r="AM14" s="19" t="n">
        <v>0</v>
      </c>
      <c r="AN14" s="19" t="n">
        <v>0.198065972066563</v>
      </c>
      <c r="AO14" s="19"/>
      <c r="AP14" s="19" t="n">
        <v>0.0633473743238853</v>
      </c>
      <c r="AQ14" s="19" t="n">
        <v>0.0495682566843776</v>
      </c>
      <c r="AR14" s="19" t="n">
        <v>0.106947988433373</v>
      </c>
      <c r="AS14" s="19" t="n">
        <v>0.149052008886358</v>
      </c>
      <c r="AT14" s="19" t="n">
        <v>0</v>
      </c>
      <c r="AU14" s="19"/>
      <c r="AV14" s="19" t="n">
        <v>0.0872758992613508</v>
      </c>
      <c r="AW14" s="19" t="n">
        <v>0.0369095122180829</v>
      </c>
      <c r="AX14" s="19" t="n">
        <v>0.106037263885277</v>
      </c>
      <c r="AY14" s="19" t="n">
        <v>0.119937692366733</v>
      </c>
      <c r="AZ14" s="19" t="n">
        <v>0</v>
      </c>
      <c r="BA14" s="19" t="n">
        <v>0</v>
      </c>
      <c r="BB14" s="19"/>
      <c r="BC14" s="19" t="n">
        <v>0.0613522531058543</v>
      </c>
      <c r="BD14" s="19" t="n">
        <v>0.143714999263014</v>
      </c>
      <c r="BE14" s="19" t="n">
        <v>0.0524127396122296</v>
      </c>
      <c r="BF14" s="19" t="n">
        <v>0.0760670010263461</v>
      </c>
      <c r="BG14" s="19" t="s">
        <v>697</v>
      </c>
    </row>
    <row r="15">
      <c r="B15" s="20" t="s">
        <v>726</v>
      </c>
      <c r="C15" s="19" t="n">
        <v>0.215396746175344</v>
      </c>
      <c r="D15" s="19" t="n">
        <v>0.232470880536368</v>
      </c>
      <c r="E15" s="19" t="n">
        <v>0.205139511371551</v>
      </c>
      <c r="F15" s="19"/>
      <c r="G15" s="19" t="n">
        <v>0.221791995306569</v>
      </c>
      <c r="H15" s="19" t="n">
        <v>0.14014941343137</v>
      </c>
      <c r="I15" s="19" t="n">
        <v>0.193765325830352</v>
      </c>
      <c r="J15" s="19" t="n">
        <v>0.266382897680638</v>
      </c>
      <c r="K15" s="19" t="n">
        <v>0.237354861063405</v>
      </c>
      <c r="L15" s="19" t="n">
        <v>0.263357271254649</v>
      </c>
      <c r="M15" s="19"/>
      <c r="N15" s="19" t="n">
        <v>0.345663906103056</v>
      </c>
      <c r="O15" s="19" t="n">
        <v>0.299047364265571</v>
      </c>
      <c r="P15" s="19" t="n">
        <v>0.141101487183501</v>
      </c>
      <c r="Q15" s="19" t="n">
        <v>0.0974743399084611</v>
      </c>
      <c r="R15" s="19"/>
      <c r="S15" s="19" t="n">
        <v>0.22357958767747</v>
      </c>
      <c r="T15" s="19" t="n">
        <v>0.113257202777821</v>
      </c>
      <c r="U15" s="19" t="n">
        <v>0.272784456852522</v>
      </c>
      <c r="V15" s="19" t="n">
        <v>0.100368673700799</v>
      </c>
      <c r="W15" s="19" t="n">
        <v>0.230108452368718</v>
      </c>
      <c r="X15" s="19" t="n">
        <v>0.10596081339029</v>
      </c>
      <c r="Y15" s="19" t="n">
        <v>0.389221405195063</v>
      </c>
      <c r="Z15" s="19" t="n">
        <v>0</v>
      </c>
      <c r="AA15" s="19" t="n">
        <v>0.237727675871429</v>
      </c>
      <c r="AB15" s="19" t="n">
        <v>0.200079104236006</v>
      </c>
      <c r="AC15" s="19" t="n">
        <v>0.439968881937196</v>
      </c>
      <c r="AD15" s="19" t="n">
        <v>0.677207324881152</v>
      </c>
      <c r="AE15" s="19"/>
      <c r="AF15" s="19" t="n">
        <v>0.227108504156532</v>
      </c>
      <c r="AG15" s="19" t="n">
        <v>0.200118753645715</v>
      </c>
      <c r="AH15" s="19" t="n">
        <v>0.253023332622744</v>
      </c>
      <c r="AI15" s="19"/>
      <c r="AJ15" s="19" t="n">
        <v>0.252981983609692</v>
      </c>
      <c r="AK15" s="19" t="n">
        <v>0.173614952260614</v>
      </c>
      <c r="AL15" s="19" t="n">
        <v>0</v>
      </c>
      <c r="AM15" s="19" t="n">
        <v>0.309775985728511</v>
      </c>
      <c r="AN15" s="19" t="n">
        <v>0.147936651525086</v>
      </c>
      <c r="AO15" s="19"/>
      <c r="AP15" s="19" t="n">
        <v>0.252536048372115</v>
      </c>
      <c r="AQ15" s="19" t="n">
        <v>0.182942022801655</v>
      </c>
      <c r="AR15" s="19" t="n">
        <v>0.12221143108234</v>
      </c>
      <c r="AS15" s="19" t="n">
        <v>0.162569375010781</v>
      </c>
      <c r="AT15" s="19" t="n">
        <v>0.296455144089134</v>
      </c>
      <c r="AU15" s="19"/>
      <c r="AV15" s="19" t="n">
        <v>0.199022307475772</v>
      </c>
      <c r="AW15" s="19" t="n">
        <v>0.27593182662046</v>
      </c>
      <c r="AX15" s="19" t="n">
        <v>0.226643033163188</v>
      </c>
      <c r="AY15" s="19" t="n">
        <v>0.173868577491165</v>
      </c>
      <c r="AZ15" s="19" t="n">
        <v>0.347173824714772</v>
      </c>
      <c r="BA15" s="19" t="n">
        <v>0</v>
      </c>
      <c r="BB15" s="19"/>
      <c r="BC15" s="19" t="n">
        <v>0.144330409562715</v>
      </c>
      <c r="BD15" s="19" t="n">
        <v>0.234198730438586</v>
      </c>
      <c r="BE15" s="19" t="n">
        <v>0.17111073663215</v>
      </c>
      <c r="BF15" s="19" t="n">
        <v>0.294807327908619</v>
      </c>
      <c r="BG15" s="19" t="s">
        <v>697</v>
      </c>
    </row>
    <row r="16">
      <c r="B16" s="20" t="s">
        <v>100</v>
      </c>
      <c r="C16" s="21" t="n">
        <v>0.144257569512409</v>
      </c>
      <c r="D16" s="21" t="n">
        <v>0.0798934553304479</v>
      </c>
      <c r="E16" s="21" t="n">
        <v>0.194866925033435</v>
      </c>
      <c r="F16" s="21"/>
      <c r="G16" s="21" t="n">
        <v>0.0520312374002224</v>
      </c>
      <c r="H16" s="21" t="n">
        <v>0.207992873316712</v>
      </c>
      <c r="I16" s="21" t="n">
        <v>0.0368523966640323</v>
      </c>
      <c r="J16" s="21" t="n">
        <v>0.218609382652137</v>
      </c>
      <c r="K16" s="21" t="n">
        <v>0.0618529518440749</v>
      </c>
      <c r="L16" s="21" t="n">
        <v>0.214842714334272</v>
      </c>
      <c r="M16" s="21"/>
      <c r="N16" s="21" t="n">
        <v>0.0707039315271242</v>
      </c>
      <c r="O16" s="21" t="n">
        <v>0.125087707093141</v>
      </c>
      <c r="P16" s="21" t="n">
        <v>0.300215811011226</v>
      </c>
      <c r="Q16" s="21" t="n">
        <v>0.110850563678281</v>
      </c>
      <c r="R16" s="21"/>
      <c r="S16" s="21" t="n">
        <v>0.0440308639417425</v>
      </c>
      <c r="T16" s="21" t="n">
        <v>0.134599798072108</v>
      </c>
      <c r="U16" s="21" t="n">
        <v>0</v>
      </c>
      <c r="V16" s="21" t="n">
        <v>0.379918868123538</v>
      </c>
      <c r="W16" s="21" t="n">
        <v>0</v>
      </c>
      <c r="X16" s="21" t="n">
        <v>0.246621914446101</v>
      </c>
      <c r="Y16" s="21" t="n">
        <v>0.261008546781162</v>
      </c>
      <c r="Z16" s="21" t="n">
        <v>0</v>
      </c>
      <c r="AA16" s="21" t="n">
        <v>0.0950477792836203</v>
      </c>
      <c r="AB16" s="21" t="n">
        <v>0.404450039677613</v>
      </c>
      <c r="AC16" s="21" t="n">
        <v>0</v>
      </c>
      <c r="AD16" s="21" t="n">
        <v>0</v>
      </c>
      <c r="AE16" s="21"/>
      <c r="AF16" s="21" t="n">
        <v>0.115736895059639</v>
      </c>
      <c r="AG16" s="21" t="n">
        <v>0.150835263546842</v>
      </c>
      <c r="AH16" s="21" t="n">
        <v>0.275715784288469</v>
      </c>
      <c r="AI16" s="21"/>
      <c r="AJ16" s="21" t="n">
        <v>0.150509696312488</v>
      </c>
      <c r="AK16" s="21" t="n">
        <v>0.0668038774213668</v>
      </c>
      <c r="AL16" s="21" t="n">
        <v>0.504866936038651</v>
      </c>
      <c r="AM16" s="21" t="n">
        <v>0</v>
      </c>
      <c r="AN16" s="21" t="n">
        <v>0.341013920777047</v>
      </c>
      <c r="AO16" s="21"/>
      <c r="AP16" s="21" t="n">
        <v>0.182481214832998</v>
      </c>
      <c r="AQ16" s="21" t="n">
        <v>0.185452229214213</v>
      </c>
      <c r="AR16" s="21" t="n">
        <v>0.0994089375705367</v>
      </c>
      <c r="AS16" s="21" t="n">
        <v>0.0405194458274588</v>
      </c>
      <c r="AT16" s="21" t="n">
        <v>0.10779842062703</v>
      </c>
      <c r="AU16" s="21"/>
      <c r="AV16" s="21" t="n">
        <v>0.104186908737047</v>
      </c>
      <c r="AW16" s="21" t="n">
        <v>0.194346359457844</v>
      </c>
      <c r="AX16" s="21" t="n">
        <v>0.18559468347795</v>
      </c>
      <c r="AY16" s="21" t="n">
        <v>0.0736922753087068</v>
      </c>
      <c r="AZ16" s="21" t="n">
        <v>0.0761246597844436</v>
      </c>
      <c r="BA16" s="21" t="n">
        <v>0.501872803891057</v>
      </c>
      <c r="BB16" s="21"/>
      <c r="BC16" s="21" t="n">
        <v>0.164917183511831</v>
      </c>
      <c r="BD16" s="21" t="n">
        <v>0.031780487058937</v>
      </c>
      <c r="BE16" s="21" t="n">
        <v>0.19601875499664</v>
      </c>
      <c r="BF16" s="21" t="n">
        <v>0.0591563737090519</v>
      </c>
      <c r="BG16" s="21" t="s">
        <v>697</v>
      </c>
    </row>
    <row r="17">
      <c r="B17" s="18" t="s">
        <v>730</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61</v>
      </c>
      <c r="F7" s="11"/>
      <c r="G7" s="11" t="n">
        <v>10</v>
      </c>
      <c r="H7" s="11" t="n">
        <v>27</v>
      </c>
      <c r="I7" s="11" t="n">
        <v>22</v>
      </c>
      <c r="J7" s="11" t="n">
        <v>21</v>
      </c>
      <c r="K7" s="11" t="n">
        <v>24</v>
      </c>
      <c r="L7" s="11" t="n">
        <v>29</v>
      </c>
      <c r="M7" s="11"/>
      <c r="N7" s="11" t="n">
        <v>29</v>
      </c>
      <c r="O7" s="11" t="n">
        <v>34</v>
      </c>
      <c r="P7" s="11" t="n">
        <v>35</v>
      </c>
      <c r="Q7" s="11" t="n">
        <v>35</v>
      </c>
      <c r="R7" s="11"/>
      <c r="S7" s="11" t="n">
        <v>19</v>
      </c>
      <c r="T7" s="11" t="n">
        <v>10</v>
      </c>
      <c r="U7" s="11" t="n">
        <v>11</v>
      </c>
      <c r="V7" s="11" t="n">
        <v>13</v>
      </c>
      <c r="W7" s="11" t="n">
        <v>12</v>
      </c>
      <c r="X7" s="11" t="n">
        <v>10</v>
      </c>
      <c r="Y7" s="11" t="n">
        <v>12</v>
      </c>
      <c r="Z7" s="11" t="n">
        <v>7</v>
      </c>
      <c r="AA7" s="11" t="n">
        <v>11</v>
      </c>
      <c r="AB7" s="11" t="n">
        <v>15</v>
      </c>
      <c r="AC7" s="11" t="n">
        <v>8</v>
      </c>
      <c r="AD7" s="11" t="n">
        <v>5</v>
      </c>
      <c r="AE7" s="11"/>
      <c r="AF7" s="11" t="n">
        <v>53</v>
      </c>
      <c r="AG7" s="11" t="n">
        <v>50</v>
      </c>
      <c r="AH7" s="11" t="n">
        <v>20</v>
      </c>
      <c r="AI7" s="11"/>
      <c r="AJ7" s="11" t="n">
        <v>44</v>
      </c>
      <c r="AK7" s="11" t="n">
        <v>33</v>
      </c>
      <c r="AL7" s="11" t="n">
        <v>9</v>
      </c>
      <c r="AM7" s="11" t="n">
        <v>3</v>
      </c>
      <c r="AN7" s="11" t="n">
        <v>22</v>
      </c>
      <c r="AO7" s="11"/>
      <c r="AP7" s="11" t="n">
        <v>20</v>
      </c>
      <c r="AQ7" s="11" t="n">
        <v>49</v>
      </c>
      <c r="AR7" s="11" t="n">
        <v>7</v>
      </c>
      <c r="AS7" s="11" t="n">
        <v>22</v>
      </c>
      <c r="AT7" s="11" t="n">
        <v>6</v>
      </c>
      <c r="AU7" s="11"/>
      <c r="AV7" s="11" t="n">
        <v>43</v>
      </c>
      <c r="AW7" s="11" t="n">
        <v>18</v>
      </c>
      <c r="AX7" s="11" t="n">
        <v>8</v>
      </c>
      <c r="AY7" s="11" t="n">
        <v>31</v>
      </c>
      <c r="AZ7" s="11" t="n">
        <v>9</v>
      </c>
      <c r="BA7" s="11" t="n">
        <v>10</v>
      </c>
      <c r="BB7" s="11"/>
      <c r="BC7" s="11" t="n">
        <v>31</v>
      </c>
      <c r="BD7" s="11" t="n">
        <v>33</v>
      </c>
      <c r="BE7" s="11" t="n">
        <v>28</v>
      </c>
      <c r="BF7" s="11" t="n">
        <v>17</v>
      </c>
      <c r="BG7" s="11" t="n">
        <v>1</v>
      </c>
    </row>
    <row r="8" ht="30" customHeight="1">
      <c r="B8" s="12" t="s">
        <v>20</v>
      </c>
      <c r="C8" s="12" t="n">
        <v>136</v>
      </c>
      <c r="D8" s="12" t="n">
        <v>74</v>
      </c>
      <c r="E8" s="12" t="n">
        <v>61</v>
      </c>
      <c r="F8" s="12"/>
      <c r="G8" s="12" t="n">
        <v>10</v>
      </c>
      <c r="H8" s="12" t="n">
        <v>29</v>
      </c>
      <c r="I8" s="12" t="n">
        <v>25</v>
      </c>
      <c r="J8" s="12" t="n">
        <v>19</v>
      </c>
      <c r="K8" s="12" t="n">
        <v>23</v>
      </c>
      <c r="L8" s="12" t="n">
        <v>29</v>
      </c>
      <c r="M8" s="12"/>
      <c r="N8" s="12" t="n">
        <v>27</v>
      </c>
      <c r="O8" s="12" t="n">
        <v>39</v>
      </c>
      <c r="P8" s="12" t="n">
        <v>33</v>
      </c>
      <c r="Q8" s="12" t="n">
        <v>36</v>
      </c>
      <c r="R8" s="12"/>
      <c r="S8" s="12" t="n">
        <v>19</v>
      </c>
      <c r="T8" s="12" t="n">
        <v>10</v>
      </c>
      <c r="U8" s="12" t="n">
        <v>12</v>
      </c>
      <c r="V8" s="12" t="n">
        <v>16</v>
      </c>
      <c r="W8" s="12" t="n">
        <v>13</v>
      </c>
      <c r="X8" s="12" t="n">
        <v>13</v>
      </c>
      <c r="Y8" s="12" t="n">
        <v>12</v>
      </c>
      <c r="Z8" s="12" t="n">
        <v>6</v>
      </c>
      <c r="AA8" s="12" t="n">
        <v>11</v>
      </c>
      <c r="AB8" s="12" t="n">
        <v>14</v>
      </c>
      <c r="AC8" s="12" t="n">
        <v>7</v>
      </c>
      <c r="AD8" s="12" t="n">
        <v>5</v>
      </c>
      <c r="AE8" s="12"/>
      <c r="AF8" s="12" t="n">
        <v>54</v>
      </c>
      <c r="AG8" s="12" t="n">
        <v>51</v>
      </c>
      <c r="AH8" s="12" t="n">
        <v>21</v>
      </c>
      <c r="AI8" s="12"/>
      <c r="AJ8" s="12" t="n">
        <v>45</v>
      </c>
      <c r="AK8" s="12" t="n">
        <v>35</v>
      </c>
      <c r="AL8" s="12" t="n">
        <v>9</v>
      </c>
      <c r="AM8" s="12" t="n">
        <v>3</v>
      </c>
      <c r="AN8" s="12" t="n">
        <v>22</v>
      </c>
      <c r="AO8" s="12"/>
      <c r="AP8" s="12" t="n">
        <v>20</v>
      </c>
      <c r="AQ8" s="12" t="n">
        <v>51</v>
      </c>
      <c r="AR8" s="12" t="n">
        <v>7</v>
      </c>
      <c r="AS8" s="12" t="n">
        <v>22</v>
      </c>
      <c r="AT8" s="12" t="n">
        <v>7</v>
      </c>
      <c r="AU8" s="12"/>
      <c r="AV8" s="12" t="n">
        <v>44</v>
      </c>
      <c r="AW8" s="12" t="n">
        <v>19</v>
      </c>
      <c r="AX8" s="12" t="n">
        <v>9</v>
      </c>
      <c r="AY8" s="12" t="n">
        <v>32</v>
      </c>
      <c r="AZ8" s="12" t="n">
        <v>10</v>
      </c>
      <c r="BA8" s="12" t="n">
        <v>9</v>
      </c>
      <c r="BB8" s="12"/>
      <c r="BC8" s="12" t="n">
        <v>32</v>
      </c>
      <c r="BD8" s="12" t="n">
        <v>35</v>
      </c>
      <c r="BE8" s="12" t="n">
        <v>29</v>
      </c>
      <c r="BF8" s="12" t="n">
        <v>16</v>
      </c>
      <c r="BG8" s="12" t="n">
        <v>1</v>
      </c>
    </row>
    <row r="9">
      <c r="B9" s="20" t="s">
        <v>721</v>
      </c>
      <c r="C9" s="19" t="n">
        <v>0.0155549565881248</v>
      </c>
      <c r="D9" s="19" t="n">
        <v>0.0124384458407067</v>
      </c>
      <c r="E9" s="19" t="n">
        <v>0.0195705155751983</v>
      </c>
      <c r="F9" s="19"/>
      <c r="G9" s="19" t="n">
        <v>0.0878501519731481</v>
      </c>
      <c r="H9" s="19" t="n">
        <v>0.0416522536221447</v>
      </c>
      <c r="I9" s="19" t="n">
        <v>0</v>
      </c>
      <c r="J9" s="19" t="n">
        <v>0</v>
      </c>
      <c r="K9" s="19" t="n">
        <v>0</v>
      </c>
      <c r="L9" s="19" t="n">
        <v>0</v>
      </c>
      <c r="M9" s="19"/>
      <c r="N9" s="19" t="n">
        <v>0.0341105137496522</v>
      </c>
      <c r="O9" s="19" t="n">
        <v>0</v>
      </c>
      <c r="P9" s="19" t="n">
        <v>0</v>
      </c>
      <c r="Q9" s="19" t="n">
        <v>0.0329681979945276</v>
      </c>
      <c r="R9" s="19"/>
      <c r="S9" s="19" t="n">
        <v>0</v>
      </c>
      <c r="T9" s="19" t="n">
        <v>0.117919738188712</v>
      </c>
      <c r="U9" s="19" t="n">
        <v>0</v>
      </c>
      <c r="V9" s="19" t="n">
        <v>0</v>
      </c>
      <c r="W9" s="19" t="n">
        <v>0</v>
      </c>
      <c r="X9" s="19" t="n">
        <v>0</v>
      </c>
      <c r="Y9" s="19" t="n">
        <v>0</v>
      </c>
      <c r="Z9" s="19" t="n">
        <v>0</v>
      </c>
      <c r="AA9" s="19" t="n">
        <v>0.0851715929428415</v>
      </c>
      <c r="AB9" s="19" t="n">
        <v>0</v>
      </c>
      <c r="AC9" s="19" t="n">
        <v>0</v>
      </c>
      <c r="AD9" s="19" t="n">
        <v>0</v>
      </c>
      <c r="AE9" s="19"/>
      <c r="AF9" s="19" t="n">
        <v>0.0221995769349164</v>
      </c>
      <c r="AG9" s="19" t="n">
        <v>0.0180332375061887</v>
      </c>
      <c r="AH9" s="19" t="n">
        <v>0</v>
      </c>
      <c r="AI9" s="19"/>
      <c r="AJ9" s="19" t="n">
        <v>0</v>
      </c>
      <c r="AK9" s="19" t="n">
        <v>0.0604694966820376</v>
      </c>
      <c r="AL9" s="19" t="n">
        <v>0</v>
      </c>
      <c r="AM9" s="19" t="n">
        <v>0</v>
      </c>
      <c r="AN9" s="19" t="n">
        <v>0</v>
      </c>
      <c r="AO9" s="19"/>
      <c r="AP9" s="19" t="n">
        <v>0</v>
      </c>
      <c r="AQ9" s="19" t="n">
        <v>0.0413526092099761</v>
      </c>
      <c r="AR9" s="19" t="n">
        <v>0</v>
      </c>
      <c r="AS9" s="19" t="n">
        <v>0</v>
      </c>
      <c r="AT9" s="19" t="n">
        <v>0</v>
      </c>
      <c r="AU9" s="19"/>
      <c r="AV9" s="19" t="n">
        <v>0.0478123766281618</v>
      </c>
      <c r="AW9" s="19" t="n">
        <v>0</v>
      </c>
      <c r="AX9" s="19" t="n">
        <v>0</v>
      </c>
      <c r="AY9" s="19" t="n">
        <v>0</v>
      </c>
      <c r="AZ9" s="19" t="n">
        <v>0</v>
      </c>
      <c r="BA9" s="19" t="n">
        <v>0</v>
      </c>
      <c r="BB9" s="19"/>
      <c r="BC9" s="19" t="n">
        <v>0</v>
      </c>
      <c r="BD9" s="19" t="n">
        <v>0</v>
      </c>
      <c r="BE9" s="19" t="n">
        <v>0</v>
      </c>
      <c r="BF9" s="19" t="n">
        <v>0.056915092511252</v>
      </c>
      <c r="BG9" s="19" t="n">
        <v>0</v>
      </c>
    </row>
    <row r="10">
      <c r="B10" s="20" t="s">
        <v>689</v>
      </c>
      <c r="C10" s="19" t="n">
        <v>0.0350742253787716</v>
      </c>
      <c r="D10" s="19" t="n">
        <v>0.0648201350016033</v>
      </c>
      <c r="E10" s="19" t="n">
        <v>0</v>
      </c>
      <c r="F10" s="19"/>
      <c r="G10" s="19" t="n">
        <v>0.130561104203713</v>
      </c>
      <c r="H10" s="19" t="n">
        <v>0</v>
      </c>
      <c r="I10" s="19" t="n">
        <v>0.0995715722391353</v>
      </c>
      <c r="J10" s="19" t="n">
        <v>0.0475770986265745</v>
      </c>
      <c r="K10" s="19" t="n">
        <v>0</v>
      </c>
      <c r="L10" s="19" t="n">
        <v>0</v>
      </c>
      <c r="M10" s="19"/>
      <c r="N10" s="19" t="n">
        <v>0.0345322171772745</v>
      </c>
      <c r="O10" s="19" t="n">
        <v>0.0700756392607619</v>
      </c>
      <c r="P10" s="19" t="n">
        <v>0.0324516410112885</v>
      </c>
      <c r="Q10" s="19" t="n">
        <v>0</v>
      </c>
      <c r="R10" s="19"/>
      <c r="S10" s="19" t="n">
        <v>0.10871093391219</v>
      </c>
      <c r="T10" s="19" t="n">
        <v>0</v>
      </c>
      <c r="U10" s="19" t="n">
        <v>0</v>
      </c>
      <c r="V10" s="19" t="n">
        <v>0</v>
      </c>
      <c r="W10" s="19" t="n">
        <v>0.106197810033012</v>
      </c>
      <c r="X10" s="19" t="n">
        <v>0.108221481975786</v>
      </c>
      <c r="Y10" s="19" t="n">
        <v>0</v>
      </c>
      <c r="Z10" s="19" t="n">
        <v>0</v>
      </c>
      <c r="AA10" s="19" t="n">
        <v>0</v>
      </c>
      <c r="AB10" s="19" t="n">
        <v>0</v>
      </c>
      <c r="AC10" s="19" t="n">
        <v>0</v>
      </c>
      <c r="AD10" s="19" t="n">
        <v>0</v>
      </c>
      <c r="AE10" s="19"/>
      <c r="AF10" s="19" t="n">
        <v>0</v>
      </c>
      <c r="AG10" s="19" t="n">
        <v>0.0268006298030704</v>
      </c>
      <c r="AH10" s="19" t="n">
        <v>0.0972358853593736</v>
      </c>
      <c r="AI10" s="19"/>
      <c r="AJ10" s="19" t="n">
        <v>0.0302360241185223</v>
      </c>
      <c r="AK10" s="19" t="n">
        <v>0.0400242370864448</v>
      </c>
      <c r="AL10" s="19" t="n">
        <v>0</v>
      </c>
      <c r="AM10" s="19" t="n">
        <v>0</v>
      </c>
      <c r="AN10" s="19" t="n">
        <v>0.0932242398702311</v>
      </c>
      <c r="AO10" s="19"/>
      <c r="AP10" s="19" t="n">
        <v>0.0673507731839463</v>
      </c>
      <c r="AQ10" s="19" t="n">
        <v>0.0273709345368974</v>
      </c>
      <c r="AR10" s="19" t="n">
        <v>0</v>
      </c>
      <c r="AS10" s="19" t="n">
        <v>0</v>
      </c>
      <c r="AT10" s="19" t="n">
        <v>0.130327686800763</v>
      </c>
      <c r="AU10" s="19"/>
      <c r="AV10" s="19" t="n">
        <v>0.0316465987453868</v>
      </c>
      <c r="AW10" s="19" t="n">
        <v>0.0722720076094557</v>
      </c>
      <c r="AX10" s="19" t="n">
        <v>0</v>
      </c>
      <c r="AY10" s="19" t="n">
        <v>0</v>
      </c>
      <c r="AZ10" s="19" t="n">
        <v>0.0930556809317317</v>
      </c>
      <c r="BA10" s="19" t="n">
        <v>0.114327480850588</v>
      </c>
      <c r="BB10" s="19"/>
      <c r="BC10" s="19" t="n">
        <v>0.0335762130052075</v>
      </c>
      <c r="BD10" s="19" t="n">
        <v>0.0393479594941932</v>
      </c>
      <c r="BE10" s="19" t="n">
        <v>0.0480330600880683</v>
      </c>
      <c r="BF10" s="19" t="n">
        <v>0.0576187257010535</v>
      </c>
      <c r="BG10" s="19" t="n">
        <v>0</v>
      </c>
    </row>
    <row r="11">
      <c r="B11" s="20" t="s">
        <v>690</v>
      </c>
      <c r="C11" s="19" t="n">
        <v>0.0851160634211222</v>
      </c>
      <c r="D11" s="19" t="n">
        <v>0.0870420151256197</v>
      </c>
      <c r="E11" s="19" t="n">
        <v>0.0843133266377051</v>
      </c>
      <c r="F11" s="19"/>
      <c r="G11" s="19" t="n">
        <v>0.186854536148569</v>
      </c>
      <c r="H11" s="19" t="n">
        <v>0.161785343079258</v>
      </c>
      <c r="I11" s="19" t="n">
        <v>0.0482319459678665</v>
      </c>
      <c r="J11" s="19" t="n">
        <v>0.0498376077405964</v>
      </c>
      <c r="K11" s="19" t="n">
        <v>0.0362543971228079</v>
      </c>
      <c r="L11" s="19" t="n">
        <v>0.0668644536184884</v>
      </c>
      <c r="M11" s="19"/>
      <c r="N11" s="19" t="n">
        <v>0.0820458442716202</v>
      </c>
      <c r="O11" s="19" t="n">
        <v>0.137100862952732</v>
      </c>
      <c r="P11" s="19" t="n">
        <v>0</v>
      </c>
      <c r="Q11" s="19" t="n">
        <v>0.109143865047726</v>
      </c>
      <c r="R11" s="19"/>
      <c r="S11" s="19" t="n">
        <v>0.152886168130123</v>
      </c>
      <c r="T11" s="19" t="n">
        <v>0.11818069364546</v>
      </c>
      <c r="U11" s="19" t="n">
        <v>0.10951087952919</v>
      </c>
      <c r="V11" s="19" t="n">
        <v>0</v>
      </c>
      <c r="W11" s="19" t="n">
        <v>0</v>
      </c>
      <c r="X11" s="19" t="n">
        <v>0.109214299329193</v>
      </c>
      <c r="Y11" s="19" t="n">
        <v>0.0853812320786378</v>
      </c>
      <c r="Z11" s="19" t="n">
        <v>0</v>
      </c>
      <c r="AA11" s="19" t="n">
        <v>0.179896104450109</v>
      </c>
      <c r="AB11" s="19" t="n">
        <v>0.069986489632153</v>
      </c>
      <c r="AC11" s="19" t="n">
        <v>0.142853935351433</v>
      </c>
      <c r="AD11" s="19" t="n">
        <v>0</v>
      </c>
      <c r="AE11" s="19"/>
      <c r="AF11" s="19" t="n">
        <v>0.0377311625088936</v>
      </c>
      <c r="AG11" s="19" t="n">
        <v>0.0896578138368355</v>
      </c>
      <c r="AH11" s="19" t="n">
        <v>0.0944118040517407</v>
      </c>
      <c r="AI11" s="19"/>
      <c r="AJ11" s="19" t="n">
        <v>0.114919079868985</v>
      </c>
      <c r="AK11" s="19" t="n">
        <v>0.0940055102307028</v>
      </c>
      <c r="AL11" s="19" t="n">
        <v>0</v>
      </c>
      <c r="AM11" s="19" t="n">
        <v>0</v>
      </c>
      <c r="AN11" s="19" t="n">
        <v>0.0437578623189472</v>
      </c>
      <c r="AO11" s="19"/>
      <c r="AP11" s="19" t="n">
        <v>0.0968832894196775</v>
      </c>
      <c r="AQ11" s="19" t="n">
        <v>0.106014173004927</v>
      </c>
      <c r="AR11" s="19" t="n">
        <v>0.173788471720655</v>
      </c>
      <c r="AS11" s="19" t="n">
        <v>0.0448263805775328</v>
      </c>
      <c r="AT11" s="19" t="n">
        <v>0.147093313731799</v>
      </c>
      <c r="AU11" s="19"/>
      <c r="AV11" s="19" t="n">
        <v>0.0769146187570476</v>
      </c>
      <c r="AW11" s="19" t="n">
        <v>0.103962426846155</v>
      </c>
      <c r="AX11" s="19" t="n">
        <v>0.351582030438159</v>
      </c>
      <c r="AY11" s="19" t="n">
        <v>0.0568666680167153</v>
      </c>
      <c r="AZ11" s="19" t="n">
        <v>0.126372770941532</v>
      </c>
      <c r="BA11" s="19" t="n">
        <v>0</v>
      </c>
      <c r="BB11" s="19"/>
      <c r="BC11" s="19" t="n">
        <v>0.12446628407673</v>
      </c>
      <c r="BD11" s="19" t="n">
        <v>0.029153746088345</v>
      </c>
      <c r="BE11" s="19" t="n">
        <v>0.0682342091088029</v>
      </c>
      <c r="BF11" s="19" t="n">
        <v>0.224819636880969</v>
      </c>
      <c r="BG11" s="19" t="n">
        <v>0</v>
      </c>
    </row>
    <row r="12">
      <c r="B12" s="20" t="s">
        <v>691</v>
      </c>
      <c r="C12" s="19" t="n">
        <v>0.07191638751296</v>
      </c>
      <c r="D12" s="19" t="n">
        <v>0.0731909327966182</v>
      </c>
      <c r="E12" s="19" t="n">
        <v>0.0716614257842995</v>
      </c>
      <c r="F12" s="19"/>
      <c r="G12" s="19" t="n">
        <v>0</v>
      </c>
      <c r="H12" s="19" t="n">
        <v>0.182354793418363</v>
      </c>
      <c r="I12" s="19" t="n">
        <v>0.0880956185979522</v>
      </c>
      <c r="J12" s="19" t="n">
        <v>0.0285120280069059</v>
      </c>
      <c r="K12" s="19" t="n">
        <v>0.076848802332809</v>
      </c>
      <c r="L12" s="19" t="n">
        <v>0</v>
      </c>
      <c r="M12" s="19"/>
      <c r="N12" s="19" t="n">
        <v>0.0898475727282037</v>
      </c>
      <c r="O12" s="19" t="n">
        <v>0.0657679239494715</v>
      </c>
      <c r="P12" s="19" t="n">
        <v>0.0620917890342663</v>
      </c>
      <c r="Q12" s="19" t="n">
        <v>0.0743576776138919</v>
      </c>
      <c r="R12" s="19"/>
      <c r="S12" s="19" t="n">
        <v>0.0493912344105894</v>
      </c>
      <c r="T12" s="19" t="n">
        <v>0</v>
      </c>
      <c r="U12" s="19" t="n">
        <v>0.0888548964416075</v>
      </c>
      <c r="V12" s="19" t="n">
        <v>0.0991227629641337</v>
      </c>
      <c r="W12" s="19" t="n">
        <v>0</v>
      </c>
      <c r="X12" s="19" t="n">
        <v>0</v>
      </c>
      <c r="Y12" s="19" t="n">
        <v>0</v>
      </c>
      <c r="Z12" s="19" t="n">
        <v>0.2766592271021</v>
      </c>
      <c r="AA12" s="19" t="n">
        <v>0.204418569792673</v>
      </c>
      <c r="AB12" s="19" t="n">
        <v>0.120940581543089</v>
      </c>
      <c r="AC12" s="19" t="n">
        <v>0.106741511165236</v>
      </c>
      <c r="AD12" s="19" t="n">
        <v>0</v>
      </c>
      <c r="AE12" s="19"/>
      <c r="AF12" s="19" t="n">
        <v>0.0194380207608058</v>
      </c>
      <c r="AG12" s="19" t="n">
        <v>0.140542932284996</v>
      </c>
      <c r="AH12" s="19" t="n">
        <v>0.0772280842838422</v>
      </c>
      <c r="AI12" s="19"/>
      <c r="AJ12" s="19" t="n">
        <v>0</v>
      </c>
      <c r="AK12" s="19" t="n">
        <v>0.213666963711072</v>
      </c>
      <c r="AL12" s="19" t="n">
        <v>0</v>
      </c>
      <c r="AM12" s="19" t="n">
        <v>0</v>
      </c>
      <c r="AN12" s="19" t="n">
        <v>0.0740418974680658</v>
      </c>
      <c r="AO12" s="19"/>
      <c r="AP12" s="19" t="n">
        <v>0</v>
      </c>
      <c r="AQ12" s="19" t="n">
        <v>0.131396205040655</v>
      </c>
      <c r="AR12" s="19" t="n">
        <v>0</v>
      </c>
      <c r="AS12" s="19" t="n">
        <v>0.0464803016424294</v>
      </c>
      <c r="AT12" s="19" t="n">
        <v>0</v>
      </c>
      <c r="AU12" s="19"/>
      <c r="AV12" s="19" t="n">
        <v>0.0914869962498253</v>
      </c>
      <c r="AW12" s="19" t="n">
        <v>0</v>
      </c>
      <c r="AX12" s="19" t="n">
        <v>0.183096966347242</v>
      </c>
      <c r="AY12" s="19" t="n">
        <v>0.0321520297739942</v>
      </c>
      <c r="AZ12" s="19" t="n">
        <v>0</v>
      </c>
      <c r="BA12" s="19" t="n">
        <v>0.110946735455921</v>
      </c>
      <c r="BB12" s="19"/>
      <c r="BC12" s="19" t="n">
        <v>0.0322689603262504</v>
      </c>
      <c r="BD12" s="19" t="n">
        <v>0.106579110179324</v>
      </c>
      <c r="BE12" s="19" t="n">
        <v>0.0800232635402842</v>
      </c>
      <c r="BF12" s="19" t="n">
        <v>0.0345297794177187</v>
      </c>
      <c r="BG12" s="19" t="n">
        <v>1</v>
      </c>
    </row>
    <row r="13">
      <c r="B13" s="20" t="s">
        <v>692</v>
      </c>
      <c r="C13" s="19" t="n">
        <v>0.0882869231105788</v>
      </c>
      <c r="D13" s="19" t="n">
        <v>0.0872378021652449</v>
      </c>
      <c r="E13" s="19" t="n">
        <v>0.0911105414312421</v>
      </c>
      <c r="F13" s="19"/>
      <c r="G13" s="19" t="n">
        <v>0.0921992282465973</v>
      </c>
      <c r="H13" s="19" t="n">
        <v>0.0660730889933618</v>
      </c>
      <c r="I13" s="19" t="n">
        <v>0.0820619947683107</v>
      </c>
      <c r="J13" s="19" t="n">
        <v>0.0617169410436225</v>
      </c>
      <c r="K13" s="19" t="n">
        <v>0.0948150196053974</v>
      </c>
      <c r="L13" s="19" t="n">
        <v>0.126601212773035</v>
      </c>
      <c r="M13" s="19"/>
      <c r="N13" s="19" t="n">
        <v>0.166022859811142</v>
      </c>
      <c r="O13" s="19" t="n">
        <v>0</v>
      </c>
      <c r="P13" s="19" t="n">
        <v>0.124819526339819</v>
      </c>
      <c r="Q13" s="19" t="n">
        <v>0.0930378710863269</v>
      </c>
      <c r="R13" s="19"/>
      <c r="S13" s="19" t="n">
        <v>0.102990340969262</v>
      </c>
      <c r="T13" s="19" t="n">
        <v>0.1919219539762</v>
      </c>
      <c r="U13" s="19" t="n">
        <v>0.06166487456999</v>
      </c>
      <c r="V13" s="19" t="n">
        <v>0.0710074990843358</v>
      </c>
      <c r="W13" s="19" t="n">
        <v>0.0886252208001719</v>
      </c>
      <c r="X13" s="19" t="n">
        <v>0.193010717365194</v>
      </c>
      <c r="Y13" s="19" t="n">
        <v>0</v>
      </c>
      <c r="Z13" s="19" t="n">
        <v>0</v>
      </c>
      <c r="AA13" s="19" t="n">
        <v>0</v>
      </c>
      <c r="AB13" s="19" t="n">
        <v>0.132863520635542</v>
      </c>
      <c r="AC13" s="19" t="n">
        <v>0.119215844081519</v>
      </c>
      <c r="AD13" s="19" t="n">
        <v>0</v>
      </c>
      <c r="AE13" s="19"/>
      <c r="AF13" s="19" t="n">
        <v>0.0776635384823316</v>
      </c>
      <c r="AG13" s="19" t="n">
        <v>0.0974026223990272</v>
      </c>
      <c r="AH13" s="19" t="n">
        <v>0.13860302490738</v>
      </c>
      <c r="AI13" s="19"/>
      <c r="AJ13" s="19" t="n">
        <v>0.114966740059269</v>
      </c>
      <c r="AK13" s="19" t="n">
        <v>0.094970602737638</v>
      </c>
      <c r="AL13" s="19" t="n">
        <v>0.196087293392143</v>
      </c>
      <c r="AM13" s="19" t="n">
        <v>0</v>
      </c>
      <c r="AN13" s="19" t="n">
        <v>0.0445661132862658</v>
      </c>
      <c r="AO13" s="19"/>
      <c r="AP13" s="19" t="n">
        <v>0.104693847970667</v>
      </c>
      <c r="AQ13" s="19" t="n">
        <v>0.140991420240001</v>
      </c>
      <c r="AR13" s="19" t="n">
        <v>0</v>
      </c>
      <c r="AS13" s="19" t="n">
        <v>0.0375674244781952</v>
      </c>
      <c r="AT13" s="19" t="n">
        <v>0</v>
      </c>
      <c r="AU13" s="19"/>
      <c r="AV13" s="19" t="n">
        <v>0.162293148511861</v>
      </c>
      <c r="AW13" s="19" t="n">
        <v>0.165079545503179</v>
      </c>
      <c r="AX13" s="19" t="n">
        <v>0</v>
      </c>
      <c r="AY13" s="19" t="n">
        <v>0.0259866848465676</v>
      </c>
      <c r="AZ13" s="19" t="n">
        <v>0.0881602020822451</v>
      </c>
      <c r="BA13" s="19" t="n">
        <v>0</v>
      </c>
      <c r="BB13" s="19"/>
      <c r="BC13" s="19" t="n">
        <v>0.0640373469302356</v>
      </c>
      <c r="BD13" s="19" t="n">
        <v>0.0913889021520797</v>
      </c>
      <c r="BE13" s="19" t="n">
        <v>0.12746367930665</v>
      </c>
      <c r="BF13" s="19" t="n">
        <v>0.118374886350305</v>
      </c>
      <c r="BG13" s="19" t="n">
        <v>0</v>
      </c>
    </row>
    <row r="14">
      <c r="B14" s="20" t="s">
        <v>598</v>
      </c>
      <c r="C14" s="19" t="n">
        <v>0.111984934813508</v>
      </c>
      <c r="D14" s="19" t="n">
        <v>0.111698137506922</v>
      </c>
      <c r="E14" s="19" t="n">
        <v>0.114313729365921</v>
      </c>
      <c r="F14" s="19"/>
      <c r="G14" s="19" t="n">
        <v>0</v>
      </c>
      <c r="H14" s="19" t="n">
        <v>0.114680766644682</v>
      </c>
      <c r="I14" s="19" t="n">
        <v>0.179330705138584</v>
      </c>
      <c r="J14" s="19" t="n">
        <v>0.139241521227961</v>
      </c>
      <c r="K14" s="19" t="n">
        <v>0.121750468639296</v>
      </c>
      <c r="L14" s="19" t="n">
        <v>0.065971461245431</v>
      </c>
      <c r="M14" s="19"/>
      <c r="N14" s="19" t="n">
        <v>0.192061352915178</v>
      </c>
      <c r="O14" s="19" t="n">
        <v>0.0851214682182334</v>
      </c>
      <c r="P14" s="19" t="n">
        <v>0.168078530631406</v>
      </c>
      <c r="Q14" s="19" t="n">
        <v>0.0306089527808112</v>
      </c>
      <c r="R14" s="19"/>
      <c r="S14" s="19" t="n">
        <v>0.0887057268911121</v>
      </c>
      <c r="T14" s="19" t="n">
        <v>0</v>
      </c>
      <c r="U14" s="19" t="n">
        <v>0</v>
      </c>
      <c r="V14" s="19" t="n">
        <v>0.0680464241647015</v>
      </c>
      <c r="W14" s="19" t="n">
        <v>0.338986732896753</v>
      </c>
      <c r="X14" s="19" t="n">
        <v>0.0629783705489569</v>
      </c>
      <c r="Y14" s="19" t="n">
        <v>0.225598744131251</v>
      </c>
      <c r="Z14" s="19" t="n">
        <v>0.139732063776843</v>
      </c>
      <c r="AA14" s="19" t="n">
        <v>0</v>
      </c>
      <c r="AB14" s="19" t="n">
        <v>0.208834519634817</v>
      </c>
      <c r="AC14" s="19" t="n">
        <v>0.121930840542882</v>
      </c>
      <c r="AD14" s="19" t="n">
        <v>0</v>
      </c>
      <c r="AE14" s="19"/>
      <c r="AF14" s="19" t="n">
        <v>0.103879139327927</v>
      </c>
      <c r="AG14" s="19" t="n">
        <v>0.138802167983</v>
      </c>
      <c r="AH14" s="19" t="n">
        <v>0.124295006964081</v>
      </c>
      <c r="AI14" s="19"/>
      <c r="AJ14" s="19" t="n">
        <v>0.167327277241178</v>
      </c>
      <c r="AK14" s="19" t="n">
        <v>0.0245910251786023</v>
      </c>
      <c r="AL14" s="19" t="n">
        <v>0.203299222143203</v>
      </c>
      <c r="AM14" s="19" t="n">
        <v>0</v>
      </c>
      <c r="AN14" s="19" t="n">
        <v>0.156563271991742</v>
      </c>
      <c r="AO14" s="19"/>
      <c r="AP14" s="19" t="n">
        <v>0.0888530417232545</v>
      </c>
      <c r="AQ14" s="19" t="n">
        <v>0.103357122425871</v>
      </c>
      <c r="AR14" s="19" t="n">
        <v>0.393007089451764</v>
      </c>
      <c r="AS14" s="19" t="n">
        <v>0.0916924769268145</v>
      </c>
      <c r="AT14" s="19" t="n">
        <v>0</v>
      </c>
      <c r="AU14" s="19"/>
      <c r="AV14" s="19" t="n">
        <v>0.119502729308713</v>
      </c>
      <c r="AW14" s="19" t="n">
        <v>0.169734648199433</v>
      </c>
      <c r="AX14" s="19" t="n">
        <v>0.111508128214704</v>
      </c>
      <c r="AY14" s="19" t="n">
        <v>0.099527805727317</v>
      </c>
      <c r="AZ14" s="19" t="n">
        <v>0.0770144483359792</v>
      </c>
      <c r="BA14" s="19" t="n">
        <v>0.101839759627056</v>
      </c>
      <c r="BB14" s="19"/>
      <c r="BC14" s="19" t="n">
        <v>0.203786199663255</v>
      </c>
      <c r="BD14" s="19" t="n">
        <v>0.023316286392561</v>
      </c>
      <c r="BE14" s="19" t="n">
        <v>0.123382758778149</v>
      </c>
      <c r="BF14" s="19" t="n">
        <v>0.161067475382804</v>
      </c>
      <c r="BG14" s="19" t="n">
        <v>0</v>
      </c>
    </row>
    <row r="15">
      <c r="B15" s="20" t="s">
        <v>722</v>
      </c>
      <c r="C15" s="19" t="n">
        <v>0.546503253199588</v>
      </c>
      <c r="D15" s="19" t="n">
        <v>0.563572531563285</v>
      </c>
      <c r="E15" s="19" t="n">
        <v>0.517982694413366</v>
      </c>
      <c r="F15" s="19"/>
      <c r="G15" s="19" t="n">
        <v>0.502534979427972</v>
      </c>
      <c r="H15" s="19" t="n">
        <v>0.381964322574235</v>
      </c>
      <c r="I15" s="19" t="n">
        <v>0.430020886814807</v>
      </c>
      <c r="J15" s="19" t="n">
        <v>0.629797430759419</v>
      </c>
      <c r="K15" s="19" t="n">
        <v>0.626479746029365</v>
      </c>
      <c r="L15" s="19" t="n">
        <v>0.704879956373477</v>
      </c>
      <c r="M15" s="19"/>
      <c r="N15" s="19" t="n">
        <v>0.369939199278538</v>
      </c>
      <c r="O15" s="19" t="n">
        <v>0.590556000191832</v>
      </c>
      <c r="P15" s="19" t="n">
        <v>0.588552699871261</v>
      </c>
      <c r="Q15" s="19" t="n">
        <v>0.590441566149033</v>
      </c>
      <c r="R15" s="19"/>
      <c r="S15" s="19" t="n">
        <v>0.497315595686723</v>
      </c>
      <c r="T15" s="19" t="n">
        <v>0.571977614189627</v>
      </c>
      <c r="U15" s="19" t="n">
        <v>0.649092539913131</v>
      </c>
      <c r="V15" s="19" t="n">
        <v>0.761823313786829</v>
      </c>
      <c r="W15" s="19" t="n">
        <v>0.466190236270063</v>
      </c>
      <c r="X15" s="19" t="n">
        <v>0.408551819361374</v>
      </c>
      <c r="Y15" s="19" t="n">
        <v>0.689020023790111</v>
      </c>
      <c r="Z15" s="19" t="n">
        <v>0.444755206224492</v>
      </c>
      <c r="AA15" s="19" t="n">
        <v>0.436384584311102</v>
      </c>
      <c r="AB15" s="19" t="n">
        <v>0.467374888554399</v>
      </c>
      <c r="AC15" s="19" t="n">
        <v>0.50925786885893</v>
      </c>
      <c r="AD15" s="19" t="n">
        <v>0.58934270323121</v>
      </c>
      <c r="AE15" s="19"/>
      <c r="AF15" s="19" t="n">
        <v>0.692919189963543</v>
      </c>
      <c r="AG15" s="19" t="n">
        <v>0.448256904662411</v>
      </c>
      <c r="AH15" s="19" t="n">
        <v>0.429465911116355</v>
      </c>
      <c r="AI15" s="19"/>
      <c r="AJ15" s="19" t="n">
        <v>0.572550878712046</v>
      </c>
      <c r="AK15" s="19" t="n">
        <v>0.420458836192747</v>
      </c>
      <c r="AL15" s="19" t="n">
        <v>0.47824868364256</v>
      </c>
      <c r="AM15" s="19" t="n">
        <v>1</v>
      </c>
      <c r="AN15" s="19" t="n">
        <v>0.501740433238136</v>
      </c>
      <c r="AO15" s="19"/>
      <c r="AP15" s="19" t="n">
        <v>0.590516265580274</v>
      </c>
      <c r="AQ15" s="19" t="n">
        <v>0.42974293356653</v>
      </c>
      <c r="AR15" s="19" t="n">
        <v>0.433204438827582</v>
      </c>
      <c r="AS15" s="19" t="n">
        <v>0.779433416375028</v>
      </c>
      <c r="AT15" s="19" t="n">
        <v>0.513925294826885</v>
      </c>
      <c r="AU15" s="19"/>
      <c r="AV15" s="19" t="n">
        <v>0.447479902747045</v>
      </c>
      <c r="AW15" s="19" t="n">
        <v>0.488951371841777</v>
      </c>
      <c r="AX15" s="19" t="n">
        <v>0.353812874999895</v>
      </c>
      <c r="AY15" s="19" t="n">
        <v>0.785466811635406</v>
      </c>
      <c r="AZ15" s="19" t="n">
        <v>0.466415410805137</v>
      </c>
      <c r="BA15" s="19" t="n">
        <v>0.388980724902322</v>
      </c>
      <c r="BB15" s="19"/>
      <c r="BC15" s="19" t="n">
        <v>0.541864995998322</v>
      </c>
      <c r="BD15" s="19" t="n">
        <v>0.614872127897783</v>
      </c>
      <c r="BE15" s="19" t="n">
        <v>0.489191781420715</v>
      </c>
      <c r="BF15" s="19" t="n">
        <v>0.346674403755897</v>
      </c>
      <c r="BG15" s="19" t="n">
        <v>0</v>
      </c>
    </row>
    <row r="16">
      <c r="B16" s="20" t="s">
        <v>100</v>
      </c>
      <c r="C16" s="21" t="n">
        <v>0.0455632559753464</v>
      </c>
      <c r="D16" s="21" t="n">
        <v>0</v>
      </c>
      <c r="E16" s="21" t="n">
        <v>0.101047766792268</v>
      </c>
      <c r="F16" s="21"/>
      <c r="G16" s="21" t="n">
        <v>0</v>
      </c>
      <c r="H16" s="21" t="n">
        <v>0.0514894316679557</v>
      </c>
      <c r="I16" s="21" t="n">
        <v>0.0726872764733442</v>
      </c>
      <c r="J16" s="21" t="n">
        <v>0.0433173725949215</v>
      </c>
      <c r="K16" s="21" t="n">
        <v>0.0438515662703247</v>
      </c>
      <c r="L16" s="21" t="n">
        <v>0.0356829159895679</v>
      </c>
      <c r="M16" s="21"/>
      <c r="N16" s="21" t="n">
        <v>0.0314404400683911</v>
      </c>
      <c r="O16" s="21" t="n">
        <v>0.0513781054269699</v>
      </c>
      <c r="P16" s="21" t="n">
        <v>0.0240058131119596</v>
      </c>
      <c r="Q16" s="21" t="n">
        <v>0.0694418693276836</v>
      </c>
      <c r="R16" s="21"/>
      <c r="S16" s="21" t="n">
        <v>0</v>
      </c>
      <c r="T16" s="21" t="n">
        <v>0</v>
      </c>
      <c r="U16" s="21" t="n">
        <v>0.0908768095460816</v>
      </c>
      <c r="V16" s="21" t="n">
        <v>0</v>
      </c>
      <c r="W16" s="21" t="n">
        <v>0</v>
      </c>
      <c r="X16" s="21" t="n">
        <v>0.118023311419497</v>
      </c>
      <c r="Y16" s="21" t="n">
        <v>0</v>
      </c>
      <c r="Z16" s="21" t="n">
        <v>0.138853502896565</v>
      </c>
      <c r="AA16" s="21" t="n">
        <v>0.094129148503274</v>
      </c>
      <c r="AB16" s="21" t="n">
        <v>0</v>
      </c>
      <c r="AC16" s="21" t="n">
        <v>0</v>
      </c>
      <c r="AD16" s="21" t="n">
        <v>0.41065729676879</v>
      </c>
      <c r="AE16" s="21"/>
      <c r="AF16" s="21" t="n">
        <v>0.0461693720215819</v>
      </c>
      <c r="AG16" s="21" t="n">
        <v>0.0405036915244711</v>
      </c>
      <c r="AH16" s="21" t="n">
        <v>0.0387602833172276</v>
      </c>
      <c r="AI16" s="21"/>
      <c r="AJ16" s="21" t="n">
        <v>0</v>
      </c>
      <c r="AK16" s="21" t="n">
        <v>0.0518133281807555</v>
      </c>
      <c r="AL16" s="21" t="n">
        <v>0.122364800822093</v>
      </c>
      <c r="AM16" s="21" t="n">
        <v>0</v>
      </c>
      <c r="AN16" s="21" t="n">
        <v>0.0861061818266115</v>
      </c>
      <c r="AO16" s="21"/>
      <c r="AP16" s="21" t="n">
        <v>0.0517027821221805</v>
      </c>
      <c r="AQ16" s="21" t="n">
        <v>0.0197746019751428</v>
      </c>
      <c r="AR16" s="21" t="n">
        <v>0</v>
      </c>
      <c r="AS16" s="21" t="n">
        <v>0</v>
      </c>
      <c r="AT16" s="21" t="n">
        <v>0.208653704640553</v>
      </c>
      <c r="AU16" s="21"/>
      <c r="AV16" s="21" t="n">
        <v>0.0228636290519591</v>
      </c>
      <c r="AW16" s="21" t="n">
        <v>0</v>
      </c>
      <c r="AX16" s="21" t="n">
        <v>0</v>
      </c>
      <c r="AY16" s="21" t="n">
        <v>0</v>
      </c>
      <c r="AZ16" s="21" t="n">
        <v>0.148981486903375</v>
      </c>
      <c r="BA16" s="21" t="n">
        <v>0.283905299164113</v>
      </c>
      <c r="BB16" s="21"/>
      <c r="BC16" s="21" t="n">
        <v>0</v>
      </c>
      <c r="BD16" s="21" t="n">
        <v>0.095341867795715</v>
      </c>
      <c r="BE16" s="21" t="n">
        <v>0.0636712477573303</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61</v>
      </c>
      <c r="F7" s="11"/>
      <c r="G7" s="11" t="n">
        <v>10</v>
      </c>
      <c r="H7" s="11" t="n">
        <v>27</v>
      </c>
      <c r="I7" s="11" t="n">
        <v>22</v>
      </c>
      <c r="J7" s="11" t="n">
        <v>21</v>
      </c>
      <c r="K7" s="11" t="n">
        <v>24</v>
      </c>
      <c r="L7" s="11" t="n">
        <v>29</v>
      </c>
      <c r="M7" s="11"/>
      <c r="N7" s="11" t="n">
        <v>29</v>
      </c>
      <c r="O7" s="11" t="n">
        <v>34</v>
      </c>
      <c r="P7" s="11" t="n">
        <v>35</v>
      </c>
      <c r="Q7" s="11" t="n">
        <v>35</v>
      </c>
      <c r="R7" s="11"/>
      <c r="S7" s="11" t="n">
        <v>19</v>
      </c>
      <c r="T7" s="11" t="n">
        <v>10</v>
      </c>
      <c r="U7" s="11" t="n">
        <v>11</v>
      </c>
      <c r="V7" s="11" t="n">
        <v>13</v>
      </c>
      <c r="W7" s="11" t="n">
        <v>12</v>
      </c>
      <c r="X7" s="11" t="n">
        <v>10</v>
      </c>
      <c r="Y7" s="11" t="n">
        <v>12</v>
      </c>
      <c r="Z7" s="11" t="n">
        <v>7</v>
      </c>
      <c r="AA7" s="11" t="n">
        <v>11</v>
      </c>
      <c r="AB7" s="11" t="n">
        <v>15</v>
      </c>
      <c r="AC7" s="11" t="n">
        <v>8</v>
      </c>
      <c r="AD7" s="11" t="n">
        <v>5</v>
      </c>
      <c r="AE7" s="11"/>
      <c r="AF7" s="11" t="n">
        <v>53</v>
      </c>
      <c r="AG7" s="11" t="n">
        <v>50</v>
      </c>
      <c r="AH7" s="11" t="n">
        <v>20</v>
      </c>
      <c r="AI7" s="11"/>
      <c r="AJ7" s="11" t="n">
        <v>44</v>
      </c>
      <c r="AK7" s="11" t="n">
        <v>33</v>
      </c>
      <c r="AL7" s="11" t="n">
        <v>9</v>
      </c>
      <c r="AM7" s="11" t="n">
        <v>3</v>
      </c>
      <c r="AN7" s="11" t="n">
        <v>22</v>
      </c>
      <c r="AO7" s="11"/>
      <c r="AP7" s="11" t="n">
        <v>20</v>
      </c>
      <c r="AQ7" s="11" t="n">
        <v>49</v>
      </c>
      <c r="AR7" s="11" t="n">
        <v>7</v>
      </c>
      <c r="AS7" s="11" t="n">
        <v>22</v>
      </c>
      <c r="AT7" s="11" t="n">
        <v>6</v>
      </c>
      <c r="AU7" s="11"/>
      <c r="AV7" s="11" t="n">
        <v>43</v>
      </c>
      <c r="AW7" s="11" t="n">
        <v>18</v>
      </c>
      <c r="AX7" s="11" t="n">
        <v>8</v>
      </c>
      <c r="AY7" s="11" t="n">
        <v>31</v>
      </c>
      <c r="AZ7" s="11" t="n">
        <v>9</v>
      </c>
      <c r="BA7" s="11" t="n">
        <v>10</v>
      </c>
      <c r="BB7" s="11"/>
      <c r="BC7" s="11" t="n">
        <v>31</v>
      </c>
      <c r="BD7" s="11" t="n">
        <v>33</v>
      </c>
      <c r="BE7" s="11" t="n">
        <v>28</v>
      </c>
      <c r="BF7" s="11" t="n">
        <v>17</v>
      </c>
      <c r="BG7" s="11" t="n">
        <v>1</v>
      </c>
    </row>
    <row r="8" ht="30" customHeight="1">
      <c r="B8" s="12" t="s">
        <v>20</v>
      </c>
      <c r="C8" s="12" t="n">
        <v>136</v>
      </c>
      <c r="D8" s="12" t="n">
        <v>74</v>
      </c>
      <c r="E8" s="12" t="n">
        <v>61</v>
      </c>
      <c r="F8" s="12"/>
      <c r="G8" s="12" t="n">
        <v>10</v>
      </c>
      <c r="H8" s="12" t="n">
        <v>29</v>
      </c>
      <c r="I8" s="12" t="n">
        <v>25</v>
      </c>
      <c r="J8" s="12" t="n">
        <v>19</v>
      </c>
      <c r="K8" s="12" t="n">
        <v>23</v>
      </c>
      <c r="L8" s="12" t="n">
        <v>29</v>
      </c>
      <c r="M8" s="12"/>
      <c r="N8" s="12" t="n">
        <v>27</v>
      </c>
      <c r="O8" s="12" t="n">
        <v>39</v>
      </c>
      <c r="P8" s="12" t="n">
        <v>33</v>
      </c>
      <c r="Q8" s="12" t="n">
        <v>36</v>
      </c>
      <c r="R8" s="12"/>
      <c r="S8" s="12" t="n">
        <v>19</v>
      </c>
      <c r="T8" s="12" t="n">
        <v>10</v>
      </c>
      <c r="U8" s="12" t="n">
        <v>12</v>
      </c>
      <c r="V8" s="12" t="n">
        <v>16</v>
      </c>
      <c r="W8" s="12" t="n">
        <v>13</v>
      </c>
      <c r="X8" s="12" t="n">
        <v>13</v>
      </c>
      <c r="Y8" s="12" t="n">
        <v>12</v>
      </c>
      <c r="Z8" s="12" t="n">
        <v>6</v>
      </c>
      <c r="AA8" s="12" t="n">
        <v>11</v>
      </c>
      <c r="AB8" s="12" t="n">
        <v>14</v>
      </c>
      <c r="AC8" s="12" t="n">
        <v>7</v>
      </c>
      <c r="AD8" s="12" t="n">
        <v>5</v>
      </c>
      <c r="AE8" s="12"/>
      <c r="AF8" s="12" t="n">
        <v>54</v>
      </c>
      <c r="AG8" s="12" t="n">
        <v>51</v>
      </c>
      <c r="AH8" s="12" t="n">
        <v>21</v>
      </c>
      <c r="AI8" s="12"/>
      <c r="AJ8" s="12" t="n">
        <v>45</v>
      </c>
      <c r="AK8" s="12" t="n">
        <v>35</v>
      </c>
      <c r="AL8" s="12" t="n">
        <v>9</v>
      </c>
      <c r="AM8" s="12" t="n">
        <v>3</v>
      </c>
      <c r="AN8" s="12" t="n">
        <v>22</v>
      </c>
      <c r="AO8" s="12"/>
      <c r="AP8" s="12" t="n">
        <v>20</v>
      </c>
      <c r="AQ8" s="12" t="n">
        <v>51</v>
      </c>
      <c r="AR8" s="12" t="n">
        <v>7</v>
      </c>
      <c r="AS8" s="12" t="n">
        <v>22</v>
      </c>
      <c r="AT8" s="12" t="n">
        <v>7</v>
      </c>
      <c r="AU8" s="12"/>
      <c r="AV8" s="12" t="n">
        <v>44</v>
      </c>
      <c r="AW8" s="12" t="n">
        <v>19</v>
      </c>
      <c r="AX8" s="12" t="n">
        <v>9</v>
      </c>
      <c r="AY8" s="12" t="n">
        <v>32</v>
      </c>
      <c r="AZ8" s="12" t="n">
        <v>10</v>
      </c>
      <c r="BA8" s="12" t="n">
        <v>9</v>
      </c>
      <c r="BB8" s="12"/>
      <c r="BC8" s="12" t="n">
        <v>32</v>
      </c>
      <c r="BD8" s="12" t="n">
        <v>35</v>
      </c>
      <c r="BE8" s="12" t="n">
        <v>29</v>
      </c>
      <c r="BF8" s="12" t="n">
        <v>16</v>
      </c>
      <c r="BG8" s="12" t="n">
        <v>1</v>
      </c>
    </row>
    <row r="9">
      <c r="B9" s="20" t="s">
        <v>725</v>
      </c>
      <c r="C9" s="19" t="n">
        <v>0.4379324510359</v>
      </c>
      <c r="D9" s="19" t="n">
        <v>0.447261762894515</v>
      </c>
      <c r="E9" s="19" t="n">
        <v>0.416775917495991</v>
      </c>
      <c r="F9" s="19"/>
      <c r="G9" s="19" t="n">
        <v>0.291049054664143</v>
      </c>
      <c r="H9" s="19" t="n">
        <v>0.373822834265397</v>
      </c>
      <c r="I9" s="19" t="n">
        <v>0.442746782771033</v>
      </c>
      <c r="J9" s="19" t="n">
        <v>0.579068914197337</v>
      </c>
      <c r="K9" s="19" t="n">
        <v>0.502210564048162</v>
      </c>
      <c r="L9" s="19" t="n">
        <v>0.404606734755499</v>
      </c>
      <c r="M9" s="19"/>
      <c r="N9" s="19" t="n">
        <v>0.460550187378546</v>
      </c>
      <c r="O9" s="19" t="n">
        <v>0.400385668148573</v>
      </c>
      <c r="P9" s="19" t="n">
        <v>0.468284427797397</v>
      </c>
      <c r="Q9" s="19" t="n">
        <v>0.434069848830268</v>
      </c>
      <c r="R9" s="19"/>
      <c r="S9" s="19" t="n">
        <v>0.527440719423514</v>
      </c>
      <c r="T9" s="19" t="n">
        <v>0.581770841882286</v>
      </c>
      <c r="U9" s="19" t="n">
        <v>0.27180309599143</v>
      </c>
      <c r="V9" s="19" t="n">
        <v>0.471379087595864</v>
      </c>
      <c r="W9" s="19" t="n">
        <v>0.572388046303075</v>
      </c>
      <c r="X9" s="19" t="n">
        <v>0.204742668016027</v>
      </c>
      <c r="Y9" s="19" t="n">
        <v>0.830625248167509</v>
      </c>
      <c r="Z9" s="19" t="n">
        <v>0.444755206224492</v>
      </c>
      <c r="AA9" s="19" t="n">
        <v>0.159551810378976</v>
      </c>
      <c r="AB9" s="19" t="n">
        <v>0.316794683764304</v>
      </c>
      <c r="AC9" s="19" t="n">
        <v>0.50925786885893</v>
      </c>
      <c r="AD9" s="19" t="n">
        <v>0.197759603309148</v>
      </c>
      <c r="AE9" s="19"/>
      <c r="AF9" s="19" t="n">
        <v>0.611207567780216</v>
      </c>
      <c r="AG9" s="19" t="n">
        <v>0.352479979203636</v>
      </c>
      <c r="AH9" s="19" t="n">
        <v>0.270601241470792</v>
      </c>
      <c r="AI9" s="19"/>
      <c r="AJ9" s="19" t="n">
        <v>0.46097522389467</v>
      </c>
      <c r="AK9" s="19" t="n">
        <v>0.356749605327064</v>
      </c>
      <c r="AL9" s="19" t="n">
        <v>0.111170365832833</v>
      </c>
      <c r="AM9" s="19" t="n">
        <v>1</v>
      </c>
      <c r="AN9" s="19" t="n">
        <v>0.467282653284793</v>
      </c>
      <c r="AO9" s="19"/>
      <c r="AP9" s="19" t="n">
        <v>0.516524574743588</v>
      </c>
      <c r="AQ9" s="19" t="n">
        <v>0.377581540333151</v>
      </c>
      <c r="AR9" s="19" t="n">
        <v>0.247895418160612</v>
      </c>
      <c r="AS9" s="19" t="n">
        <v>0.588206578894717</v>
      </c>
      <c r="AT9" s="19" t="n">
        <v>0.513925294826885</v>
      </c>
      <c r="AU9" s="19"/>
      <c r="AV9" s="19" t="n">
        <v>0.355240779988075</v>
      </c>
      <c r="AW9" s="19" t="n">
        <v>0.483942432189762</v>
      </c>
      <c r="AX9" s="19" t="n">
        <v>0</v>
      </c>
      <c r="AY9" s="19" t="n">
        <v>0.653188604416517</v>
      </c>
      <c r="AZ9" s="19" t="n">
        <v>0.543429859141116</v>
      </c>
      <c r="BA9" s="19" t="n">
        <v>0.388980724902322</v>
      </c>
      <c r="BB9" s="19"/>
      <c r="BC9" s="19" t="n">
        <v>0.382929184209537</v>
      </c>
      <c r="BD9" s="19" t="n">
        <v>0.451471715826942</v>
      </c>
      <c r="BE9" s="19" t="n">
        <v>0.42431126891097</v>
      </c>
      <c r="BF9" s="19" t="n">
        <v>0.343872206460316</v>
      </c>
      <c r="BG9" s="19" t="n">
        <v>0</v>
      </c>
    </row>
    <row r="10">
      <c r="B10" s="20" t="s">
        <v>689</v>
      </c>
      <c r="C10" s="19" t="n">
        <v>0.120252033290891</v>
      </c>
      <c r="D10" s="19" t="n">
        <v>0.162554403197633</v>
      </c>
      <c r="E10" s="19" t="n">
        <v>0.0716192942672668</v>
      </c>
      <c r="F10" s="19"/>
      <c r="G10" s="19" t="n">
        <v>0</v>
      </c>
      <c r="H10" s="19" t="n">
        <v>0.126876154052447</v>
      </c>
      <c r="I10" s="19" t="n">
        <v>0.0561487340976805</v>
      </c>
      <c r="J10" s="19" t="n">
        <v>0.107937079003149</v>
      </c>
      <c r="K10" s="19" t="n">
        <v>0.154864470161369</v>
      </c>
      <c r="L10" s="19" t="n">
        <v>0.192056362501772</v>
      </c>
      <c r="M10" s="19"/>
      <c r="N10" s="19" t="n">
        <v>0.0719493129680066</v>
      </c>
      <c r="O10" s="19" t="n">
        <v>0.152876886921267</v>
      </c>
      <c r="P10" s="19" t="n">
        <v>0.085231106635888</v>
      </c>
      <c r="Q10" s="19" t="n">
        <v>0.152654722415969</v>
      </c>
      <c r="R10" s="19"/>
      <c r="S10" s="19" t="n">
        <v>0.0452799151083386</v>
      </c>
      <c r="T10" s="19" t="n">
        <v>0</v>
      </c>
      <c r="U10" s="19" t="n">
        <v>0.194161661233857</v>
      </c>
      <c r="V10" s="19" t="n">
        <v>0.291297493483083</v>
      </c>
      <c r="W10" s="19" t="n">
        <v>0.179162315367429</v>
      </c>
      <c r="X10" s="19" t="n">
        <v>0.116054979381675</v>
      </c>
      <c r="Y10" s="19" t="n">
        <v>0.0839935197538528</v>
      </c>
      <c r="Z10" s="19" t="n">
        <v>0</v>
      </c>
      <c r="AA10" s="19" t="n">
        <v>0.0919359104610482</v>
      </c>
      <c r="AB10" s="19" t="n">
        <v>0.139288067817013</v>
      </c>
      <c r="AC10" s="19" t="n">
        <v>0</v>
      </c>
      <c r="AD10" s="19" t="n">
        <v>0.174299025224209</v>
      </c>
      <c r="AE10" s="19"/>
      <c r="AF10" s="19" t="n">
        <v>0.136572566681498</v>
      </c>
      <c r="AG10" s="19" t="n">
        <v>0.121238437033459</v>
      </c>
      <c r="AH10" s="19" t="n">
        <v>0.0685611594694468</v>
      </c>
      <c r="AI10" s="19"/>
      <c r="AJ10" s="19" t="n">
        <v>0.208019877291071</v>
      </c>
      <c r="AK10" s="19" t="n">
        <v>0.109966426224568</v>
      </c>
      <c r="AL10" s="19" t="n">
        <v>0.110538713079244</v>
      </c>
      <c r="AM10" s="19" t="n">
        <v>0</v>
      </c>
      <c r="AN10" s="19" t="n">
        <v>0</v>
      </c>
      <c r="AO10" s="19"/>
      <c r="AP10" s="19" t="n">
        <v>0.108370601690663</v>
      </c>
      <c r="AQ10" s="19" t="n">
        <v>0.12879587973204</v>
      </c>
      <c r="AR10" s="19" t="n">
        <v>0.142826128939517</v>
      </c>
      <c r="AS10" s="19" t="n">
        <v>0.151644258861056</v>
      </c>
      <c r="AT10" s="19" t="n">
        <v>0</v>
      </c>
      <c r="AU10" s="19"/>
      <c r="AV10" s="19" t="n">
        <v>0.162022163000171</v>
      </c>
      <c r="AW10" s="19" t="n">
        <v>0.116289102259271</v>
      </c>
      <c r="AX10" s="19" t="n">
        <v>0.111508128214704</v>
      </c>
      <c r="AY10" s="19" t="n">
        <v>0.130756283221614</v>
      </c>
      <c r="AZ10" s="19" t="n">
        <v>0</v>
      </c>
      <c r="BA10" s="19" t="n">
        <v>0</v>
      </c>
      <c r="BB10" s="19"/>
      <c r="BC10" s="19" t="n">
        <v>0.190164644578241</v>
      </c>
      <c r="BD10" s="19" t="n">
        <v>0.102424097878597</v>
      </c>
      <c r="BE10" s="19" t="n">
        <v>0.129000579722944</v>
      </c>
      <c r="BF10" s="19" t="n">
        <v>0.110377251726942</v>
      </c>
      <c r="BG10" s="19" t="n">
        <v>0</v>
      </c>
    </row>
    <row r="11">
      <c r="B11" s="20" t="s">
        <v>690</v>
      </c>
      <c r="C11" s="19" t="n">
        <v>0.0781971925411594</v>
      </c>
      <c r="D11" s="19" t="n">
        <v>0.103009162188877</v>
      </c>
      <c r="E11" s="19" t="n">
        <v>0.049808054401197</v>
      </c>
      <c r="F11" s="19"/>
      <c r="G11" s="19" t="n">
        <v>0.197816323819722</v>
      </c>
      <c r="H11" s="19" t="n">
        <v>0.115452098622196</v>
      </c>
      <c r="I11" s="19" t="n">
        <v>0.0902806213246507</v>
      </c>
      <c r="J11" s="19" t="n">
        <v>0</v>
      </c>
      <c r="K11" s="19" t="n">
        <v>0.0442272940313671</v>
      </c>
      <c r="L11" s="19" t="n">
        <v>0.0674743701350404</v>
      </c>
      <c r="M11" s="19"/>
      <c r="N11" s="19" t="n">
        <v>0</v>
      </c>
      <c r="O11" s="19" t="n">
        <v>0.0877128715035527</v>
      </c>
      <c r="P11" s="19" t="n">
        <v>0.127817886437994</v>
      </c>
      <c r="Q11" s="19" t="n">
        <v>0.0800586201627781</v>
      </c>
      <c r="R11" s="19"/>
      <c r="S11" s="19" t="n">
        <v>0.107971837564911</v>
      </c>
      <c r="T11" s="19" t="n">
        <v>0.300048464472253</v>
      </c>
      <c r="U11" s="19" t="n">
        <v>0.0888548964416075</v>
      </c>
      <c r="V11" s="19" t="n">
        <v>0</v>
      </c>
      <c r="W11" s="19" t="n">
        <v>0.0886252208001719</v>
      </c>
      <c r="X11" s="19" t="n">
        <v>0.109214299329193</v>
      </c>
      <c r="Y11" s="19" t="n">
        <v>0</v>
      </c>
      <c r="Z11" s="19" t="n">
        <v>0.180397429251731</v>
      </c>
      <c r="AA11" s="19" t="n">
        <v>0</v>
      </c>
      <c r="AB11" s="19" t="n">
        <v>0</v>
      </c>
      <c r="AC11" s="19" t="n">
        <v>0</v>
      </c>
      <c r="AD11" s="19" t="n">
        <v>0.217284074697854</v>
      </c>
      <c r="AE11" s="19"/>
      <c r="AF11" s="19" t="n">
        <v>0.0365274876207793</v>
      </c>
      <c r="AG11" s="19" t="n">
        <v>0.0651496557619814</v>
      </c>
      <c r="AH11" s="19" t="n">
        <v>0.205779994820029</v>
      </c>
      <c r="AI11" s="19"/>
      <c r="AJ11" s="19" t="n">
        <v>0.0525762029132358</v>
      </c>
      <c r="AK11" s="19" t="n">
        <v>0.0541694812358505</v>
      </c>
      <c r="AL11" s="19" t="n">
        <v>0.119642313142956</v>
      </c>
      <c r="AM11" s="19" t="n">
        <v>0</v>
      </c>
      <c r="AN11" s="19" t="n">
        <v>0.197290162234821</v>
      </c>
      <c r="AO11" s="19"/>
      <c r="AP11" s="19" t="n">
        <v>0</v>
      </c>
      <c r="AQ11" s="19" t="n">
        <v>0.0832839033830925</v>
      </c>
      <c r="AR11" s="19" t="n">
        <v>0.147531864691493</v>
      </c>
      <c r="AS11" s="19" t="n">
        <v>0.0956296662154693</v>
      </c>
      <c r="AT11" s="19" t="n">
        <v>0</v>
      </c>
      <c r="AU11" s="19"/>
      <c r="AV11" s="19" t="n">
        <v>0.0955710339234334</v>
      </c>
      <c r="AW11" s="19" t="n">
        <v>0.0527358526322149</v>
      </c>
      <c r="AX11" s="19" t="n">
        <v>0.115182020306242</v>
      </c>
      <c r="AY11" s="19" t="n">
        <v>0.102251295523242</v>
      </c>
      <c r="AZ11" s="19" t="n">
        <v>0</v>
      </c>
      <c r="BA11" s="19" t="n">
        <v>0.114327480850588</v>
      </c>
      <c r="BB11" s="19"/>
      <c r="BC11" s="19" t="n">
        <v>0.102077418307836</v>
      </c>
      <c r="BD11" s="19" t="n">
        <v>0.0846536709880117</v>
      </c>
      <c r="BE11" s="19" t="n">
        <v>0.0329544288277118</v>
      </c>
      <c r="BF11" s="19" t="n">
        <v>0.085362037058599</v>
      </c>
      <c r="BG11" s="19" t="n">
        <v>0</v>
      </c>
    </row>
    <row r="12">
      <c r="B12" s="20" t="s">
        <v>691</v>
      </c>
      <c r="C12" s="19" t="n">
        <v>0.0910910925335938</v>
      </c>
      <c r="D12" s="19" t="n">
        <v>0.0867957856914322</v>
      </c>
      <c r="E12" s="19" t="n">
        <v>0.0978599099111643</v>
      </c>
      <c r="F12" s="19"/>
      <c r="G12" s="19" t="n">
        <v>0.202196262165322</v>
      </c>
      <c r="H12" s="19" t="n">
        <v>0.0362981866976861</v>
      </c>
      <c r="I12" s="19" t="n">
        <v>0.0421387937544198</v>
      </c>
      <c r="J12" s="19" t="n">
        <v>0.0498376077405964</v>
      </c>
      <c r="K12" s="19" t="n">
        <v>0.139042313636765</v>
      </c>
      <c r="L12" s="19" t="n">
        <v>0.136820294806067</v>
      </c>
      <c r="M12" s="19"/>
      <c r="N12" s="19" t="n">
        <v>0.0359557515793687</v>
      </c>
      <c r="O12" s="19" t="n">
        <v>0.0766665542550671</v>
      </c>
      <c r="P12" s="19" t="n">
        <v>0.149117856367607</v>
      </c>
      <c r="Q12" s="19" t="n">
        <v>0.0941544545127659</v>
      </c>
      <c r="R12" s="19"/>
      <c r="S12" s="19" t="n">
        <v>0.056579201631336</v>
      </c>
      <c r="T12" s="19" t="n">
        <v>0</v>
      </c>
      <c r="U12" s="19" t="n">
        <v>0.0888548964416075</v>
      </c>
      <c r="V12" s="19" t="n">
        <v>0.138200655956919</v>
      </c>
      <c r="W12" s="19" t="n">
        <v>0</v>
      </c>
      <c r="X12" s="19" t="n">
        <v>0.185136944807603</v>
      </c>
      <c r="Y12" s="19" t="n">
        <v>0.0853812320786378</v>
      </c>
      <c r="Z12" s="19" t="n">
        <v>0</v>
      </c>
      <c r="AA12" s="19" t="n">
        <v>0.181528095632847</v>
      </c>
      <c r="AB12" s="19" t="n">
        <v>0.139552786381533</v>
      </c>
      <c r="AC12" s="19" t="n">
        <v>0.119215844081519</v>
      </c>
      <c r="AD12" s="19" t="n">
        <v>0</v>
      </c>
      <c r="AE12" s="19"/>
      <c r="AF12" s="19" t="n">
        <v>0.0731536717310318</v>
      </c>
      <c r="AG12" s="19" t="n">
        <v>0.0823649428157418</v>
      </c>
      <c r="AH12" s="19" t="n">
        <v>0.0532398391383168</v>
      </c>
      <c r="AI12" s="19"/>
      <c r="AJ12" s="19" t="n">
        <v>0.138515024872345</v>
      </c>
      <c r="AK12" s="19" t="n">
        <v>0.0891195398404527</v>
      </c>
      <c r="AL12" s="19" t="n">
        <v>0.113056098391289</v>
      </c>
      <c r="AM12" s="19" t="n">
        <v>0</v>
      </c>
      <c r="AN12" s="19" t="n">
        <v>0</v>
      </c>
      <c r="AO12" s="19"/>
      <c r="AP12" s="19" t="n">
        <v>0.112040585220502</v>
      </c>
      <c r="AQ12" s="19" t="n">
        <v>0.102265005864855</v>
      </c>
      <c r="AR12" s="19" t="n">
        <v>0</v>
      </c>
      <c r="AS12" s="19" t="n">
        <v>0.122592188634225</v>
      </c>
      <c r="AT12" s="19" t="n">
        <v>0.147093313731799</v>
      </c>
      <c r="AU12" s="19"/>
      <c r="AV12" s="19" t="n">
        <v>0.096188854806935</v>
      </c>
      <c r="AW12" s="19" t="n">
        <v>0.120227246768328</v>
      </c>
      <c r="AX12" s="19" t="n">
        <v>0.10949876232909</v>
      </c>
      <c r="AY12" s="19" t="n">
        <v>0.0848012504167708</v>
      </c>
      <c r="AZ12" s="19" t="n">
        <v>0</v>
      </c>
      <c r="BA12" s="19" t="n">
        <v>0.110946735455921</v>
      </c>
      <c r="BB12" s="19"/>
      <c r="BC12" s="19" t="n">
        <v>0.159372322652937</v>
      </c>
      <c r="BD12" s="19" t="n">
        <v>0.0583032982605341</v>
      </c>
      <c r="BE12" s="19" t="n">
        <v>0.0737177454434145</v>
      </c>
      <c r="BF12" s="19" t="n">
        <v>0</v>
      </c>
      <c r="BG12" s="19" t="n">
        <v>0</v>
      </c>
    </row>
    <row r="13">
      <c r="B13" s="20" t="s">
        <v>692</v>
      </c>
      <c r="C13" s="19" t="n">
        <v>0.0937520097561209</v>
      </c>
      <c r="D13" s="19" t="n">
        <v>0.0773964244107174</v>
      </c>
      <c r="E13" s="19" t="n">
        <v>0.115040614814306</v>
      </c>
      <c r="F13" s="19"/>
      <c r="G13" s="19" t="n">
        <v>0</v>
      </c>
      <c r="H13" s="19" t="n">
        <v>0.18175075322158</v>
      </c>
      <c r="I13" s="19" t="n">
        <v>0.0834361575529814</v>
      </c>
      <c r="J13" s="19" t="n">
        <v>0.102362302623356</v>
      </c>
      <c r="K13" s="19" t="n">
        <v>0.0326215083014418</v>
      </c>
      <c r="L13" s="19" t="n">
        <v>0.0917760746289353</v>
      </c>
      <c r="M13" s="19"/>
      <c r="N13" s="19" t="n">
        <v>0.150540832359096</v>
      </c>
      <c r="O13" s="19" t="n">
        <v>0.0918725819202629</v>
      </c>
      <c r="P13" s="19" t="n">
        <v>0</v>
      </c>
      <c r="Q13" s="19" t="n">
        <v>0.139860990644055</v>
      </c>
      <c r="R13" s="19"/>
      <c r="S13" s="19" t="n">
        <v>0.0514951704846311</v>
      </c>
      <c r="T13" s="19" t="n">
        <v>0.11818069364546</v>
      </c>
      <c r="U13" s="19" t="n">
        <v>0.06166487456999</v>
      </c>
      <c r="V13" s="19" t="n">
        <v>0.0991227629641337</v>
      </c>
      <c r="W13" s="19" t="n">
        <v>0</v>
      </c>
      <c r="X13" s="19" t="n">
        <v>0.158606315070219</v>
      </c>
      <c r="Y13" s="19" t="n">
        <v>0</v>
      </c>
      <c r="Z13" s="19" t="n">
        <v>0</v>
      </c>
      <c r="AA13" s="19" t="n">
        <v>0.179896104450109</v>
      </c>
      <c r="AB13" s="19" t="n">
        <v>0.258383550570295</v>
      </c>
      <c r="AC13" s="19" t="n">
        <v>0.106741511165236</v>
      </c>
      <c r="AD13" s="19" t="n">
        <v>0</v>
      </c>
      <c r="AE13" s="19"/>
      <c r="AF13" s="19" t="n">
        <v>0.0444839186155218</v>
      </c>
      <c r="AG13" s="19" t="n">
        <v>0.165669197973368</v>
      </c>
      <c r="AH13" s="19" t="n">
        <v>0.0460595665367891</v>
      </c>
      <c r="AI13" s="19"/>
      <c r="AJ13" s="19" t="n">
        <v>0.0422487143688643</v>
      </c>
      <c r="AK13" s="19" t="n">
        <v>0.158084937390353</v>
      </c>
      <c r="AL13" s="19" t="n">
        <v>0.296290121396997</v>
      </c>
      <c r="AM13" s="19" t="n">
        <v>0</v>
      </c>
      <c r="AN13" s="19" t="n">
        <v>0</v>
      </c>
      <c r="AO13" s="19"/>
      <c r="AP13" s="19" t="n">
        <v>0.0941090524209363</v>
      </c>
      <c r="AQ13" s="19" t="n">
        <v>0.122712615261944</v>
      </c>
      <c r="AR13" s="19" t="n">
        <v>0.322376005130757</v>
      </c>
      <c r="AS13" s="19" t="n">
        <v>0</v>
      </c>
      <c r="AT13" s="19" t="n">
        <v>0</v>
      </c>
      <c r="AU13" s="19"/>
      <c r="AV13" s="19" t="n">
        <v>0.105197230767286</v>
      </c>
      <c r="AW13" s="19" t="n">
        <v>0.100985479915853</v>
      </c>
      <c r="AX13" s="19" t="n">
        <v>0.434784421439492</v>
      </c>
      <c r="AY13" s="19" t="n">
        <v>0</v>
      </c>
      <c r="AZ13" s="19" t="n">
        <v>0.0881602020822451</v>
      </c>
      <c r="BA13" s="19" t="n">
        <v>0</v>
      </c>
      <c r="BB13" s="19"/>
      <c r="BC13" s="19" t="n">
        <v>0.0691815096921165</v>
      </c>
      <c r="BD13" s="19" t="n">
        <v>0.084545013554794</v>
      </c>
      <c r="BE13" s="19" t="n">
        <v>0.134447501393353</v>
      </c>
      <c r="BF13" s="19" t="n">
        <v>0.120396859199866</v>
      </c>
      <c r="BG13" s="19" t="n">
        <v>0</v>
      </c>
    </row>
    <row r="14">
      <c r="B14" s="20" t="s">
        <v>598</v>
      </c>
      <c r="C14" s="19" t="n">
        <v>0.0603992030204672</v>
      </c>
      <c r="D14" s="19" t="n">
        <v>0.0724040489352737</v>
      </c>
      <c r="E14" s="19" t="n">
        <v>0.0470635062525211</v>
      </c>
      <c r="F14" s="19"/>
      <c r="G14" s="19" t="n">
        <v>0.221088207377665</v>
      </c>
      <c r="H14" s="19" t="n">
        <v>0.0330365444966809</v>
      </c>
      <c r="I14" s="19" t="n">
        <v>0.0836011488071898</v>
      </c>
      <c r="J14" s="19" t="n">
        <v>0.0475770986265745</v>
      </c>
      <c r="K14" s="19" t="n">
        <v>0.037263552703635</v>
      </c>
      <c r="L14" s="19" t="n">
        <v>0.0371434042964593</v>
      </c>
      <c r="M14" s="19"/>
      <c r="N14" s="19" t="n">
        <v>0.147862554938447</v>
      </c>
      <c r="O14" s="19" t="n">
        <v>0.0621260013524872</v>
      </c>
      <c r="P14" s="19" t="n">
        <v>0.0539148505397504</v>
      </c>
      <c r="Q14" s="19" t="n">
        <v>0</v>
      </c>
      <c r="R14" s="19"/>
      <c r="S14" s="19" t="n">
        <v>0.152652552632948</v>
      </c>
      <c r="T14" s="19" t="n">
        <v>0</v>
      </c>
      <c r="U14" s="19" t="n">
        <v>0</v>
      </c>
      <c r="V14" s="19" t="n">
        <v>0</v>
      </c>
      <c r="W14" s="19" t="n">
        <v>0.0711991967291526</v>
      </c>
      <c r="X14" s="19" t="n">
        <v>0.108221481975786</v>
      </c>
      <c r="Y14" s="19" t="n">
        <v>0</v>
      </c>
      <c r="Z14" s="19" t="n">
        <v>0</v>
      </c>
      <c r="AA14" s="19" t="n">
        <v>0.207787337630904</v>
      </c>
      <c r="AB14" s="19" t="n">
        <v>0</v>
      </c>
      <c r="AC14" s="19" t="n">
        <v>0.121930840542882</v>
      </c>
      <c r="AD14" s="19" t="n">
        <v>0</v>
      </c>
      <c r="AE14" s="19"/>
      <c r="AF14" s="19" t="n">
        <v>0.017364786353319</v>
      </c>
      <c r="AG14" s="19" t="n">
        <v>0.0877438744537353</v>
      </c>
      <c r="AH14" s="19" t="n">
        <v>0.136539219869297</v>
      </c>
      <c r="AI14" s="19"/>
      <c r="AJ14" s="19" t="n">
        <v>0.0752624386841979</v>
      </c>
      <c r="AK14" s="19" t="n">
        <v>0.0845592981372816</v>
      </c>
      <c r="AL14" s="19" t="n">
        <v>0</v>
      </c>
      <c r="AM14" s="19" t="n">
        <v>0</v>
      </c>
      <c r="AN14" s="19" t="n">
        <v>0.0867467486357589</v>
      </c>
      <c r="AO14" s="19"/>
      <c r="AP14" s="19" t="n">
        <v>0.0673507731839463</v>
      </c>
      <c r="AQ14" s="19" t="n">
        <v>0.0790758267797799</v>
      </c>
      <c r="AR14" s="19" t="n">
        <v>0</v>
      </c>
      <c r="AS14" s="19" t="n">
        <v>0.041927307394534</v>
      </c>
      <c r="AT14" s="19" t="n">
        <v>0.130327686800763</v>
      </c>
      <c r="AU14" s="19"/>
      <c r="AV14" s="19" t="n">
        <v>0.0668598422641361</v>
      </c>
      <c r="AW14" s="19" t="n">
        <v>0.0722720076094557</v>
      </c>
      <c r="AX14" s="19" t="n">
        <v>0.229026667710473</v>
      </c>
      <c r="AY14" s="19" t="n">
        <v>0.0290025664218561</v>
      </c>
      <c r="AZ14" s="19" t="n">
        <v>0.0930556809317317</v>
      </c>
      <c r="BA14" s="19" t="n">
        <v>0</v>
      </c>
      <c r="BB14" s="19"/>
      <c r="BC14" s="19" t="n">
        <v>0.0291080430008588</v>
      </c>
      <c r="BD14" s="19" t="n">
        <v>0.0707903032144999</v>
      </c>
      <c r="BE14" s="19" t="n">
        <v>0.0323567673532561</v>
      </c>
      <c r="BF14" s="19" t="n">
        <v>0.170298589827649</v>
      </c>
      <c r="BG14" s="19" t="n">
        <v>1</v>
      </c>
    </row>
    <row r="15">
      <c r="B15" s="20" t="s">
        <v>726</v>
      </c>
      <c r="C15" s="19" t="n">
        <v>0.0657202433022354</v>
      </c>
      <c r="D15" s="19" t="n">
        <v>0.0505784126815516</v>
      </c>
      <c r="E15" s="19" t="n">
        <v>0.0850555255020763</v>
      </c>
      <c r="F15" s="19"/>
      <c r="G15" s="19" t="n">
        <v>0.0878501519731481</v>
      </c>
      <c r="H15" s="19" t="n">
        <v>0.0812739969760573</v>
      </c>
      <c r="I15" s="19" t="n">
        <v>0.0902806213246507</v>
      </c>
      <c r="J15" s="19" t="n">
        <v>0.0698996252140657</v>
      </c>
      <c r="K15" s="19" t="n">
        <v>0.0459187308469362</v>
      </c>
      <c r="L15" s="19" t="n">
        <v>0.0344398428866598</v>
      </c>
      <c r="M15" s="19"/>
      <c r="N15" s="19" t="n">
        <v>0.101700920708146</v>
      </c>
      <c r="O15" s="19" t="n">
        <v>0.0524959559660763</v>
      </c>
      <c r="P15" s="19" t="n">
        <v>0.0916280591094045</v>
      </c>
      <c r="Q15" s="19" t="n">
        <v>0.0297594941064812</v>
      </c>
      <c r="R15" s="19"/>
      <c r="S15" s="19" t="n">
        <v>0.0585806031543213</v>
      </c>
      <c r="T15" s="19" t="n">
        <v>0</v>
      </c>
      <c r="U15" s="19" t="n">
        <v>0.203783765775426</v>
      </c>
      <c r="V15" s="19" t="n">
        <v>0</v>
      </c>
      <c r="W15" s="19" t="n">
        <v>0.0886252208001719</v>
      </c>
      <c r="X15" s="19" t="n">
        <v>0</v>
      </c>
      <c r="Y15" s="19" t="n">
        <v>0</v>
      </c>
      <c r="Z15" s="19" t="n">
        <v>0.235993861627213</v>
      </c>
      <c r="AA15" s="19" t="n">
        <v>0.0851715929428415</v>
      </c>
      <c r="AB15" s="19" t="n">
        <v>0.0764344596490507</v>
      </c>
      <c r="AC15" s="19" t="n">
        <v>0.142853935351433</v>
      </c>
      <c r="AD15" s="19" t="n">
        <v>0</v>
      </c>
      <c r="AE15" s="19"/>
      <c r="AF15" s="19" t="n">
        <v>0.0345206291960518</v>
      </c>
      <c r="AG15" s="19" t="n">
        <v>0.0658468826640756</v>
      </c>
      <c r="AH15" s="19" t="n">
        <v>0.180458695378103</v>
      </c>
      <c r="AI15" s="19"/>
      <c r="AJ15" s="19" t="n">
        <v>0.022402517975616</v>
      </c>
      <c r="AK15" s="19" t="n">
        <v>0.0955373836636749</v>
      </c>
      <c r="AL15" s="19" t="n">
        <v>0.126937587334589</v>
      </c>
      <c r="AM15" s="19" t="n">
        <v>0</v>
      </c>
      <c r="AN15" s="19" t="n">
        <v>0.162574254018016</v>
      </c>
      <c r="AO15" s="19"/>
      <c r="AP15" s="19" t="n">
        <v>0.0499016306181837</v>
      </c>
      <c r="AQ15" s="19" t="n">
        <v>0.0865106266699955</v>
      </c>
      <c r="AR15" s="19" t="n">
        <v>0</v>
      </c>
      <c r="AS15" s="19" t="n">
        <v>0</v>
      </c>
      <c r="AT15" s="19" t="n">
        <v>0</v>
      </c>
      <c r="AU15" s="19"/>
      <c r="AV15" s="19" t="n">
        <v>0.0960564661980043</v>
      </c>
      <c r="AW15" s="19" t="n">
        <v>0.0535478786251151</v>
      </c>
      <c r="AX15" s="19" t="n">
        <v>0</v>
      </c>
      <c r="AY15" s="19" t="n">
        <v>0</v>
      </c>
      <c r="AZ15" s="19" t="n">
        <v>0.126372770941532</v>
      </c>
      <c r="BA15" s="19" t="n">
        <v>0</v>
      </c>
      <c r="BB15" s="19"/>
      <c r="BC15" s="19" t="n">
        <v>0.0671668775584746</v>
      </c>
      <c r="BD15" s="19" t="n">
        <v>0.0524700324809059</v>
      </c>
      <c r="BE15" s="19" t="n">
        <v>0.0764513401241359</v>
      </c>
      <c r="BF15" s="19" t="n">
        <v>0.169693055726627</v>
      </c>
      <c r="BG15" s="19" t="n">
        <v>0</v>
      </c>
    </row>
    <row r="16">
      <c r="B16" s="20" t="s">
        <v>100</v>
      </c>
      <c r="C16" s="21" t="n">
        <v>0.0526557745196319</v>
      </c>
      <c r="D16" s="21" t="n">
        <v>0</v>
      </c>
      <c r="E16" s="21" t="n">
        <v>0.116777177355477</v>
      </c>
      <c r="F16" s="21"/>
      <c r="G16" s="21" t="n">
        <v>0</v>
      </c>
      <c r="H16" s="21" t="n">
        <v>0.0514894316679557</v>
      </c>
      <c r="I16" s="21" t="n">
        <v>0.111367140367394</v>
      </c>
      <c r="J16" s="21" t="n">
        <v>0.0433173725949215</v>
      </c>
      <c r="K16" s="21" t="n">
        <v>0.0438515662703247</v>
      </c>
      <c r="L16" s="21" t="n">
        <v>0.0356829159895679</v>
      </c>
      <c r="M16" s="21"/>
      <c r="N16" s="21" t="n">
        <v>0.0314404400683911</v>
      </c>
      <c r="O16" s="21" t="n">
        <v>0.0758634799327137</v>
      </c>
      <c r="P16" s="21" t="n">
        <v>0.0240058131119596</v>
      </c>
      <c r="Q16" s="21" t="n">
        <v>0.0694418693276836</v>
      </c>
      <c r="R16" s="21"/>
      <c r="S16" s="21" t="n">
        <v>0</v>
      </c>
      <c r="T16" s="21" t="n">
        <v>0</v>
      </c>
      <c r="U16" s="21" t="n">
        <v>0.0908768095460816</v>
      </c>
      <c r="V16" s="21" t="n">
        <v>0</v>
      </c>
      <c r="W16" s="21" t="n">
        <v>0</v>
      </c>
      <c r="X16" s="21" t="n">
        <v>0.118023311419497</v>
      </c>
      <c r="Y16" s="21" t="n">
        <v>0</v>
      </c>
      <c r="Z16" s="21" t="n">
        <v>0.138853502896565</v>
      </c>
      <c r="AA16" s="21" t="n">
        <v>0.094129148503274</v>
      </c>
      <c r="AB16" s="21" t="n">
        <v>0.069546451817804</v>
      </c>
      <c r="AC16" s="21" t="n">
        <v>0</v>
      </c>
      <c r="AD16" s="21" t="n">
        <v>0.41065729676879</v>
      </c>
      <c r="AE16" s="21"/>
      <c r="AF16" s="21" t="n">
        <v>0.0461693720215819</v>
      </c>
      <c r="AG16" s="21" t="n">
        <v>0.0595070300940025</v>
      </c>
      <c r="AH16" s="21" t="n">
        <v>0.0387602833172276</v>
      </c>
      <c r="AI16" s="21"/>
      <c r="AJ16" s="21" t="n">
        <v>0</v>
      </c>
      <c r="AK16" s="21" t="n">
        <v>0.0518133281807555</v>
      </c>
      <c r="AL16" s="21" t="n">
        <v>0.122364800822093</v>
      </c>
      <c r="AM16" s="21" t="n">
        <v>0</v>
      </c>
      <c r="AN16" s="21" t="n">
        <v>0.0861061818266115</v>
      </c>
      <c r="AO16" s="21"/>
      <c r="AP16" s="21" t="n">
        <v>0.0517027821221805</v>
      </c>
      <c r="AQ16" s="21" t="n">
        <v>0.0197746019751428</v>
      </c>
      <c r="AR16" s="21" t="n">
        <v>0.139370583077621</v>
      </c>
      <c r="AS16" s="21" t="n">
        <v>0</v>
      </c>
      <c r="AT16" s="21" t="n">
        <v>0.208653704640553</v>
      </c>
      <c r="AU16" s="21"/>
      <c r="AV16" s="21" t="n">
        <v>0.0228636290519591</v>
      </c>
      <c r="AW16" s="21" t="n">
        <v>0</v>
      </c>
      <c r="AX16" s="21" t="n">
        <v>0</v>
      </c>
      <c r="AY16" s="21" t="n">
        <v>0</v>
      </c>
      <c r="AZ16" s="21" t="n">
        <v>0.148981486903375</v>
      </c>
      <c r="BA16" s="21" t="n">
        <v>0.385745058791169</v>
      </c>
      <c r="BB16" s="21"/>
      <c r="BC16" s="21" t="n">
        <v>0</v>
      </c>
      <c r="BD16" s="21" t="n">
        <v>0.095341867795715</v>
      </c>
      <c r="BE16" s="21" t="n">
        <v>0.0967603682242146</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62</v>
      </c>
      <c r="F7" s="11"/>
      <c r="G7" s="11" t="n">
        <v>21</v>
      </c>
      <c r="H7" s="11" t="n">
        <v>25</v>
      </c>
      <c r="I7" s="11" t="n">
        <v>19</v>
      </c>
      <c r="J7" s="11" t="n">
        <v>20</v>
      </c>
      <c r="K7" s="11" t="n">
        <v>14</v>
      </c>
      <c r="L7" s="11" t="n">
        <v>34</v>
      </c>
      <c r="M7" s="11"/>
      <c r="N7" s="11" t="n">
        <v>34</v>
      </c>
      <c r="O7" s="11" t="n">
        <v>33</v>
      </c>
      <c r="P7" s="11" t="n">
        <v>33</v>
      </c>
      <c r="Q7" s="11" t="n">
        <v>33</v>
      </c>
      <c r="R7" s="11"/>
      <c r="S7" s="11" t="n">
        <v>18</v>
      </c>
      <c r="T7" s="11" t="n">
        <v>12</v>
      </c>
      <c r="U7" s="11" t="n">
        <v>13</v>
      </c>
      <c r="V7" s="11" t="n">
        <v>16</v>
      </c>
      <c r="W7" s="11" t="n">
        <v>8</v>
      </c>
      <c r="X7" s="11" t="n">
        <v>7</v>
      </c>
      <c r="Y7" s="11" t="n">
        <v>11</v>
      </c>
      <c r="Z7" s="11" t="n">
        <v>1</v>
      </c>
      <c r="AA7" s="11" t="n">
        <v>19</v>
      </c>
      <c r="AB7" s="11" t="n">
        <v>14</v>
      </c>
      <c r="AC7" s="11" t="n">
        <v>10</v>
      </c>
      <c r="AD7" s="11" t="n">
        <v>4</v>
      </c>
      <c r="AE7" s="11"/>
      <c r="AF7" s="11" t="n">
        <v>44</v>
      </c>
      <c r="AG7" s="11" t="n">
        <v>51</v>
      </c>
      <c r="AH7" s="11" t="n">
        <v>23</v>
      </c>
      <c r="AI7" s="11"/>
      <c r="AJ7" s="11" t="n">
        <v>49</v>
      </c>
      <c r="AK7" s="11" t="n">
        <v>30</v>
      </c>
      <c r="AL7" s="11" t="n">
        <v>6</v>
      </c>
      <c r="AM7" s="11" t="n">
        <v>2</v>
      </c>
      <c r="AN7" s="11" t="n">
        <v>16</v>
      </c>
      <c r="AO7" s="11"/>
      <c r="AP7" s="11" t="n">
        <v>23</v>
      </c>
      <c r="AQ7" s="11" t="n">
        <v>37</v>
      </c>
      <c r="AR7" s="11" t="n">
        <v>13</v>
      </c>
      <c r="AS7" s="11" t="n">
        <v>20</v>
      </c>
      <c r="AT7" s="11" t="n">
        <v>9</v>
      </c>
      <c r="AU7" s="11"/>
      <c r="AV7" s="11" t="n">
        <v>36</v>
      </c>
      <c r="AW7" s="11" t="n">
        <v>28</v>
      </c>
      <c r="AX7" s="11" t="n">
        <v>13</v>
      </c>
      <c r="AY7" s="11" t="n">
        <v>21</v>
      </c>
      <c r="AZ7" s="11" t="n">
        <v>7</v>
      </c>
      <c r="BA7" s="11" t="n">
        <v>11</v>
      </c>
      <c r="BB7" s="11"/>
      <c r="BC7" s="11" t="n">
        <v>29</v>
      </c>
      <c r="BD7" s="11" t="n">
        <v>33</v>
      </c>
      <c r="BE7" s="11" t="n">
        <v>37</v>
      </c>
      <c r="BF7" s="11" t="n">
        <v>9</v>
      </c>
      <c r="BG7" s="11" t="n">
        <v>2</v>
      </c>
    </row>
    <row r="8" ht="30" customHeight="1">
      <c r="B8" s="12" t="s">
        <v>20</v>
      </c>
      <c r="C8" s="12" t="n">
        <v>134</v>
      </c>
      <c r="D8" s="12" t="n">
        <v>71</v>
      </c>
      <c r="E8" s="12" t="n">
        <v>64</v>
      </c>
      <c r="F8" s="12"/>
      <c r="G8" s="12" t="n">
        <v>20</v>
      </c>
      <c r="H8" s="12" t="n">
        <v>27</v>
      </c>
      <c r="I8" s="12" t="n">
        <v>21</v>
      </c>
      <c r="J8" s="12" t="n">
        <v>19</v>
      </c>
      <c r="K8" s="12" t="n">
        <v>13</v>
      </c>
      <c r="L8" s="12" t="n">
        <v>34</v>
      </c>
      <c r="M8" s="12"/>
      <c r="N8" s="12" t="n">
        <v>30</v>
      </c>
      <c r="O8" s="12" t="n">
        <v>37</v>
      </c>
      <c r="P8" s="12" t="n">
        <v>33</v>
      </c>
      <c r="Q8" s="12" t="n">
        <v>34</v>
      </c>
      <c r="R8" s="12"/>
      <c r="S8" s="12" t="n">
        <v>17</v>
      </c>
      <c r="T8" s="12" t="n">
        <v>12</v>
      </c>
      <c r="U8" s="12" t="n">
        <v>14</v>
      </c>
      <c r="V8" s="12" t="n">
        <v>20</v>
      </c>
      <c r="W8" s="12" t="n">
        <v>9</v>
      </c>
      <c r="X8" s="12" t="n">
        <v>9</v>
      </c>
      <c r="Y8" s="12" t="n">
        <v>10</v>
      </c>
      <c r="Z8" s="12" t="n">
        <v>1</v>
      </c>
      <c r="AA8" s="12" t="n">
        <v>18</v>
      </c>
      <c r="AB8" s="12" t="n">
        <v>13</v>
      </c>
      <c r="AC8" s="12" t="n">
        <v>8</v>
      </c>
      <c r="AD8" s="12" t="n">
        <v>3</v>
      </c>
      <c r="AE8" s="12"/>
      <c r="AF8" s="12" t="n">
        <v>43</v>
      </c>
      <c r="AG8" s="12" t="n">
        <v>52</v>
      </c>
      <c r="AH8" s="12" t="n">
        <v>24</v>
      </c>
      <c r="AI8" s="12"/>
      <c r="AJ8" s="12" t="n">
        <v>49</v>
      </c>
      <c r="AK8" s="12" t="n">
        <v>32</v>
      </c>
      <c r="AL8" s="12" t="n">
        <v>6</v>
      </c>
      <c r="AM8" s="12" t="n">
        <v>2</v>
      </c>
      <c r="AN8" s="12" t="n">
        <v>17</v>
      </c>
      <c r="AO8" s="12"/>
      <c r="AP8" s="12" t="n">
        <v>23</v>
      </c>
      <c r="AQ8" s="12" t="n">
        <v>37</v>
      </c>
      <c r="AR8" s="12" t="n">
        <v>13</v>
      </c>
      <c r="AS8" s="12" t="n">
        <v>19</v>
      </c>
      <c r="AT8" s="12" t="n">
        <v>10</v>
      </c>
      <c r="AU8" s="12"/>
      <c r="AV8" s="12" t="n">
        <v>38</v>
      </c>
      <c r="AW8" s="12" t="n">
        <v>29</v>
      </c>
      <c r="AX8" s="12" t="n">
        <v>13</v>
      </c>
      <c r="AY8" s="12" t="n">
        <v>20</v>
      </c>
      <c r="AZ8" s="12" t="n">
        <v>7</v>
      </c>
      <c r="BA8" s="12" t="n">
        <v>10</v>
      </c>
      <c r="BB8" s="12"/>
      <c r="BC8" s="12" t="n">
        <v>30</v>
      </c>
      <c r="BD8" s="12" t="n">
        <v>33</v>
      </c>
      <c r="BE8" s="12" t="n">
        <v>38</v>
      </c>
      <c r="BF8" s="12" t="n">
        <v>9</v>
      </c>
      <c r="BG8" s="12" t="n">
        <v>2</v>
      </c>
    </row>
    <row r="9">
      <c r="B9" s="20" t="s">
        <v>721</v>
      </c>
      <c r="C9" s="19" t="n">
        <v>0.178288229941452</v>
      </c>
      <c r="D9" s="19" t="n">
        <v>0.202734102207801</v>
      </c>
      <c r="E9" s="19" t="n">
        <v>0.151020179118396</v>
      </c>
      <c r="F9" s="19"/>
      <c r="G9" s="19" t="n">
        <v>0.26665511373079</v>
      </c>
      <c r="H9" s="19" t="n">
        <v>0.30507104822002</v>
      </c>
      <c r="I9" s="19" t="n">
        <v>0.0462319301571649</v>
      </c>
      <c r="J9" s="19" t="n">
        <v>0.158992232667411</v>
      </c>
      <c r="K9" s="19" t="n">
        <v>0.222219600420061</v>
      </c>
      <c r="L9" s="19" t="n">
        <v>0.102535747239568</v>
      </c>
      <c r="M9" s="19"/>
      <c r="N9" s="19" t="n">
        <v>0.183767635305948</v>
      </c>
      <c r="O9" s="19" t="n">
        <v>0.219561248872981</v>
      </c>
      <c r="P9" s="19" t="n">
        <v>0.0654956822401059</v>
      </c>
      <c r="Q9" s="19" t="n">
        <v>0.238488623206347</v>
      </c>
      <c r="R9" s="19"/>
      <c r="S9" s="19" t="n">
        <v>0.208127614256448</v>
      </c>
      <c r="T9" s="19" t="n">
        <v>0.177616277262314</v>
      </c>
      <c r="U9" s="19" t="n">
        <v>0.168054926529639</v>
      </c>
      <c r="V9" s="19" t="n">
        <v>0.254079435593972</v>
      </c>
      <c r="W9" s="19" t="n">
        <v>0</v>
      </c>
      <c r="X9" s="19" t="n">
        <v>0.267362004568002</v>
      </c>
      <c r="Y9" s="19" t="n">
        <v>0.377011175178173</v>
      </c>
      <c r="Z9" s="19" t="n">
        <v>0</v>
      </c>
      <c r="AA9" s="19" t="n">
        <v>0.113637371303386</v>
      </c>
      <c r="AB9" s="19" t="n">
        <v>0.13789158754663</v>
      </c>
      <c r="AC9" s="19" t="n">
        <v>0</v>
      </c>
      <c r="AD9" s="19" t="n">
        <v>0.227630266340806</v>
      </c>
      <c r="AE9" s="19"/>
      <c r="AF9" s="19" t="n">
        <v>0.120167511762483</v>
      </c>
      <c r="AG9" s="19" t="n">
        <v>0.172179042159054</v>
      </c>
      <c r="AH9" s="19" t="n">
        <v>0.275133245877106</v>
      </c>
      <c r="AI9" s="19"/>
      <c r="AJ9" s="19" t="n">
        <v>0.0786725913754766</v>
      </c>
      <c r="AK9" s="19" t="n">
        <v>0.324124272834214</v>
      </c>
      <c r="AL9" s="19" t="n">
        <v>0</v>
      </c>
      <c r="AM9" s="19" t="n">
        <v>0</v>
      </c>
      <c r="AN9" s="19" t="n">
        <v>0.262013069965138</v>
      </c>
      <c r="AO9" s="19"/>
      <c r="AP9" s="19" t="n">
        <v>0.0895412603705254</v>
      </c>
      <c r="AQ9" s="19" t="n">
        <v>0.295963267134715</v>
      </c>
      <c r="AR9" s="19" t="n">
        <v>0.096711866156415</v>
      </c>
      <c r="AS9" s="19" t="n">
        <v>0</v>
      </c>
      <c r="AT9" s="19" t="n">
        <v>0.316817775777856</v>
      </c>
      <c r="AU9" s="19"/>
      <c r="AV9" s="19" t="n">
        <v>0.368556661555831</v>
      </c>
      <c r="AW9" s="19" t="n">
        <v>0.0605127228932316</v>
      </c>
      <c r="AX9" s="19" t="n">
        <v>0.254838807733788</v>
      </c>
      <c r="AY9" s="19" t="n">
        <v>0.0681522588328762</v>
      </c>
      <c r="AZ9" s="19" t="n">
        <v>0.137965721293376</v>
      </c>
      <c r="BA9" s="19" t="n">
        <v>0.162086069280454</v>
      </c>
      <c r="BB9" s="19"/>
      <c r="BC9" s="19" t="n">
        <v>0.178613729626587</v>
      </c>
      <c r="BD9" s="19" t="n">
        <v>0.143377348670119</v>
      </c>
      <c r="BE9" s="19" t="n">
        <v>0.218733835734713</v>
      </c>
      <c r="BF9" s="19" t="n">
        <v>0</v>
      </c>
      <c r="BG9" s="19" t="n">
        <v>0.450009461279829</v>
      </c>
    </row>
    <row r="10">
      <c r="B10" s="20" t="s">
        <v>689</v>
      </c>
      <c r="C10" s="19" t="n">
        <v>0.148502336231638</v>
      </c>
      <c r="D10" s="19" t="n">
        <v>0.162078939020781</v>
      </c>
      <c r="E10" s="19" t="n">
        <v>0.133358368741946</v>
      </c>
      <c r="F10" s="19"/>
      <c r="G10" s="19" t="n">
        <v>0.298922934961447</v>
      </c>
      <c r="H10" s="19" t="n">
        <v>0.163457550015077</v>
      </c>
      <c r="I10" s="19" t="n">
        <v>0.123496535527387</v>
      </c>
      <c r="J10" s="19" t="n">
        <v>0.0966172982784635</v>
      </c>
      <c r="K10" s="19" t="n">
        <v>0</v>
      </c>
      <c r="L10" s="19" t="n">
        <v>0.151933220486518</v>
      </c>
      <c r="M10" s="19"/>
      <c r="N10" s="19" t="n">
        <v>0.139995656492323</v>
      </c>
      <c r="O10" s="19" t="n">
        <v>0.249464400907851</v>
      </c>
      <c r="P10" s="19" t="n">
        <v>0.136741020071375</v>
      </c>
      <c r="Q10" s="19" t="n">
        <v>0.0558119292885325</v>
      </c>
      <c r="R10" s="19"/>
      <c r="S10" s="19" t="n">
        <v>0.174787075228061</v>
      </c>
      <c r="T10" s="19" t="n">
        <v>0</v>
      </c>
      <c r="U10" s="19" t="n">
        <v>0.162501859767961</v>
      </c>
      <c r="V10" s="19" t="n">
        <v>0.0680976380159328</v>
      </c>
      <c r="W10" s="19" t="n">
        <v>0.489398735224812</v>
      </c>
      <c r="X10" s="19" t="n">
        <v>0</v>
      </c>
      <c r="Y10" s="19" t="n">
        <v>0</v>
      </c>
      <c r="Z10" s="19" t="n">
        <v>0</v>
      </c>
      <c r="AA10" s="19" t="n">
        <v>0.375875818161831</v>
      </c>
      <c r="AB10" s="19" t="n">
        <v>0.0731265879684005</v>
      </c>
      <c r="AC10" s="19" t="n">
        <v>0.169189571932567</v>
      </c>
      <c r="AD10" s="19" t="n">
        <v>0</v>
      </c>
      <c r="AE10" s="19"/>
      <c r="AF10" s="19" t="n">
        <v>0.120674198552489</v>
      </c>
      <c r="AG10" s="19" t="n">
        <v>0.143320899331733</v>
      </c>
      <c r="AH10" s="19" t="n">
        <v>0.118264744917249</v>
      </c>
      <c r="AI10" s="19"/>
      <c r="AJ10" s="19" t="n">
        <v>0.126172469779968</v>
      </c>
      <c r="AK10" s="19" t="n">
        <v>0.242828103793008</v>
      </c>
      <c r="AL10" s="19" t="n">
        <v>0</v>
      </c>
      <c r="AM10" s="19" t="n">
        <v>0</v>
      </c>
      <c r="AN10" s="19" t="n">
        <v>0</v>
      </c>
      <c r="AO10" s="19"/>
      <c r="AP10" s="19" t="n">
        <v>0.0390844664184133</v>
      </c>
      <c r="AQ10" s="19" t="n">
        <v>0.297194842929443</v>
      </c>
      <c r="AR10" s="19" t="n">
        <v>0.0697689879283908</v>
      </c>
      <c r="AS10" s="19" t="n">
        <v>0.174964220098987</v>
      </c>
      <c r="AT10" s="19" t="n">
        <v>0.24508634845174</v>
      </c>
      <c r="AU10" s="19"/>
      <c r="AV10" s="19" t="n">
        <v>0.251262423008079</v>
      </c>
      <c r="AW10" s="19" t="n">
        <v>0.0642782515306418</v>
      </c>
      <c r="AX10" s="19" t="n">
        <v>0.227010940395252</v>
      </c>
      <c r="AY10" s="19" t="n">
        <v>0.158170516643836</v>
      </c>
      <c r="AZ10" s="19" t="n">
        <v>0.338949897975991</v>
      </c>
      <c r="BA10" s="19" t="n">
        <v>0</v>
      </c>
      <c r="BB10" s="19"/>
      <c r="BC10" s="19" t="n">
        <v>0.0608066242919693</v>
      </c>
      <c r="BD10" s="19" t="n">
        <v>0.155864718002621</v>
      </c>
      <c r="BE10" s="19" t="n">
        <v>0.206518048434854</v>
      </c>
      <c r="BF10" s="19" t="n">
        <v>0.162303722773442</v>
      </c>
      <c r="BG10" s="19" t="n">
        <v>0.549990538720171</v>
      </c>
    </row>
    <row r="11">
      <c r="B11" s="20" t="s">
        <v>690</v>
      </c>
      <c r="C11" s="19" t="n">
        <v>0.261917508053228</v>
      </c>
      <c r="D11" s="19" t="n">
        <v>0.235905945601809</v>
      </c>
      <c r="E11" s="19" t="n">
        <v>0.290932001755248</v>
      </c>
      <c r="F11" s="19"/>
      <c r="G11" s="19" t="n">
        <v>0.27827349953764</v>
      </c>
      <c r="H11" s="19" t="n">
        <v>0.267211431387738</v>
      </c>
      <c r="I11" s="19" t="n">
        <v>0.214865221271521</v>
      </c>
      <c r="J11" s="19" t="n">
        <v>0.285172065044343</v>
      </c>
      <c r="K11" s="19" t="n">
        <v>0.215478781388687</v>
      </c>
      <c r="L11" s="19" t="n">
        <v>0.28211684891022</v>
      </c>
      <c r="M11" s="19"/>
      <c r="N11" s="19" t="n">
        <v>0.327127543019733</v>
      </c>
      <c r="O11" s="19" t="n">
        <v>0.143840975626187</v>
      </c>
      <c r="P11" s="19" t="n">
        <v>0.299706329055548</v>
      </c>
      <c r="Q11" s="19" t="n">
        <v>0.296604099513024</v>
      </c>
      <c r="R11" s="19"/>
      <c r="S11" s="19" t="n">
        <v>0.396078779577103</v>
      </c>
      <c r="T11" s="19" t="n">
        <v>0.337855394196172</v>
      </c>
      <c r="U11" s="19" t="n">
        <v>0.299573158232844</v>
      </c>
      <c r="V11" s="19" t="n">
        <v>0.175366701591776</v>
      </c>
      <c r="W11" s="19" t="n">
        <v>0.256082999235549</v>
      </c>
      <c r="X11" s="19" t="n">
        <v>0.132170680523402</v>
      </c>
      <c r="Y11" s="19" t="n">
        <v>0.447442369026668</v>
      </c>
      <c r="Z11" s="19" t="n">
        <v>0</v>
      </c>
      <c r="AA11" s="19" t="n">
        <v>0.187740134158678</v>
      </c>
      <c r="AB11" s="19" t="n">
        <v>0.128857125546761</v>
      </c>
      <c r="AC11" s="19" t="n">
        <v>0.313650419537625</v>
      </c>
      <c r="AD11" s="19" t="n">
        <v>0.282829596807479</v>
      </c>
      <c r="AE11" s="19"/>
      <c r="AF11" s="19" t="n">
        <v>0.238648050043804</v>
      </c>
      <c r="AG11" s="19" t="n">
        <v>0.252080267185819</v>
      </c>
      <c r="AH11" s="19" t="n">
        <v>0.26491011060628</v>
      </c>
      <c r="AI11" s="19"/>
      <c r="AJ11" s="19" t="n">
        <v>0.35060034068621</v>
      </c>
      <c r="AK11" s="19" t="n">
        <v>0.152301383294263</v>
      </c>
      <c r="AL11" s="19" t="n">
        <v>0.465227959796185</v>
      </c>
      <c r="AM11" s="19" t="n">
        <v>0</v>
      </c>
      <c r="AN11" s="19" t="n">
        <v>0.171786114925113</v>
      </c>
      <c r="AO11" s="19"/>
      <c r="AP11" s="19" t="n">
        <v>0.504804861144701</v>
      </c>
      <c r="AQ11" s="19" t="n">
        <v>0.0987442617900198</v>
      </c>
      <c r="AR11" s="19" t="n">
        <v>0.310009135903093</v>
      </c>
      <c r="AS11" s="19" t="n">
        <v>0.0931792288783985</v>
      </c>
      <c r="AT11" s="19" t="n">
        <v>0.438095875770404</v>
      </c>
      <c r="AU11" s="19"/>
      <c r="AV11" s="19" t="n">
        <v>0.180839955585346</v>
      </c>
      <c r="AW11" s="19" t="n">
        <v>0.423033365448343</v>
      </c>
      <c r="AX11" s="19" t="n">
        <v>0.146974056272008</v>
      </c>
      <c r="AY11" s="19" t="n">
        <v>0.179181730925926</v>
      </c>
      <c r="AZ11" s="19" t="n">
        <v>0.419147872393499</v>
      </c>
      <c r="BA11" s="19" t="n">
        <v>0.266915800390026</v>
      </c>
      <c r="BB11" s="19"/>
      <c r="BC11" s="19" t="n">
        <v>0.339652925355028</v>
      </c>
      <c r="BD11" s="19" t="n">
        <v>0.298294044806043</v>
      </c>
      <c r="BE11" s="19" t="n">
        <v>0.143540318626709</v>
      </c>
      <c r="BF11" s="19" t="n">
        <v>0.491946609288837</v>
      </c>
      <c r="BG11" s="19" t="n">
        <v>0</v>
      </c>
    </row>
    <row r="12">
      <c r="B12" s="20" t="s">
        <v>691</v>
      </c>
      <c r="C12" s="19" t="n">
        <v>0.244765636697132</v>
      </c>
      <c r="D12" s="19" t="n">
        <v>0.236937329273147</v>
      </c>
      <c r="E12" s="19" t="n">
        <v>0.253497691023929</v>
      </c>
      <c r="F12" s="19"/>
      <c r="G12" s="19" t="n">
        <v>0.123495432520979</v>
      </c>
      <c r="H12" s="19" t="n">
        <v>0.171400110944672</v>
      </c>
      <c r="I12" s="19" t="n">
        <v>0.347293017466169</v>
      </c>
      <c r="J12" s="19" t="n">
        <v>0.155445457053364</v>
      </c>
      <c r="K12" s="19" t="n">
        <v>0.430568307179154</v>
      </c>
      <c r="L12" s="19" t="n">
        <v>0.28769403979427</v>
      </c>
      <c r="M12" s="19"/>
      <c r="N12" s="19" t="n">
        <v>0.2456269064185</v>
      </c>
      <c r="O12" s="19" t="n">
        <v>0.177465737041626</v>
      </c>
      <c r="P12" s="19" t="n">
        <v>0.347966368305317</v>
      </c>
      <c r="Q12" s="19" t="n">
        <v>0.217117260665065</v>
      </c>
      <c r="R12" s="19"/>
      <c r="S12" s="19" t="n">
        <v>0.100233783685847</v>
      </c>
      <c r="T12" s="19" t="n">
        <v>0.271559640299055</v>
      </c>
      <c r="U12" s="19" t="n">
        <v>0.220248967712339</v>
      </c>
      <c r="V12" s="19" t="n">
        <v>0.245414221505069</v>
      </c>
      <c r="W12" s="19" t="n">
        <v>0.254518265539639</v>
      </c>
      <c r="X12" s="19" t="n">
        <v>0.471197141647933</v>
      </c>
      <c r="Y12" s="19" t="n">
        <v>0.175546455795159</v>
      </c>
      <c r="Z12" s="19" t="n">
        <v>0</v>
      </c>
      <c r="AA12" s="19" t="n">
        <v>0.0991053386387116</v>
      </c>
      <c r="AB12" s="19" t="n">
        <v>0.569672669968917</v>
      </c>
      <c r="AC12" s="19" t="n">
        <v>0.18549890217563</v>
      </c>
      <c r="AD12" s="19" t="n">
        <v>0.247652160377136</v>
      </c>
      <c r="AE12" s="19"/>
      <c r="AF12" s="19" t="n">
        <v>0.359906200693209</v>
      </c>
      <c r="AG12" s="19" t="n">
        <v>0.255968858156924</v>
      </c>
      <c r="AH12" s="19" t="n">
        <v>0.0768258633422006</v>
      </c>
      <c r="AI12" s="19"/>
      <c r="AJ12" s="19" t="n">
        <v>0.263219040041382</v>
      </c>
      <c r="AK12" s="19" t="n">
        <v>0.176449446830643</v>
      </c>
      <c r="AL12" s="19" t="n">
        <v>0.534772040203815</v>
      </c>
      <c r="AM12" s="19" t="n">
        <v>0.466604254273136</v>
      </c>
      <c r="AN12" s="19" t="n">
        <v>0.108867465133741</v>
      </c>
      <c r="AO12" s="19"/>
      <c r="AP12" s="19" t="n">
        <v>0.240377477287186</v>
      </c>
      <c r="AQ12" s="19" t="n">
        <v>0.0970411094167024</v>
      </c>
      <c r="AR12" s="19" t="n">
        <v>0.523510010012101</v>
      </c>
      <c r="AS12" s="19" t="n">
        <v>0.503970377079832</v>
      </c>
      <c r="AT12" s="19" t="n">
        <v>0</v>
      </c>
      <c r="AU12" s="19"/>
      <c r="AV12" s="19" t="n">
        <v>0.0634253105948244</v>
      </c>
      <c r="AW12" s="19" t="n">
        <v>0.307910663141305</v>
      </c>
      <c r="AX12" s="19" t="n">
        <v>0.371176195598952</v>
      </c>
      <c r="AY12" s="19" t="n">
        <v>0.311701455265861</v>
      </c>
      <c r="AZ12" s="19" t="n">
        <v>0.103936508337133</v>
      </c>
      <c r="BA12" s="19" t="n">
        <v>0.36582109891516</v>
      </c>
      <c r="BB12" s="19"/>
      <c r="BC12" s="19" t="n">
        <v>0.220581381727262</v>
      </c>
      <c r="BD12" s="19" t="n">
        <v>0.243010709158523</v>
      </c>
      <c r="BE12" s="19" t="n">
        <v>0.286476524062653</v>
      </c>
      <c r="BF12" s="19" t="n">
        <v>0.159579180210056</v>
      </c>
      <c r="BG12" s="19" t="n">
        <v>0</v>
      </c>
    </row>
    <row r="13">
      <c r="B13" s="20" t="s">
        <v>692</v>
      </c>
      <c r="C13" s="19" t="n">
        <v>0.0459003758170102</v>
      </c>
      <c r="D13" s="19" t="n">
        <v>0.0344647478690139</v>
      </c>
      <c r="E13" s="19" t="n">
        <v>0.0586562014501479</v>
      </c>
      <c r="F13" s="19"/>
      <c r="G13" s="19" t="n">
        <v>0.032653019249144</v>
      </c>
      <c r="H13" s="19" t="n">
        <v>0.0454988052385297</v>
      </c>
      <c r="I13" s="19" t="n">
        <v>0.0444503215641176</v>
      </c>
      <c r="J13" s="19" t="n">
        <v>0.134552489622623</v>
      </c>
      <c r="K13" s="19" t="n">
        <v>0</v>
      </c>
      <c r="L13" s="19" t="n">
        <v>0.0225703623625298</v>
      </c>
      <c r="M13" s="19"/>
      <c r="N13" s="19" t="n">
        <v>0.0735635163198629</v>
      </c>
      <c r="O13" s="19" t="n">
        <v>0.0273482759815585</v>
      </c>
      <c r="P13" s="19" t="n">
        <v>0.0281380231035954</v>
      </c>
      <c r="Q13" s="19" t="n">
        <v>0.0588767080449391</v>
      </c>
      <c r="R13" s="19"/>
      <c r="S13" s="19" t="n">
        <v>0.0596745704935036</v>
      </c>
      <c r="T13" s="19" t="n">
        <v>0.136562663481742</v>
      </c>
      <c r="U13" s="19" t="n">
        <v>0.149621087757216</v>
      </c>
      <c r="V13" s="19" t="n">
        <v>0</v>
      </c>
      <c r="W13" s="19" t="n">
        <v>0</v>
      </c>
      <c r="X13" s="19" t="n">
        <v>0</v>
      </c>
      <c r="Y13" s="19" t="n">
        <v>0</v>
      </c>
      <c r="Z13" s="19" t="n">
        <v>1</v>
      </c>
      <c r="AA13" s="19" t="n">
        <v>0</v>
      </c>
      <c r="AB13" s="19" t="n">
        <v>0</v>
      </c>
      <c r="AC13" s="19" t="n">
        <v>0</v>
      </c>
      <c r="AD13" s="19" t="n">
        <v>0.241887976474579</v>
      </c>
      <c r="AE13" s="19"/>
      <c r="AF13" s="19" t="n">
        <v>0.0349336041685174</v>
      </c>
      <c r="AG13" s="19" t="n">
        <v>0.0543966326315977</v>
      </c>
      <c r="AH13" s="19" t="n">
        <v>0.0773529790018505</v>
      </c>
      <c r="AI13" s="19"/>
      <c r="AJ13" s="19" t="n">
        <v>0.0307353317991042</v>
      </c>
      <c r="AK13" s="19" t="n">
        <v>0.0321185990256023</v>
      </c>
      <c r="AL13" s="19" t="n">
        <v>0</v>
      </c>
      <c r="AM13" s="19" t="n">
        <v>0.533395745726864</v>
      </c>
      <c r="AN13" s="19" t="n">
        <v>0.0711755772390822</v>
      </c>
      <c r="AO13" s="19"/>
      <c r="AP13" s="19" t="n">
        <v>0.0403794860068941</v>
      </c>
      <c r="AQ13" s="19" t="n">
        <v>0.0455175806368</v>
      </c>
      <c r="AR13" s="19" t="n">
        <v>0</v>
      </c>
      <c r="AS13" s="19" t="n">
        <v>0.0828713175067287</v>
      </c>
      <c r="AT13" s="19" t="n">
        <v>0</v>
      </c>
      <c r="AU13" s="19"/>
      <c r="AV13" s="19" t="n">
        <v>0.0444433624855791</v>
      </c>
      <c r="AW13" s="19" t="n">
        <v>0.0325338109856132</v>
      </c>
      <c r="AX13" s="19" t="n">
        <v>0</v>
      </c>
      <c r="AY13" s="19" t="n">
        <v>0.0775788470431443</v>
      </c>
      <c r="AZ13" s="19" t="n">
        <v>0</v>
      </c>
      <c r="BA13" s="19" t="n">
        <v>0</v>
      </c>
      <c r="BB13" s="19"/>
      <c r="BC13" s="19" t="n">
        <v>0.0218769696411235</v>
      </c>
      <c r="BD13" s="19" t="n">
        <v>0.0892060561445244</v>
      </c>
      <c r="BE13" s="19" t="n">
        <v>0.0271485834897374</v>
      </c>
      <c r="BF13" s="19" t="n">
        <v>0.186170487727664</v>
      </c>
      <c r="BG13" s="19" t="n">
        <v>0</v>
      </c>
    </row>
    <row r="14">
      <c r="B14" s="20" t="s">
        <v>598</v>
      </c>
      <c r="C14" s="19" t="n">
        <v>0.0151067579740772</v>
      </c>
      <c r="D14" s="19" t="n">
        <v>0.0286500023441774</v>
      </c>
      <c r="E14" s="19" t="n">
        <v>0</v>
      </c>
      <c r="F14" s="19"/>
      <c r="G14" s="19" t="n">
        <v>0</v>
      </c>
      <c r="H14" s="19" t="n">
        <v>0</v>
      </c>
      <c r="I14" s="19" t="n">
        <v>0</v>
      </c>
      <c r="J14" s="19" t="n">
        <v>0</v>
      </c>
      <c r="K14" s="19" t="n">
        <v>0.0645694607190974</v>
      </c>
      <c r="L14" s="19" t="n">
        <v>0.0341063157789746</v>
      </c>
      <c r="M14" s="19"/>
      <c r="N14" s="19" t="n">
        <v>0</v>
      </c>
      <c r="O14" s="19" t="n">
        <v>0</v>
      </c>
      <c r="P14" s="19" t="n">
        <v>0.0614182095549487</v>
      </c>
      <c r="Q14" s="19" t="n">
        <v>0</v>
      </c>
      <c r="R14" s="19"/>
      <c r="S14" s="19" t="n">
        <v>0</v>
      </c>
      <c r="T14" s="19" t="n">
        <v>0</v>
      </c>
      <c r="U14" s="19" t="n">
        <v>0</v>
      </c>
      <c r="V14" s="19" t="n">
        <v>0.0588855920326663</v>
      </c>
      <c r="W14" s="19" t="n">
        <v>0</v>
      </c>
      <c r="X14" s="19" t="n">
        <v>0</v>
      </c>
      <c r="Y14" s="19" t="n">
        <v>0</v>
      </c>
      <c r="Z14" s="19" t="n">
        <v>0</v>
      </c>
      <c r="AA14" s="19" t="n">
        <v>0.048580433790913</v>
      </c>
      <c r="AB14" s="19" t="n">
        <v>0</v>
      </c>
      <c r="AC14" s="19" t="n">
        <v>0</v>
      </c>
      <c r="AD14" s="19" t="n">
        <v>0</v>
      </c>
      <c r="AE14" s="19"/>
      <c r="AF14" s="19" t="n">
        <v>0.04718902524527</v>
      </c>
      <c r="AG14" s="19" t="n">
        <v>0</v>
      </c>
      <c r="AH14" s="19" t="n">
        <v>0</v>
      </c>
      <c r="AI14" s="19"/>
      <c r="AJ14" s="19" t="n">
        <v>0.0415179132732251</v>
      </c>
      <c r="AK14" s="19" t="n">
        <v>0</v>
      </c>
      <c r="AL14" s="19" t="n">
        <v>0</v>
      </c>
      <c r="AM14" s="19" t="n">
        <v>0</v>
      </c>
      <c r="AN14" s="19" t="n">
        <v>0</v>
      </c>
      <c r="AO14" s="19"/>
      <c r="AP14" s="19" t="n">
        <v>0</v>
      </c>
      <c r="AQ14" s="19" t="n">
        <v>0</v>
      </c>
      <c r="AR14" s="19" t="n">
        <v>0</v>
      </c>
      <c r="AS14" s="19" t="n">
        <v>0.0452056201710542</v>
      </c>
      <c r="AT14" s="19" t="n">
        <v>0</v>
      </c>
      <c r="AU14" s="19"/>
      <c r="AV14" s="19" t="n">
        <v>0</v>
      </c>
      <c r="AW14" s="19" t="n">
        <v>0</v>
      </c>
      <c r="AX14" s="19" t="n">
        <v>0</v>
      </c>
      <c r="AY14" s="19" t="n">
        <v>0.0423186211858638</v>
      </c>
      <c r="AZ14" s="19" t="n">
        <v>0</v>
      </c>
      <c r="BA14" s="19" t="n">
        <v>0</v>
      </c>
      <c r="BB14" s="19"/>
      <c r="BC14" s="19" t="n">
        <v>0</v>
      </c>
      <c r="BD14" s="19" t="n">
        <v>0</v>
      </c>
      <c r="BE14" s="19" t="n">
        <v>0</v>
      </c>
      <c r="BF14" s="19" t="n">
        <v>0</v>
      </c>
      <c r="BG14" s="19" t="n">
        <v>0</v>
      </c>
    </row>
    <row r="15">
      <c r="B15" s="20" t="s">
        <v>722</v>
      </c>
      <c r="C15" s="19" t="n">
        <v>0.0389386715449856</v>
      </c>
      <c r="D15" s="19" t="n">
        <v>0.0611333329687952</v>
      </c>
      <c r="E15" s="19" t="n">
        <v>0.0141817248870408</v>
      </c>
      <c r="F15" s="19"/>
      <c r="G15" s="19" t="n">
        <v>0</v>
      </c>
      <c r="H15" s="19" t="n">
        <v>0</v>
      </c>
      <c r="I15" s="19" t="n">
        <v>0.0574455842449945</v>
      </c>
      <c r="J15" s="19" t="n">
        <v>0</v>
      </c>
      <c r="K15" s="19" t="n">
        <v>0.0671638502930002</v>
      </c>
      <c r="L15" s="19" t="n">
        <v>0.0917070718108918</v>
      </c>
      <c r="M15" s="19"/>
      <c r="N15" s="19" t="n">
        <v>0.0299187424436334</v>
      </c>
      <c r="O15" s="19" t="n">
        <v>0.0591119851313056</v>
      </c>
      <c r="P15" s="19" t="n">
        <v>0</v>
      </c>
      <c r="Q15" s="19" t="n">
        <v>0.0630385709889339</v>
      </c>
      <c r="R15" s="19"/>
      <c r="S15" s="19" t="n">
        <v>0</v>
      </c>
      <c r="T15" s="19" t="n">
        <v>0</v>
      </c>
      <c r="U15" s="19" t="n">
        <v>0</v>
      </c>
      <c r="V15" s="19" t="n">
        <v>0.0615971107798651</v>
      </c>
      <c r="W15" s="19" t="n">
        <v>0</v>
      </c>
      <c r="X15" s="19" t="n">
        <v>0</v>
      </c>
      <c r="Y15" s="19" t="n">
        <v>0</v>
      </c>
      <c r="Z15" s="19" t="n">
        <v>0</v>
      </c>
      <c r="AA15" s="19" t="n">
        <v>0</v>
      </c>
      <c r="AB15" s="19" t="n">
        <v>0.0904520289692909</v>
      </c>
      <c r="AC15" s="19" t="n">
        <v>0.331661106354178</v>
      </c>
      <c r="AD15" s="19" t="n">
        <v>0</v>
      </c>
      <c r="AE15" s="19"/>
      <c r="AF15" s="19" t="n">
        <v>0.0211792461809731</v>
      </c>
      <c r="AG15" s="19" t="n">
        <v>0.0430346361828499</v>
      </c>
      <c r="AH15" s="19" t="n">
        <v>0.0874108019819693</v>
      </c>
      <c r="AI15" s="19"/>
      <c r="AJ15" s="19" t="n">
        <v>0.0435354095283598</v>
      </c>
      <c r="AK15" s="19" t="n">
        <v>0</v>
      </c>
      <c r="AL15" s="19" t="n">
        <v>0</v>
      </c>
      <c r="AM15" s="19" t="n">
        <v>0</v>
      </c>
      <c r="AN15" s="19" t="n">
        <v>0.182835649208856</v>
      </c>
      <c r="AO15" s="19"/>
      <c r="AP15" s="19" t="n">
        <v>0</v>
      </c>
      <c r="AQ15" s="19" t="n">
        <v>0.0331508488824168</v>
      </c>
      <c r="AR15" s="19" t="n">
        <v>0</v>
      </c>
      <c r="AS15" s="19" t="n">
        <v>0.0998092362650004</v>
      </c>
      <c r="AT15" s="19" t="n">
        <v>0</v>
      </c>
      <c r="AU15" s="19"/>
      <c r="AV15" s="19" t="n">
        <v>0</v>
      </c>
      <c r="AW15" s="19" t="n">
        <v>0.042591970407746</v>
      </c>
      <c r="AX15" s="19" t="n">
        <v>0</v>
      </c>
      <c r="AY15" s="19" t="n">
        <v>0.0934350473318687</v>
      </c>
      <c r="AZ15" s="19" t="n">
        <v>0</v>
      </c>
      <c r="BA15" s="19" t="n">
        <v>0</v>
      </c>
      <c r="BB15" s="19"/>
      <c r="BC15" s="19" t="n">
        <v>0.0710213077110445</v>
      </c>
      <c r="BD15" s="19" t="n">
        <v>0</v>
      </c>
      <c r="BE15" s="19" t="n">
        <v>0.0562843301415311</v>
      </c>
      <c r="BF15" s="19" t="n">
        <v>0</v>
      </c>
      <c r="BG15" s="19" t="n">
        <v>0</v>
      </c>
    </row>
    <row r="16">
      <c r="B16" s="20" t="s">
        <v>100</v>
      </c>
      <c r="C16" s="21" t="n">
        <v>0.0665804837404771</v>
      </c>
      <c r="D16" s="21" t="n">
        <v>0.0380956007144756</v>
      </c>
      <c r="E16" s="21" t="n">
        <v>0.0983538330232918</v>
      </c>
      <c r="F16" s="21"/>
      <c r="G16" s="21" t="n">
        <v>0</v>
      </c>
      <c r="H16" s="21" t="n">
        <v>0.0473610541939633</v>
      </c>
      <c r="I16" s="21" t="n">
        <v>0.166217389768646</v>
      </c>
      <c r="J16" s="21" t="n">
        <v>0.169220457333796</v>
      </c>
      <c r="K16" s="21" t="n">
        <v>0</v>
      </c>
      <c r="L16" s="21" t="n">
        <v>0.0273363936170269</v>
      </c>
      <c r="M16" s="21"/>
      <c r="N16" s="21" t="n">
        <v>0</v>
      </c>
      <c r="O16" s="21" t="n">
        <v>0.123207376438491</v>
      </c>
      <c r="P16" s="21" t="n">
        <v>0.0605343676691106</v>
      </c>
      <c r="Q16" s="21" t="n">
        <v>0.0700628082931582</v>
      </c>
      <c r="R16" s="21"/>
      <c r="S16" s="21" t="n">
        <v>0.0610981767590366</v>
      </c>
      <c r="T16" s="21" t="n">
        <v>0.0764060247607167</v>
      </c>
      <c r="U16" s="21" t="n">
        <v>0</v>
      </c>
      <c r="V16" s="21" t="n">
        <v>0.13655930048072</v>
      </c>
      <c r="W16" s="21" t="n">
        <v>0</v>
      </c>
      <c r="X16" s="21" t="n">
        <v>0.129270173260663</v>
      </c>
      <c r="Y16" s="21" t="n">
        <v>0</v>
      </c>
      <c r="Z16" s="21" t="n">
        <v>0</v>
      </c>
      <c r="AA16" s="21" t="n">
        <v>0.175060903946481</v>
      </c>
      <c r="AB16" s="21" t="n">
        <v>0</v>
      </c>
      <c r="AC16" s="21" t="n">
        <v>0</v>
      </c>
      <c r="AD16" s="21" t="n">
        <v>0</v>
      </c>
      <c r="AE16" s="21"/>
      <c r="AF16" s="21" t="n">
        <v>0.057302163353254</v>
      </c>
      <c r="AG16" s="21" t="n">
        <v>0.079019664352022</v>
      </c>
      <c r="AH16" s="21" t="n">
        <v>0.100102254273344</v>
      </c>
      <c r="AI16" s="21"/>
      <c r="AJ16" s="21" t="n">
        <v>0.0655469035162742</v>
      </c>
      <c r="AK16" s="21" t="n">
        <v>0.0721781942222694</v>
      </c>
      <c r="AL16" s="21" t="n">
        <v>0</v>
      </c>
      <c r="AM16" s="21" t="n">
        <v>0</v>
      </c>
      <c r="AN16" s="21" t="n">
        <v>0.203322123528071</v>
      </c>
      <c r="AO16" s="21"/>
      <c r="AP16" s="21" t="n">
        <v>0.0858124487722809</v>
      </c>
      <c r="AQ16" s="21" t="n">
        <v>0.132388089209903</v>
      </c>
      <c r="AR16" s="21" t="n">
        <v>0</v>
      </c>
      <c r="AS16" s="21" t="n">
        <v>0</v>
      </c>
      <c r="AT16" s="21" t="n">
        <v>0</v>
      </c>
      <c r="AU16" s="21"/>
      <c r="AV16" s="21" t="n">
        <v>0.0914722867703419</v>
      </c>
      <c r="AW16" s="21" t="n">
        <v>0.0691392155931195</v>
      </c>
      <c r="AX16" s="21" t="n">
        <v>0</v>
      </c>
      <c r="AY16" s="21" t="n">
        <v>0.0694615227706235</v>
      </c>
      <c r="AZ16" s="21" t="n">
        <v>0</v>
      </c>
      <c r="BA16" s="21" t="n">
        <v>0.20517703141436</v>
      </c>
      <c r="BB16" s="21"/>
      <c r="BC16" s="21" t="n">
        <v>0.107447061646986</v>
      </c>
      <c r="BD16" s="21" t="n">
        <v>0.0702471232181698</v>
      </c>
      <c r="BE16" s="21" t="n">
        <v>0.0612983595098023</v>
      </c>
      <c r="BF16" s="21" t="n">
        <v>0</v>
      </c>
      <c r="BG16" s="21" t="n">
        <v>0</v>
      </c>
    </row>
    <row r="17">
      <c r="B17" s="18" t="s">
        <v>733</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133</v>
      </c>
      <c r="D7" s="11" t="n">
        <v>71</v>
      </c>
      <c r="E7" s="11" t="n">
        <v>62</v>
      </c>
      <c r="F7" s="11"/>
      <c r="G7" s="11" t="n">
        <v>21</v>
      </c>
      <c r="H7" s="11" t="n">
        <v>25</v>
      </c>
      <c r="I7" s="11" t="n">
        <v>19</v>
      </c>
      <c r="J7" s="11" t="n">
        <v>20</v>
      </c>
      <c r="K7" s="11" t="n">
        <v>14</v>
      </c>
      <c r="L7" s="11" t="n">
        <v>34</v>
      </c>
      <c r="M7" s="11"/>
      <c r="N7" s="11" t="n">
        <v>34</v>
      </c>
      <c r="O7" s="11" t="n">
        <v>33</v>
      </c>
      <c r="P7" s="11" t="n">
        <v>33</v>
      </c>
      <c r="Q7" s="11" t="n">
        <v>33</v>
      </c>
      <c r="R7" s="11"/>
      <c r="S7" s="11" t="n">
        <v>18</v>
      </c>
      <c r="T7" s="11" t="n">
        <v>12</v>
      </c>
      <c r="U7" s="11" t="n">
        <v>13</v>
      </c>
      <c r="V7" s="11" t="n">
        <v>16</v>
      </c>
      <c r="W7" s="11" t="n">
        <v>8</v>
      </c>
      <c r="X7" s="11" t="n">
        <v>7</v>
      </c>
      <c r="Y7" s="11" t="n">
        <v>11</v>
      </c>
      <c r="Z7" s="11" t="n">
        <v>1</v>
      </c>
      <c r="AA7" s="11" t="n">
        <v>19</v>
      </c>
      <c r="AB7" s="11" t="n">
        <v>14</v>
      </c>
      <c r="AC7" s="11" t="n">
        <v>10</v>
      </c>
      <c r="AD7" s="11" t="n">
        <v>4</v>
      </c>
      <c r="AE7" s="11"/>
      <c r="AF7" s="11" t="n">
        <v>44</v>
      </c>
      <c r="AG7" s="11" t="n">
        <v>51</v>
      </c>
      <c r="AH7" s="11" t="n">
        <v>23</v>
      </c>
      <c r="AI7" s="11"/>
      <c r="AJ7" s="11" t="n">
        <v>49</v>
      </c>
      <c r="AK7" s="11" t="n">
        <v>30</v>
      </c>
      <c r="AL7" s="11" t="n">
        <v>6</v>
      </c>
      <c r="AM7" s="11" t="n">
        <v>2</v>
      </c>
      <c r="AN7" s="11" t="n">
        <v>16</v>
      </c>
      <c r="AO7" s="11"/>
      <c r="AP7" s="11" t="n">
        <v>23</v>
      </c>
      <c r="AQ7" s="11" t="n">
        <v>37</v>
      </c>
      <c r="AR7" s="11" t="n">
        <v>13</v>
      </c>
      <c r="AS7" s="11" t="n">
        <v>20</v>
      </c>
      <c r="AT7" s="11" t="n">
        <v>9</v>
      </c>
      <c r="AU7" s="11"/>
      <c r="AV7" s="11" t="n">
        <v>36</v>
      </c>
      <c r="AW7" s="11" t="n">
        <v>28</v>
      </c>
      <c r="AX7" s="11" t="n">
        <v>13</v>
      </c>
      <c r="AY7" s="11" t="n">
        <v>21</v>
      </c>
      <c r="AZ7" s="11" t="n">
        <v>7</v>
      </c>
      <c r="BA7" s="11" t="n">
        <v>11</v>
      </c>
      <c r="BB7" s="11"/>
      <c r="BC7" s="11" t="n">
        <v>29</v>
      </c>
      <c r="BD7" s="11" t="n">
        <v>33</v>
      </c>
      <c r="BE7" s="11" t="n">
        <v>37</v>
      </c>
      <c r="BF7" s="11" t="n">
        <v>9</v>
      </c>
      <c r="BG7" s="11" t="n">
        <v>2</v>
      </c>
    </row>
    <row r="8" ht="30" customHeight="1">
      <c r="B8" s="12" t="s">
        <v>20</v>
      </c>
      <c r="C8" s="12" t="n">
        <v>134</v>
      </c>
      <c r="D8" s="12" t="n">
        <v>71</v>
      </c>
      <c r="E8" s="12" t="n">
        <v>64</v>
      </c>
      <c r="F8" s="12"/>
      <c r="G8" s="12" t="n">
        <v>20</v>
      </c>
      <c r="H8" s="12" t="n">
        <v>27</v>
      </c>
      <c r="I8" s="12" t="n">
        <v>21</v>
      </c>
      <c r="J8" s="12" t="n">
        <v>19</v>
      </c>
      <c r="K8" s="12" t="n">
        <v>13</v>
      </c>
      <c r="L8" s="12" t="n">
        <v>34</v>
      </c>
      <c r="M8" s="12"/>
      <c r="N8" s="12" t="n">
        <v>30</v>
      </c>
      <c r="O8" s="12" t="n">
        <v>37</v>
      </c>
      <c r="P8" s="12" t="n">
        <v>33</v>
      </c>
      <c r="Q8" s="12" t="n">
        <v>34</v>
      </c>
      <c r="R8" s="12"/>
      <c r="S8" s="12" t="n">
        <v>17</v>
      </c>
      <c r="T8" s="12" t="n">
        <v>12</v>
      </c>
      <c r="U8" s="12" t="n">
        <v>14</v>
      </c>
      <c r="V8" s="12" t="n">
        <v>20</v>
      </c>
      <c r="W8" s="12" t="n">
        <v>9</v>
      </c>
      <c r="X8" s="12" t="n">
        <v>9</v>
      </c>
      <c r="Y8" s="12" t="n">
        <v>10</v>
      </c>
      <c r="Z8" s="12" t="n">
        <v>1</v>
      </c>
      <c r="AA8" s="12" t="n">
        <v>18</v>
      </c>
      <c r="AB8" s="12" t="n">
        <v>13</v>
      </c>
      <c r="AC8" s="12" t="n">
        <v>8</v>
      </c>
      <c r="AD8" s="12" t="n">
        <v>3</v>
      </c>
      <c r="AE8" s="12"/>
      <c r="AF8" s="12" t="n">
        <v>43</v>
      </c>
      <c r="AG8" s="12" t="n">
        <v>52</v>
      </c>
      <c r="AH8" s="12" t="n">
        <v>24</v>
      </c>
      <c r="AI8" s="12"/>
      <c r="AJ8" s="12" t="n">
        <v>49</v>
      </c>
      <c r="AK8" s="12" t="n">
        <v>32</v>
      </c>
      <c r="AL8" s="12" t="n">
        <v>6</v>
      </c>
      <c r="AM8" s="12" t="n">
        <v>2</v>
      </c>
      <c r="AN8" s="12" t="n">
        <v>17</v>
      </c>
      <c r="AO8" s="12"/>
      <c r="AP8" s="12" t="n">
        <v>23</v>
      </c>
      <c r="AQ8" s="12" t="n">
        <v>37</v>
      </c>
      <c r="AR8" s="12" t="n">
        <v>13</v>
      </c>
      <c r="AS8" s="12" t="n">
        <v>19</v>
      </c>
      <c r="AT8" s="12" t="n">
        <v>10</v>
      </c>
      <c r="AU8" s="12"/>
      <c r="AV8" s="12" t="n">
        <v>38</v>
      </c>
      <c r="AW8" s="12" t="n">
        <v>29</v>
      </c>
      <c r="AX8" s="12" t="n">
        <v>13</v>
      </c>
      <c r="AY8" s="12" t="n">
        <v>20</v>
      </c>
      <c r="AZ8" s="12" t="n">
        <v>7</v>
      </c>
      <c r="BA8" s="12" t="n">
        <v>10</v>
      </c>
      <c r="BB8" s="12"/>
      <c r="BC8" s="12" t="n">
        <v>30</v>
      </c>
      <c r="BD8" s="12" t="n">
        <v>33</v>
      </c>
      <c r="BE8" s="12" t="n">
        <v>38</v>
      </c>
      <c r="BF8" s="12" t="n">
        <v>9</v>
      </c>
      <c r="BG8" s="12" t="n">
        <v>2</v>
      </c>
    </row>
    <row r="9">
      <c r="B9" s="20" t="s">
        <v>725</v>
      </c>
      <c r="C9" s="19" t="n">
        <v>0.0986147503361182</v>
      </c>
      <c r="D9" s="19" t="n">
        <v>0.0854559312084224</v>
      </c>
      <c r="E9" s="19" t="n">
        <v>0.11329270270517</v>
      </c>
      <c r="F9" s="19"/>
      <c r="G9" s="19" t="n">
        <v>0.0991621928022259</v>
      </c>
      <c r="H9" s="19" t="n">
        <v>0.154439319889356</v>
      </c>
      <c r="I9" s="19" t="n">
        <v>0</v>
      </c>
      <c r="J9" s="19" t="n">
        <v>0.0523829207579687</v>
      </c>
      <c r="K9" s="19" t="n">
        <v>0.281240516450265</v>
      </c>
      <c r="L9" s="19" t="n">
        <v>0.0697831331261642</v>
      </c>
      <c r="M9" s="19"/>
      <c r="N9" s="19" t="n">
        <v>0.089543415815345</v>
      </c>
      <c r="O9" s="19" t="n">
        <v>0.027837476091899</v>
      </c>
      <c r="P9" s="19" t="n">
        <v>0.116682835734696</v>
      </c>
      <c r="Q9" s="19" t="n">
        <v>0.167556259510129</v>
      </c>
      <c r="R9" s="19"/>
      <c r="S9" s="19" t="n">
        <v>0.227219338772119</v>
      </c>
      <c r="T9" s="19" t="n">
        <v>0.181513543895102</v>
      </c>
      <c r="U9" s="19" t="n">
        <v>0</v>
      </c>
      <c r="V9" s="19" t="n">
        <v>0.120482702812531</v>
      </c>
      <c r="W9" s="19" t="n">
        <v>0</v>
      </c>
      <c r="X9" s="19" t="n">
        <v>0.132547265498791</v>
      </c>
      <c r="Y9" s="19" t="n">
        <v>0</v>
      </c>
      <c r="Z9" s="19" t="n">
        <v>0</v>
      </c>
      <c r="AA9" s="19" t="n">
        <v>0.048580433790913</v>
      </c>
      <c r="AB9" s="19" t="n">
        <v>0.137464394784687</v>
      </c>
      <c r="AC9" s="19" t="n">
        <v>0.106212840581934</v>
      </c>
      <c r="AD9" s="19" t="n">
        <v>0</v>
      </c>
      <c r="AE9" s="19"/>
      <c r="AF9" s="19" t="n">
        <v>0.0943123843685851</v>
      </c>
      <c r="AG9" s="19" t="n">
        <v>0.120610236330007</v>
      </c>
      <c r="AH9" s="19" t="n">
        <v>0.0844795156626599</v>
      </c>
      <c r="AI9" s="19"/>
      <c r="AJ9" s="19" t="n">
        <v>0.106448203867739</v>
      </c>
      <c r="AK9" s="19" t="n">
        <v>0.137478274408656</v>
      </c>
      <c r="AL9" s="19" t="n">
        <v>0</v>
      </c>
      <c r="AM9" s="19" t="n">
        <v>0.533395745726864</v>
      </c>
      <c r="AN9" s="19" t="n">
        <v>0.0530660670786824</v>
      </c>
      <c r="AO9" s="19"/>
      <c r="AP9" s="19" t="n">
        <v>0.049122994165541</v>
      </c>
      <c r="AQ9" s="19" t="n">
        <v>0.126223677902328</v>
      </c>
      <c r="AR9" s="19" t="n">
        <v>0.0570872552360511</v>
      </c>
      <c r="AS9" s="19" t="n">
        <v>0.147465514028899</v>
      </c>
      <c r="AT9" s="19" t="n">
        <v>0</v>
      </c>
      <c r="AU9" s="19"/>
      <c r="AV9" s="19" t="n">
        <v>0.0908763036132463</v>
      </c>
      <c r="AW9" s="19" t="n">
        <v>0.111058125349772</v>
      </c>
      <c r="AX9" s="19" t="n">
        <v>0</v>
      </c>
      <c r="AY9" s="19" t="n">
        <v>0.138047818004797</v>
      </c>
      <c r="AZ9" s="19" t="n">
        <v>0.103936508337133</v>
      </c>
      <c r="BA9" s="19" t="n">
        <v>0</v>
      </c>
      <c r="BB9" s="19"/>
      <c r="BC9" s="19" t="n">
        <v>0.0710213077110445</v>
      </c>
      <c r="BD9" s="19" t="n">
        <v>0.0318184505991529</v>
      </c>
      <c r="BE9" s="19" t="n">
        <v>0.0757378469082516</v>
      </c>
      <c r="BF9" s="19" t="n">
        <v>0.119006590789595</v>
      </c>
      <c r="BG9" s="19" t="n">
        <v>0</v>
      </c>
    </row>
    <row r="10">
      <c r="B10" s="20" t="s">
        <v>689</v>
      </c>
      <c r="C10" s="19" t="n">
        <v>0.0286493638107885</v>
      </c>
      <c r="D10" s="19" t="n">
        <v>0.0413257987110064</v>
      </c>
      <c r="E10" s="19" t="n">
        <v>0.0145094850063775</v>
      </c>
      <c r="F10" s="19"/>
      <c r="G10" s="19" t="n">
        <v>0</v>
      </c>
      <c r="H10" s="19" t="n">
        <v>0.0382583410491564</v>
      </c>
      <c r="I10" s="19" t="n">
        <v>0.0440511506176171</v>
      </c>
      <c r="J10" s="19" t="n">
        <v>0</v>
      </c>
      <c r="K10" s="19" t="n">
        <v>0</v>
      </c>
      <c r="L10" s="19" t="n">
        <v>0.0560302544637022</v>
      </c>
      <c r="M10" s="19"/>
      <c r="N10" s="19" t="n">
        <v>0.0601845748390681</v>
      </c>
      <c r="O10" s="19" t="n">
        <v>0.0541232119666509</v>
      </c>
      <c r="P10" s="19" t="n">
        <v>0</v>
      </c>
      <c r="Q10" s="19" t="n">
        <v>0</v>
      </c>
      <c r="R10" s="19"/>
      <c r="S10" s="19" t="n">
        <v>0</v>
      </c>
      <c r="T10" s="19" t="n">
        <v>0</v>
      </c>
      <c r="U10" s="19" t="n">
        <v>0</v>
      </c>
      <c r="V10" s="19" t="n">
        <v>0</v>
      </c>
      <c r="W10" s="19" t="n">
        <v>0</v>
      </c>
      <c r="X10" s="19" t="n">
        <v>0</v>
      </c>
      <c r="Y10" s="19" t="n">
        <v>0</v>
      </c>
      <c r="Z10" s="19" t="n">
        <v>0</v>
      </c>
      <c r="AA10" s="19" t="n">
        <v>0.108691758784444</v>
      </c>
      <c r="AB10" s="19" t="n">
        <v>0</v>
      </c>
      <c r="AC10" s="19" t="n">
        <v>0.225448265772243</v>
      </c>
      <c r="AD10" s="19" t="n">
        <v>0</v>
      </c>
      <c r="AE10" s="19"/>
      <c r="AF10" s="19" t="n">
        <v>0.0211792461809731</v>
      </c>
      <c r="AG10" s="19" t="n">
        <v>0.0391251340776918</v>
      </c>
      <c r="AH10" s="19" t="n">
        <v>0.0383132666306422</v>
      </c>
      <c r="AI10" s="19"/>
      <c r="AJ10" s="19" t="n">
        <v>0.0394132861169997</v>
      </c>
      <c r="AK10" s="19" t="n">
        <v>0.0290448488941572</v>
      </c>
      <c r="AL10" s="19" t="n">
        <v>0</v>
      </c>
      <c r="AM10" s="19" t="n">
        <v>0</v>
      </c>
      <c r="AN10" s="19" t="n">
        <v>0.0589686072636587</v>
      </c>
      <c r="AO10" s="19"/>
      <c r="AP10" s="19" t="n">
        <v>0</v>
      </c>
      <c r="AQ10" s="19" t="n">
        <v>0.0276631420352917</v>
      </c>
      <c r="AR10" s="19" t="n">
        <v>0</v>
      </c>
      <c r="AS10" s="19" t="n">
        <v>0.0998092362650004</v>
      </c>
      <c r="AT10" s="19" t="n">
        <v>0</v>
      </c>
      <c r="AU10" s="19"/>
      <c r="AV10" s="19" t="n">
        <v>0.0515128774467897</v>
      </c>
      <c r="AW10" s="19" t="n">
        <v>0</v>
      </c>
      <c r="AX10" s="19" t="n">
        <v>0</v>
      </c>
      <c r="AY10" s="19" t="n">
        <v>0.0934350473318687</v>
      </c>
      <c r="AZ10" s="19" t="n">
        <v>0</v>
      </c>
      <c r="BA10" s="19" t="n">
        <v>0</v>
      </c>
      <c r="BB10" s="19"/>
      <c r="BC10" s="19" t="n">
        <v>0</v>
      </c>
      <c r="BD10" s="19" t="n">
        <v>0</v>
      </c>
      <c r="BE10" s="19" t="n">
        <v>0.0513319841558711</v>
      </c>
      <c r="BF10" s="19" t="n">
        <v>0.108076281125877</v>
      </c>
      <c r="BG10" s="19" t="n">
        <v>0</v>
      </c>
    </row>
    <row r="11">
      <c r="B11" s="20" t="s">
        <v>690</v>
      </c>
      <c r="C11" s="19" t="n">
        <v>0.0593198875028547</v>
      </c>
      <c r="D11" s="19" t="n">
        <v>0.069613190330243</v>
      </c>
      <c r="E11" s="19" t="n">
        <v>0.0478382638742847</v>
      </c>
      <c r="F11" s="19"/>
      <c r="G11" s="19" t="n">
        <v>0.0997490341591939</v>
      </c>
      <c r="H11" s="19" t="n">
        <v>0.0226622997987296</v>
      </c>
      <c r="I11" s="19" t="n">
        <v>0.122322553805366</v>
      </c>
      <c r="J11" s="19" t="n">
        <v>0</v>
      </c>
      <c r="K11" s="19" t="n">
        <v>0</v>
      </c>
      <c r="L11" s="19" t="n">
        <v>0.0825356504989422</v>
      </c>
      <c r="M11" s="19"/>
      <c r="N11" s="19" t="n">
        <v>0.0197627676701716</v>
      </c>
      <c r="O11" s="19" t="n">
        <v>0.0924302396461093</v>
      </c>
      <c r="P11" s="19" t="n">
        <v>0.0638110849301134</v>
      </c>
      <c r="Q11" s="19" t="n">
        <v>0.054029611973047</v>
      </c>
      <c r="R11" s="19"/>
      <c r="S11" s="19" t="n">
        <v>0</v>
      </c>
      <c r="T11" s="19" t="n">
        <v>0.0779240556975156</v>
      </c>
      <c r="U11" s="19" t="n">
        <v>0.154150899555401</v>
      </c>
      <c r="V11" s="19" t="n">
        <v>0</v>
      </c>
      <c r="W11" s="19" t="n">
        <v>0.163556591581687</v>
      </c>
      <c r="X11" s="19" t="n">
        <v>0</v>
      </c>
      <c r="Y11" s="19" t="n">
        <v>0</v>
      </c>
      <c r="Z11" s="19" t="n">
        <v>0</v>
      </c>
      <c r="AA11" s="19" t="n">
        <v>0.0922054491828539</v>
      </c>
      <c r="AB11" s="19" t="n">
        <v>0</v>
      </c>
      <c r="AC11" s="19" t="n">
        <v>0.11802689792984</v>
      </c>
      <c r="AD11" s="19" t="n">
        <v>0.241887976474579</v>
      </c>
      <c r="AE11" s="19"/>
      <c r="AF11" s="19" t="n">
        <v>0.0862876741330484</v>
      </c>
      <c r="AG11" s="19" t="n">
        <v>0.0352186132817376</v>
      </c>
      <c r="AH11" s="19" t="n">
        <v>0.043312726695109</v>
      </c>
      <c r="AI11" s="19"/>
      <c r="AJ11" s="19" t="n">
        <v>0.0759177404615557</v>
      </c>
      <c r="AK11" s="19" t="n">
        <v>0.0771151396819767</v>
      </c>
      <c r="AL11" s="19" t="n">
        <v>0</v>
      </c>
      <c r="AM11" s="19" t="n">
        <v>0</v>
      </c>
      <c r="AN11" s="19" t="n">
        <v>0</v>
      </c>
      <c r="AO11" s="19"/>
      <c r="AP11" s="19" t="n">
        <v>0.0695933786126206</v>
      </c>
      <c r="AQ11" s="19" t="n">
        <v>0.0949971135713036</v>
      </c>
      <c r="AR11" s="19" t="n">
        <v>0</v>
      </c>
      <c r="AS11" s="19" t="n">
        <v>0.110089017643884</v>
      </c>
      <c r="AT11" s="19" t="n">
        <v>0</v>
      </c>
      <c r="AU11" s="19"/>
      <c r="AV11" s="19" t="n">
        <v>0.0927551749119061</v>
      </c>
      <c r="AW11" s="19" t="n">
        <v>0.0893548184471629</v>
      </c>
      <c r="AX11" s="19" t="n">
        <v>0</v>
      </c>
      <c r="AY11" s="19" t="n">
        <v>0.0565669500668519</v>
      </c>
      <c r="AZ11" s="19" t="n">
        <v>0</v>
      </c>
      <c r="BA11" s="19" t="n">
        <v>0</v>
      </c>
      <c r="BB11" s="19"/>
      <c r="BC11" s="19" t="n">
        <v>0.0350477578227639</v>
      </c>
      <c r="BD11" s="19" t="n">
        <v>0.119012715580081</v>
      </c>
      <c r="BE11" s="19" t="n">
        <v>0.0811211693991878</v>
      </c>
      <c r="BF11" s="19" t="n">
        <v>0</v>
      </c>
      <c r="BG11" s="19" t="n">
        <v>0</v>
      </c>
    </row>
    <row r="12">
      <c r="B12" s="20" t="s">
        <v>691</v>
      </c>
      <c r="C12" s="19" t="n">
        <v>0.206395214488657</v>
      </c>
      <c r="D12" s="19" t="n">
        <v>0.195339743213702</v>
      </c>
      <c r="E12" s="19" t="n">
        <v>0.21872699587546</v>
      </c>
      <c r="F12" s="19"/>
      <c r="G12" s="19" t="n">
        <v>0.231181169445815</v>
      </c>
      <c r="H12" s="19" t="n">
        <v>0.092665173174897</v>
      </c>
      <c r="I12" s="19" t="n">
        <v>0.276732752869753</v>
      </c>
      <c r="J12" s="19" t="n">
        <v>0.101286333369057</v>
      </c>
      <c r="K12" s="19" t="n">
        <v>0.294150149815658</v>
      </c>
      <c r="L12" s="19" t="n">
        <v>0.262439976520963</v>
      </c>
      <c r="M12" s="19"/>
      <c r="N12" s="19" t="n">
        <v>0.265181789576611</v>
      </c>
      <c r="O12" s="19" t="n">
        <v>0.0917398517003007</v>
      </c>
      <c r="P12" s="19" t="n">
        <v>0.312762960489198</v>
      </c>
      <c r="Q12" s="19" t="n">
        <v>0.175657524784672</v>
      </c>
      <c r="R12" s="19"/>
      <c r="S12" s="19" t="n">
        <v>0.0548778823565625</v>
      </c>
      <c r="T12" s="19" t="n">
        <v>0.159897062909618</v>
      </c>
      <c r="U12" s="19" t="n">
        <v>0.304024581459489</v>
      </c>
      <c r="V12" s="19" t="n">
        <v>0.302596152967914</v>
      </c>
      <c r="W12" s="19" t="n">
        <v>0.331703812195813</v>
      </c>
      <c r="X12" s="19" t="n">
        <v>0</v>
      </c>
      <c r="Y12" s="19" t="n">
        <v>0.176659136898368</v>
      </c>
      <c r="Z12" s="19" t="n">
        <v>0</v>
      </c>
      <c r="AA12" s="19" t="n">
        <v>0.202627555225734</v>
      </c>
      <c r="AB12" s="19" t="n">
        <v>0.428099024476941</v>
      </c>
      <c r="AC12" s="19" t="n">
        <v>0.0674720042457901</v>
      </c>
      <c r="AD12" s="19" t="n">
        <v>0</v>
      </c>
      <c r="AE12" s="19"/>
      <c r="AF12" s="19" t="n">
        <v>0.205521730078952</v>
      </c>
      <c r="AG12" s="19" t="n">
        <v>0.205993399259465</v>
      </c>
      <c r="AH12" s="19" t="n">
        <v>0.214640926364748</v>
      </c>
      <c r="AI12" s="19"/>
      <c r="AJ12" s="19" t="n">
        <v>0.215133582598193</v>
      </c>
      <c r="AK12" s="19" t="n">
        <v>0.127266671935115</v>
      </c>
      <c r="AL12" s="19" t="n">
        <v>0.473471571041927</v>
      </c>
      <c r="AM12" s="19" t="n">
        <v>0</v>
      </c>
      <c r="AN12" s="19" t="n">
        <v>0.180043042372823</v>
      </c>
      <c r="AO12" s="19"/>
      <c r="AP12" s="19" t="n">
        <v>0.23097877541614</v>
      </c>
      <c r="AQ12" s="19" t="n">
        <v>0.208484460094005</v>
      </c>
      <c r="AR12" s="19" t="n">
        <v>0.30094560440326</v>
      </c>
      <c r="AS12" s="19" t="n">
        <v>0.217276565274554</v>
      </c>
      <c r="AT12" s="19" t="n">
        <v>0.112247627743994</v>
      </c>
      <c r="AU12" s="19"/>
      <c r="AV12" s="19" t="n">
        <v>0.133982417593394</v>
      </c>
      <c r="AW12" s="19" t="n">
        <v>0.218887777196249</v>
      </c>
      <c r="AX12" s="19" t="n">
        <v>0.44368071317045</v>
      </c>
      <c r="AY12" s="19" t="n">
        <v>0.089808349835058</v>
      </c>
      <c r="AZ12" s="19" t="n">
        <v>0.155236398160159</v>
      </c>
      <c r="BA12" s="19" t="n">
        <v>0.22764521164045</v>
      </c>
      <c r="BB12" s="19"/>
      <c r="BC12" s="19" t="n">
        <v>0.102124385106007</v>
      </c>
      <c r="BD12" s="19" t="n">
        <v>0.301634819322215</v>
      </c>
      <c r="BE12" s="19" t="n">
        <v>0.168747648888923</v>
      </c>
      <c r="BF12" s="19" t="n">
        <v>0.149161031401275</v>
      </c>
      <c r="BG12" s="19" t="n">
        <v>0</v>
      </c>
    </row>
    <row r="13">
      <c r="B13" s="20" t="s">
        <v>692</v>
      </c>
      <c r="C13" s="19" t="n">
        <v>0.165905534709604</v>
      </c>
      <c r="D13" s="19" t="n">
        <v>0.160985610963938</v>
      </c>
      <c r="E13" s="19" t="n">
        <v>0.171393444049908</v>
      </c>
      <c r="F13" s="19"/>
      <c r="G13" s="19" t="n">
        <v>0.132929068110227</v>
      </c>
      <c r="H13" s="19" t="n">
        <v>0.0844667430420605</v>
      </c>
      <c r="I13" s="19" t="n">
        <v>0.229537799308612</v>
      </c>
      <c r="J13" s="19" t="n">
        <v>0.230154988087625</v>
      </c>
      <c r="K13" s="19" t="n">
        <v>0.290329086709816</v>
      </c>
      <c r="L13" s="19" t="n">
        <v>0.124199783630195</v>
      </c>
      <c r="M13" s="19"/>
      <c r="N13" s="19" t="n">
        <v>0.111136668328775</v>
      </c>
      <c r="O13" s="19" t="n">
        <v>0.155013952146264</v>
      </c>
      <c r="P13" s="19" t="n">
        <v>0.197163080576666</v>
      </c>
      <c r="Q13" s="19" t="n">
        <v>0.196872090372104</v>
      </c>
      <c r="R13" s="19"/>
      <c r="S13" s="19" t="n">
        <v>0.222133219670667</v>
      </c>
      <c r="T13" s="19" t="n">
        <v>0.174169615491774</v>
      </c>
      <c r="U13" s="19" t="n">
        <v>0.135003654967261</v>
      </c>
      <c r="V13" s="19" t="n">
        <v>0.0678254320271463</v>
      </c>
      <c r="W13" s="19" t="n">
        <v>0.254518265539639</v>
      </c>
      <c r="X13" s="19" t="n">
        <v>0.44382351749789</v>
      </c>
      <c r="Y13" s="19" t="n">
        <v>0.175760198129292</v>
      </c>
      <c r="Z13" s="19" t="n">
        <v>1</v>
      </c>
      <c r="AA13" s="19" t="n">
        <v>0.0477050189854576</v>
      </c>
      <c r="AB13" s="19" t="n">
        <v>0.223266634362638</v>
      </c>
      <c r="AC13" s="19" t="n">
        <v>0</v>
      </c>
      <c r="AD13" s="19" t="n">
        <v>0.247652160377136</v>
      </c>
      <c r="AE13" s="19"/>
      <c r="AF13" s="19" t="n">
        <v>0.184494788206733</v>
      </c>
      <c r="AG13" s="19" t="n">
        <v>0.181702198076354</v>
      </c>
      <c r="AH13" s="19" t="n">
        <v>0.132984437754849</v>
      </c>
      <c r="AI13" s="19"/>
      <c r="AJ13" s="19" t="n">
        <v>0.155517236821505</v>
      </c>
      <c r="AK13" s="19" t="n">
        <v>0.20155355659798</v>
      </c>
      <c r="AL13" s="19" t="n">
        <v>0.184477673822799</v>
      </c>
      <c r="AM13" s="19" t="n">
        <v>0.466604254273136</v>
      </c>
      <c r="AN13" s="19" t="n">
        <v>0.137448117972715</v>
      </c>
      <c r="AO13" s="19"/>
      <c r="AP13" s="19" t="n">
        <v>0.18362221804243</v>
      </c>
      <c r="AQ13" s="19" t="n">
        <v>0.0866156895205169</v>
      </c>
      <c r="AR13" s="19" t="n">
        <v>0.262189016529205</v>
      </c>
      <c r="AS13" s="19" t="n">
        <v>0.251550436849375</v>
      </c>
      <c r="AT13" s="19" t="n">
        <v>0</v>
      </c>
      <c r="AU13" s="19"/>
      <c r="AV13" s="19" t="n">
        <v>0.100908735962587</v>
      </c>
      <c r="AW13" s="19" t="n">
        <v>0.16505199874086</v>
      </c>
      <c r="AX13" s="19" t="n">
        <v>0.158083545682863</v>
      </c>
      <c r="AY13" s="19" t="n">
        <v>0.235485490651084</v>
      </c>
      <c r="AZ13" s="19" t="n">
        <v>0</v>
      </c>
      <c r="BA13" s="19" t="n">
        <v>0.18003247417774</v>
      </c>
      <c r="BB13" s="19"/>
      <c r="BC13" s="19" t="n">
        <v>0.265711138823358</v>
      </c>
      <c r="BD13" s="19" t="n">
        <v>0.0795145260542617</v>
      </c>
      <c r="BE13" s="19" t="n">
        <v>0.215780759268504</v>
      </c>
      <c r="BF13" s="19" t="n">
        <v>0.159638207419914</v>
      </c>
      <c r="BG13" s="19" t="n">
        <v>0.549990538720171</v>
      </c>
    </row>
    <row r="14">
      <c r="B14" s="20" t="s">
        <v>598</v>
      </c>
      <c r="C14" s="19" t="n">
        <v>0.176180211889565</v>
      </c>
      <c r="D14" s="19" t="n">
        <v>0.195478868616857</v>
      </c>
      <c r="E14" s="19" t="n">
        <v>0.154653602132184</v>
      </c>
      <c r="F14" s="19"/>
      <c r="G14" s="19" t="n">
        <v>0.334567468566282</v>
      </c>
      <c r="H14" s="19" t="n">
        <v>0.288987934157955</v>
      </c>
      <c r="I14" s="19" t="n">
        <v>0.0489842988064675</v>
      </c>
      <c r="J14" s="19" t="n">
        <v>0.189456898214227</v>
      </c>
      <c r="K14" s="19" t="n">
        <v>0</v>
      </c>
      <c r="L14" s="19" t="n">
        <v>0.135337425076259</v>
      </c>
      <c r="M14" s="19"/>
      <c r="N14" s="19" t="n">
        <v>0.226933917833016</v>
      </c>
      <c r="O14" s="19" t="n">
        <v>0.188560949860914</v>
      </c>
      <c r="P14" s="19" t="n">
        <v>0.17183777882675</v>
      </c>
      <c r="Q14" s="19" t="n">
        <v>0.12072822059244</v>
      </c>
      <c r="R14" s="19"/>
      <c r="S14" s="19" t="n">
        <v>0.335033328365038</v>
      </c>
      <c r="T14" s="19" t="n">
        <v>0.0534432119210741</v>
      </c>
      <c r="U14" s="19" t="n">
        <v>0.0968496181413326</v>
      </c>
      <c r="V14" s="19" t="n">
        <v>0.182705637878883</v>
      </c>
      <c r="W14" s="19" t="n">
        <v>0.250221330682862</v>
      </c>
      <c r="X14" s="19" t="n">
        <v>0.134814739069211</v>
      </c>
      <c r="Y14" s="19" t="n">
        <v>0.170936675857339</v>
      </c>
      <c r="Z14" s="19" t="n">
        <v>0</v>
      </c>
      <c r="AA14" s="19" t="n">
        <v>0.222216274387468</v>
      </c>
      <c r="AB14" s="19" t="n">
        <v>0</v>
      </c>
      <c r="AC14" s="19" t="n">
        <v>0.277461047149821</v>
      </c>
      <c r="AD14" s="19" t="n">
        <v>0.282829596807479</v>
      </c>
      <c r="AE14" s="19"/>
      <c r="AF14" s="19" t="n">
        <v>0.101327256744237</v>
      </c>
      <c r="AG14" s="19" t="n">
        <v>0.158158157161533</v>
      </c>
      <c r="AH14" s="19" t="n">
        <v>0.212829717616716</v>
      </c>
      <c r="AI14" s="19"/>
      <c r="AJ14" s="19" t="n">
        <v>0.148844965374794</v>
      </c>
      <c r="AK14" s="19" t="n">
        <v>0.142683162733936</v>
      </c>
      <c r="AL14" s="19" t="n">
        <v>0.342050755135274</v>
      </c>
      <c r="AM14" s="19" t="n">
        <v>0</v>
      </c>
      <c r="AN14" s="19" t="n">
        <v>0.180826495892597</v>
      </c>
      <c r="AO14" s="19"/>
      <c r="AP14" s="19" t="n">
        <v>0.250387051579093</v>
      </c>
      <c r="AQ14" s="19" t="n">
        <v>0.0966396177822574</v>
      </c>
      <c r="AR14" s="19" t="n">
        <v>0.144495293952659</v>
      </c>
      <c r="AS14" s="19" t="n">
        <v>0.120776852687608</v>
      </c>
      <c r="AT14" s="19" t="n">
        <v>0.553354407582094</v>
      </c>
      <c r="AU14" s="19"/>
      <c r="AV14" s="19" t="n">
        <v>0.220227099943227</v>
      </c>
      <c r="AW14" s="19" t="n">
        <v>0.131266071489904</v>
      </c>
      <c r="AX14" s="19" t="n">
        <v>0.0732572702519051</v>
      </c>
      <c r="AY14" s="19" t="n">
        <v>0.154625180400373</v>
      </c>
      <c r="AZ14" s="19" t="n">
        <v>0.602861372209331</v>
      </c>
      <c r="BA14" s="19" t="n">
        <v>0.211781893147372</v>
      </c>
      <c r="BB14" s="19"/>
      <c r="BC14" s="19" t="n">
        <v>0.230830838653386</v>
      </c>
      <c r="BD14" s="19" t="n">
        <v>0.191530955013413</v>
      </c>
      <c r="BE14" s="19" t="n">
        <v>0.173616582431475</v>
      </c>
      <c r="BF14" s="19" t="n">
        <v>0.162303722773442</v>
      </c>
      <c r="BG14" s="19" t="n">
        <v>0</v>
      </c>
    </row>
    <row r="15">
      <c r="B15" s="20" t="s">
        <v>726</v>
      </c>
      <c r="C15" s="19" t="n">
        <v>0.198647135362214</v>
      </c>
      <c r="D15" s="19" t="n">
        <v>0.199150683314623</v>
      </c>
      <c r="E15" s="19" t="n">
        <v>0.198085454804919</v>
      </c>
      <c r="F15" s="19"/>
      <c r="G15" s="19" t="n">
        <v>0.102411066916256</v>
      </c>
      <c r="H15" s="19" t="n">
        <v>0.318520188887846</v>
      </c>
      <c r="I15" s="19" t="n">
        <v>0.112154054823537</v>
      </c>
      <c r="J15" s="19" t="n">
        <v>0.301393943180533</v>
      </c>
      <c r="K15" s="19" t="n">
        <v>0.134280247024261</v>
      </c>
      <c r="L15" s="19" t="n">
        <v>0.181715196747024</v>
      </c>
      <c r="M15" s="19"/>
      <c r="N15" s="19" t="n">
        <v>0.227256865937013</v>
      </c>
      <c r="O15" s="19" t="n">
        <v>0.272993878020042</v>
      </c>
      <c r="P15" s="19" t="n">
        <v>0.10293833388367</v>
      </c>
      <c r="Q15" s="19" t="n">
        <v>0.184405357655196</v>
      </c>
      <c r="R15" s="19"/>
      <c r="S15" s="19" t="n">
        <v>0.0996380540765766</v>
      </c>
      <c r="T15" s="19" t="n">
        <v>0.192185124900409</v>
      </c>
      <c r="U15" s="19" t="n">
        <v>0.309971245876516</v>
      </c>
      <c r="V15" s="19" t="n">
        <v>0.189830773832805</v>
      </c>
      <c r="W15" s="19" t="n">
        <v>0</v>
      </c>
      <c r="X15" s="19" t="n">
        <v>0.159544304673445</v>
      </c>
      <c r="Y15" s="19" t="n">
        <v>0.476643989115001</v>
      </c>
      <c r="Z15" s="19" t="n">
        <v>0</v>
      </c>
      <c r="AA15" s="19" t="n">
        <v>0.221168966582387</v>
      </c>
      <c r="AB15" s="19" t="n">
        <v>0.133084389957773</v>
      </c>
      <c r="AC15" s="19" t="n">
        <v>0.205378944320371</v>
      </c>
      <c r="AD15" s="19" t="n">
        <v>0.227630266340806</v>
      </c>
      <c r="AE15" s="19"/>
      <c r="AF15" s="19" t="n">
        <v>0.201482437903536</v>
      </c>
      <c r="AG15" s="19" t="n">
        <v>0.196668879584838</v>
      </c>
      <c r="AH15" s="19" t="n">
        <v>0.225620300074023</v>
      </c>
      <c r="AI15" s="19"/>
      <c r="AJ15" s="19" t="n">
        <v>0.189479887832071</v>
      </c>
      <c r="AK15" s="19" t="n">
        <v>0.212680151525909</v>
      </c>
      <c r="AL15" s="19" t="n">
        <v>0</v>
      </c>
      <c r="AM15" s="19" t="n">
        <v>0</v>
      </c>
      <c r="AN15" s="19" t="n">
        <v>0.260414312689491</v>
      </c>
      <c r="AO15" s="19"/>
      <c r="AP15" s="19" t="n">
        <v>0.130483133411894</v>
      </c>
      <c r="AQ15" s="19" t="n">
        <v>0.226988209884394</v>
      </c>
      <c r="AR15" s="19" t="n">
        <v>0.158598131688643</v>
      </c>
      <c r="AS15" s="19" t="n">
        <v>0.0530323772506792</v>
      </c>
      <c r="AT15" s="19" t="n">
        <v>0.334397964673912</v>
      </c>
      <c r="AU15" s="19"/>
      <c r="AV15" s="19" t="n">
        <v>0.218265103758507</v>
      </c>
      <c r="AW15" s="19" t="n">
        <v>0.215241993182933</v>
      </c>
      <c r="AX15" s="19" t="n">
        <v>0.324978470894783</v>
      </c>
      <c r="AY15" s="19" t="n">
        <v>0.112177953473013</v>
      </c>
      <c r="AZ15" s="19" t="n">
        <v>0.137965721293376</v>
      </c>
      <c r="BA15" s="19" t="n">
        <v>0.380540421034439</v>
      </c>
      <c r="BB15" s="19"/>
      <c r="BC15" s="19" t="n">
        <v>0.146968969166975</v>
      </c>
      <c r="BD15" s="19" t="n">
        <v>0.206241410212707</v>
      </c>
      <c r="BE15" s="19" t="n">
        <v>0.205867764431976</v>
      </c>
      <c r="BF15" s="19" t="n">
        <v>0.301814166489898</v>
      </c>
      <c r="BG15" s="19" t="n">
        <v>0.450009461279829</v>
      </c>
    </row>
    <row r="16">
      <c r="B16" s="20" t="s">
        <v>100</v>
      </c>
      <c r="C16" s="21" t="n">
        <v>0.0662879019001974</v>
      </c>
      <c r="D16" s="21" t="n">
        <v>0.0526501736412079</v>
      </c>
      <c r="E16" s="21" t="n">
        <v>0.0815000515516965</v>
      </c>
      <c r="F16" s="21"/>
      <c r="G16" s="21" t="n">
        <v>0</v>
      </c>
      <c r="H16" s="21" t="n">
        <v>0</v>
      </c>
      <c r="I16" s="21" t="n">
        <v>0.166217389768646</v>
      </c>
      <c r="J16" s="21" t="n">
        <v>0.125324916390589</v>
      </c>
      <c r="K16" s="21" t="n">
        <v>0</v>
      </c>
      <c r="L16" s="21" t="n">
        <v>0.0879585799367504</v>
      </c>
      <c r="M16" s="21"/>
      <c r="N16" s="21" t="n">
        <v>0</v>
      </c>
      <c r="O16" s="21" t="n">
        <v>0.11730044056782</v>
      </c>
      <c r="P16" s="21" t="n">
        <v>0.0348039255589051</v>
      </c>
      <c r="Q16" s="21" t="n">
        <v>0.100750935112413</v>
      </c>
      <c r="R16" s="21"/>
      <c r="S16" s="21" t="n">
        <v>0.0610981767590366</v>
      </c>
      <c r="T16" s="21" t="n">
        <v>0.160867385184506</v>
      </c>
      <c r="U16" s="21" t="n">
        <v>0</v>
      </c>
      <c r="V16" s="21" t="n">
        <v>0.13655930048072</v>
      </c>
      <c r="W16" s="21" t="n">
        <v>0</v>
      </c>
      <c r="X16" s="21" t="n">
        <v>0.129270173260663</v>
      </c>
      <c r="Y16" s="21" t="n">
        <v>0</v>
      </c>
      <c r="Z16" s="21" t="n">
        <v>0</v>
      </c>
      <c r="AA16" s="21" t="n">
        <v>0.0568045430607426</v>
      </c>
      <c r="AB16" s="21" t="n">
        <v>0.0780855564179603</v>
      </c>
      <c r="AC16" s="21" t="n">
        <v>0</v>
      </c>
      <c r="AD16" s="21" t="n">
        <v>0</v>
      </c>
      <c r="AE16" s="21"/>
      <c r="AF16" s="21" t="n">
        <v>0.105394482383936</v>
      </c>
      <c r="AG16" s="21" t="n">
        <v>0.0625233822283734</v>
      </c>
      <c r="AH16" s="21" t="n">
        <v>0.0478191092012522</v>
      </c>
      <c r="AI16" s="21"/>
      <c r="AJ16" s="21" t="n">
        <v>0.0692450969271427</v>
      </c>
      <c r="AK16" s="21" t="n">
        <v>0.0721781942222694</v>
      </c>
      <c r="AL16" s="21" t="n">
        <v>0</v>
      </c>
      <c r="AM16" s="21" t="n">
        <v>0</v>
      </c>
      <c r="AN16" s="21" t="n">
        <v>0.129233356730032</v>
      </c>
      <c r="AO16" s="21"/>
      <c r="AP16" s="21" t="n">
        <v>0.0858124487722809</v>
      </c>
      <c r="AQ16" s="21" t="n">
        <v>0.132388089209903</v>
      </c>
      <c r="AR16" s="21" t="n">
        <v>0.0766846981901821</v>
      </c>
      <c r="AS16" s="21" t="n">
        <v>0</v>
      </c>
      <c r="AT16" s="21" t="n">
        <v>0</v>
      </c>
      <c r="AU16" s="21"/>
      <c r="AV16" s="21" t="n">
        <v>0.0914722867703419</v>
      </c>
      <c r="AW16" s="21" t="n">
        <v>0.0691392155931195</v>
      </c>
      <c r="AX16" s="21" t="n">
        <v>0</v>
      </c>
      <c r="AY16" s="21" t="n">
        <v>0.119853210236954</v>
      </c>
      <c r="AZ16" s="21" t="n">
        <v>0</v>
      </c>
      <c r="BA16" s="21" t="n">
        <v>0</v>
      </c>
      <c r="BB16" s="21"/>
      <c r="BC16" s="21" t="n">
        <v>0.148295602716466</v>
      </c>
      <c r="BD16" s="21" t="n">
        <v>0.0702471232181698</v>
      </c>
      <c r="BE16" s="21" t="n">
        <v>0.0277962445158112</v>
      </c>
      <c r="BF16" s="21" t="n">
        <v>0</v>
      </c>
      <c r="BG16" s="21" t="n">
        <v>0</v>
      </c>
    </row>
    <row r="17">
      <c r="B17" s="18" t="s">
        <v>733</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60</v>
      </c>
      <c r="E7" s="11" t="n">
        <v>60</v>
      </c>
      <c r="F7" s="11"/>
      <c r="G7" s="11" t="n">
        <v>11</v>
      </c>
      <c r="H7" s="11" t="n">
        <v>17</v>
      </c>
      <c r="I7" s="11" t="n">
        <v>14</v>
      </c>
      <c r="J7" s="11" t="n">
        <v>19</v>
      </c>
      <c r="K7" s="11" t="n">
        <v>21</v>
      </c>
      <c r="L7" s="11" t="n">
        <v>38</v>
      </c>
      <c r="M7" s="11"/>
      <c r="N7" s="11" t="n">
        <v>27</v>
      </c>
      <c r="O7" s="11" t="n">
        <v>29</v>
      </c>
      <c r="P7" s="11" t="n">
        <v>27</v>
      </c>
      <c r="Q7" s="11" t="n">
        <v>37</v>
      </c>
      <c r="R7" s="11"/>
      <c r="S7" s="11" t="n">
        <v>13</v>
      </c>
      <c r="T7" s="11" t="n">
        <v>11</v>
      </c>
      <c r="U7" s="11" t="n">
        <v>9</v>
      </c>
      <c r="V7" s="11" t="n">
        <v>10</v>
      </c>
      <c r="W7" s="11" t="n">
        <v>8</v>
      </c>
      <c r="X7" s="11" t="n">
        <v>3</v>
      </c>
      <c r="Y7" s="11" t="n">
        <v>15</v>
      </c>
      <c r="Z7" s="11" t="n">
        <v>6</v>
      </c>
      <c r="AA7" s="11" t="n">
        <v>13</v>
      </c>
      <c r="AB7" s="11" t="n">
        <v>18</v>
      </c>
      <c r="AC7" s="11" t="n">
        <v>8</v>
      </c>
      <c r="AD7" s="11" t="n">
        <v>6</v>
      </c>
      <c r="AE7" s="11"/>
      <c r="AF7" s="11" t="n">
        <v>46</v>
      </c>
      <c r="AG7" s="11" t="n">
        <v>47</v>
      </c>
      <c r="AH7" s="11" t="n">
        <v>16</v>
      </c>
      <c r="AI7" s="11"/>
      <c r="AJ7" s="11" t="n">
        <v>42</v>
      </c>
      <c r="AK7" s="11" t="n">
        <v>39</v>
      </c>
      <c r="AL7" s="11" t="n">
        <v>4</v>
      </c>
      <c r="AM7" s="11" t="n">
        <v>2</v>
      </c>
      <c r="AN7" s="11" t="n">
        <v>15</v>
      </c>
      <c r="AO7" s="11"/>
      <c r="AP7" s="11" t="n">
        <v>24</v>
      </c>
      <c r="AQ7" s="11" t="n">
        <v>46</v>
      </c>
      <c r="AR7" s="11" t="n">
        <v>5</v>
      </c>
      <c r="AS7" s="11" t="n">
        <v>22</v>
      </c>
      <c r="AT7" s="11" t="n">
        <v>1</v>
      </c>
      <c r="AU7" s="11"/>
      <c r="AV7" s="11" t="n">
        <v>37</v>
      </c>
      <c r="AW7" s="11" t="n">
        <v>22</v>
      </c>
      <c r="AX7" s="11" t="n">
        <v>7</v>
      </c>
      <c r="AY7" s="11" t="n">
        <v>23</v>
      </c>
      <c r="AZ7" s="11" t="n">
        <v>4</v>
      </c>
      <c r="BA7" s="11" t="n">
        <v>8</v>
      </c>
      <c r="BB7" s="11"/>
      <c r="BC7" s="11" t="n">
        <v>31</v>
      </c>
      <c r="BD7" s="11" t="n">
        <v>30</v>
      </c>
      <c r="BE7" s="11" t="n">
        <v>28</v>
      </c>
      <c r="BF7" s="11" t="n">
        <v>14</v>
      </c>
      <c r="BG7" s="11" t="n">
        <v>1</v>
      </c>
    </row>
    <row r="8" ht="30" customHeight="1">
      <c r="B8" s="12" t="s">
        <v>20</v>
      </c>
      <c r="C8" s="12" t="n">
        <v>119</v>
      </c>
      <c r="D8" s="12" t="n">
        <v>58</v>
      </c>
      <c r="E8" s="12" t="n">
        <v>61</v>
      </c>
      <c r="F8" s="12"/>
      <c r="G8" s="12" t="n">
        <v>10</v>
      </c>
      <c r="H8" s="12" t="n">
        <v>18</v>
      </c>
      <c r="I8" s="12" t="n">
        <v>15</v>
      </c>
      <c r="J8" s="12" t="n">
        <v>18</v>
      </c>
      <c r="K8" s="12" t="n">
        <v>20</v>
      </c>
      <c r="L8" s="12" t="n">
        <v>37</v>
      </c>
      <c r="M8" s="12"/>
      <c r="N8" s="12" t="n">
        <v>27</v>
      </c>
      <c r="O8" s="12" t="n">
        <v>31</v>
      </c>
      <c r="P8" s="12" t="n">
        <v>25</v>
      </c>
      <c r="Q8" s="12" t="n">
        <v>35</v>
      </c>
      <c r="R8" s="12"/>
      <c r="S8" s="12" t="n">
        <v>13</v>
      </c>
      <c r="T8" s="12" t="n">
        <v>11</v>
      </c>
      <c r="U8" s="12" t="n">
        <v>10</v>
      </c>
      <c r="V8" s="12" t="n">
        <v>11</v>
      </c>
      <c r="W8" s="12" t="n">
        <v>9</v>
      </c>
      <c r="X8" s="12" t="n">
        <v>4</v>
      </c>
      <c r="Y8" s="12" t="n">
        <v>14</v>
      </c>
      <c r="Z8" s="12" t="n">
        <v>5</v>
      </c>
      <c r="AA8" s="12" t="n">
        <v>12</v>
      </c>
      <c r="AB8" s="12" t="n">
        <v>16</v>
      </c>
      <c r="AC8" s="12" t="n">
        <v>8</v>
      </c>
      <c r="AD8" s="12" t="n">
        <v>6</v>
      </c>
      <c r="AE8" s="12"/>
      <c r="AF8" s="12" t="n">
        <v>44</v>
      </c>
      <c r="AG8" s="12" t="n">
        <v>47</v>
      </c>
      <c r="AH8" s="12" t="n">
        <v>17</v>
      </c>
      <c r="AI8" s="12"/>
      <c r="AJ8" s="12" t="n">
        <v>42</v>
      </c>
      <c r="AK8" s="12" t="n">
        <v>39</v>
      </c>
      <c r="AL8" s="12" t="n">
        <v>4</v>
      </c>
      <c r="AM8" s="12" t="n">
        <v>2</v>
      </c>
      <c r="AN8" s="12" t="n">
        <v>15</v>
      </c>
      <c r="AO8" s="12"/>
      <c r="AP8" s="12" t="n">
        <v>25</v>
      </c>
      <c r="AQ8" s="12" t="n">
        <v>45</v>
      </c>
      <c r="AR8" s="12" t="n">
        <v>5</v>
      </c>
      <c r="AS8" s="12" t="n">
        <v>21</v>
      </c>
      <c r="AT8" s="12" t="n">
        <v>1</v>
      </c>
      <c r="AU8" s="12"/>
      <c r="AV8" s="12" t="n">
        <v>36</v>
      </c>
      <c r="AW8" s="12" t="n">
        <v>23</v>
      </c>
      <c r="AX8" s="12" t="n">
        <v>7</v>
      </c>
      <c r="AY8" s="12" t="n">
        <v>22</v>
      </c>
      <c r="AZ8" s="12" t="n">
        <v>5</v>
      </c>
      <c r="BA8" s="12" t="n">
        <v>8</v>
      </c>
      <c r="BB8" s="12"/>
      <c r="BC8" s="12" t="n">
        <v>31</v>
      </c>
      <c r="BD8" s="12" t="n">
        <v>30</v>
      </c>
      <c r="BE8" s="12" t="n">
        <v>28</v>
      </c>
      <c r="BF8" s="12" t="n">
        <v>13</v>
      </c>
      <c r="BG8" s="12" t="n">
        <v>1</v>
      </c>
    </row>
    <row r="9">
      <c r="B9" s="20" t="s">
        <v>721</v>
      </c>
      <c r="C9" s="19" t="n">
        <v>0.276709949674839</v>
      </c>
      <c r="D9" s="19" t="n">
        <v>0.263877633611059</v>
      </c>
      <c r="E9" s="19" t="n">
        <v>0.288860226072786</v>
      </c>
      <c r="F9" s="19"/>
      <c r="G9" s="19" t="n">
        <v>0.393250577305139</v>
      </c>
      <c r="H9" s="19" t="n">
        <v>0.28157925133</v>
      </c>
      <c r="I9" s="19" t="n">
        <v>0.363850733243765</v>
      </c>
      <c r="J9" s="19" t="n">
        <v>0.33304844605935</v>
      </c>
      <c r="K9" s="19" t="n">
        <v>0.270025344615569</v>
      </c>
      <c r="L9" s="19" t="n">
        <v>0.183916424155863</v>
      </c>
      <c r="M9" s="19"/>
      <c r="N9" s="19" t="n">
        <v>0.223237303416792</v>
      </c>
      <c r="O9" s="19" t="n">
        <v>0.282801407813277</v>
      </c>
      <c r="P9" s="19" t="n">
        <v>0.416560314337024</v>
      </c>
      <c r="Q9" s="19" t="n">
        <v>0.212132952157676</v>
      </c>
      <c r="R9" s="19"/>
      <c r="S9" s="19" t="n">
        <v>0.45660637898016</v>
      </c>
      <c r="T9" s="19" t="n">
        <v>0.382338345945751</v>
      </c>
      <c r="U9" s="19" t="n">
        <v>0.441533714553464</v>
      </c>
      <c r="V9" s="19" t="n">
        <v>0</v>
      </c>
      <c r="W9" s="19" t="n">
        <v>0.354246661698686</v>
      </c>
      <c r="X9" s="19" t="n">
        <v>0.637012105213763</v>
      </c>
      <c r="Y9" s="19" t="n">
        <v>0.200414695403393</v>
      </c>
      <c r="Z9" s="19" t="n">
        <v>0</v>
      </c>
      <c r="AA9" s="19" t="n">
        <v>0.0848377426633552</v>
      </c>
      <c r="AB9" s="19" t="n">
        <v>0.30750301274576</v>
      </c>
      <c r="AC9" s="19" t="n">
        <v>0.2703456654302</v>
      </c>
      <c r="AD9" s="19" t="n">
        <v>0.332767164348626</v>
      </c>
      <c r="AE9" s="19"/>
      <c r="AF9" s="19" t="n">
        <v>0.235051003846544</v>
      </c>
      <c r="AG9" s="19" t="n">
        <v>0.255501779921175</v>
      </c>
      <c r="AH9" s="19" t="n">
        <v>0.333221410139666</v>
      </c>
      <c r="AI9" s="19"/>
      <c r="AJ9" s="19" t="n">
        <v>0.170139380212267</v>
      </c>
      <c r="AK9" s="19" t="n">
        <v>0.276224341707886</v>
      </c>
      <c r="AL9" s="19" t="n">
        <v>0</v>
      </c>
      <c r="AM9" s="19" t="n">
        <v>0.514428609656389</v>
      </c>
      <c r="AN9" s="19" t="n">
        <v>0.435471464455278</v>
      </c>
      <c r="AO9" s="19"/>
      <c r="AP9" s="19" t="n">
        <v>0.210577708095123</v>
      </c>
      <c r="AQ9" s="19" t="n">
        <v>0.295898443270963</v>
      </c>
      <c r="AR9" s="19" t="n">
        <v>0</v>
      </c>
      <c r="AS9" s="19" t="n">
        <v>0.230608726285746</v>
      </c>
      <c r="AT9" s="19" t="n">
        <v>1</v>
      </c>
      <c r="AU9" s="19"/>
      <c r="AV9" s="19" t="n">
        <v>0.346477395810756</v>
      </c>
      <c r="AW9" s="19" t="n">
        <v>0.177456422908747</v>
      </c>
      <c r="AX9" s="19" t="n">
        <v>0.307623125237234</v>
      </c>
      <c r="AY9" s="19" t="n">
        <v>0.182616394663327</v>
      </c>
      <c r="AZ9" s="19" t="n">
        <v>0.490124528717848</v>
      </c>
      <c r="BA9" s="19" t="n">
        <v>0.108764033957331</v>
      </c>
      <c r="BB9" s="19"/>
      <c r="BC9" s="19" t="n">
        <v>0.316442168315206</v>
      </c>
      <c r="BD9" s="19" t="n">
        <v>0.347194164970126</v>
      </c>
      <c r="BE9" s="19" t="n">
        <v>0.175944093523291</v>
      </c>
      <c r="BF9" s="19" t="n">
        <v>0.438121779890171</v>
      </c>
      <c r="BG9" s="19" t="n">
        <v>0</v>
      </c>
    </row>
    <row r="10">
      <c r="B10" s="20" t="s">
        <v>689</v>
      </c>
      <c r="C10" s="19" t="n">
        <v>0.144621386851186</v>
      </c>
      <c r="D10" s="19" t="n">
        <v>0.158522460921824</v>
      </c>
      <c r="E10" s="19" t="n">
        <v>0.131459157106603</v>
      </c>
      <c r="F10" s="19"/>
      <c r="G10" s="19" t="n">
        <v>0.157546960175363</v>
      </c>
      <c r="H10" s="19" t="n">
        <v>0.411584985834038</v>
      </c>
      <c r="I10" s="19" t="n">
        <v>0</v>
      </c>
      <c r="J10" s="19" t="n">
        <v>0.189382939761012</v>
      </c>
      <c r="K10" s="19" t="n">
        <v>0.14688168232116</v>
      </c>
      <c r="L10" s="19" t="n">
        <v>0.0458401350669867</v>
      </c>
      <c r="M10" s="19"/>
      <c r="N10" s="19" t="n">
        <v>0.142713804950901</v>
      </c>
      <c r="O10" s="19" t="n">
        <v>0.102525879301247</v>
      </c>
      <c r="P10" s="19" t="n">
        <v>0.214446322060927</v>
      </c>
      <c r="Q10" s="19" t="n">
        <v>0.132531591565576</v>
      </c>
      <c r="R10" s="19"/>
      <c r="S10" s="19" t="n">
        <v>0.238911450797338</v>
      </c>
      <c r="T10" s="19" t="n">
        <v>0</v>
      </c>
      <c r="U10" s="19" t="n">
        <v>0.113001534823664</v>
      </c>
      <c r="V10" s="19" t="n">
        <v>0.212827037593626</v>
      </c>
      <c r="W10" s="19" t="n">
        <v>0.132823594569078</v>
      </c>
      <c r="X10" s="19" t="n">
        <v>0</v>
      </c>
      <c r="Y10" s="19" t="n">
        <v>0.182790782885771</v>
      </c>
      <c r="Z10" s="19" t="n">
        <v>0.4534000304562</v>
      </c>
      <c r="AA10" s="19" t="n">
        <v>0.206991302832409</v>
      </c>
      <c r="AB10" s="19" t="n">
        <v>0.0595037215076396</v>
      </c>
      <c r="AC10" s="19" t="n">
        <v>0.130369146296722</v>
      </c>
      <c r="AD10" s="19" t="n">
        <v>0</v>
      </c>
      <c r="AE10" s="19"/>
      <c r="AF10" s="19" t="n">
        <v>0.131428699239668</v>
      </c>
      <c r="AG10" s="19" t="n">
        <v>0.176929542511139</v>
      </c>
      <c r="AH10" s="19" t="n">
        <v>0.135726342969176</v>
      </c>
      <c r="AI10" s="19"/>
      <c r="AJ10" s="19" t="n">
        <v>0.103071643520644</v>
      </c>
      <c r="AK10" s="19" t="n">
        <v>0.291171401835796</v>
      </c>
      <c r="AL10" s="19" t="n">
        <v>0.227922333434659</v>
      </c>
      <c r="AM10" s="19" t="n">
        <v>0</v>
      </c>
      <c r="AN10" s="19" t="n">
        <v>0</v>
      </c>
      <c r="AO10" s="19"/>
      <c r="AP10" s="19" t="n">
        <v>0.0331058792602732</v>
      </c>
      <c r="AQ10" s="19" t="n">
        <v>0.247366397005649</v>
      </c>
      <c r="AR10" s="19" t="n">
        <v>0.611944251512815</v>
      </c>
      <c r="AS10" s="19" t="n">
        <v>0.0758434213763024</v>
      </c>
      <c r="AT10" s="19" t="n">
        <v>0</v>
      </c>
      <c r="AU10" s="19"/>
      <c r="AV10" s="19" t="n">
        <v>0.217345598663823</v>
      </c>
      <c r="AW10" s="19" t="n">
        <v>0</v>
      </c>
      <c r="AX10" s="19" t="n">
        <v>0.285190956991608</v>
      </c>
      <c r="AY10" s="19" t="n">
        <v>0.105382652625219</v>
      </c>
      <c r="AZ10" s="19" t="n">
        <v>0.509875471282152</v>
      </c>
      <c r="BA10" s="19" t="n">
        <v>0.10499136890767</v>
      </c>
      <c r="BB10" s="19"/>
      <c r="BC10" s="19" t="n">
        <v>0.130278926253911</v>
      </c>
      <c r="BD10" s="19" t="n">
        <v>0.0879312449487869</v>
      </c>
      <c r="BE10" s="19" t="n">
        <v>0.290055381883893</v>
      </c>
      <c r="BF10" s="19" t="n">
        <v>0.0432193842356322</v>
      </c>
      <c r="BG10" s="19" t="n">
        <v>0</v>
      </c>
    </row>
    <row r="11">
      <c r="B11" s="20" t="s">
        <v>690</v>
      </c>
      <c r="C11" s="19" t="n">
        <v>0.199474668968165</v>
      </c>
      <c r="D11" s="19" t="n">
        <v>0.298528587142094</v>
      </c>
      <c r="E11" s="19" t="n">
        <v>0.105685482500895</v>
      </c>
      <c r="F11" s="19"/>
      <c r="G11" s="19" t="n">
        <v>0.365386140667421</v>
      </c>
      <c r="H11" s="19" t="n">
        <v>0</v>
      </c>
      <c r="I11" s="19" t="n">
        <v>0.29264639210706</v>
      </c>
      <c r="J11" s="19" t="n">
        <v>0.232714308473413</v>
      </c>
      <c r="K11" s="19" t="n">
        <v>0.141651599525077</v>
      </c>
      <c r="L11" s="19" t="n">
        <v>0.229139184193472</v>
      </c>
      <c r="M11" s="19"/>
      <c r="N11" s="19" t="n">
        <v>0.198816877736279</v>
      </c>
      <c r="O11" s="19" t="n">
        <v>0.138781026828288</v>
      </c>
      <c r="P11" s="19" t="n">
        <v>0.198703618688281</v>
      </c>
      <c r="Q11" s="19" t="n">
        <v>0.253535459950954</v>
      </c>
      <c r="R11" s="19"/>
      <c r="S11" s="19" t="n">
        <v>0.150787364541769</v>
      </c>
      <c r="T11" s="19" t="n">
        <v>0.532927231573577</v>
      </c>
      <c r="U11" s="19" t="n">
        <v>0.223854745640305</v>
      </c>
      <c r="V11" s="19" t="n">
        <v>0.421455698527454</v>
      </c>
      <c r="W11" s="19" t="n">
        <v>0.254828614763394</v>
      </c>
      <c r="X11" s="19" t="n">
        <v>0</v>
      </c>
      <c r="Y11" s="19" t="n">
        <v>0.134411500921748</v>
      </c>
      <c r="Z11" s="19" t="n">
        <v>0</v>
      </c>
      <c r="AA11" s="19" t="n">
        <v>0.240497655585739</v>
      </c>
      <c r="AB11" s="19" t="n">
        <v>0.111500914608305</v>
      </c>
      <c r="AC11" s="19" t="n">
        <v>0</v>
      </c>
      <c r="AD11" s="19" t="n">
        <v>0</v>
      </c>
      <c r="AE11" s="19"/>
      <c r="AF11" s="19" t="n">
        <v>0.262076810187963</v>
      </c>
      <c r="AG11" s="19" t="n">
        <v>0.146282722605852</v>
      </c>
      <c r="AH11" s="19" t="n">
        <v>0.12439459760936</v>
      </c>
      <c r="AI11" s="19"/>
      <c r="AJ11" s="19" t="n">
        <v>0.25816165164784</v>
      </c>
      <c r="AK11" s="19" t="n">
        <v>0.151560580914707</v>
      </c>
      <c r="AL11" s="19" t="n">
        <v>0.544155333130682</v>
      </c>
      <c r="AM11" s="19" t="n">
        <v>0</v>
      </c>
      <c r="AN11" s="19" t="n">
        <v>0.0643358889985235</v>
      </c>
      <c r="AO11" s="19"/>
      <c r="AP11" s="19" t="n">
        <v>0.219856529984258</v>
      </c>
      <c r="AQ11" s="19" t="n">
        <v>0.155497153643819</v>
      </c>
      <c r="AR11" s="19" t="n">
        <v>0.214371745602231</v>
      </c>
      <c r="AS11" s="19" t="n">
        <v>0.346703845036726</v>
      </c>
      <c r="AT11" s="19" t="n">
        <v>0</v>
      </c>
      <c r="AU11" s="19"/>
      <c r="AV11" s="19" t="n">
        <v>0.0540865085358531</v>
      </c>
      <c r="AW11" s="19" t="n">
        <v>0.281890721000923</v>
      </c>
      <c r="AX11" s="19" t="n">
        <v>0.293020489914465</v>
      </c>
      <c r="AY11" s="19" t="n">
        <v>0.420549628520508</v>
      </c>
      <c r="AZ11" s="19" t="n">
        <v>0</v>
      </c>
      <c r="BA11" s="19" t="n">
        <v>0.26088810082463</v>
      </c>
      <c r="BB11" s="19"/>
      <c r="BC11" s="19" t="n">
        <v>0.201575895580045</v>
      </c>
      <c r="BD11" s="19" t="n">
        <v>0.20744174488475</v>
      </c>
      <c r="BE11" s="19" t="n">
        <v>0.146096397805295</v>
      </c>
      <c r="BF11" s="19" t="n">
        <v>0.0849694944816223</v>
      </c>
      <c r="BG11" s="19" t="n">
        <v>0</v>
      </c>
    </row>
    <row r="12">
      <c r="B12" s="20" t="s">
        <v>691</v>
      </c>
      <c r="C12" s="19" t="n">
        <v>0.143690458876934</v>
      </c>
      <c r="D12" s="19" t="n">
        <v>0.0996563031560838</v>
      </c>
      <c r="E12" s="19" t="n">
        <v>0.18538419212815</v>
      </c>
      <c r="F12" s="19"/>
      <c r="G12" s="19" t="n">
        <v>0</v>
      </c>
      <c r="H12" s="19" t="n">
        <v>0.186299295168692</v>
      </c>
      <c r="I12" s="19" t="n">
        <v>0.0635589105566066</v>
      </c>
      <c r="J12" s="19" t="n">
        <v>0</v>
      </c>
      <c r="K12" s="19" t="n">
        <v>0.209506973757137</v>
      </c>
      <c r="L12" s="19" t="n">
        <v>0.227682139154167</v>
      </c>
      <c r="M12" s="19"/>
      <c r="N12" s="19" t="n">
        <v>0.148725363423183</v>
      </c>
      <c r="O12" s="19" t="n">
        <v>0.240251537014144</v>
      </c>
      <c r="P12" s="19" t="n">
        <v>0.0324121447421703</v>
      </c>
      <c r="Q12" s="19" t="n">
        <v>0.135672637638637</v>
      </c>
      <c r="R12" s="19"/>
      <c r="S12" s="19" t="n">
        <v>0</v>
      </c>
      <c r="T12" s="19" t="n">
        <v>0</v>
      </c>
      <c r="U12" s="19" t="n">
        <v>0.108930779224923</v>
      </c>
      <c r="V12" s="19" t="n">
        <v>0.0914040877241381</v>
      </c>
      <c r="W12" s="19" t="n">
        <v>0</v>
      </c>
      <c r="X12" s="19" t="n">
        <v>0.362987894786237</v>
      </c>
      <c r="Y12" s="19" t="n">
        <v>0.288748955413454</v>
      </c>
      <c r="Z12" s="19" t="n">
        <v>0.335204225610999</v>
      </c>
      <c r="AA12" s="19" t="n">
        <v>0.0870715659930989</v>
      </c>
      <c r="AB12" s="19" t="n">
        <v>0.234143991211364</v>
      </c>
      <c r="AC12" s="19" t="n">
        <v>0.249452350586907</v>
      </c>
      <c r="AD12" s="19" t="n">
        <v>0.183993309024602</v>
      </c>
      <c r="AE12" s="19"/>
      <c r="AF12" s="19" t="n">
        <v>0.135021011860189</v>
      </c>
      <c r="AG12" s="19" t="n">
        <v>0.153105243763578</v>
      </c>
      <c r="AH12" s="19" t="n">
        <v>0.234483877439003</v>
      </c>
      <c r="AI12" s="19"/>
      <c r="AJ12" s="19" t="n">
        <v>0.144899034088794</v>
      </c>
      <c r="AK12" s="19" t="n">
        <v>0.127361678209343</v>
      </c>
      <c r="AL12" s="19" t="n">
        <v>0.227922333434659</v>
      </c>
      <c r="AM12" s="19" t="n">
        <v>0</v>
      </c>
      <c r="AN12" s="19" t="n">
        <v>0.133361945233363</v>
      </c>
      <c r="AO12" s="19"/>
      <c r="AP12" s="19" t="n">
        <v>0.17753480713678</v>
      </c>
      <c r="AQ12" s="19" t="n">
        <v>0.109391219507586</v>
      </c>
      <c r="AR12" s="19" t="n">
        <v>0.173684002884954</v>
      </c>
      <c r="AS12" s="19" t="n">
        <v>0.124340360044452</v>
      </c>
      <c r="AT12" s="19" t="n">
        <v>0</v>
      </c>
      <c r="AU12" s="19"/>
      <c r="AV12" s="19" t="n">
        <v>0.169470042680168</v>
      </c>
      <c r="AW12" s="19" t="n">
        <v>0.195056392499723</v>
      </c>
      <c r="AX12" s="19" t="n">
        <v>0.114165427856693</v>
      </c>
      <c r="AY12" s="19" t="n">
        <v>0.119728991841848</v>
      </c>
      <c r="AZ12" s="19" t="n">
        <v>0</v>
      </c>
      <c r="BA12" s="19" t="n">
        <v>0.13881809646903</v>
      </c>
      <c r="BB12" s="19"/>
      <c r="BC12" s="19" t="n">
        <v>0.1232823492121</v>
      </c>
      <c r="BD12" s="19" t="n">
        <v>0.14277245465454</v>
      </c>
      <c r="BE12" s="19" t="n">
        <v>0.195257626554798</v>
      </c>
      <c r="BF12" s="19" t="n">
        <v>0.117227495893712</v>
      </c>
      <c r="BG12" s="19" t="n">
        <v>1</v>
      </c>
    </row>
    <row r="13">
      <c r="B13" s="20" t="s">
        <v>692</v>
      </c>
      <c r="C13" s="19" t="n">
        <v>0.0867620056964642</v>
      </c>
      <c r="D13" s="19" t="n">
        <v>0.0931894040832631</v>
      </c>
      <c r="E13" s="19" t="n">
        <v>0.0806762245692561</v>
      </c>
      <c r="F13" s="19"/>
      <c r="G13" s="19" t="n">
        <v>0.083816321852077</v>
      </c>
      <c r="H13" s="19" t="n">
        <v>0.0652097189777224</v>
      </c>
      <c r="I13" s="19" t="n">
        <v>0.0623888059448738</v>
      </c>
      <c r="J13" s="19" t="n">
        <v>0.147791357462933</v>
      </c>
      <c r="K13" s="19" t="n">
        <v>0.0452928636127248</v>
      </c>
      <c r="L13" s="19" t="n">
        <v>0.10117436648689</v>
      </c>
      <c r="M13" s="19"/>
      <c r="N13" s="19" t="n">
        <v>0.110649947479598</v>
      </c>
      <c r="O13" s="19" t="n">
        <v>0.0984083548871135</v>
      </c>
      <c r="P13" s="19" t="n">
        <v>0.0651911951628026</v>
      </c>
      <c r="Q13" s="19" t="n">
        <v>0.0735831635445519</v>
      </c>
      <c r="R13" s="19"/>
      <c r="S13" s="19" t="n">
        <v>0.153694805680732</v>
      </c>
      <c r="T13" s="19" t="n">
        <v>0</v>
      </c>
      <c r="U13" s="19" t="n">
        <v>0</v>
      </c>
      <c r="V13" s="19" t="n">
        <v>0</v>
      </c>
      <c r="W13" s="19" t="n">
        <v>0</v>
      </c>
      <c r="X13" s="19" t="n">
        <v>0</v>
      </c>
      <c r="Y13" s="19" t="n">
        <v>0.0604503165974115</v>
      </c>
      <c r="Z13" s="19" t="n">
        <v>0.211395743932801</v>
      </c>
      <c r="AA13" s="19" t="n">
        <v>0.222319960814348</v>
      </c>
      <c r="AB13" s="19" t="n">
        <v>0.0483414827777404</v>
      </c>
      <c r="AC13" s="19" t="n">
        <v>0.242003745232542</v>
      </c>
      <c r="AD13" s="19" t="n">
        <v>0.167460242334097</v>
      </c>
      <c r="AE13" s="19"/>
      <c r="AF13" s="19" t="n">
        <v>0.0424022216150533</v>
      </c>
      <c r="AG13" s="19" t="n">
        <v>0.11909873333606</v>
      </c>
      <c r="AH13" s="19" t="n">
        <v>0.100078316235858</v>
      </c>
      <c r="AI13" s="19"/>
      <c r="AJ13" s="19" t="n">
        <v>0.0653485911436988</v>
      </c>
      <c r="AK13" s="19" t="n">
        <v>0.102851189333554</v>
      </c>
      <c r="AL13" s="19" t="n">
        <v>0</v>
      </c>
      <c r="AM13" s="19" t="n">
        <v>0</v>
      </c>
      <c r="AN13" s="19" t="n">
        <v>0.107685436843219</v>
      </c>
      <c r="AO13" s="19"/>
      <c r="AP13" s="19" t="n">
        <v>0.0753487410674999</v>
      </c>
      <c r="AQ13" s="19" t="n">
        <v>0.125106471517486</v>
      </c>
      <c r="AR13" s="19" t="n">
        <v>0</v>
      </c>
      <c r="AS13" s="19" t="n">
        <v>0</v>
      </c>
      <c r="AT13" s="19" t="n">
        <v>0</v>
      </c>
      <c r="AU13" s="19"/>
      <c r="AV13" s="19" t="n">
        <v>0.155816228072227</v>
      </c>
      <c r="AW13" s="19" t="n">
        <v>0.0827851949094066</v>
      </c>
      <c r="AX13" s="19" t="n">
        <v>0</v>
      </c>
      <c r="AY13" s="19" t="n">
        <v>0</v>
      </c>
      <c r="AZ13" s="19" t="n">
        <v>0</v>
      </c>
      <c r="BA13" s="19" t="n">
        <v>0.131983338069772</v>
      </c>
      <c r="BB13" s="19"/>
      <c r="BC13" s="19" t="n">
        <v>0.0660137769675016</v>
      </c>
      <c r="BD13" s="19" t="n">
        <v>0.0832159756484338</v>
      </c>
      <c r="BE13" s="19" t="n">
        <v>0.0671488856175776</v>
      </c>
      <c r="BF13" s="19" t="n">
        <v>0.158608504568787</v>
      </c>
      <c r="BG13" s="19" t="n">
        <v>0</v>
      </c>
    </row>
    <row r="14">
      <c r="B14" s="20" t="s">
        <v>598</v>
      </c>
      <c r="C14" s="19" t="n">
        <v>0.0535452628552357</v>
      </c>
      <c r="D14" s="19" t="n">
        <v>0.0569378948712637</v>
      </c>
      <c r="E14" s="19" t="n">
        <v>0.0503329497773485</v>
      </c>
      <c r="F14" s="19"/>
      <c r="G14" s="19" t="n">
        <v>0</v>
      </c>
      <c r="H14" s="19" t="n">
        <v>0</v>
      </c>
      <c r="I14" s="19" t="n">
        <v>0</v>
      </c>
      <c r="J14" s="19" t="n">
        <v>0</v>
      </c>
      <c r="K14" s="19" t="n">
        <v>0.102155872412062</v>
      </c>
      <c r="L14" s="19" t="n">
        <v>0.114852353548629</v>
      </c>
      <c r="M14" s="19"/>
      <c r="N14" s="19" t="n">
        <v>0.0395723449669086</v>
      </c>
      <c r="O14" s="19" t="n">
        <v>0.071355903515107</v>
      </c>
      <c r="P14" s="19" t="n">
        <v>0</v>
      </c>
      <c r="Q14" s="19" t="n">
        <v>0.0874421633058337</v>
      </c>
      <c r="R14" s="19"/>
      <c r="S14" s="19" t="n">
        <v>0</v>
      </c>
      <c r="T14" s="19" t="n">
        <v>0</v>
      </c>
      <c r="U14" s="19" t="n">
        <v>0.112679225757644</v>
      </c>
      <c r="V14" s="19" t="n">
        <v>0.0978978759859813</v>
      </c>
      <c r="W14" s="19" t="n">
        <v>0.258101128968843</v>
      </c>
      <c r="X14" s="19" t="n">
        <v>0</v>
      </c>
      <c r="Y14" s="19" t="n">
        <v>0</v>
      </c>
      <c r="Z14" s="19" t="n">
        <v>0</v>
      </c>
      <c r="AA14" s="19" t="n">
        <v>0</v>
      </c>
      <c r="AB14" s="19" t="n">
        <v>0.12063274777037</v>
      </c>
      <c r="AC14" s="19" t="n">
        <v>0</v>
      </c>
      <c r="AD14" s="19" t="n">
        <v>0</v>
      </c>
      <c r="AE14" s="19"/>
      <c r="AF14" s="19" t="n">
        <v>0.0950940734866881</v>
      </c>
      <c r="AG14" s="19" t="n">
        <v>0.0453178490245888</v>
      </c>
      <c r="AH14" s="19" t="n">
        <v>0</v>
      </c>
      <c r="AI14" s="19"/>
      <c r="AJ14" s="19" t="n">
        <v>0.126852827154336</v>
      </c>
      <c r="AK14" s="19" t="n">
        <v>0</v>
      </c>
      <c r="AL14" s="19" t="n">
        <v>0</v>
      </c>
      <c r="AM14" s="19" t="n">
        <v>0</v>
      </c>
      <c r="AN14" s="19" t="n">
        <v>0.06777080694727</v>
      </c>
      <c r="AO14" s="19"/>
      <c r="AP14" s="19" t="n">
        <v>0.134428278730483</v>
      </c>
      <c r="AQ14" s="19" t="n">
        <v>0.0230816246720146</v>
      </c>
      <c r="AR14" s="19" t="n">
        <v>0</v>
      </c>
      <c r="AS14" s="19" t="n">
        <v>0.0941331079737548</v>
      </c>
      <c r="AT14" s="19" t="n">
        <v>0</v>
      </c>
      <c r="AU14" s="19"/>
      <c r="AV14" s="19" t="n">
        <v>0.0287474472786927</v>
      </c>
      <c r="AW14" s="19" t="n">
        <v>0.0989432240573316</v>
      </c>
      <c r="AX14" s="19" t="n">
        <v>0</v>
      </c>
      <c r="AY14" s="19" t="n">
        <v>0.0481126271411062</v>
      </c>
      <c r="AZ14" s="19" t="n">
        <v>0</v>
      </c>
      <c r="BA14" s="19" t="n">
        <v>0.144077007935629</v>
      </c>
      <c r="BB14" s="19"/>
      <c r="BC14" s="19" t="n">
        <v>0.0732219411729103</v>
      </c>
      <c r="BD14" s="19" t="n">
        <v>0.0306591061417962</v>
      </c>
      <c r="BE14" s="19" t="n">
        <v>0.0364640216501356</v>
      </c>
      <c r="BF14" s="19" t="n">
        <v>0.0815961943524091</v>
      </c>
      <c r="BG14" s="19" t="n">
        <v>0</v>
      </c>
    </row>
    <row r="15">
      <c r="B15" s="20" t="s">
        <v>722</v>
      </c>
      <c r="C15" s="19" t="n">
        <v>0.0531814986149481</v>
      </c>
      <c r="D15" s="19" t="n">
        <v>0.0292877162144134</v>
      </c>
      <c r="E15" s="19" t="n">
        <v>0.0758053226320574</v>
      </c>
      <c r="F15" s="19"/>
      <c r="G15" s="19" t="n">
        <v>0</v>
      </c>
      <c r="H15" s="19" t="n">
        <v>0</v>
      </c>
      <c r="I15" s="19" t="n">
        <v>0.0684091420224081</v>
      </c>
      <c r="J15" s="19" t="n">
        <v>0.0497424832177126</v>
      </c>
      <c r="K15" s="19" t="n">
        <v>0.0844856637562704</v>
      </c>
      <c r="L15" s="19" t="n">
        <v>0.0722929952326604</v>
      </c>
      <c r="M15" s="19"/>
      <c r="N15" s="19" t="n">
        <v>0.0618050706022773</v>
      </c>
      <c r="O15" s="19" t="n">
        <v>0.0329044667853898</v>
      </c>
      <c r="P15" s="19" t="n">
        <v>0.0332114019907097</v>
      </c>
      <c r="Q15" s="19" t="n">
        <v>0.0785806091006546</v>
      </c>
      <c r="R15" s="19"/>
      <c r="S15" s="19" t="n">
        <v>0</v>
      </c>
      <c r="T15" s="19" t="n">
        <v>0</v>
      </c>
      <c r="U15" s="19" t="n">
        <v>0</v>
      </c>
      <c r="V15" s="19" t="n">
        <v>0.0705852260364209</v>
      </c>
      <c r="W15" s="19" t="n">
        <v>0</v>
      </c>
      <c r="X15" s="19" t="n">
        <v>0</v>
      </c>
      <c r="Y15" s="19" t="n">
        <v>0.133183748778223</v>
      </c>
      <c r="Z15" s="19" t="n">
        <v>0</v>
      </c>
      <c r="AA15" s="19" t="n">
        <v>0.0766112938183211</v>
      </c>
      <c r="AB15" s="19" t="n">
        <v>0.0569015942311516</v>
      </c>
      <c r="AC15" s="19" t="n">
        <v>0.107829092453629</v>
      </c>
      <c r="AD15" s="19" t="n">
        <v>0.16244589817697</v>
      </c>
      <c r="AE15" s="19"/>
      <c r="AF15" s="19" t="n">
        <v>0.0989261797638941</v>
      </c>
      <c r="AG15" s="19" t="n">
        <v>0.0407499300074374</v>
      </c>
      <c r="AH15" s="19" t="n">
        <v>0</v>
      </c>
      <c r="AI15" s="19"/>
      <c r="AJ15" s="19" t="n">
        <v>0.085341557043489</v>
      </c>
      <c r="AK15" s="19" t="n">
        <v>0.0246030475567326</v>
      </c>
      <c r="AL15" s="19" t="n">
        <v>0</v>
      </c>
      <c r="AM15" s="19" t="n">
        <v>0.485571390343611</v>
      </c>
      <c r="AN15" s="19" t="n">
        <v>0.0584418829324337</v>
      </c>
      <c r="AO15" s="19"/>
      <c r="AP15" s="19" t="n">
        <v>0.0712440656286917</v>
      </c>
      <c r="AQ15" s="19" t="n">
        <v>0.0211316104944091</v>
      </c>
      <c r="AR15" s="19" t="n">
        <v>0</v>
      </c>
      <c r="AS15" s="19" t="n">
        <v>0.128370539283019</v>
      </c>
      <c r="AT15" s="19" t="n">
        <v>0</v>
      </c>
      <c r="AU15" s="19"/>
      <c r="AV15" s="19" t="n">
        <v>0</v>
      </c>
      <c r="AW15" s="19" t="n">
        <v>0.0782754134395719</v>
      </c>
      <c r="AX15" s="19" t="n">
        <v>0</v>
      </c>
      <c r="AY15" s="19" t="n">
        <v>0.123609705207991</v>
      </c>
      <c r="AZ15" s="19" t="n">
        <v>0</v>
      </c>
      <c r="BA15" s="19" t="n">
        <v>0</v>
      </c>
      <c r="BB15" s="19"/>
      <c r="BC15" s="19" t="n">
        <v>0.0588979892752853</v>
      </c>
      <c r="BD15" s="19" t="n">
        <v>0.0278664224098991</v>
      </c>
      <c r="BE15" s="19" t="n">
        <v>0.0593528966338167</v>
      </c>
      <c r="BF15" s="19" t="n">
        <v>0.0762571465776655</v>
      </c>
      <c r="BG15" s="19" t="n">
        <v>0</v>
      </c>
    </row>
    <row r="16">
      <c r="B16" s="20" t="s">
        <v>100</v>
      </c>
      <c r="C16" s="21" t="n">
        <v>0.0420147684622286</v>
      </c>
      <c r="D16" s="21" t="n">
        <v>0</v>
      </c>
      <c r="E16" s="21" t="n">
        <v>0.0817964452129043</v>
      </c>
      <c r="F16" s="21"/>
      <c r="G16" s="21" t="n">
        <v>0</v>
      </c>
      <c r="H16" s="21" t="n">
        <v>0.0553267486895471</v>
      </c>
      <c r="I16" s="21" t="n">
        <v>0.149146016125286</v>
      </c>
      <c r="J16" s="21" t="n">
        <v>0.0473204650255806</v>
      </c>
      <c r="K16" s="21" t="n">
        <v>0</v>
      </c>
      <c r="L16" s="21" t="n">
        <v>0.0251024021613313</v>
      </c>
      <c r="M16" s="21"/>
      <c r="N16" s="21" t="n">
        <v>0.074479287424061</v>
      </c>
      <c r="O16" s="21" t="n">
        <v>0.0329714238554345</v>
      </c>
      <c r="P16" s="21" t="n">
        <v>0.0394750030180858</v>
      </c>
      <c r="Q16" s="21" t="n">
        <v>0.0265214227361158</v>
      </c>
      <c r="R16" s="21"/>
      <c r="S16" s="21" t="n">
        <v>0</v>
      </c>
      <c r="T16" s="21" t="n">
        <v>0.0847344224806719</v>
      </c>
      <c r="U16" s="21" t="n">
        <v>0</v>
      </c>
      <c r="V16" s="21" t="n">
        <v>0.105830074132379</v>
      </c>
      <c r="W16" s="21" t="n">
        <v>0</v>
      </c>
      <c r="X16" s="21" t="n">
        <v>0</v>
      </c>
      <c r="Y16" s="21" t="n">
        <v>0</v>
      </c>
      <c r="Z16" s="21" t="n">
        <v>0</v>
      </c>
      <c r="AA16" s="21" t="n">
        <v>0.0816704782927281</v>
      </c>
      <c r="AB16" s="21" t="n">
        <v>0.0614725351476687</v>
      </c>
      <c r="AC16" s="21" t="n">
        <v>0</v>
      </c>
      <c r="AD16" s="21" t="n">
        <v>0.153333386115704</v>
      </c>
      <c r="AE16" s="21"/>
      <c r="AF16" s="21" t="n">
        <v>0</v>
      </c>
      <c r="AG16" s="21" t="n">
        <v>0.0630141988301693</v>
      </c>
      <c r="AH16" s="21" t="n">
        <v>0.0720954556069371</v>
      </c>
      <c r="AI16" s="21"/>
      <c r="AJ16" s="21" t="n">
        <v>0.0461853151889313</v>
      </c>
      <c r="AK16" s="21" t="n">
        <v>0.0262277604419803</v>
      </c>
      <c r="AL16" s="21" t="n">
        <v>0</v>
      </c>
      <c r="AM16" s="21" t="n">
        <v>0</v>
      </c>
      <c r="AN16" s="21" t="n">
        <v>0.132932574589913</v>
      </c>
      <c r="AO16" s="21"/>
      <c r="AP16" s="21" t="n">
        <v>0.0779039900968917</v>
      </c>
      <c r="AQ16" s="21" t="n">
        <v>0.0225270798880739</v>
      </c>
      <c r="AR16" s="21" t="n">
        <v>0</v>
      </c>
      <c r="AS16" s="21" t="n">
        <v>0</v>
      </c>
      <c r="AT16" s="21" t="n">
        <v>0</v>
      </c>
      <c r="AU16" s="21"/>
      <c r="AV16" s="21" t="n">
        <v>0.0280567789584796</v>
      </c>
      <c r="AW16" s="21" t="n">
        <v>0.0855926311842977</v>
      </c>
      <c r="AX16" s="21" t="n">
        <v>0</v>
      </c>
      <c r="AY16" s="21" t="n">
        <v>0</v>
      </c>
      <c r="AZ16" s="21" t="n">
        <v>0</v>
      </c>
      <c r="BA16" s="21" t="n">
        <v>0.110478053835938</v>
      </c>
      <c r="BB16" s="21"/>
      <c r="BC16" s="21" t="n">
        <v>0.0302869532230403</v>
      </c>
      <c r="BD16" s="21" t="n">
        <v>0.0729188863416677</v>
      </c>
      <c r="BE16" s="21" t="n">
        <v>0.0296806963311921</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60</v>
      </c>
      <c r="E7" s="11" t="n">
        <v>60</v>
      </c>
      <c r="F7" s="11"/>
      <c r="G7" s="11" t="n">
        <v>11</v>
      </c>
      <c r="H7" s="11" t="n">
        <v>17</v>
      </c>
      <c r="I7" s="11" t="n">
        <v>14</v>
      </c>
      <c r="J7" s="11" t="n">
        <v>19</v>
      </c>
      <c r="K7" s="11" t="n">
        <v>21</v>
      </c>
      <c r="L7" s="11" t="n">
        <v>38</v>
      </c>
      <c r="M7" s="11"/>
      <c r="N7" s="11" t="n">
        <v>27</v>
      </c>
      <c r="O7" s="11" t="n">
        <v>29</v>
      </c>
      <c r="P7" s="11" t="n">
        <v>27</v>
      </c>
      <c r="Q7" s="11" t="n">
        <v>37</v>
      </c>
      <c r="R7" s="11"/>
      <c r="S7" s="11" t="n">
        <v>13</v>
      </c>
      <c r="T7" s="11" t="n">
        <v>11</v>
      </c>
      <c r="U7" s="11" t="n">
        <v>9</v>
      </c>
      <c r="V7" s="11" t="n">
        <v>10</v>
      </c>
      <c r="W7" s="11" t="n">
        <v>8</v>
      </c>
      <c r="X7" s="11" t="n">
        <v>3</v>
      </c>
      <c r="Y7" s="11" t="n">
        <v>15</v>
      </c>
      <c r="Z7" s="11" t="n">
        <v>6</v>
      </c>
      <c r="AA7" s="11" t="n">
        <v>13</v>
      </c>
      <c r="AB7" s="11" t="n">
        <v>18</v>
      </c>
      <c r="AC7" s="11" t="n">
        <v>8</v>
      </c>
      <c r="AD7" s="11" t="n">
        <v>6</v>
      </c>
      <c r="AE7" s="11"/>
      <c r="AF7" s="11" t="n">
        <v>46</v>
      </c>
      <c r="AG7" s="11" t="n">
        <v>47</v>
      </c>
      <c r="AH7" s="11" t="n">
        <v>16</v>
      </c>
      <c r="AI7" s="11"/>
      <c r="AJ7" s="11" t="n">
        <v>42</v>
      </c>
      <c r="AK7" s="11" t="n">
        <v>39</v>
      </c>
      <c r="AL7" s="11" t="n">
        <v>4</v>
      </c>
      <c r="AM7" s="11" t="n">
        <v>2</v>
      </c>
      <c r="AN7" s="11" t="n">
        <v>15</v>
      </c>
      <c r="AO7" s="11"/>
      <c r="AP7" s="11" t="n">
        <v>24</v>
      </c>
      <c r="AQ7" s="11" t="n">
        <v>46</v>
      </c>
      <c r="AR7" s="11" t="n">
        <v>5</v>
      </c>
      <c r="AS7" s="11" t="n">
        <v>22</v>
      </c>
      <c r="AT7" s="11" t="n">
        <v>1</v>
      </c>
      <c r="AU7" s="11"/>
      <c r="AV7" s="11" t="n">
        <v>37</v>
      </c>
      <c r="AW7" s="11" t="n">
        <v>22</v>
      </c>
      <c r="AX7" s="11" t="n">
        <v>7</v>
      </c>
      <c r="AY7" s="11" t="n">
        <v>23</v>
      </c>
      <c r="AZ7" s="11" t="n">
        <v>4</v>
      </c>
      <c r="BA7" s="11" t="n">
        <v>8</v>
      </c>
      <c r="BB7" s="11"/>
      <c r="BC7" s="11" t="n">
        <v>31</v>
      </c>
      <c r="BD7" s="11" t="n">
        <v>30</v>
      </c>
      <c r="BE7" s="11" t="n">
        <v>28</v>
      </c>
      <c r="BF7" s="11" t="n">
        <v>14</v>
      </c>
      <c r="BG7" s="11" t="n">
        <v>1</v>
      </c>
    </row>
    <row r="8" ht="30" customHeight="1">
      <c r="B8" s="12" t="s">
        <v>20</v>
      </c>
      <c r="C8" s="12" t="n">
        <v>119</v>
      </c>
      <c r="D8" s="12" t="n">
        <v>58</v>
      </c>
      <c r="E8" s="12" t="n">
        <v>61</v>
      </c>
      <c r="F8" s="12"/>
      <c r="G8" s="12" t="n">
        <v>10</v>
      </c>
      <c r="H8" s="12" t="n">
        <v>18</v>
      </c>
      <c r="I8" s="12" t="n">
        <v>15</v>
      </c>
      <c r="J8" s="12" t="n">
        <v>18</v>
      </c>
      <c r="K8" s="12" t="n">
        <v>20</v>
      </c>
      <c r="L8" s="12" t="n">
        <v>37</v>
      </c>
      <c r="M8" s="12"/>
      <c r="N8" s="12" t="n">
        <v>27</v>
      </c>
      <c r="O8" s="12" t="n">
        <v>31</v>
      </c>
      <c r="P8" s="12" t="n">
        <v>25</v>
      </c>
      <c r="Q8" s="12" t="n">
        <v>35</v>
      </c>
      <c r="R8" s="12"/>
      <c r="S8" s="12" t="n">
        <v>13</v>
      </c>
      <c r="T8" s="12" t="n">
        <v>11</v>
      </c>
      <c r="U8" s="12" t="n">
        <v>10</v>
      </c>
      <c r="V8" s="12" t="n">
        <v>11</v>
      </c>
      <c r="W8" s="12" t="n">
        <v>9</v>
      </c>
      <c r="X8" s="12" t="n">
        <v>4</v>
      </c>
      <c r="Y8" s="12" t="n">
        <v>14</v>
      </c>
      <c r="Z8" s="12" t="n">
        <v>5</v>
      </c>
      <c r="AA8" s="12" t="n">
        <v>12</v>
      </c>
      <c r="AB8" s="12" t="n">
        <v>16</v>
      </c>
      <c r="AC8" s="12" t="n">
        <v>8</v>
      </c>
      <c r="AD8" s="12" t="n">
        <v>6</v>
      </c>
      <c r="AE8" s="12"/>
      <c r="AF8" s="12" t="n">
        <v>44</v>
      </c>
      <c r="AG8" s="12" t="n">
        <v>47</v>
      </c>
      <c r="AH8" s="12" t="n">
        <v>17</v>
      </c>
      <c r="AI8" s="12"/>
      <c r="AJ8" s="12" t="n">
        <v>42</v>
      </c>
      <c r="AK8" s="12" t="n">
        <v>39</v>
      </c>
      <c r="AL8" s="12" t="n">
        <v>4</v>
      </c>
      <c r="AM8" s="12" t="n">
        <v>2</v>
      </c>
      <c r="AN8" s="12" t="n">
        <v>15</v>
      </c>
      <c r="AO8" s="12"/>
      <c r="AP8" s="12" t="n">
        <v>25</v>
      </c>
      <c r="AQ8" s="12" t="n">
        <v>45</v>
      </c>
      <c r="AR8" s="12" t="n">
        <v>5</v>
      </c>
      <c r="AS8" s="12" t="n">
        <v>21</v>
      </c>
      <c r="AT8" s="12" t="n">
        <v>1</v>
      </c>
      <c r="AU8" s="12"/>
      <c r="AV8" s="12" t="n">
        <v>36</v>
      </c>
      <c r="AW8" s="12" t="n">
        <v>23</v>
      </c>
      <c r="AX8" s="12" t="n">
        <v>7</v>
      </c>
      <c r="AY8" s="12" t="n">
        <v>22</v>
      </c>
      <c r="AZ8" s="12" t="n">
        <v>5</v>
      </c>
      <c r="BA8" s="12" t="n">
        <v>8</v>
      </c>
      <c r="BB8" s="12"/>
      <c r="BC8" s="12" t="n">
        <v>31</v>
      </c>
      <c r="BD8" s="12" t="n">
        <v>30</v>
      </c>
      <c r="BE8" s="12" t="n">
        <v>28</v>
      </c>
      <c r="BF8" s="12" t="n">
        <v>13</v>
      </c>
      <c r="BG8" s="12" t="n">
        <v>1</v>
      </c>
    </row>
    <row r="9">
      <c r="B9" s="20" t="s">
        <v>725</v>
      </c>
      <c r="C9" s="19" t="n">
        <v>0.0713567041577901</v>
      </c>
      <c r="D9" s="19" t="n">
        <v>0.067136121972426</v>
      </c>
      <c r="E9" s="19" t="n">
        <v>0.0753529617201461</v>
      </c>
      <c r="F9" s="19"/>
      <c r="G9" s="19" t="n">
        <v>0</v>
      </c>
      <c r="H9" s="19" t="n">
        <v>0</v>
      </c>
      <c r="I9" s="19" t="n">
        <v>0.0684091420224081</v>
      </c>
      <c r="J9" s="19" t="n">
        <v>0.0497424832177126</v>
      </c>
      <c r="K9" s="19" t="n">
        <v>0.18644419144893</v>
      </c>
      <c r="L9" s="19" t="n">
        <v>0.0744089683926826</v>
      </c>
      <c r="M9" s="19"/>
      <c r="N9" s="19" t="n">
        <v>0.0628157971786188</v>
      </c>
      <c r="O9" s="19" t="n">
        <v>0.105557822654371</v>
      </c>
      <c r="P9" s="19" t="n">
        <v>0.0332114019907097</v>
      </c>
      <c r="Q9" s="19" t="n">
        <v>0.0756229099021561</v>
      </c>
      <c r="R9" s="19"/>
      <c r="S9" s="19" t="n">
        <v>0</v>
      </c>
      <c r="T9" s="19" t="n">
        <v>0</v>
      </c>
      <c r="U9" s="19" t="n">
        <v>0</v>
      </c>
      <c r="V9" s="19" t="n">
        <v>0.0705852260364209</v>
      </c>
      <c r="W9" s="19" t="n">
        <v>0.135260984673356</v>
      </c>
      <c r="X9" s="19" t="n">
        <v>0</v>
      </c>
      <c r="Y9" s="19" t="n">
        <v>0.208772247432478</v>
      </c>
      <c r="Z9" s="19" t="n">
        <v>0</v>
      </c>
      <c r="AA9" s="19" t="n">
        <v>0.0682206066880065</v>
      </c>
      <c r="AB9" s="19" t="n">
        <v>0.0569015942311516</v>
      </c>
      <c r="AC9" s="19" t="n">
        <v>0.107829092453629</v>
      </c>
      <c r="AD9" s="19" t="n">
        <v>0.167460242334097</v>
      </c>
      <c r="AE9" s="19"/>
      <c r="AF9" s="19" t="n">
        <v>0.10351370312034</v>
      </c>
      <c r="AG9" s="19" t="n">
        <v>0.0824747506382871</v>
      </c>
      <c r="AH9" s="19" t="n">
        <v>0</v>
      </c>
      <c r="AI9" s="19"/>
      <c r="AJ9" s="19" t="n">
        <v>0.133106804531656</v>
      </c>
      <c r="AK9" s="19" t="n">
        <v>0.027905487877871</v>
      </c>
      <c r="AL9" s="19" t="n">
        <v>0</v>
      </c>
      <c r="AM9" s="19" t="n">
        <v>0.485571390343611</v>
      </c>
      <c r="AN9" s="19" t="n">
        <v>0</v>
      </c>
      <c r="AO9" s="19"/>
      <c r="AP9" s="19" t="n">
        <v>0.114491215462589</v>
      </c>
      <c r="AQ9" s="19" t="n">
        <v>0.0239680835933781</v>
      </c>
      <c r="AR9" s="19" t="n">
        <v>0</v>
      </c>
      <c r="AS9" s="19" t="n">
        <v>0.172537959837374</v>
      </c>
      <c r="AT9" s="19" t="n">
        <v>0</v>
      </c>
      <c r="AU9" s="19"/>
      <c r="AV9" s="19" t="n">
        <v>0.0298515043573748</v>
      </c>
      <c r="AW9" s="19" t="n">
        <v>0.125790788979399</v>
      </c>
      <c r="AX9" s="19" t="n">
        <v>0</v>
      </c>
      <c r="AY9" s="19" t="n">
        <v>0.123609705207991</v>
      </c>
      <c r="AZ9" s="19" t="n">
        <v>0</v>
      </c>
      <c r="BA9" s="19" t="n">
        <v>0</v>
      </c>
      <c r="BB9" s="19"/>
      <c r="BC9" s="19" t="n">
        <v>0.0662865830872591</v>
      </c>
      <c r="BD9" s="19" t="n">
        <v>0.0941832649343522</v>
      </c>
      <c r="BE9" s="19" t="n">
        <v>0.0279082941491359</v>
      </c>
      <c r="BF9" s="19" t="n">
        <v>0.145857169047678</v>
      </c>
      <c r="BG9" s="19" t="n">
        <v>0</v>
      </c>
    </row>
    <row r="10">
      <c r="B10" s="20" t="s">
        <v>689</v>
      </c>
      <c r="C10" s="19" t="n">
        <v>0.03653909607625</v>
      </c>
      <c r="D10" s="19" t="n">
        <v>0.0544815426180656</v>
      </c>
      <c r="E10" s="19" t="n">
        <v>0.0195502934583211</v>
      </c>
      <c r="F10" s="19"/>
      <c r="G10" s="19" t="n">
        <v>0.083816321852077</v>
      </c>
      <c r="H10" s="19" t="n">
        <v>0.0660384395886327</v>
      </c>
      <c r="I10" s="19" t="n">
        <v>0.0805976688167399</v>
      </c>
      <c r="J10" s="19" t="n">
        <v>0</v>
      </c>
      <c r="K10" s="19" t="n">
        <v>0</v>
      </c>
      <c r="L10" s="19" t="n">
        <v>0.0290968884033724</v>
      </c>
      <c r="M10" s="19"/>
      <c r="N10" s="19" t="n">
        <v>0.126860405252555</v>
      </c>
      <c r="O10" s="19" t="n">
        <v>0</v>
      </c>
      <c r="P10" s="19" t="n">
        <v>0.0341483859803604</v>
      </c>
      <c r="Q10" s="19" t="n">
        <v>0</v>
      </c>
      <c r="R10" s="19"/>
      <c r="S10" s="19" t="n">
        <v>0.0650566366399369</v>
      </c>
      <c r="T10" s="19" t="n">
        <v>0</v>
      </c>
      <c r="U10" s="19" t="n">
        <v>0.112679225757644</v>
      </c>
      <c r="V10" s="19" t="n">
        <v>0.212008450946776</v>
      </c>
      <c r="W10" s="19" t="n">
        <v>0</v>
      </c>
      <c r="X10" s="19" t="n">
        <v>0</v>
      </c>
      <c r="Y10" s="19" t="n">
        <v>0</v>
      </c>
      <c r="Z10" s="19" t="n">
        <v>0</v>
      </c>
      <c r="AA10" s="19" t="n">
        <v>0</v>
      </c>
      <c r="AB10" s="19" t="n">
        <v>0</v>
      </c>
      <c r="AC10" s="19" t="n">
        <v>0</v>
      </c>
      <c r="AD10" s="19" t="n">
        <v>0</v>
      </c>
      <c r="AE10" s="19"/>
      <c r="AF10" s="19" t="n">
        <v>0</v>
      </c>
      <c r="AG10" s="19" t="n">
        <v>0.0231269908998712</v>
      </c>
      <c r="AH10" s="19" t="n">
        <v>0.196851110686003</v>
      </c>
      <c r="AI10" s="19"/>
      <c r="AJ10" s="19" t="n">
        <v>0.0750370299070678</v>
      </c>
      <c r="AK10" s="19" t="n">
        <v>0</v>
      </c>
      <c r="AL10" s="19" t="n">
        <v>0</v>
      </c>
      <c r="AM10" s="19" t="n">
        <v>0</v>
      </c>
      <c r="AN10" s="19" t="n">
        <v>0.077769028439641</v>
      </c>
      <c r="AO10" s="19"/>
      <c r="AP10" s="19" t="n">
        <v>0.0435647490944724</v>
      </c>
      <c r="AQ10" s="19" t="n">
        <v>0.0458334703331868</v>
      </c>
      <c r="AR10" s="19" t="n">
        <v>0</v>
      </c>
      <c r="AS10" s="19" t="n">
        <v>0</v>
      </c>
      <c r="AT10" s="19" t="n">
        <v>0</v>
      </c>
      <c r="AU10" s="19"/>
      <c r="AV10" s="19" t="n">
        <v>0.0239870389607364</v>
      </c>
      <c r="AW10" s="19" t="n">
        <v>0.0478643198794053</v>
      </c>
      <c r="AX10" s="19" t="n">
        <v>0</v>
      </c>
      <c r="AY10" s="19" t="n">
        <v>0</v>
      </c>
      <c r="AZ10" s="19" t="n">
        <v>0.254374399654924</v>
      </c>
      <c r="BA10" s="19" t="n">
        <v>0</v>
      </c>
      <c r="BB10" s="19"/>
      <c r="BC10" s="19" t="n">
        <v>0</v>
      </c>
      <c r="BD10" s="19" t="n">
        <v>0.0680575663141017</v>
      </c>
      <c r="BE10" s="19" t="n">
        <v>0.0419812691523433</v>
      </c>
      <c r="BF10" s="19" t="n">
        <v>0.0815961943524091</v>
      </c>
      <c r="BG10" s="19" t="n">
        <v>0</v>
      </c>
    </row>
    <row r="11">
      <c r="B11" s="20" t="s">
        <v>690</v>
      </c>
      <c r="C11" s="19" t="n">
        <v>0.0579630918614291</v>
      </c>
      <c r="D11" s="19" t="n">
        <v>0.0813761623078279</v>
      </c>
      <c r="E11" s="19" t="n">
        <v>0.0357944298806598</v>
      </c>
      <c r="F11" s="19"/>
      <c r="G11" s="19" t="n">
        <v>0.0813378132556217</v>
      </c>
      <c r="H11" s="19" t="n">
        <v>0.0631529115194445</v>
      </c>
      <c r="I11" s="19" t="n">
        <v>0.0712067220681207</v>
      </c>
      <c r="J11" s="19" t="n">
        <v>0.099513356368147</v>
      </c>
      <c r="K11" s="19" t="n">
        <v>0</v>
      </c>
      <c r="L11" s="19" t="n">
        <v>0.055483560671276</v>
      </c>
      <c r="M11" s="19"/>
      <c r="N11" s="19" t="n">
        <v>0.0418055870530548</v>
      </c>
      <c r="O11" s="19" t="n">
        <v>0.0993401881335636</v>
      </c>
      <c r="P11" s="19" t="n">
        <v>0.105672541968134</v>
      </c>
      <c r="Q11" s="19" t="n">
        <v>0</v>
      </c>
      <c r="R11" s="19"/>
      <c r="S11" s="19" t="n">
        <v>0</v>
      </c>
      <c r="T11" s="19" t="n">
        <v>0</v>
      </c>
      <c r="U11" s="19" t="n">
        <v>0</v>
      </c>
      <c r="V11" s="19" t="n">
        <v>0</v>
      </c>
      <c r="W11" s="19" t="n">
        <v>0</v>
      </c>
      <c r="X11" s="19" t="n">
        <v>0</v>
      </c>
      <c r="Y11" s="19" t="n">
        <v>0.0801449857810869</v>
      </c>
      <c r="Z11" s="19" t="n">
        <v>0.211395743932801</v>
      </c>
      <c r="AA11" s="19" t="n">
        <v>0.232364403977785</v>
      </c>
      <c r="AB11" s="19" t="n">
        <v>0.112072636316959</v>
      </c>
      <c r="AC11" s="19" t="n">
        <v>0</v>
      </c>
      <c r="AD11" s="19" t="n">
        <v>0</v>
      </c>
      <c r="AE11" s="19"/>
      <c r="AF11" s="19" t="n">
        <v>0.0466799292671295</v>
      </c>
      <c r="AG11" s="19" t="n">
        <v>0.085744735827916</v>
      </c>
      <c r="AH11" s="19" t="n">
        <v>0.0476553937452967</v>
      </c>
      <c r="AI11" s="19"/>
      <c r="AJ11" s="19" t="n">
        <v>0.024467087507103</v>
      </c>
      <c r="AK11" s="19" t="n">
        <v>0.104209433141175</v>
      </c>
      <c r="AL11" s="19" t="n">
        <v>0</v>
      </c>
      <c r="AM11" s="19" t="n">
        <v>0</v>
      </c>
      <c r="AN11" s="19" t="n">
        <v>0.119176455753846</v>
      </c>
      <c r="AO11" s="19"/>
      <c r="AP11" s="19" t="n">
        <v>0.0412703417754296</v>
      </c>
      <c r="AQ11" s="19" t="n">
        <v>0.130095251439763</v>
      </c>
      <c r="AR11" s="19" t="n">
        <v>0</v>
      </c>
      <c r="AS11" s="19" t="n">
        <v>0</v>
      </c>
      <c r="AT11" s="19" t="n">
        <v>0</v>
      </c>
      <c r="AU11" s="19"/>
      <c r="AV11" s="19" t="n">
        <v>0.13288474922122</v>
      </c>
      <c r="AW11" s="19" t="n">
        <v>0.0453434687753587</v>
      </c>
      <c r="AX11" s="19" t="n">
        <v>0</v>
      </c>
      <c r="AY11" s="19" t="n">
        <v>0</v>
      </c>
      <c r="AZ11" s="19" t="n">
        <v>0</v>
      </c>
      <c r="BA11" s="19" t="n">
        <v>0.137603355734957</v>
      </c>
      <c r="BB11" s="19"/>
      <c r="BC11" s="19" t="n">
        <v>0.0332575077126302</v>
      </c>
      <c r="BD11" s="19" t="n">
        <v>0.0608604731555643</v>
      </c>
      <c r="BE11" s="19" t="n">
        <v>0.140895763743885</v>
      </c>
      <c r="BF11" s="19" t="n">
        <v>0</v>
      </c>
      <c r="BG11" s="19" t="n">
        <v>0</v>
      </c>
    </row>
    <row r="12">
      <c r="B12" s="20" t="s">
        <v>691</v>
      </c>
      <c r="C12" s="19" t="n">
        <v>0.0855050480126531</v>
      </c>
      <c r="D12" s="19" t="n">
        <v>0.10659880208194</v>
      </c>
      <c r="E12" s="19" t="n">
        <v>0.0655324303699539</v>
      </c>
      <c r="F12" s="19"/>
      <c r="G12" s="19" t="n">
        <v>0.200654870650884</v>
      </c>
      <c r="H12" s="19" t="n">
        <v>0</v>
      </c>
      <c r="I12" s="19" t="n">
        <v>0.141921099773426</v>
      </c>
      <c r="J12" s="19" t="n">
        <v>0</v>
      </c>
      <c r="K12" s="19" t="n">
        <v>0.0497645514848773</v>
      </c>
      <c r="L12" s="19" t="n">
        <v>0.133341267502546</v>
      </c>
      <c r="M12" s="19"/>
      <c r="N12" s="19" t="n">
        <v>0.0342872822810405</v>
      </c>
      <c r="O12" s="19" t="n">
        <v>0.0986490216801516</v>
      </c>
      <c r="P12" s="19" t="n">
        <v>0.0811256554888264</v>
      </c>
      <c r="Q12" s="19" t="n">
        <v>0.116973448134977</v>
      </c>
      <c r="R12" s="19"/>
      <c r="S12" s="19" t="n">
        <v>0.0704300468147246</v>
      </c>
      <c r="T12" s="19" t="n">
        <v>0</v>
      </c>
      <c r="U12" s="19" t="n">
        <v>0.120627664087208</v>
      </c>
      <c r="V12" s="19" t="n">
        <v>0.198812343954896</v>
      </c>
      <c r="W12" s="19" t="n">
        <v>0</v>
      </c>
      <c r="X12" s="19" t="n">
        <v>0</v>
      </c>
      <c r="Y12" s="19" t="n">
        <v>0.204654883142264</v>
      </c>
      <c r="Z12" s="19" t="n">
        <v>0</v>
      </c>
      <c r="AA12" s="19" t="n">
        <v>0</v>
      </c>
      <c r="AB12" s="19" t="n">
        <v>0.0575490406925749</v>
      </c>
      <c r="AC12" s="19" t="n">
        <v>0.120242929464649</v>
      </c>
      <c r="AD12" s="19" t="n">
        <v>0.183993309024602</v>
      </c>
      <c r="AE12" s="19"/>
      <c r="AF12" s="19" t="n">
        <v>0.116370640224229</v>
      </c>
      <c r="AG12" s="19" t="n">
        <v>0.0601651329245799</v>
      </c>
      <c r="AH12" s="19" t="n">
        <v>0.0613647116180885</v>
      </c>
      <c r="AI12" s="19"/>
      <c r="AJ12" s="19" t="n">
        <v>0.101164802567999</v>
      </c>
      <c r="AK12" s="19" t="n">
        <v>0.0728607215047375</v>
      </c>
      <c r="AL12" s="19" t="n">
        <v>0</v>
      </c>
      <c r="AM12" s="19" t="n">
        <v>0.514428609656389</v>
      </c>
      <c r="AN12" s="19" t="n">
        <v>0.0661938254338224</v>
      </c>
      <c r="AO12" s="19"/>
      <c r="AP12" s="19" t="n">
        <v>0.169744149337158</v>
      </c>
      <c r="AQ12" s="19" t="n">
        <v>0.0625802305031273</v>
      </c>
      <c r="AR12" s="19" t="n">
        <v>0</v>
      </c>
      <c r="AS12" s="19" t="n">
        <v>0.100034626253781</v>
      </c>
      <c r="AT12" s="19" t="n">
        <v>0</v>
      </c>
      <c r="AU12" s="19"/>
      <c r="AV12" s="19" t="n">
        <v>0.0779417351525655</v>
      </c>
      <c r="AW12" s="19" t="n">
        <v>0.0900538414379746</v>
      </c>
      <c r="AX12" s="19" t="n">
        <v>0</v>
      </c>
      <c r="AY12" s="19" t="n">
        <v>0.145788025998999</v>
      </c>
      <c r="AZ12" s="19" t="n">
        <v>0</v>
      </c>
      <c r="BA12" s="19" t="n">
        <v>0.144077007935629</v>
      </c>
      <c r="BB12" s="19"/>
      <c r="BC12" s="19" t="n">
        <v>0.0707368453075302</v>
      </c>
      <c r="BD12" s="19" t="n">
        <v>0.107014366135248</v>
      </c>
      <c r="BE12" s="19" t="n">
        <v>0.0658657415002426</v>
      </c>
      <c r="BF12" s="19" t="n">
        <v>0.0708504889162951</v>
      </c>
      <c r="BG12" s="19" t="n">
        <v>0</v>
      </c>
    </row>
    <row r="13">
      <c r="B13" s="20" t="s">
        <v>692</v>
      </c>
      <c r="C13" s="19" t="n">
        <v>0.183670596848776</v>
      </c>
      <c r="D13" s="19" t="n">
        <v>0.172685413206845</v>
      </c>
      <c r="E13" s="19" t="n">
        <v>0.194071916210634</v>
      </c>
      <c r="F13" s="19"/>
      <c r="G13" s="19" t="n">
        <v>0.240940416936278</v>
      </c>
      <c r="H13" s="19" t="n">
        <v>0.12257497648595</v>
      </c>
      <c r="I13" s="19" t="n">
        <v>0.129241428161178</v>
      </c>
      <c r="J13" s="19" t="n">
        <v>0.105140810825377</v>
      </c>
      <c r="K13" s="19" t="n">
        <v>0.0997215568657515</v>
      </c>
      <c r="L13" s="19" t="n">
        <v>0.302841496869575</v>
      </c>
      <c r="M13" s="19"/>
      <c r="N13" s="19" t="n">
        <v>0.126103360788127</v>
      </c>
      <c r="O13" s="19" t="n">
        <v>0.073599361022215</v>
      </c>
      <c r="P13" s="19" t="n">
        <v>0.0686085930335625</v>
      </c>
      <c r="Q13" s="19" t="n">
        <v>0.407431213860192</v>
      </c>
      <c r="R13" s="19"/>
      <c r="S13" s="19" t="n">
        <v>0</v>
      </c>
      <c r="T13" s="19" t="n">
        <v>0.443461492066968</v>
      </c>
      <c r="U13" s="19" t="n">
        <v>0.108930779224923</v>
      </c>
      <c r="V13" s="19" t="n">
        <v>0</v>
      </c>
      <c r="W13" s="19" t="n">
        <v>0.245680288590973</v>
      </c>
      <c r="X13" s="19" t="n">
        <v>0</v>
      </c>
      <c r="Y13" s="19" t="n">
        <v>0.375537292086374</v>
      </c>
      <c r="Z13" s="19" t="n">
        <v>0.165628649696058</v>
      </c>
      <c r="AA13" s="19" t="n">
        <v>0.226645768675535</v>
      </c>
      <c r="AB13" s="19" t="n">
        <v>0.176594950518789</v>
      </c>
      <c r="AC13" s="19" t="n">
        <v>0.130369146296722</v>
      </c>
      <c r="AD13" s="19" t="n">
        <v>0.16244589817697</v>
      </c>
      <c r="AE13" s="19"/>
      <c r="AF13" s="19" t="n">
        <v>0.253469280124384</v>
      </c>
      <c r="AG13" s="19" t="n">
        <v>0.189861348147801</v>
      </c>
      <c r="AH13" s="19" t="n">
        <v>0</v>
      </c>
      <c r="AI13" s="19"/>
      <c r="AJ13" s="19" t="n">
        <v>0.207761800504321</v>
      </c>
      <c r="AK13" s="19" t="n">
        <v>0.123283311224046</v>
      </c>
      <c r="AL13" s="19" t="n">
        <v>0.490761554151201</v>
      </c>
      <c r="AM13" s="19" t="n">
        <v>0</v>
      </c>
      <c r="AN13" s="19" t="n">
        <v>0.114721670969077</v>
      </c>
      <c r="AO13" s="19"/>
      <c r="AP13" s="19" t="n">
        <v>0.117356375074883</v>
      </c>
      <c r="AQ13" s="19" t="n">
        <v>0.102736397559826</v>
      </c>
      <c r="AR13" s="19" t="n">
        <v>0.173684002884954</v>
      </c>
      <c r="AS13" s="19" t="n">
        <v>0.411899466792241</v>
      </c>
      <c r="AT13" s="19" t="n">
        <v>0</v>
      </c>
      <c r="AU13" s="19"/>
      <c r="AV13" s="19" t="n">
        <v>0.113744075158231</v>
      </c>
      <c r="AW13" s="19" t="n">
        <v>0.128938722091352</v>
      </c>
      <c r="AX13" s="19" t="n">
        <v>0.114165427856693</v>
      </c>
      <c r="AY13" s="19" t="n">
        <v>0.4284908251647</v>
      </c>
      <c r="AZ13" s="19" t="n">
        <v>0</v>
      </c>
      <c r="BA13" s="19" t="n">
        <v>0.13881809646903</v>
      </c>
      <c r="BB13" s="19"/>
      <c r="BC13" s="19" t="n">
        <v>0.192168693425724</v>
      </c>
      <c r="BD13" s="19" t="n">
        <v>0.15264052357708</v>
      </c>
      <c r="BE13" s="19" t="n">
        <v>0.206060992952779</v>
      </c>
      <c r="BF13" s="19" t="n">
        <v>0.0463770069774172</v>
      </c>
      <c r="BG13" s="19" t="n">
        <v>1</v>
      </c>
    </row>
    <row r="14">
      <c r="B14" s="20" t="s">
        <v>598</v>
      </c>
      <c r="C14" s="19" t="n">
        <v>0.101303871386295</v>
      </c>
      <c r="D14" s="19" t="n">
        <v>0.0886269380531639</v>
      </c>
      <c r="E14" s="19" t="n">
        <v>0.113307023670756</v>
      </c>
      <c r="F14" s="19"/>
      <c r="G14" s="19" t="n">
        <v>0</v>
      </c>
      <c r="H14" s="19" t="n">
        <v>0.239945420553047</v>
      </c>
      <c r="I14" s="19" t="n">
        <v>0.0762248586058158</v>
      </c>
      <c r="J14" s="19" t="n">
        <v>0.207172378814704</v>
      </c>
      <c r="K14" s="19" t="n">
        <v>0</v>
      </c>
      <c r="L14" s="19" t="n">
        <v>0.076615769041774</v>
      </c>
      <c r="M14" s="19"/>
      <c r="N14" s="19" t="n">
        <v>0.184722293407544</v>
      </c>
      <c r="O14" s="19" t="n">
        <v>0.100541412887948</v>
      </c>
      <c r="P14" s="19" t="n">
        <v>0.0459092485381872</v>
      </c>
      <c r="Q14" s="19" t="n">
        <v>0.0770923202070892</v>
      </c>
      <c r="R14" s="19"/>
      <c r="S14" s="19" t="n">
        <v>0.248878403509597</v>
      </c>
      <c r="T14" s="19" t="n">
        <v>0</v>
      </c>
      <c r="U14" s="19" t="n">
        <v>0</v>
      </c>
      <c r="V14" s="19" t="n">
        <v>0.298223516286906</v>
      </c>
      <c r="W14" s="19" t="n">
        <v>0.131988470467907</v>
      </c>
      <c r="X14" s="19" t="n">
        <v>0</v>
      </c>
      <c r="Y14" s="19" t="n">
        <v>0.071348310915384</v>
      </c>
      <c r="Z14" s="19" t="n">
        <v>0.283824454541259</v>
      </c>
      <c r="AA14" s="19" t="n">
        <v>0</v>
      </c>
      <c r="AB14" s="19" t="n">
        <v>0</v>
      </c>
      <c r="AC14" s="19" t="n">
        <v>0.233798060697216</v>
      </c>
      <c r="AD14" s="19" t="n">
        <v>0</v>
      </c>
      <c r="AE14" s="19"/>
      <c r="AF14" s="19" t="n">
        <v>0.10447646099627</v>
      </c>
      <c r="AG14" s="19" t="n">
        <v>0.0658157089291848</v>
      </c>
      <c r="AH14" s="19" t="n">
        <v>0.119965184823798</v>
      </c>
      <c r="AI14" s="19"/>
      <c r="AJ14" s="19" t="n">
        <v>0.0692552131188604</v>
      </c>
      <c r="AK14" s="19" t="n">
        <v>0.159406857728526</v>
      </c>
      <c r="AL14" s="19" t="n">
        <v>0.227922333434659</v>
      </c>
      <c r="AM14" s="19" t="n">
        <v>0</v>
      </c>
      <c r="AN14" s="19" t="n">
        <v>0.0671681197995408</v>
      </c>
      <c r="AO14" s="19"/>
      <c r="AP14" s="19" t="n">
        <v>0</v>
      </c>
      <c r="AQ14" s="19" t="n">
        <v>0.162784596149308</v>
      </c>
      <c r="AR14" s="19" t="n">
        <v>0.173684002884954</v>
      </c>
      <c r="AS14" s="19" t="n">
        <v>0.0828003846311206</v>
      </c>
      <c r="AT14" s="19" t="n">
        <v>0</v>
      </c>
      <c r="AU14" s="19"/>
      <c r="AV14" s="19" t="n">
        <v>0.111662254918801</v>
      </c>
      <c r="AW14" s="19" t="n">
        <v>0.0514744751865886</v>
      </c>
      <c r="AX14" s="19" t="n">
        <v>0.302187033430247</v>
      </c>
      <c r="AY14" s="19" t="n">
        <v>0.0797295952211909</v>
      </c>
      <c r="AZ14" s="19" t="n">
        <v>0</v>
      </c>
      <c r="BA14" s="19" t="n">
        <v>0.10499136890767</v>
      </c>
      <c r="BB14" s="19"/>
      <c r="BC14" s="19" t="n">
        <v>0.0684636098798952</v>
      </c>
      <c r="BD14" s="19" t="n">
        <v>0.0676910507683225</v>
      </c>
      <c r="BE14" s="19" t="n">
        <v>0.0414544435151018</v>
      </c>
      <c r="BF14" s="19" t="n">
        <v>0.28909856576929</v>
      </c>
      <c r="BG14" s="19" t="n">
        <v>0</v>
      </c>
    </row>
    <row r="15">
      <c r="B15" s="20" t="s">
        <v>726</v>
      </c>
      <c r="C15" s="19" t="n">
        <v>0.379331061019402</v>
      </c>
      <c r="D15" s="19" t="n">
        <v>0.364116648562216</v>
      </c>
      <c r="E15" s="19" t="n">
        <v>0.393736825003735</v>
      </c>
      <c r="F15" s="19"/>
      <c r="G15" s="19" t="n">
        <v>0.393250577305139</v>
      </c>
      <c r="H15" s="19" t="n">
        <v>0.452961503163379</v>
      </c>
      <c r="I15" s="19" t="n">
        <v>0.363850733243765</v>
      </c>
      <c r="J15" s="19" t="n">
        <v>0.487827277172873</v>
      </c>
      <c r="K15" s="19" t="n">
        <v>0.510947524015535</v>
      </c>
      <c r="L15" s="19" t="n">
        <v>0.221550569002206</v>
      </c>
      <c r="M15" s="19"/>
      <c r="N15" s="19" t="n">
        <v>0.373264599981636</v>
      </c>
      <c r="O15" s="19" t="n">
        <v>0.421337615454538</v>
      </c>
      <c r="P15" s="19" t="n">
        <v>0.523813609379281</v>
      </c>
      <c r="Q15" s="19" t="n">
        <v>0.243229046975392</v>
      </c>
      <c r="R15" s="19"/>
      <c r="S15" s="19" t="n">
        <v>0.615634913035741</v>
      </c>
      <c r="T15" s="19" t="n">
        <v>0.38977103904432</v>
      </c>
      <c r="U15" s="19" t="n">
        <v>0.657762330930225</v>
      </c>
      <c r="V15" s="19" t="n">
        <v>0.220370462775001</v>
      </c>
      <c r="W15" s="19" t="n">
        <v>0.487070256267764</v>
      </c>
      <c r="X15" s="19" t="n">
        <v>0.637012105213763</v>
      </c>
      <c r="Y15" s="19" t="n">
        <v>0.0595422806424128</v>
      </c>
      <c r="Z15" s="19" t="n">
        <v>0.169575575914941</v>
      </c>
      <c r="AA15" s="19" t="n">
        <v>0.228017405954305</v>
      </c>
      <c r="AB15" s="19" t="n">
        <v>0.478507648861705</v>
      </c>
      <c r="AC15" s="19" t="n">
        <v>0.278551349965526</v>
      </c>
      <c r="AD15" s="19" t="n">
        <v>0.486100550464331</v>
      </c>
      <c r="AE15" s="19"/>
      <c r="AF15" s="19" t="n">
        <v>0.299587282700739</v>
      </c>
      <c r="AG15" s="19" t="n">
        <v>0.390324565619584</v>
      </c>
      <c r="AH15" s="19" t="n">
        <v>0.463312360479089</v>
      </c>
      <c r="AI15" s="19"/>
      <c r="AJ15" s="19" t="n">
        <v>0.238286529837713</v>
      </c>
      <c r="AK15" s="19" t="n">
        <v>0.417021424583505</v>
      </c>
      <c r="AL15" s="19" t="n">
        <v>0.281316112414141</v>
      </c>
      <c r="AM15" s="19" t="n">
        <v>0</v>
      </c>
      <c r="AN15" s="19" t="n">
        <v>0.554970899604073</v>
      </c>
      <c r="AO15" s="19"/>
      <c r="AP15" s="19" t="n">
        <v>0.259004651859472</v>
      </c>
      <c r="AQ15" s="19" t="n">
        <v>0.390137632351738</v>
      </c>
      <c r="AR15" s="19" t="n">
        <v>0.652631994230092</v>
      </c>
      <c r="AS15" s="19" t="n">
        <v>0.232727562485483</v>
      </c>
      <c r="AT15" s="19" t="n">
        <v>1</v>
      </c>
      <c r="AU15" s="19"/>
      <c r="AV15" s="19" t="n">
        <v>0.434081269484798</v>
      </c>
      <c r="AW15" s="19" t="n">
        <v>0.230841531030832</v>
      </c>
      <c r="AX15" s="19" t="n">
        <v>0.58364753871306</v>
      </c>
      <c r="AY15" s="19" t="n">
        <v>0.222381848407119</v>
      </c>
      <c r="AZ15" s="19" t="n">
        <v>0.745625600345076</v>
      </c>
      <c r="BA15" s="19" t="n">
        <v>0.351225425863041</v>
      </c>
      <c r="BB15" s="19"/>
      <c r="BC15" s="19" t="n">
        <v>0.416398281942194</v>
      </c>
      <c r="BD15" s="19" t="n">
        <v>0.352756803226046</v>
      </c>
      <c r="BE15" s="19" t="n">
        <v>0.427682199057557</v>
      </c>
      <c r="BF15" s="19" t="n">
        <v>0.36622057493691</v>
      </c>
      <c r="BG15" s="19" t="n">
        <v>0</v>
      </c>
    </row>
    <row r="16">
      <c r="B16" s="20" t="s">
        <v>100</v>
      </c>
      <c r="C16" s="21" t="n">
        <v>0.084330530637404</v>
      </c>
      <c r="D16" s="21" t="n">
        <v>0.0649783711975158</v>
      </c>
      <c r="E16" s="21" t="n">
        <v>0.102654119685795</v>
      </c>
      <c r="F16" s="21"/>
      <c r="G16" s="21" t="n">
        <v>0</v>
      </c>
      <c r="H16" s="21" t="n">
        <v>0.0553267486895471</v>
      </c>
      <c r="I16" s="21" t="n">
        <v>0.0685483473085466</v>
      </c>
      <c r="J16" s="21" t="n">
        <v>0.0506036936011865</v>
      </c>
      <c r="K16" s="21" t="n">
        <v>0.153122176184906</v>
      </c>
      <c r="L16" s="21" t="n">
        <v>0.106661480116568</v>
      </c>
      <c r="M16" s="21"/>
      <c r="N16" s="21" t="n">
        <v>0.0501406740574238</v>
      </c>
      <c r="O16" s="21" t="n">
        <v>0.100974578167212</v>
      </c>
      <c r="P16" s="21" t="n">
        <v>0.107510563620939</v>
      </c>
      <c r="Q16" s="21" t="n">
        <v>0.0796510609201935</v>
      </c>
      <c r="R16" s="21"/>
      <c r="S16" s="21" t="n">
        <v>0</v>
      </c>
      <c r="T16" s="21" t="n">
        <v>0.166767468888712</v>
      </c>
      <c r="U16" s="21" t="n">
        <v>0</v>
      </c>
      <c r="V16" s="21" t="n">
        <v>0</v>
      </c>
      <c r="W16" s="21" t="n">
        <v>0</v>
      </c>
      <c r="X16" s="21" t="n">
        <v>0.362987894786237</v>
      </c>
      <c r="Y16" s="21" t="n">
        <v>0</v>
      </c>
      <c r="Z16" s="21" t="n">
        <v>0.169575575914941</v>
      </c>
      <c r="AA16" s="21" t="n">
        <v>0.244751814704369</v>
      </c>
      <c r="AB16" s="21" t="n">
        <v>0.11837412937882</v>
      </c>
      <c r="AC16" s="21" t="n">
        <v>0.129209421122258</v>
      </c>
      <c r="AD16" s="21" t="n">
        <v>0</v>
      </c>
      <c r="AE16" s="21"/>
      <c r="AF16" s="21" t="n">
        <v>0.0759027035669086</v>
      </c>
      <c r="AG16" s="21" t="n">
        <v>0.102486767012776</v>
      </c>
      <c r="AH16" s="21" t="n">
        <v>0.110851238647726</v>
      </c>
      <c r="AI16" s="21"/>
      <c r="AJ16" s="21" t="n">
        <v>0.150920732025279</v>
      </c>
      <c r="AK16" s="21" t="n">
        <v>0.09531276394014</v>
      </c>
      <c r="AL16" s="21" t="n">
        <v>0</v>
      </c>
      <c r="AM16" s="21" t="n">
        <v>0</v>
      </c>
      <c r="AN16" s="21" t="n">
        <v>0</v>
      </c>
      <c r="AO16" s="21"/>
      <c r="AP16" s="21" t="n">
        <v>0.254568517395996</v>
      </c>
      <c r="AQ16" s="21" t="n">
        <v>0.0818643380696729</v>
      </c>
      <c r="AR16" s="21" t="n">
        <v>0</v>
      </c>
      <c r="AS16" s="21" t="n">
        <v>0</v>
      </c>
      <c r="AT16" s="21" t="n">
        <v>0</v>
      </c>
      <c r="AU16" s="21"/>
      <c r="AV16" s="21" t="n">
        <v>0.075847372746273</v>
      </c>
      <c r="AW16" s="21" t="n">
        <v>0.279692852619089</v>
      </c>
      <c r="AX16" s="21" t="n">
        <v>0</v>
      </c>
      <c r="AY16" s="21" t="n">
        <v>0</v>
      </c>
      <c r="AZ16" s="21" t="n">
        <v>0</v>
      </c>
      <c r="BA16" s="21" t="n">
        <v>0.123284745089673</v>
      </c>
      <c r="BB16" s="21"/>
      <c r="BC16" s="21" t="n">
        <v>0.152688478644768</v>
      </c>
      <c r="BD16" s="21" t="n">
        <v>0.0967959518892846</v>
      </c>
      <c r="BE16" s="21" t="n">
        <v>0.0481512959289543</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13</v>
      </c>
      <c r="H7" s="11" t="n">
        <v>17</v>
      </c>
      <c r="I7" s="11" t="n">
        <v>17</v>
      </c>
      <c r="J7" s="11" t="n">
        <v>28</v>
      </c>
      <c r="K7" s="11" t="n">
        <v>16</v>
      </c>
      <c r="L7" s="11" t="n">
        <v>25</v>
      </c>
      <c r="M7" s="11"/>
      <c r="N7" s="11" t="n">
        <v>30</v>
      </c>
      <c r="O7" s="11" t="n">
        <v>29</v>
      </c>
      <c r="P7" s="11" t="n">
        <v>18</v>
      </c>
      <c r="Q7" s="11" t="n">
        <v>39</v>
      </c>
      <c r="R7" s="11"/>
      <c r="S7" s="11" t="n">
        <v>10</v>
      </c>
      <c r="T7" s="11" t="n">
        <v>16</v>
      </c>
      <c r="U7" s="11" t="n">
        <v>9</v>
      </c>
      <c r="V7" s="11" t="n">
        <v>12</v>
      </c>
      <c r="W7" s="11" t="n">
        <v>10</v>
      </c>
      <c r="X7" s="11" t="n">
        <v>13</v>
      </c>
      <c r="Y7" s="11" t="n">
        <v>11</v>
      </c>
      <c r="Z7" s="11" t="n">
        <v>5</v>
      </c>
      <c r="AA7" s="11" t="n">
        <v>11</v>
      </c>
      <c r="AB7" s="11" t="n">
        <v>10</v>
      </c>
      <c r="AC7" s="11" t="n">
        <v>5</v>
      </c>
      <c r="AD7" s="11" t="n">
        <v>4</v>
      </c>
      <c r="AE7" s="11"/>
      <c r="AF7" s="11" t="n">
        <v>38</v>
      </c>
      <c r="AG7" s="11" t="n">
        <v>49</v>
      </c>
      <c r="AH7" s="11" t="n">
        <v>17</v>
      </c>
      <c r="AI7" s="11"/>
      <c r="AJ7" s="11" t="n">
        <v>40</v>
      </c>
      <c r="AK7" s="11" t="n">
        <v>30</v>
      </c>
      <c r="AL7" s="11" t="n">
        <v>5</v>
      </c>
      <c r="AM7" s="11" t="n">
        <v>2</v>
      </c>
      <c r="AN7" s="11" t="n">
        <v>17</v>
      </c>
      <c r="AO7" s="11"/>
      <c r="AP7" s="11" t="n">
        <v>21</v>
      </c>
      <c r="AQ7" s="11" t="n">
        <v>37</v>
      </c>
      <c r="AR7" s="11" t="n">
        <v>9</v>
      </c>
      <c r="AS7" s="11" t="n">
        <v>24</v>
      </c>
      <c r="AT7" s="11" t="n">
        <v>8</v>
      </c>
      <c r="AU7" s="11"/>
      <c r="AV7" s="11" t="n">
        <v>27</v>
      </c>
      <c r="AW7" s="11" t="n">
        <v>20</v>
      </c>
      <c r="AX7" s="11" t="n">
        <v>9</v>
      </c>
      <c r="AY7" s="11" t="n">
        <v>29</v>
      </c>
      <c r="AZ7" s="11" t="n">
        <v>9</v>
      </c>
      <c r="BA7" s="11" t="n">
        <v>9</v>
      </c>
      <c r="BB7" s="11"/>
      <c r="BC7" s="11" t="n">
        <v>26</v>
      </c>
      <c r="BD7" s="11" t="n">
        <v>28</v>
      </c>
      <c r="BE7" s="11" t="n">
        <v>30</v>
      </c>
      <c r="BF7" s="11" t="n">
        <v>16</v>
      </c>
      <c r="BG7" s="11" t="n">
        <v>1</v>
      </c>
    </row>
    <row r="8" ht="30" customHeight="1">
      <c r="B8" s="12" t="s">
        <v>20</v>
      </c>
      <c r="C8" s="12" t="n">
        <v>119</v>
      </c>
      <c r="D8" s="12" t="n">
        <v>58</v>
      </c>
      <c r="E8" s="12" t="n">
        <v>60</v>
      </c>
      <c r="F8" s="12"/>
      <c r="G8" s="12" t="n">
        <v>14</v>
      </c>
      <c r="H8" s="12" t="n">
        <v>19</v>
      </c>
      <c r="I8" s="12" t="n">
        <v>19</v>
      </c>
      <c r="J8" s="12" t="n">
        <v>27</v>
      </c>
      <c r="K8" s="12" t="n">
        <v>15</v>
      </c>
      <c r="L8" s="12" t="n">
        <v>25</v>
      </c>
      <c r="M8" s="12"/>
      <c r="N8" s="12" t="n">
        <v>30</v>
      </c>
      <c r="O8" s="12" t="n">
        <v>34</v>
      </c>
      <c r="P8" s="12" t="n">
        <v>17</v>
      </c>
      <c r="Q8" s="12" t="n">
        <v>37</v>
      </c>
      <c r="R8" s="12"/>
      <c r="S8" s="12" t="n">
        <v>10</v>
      </c>
      <c r="T8" s="12" t="n">
        <v>16</v>
      </c>
      <c r="U8" s="12" t="n">
        <v>9</v>
      </c>
      <c r="V8" s="12" t="n">
        <v>15</v>
      </c>
      <c r="W8" s="12" t="n">
        <v>11</v>
      </c>
      <c r="X8" s="12" t="n">
        <v>17</v>
      </c>
      <c r="Y8" s="12" t="n">
        <v>10</v>
      </c>
      <c r="Z8" s="12" t="n">
        <v>4</v>
      </c>
      <c r="AA8" s="12" t="n">
        <v>10</v>
      </c>
      <c r="AB8" s="12" t="n">
        <v>9</v>
      </c>
      <c r="AC8" s="12" t="n">
        <v>4</v>
      </c>
      <c r="AD8" s="12" t="n">
        <v>4</v>
      </c>
      <c r="AE8" s="12"/>
      <c r="AF8" s="12" t="n">
        <v>39</v>
      </c>
      <c r="AG8" s="12" t="n">
        <v>50</v>
      </c>
      <c r="AH8" s="12" t="n">
        <v>17</v>
      </c>
      <c r="AI8" s="12"/>
      <c r="AJ8" s="12" t="n">
        <v>40</v>
      </c>
      <c r="AK8" s="12" t="n">
        <v>33</v>
      </c>
      <c r="AL8" s="12" t="n">
        <v>5</v>
      </c>
      <c r="AM8" s="12" t="n">
        <v>2</v>
      </c>
      <c r="AN8" s="12" t="n">
        <v>17</v>
      </c>
      <c r="AO8" s="12"/>
      <c r="AP8" s="12" t="n">
        <v>20</v>
      </c>
      <c r="AQ8" s="12" t="n">
        <v>40</v>
      </c>
      <c r="AR8" s="12" t="n">
        <v>9</v>
      </c>
      <c r="AS8" s="12" t="n">
        <v>25</v>
      </c>
      <c r="AT8" s="12" t="n">
        <v>8</v>
      </c>
      <c r="AU8" s="12"/>
      <c r="AV8" s="12" t="n">
        <v>30</v>
      </c>
      <c r="AW8" s="12" t="n">
        <v>19</v>
      </c>
      <c r="AX8" s="12" t="n">
        <v>9</v>
      </c>
      <c r="AY8" s="12" t="n">
        <v>30</v>
      </c>
      <c r="AZ8" s="12" t="n">
        <v>9</v>
      </c>
      <c r="BA8" s="12" t="n">
        <v>10</v>
      </c>
      <c r="BB8" s="12"/>
      <c r="BC8" s="12" t="n">
        <v>27</v>
      </c>
      <c r="BD8" s="12" t="n">
        <v>28</v>
      </c>
      <c r="BE8" s="12" t="n">
        <v>31</v>
      </c>
      <c r="BF8" s="12" t="n">
        <v>17</v>
      </c>
      <c r="BG8" s="12" t="n">
        <v>1</v>
      </c>
    </row>
    <row r="9">
      <c r="B9" s="20" t="s">
        <v>721</v>
      </c>
      <c r="C9" s="19" t="n">
        <v>0.134897041212161</v>
      </c>
      <c r="D9" s="19" t="n">
        <v>0.187175934017644</v>
      </c>
      <c r="E9" s="19" t="n">
        <v>0.0844002776116985</v>
      </c>
      <c r="F9" s="19"/>
      <c r="G9" s="19" t="n">
        <v>0.0962982652486408</v>
      </c>
      <c r="H9" s="19" t="n">
        <v>0.120440892519732</v>
      </c>
      <c r="I9" s="19" t="n">
        <v>0.128954286617621</v>
      </c>
      <c r="J9" s="19" t="n">
        <v>0.0519239333914823</v>
      </c>
      <c r="K9" s="19" t="n">
        <v>0.11833552404843</v>
      </c>
      <c r="L9" s="19" t="n">
        <v>0.270803335834535</v>
      </c>
      <c r="M9" s="19"/>
      <c r="N9" s="19" t="n">
        <v>0.200711474909503</v>
      </c>
      <c r="O9" s="19" t="n">
        <v>0.0995667574782671</v>
      </c>
      <c r="P9" s="19" t="n">
        <v>0.0681757308258136</v>
      </c>
      <c r="Q9" s="19" t="n">
        <v>0.143958030426968</v>
      </c>
      <c r="R9" s="19"/>
      <c r="S9" s="19" t="n">
        <v>0.0928538729499579</v>
      </c>
      <c r="T9" s="19" t="n">
        <v>0.176150522592565</v>
      </c>
      <c r="U9" s="19" t="n">
        <v>0</v>
      </c>
      <c r="V9" s="19" t="n">
        <v>0.167430639143512</v>
      </c>
      <c r="W9" s="19" t="n">
        <v>0.12018228491473</v>
      </c>
      <c r="X9" s="19" t="n">
        <v>0.0922220360220408</v>
      </c>
      <c r="Y9" s="19" t="n">
        <v>0.0811467904911321</v>
      </c>
      <c r="Z9" s="19" t="n">
        <v>0.368526043411184</v>
      </c>
      <c r="AA9" s="19" t="n">
        <v>0.179513013129671</v>
      </c>
      <c r="AB9" s="19" t="n">
        <v>0.227472047841202</v>
      </c>
      <c r="AC9" s="19" t="n">
        <v>0.195777595842886</v>
      </c>
      <c r="AD9" s="19" t="n">
        <v>0</v>
      </c>
      <c r="AE9" s="19"/>
      <c r="AF9" s="19" t="n">
        <v>0.10045194021373</v>
      </c>
      <c r="AG9" s="19" t="n">
        <v>0.166684104126526</v>
      </c>
      <c r="AH9" s="19" t="n">
        <v>0.147038251835234</v>
      </c>
      <c r="AI9" s="19"/>
      <c r="AJ9" s="19" t="n">
        <v>0.121463929695584</v>
      </c>
      <c r="AK9" s="19" t="n">
        <v>0.110625026967585</v>
      </c>
      <c r="AL9" s="19" t="n">
        <v>0.389864498930055</v>
      </c>
      <c r="AM9" s="19" t="n">
        <v>0.501384485400135</v>
      </c>
      <c r="AN9" s="19" t="n">
        <v>0.148380525842272</v>
      </c>
      <c r="AO9" s="19"/>
      <c r="AP9" s="19" t="n">
        <v>0.193896149162617</v>
      </c>
      <c r="AQ9" s="19" t="n">
        <v>0.0914289511554426</v>
      </c>
      <c r="AR9" s="19" t="n">
        <v>0.350771838543104</v>
      </c>
      <c r="AS9" s="19" t="n">
        <v>0.0702589052177555</v>
      </c>
      <c r="AT9" s="19" t="n">
        <v>0.127245044600825</v>
      </c>
      <c r="AU9" s="19"/>
      <c r="AV9" s="19" t="n">
        <v>0.121387109015729</v>
      </c>
      <c r="AW9" s="19" t="n">
        <v>0.20278251971889</v>
      </c>
      <c r="AX9" s="19" t="n">
        <v>0.233879496038277</v>
      </c>
      <c r="AY9" s="19" t="n">
        <v>0.124920796091468</v>
      </c>
      <c r="AZ9" s="19" t="n">
        <v>0.1120938205331</v>
      </c>
      <c r="BA9" s="19" t="n">
        <v>0</v>
      </c>
      <c r="BB9" s="19"/>
      <c r="BC9" s="19" t="n">
        <v>0</v>
      </c>
      <c r="BD9" s="19" t="n">
        <v>0.167969604203825</v>
      </c>
      <c r="BE9" s="19" t="n">
        <v>0.175166393148149</v>
      </c>
      <c r="BF9" s="19" t="n">
        <v>0.125574885893106</v>
      </c>
      <c r="BG9" s="19" t="n">
        <v>0</v>
      </c>
    </row>
    <row r="10">
      <c r="B10" s="20" t="s">
        <v>689</v>
      </c>
      <c r="C10" s="19" t="n">
        <v>0.173447974674358</v>
      </c>
      <c r="D10" s="19" t="n">
        <v>0.146380419526367</v>
      </c>
      <c r="E10" s="19" t="n">
        <v>0.19959282702684</v>
      </c>
      <c r="F10" s="19"/>
      <c r="G10" s="19" t="n">
        <v>0.0736906156291799</v>
      </c>
      <c r="H10" s="19" t="n">
        <v>0.359185097164904</v>
      </c>
      <c r="I10" s="19" t="n">
        <v>0</v>
      </c>
      <c r="J10" s="19" t="n">
        <v>0.167083481809328</v>
      </c>
      <c r="K10" s="19" t="n">
        <v>0.172567186041377</v>
      </c>
      <c r="L10" s="19" t="n">
        <v>0.22307787019975</v>
      </c>
      <c r="M10" s="19"/>
      <c r="N10" s="19" t="n">
        <v>0.165305664072873</v>
      </c>
      <c r="O10" s="19" t="n">
        <v>0.14143398269751</v>
      </c>
      <c r="P10" s="19" t="n">
        <v>0.224932556985461</v>
      </c>
      <c r="Q10" s="19" t="n">
        <v>0.185234412924543</v>
      </c>
      <c r="R10" s="19"/>
      <c r="S10" s="19" t="n">
        <v>0.412699311075731</v>
      </c>
      <c r="T10" s="19" t="n">
        <v>0.301252890840363</v>
      </c>
      <c r="U10" s="19" t="n">
        <v>0</v>
      </c>
      <c r="V10" s="19" t="n">
        <v>0.0754941603866512</v>
      </c>
      <c r="W10" s="19" t="n">
        <v>0.184324454315125</v>
      </c>
      <c r="X10" s="19" t="n">
        <v>0.237696060616368</v>
      </c>
      <c r="Y10" s="19" t="n">
        <v>0.0824281989723179</v>
      </c>
      <c r="Z10" s="19" t="n">
        <v>0</v>
      </c>
      <c r="AA10" s="19" t="n">
        <v>0.104920604240919</v>
      </c>
      <c r="AB10" s="19" t="n">
        <v>0.198894947553966</v>
      </c>
      <c r="AC10" s="19" t="n">
        <v>0</v>
      </c>
      <c r="AD10" s="19" t="n">
        <v>0.226069910146745</v>
      </c>
      <c r="AE10" s="19"/>
      <c r="AF10" s="19" t="n">
        <v>0.189545280476704</v>
      </c>
      <c r="AG10" s="19" t="n">
        <v>0.164731397661149</v>
      </c>
      <c r="AH10" s="19" t="n">
        <v>0.116233084941801</v>
      </c>
      <c r="AI10" s="19"/>
      <c r="AJ10" s="19" t="n">
        <v>0.201298835989266</v>
      </c>
      <c r="AK10" s="19" t="n">
        <v>0.137235364665188</v>
      </c>
      <c r="AL10" s="19" t="n">
        <v>0.21767121243664</v>
      </c>
      <c r="AM10" s="19" t="n">
        <v>0</v>
      </c>
      <c r="AN10" s="19" t="n">
        <v>0.246089583595</v>
      </c>
      <c r="AO10" s="19"/>
      <c r="AP10" s="19" t="n">
        <v>0.229704124730145</v>
      </c>
      <c r="AQ10" s="19" t="n">
        <v>0.146777440569647</v>
      </c>
      <c r="AR10" s="19" t="n">
        <v>0.109463357282278</v>
      </c>
      <c r="AS10" s="19" t="n">
        <v>0.174324824101259</v>
      </c>
      <c r="AT10" s="19" t="n">
        <v>0.367088104094307</v>
      </c>
      <c r="AU10" s="19"/>
      <c r="AV10" s="19" t="n">
        <v>0.256844204686074</v>
      </c>
      <c r="AW10" s="19" t="n">
        <v>0.145431572689941</v>
      </c>
      <c r="AX10" s="19" t="n">
        <v>0.107854773870539</v>
      </c>
      <c r="AY10" s="19" t="n">
        <v>0.149400467777601</v>
      </c>
      <c r="AZ10" s="19" t="n">
        <v>0.209377997015795</v>
      </c>
      <c r="BA10" s="19" t="n">
        <v>0.192107719301273</v>
      </c>
      <c r="BB10" s="19"/>
      <c r="BC10" s="19" t="n">
        <v>0.152121072923752</v>
      </c>
      <c r="BD10" s="19" t="n">
        <v>0.247685567490621</v>
      </c>
      <c r="BE10" s="19" t="n">
        <v>0.0963293343489255</v>
      </c>
      <c r="BF10" s="19" t="n">
        <v>0.195018403817973</v>
      </c>
      <c r="BG10" s="19" t="n">
        <v>0</v>
      </c>
    </row>
    <row r="11">
      <c r="B11" s="20" t="s">
        <v>690</v>
      </c>
      <c r="C11" s="19" t="n">
        <v>0.192403183781761</v>
      </c>
      <c r="D11" s="19" t="n">
        <v>0.187229664948344</v>
      </c>
      <c r="E11" s="19" t="n">
        <v>0.197400343122638</v>
      </c>
      <c r="F11" s="19"/>
      <c r="G11" s="19" t="n">
        <v>0.069911472325786</v>
      </c>
      <c r="H11" s="19" t="n">
        <v>0.296251302663014</v>
      </c>
      <c r="I11" s="19" t="n">
        <v>0.271778001590366</v>
      </c>
      <c r="J11" s="19" t="n">
        <v>0.16587944838545</v>
      </c>
      <c r="K11" s="19" t="n">
        <v>0.26195751313216</v>
      </c>
      <c r="L11" s="19" t="n">
        <v>0.106908861279222</v>
      </c>
      <c r="M11" s="19"/>
      <c r="N11" s="19" t="n">
        <v>0.170123949256323</v>
      </c>
      <c r="O11" s="19" t="n">
        <v>0.235769411854189</v>
      </c>
      <c r="P11" s="19" t="n">
        <v>0.170986856948954</v>
      </c>
      <c r="Q11" s="19" t="n">
        <v>0.18126506673383</v>
      </c>
      <c r="R11" s="19"/>
      <c r="S11" s="19" t="n">
        <v>0.315379263981891</v>
      </c>
      <c r="T11" s="19" t="n">
        <v>0.251166958906711</v>
      </c>
      <c r="U11" s="19" t="n">
        <v>0.248993483645517</v>
      </c>
      <c r="V11" s="19" t="n">
        <v>0.10009010293591</v>
      </c>
      <c r="W11" s="19" t="n">
        <v>0.20752502575509</v>
      </c>
      <c r="X11" s="19" t="n">
        <v>0.0470957461599481</v>
      </c>
      <c r="Y11" s="19" t="n">
        <v>0.119707042406199</v>
      </c>
      <c r="Z11" s="19" t="n">
        <v>0.416704173969802</v>
      </c>
      <c r="AA11" s="19" t="n">
        <v>0.101560256139879</v>
      </c>
      <c r="AB11" s="19" t="n">
        <v>0.273805904527631</v>
      </c>
      <c r="AC11" s="19" t="n">
        <v>0.361434820571416</v>
      </c>
      <c r="AD11" s="19" t="n">
        <v>0.271273933828126</v>
      </c>
      <c r="AE11" s="19"/>
      <c r="AF11" s="19" t="n">
        <v>0.075860177066102</v>
      </c>
      <c r="AG11" s="19" t="n">
        <v>0.271143340625315</v>
      </c>
      <c r="AH11" s="19" t="n">
        <v>0.265144652685987</v>
      </c>
      <c r="AI11" s="19"/>
      <c r="AJ11" s="19" t="n">
        <v>0.120174304924694</v>
      </c>
      <c r="AK11" s="19" t="n">
        <v>0.243865335686318</v>
      </c>
      <c r="AL11" s="19" t="n">
        <v>0</v>
      </c>
      <c r="AM11" s="19" t="n">
        <v>0</v>
      </c>
      <c r="AN11" s="19" t="n">
        <v>0.190510034307987</v>
      </c>
      <c r="AO11" s="19"/>
      <c r="AP11" s="19" t="n">
        <v>0</v>
      </c>
      <c r="AQ11" s="19" t="n">
        <v>0.234847498169551</v>
      </c>
      <c r="AR11" s="19" t="n">
        <v>0.0927570293538953</v>
      </c>
      <c r="AS11" s="19" t="n">
        <v>0.299930411958616</v>
      </c>
      <c r="AT11" s="19" t="n">
        <v>0</v>
      </c>
      <c r="AU11" s="19"/>
      <c r="AV11" s="19" t="n">
        <v>0.134227899448355</v>
      </c>
      <c r="AW11" s="19" t="n">
        <v>0.0412625159953477</v>
      </c>
      <c r="AX11" s="19" t="n">
        <v>0.322633363734526</v>
      </c>
      <c r="AY11" s="19" t="n">
        <v>0.285203116172461</v>
      </c>
      <c r="AZ11" s="19" t="n">
        <v>0.233071705481644</v>
      </c>
      <c r="BA11" s="19" t="n">
        <v>0.116319937863227</v>
      </c>
      <c r="BB11" s="19"/>
      <c r="BC11" s="19" t="n">
        <v>0.155791925376196</v>
      </c>
      <c r="BD11" s="19" t="n">
        <v>0.166675340854577</v>
      </c>
      <c r="BE11" s="19" t="n">
        <v>0.262364681963034</v>
      </c>
      <c r="BF11" s="19" t="n">
        <v>0.233642303846676</v>
      </c>
      <c r="BG11" s="19" t="n">
        <v>0</v>
      </c>
    </row>
    <row r="12">
      <c r="B12" s="20" t="s">
        <v>691</v>
      </c>
      <c r="C12" s="19" t="n">
        <v>0.196330836261206</v>
      </c>
      <c r="D12" s="19" t="n">
        <v>0.179291278187749</v>
      </c>
      <c r="E12" s="19" t="n">
        <v>0.212789534785928</v>
      </c>
      <c r="F12" s="19"/>
      <c r="G12" s="19" t="n">
        <v>0.12941682044246</v>
      </c>
      <c r="H12" s="19" t="n">
        <v>0.22412270765235</v>
      </c>
      <c r="I12" s="19" t="n">
        <v>0.276978861328621</v>
      </c>
      <c r="J12" s="19" t="n">
        <v>0.0736408256440029</v>
      </c>
      <c r="K12" s="19" t="n">
        <v>0.268147261183641</v>
      </c>
      <c r="L12" s="19" t="n">
        <v>0.239984843133213</v>
      </c>
      <c r="M12" s="19"/>
      <c r="N12" s="19" t="n">
        <v>0.162676307017414</v>
      </c>
      <c r="O12" s="19" t="n">
        <v>0.149084520889844</v>
      </c>
      <c r="P12" s="19" t="n">
        <v>0.38493541558692</v>
      </c>
      <c r="Q12" s="19" t="n">
        <v>0.179566409760915</v>
      </c>
      <c r="R12" s="19"/>
      <c r="S12" s="19" t="n">
        <v>0.0846005583758215</v>
      </c>
      <c r="T12" s="19" t="n">
        <v>0</v>
      </c>
      <c r="U12" s="19" t="n">
        <v>0.185623925046508</v>
      </c>
      <c r="V12" s="19" t="n">
        <v>0.332298017322859</v>
      </c>
      <c r="W12" s="19" t="n">
        <v>0.0909257477359047</v>
      </c>
      <c r="X12" s="19" t="n">
        <v>0.175440157122941</v>
      </c>
      <c r="Y12" s="19" t="n">
        <v>0.377387337666594</v>
      </c>
      <c r="Z12" s="19" t="n">
        <v>0</v>
      </c>
      <c r="AA12" s="19" t="n">
        <v>0.438795944369937</v>
      </c>
      <c r="AB12" s="19" t="n">
        <v>0.202117844659446</v>
      </c>
      <c r="AC12" s="19" t="n">
        <v>0.206376666472593</v>
      </c>
      <c r="AD12" s="19" t="n">
        <v>0.239505110627787</v>
      </c>
      <c r="AE12" s="19"/>
      <c r="AF12" s="19" t="n">
        <v>0.26931272784922</v>
      </c>
      <c r="AG12" s="19" t="n">
        <v>0.195728128736665</v>
      </c>
      <c r="AH12" s="19" t="n">
        <v>0.124748481708726</v>
      </c>
      <c r="AI12" s="19"/>
      <c r="AJ12" s="19" t="n">
        <v>0.217125505933951</v>
      </c>
      <c r="AK12" s="19" t="n">
        <v>0.244916368382686</v>
      </c>
      <c r="AL12" s="19" t="n">
        <v>0.15538935045087</v>
      </c>
      <c r="AM12" s="19" t="n">
        <v>0.498615514599865</v>
      </c>
      <c r="AN12" s="19" t="n">
        <v>0.125887278194165</v>
      </c>
      <c r="AO12" s="19"/>
      <c r="AP12" s="19" t="n">
        <v>0.162512414701819</v>
      </c>
      <c r="AQ12" s="19" t="n">
        <v>0.248905020326806</v>
      </c>
      <c r="AR12" s="19" t="n">
        <v>0.184512480271261</v>
      </c>
      <c r="AS12" s="19" t="n">
        <v>0.216231672466332</v>
      </c>
      <c r="AT12" s="19" t="n">
        <v>0</v>
      </c>
      <c r="AU12" s="19"/>
      <c r="AV12" s="19" t="n">
        <v>0.219727860969058</v>
      </c>
      <c r="AW12" s="19" t="n">
        <v>0.17632768785284</v>
      </c>
      <c r="AX12" s="19" t="n">
        <v>0.0769944866257727</v>
      </c>
      <c r="AY12" s="19" t="n">
        <v>0.200350178196795</v>
      </c>
      <c r="AZ12" s="19" t="n">
        <v>0</v>
      </c>
      <c r="BA12" s="19" t="n">
        <v>0.498187869557364</v>
      </c>
      <c r="BB12" s="19"/>
      <c r="BC12" s="19" t="n">
        <v>0.381392402081674</v>
      </c>
      <c r="BD12" s="19" t="n">
        <v>0</v>
      </c>
      <c r="BE12" s="19" t="n">
        <v>0.233361703212988</v>
      </c>
      <c r="BF12" s="19" t="n">
        <v>0.16650962166203</v>
      </c>
      <c r="BG12" s="19" t="n">
        <v>1</v>
      </c>
    </row>
    <row r="13">
      <c r="B13" s="20" t="s">
        <v>692</v>
      </c>
      <c r="C13" s="19" t="n">
        <v>0.163682320855362</v>
      </c>
      <c r="D13" s="19" t="n">
        <v>0.163019076313866</v>
      </c>
      <c r="E13" s="19" t="n">
        <v>0.164322956129446</v>
      </c>
      <c r="F13" s="19"/>
      <c r="G13" s="19" t="n">
        <v>0.305570813448087</v>
      </c>
      <c r="H13" s="19" t="n">
        <v>0</v>
      </c>
      <c r="I13" s="19" t="n">
        <v>0.135836449771503</v>
      </c>
      <c r="J13" s="19" t="n">
        <v>0.283682358965388</v>
      </c>
      <c r="K13" s="19" t="n">
        <v>0.125657239610966</v>
      </c>
      <c r="L13" s="19" t="n">
        <v>0.125293179189142</v>
      </c>
      <c r="M13" s="19"/>
      <c r="N13" s="19" t="n">
        <v>0.185001093996381</v>
      </c>
      <c r="O13" s="19" t="n">
        <v>0.232814391054895</v>
      </c>
      <c r="P13" s="19" t="n">
        <v>0.103214971604793</v>
      </c>
      <c r="Q13" s="19" t="n">
        <v>0.111917894863917</v>
      </c>
      <c r="R13" s="19"/>
      <c r="S13" s="19" t="n">
        <v>0</v>
      </c>
      <c r="T13" s="19" t="n">
        <v>0.134955784618714</v>
      </c>
      <c r="U13" s="19" t="n">
        <v>0.45735381724761</v>
      </c>
      <c r="V13" s="19" t="n">
        <v>0</v>
      </c>
      <c r="W13" s="19" t="n">
        <v>0.30364378069993</v>
      </c>
      <c r="X13" s="19" t="n">
        <v>0.311275203766334</v>
      </c>
      <c r="Y13" s="19" t="n">
        <v>0.254660585274466</v>
      </c>
      <c r="Z13" s="19" t="n">
        <v>0</v>
      </c>
      <c r="AA13" s="19" t="n">
        <v>0</v>
      </c>
      <c r="AB13" s="19" t="n">
        <v>0</v>
      </c>
      <c r="AC13" s="19" t="n">
        <v>0.236410917113106</v>
      </c>
      <c r="AD13" s="19" t="n">
        <v>0.263151045397342</v>
      </c>
      <c r="AE13" s="19"/>
      <c r="AF13" s="19" t="n">
        <v>0.23582192100312</v>
      </c>
      <c r="AG13" s="19" t="n">
        <v>0.101282719033201</v>
      </c>
      <c r="AH13" s="19" t="n">
        <v>0.11167570097833</v>
      </c>
      <c r="AI13" s="19"/>
      <c r="AJ13" s="19" t="n">
        <v>0.235326186619492</v>
      </c>
      <c r="AK13" s="19" t="n">
        <v>0.0828378888051804</v>
      </c>
      <c r="AL13" s="19" t="n">
        <v>0.237074938182435</v>
      </c>
      <c r="AM13" s="19" t="n">
        <v>0</v>
      </c>
      <c r="AN13" s="19" t="n">
        <v>0.0612176241335437</v>
      </c>
      <c r="AO13" s="19"/>
      <c r="AP13" s="19" t="n">
        <v>0.32257249051701</v>
      </c>
      <c r="AQ13" s="19" t="n">
        <v>0.0935211785614328</v>
      </c>
      <c r="AR13" s="19" t="n">
        <v>0.119221179366986</v>
      </c>
      <c r="AS13" s="19" t="n">
        <v>0.162397487008378</v>
      </c>
      <c r="AT13" s="19" t="n">
        <v>0.248990828994658</v>
      </c>
      <c r="AU13" s="19"/>
      <c r="AV13" s="19" t="n">
        <v>0.124164888187502</v>
      </c>
      <c r="AW13" s="19" t="n">
        <v>0.29028200913627</v>
      </c>
      <c r="AX13" s="19" t="n">
        <v>0.117469203032447</v>
      </c>
      <c r="AY13" s="19" t="n">
        <v>0.135701198032071</v>
      </c>
      <c r="AZ13" s="19" t="n">
        <v>0.21934318454028</v>
      </c>
      <c r="BA13" s="19" t="n">
        <v>0.0943105568028116</v>
      </c>
      <c r="BB13" s="19"/>
      <c r="BC13" s="19" t="n">
        <v>0.152977209021384</v>
      </c>
      <c r="BD13" s="19" t="n">
        <v>0.267340332668095</v>
      </c>
      <c r="BE13" s="19" t="n">
        <v>0.0644558537309907</v>
      </c>
      <c r="BF13" s="19" t="n">
        <v>0.222669722750065</v>
      </c>
      <c r="BG13" s="19" t="n">
        <v>0</v>
      </c>
    </row>
    <row r="14">
      <c r="B14" s="20" t="s">
        <v>598</v>
      </c>
      <c r="C14" s="19" t="n">
        <v>0.0342152999341517</v>
      </c>
      <c r="D14" s="19" t="n">
        <v>0.0339558659052202</v>
      </c>
      <c r="E14" s="19" t="n">
        <v>0.0344658901461062</v>
      </c>
      <c r="F14" s="19"/>
      <c r="G14" s="19" t="n">
        <v>0.0817594451012882</v>
      </c>
      <c r="H14" s="19" t="n">
        <v>0</v>
      </c>
      <c r="I14" s="19" t="n">
        <v>0</v>
      </c>
      <c r="J14" s="19" t="n">
        <v>0.109052234813684</v>
      </c>
      <c r="K14" s="19" t="n">
        <v>0</v>
      </c>
      <c r="L14" s="19" t="n">
        <v>0</v>
      </c>
      <c r="M14" s="19"/>
      <c r="N14" s="19" t="n">
        <v>0.0296138323172289</v>
      </c>
      <c r="O14" s="19" t="n">
        <v>0.0320751909901021</v>
      </c>
      <c r="P14" s="19" t="n">
        <v>0</v>
      </c>
      <c r="Q14" s="19" t="n">
        <v>0.0555830542934693</v>
      </c>
      <c r="R14" s="19"/>
      <c r="S14" s="19" t="n">
        <v>0</v>
      </c>
      <c r="T14" s="19" t="n">
        <v>0.0674325802167824</v>
      </c>
      <c r="U14" s="19" t="n">
        <v>0.108028774060365</v>
      </c>
      <c r="V14" s="19" t="n">
        <v>0</v>
      </c>
      <c r="W14" s="19" t="n">
        <v>0</v>
      </c>
      <c r="X14" s="19" t="n">
        <v>0.0656232952877812</v>
      </c>
      <c r="Y14" s="19" t="n">
        <v>0</v>
      </c>
      <c r="Z14" s="19" t="n">
        <v>0</v>
      </c>
      <c r="AA14" s="19" t="n">
        <v>0.0899844657639392</v>
      </c>
      <c r="AB14" s="19" t="n">
        <v>0</v>
      </c>
      <c r="AC14" s="19" t="n">
        <v>0</v>
      </c>
      <c r="AD14" s="19" t="n">
        <v>0</v>
      </c>
      <c r="AE14" s="19"/>
      <c r="AF14" s="19" t="n">
        <v>0.0249400341730744</v>
      </c>
      <c r="AG14" s="19" t="n">
        <v>0.0217753752876259</v>
      </c>
      <c r="AH14" s="19" t="n">
        <v>0.11783154536232</v>
      </c>
      <c r="AI14" s="19"/>
      <c r="AJ14" s="19" t="n">
        <v>0.0268925668588136</v>
      </c>
      <c r="AK14" s="19" t="n">
        <v>0.0294354987902303</v>
      </c>
      <c r="AL14" s="19" t="n">
        <v>0</v>
      </c>
      <c r="AM14" s="19" t="n">
        <v>0</v>
      </c>
      <c r="AN14" s="19" t="n">
        <v>0.118907198932564</v>
      </c>
      <c r="AO14" s="19"/>
      <c r="AP14" s="19" t="n">
        <v>0</v>
      </c>
      <c r="AQ14" s="19" t="n">
        <v>0.0243277389836626</v>
      </c>
      <c r="AR14" s="19" t="n">
        <v>0</v>
      </c>
      <c r="AS14" s="19" t="n">
        <v>0.0436859291118867</v>
      </c>
      <c r="AT14" s="19" t="n">
        <v>0</v>
      </c>
      <c r="AU14" s="19"/>
      <c r="AV14" s="19" t="n">
        <v>0.032299111679575</v>
      </c>
      <c r="AW14" s="19" t="n">
        <v>0.0563505637801038</v>
      </c>
      <c r="AX14" s="19" t="n">
        <v>0</v>
      </c>
      <c r="AY14" s="19" t="n">
        <v>0</v>
      </c>
      <c r="AZ14" s="19" t="n">
        <v>0</v>
      </c>
      <c r="BA14" s="19" t="n">
        <v>0</v>
      </c>
      <c r="BB14" s="19"/>
      <c r="BC14" s="19" t="n">
        <v>0.0402174643701123</v>
      </c>
      <c r="BD14" s="19" t="n">
        <v>0</v>
      </c>
      <c r="BE14" s="19" t="n">
        <v>0.0611552690992809</v>
      </c>
      <c r="BF14" s="19" t="n">
        <v>0</v>
      </c>
      <c r="BG14" s="19" t="n">
        <v>0</v>
      </c>
    </row>
    <row r="15">
      <c r="B15" s="20" t="s">
        <v>722</v>
      </c>
      <c r="C15" s="19" t="n">
        <v>0.0516024873252385</v>
      </c>
      <c r="D15" s="19" t="n">
        <v>0.0426386635861967</v>
      </c>
      <c r="E15" s="19" t="n">
        <v>0.0602607443007791</v>
      </c>
      <c r="F15" s="19"/>
      <c r="G15" s="19" t="n">
        <v>0.243352567804558</v>
      </c>
      <c r="H15" s="19" t="n">
        <v>0</v>
      </c>
      <c r="I15" s="19" t="n">
        <v>0.0593794360484089</v>
      </c>
      <c r="J15" s="19" t="n">
        <v>0.0325665625723791</v>
      </c>
      <c r="K15" s="19" t="n">
        <v>0</v>
      </c>
      <c r="L15" s="19" t="n">
        <v>0.0339319103641383</v>
      </c>
      <c r="M15" s="19"/>
      <c r="N15" s="19" t="n">
        <v>0.0553234598142286</v>
      </c>
      <c r="O15" s="19" t="n">
        <v>0.0713867596555604</v>
      </c>
      <c r="P15" s="19" t="n">
        <v>0</v>
      </c>
      <c r="Q15" s="19" t="n">
        <v>0.0544658761610371</v>
      </c>
      <c r="R15" s="19"/>
      <c r="S15" s="19" t="n">
        <v>0</v>
      </c>
      <c r="T15" s="19" t="n">
        <v>0.0690412628248645</v>
      </c>
      <c r="U15" s="19" t="n">
        <v>0</v>
      </c>
      <c r="V15" s="19" t="n">
        <v>0.141992987064968</v>
      </c>
      <c r="W15" s="19" t="n">
        <v>0</v>
      </c>
      <c r="X15" s="19" t="n">
        <v>0.0706475010245877</v>
      </c>
      <c r="Y15" s="19" t="n">
        <v>0</v>
      </c>
      <c r="Z15" s="19" t="n">
        <v>0</v>
      </c>
      <c r="AA15" s="19" t="n">
        <v>0.0852257163556543</v>
      </c>
      <c r="AB15" s="19" t="n">
        <v>0.0977092554177556</v>
      </c>
      <c r="AC15" s="19" t="n">
        <v>0</v>
      </c>
      <c r="AD15" s="19" t="n">
        <v>0</v>
      </c>
      <c r="AE15" s="19"/>
      <c r="AF15" s="19" t="n">
        <v>0.0217196605471141</v>
      </c>
      <c r="AG15" s="19" t="n">
        <v>0.033836751705794</v>
      </c>
      <c r="AH15" s="19" t="n">
        <v>0.0651384778682362</v>
      </c>
      <c r="AI15" s="19"/>
      <c r="AJ15" s="19" t="n">
        <v>0.0219758447704365</v>
      </c>
      <c r="AK15" s="19" t="n">
        <v>0.0829238543799778</v>
      </c>
      <c r="AL15" s="19" t="n">
        <v>0</v>
      </c>
      <c r="AM15" s="19" t="n">
        <v>0</v>
      </c>
      <c r="AN15" s="19" t="n">
        <v>0</v>
      </c>
      <c r="AO15" s="19"/>
      <c r="AP15" s="19" t="n">
        <v>0.0440301592195974</v>
      </c>
      <c r="AQ15" s="19" t="n">
        <v>0.0685345914894063</v>
      </c>
      <c r="AR15" s="19" t="n">
        <v>0.143274115182476</v>
      </c>
      <c r="AS15" s="19" t="n">
        <v>0</v>
      </c>
      <c r="AT15" s="19" t="n">
        <v>0.146939237287999</v>
      </c>
      <c r="AU15" s="19"/>
      <c r="AV15" s="19" t="n">
        <v>0.0365572990666647</v>
      </c>
      <c r="AW15" s="19" t="n">
        <v>0.0875631308266081</v>
      </c>
      <c r="AX15" s="19" t="n">
        <v>0.141168676698438</v>
      </c>
      <c r="AY15" s="19" t="n">
        <v>0.0287579131940746</v>
      </c>
      <c r="AZ15" s="19" t="n">
        <v>0.129443001458342</v>
      </c>
      <c r="BA15" s="19" t="n">
        <v>0</v>
      </c>
      <c r="BB15" s="19"/>
      <c r="BC15" s="19" t="n">
        <v>0.0316829856173055</v>
      </c>
      <c r="BD15" s="19" t="n">
        <v>0.0417785683398544</v>
      </c>
      <c r="BE15" s="19" t="n">
        <v>0.107166764496632</v>
      </c>
      <c r="BF15" s="19" t="n">
        <v>0</v>
      </c>
      <c r="BG15" s="19" t="n">
        <v>0</v>
      </c>
    </row>
    <row r="16">
      <c r="B16" s="20" t="s">
        <v>100</v>
      </c>
      <c r="C16" s="21" t="n">
        <v>0.0534208559557612</v>
      </c>
      <c r="D16" s="21" t="n">
        <v>0.0603090975146134</v>
      </c>
      <c r="E16" s="21" t="n">
        <v>0.0467674268765639</v>
      </c>
      <c r="F16" s="21"/>
      <c r="G16" s="21" t="n">
        <v>0</v>
      </c>
      <c r="H16" s="21" t="n">
        <v>0</v>
      </c>
      <c r="I16" s="21" t="n">
        <v>0.12707296464348</v>
      </c>
      <c r="J16" s="21" t="n">
        <v>0.116171154418286</v>
      </c>
      <c r="K16" s="21" t="n">
        <v>0.0533352759834251</v>
      </c>
      <c r="L16" s="21" t="n">
        <v>0</v>
      </c>
      <c r="M16" s="21"/>
      <c r="N16" s="21" t="n">
        <v>0.0312442186160494</v>
      </c>
      <c r="O16" s="21" t="n">
        <v>0.0378689853796322</v>
      </c>
      <c r="P16" s="21" t="n">
        <v>0.0477544680480584</v>
      </c>
      <c r="Q16" s="21" t="n">
        <v>0.0880092548353202</v>
      </c>
      <c r="R16" s="21"/>
      <c r="S16" s="21" t="n">
        <v>0.0944669936165985</v>
      </c>
      <c r="T16" s="21" t="n">
        <v>0</v>
      </c>
      <c r="U16" s="21" t="n">
        <v>0</v>
      </c>
      <c r="V16" s="21" t="n">
        <v>0.1826940931461</v>
      </c>
      <c r="W16" s="21" t="n">
        <v>0.0933987065792205</v>
      </c>
      <c r="X16" s="21" t="n">
        <v>0</v>
      </c>
      <c r="Y16" s="21" t="n">
        <v>0.084670045189291</v>
      </c>
      <c r="Z16" s="21" t="n">
        <v>0.214769782619013</v>
      </c>
      <c r="AA16" s="21" t="n">
        <v>0</v>
      </c>
      <c r="AB16" s="21" t="n">
        <v>0</v>
      </c>
      <c r="AC16" s="21" t="n">
        <v>0</v>
      </c>
      <c r="AD16" s="21" t="n">
        <v>0</v>
      </c>
      <c r="AE16" s="21"/>
      <c r="AF16" s="21" t="n">
        <v>0.0823482586709356</v>
      </c>
      <c r="AG16" s="21" t="n">
        <v>0.0448181828237248</v>
      </c>
      <c r="AH16" s="21" t="n">
        <v>0.0521898046193651</v>
      </c>
      <c r="AI16" s="21"/>
      <c r="AJ16" s="21" t="n">
        <v>0.0557428252077621</v>
      </c>
      <c r="AK16" s="21" t="n">
        <v>0.0681606623228338</v>
      </c>
      <c r="AL16" s="21" t="n">
        <v>0</v>
      </c>
      <c r="AM16" s="21" t="n">
        <v>0</v>
      </c>
      <c r="AN16" s="21" t="n">
        <v>0.109007754994468</v>
      </c>
      <c r="AO16" s="21"/>
      <c r="AP16" s="21" t="n">
        <v>0.047284661668812</v>
      </c>
      <c r="AQ16" s="21" t="n">
        <v>0.0916575807440512</v>
      </c>
      <c r="AR16" s="21" t="n">
        <v>0</v>
      </c>
      <c r="AS16" s="21" t="n">
        <v>0.0331707701357738</v>
      </c>
      <c r="AT16" s="21" t="n">
        <v>0.109736785022211</v>
      </c>
      <c r="AU16" s="21"/>
      <c r="AV16" s="21" t="n">
        <v>0.074791626947042</v>
      </c>
      <c r="AW16" s="21" t="n">
        <v>0</v>
      </c>
      <c r="AX16" s="21" t="n">
        <v>0</v>
      </c>
      <c r="AY16" s="21" t="n">
        <v>0.0756663305355292</v>
      </c>
      <c r="AZ16" s="21" t="n">
        <v>0.0966702909708381</v>
      </c>
      <c r="BA16" s="21" t="n">
        <v>0.0990739164753251</v>
      </c>
      <c r="BB16" s="21"/>
      <c r="BC16" s="21" t="n">
        <v>0.0858169406095766</v>
      </c>
      <c r="BD16" s="21" t="n">
        <v>0.108550586443028</v>
      </c>
      <c r="BE16" s="21" t="n">
        <v>0</v>
      </c>
      <c r="BF16" s="21" t="n">
        <v>0.0565850620301493</v>
      </c>
      <c r="BG16" s="21" t="n">
        <v>0</v>
      </c>
    </row>
    <row r="17">
      <c r="B17" s="18" t="s">
        <v>736</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57</v>
      </c>
      <c r="E7" s="11" t="n">
        <v>59</v>
      </c>
      <c r="F7" s="11"/>
      <c r="G7" s="11" t="n">
        <v>13</v>
      </c>
      <c r="H7" s="11" t="n">
        <v>17</v>
      </c>
      <c r="I7" s="11" t="n">
        <v>17</v>
      </c>
      <c r="J7" s="11" t="n">
        <v>28</v>
      </c>
      <c r="K7" s="11" t="n">
        <v>16</v>
      </c>
      <c r="L7" s="11" t="n">
        <v>25</v>
      </c>
      <c r="M7" s="11"/>
      <c r="N7" s="11" t="n">
        <v>30</v>
      </c>
      <c r="O7" s="11" t="n">
        <v>29</v>
      </c>
      <c r="P7" s="11" t="n">
        <v>18</v>
      </c>
      <c r="Q7" s="11" t="n">
        <v>39</v>
      </c>
      <c r="R7" s="11"/>
      <c r="S7" s="11" t="n">
        <v>10</v>
      </c>
      <c r="T7" s="11" t="n">
        <v>16</v>
      </c>
      <c r="U7" s="11" t="n">
        <v>9</v>
      </c>
      <c r="V7" s="11" t="n">
        <v>12</v>
      </c>
      <c r="W7" s="11" t="n">
        <v>10</v>
      </c>
      <c r="X7" s="11" t="n">
        <v>13</v>
      </c>
      <c r="Y7" s="11" t="n">
        <v>11</v>
      </c>
      <c r="Z7" s="11" t="n">
        <v>5</v>
      </c>
      <c r="AA7" s="11" t="n">
        <v>11</v>
      </c>
      <c r="AB7" s="11" t="n">
        <v>10</v>
      </c>
      <c r="AC7" s="11" t="n">
        <v>5</v>
      </c>
      <c r="AD7" s="11" t="n">
        <v>4</v>
      </c>
      <c r="AE7" s="11"/>
      <c r="AF7" s="11" t="n">
        <v>38</v>
      </c>
      <c r="AG7" s="11" t="n">
        <v>49</v>
      </c>
      <c r="AH7" s="11" t="n">
        <v>17</v>
      </c>
      <c r="AI7" s="11"/>
      <c r="AJ7" s="11" t="n">
        <v>40</v>
      </c>
      <c r="AK7" s="11" t="n">
        <v>30</v>
      </c>
      <c r="AL7" s="11" t="n">
        <v>5</v>
      </c>
      <c r="AM7" s="11" t="n">
        <v>2</v>
      </c>
      <c r="AN7" s="11" t="n">
        <v>17</v>
      </c>
      <c r="AO7" s="11"/>
      <c r="AP7" s="11" t="n">
        <v>21</v>
      </c>
      <c r="AQ7" s="11" t="n">
        <v>37</v>
      </c>
      <c r="AR7" s="11" t="n">
        <v>9</v>
      </c>
      <c r="AS7" s="11" t="n">
        <v>24</v>
      </c>
      <c r="AT7" s="11" t="n">
        <v>8</v>
      </c>
      <c r="AU7" s="11"/>
      <c r="AV7" s="11" t="n">
        <v>27</v>
      </c>
      <c r="AW7" s="11" t="n">
        <v>20</v>
      </c>
      <c r="AX7" s="11" t="n">
        <v>9</v>
      </c>
      <c r="AY7" s="11" t="n">
        <v>29</v>
      </c>
      <c r="AZ7" s="11" t="n">
        <v>9</v>
      </c>
      <c r="BA7" s="11" t="n">
        <v>9</v>
      </c>
      <c r="BB7" s="11"/>
      <c r="BC7" s="11" t="n">
        <v>26</v>
      </c>
      <c r="BD7" s="11" t="n">
        <v>28</v>
      </c>
      <c r="BE7" s="11" t="n">
        <v>30</v>
      </c>
      <c r="BF7" s="11" t="n">
        <v>16</v>
      </c>
      <c r="BG7" s="11" t="n">
        <v>1</v>
      </c>
    </row>
    <row r="8" ht="30" customHeight="1">
      <c r="B8" s="12" t="s">
        <v>20</v>
      </c>
      <c r="C8" s="12" t="n">
        <v>119</v>
      </c>
      <c r="D8" s="12" t="n">
        <v>58</v>
      </c>
      <c r="E8" s="12" t="n">
        <v>60</v>
      </c>
      <c r="F8" s="12"/>
      <c r="G8" s="12" t="n">
        <v>14</v>
      </c>
      <c r="H8" s="12" t="n">
        <v>19</v>
      </c>
      <c r="I8" s="12" t="n">
        <v>19</v>
      </c>
      <c r="J8" s="12" t="n">
        <v>27</v>
      </c>
      <c r="K8" s="12" t="n">
        <v>15</v>
      </c>
      <c r="L8" s="12" t="n">
        <v>25</v>
      </c>
      <c r="M8" s="12"/>
      <c r="N8" s="12" t="n">
        <v>30</v>
      </c>
      <c r="O8" s="12" t="n">
        <v>34</v>
      </c>
      <c r="P8" s="12" t="n">
        <v>17</v>
      </c>
      <c r="Q8" s="12" t="n">
        <v>37</v>
      </c>
      <c r="R8" s="12"/>
      <c r="S8" s="12" t="n">
        <v>10</v>
      </c>
      <c r="T8" s="12" t="n">
        <v>16</v>
      </c>
      <c r="U8" s="12" t="n">
        <v>9</v>
      </c>
      <c r="V8" s="12" t="n">
        <v>15</v>
      </c>
      <c r="W8" s="12" t="n">
        <v>11</v>
      </c>
      <c r="X8" s="12" t="n">
        <v>17</v>
      </c>
      <c r="Y8" s="12" t="n">
        <v>10</v>
      </c>
      <c r="Z8" s="12" t="n">
        <v>4</v>
      </c>
      <c r="AA8" s="12" t="n">
        <v>10</v>
      </c>
      <c r="AB8" s="12" t="n">
        <v>9</v>
      </c>
      <c r="AC8" s="12" t="n">
        <v>4</v>
      </c>
      <c r="AD8" s="12" t="n">
        <v>4</v>
      </c>
      <c r="AE8" s="12"/>
      <c r="AF8" s="12" t="n">
        <v>39</v>
      </c>
      <c r="AG8" s="12" t="n">
        <v>50</v>
      </c>
      <c r="AH8" s="12" t="n">
        <v>17</v>
      </c>
      <c r="AI8" s="12"/>
      <c r="AJ8" s="12" t="n">
        <v>40</v>
      </c>
      <c r="AK8" s="12" t="n">
        <v>33</v>
      </c>
      <c r="AL8" s="12" t="n">
        <v>5</v>
      </c>
      <c r="AM8" s="12" t="n">
        <v>2</v>
      </c>
      <c r="AN8" s="12" t="n">
        <v>17</v>
      </c>
      <c r="AO8" s="12"/>
      <c r="AP8" s="12" t="n">
        <v>20</v>
      </c>
      <c r="AQ8" s="12" t="n">
        <v>40</v>
      </c>
      <c r="AR8" s="12" t="n">
        <v>9</v>
      </c>
      <c r="AS8" s="12" t="n">
        <v>25</v>
      </c>
      <c r="AT8" s="12" t="n">
        <v>8</v>
      </c>
      <c r="AU8" s="12"/>
      <c r="AV8" s="12" t="n">
        <v>30</v>
      </c>
      <c r="AW8" s="12" t="n">
        <v>19</v>
      </c>
      <c r="AX8" s="12" t="n">
        <v>9</v>
      </c>
      <c r="AY8" s="12" t="n">
        <v>30</v>
      </c>
      <c r="AZ8" s="12" t="n">
        <v>9</v>
      </c>
      <c r="BA8" s="12" t="n">
        <v>10</v>
      </c>
      <c r="BB8" s="12"/>
      <c r="BC8" s="12" t="n">
        <v>27</v>
      </c>
      <c r="BD8" s="12" t="n">
        <v>28</v>
      </c>
      <c r="BE8" s="12" t="n">
        <v>31</v>
      </c>
      <c r="BF8" s="12" t="n">
        <v>17</v>
      </c>
      <c r="BG8" s="12" t="n">
        <v>1</v>
      </c>
    </row>
    <row r="9">
      <c r="B9" s="20" t="s">
        <v>725</v>
      </c>
      <c r="C9" s="19" t="n">
        <v>0.110996709415081</v>
      </c>
      <c r="D9" s="19" t="n">
        <v>0.0995754321835978</v>
      </c>
      <c r="E9" s="19" t="n">
        <v>0.122028648031674</v>
      </c>
      <c r="F9" s="19"/>
      <c r="G9" s="19" t="n">
        <v>0.243352567804558</v>
      </c>
      <c r="H9" s="19" t="n">
        <v>0.144123951258847</v>
      </c>
      <c r="I9" s="19" t="n">
        <v>0.112057206369249</v>
      </c>
      <c r="J9" s="19" t="n">
        <v>0.0803529482370598</v>
      </c>
      <c r="K9" s="19" t="n">
        <v>0.132593131460987</v>
      </c>
      <c r="L9" s="19" t="n">
        <v>0.0339319103641383</v>
      </c>
      <c r="M9" s="19"/>
      <c r="N9" s="19" t="n">
        <v>0.0748784518837027</v>
      </c>
      <c r="O9" s="19" t="n">
        <v>0.207106148822936</v>
      </c>
      <c r="P9" s="19" t="n">
        <v>0</v>
      </c>
      <c r="Q9" s="19" t="n">
        <v>0.10472933365755</v>
      </c>
      <c r="R9" s="19"/>
      <c r="S9" s="19" t="n">
        <v>0</v>
      </c>
      <c r="T9" s="19" t="n">
        <v>0.136473843041647</v>
      </c>
      <c r="U9" s="19" t="n">
        <v>0.126021225215744</v>
      </c>
      <c r="V9" s="19" t="n">
        <v>0.242083090000878</v>
      </c>
      <c r="W9" s="19" t="n">
        <v>0.196652645234023</v>
      </c>
      <c r="X9" s="19" t="n">
        <v>0.0706475010245877</v>
      </c>
      <c r="Y9" s="19" t="n">
        <v>0.119707042406199</v>
      </c>
      <c r="Z9" s="19" t="n">
        <v>0</v>
      </c>
      <c r="AA9" s="19" t="n">
        <v>0.0852257163556543</v>
      </c>
      <c r="AB9" s="19" t="n">
        <v>0</v>
      </c>
      <c r="AC9" s="19" t="n">
        <v>0.206376666472593</v>
      </c>
      <c r="AD9" s="19" t="n">
        <v>0</v>
      </c>
      <c r="AE9" s="19"/>
      <c r="AF9" s="19" t="n">
        <v>0.104662539369049</v>
      </c>
      <c r="AG9" s="19" t="n">
        <v>0.11032959633579</v>
      </c>
      <c r="AH9" s="19" t="n">
        <v>0.0651384778682362</v>
      </c>
      <c r="AI9" s="19"/>
      <c r="AJ9" s="19" t="n">
        <v>0.105330525129228</v>
      </c>
      <c r="AK9" s="19" t="n">
        <v>0.161725159133586</v>
      </c>
      <c r="AL9" s="19" t="n">
        <v>0.237074938182435</v>
      </c>
      <c r="AM9" s="19" t="n">
        <v>0</v>
      </c>
      <c r="AN9" s="19" t="n">
        <v>0</v>
      </c>
      <c r="AO9" s="19"/>
      <c r="AP9" s="19" t="n">
        <v>0</v>
      </c>
      <c r="AQ9" s="19" t="n">
        <v>0.133661993857533</v>
      </c>
      <c r="AR9" s="19" t="n">
        <v>0.262495294549461</v>
      </c>
      <c r="AS9" s="19" t="n">
        <v>0.171105342166517</v>
      </c>
      <c r="AT9" s="19" t="n">
        <v>0.146939237287999</v>
      </c>
      <c r="AU9" s="19"/>
      <c r="AV9" s="19" t="n">
        <v>0.0853461301362842</v>
      </c>
      <c r="AW9" s="19" t="n">
        <v>0.0415150444219334</v>
      </c>
      <c r="AX9" s="19" t="n">
        <v>0.258637879730885</v>
      </c>
      <c r="AY9" s="19" t="n">
        <v>0.167919938373711</v>
      </c>
      <c r="AZ9" s="19" t="n">
        <v>0.129443001458342</v>
      </c>
      <c r="BA9" s="19" t="n">
        <v>0.130934140827005</v>
      </c>
      <c r="BB9" s="19"/>
      <c r="BC9" s="19" t="n">
        <v>0.107599305066688</v>
      </c>
      <c r="BD9" s="19" t="n">
        <v>0.0763256411658001</v>
      </c>
      <c r="BE9" s="19" t="n">
        <v>0.202579077687123</v>
      </c>
      <c r="BF9" s="19" t="n">
        <v>0</v>
      </c>
      <c r="BG9" s="19" t="n">
        <v>0</v>
      </c>
    </row>
    <row r="10">
      <c r="B10" s="20" t="s">
        <v>689</v>
      </c>
      <c r="C10" s="19" t="n">
        <v>0.0839949752129723</v>
      </c>
      <c r="D10" s="19" t="n">
        <v>0.113871886184243</v>
      </c>
      <c r="E10" s="19" t="n">
        <v>0.0551365348469578</v>
      </c>
      <c r="F10" s="19"/>
      <c r="G10" s="19" t="n">
        <v>0</v>
      </c>
      <c r="H10" s="19" t="n">
        <v>0.0632420370891958</v>
      </c>
      <c r="I10" s="19" t="n">
        <v>0.199250123422492</v>
      </c>
      <c r="J10" s="19" t="n">
        <v>0.104755097906522</v>
      </c>
      <c r="K10" s="19" t="n">
        <v>0</v>
      </c>
      <c r="L10" s="19" t="n">
        <v>0.0882821461520482</v>
      </c>
      <c r="M10" s="19"/>
      <c r="N10" s="19" t="n">
        <v>0.12321986282868</v>
      </c>
      <c r="O10" s="19" t="n">
        <v>0.0651039592379632</v>
      </c>
      <c r="P10" s="19" t="n">
        <v>0.113917892387976</v>
      </c>
      <c r="Q10" s="19" t="n">
        <v>0.0554500261027836</v>
      </c>
      <c r="R10" s="19"/>
      <c r="S10" s="19" t="n">
        <v>0.0873864834893539</v>
      </c>
      <c r="T10" s="19" t="n">
        <v>0.0674325802167824</v>
      </c>
      <c r="U10" s="19" t="n">
        <v>0.223205083131691</v>
      </c>
      <c r="V10" s="19" t="n">
        <v>0</v>
      </c>
      <c r="W10" s="19" t="n">
        <v>0</v>
      </c>
      <c r="X10" s="19" t="n">
        <v>0.243131223591121</v>
      </c>
      <c r="Y10" s="19" t="n">
        <v>0</v>
      </c>
      <c r="Z10" s="19" t="n">
        <v>0.223236701273875</v>
      </c>
      <c r="AA10" s="19" t="n">
        <v>0.105152792716085</v>
      </c>
      <c r="AB10" s="19" t="n">
        <v>0</v>
      </c>
      <c r="AC10" s="19" t="n">
        <v>0</v>
      </c>
      <c r="AD10" s="19" t="n">
        <v>0</v>
      </c>
      <c r="AE10" s="19"/>
      <c r="AF10" s="19" t="n">
        <v>0.0760836118642083</v>
      </c>
      <c r="AG10" s="19" t="n">
        <v>0.140726881292744</v>
      </c>
      <c r="AH10" s="19" t="n">
        <v>0</v>
      </c>
      <c r="AI10" s="19"/>
      <c r="AJ10" s="19" t="n">
        <v>0.101105869568383</v>
      </c>
      <c r="AK10" s="19" t="n">
        <v>0.111793731739595</v>
      </c>
      <c r="AL10" s="19" t="n">
        <v>0.187107864839811</v>
      </c>
      <c r="AM10" s="19" t="n">
        <v>0</v>
      </c>
      <c r="AN10" s="19" t="n">
        <v>0.0794708929421299</v>
      </c>
      <c r="AO10" s="19"/>
      <c r="AP10" s="19" t="n">
        <v>0.0597276632340623</v>
      </c>
      <c r="AQ10" s="19" t="n">
        <v>0.125684504275027</v>
      </c>
      <c r="AR10" s="19" t="n">
        <v>0.0940935405743937</v>
      </c>
      <c r="AS10" s="19" t="n">
        <v>0.115816378573574</v>
      </c>
      <c r="AT10" s="19" t="n">
        <v>0</v>
      </c>
      <c r="AU10" s="19"/>
      <c r="AV10" s="19" t="n">
        <v>0.130100034733571</v>
      </c>
      <c r="AW10" s="19" t="n">
        <v>0.118815579716891</v>
      </c>
      <c r="AX10" s="19" t="n">
        <v>0.21367231523294</v>
      </c>
      <c r="AY10" s="19" t="n">
        <v>0.0306388105431336</v>
      </c>
      <c r="AZ10" s="19" t="n">
        <v>0</v>
      </c>
      <c r="BA10" s="19" t="n">
        <v>0.0916481072895644</v>
      </c>
      <c r="BB10" s="19"/>
      <c r="BC10" s="19" t="n">
        <v>0.0402174643701123</v>
      </c>
      <c r="BD10" s="19" t="n">
        <v>0.14222230351514</v>
      </c>
      <c r="BE10" s="19" t="n">
        <v>0.0342335044979208</v>
      </c>
      <c r="BF10" s="19" t="n">
        <v>0.0924546819445439</v>
      </c>
      <c r="BG10" s="19" t="n">
        <v>0</v>
      </c>
    </row>
    <row r="11">
      <c r="B11" s="20" t="s">
        <v>690</v>
      </c>
      <c r="C11" s="19" t="n">
        <v>0.115850975478962</v>
      </c>
      <c r="D11" s="19" t="n">
        <v>0.154921135492242</v>
      </c>
      <c r="E11" s="19" t="n">
        <v>0.0781126736873839</v>
      </c>
      <c r="F11" s="19"/>
      <c r="G11" s="19" t="n">
        <v>0.208823699445454</v>
      </c>
      <c r="H11" s="19" t="n">
        <v>0.0763313234793767</v>
      </c>
      <c r="I11" s="19" t="n">
        <v>0.204898767848154</v>
      </c>
      <c r="J11" s="19" t="n">
        <v>0.0691321397525564</v>
      </c>
      <c r="K11" s="19" t="n">
        <v>0.0560653562200171</v>
      </c>
      <c r="L11" s="19" t="n">
        <v>0.116731872857796</v>
      </c>
      <c r="M11" s="19"/>
      <c r="N11" s="19" t="n">
        <v>0.164636881806118</v>
      </c>
      <c r="O11" s="19" t="n">
        <v>0.0384968463475268</v>
      </c>
      <c r="P11" s="19" t="n">
        <v>0.210119131746697</v>
      </c>
      <c r="Q11" s="19" t="n">
        <v>0.102640378276124</v>
      </c>
      <c r="R11" s="19"/>
      <c r="S11" s="19" t="n">
        <v>0.223113380302321</v>
      </c>
      <c r="T11" s="19" t="n">
        <v>0.126169373073306</v>
      </c>
      <c r="U11" s="19" t="n">
        <v>0.326648244002577</v>
      </c>
      <c r="V11" s="19" t="n">
        <v>0</v>
      </c>
      <c r="W11" s="19" t="n">
        <v>0</v>
      </c>
      <c r="X11" s="19" t="n">
        <v>0.0922220360220408</v>
      </c>
      <c r="Y11" s="19" t="n">
        <v>0.249135440785125</v>
      </c>
      <c r="Z11" s="19" t="n">
        <v>0</v>
      </c>
      <c r="AA11" s="19" t="n">
        <v>0.150935594697503</v>
      </c>
      <c r="AB11" s="19" t="n">
        <v>0.0954369165428563</v>
      </c>
      <c r="AC11" s="19" t="n">
        <v>0</v>
      </c>
      <c r="AD11" s="19" t="n">
        <v>0</v>
      </c>
      <c r="AE11" s="19"/>
      <c r="AF11" s="19" t="n">
        <v>0.172522733411665</v>
      </c>
      <c r="AG11" s="19" t="n">
        <v>0.0382648671510271</v>
      </c>
      <c r="AH11" s="19" t="n">
        <v>0.184559172966673</v>
      </c>
      <c r="AI11" s="19"/>
      <c r="AJ11" s="19" t="n">
        <v>0.0587426310411913</v>
      </c>
      <c r="AK11" s="19" t="n">
        <v>0.13178742909982</v>
      </c>
      <c r="AL11" s="19" t="n">
        <v>0.21767121243664</v>
      </c>
      <c r="AM11" s="19" t="n">
        <v>0.498615514599865</v>
      </c>
      <c r="AN11" s="19" t="n">
        <v>0.0577113753661599</v>
      </c>
      <c r="AO11" s="19"/>
      <c r="AP11" s="19" t="n">
        <v>0.117695015811232</v>
      </c>
      <c r="AQ11" s="19" t="n">
        <v>0.110513425351864</v>
      </c>
      <c r="AR11" s="19" t="n">
        <v>0.109463357282278</v>
      </c>
      <c r="AS11" s="19" t="n">
        <v>0.1663300248769</v>
      </c>
      <c r="AT11" s="19" t="n">
        <v>0.107259984888883</v>
      </c>
      <c r="AU11" s="19"/>
      <c r="AV11" s="19" t="n">
        <v>0.146724916356976</v>
      </c>
      <c r="AW11" s="19" t="n">
        <v>0.17374312816856</v>
      </c>
      <c r="AX11" s="19" t="n">
        <v>0.107854773870539</v>
      </c>
      <c r="AY11" s="19" t="n">
        <v>0.0951743861610311</v>
      </c>
      <c r="AZ11" s="19" t="n">
        <v>0.235925041270134</v>
      </c>
      <c r="BA11" s="19" t="n">
        <v>0</v>
      </c>
      <c r="BB11" s="19"/>
      <c r="BC11" s="19" t="n">
        <v>0.171171296721558</v>
      </c>
      <c r="BD11" s="19" t="n">
        <v>0.0716814633896092</v>
      </c>
      <c r="BE11" s="19" t="n">
        <v>0.111409151796062</v>
      </c>
      <c r="BF11" s="19" t="n">
        <v>0.169842811002857</v>
      </c>
      <c r="BG11" s="19" t="n">
        <v>0</v>
      </c>
    </row>
    <row r="12">
      <c r="B12" s="20" t="s">
        <v>691</v>
      </c>
      <c r="C12" s="19" t="n">
        <v>0.126996820512584</v>
      </c>
      <c r="D12" s="19" t="n">
        <v>0.117239469596028</v>
      </c>
      <c r="E12" s="19" t="n">
        <v>0.136421554208331</v>
      </c>
      <c r="F12" s="19"/>
      <c r="G12" s="19" t="n">
        <v>0.163518890202576</v>
      </c>
      <c r="H12" s="19" t="n">
        <v>0.0551909549755015</v>
      </c>
      <c r="I12" s="19" t="n">
        <v>0.0529244237662472</v>
      </c>
      <c r="J12" s="19" t="n">
        <v>0.119197211332554</v>
      </c>
      <c r="K12" s="19" t="n">
        <v>0.280718332147633</v>
      </c>
      <c r="L12" s="19" t="n">
        <v>0.130757582482598</v>
      </c>
      <c r="M12" s="19"/>
      <c r="N12" s="19" t="n">
        <v>0.0290937456630664</v>
      </c>
      <c r="O12" s="19" t="n">
        <v>0.17563442014142</v>
      </c>
      <c r="P12" s="19" t="n">
        <v>0.104896931165066</v>
      </c>
      <c r="Q12" s="19" t="n">
        <v>0.172761391764812</v>
      </c>
      <c r="R12" s="19"/>
      <c r="S12" s="19" t="n">
        <v>0.104135160440376</v>
      </c>
      <c r="T12" s="19" t="n">
        <v>0</v>
      </c>
      <c r="U12" s="19" t="n">
        <v>0</v>
      </c>
      <c r="V12" s="19" t="n">
        <v>0.0777842272030997</v>
      </c>
      <c r="W12" s="19" t="n">
        <v>0.0909257477359047</v>
      </c>
      <c r="X12" s="19" t="n">
        <v>0.37296658822355</v>
      </c>
      <c r="Y12" s="19" t="n">
        <v>0</v>
      </c>
      <c r="Z12" s="19" t="n">
        <v>0</v>
      </c>
      <c r="AA12" s="19" t="n">
        <v>0.0987229817953518</v>
      </c>
      <c r="AB12" s="19" t="n">
        <v>0.200060722659425</v>
      </c>
      <c r="AC12" s="19" t="n">
        <v>0.429309797677408</v>
      </c>
      <c r="AD12" s="19" t="n">
        <v>0.263151045397342</v>
      </c>
      <c r="AE12" s="19"/>
      <c r="AF12" s="19" t="n">
        <v>0.0930162347264867</v>
      </c>
      <c r="AG12" s="19" t="n">
        <v>0.101399745730442</v>
      </c>
      <c r="AH12" s="19" t="n">
        <v>0.193136127384909</v>
      </c>
      <c r="AI12" s="19"/>
      <c r="AJ12" s="19" t="n">
        <v>0.0791868460092034</v>
      </c>
      <c r="AK12" s="19" t="n">
        <v>0.167412674245584</v>
      </c>
      <c r="AL12" s="19" t="n">
        <v>0</v>
      </c>
      <c r="AM12" s="19" t="n">
        <v>0</v>
      </c>
      <c r="AN12" s="19" t="n">
        <v>0.194899216923672</v>
      </c>
      <c r="AO12" s="19"/>
      <c r="AP12" s="19" t="n">
        <v>0.0440301592195974</v>
      </c>
      <c r="AQ12" s="19" t="n">
        <v>0.112346203533801</v>
      </c>
      <c r="AR12" s="19" t="n">
        <v>0.0927570293538953</v>
      </c>
      <c r="AS12" s="19" t="n">
        <v>0.100603856741552</v>
      </c>
      <c r="AT12" s="19" t="n">
        <v>0.129409412780193</v>
      </c>
      <c r="AU12" s="19"/>
      <c r="AV12" s="19" t="n">
        <v>0.151116071938745</v>
      </c>
      <c r="AW12" s="19" t="n">
        <v>0.0460480864046747</v>
      </c>
      <c r="AX12" s="19" t="n">
        <v>0.0913939483883069</v>
      </c>
      <c r="AY12" s="19" t="n">
        <v>0.117378060740787</v>
      </c>
      <c r="AZ12" s="19" t="n">
        <v>0</v>
      </c>
      <c r="BA12" s="19" t="n">
        <v>0.220343727991287</v>
      </c>
      <c r="BB12" s="19"/>
      <c r="BC12" s="19" t="n">
        <v>0.152182040204206</v>
      </c>
      <c r="BD12" s="19" t="n">
        <v>0.15775459410112</v>
      </c>
      <c r="BE12" s="19" t="n">
        <v>0.0628522532509526</v>
      </c>
      <c r="BF12" s="19" t="n">
        <v>0.0657888413191686</v>
      </c>
      <c r="BG12" s="19" t="n">
        <v>1</v>
      </c>
    </row>
    <row r="13">
      <c r="B13" s="20" t="s">
        <v>692</v>
      </c>
      <c r="C13" s="19" t="n">
        <v>0.183123789466146</v>
      </c>
      <c r="D13" s="19" t="n">
        <v>0.131660310532568</v>
      </c>
      <c r="E13" s="19" t="n">
        <v>0.232832935745038</v>
      </c>
      <c r="F13" s="19"/>
      <c r="G13" s="19" t="n">
        <v>0.28800657729877</v>
      </c>
      <c r="H13" s="19" t="n">
        <v>0.235523434720607</v>
      </c>
      <c r="I13" s="19" t="n">
        <v>0.0517441816871415</v>
      </c>
      <c r="J13" s="19" t="n">
        <v>0.126755299224651</v>
      </c>
      <c r="K13" s="19" t="n">
        <v>0.177280707767213</v>
      </c>
      <c r="L13" s="19" t="n">
        <v>0.249264856901306</v>
      </c>
      <c r="M13" s="19"/>
      <c r="N13" s="19" t="n">
        <v>0.155988775496984</v>
      </c>
      <c r="O13" s="19" t="n">
        <v>0.137039467499211</v>
      </c>
      <c r="P13" s="19" t="n">
        <v>0.405906298629819</v>
      </c>
      <c r="Q13" s="19" t="n">
        <v>0.144333688880124</v>
      </c>
      <c r="R13" s="19"/>
      <c r="S13" s="19" t="n">
        <v>0</v>
      </c>
      <c r="T13" s="19" t="n">
        <v>0.18751703933853</v>
      </c>
      <c r="U13" s="19" t="n">
        <v>0.245851069203315</v>
      </c>
      <c r="V13" s="19" t="n">
        <v>0.158182095727934</v>
      </c>
      <c r="W13" s="19" t="n">
        <v>0.295000339695495</v>
      </c>
      <c r="X13" s="19" t="n">
        <v>0.173936904978753</v>
      </c>
      <c r="Y13" s="19" t="n">
        <v>0.345633638722054</v>
      </c>
      <c r="Z13" s="19" t="n">
        <v>0.21994541178913</v>
      </c>
      <c r="AA13" s="19" t="n">
        <v>0.188905179401916</v>
      </c>
      <c r="AB13" s="19" t="n">
        <v>0.196498361324161</v>
      </c>
      <c r="AC13" s="19" t="n">
        <v>0</v>
      </c>
      <c r="AD13" s="19" t="n">
        <v>0</v>
      </c>
      <c r="AE13" s="19"/>
      <c r="AF13" s="19" t="n">
        <v>0.245536599124925</v>
      </c>
      <c r="AG13" s="19" t="n">
        <v>0.140724670661711</v>
      </c>
      <c r="AH13" s="19" t="n">
        <v>0.122148825220779</v>
      </c>
      <c r="AI13" s="19"/>
      <c r="AJ13" s="19" t="n">
        <v>0.288836809536071</v>
      </c>
      <c r="AK13" s="19" t="n">
        <v>0.0971193216736686</v>
      </c>
      <c r="AL13" s="19" t="n">
        <v>0</v>
      </c>
      <c r="AM13" s="19" t="n">
        <v>0</v>
      </c>
      <c r="AN13" s="19" t="n">
        <v>0.123263890117414</v>
      </c>
      <c r="AO13" s="19"/>
      <c r="AP13" s="19" t="n">
        <v>0.383451031652879</v>
      </c>
      <c r="AQ13" s="19" t="n">
        <v>0.152836698332423</v>
      </c>
      <c r="AR13" s="19" t="n">
        <v>0.106369671234371</v>
      </c>
      <c r="AS13" s="19" t="n">
        <v>0.119434772780648</v>
      </c>
      <c r="AT13" s="19" t="n">
        <v>0.264750146831776</v>
      </c>
      <c r="AU13" s="19"/>
      <c r="AV13" s="19" t="n">
        <v>0.143379074941154</v>
      </c>
      <c r="AW13" s="19" t="n">
        <v>0.353950648362251</v>
      </c>
      <c r="AX13" s="19" t="n">
        <v>0</v>
      </c>
      <c r="AY13" s="19" t="n">
        <v>0.134484315194356</v>
      </c>
      <c r="AZ13" s="19" t="n">
        <v>0.324861091695942</v>
      </c>
      <c r="BA13" s="19" t="n">
        <v>0.195036277376144</v>
      </c>
      <c r="BB13" s="19"/>
      <c r="BC13" s="19" t="n">
        <v>0.233636462759151</v>
      </c>
      <c r="BD13" s="19" t="n">
        <v>0.150889913434715</v>
      </c>
      <c r="BE13" s="19" t="n">
        <v>0.165151430068612</v>
      </c>
      <c r="BF13" s="19" t="n">
        <v>0.238361728410885</v>
      </c>
      <c r="BG13" s="19" t="n">
        <v>0</v>
      </c>
    </row>
    <row r="14">
      <c r="B14" s="20" t="s">
        <v>598</v>
      </c>
      <c r="C14" s="19" t="n">
        <v>0.144941527262855</v>
      </c>
      <c r="D14" s="19" t="n">
        <v>0.193047827090169</v>
      </c>
      <c r="E14" s="19" t="n">
        <v>0.0984751175951638</v>
      </c>
      <c r="F14" s="19"/>
      <c r="G14" s="19" t="n">
        <v>0</v>
      </c>
      <c r="H14" s="19" t="n">
        <v>0.241387494988406</v>
      </c>
      <c r="I14" s="19" t="n">
        <v>0.102107568956233</v>
      </c>
      <c r="J14" s="19" t="n">
        <v>0.297780881694076</v>
      </c>
      <c r="K14" s="19" t="n">
        <v>0.0539657746886574</v>
      </c>
      <c r="L14" s="19" t="n">
        <v>0.0724476266621199</v>
      </c>
      <c r="M14" s="19"/>
      <c r="N14" s="19" t="n">
        <v>0.207221658119752</v>
      </c>
      <c r="O14" s="19" t="n">
        <v>0.105723715507512</v>
      </c>
      <c r="P14" s="19" t="n">
        <v>0.117405278022384</v>
      </c>
      <c r="Q14" s="19" t="n">
        <v>0.142377869732345</v>
      </c>
      <c r="R14" s="19"/>
      <c r="S14" s="19" t="n">
        <v>0.398044109201392</v>
      </c>
      <c r="T14" s="19" t="n">
        <v>0.120715465790075</v>
      </c>
      <c r="U14" s="19" t="n">
        <v>0</v>
      </c>
      <c r="V14" s="19" t="n">
        <v>0.0754941603866512</v>
      </c>
      <c r="W14" s="19" t="n">
        <v>0.203840275840627</v>
      </c>
      <c r="X14" s="19" t="n">
        <v>0.0470957461599481</v>
      </c>
      <c r="Y14" s="19" t="n">
        <v>0.119707042406199</v>
      </c>
      <c r="Z14" s="19" t="n">
        <v>0</v>
      </c>
      <c r="AA14" s="19" t="n">
        <v>0.191544721903818</v>
      </c>
      <c r="AB14" s="19" t="n">
        <v>0.173499920545389</v>
      </c>
      <c r="AC14" s="19" t="n">
        <v>0.168535940007114</v>
      </c>
      <c r="AD14" s="19" t="n">
        <v>0.465575020774532</v>
      </c>
      <c r="AE14" s="19"/>
      <c r="AF14" s="19" t="n">
        <v>0.101166168364364</v>
      </c>
      <c r="AG14" s="19" t="n">
        <v>0.185959392258576</v>
      </c>
      <c r="AH14" s="19" t="n">
        <v>0.235693632574195</v>
      </c>
      <c r="AI14" s="19"/>
      <c r="AJ14" s="19" t="n">
        <v>0.14956082184752</v>
      </c>
      <c r="AK14" s="19" t="n">
        <v>0.0889784391285051</v>
      </c>
      <c r="AL14" s="19" t="n">
        <v>0.202756634090244</v>
      </c>
      <c r="AM14" s="19" t="n">
        <v>0</v>
      </c>
      <c r="AN14" s="19" t="n">
        <v>0.287169762594089</v>
      </c>
      <c r="AO14" s="19"/>
      <c r="AP14" s="19" t="n">
        <v>0.179073253614171</v>
      </c>
      <c r="AQ14" s="19" t="n">
        <v>0.111592813670237</v>
      </c>
      <c r="AR14" s="19" t="n">
        <v>0</v>
      </c>
      <c r="AS14" s="19" t="n">
        <v>0.136702280066619</v>
      </c>
      <c r="AT14" s="19" t="n">
        <v>0.114659388588114</v>
      </c>
      <c r="AU14" s="19"/>
      <c r="AV14" s="19" t="n">
        <v>0.125066364829235</v>
      </c>
      <c r="AW14" s="19" t="n">
        <v>0.0894559299797027</v>
      </c>
      <c r="AX14" s="19" t="n">
        <v>0.110277919453119</v>
      </c>
      <c r="AY14" s="19" t="n">
        <v>0.181472071294512</v>
      </c>
      <c r="AZ14" s="19" t="n">
        <v>0.101006754071644</v>
      </c>
      <c r="BA14" s="19" t="n">
        <v>0</v>
      </c>
      <c r="BB14" s="19"/>
      <c r="BC14" s="19" t="n">
        <v>0.12167913274272</v>
      </c>
      <c r="BD14" s="19" t="n">
        <v>0.15613736948354</v>
      </c>
      <c r="BE14" s="19" t="n">
        <v>0.180183560652123</v>
      </c>
      <c r="BF14" s="19" t="n">
        <v>0.18579267497007</v>
      </c>
      <c r="BG14" s="19" t="n">
        <v>0</v>
      </c>
    </row>
    <row r="15">
      <c r="B15" s="20" t="s">
        <v>726</v>
      </c>
      <c r="C15" s="19" t="n">
        <v>0.142199642622217</v>
      </c>
      <c r="D15" s="19" t="n">
        <v>0.12937484140654</v>
      </c>
      <c r="E15" s="19" t="n">
        <v>0.154587260654231</v>
      </c>
      <c r="F15" s="19"/>
      <c r="G15" s="19" t="n">
        <v>0.0962982652486408</v>
      </c>
      <c r="H15" s="19" t="n">
        <v>0.184200803488066</v>
      </c>
      <c r="I15" s="19" t="n">
        <v>0.0966912344742211</v>
      </c>
      <c r="J15" s="19" t="n">
        <v>0.0615324081545587</v>
      </c>
      <c r="K15" s="19" t="n">
        <v>0.11833552404843</v>
      </c>
      <c r="L15" s="19" t="n">
        <v>0.2707778805677</v>
      </c>
      <c r="M15" s="19"/>
      <c r="N15" s="19" t="n">
        <v>0.18406187298144</v>
      </c>
      <c r="O15" s="19" t="n">
        <v>0.202990386897855</v>
      </c>
      <c r="P15" s="19" t="n">
        <v>0</v>
      </c>
      <c r="Q15" s="19" t="n">
        <v>0.118808197153456</v>
      </c>
      <c r="R15" s="19"/>
      <c r="S15" s="19" t="n">
        <v>0.187320866566556</v>
      </c>
      <c r="T15" s="19" t="n">
        <v>0.261084983795587</v>
      </c>
      <c r="U15" s="19" t="n">
        <v>0.0782743784466736</v>
      </c>
      <c r="V15" s="19" t="n">
        <v>0.183174602543442</v>
      </c>
      <c r="W15" s="19" t="n">
        <v>0.12018228491473</v>
      </c>
      <c r="X15" s="19" t="n">
        <v>0</v>
      </c>
      <c r="Y15" s="19" t="n">
        <v>0.0811467904911321</v>
      </c>
      <c r="Z15" s="19" t="n">
        <v>0.145289342137309</v>
      </c>
      <c r="AA15" s="19" t="n">
        <v>0.084556555712415</v>
      </c>
      <c r="AB15" s="19" t="n">
        <v>0.334504078928169</v>
      </c>
      <c r="AC15" s="19" t="n">
        <v>0.195777595842886</v>
      </c>
      <c r="AD15" s="19" t="n">
        <v>0</v>
      </c>
      <c r="AE15" s="19"/>
      <c r="AF15" s="19" t="n">
        <v>0.0943316013646304</v>
      </c>
      <c r="AG15" s="19" t="n">
        <v>0.209335675555912</v>
      </c>
      <c r="AH15" s="19" t="n">
        <v>0.0875577981095793</v>
      </c>
      <c r="AI15" s="19"/>
      <c r="AJ15" s="19" t="n">
        <v>0.091889395504342</v>
      </c>
      <c r="AK15" s="19" t="n">
        <v>0.173022582656407</v>
      </c>
      <c r="AL15" s="19" t="n">
        <v>0.15538935045087</v>
      </c>
      <c r="AM15" s="19" t="n">
        <v>0.501384485400135</v>
      </c>
      <c r="AN15" s="19" t="n">
        <v>0.14469861371023</v>
      </c>
      <c r="AO15" s="19"/>
      <c r="AP15" s="19" t="n">
        <v>0.135844666062672</v>
      </c>
      <c r="AQ15" s="19" t="n">
        <v>0.142999045443093</v>
      </c>
      <c r="AR15" s="19" t="n">
        <v>0.334821107005601</v>
      </c>
      <c r="AS15" s="19" t="n">
        <v>0.0702589052177555</v>
      </c>
      <c r="AT15" s="19" t="n">
        <v>0.127245044600825</v>
      </c>
      <c r="AU15" s="19"/>
      <c r="AV15" s="19" t="n">
        <v>0.143475780116993</v>
      </c>
      <c r="AW15" s="19" t="n">
        <v>0.0926187596548991</v>
      </c>
      <c r="AX15" s="19" t="n">
        <v>0.21816316332421</v>
      </c>
      <c r="AY15" s="19" t="n">
        <v>0.124920796091468</v>
      </c>
      <c r="AZ15" s="19" t="n">
        <v>0.1120938205331</v>
      </c>
      <c r="BA15" s="19" t="n">
        <v>0.362037746516</v>
      </c>
      <c r="BB15" s="19"/>
      <c r="BC15" s="19" t="n">
        <v>0.0522399418791781</v>
      </c>
      <c r="BD15" s="19" t="n">
        <v>0.136438128467047</v>
      </c>
      <c r="BE15" s="19" t="n">
        <v>0.191181618281587</v>
      </c>
      <c r="BF15" s="19" t="n">
        <v>0.131967655639511</v>
      </c>
      <c r="BG15" s="19" t="n">
        <v>0</v>
      </c>
    </row>
    <row r="16">
      <c r="B16" s="20" t="s">
        <v>100</v>
      </c>
      <c r="C16" s="21" t="n">
        <v>0.0918955600291832</v>
      </c>
      <c r="D16" s="21" t="n">
        <v>0.0603090975146134</v>
      </c>
      <c r="E16" s="21" t="n">
        <v>0.12240527523122</v>
      </c>
      <c r="F16" s="21"/>
      <c r="G16" s="21" t="n">
        <v>0</v>
      </c>
      <c r="H16" s="21" t="n">
        <v>0</v>
      </c>
      <c r="I16" s="21" t="n">
        <v>0.180326493476263</v>
      </c>
      <c r="J16" s="21" t="n">
        <v>0.140494013698023</v>
      </c>
      <c r="K16" s="21" t="n">
        <v>0.181041173667062</v>
      </c>
      <c r="L16" s="21" t="n">
        <v>0.0378061240122939</v>
      </c>
      <c r="M16" s="21"/>
      <c r="N16" s="21" t="n">
        <v>0.0608987512202576</v>
      </c>
      <c r="O16" s="21" t="n">
        <v>0.067905055545576</v>
      </c>
      <c r="P16" s="21" t="n">
        <v>0.0477544680480584</v>
      </c>
      <c r="Q16" s="21" t="n">
        <v>0.158899114432805</v>
      </c>
      <c r="R16" s="21"/>
      <c r="S16" s="21" t="n">
        <v>0</v>
      </c>
      <c r="T16" s="21" t="n">
        <v>0.100606714744073</v>
      </c>
      <c r="U16" s="21" t="n">
        <v>0</v>
      </c>
      <c r="V16" s="21" t="n">
        <v>0.263281824137995</v>
      </c>
      <c r="W16" s="21" t="n">
        <v>0.0933987065792205</v>
      </c>
      <c r="X16" s="21" t="n">
        <v>0</v>
      </c>
      <c r="Y16" s="21" t="n">
        <v>0.084670045189291</v>
      </c>
      <c r="Z16" s="21" t="n">
        <v>0.411528544799685</v>
      </c>
      <c r="AA16" s="21" t="n">
        <v>0.0949564574172561</v>
      </c>
      <c r="AB16" s="21" t="n">
        <v>0</v>
      </c>
      <c r="AC16" s="21" t="n">
        <v>0</v>
      </c>
      <c r="AD16" s="21" t="n">
        <v>0.271273933828126</v>
      </c>
      <c r="AE16" s="21"/>
      <c r="AF16" s="21" t="n">
        <v>0.112680511774671</v>
      </c>
      <c r="AG16" s="21" t="n">
        <v>0.0732591710137989</v>
      </c>
      <c r="AH16" s="21" t="n">
        <v>0.111765965875629</v>
      </c>
      <c r="AI16" s="21"/>
      <c r="AJ16" s="21" t="n">
        <v>0.125347101364061</v>
      </c>
      <c r="AK16" s="21" t="n">
        <v>0.0681606623228338</v>
      </c>
      <c r="AL16" s="21" t="n">
        <v>0</v>
      </c>
      <c r="AM16" s="21" t="n">
        <v>0</v>
      </c>
      <c r="AN16" s="21" t="n">
        <v>0.112786248346305</v>
      </c>
      <c r="AO16" s="21"/>
      <c r="AP16" s="21" t="n">
        <v>0.0801782104053855</v>
      </c>
      <c r="AQ16" s="21" t="n">
        <v>0.110365315536021</v>
      </c>
      <c r="AR16" s="21" t="n">
        <v>0</v>
      </c>
      <c r="AS16" s="21" t="n">
        <v>0.119748439576435</v>
      </c>
      <c r="AT16" s="21" t="n">
        <v>0.109736785022211</v>
      </c>
      <c r="AU16" s="21"/>
      <c r="AV16" s="21" t="n">
        <v>0.074791626947042</v>
      </c>
      <c r="AW16" s="21" t="n">
        <v>0.0838528232910883</v>
      </c>
      <c r="AX16" s="21" t="n">
        <v>0</v>
      </c>
      <c r="AY16" s="21" t="n">
        <v>0.148011621601001</v>
      </c>
      <c r="AZ16" s="21" t="n">
        <v>0.0966702909708381</v>
      </c>
      <c r="BA16" s="21" t="n">
        <v>0</v>
      </c>
      <c r="BB16" s="21"/>
      <c r="BC16" s="21" t="n">
        <v>0.121274356256387</v>
      </c>
      <c r="BD16" s="21" t="n">
        <v>0.108550586443028</v>
      </c>
      <c r="BE16" s="21" t="n">
        <v>0.0524094037656192</v>
      </c>
      <c r="BF16" s="21" t="n">
        <v>0.115791606712964</v>
      </c>
      <c r="BG16" s="21" t="n">
        <v>0</v>
      </c>
    </row>
    <row r="17">
      <c r="B17" s="18" t="s">
        <v>736</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65</v>
      </c>
      <c r="E7" s="11" t="n">
        <v>58</v>
      </c>
      <c r="F7" s="11"/>
      <c r="G7" s="11" t="n">
        <v>21</v>
      </c>
      <c r="H7" s="11" t="n">
        <v>14</v>
      </c>
      <c r="I7" s="11" t="n">
        <v>17</v>
      </c>
      <c r="J7" s="11" t="n">
        <v>23</v>
      </c>
      <c r="K7" s="11" t="n">
        <v>21</v>
      </c>
      <c r="L7" s="11" t="n">
        <v>28</v>
      </c>
      <c r="M7" s="11"/>
      <c r="N7" s="11" t="n">
        <v>36</v>
      </c>
      <c r="O7" s="11" t="n">
        <v>31</v>
      </c>
      <c r="P7" s="11" t="n">
        <v>30</v>
      </c>
      <c r="Q7" s="11" t="n">
        <v>27</v>
      </c>
      <c r="R7" s="11"/>
      <c r="S7" s="11" t="n">
        <v>20</v>
      </c>
      <c r="T7" s="11" t="n">
        <v>19</v>
      </c>
      <c r="U7" s="11" t="n">
        <v>11</v>
      </c>
      <c r="V7" s="11" t="n">
        <v>3</v>
      </c>
      <c r="W7" s="11" t="n">
        <v>5</v>
      </c>
      <c r="X7" s="11" t="n">
        <v>11</v>
      </c>
      <c r="Y7" s="11" t="n">
        <v>12</v>
      </c>
      <c r="Z7" s="11" t="n">
        <v>6</v>
      </c>
      <c r="AA7" s="11" t="n">
        <v>10</v>
      </c>
      <c r="AB7" s="11" t="n">
        <v>14</v>
      </c>
      <c r="AC7" s="11" t="n">
        <v>7</v>
      </c>
      <c r="AD7" s="11" t="n">
        <v>6</v>
      </c>
      <c r="AE7" s="11"/>
      <c r="AF7" s="11" t="n">
        <v>41</v>
      </c>
      <c r="AG7" s="11" t="n">
        <v>51</v>
      </c>
      <c r="AH7" s="11" t="n">
        <v>15</v>
      </c>
      <c r="AI7" s="11"/>
      <c r="AJ7" s="11" t="n">
        <v>41</v>
      </c>
      <c r="AK7" s="11" t="n">
        <v>30</v>
      </c>
      <c r="AL7" s="11" t="n">
        <v>11</v>
      </c>
      <c r="AM7" s="11" t="n">
        <v>2</v>
      </c>
      <c r="AN7" s="11" t="n">
        <v>19</v>
      </c>
      <c r="AO7" s="11"/>
      <c r="AP7" s="11" t="n">
        <v>25</v>
      </c>
      <c r="AQ7" s="11" t="n">
        <v>42</v>
      </c>
      <c r="AR7" s="11" t="n">
        <v>8</v>
      </c>
      <c r="AS7" s="11" t="n">
        <v>16</v>
      </c>
      <c r="AT7" s="11" t="n">
        <v>7</v>
      </c>
      <c r="AU7" s="11"/>
      <c r="AV7" s="11" t="n">
        <v>34</v>
      </c>
      <c r="AW7" s="11" t="n">
        <v>22</v>
      </c>
      <c r="AX7" s="11" t="n">
        <v>9</v>
      </c>
      <c r="AY7" s="11" t="n">
        <v>19</v>
      </c>
      <c r="AZ7" s="11" t="n">
        <v>10</v>
      </c>
      <c r="BA7" s="11" t="n">
        <v>11</v>
      </c>
      <c r="BB7" s="11"/>
      <c r="BC7" s="11" t="n">
        <v>31</v>
      </c>
      <c r="BD7" s="11" t="n">
        <v>32</v>
      </c>
      <c r="BE7" s="11" t="n">
        <v>36</v>
      </c>
      <c r="BF7" s="11" t="n">
        <v>10</v>
      </c>
      <c r="BG7" s="11" t="s">
        <v>696</v>
      </c>
    </row>
    <row r="8" ht="30" customHeight="1">
      <c r="B8" s="12" t="s">
        <v>20</v>
      </c>
      <c r="C8" s="12" t="n">
        <v>122</v>
      </c>
      <c r="D8" s="12" t="n">
        <v>64</v>
      </c>
      <c r="E8" s="12" t="n">
        <v>58</v>
      </c>
      <c r="F8" s="12"/>
      <c r="G8" s="12" t="n">
        <v>20</v>
      </c>
      <c r="H8" s="12" t="n">
        <v>14</v>
      </c>
      <c r="I8" s="12" t="n">
        <v>19</v>
      </c>
      <c r="J8" s="12" t="n">
        <v>22</v>
      </c>
      <c r="K8" s="12" t="n">
        <v>20</v>
      </c>
      <c r="L8" s="12" t="n">
        <v>27</v>
      </c>
      <c r="M8" s="12"/>
      <c r="N8" s="12" t="n">
        <v>33</v>
      </c>
      <c r="O8" s="12" t="n">
        <v>34</v>
      </c>
      <c r="P8" s="12" t="n">
        <v>28</v>
      </c>
      <c r="Q8" s="12" t="n">
        <v>26</v>
      </c>
      <c r="R8" s="12"/>
      <c r="S8" s="12" t="n">
        <v>19</v>
      </c>
      <c r="T8" s="12" t="n">
        <v>19</v>
      </c>
      <c r="U8" s="12" t="n">
        <v>11</v>
      </c>
      <c r="V8" s="12" t="n">
        <v>4</v>
      </c>
      <c r="W8" s="12" t="n">
        <v>6</v>
      </c>
      <c r="X8" s="12" t="n">
        <v>14</v>
      </c>
      <c r="Y8" s="12" t="n">
        <v>11</v>
      </c>
      <c r="Z8" s="12" t="n">
        <v>5</v>
      </c>
      <c r="AA8" s="12" t="n">
        <v>9</v>
      </c>
      <c r="AB8" s="12" t="n">
        <v>12</v>
      </c>
      <c r="AC8" s="12" t="n">
        <v>6</v>
      </c>
      <c r="AD8" s="12" t="n">
        <v>5</v>
      </c>
      <c r="AE8" s="12"/>
      <c r="AF8" s="12" t="n">
        <v>40</v>
      </c>
      <c r="AG8" s="12" t="n">
        <v>50</v>
      </c>
      <c r="AH8" s="12" t="n">
        <v>15</v>
      </c>
      <c r="AI8" s="12"/>
      <c r="AJ8" s="12" t="n">
        <v>40</v>
      </c>
      <c r="AK8" s="12" t="n">
        <v>30</v>
      </c>
      <c r="AL8" s="12" t="n">
        <v>11</v>
      </c>
      <c r="AM8" s="12" t="n">
        <v>2</v>
      </c>
      <c r="AN8" s="12" t="n">
        <v>19</v>
      </c>
      <c r="AO8" s="12"/>
      <c r="AP8" s="12" t="n">
        <v>25</v>
      </c>
      <c r="AQ8" s="12" t="n">
        <v>41</v>
      </c>
      <c r="AR8" s="12" t="n">
        <v>8</v>
      </c>
      <c r="AS8" s="12" t="n">
        <v>15</v>
      </c>
      <c r="AT8" s="12" t="n">
        <v>7</v>
      </c>
      <c r="AU8" s="12"/>
      <c r="AV8" s="12" t="n">
        <v>34</v>
      </c>
      <c r="AW8" s="12" t="n">
        <v>21</v>
      </c>
      <c r="AX8" s="12" t="n">
        <v>10</v>
      </c>
      <c r="AY8" s="12" t="n">
        <v>18</v>
      </c>
      <c r="AZ8" s="12" t="n">
        <v>10</v>
      </c>
      <c r="BA8" s="12" t="n">
        <v>10</v>
      </c>
      <c r="BB8" s="12"/>
      <c r="BC8" s="12" t="n">
        <v>30</v>
      </c>
      <c r="BD8" s="12" t="n">
        <v>33</v>
      </c>
      <c r="BE8" s="12" t="n">
        <v>34</v>
      </c>
      <c r="BF8" s="12" t="n">
        <v>10</v>
      </c>
      <c r="BG8" s="12" t="s">
        <v>696</v>
      </c>
    </row>
    <row r="9">
      <c r="B9" s="20" t="s">
        <v>721</v>
      </c>
      <c r="C9" s="19" t="n">
        <v>0.0641695836105571</v>
      </c>
      <c r="D9" s="19" t="n">
        <v>0.0432878633489171</v>
      </c>
      <c r="E9" s="19" t="n">
        <v>0.0882936484254759</v>
      </c>
      <c r="F9" s="19"/>
      <c r="G9" s="19" t="n">
        <v>0</v>
      </c>
      <c r="H9" s="19" t="n">
        <v>0</v>
      </c>
      <c r="I9" s="19" t="n">
        <v>0.0498155805735675</v>
      </c>
      <c r="J9" s="19" t="n">
        <v>0.124620983053229</v>
      </c>
      <c r="K9" s="19" t="n">
        <v>0.114205722524237</v>
      </c>
      <c r="L9" s="19" t="n">
        <v>0.0683286574830482</v>
      </c>
      <c r="M9" s="19"/>
      <c r="N9" s="19" t="n">
        <v>0.0275838574955683</v>
      </c>
      <c r="O9" s="19" t="n">
        <v>0.0557621842919974</v>
      </c>
      <c r="P9" s="19" t="n">
        <v>0.0326939324375933</v>
      </c>
      <c r="Q9" s="19" t="n">
        <v>0.155350401798088</v>
      </c>
      <c r="R9" s="19"/>
      <c r="S9" s="19" t="n">
        <v>0</v>
      </c>
      <c r="T9" s="19" t="n">
        <v>0.0954878881050044</v>
      </c>
      <c r="U9" s="19" t="n">
        <v>0.0759066020146672</v>
      </c>
      <c r="V9" s="19" t="n">
        <v>0.320135213450568</v>
      </c>
      <c r="W9" s="19" t="n">
        <v>0</v>
      </c>
      <c r="X9" s="19" t="n">
        <v>0.0842727710126185</v>
      </c>
      <c r="Y9" s="19" t="n">
        <v>0</v>
      </c>
      <c r="Z9" s="19" t="n">
        <v>0</v>
      </c>
      <c r="AA9" s="19" t="n">
        <v>0.107338724477564</v>
      </c>
      <c r="AB9" s="19" t="n">
        <v>0</v>
      </c>
      <c r="AC9" s="19" t="n">
        <v>0.1430318413712</v>
      </c>
      <c r="AD9" s="19" t="n">
        <v>0.174400609173607</v>
      </c>
      <c r="AE9" s="19"/>
      <c r="AF9" s="19" t="n">
        <v>0.0449385597949599</v>
      </c>
      <c r="AG9" s="19" t="n">
        <v>0.1022962671539</v>
      </c>
      <c r="AH9" s="19" t="n">
        <v>0.0604116934667677</v>
      </c>
      <c r="AI9" s="19"/>
      <c r="AJ9" s="19" t="n">
        <v>0.0212715129340168</v>
      </c>
      <c r="AK9" s="19" t="n">
        <v>0.138612137322565</v>
      </c>
      <c r="AL9" s="19" t="n">
        <v>0.0846343836087831</v>
      </c>
      <c r="AM9" s="19" t="n">
        <v>0</v>
      </c>
      <c r="AN9" s="19" t="n">
        <v>0</v>
      </c>
      <c r="AO9" s="19"/>
      <c r="AP9" s="19" t="n">
        <v>0.037394245258198</v>
      </c>
      <c r="AQ9" s="19" t="n">
        <v>0.102644840339622</v>
      </c>
      <c r="AR9" s="19" t="n">
        <v>0</v>
      </c>
      <c r="AS9" s="19" t="n">
        <v>0.0550697395824352</v>
      </c>
      <c r="AT9" s="19" t="n">
        <v>0.137608268891134</v>
      </c>
      <c r="AU9" s="19"/>
      <c r="AV9" s="19" t="n">
        <v>0.0673985572527023</v>
      </c>
      <c r="AW9" s="19" t="n">
        <v>0.0432609494950767</v>
      </c>
      <c r="AX9" s="19" t="n">
        <v>0</v>
      </c>
      <c r="AY9" s="19" t="n">
        <v>0.0463655164768798</v>
      </c>
      <c r="AZ9" s="19" t="n">
        <v>0.192754136951386</v>
      </c>
      <c r="BA9" s="19" t="n">
        <v>0</v>
      </c>
      <c r="BB9" s="19"/>
      <c r="BC9" s="19" t="n">
        <v>0.065419221675155</v>
      </c>
      <c r="BD9" s="19" t="n">
        <v>0.027626490258127</v>
      </c>
      <c r="BE9" s="19" t="n">
        <v>0.055811278378958</v>
      </c>
      <c r="BF9" s="19" t="n">
        <v>0.0917371172921077</v>
      </c>
      <c r="BG9" s="19" t="s">
        <v>697</v>
      </c>
    </row>
    <row r="10">
      <c r="B10" s="20" t="s">
        <v>689</v>
      </c>
      <c r="C10" s="19" t="n">
        <v>0.0803031111702047</v>
      </c>
      <c r="D10" s="19" t="n">
        <v>0.0734590932309109</v>
      </c>
      <c r="E10" s="19" t="n">
        <v>0.0890477041615417</v>
      </c>
      <c r="F10" s="19"/>
      <c r="G10" s="19" t="n">
        <v>0.0677731211179399</v>
      </c>
      <c r="H10" s="19" t="n">
        <v>0.21439508225226</v>
      </c>
      <c r="I10" s="19" t="n">
        <v>0.145178542046137</v>
      </c>
      <c r="J10" s="19" t="n">
        <v>0</v>
      </c>
      <c r="K10" s="19" t="n">
        <v>0</v>
      </c>
      <c r="L10" s="19" t="n">
        <v>0.100740690283198</v>
      </c>
      <c r="M10" s="19"/>
      <c r="N10" s="19" t="n">
        <v>0.129044319040629</v>
      </c>
      <c r="O10" s="19" t="n">
        <v>0.0396113583847361</v>
      </c>
      <c r="P10" s="19" t="n">
        <v>0.0735007974556277</v>
      </c>
      <c r="Q10" s="19" t="n">
        <v>0.0791106975817314</v>
      </c>
      <c r="R10" s="19"/>
      <c r="S10" s="19" t="n">
        <v>0.09666692917534</v>
      </c>
      <c r="T10" s="19" t="n">
        <v>0</v>
      </c>
      <c r="U10" s="19" t="n">
        <v>0.107546071424777</v>
      </c>
      <c r="V10" s="19" t="n">
        <v>0</v>
      </c>
      <c r="W10" s="19" t="n">
        <v>0</v>
      </c>
      <c r="X10" s="19" t="n">
        <v>0.289841395990433</v>
      </c>
      <c r="Y10" s="19" t="n">
        <v>0.101046440825089</v>
      </c>
      <c r="Z10" s="19" t="n">
        <v>0</v>
      </c>
      <c r="AA10" s="19" t="n">
        <v>0</v>
      </c>
      <c r="AB10" s="19" t="n">
        <v>0</v>
      </c>
      <c r="AC10" s="19" t="n">
        <v>0.249502910732422</v>
      </c>
      <c r="AD10" s="19" t="n">
        <v>0</v>
      </c>
      <c r="AE10" s="19"/>
      <c r="AF10" s="19" t="n">
        <v>0.0738180693191529</v>
      </c>
      <c r="AG10" s="19" t="n">
        <v>0.0903763452593548</v>
      </c>
      <c r="AH10" s="19" t="n">
        <v>0.078936650129927</v>
      </c>
      <c r="AI10" s="19"/>
      <c r="AJ10" s="19" t="n">
        <v>0.124177011080431</v>
      </c>
      <c r="AK10" s="19" t="n">
        <v>0.088633737401031</v>
      </c>
      <c r="AL10" s="19" t="n">
        <v>0</v>
      </c>
      <c r="AM10" s="19" t="n">
        <v>0</v>
      </c>
      <c r="AN10" s="19" t="n">
        <v>0.112806982210509</v>
      </c>
      <c r="AO10" s="19"/>
      <c r="AP10" s="19" t="n">
        <v>0.0829249764959873</v>
      </c>
      <c r="AQ10" s="19" t="n">
        <v>0.088432199239212</v>
      </c>
      <c r="AR10" s="19" t="n">
        <v>0</v>
      </c>
      <c r="AS10" s="19" t="n">
        <v>0.115121626522964</v>
      </c>
      <c r="AT10" s="19" t="n">
        <v>0</v>
      </c>
      <c r="AU10" s="19"/>
      <c r="AV10" s="19" t="n">
        <v>0.139504767337263</v>
      </c>
      <c r="AW10" s="19" t="n">
        <v>0.0959349010871362</v>
      </c>
      <c r="AX10" s="19" t="n">
        <v>0</v>
      </c>
      <c r="AY10" s="19" t="n">
        <v>0.0969257111413359</v>
      </c>
      <c r="AZ10" s="19" t="n">
        <v>0</v>
      </c>
      <c r="BA10" s="19" t="n">
        <v>0</v>
      </c>
      <c r="BB10" s="19"/>
      <c r="BC10" s="19" t="n">
        <v>0.0610422728076528</v>
      </c>
      <c r="BD10" s="19" t="n">
        <v>0.137930558500588</v>
      </c>
      <c r="BE10" s="19" t="n">
        <v>0.0653706158929834</v>
      </c>
      <c r="BF10" s="19" t="n">
        <v>0.112936110613525</v>
      </c>
      <c r="BG10" s="19" t="s">
        <v>697</v>
      </c>
    </row>
    <row r="11">
      <c r="B11" s="20" t="s">
        <v>690</v>
      </c>
      <c r="C11" s="19" t="n">
        <v>0.145818563744821</v>
      </c>
      <c r="D11" s="19" t="n">
        <v>0.206288307672831</v>
      </c>
      <c r="E11" s="19" t="n">
        <v>0.0806478325915626</v>
      </c>
      <c r="F11" s="19"/>
      <c r="G11" s="19" t="n">
        <v>0.311350001725783</v>
      </c>
      <c r="H11" s="19" t="n">
        <v>0.223901274228513</v>
      </c>
      <c r="I11" s="19" t="n">
        <v>0.214732817807406</v>
      </c>
      <c r="J11" s="19" t="n">
        <v>0.0981920888283358</v>
      </c>
      <c r="K11" s="19" t="n">
        <v>0.0584151827054915</v>
      </c>
      <c r="L11" s="19" t="n">
        <v>0.0387386920850891</v>
      </c>
      <c r="M11" s="19"/>
      <c r="N11" s="19" t="n">
        <v>0.147013126783522</v>
      </c>
      <c r="O11" s="19" t="n">
        <v>0.226324105946592</v>
      </c>
      <c r="P11" s="19" t="n">
        <v>0.0739605832471672</v>
      </c>
      <c r="Q11" s="19" t="n">
        <v>0.11634148795581</v>
      </c>
      <c r="R11" s="19"/>
      <c r="S11" s="19" t="n">
        <v>0.223166823894933</v>
      </c>
      <c r="T11" s="19" t="n">
        <v>0.114743765509349</v>
      </c>
      <c r="U11" s="19" t="n">
        <v>0.196087376420503</v>
      </c>
      <c r="V11" s="19" t="n">
        <v>0</v>
      </c>
      <c r="W11" s="19" t="n">
        <v>0.165340504969101</v>
      </c>
      <c r="X11" s="19" t="n">
        <v>0.17985890169204</v>
      </c>
      <c r="Y11" s="19" t="n">
        <v>0.169752425460881</v>
      </c>
      <c r="Z11" s="19" t="n">
        <v>0.165198734895</v>
      </c>
      <c r="AA11" s="19" t="n">
        <v>0.136797328178282</v>
      </c>
      <c r="AB11" s="19" t="n">
        <v>0</v>
      </c>
      <c r="AC11" s="19" t="n">
        <v>0</v>
      </c>
      <c r="AD11" s="19" t="n">
        <v>0.331023340148503</v>
      </c>
      <c r="AE11" s="19"/>
      <c r="AF11" s="19" t="n">
        <v>0.106296995156111</v>
      </c>
      <c r="AG11" s="19" t="n">
        <v>0.135629020898719</v>
      </c>
      <c r="AH11" s="19" t="n">
        <v>0.134879972818204</v>
      </c>
      <c r="AI11" s="19"/>
      <c r="AJ11" s="19" t="n">
        <v>0.085376446991341</v>
      </c>
      <c r="AK11" s="19" t="n">
        <v>0.290101478034711</v>
      </c>
      <c r="AL11" s="19" t="n">
        <v>0.122331134272449</v>
      </c>
      <c r="AM11" s="19" t="n">
        <v>0</v>
      </c>
      <c r="AN11" s="19" t="n">
        <v>0.14280362082768</v>
      </c>
      <c r="AO11" s="19"/>
      <c r="AP11" s="19" t="n">
        <v>0.0509254812126089</v>
      </c>
      <c r="AQ11" s="19" t="n">
        <v>0.10645726227659</v>
      </c>
      <c r="AR11" s="19" t="n">
        <v>0.130197179825137</v>
      </c>
      <c r="AS11" s="19" t="n">
        <v>0.211422181657217</v>
      </c>
      <c r="AT11" s="19" t="n">
        <v>0.291071874389682</v>
      </c>
      <c r="AU11" s="19"/>
      <c r="AV11" s="19" t="n">
        <v>0.129890864398282</v>
      </c>
      <c r="AW11" s="19" t="n">
        <v>0.0589150725075316</v>
      </c>
      <c r="AX11" s="19" t="n">
        <v>0.107430546955093</v>
      </c>
      <c r="AY11" s="19" t="n">
        <v>0.178005175283818</v>
      </c>
      <c r="AZ11" s="19" t="n">
        <v>0.301493479834196</v>
      </c>
      <c r="BA11" s="19" t="n">
        <v>0.0827859619251786</v>
      </c>
      <c r="BB11" s="19"/>
      <c r="BC11" s="19" t="n">
        <v>0.03320729860258</v>
      </c>
      <c r="BD11" s="19" t="n">
        <v>0.251831340768723</v>
      </c>
      <c r="BE11" s="19" t="n">
        <v>0.218630287124479</v>
      </c>
      <c r="BF11" s="19" t="n">
        <v>0.0938922119250366</v>
      </c>
      <c r="BG11" s="19" t="s">
        <v>697</v>
      </c>
    </row>
    <row r="12">
      <c r="B12" s="20" t="s">
        <v>691</v>
      </c>
      <c r="C12" s="19" t="n">
        <v>0.0764514158014044</v>
      </c>
      <c r="D12" s="19" t="n">
        <v>0.0676126075537918</v>
      </c>
      <c r="E12" s="19" t="n">
        <v>0.0873594276790411</v>
      </c>
      <c r="F12" s="19"/>
      <c r="G12" s="19" t="n">
        <v>0.0437390724779158</v>
      </c>
      <c r="H12" s="19" t="n">
        <v>0</v>
      </c>
      <c r="I12" s="19" t="n">
        <v>0.225817699204774</v>
      </c>
      <c r="J12" s="19" t="n">
        <v>0</v>
      </c>
      <c r="K12" s="19" t="n">
        <v>0.0881108136473898</v>
      </c>
      <c r="L12" s="19" t="n">
        <v>0.092496429845799</v>
      </c>
      <c r="M12" s="19"/>
      <c r="N12" s="19" t="n">
        <v>0.0754862934755064</v>
      </c>
      <c r="O12" s="19" t="n">
        <v>0</v>
      </c>
      <c r="P12" s="19" t="n">
        <v>0.0685605627980582</v>
      </c>
      <c r="Q12" s="19" t="n">
        <v>0.186129252396909</v>
      </c>
      <c r="R12" s="19"/>
      <c r="S12" s="19" t="n">
        <v>0</v>
      </c>
      <c r="T12" s="19" t="n">
        <v>0.100950016635582</v>
      </c>
      <c r="U12" s="19" t="n">
        <v>0.088253574179736</v>
      </c>
      <c r="V12" s="19" t="n">
        <v>0</v>
      </c>
      <c r="W12" s="19" t="n">
        <v>0</v>
      </c>
      <c r="X12" s="19" t="n">
        <v>0.170866487422985</v>
      </c>
      <c r="Y12" s="19" t="n">
        <v>0.070037131374649</v>
      </c>
      <c r="Z12" s="19" t="n">
        <v>0</v>
      </c>
      <c r="AA12" s="19" t="n">
        <v>0.0953782607707544</v>
      </c>
      <c r="AB12" s="19" t="n">
        <v>0.11566286532845</v>
      </c>
      <c r="AC12" s="19" t="n">
        <v>0</v>
      </c>
      <c r="AD12" s="19" t="n">
        <v>0.168162713323852</v>
      </c>
      <c r="AE12" s="19"/>
      <c r="AF12" s="19" t="n">
        <v>0.140127132343741</v>
      </c>
      <c r="AG12" s="19" t="n">
        <v>0.0517027248103325</v>
      </c>
      <c r="AH12" s="19" t="n">
        <v>0.0781181411111733</v>
      </c>
      <c r="AI12" s="19"/>
      <c r="AJ12" s="19" t="n">
        <v>0.131790720276103</v>
      </c>
      <c r="AK12" s="19" t="n">
        <v>0.0549617118267629</v>
      </c>
      <c r="AL12" s="19" t="n">
        <v>0.21867493816342</v>
      </c>
      <c r="AM12" s="19" t="n">
        <v>0</v>
      </c>
      <c r="AN12" s="19" t="n">
        <v>0</v>
      </c>
      <c r="AO12" s="19"/>
      <c r="AP12" s="19" t="n">
        <v>0.099070242554662</v>
      </c>
      <c r="AQ12" s="19" t="n">
        <v>0.0609560295808274</v>
      </c>
      <c r="AR12" s="19" t="n">
        <v>0.297846400847357</v>
      </c>
      <c r="AS12" s="19" t="n">
        <v>0.129150965054614</v>
      </c>
      <c r="AT12" s="19" t="n">
        <v>0</v>
      </c>
      <c r="AU12" s="19"/>
      <c r="AV12" s="19" t="n">
        <v>0.0488291935101547</v>
      </c>
      <c r="AW12" s="19" t="n">
        <v>0.153475103012548</v>
      </c>
      <c r="AX12" s="19" t="n">
        <v>0.245764169351536</v>
      </c>
      <c r="AY12" s="19" t="n">
        <v>0.10873759788315</v>
      </c>
      <c r="AZ12" s="19" t="n">
        <v>0</v>
      </c>
      <c r="BA12" s="19" t="n">
        <v>0</v>
      </c>
      <c r="BB12" s="19"/>
      <c r="BC12" s="19" t="n">
        <v>0.0602525292115994</v>
      </c>
      <c r="BD12" s="19" t="n">
        <v>0.0792480207558552</v>
      </c>
      <c r="BE12" s="19" t="n">
        <v>0.107646219069489</v>
      </c>
      <c r="BF12" s="19" t="n">
        <v>0.118210982461361</v>
      </c>
      <c r="BG12" s="19" t="s">
        <v>697</v>
      </c>
    </row>
    <row r="13">
      <c r="B13" s="20" t="s">
        <v>692</v>
      </c>
      <c r="C13" s="19" t="n">
        <v>0.119846447286979</v>
      </c>
      <c r="D13" s="19" t="n">
        <v>0.110674784059748</v>
      </c>
      <c r="E13" s="19" t="n">
        <v>0.131737991902227</v>
      </c>
      <c r="F13" s="19"/>
      <c r="G13" s="19" t="n">
        <v>0.103067122590887</v>
      </c>
      <c r="H13" s="19" t="n">
        <v>0.198929836311466</v>
      </c>
      <c r="I13" s="19" t="n">
        <v>0</v>
      </c>
      <c r="J13" s="19" t="n">
        <v>0.0395959064629626</v>
      </c>
      <c r="K13" s="19" t="n">
        <v>0.141125291032629</v>
      </c>
      <c r="L13" s="19" t="n">
        <v>0.223380411986166</v>
      </c>
      <c r="M13" s="19"/>
      <c r="N13" s="19" t="n">
        <v>0.0800936109128109</v>
      </c>
      <c r="O13" s="19" t="n">
        <v>0.0979389686649841</v>
      </c>
      <c r="P13" s="19" t="n">
        <v>0.23756647594832</v>
      </c>
      <c r="Q13" s="19" t="n">
        <v>0.0721880058750545</v>
      </c>
      <c r="R13" s="19"/>
      <c r="S13" s="19" t="n">
        <v>0.0559935529364824</v>
      </c>
      <c r="T13" s="19" t="n">
        <v>0.201330963284988</v>
      </c>
      <c r="U13" s="19" t="n">
        <v>0.172003596823161</v>
      </c>
      <c r="V13" s="19" t="n">
        <v>0</v>
      </c>
      <c r="W13" s="19" t="n">
        <v>0.410589376958152</v>
      </c>
      <c r="X13" s="19" t="n">
        <v>0</v>
      </c>
      <c r="Y13" s="19" t="n">
        <v>0.0838526564451831</v>
      </c>
      <c r="Z13" s="19" t="n">
        <v>0.17434183618556</v>
      </c>
      <c r="AA13" s="19" t="n">
        <v>0.103091551747322</v>
      </c>
      <c r="AB13" s="19" t="n">
        <v>0.146858098048057</v>
      </c>
      <c r="AC13" s="19" t="n">
        <v>0</v>
      </c>
      <c r="AD13" s="19" t="n">
        <v>0.158250624030186</v>
      </c>
      <c r="AE13" s="19"/>
      <c r="AF13" s="19" t="n">
        <v>0.127865306419846</v>
      </c>
      <c r="AG13" s="19" t="n">
        <v>0.0936958941970855</v>
      </c>
      <c r="AH13" s="19" t="n">
        <v>0.128304515482217</v>
      </c>
      <c r="AI13" s="19"/>
      <c r="AJ13" s="19" t="n">
        <v>0.150076535948277</v>
      </c>
      <c r="AK13" s="19" t="n">
        <v>0.0568360468215932</v>
      </c>
      <c r="AL13" s="19" t="n">
        <v>0.0863507530954731</v>
      </c>
      <c r="AM13" s="19" t="n">
        <v>0</v>
      </c>
      <c r="AN13" s="19" t="n">
        <v>0.158414379334007</v>
      </c>
      <c r="AO13" s="19"/>
      <c r="AP13" s="19" t="n">
        <v>0.205385164323147</v>
      </c>
      <c r="AQ13" s="19" t="n">
        <v>0.0865338209726058</v>
      </c>
      <c r="AR13" s="19" t="n">
        <v>0</v>
      </c>
      <c r="AS13" s="19" t="n">
        <v>0.0602533919259813</v>
      </c>
      <c r="AT13" s="19" t="n">
        <v>0.166595001648677</v>
      </c>
      <c r="AU13" s="19"/>
      <c r="AV13" s="19" t="n">
        <v>0.027601024844569</v>
      </c>
      <c r="AW13" s="19" t="n">
        <v>0.14481948163332</v>
      </c>
      <c r="AX13" s="19" t="n">
        <v>0</v>
      </c>
      <c r="AY13" s="19" t="n">
        <v>0.104329712722247</v>
      </c>
      <c r="AZ13" s="19" t="n">
        <v>0.112755188922823</v>
      </c>
      <c r="BA13" s="19" t="n">
        <v>0.55980937029619</v>
      </c>
      <c r="BB13" s="19"/>
      <c r="BC13" s="19" t="n">
        <v>0.156312051725881</v>
      </c>
      <c r="BD13" s="19" t="n">
        <v>0.118882526160563</v>
      </c>
      <c r="BE13" s="19" t="n">
        <v>0.0857359174183226</v>
      </c>
      <c r="BF13" s="19" t="n">
        <v>0.0832420031500862</v>
      </c>
      <c r="BG13" s="19" t="s">
        <v>697</v>
      </c>
    </row>
    <row r="14">
      <c r="B14" s="20" t="s">
        <v>598</v>
      </c>
      <c r="C14" s="19" t="n">
        <v>0.113362953875684</v>
      </c>
      <c r="D14" s="19" t="n">
        <v>0.142628280808644</v>
      </c>
      <c r="E14" s="19" t="n">
        <v>0.0824274317981085</v>
      </c>
      <c r="F14" s="19"/>
      <c r="G14" s="19" t="n">
        <v>0.0905820825502418</v>
      </c>
      <c r="H14" s="19" t="n">
        <v>0.0671694287318247</v>
      </c>
      <c r="I14" s="19" t="n">
        <v>0.0545534270735974</v>
      </c>
      <c r="J14" s="19" t="n">
        <v>0.26422859276519</v>
      </c>
      <c r="K14" s="19" t="n">
        <v>0.0462335277977704</v>
      </c>
      <c r="L14" s="19" t="n">
        <v>0.121035045802009</v>
      </c>
      <c r="M14" s="19"/>
      <c r="N14" s="19" t="n">
        <v>0.191835849228721</v>
      </c>
      <c r="O14" s="19" t="n">
        <v>0.165441572261523</v>
      </c>
      <c r="P14" s="19" t="n">
        <v>0.0300680321103006</v>
      </c>
      <c r="Q14" s="19" t="n">
        <v>0.0355070236845826</v>
      </c>
      <c r="R14" s="19"/>
      <c r="S14" s="19" t="n">
        <v>0.206664173980113</v>
      </c>
      <c r="T14" s="19" t="n">
        <v>0.111702570614922</v>
      </c>
      <c r="U14" s="19" t="n">
        <v>0</v>
      </c>
      <c r="V14" s="19" t="n">
        <v>0</v>
      </c>
      <c r="W14" s="19" t="n">
        <v>0</v>
      </c>
      <c r="X14" s="19" t="n">
        <v>0.104338619634287</v>
      </c>
      <c r="Y14" s="19" t="n">
        <v>0.0837095180279573</v>
      </c>
      <c r="Z14" s="19" t="n">
        <v>0.17434183618556</v>
      </c>
      <c r="AA14" s="19" t="n">
        <v>0.202194033534955</v>
      </c>
      <c r="AB14" s="19" t="n">
        <v>0.0701155863953332</v>
      </c>
      <c r="AC14" s="19" t="n">
        <v>0.141908808523036</v>
      </c>
      <c r="AD14" s="19" t="n">
        <v>0.168162713323852</v>
      </c>
      <c r="AE14" s="19"/>
      <c r="AF14" s="19" t="n">
        <v>0.0730509222495142</v>
      </c>
      <c r="AG14" s="19" t="n">
        <v>0.163037920741309</v>
      </c>
      <c r="AH14" s="19" t="n">
        <v>0</v>
      </c>
      <c r="AI14" s="19"/>
      <c r="AJ14" s="19" t="n">
        <v>0.100482034241103</v>
      </c>
      <c r="AK14" s="19" t="n">
        <v>0.106537576890452</v>
      </c>
      <c r="AL14" s="19" t="n">
        <v>0.166426209002284</v>
      </c>
      <c r="AM14" s="19" t="n">
        <v>0.500077239530474</v>
      </c>
      <c r="AN14" s="19" t="n">
        <v>0.09619343619898</v>
      </c>
      <c r="AO14" s="19"/>
      <c r="AP14" s="19" t="n">
        <v>0.0805324821812642</v>
      </c>
      <c r="AQ14" s="19" t="n">
        <v>0.194251822932841</v>
      </c>
      <c r="AR14" s="19" t="n">
        <v>0</v>
      </c>
      <c r="AS14" s="19" t="n">
        <v>0.128094099411431</v>
      </c>
      <c r="AT14" s="19" t="n">
        <v>0.15069587818193</v>
      </c>
      <c r="AU14" s="19"/>
      <c r="AV14" s="19" t="n">
        <v>0.175882514876853</v>
      </c>
      <c r="AW14" s="19" t="n">
        <v>0.0931670533875278</v>
      </c>
      <c r="AX14" s="19" t="n">
        <v>0</v>
      </c>
      <c r="AY14" s="19" t="n">
        <v>0.107847778505677</v>
      </c>
      <c r="AZ14" s="19" t="n">
        <v>0.101994309830058</v>
      </c>
      <c r="BA14" s="19" t="n">
        <v>0.106083574233704</v>
      </c>
      <c r="BB14" s="19"/>
      <c r="BC14" s="19" t="n">
        <v>0.131445820976676</v>
      </c>
      <c r="BD14" s="19" t="n">
        <v>0.105158337996453</v>
      </c>
      <c r="BE14" s="19" t="n">
        <v>0.13376167998525</v>
      </c>
      <c r="BF14" s="19" t="n">
        <v>0.0935592318761113</v>
      </c>
      <c r="BG14" s="19" t="s">
        <v>697</v>
      </c>
    </row>
    <row r="15">
      <c r="B15" s="20" t="s">
        <v>722</v>
      </c>
      <c r="C15" s="19" t="n">
        <v>0.369917001355753</v>
      </c>
      <c r="D15" s="19" t="n">
        <v>0.32545966376685</v>
      </c>
      <c r="E15" s="19" t="n">
        <v>0.410438842060071</v>
      </c>
      <c r="F15" s="19"/>
      <c r="G15" s="19" t="n">
        <v>0.351836280816821</v>
      </c>
      <c r="H15" s="19" t="n">
        <v>0.295604378475936</v>
      </c>
      <c r="I15" s="19" t="n">
        <v>0.251088082645883</v>
      </c>
      <c r="J15" s="19" t="n">
        <v>0.473362428890283</v>
      </c>
      <c r="K15" s="19" t="n">
        <v>0.511722587068496</v>
      </c>
      <c r="L15" s="19" t="n">
        <v>0.312880336727818</v>
      </c>
      <c r="M15" s="19"/>
      <c r="N15" s="19" t="n">
        <v>0.32983907951086</v>
      </c>
      <c r="O15" s="19" t="n">
        <v>0.414921810450167</v>
      </c>
      <c r="P15" s="19" t="n">
        <v>0.445050124892686</v>
      </c>
      <c r="Q15" s="19" t="n">
        <v>0.280990783066465</v>
      </c>
      <c r="R15" s="19"/>
      <c r="S15" s="19" t="n">
        <v>0.383493955229096</v>
      </c>
      <c r="T15" s="19" t="n">
        <v>0.375784795850155</v>
      </c>
      <c r="U15" s="19" t="n">
        <v>0.360202779137156</v>
      </c>
      <c r="V15" s="19" t="n">
        <v>0.36960765532392</v>
      </c>
      <c r="W15" s="19" t="n">
        <v>0.424070118072747</v>
      </c>
      <c r="X15" s="19" t="n">
        <v>0.0890724741440178</v>
      </c>
      <c r="Y15" s="19" t="n">
        <v>0.419828200064897</v>
      </c>
      <c r="Z15" s="19" t="n">
        <v>0.48611759273388</v>
      </c>
      <c r="AA15" s="19" t="n">
        <v>0.355200101291122</v>
      </c>
      <c r="AB15" s="19" t="n">
        <v>0.66736345022816</v>
      </c>
      <c r="AC15" s="19" t="n">
        <v>0.465556439373341</v>
      </c>
      <c r="AD15" s="19" t="n">
        <v>0</v>
      </c>
      <c r="AE15" s="19"/>
      <c r="AF15" s="19" t="n">
        <v>0.433903014716675</v>
      </c>
      <c r="AG15" s="19" t="n">
        <v>0.327825572519674</v>
      </c>
      <c r="AH15" s="19" t="n">
        <v>0.395013486595588</v>
      </c>
      <c r="AI15" s="19"/>
      <c r="AJ15" s="19" t="n">
        <v>0.386825738528728</v>
      </c>
      <c r="AK15" s="19" t="n">
        <v>0.199981012082079</v>
      </c>
      <c r="AL15" s="19" t="n">
        <v>0.263427864473517</v>
      </c>
      <c r="AM15" s="19" t="n">
        <v>0.499922760469526</v>
      </c>
      <c r="AN15" s="19" t="n">
        <v>0.432340716472477</v>
      </c>
      <c r="AO15" s="19"/>
      <c r="AP15" s="19" t="n">
        <v>0.443767407974133</v>
      </c>
      <c r="AQ15" s="19" t="n">
        <v>0.313081809985195</v>
      </c>
      <c r="AR15" s="19" t="n">
        <v>0.49274673297471</v>
      </c>
      <c r="AS15" s="19" t="n">
        <v>0.300887995845358</v>
      </c>
      <c r="AT15" s="19" t="n">
        <v>0.254028976888577</v>
      </c>
      <c r="AU15" s="19"/>
      <c r="AV15" s="19" t="n">
        <v>0.353735294306956</v>
      </c>
      <c r="AW15" s="19" t="n">
        <v>0.41042743887686</v>
      </c>
      <c r="AX15" s="19" t="n">
        <v>0.646805283693371</v>
      </c>
      <c r="AY15" s="19" t="n">
        <v>0.357788507986893</v>
      </c>
      <c r="AZ15" s="19" t="n">
        <v>0.291002884461536</v>
      </c>
      <c r="BA15" s="19" t="n">
        <v>0.188979817888952</v>
      </c>
      <c r="BB15" s="19"/>
      <c r="BC15" s="19" t="n">
        <v>0.427684463098331</v>
      </c>
      <c r="BD15" s="19" t="n">
        <v>0.279322725559691</v>
      </c>
      <c r="BE15" s="19" t="n">
        <v>0.301220039849264</v>
      </c>
      <c r="BF15" s="19" t="n">
        <v>0.343547956302876</v>
      </c>
      <c r="BG15" s="19" t="s">
        <v>697</v>
      </c>
    </row>
    <row r="16">
      <c r="B16" s="20" t="s">
        <v>100</v>
      </c>
      <c r="C16" s="21" t="n">
        <v>0.0301309231545967</v>
      </c>
      <c r="D16" s="21" t="n">
        <v>0.0305893995583082</v>
      </c>
      <c r="E16" s="21" t="n">
        <v>0.0300471213819728</v>
      </c>
      <c r="F16" s="21"/>
      <c r="G16" s="21" t="n">
        <v>0.0316523187204118</v>
      </c>
      <c r="H16" s="21" t="n">
        <v>0</v>
      </c>
      <c r="I16" s="21" t="n">
        <v>0.0588138506486354</v>
      </c>
      <c r="J16" s="21" t="n">
        <v>0</v>
      </c>
      <c r="K16" s="21" t="n">
        <v>0.0401868752239861</v>
      </c>
      <c r="L16" s="21" t="n">
        <v>0.0423997357868737</v>
      </c>
      <c r="M16" s="21"/>
      <c r="N16" s="21" t="n">
        <v>0.0191038635523829</v>
      </c>
      <c r="O16" s="21" t="n">
        <v>0</v>
      </c>
      <c r="P16" s="21" t="n">
        <v>0.0385994911102465</v>
      </c>
      <c r="Q16" s="21" t="n">
        <v>0.0743823476413595</v>
      </c>
      <c r="R16" s="21"/>
      <c r="S16" s="21" t="n">
        <v>0.0340145647840362</v>
      </c>
      <c r="T16" s="21" t="n">
        <v>0</v>
      </c>
      <c r="U16" s="21" t="n">
        <v>0</v>
      </c>
      <c r="V16" s="21" t="n">
        <v>0.310257131225513</v>
      </c>
      <c r="W16" s="21" t="n">
        <v>0</v>
      </c>
      <c r="X16" s="21" t="n">
        <v>0.0817493501036189</v>
      </c>
      <c r="Y16" s="21" t="n">
        <v>0.071773627801344</v>
      </c>
      <c r="Z16" s="21" t="n">
        <v>0</v>
      </c>
      <c r="AA16" s="21" t="n">
        <v>0</v>
      </c>
      <c r="AB16" s="21" t="n">
        <v>0</v>
      </c>
      <c r="AC16" s="21" t="n">
        <v>0</v>
      </c>
      <c r="AD16" s="21" t="n">
        <v>0</v>
      </c>
      <c r="AE16" s="21"/>
      <c r="AF16" s="21" t="n">
        <v>0</v>
      </c>
      <c r="AG16" s="21" t="n">
        <v>0.0354362544196259</v>
      </c>
      <c r="AH16" s="21" t="n">
        <v>0.124335540396123</v>
      </c>
      <c r="AI16" s="21"/>
      <c r="AJ16" s="21" t="n">
        <v>0</v>
      </c>
      <c r="AK16" s="21" t="n">
        <v>0.0643362996208064</v>
      </c>
      <c r="AL16" s="21" t="n">
        <v>0.0581547173840738</v>
      </c>
      <c r="AM16" s="21" t="n">
        <v>0</v>
      </c>
      <c r="AN16" s="21" t="n">
        <v>0.0574408649563457</v>
      </c>
      <c r="AO16" s="21"/>
      <c r="AP16" s="21" t="n">
        <v>0</v>
      </c>
      <c r="AQ16" s="21" t="n">
        <v>0.0476422146731064</v>
      </c>
      <c r="AR16" s="21" t="n">
        <v>0.0792096863527963</v>
      </c>
      <c r="AS16" s="21" t="n">
        <v>0</v>
      </c>
      <c r="AT16" s="21" t="n">
        <v>0</v>
      </c>
      <c r="AU16" s="21"/>
      <c r="AV16" s="21" t="n">
        <v>0.0571577834732203</v>
      </c>
      <c r="AW16" s="21" t="n">
        <v>0</v>
      </c>
      <c r="AX16" s="21" t="n">
        <v>0</v>
      </c>
      <c r="AY16" s="21" t="n">
        <v>0</v>
      </c>
      <c r="AZ16" s="21" t="n">
        <v>0</v>
      </c>
      <c r="BA16" s="21" t="n">
        <v>0.0623412756559759</v>
      </c>
      <c r="BB16" s="21"/>
      <c r="BC16" s="21" t="n">
        <v>0.0646363419021245</v>
      </c>
      <c r="BD16" s="21" t="n">
        <v>0</v>
      </c>
      <c r="BE16" s="21" t="n">
        <v>0.0318239622812548</v>
      </c>
      <c r="BF16" s="21" t="n">
        <v>0.0628743863788971</v>
      </c>
      <c r="BG16" s="21" t="s">
        <v>697</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65</v>
      </c>
      <c r="E7" s="11" t="n">
        <v>58</v>
      </c>
      <c r="F7" s="11"/>
      <c r="G7" s="11" t="n">
        <v>21</v>
      </c>
      <c r="H7" s="11" t="n">
        <v>14</v>
      </c>
      <c r="I7" s="11" t="n">
        <v>17</v>
      </c>
      <c r="J7" s="11" t="n">
        <v>23</v>
      </c>
      <c r="K7" s="11" t="n">
        <v>21</v>
      </c>
      <c r="L7" s="11" t="n">
        <v>28</v>
      </c>
      <c r="M7" s="11"/>
      <c r="N7" s="11" t="n">
        <v>36</v>
      </c>
      <c r="O7" s="11" t="n">
        <v>31</v>
      </c>
      <c r="P7" s="11" t="n">
        <v>30</v>
      </c>
      <c r="Q7" s="11" t="n">
        <v>27</v>
      </c>
      <c r="R7" s="11"/>
      <c r="S7" s="11" t="n">
        <v>20</v>
      </c>
      <c r="T7" s="11" t="n">
        <v>19</v>
      </c>
      <c r="U7" s="11" t="n">
        <v>11</v>
      </c>
      <c r="V7" s="11" t="n">
        <v>3</v>
      </c>
      <c r="W7" s="11" t="n">
        <v>5</v>
      </c>
      <c r="X7" s="11" t="n">
        <v>11</v>
      </c>
      <c r="Y7" s="11" t="n">
        <v>12</v>
      </c>
      <c r="Z7" s="11" t="n">
        <v>6</v>
      </c>
      <c r="AA7" s="11" t="n">
        <v>10</v>
      </c>
      <c r="AB7" s="11" t="n">
        <v>14</v>
      </c>
      <c r="AC7" s="11" t="n">
        <v>7</v>
      </c>
      <c r="AD7" s="11" t="n">
        <v>6</v>
      </c>
      <c r="AE7" s="11"/>
      <c r="AF7" s="11" t="n">
        <v>41</v>
      </c>
      <c r="AG7" s="11" t="n">
        <v>51</v>
      </c>
      <c r="AH7" s="11" t="n">
        <v>15</v>
      </c>
      <c r="AI7" s="11"/>
      <c r="AJ7" s="11" t="n">
        <v>41</v>
      </c>
      <c r="AK7" s="11" t="n">
        <v>30</v>
      </c>
      <c r="AL7" s="11" t="n">
        <v>11</v>
      </c>
      <c r="AM7" s="11" t="n">
        <v>2</v>
      </c>
      <c r="AN7" s="11" t="n">
        <v>19</v>
      </c>
      <c r="AO7" s="11"/>
      <c r="AP7" s="11" t="n">
        <v>25</v>
      </c>
      <c r="AQ7" s="11" t="n">
        <v>42</v>
      </c>
      <c r="AR7" s="11" t="n">
        <v>8</v>
      </c>
      <c r="AS7" s="11" t="n">
        <v>16</v>
      </c>
      <c r="AT7" s="11" t="n">
        <v>7</v>
      </c>
      <c r="AU7" s="11"/>
      <c r="AV7" s="11" t="n">
        <v>34</v>
      </c>
      <c r="AW7" s="11" t="n">
        <v>22</v>
      </c>
      <c r="AX7" s="11" t="n">
        <v>9</v>
      </c>
      <c r="AY7" s="11" t="n">
        <v>19</v>
      </c>
      <c r="AZ7" s="11" t="n">
        <v>10</v>
      </c>
      <c r="BA7" s="11" t="n">
        <v>11</v>
      </c>
      <c r="BB7" s="11"/>
      <c r="BC7" s="11" t="n">
        <v>31</v>
      </c>
      <c r="BD7" s="11" t="n">
        <v>32</v>
      </c>
      <c r="BE7" s="11" t="n">
        <v>36</v>
      </c>
      <c r="BF7" s="11" t="n">
        <v>10</v>
      </c>
      <c r="BG7" s="11" t="s">
        <v>696</v>
      </c>
    </row>
    <row r="8" ht="30" customHeight="1">
      <c r="B8" s="12" t="s">
        <v>20</v>
      </c>
      <c r="C8" s="12" t="n">
        <v>122</v>
      </c>
      <c r="D8" s="12" t="n">
        <v>64</v>
      </c>
      <c r="E8" s="12" t="n">
        <v>58</v>
      </c>
      <c r="F8" s="12"/>
      <c r="G8" s="12" t="n">
        <v>20</v>
      </c>
      <c r="H8" s="12" t="n">
        <v>14</v>
      </c>
      <c r="I8" s="12" t="n">
        <v>19</v>
      </c>
      <c r="J8" s="12" t="n">
        <v>22</v>
      </c>
      <c r="K8" s="12" t="n">
        <v>20</v>
      </c>
      <c r="L8" s="12" t="n">
        <v>27</v>
      </c>
      <c r="M8" s="12"/>
      <c r="N8" s="12" t="n">
        <v>33</v>
      </c>
      <c r="O8" s="12" t="n">
        <v>34</v>
      </c>
      <c r="P8" s="12" t="n">
        <v>28</v>
      </c>
      <c r="Q8" s="12" t="n">
        <v>26</v>
      </c>
      <c r="R8" s="12"/>
      <c r="S8" s="12" t="n">
        <v>19</v>
      </c>
      <c r="T8" s="12" t="n">
        <v>19</v>
      </c>
      <c r="U8" s="12" t="n">
        <v>11</v>
      </c>
      <c r="V8" s="12" t="n">
        <v>4</v>
      </c>
      <c r="W8" s="12" t="n">
        <v>6</v>
      </c>
      <c r="X8" s="12" t="n">
        <v>14</v>
      </c>
      <c r="Y8" s="12" t="n">
        <v>11</v>
      </c>
      <c r="Z8" s="12" t="n">
        <v>5</v>
      </c>
      <c r="AA8" s="12" t="n">
        <v>9</v>
      </c>
      <c r="AB8" s="12" t="n">
        <v>12</v>
      </c>
      <c r="AC8" s="12" t="n">
        <v>6</v>
      </c>
      <c r="AD8" s="12" t="n">
        <v>5</v>
      </c>
      <c r="AE8" s="12"/>
      <c r="AF8" s="12" t="n">
        <v>40</v>
      </c>
      <c r="AG8" s="12" t="n">
        <v>50</v>
      </c>
      <c r="AH8" s="12" t="n">
        <v>15</v>
      </c>
      <c r="AI8" s="12"/>
      <c r="AJ8" s="12" t="n">
        <v>40</v>
      </c>
      <c r="AK8" s="12" t="n">
        <v>30</v>
      </c>
      <c r="AL8" s="12" t="n">
        <v>11</v>
      </c>
      <c r="AM8" s="12" t="n">
        <v>2</v>
      </c>
      <c r="AN8" s="12" t="n">
        <v>19</v>
      </c>
      <c r="AO8" s="12"/>
      <c r="AP8" s="12" t="n">
        <v>25</v>
      </c>
      <c r="AQ8" s="12" t="n">
        <v>41</v>
      </c>
      <c r="AR8" s="12" t="n">
        <v>8</v>
      </c>
      <c r="AS8" s="12" t="n">
        <v>15</v>
      </c>
      <c r="AT8" s="12" t="n">
        <v>7</v>
      </c>
      <c r="AU8" s="12"/>
      <c r="AV8" s="12" t="n">
        <v>34</v>
      </c>
      <c r="AW8" s="12" t="n">
        <v>21</v>
      </c>
      <c r="AX8" s="12" t="n">
        <v>10</v>
      </c>
      <c r="AY8" s="12" t="n">
        <v>18</v>
      </c>
      <c r="AZ8" s="12" t="n">
        <v>10</v>
      </c>
      <c r="BA8" s="12" t="n">
        <v>10</v>
      </c>
      <c r="BB8" s="12"/>
      <c r="BC8" s="12" t="n">
        <v>30</v>
      </c>
      <c r="BD8" s="12" t="n">
        <v>33</v>
      </c>
      <c r="BE8" s="12" t="n">
        <v>34</v>
      </c>
      <c r="BF8" s="12" t="n">
        <v>10</v>
      </c>
      <c r="BG8" s="12" t="s">
        <v>696</v>
      </c>
    </row>
    <row r="9">
      <c r="B9" s="20" t="s">
        <v>725</v>
      </c>
      <c r="C9" s="19" t="n">
        <v>0.323744036023148</v>
      </c>
      <c r="D9" s="19" t="n">
        <v>0.270575932472947</v>
      </c>
      <c r="E9" s="19" t="n">
        <v>0.373298046037338</v>
      </c>
      <c r="F9" s="19"/>
      <c r="G9" s="19" t="n">
        <v>0.317866589416829</v>
      </c>
      <c r="H9" s="19" t="n">
        <v>0.318068930996996</v>
      </c>
      <c r="I9" s="19" t="n">
        <v>0.298797493566961</v>
      </c>
      <c r="J9" s="19" t="n">
        <v>0.411894852745035</v>
      </c>
      <c r="K9" s="19" t="n">
        <v>0.426423102544217</v>
      </c>
      <c r="L9" s="19" t="n">
        <v>0.198832267833425</v>
      </c>
      <c r="M9" s="19"/>
      <c r="N9" s="19" t="n">
        <v>0.264149755665633</v>
      </c>
      <c r="O9" s="19" t="n">
        <v>0.384061547615397</v>
      </c>
      <c r="P9" s="19" t="n">
        <v>0.416899104554551</v>
      </c>
      <c r="Q9" s="19" t="n">
        <v>0.220119891015413</v>
      </c>
      <c r="R9" s="19"/>
      <c r="S9" s="19" t="n">
        <v>0.371706656275319</v>
      </c>
      <c r="T9" s="19" t="n">
        <v>0.421267349824267</v>
      </c>
      <c r="U9" s="19" t="n">
        <v>0.187375882137633</v>
      </c>
      <c r="V9" s="19" t="n">
        <v>0.36960765532392</v>
      </c>
      <c r="W9" s="19" t="n">
        <v>0.424070118072747</v>
      </c>
      <c r="X9" s="19" t="n">
        <v>0.255017698158552</v>
      </c>
      <c r="Y9" s="19" t="n">
        <v>0.423196583142451</v>
      </c>
      <c r="Z9" s="19" t="n">
        <v>0.323821967268483</v>
      </c>
      <c r="AA9" s="19" t="n">
        <v>0.19649246757362</v>
      </c>
      <c r="AB9" s="19" t="n">
        <v>0.352091978862293</v>
      </c>
      <c r="AC9" s="19" t="n">
        <v>0.254322911590307</v>
      </c>
      <c r="AD9" s="19" t="n">
        <v>0.158250624030186</v>
      </c>
      <c r="AE9" s="19"/>
      <c r="AF9" s="19" t="n">
        <v>0.31230403053633</v>
      </c>
      <c r="AG9" s="19" t="n">
        <v>0.282198992632117</v>
      </c>
      <c r="AH9" s="19" t="n">
        <v>0.366744372397598</v>
      </c>
      <c r="AI9" s="19"/>
      <c r="AJ9" s="19" t="n">
        <v>0.337733523640813</v>
      </c>
      <c r="AK9" s="19" t="n">
        <v>0.201575786122004</v>
      </c>
      <c r="AL9" s="19" t="n">
        <v>0.263427864473517</v>
      </c>
      <c r="AM9" s="19" t="n">
        <v>1</v>
      </c>
      <c r="AN9" s="19" t="n">
        <v>0.165845177073849</v>
      </c>
      <c r="AO9" s="19"/>
      <c r="AP9" s="19" t="n">
        <v>0.436298063427716</v>
      </c>
      <c r="AQ9" s="19" t="n">
        <v>0.26704503103972</v>
      </c>
      <c r="AR9" s="19" t="n">
        <v>0.255373072397274</v>
      </c>
      <c r="AS9" s="19" t="n">
        <v>0.308056823900753</v>
      </c>
      <c r="AT9" s="19" t="n">
        <v>0.302893005804852</v>
      </c>
      <c r="AU9" s="19"/>
      <c r="AV9" s="19" t="n">
        <v>0.332322614676286</v>
      </c>
      <c r="AW9" s="19" t="n">
        <v>0.401786244624837</v>
      </c>
      <c r="AX9" s="19" t="n">
        <v>0.344303972228567</v>
      </c>
      <c r="AY9" s="19" t="n">
        <v>0.314859629648087</v>
      </c>
      <c r="AZ9" s="19" t="n">
        <v>0.205004698550024</v>
      </c>
      <c r="BA9" s="19" t="n">
        <v>0.388325427649516</v>
      </c>
      <c r="BB9" s="19"/>
      <c r="BC9" s="19" t="n">
        <v>0.334926547491766</v>
      </c>
      <c r="BD9" s="19" t="n">
        <v>0.315437201054279</v>
      </c>
      <c r="BE9" s="19" t="n">
        <v>0.243480327896147</v>
      </c>
      <c r="BF9" s="19" t="n">
        <v>0.309917601399156</v>
      </c>
      <c r="BG9" s="19" t="s">
        <v>697</v>
      </c>
    </row>
    <row r="10">
      <c r="B10" s="20" t="s">
        <v>689</v>
      </c>
      <c r="C10" s="19" t="n">
        <v>0.203602752058116</v>
      </c>
      <c r="D10" s="19" t="n">
        <v>0.250260057736588</v>
      </c>
      <c r="E10" s="19" t="n">
        <v>0.154605976109304</v>
      </c>
      <c r="F10" s="19"/>
      <c r="G10" s="19" t="n">
        <v>0.144366230912197</v>
      </c>
      <c r="H10" s="19" t="n">
        <v>0.311236104059399</v>
      </c>
      <c r="I10" s="19" t="n">
        <v>0.131592287784869</v>
      </c>
      <c r="J10" s="19" t="n">
        <v>0.31423375163387</v>
      </c>
      <c r="K10" s="19" t="n">
        <v>0.136418744796392</v>
      </c>
      <c r="L10" s="19" t="n">
        <v>0.199813071246803</v>
      </c>
      <c r="M10" s="19"/>
      <c r="N10" s="19" t="n">
        <v>0.268418295482266</v>
      </c>
      <c r="O10" s="19" t="n">
        <v>0.267508333578409</v>
      </c>
      <c r="P10" s="19" t="n">
        <v>0.100180070038743</v>
      </c>
      <c r="Q10" s="19" t="n">
        <v>0.14922866569194</v>
      </c>
      <c r="R10" s="19"/>
      <c r="S10" s="19" t="n">
        <v>0.264844598391278</v>
      </c>
      <c r="T10" s="19" t="n">
        <v>0.166772965746885</v>
      </c>
      <c r="U10" s="19" t="n">
        <v>0.368626542604036</v>
      </c>
      <c r="V10" s="19" t="n">
        <v>0</v>
      </c>
      <c r="W10" s="19" t="n">
        <v>0</v>
      </c>
      <c r="X10" s="19" t="n">
        <v>0.199924750313708</v>
      </c>
      <c r="Y10" s="19" t="n">
        <v>0.184755958853046</v>
      </c>
      <c r="Z10" s="19" t="n">
        <v>0.17434183618556</v>
      </c>
      <c r="AA10" s="19" t="n">
        <v>0.229091947155513</v>
      </c>
      <c r="AB10" s="19" t="n">
        <v>0.22940539926358</v>
      </c>
      <c r="AC10" s="19" t="n">
        <v>0.141908808523036</v>
      </c>
      <c r="AD10" s="19" t="n">
        <v>0.172293827481706</v>
      </c>
      <c r="AE10" s="19"/>
      <c r="AF10" s="19" t="n">
        <v>0.229504609129199</v>
      </c>
      <c r="AG10" s="19" t="n">
        <v>0.186239327352781</v>
      </c>
      <c r="AH10" s="19" t="n">
        <v>0.228798536727255</v>
      </c>
      <c r="AI10" s="19"/>
      <c r="AJ10" s="19" t="n">
        <v>0.222670490597919</v>
      </c>
      <c r="AK10" s="19" t="n">
        <v>0.214829852700081</v>
      </c>
      <c r="AL10" s="19" t="n">
        <v>0.20886733767391</v>
      </c>
      <c r="AM10" s="19" t="n">
        <v>0</v>
      </c>
      <c r="AN10" s="19" t="n">
        <v>0.277713320471559</v>
      </c>
      <c r="AO10" s="19"/>
      <c r="AP10" s="19" t="n">
        <v>0.0877344205231609</v>
      </c>
      <c r="AQ10" s="19" t="n">
        <v>0.271609633648504</v>
      </c>
      <c r="AR10" s="19" t="n">
        <v>0.237373660577436</v>
      </c>
      <c r="AS10" s="19" t="n">
        <v>0.188337501868882</v>
      </c>
      <c r="AT10" s="19" t="n">
        <v>0.199087231603143</v>
      </c>
      <c r="AU10" s="19"/>
      <c r="AV10" s="19" t="n">
        <v>0.303721224401142</v>
      </c>
      <c r="AW10" s="19" t="n">
        <v>0.140360827781055</v>
      </c>
      <c r="AX10" s="19" t="n">
        <v>0.302501311464804</v>
      </c>
      <c r="AY10" s="19" t="n">
        <v>0.158569218091986</v>
      </c>
      <c r="AZ10" s="19" t="n">
        <v>0.25381709372291</v>
      </c>
      <c r="BA10" s="19" t="n">
        <v>0</v>
      </c>
      <c r="BB10" s="19"/>
      <c r="BC10" s="19" t="n">
        <v>0.18539640403426</v>
      </c>
      <c r="BD10" s="19" t="n">
        <v>0.267857906819176</v>
      </c>
      <c r="BE10" s="19" t="n">
        <v>0.182334884729943</v>
      </c>
      <c r="BF10" s="19" t="n">
        <v>0.323367700543442</v>
      </c>
      <c r="BG10" s="19" t="s">
        <v>697</v>
      </c>
    </row>
    <row r="11">
      <c r="B11" s="20" t="s">
        <v>690</v>
      </c>
      <c r="C11" s="19" t="n">
        <v>0.123738905141017</v>
      </c>
      <c r="D11" s="19" t="n">
        <v>0.146238309070432</v>
      </c>
      <c r="E11" s="19" t="n">
        <v>0.10047262146734</v>
      </c>
      <c r="F11" s="19"/>
      <c r="G11" s="19" t="n">
        <v>0.172406366270825</v>
      </c>
      <c r="H11" s="19" t="n">
        <v>0</v>
      </c>
      <c r="I11" s="19" t="n">
        <v>0.113528055628888</v>
      </c>
      <c r="J11" s="19" t="n">
        <v>0.0743912156034065</v>
      </c>
      <c r="K11" s="19" t="n">
        <v>0.0469322115024969</v>
      </c>
      <c r="L11" s="19" t="n">
        <v>0.257687902953337</v>
      </c>
      <c r="M11" s="19"/>
      <c r="N11" s="19" t="n">
        <v>0.210537883802792</v>
      </c>
      <c r="O11" s="19" t="n">
        <v>0.0674852110700467</v>
      </c>
      <c r="P11" s="19" t="n">
        <v>0.0744337738960565</v>
      </c>
      <c r="Q11" s="19" t="n">
        <v>0.140428470519679</v>
      </c>
      <c r="R11" s="19"/>
      <c r="S11" s="19" t="n">
        <v>0.0507949724708969</v>
      </c>
      <c r="T11" s="19" t="n">
        <v>0.102546046639384</v>
      </c>
      <c r="U11" s="19" t="n">
        <v>0.196087376420503</v>
      </c>
      <c r="V11" s="19" t="n">
        <v>0</v>
      </c>
      <c r="W11" s="19" t="n">
        <v>0.410589376958152</v>
      </c>
      <c r="X11" s="19" t="n">
        <v>0</v>
      </c>
      <c r="Y11" s="19" t="n">
        <v>0.149288713377282</v>
      </c>
      <c r="Z11" s="19" t="n">
        <v>0.33954057108056</v>
      </c>
      <c r="AA11" s="19" t="n">
        <v>0.0647193548773297</v>
      </c>
      <c r="AB11" s="19" t="n">
        <v>0.075785871379453</v>
      </c>
      <c r="AC11" s="19" t="n">
        <v>0.284940649894236</v>
      </c>
      <c r="AD11" s="19" t="n">
        <v>0.168162713323852</v>
      </c>
      <c r="AE11" s="19"/>
      <c r="AF11" s="19" t="n">
        <v>0.108732774280262</v>
      </c>
      <c r="AG11" s="19" t="n">
        <v>0.140593679750006</v>
      </c>
      <c r="AH11" s="19" t="n">
        <v>0.112433252828016</v>
      </c>
      <c r="AI11" s="19"/>
      <c r="AJ11" s="19" t="n">
        <v>0.0815454205144927</v>
      </c>
      <c r="AK11" s="19" t="n">
        <v>0.123280653589172</v>
      </c>
      <c r="AL11" s="19" t="n">
        <v>0.0863507530954731</v>
      </c>
      <c r="AM11" s="19" t="n">
        <v>0</v>
      </c>
      <c r="AN11" s="19" t="n">
        <v>0.192313102568018</v>
      </c>
      <c r="AO11" s="19"/>
      <c r="AP11" s="19" t="n">
        <v>0.0485024638444086</v>
      </c>
      <c r="AQ11" s="19" t="n">
        <v>0.110269919028467</v>
      </c>
      <c r="AR11" s="19" t="n">
        <v>0.130197179825137</v>
      </c>
      <c r="AS11" s="19" t="n">
        <v>0.133588291374277</v>
      </c>
      <c r="AT11" s="19" t="n">
        <v>0.255339241623536</v>
      </c>
      <c r="AU11" s="19"/>
      <c r="AV11" s="19" t="n">
        <v>0.0797326122395529</v>
      </c>
      <c r="AW11" s="19" t="n">
        <v>0.0561119130569895</v>
      </c>
      <c r="AX11" s="19" t="n">
        <v>0.107430546955093</v>
      </c>
      <c r="AY11" s="19" t="n">
        <v>0.112473568456965</v>
      </c>
      <c r="AZ11" s="19" t="n">
        <v>0.172819257143065</v>
      </c>
      <c r="BA11" s="19" t="n">
        <v>0.179153861941309</v>
      </c>
      <c r="BB11" s="19"/>
      <c r="BC11" s="19" t="n">
        <v>0.0592003617197204</v>
      </c>
      <c r="BD11" s="19" t="n">
        <v>0.20686678795462</v>
      </c>
      <c r="BE11" s="19" t="n">
        <v>0.0953009014930478</v>
      </c>
      <c r="BF11" s="19" t="n">
        <v>0.0938922119250366</v>
      </c>
      <c r="BG11" s="19" t="s">
        <v>697</v>
      </c>
    </row>
    <row r="12">
      <c r="B12" s="20" t="s">
        <v>691</v>
      </c>
      <c r="C12" s="19" t="n">
        <v>0.0958268313371105</v>
      </c>
      <c r="D12" s="19" t="n">
        <v>0.124136350150464</v>
      </c>
      <c r="E12" s="19" t="n">
        <v>0.0657061061078084</v>
      </c>
      <c r="F12" s="19"/>
      <c r="G12" s="19" t="n">
        <v>0.172193577671074</v>
      </c>
      <c r="H12" s="19" t="n">
        <v>0.139574793106893</v>
      </c>
      <c r="I12" s="19" t="n">
        <v>0.0977157140558108</v>
      </c>
      <c r="J12" s="19" t="n">
        <v>0</v>
      </c>
      <c r="K12" s="19" t="n">
        <v>0.0949355548806343</v>
      </c>
      <c r="L12" s="19" t="n">
        <v>0.0942597705461406</v>
      </c>
      <c r="M12" s="19"/>
      <c r="N12" s="19" t="n">
        <v>0.108638985118462</v>
      </c>
      <c r="O12" s="19" t="n">
        <v>0.0606306739776672</v>
      </c>
      <c r="P12" s="19" t="n">
        <v>0.136809118867003</v>
      </c>
      <c r="Q12" s="19" t="n">
        <v>0.0815375408208674</v>
      </c>
      <c r="R12" s="19"/>
      <c r="S12" s="19" t="n">
        <v>0.177403257999877</v>
      </c>
      <c r="T12" s="19" t="n">
        <v>0.103325328734091</v>
      </c>
      <c r="U12" s="19" t="n">
        <v>0.0830516046678021</v>
      </c>
      <c r="V12" s="19" t="n">
        <v>0</v>
      </c>
      <c r="W12" s="19" t="n">
        <v>0.165340504969101</v>
      </c>
      <c r="X12" s="19" t="n">
        <v>0.0854332437114925</v>
      </c>
      <c r="Y12" s="19" t="n">
        <v>0.0838526564451831</v>
      </c>
      <c r="Z12" s="19" t="n">
        <v>0</v>
      </c>
      <c r="AA12" s="19" t="n">
        <v>0</v>
      </c>
      <c r="AB12" s="19" t="n">
        <v>0.191327444408475</v>
      </c>
      <c r="AC12" s="19" t="n">
        <v>0</v>
      </c>
      <c r="AD12" s="19" t="n">
        <v>0</v>
      </c>
      <c r="AE12" s="19"/>
      <c r="AF12" s="19" t="n">
        <v>0.110584696424783</v>
      </c>
      <c r="AG12" s="19" t="n">
        <v>0.0690860735037874</v>
      </c>
      <c r="AH12" s="19" t="n">
        <v>0.0663949781178396</v>
      </c>
      <c r="AI12" s="19"/>
      <c r="AJ12" s="19" t="n">
        <v>0.109184135905127</v>
      </c>
      <c r="AK12" s="19" t="n">
        <v>0.0850815947349266</v>
      </c>
      <c r="AL12" s="19" t="n">
        <v>0.189227474682532</v>
      </c>
      <c r="AM12" s="19" t="n">
        <v>0</v>
      </c>
      <c r="AN12" s="19" t="n">
        <v>0.108555432430106</v>
      </c>
      <c r="AO12" s="19"/>
      <c r="AP12" s="19" t="n">
        <v>0.102765560210873</v>
      </c>
      <c r="AQ12" s="19" t="n">
        <v>0.106229572019666</v>
      </c>
      <c r="AR12" s="19" t="n">
        <v>0.148923200423678</v>
      </c>
      <c r="AS12" s="19" t="n">
        <v>0.0602533919259813</v>
      </c>
      <c r="AT12" s="19" t="n">
        <v>0.091984642786539</v>
      </c>
      <c r="AU12" s="19"/>
      <c r="AV12" s="19" t="n">
        <v>0.0452668301500047</v>
      </c>
      <c r="AW12" s="19" t="n">
        <v>0.0728097043803065</v>
      </c>
      <c r="AX12" s="19" t="n">
        <v>0.122882084675768</v>
      </c>
      <c r="AY12" s="19" t="n">
        <v>0.153294327162997</v>
      </c>
      <c r="AZ12" s="19" t="n">
        <v>0.16674682963833</v>
      </c>
      <c r="BA12" s="19" t="n">
        <v>0.102623965372886</v>
      </c>
      <c r="BB12" s="19"/>
      <c r="BC12" s="19" t="n">
        <v>0.0649230958473984</v>
      </c>
      <c r="BD12" s="19" t="n">
        <v>0.0561772353952966</v>
      </c>
      <c r="BE12" s="19" t="n">
        <v>0.174788929231232</v>
      </c>
      <c r="BF12" s="19" t="n">
        <v>0</v>
      </c>
      <c r="BG12" s="19" t="s">
        <v>697</v>
      </c>
    </row>
    <row r="13">
      <c r="B13" s="20" t="s">
        <v>692</v>
      </c>
      <c r="C13" s="19" t="n">
        <v>0.03863703595186</v>
      </c>
      <c r="D13" s="19" t="n">
        <v>0.0292620089957115</v>
      </c>
      <c r="E13" s="19" t="n">
        <v>0.049606668564835</v>
      </c>
      <c r="F13" s="19"/>
      <c r="G13" s="19" t="n">
        <v>0.0500027234128071</v>
      </c>
      <c r="H13" s="19" t="n">
        <v>0</v>
      </c>
      <c r="I13" s="19" t="n">
        <v>0.0543291752545289</v>
      </c>
      <c r="J13" s="19" t="n">
        <v>0.0379991836373314</v>
      </c>
      <c r="K13" s="19" t="n">
        <v>0.0428913415831563</v>
      </c>
      <c r="L13" s="19" t="n">
        <v>0.0370334060984447</v>
      </c>
      <c r="M13" s="19"/>
      <c r="N13" s="19" t="n">
        <v>0.05566193531074</v>
      </c>
      <c r="O13" s="19" t="n">
        <v>0.0292250934388979</v>
      </c>
      <c r="P13" s="19" t="n">
        <v>0.0659532419950344</v>
      </c>
      <c r="Q13" s="19" t="n">
        <v>0</v>
      </c>
      <c r="R13" s="19"/>
      <c r="S13" s="19" t="n">
        <v>0</v>
      </c>
      <c r="T13" s="19" t="n">
        <v>0.0520453347268927</v>
      </c>
      <c r="U13" s="19" t="n">
        <v>0.0889519921553586</v>
      </c>
      <c r="V13" s="19" t="n">
        <v>0</v>
      </c>
      <c r="W13" s="19" t="n">
        <v>0</v>
      </c>
      <c r="X13" s="19" t="n">
        <v>0</v>
      </c>
      <c r="Y13" s="19" t="n">
        <v>0.0888689568073886</v>
      </c>
      <c r="Z13" s="19" t="n">
        <v>0</v>
      </c>
      <c r="AA13" s="19" t="n">
        <v>0.0939882788401722</v>
      </c>
      <c r="AB13" s="19" t="n">
        <v>0</v>
      </c>
      <c r="AC13" s="19" t="n">
        <v>0</v>
      </c>
      <c r="AD13" s="19" t="n">
        <v>0.158729512666797</v>
      </c>
      <c r="AE13" s="19"/>
      <c r="AF13" s="19" t="n">
        <v>0.0506698421812397</v>
      </c>
      <c r="AG13" s="19" t="n">
        <v>0.0172395775220459</v>
      </c>
      <c r="AH13" s="19" t="n">
        <v>0</v>
      </c>
      <c r="AI13" s="19"/>
      <c r="AJ13" s="19" t="n">
        <v>0.0751427700114144</v>
      </c>
      <c r="AK13" s="19" t="n">
        <v>0.0284913523956355</v>
      </c>
      <c r="AL13" s="19" t="n">
        <v>0</v>
      </c>
      <c r="AM13" s="19" t="n">
        <v>0</v>
      </c>
      <c r="AN13" s="19" t="n">
        <v>0.0444359419167435</v>
      </c>
      <c r="AO13" s="19"/>
      <c r="AP13" s="19" t="n">
        <v>0.0403752173612654</v>
      </c>
      <c r="AQ13" s="19" t="n">
        <v>0.0210983711397821</v>
      </c>
      <c r="AR13" s="19" t="n">
        <v>0</v>
      </c>
      <c r="AS13" s="19" t="n">
        <v>0.130002749618291</v>
      </c>
      <c r="AT13" s="19" t="n">
        <v>0</v>
      </c>
      <c r="AU13" s="19"/>
      <c r="AV13" s="19" t="n">
        <v>0.0253123440528478</v>
      </c>
      <c r="AW13" s="19" t="n">
        <v>0</v>
      </c>
      <c r="AX13" s="19" t="n">
        <v>0</v>
      </c>
      <c r="AY13" s="19" t="n">
        <v>0.109454750924392</v>
      </c>
      <c r="AZ13" s="19" t="n">
        <v>0</v>
      </c>
      <c r="BA13" s="19" t="n">
        <v>0.180745712826672</v>
      </c>
      <c r="BB13" s="19"/>
      <c r="BC13" s="19" t="n">
        <v>0.0948621965639161</v>
      </c>
      <c r="BD13" s="19" t="n">
        <v>0</v>
      </c>
      <c r="BE13" s="19" t="n">
        <v>0.0540161654133414</v>
      </c>
      <c r="BF13" s="19" t="n">
        <v>0</v>
      </c>
      <c r="BG13" s="19" t="s">
        <v>697</v>
      </c>
    </row>
    <row r="14">
      <c r="B14" s="20" t="s">
        <v>598</v>
      </c>
      <c r="C14" s="19" t="n">
        <v>0.0667012177217514</v>
      </c>
      <c r="D14" s="19" t="n">
        <v>0.0774404335293367</v>
      </c>
      <c r="E14" s="19" t="n">
        <v>0.0557039542091059</v>
      </c>
      <c r="F14" s="19"/>
      <c r="G14" s="19" t="n">
        <v>0.0677731211179399</v>
      </c>
      <c r="H14" s="19" t="n">
        <v>0.0783659227483444</v>
      </c>
      <c r="I14" s="19" t="n">
        <v>0.148014164168218</v>
      </c>
      <c r="J14" s="19" t="n">
        <v>0</v>
      </c>
      <c r="K14" s="19" t="n">
        <v>0.055790539818746</v>
      </c>
      <c r="L14" s="19" t="n">
        <v>0.0669383159292137</v>
      </c>
      <c r="M14" s="19"/>
      <c r="N14" s="19" t="n">
        <v>0.0466126861662494</v>
      </c>
      <c r="O14" s="19" t="n">
        <v>0.07194883806757</v>
      </c>
      <c r="P14" s="19" t="n">
        <v>0</v>
      </c>
      <c r="Q14" s="19" t="n">
        <v>0.157032487648014</v>
      </c>
      <c r="R14" s="19"/>
      <c r="S14" s="19" t="n">
        <v>0</v>
      </c>
      <c r="T14" s="19" t="n">
        <v>0.105138292419792</v>
      </c>
      <c r="U14" s="19" t="n">
        <v>0</v>
      </c>
      <c r="V14" s="19" t="n">
        <v>0.320135213450568</v>
      </c>
      <c r="W14" s="19" t="n">
        <v>0</v>
      </c>
      <c r="X14" s="19" t="n">
        <v>0.29360218670001</v>
      </c>
      <c r="Y14" s="19" t="n">
        <v>0</v>
      </c>
      <c r="Z14" s="19" t="n">
        <v>0</v>
      </c>
      <c r="AA14" s="19" t="n">
        <v>0</v>
      </c>
      <c r="AB14" s="19" t="n">
        <v>0</v>
      </c>
      <c r="AC14" s="19" t="n">
        <v>0.137187995279122</v>
      </c>
      <c r="AD14" s="19" t="n">
        <v>0</v>
      </c>
      <c r="AE14" s="19"/>
      <c r="AF14" s="19" t="n">
        <v>0</v>
      </c>
      <c r="AG14" s="19" t="n">
        <v>0.138509429280034</v>
      </c>
      <c r="AH14" s="19" t="n">
        <v>0.0781181411111733</v>
      </c>
      <c r="AI14" s="19"/>
      <c r="AJ14" s="19" t="n">
        <v>0.0339667877521281</v>
      </c>
      <c r="AK14" s="19" t="n">
        <v>0.153660722824772</v>
      </c>
      <c r="AL14" s="19" t="n">
        <v>0.193971852690493</v>
      </c>
      <c r="AM14" s="19" t="n">
        <v>0</v>
      </c>
      <c r="AN14" s="19" t="n">
        <v>0</v>
      </c>
      <c r="AO14" s="19"/>
      <c r="AP14" s="19" t="n">
        <v>0.0924109839244264</v>
      </c>
      <c r="AQ14" s="19" t="n">
        <v>0.0867054571990355</v>
      </c>
      <c r="AR14" s="19" t="n">
        <v>0.148923200423678</v>
      </c>
      <c r="AS14" s="19" t="n">
        <v>0.0717886114354248</v>
      </c>
      <c r="AT14" s="19" t="n">
        <v>0</v>
      </c>
      <c r="AU14" s="19"/>
      <c r="AV14" s="19" t="n">
        <v>0.104023118625646</v>
      </c>
      <c r="AW14" s="19" t="n">
        <v>0.106909148205592</v>
      </c>
      <c r="AX14" s="19" t="n">
        <v>0.122882084675768</v>
      </c>
      <c r="AY14" s="19" t="n">
        <v>0.060441833783851</v>
      </c>
      <c r="AZ14" s="19" t="n">
        <v>0</v>
      </c>
      <c r="BA14" s="19" t="n">
        <v>0</v>
      </c>
      <c r="BB14" s="19"/>
      <c r="BC14" s="19" t="n">
        <v>0.0372327135018679</v>
      </c>
      <c r="BD14" s="19" t="n">
        <v>0.074412848020772</v>
      </c>
      <c r="BE14" s="19" t="n">
        <v>0.0722148874136811</v>
      </c>
      <c r="BF14" s="19" t="n">
        <v>0.118210982461361</v>
      </c>
      <c r="BG14" s="19" t="s">
        <v>697</v>
      </c>
    </row>
    <row r="15">
      <c r="B15" s="20" t="s">
        <v>726</v>
      </c>
      <c r="C15" s="19" t="n">
        <v>0.0940632645887265</v>
      </c>
      <c r="D15" s="19" t="n">
        <v>0.0892724029696194</v>
      </c>
      <c r="E15" s="19" t="n">
        <v>0.100719616644408</v>
      </c>
      <c r="F15" s="19"/>
      <c r="G15" s="19" t="n">
        <v>0.0437390724779158</v>
      </c>
      <c r="H15" s="19" t="n">
        <v>0.0822054375917885</v>
      </c>
      <c r="I15" s="19" t="n">
        <v>0.097209258892089</v>
      </c>
      <c r="J15" s="19" t="n">
        <v>0.124620983053229</v>
      </c>
      <c r="K15" s="19" t="n">
        <v>0.0943327647086386</v>
      </c>
      <c r="L15" s="19" t="n">
        <v>0.110233909890008</v>
      </c>
      <c r="M15" s="19"/>
      <c r="N15" s="19" t="n">
        <v>0.0268765949014749</v>
      </c>
      <c r="O15" s="19" t="n">
        <v>0.119140302252012</v>
      </c>
      <c r="P15" s="19" t="n">
        <v>0.10042884243771</v>
      </c>
      <c r="Q15" s="19" t="n">
        <v>0.139499568101336</v>
      </c>
      <c r="R15" s="19"/>
      <c r="S15" s="19" t="n">
        <v>0.101235950078593</v>
      </c>
      <c r="T15" s="19" t="n">
        <v>0.048904681908689</v>
      </c>
      <c r="U15" s="19" t="n">
        <v>0.0759066020146672</v>
      </c>
      <c r="V15" s="19" t="n">
        <v>0</v>
      </c>
      <c r="W15" s="19" t="n">
        <v>0</v>
      </c>
      <c r="X15" s="19" t="n">
        <v>0.0817493501036189</v>
      </c>
      <c r="Y15" s="19" t="n">
        <v>0.070037131374649</v>
      </c>
      <c r="Z15" s="19" t="n">
        <v>0</v>
      </c>
      <c r="AA15" s="19" t="n">
        <v>0.312616399806043</v>
      </c>
      <c r="AB15" s="19" t="n">
        <v>0</v>
      </c>
      <c r="AC15" s="19" t="n">
        <v>0.181639634713298</v>
      </c>
      <c r="AD15" s="19" t="n">
        <v>0.342563322497459</v>
      </c>
      <c r="AE15" s="19"/>
      <c r="AF15" s="19" t="n">
        <v>0.137764264223258</v>
      </c>
      <c r="AG15" s="19" t="n">
        <v>0.0970120386770626</v>
      </c>
      <c r="AH15" s="19" t="n">
        <v>0.0761867620143125</v>
      </c>
      <c r="AI15" s="19"/>
      <c r="AJ15" s="19" t="n">
        <v>0.0910993919838407</v>
      </c>
      <c r="AK15" s="19" t="n">
        <v>0.125141520277023</v>
      </c>
      <c r="AL15" s="19" t="n">
        <v>0</v>
      </c>
      <c r="AM15" s="19" t="n">
        <v>0</v>
      </c>
      <c r="AN15" s="19" t="n">
        <v>0.110592355330952</v>
      </c>
      <c r="AO15" s="19"/>
      <c r="AP15" s="19" t="n">
        <v>0.113101721638676</v>
      </c>
      <c r="AQ15" s="19" t="n">
        <v>0.115466884778612</v>
      </c>
      <c r="AR15" s="19" t="n">
        <v>0</v>
      </c>
      <c r="AS15" s="19" t="n">
        <v>0.0550697395824352</v>
      </c>
      <c r="AT15" s="19" t="n">
        <v>0.15069587818193</v>
      </c>
      <c r="AU15" s="19"/>
      <c r="AV15" s="19" t="n">
        <v>0.10962125585452</v>
      </c>
      <c r="AW15" s="19" t="n">
        <v>0.130846012102472</v>
      </c>
      <c r="AX15" s="19" t="n">
        <v>0</v>
      </c>
      <c r="AY15" s="19" t="n">
        <v>0.0463655164768798</v>
      </c>
      <c r="AZ15" s="19" t="n">
        <v>0.201612120945671</v>
      </c>
      <c r="BA15" s="19" t="n">
        <v>0</v>
      </c>
      <c r="BB15" s="19"/>
      <c r="BC15" s="19" t="n">
        <v>0.167110189549645</v>
      </c>
      <c r="BD15" s="19" t="n">
        <v>0.0792480207558552</v>
      </c>
      <c r="BE15" s="19" t="n">
        <v>0.0839678539118033</v>
      </c>
      <c r="BF15" s="19" t="n">
        <v>0.0917371172921077</v>
      </c>
      <c r="BG15" s="19" t="s">
        <v>697</v>
      </c>
    </row>
    <row r="16">
      <c r="B16" s="20" t="s">
        <v>100</v>
      </c>
      <c r="C16" s="21" t="n">
        <v>0.0536859571782706</v>
      </c>
      <c r="D16" s="21" t="n">
        <v>0.0128145050749022</v>
      </c>
      <c r="E16" s="21" t="n">
        <v>0.099887010859861</v>
      </c>
      <c r="F16" s="21"/>
      <c r="G16" s="21" t="n">
        <v>0.0316523187204118</v>
      </c>
      <c r="H16" s="21" t="n">
        <v>0.0705488114965796</v>
      </c>
      <c r="I16" s="21" t="n">
        <v>0.0588138506486354</v>
      </c>
      <c r="J16" s="21" t="n">
        <v>0.0368600133271291</v>
      </c>
      <c r="K16" s="21" t="n">
        <v>0.10227574016572</v>
      </c>
      <c r="L16" s="21" t="n">
        <v>0.0352013555026278</v>
      </c>
      <c r="M16" s="21"/>
      <c r="N16" s="21" t="n">
        <v>0.0191038635523829</v>
      </c>
      <c r="O16" s="21" t="n">
        <v>0</v>
      </c>
      <c r="P16" s="21" t="n">
        <v>0.105295848210902</v>
      </c>
      <c r="Q16" s="21" t="n">
        <v>0.112153376202751</v>
      </c>
      <c r="R16" s="21"/>
      <c r="S16" s="21" t="n">
        <v>0.0340145647840362</v>
      </c>
      <c r="T16" s="21" t="n">
        <v>0</v>
      </c>
      <c r="U16" s="21" t="n">
        <v>0</v>
      </c>
      <c r="V16" s="21" t="n">
        <v>0.310257131225513</v>
      </c>
      <c r="W16" s="21" t="n">
        <v>0</v>
      </c>
      <c r="X16" s="21" t="n">
        <v>0.0842727710126185</v>
      </c>
      <c r="Y16" s="21" t="n">
        <v>0</v>
      </c>
      <c r="Z16" s="21" t="n">
        <v>0.162295625465397</v>
      </c>
      <c r="AA16" s="21" t="n">
        <v>0.103091551747322</v>
      </c>
      <c r="AB16" s="21" t="n">
        <v>0.1513893060862</v>
      </c>
      <c r="AC16" s="21" t="n">
        <v>0</v>
      </c>
      <c r="AD16" s="21" t="n">
        <v>0</v>
      </c>
      <c r="AE16" s="21"/>
      <c r="AF16" s="21" t="n">
        <v>0.0504397832249277</v>
      </c>
      <c r="AG16" s="21" t="n">
        <v>0.0691208812821663</v>
      </c>
      <c r="AH16" s="21" t="n">
        <v>0.0713239568038055</v>
      </c>
      <c r="AI16" s="21"/>
      <c r="AJ16" s="21" t="n">
        <v>0.048657479594265</v>
      </c>
      <c r="AK16" s="21" t="n">
        <v>0.0679385173563867</v>
      </c>
      <c r="AL16" s="21" t="n">
        <v>0.0581547173840738</v>
      </c>
      <c r="AM16" s="21" t="n">
        <v>0</v>
      </c>
      <c r="AN16" s="21" t="n">
        <v>0.100544670208772</v>
      </c>
      <c r="AO16" s="21"/>
      <c r="AP16" s="21" t="n">
        <v>0.0788115690694744</v>
      </c>
      <c r="AQ16" s="21" t="n">
        <v>0.0215751311462133</v>
      </c>
      <c r="AR16" s="21" t="n">
        <v>0.0792096863527963</v>
      </c>
      <c r="AS16" s="21" t="n">
        <v>0.0529028902939553</v>
      </c>
      <c r="AT16" s="21" t="n">
        <v>0</v>
      </c>
      <c r="AU16" s="21"/>
      <c r="AV16" s="21" t="n">
        <v>0</v>
      </c>
      <c r="AW16" s="21" t="n">
        <v>0.0911761498487478</v>
      </c>
      <c r="AX16" s="21" t="n">
        <v>0</v>
      </c>
      <c r="AY16" s="21" t="n">
        <v>0.0445411554548427</v>
      </c>
      <c r="AZ16" s="21" t="n">
        <v>0</v>
      </c>
      <c r="BA16" s="21" t="n">
        <v>0.149151032209617</v>
      </c>
      <c r="BB16" s="21"/>
      <c r="BC16" s="21" t="n">
        <v>0.0563484912914267</v>
      </c>
      <c r="BD16" s="21" t="n">
        <v>0</v>
      </c>
      <c r="BE16" s="21" t="n">
        <v>0.0938960499108042</v>
      </c>
      <c r="BF16" s="21" t="n">
        <v>0.0628743863788971</v>
      </c>
      <c r="BG16" s="21" t="s">
        <v>697</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70</v>
      </c>
      <c r="E7" s="11" t="n">
        <v>70</v>
      </c>
      <c r="F7" s="11"/>
      <c r="G7" s="11" t="n">
        <v>13</v>
      </c>
      <c r="H7" s="11" t="n">
        <v>23</v>
      </c>
      <c r="I7" s="11" t="n">
        <v>24</v>
      </c>
      <c r="J7" s="11" t="n">
        <v>23</v>
      </c>
      <c r="K7" s="11" t="n">
        <v>20</v>
      </c>
      <c r="L7" s="11" t="n">
        <v>37</v>
      </c>
      <c r="M7" s="11"/>
      <c r="N7" s="11" t="n">
        <v>31</v>
      </c>
      <c r="O7" s="11" t="n">
        <v>34</v>
      </c>
      <c r="P7" s="11" t="n">
        <v>32</v>
      </c>
      <c r="Q7" s="11" t="n">
        <v>43</v>
      </c>
      <c r="R7" s="11"/>
      <c r="S7" s="11" t="n">
        <v>16</v>
      </c>
      <c r="T7" s="11" t="n">
        <v>22</v>
      </c>
      <c r="U7" s="11" t="n">
        <v>10</v>
      </c>
      <c r="V7" s="11" t="n">
        <v>10</v>
      </c>
      <c r="W7" s="11" t="n">
        <v>14</v>
      </c>
      <c r="X7" s="11" t="n">
        <v>10</v>
      </c>
      <c r="Y7" s="11" t="n">
        <v>8</v>
      </c>
      <c r="Z7" s="11" t="n">
        <v>5</v>
      </c>
      <c r="AA7" s="11" t="n">
        <v>17</v>
      </c>
      <c r="AB7" s="11" t="n">
        <v>17</v>
      </c>
      <c r="AC7" s="11" t="n">
        <v>5</v>
      </c>
      <c r="AD7" s="11" t="n">
        <v>6</v>
      </c>
      <c r="AE7" s="11"/>
      <c r="AF7" s="11" t="n">
        <v>55</v>
      </c>
      <c r="AG7" s="11" t="n">
        <v>48</v>
      </c>
      <c r="AH7" s="11" t="n">
        <v>22</v>
      </c>
      <c r="AI7" s="11"/>
      <c r="AJ7" s="11" t="n">
        <v>49</v>
      </c>
      <c r="AK7" s="11" t="n">
        <v>34</v>
      </c>
      <c r="AL7" s="11" t="n">
        <v>8</v>
      </c>
      <c r="AM7" s="11" t="n">
        <v>2</v>
      </c>
      <c r="AN7" s="11" t="n">
        <v>16</v>
      </c>
      <c r="AO7" s="11"/>
      <c r="AP7" s="11" t="n">
        <v>24</v>
      </c>
      <c r="AQ7" s="11" t="n">
        <v>44</v>
      </c>
      <c r="AR7" s="11" t="n">
        <v>11</v>
      </c>
      <c r="AS7" s="11" t="n">
        <v>18</v>
      </c>
      <c r="AT7" s="11" t="n">
        <v>9</v>
      </c>
      <c r="AU7" s="11"/>
      <c r="AV7" s="11" t="n">
        <v>39</v>
      </c>
      <c r="AW7" s="11" t="n">
        <v>24</v>
      </c>
      <c r="AX7" s="11" t="n">
        <v>10</v>
      </c>
      <c r="AY7" s="11" t="n">
        <v>22</v>
      </c>
      <c r="AZ7" s="11" t="n">
        <v>12</v>
      </c>
      <c r="BA7" s="11" t="n">
        <v>12</v>
      </c>
      <c r="BB7" s="11"/>
      <c r="BC7" s="11" t="n">
        <v>31</v>
      </c>
      <c r="BD7" s="11" t="n">
        <v>37</v>
      </c>
      <c r="BE7" s="11" t="n">
        <v>38</v>
      </c>
      <c r="BF7" s="11" t="n">
        <v>12</v>
      </c>
      <c r="BG7" s="11" t="s">
        <v>696</v>
      </c>
    </row>
    <row r="8" ht="30" customHeight="1">
      <c r="B8" s="12" t="s">
        <v>20</v>
      </c>
      <c r="C8" s="12" t="n">
        <v>144</v>
      </c>
      <c r="D8" s="12" t="n">
        <v>72</v>
      </c>
      <c r="E8" s="12" t="n">
        <v>71</v>
      </c>
      <c r="F8" s="12"/>
      <c r="G8" s="12" t="n">
        <v>13</v>
      </c>
      <c r="H8" s="12" t="n">
        <v>25</v>
      </c>
      <c r="I8" s="12" t="n">
        <v>27</v>
      </c>
      <c r="J8" s="12" t="n">
        <v>22</v>
      </c>
      <c r="K8" s="12" t="n">
        <v>20</v>
      </c>
      <c r="L8" s="12" t="n">
        <v>37</v>
      </c>
      <c r="M8" s="12"/>
      <c r="N8" s="12" t="n">
        <v>30</v>
      </c>
      <c r="O8" s="12" t="n">
        <v>39</v>
      </c>
      <c r="P8" s="12" t="n">
        <v>32</v>
      </c>
      <c r="Q8" s="12" t="n">
        <v>42</v>
      </c>
      <c r="R8" s="12"/>
      <c r="S8" s="12" t="n">
        <v>15</v>
      </c>
      <c r="T8" s="12" t="n">
        <v>23</v>
      </c>
      <c r="U8" s="12" t="n">
        <v>11</v>
      </c>
      <c r="V8" s="12" t="n">
        <v>13</v>
      </c>
      <c r="W8" s="12" t="n">
        <v>15</v>
      </c>
      <c r="X8" s="12" t="n">
        <v>13</v>
      </c>
      <c r="Y8" s="12" t="n">
        <v>7</v>
      </c>
      <c r="Z8" s="12" t="n">
        <v>4</v>
      </c>
      <c r="AA8" s="12" t="n">
        <v>16</v>
      </c>
      <c r="AB8" s="12" t="n">
        <v>16</v>
      </c>
      <c r="AC8" s="12" t="n">
        <v>4</v>
      </c>
      <c r="AD8" s="12" t="n">
        <v>6</v>
      </c>
      <c r="AE8" s="12"/>
      <c r="AF8" s="12" t="n">
        <v>58</v>
      </c>
      <c r="AG8" s="12" t="n">
        <v>49</v>
      </c>
      <c r="AH8" s="12" t="n">
        <v>23</v>
      </c>
      <c r="AI8" s="12"/>
      <c r="AJ8" s="12" t="n">
        <v>50</v>
      </c>
      <c r="AK8" s="12" t="n">
        <v>34</v>
      </c>
      <c r="AL8" s="12" t="n">
        <v>9</v>
      </c>
      <c r="AM8" s="12" t="n">
        <v>2</v>
      </c>
      <c r="AN8" s="12" t="n">
        <v>16</v>
      </c>
      <c r="AO8" s="12"/>
      <c r="AP8" s="12" t="n">
        <v>24</v>
      </c>
      <c r="AQ8" s="12" t="n">
        <v>46</v>
      </c>
      <c r="AR8" s="12" t="n">
        <v>11</v>
      </c>
      <c r="AS8" s="12" t="n">
        <v>18</v>
      </c>
      <c r="AT8" s="12" t="n">
        <v>11</v>
      </c>
      <c r="AU8" s="12"/>
      <c r="AV8" s="12" t="n">
        <v>40</v>
      </c>
      <c r="AW8" s="12" t="n">
        <v>24</v>
      </c>
      <c r="AX8" s="12" t="n">
        <v>10</v>
      </c>
      <c r="AY8" s="12" t="n">
        <v>22</v>
      </c>
      <c r="AZ8" s="12" t="n">
        <v>14</v>
      </c>
      <c r="BA8" s="12" t="n">
        <v>12</v>
      </c>
      <c r="BB8" s="12"/>
      <c r="BC8" s="12" t="n">
        <v>32</v>
      </c>
      <c r="BD8" s="12" t="n">
        <v>39</v>
      </c>
      <c r="BE8" s="12" t="n">
        <v>39</v>
      </c>
      <c r="BF8" s="12" t="n">
        <v>12</v>
      </c>
      <c r="BG8" s="12" t="s">
        <v>696</v>
      </c>
    </row>
    <row r="9">
      <c r="B9" s="20" t="s">
        <v>721</v>
      </c>
      <c r="C9" s="19" t="n">
        <v>0.0832389592151629</v>
      </c>
      <c r="D9" s="19" t="n">
        <v>0.0607926696487028</v>
      </c>
      <c r="E9" s="19" t="n">
        <v>0.105976366149049</v>
      </c>
      <c r="F9" s="19"/>
      <c r="G9" s="19" t="n">
        <v>0.0721689712967555</v>
      </c>
      <c r="H9" s="19" t="n">
        <v>0.143334078303892</v>
      </c>
      <c r="I9" s="19" t="n">
        <v>0.153346837151952</v>
      </c>
      <c r="J9" s="19" t="n">
        <v>0.057734205355887</v>
      </c>
      <c r="K9" s="19" t="n">
        <v>0.0516049821055168</v>
      </c>
      <c r="L9" s="19" t="n">
        <v>0.0272895923473355</v>
      </c>
      <c r="M9" s="19"/>
      <c r="N9" s="19" t="n">
        <v>0.059612626208457</v>
      </c>
      <c r="O9" s="19" t="n">
        <v>0.112727491193195</v>
      </c>
      <c r="P9" s="19" t="n">
        <v>0.133409990844571</v>
      </c>
      <c r="Q9" s="19" t="n">
        <v>0.0350639688597643</v>
      </c>
      <c r="R9" s="19"/>
      <c r="S9" s="19" t="n">
        <v>0.0681486830273748</v>
      </c>
      <c r="T9" s="19" t="n">
        <v>0.141305974581201</v>
      </c>
      <c r="U9" s="19" t="n">
        <v>0</v>
      </c>
      <c r="V9" s="19" t="n">
        <v>0.101512247087993</v>
      </c>
      <c r="W9" s="19" t="n">
        <v>0.0669442420747868</v>
      </c>
      <c r="X9" s="19" t="n">
        <v>0.111998597835185</v>
      </c>
      <c r="Y9" s="19" t="n">
        <v>0.139465360434252</v>
      </c>
      <c r="Z9" s="19" t="n">
        <v>0</v>
      </c>
      <c r="AA9" s="19" t="n">
        <v>0.122568421782954</v>
      </c>
      <c r="AB9" s="19" t="n">
        <v>0.0551636115193604</v>
      </c>
      <c r="AC9" s="19" t="n">
        <v>0</v>
      </c>
      <c r="AD9" s="19" t="n">
        <v>0</v>
      </c>
      <c r="AE9" s="19"/>
      <c r="AF9" s="19" t="n">
        <v>0.0607644814967146</v>
      </c>
      <c r="AG9" s="19" t="n">
        <v>0.0180064430132755</v>
      </c>
      <c r="AH9" s="19" t="n">
        <v>0.202929464813381</v>
      </c>
      <c r="AI9" s="19"/>
      <c r="AJ9" s="19" t="n">
        <v>0.0585752464892862</v>
      </c>
      <c r="AK9" s="19" t="n">
        <v>0.0918919522814061</v>
      </c>
      <c r="AL9" s="19" t="n">
        <v>0</v>
      </c>
      <c r="AM9" s="19" t="n">
        <v>0</v>
      </c>
      <c r="AN9" s="19" t="n">
        <v>0.141511258292833</v>
      </c>
      <c r="AO9" s="19"/>
      <c r="AP9" s="19" t="n">
        <v>0.0424257639875998</v>
      </c>
      <c r="AQ9" s="19" t="n">
        <v>0.108521237837698</v>
      </c>
      <c r="AR9" s="19" t="n">
        <v>0</v>
      </c>
      <c r="AS9" s="19" t="n">
        <v>0.118939567537985</v>
      </c>
      <c r="AT9" s="19" t="n">
        <v>0.230188441096969</v>
      </c>
      <c r="AU9" s="19"/>
      <c r="AV9" s="19" t="n">
        <v>0.129617770250272</v>
      </c>
      <c r="AW9" s="19" t="n">
        <v>0.0423695741673949</v>
      </c>
      <c r="AX9" s="19" t="n">
        <v>0</v>
      </c>
      <c r="AY9" s="19" t="n">
        <v>0.0965746475440736</v>
      </c>
      <c r="AZ9" s="19" t="n">
        <v>0.104659872605474</v>
      </c>
      <c r="BA9" s="19" t="n">
        <v>0.0739142085118428</v>
      </c>
      <c r="BB9" s="19"/>
      <c r="BC9" s="19" t="n">
        <v>0.0637621893910788</v>
      </c>
      <c r="BD9" s="19" t="n">
        <v>0.0670116682285898</v>
      </c>
      <c r="BE9" s="19" t="n">
        <v>0.13642056864721</v>
      </c>
      <c r="BF9" s="19" t="n">
        <v>0.0893420810837665</v>
      </c>
      <c r="BG9" s="19" t="s">
        <v>697</v>
      </c>
    </row>
    <row r="10">
      <c r="B10" s="20" t="s">
        <v>689</v>
      </c>
      <c r="C10" s="19" t="n">
        <v>0.0659303656752299</v>
      </c>
      <c r="D10" s="19" t="n">
        <v>0.038642158054922</v>
      </c>
      <c r="E10" s="19" t="n">
        <v>0.0935724879655186</v>
      </c>
      <c r="F10" s="19"/>
      <c r="G10" s="19" t="n">
        <v>0.0743680888854496</v>
      </c>
      <c r="H10" s="19" t="n">
        <v>0.216312336102762</v>
      </c>
      <c r="I10" s="19" t="n">
        <v>0.070161632034952</v>
      </c>
      <c r="J10" s="19" t="n">
        <v>0</v>
      </c>
      <c r="K10" s="19" t="n">
        <v>0.0618372065752643</v>
      </c>
      <c r="L10" s="19" t="n">
        <v>0</v>
      </c>
      <c r="M10" s="19"/>
      <c r="N10" s="19" t="n">
        <v>0.162683022392362</v>
      </c>
      <c r="O10" s="19" t="n">
        <v>0.0892780370319506</v>
      </c>
      <c r="P10" s="19" t="n">
        <v>0.0330617786369625</v>
      </c>
      <c r="Q10" s="19" t="n">
        <v>0</v>
      </c>
      <c r="R10" s="19"/>
      <c r="S10" s="19" t="n">
        <v>0.129386344001635</v>
      </c>
      <c r="T10" s="19" t="n">
        <v>0.10657550485096</v>
      </c>
      <c r="U10" s="19" t="n">
        <v>0</v>
      </c>
      <c r="V10" s="19" t="n">
        <v>0</v>
      </c>
      <c r="W10" s="19" t="n">
        <v>0</v>
      </c>
      <c r="X10" s="19" t="n">
        <v>0</v>
      </c>
      <c r="Y10" s="19" t="n">
        <v>0.271905265979905</v>
      </c>
      <c r="Z10" s="19" t="n">
        <v>0</v>
      </c>
      <c r="AA10" s="19" t="n">
        <v>0.136067973437342</v>
      </c>
      <c r="AB10" s="19" t="n">
        <v>0</v>
      </c>
      <c r="AC10" s="19" t="n">
        <v>0.197082751338892</v>
      </c>
      <c r="AD10" s="19" t="n">
        <v>0</v>
      </c>
      <c r="AE10" s="19"/>
      <c r="AF10" s="19" t="n">
        <v>0.0340975782518267</v>
      </c>
      <c r="AG10" s="19" t="n">
        <v>0.0870723486017022</v>
      </c>
      <c r="AH10" s="19" t="n">
        <v>0.101819621625091</v>
      </c>
      <c r="AI10" s="19"/>
      <c r="AJ10" s="19" t="n">
        <v>0.0895419459347797</v>
      </c>
      <c r="AK10" s="19" t="n">
        <v>0.0790578416149493</v>
      </c>
      <c r="AL10" s="19" t="n">
        <v>0</v>
      </c>
      <c r="AM10" s="19" t="n">
        <v>0</v>
      </c>
      <c r="AN10" s="19" t="n">
        <v>0.0764744547400861</v>
      </c>
      <c r="AO10" s="19"/>
      <c r="AP10" s="19" t="n">
        <v>0.0893614684969077</v>
      </c>
      <c r="AQ10" s="19" t="n">
        <v>0.0869336546326432</v>
      </c>
      <c r="AR10" s="19" t="n">
        <v>0</v>
      </c>
      <c r="AS10" s="19" t="n">
        <v>0</v>
      </c>
      <c r="AT10" s="19" t="n">
        <v>0.0952254906980916</v>
      </c>
      <c r="AU10" s="19"/>
      <c r="AV10" s="19" t="n">
        <v>0.126789855454673</v>
      </c>
      <c r="AW10" s="19" t="n">
        <v>0.038472511782101</v>
      </c>
      <c r="AX10" s="19" t="n">
        <v>0.116434272863753</v>
      </c>
      <c r="AY10" s="19" t="n">
        <v>0</v>
      </c>
      <c r="AZ10" s="19" t="n">
        <v>0.0738184765512434</v>
      </c>
      <c r="BA10" s="19" t="n">
        <v>0.105782447265004</v>
      </c>
      <c r="BB10" s="19"/>
      <c r="BC10" s="19" t="n">
        <v>0</v>
      </c>
      <c r="BD10" s="19" t="n">
        <v>0.0575842088403027</v>
      </c>
      <c r="BE10" s="19" t="n">
        <v>0.183266440039488</v>
      </c>
      <c r="BF10" s="19" t="n">
        <v>0</v>
      </c>
      <c r="BG10" s="19" t="s">
        <v>697</v>
      </c>
    </row>
    <row r="11">
      <c r="B11" s="20" t="s">
        <v>690</v>
      </c>
      <c r="C11" s="19" t="n">
        <v>0.193006236319629</v>
      </c>
      <c r="D11" s="19" t="n">
        <v>0.23792574685875</v>
      </c>
      <c r="E11" s="19" t="n">
        <v>0.147504141758523</v>
      </c>
      <c r="F11" s="19"/>
      <c r="G11" s="19" t="n">
        <v>0.0895083561724295</v>
      </c>
      <c r="H11" s="19" t="n">
        <v>0.0818529617717801</v>
      </c>
      <c r="I11" s="19" t="n">
        <v>0.240139023565803</v>
      </c>
      <c r="J11" s="19" t="n">
        <v>0.282557561513994</v>
      </c>
      <c r="K11" s="19" t="n">
        <v>0.191206530762149</v>
      </c>
      <c r="L11" s="19" t="n">
        <v>0.216518953604713</v>
      </c>
      <c r="M11" s="19"/>
      <c r="N11" s="19" t="n">
        <v>0.0914506502327538</v>
      </c>
      <c r="O11" s="19" t="n">
        <v>0.152177508035442</v>
      </c>
      <c r="P11" s="19" t="n">
        <v>0.249599058975257</v>
      </c>
      <c r="Q11" s="19" t="n">
        <v>0.260873489734784</v>
      </c>
      <c r="R11" s="19"/>
      <c r="S11" s="19" t="n">
        <v>0.271915972078332</v>
      </c>
      <c r="T11" s="19" t="n">
        <v>0.0428684503571873</v>
      </c>
      <c r="U11" s="19" t="n">
        <v>0.193150702489359</v>
      </c>
      <c r="V11" s="19" t="n">
        <v>0.101512247087993</v>
      </c>
      <c r="W11" s="19" t="n">
        <v>0.354289004112196</v>
      </c>
      <c r="X11" s="19" t="n">
        <v>0.375174665506419</v>
      </c>
      <c r="Y11" s="19" t="n">
        <v>0</v>
      </c>
      <c r="Z11" s="19" t="n">
        <v>0</v>
      </c>
      <c r="AA11" s="19" t="n">
        <v>0.162243506875738</v>
      </c>
      <c r="AB11" s="19" t="n">
        <v>0.334421996127664</v>
      </c>
      <c r="AC11" s="19" t="n">
        <v>0.224938055576974</v>
      </c>
      <c r="AD11" s="19" t="n">
        <v>0</v>
      </c>
      <c r="AE11" s="19"/>
      <c r="AF11" s="19" t="n">
        <v>0.188310215350477</v>
      </c>
      <c r="AG11" s="19" t="n">
        <v>0.257589388284227</v>
      </c>
      <c r="AH11" s="19" t="n">
        <v>0.0954178145887917</v>
      </c>
      <c r="AI11" s="19"/>
      <c r="AJ11" s="19" t="n">
        <v>0.217643940399772</v>
      </c>
      <c r="AK11" s="19" t="n">
        <v>0.147710572028639</v>
      </c>
      <c r="AL11" s="19" t="n">
        <v>0.352629074374557</v>
      </c>
      <c r="AM11" s="19" t="n">
        <v>0</v>
      </c>
      <c r="AN11" s="19" t="n">
        <v>0.193925239317527</v>
      </c>
      <c r="AO11" s="19"/>
      <c r="AP11" s="19" t="n">
        <v>0.205182639882149</v>
      </c>
      <c r="AQ11" s="19" t="n">
        <v>0.130033212961937</v>
      </c>
      <c r="AR11" s="19" t="n">
        <v>0.434800789021867</v>
      </c>
      <c r="AS11" s="19" t="n">
        <v>0.172214814942701</v>
      </c>
      <c r="AT11" s="19" t="n">
        <v>0.253393355243304</v>
      </c>
      <c r="AU11" s="19"/>
      <c r="AV11" s="19" t="n">
        <v>0.0952616607594356</v>
      </c>
      <c r="AW11" s="19" t="n">
        <v>0.288399994360803</v>
      </c>
      <c r="AX11" s="19" t="n">
        <v>0.389869194726196</v>
      </c>
      <c r="AY11" s="19" t="n">
        <v>0.0886801483036786</v>
      </c>
      <c r="AZ11" s="19" t="n">
        <v>0.256027550627782</v>
      </c>
      <c r="BA11" s="19" t="n">
        <v>0.25586206125888</v>
      </c>
      <c r="BB11" s="19"/>
      <c r="BC11" s="19" t="n">
        <v>0.293812468268193</v>
      </c>
      <c r="BD11" s="19" t="n">
        <v>0.266724895519883</v>
      </c>
      <c r="BE11" s="19" t="n">
        <v>0.0520830759724556</v>
      </c>
      <c r="BF11" s="19" t="n">
        <v>0.233105065553674</v>
      </c>
      <c r="BG11" s="19" t="s">
        <v>697</v>
      </c>
    </row>
    <row r="12">
      <c r="B12" s="20" t="s">
        <v>691</v>
      </c>
      <c r="C12" s="19" t="n">
        <v>0.269936858329091</v>
      </c>
      <c r="D12" s="19" t="n">
        <v>0.227753896846708</v>
      </c>
      <c r="E12" s="19" t="n">
        <v>0.312666912134267</v>
      </c>
      <c r="F12" s="19"/>
      <c r="G12" s="19" t="n">
        <v>0.327940697730175</v>
      </c>
      <c r="H12" s="19" t="n">
        <v>0.228992699638826</v>
      </c>
      <c r="I12" s="19" t="n">
        <v>0.176198059690498</v>
      </c>
      <c r="J12" s="19" t="n">
        <v>0.287894115887888</v>
      </c>
      <c r="K12" s="19" t="n">
        <v>0.370247216731227</v>
      </c>
      <c r="L12" s="19" t="n">
        <v>0.282089934517785</v>
      </c>
      <c r="M12" s="19"/>
      <c r="N12" s="19" t="n">
        <v>0.208874961696469</v>
      </c>
      <c r="O12" s="19" t="n">
        <v>0.356018552110651</v>
      </c>
      <c r="P12" s="19" t="n">
        <v>0.195986743196598</v>
      </c>
      <c r="Q12" s="19" t="n">
        <v>0.288556215899324</v>
      </c>
      <c r="R12" s="19"/>
      <c r="S12" s="19" t="n">
        <v>0.174864227843163</v>
      </c>
      <c r="T12" s="19" t="n">
        <v>0.325215269612613</v>
      </c>
      <c r="U12" s="19" t="n">
        <v>0.290169597874222</v>
      </c>
      <c r="V12" s="19" t="n">
        <v>0.39412512652594</v>
      </c>
      <c r="W12" s="19" t="n">
        <v>0.347898812872646</v>
      </c>
      <c r="X12" s="19" t="n">
        <v>0.395798884640909</v>
      </c>
      <c r="Y12" s="19" t="n">
        <v>0.120093581690722</v>
      </c>
      <c r="Z12" s="19" t="n">
        <v>0.566306084374454</v>
      </c>
      <c r="AA12" s="19" t="n">
        <v>0.0633442727797445</v>
      </c>
      <c r="AB12" s="19" t="n">
        <v>0.299036356753109</v>
      </c>
      <c r="AC12" s="19" t="n">
        <v>0</v>
      </c>
      <c r="AD12" s="19" t="n">
        <v>0.158644668757248</v>
      </c>
      <c r="AE12" s="19"/>
      <c r="AF12" s="19" t="n">
        <v>0.323603637687102</v>
      </c>
      <c r="AG12" s="19" t="n">
        <v>0.268377806674202</v>
      </c>
      <c r="AH12" s="19" t="n">
        <v>0.173047317975563</v>
      </c>
      <c r="AI12" s="19"/>
      <c r="AJ12" s="19" t="n">
        <v>0.27408598797743</v>
      </c>
      <c r="AK12" s="19" t="n">
        <v>0.339722219964185</v>
      </c>
      <c r="AL12" s="19" t="n">
        <v>0.52580323941169</v>
      </c>
      <c r="AM12" s="19" t="n">
        <v>0</v>
      </c>
      <c r="AN12" s="19" t="n">
        <v>0.103679419741404</v>
      </c>
      <c r="AO12" s="19"/>
      <c r="AP12" s="19" t="n">
        <v>0.301520184397455</v>
      </c>
      <c r="AQ12" s="19" t="n">
        <v>0.380208268527844</v>
      </c>
      <c r="AR12" s="19" t="n">
        <v>0.218237360619463</v>
      </c>
      <c r="AS12" s="19" t="n">
        <v>0.158947960114989</v>
      </c>
      <c r="AT12" s="19" t="n">
        <v>0.0791120587077493</v>
      </c>
      <c r="AU12" s="19"/>
      <c r="AV12" s="19" t="n">
        <v>0.322194392056298</v>
      </c>
      <c r="AW12" s="19" t="n">
        <v>0.213447163484479</v>
      </c>
      <c r="AX12" s="19" t="n">
        <v>0.4328893044488</v>
      </c>
      <c r="AY12" s="19" t="n">
        <v>0.18667602712678</v>
      </c>
      <c r="AZ12" s="19" t="n">
        <v>0.300314340368061</v>
      </c>
      <c r="BA12" s="19" t="n">
        <v>0.0966583790211395</v>
      </c>
      <c r="BB12" s="19"/>
      <c r="BC12" s="19" t="n">
        <v>0.28945980770351</v>
      </c>
      <c r="BD12" s="19" t="n">
        <v>0.234535866448244</v>
      </c>
      <c r="BE12" s="19" t="n">
        <v>0.380794968295703</v>
      </c>
      <c r="BF12" s="19" t="n">
        <v>0.354830960310676</v>
      </c>
      <c r="BG12" s="19" t="s">
        <v>697</v>
      </c>
    </row>
    <row r="13">
      <c r="B13" s="20" t="s">
        <v>692</v>
      </c>
      <c r="C13" s="19" t="n">
        <v>0.0881738261821466</v>
      </c>
      <c r="D13" s="19" t="n">
        <v>0.104978025447401</v>
      </c>
      <c r="E13" s="19" t="n">
        <v>0.071151684693643</v>
      </c>
      <c r="F13" s="19"/>
      <c r="G13" s="19" t="n">
        <v>0.16662987291238</v>
      </c>
      <c r="H13" s="19" t="n">
        <v>0.148896431568703</v>
      </c>
      <c r="I13" s="19" t="n">
        <v>0.0997887882221603</v>
      </c>
      <c r="J13" s="19" t="n">
        <v>0</v>
      </c>
      <c r="K13" s="19" t="n">
        <v>0.0524432843354039</v>
      </c>
      <c r="L13" s="19" t="n">
        <v>0.083508846216094</v>
      </c>
      <c r="M13" s="19"/>
      <c r="N13" s="19" t="n">
        <v>0.114819455759174</v>
      </c>
      <c r="O13" s="19" t="n">
        <v>0.107370085748097</v>
      </c>
      <c r="P13" s="19" t="n">
        <v>0.0960439589799328</v>
      </c>
      <c r="Q13" s="19" t="n">
        <v>0.0454774957771159</v>
      </c>
      <c r="R13" s="19"/>
      <c r="S13" s="19" t="n">
        <v>0.193938736432955</v>
      </c>
      <c r="T13" s="19" t="n">
        <v>0</v>
      </c>
      <c r="U13" s="19" t="n">
        <v>0.0991717038098403</v>
      </c>
      <c r="V13" s="19" t="n">
        <v>0.0924720351429577</v>
      </c>
      <c r="W13" s="19" t="n">
        <v>0.0684688161089012</v>
      </c>
      <c r="X13" s="19" t="n">
        <v>0.117027852017487</v>
      </c>
      <c r="Y13" s="19" t="n">
        <v>0.116771028186046</v>
      </c>
      <c r="Z13" s="19" t="n">
        <v>0</v>
      </c>
      <c r="AA13" s="19" t="n">
        <v>0.0649615533990281</v>
      </c>
      <c r="AB13" s="19" t="n">
        <v>0.0608092976828877</v>
      </c>
      <c r="AC13" s="19" t="n">
        <v>0.203126520410979</v>
      </c>
      <c r="AD13" s="19" t="n">
        <v>0.203510479148318</v>
      </c>
      <c r="AE13" s="19"/>
      <c r="AF13" s="19" t="n">
        <v>0.0693678763472952</v>
      </c>
      <c r="AG13" s="19" t="n">
        <v>0.0932091810045029</v>
      </c>
      <c r="AH13" s="19" t="n">
        <v>0.135363125753451</v>
      </c>
      <c r="AI13" s="19"/>
      <c r="AJ13" s="19" t="n">
        <v>0.0445491675861987</v>
      </c>
      <c r="AK13" s="19" t="n">
        <v>0.0808879496638105</v>
      </c>
      <c r="AL13" s="19" t="n">
        <v>0</v>
      </c>
      <c r="AM13" s="19" t="n">
        <v>0.500077958350953</v>
      </c>
      <c r="AN13" s="19" t="n">
        <v>0.128082512082578</v>
      </c>
      <c r="AO13" s="19"/>
      <c r="AP13" s="19" t="n">
        <v>0</v>
      </c>
      <c r="AQ13" s="19" t="n">
        <v>0.0609258238698082</v>
      </c>
      <c r="AR13" s="19" t="n">
        <v>0</v>
      </c>
      <c r="AS13" s="19" t="n">
        <v>0.168183249638739</v>
      </c>
      <c r="AT13" s="19" t="n">
        <v>0.141073353836781</v>
      </c>
      <c r="AU13" s="19"/>
      <c r="AV13" s="19" t="n">
        <v>0.0967038566211162</v>
      </c>
      <c r="AW13" s="19" t="n">
        <v>0</v>
      </c>
      <c r="AX13" s="19" t="n">
        <v>0</v>
      </c>
      <c r="AY13" s="19" t="n">
        <v>0.0845385812536792</v>
      </c>
      <c r="AZ13" s="19" t="n">
        <v>0.109359584139317</v>
      </c>
      <c r="BA13" s="19" t="n">
        <v>0.090303282463036</v>
      </c>
      <c r="BB13" s="19"/>
      <c r="BC13" s="19" t="n">
        <v>0.0361217349667515</v>
      </c>
      <c r="BD13" s="19" t="n">
        <v>0.0913667606933938</v>
      </c>
      <c r="BE13" s="19" t="n">
        <v>0.0508623290486194</v>
      </c>
      <c r="BF13" s="19" t="n">
        <v>0.0811082181331333</v>
      </c>
      <c r="BG13" s="19" t="s">
        <v>697</v>
      </c>
    </row>
    <row r="14">
      <c r="B14" s="20" t="s">
        <v>598</v>
      </c>
      <c r="C14" s="19" t="n">
        <v>0.12278049329472</v>
      </c>
      <c r="D14" s="19" t="n">
        <v>0.126410116332204</v>
      </c>
      <c r="E14" s="19" t="n">
        <v>0.119103795826502</v>
      </c>
      <c r="F14" s="19"/>
      <c r="G14" s="19" t="n">
        <v>0.0769664924229542</v>
      </c>
      <c r="H14" s="19" t="n">
        <v>0</v>
      </c>
      <c r="I14" s="19" t="n">
        <v>0.0946027460350093</v>
      </c>
      <c r="J14" s="19" t="n">
        <v>0.165032388519346</v>
      </c>
      <c r="K14" s="19" t="n">
        <v>0.134687744318136</v>
      </c>
      <c r="L14" s="19" t="n">
        <v>0.210406369220849</v>
      </c>
      <c r="M14" s="19"/>
      <c r="N14" s="19" t="n">
        <v>0.126713890567077</v>
      </c>
      <c r="O14" s="19" t="n">
        <v>0.0355602202944844</v>
      </c>
      <c r="P14" s="19" t="n">
        <v>0.182052036386826</v>
      </c>
      <c r="Q14" s="19" t="n">
        <v>0.156817752066221</v>
      </c>
      <c r="R14" s="19"/>
      <c r="S14" s="19" t="n">
        <v>0.0636086531132831</v>
      </c>
      <c r="T14" s="19" t="n">
        <v>0.172420647478576</v>
      </c>
      <c r="U14" s="19" t="n">
        <v>0.198829670218832</v>
      </c>
      <c r="V14" s="19" t="n">
        <v>0.0886158702651588</v>
      </c>
      <c r="W14" s="19" t="n">
        <v>0.16239912483147</v>
      </c>
      <c r="X14" s="19" t="n">
        <v>0</v>
      </c>
      <c r="Y14" s="19" t="n">
        <v>0.117124393734058</v>
      </c>
      <c r="Z14" s="19" t="n">
        <v>0</v>
      </c>
      <c r="AA14" s="19" t="n">
        <v>0.164445186255625</v>
      </c>
      <c r="AB14" s="19" t="n">
        <v>0.0581500769122271</v>
      </c>
      <c r="AC14" s="19" t="n">
        <v>0.190226593046752</v>
      </c>
      <c r="AD14" s="19" t="n">
        <v>0.311137972841863</v>
      </c>
      <c r="AE14" s="19"/>
      <c r="AF14" s="19" t="n">
        <v>0.152586857801808</v>
      </c>
      <c r="AG14" s="19" t="n">
        <v>0.0964042098962438</v>
      </c>
      <c r="AH14" s="19" t="n">
        <v>0.138390311066279</v>
      </c>
      <c r="AI14" s="19"/>
      <c r="AJ14" s="19" t="n">
        <v>0.161496136757382</v>
      </c>
      <c r="AK14" s="19" t="n">
        <v>0.0837568797194184</v>
      </c>
      <c r="AL14" s="19" t="n">
        <v>0</v>
      </c>
      <c r="AM14" s="19" t="n">
        <v>0</v>
      </c>
      <c r="AN14" s="19" t="n">
        <v>0.193102479355637</v>
      </c>
      <c r="AO14" s="19"/>
      <c r="AP14" s="19" t="n">
        <v>0.154222743963849</v>
      </c>
      <c r="AQ14" s="19" t="n">
        <v>0.0624276074835614</v>
      </c>
      <c r="AR14" s="19" t="n">
        <v>0.170614297178699</v>
      </c>
      <c r="AS14" s="19" t="n">
        <v>0.23658967953391</v>
      </c>
      <c r="AT14" s="19" t="n">
        <v>0</v>
      </c>
      <c r="AU14" s="19"/>
      <c r="AV14" s="19" t="n">
        <v>0.0958201266865488</v>
      </c>
      <c r="AW14" s="19" t="n">
        <v>0.253880377393998</v>
      </c>
      <c r="AX14" s="19" t="n">
        <v>0</v>
      </c>
      <c r="AY14" s="19" t="n">
        <v>0.230808562668495</v>
      </c>
      <c r="AZ14" s="19" t="n">
        <v>0</v>
      </c>
      <c r="BA14" s="19" t="n">
        <v>0.0693750256791706</v>
      </c>
      <c r="BB14" s="19"/>
      <c r="BC14" s="19" t="n">
        <v>0.191858502713018</v>
      </c>
      <c r="BD14" s="19" t="n">
        <v>0.103030627168381</v>
      </c>
      <c r="BE14" s="19" t="n">
        <v>0.0458682104895722</v>
      </c>
      <c r="BF14" s="19" t="n">
        <v>0.241613674918751</v>
      </c>
      <c r="BG14" s="19" t="s">
        <v>697</v>
      </c>
    </row>
    <row r="15">
      <c r="B15" s="20" t="s">
        <v>722</v>
      </c>
      <c r="C15" s="19" t="n">
        <v>0.111409092153967</v>
      </c>
      <c r="D15" s="19" t="n">
        <v>0.13838113013483</v>
      </c>
      <c r="E15" s="19" t="n">
        <v>0.0840872400682885</v>
      </c>
      <c r="F15" s="19"/>
      <c r="G15" s="19" t="n">
        <v>0.192417520579856</v>
      </c>
      <c r="H15" s="19" t="n">
        <v>0.140119893666125</v>
      </c>
      <c r="I15" s="19" t="n">
        <v>0.100430413168127</v>
      </c>
      <c r="J15" s="19" t="n">
        <v>0.0874904813893427</v>
      </c>
      <c r="K15" s="19" t="n">
        <v>0.137973035172304</v>
      </c>
      <c r="L15" s="19" t="n">
        <v>0.0724197112777654</v>
      </c>
      <c r="M15" s="19"/>
      <c r="N15" s="19" t="n">
        <v>0.202244711493579</v>
      </c>
      <c r="O15" s="19" t="n">
        <v>0.097278820672656</v>
      </c>
      <c r="P15" s="19" t="n">
        <v>0.0576941592695679</v>
      </c>
      <c r="Q15" s="19" t="n">
        <v>0.100157829980698</v>
      </c>
      <c r="R15" s="19"/>
      <c r="S15" s="19" t="n">
        <v>0.0413984766498193</v>
      </c>
      <c r="T15" s="19" t="n">
        <v>0.0786300039514252</v>
      </c>
      <c r="U15" s="19" t="n">
        <v>0.119506621797906</v>
      </c>
      <c r="V15" s="19" t="n">
        <v>0.221762473889958</v>
      </c>
      <c r="W15" s="19" t="n">
        <v>0</v>
      </c>
      <c r="X15" s="19" t="n">
        <v>0</v>
      </c>
      <c r="Y15" s="19" t="n">
        <v>0.234640369975016</v>
      </c>
      <c r="Z15" s="19" t="n">
        <v>0.249732946477963</v>
      </c>
      <c r="AA15" s="19" t="n">
        <v>0.171681060309021</v>
      </c>
      <c r="AB15" s="19" t="n">
        <v>0.131808839355592</v>
      </c>
      <c r="AC15" s="19" t="n">
        <v>0</v>
      </c>
      <c r="AD15" s="19" t="n">
        <v>0.326706879252571</v>
      </c>
      <c r="AE15" s="19"/>
      <c r="AF15" s="19" t="n">
        <v>0.121580048287101</v>
      </c>
      <c r="AG15" s="19" t="n">
        <v>0.11787189098305</v>
      </c>
      <c r="AH15" s="19" t="n">
        <v>0.0342176415392206</v>
      </c>
      <c r="AI15" s="19"/>
      <c r="AJ15" s="19" t="n">
        <v>0.117170405840001</v>
      </c>
      <c r="AK15" s="19" t="n">
        <v>0.0956140520481222</v>
      </c>
      <c r="AL15" s="19" t="n">
        <v>0</v>
      </c>
      <c r="AM15" s="19" t="n">
        <v>0.499922041649047</v>
      </c>
      <c r="AN15" s="19" t="n">
        <v>0.0470231382251214</v>
      </c>
      <c r="AO15" s="19"/>
      <c r="AP15" s="19" t="n">
        <v>0.130227162150371</v>
      </c>
      <c r="AQ15" s="19" t="n">
        <v>0.149324951913587</v>
      </c>
      <c r="AR15" s="19" t="n">
        <v>0</v>
      </c>
      <c r="AS15" s="19" t="n">
        <v>0.145124728231675</v>
      </c>
      <c r="AT15" s="19" t="n">
        <v>0.109023755535477</v>
      </c>
      <c r="AU15" s="19"/>
      <c r="AV15" s="19" t="n">
        <v>0.108629426309974</v>
      </c>
      <c r="AW15" s="19" t="n">
        <v>0.130054685802528</v>
      </c>
      <c r="AX15" s="19" t="n">
        <v>0.060807227961252</v>
      </c>
      <c r="AY15" s="19" t="n">
        <v>0.266631833205966</v>
      </c>
      <c r="AZ15" s="19" t="n">
        <v>0.0845148445287599</v>
      </c>
      <c r="BA15" s="19" t="n">
        <v>0</v>
      </c>
      <c r="BB15" s="19"/>
      <c r="BC15" s="19" t="n">
        <v>0.0657675180436402</v>
      </c>
      <c r="BD15" s="19" t="n">
        <v>0.139011631833212</v>
      </c>
      <c r="BE15" s="19" t="n">
        <v>0.100952171671882</v>
      </c>
      <c r="BF15" s="19" t="n">
        <v>0</v>
      </c>
      <c r="BG15" s="19" t="s">
        <v>697</v>
      </c>
    </row>
    <row r="16">
      <c r="B16" s="20" t="s">
        <v>100</v>
      </c>
      <c r="C16" s="21" t="n">
        <v>0.0655241688300546</v>
      </c>
      <c r="D16" s="21" t="n">
        <v>0.0651162566764821</v>
      </c>
      <c r="E16" s="21" t="n">
        <v>0.0659373714042082</v>
      </c>
      <c r="F16" s="21"/>
      <c r="G16" s="21" t="n">
        <v>0</v>
      </c>
      <c r="H16" s="21" t="n">
        <v>0.0404915989479115</v>
      </c>
      <c r="I16" s="21" t="n">
        <v>0.0653325001314983</v>
      </c>
      <c r="J16" s="21" t="n">
        <v>0.119291247333543</v>
      </c>
      <c r="K16" s="21" t="n">
        <v>0</v>
      </c>
      <c r="L16" s="21" t="n">
        <v>0.107766592815457</v>
      </c>
      <c r="M16" s="21"/>
      <c r="N16" s="21" t="n">
        <v>0.033600681650129</v>
      </c>
      <c r="O16" s="21" t="n">
        <v>0.0495892849135238</v>
      </c>
      <c r="P16" s="21" t="n">
        <v>0.0521522737102844</v>
      </c>
      <c r="Q16" s="21" t="n">
        <v>0.113053247682094</v>
      </c>
      <c r="R16" s="21"/>
      <c r="S16" s="21" t="n">
        <v>0.0567389068534384</v>
      </c>
      <c r="T16" s="21" t="n">
        <v>0.132984149168038</v>
      </c>
      <c r="U16" s="21" t="n">
        <v>0.0991717038098403</v>
      </c>
      <c r="V16" s="21" t="n">
        <v>0</v>
      </c>
      <c r="W16" s="21" t="n">
        <v>0</v>
      </c>
      <c r="X16" s="21" t="n">
        <v>0</v>
      </c>
      <c r="Y16" s="21" t="n">
        <v>0</v>
      </c>
      <c r="Z16" s="21" t="n">
        <v>0.183960969147583</v>
      </c>
      <c r="AA16" s="21" t="n">
        <v>0.114688025160547</v>
      </c>
      <c r="AB16" s="21" t="n">
        <v>0.0606098216491601</v>
      </c>
      <c r="AC16" s="21" t="n">
        <v>0.184626079626403</v>
      </c>
      <c r="AD16" s="21" t="n">
        <v>0</v>
      </c>
      <c r="AE16" s="21"/>
      <c r="AF16" s="21" t="n">
        <v>0.0496893047776754</v>
      </c>
      <c r="AG16" s="21" t="n">
        <v>0.061468731542797</v>
      </c>
      <c r="AH16" s="21" t="n">
        <v>0.118814702638222</v>
      </c>
      <c r="AI16" s="21"/>
      <c r="AJ16" s="21" t="n">
        <v>0.0369371690151501</v>
      </c>
      <c r="AK16" s="21" t="n">
        <v>0.0813585326794695</v>
      </c>
      <c r="AL16" s="21" t="n">
        <v>0.121567686213753</v>
      </c>
      <c r="AM16" s="21" t="n">
        <v>0</v>
      </c>
      <c r="AN16" s="21" t="n">
        <v>0.116201498244814</v>
      </c>
      <c r="AO16" s="21"/>
      <c r="AP16" s="21" t="n">
        <v>0.0770600371216683</v>
      </c>
      <c r="AQ16" s="21" t="n">
        <v>0.0216252427729217</v>
      </c>
      <c r="AR16" s="21" t="n">
        <v>0.176347553179971</v>
      </c>
      <c r="AS16" s="21" t="n">
        <v>0</v>
      </c>
      <c r="AT16" s="21" t="n">
        <v>0.0919835448816285</v>
      </c>
      <c r="AU16" s="21"/>
      <c r="AV16" s="21" t="n">
        <v>0.0249829118616831</v>
      </c>
      <c r="AW16" s="21" t="n">
        <v>0.033375693008696</v>
      </c>
      <c r="AX16" s="21" t="n">
        <v>0</v>
      </c>
      <c r="AY16" s="21" t="n">
        <v>0.0460901998973267</v>
      </c>
      <c r="AZ16" s="21" t="n">
        <v>0.0713053311793627</v>
      </c>
      <c r="BA16" s="21" t="n">
        <v>0.308104595800927</v>
      </c>
      <c r="BB16" s="21"/>
      <c r="BC16" s="21" t="n">
        <v>0.0592177789138089</v>
      </c>
      <c r="BD16" s="21" t="n">
        <v>0.0407343412679937</v>
      </c>
      <c r="BE16" s="21" t="n">
        <v>0.0497522358350709</v>
      </c>
      <c r="BF16" s="21" t="n">
        <v>0</v>
      </c>
      <c r="BG16" s="21" t="s">
        <v>697</v>
      </c>
    </row>
    <row r="17">
      <c r="B17" s="18" t="s">
        <v>739</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70</v>
      </c>
      <c r="E7" s="11" t="n">
        <v>70</v>
      </c>
      <c r="F7" s="11"/>
      <c r="G7" s="11" t="n">
        <v>13</v>
      </c>
      <c r="H7" s="11" t="n">
        <v>23</v>
      </c>
      <c r="I7" s="11" t="n">
        <v>24</v>
      </c>
      <c r="J7" s="11" t="n">
        <v>23</v>
      </c>
      <c r="K7" s="11" t="n">
        <v>20</v>
      </c>
      <c r="L7" s="11" t="n">
        <v>37</v>
      </c>
      <c r="M7" s="11"/>
      <c r="N7" s="11" t="n">
        <v>31</v>
      </c>
      <c r="O7" s="11" t="n">
        <v>34</v>
      </c>
      <c r="P7" s="11" t="n">
        <v>32</v>
      </c>
      <c r="Q7" s="11" t="n">
        <v>43</v>
      </c>
      <c r="R7" s="11"/>
      <c r="S7" s="11" t="n">
        <v>16</v>
      </c>
      <c r="T7" s="11" t="n">
        <v>22</v>
      </c>
      <c r="U7" s="11" t="n">
        <v>10</v>
      </c>
      <c r="V7" s="11" t="n">
        <v>10</v>
      </c>
      <c r="W7" s="11" t="n">
        <v>14</v>
      </c>
      <c r="X7" s="11" t="n">
        <v>10</v>
      </c>
      <c r="Y7" s="11" t="n">
        <v>8</v>
      </c>
      <c r="Z7" s="11" t="n">
        <v>5</v>
      </c>
      <c r="AA7" s="11" t="n">
        <v>17</v>
      </c>
      <c r="AB7" s="11" t="n">
        <v>17</v>
      </c>
      <c r="AC7" s="11" t="n">
        <v>5</v>
      </c>
      <c r="AD7" s="11" t="n">
        <v>6</v>
      </c>
      <c r="AE7" s="11"/>
      <c r="AF7" s="11" t="n">
        <v>55</v>
      </c>
      <c r="AG7" s="11" t="n">
        <v>48</v>
      </c>
      <c r="AH7" s="11" t="n">
        <v>22</v>
      </c>
      <c r="AI7" s="11"/>
      <c r="AJ7" s="11" t="n">
        <v>49</v>
      </c>
      <c r="AK7" s="11" t="n">
        <v>34</v>
      </c>
      <c r="AL7" s="11" t="n">
        <v>8</v>
      </c>
      <c r="AM7" s="11" t="n">
        <v>2</v>
      </c>
      <c r="AN7" s="11" t="n">
        <v>16</v>
      </c>
      <c r="AO7" s="11"/>
      <c r="AP7" s="11" t="n">
        <v>24</v>
      </c>
      <c r="AQ7" s="11" t="n">
        <v>44</v>
      </c>
      <c r="AR7" s="11" t="n">
        <v>11</v>
      </c>
      <c r="AS7" s="11" t="n">
        <v>18</v>
      </c>
      <c r="AT7" s="11" t="n">
        <v>9</v>
      </c>
      <c r="AU7" s="11"/>
      <c r="AV7" s="11" t="n">
        <v>39</v>
      </c>
      <c r="AW7" s="11" t="n">
        <v>24</v>
      </c>
      <c r="AX7" s="11" t="n">
        <v>10</v>
      </c>
      <c r="AY7" s="11" t="n">
        <v>22</v>
      </c>
      <c r="AZ7" s="11" t="n">
        <v>12</v>
      </c>
      <c r="BA7" s="11" t="n">
        <v>12</v>
      </c>
      <c r="BB7" s="11"/>
      <c r="BC7" s="11" t="n">
        <v>31</v>
      </c>
      <c r="BD7" s="11" t="n">
        <v>37</v>
      </c>
      <c r="BE7" s="11" t="n">
        <v>38</v>
      </c>
      <c r="BF7" s="11" t="n">
        <v>12</v>
      </c>
      <c r="BG7" s="11" t="s">
        <v>696</v>
      </c>
    </row>
    <row r="8" ht="30" customHeight="1">
      <c r="B8" s="12" t="s">
        <v>20</v>
      </c>
      <c r="C8" s="12" t="n">
        <v>144</v>
      </c>
      <c r="D8" s="12" t="n">
        <v>72</v>
      </c>
      <c r="E8" s="12" t="n">
        <v>71</v>
      </c>
      <c r="F8" s="12"/>
      <c r="G8" s="12" t="n">
        <v>13</v>
      </c>
      <c r="H8" s="12" t="n">
        <v>25</v>
      </c>
      <c r="I8" s="12" t="n">
        <v>27</v>
      </c>
      <c r="J8" s="12" t="n">
        <v>22</v>
      </c>
      <c r="K8" s="12" t="n">
        <v>20</v>
      </c>
      <c r="L8" s="12" t="n">
        <v>37</v>
      </c>
      <c r="M8" s="12"/>
      <c r="N8" s="12" t="n">
        <v>30</v>
      </c>
      <c r="O8" s="12" t="n">
        <v>39</v>
      </c>
      <c r="P8" s="12" t="n">
        <v>32</v>
      </c>
      <c r="Q8" s="12" t="n">
        <v>42</v>
      </c>
      <c r="R8" s="12"/>
      <c r="S8" s="12" t="n">
        <v>15</v>
      </c>
      <c r="T8" s="12" t="n">
        <v>23</v>
      </c>
      <c r="U8" s="12" t="n">
        <v>11</v>
      </c>
      <c r="V8" s="12" t="n">
        <v>13</v>
      </c>
      <c r="W8" s="12" t="n">
        <v>15</v>
      </c>
      <c r="X8" s="12" t="n">
        <v>13</v>
      </c>
      <c r="Y8" s="12" t="n">
        <v>7</v>
      </c>
      <c r="Z8" s="12" t="n">
        <v>4</v>
      </c>
      <c r="AA8" s="12" t="n">
        <v>16</v>
      </c>
      <c r="AB8" s="12" t="n">
        <v>16</v>
      </c>
      <c r="AC8" s="12" t="n">
        <v>4</v>
      </c>
      <c r="AD8" s="12" t="n">
        <v>6</v>
      </c>
      <c r="AE8" s="12"/>
      <c r="AF8" s="12" t="n">
        <v>58</v>
      </c>
      <c r="AG8" s="12" t="n">
        <v>49</v>
      </c>
      <c r="AH8" s="12" t="n">
        <v>23</v>
      </c>
      <c r="AI8" s="12"/>
      <c r="AJ8" s="12" t="n">
        <v>50</v>
      </c>
      <c r="AK8" s="12" t="n">
        <v>34</v>
      </c>
      <c r="AL8" s="12" t="n">
        <v>9</v>
      </c>
      <c r="AM8" s="12" t="n">
        <v>2</v>
      </c>
      <c r="AN8" s="12" t="n">
        <v>16</v>
      </c>
      <c r="AO8" s="12"/>
      <c r="AP8" s="12" t="n">
        <v>24</v>
      </c>
      <c r="AQ8" s="12" t="n">
        <v>46</v>
      </c>
      <c r="AR8" s="12" t="n">
        <v>11</v>
      </c>
      <c r="AS8" s="12" t="n">
        <v>18</v>
      </c>
      <c r="AT8" s="12" t="n">
        <v>11</v>
      </c>
      <c r="AU8" s="12"/>
      <c r="AV8" s="12" t="n">
        <v>40</v>
      </c>
      <c r="AW8" s="12" t="n">
        <v>24</v>
      </c>
      <c r="AX8" s="12" t="n">
        <v>10</v>
      </c>
      <c r="AY8" s="12" t="n">
        <v>22</v>
      </c>
      <c r="AZ8" s="12" t="n">
        <v>14</v>
      </c>
      <c r="BA8" s="12" t="n">
        <v>12</v>
      </c>
      <c r="BB8" s="12"/>
      <c r="BC8" s="12" t="n">
        <v>32</v>
      </c>
      <c r="BD8" s="12" t="n">
        <v>39</v>
      </c>
      <c r="BE8" s="12" t="n">
        <v>39</v>
      </c>
      <c r="BF8" s="12" t="n">
        <v>12</v>
      </c>
      <c r="BG8" s="12" t="s">
        <v>696</v>
      </c>
    </row>
    <row r="9">
      <c r="B9" s="20" t="s">
        <v>725</v>
      </c>
      <c r="C9" s="19" t="n">
        <v>0.0824104305151378</v>
      </c>
      <c r="D9" s="19" t="n">
        <v>0.108842578665193</v>
      </c>
      <c r="E9" s="19" t="n">
        <v>0.0556354703665969</v>
      </c>
      <c r="F9" s="19"/>
      <c r="G9" s="19" t="n">
        <v>0.0500921711660137</v>
      </c>
      <c r="H9" s="19" t="n">
        <v>0.0504132076196355</v>
      </c>
      <c r="I9" s="19" t="n">
        <v>0.183120503452315</v>
      </c>
      <c r="J9" s="19" t="n">
        <v>0.0525463891655464</v>
      </c>
      <c r="K9" s="19" t="n">
        <v>0.09817392956023</v>
      </c>
      <c r="L9" s="19" t="n">
        <v>0.0509496440876678</v>
      </c>
      <c r="M9" s="19"/>
      <c r="N9" s="19" t="n">
        <v>0.16762973805678</v>
      </c>
      <c r="O9" s="19" t="n">
        <v>0.0355602202944844</v>
      </c>
      <c r="P9" s="19" t="n">
        <v>0.0633843975921152</v>
      </c>
      <c r="Q9" s="19" t="n">
        <v>0.079654370204904</v>
      </c>
      <c r="R9" s="19"/>
      <c r="S9" s="19" t="n">
        <v>0.0413984766498193</v>
      </c>
      <c r="T9" s="19" t="n">
        <v>0.044842424003277</v>
      </c>
      <c r="U9" s="19" t="n">
        <v>0.119506621797906</v>
      </c>
      <c r="V9" s="19" t="n">
        <v>0.0923906721790688</v>
      </c>
      <c r="W9" s="19" t="n">
        <v>0.161390926270122</v>
      </c>
      <c r="X9" s="19" t="n">
        <v>0.112246449854721</v>
      </c>
      <c r="Y9" s="19" t="n">
        <v>0</v>
      </c>
      <c r="Z9" s="19" t="n">
        <v>0.249732946477963</v>
      </c>
      <c r="AA9" s="19" t="n">
        <v>0.0527388737872601</v>
      </c>
      <c r="AB9" s="19" t="n">
        <v>0.0565313347885295</v>
      </c>
      <c r="AC9" s="19" t="n">
        <v>0.224938055576974</v>
      </c>
      <c r="AD9" s="19" t="n">
        <v>0</v>
      </c>
      <c r="AE9" s="19"/>
      <c r="AF9" s="19" t="n">
        <v>0.0739705821879303</v>
      </c>
      <c r="AG9" s="19" t="n">
        <v>0.0919272145325362</v>
      </c>
      <c r="AH9" s="19" t="n">
        <v>0.107714599198784</v>
      </c>
      <c r="AI9" s="19"/>
      <c r="AJ9" s="19" t="n">
        <v>0.0632288547264855</v>
      </c>
      <c r="AK9" s="19" t="n">
        <v>0.0653563231737282</v>
      </c>
      <c r="AL9" s="19" t="n">
        <v>0</v>
      </c>
      <c r="AM9" s="19" t="n">
        <v>0.499922041649047</v>
      </c>
      <c r="AN9" s="19" t="n">
        <v>0.211226254279988</v>
      </c>
      <c r="AO9" s="19"/>
      <c r="AP9" s="19" t="n">
        <v>0.0525883750488206</v>
      </c>
      <c r="AQ9" s="19" t="n">
        <v>0.0902441499558182</v>
      </c>
      <c r="AR9" s="19" t="n">
        <v>0</v>
      </c>
      <c r="AS9" s="19" t="n">
        <v>0.0465603871556261</v>
      </c>
      <c r="AT9" s="19" t="n">
        <v>0.135309525589784</v>
      </c>
      <c r="AU9" s="19"/>
      <c r="AV9" s="19" t="n">
        <v>0.0568705278499019</v>
      </c>
      <c r="AW9" s="19" t="n">
        <v>0.151617543418026</v>
      </c>
      <c r="AX9" s="19" t="n">
        <v>0.060807227961252</v>
      </c>
      <c r="AY9" s="19" t="n">
        <v>0.078056292026653</v>
      </c>
      <c r="AZ9" s="19" t="n">
        <v>0.104891484083573</v>
      </c>
      <c r="BA9" s="19" t="n">
        <v>0</v>
      </c>
      <c r="BB9" s="19"/>
      <c r="BC9" s="19" t="n">
        <v>0.0807083753669487</v>
      </c>
      <c r="BD9" s="19" t="n">
        <v>0.0698585031252113</v>
      </c>
      <c r="BE9" s="19" t="n">
        <v>0.0438956534332324</v>
      </c>
      <c r="BF9" s="19" t="n">
        <v>0.0830224506872124</v>
      </c>
      <c r="BG9" s="19" t="s">
        <v>697</v>
      </c>
    </row>
    <row r="10">
      <c r="B10" s="20" t="s">
        <v>689</v>
      </c>
      <c r="C10" s="19" t="n">
        <v>0.0708037435727488</v>
      </c>
      <c r="D10" s="19" t="n">
        <v>0.0706952124091747</v>
      </c>
      <c r="E10" s="19" t="n">
        <v>0.0709136823322878</v>
      </c>
      <c r="F10" s="19"/>
      <c r="G10" s="19" t="n">
        <v>0.0845652641339385</v>
      </c>
      <c r="H10" s="19" t="n">
        <v>0.165485585259673</v>
      </c>
      <c r="I10" s="19" t="n">
        <v>0</v>
      </c>
      <c r="J10" s="19" t="n">
        <v>0.0383490395911865</v>
      </c>
      <c r="K10" s="19" t="n">
        <v>0.102268281017015</v>
      </c>
      <c r="L10" s="19" t="n">
        <v>0.0565730975409147</v>
      </c>
      <c r="M10" s="19"/>
      <c r="N10" s="19" t="n">
        <v>0.0631762979298327</v>
      </c>
      <c r="O10" s="19" t="n">
        <v>0.0565156951775358</v>
      </c>
      <c r="P10" s="19" t="n">
        <v>0.0598499605244554</v>
      </c>
      <c r="Q10" s="19" t="n">
        <v>0.0977174899901988</v>
      </c>
      <c r="R10" s="19"/>
      <c r="S10" s="19" t="n">
        <v>0.0698886279261521</v>
      </c>
      <c r="T10" s="19" t="n">
        <v>0</v>
      </c>
      <c r="U10" s="19" t="n">
        <v>0.0991717038098403</v>
      </c>
      <c r="V10" s="19" t="n">
        <v>0</v>
      </c>
      <c r="W10" s="19" t="n">
        <v>0.145979118036863</v>
      </c>
      <c r="X10" s="19" t="n">
        <v>0.0904726599931125</v>
      </c>
      <c r="Y10" s="19" t="n">
        <v>0.261678465932285</v>
      </c>
      <c r="Z10" s="19" t="n">
        <v>0</v>
      </c>
      <c r="AA10" s="19" t="n">
        <v>0</v>
      </c>
      <c r="AB10" s="19" t="n">
        <v>0.0530839281856422</v>
      </c>
      <c r="AC10" s="19" t="n">
        <v>0</v>
      </c>
      <c r="AD10" s="19" t="n">
        <v>0.337307970906746</v>
      </c>
      <c r="AE10" s="19"/>
      <c r="AF10" s="19" t="n">
        <v>0.109775073440516</v>
      </c>
      <c r="AG10" s="19" t="n">
        <v>0.0386848471847186</v>
      </c>
      <c r="AH10" s="19" t="n">
        <v>0.0855596529980162</v>
      </c>
      <c r="AI10" s="19"/>
      <c r="AJ10" s="19" t="n">
        <v>0.121689514048924</v>
      </c>
      <c r="AK10" s="19" t="n">
        <v>0.0637557031274169</v>
      </c>
      <c r="AL10" s="19" t="n">
        <v>0</v>
      </c>
      <c r="AM10" s="19" t="n">
        <v>0</v>
      </c>
      <c r="AN10" s="19" t="n">
        <v>0.0652839338297795</v>
      </c>
      <c r="AO10" s="19"/>
      <c r="AP10" s="19" t="n">
        <v>0.085510980619175</v>
      </c>
      <c r="AQ10" s="19" t="n">
        <v>0.0480215997015765</v>
      </c>
      <c r="AR10" s="19" t="n">
        <v>0.0746852808062953</v>
      </c>
      <c r="AS10" s="19" t="n">
        <v>0.115227212327573</v>
      </c>
      <c r="AT10" s="19" t="n">
        <v>0.0952254906980916</v>
      </c>
      <c r="AU10" s="19"/>
      <c r="AV10" s="19" t="n">
        <v>0.0554777306039661</v>
      </c>
      <c r="AW10" s="19" t="n">
        <v>0.085397727581989</v>
      </c>
      <c r="AX10" s="19" t="n">
        <v>0</v>
      </c>
      <c r="AY10" s="19" t="n">
        <v>0.0935603487415369</v>
      </c>
      <c r="AZ10" s="19" t="n">
        <v>0.133416359921416</v>
      </c>
      <c r="BA10" s="19" t="n">
        <v>0.090303282463036</v>
      </c>
      <c r="BB10" s="19"/>
      <c r="BC10" s="19" t="n">
        <v>0.0267092963013016</v>
      </c>
      <c r="BD10" s="19" t="n">
        <v>0.113751192339016</v>
      </c>
      <c r="BE10" s="19" t="n">
        <v>0.0746655287402284</v>
      </c>
      <c r="BF10" s="19" t="n">
        <v>0.073208312854332</v>
      </c>
      <c r="BG10" s="19" t="s">
        <v>697</v>
      </c>
    </row>
    <row r="11">
      <c r="B11" s="20" t="s">
        <v>690</v>
      </c>
      <c r="C11" s="19" t="n">
        <v>0.118110108544938</v>
      </c>
      <c r="D11" s="19" t="n">
        <v>0.138967596200939</v>
      </c>
      <c r="E11" s="19" t="n">
        <v>0.0969821095030978</v>
      </c>
      <c r="F11" s="19"/>
      <c r="G11" s="19" t="n">
        <v>0.25316196192616</v>
      </c>
      <c r="H11" s="19" t="n">
        <v>0.160803232495595</v>
      </c>
      <c r="I11" s="19" t="n">
        <v>0.126975687837583</v>
      </c>
      <c r="J11" s="19" t="n">
        <v>0.0734779219763183</v>
      </c>
      <c r="K11" s="19" t="n">
        <v>0.0489003771536904</v>
      </c>
      <c r="L11" s="19" t="n">
        <v>0.0999879063324683</v>
      </c>
      <c r="M11" s="19"/>
      <c r="N11" s="19" t="n">
        <v>0.122187241417305</v>
      </c>
      <c r="O11" s="19" t="n">
        <v>0.0766798319584609</v>
      </c>
      <c r="P11" s="19" t="n">
        <v>0.176338455566299</v>
      </c>
      <c r="Q11" s="19" t="n">
        <v>0.110211463430357</v>
      </c>
      <c r="R11" s="19"/>
      <c r="S11" s="19" t="n">
        <v>0.250970315577145</v>
      </c>
      <c r="T11" s="19" t="n">
        <v>0.0831156100844073</v>
      </c>
      <c r="U11" s="19" t="n">
        <v>0.190722871728135</v>
      </c>
      <c r="V11" s="19" t="n">
        <v>0</v>
      </c>
      <c r="W11" s="19" t="n">
        <v>0.0638432732316813</v>
      </c>
      <c r="X11" s="19" t="n">
        <v>0.200087907483386</v>
      </c>
      <c r="Y11" s="19" t="n">
        <v>0.106725113847174</v>
      </c>
      <c r="Z11" s="19" t="n">
        <v>0</v>
      </c>
      <c r="AA11" s="19" t="n">
        <v>0.128208598547872</v>
      </c>
      <c r="AB11" s="19" t="n">
        <v>0.0608092976828877</v>
      </c>
      <c r="AC11" s="19" t="n">
        <v>0.197082751338892</v>
      </c>
      <c r="AD11" s="19" t="n">
        <v>0.158644668757248</v>
      </c>
      <c r="AE11" s="19"/>
      <c r="AF11" s="19" t="n">
        <v>0.107961587580537</v>
      </c>
      <c r="AG11" s="19" t="n">
        <v>0.0556921128268594</v>
      </c>
      <c r="AH11" s="19" t="n">
        <v>0.122818580529469</v>
      </c>
      <c r="AI11" s="19"/>
      <c r="AJ11" s="19" t="n">
        <v>0.12579300201138</v>
      </c>
      <c r="AK11" s="19" t="n">
        <v>0.108831257908614</v>
      </c>
      <c r="AL11" s="19" t="n">
        <v>0</v>
      </c>
      <c r="AM11" s="19" t="n">
        <v>0</v>
      </c>
      <c r="AN11" s="19" t="n">
        <v>0.110843337858297</v>
      </c>
      <c r="AO11" s="19"/>
      <c r="AP11" s="19" t="n">
        <v>0.0804257083280112</v>
      </c>
      <c r="AQ11" s="19" t="n">
        <v>0.162053458196296</v>
      </c>
      <c r="AR11" s="19" t="n">
        <v>0</v>
      </c>
      <c r="AS11" s="19" t="n">
        <v>0.212808118566497</v>
      </c>
      <c r="AT11" s="19" t="n">
        <v>0.0951776932344396</v>
      </c>
      <c r="AU11" s="19"/>
      <c r="AV11" s="19" t="n">
        <v>0.146642737333448</v>
      </c>
      <c r="AW11" s="19" t="n">
        <v>0.080319190361897</v>
      </c>
      <c r="AX11" s="19" t="n">
        <v>0</v>
      </c>
      <c r="AY11" s="19" t="n">
        <v>0.197119666103035</v>
      </c>
      <c r="AZ11" s="19" t="n">
        <v>0.0867029795521144</v>
      </c>
      <c r="BA11" s="19" t="n">
        <v>0.154889749933779</v>
      </c>
      <c r="BB11" s="19"/>
      <c r="BC11" s="19" t="n">
        <v>0.0268379987466638</v>
      </c>
      <c r="BD11" s="19" t="n">
        <v>0.178172163053048</v>
      </c>
      <c r="BE11" s="19" t="n">
        <v>0.0960478527640623</v>
      </c>
      <c r="BF11" s="19" t="n">
        <v>0.291565059928405</v>
      </c>
      <c r="BG11" s="19" t="s">
        <v>697</v>
      </c>
    </row>
    <row r="12">
      <c r="B12" s="20" t="s">
        <v>691</v>
      </c>
      <c r="C12" s="19" t="n">
        <v>0.188398835757939</v>
      </c>
      <c r="D12" s="19" t="n">
        <v>0.215222406709617</v>
      </c>
      <c r="E12" s="19" t="n">
        <v>0.161227376246003</v>
      </c>
      <c r="F12" s="19"/>
      <c r="G12" s="19" t="n">
        <v>0.365016604239665</v>
      </c>
      <c r="H12" s="19" t="n">
        <v>0.116484162767211</v>
      </c>
      <c r="I12" s="19" t="n">
        <v>0.0852917510465811</v>
      </c>
      <c r="J12" s="19" t="n">
        <v>0.214498362619748</v>
      </c>
      <c r="K12" s="19" t="n">
        <v>0.138335279311361</v>
      </c>
      <c r="L12" s="19" t="n">
        <v>0.262778366349119</v>
      </c>
      <c r="M12" s="19"/>
      <c r="N12" s="19" t="n">
        <v>0.162400221603945</v>
      </c>
      <c r="O12" s="19" t="n">
        <v>0.232574001124613</v>
      </c>
      <c r="P12" s="19" t="n">
        <v>0.203323955422114</v>
      </c>
      <c r="Q12" s="19" t="n">
        <v>0.154607537627698</v>
      </c>
      <c r="R12" s="19"/>
      <c r="S12" s="19" t="n">
        <v>0.440088246865984</v>
      </c>
      <c r="T12" s="19" t="n">
        <v>0.185302732117147</v>
      </c>
      <c r="U12" s="19" t="n">
        <v>0</v>
      </c>
      <c r="V12" s="19" t="n">
        <v>0.271280683515842</v>
      </c>
      <c r="W12" s="19" t="n">
        <v>0.299635208388754</v>
      </c>
      <c r="X12" s="19" t="n">
        <v>0</v>
      </c>
      <c r="Y12" s="19" t="n">
        <v>0.116771028186046</v>
      </c>
      <c r="Z12" s="19" t="n">
        <v>0.236874631713935</v>
      </c>
      <c r="AA12" s="19" t="n">
        <v>0.171979836528168</v>
      </c>
      <c r="AB12" s="19" t="n">
        <v>0.112669934414122</v>
      </c>
      <c r="AC12" s="19" t="n">
        <v>0.190226593046752</v>
      </c>
      <c r="AD12" s="19" t="n">
        <v>0.14189221243044</v>
      </c>
      <c r="AE12" s="19"/>
      <c r="AF12" s="19" t="n">
        <v>0.226333012663674</v>
      </c>
      <c r="AG12" s="19" t="n">
        <v>0.170850515729529</v>
      </c>
      <c r="AH12" s="19" t="n">
        <v>0.0891675220161146</v>
      </c>
      <c r="AI12" s="19"/>
      <c r="AJ12" s="19" t="n">
        <v>0.170928092878987</v>
      </c>
      <c r="AK12" s="19" t="n">
        <v>0.188169042333211</v>
      </c>
      <c r="AL12" s="19" t="n">
        <v>0.243637287631501</v>
      </c>
      <c r="AM12" s="19" t="n">
        <v>0.500077958350953</v>
      </c>
      <c r="AN12" s="19" t="n">
        <v>0.122537279728918</v>
      </c>
      <c r="AO12" s="19"/>
      <c r="AP12" s="19" t="n">
        <v>0.172574845009322</v>
      </c>
      <c r="AQ12" s="19" t="n">
        <v>0.162882577728939</v>
      </c>
      <c r="AR12" s="19" t="n">
        <v>0.185023544966504</v>
      </c>
      <c r="AS12" s="19" t="n">
        <v>0.22726347642666</v>
      </c>
      <c r="AT12" s="19" t="n">
        <v>0.11808382965352</v>
      </c>
      <c r="AU12" s="19"/>
      <c r="AV12" s="19" t="n">
        <v>0.18416659965872</v>
      </c>
      <c r="AW12" s="19" t="n">
        <v>0.172346282254016</v>
      </c>
      <c r="AX12" s="19" t="n">
        <v>0.297727843623388</v>
      </c>
      <c r="AY12" s="19" t="n">
        <v>0.161444649710092</v>
      </c>
      <c r="AZ12" s="19" t="n">
        <v>0.0915381831740365</v>
      </c>
      <c r="BA12" s="19" t="n">
        <v>0.267005716025411</v>
      </c>
      <c r="BB12" s="19"/>
      <c r="BC12" s="19" t="n">
        <v>0.219675205291445</v>
      </c>
      <c r="BD12" s="19" t="n">
        <v>0.118808572027732</v>
      </c>
      <c r="BE12" s="19" t="n">
        <v>0.199843185267192</v>
      </c>
      <c r="BF12" s="19" t="n">
        <v>0.186397904858622</v>
      </c>
      <c r="BG12" s="19" t="s">
        <v>697</v>
      </c>
    </row>
    <row r="13">
      <c r="B13" s="20" t="s">
        <v>692</v>
      </c>
      <c r="C13" s="19" t="n">
        <v>0.152549916920739</v>
      </c>
      <c r="D13" s="19" t="n">
        <v>0.154780371971577</v>
      </c>
      <c r="E13" s="19" t="n">
        <v>0.150290533961767</v>
      </c>
      <c r="F13" s="19"/>
      <c r="G13" s="19" t="n">
        <v>0.0854866710650377</v>
      </c>
      <c r="H13" s="19" t="n">
        <v>0.122554533830708</v>
      </c>
      <c r="I13" s="19" t="n">
        <v>0.134668113632295</v>
      </c>
      <c r="J13" s="19" t="n">
        <v>0.217230200505249</v>
      </c>
      <c r="K13" s="19" t="n">
        <v>0.264031475238311</v>
      </c>
      <c r="L13" s="19" t="n">
        <v>0.110872954805559</v>
      </c>
      <c r="M13" s="19"/>
      <c r="N13" s="19" t="n">
        <v>0.191723682077363</v>
      </c>
      <c r="O13" s="19" t="n">
        <v>0.125156574602945</v>
      </c>
      <c r="P13" s="19" t="n">
        <v>0.0998227440209041</v>
      </c>
      <c r="Q13" s="19" t="n">
        <v>0.189633263974932</v>
      </c>
      <c r="R13" s="19"/>
      <c r="S13" s="19" t="n">
        <v>0</v>
      </c>
      <c r="T13" s="19" t="n">
        <v>0.193259251615161</v>
      </c>
      <c r="U13" s="19" t="n">
        <v>0.299540335295263</v>
      </c>
      <c r="V13" s="19" t="n">
        <v>0.215602144758694</v>
      </c>
      <c r="W13" s="19" t="n">
        <v>0.193738415888891</v>
      </c>
      <c r="X13" s="19" t="n">
        <v>0.179163456954593</v>
      </c>
      <c r="Y13" s="19" t="n">
        <v>0.127915256127842</v>
      </c>
      <c r="Z13" s="19" t="n">
        <v>0.127533070862707</v>
      </c>
      <c r="AA13" s="19" t="n">
        <v>0.0576523533731045</v>
      </c>
      <c r="AB13" s="19" t="n">
        <v>0.241318056104609</v>
      </c>
      <c r="AC13" s="19" t="n">
        <v>0</v>
      </c>
      <c r="AD13" s="19" t="n">
        <v>0</v>
      </c>
      <c r="AE13" s="19"/>
      <c r="AF13" s="19" t="n">
        <v>0.128701764532597</v>
      </c>
      <c r="AG13" s="19" t="n">
        <v>0.261992527860326</v>
      </c>
      <c r="AH13" s="19" t="n">
        <v>0.0742163702086005</v>
      </c>
      <c r="AI13" s="19"/>
      <c r="AJ13" s="19" t="n">
        <v>0.122586114055089</v>
      </c>
      <c r="AK13" s="19" t="n">
        <v>0.221449233680528</v>
      </c>
      <c r="AL13" s="19" t="n">
        <v>0.349395311134592</v>
      </c>
      <c r="AM13" s="19" t="n">
        <v>0</v>
      </c>
      <c r="AN13" s="19" t="n">
        <v>0.0338011268599377</v>
      </c>
      <c r="AO13" s="19"/>
      <c r="AP13" s="19" t="n">
        <v>0.201183210536676</v>
      </c>
      <c r="AQ13" s="19" t="n">
        <v>0.203064152980472</v>
      </c>
      <c r="AR13" s="19" t="n">
        <v>0.357635384226515</v>
      </c>
      <c r="AS13" s="19" t="n">
        <v>0.0633181313578034</v>
      </c>
      <c r="AT13" s="19" t="n">
        <v>0</v>
      </c>
      <c r="AU13" s="19"/>
      <c r="AV13" s="19" t="n">
        <v>0.195894523211766</v>
      </c>
      <c r="AW13" s="19" t="n">
        <v>0.113243078604151</v>
      </c>
      <c r="AX13" s="19" t="n">
        <v>0.294864948860549</v>
      </c>
      <c r="AY13" s="19" t="n">
        <v>0.112339268609013</v>
      </c>
      <c r="AZ13" s="19" t="n">
        <v>0.0790330505965793</v>
      </c>
      <c r="BA13" s="19" t="n">
        <v>0.081211633391141</v>
      </c>
      <c r="BB13" s="19"/>
      <c r="BC13" s="19" t="n">
        <v>0.22842638214475</v>
      </c>
      <c r="BD13" s="19" t="n">
        <v>0.196162089870405</v>
      </c>
      <c r="BE13" s="19" t="n">
        <v>0.110992784154291</v>
      </c>
      <c r="BF13" s="19" t="n">
        <v>0.139562223929146</v>
      </c>
      <c r="BG13" s="19" t="s">
        <v>697</v>
      </c>
    </row>
    <row r="14">
      <c r="B14" s="20" t="s">
        <v>598</v>
      </c>
      <c r="C14" s="19" t="n">
        <v>0.100547476698523</v>
      </c>
      <c r="D14" s="19" t="n">
        <v>0.0650337127116431</v>
      </c>
      <c r="E14" s="19" t="n">
        <v>0.136521836787428</v>
      </c>
      <c r="F14" s="19"/>
      <c r="G14" s="19" t="n">
        <v>0.0895083561724295</v>
      </c>
      <c r="H14" s="19" t="n">
        <v>0</v>
      </c>
      <c r="I14" s="19" t="n">
        <v>0.168982096901124</v>
      </c>
      <c r="J14" s="19" t="n">
        <v>0.0901647201645031</v>
      </c>
      <c r="K14" s="19" t="n">
        <v>0.096631335791281</v>
      </c>
      <c r="L14" s="19" t="n">
        <v>0.130496015435682</v>
      </c>
      <c r="M14" s="19"/>
      <c r="N14" s="19" t="n">
        <v>0.110471323011014</v>
      </c>
      <c r="O14" s="19" t="n">
        <v>0.105057771124796</v>
      </c>
      <c r="P14" s="19" t="n">
        <v>0.099831899349048</v>
      </c>
      <c r="Q14" s="19" t="n">
        <v>0.0898296713458377</v>
      </c>
      <c r="R14" s="19"/>
      <c r="S14" s="19" t="n">
        <v>0.140915426127461</v>
      </c>
      <c r="T14" s="19" t="n">
        <v>0.0428684503571873</v>
      </c>
      <c r="U14" s="19" t="n">
        <v>0.0890090019077361</v>
      </c>
      <c r="V14" s="19" t="n">
        <v>0.0886158702651588</v>
      </c>
      <c r="W14" s="19" t="n">
        <v>0.0684688161089012</v>
      </c>
      <c r="X14" s="19" t="n">
        <v>0.202731643637434</v>
      </c>
      <c r="Y14" s="19" t="n">
        <v>0.259558942124974</v>
      </c>
      <c r="Z14" s="19" t="n">
        <v>0.201898381797812</v>
      </c>
      <c r="AA14" s="19" t="n">
        <v>0</v>
      </c>
      <c r="AB14" s="19" t="n">
        <v>0.0606098216491601</v>
      </c>
      <c r="AC14" s="19" t="n">
        <v>0.203126520410979</v>
      </c>
      <c r="AD14" s="19" t="n">
        <v>0.158644668757248</v>
      </c>
      <c r="AE14" s="19"/>
      <c r="AF14" s="19" t="n">
        <v>0.088852310881088</v>
      </c>
      <c r="AG14" s="19" t="n">
        <v>0.125198908343279</v>
      </c>
      <c r="AH14" s="19" t="n">
        <v>0.0461709435918239</v>
      </c>
      <c r="AI14" s="19"/>
      <c r="AJ14" s="19" t="n">
        <v>0.0651382520093973</v>
      </c>
      <c r="AK14" s="19" t="n">
        <v>0.140389288796128</v>
      </c>
      <c r="AL14" s="19" t="n">
        <v>0</v>
      </c>
      <c r="AM14" s="19" t="n">
        <v>0</v>
      </c>
      <c r="AN14" s="19" t="n">
        <v>0.062798578252798</v>
      </c>
      <c r="AO14" s="19"/>
      <c r="AP14" s="19" t="n">
        <v>0.0468104731104578</v>
      </c>
      <c r="AQ14" s="19" t="n">
        <v>0.0854434036071117</v>
      </c>
      <c r="AR14" s="19" t="n">
        <v>0.0828604998914533</v>
      </c>
      <c r="AS14" s="19" t="n">
        <v>0.0613954275485424</v>
      </c>
      <c r="AT14" s="19" t="n">
        <v>0.22018541254453</v>
      </c>
      <c r="AU14" s="19"/>
      <c r="AV14" s="19" t="n">
        <v>0.148767841163284</v>
      </c>
      <c r="AW14" s="19" t="n">
        <v>0.0898063269645009</v>
      </c>
      <c r="AX14" s="19" t="n">
        <v>0</v>
      </c>
      <c r="AY14" s="19" t="n">
        <v>0.0498508772063981</v>
      </c>
      <c r="AZ14" s="19" t="n">
        <v>0.170686983009372</v>
      </c>
      <c r="BA14" s="19" t="n">
        <v>0</v>
      </c>
      <c r="BB14" s="19"/>
      <c r="BC14" s="19" t="n">
        <v>0.099918136713664</v>
      </c>
      <c r="BD14" s="19" t="n">
        <v>0.115716732013834</v>
      </c>
      <c r="BE14" s="19" t="n">
        <v>0.0992617348871117</v>
      </c>
      <c r="BF14" s="19" t="n">
        <v>0.0761614328758205</v>
      </c>
      <c r="BG14" s="19" t="s">
        <v>697</v>
      </c>
    </row>
    <row r="15">
      <c r="B15" s="20" t="s">
        <v>726</v>
      </c>
      <c r="C15" s="19" t="n">
        <v>0.20310076872392</v>
      </c>
      <c r="D15" s="19" t="n">
        <v>0.15598735597071</v>
      </c>
      <c r="E15" s="19" t="n">
        <v>0.250825219334882</v>
      </c>
      <c r="F15" s="19"/>
      <c r="G15" s="19" t="n">
        <v>0.0721689712967555</v>
      </c>
      <c r="H15" s="19" t="n">
        <v>0.343767679079266</v>
      </c>
      <c r="I15" s="19" t="n">
        <v>0.241535324852768</v>
      </c>
      <c r="J15" s="19" t="n">
        <v>0.194442118643906</v>
      </c>
      <c r="K15" s="19" t="n">
        <v>0.251659321928111</v>
      </c>
      <c r="L15" s="19" t="n">
        <v>0.104269379306913</v>
      </c>
      <c r="M15" s="19"/>
      <c r="N15" s="19" t="n">
        <v>0.148810814253631</v>
      </c>
      <c r="O15" s="19" t="n">
        <v>0.317039899006214</v>
      </c>
      <c r="P15" s="19" t="n">
        <v>0.157381862705689</v>
      </c>
      <c r="Q15" s="19" t="n">
        <v>0.169862336830963</v>
      </c>
      <c r="R15" s="19"/>
      <c r="S15" s="19" t="n">
        <v>0</v>
      </c>
      <c r="T15" s="19" t="n">
        <v>0.277069493080084</v>
      </c>
      <c r="U15" s="19" t="n">
        <v>0.102877761651279</v>
      </c>
      <c r="V15" s="19" t="n">
        <v>0.332110629281236</v>
      </c>
      <c r="W15" s="19" t="n">
        <v>0.0669442420747868</v>
      </c>
      <c r="X15" s="19" t="n">
        <v>0.215297882076753</v>
      </c>
      <c r="Y15" s="19" t="n">
        <v>0.127351193781679</v>
      </c>
      <c r="Z15" s="19" t="n">
        <v>0</v>
      </c>
      <c r="AA15" s="19" t="n">
        <v>0.421993438815789</v>
      </c>
      <c r="AB15" s="19" t="n">
        <v>0.29926745001984</v>
      </c>
      <c r="AC15" s="19" t="n">
        <v>0</v>
      </c>
      <c r="AD15" s="19" t="n">
        <v>0.203510479148318</v>
      </c>
      <c r="AE15" s="19"/>
      <c r="AF15" s="19" t="n">
        <v>0.200109325657856</v>
      </c>
      <c r="AG15" s="19" t="n">
        <v>0.177099240969186</v>
      </c>
      <c r="AH15" s="19" t="n">
        <v>0.35553762881897</v>
      </c>
      <c r="AI15" s="19"/>
      <c r="AJ15" s="19" t="n">
        <v>0.215804836921085</v>
      </c>
      <c r="AK15" s="19" t="n">
        <v>0.130690618300905</v>
      </c>
      <c r="AL15" s="19" t="n">
        <v>0.285399715020154</v>
      </c>
      <c r="AM15" s="19" t="n">
        <v>0</v>
      </c>
      <c r="AN15" s="19" t="n">
        <v>0.340508891660912</v>
      </c>
      <c r="AO15" s="19"/>
      <c r="AP15" s="19" t="n">
        <v>0.207378944750651</v>
      </c>
      <c r="AQ15" s="19" t="n">
        <v>0.203979232843984</v>
      </c>
      <c r="AR15" s="19" t="n">
        <v>0.120967612940205</v>
      </c>
      <c r="AS15" s="19" t="n">
        <v>0.273427246617299</v>
      </c>
      <c r="AT15" s="19" t="n">
        <v>0.244034503398006</v>
      </c>
      <c r="AU15" s="19"/>
      <c r="AV15" s="19" t="n">
        <v>0.18719712831723</v>
      </c>
      <c r="AW15" s="19" t="n">
        <v>0.156101863928781</v>
      </c>
      <c r="AX15" s="19" t="n">
        <v>0.247396546825907</v>
      </c>
      <c r="AY15" s="19" t="n">
        <v>0.261538697705946</v>
      </c>
      <c r="AZ15" s="19" t="n">
        <v>0.262425628483546</v>
      </c>
      <c r="BA15" s="19" t="n">
        <v>0.179696655776847</v>
      </c>
      <c r="BB15" s="19"/>
      <c r="BC15" s="19" t="n">
        <v>0.231886414880653</v>
      </c>
      <c r="BD15" s="19" t="n">
        <v>0.121053197208194</v>
      </c>
      <c r="BE15" s="19" t="n">
        <v>0.298614771708554</v>
      </c>
      <c r="BF15" s="19" t="n">
        <v>0.150082614866462</v>
      </c>
      <c r="BG15" s="19" t="s">
        <v>697</v>
      </c>
    </row>
    <row r="16">
      <c r="B16" s="20" t="s">
        <v>100</v>
      </c>
      <c r="C16" s="21" t="n">
        <v>0.0840787192660551</v>
      </c>
      <c r="D16" s="21" t="n">
        <v>0.0904707653611463</v>
      </c>
      <c r="E16" s="21" t="n">
        <v>0.0776037714679381</v>
      </c>
      <c r="F16" s="21"/>
      <c r="G16" s="21" t="n">
        <v>0</v>
      </c>
      <c r="H16" s="21" t="n">
        <v>0.0404915989479115</v>
      </c>
      <c r="I16" s="21" t="n">
        <v>0.0594265222773343</v>
      </c>
      <c r="J16" s="21" t="n">
        <v>0.119291247333543</v>
      </c>
      <c r="K16" s="21" t="n">
        <v>0</v>
      </c>
      <c r="L16" s="21" t="n">
        <v>0.184072636141676</v>
      </c>
      <c r="M16" s="21"/>
      <c r="N16" s="21" t="n">
        <v>0.033600681650129</v>
      </c>
      <c r="O16" s="21" t="n">
        <v>0.0514160067109503</v>
      </c>
      <c r="P16" s="21" t="n">
        <v>0.140066724819374</v>
      </c>
      <c r="Q16" s="21" t="n">
        <v>0.108483866595109</v>
      </c>
      <c r="R16" s="21"/>
      <c r="S16" s="21" t="n">
        <v>0.0567389068534384</v>
      </c>
      <c r="T16" s="21" t="n">
        <v>0.173542038742736</v>
      </c>
      <c r="U16" s="21" t="n">
        <v>0.0991717038098403</v>
      </c>
      <c r="V16" s="21" t="n">
        <v>0</v>
      </c>
      <c r="W16" s="21" t="n">
        <v>0</v>
      </c>
      <c r="X16" s="21" t="n">
        <v>0</v>
      </c>
      <c r="Y16" s="21" t="n">
        <v>0</v>
      </c>
      <c r="Z16" s="21" t="n">
        <v>0.183960969147583</v>
      </c>
      <c r="AA16" s="21" t="n">
        <v>0.167426898947807</v>
      </c>
      <c r="AB16" s="21" t="n">
        <v>0.11571017715521</v>
      </c>
      <c r="AC16" s="21" t="n">
        <v>0.184626079626403</v>
      </c>
      <c r="AD16" s="21" t="n">
        <v>0</v>
      </c>
      <c r="AE16" s="21"/>
      <c r="AF16" s="21" t="n">
        <v>0.0642963430558016</v>
      </c>
      <c r="AG16" s="21" t="n">
        <v>0.0785546325535656</v>
      </c>
      <c r="AH16" s="21" t="n">
        <v>0.118814702638222</v>
      </c>
      <c r="AI16" s="21"/>
      <c r="AJ16" s="21" t="n">
        <v>0.114831333348651</v>
      </c>
      <c r="AK16" s="21" t="n">
        <v>0.0813585326794695</v>
      </c>
      <c r="AL16" s="21" t="n">
        <v>0.121567686213753</v>
      </c>
      <c r="AM16" s="21" t="n">
        <v>0</v>
      </c>
      <c r="AN16" s="21" t="n">
        <v>0.0530005975293702</v>
      </c>
      <c r="AO16" s="21"/>
      <c r="AP16" s="21" t="n">
        <v>0.153527462596886</v>
      </c>
      <c r="AQ16" s="21" t="n">
        <v>0.0443114249858028</v>
      </c>
      <c r="AR16" s="21" t="n">
        <v>0.178827677169027</v>
      </c>
      <c r="AS16" s="21" t="n">
        <v>0</v>
      </c>
      <c r="AT16" s="21" t="n">
        <v>0.0919835448816285</v>
      </c>
      <c r="AU16" s="21"/>
      <c r="AV16" s="21" t="n">
        <v>0.0249829118616831</v>
      </c>
      <c r="AW16" s="21" t="n">
        <v>0.151167986886639</v>
      </c>
      <c r="AX16" s="21" t="n">
        <v>0.0992034327289042</v>
      </c>
      <c r="AY16" s="21" t="n">
        <v>0.0460901998973267</v>
      </c>
      <c r="AZ16" s="21" t="n">
        <v>0.0713053311793627</v>
      </c>
      <c r="BA16" s="21" t="n">
        <v>0.226892962409786</v>
      </c>
      <c r="BB16" s="21"/>
      <c r="BC16" s="21" t="n">
        <v>0.085838190554574</v>
      </c>
      <c r="BD16" s="21" t="n">
        <v>0.0864775503625583</v>
      </c>
      <c r="BE16" s="21" t="n">
        <v>0.0766784890453275</v>
      </c>
      <c r="BF16" s="21" t="n">
        <v>0</v>
      </c>
      <c r="BG16" s="21" t="s">
        <v>697</v>
      </c>
    </row>
    <row r="17">
      <c r="B17" s="18" t="s">
        <v>739</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106</v>
      </c>
      <c r="D7" s="11" t="n">
        <v>53</v>
      </c>
      <c r="E7" s="11" t="n">
        <v>52</v>
      </c>
      <c r="F7" s="11"/>
      <c r="G7" s="11" t="n">
        <v>16</v>
      </c>
      <c r="H7" s="11" t="n">
        <v>13</v>
      </c>
      <c r="I7" s="11" t="n">
        <v>18</v>
      </c>
      <c r="J7" s="11" t="n">
        <v>21</v>
      </c>
      <c r="K7" s="11" t="n">
        <v>21</v>
      </c>
      <c r="L7" s="11" t="n">
        <v>17</v>
      </c>
      <c r="M7" s="11"/>
      <c r="N7" s="11" t="n">
        <v>29</v>
      </c>
      <c r="O7" s="11" t="n">
        <v>21</v>
      </c>
      <c r="P7" s="11" t="n">
        <v>25</v>
      </c>
      <c r="Q7" s="11" t="n">
        <v>31</v>
      </c>
      <c r="R7" s="11"/>
      <c r="S7" s="11" t="n">
        <v>10</v>
      </c>
      <c r="T7" s="11" t="n">
        <v>13</v>
      </c>
      <c r="U7" s="11" t="n">
        <v>4</v>
      </c>
      <c r="V7" s="11" t="n">
        <v>11</v>
      </c>
      <c r="W7" s="11" t="n">
        <v>7</v>
      </c>
      <c r="X7" s="11" t="n">
        <v>10</v>
      </c>
      <c r="Y7" s="11" t="n">
        <v>14</v>
      </c>
      <c r="Z7" s="11" t="n">
        <v>1</v>
      </c>
      <c r="AA7" s="11" t="n">
        <v>17</v>
      </c>
      <c r="AB7" s="11" t="n">
        <v>9</v>
      </c>
      <c r="AC7" s="11" t="n">
        <v>6</v>
      </c>
      <c r="AD7" s="11" t="n">
        <v>4</v>
      </c>
      <c r="AE7" s="11"/>
      <c r="AF7" s="11" t="n">
        <v>41</v>
      </c>
      <c r="AG7" s="11" t="n">
        <v>45</v>
      </c>
      <c r="AH7" s="11" t="n">
        <v>9</v>
      </c>
      <c r="AI7" s="11"/>
      <c r="AJ7" s="11" t="n">
        <v>41</v>
      </c>
      <c r="AK7" s="11" t="n">
        <v>27</v>
      </c>
      <c r="AL7" s="11" t="n">
        <v>8</v>
      </c>
      <c r="AM7" s="11" t="n">
        <v>3</v>
      </c>
      <c r="AN7" s="11" t="n">
        <v>8</v>
      </c>
      <c r="AO7" s="11"/>
      <c r="AP7" s="11" t="n">
        <v>20</v>
      </c>
      <c r="AQ7" s="11" t="n">
        <v>36</v>
      </c>
      <c r="AR7" s="11" t="n">
        <v>11</v>
      </c>
      <c r="AS7" s="11" t="n">
        <v>18</v>
      </c>
      <c r="AT7" s="11" t="n">
        <v>4</v>
      </c>
      <c r="AU7" s="11"/>
      <c r="AV7" s="11" t="n">
        <v>28</v>
      </c>
      <c r="AW7" s="11" t="n">
        <v>20</v>
      </c>
      <c r="AX7" s="11" t="n">
        <v>10</v>
      </c>
      <c r="AY7" s="11" t="n">
        <v>23</v>
      </c>
      <c r="AZ7" s="11" t="n">
        <v>5</v>
      </c>
      <c r="BA7" s="11" t="n">
        <v>7</v>
      </c>
      <c r="BB7" s="11"/>
      <c r="BC7" s="11" t="n">
        <v>24</v>
      </c>
      <c r="BD7" s="11" t="n">
        <v>23</v>
      </c>
      <c r="BE7" s="11" t="n">
        <v>30</v>
      </c>
      <c r="BF7" s="11" t="n">
        <v>14</v>
      </c>
      <c r="BG7" s="11" t="n">
        <v>1</v>
      </c>
    </row>
    <row r="8" ht="30" customHeight="1">
      <c r="B8" s="12" t="s">
        <v>20</v>
      </c>
      <c r="C8" s="12" t="n">
        <v>105</v>
      </c>
      <c r="D8" s="12" t="n">
        <v>52</v>
      </c>
      <c r="E8" s="12" t="n">
        <v>53</v>
      </c>
      <c r="F8" s="12"/>
      <c r="G8" s="12" t="n">
        <v>15</v>
      </c>
      <c r="H8" s="12" t="n">
        <v>13</v>
      </c>
      <c r="I8" s="12" t="n">
        <v>20</v>
      </c>
      <c r="J8" s="12" t="n">
        <v>20</v>
      </c>
      <c r="K8" s="12" t="n">
        <v>21</v>
      </c>
      <c r="L8" s="12" t="n">
        <v>16</v>
      </c>
      <c r="M8" s="12"/>
      <c r="N8" s="12" t="n">
        <v>29</v>
      </c>
      <c r="O8" s="12" t="n">
        <v>24</v>
      </c>
      <c r="P8" s="12" t="n">
        <v>23</v>
      </c>
      <c r="Q8" s="12" t="n">
        <v>30</v>
      </c>
      <c r="R8" s="12"/>
      <c r="S8" s="12" t="n">
        <v>9</v>
      </c>
      <c r="T8" s="12" t="n">
        <v>13</v>
      </c>
      <c r="U8" s="12" t="n">
        <v>4</v>
      </c>
      <c r="V8" s="12" t="n">
        <v>14</v>
      </c>
      <c r="W8" s="12" t="n">
        <v>7</v>
      </c>
      <c r="X8" s="12" t="n">
        <v>12</v>
      </c>
      <c r="Y8" s="12" t="n">
        <v>13</v>
      </c>
      <c r="Z8" s="12" t="n">
        <v>1</v>
      </c>
      <c r="AA8" s="12" t="n">
        <v>15</v>
      </c>
      <c r="AB8" s="12" t="n">
        <v>8</v>
      </c>
      <c r="AC8" s="12" t="n">
        <v>5</v>
      </c>
      <c r="AD8" s="12" t="n">
        <v>4</v>
      </c>
      <c r="AE8" s="12"/>
      <c r="AF8" s="12" t="n">
        <v>41</v>
      </c>
      <c r="AG8" s="12" t="n">
        <v>45</v>
      </c>
      <c r="AH8" s="12" t="n">
        <v>9</v>
      </c>
      <c r="AI8" s="12"/>
      <c r="AJ8" s="12" t="n">
        <v>40</v>
      </c>
      <c r="AK8" s="12" t="n">
        <v>27</v>
      </c>
      <c r="AL8" s="12" t="n">
        <v>8</v>
      </c>
      <c r="AM8" s="12" t="n">
        <v>3</v>
      </c>
      <c r="AN8" s="12" t="n">
        <v>9</v>
      </c>
      <c r="AO8" s="12"/>
      <c r="AP8" s="12" t="n">
        <v>19</v>
      </c>
      <c r="AQ8" s="12" t="n">
        <v>38</v>
      </c>
      <c r="AR8" s="12" t="n">
        <v>11</v>
      </c>
      <c r="AS8" s="12" t="n">
        <v>17</v>
      </c>
      <c r="AT8" s="12" t="n">
        <v>3</v>
      </c>
      <c r="AU8" s="12"/>
      <c r="AV8" s="12" t="n">
        <v>29</v>
      </c>
      <c r="AW8" s="12" t="n">
        <v>19</v>
      </c>
      <c r="AX8" s="12" t="n">
        <v>11</v>
      </c>
      <c r="AY8" s="12" t="n">
        <v>22</v>
      </c>
      <c r="AZ8" s="12" t="n">
        <v>5</v>
      </c>
      <c r="BA8" s="12" t="n">
        <v>7</v>
      </c>
      <c r="BB8" s="12"/>
      <c r="BC8" s="12" t="n">
        <v>24</v>
      </c>
      <c r="BD8" s="12" t="n">
        <v>22</v>
      </c>
      <c r="BE8" s="12" t="n">
        <v>31</v>
      </c>
      <c r="BF8" s="12" t="n">
        <v>15</v>
      </c>
      <c r="BG8" s="12" t="n">
        <v>1</v>
      </c>
    </row>
    <row r="9">
      <c r="B9" s="20" t="s">
        <v>721</v>
      </c>
      <c r="C9" s="19" t="n">
        <v>0.129885240975826</v>
      </c>
      <c r="D9" s="19" t="n">
        <v>0.118312056447449</v>
      </c>
      <c r="E9" s="19" t="n">
        <v>0.143351410269612</v>
      </c>
      <c r="F9" s="19"/>
      <c r="G9" s="19" t="n">
        <v>0.10594502788522</v>
      </c>
      <c r="H9" s="19" t="n">
        <v>0.0850799023620915</v>
      </c>
      <c r="I9" s="19" t="n">
        <v>0.042389380236707</v>
      </c>
      <c r="J9" s="19" t="n">
        <v>0.130487000845765</v>
      </c>
      <c r="K9" s="19" t="n">
        <v>0.131836925648997</v>
      </c>
      <c r="L9" s="19" t="n">
        <v>0.293519114002762</v>
      </c>
      <c r="M9" s="19"/>
      <c r="N9" s="19" t="n">
        <v>0.122274452278001</v>
      </c>
      <c r="O9" s="19" t="n">
        <v>0.0854539904026641</v>
      </c>
      <c r="P9" s="19" t="n">
        <v>0.109873852980008</v>
      </c>
      <c r="Q9" s="19" t="n">
        <v>0.188214587720917</v>
      </c>
      <c r="R9" s="19"/>
      <c r="S9" s="19" t="n">
        <v>0</v>
      </c>
      <c r="T9" s="19" t="n">
        <v>0.149897954704112</v>
      </c>
      <c r="U9" s="19" t="n">
        <v>0</v>
      </c>
      <c r="V9" s="19" t="n">
        <v>0</v>
      </c>
      <c r="W9" s="19" t="n">
        <v>0.135708213084676</v>
      </c>
      <c r="X9" s="19" t="n">
        <v>0</v>
      </c>
      <c r="Y9" s="19" t="n">
        <v>0.372361419803365</v>
      </c>
      <c r="Z9" s="19" t="n">
        <v>0</v>
      </c>
      <c r="AA9" s="19" t="n">
        <v>0.157086358434387</v>
      </c>
      <c r="AB9" s="19" t="n">
        <v>0.12972983687803</v>
      </c>
      <c r="AC9" s="19" t="n">
        <v>0.328073366218209</v>
      </c>
      <c r="AD9" s="19" t="n">
        <v>0.226859373101688</v>
      </c>
      <c r="AE9" s="19"/>
      <c r="AF9" s="19" t="n">
        <v>0.191928459083742</v>
      </c>
      <c r="AG9" s="19" t="n">
        <v>0.0695995671605633</v>
      </c>
      <c r="AH9" s="19" t="n">
        <v>0.0929651103600991</v>
      </c>
      <c r="AI9" s="19"/>
      <c r="AJ9" s="19" t="n">
        <v>0.208645884288096</v>
      </c>
      <c r="AK9" s="19" t="n">
        <v>0.0726296703307901</v>
      </c>
      <c r="AL9" s="19" t="n">
        <v>0</v>
      </c>
      <c r="AM9" s="19" t="n">
        <v>0</v>
      </c>
      <c r="AN9" s="19" t="n">
        <v>0.118171732983391</v>
      </c>
      <c r="AO9" s="19"/>
      <c r="AP9" s="19" t="n">
        <v>0.234206178296885</v>
      </c>
      <c r="AQ9" s="19" t="n">
        <v>0.0783047540895915</v>
      </c>
      <c r="AR9" s="19" t="n">
        <v>0.17199194392968</v>
      </c>
      <c r="AS9" s="19" t="n">
        <v>0.110625995057749</v>
      </c>
      <c r="AT9" s="19" t="n">
        <v>0.171812970747259</v>
      </c>
      <c r="AU9" s="19"/>
      <c r="AV9" s="19" t="n">
        <v>0.0687652308063584</v>
      </c>
      <c r="AW9" s="19" t="n">
        <v>0.230979890382485</v>
      </c>
      <c r="AX9" s="19" t="n">
        <v>0.0748007098350122</v>
      </c>
      <c r="AY9" s="19" t="n">
        <v>0.177486236105714</v>
      </c>
      <c r="AZ9" s="19" t="n">
        <v>0.123195450876583</v>
      </c>
      <c r="BA9" s="19" t="n">
        <v>0</v>
      </c>
      <c r="BB9" s="19"/>
      <c r="BC9" s="19" t="n">
        <v>0.188941621707253</v>
      </c>
      <c r="BD9" s="19" t="n">
        <v>0.0833101685785748</v>
      </c>
      <c r="BE9" s="19" t="n">
        <v>0.0791838386144107</v>
      </c>
      <c r="BF9" s="19" t="n">
        <v>0.0776019305364442</v>
      </c>
      <c r="BG9" s="19" t="n">
        <v>0</v>
      </c>
    </row>
    <row r="10">
      <c r="B10" s="20" t="s">
        <v>689</v>
      </c>
      <c r="C10" s="19" t="n">
        <v>0.206196332590495</v>
      </c>
      <c r="D10" s="19" t="n">
        <v>0.273116434009622</v>
      </c>
      <c r="E10" s="19" t="n">
        <v>0.144522619424959</v>
      </c>
      <c r="F10" s="19"/>
      <c r="G10" s="19" t="n">
        <v>0.348711125627464</v>
      </c>
      <c r="H10" s="19" t="n">
        <v>0.212240964167759</v>
      </c>
      <c r="I10" s="19" t="n">
        <v>0.168212071300407</v>
      </c>
      <c r="J10" s="19" t="n">
        <v>0.110678542174039</v>
      </c>
      <c r="K10" s="19" t="n">
        <v>0.232332066712252</v>
      </c>
      <c r="L10" s="19" t="n">
        <v>0.198730229954153</v>
      </c>
      <c r="M10" s="19"/>
      <c r="N10" s="19" t="n">
        <v>0.195662907441834</v>
      </c>
      <c r="O10" s="19" t="n">
        <v>0.298368555178936</v>
      </c>
      <c r="P10" s="19" t="n">
        <v>0.211109618500811</v>
      </c>
      <c r="Q10" s="19" t="n">
        <v>0.138952854842345</v>
      </c>
      <c r="R10" s="19"/>
      <c r="S10" s="19" t="n">
        <v>0.283335749978123</v>
      </c>
      <c r="T10" s="19" t="n">
        <v>0.233308492860018</v>
      </c>
      <c r="U10" s="19" t="n">
        <v>0.253894701816123</v>
      </c>
      <c r="V10" s="19" t="n">
        <v>0.18578027585641</v>
      </c>
      <c r="W10" s="19" t="n">
        <v>0.283553090414125</v>
      </c>
      <c r="X10" s="19" t="n">
        <v>0.313907196191179</v>
      </c>
      <c r="Y10" s="19" t="n">
        <v>0.0664576229892169</v>
      </c>
      <c r="Z10" s="19" t="n">
        <v>0</v>
      </c>
      <c r="AA10" s="19" t="n">
        <v>0.17764481051578</v>
      </c>
      <c r="AB10" s="19" t="n">
        <v>0.255456118017163</v>
      </c>
      <c r="AC10" s="19" t="n">
        <v>0</v>
      </c>
      <c r="AD10" s="19" t="n">
        <v>0.263528257880176</v>
      </c>
      <c r="AE10" s="19"/>
      <c r="AF10" s="19" t="n">
        <v>0.178111129323343</v>
      </c>
      <c r="AG10" s="19" t="n">
        <v>0.2284027863004</v>
      </c>
      <c r="AH10" s="19" t="n">
        <v>0.101363896819222</v>
      </c>
      <c r="AI10" s="19"/>
      <c r="AJ10" s="19" t="n">
        <v>0.18994953216987</v>
      </c>
      <c r="AK10" s="19" t="n">
        <v>0.230157309241965</v>
      </c>
      <c r="AL10" s="19" t="n">
        <v>0.265424613690036</v>
      </c>
      <c r="AM10" s="19" t="n">
        <v>0</v>
      </c>
      <c r="AN10" s="19" t="n">
        <v>0.14173437272611</v>
      </c>
      <c r="AO10" s="19"/>
      <c r="AP10" s="19" t="n">
        <v>0.0654396700046617</v>
      </c>
      <c r="AQ10" s="19" t="n">
        <v>0.301118874368433</v>
      </c>
      <c r="AR10" s="19" t="n">
        <v>0.467200975830527</v>
      </c>
      <c r="AS10" s="19" t="n">
        <v>0.17814347909727</v>
      </c>
      <c r="AT10" s="19" t="n">
        <v>0</v>
      </c>
      <c r="AU10" s="19"/>
      <c r="AV10" s="19" t="n">
        <v>0.353109157709933</v>
      </c>
      <c r="AW10" s="19" t="n">
        <v>0.115422179302064</v>
      </c>
      <c r="AX10" s="19" t="n">
        <v>0.381110124112004</v>
      </c>
      <c r="AY10" s="19" t="n">
        <v>0.140263990266759</v>
      </c>
      <c r="AZ10" s="19" t="n">
        <v>0</v>
      </c>
      <c r="BA10" s="19" t="n">
        <v>0.142725865090749</v>
      </c>
      <c r="BB10" s="19"/>
      <c r="BC10" s="19" t="n">
        <v>0.187845408662658</v>
      </c>
      <c r="BD10" s="19" t="n">
        <v>0.132287914089056</v>
      </c>
      <c r="BE10" s="19" t="n">
        <v>0.284543314109569</v>
      </c>
      <c r="BF10" s="19" t="n">
        <v>0.162567649052376</v>
      </c>
      <c r="BG10" s="19" t="n">
        <v>0</v>
      </c>
    </row>
    <row r="11">
      <c r="B11" s="20" t="s">
        <v>690</v>
      </c>
      <c r="C11" s="19" t="n">
        <v>0.262972478091244</v>
      </c>
      <c r="D11" s="19" t="n">
        <v>0.290317023811905</v>
      </c>
      <c r="E11" s="19" t="n">
        <v>0.223879172405758</v>
      </c>
      <c r="F11" s="19"/>
      <c r="G11" s="19" t="n">
        <v>0.293403199197267</v>
      </c>
      <c r="H11" s="19" t="n">
        <v>0.266271285934998</v>
      </c>
      <c r="I11" s="19" t="n">
        <v>0.158753629200371</v>
      </c>
      <c r="J11" s="19" t="n">
        <v>0.248429438699932</v>
      </c>
      <c r="K11" s="19" t="n">
        <v>0.304273029894956</v>
      </c>
      <c r="L11" s="19" t="n">
        <v>0.326114071725182</v>
      </c>
      <c r="M11" s="19"/>
      <c r="N11" s="19" t="n">
        <v>0.219599944571428</v>
      </c>
      <c r="O11" s="19" t="n">
        <v>0.179147778163885</v>
      </c>
      <c r="P11" s="19" t="n">
        <v>0.387215882886119</v>
      </c>
      <c r="Q11" s="19" t="n">
        <v>0.278090409228984</v>
      </c>
      <c r="R11" s="19"/>
      <c r="S11" s="19" t="n">
        <v>0.423284174174021</v>
      </c>
      <c r="T11" s="19" t="n">
        <v>0.38320840626104</v>
      </c>
      <c r="U11" s="19" t="n">
        <v>0</v>
      </c>
      <c r="V11" s="19" t="n">
        <v>0.313299437080605</v>
      </c>
      <c r="W11" s="19" t="n">
        <v>0.287573003335166</v>
      </c>
      <c r="X11" s="19" t="n">
        <v>0.187456032032408</v>
      </c>
      <c r="Y11" s="19" t="n">
        <v>0.33825499765707</v>
      </c>
      <c r="Z11" s="19" t="n">
        <v>0</v>
      </c>
      <c r="AA11" s="19" t="n">
        <v>0.0579654445870167</v>
      </c>
      <c r="AB11" s="19" t="n">
        <v>0.381839069572226</v>
      </c>
      <c r="AC11" s="19" t="n">
        <v>0.185981096967726</v>
      </c>
      <c r="AD11" s="19" t="n">
        <v>0.220066411643216</v>
      </c>
      <c r="AE11" s="19"/>
      <c r="AF11" s="19" t="n">
        <v>0.30823582512002</v>
      </c>
      <c r="AG11" s="19" t="n">
        <v>0.235677057860881</v>
      </c>
      <c r="AH11" s="19" t="n">
        <v>0.316998796366035</v>
      </c>
      <c r="AI11" s="19"/>
      <c r="AJ11" s="19" t="n">
        <v>0.261703670767667</v>
      </c>
      <c r="AK11" s="19" t="n">
        <v>0.153389348592795</v>
      </c>
      <c r="AL11" s="19" t="n">
        <v>0.245589518702541</v>
      </c>
      <c r="AM11" s="19" t="n">
        <v>0.286503037653844</v>
      </c>
      <c r="AN11" s="19" t="n">
        <v>0.220641507808386</v>
      </c>
      <c r="AO11" s="19"/>
      <c r="AP11" s="19" t="n">
        <v>0.362388405715934</v>
      </c>
      <c r="AQ11" s="19" t="n">
        <v>0.167635638072237</v>
      </c>
      <c r="AR11" s="19" t="n">
        <v>0.274683910308635</v>
      </c>
      <c r="AS11" s="19" t="n">
        <v>0.307900470031205</v>
      </c>
      <c r="AT11" s="19" t="n">
        <v>0.508188101137854</v>
      </c>
      <c r="AU11" s="19"/>
      <c r="AV11" s="19" t="n">
        <v>0.108403583225924</v>
      </c>
      <c r="AW11" s="19" t="n">
        <v>0.310343262270708</v>
      </c>
      <c r="AX11" s="19" t="n">
        <v>0.196725805839709</v>
      </c>
      <c r="AY11" s="19" t="n">
        <v>0.242430139741497</v>
      </c>
      <c r="AZ11" s="19" t="n">
        <v>0.36438728681252</v>
      </c>
      <c r="BA11" s="19" t="n">
        <v>0.567174210694169</v>
      </c>
      <c r="BB11" s="19"/>
      <c r="BC11" s="19" t="n">
        <v>0.338374409719787</v>
      </c>
      <c r="BD11" s="19" t="n">
        <v>0.283096474650665</v>
      </c>
      <c r="BE11" s="19" t="n">
        <v>0.164166170675868</v>
      </c>
      <c r="BF11" s="19" t="n">
        <v>0.257273054265865</v>
      </c>
      <c r="BG11" s="19" t="n">
        <v>1</v>
      </c>
    </row>
    <row r="12">
      <c r="B12" s="20" t="s">
        <v>691</v>
      </c>
      <c r="C12" s="19" t="n">
        <v>0.168535760548803</v>
      </c>
      <c r="D12" s="19" t="n">
        <v>0.142973850457384</v>
      </c>
      <c r="E12" s="19" t="n">
        <v>0.196276874362798</v>
      </c>
      <c r="F12" s="19"/>
      <c r="G12" s="19" t="n">
        <v>0.0728020551484966</v>
      </c>
      <c r="H12" s="19" t="n">
        <v>0.252416112708552</v>
      </c>
      <c r="I12" s="19" t="n">
        <v>0.190446566584152</v>
      </c>
      <c r="J12" s="19" t="n">
        <v>0.146132806376187</v>
      </c>
      <c r="K12" s="19" t="n">
        <v>0.235903604365345</v>
      </c>
      <c r="L12" s="19" t="n">
        <v>0.103390133137295</v>
      </c>
      <c r="M12" s="19"/>
      <c r="N12" s="19" t="n">
        <v>0.160639992896206</v>
      </c>
      <c r="O12" s="19" t="n">
        <v>0.241333856445042</v>
      </c>
      <c r="P12" s="19" t="n">
        <v>0.0809779298117758</v>
      </c>
      <c r="Q12" s="19" t="n">
        <v>0.184687135420352</v>
      </c>
      <c r="R12" s="19"/>
      <c r="S12" s="19" t="n">
        <v>0.124537364137983</v>
      </c>
      <c r="T12" s="19" t="n">
        <v>0.166420185906491</v>
      </c>
      <c r="U12" s="19" t="n">
        <v>0.509259440524455</v>
      </c>
      <c r="V12" s="19" t="n">
        <v>0.109698622779385</v>
      </c>
      <c r="W12" s="19" t="n">
        <v>0.158310741129152</v>
      </c>
      <c r="X12" s="19" t="n">
        <v>0.112434362770009</v>
      </c>
      <c r="Y12" s="19" t="n">
        <v>0.0696855749384937</v>
      </c>
      <c r="Z12" s="19" t="n">
        <v>0</v>
      </c>
      <c r="AA12" s="19" t="n">
        <v>0.318045428896813</v>
      </c>
      <c r="AB12" s="19" t="n">
        <v>0</v>
      </c>
      <c r="AC12" s="19" t="n">
        <v>0.311531883725826</v>
      </c>
      <c r="AD12" s="19" t="n">
        <v>0.28954595737492</v>
      </c>
      <c r="AE12" s="19"/>
      <c r="AF12" s="19" t="n">
        <v>0.0987446366244202</v>
      </c>
      <c r="AG12" s="19" t="n">
        <v>0.257961720338705</v>
      </c>
      <c r="AH12" s="19" t="n">
        <v>0.128546347601056</v>
      </c>
      <c r="AI12" s="19"/>
      <c r="AJ12" s="19" t="n">
        <v>0.15046793888969</v>
      </c>
      <c r="AK12" s="19" t="n">
        <v>0.226555175661402</v>
      </c>
      <c r="AL12" s="19" t="n">
        <v>0.237049588837988</v>
      </c>
      <c r="AM12" s="19" t="n">
        <v>0</v>
      </c>
      <c r="AN12" s="19" t="n">
        <v>0.168497028535914</v>
      </c>
      <c r="AO12" s="19"/>
      <c r="AP12" s="19" t="n">
        <v>0.167302240872061</v>
      </c>
      <c r="AQ12" s="19" t="n">
        <v>0.197308002355806</v>
      </c>
      <c r="AR12" s="19" t="n">
        <v>0.0861231699311575</v>
      </c>
      <c r="AS12" s="19" t="n">
        <v>0.102683748391237</v>
      </c>
      <c r="AT12" s="19" t="n">
        <v>0</v>
      </c>
      <c r="AU12" s="19"/>
      <c r="AV12" s="19" t="n">
        <v>0.227258796392552</v>
      </c>
      <c r="AW12" s="19" t="n">
        <v>0.169860751122704</v>
      </c>
      <c r="AX12" s="19" t="n">
        <v>0.0841703028769632</v>
      </c>
      <c r="AY12" s="19" t="n">
        <v>0.125311496530692</v>
      </c>
      <c r="AZ12" s="19" t="n">
        <v>0.282967692481107</v>
      </c>
      <c r="BA12" s="19" t="n">
        <v>0.290099924215082</v>
      </c>
      <c r="BB12" s="19"/>
      <c r="BC12" s="19" t="n">
        <v>0.211587480404153</v>
      </c>
      <c r="BD12" s="19" t="n">
        <v>0.176897665988664</v>
      </c>
      <c r="BE12" s="19" t="n">
        <v>0.215923399681255</v>
      </c>
      <c r="BF12" s="19" t="n">
        <v>0.080129323583952</v>
      </c>
      <c r="BG12" s="19" t="n">
        <v>0</v>
      </c>
    </row>
    <row r="13">
      <c r="B13" s="20" t="s">
        <v>692</v>
      </c>
      <c r="C13" s="19" t="n">
        <v>0.171511551522826</v>
      </c>
      <c r="D13" s="19" t="n">
        <v>0.11846942881087</v>
      </c>
      <c r="E13" s="19" t="n">
        <v>0.226061123063374</v>
      </c>
      <c r="F13" s="19"/>
      <c r="G13" s="19" t="n">
        <v>0.114557837408174</v>
      </c>
      <c r="H13" s="19" t="n">
        <v>0.0629832148583591</v>
      </c>
      <c r="I13" s="19" t="n">
        <v>0.390445409815805</v>
      </c>
      <c r="J13" s="19" t="n">
        <v>0.221788932372208</v>
      </c>
      <c r="K13" s="19" t="n">
        <v>0.0956543733784499</v>
      </c>
      <c r="L13" s="19" t="n">
        <v>0.0782464511806086</v>
      </c>
      <c r="M13" s="19"/>
      <c r="N13" s="19" t="n">
        <v>0.268389807741695</v>
      </c>
      <c r="O13" s="19" t="n">
        <v>0.0466130208116956</v>
      </c>
      <c r="P13" s="19" t="n">
        <v>0.166560818358068</v>
      </c>
      <c r="Q13" s="19" t="n">
        <v>0.180141178474417</v>
      </c>
      <c r="R13" s="19"/>
      <c r="S13" s="19" t="n">
        <v>0.0656726975724298</v>
      </c>
      <c r="T13" s="19" t="n">
        <v>0.0671649602683398</v>
      </c>
      <c r="U13" s="19" t="n">
        <v>0.236845857659421</v>
      </c>
      <c r="V13" s="19" t="n">
        <v>0.270958822612182</v>
      </c>
      <c r="W13" s="19" t="n">
        <v>0.134854952036882</v>
      </c>
      <c r="X13" s="19" t="n">
        <v>0.386202409006403</v>
      </c>
      <c r="Y13" s="19" t="n">
        <v>0.153240384611854</v>
      </c>
      <c r="Z13" s="19" t="n">
        <v>0</v>
      </c>
      <c r="AA13" s="19" t="n">
        <v>0.167737895627158</v>
      </c>
      <c r="AB13" s="19" t="n">
        <v>0.106573361052722</v>
      </c>
      <c r="AC13" s="19" t="n">
        <v>0.174413653088239</v>
      </c>
      <c r="AD13" s="19" t="n">
        <v>0</v>
      </c>
      <c r="AE13" s="19"/>
      <c r="AF13" s="19" t="n">
        <v>0.17815274760531</v>
      </c>
      <c r="AG13" s="19" t="n">
        <v>0.149963893601009</v>
      </c>
      <c r="AH13" s="19" t="n">
        <v>0.242691453285526</v>
      </c>
      <c r="AI13" s="19"/>
      <c r="AJ13" s="19" t="n">
        <v>0.143369122770909</v>
      </c>
      <c r="AK13" s="19" t="n">
        <v>0.222201960733084</v>
      </c>
      <c r="AL13" s="19" t="n">
        <v>0.251936278769435</v>
      </c>
      <c r="AM13" s="19" t="n">
        <v>0.713496962346156</v>
      </c>
      <c r="AN13" s="19" t="n">
        <v>0.236921093219323</v>
      </c>
      <c r="AO13" s="19"/>
      <c r="AP13" s="19" t="n">
        <v>0.12447954568627</v>
      </c>
      <c r="AQ13" s="19" t="n">
        <v>0.186637379514379</v>
      </c>
      <c r="AR13" s="19" t="n">
        <v>0</v>
      </c>
      <c r="AS13" s="19" t="n">
        <v>0.244772031661606</v>
      </c>
      <c r="AT13" s="19" t="n">
        <v>0.319998928114888</v>
      </c>
      <c r="AU13" s="19"/>
      <c r="AV13" s="19" t="n">
        <v>0.208404928734541</v>
      </c>
      <c r="AW13" s="19" t="n">
        <v>0.0796172623738146</v>
      </c>
      <c r="AX13" s="19" t="n">
        <v>0.115947936298325</v>
      </c>
      <c r="AY13" s="19" t="n">
        <v>0.270514672586333</v>
      </c>
      <c r="AZ13" s="19" t="n">
        <v>0.22944956982979</v>
      </c>
      <c r="BA13" s="19" t="n">
        <v>0</v>
      </c>
      <c r="BB13" s="19"/>
      <c r="BC13" s="19" t="n">
        <v>0.0366255397530746</v>
      </c>
      <c r="BD13" s="19" t="n">
        <v>0.277848684754406</v>
      </c>
      <c r="BE13" s="19" t="n">
        <v>0.108677927030789</v>
      </c>
      <c r="BF13" s="19" t="n">
        <v>0.422428042561363</v>
      </c>
      <c r="BG13" s="19" t="n">
        <v>0</v>
      </c>
    </row>
    <row r="14">
      <c r="B14" s="20" t="s">
        <v>598</v>
      </c>
      <c r="C14" s="19" t="n">
        <v>0.033817713644916</v>
      </c>
      <c r="D14" s="19" t="n">
        <v>0.0376374842217591</v>
      </c>
      <c r="E14" s="19" t="n">
        <v>0.03067036249375</v>
      </c>
      <c r="F14" s="19"/>
      <c r="G14" s="19" t="n">
        <v>0</v>
      </c>
      <c r="H14" s="19" t="n">
        <v>0.121008519968239</v>
      </c>
      <c r="I14" s="19" t="n">
        <v>0.0497529428625582</v>
      </c>
      <c r="J14" s="19" t="n">
        <v>0.047465484535843</v>
      </c>
      <c r="K14" s="19" t="n">
        <v>0</v>
      </c>
      <c r="L14" s="19" t="n">
        <v>0</v>
      </c>
      <c r="M14" s="19"/>
      <c r="N14" s="19" t="n">
        <v>0</v>
      </c>
      <c r="O14" s="19" t="n">
        <v>0.107574310136421</v>
      </c>
      <c r="P14" s="19" t="n">
        <v>0.0442618974632185</v>
      </c>
      <c r="Q14" s="19" t="n">
        <v>0</v>
      </c>
      <c r="R14" s="19"/>
      <c r="S14" s="19" t="n">
        <v>0</v>
      </c>
      <c r="T14" s="19" t="n">
        <v>0</v>
      </c>
      <c r="U14" s="19" t="n">
        <v>0</v>
      </c>
      <c r="V14" s="19" t="n">
        <v>0.120262841671419</v>
      </c>
      <c r="W14" s="19" t="n">
        <v>0</v>
      </c>
      <c r="X14" s="19" t="n">
        <v>0</v>
      </c>
      <c r="Y14" s="19" t="n">
        <v>0</v>
      </c>
      <c r="Z14" s="19" t="n">
        <v>1</v>
      </c>
      <c r="AA14" s="19" t="n">
        <v>0</v>
      </c>
      <c r="AB14" s="19" t="n">
        <v>0.12640161447986</v>
      </c>
      <c r="AC14" s="19" t="n">
        <v>0</v>
      </c>
      <c r="AD14" s="19" t="n">
        <v>0</v>
      </c>
      <c r="AE14" s="19"/>
      <c r="AF14" s="19" t="n">
        <v>0.023012818225342</v>
      </c>
      <c r="AG14" s="19" t="n">
        <v>0.0362988566455479</v>
      </c>
      <c r="AH14" s="19" t="n">
        <v>0.117434395568063</v>
      </c>
      <c r="AI14" s="19"/>
      <c r="AJ14" s="19" t="n">
        <v>0.023544999821091</v>
      </c>
      <c r="AK14" s="19" t="n">
        <v>0.0590942381117692</v>
      </c>
      <c r="AL14" s="19" t="n">
        <v>0</v>
      </c>
      <c r="AM14" s="19" t="n">
        <v>0</v>
      </c>
      <c r="AN14" s="19" t="n">
        <v>0.114034264726876</v>
      </c>
      <c r="AO14" s="19"/>
      <c r="AP14" s="19" t="n">
        <v>0</v>
      </c>
      <c r="AQ14" s="19" t="n">
        <v>0.0428881489912305</v>
      </c>
      <c r="AR14" s="19" t="n">
        <v>0</v>
      </c>
      <c r="AS14" s="19" t="n">
        <v>0</v>
      </c>
      <c r="AT14" s="19" t="n">
        <v>0</v>
      </c>
      <c r="AU14" s="19"/>
      <c r="AV14" s="19" t="n">
        <v>0</v>
      </c>
      <c r="AW14" s="19" t="n">
        <v>0.0481418646917249</v>
      </c>
      <c r="AX14" s="19" t="n">
        <v>0.147245121037987</v>
      </c>
      <c r="AY14" s="19" t="n">
        <v>0</v>
      </c>
      <c r="AZ14" s="19" t="n">
        <v>0</v>
      </c>
      <c r="BA14" s="19" t="n">
        <v>0</v>
      </c>
      <c r="BB14" s="19"/>
      <c r="BC14" s="19" t="n">
        <v>0</v>
      </c>
      <c r="BD14" s="19" t="n">
        <v>0.0465590919386351</v>
      </c>
      <c r="BE14" s="19" t="n">
        <v>0.0834735660308287</v>
      </c>
      <c r="BF14" s="19" t="n">
        <v>0</v>
      </c>
      <c r="BG14" s="19" t="n">
        <v>0</v>
      </c>
    </row>
    <row r="15">
      <c r="B15" s="20" t="s">
        <v>722</v>
      </c>
      <c r="C15" s="19" t="n">
        <v>0.01770207510188</v>
      </c>
      <c r="D15" s="19" t="n">
        <v>0</v>
      </c>
      <c r="E15" s="19" t="n">
        <v>0.0352384379797491</v>
      </c>
      <c r="F15" s="19"/>
      <c r="G15" s="19" t="n">
        <v>0.0645807547333792</v>
      </c>
      <c r="H15" s="19" t="n">
        <v>0</v>
      </c>
      <c r="I15" s="19" t="n">
        <v>0</v>
      </c>
      <c r="J15" s="19" t="n">
        <v>0.0449936334228125</v>
      </c>
      <c r="K15" s="19" t="n">
        <v>0</v>
      </c>
      <c r="L15" s="19" t="n">
        <v>0</v>
      </c>
      <c r="M15" s="19"/>
      <c r="N15" s="19" t="n">
        <v>0.0334328950708354</v>
      </c>
      <c r="O15" s="19" t="n">
        <v>0</v>
      </c>
      <c r="P15" s="19" t="n">
        <v>0</v>
      </c>
      <c r="Q15" s="19" t="n">
        <v>0.0299138343129847</v>
      </c>
      <c r="R15" s="19"/>
      <c r="S15" s="19" t="n">
        <v>0.103170014137444</v>
      </c>
      <c r="T15" s="19" t="n">
        <v>0</v>
      </c>
      <c r="U15" s="19" t="n">
        <v>0</v>
      </c>
      <c r="V15" s="19" t="n">
        <v>0</v>
      </c>
      <c r="W15" s="19" t="n">
        <v>0</v>
      </c>
      <c r="X15" s="19" t="n">
        <v>0</v>
      </c>
      <c r="Y15" s="19" t="n">
        <v>0</v>
      </c>
      <c r="Z15" s="19" t="n">
        <v>0</v>
      </c>
      <c r="AA15" s="19" t="n">
        <v>0.057543211991212</v>
      </c>
      <c r="AB15" s="19" t="n">
        <v>0</v>
      </c>
      <c r="AC15" s="19" t="n">
        <v>0</v>
      </c>
      <c r="AD15" s="19" t="n">
        <v>0</v>
      </c>
      <c r="AE15" s="19"/>
      <c r="AF15" s="19" t="n">
        <v>0.0218143840178217</v>
      </c>
      <c r="AG15" s="19" t="n">
        <v>0</v>
      </c>
      <c r="AH15" s="19" t="n">
        <v>0</v>
      </c>
      <c r="AI15" s="19"/>
      <c r="AJ15" s="19" t="n">
        <v>0.0223188512926773</v>
      </c>
      <c r="AK15" s="19" t="n">
        <v>0</v>
      </c>
      <c r="AL15" s="19" t="n">
        <v>0</v>
      </c>
      <c r="AM15" s="19" t="n">
        <v>0</v>
      </c>
      <c r="AN15" s="19" t="n">
        <v>0</v>
      </c>
      <c r="AO15" s="19"/>
      <c r="AP15" s="19" t="n">
        <v>0.0461839594241885</v>
      </c>
      <c r="AQ15" s="19" t="n">
        <v>0</v>
      </c>
      <c r="AR15" s="19" t="n">
        <v>0</v>
      </c>
      <c r="AS15" s="19" t="n">
        <v>0.0558742757609331</v>
      </c>
      <c r="AT15" s="19" t="n">
        <v>0</v>
      </c>
      <c r="AU15" s="19"/>
      <c r="AV15" s="19" t="n">
        <v>0</v>
      </c>
      <c r="AW15" s="19" t="n">
        <v>0.0456347898564992</v>
      </c>
      <c r="AX15" s="19" t="n">
        <v>0</v>
      </c>
      <c r="AY15" s="19" t="n">
        <v>0.0439934647690052</v>
      </c>
      <c r="AZ15" s="19" t="n">
        <v>0</v>
      </c>
      <c r="BA15" s="19" t="n">
        <v>0</v>
      </c>
      <c r="BB15" s="19"/>
      <c r="BC15" s="19" t="n">
        <v>0.0366255397530746</v>
      </c>
      <c r="BD15" s="19" t="n">
        <v>0</v>
      </c>
      <c r="BE15" s="19" t="n">
        <v>0.0318227779950577</v>
      </c>
      <c r="BF15" s="19" t="n">
        <v>0</v>
      </c>
      <c r="BG15" s="19" t="n">
        <v>0</v>
      </c>
    </row>
    <row r="16">
      <c r="B16" s="20" t="s">
        <v>100</v>
      </c>
      <c r="C16" s="21" t="n">
        <v>0.00937884752400964</v>
      </c>
      <c r="D16" s="21" t="n">
        <v>0.0191737222410104</v>
      </c>
      <c r="E16" s="21" t="n">
        <v>0</v>
      </c>
      <c r="F16" s="21"/>
      <c r="G16" s="21" t="n">
        <v>0</v>
      </c>
      <c r="H16" s="21" t="n">
        <v>0</v>
      </c>
      <c r="I16" s="21" t="n">
        <v>0</v>
      </c>
      <c r="J16" s="21" t="n">
        <v>0.0500241615732138</v>
      </c>
      <c r="K16" s="21" t="n">
        <v>0</v>
      </c>
      <c r="L16" s="21" t="n">
        <v>0</v>
      </c>
      <c r="M16" s="21"/>
      <c r="N16" s="21" t="n">
        <v>0</v>
      </c>
      <c r="O16" s="21" t="n">
        <v>0.0415084888613573</v>
      </c>
      <c r="P16" s="21" t="n">
        <v>0</v>
      </c>
      <c r="Q16" s="21" t="n">
        <v>0</v>
      </c>
      <c r="R16" s="21"/>
      <c r="S16" s="21" t="n">
        <v>0</v>
      </c>
      <c r="T16" s="21" t="n">
        <v>0</v>
      </c>
      <c r="U16" s="21" t="n">
        <v>0</v>
      </c>
      <c r="V16" s="21" t="n">
        <v>0</v>
      </c>
      <c r="W16" s="21" t="n">
        <v>0</v>
      </c>
      <c r="X16" s="21" t="n">
        <v>0</v>
      </c>
      <c r="Y16" s="21" t="n">
        <v>0</v>
      </c>
      <c r="Z16" s="21" t="n">
        <v>0</v>
      </c>
      <c r="AA16" s="21" t="n">
        <v>0.063976849947633</v>
      </c>
      <c r="AB16" s="21" t="n">
        <v>0</v>
      </c>
      <c r="AC16" s="21" t="n">
        <v>0</v>
      </c>
      <c r="AD16" s="21" t="n">
        <v>0</v>
      </c>
      <c r="AE16" s="21"/>
      <c r="AF16" s="21" t="n">
        <v>0</v>
      </c>
      <c r="AG16" s="21" t="n">
        <v>0.0220961180928928</v>
      </c>
      <c r="AH16" s="21" t="n">
        <v>0</v>
      </c>
      <c r="AI16" s="21"/>
      <c r="AJ16" s="21" t="n">
        <v>0</v>
      </c>
      <c r="AK16" s="21" t="n">
        <v>0.035972297328195</v>
      </c>
      <c r="AL16" s="21" t="n">
        <v>0</v>
      </c>
      <c r="AM16" s="21" t="n">
        <v>0</v>
      </c>
      <c r="AN16" s="21" t="n">
        <v>0</v>
      </c>
      <c r="AO16" s="21"/>
      <c r="AP16" s="21" t="n">
        <v>0</v>
      </c>
      <c r="AQ16" s="21" t="n">
        <v>0.0261072026083235</v>
      </c>
      <c r="AR16" s="21" t="n">
        <v>0</v>
      </c>
      <c r="AS16" s="21" t="n">
        <v>0</v>
      </c>
      <c r="AT16" s="21" t="n">
        <v>0</v>
      </c>
      <c r="AU16" s="21"/>
      <c r="AV16" s="21" t="n">
        <v>0.034058303130692</v>
      </c>
      <c r="AW16" s="21" t="n">
        <v>0</v>
      </c>
      <c r="AX16" s="21" t="n">
        <v>0</v>
      </c>
      <c r="AY16" s="21" t="n">
        <v>0</v>
      </c>
      <c r="AZ16" s="21" t="n">
        <v>0</v>
      </c>
      <c r="BA16" s="21" t="n">
        <v>0</v>
      </c>
      <c r="BB16" s="21"/>
      <c r="BC16" s="21" t="n">
        <v>0</v>
      </c>
      <c r="BD16" s="21" t="n">
        <v>0</v>
      </c>
      <c r="BE16" s="21" t="n">
        <v>0.0322090058622216</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106</v>
      </c>
      <c r="D7" s="11" t="n">
        <v>53</v>
      </c>
      <c r="E7" s="11" t="n">
        <v>52</v>
      </c>
      <c r="F7" s="11"/>
      <c r="G7" s="11" t="n">
        <v>16</v>
      </c>
      <c r="H7" s="11" t="n">
        <v>13</v>
      </c>
      <c r="I7" s="11" t="n">
        <v>18</v>
      </c>
      <c r="J7" s="11" t="n">
        <v>21</v>
      </c>
      <c r="K7" s="11" t="n">
        <v>21</v>
      </c>
      <c r="L7" s="11" t="n">
        <v>17</v>
      </c>
      <c r="M7" s="11"/>
      <c r="N7" s="11" t="n">
        <v>29</v>
      </c>
      <c r="O7" s="11" t="n">
        <v>21</v>
      </c>
      <c r="P7" s="11" t="n">
        <v>25</v>
      </c>
      <c r="Q7" s="11" t="n">
        <v>31</v>
      </c>
      <c r="R7" s="11"/>
      <c r="S7" s="11" t="n">
        <v>10</v>
      </c>
      <c r="T7" s="11" t="n">
        <v>13</v>
      </c>
      <c r="U7" s="11" t="n">
        <v>4</v>
      </c>
      <c r="V7" s="11" t="n">
        <v>11</v>
      </c>
      <c r="W7" s="11" t="n">
        <v>7</v>
      </c>
      <c r="X7" s="11" t="n">
        <v>10</v>
      </c>
      <c r="Y7" s="11" t="n">
        <v>14</v>
      </c>
      <c r="Z7" s="11" t="n">
        <v>1</v>
      </c>
      <c r="AA7" s="11" t="n">
        <v>17</v>
      </c>
      <c r="AB7" s="11" t="n">
        <v>9</v>
      </c>
      <c r="AC7" s="11" t="n">
        <v>6</v>
      </c>
      <c r="AD7" s="11" t="n">
        <v>4</v>
      </c>
      <c r="AE7" s="11"/>
      <c r="AF7" s="11" t="n">
        <v>41</v>
      </c>
      <c r="AG7" s="11" t="n">
        <v>45</v>
      </c>
      <c r="AH7" s="11" t="n">
        <v>9</v>
      </c>
      <c r="AI7" s="11"/>
      <c r="AJ7" s="11" t="n">
        <v>41</v>
      </c>
      <c r="AK7" s="11" t="n">
        <v>27</v>
      </c>
      <c r="AL7" s="11" t="n">
        <v>8</v>
      </c>
      <c r="AM7" s="11" t="n">
        <v>3</v>
      </c>
      <c r="AN7" s="11" t="n">
        <v>8</v>
      </c>
      <c r="AO7" s="11"/>
      <c r="AP7" s="11" t="n">
        <v>20</v>
      </c>
      <c r="AQ7" s="11" t="n">
        <v>36</v>
      </c>
      <c r="AR7" s="11" t="n">
        <v>11</v>
      </c>
      <c r="AS7" s="11" t="n">
        <v>18</v>
      </c>
      <c r="AT7" s="11" t="n">
        <v>4</v>
      </c>
      <c r="AU7" s="11"/>
      <c r="AV7" s="11" t="n">
        <v>28</v>
      </c>
      <c r="AW7" s="11" t="n">
        <v>20</v>
      </c>
      <c r="AX7" s="11" t="n">
        <v>10</v>
      </c>
      <c r="AY7" s="11" t="n">
        <v>23</v>
      </c>
      <c r="AZ7" s="11" t="n">
        <v>5</v>
      </c>
      <c r="BA7" s="11" t="n">
        <v>7</v>
      </c>
      <c r="BB7" s="11"/>
      <c r="BC7" s="11" t="n">
        <v>24</v>
      </c>
      <c r="BD7" s="11" t="n">
        <v>23</v>
      </c>
      <c r="BE7" s="11" t="n">
        <v>30</v>
      </c>
      <c r="BF7" s="11" t="n">
        <v>14</v>
      </c>
      <c r="BG7" s="11" t="n">
        <v>1</v>
      </c>
    </row>
    <row r="8" ht="30" customHeight="1">
      <c r="B8" s="12" t="s">
        <v>20</v>
      </c>
      <c r="C8" s="12" t="n">
        <v>105</v>
      </c>
      <c r="D8" s="12" t="n">
        <v>52</v>
      </c>
      <c r="E8" s="12" t="n">
        <v>53</v>
      </c>
      <c r="F8" s="12"/>
      <c r="G8" s="12" t="n">
        <v>15</v>
      </c>
      <c r="H8" s="12" t="n">
        <v>13</v>
      </c>
      <c r="I8" s="12" t="n">
        <v>20</v>
      </c>
      <c r="J8" s="12" t="n">
        <v>20</v>
      </c>
      <c r="K8" s="12" t="n">
        <v>21</v>
      </c>
      <c r="L8" s="12" t="n">
        <v>16</v>
      </c>
      <c r="M8" s="12"/>
      <c r="N8" s="12" t="n">
        <v>29</v>
      </c>
      <c r="O8" s="12" t="n">
        <v>24</v>
      </c>
      <c r="P8" s="12" t="n">
        <v>23</v>
      </c>
      <c r="Q8" s="12" t="n">
        <v>30</v>
      </c>
      <c r="R8" s="12"/>
      <c r="S8" s="12" t="n">
        <v>9</v>
      </c>
      <c r="T8" s="12" t="n">
        <v>13</v>
      </c>
      <c r="U8" s="12" t="n">
        <v>4</v>
      </c>
      <c r="V8" s="12" t="n">
        <v>14</v>
      </c>
      <c r="W8" s="12" t="n">
        <v>7</v>
      </c>
      <c r="X8" s="12" t="n">
        <v>12</v>
      </c>
      <c r="Y8" s="12" t="n">
        <v>13</v>
      </c>
      <c r="Z8" s="12" t="n">
        <v>1</v>
      </c>
      <c r="AA8" s="12" t="n">
        <v>15</v>
      </c>
      <c r="AB8" s="12" t="n">
        <v>8</v>
      </c>
      <c r="AC8" s="12" t="n">
        <v>5</v>
      </c>
      <c r="AD8" s="12" t="n">
        <v>4</v>
      </c>
      <c r="AE8" s="12"/>
      <c r="AF8" s="12" t="n">
        <v>41</v>
      </c>
      <c r="AG8" s="12" t="n">
        <v>45</v>
      </c>
      <c r="AH8" s="12" t="n">
        <v>9</v>
      </c>
      <c r="AI8" s="12"/>
      <c r="AJ8" s="12" t="n">
        <v>40</v>
      </c>
      <c r="AK8" s="12" t="n">
        <v>27</v>
      </c>
      <c r="AL8" s="12" t="n">
        <v>8</v>
      </c>
      <c r="AM8" s="12" t="n">
        <v>3</v>
      </c>
      <c r="AN8" s="12" t="n">
        <v>9</v>
      </c>
      <c r="AO8" s="12"/>
      <c r="AP8" s="12" t="n">
        <v>19</v>
      </c>
      <c r="AQ8" s="12" t="n">
        <v>38</v>
      </c>
      <c r="AR8" s="12" t="n">
        <v>11</v>
      </c>
      <c r="AS8" s="12" t="n">
        <v>17</v>
      </c>
      <c r="AT8" s="12" t="n">
        <v>3</v>
      </c>
      <c r="AU8" s="12"/>
      <c r="AV8" s="12" t="n">
        <v>29</v>
      </c>
      <c r="AW8" s="12" t="n">
        <v>19</v>
      </c>
      <c r="AX8" s="12" t="n">
        <v>11</v>
      </c>
      <c r="AY8" s="12" t="n">
        <v>22</v>
      </c>
      <c r="AZ8" s="12" t="n">
        <v>5</v>
      </c>
      <c r="BA8" s="12" t="n">
        <v>7</v>
      </c>
      <c r="BB8" s="12"/>
      <c r="BC8" s="12" t="n">
        <v>24</v>
      </c>
      <c r="BD8" s="12" t="n">
        <v>22</v>
      </c>
      <c r="BE8" s="12" t="n">
        <v>31</v>
      </c>
      <c r="BF8" s="12" t="n">
        <v>15</v>
      </c>
      <c r="BG8" s="12" t="n">
        <v>1</v>
      </c>
    </row>
    <row r="9">
      <c r="B9" s="20" t="s">
        <v>725</v>
      </c>
      <c r="C9" s="19" t="n">
        <v>0.0304539373293921</v>
      </c>
      <c r="D9" s="19" t="n">
        <v>0</v>
      </c>
      <c r="E9" s="19" t="n">
        <v>0.0606227900200795</v>
      </c>
      <c r="F9" s="19"/>
      <c r="G9" s="19" t="n">
        <v>0</v>
      </c>
      <c r="H9" s="19" t="n">
        <v>0.17293074550138</v>
      </c>
      <c r="I9" s="19" t="n">
        <v>0</v>
      </c>
      <c r="J9" s="19" t="n">
        <v>0.0449936334228125</v>
      </c>
      <c r="K9" s="19" t="n">
        <v>0</v>
      </c>
      <c r="L9" s="19" t="n">
        <v>0</v>
      </c>
      <c r="M9" s="19"/>
      <c r="N9" s="19" t="n">
        <v>0.079441318673424</v>
      </c>
      <c r="O9" s="19" t="n">
        <v>0</v>
      </c>
      <c r="P9" s="19" t="n">
        <v>0</v>
      </c>
      <c r="Q9" s="19" t="n">
        <v>0.0299138343129847</v>
      </c>
      <c r="R9" s="19"/>
      <c r="S9" s="19" t="n">
        <v>0.124537364137983</v>
      </c>
      <c r="T9" s="19" t="n">
        <v>0</v>
      </c>
      <c r="U9" s="19" t="n">
        <v>0</v>
      </c>
      <c r="V9" s="19" t="n">
        <v>0</v>
      </c>
      <c r="W9" s="19" t="n">
        <v>0</v>
      </c>
      <c r="X9" s="19" t="n">
        <v>0</v>
      </c>
      <c r="Y9" s="19" t="n">
        <v>0.0878412240726822</v>
      </c>
      <c r="Z9" s="19" t="n">
        <v>0</v>
      </c>
      <c r="AA9" s="19" t="n">
        <v>0.057543211991212</v>
      </c>
      <c r="AB9" s="19" t="n">
        <v>0</v>
      </c>
      <c r="AC9" s="19" t="n">
        <v>0</v>
      </c>
      <c r="AD9" s="19" t="n">
        <v>0</v>
      </c>
      <c r="AE9" s="19"/>
      <c r="AF9" s="19" t="n">
        <v>0.0498273893451872</v>
      </c>
      <c r="AG9" s="19" t="n">
        <v>0.0263525672584088</v>
      </c>
      <c r="AH9" s="19" t="n">
        <v>0</v>
      </c>
      <c r="AI9" s="19"/>
      <c r="AJ9" s="19" t="n">
        <v>0.0223188512926773</v>
      </c>
      <c r="AK9" s="19" t="n">
        <v>0.0844503399776021</v>
      </c>
      <c r="AL9" s="19" t="n">
        <v>0</v>
      </c>
      <c r="AM9" s="19" t="n">
        <v>0</v>
      </c>
      <c r="AN9" s="19" t="n">
        <v>0</v>
      </c>
      <c r="AO9" s="19"/>
      <c r="AP9" s="19" t="n">
        <v>0.0461839594241885</v>
      </c>
      <c r="AQ9" s="19" t="n">
        <v>0.0612905568977651</v>
      </c>
      <c r="AR9" s="19" t="n">
        <v>0</v>
      </c>
      <c r="AS9" s="19" t="n">
        <v>0</v>
      </c>
      <c r="AT9" s="19" t="n">
        <v>0</v>
      </c>
      <c r="AU9" s="19"/>
      <c r="AV9" s="19" t="n">
        <v>0.0799569527685624</v>
      </c>
      <c r="AW9" s="19" t="n">
        <v>0.0456347898564992</v>
      </c>
      <c r="AX9" s="19" t="n">
        <v>0</v>
      </c>
      <c r="AY9" s="19" t="n">
        <v>0</v>
      </c>
      <c r="AZ9" s="19" t="n">
        <v>0</v>
      </c>
      <c r="BA9" s="19" t="n">
        <v>0</v>
      </c>
      <c r="BB9" s="19"/>
      <c r="BC9" s="19" t="n">
        <v>0.0366255397530746</v>
      </c>
      <c r="BD9" s="19" t="n">
        <v>0</v>
      </c>
      <c r="BE9" s="19" t="n">
        <v>0</v>
      </c>
      <c r="BF9" s="19" t="n">
        <v>0.157731254120396</v>
      </c>
      <c r="BG9" s="19" t="n">
        <v>0</v>
      </c>
    </row>
    <row r="10">
      <c r="B10" s="20" t="s">
        <v>689</v>
      </c>
      <c r="C10" s="19" t="n">
        <v>0.0287082646886039</v>
      </c>
      <c r="D10" s="19" t="n">
        <v>0.0413733955832227</v>
      </c>
      <c r="E10" s="19" t="n">
        <v>0.0168615514930413</v>
      </c>
      <c r="F10" s="19"/>
      <c r="G10" s="19" t="n">
        <v>0.0590334187831514</v>
      </c>
      <c r="H10" s="19" t="n">
        <v>0.0650702973764759</v>
      </c>
      <c r="I10" s="19" t="n">
        <v>0.062524490557026</v>
      </c>
      <c r="J10" s="19" t="n">
        <v>0</v>
      </c>
      <c r="K10" s="19" t="n">
        <v>0</v>
      </c>
      <c r="L10" s="19" t="n">
        <v>0</v>
      </c>
      <c r="M10" s="19"/>
      <c r="N10" s="19" t="n">
        <v>0</v>
      </c>
      <c r="O10" s="19" t="n">
        <v>0.0529002967064189</v>
      </c>
      <c r="P10" s="19" t="n">
        <v>0.0385552955079251</v>
      </c>
      <c r="Q10" s="19" t="n">
        <v>0.0300369909813092</v>
      </c>
      <c r="R10" s="19"/>
      <c r="S10" s="19" t="n">
        <v>0.0922436601558007</v>
      </c>
      <c r="T10" s="19" t="n">
        <v>0.0671649602683398</v>
      </c>
      <c r="U10" s="19" t="n">
        <v>0</v>
      </c>
      <c r="V10" s="19" t="n">
        <v>0</v>
      </c>
      <c r="W10" s="19" t="n">
        <v>0</v>
      </c>
      <c r="X10" s="19" t="n">
        <v>0</v>
      </c>
      <c r="Y10" s="19" t="n">
        <v>0</v>
      </c>
      <c r="Z10" s="19" t="n">
        <v>0</v>
      </c>
      <c r="AA10" s="19" t="n">
        <v>0.0815349928993094</v>
      </c>
      <c r="AB10" s="19" t="n">
        <v>0</v>
      </c>
      <c r="AC10" s="19" t="n">
        <v>0</v>
      </c>
      <c r="AD10" s="19" t="n">
        <v>0</v>
      </c>
      <c r="AE10" s="19"/>
      <c r="AF10" s="19" t="n">
        <v>0.0309095649069353</v>
      </c>
      <c r="AG10" s="19" t="n">
        <v>0.0195190999523985</v>
      </c>
      <c r="AH10" s="19" t="n">
        <v>0</v>
      </c>
      <c r="AI10" s="19"/>
      <c r="AJ10" s="19" t="n">
        <v>0.0316243622609579</v>
      </c>
      <c r="AK10" s="19" t="n">
        <v>0.0317769331298189</v>
      </c>
      <c r="AL10" s="19" t="n">
        <v>0</v>
      </c>
      <c r="AM10" s="19" t="n">
        <v>0</v>
      </c>
      <c r="AN10" s="19" t="n">
        <v>0.101554964089376</v>
      </c>
      <c r="AO10" s="19"/>
      <c r="AP10" s="19" t="n">
        <v>0.0654396700046617</v>
      </c>
      <c r="AQ10" s="19" t="n">
        <v>0.0230623811407531</v>
      </c>
      <c r="AR10" s="19" t="n">
        <v>0</v>
      </c>
      <c r="AS10" s="19" t="n">
        <v>0</v>
      </c>
      <c r="AT10" s="19" t="n">
        <v>0</v>
      </c>
      <c r="AU10" s="19"/>
      <c r="AV10" s="19" t="n">
        <v>0.0300861635615033</v>
      </c>
      <c r="AW10" s="19" t="n">
        <v>0.0646615324059316</v>
      </c>
      <c r="AX10" s="19" t="n">
        <v>0</v>
      </c>
      <c r="AY10" s="19" t="n">
        <v>0</v>
      </c>
      <c r="AZ10" s="19" t="n">
        <v>0</v>
      </c>
      <c r="BA10" s="19" t="n">
        <v>0</v>
      </c>
      <c r="BB10" s="19"/>
      <c r="BC10" s="19" t="n">
        <v>0</v>
      </c>
      <c r="BD10" s="19" t="n">
        <v>0.0414639136858279</v>
      </c>
      <c r="BE10" s="19" t="n">
        <v>0.0695011601883834</v>
      </c>
      <c r="BF10" s="19" t="n">
        <v>0</v>
      </c>
      <c r="BG10" s="19" t="n">
        <v>0</v>
      </c>
    </row>
    <row r="11">
      <c r="B11" s="20" t="s">
        <v>690</v>
      </c>
      <c r="C11" s="19" t="n">
        <v>0.0994731434636611</v>
      </c>
      <c r="D11" s="19" t="n">
        <v>0.0770524587953014</v>
      </c>
      <c r="E11" s="19" t="n">
        <v>0.12298733532215</v>
      </c>
      <c r="F11" s="19"/>
      <c r="G11" s="19" t="n">
        <v>0.0573477322543188</v>
      </c>
      <c r="H11" s="19" t="n">
        <v>0.186078817344715</v>
      </c>
      <c r="I11" s="19" t="n">
        <v>0.0990302165394045</v>
      </c>
      <c r="J11" s="19" t="n">
        <v>0.156839582906673</v>
      </c>
      <c r="K11" s="19" t="n">
        <v>0.0982984883067018</v>
      </c>
      <c r="L11" s="19" t="n">
        <v>0</v>
      </c>
      <c r="M11" s="19"/>
      <c r="N11" s="19" t="n">
        <v>0.181485316839921</v>
      </c>
      <c r="O11" s="19" t="n">
        <v>0.11072057572681</v>
      </c>
      <c r="P11" s="19" t="n">
        <v>0.112406688642613</v>
      </c>
      <c r="Q11" s="19" t="n">
        <v>0</v>
      </c>
      <c r="R11" s="19"/>
      <c r="S11" s="19" t="n">
        <v>0.0922436601558007</v>
      </c>
      <c r="T11" s="19" t="n">
        <v>0.0740624796749473</v>
      </c>
      <c r="U11" s="19" t="n">
        <v>0</v>
      </c>
      <c r="V11" s="19" t="n">
        <v>0.208391861307908</v>
      </c>
      <c r="W11" s="19" t="n">
        <v>0</v>
      </c>
      <c r="X11" s="19" t="n">
        <v>0.0999470084055669</v>
      </c>
      <c r="Y11" s="19" t="n">
        <v>0.13580193668795</v>
      </c>
      <c r="Z11" s="19" t="n">
        <v>0</v>
      </c>
      <c r="AA11" s="19" t="n">
        <v>0.0655217832595146</v>
      </c>
      <c r="AB11" s="19" t="n">
        <v>0.101547768625887</v>
      </c>
      <c r="AC11" s="19" t="n">
        <v>0</v>
      </c>
      <c r="AD11" s="19" t="n">
        <v>0.28954595737492</v>
      </c>
      <c r="AE11" s="19"/>
      <c r="AF11" s="19" t="n">
        <v>0.0518873051443705</v>
      </c>
      <c r="AG11" s="19" t="n">
        <v>0.141095834163595</v>
      </c>
      <c r="AH11" s="19" t="n">
        <v>0.24099896449111</v>
      </c>
      <c r="AI11" s="19"/>
      <c r="AJ11" s="19" t="n">
        <v>0.0479520652314894</v>
      </c>
      <c r="AK11" s="19" t="n">
        <v>0.126695597875958</v>
      </c>
      <c r="AL11" s="19" t="n">
        <v>0</v>
      </c>
      <c r="AM11" s="19" t="n">
        <v>0.412282636178408</v>
      </c>
      <c r="AN11" s="19" t="n">
        <v>0.135366129129947</v>
      </c>
      <c r="AO11" s="19"/>
      <c r="AP11" s="19" t="n">
        <v>0.0992262641977349</v>
      </c>
      <c r="AQ11" s="19" t="n">
        <v>0.0428881489912305</v>
      </c>
      <c r="AR11" s="19" t="n">
        <v>0.172350411155798</v>
      </c>
      <c r="AS11" s="19" t="n">
        <v>0.0696212483486716</v>
      </c>
      <c r="AT11" s="19" t="n">
        <v>0.250006959912287</v>
      </c>
      <c r="AU11" s="19"/>
      <c r="AV11" s="19" t="n">
        <v>0.0300861635615033</v>
      </c>
      <c r="AW11" s="19" t="n">
        <v>0.0460841570690778</v>
      </c>
      <c r="AX11" s="19" t="n">
        <v>0.236508849693178</v>
      </c>
      <c r="AY11" s="19" t="n">
        <v>0.0548173536871683</v>
      </c>
      <c r="AZ11" s="19" t="n">
        <v>0.179263067361691</v>
      </c>
      <c r="BA11" s="19" t="n">
        <v>0.290099924215082</v>
      </c>
      <c r="BB11" s="19"/>
      <c r="BC11" s="19" t="n">
        <v>0.0357261886993911</v>
      </c>
      <c r="BD11" s="19" t="n">
        <v>0.139715502062577</v>
      </c>
      <c r="BE11" s="19" t="n">
        <v>0.153093427218503</v>
      </c>
      <c r="BF11" s="19" t="n">
        <v>0.0610255031704056</v>
      </c>
      <c r="BG11" s="19" t="n">
        <v>0</v>
      </c>
    </row>
    <row r="12">
      <c r="B12" s="20" t="s">
        <v>691</v>
      </c>
      <c r="C12" s="19" t="n">
        <v>0.191796649465421</v>
      </c>
      <c r="D12" s="19" t="n">
        <v>0.179746422258787</v>
      </c>
      <c r="E12" s="19" t="n">
        <v>0.206774596966708</v>
      </c>
      <c r="F12" s="19"/>
      <c r="G12" s="19" t="n">
        <v>0.14013871577981</v>
      </c>
      <c r="H12" s="19" t="n">
        <v>0.227548484427624</v>
      </c>
      <c r="I12" s="19" t="n">
        <v>0.12766706802626</v>
      </c>
      <c r="J12" s="19" t="n">
        <v>0.321941747819291</v>
      </c>
      <c r="K12" s="19" t="n">
        <v>0.148111841598408</v>
      </c>
      <c r="L12" s="19" t="n">
        <v>0.18701650605051</v>
      </c>
      <c r="M12" s="19"/>
      <c r="N12" s="19" t="n">
        <v>0.161694545420584</v>
      </c>
      <c r="O12" s="19" t="n">
        <v>0.150372481118645</v>
      </c>
      <c r="P12" s="19" t="n">
        <v>0.133412715329789</v>
      </c>
      <c r="Q12" s="19" t="n">
        <v>0.299062462542946</v>
      </c>
      <c r="R12" s="19"/>
      <c r="S12" s="19" t="n">
        <v>0</v>
      </c>
      <c r="T12" s="19" t="n">
        <v>0.398665025322908</v>
      </c>
      <c r="U12" s="19" t="n">
        <v>0.509259440524455</v>
      </c>
      <c r="V12" s="19" t="n">
        <v>0.267476297787746</v>
      </c>
      <c r="W12" s="19" t="n">
        <v>0.139779818832574</v>
      </c>
      <c r="X12" s="19" t="n">
        <v>0.177482963725736</v>
      </c>
      <c r="Y12" s="19" t="n">
        <v>0</v>
      </c>
      <c r="Z12" s="19" t="n">
        <v>0</v>
      </c>
      <c r="AA12" s="19" t="n">
        <v>0.302033224635996</v>
      </c>
      <c r="AB12" s="19" t="n">
        <v>0.184026869368266</v>
      </c>
      <c r="AC12" s="19" t="n">
        <v>0</v>
      </c>
      <c r="AD12" s="19" t="n">
        <v>0</v>
      </c>
      <c r="AE12" s="19"/>
      <c r="AF12" s="19" t="n">
        <v>0.134407919901311</v>
      </c>
      <c r="AG12" s="19" t="n">
        <v>0.258955879361485</v>
      </c>
      <c r="AH12" s="19" t="n">
        <v>0.128546347601056</v>
      </c>
      <c r="AI12" s="19"/>
      <c r="AJ12" s="19" t="n">
        <v>0.162300934940665</v>
      </c>
      <c r="AK12" s="19" t="n">
        <v>0.0812204926798365</v>
      </c>
      <c r="AL12" s="19" t="n">
        <v>0.754410481297459</v>
      </c>
      <c r="AM12" s="19" t="n">
        <v>0.301214326167749</v>
      </c>
      <c r="AN12" s="19" t="n">
        <v>0.133054613836585</v>
      </c>
      <c r="AO12" s="19"/>
      <c r="AP12" s="19" t="n">
        <v>0.158618879294397</v>
      </c>
      <c r="AQ12" s="19" t="n">
        <v>0.197312241737038</v>
      </c>
      <c r="AR12" s="19" t="n">
        <v>0.288529635220883</v>
      </c>
      <c r="AS12" s="19" t="n">
        <v>0.313480882320484</v>
      </c>
      <c r="AT12" s="19" t="n">
        <v>0</v>
      </c>
      <c r="AU12" s="19"/>
      <c r="AV12" s="19" t="n">
        <v>0.125879382425261</v>
      </c>
      <c r="AW12" s="19" t="n">
        <v>0.169860751122704</v>
      </c>
      <c r="AX12" s="19" t="n">
        <v>0.39793508104618</v>
      </c>
      <c r="AY12" s="19" t="n">
        <v>0.284896624070355</v>
      </c>
      <c r="AZ12" s="19" t="n">
        <v>0.282967692481107</v>
      </c>
      <c r="BA12" s="19" t="n">
        <v>0.1675455603438</v>
      </c>
      <c r="BB12" s="19"/>
      <c r="BC12" s="19" t="n">
        <v>0.213969157463762</v>
      </c>
      <c r="BD12" s="19" t="n">
        <v>0.080549407406242</v>
      </c>
      <c r="BE12" s="19" t="n">
        <v>0.257588880090458</v>
      </c>
      <c r="BF12" s="19" t="n">
        <v>0.110964576784915</v>
      </c>
      <c r="BG12" s="19" t="n">
        <v>0</v>
      </c>
    </row>
    <row r="13">
      <c r="B13" s="20" t="s">
        <v>692</v>
      </c>
      <c r="C13" s="19" t="n">
        <v>0.189511048384939</v>
      </c>
      <c r="D13" s="19" t="n">
        <v>0.250666550473984</v>
      </c>
      <c r="E13" s="19" t="n">
        <v>0.133168217126577</v>
      </c>
      <c r="F13" s="19"/>
      <c r="G13" s="19" t="n">
        <v>0.188296655779181</v>
      </c>
      <c r="H13" s="19" t="n">
        <v>0.165367428311408</v>
      </c>
      <c r="I13" s="19" t="n">
        <v>0.459881183373643</v>
      </c>
      <c r="J13" s="19" t="n">
        <v>0</v>
      </c>
      <c r="K13" s="19" t="n">
        <v>0.273800131078059</v>
      </c>
      <c r="L13" s="19" t="n">
        <v>0</v>
      </c>
      <c r="M13" s="19"/>
      <c r="N13" s="19" t="n">
        <v>0.236573002792352</v>
      </c>
      <c r="O13" s="19" t="n">
        <v>0.152335755450232</v>
      </c>
      <c r="P13" s="19" t="n">
        <v>0.253583747671528</v>
      </c>
      <c r="Q13" s="19" t="n">
        <v>0.124218556203856</v>
      </c>
      <c r="R13" s="19"/>
      <c r="S13" s="19" t="n">
        <v>0.103170014137444</v>
      </c>
      <c r="T13" s="19" t="n">
        <v>0.082830153534964</v>
      </c>
      <c r="U13" s="19" t="n">
        <v>0.236845857659421</v>
      </c>
      <c r="V13" s="19" t="n">
        <v>0.254850378814947</v>
      </c>
      <c r="W13" s="19" t="n">
        <v>0.42528069989968</v>
      </c>
      <c r="X13" s="19" t="n">
        <v>0.33401120080378</v>
      </c>
      <c r="Y13" s="19" t="n">
        <v>0.21209674537805</v>
      </c>
      <c r="Z13" s="19" t="n">
        <v>0</v>
      </c>
      <c r="AA13" s="19" t="n">
        <v>0.063882699460511</v>
      </c>
      <c r="AB13" s="19" t="n">
        <v>0.12640161447986</v>
      </c>
      <c r="AC13" s="19" t="n">
        <v>0.327100018700065</v>
      </c>
      <c r="AD13" s="19" t="n">
        <v>0</v>
      </c>
      <c r="AE13" s="19"/>
      <c r="AF13" s="19" t="n">
        <v>0.23382363224084</v>
      </c>
      <c r="AG13" s="19" t="n">
        <v>0.121854761090592</v>
      </c>
      <c r="AH13" s="19" t="n">
        <v>0.207632845813678</v>
      </c>
      <c r="AI13" s="19"/>
      <c r="AJ13" s="19" t="n">
        <v>0.213159625609812</v>
      </c>
      <c r="AK13" s="19" t="n">
        <v>0.233135449720822</v>
      </c>
      <c r="AL13" s="19" t="n">
        <v>0</v>
      </c>
      <c r="AM13" s="19" t="n">
        <v>0.286503037653844</v>
      </c>
      <c r="AN13" s="19" t="n">
        <v>0.37011818723459</v>
      </c>
      <c r="AO13" s="19"/>
      <c r="AP13" s="19" t="n">
        <v>0.0482821054378814</v>
      </c>
      <c r="AQ13" s="19" t="n">
        <v>0.236588216396097</v>
      </c>
      <c r="AR13" s="19" t="n">
        <v>0.0874032142883461</v>
      </c>
      <c r="AS13" s="19" t="n">
        <v>0.27259067305483</v>
      </c>
      <c r="AT13" s="19" t="n">
        <v>0</v>
      </c>
      <c r="AU13" s="19"/>
      <c r="AV13" s="19" t="n">
        <v>0.298482590591975</v>
      </c>
      <c r="AW13" s="19" t="n">
        <v>0.0477079869928404</v>
      </c>
      <c r="AX13" s="19" t="n">
        <v>0</v>
      </c>
      <c r="AY13" s="19" t="n">
        <v>0.302740967281329</v>
      </c>
      <c r="AZ13" s="19" t="n">
        <v>0</v>
      </c>
      <c r="BA13" s="19" t="n">
        <v>0.134943165156089</v>
      </c>
      <c r="BB13" s="19"/>
      <c r="BC13" s="19" t="n">
        <v>0.212964242869233</v>
      </c>
      <c r="BD13" s="19" t="n">
        <v>0.328115716109806</v>
      </c>
      <c r="BE13" s="19" t="n">
        <v>0.0625186275848667</v>
      </c>
      <c r="BF13" s="19" t="n">
        <v>0.338149085297673</v>
      </c>
      <c r="BG13" s="19" t="n">
        <v>0</v>
      </c>
    </row>
    <row r="14">
      <c r="B14" s="20" t="s">
        <v>598</v>
      </c>
      <c r="C14" s="19" t="n">
        <v>0.146026684091933</v>
      </c>
      <c r="D14" s="19" t="n">
        <v>0.113536417565747</v>
      </c>
      <c r="E14" s="19" t="n">
        <v>0.180133343960636</v>
      </c>
      <c r="F14" s="19"/>
      <c r="G14" s="19" t="n">
        <v>0.0572163469344646</v>
      </c>
      <c r="H14" s="19" t="n">
        <v>0.183004227038398</v>
      </c>
      <c r="I14" s="19" t="n">
        <v>0.0590599966094284</v>
      </c>
      <c r="J14" s="19" t="n">
        <v>0.149634566270077</v>
      </c>
      <c r="K14" s="19" t="n">
        <v>0.153021187144295</v>
      </c>
      <c r="L14" s="19" t="n">
        <v>0.291888957671782</v>
      </c>
      <c r="M14" s="19"/>
      <c r="N14" s="19" t="n">
        <v>0.151101854251846</v>
      </c>
      <c r="O14" s="19" t="n">
        <v>0.13810791885562</v>
      </c>
      <c r="P14" s="19" t="n">
        <v>0.151698125478651</v>
      </c>
      <c r="Q14" s="19" t="n">
        <v>0.143061704675545</v>
      </c>
      <c r="R14" s="19"/>
      <c r="S14" s="19" t="n">
        <v>0.267611525456692</v>
      </c>
      <c r="T14" s="19" t="n">
        <v>0.0814839042231899</v>
      </c>
      <c r="U14" s="19" t="n">
        <v>0</v>
      </c>
      <c r="V14" s="19" t="n">
        <v>0.169652574314785</v>
      </c>
      <c r="W14" s="19" t="n">
        <v>0.155457996601518</v>
      </c>
      <c r="X14" s="19" t="n">
        <v>0.195588631917899</v>
      </c>
      <c r="Y14" s="19" t="n">
        <v>0.221000543551315</v>
      </c>
      <c r="Z14" s="19" t="n">
        <v>0</v>
      </c>
      <c r="AA14" s="19" t="n">
        <v>0.0389284067295623</v>
      </c>
      <c r="AB14" s="19" t="n">
        <v>0.10188197759678</v>
      </c>
      <c r="AC14" s="19" t="n">
        <v>0.185981096967726</v>
      </c>
      <c r="AD14" s="19" t="n">
        <v>0.220066411643216</v>
      </c>
      <c r="AE14" s="19"/>
      <c r="AF14" s="19" t="n">
        <v>0.118830418515799</v>
      </c>
      <c r="AG14" s="19" t="n">
        <v>0.216429285330938</v>
      </c>
      <c r="AH14" s="19" t="n">
        <v>0.101363896819222</v>
      </c>
      <c r="AI14" s="19"/>
      <c r="AJ14" s="19" t="n">
        <v>0.144136898630339</v>
      </c>
      <c r="AK14" s="19" t="n">
        <v>0.176491041217658</v>
      </c>
      <c r="AL14" s="19" t="n">
        <v>0.245589518702541</v>
      </c>
      <c r="AM14" s="19" t="n">
        <v>0</v>
      </c>
      <c r="AN14" s="19" t="n">
        <v>0</v>
      </c>
      <c r="AO14" s="19"/>
      <c r="AP14" s="19" t="n">
        <v>0.253389824622353</v>
      </c>
      <c r="AQ14" s="19" t="n">
        <v>0.0987721315259578</v>
      </c>
      <c r="AR14" s="19" t="n">
        <v>0.187280696020289</v>
      </c>
      <c r="AS14" s="19" t="n">
        <v>0.118220410125006</v>
      </c>
      <c r="AT14" s="19" t="n">
        <v>0.319998928114888</v>
      </c>
      <c r="AU14" s="19"/>
      <c r="AV14" s="19" t="n">
        <v>0.128853759127113</v>
      </c>
      <c r="AW14" s="19" t="n">
        <v>0.250376787581361</v>
      </c>
      <c r="AX14" s="19" t="n">
        <v>0.0998142527585507</v>
      </c>
      <c r="AY14" s="19" t="n">
        <v>0.0930826462979989</v>
      </c>
      <c r="AZ14" s="19" t="n">
        <v>0.22944956982979</v>
      </c>
      <c r="BA14" s="19" t="n">
        <v>0.131465342520494</v>
      </c>
      <c r="BB14" s="19"/>
      <c r="BC14" s="19" t="n">
        <v>0.144756050010206</v>
      </c>
      <c r="BD14" s="19" t="n">
        <v>0.11340050609188</v>
      </c>
      <c r="BE14" s="19" t="n">
        <v>0.0836602163557765</v>
      </c>
      <c r="BF14" s="19" t="n">
        <v>0.272201040571498</v>
      </c>
      <c r="BG14" s="19" t="n">
        <v>1</v>
      </c>
    </row>
    <row r="15">
      <c r="B15" s="20" t="s">
        <v>726</v>
      </c>
      <c r="C15" s="19" t="n">
        <v>0.287785361863272</v>
      </c>
      <c r="D15" s="19" t="n">
        <v>0.283970761379811</v>
      </c>
      <c r="E15" s="19" t="n">
        <v>0.279452165110809</v>
      </c>
      <c r="F15" s="19"/>
      <c r="G15" s="19" t="n">
        <v>0.442442711844052</v>
      </c>
      <c r="H15" s="19" t="n">
        <v>0</v>
      </c>
      <c r="I15" s="19" t="n">
        <v>0.191837044894238</v>
      </c>
      <c r="J15" s="19" t="n">
        <v>0.22910082347209</v>
      </c>
      <c r="K15" s="19" t="n">
        <v>0.326768351872537</v>
      </c>
      <c r="L15" s="19" t="n">
        <v>0.521094536277708</v>
      </c>
      <c r="M15" s="19"/>
      <c r="N15" s="19" t="n">
        <v>0.189703962021873</v>
      </c>
      <c r="O15" s="19" t="n">
        <v>0.314669104811926</v>
      </c>
      <c r="P15" s="19" t="n">
        <v>0.273268363928446</v>
      </c>
      <c r="Q15" s="19" t="n">
        <v>0.373706451283359</v>
      </c>
      <c r="R15" s="19"/>
      <c r="S15" s="19" t="n">
        <v>0.32019377595628</v>
      </c>
      <c r="T15" s="19" t="n">
        <v>0.295793476975651</v>
      </c>
      <c r="U15" s="19" t="n">
        <v>0.253894701816123</v>
      </c>
      <c r="V15" s="19" t="n">
        <v>0.0996288877746146</v>
      </c>
      <c r="W15" s="19" t="n">
        <v>0.279481484666227</v>
      </c>
      <c r="X15" s="19" t="n">
        <v>0.192970195147018</v>
      </c>
      <c r="Y15" s="19" t="n">
        <v>0.343259550310003</v>
      </c>
      <c r="Z15" s="19" t="n">
        <v>0</v>
      </c>
      <c r="AA15" s="19" t="n">
        <v>0.272233213908312</v>
      </c>
      <c r="AB15" s="19" t="n">
        <v>0.486141769929207</v>
      </c>
      <c r="AC15" s="19" t="n">
        <v>0.486918884332208</v>
      </c>
      <c r="AD15" s="19" t="n">
        <v>0.490387630981864</v>
      </c>
      <c r="AE15" s="19"/>
      <c r="AF15" s="19" t="n">
        <v>0.357300951720215</v>
      </c>
      <c r="AG15" s="19" t="n">
        <v>0.174926740771008</v>
      </c>
      <c r="AH15" s="19" t="n">
        <v>0.321457945274934</v>
      </c>
      <c r="AI15" s="19"/>
      <c r="AJ15" s="19" t="n">
        <v>0.354962262212968</v>
      </c>
      <c r="AK15" s="19" t="n">
        <v>0.199700909101562</v>
      </c>
      <c r="AL15" s="19" t="n">
        <v>0</v>
      </c>
      <c r="AM15" s="19" t="n">
        <v>0</v>
      </c>
      <c r="AN15" s="19" t="n">
        <v>0.259906105709501</v>
      </c>
      <c r="AO15" s="19"/>
      <c r="AP15" s="19" t="n">
        <v>0.328859297018784</v>
      </c>
      <c r="AQ15" s="19" t="n">
        <v>0.291802160764366</v>
      </c>
      <c r="AR15" s="19" t="n">
        <v>0.264436043314683</v>
      </c>
      <c r="AS15" s="19" t="n">
        <v>0.226086786151008</v>
      </c>
      <c r="AT15" s="19" t="n">
        <v>0.429994111972825</v>
      </c>
      <c r="AU15" s="19"/>
      <c r="AV15" s="19" t="n">
        <v>0.243665602655296</v>
      </c>
      <c r="AW15" s="19" t="n">
        <v>0.327532130279861</v>
      </c>
      <c r="AX15" s="19" t="n">
        <v>0.265741816502091</v>
      </c>
      <c r="AY15" s="19" t="n">
        <v>0.264462408663149</v>
      </c>
      <c r="AZ15" s="19" t="n">
        <v>0.308319670327412</v>
      </c>
      <c r="BA15" s="19" t="n">
        <v>0.275946007764535</v>
      </c>
      <c r="BB15" s="19"/>
      <c r="BC15" s="19" t="n">
        <v>0.355958821204333</v>
      </c>
      <c r="BD15" s="19" t="n">
        <v>0.296754954643667</v>
      </c>
      <c r="BE15" s="19" t="n">
        <v>0.283506946929065</v>
      </c>
      <c r="BF15" s="19" t="n">
        <v>0.059928540055113</v>
      </c>
      <c r="BG15" s="19" t="n">
        <v>0</v>
      </c>
    </row>
    <row r="16">
      <c r="B16" s="20" t="s">
        <v>100</v>
      </c>
      <c r="C16" s="21" t="n">
        <v>0.0262449107127771</v>
      </c>
      <c r="D16" s="21" t="n">
        <v>0.0536539939431464</v>
      </c>
      <c r="E16" s="21" t="n">
        <v>0</v>
      </c>
      <c r="F16" s="21"/>
      <c r="G16" s="21" t="n">
        <v>0.0555244186250224</v>
      </c>
      <c r="H16" s="21" t="n">
        <v>0</v>
      </c>
      <c r="I16" s="21" t="n">
        <v>0</v>
      </c>
      <c r="J16" s="21" t="n">
        <v>0.0974896461090568</v>
      </c>
      <c r="K16" s="21" t="n">
        <v>0</v>
      </c>
      <c r="L16" s="21" t="n">
        <v>0</v>
      </c>
      <c r="M16" s="21"/>
      <c r="N16" s="21" t="n">
        <v>0</v>
      </c>
      <c r="O16" s="21" t="n">
        <v>0.080893867330348</v>
      </c>
      <c r="P16" s="21" t="n">
        <v>0.0370750634410482</v>
      </c>
      <c r="Q16" s="21" t="n">
        <v>0</v>
      </c>
      <c r="R16" s="21"/>
      <c r="S16" s="21" t="n">
        <v>0</v>
      </c>
      <c r="T16" s="21" t="n">
        <v>0</v>
      </c>
      <c r="U16" s="21" t="n">
        <v>0</v>
      </c>
      <c r="V16" s="21" t="n">
        <v>0</v>
      </c>
      <c r="W16" s="21" t="n">
        <v>0</v>
      </c>
      <c r="X16" s="21" t="n">
        <v>0</v>
      </c>
      <c r="Y16" s="21" t="n">
        <v>0</v>
      </c>
      <c r="Z16" s="21" t="n">
        <v>1</v>
      </c>
      <c r="AA16" s="21" t="n">
        <v>0.118322467115583</v>
      </c>
      <c r="AB16" s="21" t="n">
        <v>0</v>
      </c>
      <c r="AC16" s="21" t="n">
        <v>0</v>
      </c>
      <c r="AD16" s="21" t="n">
        <v>0</v>
      </c>
      <c r="AE16" s="21"/>
      <c r="AF16" s="21" t="n">
        <v>0.023012818225342</v>
      </c>
      <c r="AG16" s="21" t="n">
        <v>0.0408658320715753</v>
      </c>
      <c r="AH16" s="21" t="n">
        <v>0</v>
      </c>
      <c r="AI16" s="21"/>
      <c r="AJ16" s="21" t="n">
        <v>0.023544999821091</v>
      </c>
      <c r="AK16" s="21" t="n">
        <v>0.0665292362967425</v>
      </c>
      <c r="AL16" s="21" t="n">
        <v>0</v>
      </c>
      <c r="AM16" s="21" t="n">
        <v>0</v>
      </c>
      <c r="AN16" s="21" t="n">
        <v>0</v>
      </c>
      <c r="AO16" s="21"/>
      <c r="AP16" s="21" t="n">
        <v>0</v>
      </c>
      <c r="AQ16" s="21" t="n">
        <v>0.0482841625467916</v>
      </c>
      <c r="AR16" s="21" t="n">
        <v>0</v>
      </c>
      <c r="AS16" s="21" t="n">
        <v>0</v>
      </c>
      <c r="AT16" s="21" t="n">
        <v>0</v>
      </c>
      <c r="AU16" s="21"/>
      <c r="AV16" s="21" t="n">
        <v>0.0629893853087862</v>
      </c>
      <c r="AW16" s="21" t="n">
        <v>0.0481418646917249</v>
      </c>
      <c r="AX16" s="21" t="n">
        <v>0</v>
      </c>
      <c r="AY16" s="21" t="n">
        <v>0</v>
      </c>
      <c r="AZ16" s="21" t="n">
        <v>0</v>
      </c>
      <c r="BA16" s="21" t="n">
        <v>0</v>
      </c>
      <c r="BB16" s="21"/>
      <c r="BC16" s="21" t="n">
        <v>0</v>
      </c>
      <c r="BD16" s="21" t="n">
        <v>0</v>
      </c>
      <c r="BE16" s="21" t="n">
        <v>0.0901307416329473</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56</v>
      </c>
      <c r="E7" s="11" t="n">
        <v>61</v>
      </c>
      <c r="F7" s="11"/>
      <c r="G7" s="11" t="n">
        <v>18</v>
      </c>
      <c r="H7" s="11" t="n">
        <v>12</v>
      </c>
      <c r="I7" s="11" t="n">
        <v>22</v>
      </c>
      <c r="J7" s="11" t="n">
        <v>27</v>
      </c>
      <c r="K7" s="11" t="n">
        <v>16</v>
      </c>
      <c r="L7" s="11" t="n">
        <v>23</v>
      </c>
      <c r="M7" s="11"/>
      <c r="N7" s="11" t="n">
        <v>32</v>
      </c>
      <c r="O7" s="11" t="n">
        <v>30</v>
      </c>
      <c r="P7" s="11" t="n">
        <v>27</v>
      </c>
      <c r="Q7" s="11" t="n">
        <v>29</v>
      </c>
      <c r="R7" s="11"/>
      <c r="S7" s="11" t="n">
        <v>9</v>
      </c>
      <c r="T7" s="11" t="n">
        <v>16</v>
      </c>
      <c r="U7" s="11" t="n">
        <v>13</v>
      </c>
      <c r="V7" s="11" t="n">
        <v>6</v>
      </c>
      <c r="W7" s="11" t="n">
        <v>7</v>
      </c>
      <c r="X7" s="11" t="n">
        <v>7</v>
      </c>
      <c r="Y7" s="11" t="n">
        <v>16</v>
      </c>
      <c r="Z7" s="11" t="n">
        <v>3</v>
      </c>
      <c r="AA7" s="11" t="n">
        <v>14</v>
      </c>
      <c r="AB7" s="11" t="n">
        <v>8</v>
      </c>
      <c r="AC7" s="11" t="n">
        <v>16</v>
      </c>
      <c r="AD7" s="11" t="n">
        <v>3</v>
      </c>
      <c r="AE7" s="11"/>
      <c r="AF7" s="11" t="n">
        <v>41</v>
      </c>
      <c r="AG7" s="11" t="n">
        <v>48</v>
      </c>
      <c r="AH7" s="11" t="n">
        <v>15</v>
      </c>
      <c r="AI7" s="11"/>
      <c r="AJ7" s="11" t="n">
        <v>41</v>
      </c>
      <c r="AK7" s="11" t="n">
        <v>30</v>
      </c>
      <c r="AL7" s="11" t="n">
        <v>5</v>
      </c>
      <c r="AM7" s="11" t="s">
        <v>696</v>
      </c>
      <c r="AN7" s="11" t="n">
        <v>15</v>
      </c>
      <c r="AO7" s="11"/>
      <c r="AP7" s="11" t="n">
        <v>22</v>
      </c>
      <c r="AQ7" s="11" t="n">
        <v>42</v>
      </c>
      <c r="AR7" s="11" t="n">
        <v>8</v>
      </c>
      <c r="AS7" s="11" t="n">
        <v>12</v>
      </c>
      <c r="AT7" s="11" t="n">
        <v>7</v>
      </c>
      <c r="AU7" s="11"/>
      <c r="AV7" s="11" t="n">
        <v>36</v>
      </c>
      <c r="AW7" s="11" t="n">
        <v>22</v>
      </c>
      <c r="AX7" s="11" t="n">
        <v>9</v>
      </c>
      <c r="AY7" s="11" t="n">
        <v>18</v>
      </c>
      <c r="AZ7" s="11" t="n">
        <v>9</v>
      </c>
      <c r="BA7" s="11" t="n">
        <v>9</v>
      </c>
      <c r="BB7" s="11"/>
      <c r="BC7" s="11" t="n">
        <v>31</v>
      </c>
      <c r="BD7" s="11" t="n">
        <v>25</v>
      </c>
      <c r="BE7" s="11" t="n">
        <v>28</v>
      </c>
      <c r="BF7" s="11" t="n">
        <v>13</v>
      </c>
      <c r="BG7" s="11" t="n">
        <v>5</v>
      </c>
    </row>
    <row r="8" ht="30" customHeight="1">
      <c r="B8" s="12" t="s">
        <v>20</v>
      </c>
      <c r="C8" s="12" t="n">
        <v>115</v>
      </c>
      <c r="D8" s="12" t="n">
        <v>56</v>
      </c>
      <c r="E8" s="12" t="n">
        <v>59</v>
      </c>
      <c r="F8" s="12"/>
      <c r="G8" s="12" t="n">
        <v>17</v>
      </c>
      <c r="H8" s="12" t="n">
        <v>13</v>
      </c>
      <c r="I8" s="12" t="n">
        <v>23</v>
      </c>
      <c r="J8" s="12" t="n">
        <v>25</v>
      </c>
      <c r="K8" s="12" t="n">
        <v>15</v>
      </c>
      <c r="L8" s="12" t="n">
        <v>23</v>
      </c>
      <c r="M8" s="12"/>
      <c r="N8" s="12" t="n">
        <v>31</v>
      </c>
      <c r="O8" s="12" t="n">
        <v>32</v>
      </c>
      <c r="P8" s="12" t="n">
        <v>26</v>
      </c>
      <c r="Q8" s="12" t="n">
        <v>27</v>
      </c>
      <c r="R8" s="12"/>
      <c r="S8" s="12" t="n">
        <v>8</v>
      </c>
      <c r="T8" s="12" t="n">
        <v>16</v>
      </c>
      <c r="U8" s="12" t="n">
        <v>13</v>
      </c>
      <c r="V8" s="12" t="n">
        <v>7</v>
      </c>
      <c r="W8" s="12" t="n">
        <v>7</v>
      </c>
      <c r="X8" s="12" t="n">
        <v>9</v>
      </c>
      <c r="Y8" s="12" t="n">
        <v>15</v>
      </c>
      <c r="Z8" s="12" t="n">
        <v>3</v>
      </c>
      <c r="AA8" s="12" t="n">
        <v>13</v>
      </c>
      <c r="AB8" s="12" t="n">
        <v>7</v>
      </c>
      <c r="AC8" s="12" t="n">
        <v>14</v>
      </c>
      <c r="AD8" s="12" t="n">
        <v>3</v>
      </c>
      <c r="AE8" s="12"/>
      <c r="AF8" s="12" t="n">
        <v>40</v>
      </c>
      <c r="AG8" s="12" t="n">
        <v>48</v>
      </c>
      <c r="AH8" s="12" t="n">
        <v>15</v>
      </c>
      <c r="AI8" s="12"/>
      <c r="AJ8" s="12" t="n">
        <v>41</v>
      </c>
      <c r="AK8" s="12" t="n">
        <v>29</v>
      </c>
      <c r="AL8" s="12" t="n">
        <v>5</v>
      </c>
      <c r="AM8" s="12" t="s">
        <v>696</v>
      </c>
      <c r="AN8" s="12" t="n">
        <v>15</v>
      </c>
      <c r="AO8" s="12"/>
      <c r="AP8" s="12" t="n">
        <v>22</v>
      </c>
      <c r="AQ8" s="12" t="n">
        <v>40</v>
      </c>
      <c r="AR8" s="12" t="n">
        <v>8</v>
      </c>
      <c r="AS8" s="12" t="n">
        <v>12</v>
      </c>
      <c r="AT8" s="12" t="n">
        <v>8</v>
      </c>
      <c r="AU8" s="12"/>
      <c r="AV8" s="12" t="n">
        <v>34</v>
      </c>
      <c r="AW8" s="12" t="n">
        <v>22</v>
      </c>
      <c r="AX8" s="12" t="n">
        <v>9</v>
      </c>
      <c r="AY8" s="12" t="n">
        <v>18</v>
      </c>
      <c r="AZ8" s="12" t="n">
        <v>10</v>
      </c>
      <c r="BA8" s="12" t="n">
        <v>9</v>
      </c>
      <c r="BB8" s="12"/>
      <c r="BC8" s="12" t="n">
        <v>31</v>
      </c>
      <c r="BD8" s="12" t="n">
        <v>24</v>
      </c>
      <c r="BE8" s="12" t="n">
        <v>27</v>
      </c>
      <c r="BF8" s="12" t="n">
        <v>14</v>
      </c>
      <c r="BG8" s="12" t="n">
        <v>5</v>
      </c>
    </row>
    <row r="9">
      <c r="B9" s="20" t="s">
        <v>721</v>
      </c>
      <c r="C9" s="19" t="n">
        <v>0.0145509702743676</v>
      </c>
      <c r="D9" s="19" t="n">
        <v>0.030198085437172</v>
      </c>
      <c r="E9" s="19" t="n">
        <v>0</v>
      </c>
      <c r="F9" s="19"/>
      <c r="G9" s="19" t="n">
        <v>0.0392472948797896</v>
      </c>
      <c r="H9" s="19" t="n">
        <v>0.081272976640524</v>
      </c>
      <c r="I9" s="19" t="n">
        <v>0</v>
      </c>
      <c r="J9" s="19" t="n">
        <v>0</v>
      </c>
      <c r="K9" s="19" t="n">
        <v>0</v>
      </c>
      <c r="L9" s="19" t="n">
        <v>0</v>
      </c>
      <c r="M9" s="19"/>
      <c r="N9" s="19" t="n">
        <v>0.0213372559526886</v>
      </c>
      <c r="O9" s="19" t="n">
        <v>0.0321263957883589</v>
      </c>
      <c r="P9" s="19" t="n">
        <v>0</v>
      </c>
      <c r="Q9" s="19" t="n">
        <v>0</v>
      </c>
      <c r="R9" s="19"/>
      <c r="S9" s="19" t="n">
        <v>0</v>
      </c>
      <c r="T9" s="19" t="n">
        <v>0</v>
      </c>
      <c r="U9" s="19" t="n">
        <v>0</v>
      </c>
      <c r="V9" s="19" t="n">
        <v>0</v>
      </c>
      <c r="W9" s="19" t="n">
        <v>0.0910420086130399</v>
      </c>
      <c r="X9" s="19" t="n">
        <v>0</v>
      </c>
      <c r="Y9" s="19" t="n">
        <v>0</v>
      </c>
      <c r="Z9" s="19" t="n">
        <v>0</v>
      </c>
      <c r="AA9" s="19" t="n">
        <v>0.0764331285018447</v>
      </c>
      <c r="AB9" s="19" t="n">
        <v>0</v>
      </c>
      <c r="AC9" s="19" t="n">
        <v>0</v>
      </c>
      <c r="AD9" s="19" t="n">
        <v>0</v>
      </c>
      <c r="AE9" s="19"/>
      <c r="AF9" s="19" t="n">
        <v>0</v>
      </c>
      <c r="AG9" s="19" t="n">
        <v>0.0211771189157675</v>
      </c>
      <c r="AH9" s="19" t="n">
        <v>0</v>
      </c>
      <c r="AI9" s="19"/>
      <c r="AJ9" s="19" t="n">
        <v>0.0247234713187254</v>
      </c>
      <c r="AK9" s="19" t="n">
        <v>0</v>
      </c>
      <c r="AL9" s="19" t="n">
        <v>0</v>
      </c>
      <c r="AM9" s="19" t="s">
        <v>697</v>
      </c>
      <c r="AN9" s="19" t="n">
        <v>0</v>
      </c>
      <c r="AO9" s="19"/>
      <c r="AP9" s="19" t="n">
        <v>0</v>
      </c>
      <c r="AQ9" s="19" t="n">
        <v>0.0166675025123924</v>
      </c>
      <c r="AR9" s="19" t="n">
        <v>0.123471097629593</v>
      </c>
      <c r="AS9" s="19" t="n">
        <v>0</v>
      </c>
      <c r="AT9" s="19" t="n">
        <v>0</v>
      </c>
      <c r="AU9" s="19"/>
      <c r="AV9" s="19" t="n">
        <v>0.0195177229933137</v>
      </c>
      <c r="AW9" s="19" t="n">
        <v>0</v>
      </c>
      <c r="AX9" s="19" t="n">
        <v>0.112565682027754</v>
      </c>
      <c r="AY9" s="19" t="n">
        <v>0</v>
      </c>
      <c r="AZ9" s="19" t="n">
        <v>0</v>
      </c>
      <c r="BA9" s="19" t="n">
        <v>0</v>
      </c>
      <c r="BB9" s="19"/>
      <c r="BC9" s="19" t="n">
        <v>0</v>
      </c>
      <c r="BD9" s="19" t="n">
        <v>0</v>
      </c>
      <c r="BE9" s="19" t="n">
        <v>0.0379540160650187</v>
      </c>
      <c r="BF9" s="19" t="n">
        <v>0</v>
      </c>
      <c r="BG9" s="19" t="n">
        <v>0.142009042105561</v>
      </c>
    </row>
    <row r="10">
      <c r="B10" s="20" t="s">
        <v>689</v>
      </c>
      <c r="C10" s="19" t="n">
        <v>0.0117763744962762</v>
      </c>
      <c r="D10" s="19" t="n">
        <v>0.0244398797106427</v>
      </c>
      <c r="E10" s="19" t="n">
        <v>0</v>
      </c>
      <c r="F10" s="19"/>
      <c r="G10" s="19" t="n">
        <v>0</v>
      </c>
      <c r="H10" s="19" t="n">
        <v>0</v>
      </c>
      <c r="I10" s="19" t="n">
        <v>0.0591364979946972</v>
      </c>
      <c r="J10" s="19" t="n">
        <v>0</v>
      </c>
      <c r="K10" s="19" t="n">
        <v>0</v>
      </c>
      <c r="L10" s="19" t="n">
        <v>0</v>
      </c>
      <c r="M10" s="19"/>
      <c r="N10" s="19" t="n">
        <v>0</v>
      </c>
      <c r="O10" s="19" t="n">
        <v>0</v>
      </c>
      <c r="P10" s="19" t="n">
        <v>0.0524590412239415</v>
      </c>
      <c r="Q10" s="19" t="n">
        <v>0</v>
      </c>
      <c r="R10" s="19"/>
      <c r="S10" s="19" t="n">
        <v>0</v>
      </c>
      <c r="T10" s="19" t="n">
        <v>0</v>
      </c>
      <c r="U10" s="19" t="n">
        <v>0</v>
      </c>
      <c r="V10" s="19" t="n">
        <v>0.192468409594555</v>
      </c>
      <c r="W10" s="19" t="n">
        <v>0</v>
      </c>
      <c r="X10" s="19" t="n">
        <v>0</v>
      </c>
      <c r="Y10" s="19" t="n">
        <v>0</v>
      </c>
      <c r="Z10" s="19" t="n">
        <v>0</v>
      </c>
      <c r="AA10" s="19" t="n">
        <v>0</v>
      </c>
      <c r="AB10" s="19" t="n">
        <v>0</v>
      </c>
      <c r="AC10" s="19" t="n">
        <v>0</v>
      </c>
      <c r="AD10" s="19" t="n">
        <v>0</v>
      </c>
      <c r="AE10" s="19"/>
      <c r="AF10" s="19" t="n">
        <v>0</v>
      </c>
      <c r="AG10" s="19" t="n">
        <v>0.0283256383561486</v>
      </c>
      <c r="AH10" s="19" t="n">
        <v>0</v>
      </c>
      <c r="AI10" s="19"/>
      <c r="AJ10" s="19" t="n">
        <v>0</v>
      </c>
      <c r="AK10" s="19" t="n">
        <v>0</v>
      </c>
      <c r="AL10" s="19" t="n">
        <v>0</v>
      </c>
      <c r="AM10" s="19" t="s">
        <v>697</v>
      </c>
      <c r="AN10" s="19" t="n">
        <v>0.0916095032560396</v>
      </c>
      <c r="AO10" s="19"/>
      <c r="AP10" s="19" t="n">
        <v>0</v>
      </c>
      <c r="AQ10" s="19" t="n">
        <v>0</v>
      </c>
      <c r="AR10" s="19" t="n">
        <v>0</v>
      </c>
      <c r="AS10" s="19" t="n">
        <v>0</v>
      </c>
      <c r="AT10" s="19" t="n">
        <v>0</v>
      </c>
      <c r="AU10" s="19"/>
      <c r="AV10" s="19" t="n">
        <v>0</v>
      </c>
      <c r="AW10" s="19" t="n">
        <v>0</v>
      </c>
      <c r="AX10" s="19" t="n">
        <v>0</v>
      </c>
      <c r="AY10" s="19" t="n">
        <v>0.07447915163961</v>
      </c>
      <c r="AZ10" s="19" t="n">
        <v>0</v>
      </c>
      <c r="BA10" s="19" t="n">
        <v>0</v>
      </c>
      <c r="BB10" s="19"/>
      <c r="BC10" s="19" t="n">
        <v>0</v>
      </c>
      <c r="BD10" s="19" t="n">
        <v>0</v>
      </c>
      <c r="BE10" s="19" t="n">
        <v>0</v>
      </c>
      <c r="BF10" s="19" t="n">
        <v>0.0977864193030484</v>
      </c>
      <c r="BG10" s="19" t="n">
        <v>0</v>
      </c>
    </row>
    <row r="11">
      <c r="B11" s="20" t="s">
        <v>690</v>
      </c>
      <c r="C11" s="19" t="n">
        <v>0.0720593637811178</v>
      </c>
      <c r="D11" s="19" t="n">
        <v>0.0574795716019416</v>
      </c>
      <c r="E11" s="19" t="n">
        <v>0.0868967963527313</v>
      </c>
      <c r="F11" s="19"/>
      <c r="G11" s="19" t="n">
        <v>0.124421028471432</v>
      </c>
      <c r="H11" s="19" t="n">
        <v>0.168127504066829</v>
      </c>
      <c r="I11" s="19" t="n">
        <v>0.125877991851708</v>
      </c>
      <c r="J11" s="19" t="n">
        <v>0</v>
      </c>
      <c r="K11" s="19" t="n">
        <v>0</v>
      </c>
      <c r="L11" s="19" t="n">
        <v>0.0539157079023143</v>
      </c>
      <c r="M11" s="19"/>
      <c r="N11" s="19" t="n">
        <v>0.0951241859568911</v>
      </c>
      <c r="O11" s="19" t="n">
        <v>0.0350377663760285</v>
      </c>
      <c r="P11" s="19" t="n">
        <v>0.120271067366716</v>
      </c>
      <c r="Q11" s="19" t="n">
        <v>0.0423836024425041</v>
      </c>
      <c r="R11" s="19"/>
      <c r="S11" s="19" t="n">
        <v>0</v>
      </c>
      <c r="T11" s="19" t="n">
        <v>0.0682209862688885</v>
      </c>
      <c r="U11" s="19" t="n">
        <v>0.163471885404779</v>
      </c>
      <c r="V11" s="19" t="n">
        <v>0.160801269124277</v>
      </c>
      <c r="W11" s="19" t="n">
        <v>0.132745811768449</v>
      </c>
      <c r="X11" s="19" t="n">
        <v>0.137626763921261</v>
      </c>
      <c r="Y11" s="19" t="n">
        <v>0</v>
      </c>
      <c r="Z11" s="19" t="n">
        <v>0</v>
      </c>
      <c r="AA11" s="19" t="n">
        <v>0</v>
      </c>
      <c r="AB11" s="19" t="n">
        <v>0</v>
      </c>
      <c r="AC11" s="19" t="n">
        <v>0.0628087116884978</v>
      </c>
      <c r="AD11" s="19" t="n">
        <v>0.325453718561803</v>
      </c>
      <c r="AE11" s="19"/>
      <c r="AF11" s="19" t="n">
        <v>0.0816749108063196</v>
      </c>
      <c r="AG11" s="19" t="n">
        <v>0.0616212806479814</v>
      </c>
      <c r="AH11" s="19" t="n">
        <v>0.0656414407918827</v>
      </c>
      <c r="AI11" s="19"/>
      <c r="AJ11" s="19" t="n">
        <v>0.0522875821093494</v>
      </c>
      <c r="AK11" s="19" t="n">
        <v>0.0295513801032513</v>
      </c>
      <c r="AL11" s="19" t="n">
        <v>0</v>
      </c>
      <c r="AM11" s="19" t="s">
        <v>697</v>
      </c>
      <c r="AN11" s="19" t="n">
        <v>0.150102171255274</v>
      </c>
      <c r="AO11" s="19"/>
      <c r="AP11" s="19" t="n">
        <v>0.244541800321871</v>
      </c>
      <c r="AQ11" s="19" t="n">
        <v>0.0243024202219028</v>
      </c>
      <c r="AR11" s="19" t="n">
        <v>0</v>
      </c>
      <c r="AS11" s="19" t="n">
        <v>0.0939226438598887</v>
      </c>
      <c r="AT11" s="19" t="n">
        <v>0</v>
      </c>
      <c r="AU11" s="19"/>
      <c r="AV11" s="19" t="n">
        <v>0.0284582471552374</v>
      </c>
      <c r="AW11" s="19" t="n">
        <v>0.133111113262047</v>
      </c>
      <c r="AX11" s="19" t="n">
        <v>0</v>
      </c>
      <c r="AY11" s="19" t="n">
        <v>0.129770865278423</v>
      </c>
      <c r="AZ11" s="19" t="n">
        <v>0</v>
      </c>
      <c r="BA11" s="19" t="n">
        <v>0.136048808360978</v>
      </c>
      <c r="BB11" s="19"/>
      <c r="BC11" s="19" t="n">
        <v>0</v>
      </c>
      <c r="BD11" s="19" t="n">
        <v>0.159309967000043</v>
      </c>
      <c r="BE11" s="19" t="n">
        <v>0.0831796357137773</v>
      </c>
      <c r="BF11" s="19" t="n">
        <v>0</v>
      </c>
      <c r="BG11" s="19" t="n">
        <v>0</v>
      </c>
    </row>
    <row r="12">
      <c r="B12" s="20" t="s">
        <v>691</v>
      </c>
      <c r="C12" s="19" t="n">
        <v>0.0648505870666084</v>
      </c>
      <c r="D12" s="19" t="n">
        <v>0.0428502878953247</v>
      </c>
      <c r="E12" s="19" t="n">
        <v>0.0716454270574156</v>
      </c>
      <c r="F12" s="19"/>
      <c r="G12" s="19" t="n">
        <v>0.183012255591294</v>
      </c>
      <c r="H12" s="19" t="n">
        <v>0.109932764343194</v>
      </c>
      <c r="I12" s="19" t="n">
        <v>0</v>
      </c>
      <c r="J12" s="19" t="n">
        <v>0.032877799440681</v>
      </c>
      <c r="K12" s="19" t="n">
        <v>0.14257446918188</v>
      </c>
      <c r="L12" s="19" t="n">
        <v>0</v>
      </c>
      <c r="M12" s="19"/>
      <c r="N12" s="19" t="n">
        <v>0.0324456391301576</v>
      </c>
      <c r="O12" s="19" t="n">
        <v>0.109348591704132</v>
      </c>
      <c r="P12" s="19" t="n">
        <v>0</v>
      </c>
      <c r="Q12" s="19" t="n">
        <v>0.112626770349935</v>
      </c>
      <c r="R12" s="19"/>
      <c r="S12" s="19" t="n">
        <v>0.0990278883300258</v>
      </c>
      <c r="T12" s="19" t="n">
        <v>0.0541840570574112</v>
      </c>
      <c r="U12" s="19" t="n">
        <v>0.0752777887380911</v>
      </c>
      <c r="V12" s="19" t="n">
        <v>0</v>
      </c>
      <c r="W12" s="19" t="n">
        <v>0</v>
      </c>
      <c r="X12" s="19" t="n">
        <v>0.303602636666068</v>
      </c>
      <c r="Y12" s="19" t="n">
        <v>0</v>
      </c>
      <c r="Z12" s="19" t="n">
        <v>0</v>
      </c>
      <c r="AA12" s="19" t="n">
        <v>0.15676917709331</v>
      </c>
      <c r="AB12" s="19" t="n">
        <v>0</v>
      </c>
      <c r="AC12" s="19" t="n">
        <v>0</v>
      </c>
      <c r="AD12" s="19" t="n">
        <v>0</v>
      </c>
      <c r="AE12" s="19"/>
      <c r="AF12" s="19" t="n">
        <v>0.022070809746016</v>
      </c>
      <c r="AG12" s="19" t="n">
        <v>0.0457945542795997</v>
      </c>
      <c r="AH12" s="19" t="n">
        <v>0.230688033678539</v>
      </c>
      <c r="AI12" s="19"/>
      <c r="AJ12" s="19" t="n">
        <v>0.0548578123236783</v>
      </c>
      <c r="AK12" s="19" t="n">
        <v>0.0284513702923342</v>
      </c>
      <c r="AL12" s="19" t="n">
        <v>0</v>
      </c>
      <c r="AM12" s="19" t="s">
        <v>697</v>
      </c>
      <c r="AN12" s="19" t="n">
        <v>0.15882961913851</v>
      </c>
      <c r="AO12" s="19"/>
      <c r="AP12" s="19" t="n">
        <v>0</v>
      </c>
      <c r="AQ12" s="19" t="n">
        <v>0.0552212244407033</v>
      </c>
      <c r="AR12" s="19" t="n">
        <v>0.106953066820197</v>
      </c>
      <c r="AS12" s="19" t="n">
        <v>0</v>
      </c>
      <c r="AT12" s="19" t="n">
        <v>0</v>
      </c>
      <c r="AU12" s="19"/>
      <c r="AV12" s="19" t="n">
        <v>0.120245885511124</v>
      </c>
      <c r="AW12" s="19" t="n">
        <v>0</v>
      </c>
      <c r="AX12" s="19" t="n">
        <v>0</v>
      </c>
      <c r="AY12" s="19" t="n">
        <v>0.0571045794171872</v>
      </c>
      <c r="AZ12" s="19" t="n">
        <v>0</v>
      </c>
      <c r="BA12" s="19" t="n">
        <v>0.116315277825742</v>
      </c>
      <c r="BB12" s="19"/>
      <c r="BC12" s="19" t="n">
        <v>0.136534859410976</v>
      </c>
      <c r="BD12" s="19" t="n">
        <v>0.0441231477528773</v>
      </c>
      <c r="BE12" s="19" t="n">
        <v>0</v>
      </c>
      <c r="BF12" s="19" t="n">
        <v>0.0988887063380226</v>
      </c>
      <c r="BG12" s="19" t="n">
        <v>0</v>
      </c>
    </row>
    <row r="13">
      <c r="B13" s="20" t="s">
        <v>692</v>
      </c>
      <c r="C13" s="19" t="n">
        <v>0.0182252299764691</v>
      </c>
      <c r="D13" s="19" t="n">
        <v>0.018513876028858</v>
      </c>
      <c r="E13" s="19" t="n">
        <v>0.0182250553665587</v>
      </c>
      <c r="F13" s="19"/>
      <c r="G13" s="19" t="n">
        <v>0.0635452983841729</v>
      </c>
      <c r="H13" s="19" t="n">
        <v>0</v>
      </c>
      <c r="I13" s="19" t="n">
        <v>0</v>
      </c>
      <c r="J13" s="19" t="n">
        <v>0</v>
      </c>
      <c r="K13" s="19" t="n">
        <v>0</v>
      </c>
      <c r="L13" s="19" t="n">
        <v>0.0455427659520392</v>
      </c>
      <c r="M13" s="19"/>
      <c r="N13" s="19" t="n">
        <v>0</v>
      </c>
      <c r="O13" s="19" t="n">
        <v>0.0665022356215947</v>
      </c>
      <c r="P13" s="19" t="n">
        <v>0</v>
      </c>
      <c r="Q13" s="19" t="n">
        <v>0</v>
      </c>
      <c r="R13" s="19"/>
      <c r="S13" s="19" t="n">
        <v>0.129227544305397</v>
      </c>
      <c r="T13" s="19" t="n">
        <v>0</v>
      </c>
      <c r="U13" s="19" t="n">
        <v>0</v>
      </c>
      <c r="V13" s="19" t="n">
        <v>0</v>
      </c>
      <c r="W13" s="19" t="n">
        <v>0</v>
      </c>
      <c r="X13" s="19" t="n">
        <v>0</v>
      </c>
      <c r="Y13" s="19" t="n">
        <v>0</v>
      </c>
      <c r="Z13" s="19" t="n">
        <v>0</v>
      </c>
      <c r="AA13" s="19" t="n">
        <v>0</v>
      </c>
      <c r="AB13" s="19" t="n">
        <v>0.14174027284819</v>
      </c>
      <c r="AC13" s="19" t="n">
        <v>0</v>
      </c>
      <c r="AD13" s="19" t="n">
        <v>0</v>
      </c>
      <c r="AE13" s="19"/>
      <c r="AF13" s="19" t="n">
        <v>0.0527429690342881</v>
      </c>
      <c r="AG13" s="19" t="n">
        <v>0</v>
      </c>
      <c r="AH13" s="19" t="n">
        <v>0</v>
      </c>
      <c r="AI13" s="19"/>
      <c r="AJ13" s="19" t="n">
        <v>0.0250507403864146</v>
      </c>
      <c r="AK13" s="19" t="n">
        <v>0.0371279321108888</v>
      </c>
      <c r="AL13" s="19" t="n">
        <v>0</v>
      </c>
      <c r="AM13" s="19" t="s">
        <v>697</v>
      </c>
      <c r="AN13" s="19" t="n">
        <v>0</v>
      </c>
      <c r="AO13" s="19"/>
      <c r="AP13" s="19" t="n">
        <v>0</v>
      </c>
      <c r="AQ13" s="19" t="n">
        <v>0.0528607488204089</v>
      </c>
      <c r="AR13" s="19" t="n">
        <v>0</v>
      </c>
      <c r="AS13" s="19" t="n">
        <v>0</v>
      </c>
      <c r="AT13" s="19" t="n">
        <v>0</v>
      </c>
      <c r="AU13" s="19"/>
      <c r="AV13" s="19" t="n">
        <v>0.0316011469118709</v>
      </c>
      <c r="AW13" s="19" t="n">
        <v>0</v>
      </c>
      <c r="AX13" s="19" t="n">
        <v>0</v>
      </c>
      <c r="AY13" s="19" t="n">
        <v>0.0564199904629561</v>
      </c>
      <c r="AZ13" s="19" t="n">
        <v>0</v>
      </c>
      <c r="BA13" s="19" t="n">
        <v>0</v>
      </c>
      <c r="BB13" s="19"/>
      <c r="BC13" s="19" t="n">
        <v>0</v>
      </c>
      <c r="BD13" s="19" t="n">
        <v>0</v>
      </c>
      <c r="BE13" s="19" t="n">
        <v>0</v>
      </c>
      <c r="BF13" s="19" t="n">
        <v>0</v>
      </c>
      <c r="BG13" s="19" t="n">
        <v>0.220452819610706</v>
      </c>
    </row>
    <row r="14">
      <c r="B14" s="20" t="s">
        <v>598</v>
      </c>
      <c r="C14" s="19" t="n">
        <v>0.0363829024190252</v>
      </c>
      <c r="D14" s="19" t="n">
        <v>0.0577159552917108</v>
      </c>
      <c r="E14" s="19" t="n">
        <v>0.0167914677341962</v>
      </c>
      <c r="F14" s="19"/>
      <c r="G14" s="19" t="n">
        <v>0</v>
      </c>
      <c r="H14" s="19" t="n">
        <v>0</v>
      </c>
      <c r="I14" s="19" t="n">
        <v>0.0555146173594129</v>
      </c>
      <c r="J14" s="19" t="n">
        <v>0.0395293905045886</v>
      </c>
      <c r="K14" s="19" t="n">
        <v>0.0615744057191238</v>
      </c>
      <c r="L14" s="19" t="n">
        <v>0.0436149840271451</v>
      </c>
      <c r="M14" s="19"/>
      <c r="N14" s="19" t="n">
        <v>0.0410479703309923</v>
      </c>
      <c r="O14" s="19" t="n">
        <v>0</v>
      </c>
      <c r="P14" s="19" t="n">
        <v>0.0746384284196856</v>
      </c>
      <c r="Q14" s="19" t="n">
        <v>0.0369283563616822</v>
      </c>
      <c r="R14" s="19"/>
      <c r="S14" s="19" t="n">
        <v>0</v>
      </c>
      <c r="T14" s="19" t="n">
        <v>0.119041545015102</v>
      </c>
      <c r="U14" s="19" t="n">
        <v>0</v>
      </c>
      <c r="V14" s="19" t="n">
        <v>0</v>
      </c>
      <c r="W14" s="19" t="n">
        <v>0.310954993360365</v>
      </c>
      <c r="X14" s="19" t="n">
        <v>0</v>
      </c>
      <c r="Y14" s="19" t="n">
        <v>0</v>
      </c>
      <c r="Z14" s="19" t="n">
        <v>0</v>
      </c>
      <c r="AA14" s="19" t="n">
        <v>0</v>
      </c>
      <c r="AB14" s="19" t="n">
        <v>0</v>
      </c>
      <c r="AC14" s="19" t="n">
        <v>0</v>
      </c>
      <c r="AD14" s="19" t="n">
        <v>0</v>
      </c>
      <c r="AE14" s="19"/>
      <c r="AF14" s="19" t="n">
        <v>0.0485734887570853</v>
      </c>
      <c r="AG14" s="19" t="n">
        <v>0.0265908031101826</v>
      </c>
      <c r="AH14" s="19" t="n">
        <v>0</v>
      </c>
      <c r="AI14" s="19"/>
      <c r="AJ14" s="19" t="n">
        <v>0.0791062292346</v>
      </c>
      <c r="AK14" s="19" t="n">
        <v>0.0327693881842795</v>
      </c>
      <c r="AL14" s="19" t="n">
        <v>0</v>
      </c>
      <c r="AM14" s="19" t="s">
        <v>697</v>
      </c>
      <c r="AN14" s="19" t="n">
        <v>0</v>
      </c>
      <c r="AO14" s="19"/>
      <c r="AP14" s="19" t="n">
        <v>0.0894696000706431</v>
      </c>
      <c r="AQ14" s="19" t="n">
        <v>0.023818356757863</v>
      </c>
      <c r="AR14" s="19" t="n">
        <v>0</v>
      </c>
      <c r="AS14" s="19" t="n">
        <v>0.108133555005477</v>
      </c>
      <c r="AT14" s="19" t="n">
        <v>0</v>
      </c>
      <c r="AU14" s="19"/>
      <c r="AV14" s="19" t="n">
        <v>0.0278914065865746</v>
      </c>
      <c r="AW14" s="19" t="n">
        <v>0.0449423644046946</v>
      </c>
      <c r="AX14" s="19" t="n">
        <v>0</v>
      </c>
      <c r="AY14" s="19" t="n">
        <v>0.124133514930601</v>
      </c>
      <c r="AZ14" s="19" t="n">
        <v>0</v>
      </c>
      <c r="BA14" s="19" t="n">
        <v>0</v>
      </c>
      <c r="BB14" s="19"/>
      <c r="BC14" s="19" t="n">
        <v>0.0322560321174985</v>
      </c>
      <c r="BD14" s="19" t="n">
        <v>0</v>
      </c>
      <c r="BE14" s="19" t="n">
        <v>0.0368285965920955</v>
      </c>
      <c r="BF14" s="19" t="n">
        <v>0.0917973812220438</v>
      </c>
      <c r="BG14" s="19" t="n">
        <v>0</v>
      </c>
    </row>
    <row r="15">
      <c r="B15" s="20" t="s">
        <v>722</v>
      </c>
      <c r="C15" s="19" t="n">
        <v>0.756046560744332</v>
      </c>
      <c r="D15" s="19" t="n">
        <v>0.729360732487355</v>
      </c>
      <c r="E15" s="19" t="n">
        <v>0.792527982525074</v>
      </c>
      <c r="F15" s="19"/>
      <c r="G15" s="19" t="n">
        <v>0.589774122673312</v>
      </c>
      <c r="H15" s="19" t="n">
        <v>0.640666754949452</v>
      </c>
      <c r="I15" s="19" t="n">
        <v>0.671406790165309</v>
      </c>
      <c r="J15" s="19" t="n">
        <v>0.888069871073018</v>
      </c>
      <c r="K15" s="19" t="n">
        <v>0.795851125098996</v>
      </c>
      <c r="L15" s="19" t="n">
        <v>0.856926542118501</v>
      </c>
      <c r="M15" s="19"/>
      <c r="N15" s="19" t="n">
        <v>0.810044948629271</v>
      </c>
      <c r="O15" s="19" t="n">
        <v>0.725710100032421</v>
      </c>
      <c r="P15" s="19" t="n">
        <v>0.752631462989657</v>
      </c>
      <c r="Q15" s="19" t="n">
        <v>0.732515324753749</v>
      </c>
      <c r="R15" s="19"/>
      <c r="S15" s="19" t="n">
        <v>0.771744567364577</v>
      </c>
      <c r="T15" s="19" t="n">
        <v>0.684423531955241</v>
      </c>
      <c r="U15" s="19" t="n">
        <v>0.76125032585713</v>
      </c>
      <c r="V15" s="19" t="n">
        <v>0.646730321281169</v>
      </c>
      <c r="W15" s="19" t="n">
        <v>0.465257186258146</v>
      </c>
      <c r="X15" s="19" t="n">
        <v>0.55877059941267</v>
      </c>
      <c r="Y15" s="19" t="n">
        <v>1</v>
      </c>
      <c r="Z15" s="19" t="n">
        <v>1</v>
      </c>
      <c r="AA15" s="19" t="n">
        <v>0.692390366948774</v>
      </c>
      <c r="AB15" s="19" t="n">
        <v>0.85825972715181</v>
      </c>
      <c r="AC15" s="19" t="n">
        <v>0.876948749587224</v>
      </c>
      <c r="AD15" s="19" t="n">
        <v>0.674546281438197</v>
      </c>
      <c r="AE15" s="19"/>
      <c r="AF15" s="19" t="n">
        <v>0.744186602891376</v>
      </c>
      <c r="AG15" s="19" t="n">
        <v>0.795874768957473</v>
      </c>
      <c r="AH15" s="19" t="n">
        <v>0.703670525529578</v>
      </c>
      <c r="AI15" s="19"/>
      <c r="AJ15" s="19" t="n">
        <v>0.763974164627232</v>
      </c>
      <c r="AK15" s="19" t="n">
        <v>0.837898073006824</v>
      </c>
      <c r="AL15" s="19" t="n">
        <v>1</v>
      </c>
      <c r="AM15" s="19" t="s">
        <v>697</v>
      </c>
      <c r="AN15" s="19" t="n">
        <v>0.599458706350176</v>
      </c>
      <c r="AO15" s="19"/>
      <c r="AP15" s="19" t="n">
        <v>0.665988599607485</v>
      </c>
      <c r="AQ15" s="19" t="n">
        <v>0.802270204230206</v>
      </c>
      <c r="AR15" s="19" t="n">
        <v>0.623252019877165</v>
      </c>
      <c r="AS15" s="19" t="n">
        <v>0.797943801134634</v>
      </c>
      <c r="AT15" s="19" t="n">
        <v>1</v>
      </c>
      <c r="AU15" s="19"/>
      <c r="AV15" s="19" t="n">
        <v>0.743174950301935</v>
      </c>
      <c r="AW15" s="19" t="n">
        <v>0.821946522333258</v>
      </c>
      <c r="AX15" s="19" t="n">
        <v>0.754034352924945</v>
      </c>
      <c r="AY15" s="19" t="n">
        <v>0.558091898271223</v>
      </c>
      <c r="AZ15" s="19" t="n">
        <v>1</v>
      </c>
      <c r="BA15" s="19" t="n">
        <v>0.656133351538354</v>
      </c>
      <c r="BB15" s="19"/>
      <c r="BC15" s="19" t="n">
        <v>0.791948620282413</v>
      </c>
      <c r="BD15" s="19" t="n">
        <v>0.761856216532761</v>
      </c>
      <c r="BE15" s="19" t="n">
        <v>0.805089677450061</v>
      </c>
      <c r="BF15" s="19" t="n">
        <v>0.711527493136885</v>
      </c>
      <c r="BG15" s="19" t="n">
        <v>0.637538138283733</v>
      </c>
    </row>
    <row r="16">
      <c r="B16" s="20" t="s">
        <v>100</v>
      </c>
      <c r="C16" s="21" t="n">
        <v>0.0261080112418033</v>
      </c>
      <c r="D16" s="21" t="n">
        <v>0.0394416115469953</v>
      </c>
      <c r="E16" s="21" t="n">
        <v>0.0139132709640241</v>
      </c>
      <c r="F16" s="21"/>
      <c r="G16" s="21" t="n">
        <v>0</v>
      </c>
      <c r="H16" s="21" t="n">
        <v>0</v>
      </c>
      <c r="I16" s="21" t="n">
        <v>0.0880641026288727</v>
      </c>
      <c r="J16" s="21" t="n">
        <v>0.0395229389817129</v>
      </c>
      <c r="K16" s="21" t="n">
        <v>0</v>
      </c>
      <c r="L16" s="21" t="n">
        <v>0</v>
      </c>
      <c r="M16" s="21"/>
      <c r="N16" s="21" t="n">
        <v>0</v>
      </c>
      <c r="O16" s="21" t="n">
        <v>0.0312749104774648</v>
      </c>
      <c r="P16" s="21" t="n">
        <v>0</v>
      </c>
      <c r="Q16" s="21" t="n">
        <v>0.0755459460921291</v>
      </c>
      <c r="R16" s="21"/>
      <c r="S16" s="21" t="n">
        <v>0</v>
      </c>
      <c r="T16" s="21" t="n">
        <v>0.0741298797033577</v>
      </c>
      <c r="U16" s="21" t="n">
        <v>0</v>
      </c>
      <c r="V16" s="21" t="n">
        <v>0</v>
      </c>
      <c r="W16" s="21" t="n">
        <v>0</v>
      </c>
      <c r="X16" s="21" t="n">
        <v>0</v>
      </c>
      <c r="Y16" s="21" t="n">
        <v>0</v>
      </c>
      <c r="Z16" s="21" t="n">
        <v>0</v>
      </c>
      <c r="AA16" s="21" t="n">
        <v>0.0744073274560708</v>
      </c>
      <c r="AB16" s="21" t="n">
        <v>0</v>
      </c>
      <c r="AC16" s="21" t="n">
        <v>0.0602425387242786</v>
      </c>
      <c r="AD16" s="21" t="n">
        <v>0</v>
      </c>
      <c r="AE16" s="21"/>
      <c r="AF16" s="21" t="n">
        <v>0.0507512187649153</v>
      </c>
      <c r="AG16" s="21" t="n">
        <v>0.0206158357328476</v>
      </c>
      <c r="AH16" s="21" t="n">
        <v>0</v>
      </c>
      <c r="AI16" s="21"/>
      <c r="AJ16" s="21" t="n">
        <v>0</v>
      </c>
      <c r="AK16" s="21" t="n">
        <v>0.0342018563024226</v>
      </c>
      <c r="AL16" s="21" t="n">
        <v>0</v>
      </c>
      <c r="AM16" s="21" t="s">
        <v>697</v>
      </c>
      <c r="AN16" s="21" t="n">
        <v>0</v>
      </c>
      <c r="AO16" s="21"/>
      <c r="AP16" s="21" t="n">
        <v>0</v>
      </c>
      <c r="AQ16" s="21" t="n">
        <v>0.0248595430165239</v>
      </c>
      <c r="AR16" s="21" t="n">
        <v>0.146323815673045</v>
      </c>
      <c r="AS16" s="21" t="n">
        <v>0</v>
      </c>
      <c r="AT16" s="21" t="n">
        <v>0</v>
      </c>
      <c r="AU16" s="21"/>
      <c r="AV16" s="21" t="n">
        <v>0.0291106405399446</v>
      </c>
      <c r="AW16" s="21" t="n">
        <v>0</v>
      </c>
      <c r="AX16" s="21" t="n">
        <v>0.133399965047301</v>
      </c>
      <c r="AY16" s="21" t="n">
        <v>0</v>
      </c>
      <c r="AZ16" s="21" t="n">
        <v>0</v>
      </c>
      <c r="BA16" s="21" t="n">
        <v>0.0915025622749251</v>
      </c>
      <c r="BB16" s="21"/>
      <c r="BC16" s="21" t="n">
        <v>0.0392604881891125</v>
      </c>
      <c r="BD16" s="21" t="n">
        <v>0.0347106687143194</v>
      </c>
      <c r="BE16" s="21" t="n">
        <v>0.0369480741790474</v>
      </c>
      <c r="BF16" s="21" t="n">
        <v>0</v>
      </c>
      <c r="BG16" s="21" t="n">
        <v>0</v>
      </c>
    </row>
    <row r="17">
      <c r="B17" s="18" t="s">
        <v>742</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56</v>
      </c>
      <c r="E7" s="11" t="n">
        <v>61</v>
      </c>
      <c r="F7" s="11"/>
      <c r="G7" s="11" t="n">
        <v>18</v>
      </c>
      <c r="H7" s="11" t="n">
        <v>12</v>
      </c>
      <c r="I7" s="11" t="n">
        <v>22</v>
      </c>
      <c r="J7" s="11" t="n">
        <v>27</v>
      </c>
      <c r="K7" s="11" t="n">
        <v>16</v>
      </c>
      <c r="L7" s="11" t="n">
        <v>23</v>
      </c>
      <c r="M7" s="11"/>
      <c r="N7" s="11" t="n">
        <v>32</v>
      </c>
      <c r="O7" s="11" t="n">
        <v>30</v>
      </c>
      <c r="P7" s="11" t="n">
        <v>27</v>
      </c>
      <c r="Q7" s="11" t="n">
        <v>29</v>
      </c>
      <c r="R7" s="11"/>
      <c r="S7" s="11" t="n">
        <v>9</v>
      </c>
      <c r="T7" s="11" t="n">
        <v>16</v>
      </c>
      <c r="U7" s="11" t="n">
        <v>13</v>
      </c>
      <c r="V7" s="11" t="n">
        <v>6</v>
      </c>
      <c r="W7" s="11" t="n">
        <v>7</v>
      </c>
      <c r="X7" s="11" t="n">
        <v>7</v>
      </c>
      <c r="Y7" s="11" t="n">
        <v>16</v>
      </c>
      <c r="Z7" s="11" t="n">
        <v>3</v>
      </c>
      <c r="AA7" s="11" t="n">
        <v>14</v>
      </c>
      <c r="AB7" s="11" t="n">
        <v>8</v>
      </c>
      <c r="AC7" s="11" t="n">
        <v>16</v>
      </c>
      <c r="AD7" s="11" t="n">
        <v>3</v>
      </c>
      <c r="AE7" s="11"/>
      <c r="AF7" s="11" t="n">
        <v>41</v>
      </c>
      <c r="AG7" s="11" t="n">
        <v>48</v>
      </c>
      <c r="AH7" s="11" t="n">
        <v>15</v>
      </c>
      <c r="AI7" s="11"/>
      <c r="AJ7" s="11" t="n">
        <v>41</v>
      </c>
      <c r="AK7" s="11" t="n">
        <v>30</v>
      </c>
      <c r="AL7" s="11" t="n">
        <v>5</v>
      </c>
      <c r="AM7" s="11" t="s">
        <v>696</v>
      </c>
      <c r="AN7" s="11" t="n">
        <v>15</v>
      </c>
      <c r="AO7" s="11"/>
      <c r="AP7" s="11" t="n">
        <v>22</v>
      </c>
      <c r="AQ7" s="11" t="n">
        <v>42</v>
      </c>
      <c r="AR7" s="11" t="n">
        <v>8</v>
      </c>
      <c r="AS7" s="11" t="n">
        <v>12</v>
      </c>
      <c r="AT7" s="11" t="n">
        <v>7</v>
      </c>
      <c r="AU7" s="11"/>
      <c r="AV7" s="11" t="n">
        <v>36</v>
      </c>
      <c r="AW7" s="11" t="n">
        <v>22</v>
      </c>
      <c r="AX7" s="11" t="n">
        <v>9</v>
      </c>
      <c r="AY7" s="11" t="n">
        <v>18</v>
      </c>
      <c r="AZ7" s="11" t="n">
        <v>9</v>
      </c>
      <c r="BA7" s="11" t="n">
        <v>9</v>
      </c>
      <c r="BB7" s="11"/>
      <c r="BC7" s="11" t="n">
        <v>31</v>
      </c>
      <c r="BD7" s="11" t="n">
        <v>25</v>
      </c>
      <c r="BE7" s="11" t="n">
        <v>28</v>
      </c>
      <c r="BF7" s="11" t="n">
        <v>13</v>
      </c>
      <c r="BG7" s="11" t="n">
        <v>5</v>
      </c>
    </row>
    <row r="8" ht="30" customHeight="1">
      <c r="B8" s="12" t="s">
        <v>20</v>
      </c>
      <c r="C8" s="12" t="n">
        <v>115</v>
      </c>
      <c r="D8" s="12" t="n">
        <v>56</v>
      </c>
      <c r="E8" s="12" t="n">
        <v>59</v>
      </c>
      <c r="F8" s="12"/>
      <c r="G8" s="12" t="n">
        <v>17</v>
      </c>
      <c r="H8" s="12" t="n">
        <v>13</v>
      </c>
      <c r="I8" s="12" t="n">
        <v>23</v>
      </c>
      <c r="J8" s="12" t="n">
        <v>25</v>
      </c>
      <c r="K8" s="12" t="n">
        <v>15</v>
      </c>
      <c r="L8" s="12" t="n">
        <v>23</v>
      </c>
      <c r="M8" s="12"/>
      <c r="N8" s="12" t="n">
        <v>31</v>
      </c>
      <c r="O8" s="12" t="n">
        <v>32</v>
      </c>
      <c r="P8" s="12" t="n">
        <v>26</v>
      </c>
      <c r="Q8" s="12" t="n">
        <v>27</v>
      </c>
      <c r="R8" s="12"/>
      <c r="S8" s="12" t="n">
        <v>8</v>
      </c>
      <c r="T8" s="12" t="n">
        <v>16</v>
      </c>
      <c r="U8" s="12" t="n">
        <v>13</v>
      </c>
      <c r="V8" s="12" t="n">
        <v>7</v>
      </c>
      <c r="W8" s="12" t="n">
        <v>7</v>
      </c>
      <c r="X8" s="12" t="n">
        <v>9</v>
      </c>
      <c r="Y8" s="12" t="n">
        <v>15</v>
      </c>
      <c r="Z8" s="12" t="n">
        <v>3</v>
      </c>
      <c r="AA8" s="12" t="n">
        <v>13</v>
      </c>
      <c r="AB8" s="12" t="n">
        <v>7</v>
      </c>
      <c r="AC8" s="12" t="n">
        <v>14</v>
      </c>
      <c r="AD8" s="12" t="n">
        <v>3</v>
      </c>
      <c r="AE8" s="12"/>
      <c r="AF8" s="12" t="n">
        <v>40</v>
      </c>
      <c r="AG8" s="12" t="n">
        <v>48</v>
      </c>
      <c r="AH8" s="12" t="n">
        <v>15</v>
      </c>
      <c r="AI8" s="12"/>
      <c r="AJ8" s="12" t="n">
        <v>41</v>
      </c>
      <c r="AK8" s="12" t="n">
        <v>29</v>
      </c>
      <c r="AL8" s="12" t="n">
        <v>5</v>
      </c>
      <c r="AM8" s="12" t="s">
        <v>696</v>
      </c>
      <c r="AN8" s="12" t="n">
        <v>15</v>
      </c>
      <c r="AO8" s="12"/>
      <c r="AP8" s="12" t="n">
        <v>22</v>
      </c>
      <c r="AQ8" s="12" t="n">
        <v>40</v>
      </c>
      <c r="AR8" s="12" t="n">
        <v>8</v>
      </c>
      <c r="AS8" s="12" t="n">
        <v>12</v>
      </c>
      <c r="AT8" s="12" t="n">
        <v>8</v>
      </c>
      <c r="AU8" s="12"/>
      <c r="AV8" s="12" t="n">
        <v>34</v>
      </c>
      <c r="AW8" s="12" t="n">
        <v>22</v>
      </c>
      <c r="AX8" s="12" t="n">
        <v>9</v>
      </c>
      <c r="AY8" s="12" t="n">
        <v>18</v>
      </c>
      <c r="AZ8" s="12" t="n">
        <v>10</v>
      </c>
      <c r="BA8" s="12" t="n">
        <v>9</v>
      </c>
      <c r="BB8" s="12"/>
      <c r="BC8" s="12" t="n">
        <v>31</v>
      </c>
      <c r="BD8" s="12" t="n">
        <v>24</v>
      </c>
      <c r="BE8" s="12" t="n">
        <v>27</v>
      </c>
      <c r="BF8" s="12" t="n">
        <v>14</v>
      </c>
      <c r="BG8" s="12" t="n">
        <v>5</v>
      </c>
    </row>
    <row r="9">
      <c r="B9" s="20" t="s">
        <v>725</v>
      </c>
      <c r="C9" s="19" t="n">
        <v>0.750874086095146</v>
      </c>
      <c r="D9" s="19" t="n">
        <v>0.720655811858894</v>
      </c>
      <c r="E9" s="19" t="n">
        <v>0.790612294872603</v>
      </c>
      <c r="F9" s="19"/>
      <c r="G9" s="19" t="n">
        <v>0.629021417553101</v>
      </c>
      <c r="H9" s="19" t="n">
        <v>0.497166714229142</v>
      </c>
      <c r="I9" s="19" t="n">
        <v>0.713481214824835</v>
      </c>
      <c r="J9" s="19" t="n">
        <v>0.89669590813838</v>
      </c>
      <c r="K9" s="19" t="n">
        <v>0.674503333378501</v>
      </c>
      <c r="L9" s="19" t="n">
        <v>0.910842250020816</v>
      </c>
      <c r="M9" s="19"/>
      <c r="N9" s="19" t="n">
        <v>0.798957116547885</v>
      </c>
      <c r="O9" s="19" t="n">
        <v>0.696808237444062</v>
      </c>
      <c r="P9" s="19" t="n">
        <v>0.772546227069692</v>
      </c>
      <c r="Q9" s="19" t="n">
        <v>0.737959520696644</v>
      </c>
      <c r="R9" s="19"/>
      <c r="S9" s="19" t="n">
        <v>0.771744567364577</v>
      </c>
      <c r="T9" s="19" t="n">
        <v>0.756212098071112</v>
      </c>
      <c r="U9" s="19" t="n">
        <v>0.76125032585713</v>
      </c>
      <c r="V9" s="19" t="n">
        <v>0.646730321281169</v>
      </c>
      <c r="W9" s="19" t="n">
        <v>0.692110314215684</v>
      </c>
      <c r="X9" s="19" t="n">
        <v>0.582595354916537</v>
      </c>
      <c r="Y9" s="19" t="n">
        <v>0.889101853023889</v>
      </c>
      <c r="Z9" s="19" t="n">
        <v>0.648646590533035</v>
      </c>
      <c r="AA9" s="19" t="n">
        <v>0.692390366948774</v>
      </c>
      <c r="AB9" s="19" t="n">
        <v>0.712144246822471</v>
      </c>
      <c r="AC9" s="19" t="n">
        <v>0.879411100284978</v>
      </c>
      <c r="AD9" s="19" t="n">
        <v>0.674546281438197</v>
      </c>
      <c r="AE9" s="19"/>
      <c r="AF9" s="19" t="n">
        <v>0.827680446714185</v>
      </c>
      <c r="AG9" s="19" t="n">
        <v>0.736363494305673</v>
      </c>
      <c r="AH9" s="19" t="n">
        <v>0.585936542830045</v>
      </c>
      <c r="AI9" s="19"/>
      <c r="AJ9" s="19" t="n">
        <v>0.796052468644904</v>
      </c>
      <c r="AK9" s="19" t="n">
        <v>0.870667461191103</v>
      </c>
      <c r="AL9" s="19" t="n">
        <v>0.789160182448117</v>
      </c>
      <c r="AM9" s="19" t="s">
        <v>697</v>
      </c>
      <c r="AN9" s="19" t="n">
        <v>0.494328343286084</v>
      </c>
      <c r="AO9" s="19"/>
      <c r="AP9" s="19" t="n">
        <v>0.730393132778804</v>
      </c>
      <c r="AQ9" s="19" t="n">
        <v>0.842756063500461</v>
      </c>
      <c r="AR9" s="19" t="n">
        <v>0.500784939578272</v>
      </c>
      <c r="AS9" s="19" t="n">
        <v>0.743193894215235</v>
      </c>
      <c r="AT9" s="19" t="n">
        <v>0.877466192708914</v>
      </c>
      <c r="AU9" s="19"/>
      <c r="AV9" s="19" t="n">
        <v>0.790584079881823</v>
      </c>
      <c r="AW9" s="19" t="n">
        <v>0.786108031812533</v>
      </c>
      <c r="AX9" s="19" t="n">
        <v>0.64238400977218</v>
      </c>
      <c r="AY9" s="19" t="n">
        <v>0.576907321939243</v>
      </c>
      <c r="AZ9" s="19" t="n">
        <v>0.904256544709554</v>
      </c>
      <c r="BA9" s="19" t="n">
        <v>0.765216519637402</v>
      </c>
      <c r="BB9" s="19"/>
      <c r="BC9" s="19" t="n">
        <v>0.796022479291237</v>
      </c>
      <c r="BD9" s="19" t="n">
        <v>0.763817142908517</v>
      </c>
      <c r="BE9" s="19" t="n">
        <v>0.765446192901646</v>
      </c>
      <c r="BF9" s="19" t="n">
        <v>0.654957394223956</v>
      </c>
      <c r="BG9" s="19" t="n">
        <v>0.357976657096133</v>
      </c>
    </row>
    <row r="10">
      <c r="B10" s="20" t="s">
        <v>689</v>
      </c>
      <c r="C10" s="19" t="n">
        <v>0.0625725981679115</v>
      </c>
      <c r="D10" s="19" t="n">
        <v>0.0715546924233697</v>
      </c>
      <c r="E10" s="19" t="n">
        <v>0.0550297068230518</v>
      </c>
      <c r="F10" s="19"/>
      <c r="G10" s="19" t="n">
        <v>0.057225385268874</v>
      </c>
      <c r="H10" s="19" t="n">
        <v>0.177289018729025</v>
      </c>
      <c r="I10" s="19" t="n">
        <v>0.0418132466611541</v>
      </c>
      <c r="J10" s="19" t="n">
        <v>0.0704262924209394</v>
      </c>
      <c r="K10" s="19" t="n">
        <v>0.0853903498061793</v>
      </c>
      <c r="L10" s="19" t="n">
        <v>0</v>
      </c>
      <c r="M10" s="19"/>
      <c r="N10" s="19" t="n">
        <v>0.0270931106714358</v>
      </c>
      <c r="O10" s="19" t="n">
        <v>0.105113406881981</v>
      </c>
      <c r="P10" s="19" t="n">
        <v>0.0373248415837301</v>
      </c>
      <c r="Q10" s="19" t="n">
        <v>0.0779286436472948</v>
      </c>
      <c r="R10" s="19"/>
      <c r="S10" s="19" t="n">
        <v>0</v>
      </c>
      <c r="T10" s="19" t="n">
        <v>0</v>
      </c>
      <c r="U10" s="19" t="n">
        <v>0</v>
      </c>
      <c r="V10" s="19" t="n">
        <v>0</v>
      </c>
      <c r="W10" s="19" t="n">
        <v>0.132745811768449</v>
      </c>
      <c r="X10" s="19" t="n">
        <v>0.303602636666068</v>
      </c>
      <c r="Y10" s="19" t="n">
        <v>0.0523702644896748</v>
      </c>
      <c r="Z10" s="19" t="n">
        <v>0.351353409466965</v>
      </c>
      <c r="AA10" s="19" t="n">
        <v>0.0744073274560708</v>
      </c>
      <c r="AB10" s="19" t="n">
        <v>0</v>
      </c>
      <c r="AC10" s="19" t="n">
        <v>0</v>
      </c>
      <c r="AD10" s="19" t="n">
        <v>0.325453718561803</v>
      </c>
      <c r="AE10" s="19"/>
      <c r="AF10" s="19" t="n">
        <v>0</v>
      </c>
      <c r="AG10" s="19" t="n">
        <v>0.0668116413656422</v>
      </c>
      <c r="AH10" s="19" t="n">
        <v>0.272592695255005</v>
      </c>
      <c r="AI10" s="19"/>
      <c r="AJ10" s="19" t="n">
        <v>0.0334418604876343</v>
      </c>
      <c r="AK10" s="19" t="n">
        <v>0.0342018563024226</v>
      </c>
      <c r="AL10" s="19" t="n">
        <v>0</v>
      </c>
      <c r="AM10" s="19" t="s">
        <v>697</v>
      </c>
      <c r="AN10" s="19" t="n">
        <v>0.20590509519903</v>
      </c>
      <c r="AO10" s="19"/>
      <c r="AP10" s="19" t="n">
        <v>0</v>
      </c>
      <c r="AQ10" s="19" t="n">
        <v>0.0837033726010451</v>
      </c>
      <c r="AR10" s="19" t="n">
        <v>0</v>
      </c>
      <c r="AS10" s="19" t="n">
        <v>0</v>
      </c>
      <c r="AT10" s="19" t="n">
        <v>0.122533807291086</v>
      </c>
      <c r="AU10" s="19"/>
      <c r="AV10" s="19" t="n">
        <v>0.0980170387746246</v>
      </c>
      <c r="AW10" s="19" t="n">
        <v>0</v>
      </c>
      <c r="AX10" s="19" t="n">
        <v>0</v>
      </c>
      <c r="AY10" s="19" t="n">
        <v>0</v>
      </c>
      <c r="AZ10" s="19" t="n">
        <v>0.095743455290446</v>
      </c>
      <c r="BA10" s="19" t="n">
        <v>0</v>
      </c>
      <c r="BB10" s="19"/>
      <c r="BC10" s="19" t="n">
        <v>0.0428516229954173</v>
      </c>
      <c r="BD10" s="19" t="n">
        <v>0.0684071037543768</v>
      </c>
      <c r="BE10" s="19" t="n">
        <v>0.0730681116428255</v>
      </c>
      <c r="BF10" s="19" t="n">
        <v>0.0988887063380226</v>
      </c>
      <c r="BG10" s="19" t="n">
        <v>0.205766968135116</v>
      </c>
    </row>
    <row r="11">
      <c r="B11" s="20" t="s">
        <v>690</v>
      </c>
      <c r="C11" s="19" t="n">
        <v>0.0277650338684945</v>
      </c>
      <c r="D11" s="19" t="n">
        <v>0.0229430320775517</v>
      </c>
      <c r="E11" s="19" t="n">
        <v>0.0327309949090958</v>
      </c>
      <c r="F11" s="19"/>
      <c r="G11" s="19" t="n">
        <v>0.0635452983841729</v>
      </c>
      <c r="H11" s="19" t="n">
        <v>0</v>
      </c>
      <c r="I11" s="19" t="n">
        <v>0.092702797972803</v>
      </c>
      <c r="J11" s="19" t="n">
        <v>0</v>
      </c>
      <c r="K11" s="19" t="n">
        <v>0</v>
      </c>
      <c r="L11" s="19" t="n">
        <v>0</v>
      </c>
      <c r="M11" s="19"/>
      <c r="N11" s="19" t="n">
        <v>0.0685452207326145</v>
      </c>
      <c r="O11" s="19" t="n">
        <v>0.0339505769135458</v>
      </c>
      <c r="P11" s="19" t="n">
        <v>0</v>
      </c>
      <c r="Q11" s="19" t="n">
        <v>0</v>
      </c>
      <c r="R11" s="19"/>
      <c r="S11" s="19" t="n">
        <v>0.129227544305397</v>
      </c>
      <c r="T11" s="19" t="n">
        <v>0</v>
      </c>
      <c r="U11" s="19" t="n">
        <v>0</v>
      </c>
      <c r="V11" s="19" t="n">
        <v>0</v>
      </c>
      <c r="W11" s="19" t="n">
        <v>0.175143874015868</v>
      </c>
      <c r="X11" s="19" t="n">
        <v>0</v>
      </c>
      <c r="Y11" s="19" t="n">
        <v>0</v>
      </c>
      <c r="Z11" s="19" t="n">
        <v>0</v>
      </c>
      <c r="AA11" s="19" t="n">
        <v>0</v>
      </c>
      <c r="AB11" s="19" t="n">
        <v>0</v>
      </c>
      <c r="AC11" s="19" t="n">
        <v>0.0628087116884978</v>
      </c>
      <c r="AD11" s="19" t="n">
        <v>0</v>
      </c>
      <c r="AE11" s="19"/>
      <c r="AF11" s="19" t="n">
        <v>0.0269262260149627</v>
      </c>
      <c r="AG11" s="19" t="n">
        <v>0.0444034736418818</v>
      </c>
      <c r="AH11" s="19" t="n">
        <v>0</v>
      </c>
      <c r="AI11" s="19"/>
      <c r="AJ11" s="19" t="n">
        <v>0.0310437392664869</v>
      </c>
      <c r="AK11" s="19" t="n">
        <v>0.0666793122141402</v>
      </c>
      <c r="AL11" s="19" t="n">
        <v>0</v>
      </c>
      <c r="AM11" s="19" t="s">
        <v>697</v>
      </c>
      <c r="AN11" s="19" t="n">
        <v>0</v>
      </c>
      <c r="AO11" s="19"/>
      <c r="AP11" s="19" t="n">
        <v>0.0387115746767542</v>
      </c>
      <c r="AQ11" s="19" t="n">
        <v>0.026986354695603</v>
      </c>
      <c r="AR11" s="19" t="n">
        <v>0</v>
      </c>
      <c r="AS11" s="19" t="n">
        <v>0.108133555005477</v>
      </c>
      <c r="AT11" s="19" t="n">
        <v>0</v>
      </c>
      <c r="AU11" s="19"/>
      <c r="AV11" s="19" t="n">
        <v>0.0316011469118709</v>
      </c>
      <c r="AW11" s="19" t="n">
        <v>0.0389574609455041</v>
      </c>
      <c r="AX11" s="19" t="n">
        <v>0</v>
      </c>
      <c r="AY11" s="19" t="n">
        <v>0.0699175931063317</v>
      </c>
      <c r="AZ11" s="19" t="n">
        <v>0</v>
      </c>
      <c r="BA11" s="19" t="n">
        <v>0</v>
      </c>
      <c r="BB11" s="19"/>
      <c r="BC11" s="19" t="n">
        <v>0</v>
      </c>
      <c r="BD11" s="19" t="n">
        <v>0.0361892514817611</v>
      </c>
      <c r="BE11" s="19" t="n">
        <v>0</v>
      </c>
      <c r="BF11" s="19" t="n">
        <v>0.0917973812220438</v>
      </c>
      <c r="BG11" s="19" t="n">
        <v>0</v>
      </c>
    </row>
    <row r="12">
      <c r="B12" s="20" t="s">
        <v>691</v>
      </c>
      <c r="C12" s="19" t="n">
        <v>0.0548646479706408</v>
      </c>
      <c r="D12" s="19" t="n">
        <v>0.0389326225805372</v>
      </c>
      <c r="E12" s="19" t="n">
        <v>0.0707215036555861</v>
      </c>
      <c r="F12" s="19"/>
      <c r="G12" s="19" t="n">
        <v>0.190528080108259</v>
      </c>
      <c r="H12" s="19" t="n">
        <v>0.100771249680999</v>
      </c>
      <c r="I12" s="19" t="n">
        <v>0</v>
      </c>
      <c r="J12" s="19" t="n">
        <v>0.032877799440681</v>
      </c>
      <c r="K12" s="19" t="n">
        <v>0</v>
      </c>
      <c r="L12" s="19" t="n">
        <v>0.0455427659520392</v>
      </c>
      <c r="M12" s="19"/>
      <c r="N12" s="19" t="n">
        <v>0.040533824883833</v>
      </c>
      <c r="O12" s="19" t="n">
        <v>0.0984449268423432</v>
      </c>
      <c r="P12" s="19" t="n">
        <v>0</v>
      </c>
      <c r="Q12" s="19" t="n">
        <v>0.0730980424739649</v>
      </c>
      <c r="R12" s="19"/>
      <c r="S12" s="19" t="n">
        <v>0.0990278883300258</v>
      </c>
      <c r="T12" s="19" t="n">
        <v>0</v>
      </c>
      <c r="U12" s="19" t="n">
        <v>0.0940433533798335</v>
      </c>
      <c r="V12" s="19" t="n">
        <v>0.160801269124277</v>
      </c>
      <c r="W12" s="19" t="n">
        <v>0</v>
      </c>
      <c r="X12" s="19" t="n">
        <v>0</v>
      </c>
      <c r="Y12" s="19" t="n">
        <v>0</v>
      </c>
      <c r="Z12" s="19" t="n">
        <v>0</v>
      </c>
      <c r="AA12" s="19" t="n">
        <v>0.15676917709331</v>
      </c>
      <c r="AB12" s="19" t="n">
        <v>0.14174027284819</v>
      </c>
      <c r="AC12" s="19" t="n">
        <v>0</v>
      </c>
      <c r="AD12" s="19" t="n">
        <v>0</v>
      </c>
      <c r="AE12" s="19"/>
      <c r="AF12" s="19" t="n">
        <v>0.0258167430193254</v>
      </c>
      <c r="AG12" s="19" t="n">
        <v>0.0434073587630874</v>
      </c>
      <c r="AH12" s="19" t="n">
        <v>0.141470761914951</v>
      </c>
      <c r="AI12" s="19"/>
      <c r="AJ12" s="19" t="n">
        <v>0.0250507403864146</v>
      </c>
      <c r="AK12" s="19" t="n">
        <v>0.0284513702923342</v>
      </c>
      <c r="AL12" s="19" t="n">
        <v>0</v>
      </c>
      <c r="AM12" s="19" t="s">
        <v>697</v>
      </c>
      <c r="AN12" s="19" t="n">
        <v>0.155160346675636</v>
      </c>
      <c r="AO12" s="19"/>
      <c r="AP12" s="19" t="n">
        <v>0.10849550447091</v>
      </c>
      <c r="AQ12" s="19" t="n">
        <v>0.0465542092028908</v>
      </c>
      <c r="AR12" s="19" t="n">
        <v>0</v>
      </c>
      <c r="AS12" s="19" t="n">
        <v>0</v>
      </c>
      <c r="AT12" s="19" t="n">
        <v>0</v>
      </c>
      <c r="AU12" s="19"/>
      <c r="AV12" s="19" t="n">
        <v>0.0242161596764072</v>
      </c>
      <c r="AW12" s="19" t="n">
        <v>0.0517572662377134</v>
      </c>
      <c r="AX12" s="19" t="n">
        <v>0</v>
      </c>
      <c r="AY12" s="19" t="n">
        <v>0.182566411715898</v>
      </c>
      <c r="AZ12" s="19" t="n">
        <v>0</v>
      </c>
      <c r="BA12" s="19" t="n">
        <v>0.116315277825742</v>
      </c>
      <c r="BB12" s="19"/>
      <c r="BC12" s="19" t="n">
        <v>0.0608029787934738</v>
      </c>
      <c r="BD12" s="19" t="n">
        <v>0.0922026857521634</v>
      </c>
      <c r="BE12" s="19" t="n">
        <v>0.0470595982499992</v>
      </c>
      <c r="BF12" s="19" t="n">
        <v>0</v>
      </c>
      <c r="BG12" s="19" t="n">
        <v>0.220452819610706</v>
      </c>
    </row>
    <row r="13">
      <c r="B13" s="20" t="s">
        <v>692</v>
      </c>
      <c r="C13" s="19" t="n">
        <v>0</v>
      </c>
      <c r="D13" s="19" t="n">
        <v>0</v>
      </c>
      <c r="E13" s="19" t="n">
        <v>0</v>
      </c>
      <c r="F13" s="19"/>
      <c r="G13" s="19" t="n">
        <v>0</v>
      </c>
      <c r="H13" s="19" t="n">
        <v>0</v>
      </c>
      <c r="I13" s="19" t="n">
        <v>0</v>
      </c>
      <c r="J13" s="19" t="n">
        <v>0</v>
      </c>
      <c r="K13" s="19" t="n">
        <v>0</v>
      </c>
      <c r="L13" s="19" t="n">
        <v>0</v>
      </c>
      <c r="M13" s="19"/>
      <c r="N13" s="19" t="n">
        <v>0</v>
      </c>
      <c r="O13" s="19" t="n">
        <v>0</v>
      </c>
      <c r="P13" s="19" t="n">
        <v>0</v>
      </c>
      <c r="Q13" s="19" t="n">
        <v>0</v>
      </c>
      <c r="R13" s="19"/>
      <c r="S13" s="19" t="n">
        <v>0</v>
      </c>
      <c r="T13" s="19" t="n">
        <v>0</v>
      </c>
      <c r="U13" s="19" t="n">
        <v>0</v>
      </c>
      <c r="V13" s="19" t="n">
        <v>0</v>
      </c>
      <c r="W13" s="19" t="n">
        <v>0</v>
      </c>
      <c r="X13" s="19" t="n">
        <v>0</v>
      </c>
      <c r="Y13" s="19" t="n">
        <v>0</v>
      </c>
      <c r="Z13" s="19" t="n">
        <v>0</v>
      </c>
      <c r="AA13" s="19" t="n">
        <v>0</v>
      </c>
      <c r="AB13" s="19" t="n">
        <v>0</v>
      </c>
      <c r="AC13" s="19" t="n">
        <v>0</v>
      </c>
      <c r="AD13" s="19" t="n">
        <v>0</v>
      </c>
      <c r="AE13" s="19"/>
      <c r="AF13" s="19" t="n">
        <v>0</v>
      </c>
      <c r="AG13" s="19" t="n">
        <v>0</v>
      </c>
      <c r="AH13" s="19" t="n">
        <v>0</v>
      </c>
      <c r="AI13" s="19"/>
      <c r="AJ13" s="19" t="n">
        <v>0</v>
      </c>
      <c r="AK13" s="19" t="n">
        <v>0</v>
      </c>
      <c r="AL13" s="19" t="n">
        <v>0</v>
      </c>
      <c r="AM13" s="19" t="s">
        <v>697</v>
      </c>
      <c r="AN13" s="19" t="n">
        <v>0</v>
      </c>
      <c r="AO13" s="19"/>
      <c r="AP13" s="19" t="n">
        <v>0</v>
      </c>
      <c r="AQ13" s="19" t="n">
        <v>0</v>
      </c>
      <c r="AR13" s="19" t="n">
        <v>0</v>
      </c>
      <c r="AS13" s="19" t="n">
        <v>0</v>
      </c>
      <c r="AT13" s="19" t="n">
        <v>0</v>
      </c>
      <c r="AU13" s="19"/>
      <c r="AV13" s="19" t="n">
        <v>0</v>
      </c>
      <c r="AW13" s="19" t="n">
        <v>0</v>
      </c>
      <c r="AX13" s="19" t="n">
        <v>0</v>
      </c>
      <c r="AY13" s="19" t="n">
        <v>0</v>
      </c>
      <c r="AZ13" s="19" t="n">
        <v>0</v>
      </c>
      <c r="BA13" s="19" t="n">
        <v>0</v>
      </c>
      <c r="BB13" s="19"/>
      <c r="BC13" s="19" t="n">
        <v>0</v>
      </c>
      <c r="BD13" s="19" t="n">
        <v>0</v>
      </c>
      <c r="BE13" s="19" t="n">
        <v>0</v>
      </c>
      <c r="BF13" s="19" t="n">
        <v>0</v>
      </c>
      <c r="BG13" s="19" t="n">
        <v>0</v>
      </c>
    </row>
    <row r="14">
      <c r="B14" s="20" t="s">
        <v>598</v>
      </c>
      <c r="C14" s="19" t="n">
        <v>0.0360601935171859</v>
      </c>
      <c r="D14" s="19" t="n">
        <v>0.0567134261487929</v>
      </c>
      <c r="E14" s="19" t="n">
        <v>0.0171055781874093</v>
      </c>
      <c r="F14" s="19"/>
      <c r="G14" s="19" t="n">
        <v>0.0596798186855926</v>
      </c>
      <c r="H14" s="19" t="n">
        <v>0.14350004072031</v>
      </c>
      <c r="I14" s="19" t="n">
        <v>0.0591364979946972</v>
      </c>
      <c r="J14" s="19" t="n">
        <v>0</v>
      </c>
      <c r="K14" s="19" t="n">
        <v>0</v>
      </c>
      <c r="L14" s="19" t="n">
        <v>0</v>
      </c>
      <c r="M14" s="19"/>
      <c r="N14" s="19" t="n">
        <v>0.0648707271642316</v>
      </c>
      <c r="O14" s="19" t="n">
        <v>0</v>
      </c>
      <c r="P14" s="19" t="n">
        <v>0.0828069481425793</v>
      </c>
      <c r="Q14" s="19" t="n">
        <v>0</v>
      </c>
      <c r="R14" s="19"/>
      <c r="S14" s="19" t="n">
        <v>0</v>
      </c>
      <c r="T14" s="19" t="n">
        <v>0</v>
      </c>
      <c r="U14" s="19" t="n">
        <v>0.0752777887380911</v>
      </c>
      <c r="V14" s="19" t="n">
        <v>0.192468409594555</v>
      </c>
      <c r="W14" s="19" t="n">
        <v>0</v>
      </c>
      <c r="X14" s="19" t="n">
        <v>0.113802008417395</v>
      </c>
      <c r="Y14" s="19" t="n">
        <v>0</v>
      </c>
      <c r="Z14" s="19" t="n">
        <v>0</v>
      </c>
      <c r="AA14" s="19" t="n">
        <v>0</v>
      </c>
      <c r="AB14" s="19" t="n">
        <v>0</v>
      </c>
      <c r="AC14" s="19" t="n">
        <v>0.0577801880265239</v>
      </c>
      <c r="AD14" s="19" t="n">
        <v>0</v>
      </c>
      <c r="AE14" s="19"/>
      <c r="AF14" s="19" t="n">
        <v>0</v>
      </c>
      <c r="AG14" s="19" t="n">
        <v>0.065717125076179</v>
      </c>
      <c r="AH14" s="19" t="n">
        <v>0</v>
      </c>
      <c r="AI14" s="19"/>
      <c r="AJ14" s="19" t="n">
        <v>0</v>
      </c>
      <c r="AK14" s="19" t="n">
        <v>0</v>
      </c>
      <c r="AL14" s="19" t="n">
        <v>0.210839817551883</v>
      </c>
      <c r="AM14" s="19" t="s">
        <v>697</v>
      </c>
      <c r="AN14" s="19" t="n">
        <v>0.144606214839249</v>
      </c>
      <c r="AO14" s="19"/>
      <c r="AP14" s="19" t="n">
        <v>0.0356122901345117</v>
      </c>
      <c r="AQ14" s="19" t="n">
        <v>0</v>
      </c>
      <c r="AR14" s="19" t="n">
        <v>0.122467080298893</v>
      </c>
      <c r="AS14" s="19" t="n">
        <v>0</v>
      </c>
      <c r="AT14" s="19" t="n">
        <v>0</v>
      </c>
      <c r="AU14" s="19"/>
      <c r="AV14" s="19" t="n">
        <v>0.0296788395980994</v>
      </c>
      <c r="AW14" s="19" t="n">
        <v>0.0358384905207252</v>
      </c>
      <c r="AX14" s="19" t="n">
        <v>0.111650343152765</v>
      </c>
      <c r="AY14" s="19" t="n">
        <v>0.07447915163961</v>
      </c>
      <c r="AZ14" s="19" t="n">
        <v>0</v>
      </c>
      <c r="BA14" s="19" t="n">
        <v>0</v>
      </c>
      <c r="BB14" s="19"/>
      <c r="BC14" s="19" t="n">
        <v>0.0328802576220854</v>
      </c>
      <c r="BD14" s="19" t="n">
        <v>0</v>
      </c>
      <c r="BE14" s="19" t="n">
        <v>0</v>
      </c>
      <c r="BF14" s="19" t="n">
        <v>0.154356518215978</v>
      </c>
      <c r="BG14" s="19" t="n">
        <v>0.215803555158045</v>
      </c>
    </row>
    <row r="15">
      <c r="B15" s="20" t="s">
        <v>726</v>
      </c>
      <c r="C15" s="19" t="n">
        <v>0.0408268522984183</v>
      </c>
      <c r="D15" s="19" t="n">
        <v>0.0498163228422372</v>
      </c>
      <c r="E15" s="19" t="n">
        <v>0.0180134868525735</v>
      </c>
      <c r="F15" s="19"/>
      <c r="G15" s="19" t="n">
        <v>0</v>
      </c>
      <c r="H15" s="19" t="n">
        <v>0.081272976640524</v>
      </c>
      <c r="I15" s="19" t="n">
        <v>0</v>
      </c>
      <c r="J15" s="19" t="n">
        <v>0</v>
      </c>
      <c r="K15" s="19" t="n">
        <v>0.240106316815319</v>
      </c>
      <c r="L15" s="19" t="n">
        <v>0</v>
      </c>
      <c r="M15" s="19"/>
      <c r="N15" s="19" t="n">
        <v>0</v>
      </c>
      <c r="O15" s="19" t="n">
        <v>0.065682851918068</v>
      </c>
      <c r="P15" s="19" t="n">
        <v>0.0333638384397447</v>
      </c>
      <c r="Q15" s="19" t="n">
        <v>0.0660663770368026</v>
      </c>
      <c r="R15" s="19"/>
      <c r="S15" s="19" t="n">
        <v>0</v>
      </c>
      <c r="T15" s="19" t="n">
        <v>0.108960492108014</v>
      </c>
      <c r="U15" s="19" t="n">
        <v>0</v>
      </c>
      <c r="V15" s="19" t="n">
        <v>0</v>
      </c>
      <c r="W15" s="19" t="n">
        <v>0</v>
      </c>
      <c r="X15" s="19" t="n">
        <v>0</v>
      </c>
      <c r="Y15" s="19" t="n">
        <v>0.0585278824864357</v>
      </c>
      <c r="Z15" s="19" t="n">
        <v>0</v>
      </c>
      <c r="AA15" s="19" t="n">
        <v>0.0764331285018447</v>
      </c>
      <c r="AB15" s="19" t="n">
        <v>0.146115480329339</v>
      </c>
      <c r="AC15" s="19" t="n">
        <v>0</v>
      </c>
      <c r="AD15" s="19" t="n">
        <v>0</v>
      </c>
      <c r="AE15" s="19"/>
      <c r="AF15" s="19" t="n">
        <v>0.0660578989909065</v>
      </c>
      <c r="AG15" s="19" t="n">
        <v>0.0432969068475367</v>
      </c>
      <c r="AH15" s="19" t="n">
        <v>0</v>
      </c>
      <c r="AI15" s="19"/>
      <c r="AJ15" s="19" t="n">
        <v>0.0677895091487166</v>
      </c>
      <c r="AK15" s="19" t="n">
        <v>0</v>
      </c>
      <c r="AL15" s="19" t="n">
        <v>0</v>
      </c>
      <c r="AM15" s="19" t="s">
        <v>697</v>
      </c>
      <c r="AN15" s="19" t="n">
        <v>0</v>
      </c>
      <c r="AO15" s="19"/>
      <c r="AP15" s="19" t="n">
        <v>0</v>
      </c>
      <c r="AQ15" s="19" t="n">
        <v>0</v>
      </c>
      <c r="AR15" s="19" t="n">
        <v>0.23042416444979</v>
      </c>
      <c r="AS15" s="19" t="n">
        <v>0.148672550779287</v>
      </c>
      <c r="AT15" s="19" t="n">
        <v>0</v>
      </c>
      <c r="AU15" s="19"/>
      <c r="AV15" s="19" t="n">
        <v>0.0259027351571746</v>
      </c>
      <c r="AW15" s="19" t="n">
        <v>0</v>
      </c>
      <c r="AX15" s="19" t="n">
        <v>0.112565682027754</v>
      </c>
      <c r="AY15" s="19" t="n">
        <v>0.0961295215989166</v>
      </c>
      <c r="AZ15" s="19" t="n">
        <v>0</v>
      </c>
      <c r="BA15" s="19" t="n">
        <v>0.118468202536855</v>
      </c>
      <c r="BB15" s="19"/>
      <c r="BC15" s="19" t="n">
        <v>0.0281821731086744</v>
      </c>
      <c r="BD15" s="19" t="n">
        <v>0</v>
      </c>
      <c r="BE15" s="19" t="n">
        <v>0.0775975006134337</v>
      </c>
      <c r="BF15" s="19" t="n">
        <v>0</v>
      </c>
      <c r="BG15" s="19" t="n">
        <v>0</v>
      </c>
    </row>
    <row r="16">
      <c r="B16" s="20" t="s">
        <v>100</v>
      </c>
      <c r="C16" s="21" t="n">
        <v>0.0270365880822031</v>
      </c>
      <c r="D16" s="21" t="n">
        <v>0.0393840920686172</v>
      </c>
      <c r="E16" s="21" t="n">
        <v>0.0157864346996809</v>
      </c>
      <c r="F16" s="21"/>
      <c r="G16" s="21" t="n">
        <v>0</v>
      </c>
      <c r="H16" s="21" t="n">
        <v>0</v>
      </c>
      <c r="I16" s="21" t="n">
        <v>0.0928662425465105</v>
      </c>
      <c r="J16" s="21" t="n">
        <v>0</v>
      </c>
      <c r="K16" s="21" t="n">
        <v>0</v>
      </c>
      <c r="L16" s="21" t="n">
        <v>0.0436149840271451</v>
      </c>
      <c r="M16" s="21"/>
      <c r="N16" s="21" t="n">
        <v>0</v>
      </c>
      <c r="O16" s="21" t="n">
        <v>0</v>
      </c>
      <c r="P16" s="21" t="n">
        <v>0.073958144764254</v>
      </c>
      <c r="Q16" s="21" t="n">
        <v>0.0449474161452935</v>
      </c>
      <c r="R16" s="21"/>
      <c r="S16" s="21" t="n">
        <v>0</v>
      </c>
      <c r="T16" s="21" t="n">
        <v>0.134827409820874</v>
      </c>
      <c r="U16" s="21" t="n">
        <v>0.0694285320249454</v>
      </c>
      <c r="V16" s="21" t="n">
        <v>0</v>
      </c>
      <c r="W16" s="21" t="n">
        <v>0</v>
      </c>
      <c r="X16" s="21" t="n">
        <v>0</v>
      </c>
      <c r="Y16" s="21" t="n">
        <v>0</v>
      </c>
      <c r="Z16" s="21" t="n">
        <v>0</v>
      </c>
      <c r="AA16" s="21" t="n">
        <v>0</v>
      </c>
      <c r="AB16" s="21" t="n">
        <v>0</v>
      </c>
      <c r="AC16" s="21" t="n">
        <v>0</v>
      </c>
      <c r="AD16" s="21" t="n">
        <v>0</v>
      </c>
      <c r="AE16" s="21"/>
      <c r="AF16" s="21" t="n">
        <v>0.0535186852606207</v>
      </c>
      <c r="AG16" s="21" t="n">
        <v>0</v>
      </c>
      <c r="AH16" s="21" t="n">
        <v>0</v>
      </c>
      <c r="AI16" s="21"/>
      <c r="AJ16" s="21" t="n">
        <v>0.0466216820658441</v>
      </c>
      <c r="AK16" s="21" t="n">
        <v>0</v>
      </c>
      <c r="AL16" s="21" t="n">
        <v>0</v>
      </c>
      <c r="AM16" s="21" t="s">
        <v>697</v>
      </c>
      <c r="AN16" s="21" t="n">
        <v>0</v>
      </c>
      <c r="AO16" s="21"/>
      <c r="AP16" s="21" t="n">
        <v>0.0867874979390194</v>
      </c>
      <c r="AQ16" s="21" t="n">
        <v>0</v>
      </c>
      <c r="AR16" s="21" t="n">
        <v>0.146323815673045</v>
      </c>
      <c r="AS16" s="21" t="n">
        <v>0</v>
      </c>
      <c r="AT16" s="21" t="n">
        <v>0</v>
      </c>
      <c r="AU16" s="21"/>
      <c r="AV16" s="21" t="n">
        <v>0</v>
      </c>
      <c r="AW16" s="21" t="n">
        <v>0.0873387504835245</v>
      </c>
      <c r="AX16" s="21" t="n">
        <v>0.133399965047301</v>
      </c>
      <c r="AY16" s="21" t="n">
        <v>0</v>
      </c>
      <c r="AZ16" s="21" t="n">
        <v>0</v>
      </c>
      <c r="BA16" s="21" t="n">
        <v>0</v>
      </c>
      <c r="BB16" s="21"/>
      <c r="BC16" s="21" t="n">
        <v>0.0392604881891125</v>
      </c>
      <c r="BD16" s="21" t="n">
        <v>0.0393838161031816</v>
      </c>
      <c r="BE16" s="21" t="n">
        <v>0.0368285965920955</v>
      </c>
      <c r="BF16" s="21" t="n">
        <v>0</v>
      </c>
      <c r="BG16" s="21" t="n">
        <v>0</v>
      </c>
    </row>
    <row r="17">
      <c r="B17" s="18" t="s">
        <v>742</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75</v>
      </c>
      <c r="E7" s="11" t="n">
        <v>65</v>
      </c>
      <c r="F7" s="11"/>
      <c r="G7" s="11" t="n">
        <v>23</v>
      </c>
      <c r="H7" s="11" t="n">
        <v>26</v>
      </c>
      <c r="I7" s="11" t="n">
        <v>19</v>
      </c>
      <c r="J7" s="11" t="n">
        <v>28</v>
      </c>
      <c r="K7" s="11" t="n">
        <v>18</v>
      </c>
      <c r="L7" s="11" t="n">
        <v>26</v>
      </c>
      <c r="M7" s="11"/>
      <c r="N7" s="11" t="n">
        <v>43</v>
      </c>
      <c r="O7" s="11" t="n">
        <v>35</v>
      </c>
      <c r="P7" s="11" t="n">
        <v>32</v>
      </c>
      <c r="Q7" s="11" t="n">
        <v>30</v>
      </c>
      <c r="R7" s="11"/>
      <c r="S7" s="11" t="n">
        <v>27</v>
      </c>
      <c r="T7" s="11" t="n">
        <v>11</v>
      </c>
      <c r="U7" s="11" t="n">
        <v>10</v>
      </c>
      <c r="V7" s="11" t="n">
        <v>13</v>
      </c>
      <c r="W7" s="11" t="n">
        <v>12</v>
      </c>
      <c r="X7" s="11" t="n">
        <v>7</v>
      </c>
      <c r="Y7" s="11" t="n">
        <v>12</v>
      </c>
      <c r="Z7" s="11" t="n">
        <v>7</v>
      </c>
      <c r="AA7" s="11" t="n">
        <v>19</v>
      </c>
      <c r="AB7" s="11" t="n">
        <v>10</v>
      </c>
      <c r="AC7" s="11" t="n">
        <v>9</v>
      </c>
      <c r="AD7" s="11" t="n">
        <v>3</v>
      </c>
      <c r="AE7" s="11"/>
      <c r="AF7" s="11" t="n">
        <v>50</v>
      </c>
      <c r="AG7" s="11" t="n">
        <v>58</v>
      </c>
      <c r="AH7" s="11" t="n">
        <v>17</v>
      </c>
      <c r="AI7" s="11"/>
      <c r="AJ7" s="11" t="n">
        <v>53</v>
      </c>
      <c r="AK7" s="11" t="n">
        <v>41</v>
      </c>
      <c r="AL7" s="11" t="n">
        <v>6</v>
      </c>
      <c r="AM7" s="11" t="n">
        <v>2</v>
      </c>
      <c r="AN7" s="11" t="n">
        <v>16</v>
      </c>
      <c r="AO7" s="11"/>
      <c r="AP7" s="11" t="n">
        <v>31</v>
      </c>
      <c r="AQ7" s="11" t="n">
        <v>56</v>
      </c>
      <c r="AR7" s="11" t="n">
        <v>9</v>
      </c>
      <c r="AS7" s="11" t="n">
        <v>19</v>
      </c>
      <c r="AT7" s="11" t="n">
        <v>3</v>
      </c>
      <c r="AU7" s="11"/>
      <c r="AV7" s="11" t="n">
        <v>47</v>
      </c>
      <c r="AW7" s="11" t="n">
        <v>31</v>
      </c>
      <c r="AX7" s="11" t="n">
        <v>6</v>
      </c>
      <c r="AY7" s="11" t="n">
        <v>21</v>
      </c>
      <c r="AZ7" s="11" t="n">
        <v>6</v>
      </c>
      <c r="BA7" s="11" t="n">
        <v>17</v>
      </c>
      <c r="BB7" s="11"/>
      <c r="BC7" s="11" t="n">
        <v>36</v>
      </c>
      <c r="BD7" s="11" t="n">
        <v>26</v>
      </c>
      <c r="BE7" s="11" t="n">
        <v>40</v>
      </c>
      <c r="BF7" s="11" t="n">
        <v>17</v>
      </c>
      <c r="BG7" s="11" t="n">
        <v>4</v>
      </c>
    </row>
    <row r="8" ht="30" customHeight="1">
      <c r="B8" s="12" t="s">
        <v>20</v>
      </c>
      <c r="C8" s="12" t="n">
        <v>141</v>
      </c>
      <c r="D8" s="12" t="n">
        <v>74</v>
      </c>
      <c r="E8" s="12" t="n">
        <v>67</v>
      </c>
      <c r="F8" s="12"/>
      <c r="G8" s="12" t="n">
        <v>21</v>
      </c>
      <c r="H8" s="12" t="n">
        <v>28</v>
      </c>
      <c r="I8" s="12" t="n">
        <v>21</v>
      </c>
      <c r="J8" s="12" t="n">
        <v>27</v>
      </c>
      <c r="K8" s="12" t="n">
        <v>17</v>
      </c>
      <c r="L8" s="12" t="n">
        <v>27</v>
      </c>
      <c r="M8" s="12"/>
      <c r="N8" s="12" t="n">
        <v>40</v>
      </c>
      <c r="O8" s="12" t="n">
        <v>40</v>
      </c>
      <c r="P8" s="12" t="n">
        <v>30</v>
      </c>
      <c r="Q8" s="12" t="n">
        <v>30</v>
      </c>
      <c r="R8" s="12"/>
      <c r="S8" s="12" t="n">
        <v>26</v>
      </c>
      <c r="T8" s="12" t="n">
        <v>11</v>
      </c>
      <c r="U8" s="12" t="n">
        <v>10</v>
      </c>
      <c r="V8" s="12" t="n">
        <v>16</v>
      </c>
      <c r="W8" s="12" t="n">
        <v>13</v>
      </c>
      <c r="X8" s="12" t="n">
        <v>9</v>
      </c>
      <c r="Y8" s="12" t="n">
        <v>12</v>
      </c>
      <c r="Z8" s="12" t="n">
        <v>6</v>
      </c>
      <c r="AA8" s="12" t="n">
        <v>18</v>
      </c>
      <c r="AB8" s="12" t="n">
        <v>10</v>
      </c>
      <c r="AC8" s="12" t="n">
        <v>8</v>
      </c>
      <c r="AD8" s="12" t="n">
        <v>3</v>
      </c>
      <c r="AE8" s="12"/>
      <c r="AF8" s="12" t="n">
        <v>51</v>
      </c>
      <c r="AG8" s="12" t="n">
        <v>58</v>
      </c>
      <c r="AH8" s="12" t="n">
        <v>17</v>
      </c>
      <c r="AI8" s="12"/>
      <c r="AJ8" s="12" t="n">
        <v>54</v>
      </c>
      <c r="AK8" s="12" t="n">
        <v>41</v>
      </c>
      <c r="AL8" s="12" t="n">
        <v>5</v>
      </c>
      <c r="AM8" s="12" t="n">
        <v>2</v>
      </c>
      <c r="AN8" s="12" t="n">
        <v>16</v>
      </c>
      <c r="AO8" s="12"/>
      <c r="AP8" s="12" t="n">
        <v>33</v>
      </c>
      <c r="AQ8" s="12" t="n">
        <v>55</v>
      </c>
      <c r="AR8" s="12" t="n">
        <v>9</v>
      </c>
      <c r="AS8" s="12" t="n">
        <v>18</v>
      </c>
      <c r="AT8" s="12" t="n">
        <v>3</v>
      </c>
      <c r="AU8" s="12"/>
      <c r="AV8" s="12" t="n">
        <v>47</v>
      </c>
      <c r="AW8" s="12" t="n">
        <v>33</v>
      </c>
      <c r="AX8" s="12" t="n">
        <v>6</v>
      </c>
      <c r="AY8" s="12" t="n">
        <v>20</v>
      </c>
      <c r="AZ8" s="12" t="n">
        <v>6</v>
      </c>
      <c r="BA8" s="12" t="n">
        <v>16</v>
      </c>
      <c r="BB8" s="12"/>
      <c r="BC8" s="12" t="n">
        <v>36</v>
      </c>
      <c r="BD8" s="12" t="n">
        <v>26</v>
      </c>
      <c r="BE8" s="12" t="n">
        <v>39</v>
      </c>
      <c r="BF8" s="12" t="n">
        <v>17</v>
      </c>
      <c r="BG8" s="12" t="n">
        <v>4</v>
      </c>
    </row>
    <row r="9">
      <c r="B9" s="20" t="s">
        <v>721</v>
      </c>
      <c r="C9" s="19" t="n">
        <v>0.118225495977434</v>
      </c>
      <c r="D9" s="19" t="n">
        <v>0.145822300152559</v>
      </c>
      <c r="E9" s="19" t="n">
        <v>0.0878200815616343</v>
      </c>
      <c r="F9" s="19"/>
      <c r="G9" s="19" t="n">
        <v>0.196893967135329</v>
      </c>
      <c r="H9" s="19" t="n">
        <v>0.200502691699883</v>
      </c>
      <c r="I9" s="19" t="n">
        <v>0.0544959816968349</v>
      </c>
      <c r="J9" s="19" t="n">
        <v>0.0670493465468016</v>
      </c>
      <c r="K9" s="19" t="n">
        <v>0.0544227868543289</v>
      </c>
      <c r="L9" s="19" t="n">
        <v>0.112550331217035</v>
      </c>
      <c r="M9" s="19"/>
      <c r="N9" s="19" t="n">
        <v>0.199232903085703</v>
      </c>
      <c r="O9" s="19" t="n">
        <v>0.108296778262465</v>
      </c>
      <c r="P9" s="19" t="n">
        <v>0.0692666173681726</v>
      </c>
      <c r="Q9" s="19" t="n">
        <v>0.0733719045312737</v>
      </c>
      <c r="R9" s="19"/>
      <c r="S9" s="19" t="n">
        <v>0.119528652737159</v>
      </c>
      <c r="T9" s="19" t="n">
        <v>0.0856541982229067</v>
      </c>
      <c r="U9" s="19" t="n">
        <v>0.110728771801038</v>
      </c>
      <c r="V9" s="19" t="n">
        <v>0.150207920817042</v>
      </c>
      <c r="W9" s="19" t="n">
        <v>0</v>
      </c>
      <c r="X9" s="19" t="n">
        <v>0</v>
      </c>
      <c r="Y9" s="19" t="n">
        <v>0.261328772399881</v>
      </c>
      <c r="Z9" s="19" t="n">
        <v>0.286020318526674</v>
      </c>
      <c r="AA9" s="19" t="n">
        <v>0.142784829361908</v>
      </c>
      <c r="AB9" s="19" t="n">
        <v>0</v>
      </c>
      <c r="AC9" s="19" t="n">
        <v>0.211159745904322</v>
      </c>
      <c r="AD9" s="19" t="n">
        <v>0</v>
      </c>
      <c r="AE9" s="19"/>
      <c r="AF9" s="19" t="n">
        <v>0.055864948459072</v>
      </c>
      <c r="AG9" s="19" t="n">
        <v>0.180076429416584</v>
      </c>
      <c r="AH9" s="19" t="n">
        <v>0.0670421945181248</v>
      </c>
      <c r="AI9" s="19"/>
      <c r="AJ9" s="19" t="n">
        <v>0.125623498535727</v>
      </c>
      <c r="AK9" s="19" t="n">
        <v>0.157770995572027</v>
      </c>
      <c r="AL9" s="19" t="n">
        <v>0</v>
      </c>
      <c r="AM9" s="19" t="n">
        <v>0.468331281648856</v>
      </c>
      <c r="AN9" s="19" t="n">
        <v>0.0723790353858414</v>
      </c>
      <c r="AO9" s="19"/>
      <c r="AP9" s="19" t="n">
        <v>0.122738706275097</v>
      </c>
      <c r="AQ9" s="19" t="n">
        <v>0.133458045075679</v>
      </c>
      <c r="AR9" s="19" t="n">
        <v>0.12809258488636</v>
      </c>
      <c r="AS9" s="19" t="n">
        <v>0.108642745080799</v>
      </c>
      <c r="AT9" s="19" t="n">
        <v>0</v>
      </c>
      <c r="AU9" s="19"/>
      <c r="AV9" s="19" t="n">
        <v>0.138350352844597</v>
      </c>
      <c r="AW9" s="19" t="n">
        <v>0.187430335755294</v>
      </c>
      <c r="AX9" s="19" t="n">
        <v>0</v>
      </c>
      <c r="AY9" s="19" t="n">
        <v>0.0973719604243444</v>
      </c>
      <c r="AZ9" s="19" t="n">
        <v>0</v>
      </c>
      <c r="BA9" s="19" t="n">
        <v>0</v>
      </c>
      <c r="BB9" s="19"/>
      <c r="BC9" s="19" t="n">
        <v>0.0302640866970955</v>
      </c>
      <c r="BD9" s="19" t="n">
        <v>0.201560259959969</v>
      </c>
      <c r="BE9" s="19" t="n">
        <v>0.0576020858101046</v>
      </c>
      <c r="BF9" s="19" t="n">
        <v>0.165394099897867</v>
      </c>
      <c r="BG9" s="19" t="n">
        <v>0.272559768117694</v>
      </c>
    </row>
    <row r="10">
      <c r="B10" s="20" t="s">
        <v>689</v>
      </c>
      <c r="C10" s="19" t="n">
        <v>0.11200343754317</v>
      </c>
      <c r="D10" s="19" t="n">
        <v>0.128760896635984</v>
      </c>
      <c r="E10" s="19" t="n">
        <v>0.0935405211475055</v>
      </c>
      <c r="F10" s="19"/>
      <c r="G10" s="19" t="n">
        <v>0.139141570958584</v>
      </c>
      <c r="H10" s="19" t="n">
        <v>0.189035420315742</v>
      </c>
      <c r="I10" s="19" t="n">
        <v>0.104640512908713</v>
      </c>
      <c r="J10" s="19" t="n">
        <v>0.0414652970660783</v>
      </c>
      <c r="K10" s="19" t="n">
        <v>0.063162283682553</v>
      </c>
      <c r="L10" s="19" t="n">
        <v>0.118170081897684</v>
      </c>
      <c r="M10" s="19"/>
      <c r="N10" s="19" t="n">
        <v>0.0617318225639471</v>
      </c>
      <c r="O10" s="19" t="n">
        <v>0.136878672233012</v>
      </c>
      <c r="P10" s="19" t="n">
        <v>0.133963875048493</v>
      </c>
      <c r="Q10" s="19" t="n">
        <v>0.123771081878877</v>
      </c>
      <c r="R10" s="19"/>
      <c r="S10" s="19" t="n">
        <v>0.197756793872224</v>
      </c>
      <c r="T10" s="19" t="n">
        <v>0.100484093262595</v>
      </c>
      <c r="U10" s="19" t="n">
        <v>0.106830806180936</v>
      </c>
      <c r="V10" s="19" t="n">
        <v>0</v>
      </c>
      <c r="W10" s="19" t="n">
        <v>0.23965815315674</v>
      </c>
      <c r="X10" s="19" t="n">
        <v>0.285123145176756</v>
      </c>
      <c r="Y10" s="19" t="n">
        <v>0</v>
      </c>
      <c r="Z10" s="19" t="n">
        <v>0</v>
      </c>
      <c r="AA10" s="19" t="n">
        <v>0.117602633802461</v>
      </c>
      <c r="AB10" s="19" t="n">
        <v>0.0881605525108516</v>
      </c>
      <c r="AC10" s="19" t="n">
        <v>0</v>
      </c>
      <c r="AD10" s="19" t="n">
        <v>0</v>
      </c>
      <c r="AE10" s="19"/>
      <c r="AF10" s="19" t="n">
        <v>0.103309303734813</v>
      </c>
      <c r="AG10" s="19" t="n">
        <v>0.0919138085532726</v>
      </c>
      <c r="AH10" s="19" t="n">
        <v>0.121527492240028</v>
      </c>
      <c r="AI10" s="19"/>
      <c r="AJ10" s="19" t="n">
        <v>0.0758038095283034</v>
      </c>
      <c r="AK10" s="19" t="n">
        <v>0.154706492241067</v>
      </c>
      <c r="AL10" s="19" t="n">
        <v>0</v>
      </c>
      <c r="AM10" s="19" t="n">
        <v>0</v>
      </c>
      <c r="AN10" s="19" t="n">
        <v>0.201560350123575</v>
      </c>
      <c r="AO10" s="19"/>
      <c r="AP10" s="19" t="n">
        <v>0.0721012200186342</v>
      </c>
      <c r="AQ10" s="19" t="n">
        <v>0.111401188193549</v>
      </c>
      <c r="AR10" s="19" t="n">
        <v>0.0983515522522736</v>
      </c>
      <c r="AS10" s="19" t="n">
        <v>0.111028236309149</v>
      </c>
      <c r="AT10" s="19" t="n">
        <v>0.339880502695121</v>
      </c>
      <c r="AU10" s="19"/>
      <c r="AV10" s="19" t="n">
        <v>0.0635037040491445</v>
      </c>
      <c r="AW10" s="19" t="n">
        <v>0.0726878800585863</v>
      </c>
      <c r="AX10" s="19" t="n">
        <v>0.174947534499356</v>
      </c>
      <c r="AY10" s="19" t="n">
        <v>0.0543269584717197</v>
      </c>
      <c r="AZ10" s="19" t="n">
        <v>0.313966239873029</v>
      </c>
      <c r="BA10" s="19" t="n">
        <v>0.313136190101701</v>
      </c>
      <c r="BB10" s="19"/>
      <c r="BC10" s="19" t="n">
        <v>0.0859018861430069</v>
      </c>
      <c r="BD10" s="19" t="n">
        <v>0.197433100032607</v>
      </c>
      <c r="BE10" s="19" t="n">
        <v>0.106815179197678</v>
      </c>
      <c r="BF10" s="19" t="n">
        <v>0.0684105404534572</v>
      </c>
      <c r="BG10" s="19" t="n">
        <v>0.249238863436198</v>
      </c>
    </row>
    <row r="11">
      <c r="B11" s="20" t="s">
        <v>690</v>
      </c>
      <c r="C11" s="19" t="n">
        <v>0.180127501596316</v>
      </c>
      <c r="D11" s="19" t="n">
        <v>0.180053493884343</v>
      </c>
      <c r="E11" s="19" t="n">
        <v>0.180209041297008</v>
      </c>
      <c r="F11" s="19"/>
      <c r="G11" s="19" t="n">
        <v>0.192407874060216</v>
      </c>
      <c r="H11" s="19" t="n">
        <v>0.027745141204201</v>
      </c>
      <c r="I11" s="19" t="n">
        <v>0.321112196279965</v>
      </c>
      <c r="J11" s="19" t="n">
        <v>0.181095151320398</v>
      </c>
      <c r="K11" s="19" t="n">
        <v>0.2367183223441</v>
      </c>
      <c r="L11" s="19" t="n">
        <v>0.179410207507355</v>
      </c>
      <c r="M11" s="19"/>
      <c r="N11" s="19" t="n">
        <v>0.103104889812788</v>
      </c>
      <c r="O11" s="19" t="n">
        <v>0.167690059807652</v>
      </c>
      <c r="P11" s="19" t="n">
        <v>0.253295207037527</v>
      </c>
      <c r="Q11" s="19" t="n">
        <v>0.224829551844579</v>
      </c>
      <c r="R11" s="19"/>
      <c r="S11" s="19" t="n">
        <v>0.197804948803434</v>
      </c>
      <c r="T11" s="19" t="n">
        <v>0.100788172255765</v>
      </c>
      <c r="U11" s="19" t="n">
        <v>0.17041901430313</v>
      </c>
      <c r="V11" s="19" t="n">
        <v>0.391707733643251</v>
      </c>
      <c r="W11" s="19" t="n">
        <v>0.148345561160639</v>
      </c>
      <c r="X11" s="19" t="n">
        <v>0</v>
      </c>
      <c r="Y11" s="19" t="n">
        <v>0.270313074168847</v>
      </c>
      <c r="Z11" s="19" t="n">
        <v>0</v>
      </c>
      <c r="AA11" s="19" t="n">
        <v>0.194187495486253</v>
      </c>
      <c r="AB11" s="19" t="n">
        <v>0.0923230721306764</v>
      </c>
      <c r="AC11" s="19" t="n">
        <v>0.222488094142174</v>
      </c>
      <c r="AD11" s="19" t="n">
        <v>0</v>
      </c>
      <c r="AE11" s="19"/>
      <c r="AF11" s="19" t="n">
        <v>0.1414365304911</v>
      </c>
      <c r="AG11" s="19" t="n">
        <v>0.162407641690681</v>
      </c>
      <c r="AH11" s="19" t="n">
        <v>0.397007418168063</v>
      </c>
      <c r="AI11" s="19"/>
      <c r="AJ11" s="19" t="n">
        <v>0.188091757000484</v>
      </c>
      <c r="AK11" s="19" t="n">
        <v>0.175132296428282</v>
      </c>
      <c r="AL11" s="19" t="n">
        <v>0</v>
      </c>
      <c r="AM11" s="19" t="n">
        <v>0</v>
      </c>
      <c r="AN11" s="19" t="n">
        <v>0.237912014137</v>
      </c>
      <c r="AO11" s="19"/>
      <c r="AP11" s="19" t="n">
        <v>0.161895528302961</v>
      </c>
      <c r="AQ11" s="19" t="n">
        <v>0.239091537885656</v>
      </c>
      <c r="AR11" s="19" t="n">
        <v>0</v>
      </c>
      <c r="AS11" s="19" t="n">
        <v>0.165219172704777</v>
      </c>
      <c r="AT11" s="19" t="n">
        <v>0</v>
      </c>
      <c r="AU11" s="19"/>
      <c r="AV11" s="19" t="n">
        <v>0.217005656437109</v>
      </c>
      <c r="AW11" s="19" t="n">
        <v>0.126937948977287</v>
      </c>
      <c r="AX11" s="19" t="n">
        <v>0</v>
      </c>
      <c r="AY11" s="19" t="n">
        <v>0.241422292172239</v>
      </c>
      <c r="AZ11" s="19" t="n">
        <v>0.182694836844842</v>
      </c>
      <c r="BA11" s="19" t="n">
        <v>0.250989162126129</v>
      </c>
      <c r="BB11" s="19"/>
      <c r="BC11" s="19" t="n">
        <v>0.209056528755002</v>
      </c>
      <c r="BD11" s="19" t="n">
        <v>0.108439788733922</v>
      </c>
      <c r="BE11" s="19" t="n">
        <v>0.240286830357435</v>
      </c>
      <c r="BF11" s="19" t="n">
        <v>0.0529265959509561</v>
      </c>
      <c r="BG11" s="19" t="n">
        <v>0</v>
      </c>
    </row>
    <row r="12">
      <c r="B12" s="20" t="s">
        <v>691</v>
      </c>
      <c r="C12" s="19" t="n">
        <v>0.231468006371061</v>
      </c>
      <c r="D12" s="19" t="n">
        <v>0.264659266107517</v>
      </c>
      <c r="E12" s="19" t="n">
        <v>0.194898771728337</v>
      </c>
      <c r="F12" s="19"/>
      <c r="G12" s="19" t="n">
        <v>0.238143539327607</v>
      </c>
      <c r="H12" s="19" t="n">
        <v>0.16524436842858</v>
      </c>
      <c r="I12" s="19" t="n">
        <v>0.15353474018841</v>
      </c>
      <c r="J12" s="19" t="n">
        <v>0.297889344915655</v>
      </c>
      <c r="K12" s="19" t="n">
        <v>0.335622695545115</v>
      </c>
      <c r="L12" s="19" t="n">
        <v>0.22215182580254</v>
      </c>
      <c r="M12" s="19"/>
      <c r="N12" s="19" t="n">
        <v>0.196908190084257</v>
      </c>
      <c r="O12" s="19" t="n">
        <v>0.205837300196663</v>
      </c>
      <c r="P12" s="19" t="n">
        <v>0.286559043576197</v>
      </c>
      <c r="Q12" s="19" t="n">
        <v>0.255536225168182</v>
      </c>
      <c r="R12" s="19"/>
      <c r="S12" s="19" t="n">
        <v>0.175752149290792</v>
      </c>
      <c r="T12" s="19" t="n">
        <v>0.361404843833623</v>
      </c>
      <c r="U12" s="19" t="n">
        <v>0.195043793275111</v>
      </c>
      <c r="V12" s="19" t="n">
        <v>0.0626033525552598</v>
      </c>
      <c r="W12" s="19" t="n">
        <v>0.439529604803903</v>
      </c>
      <c r="X12" s="19" t="n">
        <v>0.418557629658071</v>
      </c>
      <c r="Y12" s="19" t="n">
        <v>0.160486777562064</v>
      </c>
      <c r="Z12" s="19" t="n">
        <v>0.416646601973445</v>
      </c>
      <c r="AA12" s="19" t="n">
        <v>0.206094587044333</v>
      </c>
      <c r="AB12" s="19" t="n">
        <v>0.383100015164776</v>
      </c>
      <c r="AC12" s="19" t="n">
        <v>0</v>
      </c>
      <c r="AD12" s="19" t="n">
        <v>0</v>
      </c>
      <c r="AE12" s="19"/>
      <c r="AF12" s="19" t="n">
        <v>0.307049333742681</v>
      </c>
      <c r="AG12" s="19" t="n">
        <v>0.185000863808407</v>
      </c>
      <c r="AH12" s="19" t="n">
        <v>0.15996870566609</v>
      </c>
      <c r="AI12" s="19"/>
      <c r="AJ12" s="19" t="n">
        <v>0.249444741094174</v>
      </c>
      <c r="AK12" s="19" t="n">
        <v>0.156761081502045</v>
      </c>
      <c r="AL12" s="19" t="n">
        <v>0.46038379863905</v>
      </c>
      <c r="AM12" s="19" t="n">
        <v>0.531668718351144</v>
      </c>
      <c r="AN12" s="19" t="n">
        <v>0.285898477945479</v>
      </c>
      <c r="AO12" s="19"/>
      <c r="AP12" s="19" t="n">
        <v>0.235121278460083</v>
      </c>
      <c r="AQ12" s="19" t="n">
        <v>0.193391440218606</v>
      </c>
      <c r="AR12" s="19" t="n">
        <v>0.539966754758159</v>
      </c>
      <c r="AS12" s="19" t="n">
        <v>0.299570329273226</v>
      </c>
      <c r="AT12" s="19" t="n">
        <v>0</v>
      </c>
      <c r="AU12" s="19"/>
      <c r="AV12" s="19" t="n">
        <v>0.220614257626874</v>
      </c>
      <c r="AW12" s="19" t="n">
        <v>0.175595404702961</v>
      </c>
      <c r="AX12" s="19" t="n">
        <v>0.410661108945624</v>
      </c>
      <c r="AY12" s="19" t="n">
        <v>0.268252870527997</v>
      </c>
      <c r="AZ12" s="19" t="n">
        <v>0</v>
      </c>
      <c r="BA12" s="19" t="n">
        <v>0.283314324613506</v>
      </c>
      <c r="BB12" s="19"/>
      <c r="BC12" s="19" t="n">
        <v>0.275533402143884</v>
      </c>
      <c r="BD12" s="19" t="n">
        <v>0.192325056924084</v>
      </c>
      <c r="BE12" s="19" t="n">
        <v>0.279238868189634</v>
      </c>
      <c r="BF12" s="19" t="n">
        <v>0.148346514386162</v>
      </c>
      <c r="BG12" s="19" t="n">
        <v>0.239901912975539</v>
      </c>
    </row>
    <row r="13">
      <c r="B13" s="20" t="s">
        <v>692</v>
      </c>
      <c r="C13" s="19" t="n">
        <v>0.153906738694144</v>
      </c>
      <c r="D13" s="19" t="n">
        <v>0.131293096745396</v>
      </c>
      <c r="E13" s="19" t="n">
        <v>0.178821839389825</v>
      </c>
      <c r="F13" s="19"/>
      <c r="G13" s="19" t="n">
        <v>0.108189911491095</v>
      </c>
      <c r="H13" s="19" t="n">
        <v>0.141315177151259</v>
      </c>
      <c r="I13" s="19" t="n">
        <v>0.219069621799166</v>
      </c>
      <c r="J13" s="19" t="n">
        <v>0.183312495198345</v>
      </c>
      <c r="K13" s="19" t="n">
        <v>0.0990888495623931</v>
      </c>
      <c r="L13" s="19" t="n">
        <v>0.158835065783731</v>
      </c>
      <c r="M13" s="19"/>
      <c r="N13" s="19" t="n">
        <v>0.23707585270791</v>
      </c>
      <c r="O13" s="19" t="n">
        <v>0.184799737600692</v>
      </c>
      <c r="P13" s="19" t="n">
        <v>0.0815169322419536</v>
      </c>
      <c r="Q13" s="19" t="n">
        <v>0.0762026709159465</v>
      </c>
      <c r="R13" s="19"/>
      <c r="S13" s="19" t="n">
        <v>0.0908457287963181</v>
      </c>
      <c r="T13" s="19" t="n">
        <v>0.182886561039855</v>
      </c>
      <c r="U13" s="19" t="n">
        <v>0.0978465290085402</v>
      </c>
      <c r="V13" s="19" t="n">
        <v>0.319342962238898</v>
      </c>
      <c r="W13" s="19" t="n">
        <v>0</v>
      </c>
      <c r="X13" s="19" t="n">
        <v>0.145489198229703</v>
      </c>
      <c r="Y13" s="19" t="n">
        <v>0.155958336636564</v>
      </c>
      <c r="Z13" s="19" t="n">
        <v>0.169269584043568</v>
      </c>
      <c r="AA13" s="19" t="n">
        <v>0.0646416571612773</v>
      </c>
      <c r="AB13" s="19" t="n">
        <v>0.125019127655013</v>
      </c>
      <c r="AC13" s="19" t="n">
        <v>0.338217582241417</v>
      </c>
      <c r="AD13" s="19" t="n">
        <v>0.676295926558182</v>
      </c>
      <c r="AE13" s="19"/>
      <c r="AF13" s="19" t="n">
        <v>0.194354911751861</v>
      </c>
      <c r="AG13" s="19" t="n">
        <v>0.182607560228297</v>
      </c>
      <c r="AH13" s="19" t="n">
        <v>0</v>
      </c>
      <c r="AI13" s="19"/>
      <c r="AJ13" s="19" t="n">
        <v>0.138502370632437</v>
      </c>
      <c r="AK13" s="19" t="n">
        <v>0.18482397480681</v>
      </c>
      <c r="AL13" s="19" t="n">
        <v>0.188628137693286</v>
      </c>
      <c r="AM13" s="19" t="n">
        <v>0</v>
      </c>
      <c r="AN13" s="19" t="n">
        <v>0</v>
      </c>
      <c r="AO13" s="19"/>
      <c r="AP13" s="19" t="n">
        <v>0.128485366065579</v>
      </c>
      <c r="AQ13" s="19" t="n">
        <v>0.168936551081631</v>
      </c>
      <c r="AR13" s="19" t="n">
        <v>0.118027887926279</v>
      </c>
      <c r="AS13" s="19" t="n">
        <v>0.176802096737224</v>
      </c>
      <c r="AT13" s="19" t="n">
        <v>0.360686993584159</v>
      </c>
      <c r="AU13" s="19"/>
      <c r="AV13" s="19" t="n">
        <v>0.140434257698885</v>
      </c>
      <c r="AW13" s="19" t="n">
        <v>0.125017194832355</v>
      </c>
      <c r="AX13" s="19" t="n">
        <v>0.41439135655502</v>
      </c>
      <c r="AY13" s="19" t="n">
        <v>0.216512490451884</v>
      </c>
      <c r="AZ13" s="19" t="n">
        <v>0.186984577537537</v>
      </c>
      <c r="BA13" s="19" t="n">
        <v>0.0660477058383278</v>
      </c>
      <c r="BB13" s="19"/>
      <c r="BC13" s="19" t="n">
        <v>0.11903275596844</v>
      </c>
      <c r="BD13" s="19" t="n">
        <v>0.0604703980350704</v>
      </c>
      <c r="BE13" s="19" t="n">
        <v>0.156942838903208</v>
      </c>
      <c r="BF13" s="19" t="n">
        <v>0.372365389893028</v>
      </c>
      <c r="BG13" s="19" t="n">
        <v>0</v>
      </c>
    </row>
    <row r="14">
      <c r="B14" s="20" t="s">
        <v>598</v>
      </c>
      <c r="C14" s="19" t="n">
        <v>0.0571162972567379</v>
      </c>
      <c r="D14" s="19" t="n">
        <v>0.056864090778918</v>
      </c>
      <c r="E14" s="19" t="n">
        <v>0.0573941715507251</v>
      </c>
      <c r="F14" s="19"/>
      <c r="G14" s="19" t="n">
        <v>0</v>
      </c>
      <c r="H14" s="19" t="n">
        <v>0.083020577411784</v>
      </c>
      <c r="I14" s="19" t="n">
        <v>0.105696112544994</v>
      </c>
      <c r="J14" s="19" t="n">
        <v>0.0611912135024724</v>
      </c>
      <c r="K14" s="19" t="n">
        <v>0.0466008669661806</v>
      </c>
      <c r="L14" s="19" t="n">
        <v>0.0405644076192112</v>
      </c>
      <c r="M14" s="19"/>
      <c r="N14" s="19" t="n">
        <v>0.0904844206688892</v>
      </c>
      <c r="O14" s="19" t="n">
        <v>0.0627818407293548</v>
      </c>
      <c r="P14" s="19" t="n">
        <v>0</v>
      </c>
      <c r="Q14" s="19" t="n">
        <v>0.0627435525475555</v>
      </c>
      <c r="R14" s="19"/>
      <c r="S14" s="19" t="n">
        <v>0.0735524868055486</v>
      </c>
      <c r="T14" s="19" t="n">
        <v>0</v>
      </c>
      <c r="U14" s="19" t="n">
        <v>0.103661490109514</v>
      </c>
      <c r="V14" s="19" t="n">
        <v>0</v>
      </c>
      <c r="W14" s="19" t="n">
        <v>0.0799397578361308</v>
      </c>
      <c r="X14" s="19" t="n">
        <v>0</v>
      </c>
      <c r="Y14" s="19" t="n">
        <v>0.070125606720262</v>
      </c>
      <c r="Z14" s="19" t="n">
        <v>0</v>
      </c>
      <c r="AA14" s="19" t="n">
        <v>0.113795117408484</v>
      </c>
      <c r="AB14" s="19" t="n">
        <v>0.125019127655013</v>
      </c>
      <c r="AC14" s="19" t="n">
        <v>0</v>
      </c>
      <c r="AD14" s="19" t="n">
        <v>0</v>
      </c>
      <c r="AE14" s="19"/>
      <c r="AF14" s="19" t="n">
        <v>0.0282786457835947</v>
      </c>
      <c r="AG14" s="19" t="n">
        <v>0.0951816369942603</v>
      </c>
      <c r="AH14" s="19" t="n">
        <v>0.0650597088665633</v>
      </c>
      <c r="AI14" s="19"/>
      <c r="AJ14" s="19" t="n">
        <v>0.0667903390086411</v>
      </c>
      <c r="AK14" s="19" t="n">
        <v>0.0788451406060286</v>
      </c>
      <c r="AL14" s="19" t="n">
        <v>0</v>
      </c>
      <c r="AM14" s="19" t="n">
        <v>0</v>
      </c>
      <c r="AN14" s="19" t="n">
        <v>0</v>
      </c>
      <c r="AO14" s="19"/>
      <c r="AP14" s="19" t="n">
        <v>0.0850056557946989</v>
      </c>
      <c r="AQ14" s="19" t="n">
        <v>0.0581060185300433</v>
      </c>
      <c r="AR14" s="19" t="n">
        <v>0</v>
      </c>
      <c r="AS14" s="19" t="n">
        <v>0.0455384052493295</v>
      </c>
      <c r="AT14" s="19" t="n">
        <v>0</v>
      </c>
      <c r="AU14" s="19"/>
      <c r="AV14" s="19" t="n">
        <v>0.0943714969181629</v>
      </c>
      <c r="AW14" s="19" t="n">
        <v>0.0856973142910707</v>
      </c>
      <c r="AX14" s="19" t="n">
        <v>0</v>
      </c>
      <c r="AY14" s="19" t="n">
        <v>0.0400818378536248</v>
      </c>
      <c r="AZ14" s="19" t="n">
        <v>0</v>
      </c>
      <c r="BA14" s="19" t="n">
        <v>0</v>
      </c>
      <c r="BB14" s="19"/>
      <c r="BC14" s="19" t="n">
        <v>0</v>
      </c>
      <c r="BD14" s="19" t="n">
        <v>0.0462398525049427</v>
      </c>
      <c r="BE14" s="19" t="n">
        <v>0.0840891352262371</v>
      </c>
      <c r="BF14" s="19" t="n">
        <v>0.101798995187023</v>
      </c>
      <c r="BG14" s="19" t="n">
        <v>0.238299455470569</v>
      </c>
    </row>
    <row r="15">
      <c r="B15" s="20" t="s">
        <v>722</v>
      </c>
      <c r="C15" s="19" t="n">
        <v>0.0605399445054983</v>
      </c>
      <c r="D15" s="19" t="n">
        <v>0.0440246396650449</v>
      </c>
      <c r="E15" s="19" t="n">
        <v>0.0787360618780268</v>
      </c>
      <c r="F15" s="19"/>
      <c r="G15" s="19" t="n">
        <v>0.0442649703304551</v>
      </c>
      <c r="H15" s="19" t="n">
        <v>0.0783150441560003</v>
      </c>
      <c r="I15" s="19" t="n">
        <v>0.0414508345819183</v>
      </c>
      <c r="J15" s="19" t="n">
        <v>0.0372893782491152</v>
      </c>
      <c r="K15" s="19" t="n">
        <v>0.0596943010128812</v>
      </c>
      <c r="L15" s="19" t="n">
        <v>0.0938729481329573</v>
      </c>
      <c r="M15" s="19"/>
      <c r="N15" s="19" t="n">
        <v>0.0495537738127964</v>
      </c>
      <c r="O15" s="19" t="n">
        <v>0.0541635696739147</v>
      </c>
      <c r="P15" s="19" t="n">
        <v>0.0616551769564279</v>
      </c>
      <c r="Q15" s="19" t="n">
        <v>0.08223221001728</v>
      </c>
      <c r="R15" s="19"/>
      <c r="S15" s="19" t="n">
        <v>0.0333442782223489</v>
      </c>
      <c r="T15" s="19" t="n">
        <v>0</v>
      </c>
      <c r="U15" s="19" t="n">
        <v>0.0996420696451052</v>
      </c>
      <c r="V15" s="19" t="n">
        <v>0.0761380307455489</v>
      </c>
      <c r="W15" s="19" t="n">
        <v>0</v>
      </c>
      <c r="X15" s="19" t="n">
        <v>0.15083002693547</v>
      </c>
      <c r="Y15" s="19" t="n">
        <v>0.0817874325123816</v>
      </c>
      <c r="Z15" s="19" t="n">
        <v>0</v>
      </c>
      <c r="AA15" s="19" t="n">
        <v>0.0557290463379543</v>
      </c>
      <c r="AB15" s="19" t="n">
        <v>0.104332168330272</v>
      </c>
      <c r="AC15" s="19" t="n">
        <v>0.153036746971413</v>
      </c>
      <c r="AD15" s="19" t="n">
        <v>0</v>
      </c>
      <c r="AE15" s="19"/>
      <c r="AF15" s="19" t="n">
        <v>0.0870511673398921</v>
      </c>
      <c r="AG15" s="19" t="n">
        <v>0.034422609761495</v>
      </c>
      <c r="AH15" s="19" t="n">
        <v>0.0691032552448442</v>
      </c>
      <c r="AI15" s="19"/>
      <c r="AJ15" s="19" t="n">
        <v>0.100081532389566</v>
      </c>
      <c r="AK15" s="19" t="n">
        <v>0.0242063970273075</v>
      </c>
      <c r="AL15" s="19" t="n">
        <v>0.174893979951372</v>
      </c>
      <c r="AM15" s="19" t="n">
        <v>0</v>
      </c>
      <c r="AN15" s="19" t="n">
        <v>0.0746041652215192</v>
      </c>
      <c r="AO15" s="19"/>
      <c r="AP15" s="19" t="n">
        <v>0.164272137842552</v>
      </c>
      <c r="AQ15" s="19" t="n">
        <v>0.0349086356771612</v>
      </c>
      <c r="AR15" s="19" t="n">
        <v>0</v>
      </c>
      <c r="AS15" s="19" t="n">
        <v>0</v>
      </c>
      <c r="AT15" s="19" t="n">
        <v>0</v>
      </c>
      <c r="AU15" s="19"/>
      <c r="AV15" s="19" t="n">
        <v>0.0202023705514011</v>
      </c>
      <c r="AW15" s="19" t="n">
        <v>0.165608757374438</v>
      </c>
      <c r="AX15" s="19" t="n">
        <v>0</v>
      </c>
      <c r="AY15" s="19" t="n">
        <v>0</v>
      </c>
      <c r="AZ15" s="19" t="n">
        <v>0.161124849796156</v>
      </c>
      <c r="BA15" s="19" t="n">
        <v>0</v>
      </c>
      <c r="BB15" s="19"/>
      <c r="BC15" s="19" t="n">
        <v>0.153293359445108</v>
      </c>
      <c r="BD15" s="19" t="n">
        <v>0</v>
      </c>
      <c r="BE15" s="19" t="n">
        <v>0.0250622168706571</v>
      </c>
      <c r="BF15" s="19" t="n">
        <v>0.0565579939447035</v>
      </c>
      <c r="BG15" s="19" t="n">
        <v>0</v>
      </c>
    </row>
    <row r="16">
      <c r="B16" s="20" t="s">
        <v>100</v>
      </c>
      <c r="C16" s="21" t="n">
        <v>0.0866125780556391</v>
      </c>
      <c r="D16" s="21" t="n">
        <v>0.0485222160302374</v>
      </c>
      <c r="E16" s="21" t="n">
        <v>0.128579511446938</v>
      </c>
      <c r="F16" s="21"/>
      <c r="G16" s="21" t="n">
        <v>0.0809581666967136</v>
      </c>
      <c r="H16" s="21" t="n">
        <v>0.114821579632551</v>
      </c>
      <c r="I16" s="21" t="n">
        <v>0</v>
      </c>
      <c r="J16" s="21" t="n">
        <v>0.130707773201134</v>
      </c>
      <c r="K16" s="21" t="n">
        <v>0.104689894032448</v>
      </c>
      <c r="L16" s="21" t="n">
        <v>0.0744451320394852</v>
      </c>
      <c r="M16" s="21"/>
      <c r="N16" s="21" t="n">
        <v>0.0619081472637096</v>
      </c>
      <c r="O16" s="21" t="n">
        <v>0.0795520414962457</v>
      </c>
      <c r="P16" s="21" t="n">
        <v>0.113743147771229</v>
      </c>
      <c r="Q16" s="21" t="n">
        <v>0.101312803096307</v>
      </c>
      <c r="R16" s="21"/>
      <c r="S16" s="21" t="n">
        <v>0.111414961472175</v>
      </c>
      <c r="T16" s="21" t="n">
        <v>0.168782131385255</v>
      </c>
      <c r="U16" s="21" t="n">
        <v>0.115827525676626</v>
      </c>
      <c r="V16" s="21" t="n">
        <v>0</v>
      </c>
      <c r="W16" s="21" t="n">
        <v>0.0925269230425861</v>
      </c>
      <c r="X16" s="21" t="n">
        <v>0</v>
      </c>
      <c r="Y16" s="21" t="n">
        <v>0</v>
      </c>
      <c r="Z16" s="21" t="n">
        <v>0.128063495456314</v>
      </c>
      <c r="AA16" s="21" t="n">
        <v>0.105164633397328</v>
      </c>
      <c r="AB16" s="21" t="n">
        <v>0.0820459365533981</v>
      </c>
      <c r="AC16" s="21" t="n">
        <v>0.0750978307406746</v>
      </c>
      <c r="AD16" s="21" t="n">
        <v>0.323704073441818</v>
      </c>
      <c r="AE16" s="21"/>
      <c r="AF16" s="21" t="n">
        <v>0.0826551586969869</v>
      </c>
      <c r="AG16" s="21" t="n">
        <v>0.0683894495470028</v>
      </c>
      <c r="AH16" s="21" t="n">
        <v>0.120291225296287</v>
      </c>
      <c r="AI16" s="21"/>
      <c r="AJ16" s="21" t="n">
        <v>0.0556619518106679</v>
      </c>
      <c r="AK16" s="21" t="n">
        <v>0.0677536218164318</v>
      </c>
      <c r="AL16" s="21" t="n">
        <v>0.176094083716292</v>
      </c>
      <c r="AM16" s="21" t="n">
        <v>0</v>
      </c>
      <c r="AN16" s="21" t="n">
        <v>0.127645957186585</v>
      </c>
      <c r="AO16" s="21"/>
      <c r="AP16" s="21" t="n">
        <v>0.0303801072403953</v>
      </c>
      <c r="AQ16" s="21" t="n">
        <v>0.0607065833376747</v>
      </c>
      <c r="AR16" s="21" t="n">
        <v>0.115561220176928</v>
      </c>
      <c r="AS16" s="21" t="n">
        <v>0.0931990146454946</v>
      </c>
      <c r="AT16" s="21" t="n">
        <v>0.29943250372072</v>
      </c>
      <c r="AU16" s="21"/>
      <c r="AV16" s="21" t="n">
        <v>0.105517903873826</v>
      </c>
      <c r="AW16" s="21" t="n">
        <v>0.0610251640080084</v>
      </c>
      <c r="AX16" s="21" t="n">
        <v>0</v>
      </c>
      <c r="AY16" s="21" t="n">
        <v>0.0820315900981912</v>
      </c>
      <c r="AZ16" s="21" t="n">
        <v>0.155229495948436</v>
      </c>
      <c r="BA16" s="21" t="n">
        <v>0.086512617320336</v>
      </c>
      <c r="BB16" s="21"/>
      <c r="BC16" s="21" t="n">
        <v>0.126917980847464</v>
      </c>
      <c r="BD16" s="21" t="n">
        <v>0.193531543809405</v>
      </c>
      <c r="BE16" s="21" t="n">
        <v>0.0499628454450464</v>
      </c>
      <c r="BF16" s="21" t="n">
        <v>0.0341998702868018</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140</v>
      </c>
      <c r="D7" s="11" t="n">
        <v>75</v>
      </c>
      <c r="E7" s="11" t="n">
        <v>65</v>
      </c>
      <c r="F7" s="11"/>
      <c r="G7" s="11" t="n">
        <v>23</v>
      </c>
      <c r="H7" s="11" t="n">
        <v>26</v>
      </c>
      <c r="I7" s="11" t="n">
        <v>19</v>
      </c>
      <c r="J7" s="11" t="n">
        <v>28</v>
      </c>
      <c r="K7" s="11" t="n">
        <v>18</v>
      </c>
      <c r="L7" s="11" t="n">
        <v>26</v>
      </c>
      <c r="M7" s="11"/>
      <c r="N7" s="11" t="n">
        <v>43</v>
      </c>
      <c r="O7" s="11" t="n">
        <v>35</v>
      </c>
      <c r="P7" s="11" t="n">
        <v>32</v>
      </c>
      <c r="Q7" s="11" t="n">
        <v>30</v>
      </c>
      <c r="R7" s="11"/>
      <c r="S7" s="11" t="n">
        <v>27</v>
      </c>
      <c r="T7" s="11" t="n">
        <v>11</v>
      </c>
      <c r="U7" s="11" t="n">
        <v>10</v>
      </c>
      <c r="V7" s="11" t="n">
        <v>13</v>
      </c>
      <c r="W7" s="11" t="n">
        <v>12</v>
      </c>
      <c r="X7" s="11" t="n">
        <v>7</v>
      </c>
      <c r="Y7" s="11" t="n">
        <v>12</v>
      </c>
      <c r="Z7" s="11" t="n">
        <v>7</v>
      </c>
      <c r="AA7" s="11" t="n">
        <v>19</v>
      </c>
      <c r="AB7" s="11" t="n">
        <v>10</v>
      </c>
      <c r="AC7" s="11" t="n">
        <v>9</v>
      </c>
      <c r="AD7" s="11" t="n">
        <v>3</v>
      </c>
      <c r="AE7" s="11"/>
      <c r="AF7" s="11" t="n">
        <v>50</v>
      </c>
      <c r="AG7" s="11" t="n">
        <v>58</v>
      </c>
      <c r="AH7" s="11" t="n">
        <v>17</v>
      </c>
      <c r="AI7" s="11"/>
      <c r="AJ7" s="11" t="n">
        <v>53</v>
      </c>
      <c r="AK7" s="11" t="n">
        <v>41</v>
      </c>
      <c r="AL7" s="11" t="n">
        <v>6</v>
      </c>
      <c r="AM7" s="11" t="n">
        <v>2</v>
      </c>
      <c r="AN7" s="11" t="n">
        <v>16</v>
      </c>
      <c r="AO7" s="11"/>
      <c r="AP7" s="11" t="n">
        <v>31</v>
      </c>
      <c r="AQ7" s="11" t="n">
        <v>56</v>
      </c>
      <c r="AR7" s="11" t="n">
        <v>9</v>
      </c>
      <c r="AS7" s="11" t="n">
        <v>19</v>
      </c>
      <c r="AT7" s="11" t="n">
        <v>3</v>
      </c>
      <c r="AU7" s="11"/>
      <c r="AV7" s="11" t="n">
        <v>47</v>
      </c>
      <c r="AW7" s="11" t="n">
        <v>31</v>
      </c>
      <c r="AX7" s="11" t="n">
        <v>6</v>
      </c>
      <c r="AY7" s="11" t="n">
        <v>21</v>
      </c>
      <c r="AZ7" s="11" t="n">
        <v>6</v>
      </c>
      <c r="BA7" s="11" t="n">
        <v>17</v>
      </c>
      <c r="BB7" s="11"/>
      <c r="BC7" s="11" t="n">
        <v>36</v>
      </c>
      <c r="BD7" s="11" t="n">
        <v>26</v>
      </c>
      <c r="BE7" s="11" t="n">
        <v>40</v>
      </c>
      <c r="BF7" s="11" t="n">
        <v>17</v>
      </c>
      <c r="BG7" s="11" t="n">
        <v>4</v>
      </c>
    </row>
    <row r="8" ht="30" customHeight="1">
      <c r="B8" s="12" t="s">
        <v>20</v>
      </c>
      <c r="C8" s="12" t="n">
        <v>141</v>
      </c>
      <c r="D8" s="12" t="n">
        <v>74</v>
      </c>
      <c r="E8" s="12" t="n">
        <v>67</v>
      </c>
      <c r="F8" s="12"/>
      <c r="G8" s="12" t="n">
        <v>21</v>
      </c>
      <c r="H8" s="12" t="n">
        <v>28</v>
      </c>
      <c r="I8" s="12" t="n">
        <v>21</v>
      </c>
      <c r="J8" s="12" t="n">
        <v>27</v>
      </c>
      <c r="K8" s="12" t="n">
        <v>17</v>
      </c>
      <c r="L8" s="12" t="n">
        <v>27</v>
      </c>
      <c r="M8" s="12"/>
      <c r="N8" s="12" t="n">
        <v>40</v>
      </c>
      <c r="O8" s="12" t="n">
        <v>40</v>
      </c>
      <c r="P8" s="12" t="n">
        <v>30</v>
      </c>
      <c r="Q8" s="12" t="n">
        <v>30</v>
      </c>
      <c r="R8" s="12"/>
      <c r="S8" s="12" t="n">
        <v>26</v>
      </c>
      <c r="T8" s="12" t="n">
        <v>11</v>
      </c>
      <c r="U8" s="12" t="n">
        <v>10</v>
      </c>
      <c r="V8" s="12" t="n">
        <v>16</v>
      </c>
      <c r="W8" s="12" t="n">
        <v>13</v>
      </c>
      <c r="X8" s="12" t="n">
        <v>9</v>
      </c>
      <c r="Y8" s="12" t="n">
        <v>12</v>
      </c>
      <c r="Z8" s="12" t="n">
        <v>6</v>
      </c>
      <c r="AA8" s="12" t="n">
        <v>18</v>
      </c>
      <c r="AB8" s="12" t="n">
        <v>10</v>
      </c>
      <c r="AC8" s="12" t="n">
        <v>8</v>
      </c>
      <c r="AD8" s="12" t="n">
        <v>3</v>
      </c>
      <c r="AE8" s="12"/>
      <c r="AF8" s="12" t="n">
        <v>51</v>
      </c>
      <c r="AG8" s="12" t="n">
        <v>58</v>
      </c>
      <c r="AH8" s="12" t="n">
        <v>17</v>
      </c>
      <c r="AI8" s="12"/>
      <c r="AJ8" s="12" t="n">
        <v>54</v>
      </c>
      <c r="AK8" s="12" t="n">
        <v>41</v>
      </c>
      <c r="AL8" s="12" t="n">
        <v>5</v>
      </c>
      <c r="AM8" s="12" t="n">
        <v>2</v>
      </c>
      <c r="AN8" s="12" t="n">
        <v>16</v>
      </c>
      <c r="AO8" s="12"/>
      <c r="AP8" s="12" t="n">
        <v>33</v>
      </c>
      <c r="AQ8" s="12" t="n">
        <v>55</v>
      </c>
      <c r="AR8" s="12" t="n">
        <v>9</v>
      </c>
      <c r="AS8" s="12" t="n">
        <v>18</v>
      </c>
      <c r="AT8" s="12" t="n">
        <v>3</v>
      </c>
      <c r="AU8" s="12"/>
      <c r="AV8" s="12" t="n">
        <v>47</v>
      </c>
      <c r="AW8" s="12" t="n">
        <v>33</v>
      </c>
      <c r="AX8" s="12" t="n">
        <v>6</v>
      </c>
      <c r="AY8" s="12" t="n">
        <v>20</v>
      </c>
      <c r="AZ8" s="12" t="n">
        <v>6</v>
      </c>
      <c r="BA8" s="12" t="n">
        <v>16</v>
      </c>
      <c r="BB8" s="12"/>
      <c r="BC8" s="12" t="n">
        <v>36</v>
      </c>
      <c r="BD8" s="12" t="n">
        <v>26</v>
      </c>
      <c r="BE8" s="12" t="n">
        <v>39</v>
      </c>
      <c r="BF8" s="12" t="n">
        <v>17</v>
      </c>
      <c r="BG8" s="12" t="n">
        <v>4</v>
      </c>
    </row>
    <row r="9">
      <c r="B9" s="20" t="s">
        <v>725</v>
      </c>
      <c r="C9" s="19" t="n">
        <v>0.100087490082512</v>
      </c>
      <c r="D9" s="19" t="n">
        <v>0.0707416526108363</v>
      </c>
      <c r="E9" s="19" t="n">
        <v>0.132419942204244</v>
      </c>
      <c r="F9" s="19"/>
      <c r="G9" s="19" t="n">
        <v>0.0485237514355927</v>
      </c>
      <c r="H9" s="19" t="n">
        <v>0.0838902214041127</v>
      </c>
      <c r="I9" s="19" t="n">
        <v>0.160928753659223</v>
      </c>
      <c r="J9" s="19" t="n">
        <v>0.0329385088518245</v>
      </c>
      <c r="K9" s="19" t="n">
        <v>0.17094536143993</v>
      </c>
      <c r="L9" s="19" t="n">
        <v>0.130833937136453</v>
      </c>
      <c r="M9" s="19"/>
      <c r="N9" s="19" t="n">
        <v>0.0259378470486471</v>
      </c>
      <c r="O9" s="19" t="n">
        <v>0.143329171883622</v>
      </c>
      <c r="P9" s="19" t="n">
        <v>0.0979535062664293</v>
      </c>
      <c r="Q9" s="19" t="n">
        <v>0.143318968919755</v>
      </c>
      <c r="R9" s="19"/>
      <c r="S9" s="19" t="n">
        <v>0.0730671379147271</v>
      </c>
      <c r="T9" s="19" t="n">
        <v>0.164621771389198</v>
      </c>
      <c r="U9" s="19" t="n">
        <v>0.210370841446143</v>
      </c>
      <c r="V9" s="19" t="n">
        <v>0.219561323073516</v>
      </c>
      <c r="W9" s="19" t="n">
        <v>0</v>
      </c>
      <c r="X9" s="19" t="n">
        <v>0.15083002693547</v>
      </c>
      <c r="Y9" s="19" t="n">
        <v>0</v>
      </c>
      <c r="Z9" s="19" t="n">
        <v>0</v>
      </c>
      <c r="AA9" s="19" t="n">
        <v>0</v>
      </c>
      <c r="AB9" s="19" t="n">
        <v>0.228450917879679</v>
      </c>
      <c r="AC9" s="19" t="n">
        <v>0.153036746971413</v>
      </c>
      <c r="AD9" s="19" t="n">
        <v>0</v>
      </c>
      <c r="AE9" s="19"/>
      <c r="AF9" s="19" t="n">
        <v>0.0802673568858375</v>
      </c>
      <c r="AG9" s="19" t="n">
        <v>0.130336918197199</v>
      </c>
      <c r="AH9" s="19" t="n">
        <v>0.146623056231314</v>
      </c>
      <c r="AI9" s="19"/>
      <c r="AJ9" s="19" t="n">
        <v>0.167554351808307</v>
      </c>
      <c r="AK9" s="19" t="n">
        <v>0.0485827686500138</v>
      </c>
      <c r="AL9" s="19" t="n">
        <v>0</v>
      </c>
      <c r="AM9" s="19" t="n">
        <v>0</v>
      </c>
      <c r="AN9" s="19" t="n">
        <v>0.0746041652215192</v>
      </c>
      <c r="AO9" s="19"/>
      <c r="AP9" s="19" t="n">
        <v>0.241598643392498</v>
      </c>
      <c r="AQ9" s="19" t="n">
        <v>0.035803744323625</v>
      </c>
      <c r="AR9" s="19" t="n">
        <v>0.12809258488636</v>
      </c>
      <c r="AS9" s="19" t="n">
        <v>0.0490303208929976</v>
      </c>
      <c r="AT9" s="19" t="n">
        <v>0</v>
      </c>
      <c r="AU9" s="19"/>
      <c r="AV9" s="19" t="n">
        <v>0.0423752841925053</v>
      </c>
      <c r="AW9" s="19" t="n">
        <v>0.203544068596801</v>
      </c>
      <c r="AX9" s="19" t="n">
        <v>0</v>
      </c>
      <c r="AY9" s="19" t="n">
        <v>0.0975610352047108</v>
      </c>
      <c r="AZ9" s="19" t="n">
        <v>0</v>
      </c>
      <c r="BA9" s="19" t="n">
        <v>0.0795506166512037</v>
      </c>
      <c r="BB9" s="19"/>
      <c r="BC9" s="19" t="n">
        <v>0.177292181921366</v>
      </c>
      <c r="BD9" s="19" t="n">
        <v>0.0736862391094975</v>
      </c>
      <c r="BE9" s="19" t="n">
        <v>0.0915141606619105</v>
      </c>
      <c r="BF9" s="19" t="n">
        <v>0</v>
      </c>
      <c r="BG9" s="19" t="n">
        <v>0</v>
      </c>
    </row>
    <row r="10">
      <c r="B10" s="20" t="s">
        <v>689</v>
      </c>
      <c r="C10" s="19" t="n">
        <v>0.0999893716439026</v>
      </c>
      <c r="D10" s="19" t="n">
        <v>0.0965068504524421</v>
      </c>
      <c r="E10" s="19" t="n">
        <v>0.103826319551574</v>
      </c>
      <c r="F10" s="19"/>
      <c r="G10" s="19" t="n">
        <v>0.0944841302305231</v>
      </c>
      <c r="H10" s="19" t="n">
        <v>0.122771957857622</v>
      </c>
      <c r="I10" s="19" t="n">
        <v>0.166466882571082</v>
      </c>
      <c r="J10" s="19" t="n">
        <v>0.115848104792399</v>
      </c>
      <c r="K10" s="19" t="n">
        <v>0.0672119493730303</v>
      </c>
      <c r="L10" s="19" t="n">
        <v>0.0339963417734336</v>
      </c>
      <c r="M10" s="19"/>
      <c r="N10" s="19" t="n">
        <v>0.0886597666831251</v>
      </c>
      <c r="O10" s="19" t="n">
        <v>0.145709681062665</v>
      </c>
      <c r="P10" s="19" t="n">
        <v>0.11669863444856</v>
      </c>
      <c r="Q10" s="19" t="n">
        <v>0.0384578990921736</v>
      </c>
      <c r="R10" s="19"/>
      <c r="S10" s="19" t="n">
        <v>0.156168553872735</v>
      </c>
      <c r="T10" s="19" t="n">
        <v>0.100484093262595</v>
      </c>
      <c r="U10" s="19" t="n">
        <v>0.106830806180936</v>
      </c>
      <c r="V10" s="19" t="n">
        <v>0.0731858181295127</v>
      </c>
      <c r="W10" s="19" t="n">
        <v>0</v>
      </c>
      <c r="X10" s="19" t="n">
        <v>0</v>
      </c>
      <c r="Y10" s="19" t="n">
        <v>0.237745769148946</v>
      </c>
      <c r="Z10" s="19" t="n">
        <v>0.169269584043568</v>
      </c>
      <c r="AA10" s="19" t="n">
        <v>0</v>
      </c>
      <c r="AB10" s="19" t="n">
        <v>0.207065064208411</v>
      </c>
      <c r="AC10" s="19" t="n">
        <v>0.100432977480078</v>
      </c>
      <c r="AD10" s="19" t="n">
        <v>0</v>
      </c>
      <c r="AE10" s="19"/>
      <c r="AF10" s="19" t="n">
        <v>0.127936557171614</v>
      </c>
      <c r="AG10" s="19" t="n">
        <v>0.0959782964859114</v>
      </c>
      <c r="AH10" s="19" t="n">
        <v>0.0642328147942498</v>
      </c>
      <c r="AI10" s="19"/>
      <c r="AJ10" s="19" t="n">
        <v>0.0483342965985743</v>
      </c>
      <c r="AK10" s="19" t="n">
        <v>0.153266655561592</v>
      </c>
      <c r="AL10" s="19" t="n">
        <v>0.174893979951372</v>
      </c>
      <c r="AM10" s="19" t="n">
        <v>0</v>
      </c>
      <c r="AN10" s="19" t="n">
        <v>0.194564870808741</v>
      </c>
      <c r="AO10" s="19"/>
      <c r="AP10" s="19" t="n">
        <v>0.0463759561752679</v>
      </c>
      <c r="AQ10" s="19" t="n">
        <v>0.117274926010848</v>
      </c>
      <c r="AR10" s="19" t="n">
        <v>0</v>
      </c>
      <c r="AS10" s="19" t="n">
        <v>0.148074868300953</v>
      </c>
      <c r="AT10" s="19" t="n">
        <v>0</v>
      </c>
      <c r="AU10" s="19"/>
      <c r="AV10" s="19" t="n">
        <v>0.115627963521726</v>
      </c>
      <c r="AW10" s="19" t="n">
        <v>0.0467532995863165</v>
      </c>
      <c r="AX10" s="19" t="n">
        <v>0.174947534499356</v>
      </c>
      <c r="AY10" s="19" t="n">
        <v>0.076680182254895</v>
      </c>
      <c r="AZ10" s="19" t="n">
        <v>0</v>
      </c>
      <c r="BA10" s="19" t="n">
        <v>0.20312935173528</v>
      </c>
      <c r="BB10" s="19"/>
      <c r="BC10" s="19" t="n">
        <v>0.108470019006299</v>
      </c>
      <c r="BD10" s="19" t="n">
        <v>0.161581600187187</v>
      </c>
      <c r="BE10" s="19" t="n">
        <v>0.0329137051997053</v>
      </c>
      <c r="BF10" s="19" t="n">
        <v>0.147420645379383</v>
      </c>
      <c r="BG10" s="19" t="n">
        <v>0</v>
      </c>
    </row>
    <row r="11">
      <c r="B11" s="20" t="s">
        <v>690</v>
      </c>
      <c r="C11" s="19" t="n">
        <v>0.165476778135276</v>
      </c>
      <c r="D11" s="19" t="n">
        <v>0.193292017994182</v>
      </c>
      <c r="E11" s="19" t="n">
        <v>0.134830697175392</v>
      </c>
      <c r="F11" s="19"/>
      <c r="G11" s="19" t="n">
        <v>0.148827159320225</v>
      </c>
      <c r="H11" s="19" t="n">
        <v>0.181197569989248</v>
      </c>
      <c r="I11" s="19" t="n">
        <v>0.116459956872753</v>
      </c>
      <c r="J11" s="19" t="n">
        <v>0.147895345290667</v>
      </c>
      <c r="K11" s="19" t="n">
        <v>0.148825826920729</v>
      </c>
      <c r="L11" s="19" t="n">
        <v>0.229511854192557</v>
      </c>
      <c r="M11" s="19"/>
      <c r="N11" s="19" t="n">
        <v>0.262960962455151</v>
      </c>
      <c r="O11" s="19" t="n">
        <v>0.188273970866461</v>
      </c>
      <c r="P11" s="19" t="n">
        <v>0.117066980856601</v>
      </c>
      <c r="Q11" s="19" t="n">
        <v>0.0555864344867493</v>
      </c>
      <c r="R11" s="19"/>
      <c r="S11" s="19" t="n">
        <v>0.109418255076433</v>
      </c>
      <c r="T11" s="19" t="n">
        <v>0.0917316604600247</v>
      </c>
      <c r="U11" s="19" t="n">
        <v>0.166573752971693</v>
      </c>
      <c r="V11" s="19" t="n">
        <v>0.101606040112187</v>
      </c>
      <c r="W11" s="19" t="n">
        <v>0.342144690832328</v>
      </c>
      <c r="X11" s="19" t="n">
        <v>0.156020279823765</v>
      </c>
      <c r="Y11" s="19" t="n">
        <v>0</v>
      </c>
      <c r="Z11" s="19" t="n">
        <v>0.160909492927689</v>
      </c>
      <c r="AA11" s="19" t="n">
        <v>0.216687480187071</v>
      </c>
      <c r="AB11" s="19" t="n">
        <v>0.0881605525108516</v>
      </c>
      <c r="AC11" s="19" t="n">
        <v>0.345449354641193</v>
      </c>
      <c r="AD11" s="19" t="n">
        <v>0.676295926558182</v>
      </c>
      <c r="AE11" s="19"/>
      <c r="AF11" s="19" t="n">
        <v>0.109662881904036</v>
      </c>
      <c r="AG11" s="19" t="n">
        <v>0.216638624043357</v>
      </c>
      <c r="AH11" s="19" t="n">
        <v>0.145027601818308</v>
      </c>
      <c r="AI11" s="19"/>
      <c r="AJ11" s="19" t="n">
        <v>0.128736182913805</v>
      </c>
      <c r="AK11" s="19" t="n">
        <v>0.223944065772761</v>
      </c>
      <c r="AL11" s="19" t="n">
        <v>0</v>
      </c>
      <c r="AM11" s="19" t="n">
        <v>0</v>
      </c>
      <c r="AN11" s="19" t="n">
        <v>0.11725939741175</v>
      </c>
      <c r="AO11" s="19"/>
      <c r="AP11" s="19" t="n">
        <v>0.172584139928935</v>
      </c>
      <c r="AQ11" s="19" t="n">
        <v>0.159799587818274</v>
      </c>
      <c r="AR11" s="19" t="n">
        <v>0.216379440178553</v>
      </c>
      <c r="AS11" s="19" t="n">
        <v>0.17553654233359</v>
      </c>
      <c r="AT11" s="19" t="n">
        <v>0.360686993584159</v>
      </c>
      <c r="AU11" s="19"/>
      <c r="AV11" s="19" t="n">
        <v>0.140261269491847</v>
      </c>
      <c r="AW11" s="19" t="n">
        <v>0.131203823645216</v>
      </c>
      <c r="AX11" s="19" t="n">
        <v>0.41439135655502</v>
      </c>
      <c r="AY11" s="19" t="n">
        <v>0.197282389223746</v>
      </c>
      <c r="AZ11" s="19" t="n">
        <v>0.324752580878191</v>
      </c>
      <c r="BA11" s="19" t="n">
        <v>0.0696080771260565</v>
      </c>
      <c r="BB11" s="19"/>
      <c r="BC11" s="19" t="n">
        <v>0.0237966722440933</v>
      </c>
      <c r="BD11" s="19" t="n">
        <v>0.14156874680712</v>
      </c>
      <c r="BE11" s="19" t="n">
        <v>0.28705429657363</v>
      </c>
      <c r="BF11" s="19" t="n">
        <v>0.332392173738478</v>
      </c>
      <c r="BG11" s="19" t="n">
        <v>0.238299455470569</v>
      </c>
    </row>
    <row r="12">
      <c r="B12" s="20" t="s">
        <v>691</v>
      </c>
      <c r="C12" s="19" t="n">
        <v>0.185867892049425</v>
      </c>
      <c r="D12" s="19" t="n">
        <v>0.244030357470656</v>
      </c>
      <c r="E12" s="19" t="n">
        <v>0.121786056581997</v>
      </c>
      <c r="F12" s="19"/>
      <c r="G12" s="19" t="n">
        <v>0.271280747064567</v>
      </c>
      <c r="H12" s="19" t="n">
        <v>0.0641569578446354</v>
      </c>
      <c r="I12" s="19" t="n">
        <v>0.0676622619553972</v>
      </c>
      <c r="J12" s="19" t="n">
        <v>0.241720195072534</v>
      </c>
      <c r="K12" s="19" t="n">
        <v>0.210463811658264</v>
      </c>
      <c r="L12" s="19" t="n">
        <v>0.265219450950007</v>
      </c>
      <c r="M12" s="19"/>
      <c r="N12" s="19" t="n">
        <v>0.137057393768798</v>
      </c>
      <c r="O12" s="19" t="n">
        <v>0.0571534760255325</v>
      </c>
      <c r="P12" s="19" t="n">
        <v>0.249224281165961</v>
      </c>
      <c r="Q12" s="19" t="n">
        <v>0.355246477389201</v>
      </c>
      <c r="R12" s="19"/>
      <c r="S12" s="19" t="n">
        <v>0.195156122070788</v>
      </c>
      <c r="T12" s="19" t="n">
        <v>0.353267098421796</v>
      </c>
      <c r="U12" s="19" t="n">
        <v>0.195043793275111</v>
      </c>
      <c r="V12" s="19" t="n">
        <v>0.22763541830374</v>
      </c>
      <c r="W12" s="19" t="n">
        <v>0.32740212970801</v>
      </c>
      <c r="X12" s="19" t="n">
        <v>0</v>
      </c>
      <c r="Y12" s="19" t="n">
        <v>0.229223621112877</v>
      </c>
      <c r="Z12" s="19" t="n">
        <v>0</v>
      </c>
      <c r="AA12" s="19" t="n">
        <v>0.100846231249354</v>
      </c>
      <c r="AB12" s="19" t="n">
        <v>0.091080393054867</v>
      </c>
      <c r="AC12" s="19" t="n">
        <v>0.268674773218129</v>
      </c>
      <c r="AD12" s="19" t="n">
        <v>0</v>
      </c>
      <c r="AE12" s="19"/>
      <c r="AF12" s="19" t="n">
        <v>0.24222322197854</v>
      </c>
      <c r="AG12" s="19" t="n">
        <v>0.107496653363317</v>
      </c>
      <c r="AH12" s="19" t="n">
        <v>0.147038053396952</v>
      </c>
      <c r="AI12" s="19"/>
      <c r="AJ12" s="19" t="n">
        <v>0.244283897376604</v>
      </c>
      <c r="AK12" s="19" t="n">
        <v>0.0941545677845108</v>
      </c>
      <c r="AL12" s="19" t="n">
        <v>0.161461682956493</v>
      </c>
      <c r="AM12" s="19" t="n">
        <v>0.531668718351144</v>
      </c>
      <c r="AN12" s="19" t="n">
        <v>0.215228041621047</v>
      </c>
      <c r="AO12" s="19"/>
      <c r="AP12" s="19" t="n">
        <v>0.113923839262383</v>
      </c>
      <c r="AQ12" s="19" t="n">
        <v>0.222973032501296</v>
      </c>
      <c r="AR12" s="19" t="n">
        <v>0.538331279747611</v>
      </c>
      <c r="AS12" s="19" t="n">
        <v>0.249582199932161</v>
      </c>
      <c r="AT12" s="19" t="n">
        <v>0</v>
      </c>
      <c r="AU12" s="19"/>
      <c r="AV12" s="19" t="n">
        <v>0.169799265952137</v>
      </c>
      <c r="AW12" s="19" t="n">
        <v>0.14524865941199</v>
      </c>
      <c r="AX12" s="19" t="n">
        <v>0.252462268270782</v>
      </c>
      <c r="AY12" s="19" t="n">
        <v>0.17627891250938</v>
      </c>
      <c r="AZ12" s="19" t="n">
        <v>0</v>
      </c>
      <c r="BA12" s="19" t="n">
        <v>0.333045659995286</v>
      </c>
      <c r="BB12" s="19"/>
      <c r="BC12" s="19" t="n">
        <v>0.214764930160835</v>
      </c>
      <c r="BD12" s="19" t="n">
        <v>0.175891889426859</v>
      </c>
      <c r="BE12" s="19" t="n">
        <v>0.205551390965284</v>
      </c>
      <c r="BF12" s="19" t="n">
        <v>0.0878880920881728</v>
      </c>
      <c r="BG12" s="19" t="n">
        <v>0</v>
      </c>
    </row>
    <row r="13">
      <c r="B13" s="20" t="s">
        <v>692</v>
      </c>
      <c r="C13" s="19" t="n">
        <v>0.163264818312855</v>
      </c>
      <c r="D13" s="19" t="n">
        <v>0.127648568261244</v>
      </c>
      <c r="E13" s="19" t="n">
        <v>0.202505841870654</v>
      </c>
      <c r="F13" s="19"/>
      <c r="G13" s="19" t="n">
        <v>0.144580516768527</v>
      </c>
      <c r="H13" s="19" t="n">
        <v>0.119174811094201</v>
      </c>
      <c r="I13" s="19" t="n">
        <v>0.240976205956653</v>
      </c>
      <c r="J13" s="19" t="n">
        <v>0.211381600990994</v>
      </c>
      <c r="K13" s="19" t="n">
        <v>0.0471929894558353</v>
      </c>
      <c r="L13" s="19" t="n">
        <v>0.190711038968487</v>
      </c>
      <c r="M13" s="19"/>
      <c r="N13" s="19" t="n">
        <v>0.227837849455633</v>
      </c>
      <c r="O13" s="19" t="n">
        <v>0.141058188966893</v>
      </c>
      <c r="P13" s="19" t="n">
        <v>0.160011636442781</v>
      </c>
      <c r="Q13" s="19" t="n">
        <v>0.110513468465486</v>
      </c>
      <c r="R13" s="19"/>
      <c r="S13" s="19" t="n">
        <v>0.122567534148852</v>
      </c>
      <c r="T13" s="19" t="n">
        <v>0.289895376466386</v>
      </c>
      <c r="U13" s="19" t="n">
        <v>0.115827525676626</v>
      </c>
      <c r="V13" s="19" t="n">
        <v>0.221646823305607</v>
      </c>
      <c r="W13" s="19" t="n">
        <v>0.162879165716565</v>
      </c>
      <c r="X13" s="19" t="n">
        <v>0.425590262308683</v>
      </c>
      <c r="Y13" s="19" t="n">
        <v>0.166363794234273</v>
      </c>
      <c r="Z13" s="19" t="n">
        <v>0.128063495456314</v>
      </c>
      <c r="AA13" s="19" t="n">
        <v>0.0998497433240291</v>
      </c>
      <c r="AB13" s="19" t="n">
        <v>0.0635687042302295</v>
      </c>
      <c r="AC13" s="19" t="n">
        <v>0.132406147689187</v>
      </c>
      <c r="AD13" s="19" t="n">
        <v>0</v>
      </c>
      <c r="AE13" s="19"/>
      <c r="AF13" s="19" t="n">
        <v>0.195461796747515</v>
      </c>
      <c r="AG13" s="19" t="n">
        <v>0.167686218261091</v>
      </c>
      <c r="AH13" s="19" t="n">
        <v>0.0715974709763433</v>
      </c>
      <c r="AI13" s="19"/>
      <c r="AJ13" s="19" t="n">
        <v>0.197209093300866</v>
      </c>
      <c r="AK13" s="19" t="n">
        <v>0.182489465086634</v>
      </c>
      <c r="AL13" s="19" t="n">
        <v>0.298922115682557</v>
      </c>
      <c r="AM13" s="19" t="n">
        <v>0</v>
      </c>
      <c r="AN13" s="19" t="n">
        <v>0.0772969310235289</v>
      </c>
      <c r="AO13" s="19"/>
      <c r="AP13" s="19" t="n">
        <v>0.163213957504579</v>
      </c>
      <c r="AQ13" s="19" t="n">
        <v>0.152448144575898</v>
      </c>
      <c r="AR13" s="19" t="n">
        <v>0.117196695187477</v>
      </c>
      <c r="AS13" s="19" t="n">
        <v>0.223156696239994</v>
      </c>
      <c r="AT13" s="19" t="n">
        <v>0</v>
      </c>
      <c r="AU13" s="19"/>
      <c r="AV13" s="19" t="n">
        <v>0.159172545329653</v>
      </c>
      <c r="AW13" s="19" t="n">
        <v>0.175068146551751</v>
      </c>
      <c r="AX13" s="19" t="n">
        <v>0.158198840674841</v>
      </c>
      <c r="AY13" s="19" t="n">
        <v>0.261136959736543</v>
      </c>
      <c r="AZ13" s="19" t="n">
        <v>0</v>
      </c>
      <c r="BA13" s="19" t="n">
        <v>0.138763814760744</v>
      </c>
      <c r="BB13" s="19"/>
      <c r="BC13" s="19" t="n">
        <v>0.140588039935127</v>
      </c>
      <c r="BD13" s="19" t="n">
        <v>0.170385619192253</v>
      </c>
      <c r="BE13" s="19" t="n">
        <v>0.115683261065096</v>
      </c>
      <c r="BF13" s="19" t="n">
        <v>0.199104682303008</v>
      </c>
      <c r="BG13" s="19" t="n">
        <v>0.239901912975539</v>
      </c>
    </row>
    <row r="14">
      <c r="B14" s="20" t="s">
        <v>598</v>
      </c>
      <c r="C14" s="19" t="n">
        <v>0.0665337315026408</v>
      </c>
      <c r="D14" s="19" t="n">
        <v>0.0407317606796945</v>
      </c>
      <c r="E14" s="19" t="n">
        <v>0.0949616469466768</v>
      </c>
      <c r="F14" s="19"/>
      <c r="G14" s="19" t="n">
        <v>0.0897417544126988</v>
      </c>
      <c r="H14" s="19" t="n">
        <v>0.118404833204429</v>
      </c>
      <c r="I14" s="19" t="n">
        <v>0</v>
      </c>
      <c r="J14" s="19" t="n">
        <v>0.0384820833425931</v>
      </c>
      <c r="K14" s="19" t="n">
        <v>0.118599371928415</v>
      </c>
      <c r="L14" s="19" t="n">
        <v>0.0404172761291638</v>
      </c>
      <c r="M14" s="19"/>
      <c r="N14" s="19" t="n">
        <v>0.0254704495069588</v>
      </c>
      <c r="O14" s="19" t="n">
        <v>0.0795198614760521</v>
      </c>
      <c r="P14" s="19" t="n">
        <v>0.0291734916002538</v>
      </c>
      <c r="Q14" s="19" t="n">
        <v>0.140896522731314</v>
      </c>
      <c r="R14" s="19"/>
      <c r="S14" s="19" t="n">
        <v>0.0834079109230926</v>
      </c>
      <c r="T14" s="19" t="n">
        <v>0</v>
      </c>
      <c r="U14" s="19" t="n">
        <v>0.0978465290085402</v>
      </c>
      <c r="V14" s="19" t="n">
        <v>0</v>
      </c>
      <c r="W14" s="19" t="n">
        <v>0</v>
      </c>
      <c r="X14" s="19" t="n">
        <v>0.138456565579092</v>
      </c>
      <c r="Y14" s="19" t="n">
        <v>0.182975553047931</v>
      </c>
      <c r="Z14" s="19" t="n">
        <v>0</v>
      </c>
      <c r="AA14" s="19" t="n">
        <v>0.111383001210711</v>
      </c>
      <c r="AB14" s="19" t="n">
        <v>0.0923230721306764</v>
      </c>
      <c r="AC14" s="19" t="n">
        <v>0</v>
      </c>
      <c r="AD14" s="19" t="n">
        <v>0</v>
      </c>
      <c r="AE14" s="19"/>
      <c r="AF14" s="19" t="n">
        <v>0.0825142526402483</v>
      </c>
      <c r="AG14" s="19" t="n">
        <v>0.0329770665400337</v>
      </c>
      <c r="AH14" s="19" t="n">
        <v>0.193717410295456</v>
      </c>
      <c r="AI14" s="19"/>
      <c r="AJ14" s="19" t="n">
        <v>0.0813777377620629</v>
      </c>
      <c r="AK14" s="19" t="n">
        <v>0.021509143687221</v>
      </c>
      <c r="AL14" s="19" t="n">
        <v>0.188628137693286</v>
      </c>
      <c r="AM14" s="19" t="n">
        <v>0</v>
      </c>
      <c r="AN14" s="19" t="n">
        <v>0.0723790353858414</v>
      </c>
      <c r="AO14" s="19"/>
      <c r="AP14" s="19" t="n">
        <v>0.133572045069509</v>
      </c>
      <c r="AQ14" s="19" t="n">
        <v>0.0689893475790912</v>
      </c>
      <c r="AR14" s="19" t="n">
        <v>0</v>
      </c>
      <c r="AS14" s="19" t="n">
        <v>0</v>
      </c>
      <c r="AT14" s="19" t="n">
        <v>0</v>
      </c>
      <c r="AU14" s="19"/>
      <c r="AV14" s="19" t="n">
        <v>0.0816518848837409</v>
      </c>
      <c r="AW14" s="19" t="n">
        <v>0.10169837586812</v>
      </c>
      <c r="AX14" s="19" t="n">
        <v>0</v>
      </c>
      <c r="AY14" s="19" t="n">
        <v>0.0532210100771631</v>
      </c>
      <c r="AZ14" s="19" t="n">
        <v>0</v>
      </c>
      <c r="BA14" s="19" t="n">
        <v>0</v>
      </c>
      <c r="BB14" s="19"/>
      <c r="BC14" s="19" t="n">
        <v>0.0620145862231979</v>
      </c>
      <c r="BD14" s="19" t="n">
        <v>0</v>
      </c>
      <c r="BE14" s="19" t="n">
        <v>0.102302739051091</v>
      </c>
      <c r="BF14" s="19" t="n">
        <v>0.0529265959509561</v>
      </c>
      <c r="BG14" s="19" t="n">
        <v>0.249238863436198</v>
      </c>
    </row>
    <row r="15">
      <c r="B15" s="20" t="s">
        <v>726</v>
      </c>
      <c r="C15" s="19" t="n">
        <v>0.136357046164127</v>
      </c>
      <c r="D15" s="19" t="n">
        <v>0.16530731509726</v>
      </c>
      <c r="E15" s="19" t="n">
        <v>0.104460420787692</v>
      </c>
      <c r="F15" s="19"/>
      <c r="G15" s="19" t="n">
        <v>0.148370215699737</v>
      </c>
      <c r="H15" s="19" t="n">
        <v>0.23924889430053</v>
      </c>
      <c r="I15" s="19" t="n">
        <v>0.205428580392698</v>
      </c>
      <c r="J15" s="19" t="n">
        <v>0.11275032984567</v>
      </c>
      <c r="K15" s="19" t="n">
        <v>0.063162283682553</v>
      </c>
      <c r="L15" s="19" t="n">
        <v>0.0367855053586155</v>
      </c>
      <c r="M15" s="19"/>
      <c r="N15" s="19" t="n">
        <v>0.184447822130993</v>
      </c>
      <c r="O15" s="19" t="n">
        <v>0.165403608222528</v>
      </c>
      <c r="P15" s="19" t="n">
        <v>0.135261620539077</v>
      </c>
      <c r="Q15" s="19" t="n">
        <v>0.0361407272806994</v>
      </c>
      <c r="R15" s="19"/>
      <c r="S15" s="19" t="n">
        <v>0.148799524521198</v>
      </c>
      <c r="T15" s="19" t="n">
        <v>0</v>
      </c>
      <c r="U15" s="19" t="n">
        <v>0.10750675144095</v>
      </c>
      <c r="V15" s="19" t="n">
        <v>0.081331404583021</v>
      </c>
      <c r="W15" s="19" t="n">
        <v>0.0750470907005106</v>
      </c>
      <c r="X15" s="19" t="n">
        <v>0.129102865352991</v>
      </c>
      <c r="Y15" s="19" t="n">
        <v>0.183691262455973</v>
      </c>
      <c r="Z15" s="19" t="n">
        <v>0.286020318526674</v>
      </c>
      <c r="AA15" s="19" t="n">
        <v>0.26315553286114</v>
      </c>
      <c r="AB15" s="19" t="n">
        <v>0.229351295985285</v>
      </c>
      <c r="AC15" s="19" t="n">
        <v>0</v>
      </c>
      <c r="AD15" s="19" t="n">
        <v>0</v>
      </c>
      <c r="AE15" s="19"/>
      <c r="AF15" s="19" t="n">
        <v>0.0834972217673894</v>
      </c>
      <c r="AG15" s="19" t="n">
        <v>0.181382427859988</v>
      </c>
      <c r="AH15" s="19" t="n">
        <v>0.130686893572932</v>
      </c>
      <c r="AI15" s="19"/>
      <c r="AJ15" s="19" t="n">
        <v>0.0730303224164245</v>
      </c>
      <c r="AK15" s="19" t="n">
        <v>0.185233651358124</v>
      </c>
      <c r="AL15" s="19" t="n">
        <v>0</v>
      </c>
      <c r="AM15" s="19" t="n">
        <v>0.468331281648856</v>
      </c>
      <c r="AN15" s="19" t="n">
        <v>0.139704775196844</v>
      </c>
      <c r="AO15" s="19"/>
      <c r="AP15" s="19" t="n">
        <v>0.0983513114264325</v>
      </c>
      <c r="AQ15" s="19" t="n">
        <v>0.175327419082559</v>
      </c>
      <c r="AR15" s="19" t="n">
        <v>0</v>
      </c>
      <c r="AS15" s="19" t="n">
        <v>0.108642745080799</v>
      </c>
      <c r="AT15" s="19" t="n">
        <v>0.339880502695121</v>
      </c>
      <c r="AU15" s="19"/>
      <c r="AV15" s="19" t="n">
        <v>0.185593882754565</v>
      </c>
      <c r="AW15" s="19" t="n">
        <v>0.129150324744449</v>
      </c>
      <c r="AX15" s="19" t="n">
        <v>0</v>
      </c>
      <c r="AY15" s="19" t="n">
        <v>0.0973719604243444</v>
      </c>
      <c r="AZ15" s="19" t="n">
        <v>0.520017923173373</v>
      </c>
      <c r="BA15" s="19" t="n">
        <v>0.0668781878415941</v>
      </c>
      <c r="BB15" s="19"/>
      <c r="BC15" s="19" t="n">
        <v>0.119373832519078</v>
      </c>
      <c r="BD15" s="19" t="n">
        <v>0.167855700398915</v>
      </c>
      <c r="BE15" s="19" t="n">
        <v>0.0846136355791701</v>
      </c>
      <c r="BF15" s="19" t="n">
        <v>0.180267810540002</v>
      </c>
      <c r="BG15" s="19" t="n">
        <v>0.272559768117694</v>
      </c>
    </row>
    <row r="16">
      <c r="B16" s="20" t="s">
        <v>100</v>
      </c>
      <c r="C16" s="21" t="n">
        <v>0.0824228721092618</v>
      </c>
      <c r="D16" s="21" t="n">
        <v>0.0617414774336857</v>
      </c>
      <c r="E16" s="21" t="n">
        <v>0.105209074881771</v>
      </c>
      <c r="F16" s="21"/>
      <c r="G16" s="21" t="n">
        <v>0.0541917250681299</v>
      </c>
      <c r="H16" s="21" t="n">
        <v>0.0711547543052229</v>
      </c>
      <c r="I16" s="21" t="n">
        <v>0.0420773585921944</v>
      </c>
      <c r="J16" s="21" t="n">
        <v>0.0989838318133189</v>
      </c>
      <c r="K16" s="21" t="n">
        <v>0.173598405541243</v>
      </c>
      <c r="L16" s="21" t="n">
        <v>0.0725245954912832</v>
      </c>
      <c r="M16" s="21"/>
      <c r="N16" s="21" t="n">
        <v>0.0476279089506929</v>
      </c>
      <c r="O16" s="21" t="n">
        <v>0.0795520414962457</v>
      </c>
      <c r="P16" s="21" t="n">
        <v>0.0946098486803375</v>
      </c>
      <c r="Q16" s="21" t="n">
        <v>0.119839501634622</v>
      </c>
      <c r="R16" s="21"/>
      <c r="S16" s="21" t="n">
        <v>0.111414961472175</v>
      </c>
      <c r="T16" s="21" t="n">
        <v>0</v>
      </c>
      <c r="U16" s="21" t="n">
        <v>0</v>
      </c>
      <c r="V16" s="21" t="n">
        <v>0.0750331724924153</v>
      </c>
      <c r="W16" s="21" t="n">
        <v>0.0925269230425861</v>
      </c>
      <c r="X16" s="21" t="n">
        <v>0</v>
      </c>
      <c r="Y16" s="21" t="n">
        <v>0</v>
      </c>
      <c r="Z16" s="21" t="n">
        <v>0.255737109045756</v>
      </c>
      <c r="AA16" s="21" t="n">
        <v>0.208078011167695</v>
      </c>
      <c r="AB16" s="21" t="n">
        <v>0</v>
      </c>
      <c r="AC16" s="21" t="n">
        <v>0</v>
      </c>
      <c r="AD16" s="21" t="n">
        <v>0.323704073441818</v>
      </c>
      <c r="AE16" s="21"/>
      <c r="AF16" s="21" t="n">
        <v>0.0784367109048192</v>
      </c>
      <c r="AG16" s="21" t="n">
        <v>0.0675037952491022</v>
      </c>
      <c r="AH16" s="21" t="n">
        <v>0.101076698914444</v>
      </c>
      <c r="AI16" s="21"/>
      <c r="AJ16" s="21" t="n">
        <v>0.0594741178233548</v>
      </c>
      <c r="AK16" s="21" t="n">
        <v>0.0908196820991439</v>
      </c>
      <c r="AL16" s="21" t="n">
        <v>0.176094083716292</v>
      </c>
      <c r="AM16" s="21" t="n">
        <v>0</v>
      </c>
      <c r="AN16" s="21" t="n">
        <v>0.108962783330729</v>
      </c>
      <c r="AO16" s="21"/>
      <c r="AP16" s="21" t="n">
        <v>0.0303801072403953</v>
      </c>
      <c r="AQ16" s="21" t="n">
        <v>0.0673837981084085</v>
      </c>
      <c r="AR16" s="21" t="n">
        <v>0</v>
      </c>
      <c r="AS16" s="21" t="n">
        <v>0.0459766272195052</v>
      </c>
      <c r="AT16" s="21" t="n">
        <v>0.29943250372072</v>
      </c>
      <c r="AU16" s="21"/>
      <c r="AV16" s="21" t="n">
        <v>0.105517903873826</v>
      </c>
      <c r="AW16" s="21" t="n">
        <v>0.0673333015953577</v>
      </c>
      <c r="AX16" s="21" t="n">
        <v>0</v>
      </c>
      <c r="AY16" s="21" t="n">
        <v>0.0404675505692175</v>
      </c>
      <c r="AZ16" s="21" t="n">
        <v>0.155229495948436</v>
      </c>
      <c r="BA16" s="21" t="n">
        <v>0.109024291889836</v>
      </c>
      <c r="BB16" s="21"/>
      <c r="BC16" s="21" t="n">
        <v>0.153699737990002</v>
      </c>
      <c r="BD16" s="21" t="n">
        <v>0.109030204878168</v>
      </c>
      <c r="BE16" s="21" t="n">
        <v>0.0803668109041131</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55</v>
      </c>
      <c r="E7" s="11" t="n">
        <v>73</v>
      </c>
      <c r="F7" s="11"/>
      <c r="G7" s="11" t="n">
        <v>22</v>
      </c>
      <c r="H7" s="11" t="n">
        <v>18</v>
      </c>
      <c r="I7" s="11" t="n">
        <v>19</v>
      </c>
      <c r="J7" s="11" t="n">
        <v>24</v>
      </c>
      <c r="K7" s="11" t="n">
        <v>19</v>
      </c>
      <c r="L7" s="11" t="n">
        <v>27</v>
      </c>
      <c r="M7" s="11"/>
      <c r="N7" s="11" t="n">
        <v>30</v>
      </c>
      <c r="O7" s="11" t="n">
        <v>32</v>
      </c>
      <c r="P7" s="11" t="n">
        <v>21</v>
      </c>
      <c r="Q7" s="11" t="n">
        <v>46</v>
      </c>
      <c r="R7" s="11"/>
      <c r="S7" s="11" t="n">
        <v>19</v>
      </c>
      <c r="T7" s="11" t="n">
        <v>12</v>
      </c>
      <c r="U7" s="11" t="n">
        <v>16</v>
      </c>
      <c r="V7" s="11" t="n">
        <v>15</v>
      </c>
      <c r="W7" s="11" t="n">
        <v>4</v>
      </c>
      <c r="X7" s="11" t="n">
        <v>12</v>
      </c>
      <c r="Y7" s="11" t="n">
        <v>8</v>
      </c>
      <c r="Z7" s="11" t="n">
        <v>5</v>
      </c>
      <c r="AA7" s="11" t="n">
        <v>10</v>
      </c>
      <c r="AB7" s="11" t="n">
        <v>15</v>
      </c>
      <c r="AC7" s="11" t="n">
        <v>10</v>
      </c>
      <c r="AD7" s="11" t="n">
        <v>3</v>
      </c>
      <c r="AE7" s="11"/>
      <c r="AF7" s="11" t="n">
        <v>57</v>
      </c>
      <c r="AG7" s="11" t="n">
        <v>46</v>
      </c>
      <c r="AH7" s="11" t="n">
        <v>11</v>
      </c>
      <c r="AI7" s="11"/>
      <c r="AJ7" s="11" t="n">
        <v>45</v>
      </c>
      <c r="AK7" s="11" t="n">
        <v>28</v>
      </c>
      <c r="AL7" s="11" t="n">
        <v>9</v>
      </c>
      <c r="AM7" s="11" t="n">
        <v>4</v>
      </c>
      <c r="AN7" s="11" t="n">
        <v>16</v>
      </c>
      <c r="AO7" s="11"/>
      <c r="AP7" s="11" t="n">
        <v>31</v>
      </c>
      <c r="AQ7" s="11" t="n">
        <v>42</v>
      </c>
      <c r="AR7" s="11" t="n">
        <v>8</v>
      </c>
      <c r="AS7" s="11" t="n">
        <v>22</v>
      </c>
      <c r="AT7" s="11" t="n">
        <v>13</v>
      </c>
      <c r="AU7" s="11"/>
      <c r="AV7" s="11" t="n">
        <v>37</v>
      </c>
      <c r="AW7" s="11" t="n">
        <v>29</v>
      </c>
      <c r="AX7" s="11" t="n">
        <v>9</v>
      </c>
      <c r="AY7" s="11" t="n">
        <v>24</v>
      </c>
      <c r="AZ7" s="11" t="n">
        <v>14</v>
      </c>
      <c r="BA7" s="11" t="n">
        <v>9</v>
      </c>
      <c r="BB7" s="11"/>
      <c r="BC7" s="11" t="n">
        <v>36</v>
      </c>
      <c r="BD7" s="11" t="n">
        <v>27</v>
      </c>
      <c r="BE7" s="11" t="n">
        <v>37</v>
      </c>
      <c r="BF7" s="11" t="n">
        <v>13</v>
      </c>
      <c r="BG7" s="11" t="n">
        <v>2</v>
      </c>
    </row>
    <row r="8" ht="30" customHeight="1">
      <c r="B8" s="12" t="s">
        <v>20</v>
      </c>
      <c r="C8" s="12" t="n">
        <v>131</v>
      </c>
      <c r="D8" s="12" t="n">
        <v>55</v>
      </c>
      <c r="E8" s="12" t="n">
        <v>75</v>
      </c>
      <c r="F8" s="12"/>
      <c r="G8" s="12" t="n">
        <v>22</v>
      </c>
      <c r="H8" s="12" t="n">
        <v>20</v>
      </c>
      <c r="I8" s="12" t="n">
        <v>22</v>
      </c>
      <c r="J8" s="12" t="n">
        <v>22</v>
      </c>
      <c r="K8" s="12" t="n">
        <v>20</v>
      </c>
      <c r="L8" s="12" t="n">
        <v>26</v>
      </c>
      <c r="M8" s="12"/>
      <c r="N8" s="12" t="n">
        <v>29</v>
      </c>
      <c r="O8" s="12" t="n">
        <v>36</v>
      </c>
      <c r="P8" s="12" t="n">
        <v>20</v>
      </c>
      <c r="Q8" s="12" t="n">
        <v>45</v>
      </c>
      <c r="R8" s="12"/>
      <c r="S8" s="12" t="n">
        <v>19</v>
      </c>
      <c r="T8" s="12" t="n">
        <v>12</v>
      </c>
      <c r="U8" s="12" t="n">
        <v>17</v>
      </c>
      <c r="V8" s="12" t="n">
        <v>18</v>
      </c>
      <c r="W8" s="12" t="n">
        <v>4</v>
      </c>
      <c r="X8" s="12" t="n">
        <v>15</v>
      </c>
      <c r="Y8" s="12" t="n">
        <v>8</v>
      </c>
      <c r="Z8" s="12" t="n">
        <v>4</v>
      </c>
      <c r="AA8" s="12" t="n">
        <v>10</v>
      </c>
      <c r="AB8" s="12" t="n">
        <v>14</v>
      </c>
      <c r="AC8" s="12" t="n">
        <v>8</v>
      </c>
      <c r="AD8" s="12" t="n">
        <v>3</v>
      </c>
      <c r="AE8" s="12"/>
      <c r="AF8" s="12" t="n">
        <v>57</v>
      </c>
      <c r="AG8" s="12" t="n">
        <v>48</v>
      </c>
      <c r="AH8" s="12" t="n">
        <v>11</v>
      </c>
      <c r="AI8" s="12"/>
      <c r="AJ8" s="12" t="n">
        <v>45</v>
      </c>
      <c r="AK8" s="12" t="n">
        <v>30</v>
      </c>
      <c r="AL8" s="12" t="n">
        <v>9</v>
      </c>
      <c r="AM8" s="12" t="n">
        <v>4</v>
      </c>
      <c r="AN8" s="12" t="n">
        <v>16</v>
      </c>
      <c r="AO8" s="12"/>
      <c r="AP8" s="12" t="n">
        <v>31</v>
      </c>
      <c r="AQ8" s="12" t="n">
        <v>44</v>
      </c>
      <c r="AR8" s="12" t="n">
        <v>8</v>
      </c>
      <c r="AS8" s="12" t="n">
        <v>22</v>
      </c>
      <c r="AT8" s="12" t="n">
        <v>14</v>
      </c>
      <c r="AU8" s="12"/>
      <c r="AV8" s="12" t="n">
        <v>39</v>
      </c>
      <c r="AW8" s="12" t="n">
        <v>29</v>
      </c>
      <c r="AX8" s="12" t="n">
        <v>9</v>
      </c>
      <c r="AY8" s="12" t="n">
        <v>24</v>
      </c>
      <c r="AZ8" s="12" t="n">
        <v>15</v>
      </c>
      <c r="BA8" s="12" t="n">
        <v>8</v>
      </c>
      <c r="BB8" s="12"/>
      <c r="BC8" s="12" t="n">
        <v>38</v>
      </c>
      <c r="BD8" s="12" t="n">
        <v>27</v>
      </c>
      <c r="BE8" s="12" t="n">
        <v>38</v>
      </c>
      <c r="BF8" s="12" t="n">
        <v>12</v>
      </c>
      <c r="BG8" s="12" t="n">
        <v>2</v>
      </c>
    </row>
    <row r="9">
      <c r="B9" s="20" t="s">
        <v>721</v>
      </c>
      <c r="C9" s="19" t="n">
        <v>0.27293922119172</v>
      </c>
      <c r="D9" s="19" t="n">
        <v>0.263960470206355</v>
      </c>
      <c r="E9" s="19" t="n">
        <v>0.283505490494803</v>
      </c>
      <c r="F9" s="19"/>
      <c r="G9" s="19" t="n">
        <v>0.185605276025156</v>
      </c>
      <c r="H9" s="19" t="n">
        <v>0.153177262359076</v>
      </c>
      <c r="I9" s="19" t="n">
        <v>0.169824905424178</v>
      </c>
      <c r="J9" s="19" t="n">
        <v>0.374449922826861</v>
      </c>
      <c r="K9" s="19" t="n">
        <v>0.370371281627549</v>
      </c>
      <c r="L9" s="19" t="n">
        <v>0.363218773270639</v>
      </c>
      <c r="M9" s="19"/>
      <c r="N9" s="19" t="n">
        <v>0.231178067718205</v>
      </c>
      <c r="O9" s="19" t="n">
        <v>0.19191499459547</v>
      </c>
      <c r="P9" s="19" t="n">
        <v>0.179323091549737</v>
      </c>
      <c r="Q9" s="19" t="n">
        <v>0.406803954535535</v>
      </c>
      <c r="R9" s="19"/>
      <c r="S9" s="19" t="n">
        <v>0.236070194430162</v>
      </c>
      <c r="T9" s="19" t="n">
        <v>0.42052105106592</v>
      </c>
      <c r="U9" s="19" t="n">
        <v>0.239189019657082</v>
      </c>
      <c r="V9" s="19" t="n">
        <v>0.460673267777284</v>
      </c>
      <c r="W9" s="19" t="n">
        <v>0</v>
      </c>
      <c r="X9" s="19" t="n">
        <v>0.25511864399482</v>
      </c>
      <c r="Y9" s="19" t="n">
        <v>0.234522784392874</v>
      </c>
      <c r="Z9" s="19" t="n">
        <v>0.189536378114</v>
      </c>
      <c r="AA9" s="19" t="n">
        <v>0.184394602347976</v>
      </c>
      <c r="AB9" s="19" t="n">
        <v>0.236952012683239</v>
      </c>
      <c r="AC9" s="19" t="n">
        <v>0.218011016179896</v>
      </c>
      <c r="AD9" s="19" t="n">
        <v>0.279979303425263</v>
      </c>
      <c r="AE9" s="19"/>
      <c r="AF9" s="19" t="n">
        <v>0.3671235726191</v>
      </c>
      <c r="AG9" s="19" t="n">
        <v>0.209760551188092</v>
      </c>
      <c r="AH9" s="19" t="n">
        <v>0.240205448337343</v>
      </c>
      <c r="AI9" s="19"/>
      <c r="AJ9" s="19" t="n">
        <v>0.37589785301141</v>
      </c>
      <c r="AK9" s="19" t="n">
        <v>0.166168019478969</v>
      </c>
      <c r="AL9" s="19" t="n">
        <v>0.176000988547453</v>
      </c>
      <c r="AM9" s="19" t="n">
        <v>0.475111631899313</v>
      </c>
      <c r="AN9" s="19" t="n">
        <v>0.269744248208421</v>
      </c>
      <c r="AO9" s="19"/>
      <c r="AP9" s="19" t="n">
        <v>0.356913311218073</v>
      </c>
      <c r="AQ9" s="19" t="n">
        <v>0.187122885910644</v>
      </c>
      <c r="AR9" s="19" t="n">
        <v>0.125405107141254</v>
      </c>
      <c r="AS9" s="19" t="n">
        <v>0.507952299015541</v>
      </c>
      <c r="AT9" s="19" t="n">
        <v>0.145264231662698</v>
      </c>
      <c r="AU9" s="19"/>
      <c r="AV9" s="19" t="n">
        <v>0.183415383644329</v>
      </c>
      <c r="AW9" s="19" t="n">
        <v>0.388114947407678</v>
      </c>
      <c r="AX9" s="19" t="n">
        <v>0.109656423792383</v>
      </c>
      <c r="AY9" s="19" t="n">
        <v>0.465342705378651</v>
      </c>
      <c r="AZ9" s="19" t="n">
        <v>0.137465091857178</v>
      </c>
      <c r="BA9" s="19" t="n">
        <v>0.280386220498989</v>
      </c>
      <c r="BB9" s="19"/>
      <c r="BC9" s="19" t="n">
        <v>0.361287676831184</v>
      </c>
      <c r="BD9" s="19" t="n">
        <v>0.113548320522577</v>
      </c>
      <c r="BE9" s="19" t="n">
        <v>0.325860076588181</v>
      </c>
      <c r="BF9" s="19" t="n">
        <v>0.061686383973652</v>
      </c>
      <c r="BG9" s="19" t="n">
        <v>0</v>
      </c>
    </row>
    <row r="10">
      <c r="B10" s="20" t="s">
        <v>689</v>
      </c>
      <c r="C10" s="19" t="n">
        <v>0.149482850010429</v>
      </c>
      <c r="D10" s="19" t="n">
        <v>0.145435587437583</v>
      </c>
      <c r="E10" s="19" t="n">
        <v>0.154629842437922</v>
      </c>
      <c r="F10" s="19"/>
      <c r="G10" s="19" t="n">
        <v>0.124301199687939</v>
      </c>
      <c r="H10" s="19" t="n">
        <v>0.326084571958144</v>
      </c>
      <c r="I10" s="19" t="n">
        <v>0.130953529156604</v>
      </c>
      <c r="J10" s="19" t="n">
        <v>0.0741811509331998</v>
      </c>
      <c r="K10" s="19" t="n">
        <v>0.113539284781392</v>
      </c>
      <c r="L10" s="19" t="n">
        <v>0.143930276849443</v>
      </c>
      <c r="M10" s="19"/>
      <c r="N10" s="19" t="n">
        <v>0.166405550407936</v>
      </c>
      <c r="O10" s="19" t="n">
        <v>0.190834820119599</v>
      </c>
      <c r="P10" s="19" t="n">
        <v>0.340810965522317</v>
      </c>
      <c r="Q10" s="19" t="n">
        <v>0.0190770798903974</v>
      </c>
      <c r="R10" s="19"/>
      <c r="S10" s="19" t="n">
        <v>0.115423187642391</v>
      </c>
      <c r="T10" s="19" t="n">
        <v>0</v>
      </c>
      <c r="U10" s="19" t="n">
        <v>0.209235348065973</v>
      </c>
      <c r="V10" s="19" t="n">
        <v>0.0425529531672785</v>
      </c>
      <c r="W10" s="19" t="n">
        <v>0</v>
      </c>
      <c r="X10" s="19" t="n">
        <v>0.190771510997457</v>
      </c>
      <c r="Y10" s="19" t="n">
        <v>0.139032087127281</v>
      </c>
      <c r="Z10" s="19" t="n">
        <v>0</v>
      </c>
      <c r="AA10" s="19" t="n">
        <v>0.421571049363502</v>
      </c>
      <c r="AB10" s="19" t="n">
        <v>0.24520261341919</v>
      </c>
      <c r="AC10" s="19" t="n">
        <v>0.0987610598403588</v>
      </c>
      <c r="AD10" s="19" t="n">
        <v>0.365482255489955</v>
      </c>
      <c r="AE10" s="19"/>
      <c r="AF10" s="19" t="n">
        <v>0.0835532544493509</v>
      </c>
      <c r="AG10" s="19" t="n">
        <v>0.232744023836687</v>
      </c>
      <c r="AH10" s="19" t="n">
        <v>0.352585283101615</v>
      </c>
      <c r="AI10" s="19"/>
      <c r="AJ10" s="19" t="n">
        <v>0.103473622835939</v>
      </c>
      <c r="AK10" s="19" t="n">
        <v>0.169508370138799</v>
      </c>
      <c r="AL10" s="19" t="n">
        <v>0</v>
      </c>
      <c r="AM10" s="19" t="n">
        <v>0</v>
      </c>
      <c r="AN10" s="19" t="n">
        <v>0.220429310232238</v>
      </c>
      <c r="AO10" s="19"/>
      <c r="AP10" s="19" t="n">
        <v>0.087121463636683</v>
      </c>
      <c r="AQ10" s="19" t="n">
        <v>0.23049873942649</v>
      </c>
      <c r="AR10" s="19" t="n">
        <v>0</v>
      </c>
      <c r="AS10" s="19" t="n">
        <v>0.0638163810590154</v>
      </c>
      <c r="AT10" s="19" t="n">
        <v>0.243147313798058</v>
      </c>
      <c r="AU10" s="19"/>
      <c r="AV10" s="19" t="n">
        <v>0.253395146890922</v>
      </c>
      <c r="AW10" s="19" t="n">
        <v>0.0932593890132496</v>
      </c>
      <c r="AX10" s="19" t="n">
        <v>0.125582471941369</v>
      </c>
      <c r="AY10" s="19" t="n">
        <v>0.0576784590171245</v>
      </c>
      <c r="AZ10" s="19" t="n">
        <v>0.16048942403904</v>
      </c>
      <c r="BA10" s="19" t="n">
        <v>0.130066973099818</v>
      </c>
      <c r="BB10" s="19"/>
      <c r="BC10" s="19" t="n">
        <v>0.0825715064543258</v>
      </c>
      <c r="BD10" s="19" t="n">
        <v>0.116600369452234</v>
      </c>
      <c r="BE10" s="19" t="n">
        <v>0.14651561321603</v>
      </c>
      <c r="BF10" s="19" t="n">
        <v>0.462949990414154</v>
      </c>
      <c r="BG10" s="19" t="n">
        <v>0</v>
      </c>
    </row>
    <row r="11">
      <c r="B11" s="20" t="s">
        <v>690</v>
      </c>
      <c r="C11" s="19" t="n">
        <v>0.0908096770390559</v>
      </c>
      <c r="D11" s="19" t="n">
        <v>0.125983787383218</v>
      </c>
      <c r="E11" s="19" t="n">
        <v>0.0662623605107557</v>
      </c>
      <c r="F11" s="19"/>
      <c r="G11" s="19" t="n">
        <v>0.0982692425068676</v>
      </c>
      <c r="H11" s="19" t="n">
        <v>0.208285615128244</v>
      </c>
      <c r="I11" s="19" t="n">
        <v>0.0405262354490424</v>
      </c>
      <c r="J11" s="19" t="n">
        <v>0.124287167107744</v>
      </c>
      <c r="K11" s="19" t="n">
        <v>0</v>
      </c>
      <c r="L11" s="19" t="n">
        <v>0.0783832807406133</v>
      </c>
      <c r="M11" s="19"/>
      <c r="N11" s="19" t="n">
        <v>0.126491101907768</v>
      </c>
      <c r="O11" s="19" t="n">
        <v>0.0893248039302546</v>
      </c>
      <c r="P11" s="19" t="n">
        <v>0.149614825039047</v>
      </c>
      <c r="Q11" s="19" t="n">
        <v>0.0422141667570339</v>
      </c>
      <c r="R11" s="19"/>
      <c r="S11" s="19" t="n">
        <v>0.0501080080673579</v>
      </c>
      <c r="T11" s="19" t="n">
        <v>0.166361838930382</v>
      </c>
      <c r="U11" s="19" t="n">
        <v>0.0548897939102176</v>
      </c>
      <c r="V11" s="19" t="n">
        <v>0.0568011473341644</v>
      </c>
      <c r="W11" s="19" t="n">
        <v>0</v>
      </c>
      <c r="X11" s="19" t="n">
        <v>0.0772048548289236</v>
      </c>
      <c r="Y11" s="19" t="n">
        <v>0.250452392375459</v>
      </c>
      <c r="Z11" s="19" t="n">
        <v>0.203604503138013</v>
      </c>
      <c r="AA11" s="19" t="n">
        <v>0.0938615597956448</v>
      </c>
      <c r="AB11" s="19" t="n">
        <v>0.0870989066194346</v>
      </c>
      <c r="AC11" s="19" t="n">
        <v>0.126751066890029</v>
      </c>
      <c r="AD11" s="19" t="n">
        <v>0</v>
      </c>
      <c r="AE11" s="19"/>
      <c r="AF11" s="19" t="n">
        <v>0.0699802242463854</v>
      </c>
      <c r="AG11" s="19" t="n">
        <v>0.10083016841294</v>
      </c>
      <c r="AH11" s="19" t="n">
        <v>0</v>
      </c>
      <c r="AI11" s="19"/>
      <c r="AJ11" s="19" t="n">
        <v>0.12799112334085</v>
      </c>
      <c r="AK11" s="19" t="n">
        <v>0.0672487951410427</v>
      </c>
      <c r="AL11" s="19" t="n">
        <v>0.103302481614254</v>
      </c>
      <c r="AM11" s="19" t="n">
        <v>0</v>
      </c>
      <c r="AN11" s="19" t="n">
        <v>0</v>
      </c>
      <c r="AO11" s="19"/>
      <c r="AP11" s="19" t="n">
        <v>0.0631843120508991</v>
      </c>
      <c r="AQ11" s="19" t="n">
        <v>0.116092294814938</v>
      </c>
      <c r="AR11" s="19" t="n">
        <v>0.251875175835808</v>
      </c>
      <c r="AS11" s="19" t="n">
        <v>0.0892860233426515</v>
      </c>
      <c r="AT11" s="19" t="n">
        <v>0</v>
      </c>
      <c r="AU11" s="19"/>
      <c r="AV11" s="19" t="n">
        <v>0.106165002759621</v>
      </c>
      <c r="AW11" s="19" t="n">
        <v>0.067635805129062</v>
      </c>
      <c r="AX11" s="19" t="n">
        <v>0.22024406863368</v>
      </c>
      <c r="AY11" s="19" t="n">
        <v>0.117437802881122</v>
      </c>
      <c r="AZ11" s="19" t="n">
        <v>0</v>
      </c>
      <c r="BA11" s="19" t="n">
        <v>0.129492561851085</v>
      </c>
      <c r="BB11" s="19"/>
      <c r="BC11" s="19" t="n">
        <v>0.0853894013021479</v>
      </c>
      <c r="BD11" s="19" t="n">
        <v>0.255914591969426</v>
      </c>
      <c r="BE11" s="19" t="n">
        <v>0.023397849650562</v>
      </c>
      <c r="BF11" s="19" t="n">
        <v>0.070713147941326</v>
      </c>
      <c r="BG11" s="19" t="n">
        <v>0</v>
      </c>
    </row>
    <row r="12">
      <c r="B12" s="20" t="s">
        <v>691</v>
      </c>
      <c r="C12" s="19" t="n">
        <v>0.183318915002753</v>
      </c>
      <c r="D12" s="19" t="n">
        <v>0.116273868662908</v>
      </c>
      <c r="E12" s="19" t="n">
        <v>0.235284028524602</v>
      </c>
      <c r="F12" s="19"/>
      <c r="G12" s="19" t="n">
        <v>0.150202829783696</v>
      </c>
      <c r="H12" s="19" t="n">
        <v>0.170455382399756</v>
      </c>
      <c r="I12" s="19" t="n">
        <v>0.340890805893839</v>
      </c>
      <c r="J12" s="19" t="n">
        <v>0.0915866759660646</v>
      </c>
      <c r="K12" s="19" t="n">
        <v>0.201746072770796</v>
      </c>
      <c r="L12" s="19" t="n">
        <v>0.152710975203961</v>
      </c>
      <c r="M12" s="19"/>
      <c r="N12" s="19" t="n">
        <v>0.296964540818675</v>
      </c>
      <c r="O12" s="19" t="n">
        <v>0.172487259681557</v>
      </c>
      <c r="P12" s="19" t="n">
        <v>0.155667702224069</v>
      </c>
      <c r="Q12" s="19" t="n">
        <v>0.130626611345328</v>
      </c>
      <c r="R12" s="19"/>
      <c r="S12" s="19" t="n">
        <v>0.272497099707659</v>
      </c>
      <c r="T12" s="19" t="n">
        <v>0.0854480134112292</v>
      </c>
      <c r="U12" s="19" t="n">
        <v>0.118833727699107</v>
      </c>
      <c r="V12" s="19" t="n">
        <v>0.144283326665909</v>
      </c>
      <c r="W12" s="19" t="n">
        <v>0.782466131784042</v>
      </c>
      <c r="X12" s="19" t="n">
        <v>0.0795829813615537</v>
      </c>
      <c r="Y12" s="19" t="n">
        <v>0.260814913819764</v>
      </c>
      <c r="Z12" s="19" t="n">
        <v>0.222299487091713</v>
      </c>
      <c r="AA12" s="19" t="n">
        <v>0.194584188768119</v>
      </c>
      <c r="AB12" s="19" t="n">
        <v>0.0549451947786023</v>
      </c>
      <c r="AC12" s="19" t="n">
        <v>0.256948954847018</v>
      </c>
      <c r="AD12" s="19" t="n">
        <v>0.354538441084782</v>
      </c>
      <c r="AE12" s="19"/>
      <c r="AF12" s="19" t="n">
        <v>0.165379727621304</v>
      </c>
      <c r="AG12" s="19" t="n">
        <v>0.206438355974277</v>
      </c>
      <c r="AH12" s="19" t="n">
        <v>0.191836312599982</v>
      </c>
      <c r="AI12" s="19"/>
      <c r="AJ12" s="19" t="n">
        <v>0.0954236687501715</v>
      </c>
      <c r="AK12" s="19" t="n">
        <v>0.370485678359955</v>
      </c>
      <c r="AL12" s="19" t="n">
        <v>0.39144875833842</v>
      </c>
      <c r="AM12" s="19" t="n">
        <v>0</v>
      </c>
      <c r="AN12" s="19" t="n">
        <v>0.105296588384401</v>
      </c>
      <c r="AO12" s="19"/>
      <c r="AP12" s="19" t="n">
        <v>0.0700013371236391</v>
      </c>
      <c r="AQ12" s="19" t="n">
        <v>0.284899522632567</v>
      </c>
      <c r="AR12" s="19" t="n">
        <v>0.252521222337682</v>
      </c>
      <c r="AS12" s="19" t="n">
        <v>0.142814467149215</v>
      </c>
      <c r="AT12" s="19" t="n">
        <v>0.178170523470358</v>
      </c>
      <c r="AU12" s="19"/>
      <c r="AV12" s="19" t="n">
        <v>0.287395198694029</v>
      </c>
      <c r="AW12" s="19" t="n">
        <v>0.0400430217141042</v>
      </c>
      <c r="AX12" s="19" t="n">
        <v>0.22080898301886</v>
      </c>
      <c r="AY12" s="19" t="n">
        <v>0.131570292799221</v>
      </c>
      <c r="AZ12" s="19" t="n">
        <v>0.207746575898622</v>
      </c>
      <c r="BA12" s="19" t="n">
        <v>0.32225625888204</v>
      </c>
      <c r="BB12" s="19"/>
      <c r="BC12" s="19" t="n">
        <v>0.196406527339513</v>
      </c>
      <c r="BD12" s="19" t="n">
        <v>0.139822106884561</v>
      </c>
      <c r="BE12" s="19" t="n">
        <v>0.153380243241886</v>
      </c>
      <c r="BF12" s="19" t="n">
        <v>0.309869507028318</v>
      </c>
      <c r="BG12" s="19" t="n">
        <v>0.583849818129127</v>
      </c>
    </row>
    <row r="13">
      <c r="B13" s="20" t="s">
        <v>692</v>
      </c>
      <c r="C13" s="19" t="n">
        <v>0.0907146537879611</v>
      </c>
      <c r="D13" s="19" t="n">
        <v>0.111071554372712</v>
      </c>
      <c r="E13" s="19" t="n">
        <v>0.0770621082246473</v>
      </c>
      <c r="F13" s="19"/>
      <c r="G13" s="19" t="n">
        <v>0.16361020022097</v>
      </c>
      <c r="H13" s="19" t="n">
        <v>0</v>
      </c>
      <c r="I13" s="19" t="n">
        <v>0.159444066945658</v>
      </c>
      <c r="J13" s="19" t="n">
        <v>0.0917956941757762</v>
      </c>
      <c r="K13" s="19" t="n">
        <v>0.101541720965478</v>
      </c>
      <c r="L13" s="19" t="n">
        <v>0.0306983307231656</v>
      </c>
      <c r="M13" s="19"/>
      <c r="N13" s="19" t="n">
        <v>0.0429514129912711</v>
      </c>
      <c r="O13" s="19" t="n">
        <v>0.0582417111121273</v>
      </c>
      <c r="P13" s="19" t="n">
        <v>0</v>
      </c>
      <c r="Q13" s="19" t="n">
        <v>0.188579407291385</v>
      </c>
      <c r="R13" s="19"/>
      <c r="S13" s="19" t="n">
        <v>0</v>
      </c>
      <c r="T13" s="19" t="n">
        <v>0.0909928002290385</v>
      </c>
      <c r="U13" s="19" t="n">
        <v>0.0742702303754495</v>
      </c>
      <c r="V13" s="19" t="n">
        <v>0.0646428534513556</v>
      </c>
      <c r="W13" s="19" t="n">
        <v>0.217533868215958</v>
      </c>
      <c r="X13" s="19" t="n">
        <v>0.323413334372015</v>
      </c>
      <c r="Y13" s="19" t="n">
        <v>0</v>
      </c>
      <c r="Z13" s="19" t="n">
        <v>0.198869450909778</v>
      </c>
      <c r="AA13" s="19" t="n">
        <v>0.105588599724758</v>
      </c>
      <c r="AB13" s="19" t="n">
        <v>0</v>
      </c>
      <c r="AC13" s="19" t="n">
        <v>0.0985297701017128</v>
      </c>
      <c r="AD13" s="19" t="n">
        <v>0</v>
      </c>
      <c r="AE13" s="19"/>
      <c r="AF13" s="19" t="n">
        <v>0.0356577358885549</v>
      </c>
      <c r="AG13" s="19" t="n">
        <v>0.131957326331501</v>
      </c>
      <c r="AH13" s="19" t="n">
        <v>0</v>
      </c>
      <c r="AI13" s="19"/>
      <c r="AJ13" s="19" t="n">
        <v>0.0431028282365564</v>
      </c>
      <c r="AK13" s="19" t="n">
        <v>0.0706955019370099</v>
      </c>
      <c r="AL13" s="19" t="n">
        <v>0.140358198047441</v>
      </c>
      <c r="AM13" s="19" t="n">
        <v>0.524888368100687</v>
      </c>
      <c r="AN13" s="19" t="n">
        <v>0.0781637601209246</v>
      </c>
      <c r="AO13" s="19"/>
      <c r="AP13" s="19" t="n">
        <v>0.0624174540684116</v>
      </c>
      <c r="AQ13" s="19" t="n">
        <v>0.0767486307029684</v>
      </c>
      <c r="AR13" s="19" t="n">
        <v>0.157815475552635</v>
      </c>
      <c r="AS13" s="19" t="n">
        <v>0.0941036537337898</v>
      </c>
      <c r="AT13" s="19" t="n">
        <v>0.0731939084291813</v>
      </c>
      <c r="AU13" s="19"/>
      <c r="AV13" s="19" t="n">
        <v>0.0537854472843455</v>
      </c>
      <c r="AW13" s="19" t="n">
        <v>0.0668149200805169</v>
      </c>
      <c r="AX13" s="19" t="n">
        <v>0.137996618022132</v>
      </c>
      <c r="AY13" s="19" t="n">
        <v>0.0850526721379995</v>
      </c>
      <c r="AZ13" s="19" t="n">
        <v>0.15341507331654</v>
      </c>
      <c r="BA13" s="19" t="n">
        <v>0</v>
      </c>
      <c r="BB13" s="19"/>
      <c r="BC13" s="19" t="n">
        <v>0.100309711543689</v>
      </c>
      <c r="BD13" s="19" t="n">
        <v>0.0911082595466569</v>
      </c>
      <c r="BE13" s="19" t="n">
        <v>0.118918114838275</v>
      </c>
      <c r="BF13" s="19" t="n">
        <v>0</v>
      </c>
      <c r="BG13" s="19" t="n">
        <v>0</v>
      </c>
    </row>
    <row r="14">
      <c r="B14" s="20" t="s">
        <v>598</v>
      </c>
      <c r="C14" s="19" t="n">
        <v>0.00899789164745459</v>
      </c>
      <c r="D14" s="19" t="n">
        <v>0</v>
      </c>
      <c r="E14" s="19" t="n">
        <v>0.0157453480434998</v>
      </c>
      <c r="F14" s="19"/>
      <c r="G14" s="19" t="n">
        <v>0</v>
      </c>
      <c r="H14" s="19" t="n">
        <v>0.0597271329385715</v>
      </c>
      <c r="I14" s="19" t="n">
        <v>0</v>
      </c>
      <c r="J14" s="19" t="n">
        <v>0</v>
      </c>
      <c r="K14" s="19" t="n">
        <v>0</v>
      </c>
      <c r="L14" s="19" t="n">
        <v>0</v>
      </c>
      <c r="M14" s="19"/>
      <c r="N14" s="19" t="n">
        <v>0.0401298897765003</v>
      </c>
      <c r="O14" s="19" t="n">
        <v>0</v>
      </c>
      <c r="P14" s="19" t="n">
        <v>0</v>
      </c>
      <c r="Q14" s="19" t="n">
        <v>0</v>
      </c>
      <c r="R14" s="19"/>
      <c r="S14" s="19" t="n">
        <v>0.0620300833896722</v>
      </c>
      <c r="T14" s="19" t="n">
        <v>0</v>
      </c>
      <c r="U14" s="19" t="n">
        <v>0</v>
      </c>
      <c r="V14" s="19" t="n">
        <v>0</v>
      </c>
      <c r="W14" s="19" t="n">
        <v>0</v>
      </c>
      <c r="X14" s="19" t="n">
        <v>0</v>
      </c>
      <c r="Y14" s="19" t="n">
        <v>0</v>
      </c>
      <c r="Z14" s="19" t="n">
        <v>0</v>
      </c>
      <c r="AA14" s="19" t="n">
        <v>0</v>
      </c>
      <c r="AB14" s="19" t="n">
        <v>0</v>
      </c>
      <c r="AC14" s="19" t="n">
        <v>0</v>
      </c>
      <c r="AD14" s="19" t="n">
        <v>0</v>
      </c>
      <c r="AE14" s="19"/>
      <c r="AF14" s="19" t="n">
        <v>0.0205947062054855</v>
      </c>
      <c r="AG14" s="19" t="n">
        <v>0</v>
      </c>
      <c r="AH14" s="19" t="n">
        <v>0</v>
      </c>
      <c r="AI14" s="19"/>
      <c r="AJ14" s="19" t="n">
        <v>0.0260116472726523</v>
      </c>
      <c r="AK14" s="19" t="n">
        <v>0</v>
      </c>
      <c r="AL14" s="19" t="n">
        <v>0</v>
      </c>
      <c r="AM14" s="19" t="n">
        <v>0</v>
      </c>
      <c r="AN14" s="19" t="n">
        <v>0</v>
      </c>
      <c r="AO14" s="19"/>
      <c r="AP14" s="19" t="n">
        <v>0.0376676163794632</v>
      </c>
      <c r="AQ14" s="19" t="n">
        <v>0</v>
      </c>
      <c r="AR14" s="19" t="n">
        <v>0</v>
      </c>
      <c r="AS14" s="19" t="n">
        <v>0</v>
      </c>
      <c r="AT14" s="19" t="n">
        <v>0</v>
      </c>
      <c r="AU14" s="19"/>
      <c r="AV14" s="19" t="n">
        <v>0</v>
      </c>
      <c r="AW14" s="19" t="n">
        <v>0.0403213943211934</v>
      </c>
      <c r="AX14" s="19" t="n">
        <v>0</v>
      </c>
      <c r="AY14" s="19" t="n">
        <v>0</v>
      </c>
      <c r="AZ14" s="19" t="n">
        <v>0</v>
      </c>
      <c r="BA14" s="19" t="n">
        <v>0</v>
      </c>
      <c r="BB14" s="19"/>
      <c r="BC14" s="19" t="n">
        <v>0</v>
      </c>
      <c r="BD14" s="19" t="n">
        <v>0</v>
      </c>
      <c r="BE14" s="19" t="n">
        <v>0</v>
      </c>
      <c r="BF14" s="19" t="n">
        <v>0.0947809706425499</v>
      </c>
      <c r="BG14" s="19" t="n">
        <v>0</v>
      </c>
    </row>
    <row r="15">
      <c r="B15" s="20" t="s">
        <v>722</v>
      </c>
      <c r="C15" s="19" t="n">
        <v>0.149667968818087</v>
      </c>
      <c r="D15" s="19" t="n">
        <v>0.237274731937224</v>
      </c>
      <c r="E15" s="19" t="n">
        <v>0.0728961651352318</v>
      </c>
      <c r="F15" s="19"/>
      <c r="G15" s="19" t="n">
        <v>0.136282659982012</v>
      </c>
      <c r="H15" s="19" t="n">
        <v>0.0822700352162085</v>
      </c>
      <c r="I15" s="19" t="n">
        <v>0.110424417695197</v>
      </c>
      <c r="J15" s="19" t="n">
        <v>0.204431641318057</v>
      </c>
      <c r="K15" s="19" t="n">
        <v>0.212801639854785</v>
      </c>
      <c r="L15" s="19" t="n">
        <v>0.149530654794376</v>
      </c>
      <c r="M15" s="19"/>
      <c r="N15" s="19" t="n">
        <v>0.0958794363796446</v>
      </c>
      <c r="O15" s="19" t="n">
        <v>0.177610027816295</v>
      </c>
      <c r="P15" s="19" t="n">
        <v>0.132199653844817</v>
      </c>
      <c r="Q15" s="19" t="n">
        <v>0.170297387754629</v>
      </c>
      <c r="R15" s="19"/>
      <c r="S15" s="19" t="n">
        <v>0.152536208475192</v>
      </c>
      <c r="T15" s="19" t="n">
        <v>0.163220776946888</v>
      </c>
      <c r="U15" s="19" t="n">
        <v>0.174632730830534</v>
      </c>
      <c r="V15" s="19" t="n">
        <v>0.231046451604008</v>
      </c>
      <c r="W15" s="19" t="n">
        <v>0</v>
      </c>
      <c r="X15" s="19" t="n">
        <v>0.0739086744452298</v>
      </c>
      <c r="Y15" s="19" t="n">
        <v>0</v>
      </c>
      <c r="Z15" s="19" t="n">
        <v>0.185690180746495</v>
      </c>
      <c r="AA15" s="19" t="n">
        <v>0</v>
      </c>
      <c r="AB15" s="19" t="n">
        <v>0.300444007518113</v>
      </c>
      <c r="AC15" s="19" t="n">
        <v>0.200998132140985</v>
      </c>
      <c r="AD15" s="19" t="n">
        <v>0</v>
      </c>
      <c r="AE15" s="19"/>
      <c r="AF15" s="19" t="n">
        <v>0.205986789315715</v>
      </c>
      <c r="AG15" s="19" t="n">
        <v>0.0964853867911102</v>
      </c>
      <c r="AH15" s="19" t="n">
        <v>0.113754617487047</v>
      </c>
      <c r="AI15" s="19"/>
      <c r="AJ15" s="19" t="n">
        <v>0.205047017150936</v>
      </c>
      <c r="AK15" s="19" t="n">
        <v>0.155893634944225</v>
      </c>
      <c r="AL15" s="19" t="n">
        <v>0.188889573452432</v>
      </c>
      <c r="AM15" s="19" t="n">
        <v>0</v>
      </c>
      <c r="AN15" s="19" t="n">
        <v>0.136726109375702</v>
      </c>
      <c r="AO15" s="19"/>
      <c r="AP15" s="19" t="n">
        <v>0.222856961684866</v>
      </c>
      <c r="AQ15" s="19" t="n">
        <v>0.104637926512394</v>
      </c>
      <c r="AR15" s="19" t="n">
        <v>0.212383019132621</v>
      </c>
      <c r="AS15" s="19" t="n">
        <v>0.0617721445347756</v>
      </c>
      <c r="AT15" s="19" t="n">
        <v>0.214625988650193</v>
      </c>
      <c r="AU15" s="19"/>
      <c r="AV15" s="19" t="n">
        <v>0.115843820726754</v>
      </c>
      <c r="AW15" s="19" t="n">
        <v>0.196939173412186</v>
      </c>
      <c r="AX15" s="19" t="n">
        <v>0.185711434591576</v>
      </c>
      <c r="AY15" s="19" t="n">
        <v>0.106534804950326</v>
      </c>
      <c r="AZ15" s="19" t="n">
        <v>0.203102862329135</v>
      </c>
      <c r="BA15" s="19" t="n">
        <v>0</v>
      </c>
      <c r="BB15" s="19"/>
      <c r="BC15" s="19" t="n">
        <v>0.146252227166213</v>
      </c>
      <c r="BD15" s="19" t="n">
        <v>0.136316617912318</v>
      </c>
      <c r="BE15" s="19" t="n">
        <v>0.204804878154418</v>
      </c>
      <c r="BF15" s="19" t="n">
        <v>0</v>
      </c>
      <c r="BG15" s="19" t="n">
        <v>0.416150181870873</v>
      </c>
    </row>
    <row r="16">
      <c r="B16" s="20" t="s">
        <v>100</v>
      </c>
      <c r="C16" s="21" t="n">
        <v>0.0540688225025404</v>
      </c>
      <c r="D16" s="21" t="n">
        <v>0</v>
      </c>
      <c r="E16" s="21" t="n">
        <v>0.0946146566285384</v>
      </c>
      <c r="F16" s="21"/>
      <c r="G16" s="21" t="n">
        <v>0.14172859179336</v>
      </c>
      <c r="H16" s="21" t="n">
        <v>0</v>
      </c>
      <c r="I16" s="21" t="n">
        <v>0.0479360394354815</v>
      </c>
      <c r="J16" s="21" t="n">
        <v>0.039267747672298</v>
      </c>
      <c r="K16" s="21" t="n">
        <v>0</v>
      </c>
      <c r="L16" s="21" t="n">
        <v>0.0815277084178037</v>
      </c>
      <c r="M16" s="21"/>
      <c r="N16" s="21" t="n">
        <v>0</v>
      </c>
      <c r="O16" s="21" t="n">
        <v>0.119586382744697</v>
      </c>
      <c r="P16" s="21" t="n">
        <v>0.0423837618200124</v>
      </c>
      <c r="Q16" s="21" t="n">
        <v>0.0424013924256915</v>
      </c>
      <c r="R16" s="21"/>
      <c r="S16" s="21" t="n">
        <v>0.111335218287567</v>
      </c>
      <c r="T16" s="21" t="n">
        <v>0.073455519416542</v>
      </c>
      <c r="U16" s="21" t="n">
        <v>0.128949149461637</v>
      </c>
      <c r="V16" s="21" t="n">
        <v>0</v>
      </c>
      <c r="W16" s="21" t="n">
        <v>0</v>
      </c>
      <c r="X16" s="21" t="n">
        <v>0</v>
      </c>
      <c r="Y16" s="21" t="n">
        <v>0.115177822284622</v>
      </c>
      <c r="Z16" s="21" t="n">
        <v>0</v>
      </c>
      <c r="AA16" s="21" t="n">
        <v>0</v>
      </c>
      <c r="AB16" s="21" t="n">
        <v>0.0753572649814218</v>
      </c>
      <c r="AC16" s="21" t="n">
        <v>0</v>
      </c>
      <c r="AD16" s="21" t="n">
        <v>0</v>
      </c>
      <c r="AE16" s="21"/>
      <c r="AF16" s="21" t="n">
        <v>0.0517239896541043</v>
      </c>
      <c r="AG16" s="21" t="n">
        <v>0.0217841874653926</v>
      </c>
      <c r="AH16" s="21" t="n">
        <v>0.101618338474013</v>
      </c>
      <c r="AI16" s="21"/>
      <c r="AJ16" s="21" t="n">
        <v>0.0230522394014847</v>
      </c>
      <c r="AK16" s="21" t="n">
        <v>0</v>
      </c>
      <c r="AL16" s="21" t="n">
        <v>0</v>
      </c>
      <c r="AM16" s="21" t="n">
        <v>0</v>
      </c>
      <c r="AN16" s="21" t="n">
        <v>0.189639983678313</v>
      </c>
      <c r="AO16" s="21"/>
      <c r="AP16" s="21" t="n">
        <v>0.0998375438379652</v>
      </c>
      <c r="AQ16" s="21" t="n">
        <v>0</v>
      </c>
      <c r="AR16" s="21" t="n">
        <v>0</v>
      </c>
      <c r="AS16" s="21" t="n">
        <v>0.0402550311650118</v>
      </c>
      <c r="AT16" s="21" t="n">
        <v>0.145598033989512</v>
      </c>
      <c r="AU16" s="21"/>
      <c r="AV16" s="21" t="n">
        <v>0</v>
      </c>
      <c r="AW16" s="21" t="n">
        <v>0.10687134892201</v>
      </c>
      <c r="AX16" s="21" t="n">
        <v>0</v>
      </c>
      <c r="AY16" s="21" t="n">
        <v>0.0363832628355568</v>
      </c>
      <c r="AZ16" s="21" t="n">
        <v>0.137780972559485</v>
      </c>
      <c r="BA16" s="21" t="n">
        <v>0.137797985668069</v>
      </c>
      <c r="BB16" s="21"/>
      <c r="BC16" s="21" t="n">
        <v>0.0277829493629268</v>
      </c>
      <c r="BD16" s="21" t="n">
        <v>0.146689733712226</v>
      </c>
      <c r="BE16" s="21" t="n">
        <v>0.0271232243106477</v>
      </c>
      <c r="BF16" s="21" t="n">
        <v>0</v>
      </c>
      <c r="BG16" s="21" t="n">
        <v>0</v>
      </c>
    </row>
    <row r="17">
      <c r="B17" s="18" t="s">
        <v>745</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55</v>
      </c>
      <c r="E7" s="11" t="n">
        <v>73</v>
      </c>
      <c r="F7" s="11"/>
      <c r="G7" s="11" t="n">
        <v>22</v>
      </c>
      <c r="H7" s="11" t="n">
        <v>18</v>
      </c>
      <c r="I7" s="11" t="n">
        <v>19</v>
      </c>
      <c r="J7" s="11" t="n">
        <v>24</v>
      </c>
      <c r="K7" s="11" t="n">
        <v>19</v>
      </c>
      <c r="L7" s="11" t="n">
        <v>27</v>
      </c>
      <c r="M7" s="11"/>
      <c r="N7" s="11" t="n">
        <v>30</v>
      </c>
      <c r="O7" s="11" t="n">
        <v>32</v>
      </c>
      <c r="P7" s="11" t="n">
        <v>21</v>
      </c>
      <c r="Q7" s="11" t="n">
        <v>46</v>
      </c>
      <c r="R7" s="11"/>
      <c r="S7" s="11" t="n">
        <v>19</v>
      </c>
      <c r="T7" s="11" t="n">
        <v>12</v>
      </c>
      <c r="U7" s="11" t="n">
        <v>16</v>
      </c>
      <c r="V7" s="11" t="n">
        <v>15</v>
      </c>
      <c r="W7" s="11" t="n">
        <v>4</v>
      </c>
      <c r="X7" s="11" t="n">
        <v>12</v>
      </c>
      <c r="Y7" s="11" t="n">
        <v>8</v>
      </c>
      <c r="Z7" s="11" t="n">
        <v>5</v>
      </c>
      <c r="AA7" s="11" t="n">
        <v>10</v>
      </c>
      <c r="AB7" s="11" t="n">
        <v>15</v>
      </c>
      <c r="AC7" s="11" t="n">
        <v>10</v>
      </c>
      <c r="AD7" s="11" t="n">
        <v>3</v>
      </c>
      <c r="AE7" s="11"/>
      <c r="AF7" s="11" t="n">
        <v>57</v>
      </c>
      <c r="AG7" s="11" t="n">
        <v>46</v>
      </c>
      <c r="AH7" s="11" t="n">
        <v>11</v>
      </c>
      <c r="AI7" s="11"/>
      <c r="AJ7" s="11" t="n">
        <v>45</v>
      </c>
      <c r="AK7" s="11" t="n">
        <v>28</v>
      </c>
      <c r="AL7" s="11" t="n">
        <v>9</v>
      </c>
      <c r="AM7" s="11" t="n">
        <v>4</v>
      </c>
      <c r="AN7" s="11" t="n">
        <v>16</v>
      </c>
      <c r="AO7" s="11"/>
      <c r="AP7" s="11" t="n">
        <v>31</v>
      </c>
      <c r="AQ7" s="11" t="n">
        <v>42</v>
      </c>
      <c r="AR7" s="11" t="n">
        <v>8</v>
      </c>
      <c r="AS7" s="11" t="n">
        <v>22</v>
      </c>
      <c r="AT7" s="11" t="n">
        <v>13</v>
      </c>
      <c r="AU7" s="11"/>
      <c r="AV7" s="11" t="n">
        <v>37</v>
      </c>
      <c r="AW7" s="11" t="n">
        <v>29</v>
      </c>
      <c r="AX7" s="11" t="n">
        <v>9</v>
      </c>
      <c r="AY7" s="11" t="n">
        <v>24</v>
      </c>
      <c r="AZ7" s="11" t="n">
        <v>14</v>
      </c>
      <c r="BA7" s="11" t="n">
        <v>9</v>
      </c>
      <c r="BB7" s="11"/>
      <c r="BC7" s="11" t="n">
        <v>36</v>
      </c>
      <c r="BD7" s="11" t="n">
        <v>27</v>
      </c>
      <c r="BE7" s="11" t="n">
        <v>37</v>
      </c>
      <c r="BF7" s="11" t="n">
        <v>13</v>
      </c>
      <c r="BG7" s="11" t="n">
        <v>2</v>
      </c>
    </row>
    <row r="8" ht="30" customHeight="1">
      <c r="B8" s="12" t="s">
        <v>20</v>
      </c>
      <c r="C8" s="12" t="n">
        <v>131</v>
      </c>
      <c r="D8" s="12" t="n">
        <v>55</v>
      </c>
      <c r="E8" s="12" t="n">
        <v>75</v>
      </c>
      <c r="F8" s="12"/>
      <c r="G8" s="12" t="n">
        <v>22</v>
      </c>
      <c r="H8" s="12" t="n">
        <v>20</v>
      </c>
      <c r="I8" s="12" t="n">
        <v>22</v>
      </c>
      <c r="J8" s="12" t="n">
        <v>22</v>
      </c>
      <c r="K8" s="12" t="n">
        <v>20</v>
      </c>
      <c r="L8" s="12" t="n">
        <v>26</v>
      </c>
      <c r="M8" s="12"/>
      <c r="N8" s="12" t="n">
        <v>29</v>
      </c>
      <c r="O8" s="12" t="n">
        <v>36</v>
      </c>
      <c r="P8" s="12" t="n">
        <v>20</v>
      </c>
      <c r="Q8" s="12" t="n">
        <v>45</v>
      </c>
      <c r="R8" s="12"/>
      <c r="S8" s="12" t="n">
        <v>19</v>
      </c>
      <c r="T8" s="12" t="n">
        <v>12</v>
      </c>
      <c r="U8" s="12" t="n">
        <v>17</v>
      </c>
      <c r="V8" s="12" t="n">
        <v>18</v>
      </c>
      <c r="W8" s="12" t="n">
        <v>4</v>
      </c>
      <c r="X8" s="12" t="n">
        <v>15</v>
      </c>
      <c r="Y8" s="12" t="n">
        <v>8</v>
      </c>
      <c r="Z8" s="12" t="n">
        <v>4</v>
      </c>
      <c r="AA8" s="12" t="n">
        <v>10</v>
      </c>
      <c r="AB8" s="12" t="n">
        <v>14</v>
      </c>
      <c r="AC8" s="12" t="n">
        <v>8</v>
      </c>
      <c r="AD8" s="12" t="n">
        <v>3</v>
      </c>
      <c r="AE8" s="12"/>
      <c r="AF8" s="12" t="n">
        <v>57</v>
      </c>
      <c r="AG8" s="12" t="n">
        <v>48</v>
      </c>
      <c r="AH8" s="12" t="n">
        <v>11</v>
      </c>
      <c r="AI8" s="12"/>
      <c r="AJ8" s="12" t="n">
        <v>45</v>
      </c>
      <c r="AK8" s="12" t="n">
        <v>30</v>
      </c>
      <c r="AL8" s="12" t="n">
        <v>9</v>
      </c>
      <c r="AM8" s="12" t="n">
        <v>4</v>
      </c>
      <c r="AN8" s="12" t="n">
        <v>16</v>
      </c>
      <c r="AO8" s="12"/>
      <c r="AP8" s="12" t="n">
        <v>31</v>
      </c>
      <c r="AQ8" s="12" t="n">
        <v>44</v>
      </c>
      <c r="AR8" s="12" t="n">
        <v>8</v>
      </c>
      <c r="AS8" s="12" t="n">
        <v>22</v>
      </c>
      <c r="AT8" s="12" t="n">
        <v>14</v>
      </c>
      <c r="AU8" s="12"/>
      <c r="AV8" s="12" t="n">
        <v>39</v>
      </c>
      <c r="AW8" s="12" t="n">
        <v>29</v>
      </c>
      <c r="AX8" s="12" t="n">
        <v>9</v>
      </c>
      <c r="AY8" s="12" t="n">
        <v>24</v>
      </c>
      <c r="AZ8" s="12" t="n">
        <v>15</v>
      </c>
      <c r="BA8" s="12" t="n">
        <v>8</v>
      </c>
      <c r="BB8" s="12"/>
      <c r="BC8" s="12" t="n">
        <v>38</v>
      </c>
      <c r="BD8" s="12" t="n">
        <v>27</v>
      </c>
      <c r="BE8" s="12" t="n">
        <v>38</v>
      </c>
      <c r="BF8" s="12" t="n">
        <v>12</v>
      </c>
      <c r="BG8" s="12" t="n">
        <v>2</v>
      </c>
    </row>
    <row r="9">
      <c r="B9" s="20" t="s">
        <v>725</v>
      </c>
      <c r="C9" s="19" t="n">
        <v>0.241167080696497</v>
      </c>
      <c r="D9" s="19" t="n">
        <v>0.304232657942639</v>
      </c>
      <c r="E9" s="19" t="n">
        <v>0.183770887553215</v>
      </c>
      <c r="F9" s="19"/>
      <c r="G9" s="19" t="n">
        <v>0.149413059432942</v>
      </c>
      <c r="H9" s="19" t="n">
        <v>0.11125307038245</v>
      </c>
      <c r="I9" s="19" t="n">
        <v>0.110141006242635</v>
      </c>
      <c r="J9" s="19" t="n">
        <v>0.198227282779119</v>
      </c>
      <c r="K9" s="19" t="n">
        <v>0.528635696828415</v>
      </c>
      <c r="L9" s="19" t="n">
        <v>0.343942111705562</v>
      </c>
      <c r="M9" s="19"/>
      <c r="N9" s="19" t="n">
        <v>0.191126571641783</v>
      </c>
      <c r="O9" s="19" t="n">
        <v>0.150523335157353</v>
      </c>
      <c r="P9" s="19" t="n">
        <v>0.14608866833671</v>
      </c>
      <c r="Q9" s="19" t="n">
        <v>0.388715491327203</v>
      </c>
      <c r="R9" s="19"/>
      <c r="S9" s="19" t="n">
        <v>0.268632344361367</v>
      </c>
      <c r="T9" s="19" t="n">
        <v>0.244888747558053</v>
      </c>
      <c r="U9" s="19" t="n">
        <v>0.244087804729954</v>
      </c>
      <c r="V9" s="19" t="n">
        <v>0.257372737263241</v>
      </c>
      <c r="W9" s="19" t="n">
        <v>0</v>
      </c>
      <c r="X9" s="19" t="n">
        <v>0.324072682560047</v>
      </c>
      <c r="Y9" s="19" t="n">
        <v>0.12582842575534</v>
      </c>
      <c r="Z9" s="19" t="n">
        <v>0.189536378114</v>
      </c>
      <c r="AA9" s="19" t="n">
        <v>0</v>
      </c>
      <c r="AB9" s="19" t="n">
        <v>0.39942561772725</v>
      </c>
      <c r="AC9" s="19" t="n">
        <v>0.218022824134827</v>
      </c>
      <c r="AD9" s="19" t="n">
        <v>0.365482255489955</v>
      </c>
      <c r="AE9" s="19"/>
      <c r="AF9" s="19" t="n">
        <v>0.256997181215039</v>
      </c>
      <c r="AG9" s="19" t="n">
        <v>0.267474531880737</v>
      </c>
      <c r="AH9" s="19" t="n">
        <v>0.0852602689928843</v>
      </c>
      <c r="AI9" s="19"/>
      <c r="AJ9" s="19" t="n">
        <v>0.273773551871535</v>
      </c>
      <c r="AK9" s="19" t="n">
        <v>0.215268405012054</v>
      </c>
      <c r="AL9" s="19" t="n">
        <v>0.211936218212178</v>
      </c>
      <c r="AM9" s="19" t="n">
        <v>0</v>
      </c>
      <c r="AN9" s="19" t="n">
        <v>0.247810972620319</v>
      </c>
      <c r="AO9" s="19"/>
      <c r="AP9" s="19" t="n">
        <v>0.449058371710169</v>
      </c>
      <c r="AQ9" s="19" t="n">
        <v>0.144477986700924</v>
      </c>
      <c r="AR9" s="19" t="n">
        <v>0.157815475552635</v>
      </c>
      <c r="AS9" s="19" t="n">
        <v>0.134049538836921</v>
      </c>
      <c r="AT9" s="19" t="n">
        <v>0.219931739030776</v>
      </c>
      <c r="AU9" s="19"/>
      <c r="AV9" s="19" t="n">
        <v>0.185742201259008</v>
      </c>
      <c r="AW9" s="19" t="n">
        <v>0.38058359736413</v>
      </c>
      <c r="AX9" s="19" t="n">
        <v>0.137996618022132</v>
      </c>
      <c r="AY9" s="19" t="n">
        <v>0.217728663724037</v>
      </c>
      <c r="AZ9" s="19" t="n">
        <v>0.138520278012013</v>
      </c>
      <c r="BA9" s="19" t="n">
        <v>0.208328205078068</v>
      </c>
      <c r="BB9" s="19"/>
      <c r="BC9" s="19" t="n">
        <v>0.297011648319478</v>
      </c>
      <c r="BD9" s="19" t="n">
        <v>0.197599027460755</v>
      </c>
      <c r="BE9" s="19" t="n">
        <v>0.265805782866612</v>
      </c>
      <c r="BF9" s="19" t="n">
        <v>0.0947809706425499</v>
      </c>
      <c r="BG9" s="19" t="n">
        <v>0</v>
      </c>
    </row>
    <row r="10">
      <c r="B10" s="20" t="s">
        <v>689</v>
      </c>
      <c r="C10" s="19" t="n">
        <v>0.0598399045923397</v>
      </c>
      <c r="D10" s="19" t="n">
        <v>0.0478176712849127</v>
      </c>
      <c r="E10" s="19" t="n">
        <v>0.0695496897527895</v>
      </c>
      <c r="F10" s="19"/>
      <c r="G10" s="19" t="n">
        <v>0.177258710162191</v>
      </c>
      <c r="H10" s="19" t="n">
        <v>0.161012528113219</v>
      </c>
      <c r="I10" s="19" t="n">
        <v>0</v>
      </c>
      <c r="J10" s="19" t="n">
        <v>0</v>
      </c>
      <c r="K10" s="19" t="n">
        <v>0</v>
      </c>
      <c r="L10" s="19" t="n">
        <v>0.0314147353018091</v>
      </c>
      <c r="M10" s="19"/>
      <c r="N10" s="19" t="n">
        <v>0.0725468837700609</v>
      </c>
      <c r="O10" s="19" t="n">
        <v>0.0588174475709831</v>
      </c>
      <c r="P10" s="19" t="n">
        <v>0.093545545827181</v>
      </c>
      <c r="Q10" s="19" t="n">
        <v>0.0371523125710665</v>
      </c>
      <c r="R10" s="19"/>
      <c r="S10" s="19" t="n">
        <v>0.168598822916175</v>
      </c>
      <c r="T10" s="19" t="n">
        <v>0</v>
      </c>
      <c r="U10" s="19" t="n">
        <v>0</v>
      </c>
      <c r="V10" s="19" t="n">
        <v>0</v>
      </c>
      <c r="W10" s="19" t="n">
        <v>0</v>
      </c>
      <c r="X10" s="19" t="n">
        <v>0</v>
      </c>
      <c r="Y10" s="19" t="n">
        <v>0.254209909411904</v>
      </c>
      <c r="Z10" s="19" t="n">
        <v>0.185690180746495</v>
      </c>
      <c r="AA10" s="19" t="n">
        <v>0.200277865534508</v>
      </c>
      <c r="AB10" s="19" t="n">
        <v>0</v>
      </c>
      <c r="AC10" s="19" t="n">
        <v>0</v>
      </c>
      <c r="AD10" s="19" t="n">
        <v>0</v>
      </c>
      <c r="AE10" s="19"/>
      <c r="AF10" s="19" t="n">
        <v>0.0388828123480126</v>
      </c>
      <c r="AG10" s="19" t="n">
        <v>0.0168511082566111</v>
      </c>
      <c r="AH10" s="19" t="n">
        <v>0.0986134115111023</v>
      </c>
      <c r="AI10" s="19"/>
      <c r="AJ10" s="19" t="n">
        <v>0.0701222523449529</v>
      </c>
      <c r="AK10" s="19" t="n">
        <v>0.0357682722728076</v>
      </c>
      <c r="AL10" s="19" t="n">
        <v>0.0942133213503119</v>
      </c>
      <c r="AM10" s="19" t="n">
        <v>0</v>
      </c>
      <c r="AN10" s="19" t="n">
        <v>0.0551302954036055</v>
      </c>
      <c r="AO10" s="19"/>
      <c r="AP10" s="19" t="n">
        <v>0.0376676163794632</v>
      </c>
      <c r="AQ10" s="19" t="n">
        <v>0.0702483774419625</v>
      </c>
      <c r="AR10" s="19" t="n">
        <v>0.105931255310553</v>
      </c>
      <c r="AS10" s="19" t="n">
        <v>0.0404943417221733</v>
      </c>
      <c r="AT10" s="19" t="n">
        <v>0.138431047127202</v>
      </c>
      <c r="AU10" s="19"/>
      <c r="AV10" s="19" t="n">
        <v>0.0777714229817829</v>
      </c>
      <c r="AW10" s="19" t="n">
        <v>0.0403213943211934</v>
      </c>
      <c r="AX10" s="19" t="n">
        <v>0.0926281464128018</v>
      </c>
      <c r="AY10" s="19" t="n">
        <v>0.0365995562689127</v>
      </c>
      <c r="AZ10" s="19" t="n">
        <v>0.130998776446306</v>
      </c>
      <c r="BA10" s="19" t="n">
        <v>0</v>
      </c>
      <c r="BB10" s="19"/>
      <c r="BC10" s="19" t="n">
        <v>0</v>
      </c>
      <c r="BD10" s="19" t="n">
        <v>0.106196472809837</v>
      </c>
      <c r="BE10" s="19" t="n">
        <v>0.0778326210688471</v>
      </c>
      <c r="BF10" s="19" t="n">
        <v>0.0947809706425499</v>
      </c>
      <c r="BG10" s="19" t="n">
        <v>0.416150181870873</v>
      </c>
    </row>
    <row r="11">
      <c r="B11" s="20" t="s">
        <v>690</v>
      </c>
      <c r="C11" s="19" t="n">
        <v>0.0683935375812579</v>
      </c>
      <c r="D11" s="19" t="n">
        <v>0.0754194210343037</v>
      </c>
      <c r="E11" s="19" t="n">
        <v>0.0642200979412001</v>
      </c>
      <c r="F11" s="19"/>
      <c r="G11" s="19" t="n">
        <v>0.0827298610640514</v>
      </c>
      <c r="H11" s="19" t="n">
        <v>0</v>
      </c>
      <c r="I11" s="19" t="n">
        <v>0.267487556006284</v>
      </c>
      <c r="J11" s="19" t="n">
        <v>0</v>
      </c>
      <c r="K11" s="19" t="n">
        <v>0.0670627218297436</v>
      </c>
      <c r="L11" s="19" t="n">
        <v>0</v>
      </c>
      <c r="M11" s="19"/>
      <c r="N11" s="19" t="n">
        <v>0.146567732912639</v>
      </c>
      <c r="O11" s="19" t="n">
        <v>0.095292152439278</v>
      </c>
      <c r="P11" s="19" t="n">
        <v>0</v>
      </c>
      <c r="Q11" s="19" t="n">
        <v>0.0271836555234693</v>
      </c>
      <c r="R11" s="19"/>
      <c r="S11" s="19" t="n">
        <v>0</v>
      </c>
      <c r="T11" s="19" t="n">
        <v>0</v>
      </c>
      <c r="U11" s="19" t="n">
        <v>0.0742702303754495</v>
      </c>
      <c r="V11" s="19" t="n">
        <v>0.0740504075894286</v>
      </c>
      <c r="W11" s="19" t="n">
        <v>0.255136601272385</v>
      </c>
      <c r="X11" s="19" t="n">
        <v>0.189004278589765</v>
      </c>
      <c r="Y11" s="19" t="n">
        <v>0</v>
      </c>
      <c r="Z11" s="19" t="n">
        <v>0.222299487091713</v>
      </c>
      <c r="AA11" s="19" t="n">
        <v>0.0961007364417898</v>
      </c>
      <c r="AB11" s="19" t="n">
        <v>0</v>
      </c>
      <c r="AC11" s="19" t="n">
        <v>0.0718903943180329</v>
      </c>
      <c r="AD11" s="19" t="n">
        <v>0</v>
      </c>
      <c r="AE11" s="19"/>
      <c r="AF11" s="19" t="n">
        <v>0.0234066874950654</v>
      </c>
      <c r="AG11" s="19" t="n">
        <v>0.0986106652203602</v>
      </c>
      <c r="AH11" s="19" t="n">
        <v>0.106576043607097</v>
      </c>
      <c r="AI11" s="19"/>
      <c r="AJ11" s="19" t="n">
        <v>0.0295632524624543</v>
      </c>
      <c r="AK11" s="19" t="n">
        <v>0.213047089655571</v>
      </c>
      <c r="AL11" s="19" t="n">
        <v>0</v>
      </c>
      <c r="AM11" s="19" t="n">
        <v>0</v>
      </c>
      <c r="AN11" s="19" t="n">
        <v>0</v>
      </c>
      <c r="AO11" s="19"/>
      <c r="AP11" s="19" t="n">
        <v>0</v>
      </c>
      <c r="AQ11" s="19" t="n">
        <v>0.152576523919275</v>
      </c>
      <c r="AR11" s="19" t="n">
        <v>0</v>
      </c>
      <c r="AS11" s="19" t="n">
        <v>0.106045090748735</v>
      </c>
      <c r="AT11" s="19" t="n">
        <v>0</v>
      </c>
      <c r="AU11" s="19"/>
      <c r="AV11" s="19" t="n">
        <v>0.1242232448099</v>
      </c>
      <c r="AW11" s="19" t="n">
        <v>0</v>
      </c>
      <c r="AX11" s="19" t="n">
        <v>0</v>
      </c>
      <c r="AY11" s="19" t="n">
        <v>0.0558308391642276</v>
      </c>
      <c r="AZ11" s="19" t="n">
        <v>0.123292806175183</v>
      </c>
      <c r="BA11" s="19" t="n">
        <v>0.118287926721856</v>
      </c>
      <c r="BB11" s="19"/>
      <c r="BC11" s="19" t="n">
        <v>0.0611667390118308</v>
      </c>
      <c r="BD11" s="19" t="n">
        <v>0.0455541297733285</v>
      </c>
      <c r="BE11" s="19" t="n">
        <v>0.0716461786053881</v>
      </c>
      <c r="BF11" s="19" t="n">
        <v>0.124688401322031</v>
      </c>
      <c r="BG11" s="19" t="n">
        <v>0.583849818129127</v>
      </c>
    </row>
    <row r="12">
      <c r="B12" s="20" t="s">
        <v>691</v>
      </c>
      <c r="C12" s="19" t="n">
        <v>0.19435781937129</v>
      </c>
      <c r="D12" s="19" t="n">
        <v>0.137006230871022</v>
      </c>
      <c r="E12" s="19" t="n">
        <v>0.239354946300059</v>
      </c>
      <c r="F12" s="19"/>
      <c r="G12" s="19" t="n">
        <v>0.261495275510835</v>
      </c>
      <c r="H12" s="19" t="n">
        <v>0.259352192217362</v>
      </c>
      <c r="I12" s="19" t="n">
        <v>0.194653135239037</v>
      </c>
      <c r="J12" s="19" t="n">
        <v>0.171601931620938</v>
      </c>
      <c r="K12" s="19" t="n">
        <v>0.148844627374019</v>
      </c>
      <c r="L12" s="19" t="n">
        <v>0.142037997217326</v>
      </c>
      <c r="M12" s="19"/>
      <c r="N12" s="19" t="n">
        <v>0.293333036573493</v>
      </c>
      <c r="O12" s="19" t="n">
        <v>0.258390476993997</v>
      </c>
      <c r="P12" s="19" t="n">
        <v>0.191898325589062</v>
      </c>
      <c r="Q12" s="19" t="n">
        <v>0.080299915903458</v>
      </c>
      <c r="R12" s="19"/>
      <c r="S12" s="19" t="n">
        <v>0.150053388290652</v>
      </c>
      <c r="T12" s="19" t="n">
        <v>0.0835453688218119</v>
      </c>
      <c r="U12" s="19" t="n">
        <v>0.141466914556629</v>
      </c>
      <c r="V12" s="19" t="n">
        <v>0.198064415342943</v>
      </c>
      <c r="W12" s="19" t="n">
        <v>0.238923286237011</v>
      </c>
      <c r="X12" s="19" t="n">
        <v>0.239293330924821</v>
      </c>
      <c r="Y12" s="19" t="n">
        <v>0.38352014435179</v>
      </c>
      <c r="Z12" s="19" t="n">
        <v>0.402473954047792</v>
      </c>
      <c r="AA12" s="19" t="n">
        <v>0.192345012121974</v>
      </c>
      <c r="AB12" s="19" t="n">
        <v>0.262039186112077</v>
      </c>
      <c r="AC12" s="19" t="n">
        <v>0</v>
      </c>
      <c r="AD12" s="19" t="n">
        <v>0.354538441084782</v>
      </c>
      <c r="AE12" s="19"/>
      <c r="AF12" s="19" t="n">
        <v>0.239147566699028</v>
      </c>
      <c r="AG12" s="19" t="n">
        <v>0.146555401775312</v>
      </c>
      <c r="AH12" s="19" t="n">
        <v>0.155043303173368</v>
      </c>
      <c r="AI12" s="19"/>
      <c r="AJ12" s="19" t="n">
        <v>0.150982563201763</v>
      </c>
      <c r="AK12" s="19" t="n">
        <v>0.226237800347237</v>
      </c>
      <c r="AL12" s="19" t="n">
        <v>0.210582759342027</v>
      </c>
      <c r="AM12" s="19" t="n">
        <v>0</v>
      </c>
      <c r="AN12" s="19" t="n">
        <v>0.17621315630348</v>
      </c>
      <c r="AO12" s="19"/>
      <c r="AP12" s="19" t="n">
        <v>0.101731911202312</v>
      </c>
      <c r="AQ12" s="19" t="n">
        <v>0.2712717780747</v>
      </c>
      <c r="AR12" s="19" t="n">
        <v>0.23677433004316</v>
      </c>
      <c r="AS12" s="19" t="n">
        <v>0.164970977048206</v>
      </c>
      <c r="AT12" s="19" t="n">
        <v>0.138144812448309</v>
      </c>
      <c r="AU12" s="19"/>
      <c r="AV12" s="19" t="n">
        <v>0.300322839671249</v>
      </c>
      <c r="AW12" s="19" t="n">
        <v>0.0740090942304841</v>
      </c>
      <c r="AX12" s="19" t="n">
        <v>0.207039624384078</v>
      </c>
      <c r="AY12" s="19" t="n">
        <v>0.191610498751942</v>
      </c>
      <c r="AZ12" s="19" t="n">
        <v>0.130727909516599</v>
      </c>
      <c r="BA12" s="19" t="n">
        <v>0.130523022695423</v>
      </c>
      <c r="BB12" s="19"/>
      <c r="BC12" s="19" t="n">
        <v>0.183665312052253</v>
      </c>
      <c r="BD12" s="19" t="n">
        <v>0.176614282411356</v>
      </c>
      <c r="BE12" s="19" t="n">
        <v>0.216268244543186</v>
      </c>
      <c r="BF12" s="19" t="n">
        <v>0.361200318498567</v>
      </c>
      <c r="BG12" s="19" t="n">
        <v>0</v>
      </c>
    </row>
    <row r="13">
      <c r="B13" s="20" t="s">
        <v>692</v>
      </c>
      <c r="C13" s="19" t="n">
        <v>0.11934862871885</v>
      </c>
      <c r="D13" s="19" t="n">
        <v>0.119556135324938</v>
      </c>
      <c r="E13" s="19" t="n">
        <v>0.120929184540138</v>
      </c>
      <c r="F13" s="19"/>
      <c r="G13" s="19" t="n">
        <v>0.0521575205085477</v>
      </c>
      <c r="H13" s="19" t="n">
        <v>0.150504077939632</v>
      </c>
      <c r="I13" s="19" t="n">
        <v>0.167031342218265</v>
      </c>
      <c r="J13" s="19" t="n">
        <v>0.178978755067727</v>
      </c>
      <c r="K13" s="19" t="n">
        <v>0.0563505385798044</v>
      </c>
      <c r="L13" s="19" t="n">
        <v>0.109304713580203</v>
      </c>
      <c r="M13" s="19"/>
      <c r="N13" s="19" t="n">
        <v>0.0261177720885486</v>
      </c>
      <c r="O13" s="19" t="n">
        <v>0.148902706393286</v>
      </c>
      <c r="P13" s="19" t="n">
        <v>0.212002479678715</v>
      </c>
      <c r="Q13" s="19" t="n">
        <v>0.114497544329276</v>
      </c>
      <c r="R13" s="19"/>
      <c r="S13" s="19" t="n">
        <v>0.095592786150003</v>
      </c>
      <c r="T13" s="19" t="n">
        <v>0.0909928002290385</v>
      </c>
      <c r="U13" s="19" t="n">
        <v>0.126739018017152</v>
      </c>
      <c r="V13" s="19" t="n">
        <v>0.140739508330974</v>
      </c>
      <c r="W13" s="19" t="n">
        <v>0.217533868215958</v>
      </c>
      <c r="X13" s="19" t="n">
        <v>0.0772048548289236</v>
      </c>
      <c r="Y13" s="19" t="n">
        <v>0</v>
      </c>
      <c r="Z13" s="19" t="n">
        <v>0</v>
      </c>
      <c r="AA13" s="19" t="n">
        <v>0.307787403126222</v>
      </c>
      <c r="AB13" s="19" t="n">
        <v>0.0872916558173914</v>
      </c>
      <c r="AC13" s="19" t="n">
        <v>0.225280836991742</v>
      </c>
      <c r="AD13" s="19" t="n">
        <v>0</v>
      </c>
      <c r="AE13" s="19"/>
      <c r="AF13" s="19" t="n">
        <v>0.069523709528758</v>
      </c>
      <c r="AG13" s="19" t="n">
        <v>0.173757821761191</v>
      </c>
      <c r="AH13" s="19" t="n">
        <v>0.213094566343574</v>
      </c>
      <c r="AI13" s="19"/>
      <c r="AJ13" s="19" t="n">
        <v>0.0596957507174969</v>
      </c>
      <c r="AK13" s="19" t="n">
        <v>0.0753870050548699</v>
      </c>
      <c r="AL13" s="19" t="n">
        <v>0.388591448993364</v>
      </c>
      <c r="AM13" s="19" t="n">
        <v>0.794771738774746</v>
      </c>
      <c r="AN13" s="19" t="n">
        <v>0.143043387940212</v>
      </c>
      <c r="AO13" s="19"/>
      <c r="AP13" s="19" t="n">
        <v>0.0619305122863258</v>
      </c>
      <c r="AQ13" s="19" t="n">
        <v>0.0934115078520402</v>
      </c>
      <c r="AR13" s="19" t="n">
        <v>0.131897786852249</v>
      </c>
      <c r="AS13" s="19" t="n">
        <v>0.183478701738962</v>
      </c>
      <c r="AT13" s="19" t="n">
        <v>0.17594017421472</v>
      </c>
      <c r="AU13" s="19"/>
      <c r="AV13" s="19" t="n">
        <v>0.103415141431973</v>
      </c>
      <c r="AW13" s="19" t="n">
        <v>0.0662936720299594</v>
      </c>
      <c r="AX13" s="19" t="n">
        <v>0.115333736735748</v>
      </c>
      <c r="AY13" s="19" t="n">
        <v>0.165831540478287</v>
      </c>
      <c r="AZ13" s="19" t="n">
        <v>0.166494063493574</v>
      </c>
      <c r="BA13" s="19" t="n">
        <v>0.129492561851085</v>
      </c>
      <c r="BB13" s="19"/>
      <c r="BC13" s="19" t="n">
        <v>0.168803168517355</v>
      </c>
      <c r="BD13" s="19" t="n">
        <v>0.0420786099419768</v>
      </c>
      <c r="BE13" s="19" t="n">
        <v>0.0806840507280459</v>
      </c>
      <c r="BF13" s="19" t="n">
        <v>0.146023186126083</v>
      </c>
      <c r="BG13" s="19" t="n">
        <v>0</v>
      </c>
    </row>
    <row r="14">
      <c r="B14" s="20" t="s">
        <v>598</v>
      </c>
      <c r="C14" s="19" t="n">
        <v>0.0466131499558058</v>
      </c>
      <c r="D14" s="19" t="n">
        <v>0.0392496636831328</v>
      </c>
      <c r="E14" s="19" t="n">
        <v>0.05270495068857</v>
      </c>
      <c r="F14" s="19"/>
      <c r="G14" s="19" t="n">
        <v>0.052625329264924</v>
      </c>
      <c r="H14" s="19" t="n">
        <v>0</v>
      </c>
      <c r="I14" s="19" t="n">
        <v>0.100194634453828</v>
      </c>
      <c r="J14" s="19" t="n">
        <v>0.0388070173420047</v>
      </c>
      <c r="K14" s="19" t="n">
        <v>0.0415919332626448</v>
      </c>
      <c r="L14" s="19" t="n">
        <v>0.0425911590306822</v>
      </c>
      <c r="M14" s="19"/>
      <c r="N14" s="19" t="n">
        <v>0</v>
      </c>
      <c r="O14" s="19" t="n">
        <v>0.0982432277548951</v>
      </c>
      <c r="P14" s="19" t="n">
        <v>0</v>
      </c>
      <c r="Q14" s="19" t="n">
        <v>0.0569408235043818</v>
      </c>
      <c r="R14" s="19"/>
      <c r="S14" s="19" t="n">
        <v>0.068305033411616</v>
      </c>
      <c r="T14" s="19" t="n">
        <v>0</v>
      </c>
      <c r="U14" s="19" t="n">
        <v>0.0674526284796803</v>
      </c>
      <c r="V14" s="19" t="n">
        <v>0</v>
      </c>
      <c r="W14" s="19" t="n">
        <v>0</v>
      </c>
      <c r="X14" s="19" t="n">
        <v>0</v>
      </c>
      <c r="Y14" s="19" t="n">
        <v>0.117096558372714</v>
      </c>
      <c r="Z14" s="19" t="n">
        <v>0</v>
      </c>
      <c r="AA14" s="19" t="n">
        <v>0.203488982775506</v>
      </c>
      <c r="AB14" s="19" t="n">
        <v>0.0603870673980119</v>
      </c>
      <c r="AC14" s="19" t="n">
        <v>0</v>
      </c>
      <c r="AD14" s="19" t="n">
        <v>0</v>
      </c>
      <c r="AE14" s="19"/>
      <c r="AF14" s="19" t="n">
        <v>0.0525974960909358</v>
      </c>
      <c r="AG14" s="19" t="n">
        <v>0.0228462288383259</v>
      </c>
      <c r="AH14" s="19" t="n">
        <v>0.0817173118447708</v>
      </c>
      <c r="AI14" s="19"/>
      <c r="AJ14" s="19" t="n">
        <v>0.0239957588745954</v>
      </c>
      <c r="AK14" s="19" t="n">
        <v>0.0570888897694742</v>
      </c>
      <c r="AL14" s="19" t="n">
        <v>0</v>
      </c>
      <c r="AM14" s="19" t="n">
        <v>0</v>
      </c>
      <c r="AN14" s="19" t="n">
        <v>0.0548541492174719</v>
      </c>
      <c r="AO14" s="19"/>
      <c r="AP14" s="19" t="n">
        <v>0</v>
      </c>
      <c r="AQ14" s="19" t="n">
        <v>0.0839105743978355</v>
      </c>
      <c r="AR14" s="19" t="n">
        <v>0</v>
      </c>
      <c r="AS14" s="19" t="n">
        <v>0</v>
      </c>
      <c r="AT14" s="19" t="n">
        <v>0.17676184587744</v>
      </c>
      <c r="AU14" s="19"/>
      <c r="AV14" s="19" t="n">
        <v>0.0429569253897417</v>
      </c>
      <c r="AW14" s="19" t="n">
        <v>0</v>
      </c>
      <c r="AX14" s="19" t="n">
        <v>0.125582471941369</v>
      </c>
      <c r="AY14" s="19" t="n">
        <v>0.0367393967241089</v>
      </c>
      <c r="AZ14" s="19" t="n">
        <v>0.167271620152218</v>
      </c>
      <c r="BA14" s="19" t="n">
        <v>0</v>
      </c>
      <c r="BB14" s="19"/>
      <c r="BC14" s="19" t="n">
        <v>0.0345210045862383</v>
      </c>
      <c r="BD14" s="19" t="n">
        <v>0.11541280887017</v>
      </c>
      <c r="BE14" s="19" t="n">
        <v>0.0216115291215805</v>
      </c>
      <c r="BF14" s="19" t="n">
        <v>0.0693756826011101</v>
      </c>
      <c r="BG14" s="19" t="n">
        <v>0</v>
      </c>
    </row>
    <row r="15">
      <c r="B15" s="20" t="s">
        <v>726</v>
      </c>
      <c r="C15" s="19" t="n">
        <v>0.220402561164983</v>
      </c>
      <c r="D15" s="19" t="n">
        <v>0.240172594519301</v>
      </c>
      <c r="E15" s="19" t="n">
        <v>0.209064875504413</v>
      </c>
      <c r="F15" s="19"/>
      <c r="G15" s="19" t="n">
        <v>0.14877877434609</v>
      </c>
      <c r="H15" s="19" t="n">
        <v>0.265808359015177</v>
      </c>
      <c r="I15" s="19" t="n">
        <v>0.11255628640447</v>
      </c>
      <c r="J15" s="19" t="n">
        <v>0.36811310173734</v>
      </c>
      <c r="K15" s="19" t="n">
        <v>0.157514482125373</v>
      </c>
      <c r="L15" s="19" t="n">
        <v>0.258851549498359</v>
      </c>
      <c r="M15" s="19"/>
      <c r="N15" s="19" t="n">
        <v>0.217329647037263</v>
      </c>
      <c r="O15" s="19" t="n">
        <v>0.130969145543001</v>
      </c>
      <c r="P15" s="19" t="n">
        <v>0.356464980568332</v>
      </c>
      <c r="Q15" s="19" t="n">
        <v>0.231924078566374</v>
      </c>
      <c r="R15" s="19"/>
      <c r="S15" s="19" t="n">
        <v>0.13748240658262</v>
      </c>
      <c r="T15" s="19" t="n">
        <v>0.497756613282526</v>
      </c>
      <c r="U15" s="19" t="n">
        <v>0.284486882859179</v>
      </c>
      <c r="V15" s="19" t="n">
        <v>0.272971784139249</v>
      </c>
      <c r="W15" s="19" t="n">
        <v>0.288406244274646</v>
      </c>
      <c r="X15" s="19" t="n">
        <v>0.170424853096444</v>
      </c>
      <c r="Y15" s="19" t="n">
        <v>0.119344962108252</v>
      </c>
      <c r="Z15" s="19" t="n">
        <v>0</v>
      </c>
      <c r="AA15" s="19" t="n">
        <v>0</v>
      </c>
      <c r="AB15" s="19" t="n">
        <v>0.190856472945269</v>
      </c>
      <c r="AC15" s="19" t="n">
        <v>0.313606038768658</v>
      </c>
      <c r="AD15" s="19" t="n">
        <v>0.279979303425263</v>
      </c>
      <c r="AE15" s="19"/>
      <c r="AF15" s="19" t="n">
        <v>0.25918074444067</v>
      </c>
      <c r="AG15" s="19" t="n">
        <v>0.231633711501368</v>
      </c>
      <c r="AH15" s="19" t="n">
        <v>0.15807675605319</v>
      </c>
      <c r="AI15" s="19"/>
      <c r="AJ15" s="19" t="n">
        <v>0.306984979016779</v>
      </c>
      <c r="AK15" s="19" t="n">
        <v>0.177202537887985</v>
      </c>
      <c r="AL15" s="19" t="n">
        <v>0.0946762521021202</v>
      </c>
      <c r="AM15" s="19" t="n">
        <v>0.205228261225254</v>
      </c>
      <c r="AN15" s="19" t="n">
        <v>0.188438350240204</v>
      </c>
      <c r="AO15" s="19"/>
      <c r="AP15" s="19" t="n">
        <v>0.226209646255224</v>
      </c>
      <c r="AQ15" s="19" t="n">
        <v>0.171002131951984</v>
      </c>
      <c r="AR15" s="19" t="n">
        <v>0.231856870963322</v>
      </c>
      <c r="AS15" s="19" t="n">
        <v>0.370961349905003</v>
      </c>
      <c r="AT15" s="19" t="n">
        <v>0.150790381301553</v>
      </c>
      <c r="AU15" s="19"/>
      <c r="AV15" s="19" t="n">
        <v>0.165568224456347</v>
      </c>
      <c r="AW15" s="19" t="n">
        <v>0.306696323906103</v>
      </c>
      <c r="AX15" s="19" t="n">
        <v>0.202739711971157</v>
      </c>
      <c r="AY15" s="19" t="n">
        <v>0.295659504888485</v>
      </c>
      <c r="AZ15" s="19" t="n">
        <v>0.142694546204107</v>
      </c>
      <c r="BA15" s="19" t="n">
        <v>0.202124988520739</v>
      </c>
      <c r="BB15" s="19"/>
      <c r="BC15" s="19" t="n">
        <v>0.206039548670463</v>
      </c>
      <c r="BD15" s="19" t="n">
        <v>0.202241933855339</v>
      </c>
      <c r="BE15" s="19" t="n">
        <v>0.239028368755693</v>
      </c>
      <c r="BF15" s="19" t="n">
        <v>0.0631686156378826</v>
      </c>
      <c r="BG15" s="19" t="n">
        <v>0</v>
      </c>
    </row>
    <row r="16">
      <c r="B16" s="20" t="s">
        <v>100</v>
      </c>
      <c r="C16" s="21" t="n">
        <v>0.0498773179189768</v>
      </c>
      <c r="D16" s="21" t="n">
        <v>0.0365456253397513</v>
      </c>
      <c r="E16" s="21" t="n">
        <v>0.0604053677196142</v>
      </c>
      <c r="F16" s="21"/>
      <c r="G16" s="21" t="n">
        <v>0.0755414697104183</v>
      </c>
      <c r="H16" s="21" t="n">
        <v>0.0520697723321598</v>
      </c>
      <c r="I16" s="21" t="n">
        <v>0.0479360394354815</v>
      </c>
      <c r="J16" s="21" t="n">
        <v>0.0442719114528704</v>
      </c>
      <c r="K16" s="21" t="n">
        <v>0</v>
      </c>
      <c r="L16" s="21" t="n">
        <v>0.071857733666058</v>
      </c>
      <c r="M16" s="21"/>
      <c r="N16" s="21" t="n">
        <v>0.0529783559762126</v>
      </c>
      <c r="O16" s="21" t="n">
        <v>0.0588615081472066</v>
      </c>
      <c r="P16" s="21" t="n">
        <v>0</v>
      </c>
      <c r="Q16" s="21" t="n">
        <v>0.0632861782747719</v>
      </c>
      <c r="R16" s="21"/>
      <c r="S16" s="21" t="n">
        <v>0.111335218287567</v>
      </c>
      <c r="T16" s="21" t="n">
        <v>0.0828164701085704</v>
      </c>
      <c r="U16" s="21" t="n">
        <v>0.0614965209819568</v>
      </c>
      <c r="V16" s="21" t="n">
        <v>0.0568011473341644</v>
      </c>
      <c r="W16" s="21" t="n">
        <v>0</v>
      </c>
      <c r="X16" s="21" t="n">
        <v>0</v>
      </c>
      <c r="Y16" s="21" t="n">
        <v>0</v>
      </c>
      <c r="Z16" s="21" t="n">
        <v>0</v>
      </c>
      <c r="AA16" s="21" t="n">
        <v>0</v>
      </c>
      <c r="AB16" s="21" t="n">
        <v>0</v>
      </c>
      <c r="AC16" s="21" t="n">
        <v>0.171199905786739</v>
      </c>
      <c r="AD16" s="21" t="n">
        <v>0</v>
      </c>
      <c r="AE16" s="21"/>
      <c r="AF16" s="21" t="n">
        <v>0.0602638021824921</v>
      </c>
      <c r="AG16" s="21" t="n">
        <v>0.0422705307660951</v>
      </c>
      <c r="AH16" s="21" t="n">
        <v>0.101618338474013</v>
      </c>
      <c r="AI16" s="21"/>
      <c r="AJ16" s="21" t="n">
        <v>0.0848818915104243</v>
      </c>
      <c r="AK16" s="21" t="n">
        <v>0</v>
      </c>
      <c r="AL16" s="21" t="n">
        <v>0</v>
      </c>
      <c r="AM16" s="21" t="n">
        <v>0</v>
      </c>
      <c r="AN16" s="21" t="n">
        <v>0.134509688274708</v>
      </c>
      <c r="AO16" s="21"/>
      <c r="AP16" s="21" t="n">
        <v>0.123401942166505</v>
      </c>
      <c r="AQ16" s="21" t="n">
        <v>0.0131011196612782</v>
      </c>
      <c r="AR16" s="21" t="n">
        <v>0.135724281278082</v>
      </c>
      <c r="AS16" s="21" t="n">
        <v>0</v>
      </c>
      <c r="AT16" s="21" t="n">
        <v>0</v>
      </c>
      <c r="AU16" s="21"/>
      <c r="AV16" s="21" t="n">
        <v>0</v>
      </c>
      <c r="AW16" s="21" t="n">
        <v>0.13209591814813</v>
      </c>
      <c r="AX16" s="21" t="n">
        <v>0.118679690532715</v>
      </c>
      <c r="AY16" s="21" t="n">
        <v>0</v>
      </c>
      <c r="AZ16" s="21" t="n">
        <v>0</v>
      </c>
      <c r="BA16" s="21" t="n">
        <v>0.211243295132829</v>
      </c>
      <c r="BB16" s="21"/>
      <c r="BC16" s="21" t="n">
        <v>0.0487925788423822</v>
      </c>
      <c r="BD16" s="21" t="n">
        <v>0.114302734877239</v>
      </c>
      <c r="BE16" s="21" t="n">
        <v>0.0271232243106477</v>
      </c>
      <c r="BF16" s="21" t="n">
        <v>0.0459818545292268</v>
      </c>
      <c r="BG16" s="21" t="n">
        <v>0</v>
      </c>
    </row>
    <row r="17">
      <c r="B17" s="18" t="s">
        <v>745</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123</v>
      </c>
      <c r="D7" s="11" t="n">
        <v>63</v>
      </c>
      <c r="E7" s="11" t="n">
        <v>60</v>
      </c>
      <c r="F7" s="11"/>
      <c r="G7" s="11" t="n">
        <v>20</v>
      </c>
      <c r="H7" s="11" t="n">
        <v>20</v>
      </c>
      <c r="I7" s="11" t="n">
        <v>25</v>
      </c>
      <c r="J7" s="11" t="n">
        <v>20</v>
      </c>
      <c r="K7" s="11" t="n">
        <v>18</v>
      </c>
      <c r="L7" s="11" t="n">
        <v>20</v>
      </c>
      <c r="M7" s="11"/>
      <c r="N7" s="11" t="n">
        <v>40</v>
      </c>
      <c r="O7" s="11" t="n">
        <v>30</v>
      </c>
      <c r="P7" s="11" t="n">
        <v>21</v>
      </c>
      <c r="Q7" s="11" t="n">
        <v>32</v>
      </c>
      <c r="R7" s="11"/>
      <c r="S7" s="11" t="n">
        <v>15</v>
      </c>
      <c r="T7" s="11" t="n">
        <v>19</v>
      </c>
      <c r="U7" s="11" t="n">
        <v>7</v>
      </c>
      <c r="V7" s="11" t="n">
        <v>8</v>
      </c>
      <c r="W7" s="11" t="n">
        <v>7</v>
      </c>
      <c r="X7" s="11" t="n">
        <v>7</v>
      </c>
      <c r="Y7" s="11" t="n">
        <v>11</v>
      </c>
      <c r="Z7" s="11" t="n">
        <v>3</v>
      </c>
      <c r="AA7" s="11" t="n">
        <v>23</v>
      </c>
      <c r="AB7" s="11" t="n">
        <v>10</v>
      </c>
      <c r="AC7" s="11" t="n">
        <v>9</v>
      </c>
      <c r="AD7" s="11" t="n">
        <v>4</v>
      </c>
      <c r="AE7" s="11"/>
      <c r="AF7" s="11" t="n">
        <v>32</v>
      </c>
      <c r="AG7" s="11" t="n">
        <v>55</v>
      </c>
      <c r="AH7" s="11" t="n">
        <v>21</v>
      </c>
      <c r="AI7" s="11"/>
      <c r="AJ7" s="11" t="n">
        <v>37</v>
      </c>
      <c r="AK7" s="11" t="n">
        <v>39</v>
      </c>
      <c r="AL7" s="11" t="n">
        <v>10</v>
      </c>
      <c r="AM7" s="11" t="n">
        <v>1</v>
      </c>
      <c r="AN7" s="11" t="n">
        <v>20</v>
      </c>
      <c r="AO7" s="11"/>
      <c r="AP7" s="11" t="n">
        <v>24</v>
      </c>
      <c r="AQ7" s="11" t="n">
        <v>48</v>
      </c>
      <c r="AR7" s="11" t="n">
        <v>9</v>
      </c>
      <c r="AS7" s="11" t="n">
        <v>13</v>
      </c>
      <c r="AT7" s="11" t="n">
        <v>8</v>
      </c>
      <c r="AU7" s="11"/>
      <c r="AV7" s="11" t="n">
        <v>33</v>
      </c>
      <c r="AW7" s="11" t="n">
        <v>28</v>
      </c>
      <c r="AX7" s="11" t="n">
        <v>11</v>
      </c>
      <c r="AY7" s="11" t="n">
        <v>19</v>
      </c>
      <c r="AZ7" s="11" t="n">
        <v>11</v>
      </c>
      <c r="BA7" s="11" t="n">
        <v>6</v>
      </c>
      <c r="BB7" s="11"/>
      <c r="BC7" s="11" t="n">
        <v>27</v>
      </c>
      <c r="BD7" s="11" t="n">
        <v>29</v>
      </c>
      <c r="BE7" s="11" t="n">
        <v>32</v>
      </c>
      <c r="BF7" s="11" t="n">
        <v>19</v>
      </c>
      <c r="BG7" s="11" t="n">
        <v>2</v>
      </c>
    </row>
    <row r="8" ht="30" customHeight="1">
      <c r="B8" s="12" t="s">
        <v>20</v>
      </c>
      <c r="C8" s="12" t="n">
        <v>122</v>
      </c>
      <c r="D8" s="12" t="n">
        <v>61</v>
      </c>
      <c r="E8" s="12" t="n">
        <v>61</v>
      </c>
      <c r="F8" s="12"/>
      <c r="G8" s="12" t="n">
        <v>19</v>
      </c>
      <c r="H8" s="12" t="n">
        <v>20</v>
      </c>
      <c r="I8" s="12" t="n">
        <v>27</v>
      </c>
      <c r="J8" s="12" t="n">
        <v>19</v>
      </c>
      <c r="K8" s="12" t="n">
        <v>17</v>
      </c>
      <c r="L8" s="12" t="n">
        <v>21</v>
      </c>
      <c r="M8" s="12"/>
      <c r="N8" s="12" t="n">
        <v>38</v>
      </c>
      <c r="O8" s="12" t="n">
        <v>34</v>
      </c>
      <c r="P8" s="12" t="n">
        <v>19</v>
      </c>
      <c r="Q8" s="12" t="n">
        <v>31</v>
      </c>
      <c r="R8" s="12"/>
      <c r="S8" s="12" t="n">
        <v>14</v>
      </c>
      <c r="T8" s="12" t="n">
        <v>19</v>
      </c>
      <c r="U8" s="12" t="n">
        <v>8</v>
      </c>
      <c r="V8" s="12" t="n">
        <v>9</v>
      </c>
      <c r="W8" s="12" t="n">
        <v>8</v>
      </c>
      <c r="X8" s="12" t="n">
        <v>9</v>
      </c>
      <c r="Y8" s="12" t="n">
        <v>10</v>
      </c>
      <c r="Z8" s="12" t="n">
        <v>3</v>
      </c>
      <c r="AA8" s="12" t="n">
        <v>22</v>
      </c>
      <c r="AB8" s="12" t="n">
        <v>9</v>
      </c>
      <c r="AC8" s="12" t="n">
        <v>7</v>
      </c>
      <c r="AD8" s="12" t="n">
        <v>4</v>
      </c>
      <c r="AE8" s="12"/>
      <c r="AF8" s="12" t="n">
        <v>31</v>
      </c>
      <c r="AG8" s="12" t="n">
        <v>55</v>
      </c>
      <c r="AH8" s="12" t="n">
        <v>21</v>
      </c>
      <c r="AI8" s="12"/>
      <c r="AJ8" s="12" t="n">
        <v>37</v>
      </c>
      <c r="AK8" s="12" t="n">
        <v>38</v>
      </c>
      <c r="AL8" s="12" t="n">
        <v>11</v>
      </c>
      <c r="AM8" s="12" t="n">
        <v>1</v>
      </c>
      <c r="AN8" s="12" t="n">
        <v>20</v>
      </c>
      <c r="AO8" s="12"/>
      <c r="AP8" s="12" t="n">
        <v>24</v>
      </c>
      <c r="AQ8" s="12" t="n">
        <v>47</v>
      </c>
      <c r="AR8" s="12" t="n">
        <v>9</v>
      </c>
      <c r="AS8" s="12" t="n">
        <v>12</v>
      </c>
      <c r="AT8" s="12" t="n">
        <v>9</v>
      </c>
      <c r="AU8" s="12"/>
      <c r="AV8" s="12" t="n">
        <v>32</v>
      </c>
      <c r="AW8" s="12" t="n">
        <v>28</v>
      </c>
      <c r="AX8" s="12" t="n">
        <v>12</v>
      </c>
      <c r="AY8" s="12" t="n">
        <v>18</v>
      </c>
      <c r="AZ8" s="12" t="n">
        <v>11</v>
      </c>
      <c r="BA8" s="12" t="n">
        <v>6</v>
      </c>
      <c r="BB8" s="12"/>
      <c r="BC8" s="12" t="n">
        <v>27</v>
      </c>
      <c r="BD8" s="12" t="n">
        <v>29</v>
      </c>
      <c r="BE8" s="12" t="n">
        <v>31</v>
      </c>
      <c r="BF8" s="12" t="n">
        <v>18</v>
      </c>
      <c r="BG8" s="12" t="n">
        <v>2</v>
      </c>
    </row>
    <row r="9">
      <c r="B9" s="20" t="s">
        <v>721</v>
      </c>
      <c r="C9" s="19" t="n">
        <v>0.0979529389867396</v>
      </c>
      <c r="D9" s="19" t="n">
        <v>0.0768552235391289</v>
      </c>
      <c r="E9" s="19" t="n">
        <v>0.119261528233125</v>
      </c>
      <c r="F9" s="19"/>
      <c r="G9" s="19" t="n">
        <v>0.103235376081645</v>
      </c>
      <c r="H9" s="19" t="n">
        <v>0.211910178050833</v>
      </c>
      <c r="I9" s="19" t="n">
        <v>0.0663624468234974</v>
      </c>
      <c r="J9" s="19" t="n">
        <v>0.154317787005579</v>
      </c>
      <c r="K9" s="19" t="n">
        <v>0.0677670804238191</v>
      </c>
      <c r="L9" s="19" t="n">
        <v>0</v>
      </c>
      <c r="M9" s="19"/>
      <c r="N9" s="19" t="n">
        <v>0.152799038275494</v>
      </c>
      <c r="O9" s="19" t="n">
        <v>0.0327552616125604</v>
      </c>
      <c r="P9" s="19" t="n">
        <v>0.1402644275129</v>
      </c>
      <c r="Q9" s="19" t="n">
        <v>0.0764818996461382</v>
      </c>
      <c r="R9" s="19"/>
      <c r="S9" s="19" t="n">
        <v>0.126571664173587</v>
      </c>
      <c r="T9" s="19" t="n">
        <v>0.155640020493918</v>
      </c>
      <c r="U9" s="19" t="n">
        <v>0.156694584959569</v>
      </c>
      <c r="V9" s="19" t="n">
        <v>0.123827857855877</v>
      </c>
      <c r="W9" s="19" t="n">
        <v>0.138297211546128</v>
      </c>
      <c r="X9" s="19" t="n">
        <v>0</v>
      </c>
      <c r="Y9" s="19" t="n">
        <v>0</v>
      </c>
      <c r="Z9" s="19" t="n">
        <v>0</v>
      </c>
      <c r="AA9" s="19" t="n">
        <v>0.0930611661155313</v>
      </c>
      <c r="AB9" s="19" t="n">
        <v>0</v>
      </c>
      <c r="AC9" s="19" t="n">
        <v>0.120030253592322</v>
      </c>
      <c r="AD9" s="19" t="n">
        <v>0.224067192333719</v>
      </c>
      <c r="AE9" s="19"/>
      <c r="AF9" s="19" t="n">
        <v>0.103632227433045</v>
      </c>
      <c r="AG9" s="19" t="n">
        <v>0.069180412767824</v>
      </c>
      <c r="AH9" s="19" t="n">
        <v>0.137421081507095</v>
      </c>
      <c r="AI9" s="19"/>
      <c r="AJ9" s="19" t="n">
        <v>0.088046504195562</v>
      </c>
      <c r="AK9" s="19" t="n">
        <v>0.121262599643048</v>
      </c>
      <c r="AL9" s="19" t="n">
        <v>0.111092214342338</v>
      </c>
      <c r="AM9" s="19" t="n">
        <v>0</v>
      </c>
      <c r="AN9" s="19" t="n">
        <v>0.0926515315695575</v>
      </c>
      <c r="AO9" s="19"/>
      <c r="AP9" s="19" t="n">
        <v>0.0938672907739351</v>
      </c>
      <c r="AQ9" s="19" t="n">
        <v>0.0973875362946935</v>
      </c>
      <c r="AR9" s="19" t="n">
        <v>0.128811380396387</v>
      </c>
      <c r="AS9" s="19" t="n">
        <v>0.169859014913736</v>
      </c>
      <c r="AT9" s="19" t="n">
        <v>0</v>
      </c>
      <c r="AU9" s="19"/>
      <c r="AV9" s="19" t="n">
        <v>0.0541242001764425</v>
      </c>
      <c r="AW9" s="19" t="n">
        <v>0.112552977076626</v>
      </c>
      <c r="AX9" s="19" t="n">
        <v>0.0997867562284314</v>
      </c>
      <c r="AY9" s="19" t="n">
        <v>0.0613057999981051</v>
      </c>
      <c r="AZ9" s="19" t="n">
        <v>0</v>
      </c>
      <c r="BA9" s="19" t="n">
        <v>0.184751623657344</v>
      </c>
      <c r="BB9" s="19"/>
      <c r="BC9" s="19" t="n">
        <v>0.0439646379882554</v>
      </c>
      <c r="BD9" s="19" t="n">
        <v>0.201935173017007</v>
      </c>
      <c r="BE9" s="19" t="n">
        <v>0</v>
      </c>
      <c r="BF9" s="19" t="n">
        <v>0.157410605061116</v>
      </c>
      <c r="BG9" s="19" t="n">
        <v>0</v>
      </c>
    </row>
    <row r="10">
      <c r="B10" s="20" t="s">
        <v>689</v>
      </c>
      <c r="C10" s="19" t="n">
        <v>0.0589883841155598</v>
      </c>
      <c r="D10" s="19" t="n">
        <v>0.0716806741211955</v>
      </c>
      <c r="E10" s="19" t="n">
        <v>0.0461692333881895</v>
      </c>
      <c r="F10" s="19"/>
      <c r="G10" s="19" t="n">
        <v>0.0998139765275226</v>
      </c>
      <c r="H10" s="19" t="n">
        <v>0.0432052401357775</v>
      </c>
      <c r="I10" s="19" t="n">
        <v>0.0330275288706384</v>
      </c>
      <c r="J10" s="19" t="n">
        <v>0.139384488148914</v>
      </c>
      <c r="K10" s="19" t="n">
        <v>0.0548722869675546</v>
      </c>
      <c r="L10" s="19" t="n">
        <v>0</v>
      </c>
      <c r="M10" s="19"/>
      <c r="N10" s="19" t="n">
        <v>0.0733515264824308</v>
      </c>
      <c r="O10" s="19" t="n">
        <v>0</v>
      </c>
      <c r="P10" s="19" t="n">
        <v>0.0888182599333633</v>
      </c>
      <c r="Q10" s="19" t="n">
        <v>0.087618443493503</v>
      </c>
      <c r="R10" s="19"/>
      <c r="S10" s="19" t="n">
        <v>0.0662685174807865</v>
      </c>
      <c r="T10" s="19" t="n">
        <v>0.101826322626012</v>
      </c>
      <c r="U10" s="19" t="n">
        <v>0</v>
      </c>
      <c r="V10" s="19" t="n">
        <v>0</v>
      </c>
      <c r="W10" s="19" t="n">
        <v>0</v>
      </c>
      <c r="X10" s="19" t="n">
        <v>0</v>
      </c>
      <c r="Y10" s="19" t="n">
        <v>0.087501529163946</v>
      </c>
      <c r="Z10" s="19" t="n">
        <v>0</v>
      </c>
      <c r="AA10" s="19" t="n">
        <v>0.0815828788972744</v>
      </c>
      <c r="AB10" s="19" t="n">
        <v>0.0964244570724444</v>
      </c>
      <c r="AC10" s="19" t="n">
        <v>0.107493909641236</v>
      </c>
      <c r="AD10" s="19" t="n">
        <v>0</v>
      </c>
      <c r="AE10" s="19"/>
      <c r="AF10" s="19" t="n">
        <v>0.0584574039965598</v>
      </c>
      <c r="AG10" s="19" t="n">
        <v>0.0624027901721263</v>
      </c>
      <c r="AH10" s="19" t="n">
        <v>0</v>
      </c>
      <c r="AI10" s="19"/>
      <c r="AJ10" s="19" t="n">
        <v>0.0948277912879624</v>
      </c>
      <c r="AK10" s="19" t="n">
        <v>0.0719544085030226</v>
      </c>
      <c r="AL10" s="19" t="n">
        <v>0</v>
      </c>
      <c r="AM10" s="19" t="n">
        <v>0</v>
      </c>
      <c r="AN10" s="19" t="n">
        <v>0</v>
      </c>
      <c r="AO10" s="19"/>
      <c r="AP10" s="19" t="n">
        <v>0.0722710567806765</v>
      </c>
      <c r="AQ10" s="19" t="n">
        <v>0.0190399744642366</v>
      </c>
      <c r="AR10" s="19" t="n">
        <v>0.0901571728402997</v>
      </c>
      <c r="AS10" s="19" t="n">
        <v>0.153846661566092</v>
      </c>
      <c r="AT10" s="19" t="n">
        <v>0.111409390877925</v>
      </c>
      <c r="AU10" s="19"/>
      <c r="AV10" s="19" t="n">
        <v>0.0276622014178843</v>
      </c>
      <c r="AW10" s="19" t="n">
        <v>0.0606997019290259</v>
      </c>
      <c r="AX10" s="19" t="n">
        <v>0</v>
      </c>
      <c r="AY10" s="19" t="n">
        <v>0.102904908849207</v>
      </c>
      <c r="AZ10" s="19" t="n">
        <v>0.167815835932483</v>
      </c>
      <c r="BA10" s="19" t="n">
        <v>0</v>
      </c>
      <c r="BB10" s="19"/>
      <c r="BC10" s="19" t="n">
        <v>0.0362137203884283</v>
      </c>
      <c r="BD10" s="19" t="n">
        <v>0.0262525177493505</v>
      </c>
      <c r="BE10" s="19" t="n">
        <v>0.0868111715455706</v>
      </c>
      <c r="BF10" s="19" t="n">
        <v>0.0988206822725331</v>
      </c>
      <c r="BG10" s="19" t="n">
        <v>0</v>
      </c>
    </row>
    <row r="11">
      <c r="B11" s="20" t="s">
        <v>690</v>
      </c>
      <c r="C11" s="19" t="n">
        <v>0.208636943400884</v>
      </c>
      <c r="D11" s="19" t="n">
        <v>0.204500829994382</v>
      </c>
      <c r="E11" s="19" t="n">
        <v>0.212814397679024</v>
      </c>
      <c r="F11" s="19"/>
      <c r="G11" s="19" t="n">
        <v>0.1338025019936</v>
      </c>
      <c r="H11" s="19" t="n">
        <v>0.0909856184209765</v>
      </c>
      <c r="I11" s="19" t="n">
        <v>0.27986993415126</v>
      </c>
      <c r="J11" s="19" t="n">
        <v>0.242973552411371</v>
      </c>
      <c r="K11" s="19" t="n">
        <v>0.280797909753462</v>
      </c>
      <c r="L11" s="19" t="n">
        <v>0.206974984214413</v>
      </c>
      <c r="M11" s="19"/>
      <c r="N11" s="19" t="n">
        <v>0.131545364750738</v>
      </c>
      <c r="O11" s="19" t="n">
        <v>0.276126112987001</v>
      </c>
      <c r="P11" s="19" t="n">
        <v>0.298808186319414</v>
      </c>
      <c r="Q11" s="19" t="n">
        <v>0.172455385971707</v>
      </c>
      <c r="R11" s="19"/>
      <c r="S11" s="19" t="n">
        <v>0.191739620558362</v>
      </c>
      <c r="T11" s="19" t="n">
        <v>0.107929779300806</v>
      </c>
      <c r="U11" s="19" t="n">
        <v>0.123599590791389</v>
      </c>
      <c r="V11" s="19" t="n">
        <v>0.37014010427214</v>
      </c>
      <c r="W11" s="19" t="n">
        <v>0.515566765219726</v>
      </c>
      <c r="X11" s="19" t="n">
        <v>0.135307222173585</v>
      </c>
      <c r="Y11" s="19" t="n">
        <v>0.0944391769732067</v>
      </c>
      <c r="Z11" s="19" t="n">
        <v>0.642481438953097</v>
      </c>
      <c r="AA11" s="19" t="n">
        <v>0.178329578888979</v>
      </c>
      <c r="AB11" s="19" t="n">
        <v>0.340013629041088</v>
      </c>
      <c r="AC11" s="19" t="n">
        <v>0.187871487150498</v>
      </c>
      <c r="AD11" s="19" t="n">
        <v>0</v>
      </c>
      <c r="AE11" s="19"/>
      <c r="AF11" s="19" t="n">
        <v>0.181699550647039</v>
      </c>
      <c r="AG11" s="19" t="n">
        <v>0.270095433707612</v>
      </c>
      <c r="AH11" s="19" t="n">
        <v>0.0933395372864262</v>
      </c>
      <c r="AI11" s="19"/>
      <c r="AJ11" s="19" t="n">
        <v>0.23266566394832</v>
      </c>
      <c r="AK11" s="19" t="n">
        <v>0.214580915206453</v>
      </c>
      <c r="AL11" s="19" t="n">
        <v>0.329251352415204</v>
      </c>
      <c r="AM11" s="19" t="n">
        <v>0</v>
      </c>
      <c r="AN11" s="19" t="n">
        <v>0.0915836979821557</v>
      </c>
      <c r="AO11" s="19"/>
      <c r="AP11" s="19" t="n">
        <v>0.153334634328131</v>
      </c>
      <c r="AQ11" s="19" t="n">
        <v>0.269894274115148</v>
      </c>
      <c r="AR11" s="19" t="n">
        <v>0.0938210768134236</v>
      </c>
      <c r="AS11" s="19" t="n">
        <v>0.303226203580534</v>
      </c>
      <c r="AT11" s="19" t="n">
        <v>0.273201488186236</v>
      </c>
      <c r="AU11" s="19"/>
      <c r="AV11" s="19" t="n">
        <v>0.238274092187374</v>
      </c>
      <c r="AW11" s="19" t="n">
        <v>0.164837366146967</v>
      </c>
      <c r="AX11" s="19" t="n">
        <v>0.268214283804805</v>
      </c>
      <c r="AY11" s="19" t="n">
        <v>0.192296108520695</v>
      </c>
      <c r="AZ11" s="19" t="n">
        <v>0.386796497917883</v>
      </c>
      <c r="BA11" s="19" t="n">
        <v>0</v>
      </c>
      <c r="BB11" s="19"/>
      <c r="BC11" s="19" t="n">
        <v>0.225356575728572</v>
      </c>
      <c r="BD11" s="19" t="n">
        <v>0.209088160453003</v>
      </c>
      <c r="BE11" s="19" t="n">
        <v>0.175028153191285</v>
      </c>
      <c r="BF11" s="19" t="n">
        <v>0.155307229789938</v>
      </c>
      <c r="BG11" s="19" t="n">
        <v>0.495341842461729</v>
      </c>
    </row>
    <row r="12">
      <c r="B12" s="20" t="s">
        <v>691</v>
      </c>
      <c r="C12" s="19" t="n">
        <v>0.208802063379717</v>
      </c>
      <c r="D12" s="19" t="n">
        <v>0.192865798892208</v>
      </c>
      <c r="E12" s="19" t="n">
        <v>0.224897612441857</v>
      </c>
      <c r="F12" s="19"/>
      <c r="G12" s="19" t="n">
        <v>0.14166984828701</v>
      </c>
      <c r="H12" s="19" t="n">
        <v>0</v>
      </c>
      <c r="I12" s="19" t="n">
        <v>0.372523327822585</v>
      </c>
      <c r="J12" s="19" t="n">
        <v>0.176707557241559</v>
      </c>
      <c r="K12" s="19" t="n">
        <v>0.161097906985132</v>
      </c>
      <c r="L12" s="19" t="n">
        <v>0.326967963351737</v>
      </c>
      <c r="M12" s="19"/>
      <c r="N12" s="19" t="n">
        <v>0.153769488683599</v>
      </c>
      <c r="O12" s="19" t="n">
        <v>0.22730015542534</v>
      </c>
      <c r="P12" s="19" t="n">
        <v>0.0920842587380736</v>
      </c>
      <c r="Q12" s="19" t="n">
        <v>0.327759021115708</v>
      </c>
      <c r="R12" s="19"/>
      <c r="S12" s="19" t="n">
        <v>0.0656769561351702</v>
      </c>
      <c r="T12" s="19" t="n">
        <v>0.243388242462215</v>
      </c>
      <c r="U12" s="19" t="n">
        <v>0.130770370722773</v>
      </c>
      <c r="V12" s="19" t="n">
        <v>0.120831957561034</v>
      </c>
      <c r="W12" s="19" t="n">
        <v>0.183827273651391</v>
      </c>
      <c r="X12" s="19" t="n">
        <v>0.594353515275772</v>
      </c>
      <c r="Y12" s="19" t="n">
        <v>0.207239791485654</v>
      </c>
      <c r="Z12" s="19" t="n">
        <v>0</v>
      </c>
      <c r="AA12" s="19" t="n">
        <v>0.247268045221786</v>
      </c>
      <c r="AB12" s="19" t="n">
        <v>0.197901300603689</v>
      </c>
      <c r="AC12" s="19" t="n">
        <v>0.228142539167121</v>
      </c>
      <c r="AD12" s="19" t="n">
        <v>0</v>
      </c>
      <c r="AE12" s="19"/>
      <c r="AF12" s="19" t="n">
        <v>0.20919067004872</v>
      </c>
      <c r="AG12" s="19" t="n">
        <v>0.229534993361564</v>
      </c>
      <c r="AH12" s="19" t="n">
        <v>0.249076557411629</v>
      </c>
      <c r="AI12" s="19"/>
      <c r="AJ12" s="19" t="n">
        <v>0.134448317585799</v>
      </c>
      <c r="AK12" s="19" t="n">
        <v>0.264731445534231</v>
      </c>
      <c r="AL12" s="19" t="n">
        <v>0.320981298091482</v>
      </c>
      <c r="AM12" s="19" t="n">
        <v>1</v>
      </c>
      <c r="AN12" s="19" t="n">
        <v>0.157048975610226</v>
      </c>
      <c r="AO12" s="19"/>
      <c r="AP12" s="19" t="n">
        <v>0.208536379424224</v>
      </c>
      <c r="AQ12" s="19" t="n">
        <v>0.208902124932901</v>
      </c>
      <c r="AR12" s="19" t="n">
        <v>0.372177693399624</v>
      </c>
      <c r="AS12" s="19" t="n">
        <v>0.0731215224481402</v>
      </c>
      <c r="AT12" s="19" t="n">
        <v>0.252170000902649</v>
      </c>
      <c r="AU12" s="19"/>
      <c r="AV12" s="19" t="n">
        <v>0.278330252797818</v>
      </c>
      <c r="AW12" s="19" t="n">
        <v>0.192017837667545</v>
      </c>
      <c r="AX12" s="19" t="n">
        <v>0.288316177116055</v>
      </c>
      <c r="AY12" s="19" t="n">
        <v>0.149510604217315</v>
      </c>
      <c r="AZ12" s="19" t="n">
        <v>0.205351702538248</v>
      </c>
      <c r="BA12" s="19" t="n">
        <v>0.418518786193754</v>
      </c>
      <c r="BB12" s="19"/>
      <c r="BC12" s="19" t="n">
        <v>0.244208301423761</v>
      </c>
      <c r="BD12" s="19" t="n">
        <v>0.257756046241019</v>
      </c>
      <c r="BE12" s="19" t="n">
        <v>0.232344236640601</v>
      </c>
      <c r="BF12" s="19" t="n">
        <v>0.223632350562416</v>
      </c>
      <c r="BG12" s="19" t="n">
        <v>0</v>
      </c>
    </row>
    <row r="13">
      <c r="B13" s="20" t="s">
        <v>692</v>
      </c>
      <c r="C13" s="19" t="n">
        <v>0.147646903587644</v>
      </c>
      <c r="D13" s="19" t="n">
        <v>0.186666895823027</v>
      </c>
      <c r="E13" s="19" t="n">
        <v>0.10823690258514</v>
      </c>
      <c r="F13" s="19"/>
      <c r="G13" s="19" t="n">
        <v>0.165645136806383</v>
      </c>
      <c r="H13" s="19" t="n">
        <v>0.270010429274562</v>
      </c>
      <c r="I13" s="19" t="n">
        <v>0.0858042964791404</v>
      </c>
      <c r="J13" s="19" t="n">
        <v>0.143402373882257</v>
      </c>
      <c r="K13" s="19" t="n">
        <v>0.0478165805435297</v>
      </c>
      <c r="L13" s="19" t="n">
        <v>0.182340625820789</v>
      </c>
      <c r="M13" s="19"/>
      <c r="N13" s="19" t="n">
        <v>0.154996135545748</v>
      </c>
      <c r="O13" s="19" t="n">
        <v>0.19155405195927</v>
      </c>
      <c r="P13" s="19" t="n">
        <v>0.150103995837237</v>
      </c>
      <c r="Q13" s="19" t="n">
        <v>0.0891379120507708</v>
      </c>
      <c r="R13" s="19"/>
      <c r="S13" s="19" t="n">
        <v>0.22223227679627</v>
      </c>
      <c r="T13" s="19" t="n">
        <v>0.108801607860025</v>
      </c>
      <c r="U13" s="19" t="n">
        <v>0.307892941627052</v>
      </c>
      <c r="V13" s="19" t="n">
        <v>0.108806527289803</v>
      </c>
      <c r="W13" s="19" t="n">
        <v>0</v>
      </c>
      <c r="X13" s="19" t="n">
        <v>0.270339262550643</v>
      </c>
      <c r="Y13" s="19" t="n">
        <v>0.087501529163946</v>
      </c>
      <c r="Z13" s="19" t="n">
        <v>0.357518561046903</v>
      </c>
      <c r="AA13" s="19" t="n">
        <v>0.0852248655759259</v>
      </c>
      <c r="AB13" s="19" t="n">
        <v>0.251548661849636</v>
      </c>
      <c r="AC13" s="19" t="n">
        <v>0.128807778335753</v>
      </c>
      <c r="AD13" s="19" t="n">
        <v>0</v>
      </c>
      <c r="AE13" s="19"/>
      <c r="AF13" s="19" t="n">
        <v>0.100578576797405</v>
      </c>
      <c r="AG13" s="19" t="n">
        <v>0.147097726511325</v>
      </c>
      <c r="AH13" s="19" t="n">
        <v>0.189276729808887</v>
      </c>
      <c r="AI13" s="19"/>
      <c r="AJ13" s="19" t="n">
        <v>0.197799116700651</v>
      </c>
      <c r="AK13" s="19" t="n">
        <v>0.11909837304673</v>
      </c>
      <c r="AL13" s="19" t="n">
        <v>0.0643388471556283</v>
      </c>
      <c r="AM13" s="19" t="n">
        <v>0</v>
      </c>
      <c r="AN13" s="19" t="n">
        <v>0.193980488617753</v>
      </c>
      <c r="AO13" s="19"/>
      <c r="AP13" s="19" t="n">
        <v>0.235567761848377</v>
      </c>
      <c r="AQ13" s="19" t="n">
        <v>0.15119398159993</v>
      </c>
      <c r="AR13" s="19" t="n">
        <v>0</v>
      </c>
      <c r="AS13" s="19" t="n">
        <v>0.124208017527541</v>
      </c>
      <c r="AT13" s="19" t="n">
        <v>0</v>
      </c>
      <c r="AU13" s="19"/>
      <c r="AV13" s="19" t="n">
        <v>0.125636116272816</v>
      </c>
      <c r="AW13" s="19" t="n">
        <v>0.112773740891163</v>
      </c>
      <c r="AX13" s="19" t="n">
        <v>0.155425089955462</v>
      </c>
      <c r="AY13" s="19" t="n">
        <v>0.20163450744121</v>
      </c>
      <c r="AZ13" s="19" t="n">
        <v>0</v>
      </c>
      <c r="BA13" s="19" t="n">
        <v>0.396729590148903</v>
      </c>
      <c r="BB13" s="19"/>
      <c r="BC13" s="19" t="n">
        <v>0.109290890170351</v>
      </c>
      <c r="BD13" s="19" t="n">
        <v>0.180127403200964</v>
      </c>
      <c r="BE13" s="19" t="n">
        <v>0.126467284085716</v>
      </c>
      <c r="BF13" s="19" t="n">
        <v>0.101857546917587</v>
      </c>
      <c r="BG13" s="19" t="n">
        <v>0</v>
      </c>
    </row>
    <row r="14">
      <c r="B14" s="20" t="s">
        <v>598</v>
      </c>
      <c r="C14" s="19" t="n">
        <v>0.103273875289063</v>
      </c>
      <c r="D14" s="19" t="n">
        <v>0.113376563033435</v>
      </c>
      <c r="E14" s="19" t="n">
        <v>0.0930702101593547</v>
      </c>
      <c r="F14" s="19"/>
      <c r="G14" s="19" t="n">
        <v>0.154140186422942</v>
      </c>
      <c r="H14" s="19" t="n">
        <v>0.14384011840676</v>
      </c>
      <c r="I14" s="19" t="n">
        <v>0.0428622472326176</v>
      </c>
      <c r="J14" s="19" t="n">
        <v>0.0456539031220111</v>
      </c>
      <c r="K14" s="19" t="n">
        <v>0.154882835140464</v>
      </c>
      <c r="L14" s="19" t="n">
        <v>0.103976240341182</v>
      </c>
      <c r="M14" s="19"/>
      <c r="N14" s="19" t="n">
        <v>0.103224553583893</v>
      </c>
      <c r="O14" s="19" t="n">
        <v>0.0950810601304134</v>
      </c>
      <c r="P14" s="19" t="n">
        <v>0.144004015826211</v>
      </c>
      <c r="Q14" s="19" t="n">
        <v>0.0870437226883821</v>
      </c>
      <c r="R14" s="19"/>
      <c r="S14" s="19" t="n">
        <v>0</v>
      </c>
      <c r="T14" s="19" t="n">
        <v>0.0486233248872114</v>
      </c>
      <c r="U14" s="19" t="n">
        <v>0.154081313326876</v>
      </c>
      <c r="V14" s="19" t="n">
        <v>0</v>
      </c>
      <c r="W14" s="19" t="n">
        <v>0</v>
      </c>
      <c r="X14" s="19" t="n">
        <v>0</v>
      </c>
      <c r="Y14" s="19" t="n">
        <v>0.259605960079882</v>
      </c>
      <c r="Z14" s="19" t="n">
        <v>0</v>
      </c>
      <c r="AA14" s="19" t="n">
        <v>0.269193225568934</v>
      </c>
      <c r="AB14" s="19" t="n">
        <v>0.114111951433143</v>
      </c>
      <c r="AC14" s="19" t="n">
        <v>0</v>
      </c>
      <c r="AD14" s="19" t="n">
        <v>0.228869457049901</v>
      </c>
      <c r="AE14" s="19"/>
      <c r="AF14" s="19" t="n">
        <v>0.125865404013235</v>
      </c>
      <c r="AG14" s="19" t="n">
        <v>0.0707870453408968</v>
      </c>
      <c r="AH14" s="19" t="n">
        <v>0.17999627374327</v>
      </c>
      <c r="AI14" s="19"/>
      <c r="AJ14" s="19" t="n">
        <v>0.0554045432767145</v>
      </c>
      <c r="AK14" s="19" t="n">
        <v>0.128140718449758</v>
      </c>
      <c r="AL14" s="19" t="n">
        <v>0.0870133025503929</v>
      </c>
      <c r="AM14" s="19" t="n">
        <v>0</v>
      </c>
      <c r="AN14" s="19" t="n">
        <v>0.0973542982618741</v>
      </c>
      <c r="AO14" s="19"/>
      <c r="AP14" s="19" t="n">
        <v>0.0358078072324168</v>
      </c>
      <c r="AQ14" s="19" t="n">
        <v>0.104525407282256</v>
      </c>
      <c r="AR14" s="19" t="n">
        <v>0</v>
      </c>
      <c r="AS14" s="19" t="n">
        <v>0.175738579963957</v>
      </c>
      <c r="AT14" s="19" t="n">
        <v>0.0974141210872335</v>
      </c>
      <c r="AU14" s="19"/>
      <c r="AV14" s="19" t="n">
        <v>0.151859598076625</v>
      </c>
      <c r="AW14" s="19" t="n">
        <v>0.0629500631939118</v>
      </c>
      <c r="AX14" s="19" t="n">
        <v>0.0860494490072607</v>
      </c>
      <c r="AY14" s="19" t="n">
        <v>0.117547968661712</v>
      </c>
      <c r="AZ14" s="19" t="n">
        <v>0.0793280546652063</v>
      </c>
      <c r="BA14" s="19" t="n">
        <v>0</v>
      </c>
      <c r="BB14" s="19"/>
      <c r="BC14" s="19" t="n">
        <v>0.108677597739308</v>
      </c>
      <c r="BD14" s="19" t="n">
        <v>0.0616753247623166</v>
      </c>
      <c r="BE14" s="19" t="n">
        <v>0.0971774018356294</v>
      </c>
      <c r="BF14" s="19" t="n">
        <v>0.145772641552274</v>
      </c>
      <c r="BG14" s="19" t="n">
        <v>0.504658157538271</v>
      </c>
    </row>
    <row r="15">
      <c r="B15" s="20" t="s">
        <v>722</v>
      </c>
      <c r="C15" s="19" t="n">
        <v>0.136365673116723</v>
      </c>
      <c r="D15" s="19" t="n">
        <v>0.13902448143231</v>
      </c>
      <c r="E15" s="19" t="n">
        <v>0.133680289743229</v>
      </c>
      <c r="F15" s="19"/>
      <c r="G15" s="19" t="n">
        <v>0.201692973880898</v>
      </c>
      <c r="H15" s="19" t="n">
        <v>0.19290257818565</v>
      </c>
      <c r="I15" s="19" t="n">
        <v>0.119550218620261</v>
      </c>
      <c r="J15" s="19" t="n">
        <v>0.0448983052307339</v>
      </c>
      <c r="K15" s="19" t="n">
        <v>0.0716617180230498</v>
      </c>
      <c r="L15" s="19" t="n">
        <v>0.17974018627188</v>
      </c>
      <c r="M15" s="19"/>
      <c r="N15" s="19" t="n">
        <v>0.205877597961161</v>
      </c>
      <c r="O15" s="19" t="n">
        <v>0.147413500800673</v>
      </c>
      <c r="P15" s="19" t="n">
        <v>0.0859168558328007</v>
      </c>
      <c r="Q15" s="19" t="n">
        <v>0.0711505090167472</v>
      </c>
      <c r="R15" s="19"/>
      <c r="S15" s="19" t="n">
        <v>0.264445723944114</v>
      </c>
      <c r="T15" s="19" t="n">
        <v>0.233790702369812</v>
      </c>
      <c r="U15" s="19" t="n">
        <v>0</v>
      </c>
      <c r="V15" s="19" t="n">
        <v>0.276393553021145</v>
      </c>
      <c r="W15" s="19" t="n">
        <v>0.162308749582755</v>
      </c>
      <c r="X15" s="19" t="n">
        <v>0</v>
      </c>
      <c r="Y15" s="19" t="n">
        <v>0.0890667377990653</v>
      </c>
      <c r="Z15" s="19" t="n">
        <v>0</v>
      </c>
      <c r="AA15" s="19" t="n">
        <v>0.0453402397315694</v>
      </c>
      <c r="AB15" s="19" t="n">
        <v>0</v>
      </c>
      <c r="AC15" s="19" t="n">
        <v>0.227654032113069</v>
      </c>
      <c r="AD15" s="19" t="n">
        <v>0.277378949222381</v>
      </c>
      <c r="AE15" s="19"/>
      <c r="AF15" s="19" t="n">
        <v>0.128923776403364</v>
      </c>
      <c r="AG15" s="19" t="n">
        <v>0.150901598138652</v>
      </c>
      <c r="AH15" s="19" t="n">
        <v>0.0654361391204614</v>
      </c>
      <c r="AI15" s="19"/>
      <c r="AJ15" s="19" t="n">
        <v>0.146506687281291</v>
      </c>
      <c r="AK15" s="19" t="n">
        <v>0.0802315396167567</v>
      </c>
      <c r="AL15" s="19" t="n">
        <v>0.0873229854449547</v>
      </c>
      <c r="AM15" s="19" t="n">
        <v>0</v>
      </c>
      <c r="AN15" s="19" t="n">
        <v>0.227265634998544</v>
      </c>
      <c r="AO15" s="19"/>
      <c r="AP15" s="19" t="n">
        <v>0.200615069612239</v>
      </c>
      <c r="AQ15" s="19" t="n">
        <v>0.109863997945768</v>
      </c>
      <c r="AR15" s="19" t="n">
        <v>0.315032676550265</v>
      </c>
      <c r="AS15" s="19" t="n">
        <v>0</v>
      </c>
      <c r="AT15" s="19" t="n">
        <v>0.265804998945956</v>
      </c>
      <c r="AU15" s="19"/>
      <c r="AV15" s="19" t="n">
        <v>0.0939684402009428</v>
      </c>
      <c r="AW15" s="19" t="n">
        <v>0.294168313094761</v>
      </c>
      <c r="AX15" s="19" t="n">
        <v>0.102208243887985</v>
      </c>
      <c r="AY15" s="19" t="n">
        <v>0.126955655075046</v>
      </c>
      <c r="AZ15" s="19" t="n">
        <v>0.16070790894618</v>
      </c>
      <c r="BA15" s="19" t="n">
        <v>0</v>
      </c>
      <c r="BB15" s="19"/>
      <c r="BC15" s="19" t="n">
        <v>0.196666093859681</v>
      </c>
      <c r="BD15" s="19" t="n">
        <v>0.0631653745763402</v>
      </c>
      <c r="BE15" s="19" t="n">
        <v>0.190135946771581</v>
      </c>
      <c r="BF15" s="19" t="n">
        <v>0.117198943844136</v>
      </c>
      <c r="BG15" s="19" t="n">
        <v>0</v>
      </c>
    </row>
    <row r="16">
      <c r="B16" s="20" t="s">
        <v>100</v>
      </c>
      <c r="C16" s="21" t="n">
        <v>0.0383332181236693</v>
      </c>
      <c r="D16" s="21" t="n">
        <v>0.0150295331643137</v>
      </c>
      <c r="E16" s="21" t="n">
        <v>0.0618698257700818</v>
      </c>
      <c r="F16" s="21"/>
      <c r="G16" s="21" t="n">
        <v>0</v>
      </c>
      <c r="H16" s="21" t="n">
        <v>0.0471458375254407</v>
      </c>
      <c r="I16" s="21" t="n">
        <v>0</v>
      </c>
      <c r="J16" s="21" t="n">
        <v>0.0526620329575754</v>
      </c>
      <c r="K16" s="21" t="n">
        <v>0.161103682162988</v>
      </c>
      <c r="L16" s="21" t="n">
        <v>0</v>
      </c>
      <c r="M16" s="21"/>
      <c r="N16" s="21" t="n">
        <v>0.0244362947169348</v>
      </c>
      <c r="O16" s="21" t="n">
        <v>0.0297698570847422</v>
      </c>
      <c r="P16" s="21" t="n">
        <v>0</v>
      </c>
      <c r="Q16" s="21" t="n">
        <v>0.0883531060170432</v>
      </c>
      <c r="R16" s="21"/>
      <c r="S16" s="21" t="n">
        <v>0.0630652409117096</v>
      </c>
      <c r="T16" s="21" t="n">
        <v>0</v>
      </c>
      <c r="U16" s="21" t="n">
        <v>0.12696119857234</v>
      </c>
      <c r="V16" s="21" t="n">
        <v>0</v>
      </c>
      <c r="W16" s="21" t="n">
        <v>0</v>
      </c>
      <c r="X16" s="21" t="n">
        <v>0</v>
      </c>
      <c r="Y16" s="21" t="n">
        <v>0.1746452753343</v>
      </c>
      <c r="Z16" s="21" t="n">
        <v>0</v>
      </c>
      <c r="AA16" s="21" t="n">
        <v>0</v>
      </c>
      <c r="AB16" s="21" t="n">
        <v>0</v>
      </c>
      <c r="AC16" s="21" t="n">
        <v>0</v>
      </c>
      <c r="AD16" s="21" t="n">
        <v>0.269684401393998</v>
      </c>
      <c r="AE16" s="21"/>
      <c r="AF16" s="21" t="n">
        <v>0.0916523906606327</v>
      </c>
      <c r="AG16" s="21" t="n">
        <v>0</v>
      </c>
      <c r="AH16" s="21" t="n">
        <v>0.0854536811222312</v>
      </c>
      <c r="AI16" s="21"/>
      <c r="AJ16" s="21" t="n">
        <v>0.0503013757236989</v>
      </c>
      <c r="AK16" s="21" t="n">
        <v>0</v>
      </c>
      <c r="AL16" s="21" t="n">
        <v>0</v>
      </c>
      <c r="AM16" s="21" t="n">
        <v>0</v>
      </c>
      <c r="AN16" s="21" t="n">
        <v>0.14011537295989</v>
      </c>
      <c r="AO16" s="21"/>
      <c r="AP16" s="21" t="n">
        <v>0</v>
      </c>
      <c r="AQ16" s="21" t="n">
        <v>0.039192703365066</v>
      </c>
      <c r="AR16" s="21" t="n">
        <v>0</v>
      </c>
      <c r="AS16" s="21" t="n">
        <v>0</v>
      </c>
      <c r="AT16" s="21" t="n">
        <v>0</v>
      </c>
      <c r="AU16" s="21"/>
      <c r="AV16" s="21" t="n">
        <v>0.0301450988700972</v>
      </c>
      <c r="AW16" s="21" t="n">
        <v>0</v>
      </c>
      <c r="AX16" s="21" t="n">
        <v>0</v>
      </c>
      <c r="AY16" s="21" t="n">
        <v>0.047844447236711</v>
      </c>
      <c r="AZ16" s="21" t="n">
        <v>0</v>
      </c>
      <c r="BA16" s="21" t="n">
        <v>0</v>
      </c>
      <c r="BB16" s="21"/>
      <c r="BC16" s="21" t="n">
        <v>0.0356221827016433</v>
      </c>
      <c r="BD16" s="21" t="n">
        <v>0</v>
      </c>
      <c r="BE16" s="21" t="n">
        <v>0.0920358059296162</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123</v>
      </c>
      <c r="D7" s="11" t="n">
        <v>63</v>
      </c>
      <c r="E7" s="11" t="n">
        <v>60</v>
      </c>
      <c r="F7" s="11"/>
      <c r="G7" s="11" t="n">
        <v>20</v>
      </c>
      <c r="H7" s="11" t="n">
        <v>20</v>
      </c>
      <c r="I7" s="11" t="n">
        <v>25</v>
      </c>
      <c r="J7" s="11" t="n">
        <v>20</v>
      </c>
      <c r="K7" s="11" t="n">
        <v>18</v>
      </c>
      <c r="L7" s="11" t="n">
        <v>20</v>
      </c>
      <c r="M7" s="11"/>
      <c r="N7" s="11" t="n">
        <v>40</v>
      </c>
      <c r="O7" s="11" t="n">
        <v>30</v>
      </c>
      <c r="P7" s="11" t="n">
        <v>21</v>
      </c>
      <c r="Q7" s="11" t="n">
        <v>32</v>
      </c>
      <c r="R7" s="11"/>
      <c r="S7" s="11" t="n">
        <v>15</v>
      </c>
      <c r="T7" s="11" t="n">
        <v>19</v>
      </c>
      <c r="U7" s="11" t="n">
        <v>7</v>
      </c>
      <c r="V7" s="11" t="n">
        <v>8</v>
      </c>
      <c r="W7" s="11" t="n">
        <v>7</v>
      </c>
      <c r="X7" s="11" t="n">
        <v>7</v>
      </c>
      <c r="Y7" s="11" t="n">
        <v>11</v>
      </c>
      <c r="Z7" s="11" t="n">
        <v>3</v>
      </c>
      <c r="AA7" s="11" t="n">
        <v>23</v>
      </c>
      <c r="AB7" s="11" t="n">
        <v>10</v>
      </c>
      <c r="AC7" s="11" t="n">
        <v>9</v>
      </c>
      <c r="AD7" s="11" t="n">
        <v>4</v>
      </c>
      <c r="AE7" s="11"/>
      <c r="AF7" s="11" t="n">
        <v>32</v>
      </c>
      <c r="AG7" s="11" t="n">
        <v>55</v>
      </c>
      <c r="AH7" s="11" t="n">
        <v>21</v>
      </c>
      <c r="AI7" s="11"/>
      <c r="AJ7" s="11" t="n">
        <v>37</v>
      </c>
      <c r="AK7" s="11" t="n">
        <v>39</v>
      </c>
      <c r="AL7" s="11" t="n">
        <v>10</v>
      </c>
      <c r="AM7" s="11" t="n">
        <v>1</v>
      </c>
      <c r="AN7" s="11" t="n">
        <v>20</v>
      </c>
      <c r="AO7" s="11"/>
      <c r="AP7" s="11" t="n">
        <v>24</v>
      </c>
      <c r="AQ7" s="11" t="n">
        <v>48</v>
      </c>
      <c r="AR7" s="11" t="n">
        <v>9</v>
      </c>
      <c r="AS7" s="11" t="n">
        <v>13</v>
      </c>
      <c r="AT7" s="11" t="n">
        <v>8</v>
      </c>
      <c r="AU7" s="11"/>
      <c r="AV7" s="11" t="n">
        <v>33</v>
      </c>
      <c r="AW7" s="11" t="n">
        <v>28</v>
      </c>
      <c r="AX7" s="11" t="n">
        <v>11</v>
      </c>
      <c r="AY7" s="11" t="n">
        <v>19</v>
      </c>
      <c r="AZ7" s="11" t="n">
        <v>11</v>
      </c>
      <c r="BA7" s="11" t="n">
        <v>6</v>
      </c>
      <c r="BB7" s="11"/>
      <c r="BC7" s="11" t="n">
        <v>27</v>
      </c>
      <c r="BD7" s="11" t="n">
        <v>29</v>
      </c>
      <c r="BE7" s="11" t="n">
        <v>32</v>
      </c>
      <c r="BF7" s="11" t="n">
        <v>19</v>
      </c>
      <c r="BG7" s="11" t="n">
        <v>2</v>
      </c>
    </row>
    <row r="8" ht="30" customHeight="1">
      <c r="B8" s="12" t="s">
        <v>20</v>
      </c>
      <c r="C8" s="12" t="n">
        <v>122</v>
      </c>
      <c r="D8" s="12" t="n">
        <v>61</v>
      </c>
      <c r="E8" s="12" t="n">
        <v>61</v>
      </c>
      <c r="F8" s="12"/>
      <c r="G8" s="12" t="n">
        <v>19</v>
      </c>
      <c r="H8" s="12" t="n">
        <v>20</v>
      </c>
      <c r="I8" s="12" t="n">
        <v>27</v>
      </c>
      <c r="J8" s="12" t="n">
        <v>19</v>
      </c>
      <c r="K8" s="12" t="n">
        <v>17</v>
      </c>
      <c r="L8" s="12" t="n">
        <v>21</v>
      </c>
      <c r="M8" s="12"/>
      <c r="N8" s="12" t="n">
        <v>38</v>
      </c>
      <c r="O8" s="12" t="n">
        <v>34</v>
      </c>
      <c r="P8" s="12" t="n">
        <v>19</v>
      </c>
      <c r="Q8" s="12" t="n">
        <v>31</v>
      </c>
      <c r="R8" s="12"/>
      <c r="S8" s="12" t="n">
        <v>14</v>
      </c>
      <c r="T8" s="12" t="n">
        <v>19</v>
      </c>
      <c r="U8" s="12" t="n">
        <v>8</v>
      </c>
      <c r="V8" s="12" t="n">
        <v>9</v>
      </c>
      <c r="W8" s="12" t="n">
        <v>8</v>
      </c>
      <c r="X8" s="12" t="n">
        <v>9</v>
      </c>
      <c r="Y8" s="12" t="n">
        <v>10</v>
      </c>
      <c r="Z8" s="12" t="n">
        <v>3</v>
      </c>
      <c r="AA8" s="12" t="n">
        <v>22</v>
      </c>
      <c r="AB8" s="12" t="n">
        <v>9</v>
      </c>
      <c r="AC8" s="12" t="n">
        <v>7</v>
      </c>
      <c r="AD8" s="12" t="n">
        <v>4</v>
      </c>
      <c r="AE8" s="12"/>
      <c r="AF8" s="12" t="n">
        <v>31</v>
      </c>
      <c r="AG8" s="12" t="n">
        <v>55</v>
      </c>
      <c r="AH8" s="12" t="n">
        <v>21</v>
      </c>
      <c r="AI8" s="12"/>
      <c r="AJ8" s="12" t="n">
        <v>37</v>
      </c>
      <c r="AK8" s="12" t="n">
        <v>38</v>
      </c>
      <c r="AL8" s="12" t="n">
        <v>11</v>
      </c>
      <c r="AM8" s="12" t="n">
        <v>1</v>
      </c>
      <c r="AN8" s="12" t="n">
        <v>20</v>
      </c>
      <c r="AO8" s="12"/>
      <c r="AP8" s="12" t="n">
        <v>24</v>
      </c>
      <c r="AQ8" s="12" t="n">
        <v>47</v>
      </c>
      <c r="AR8" s="12" t="n">
        <v>9</v>
      </c>
      <c r="AS8" s="12" t="n">
        <v>12</v>
      </c>
      <c r="AT8" s="12" t="n">
        <v>9</v>
      </c>
      <c r="AU8" s="12"/>
      <c r="AV8" s="12" t="n">
        <v>32</v>
      </c>
      <c r="AW8" s="12" t="n">
        <v>28</v>
      </c>
      <c r="AX8" s="12" t="n">
        <v>12</v>
      </c>
      <c r="AY8" s="12" t="n">
        <v>18</v>
      </c>
      <c r="AZ8" s="12" t="n">
        <v>11</v>
      </c>
      <c r="BA8" s="12" t="n">
        <v>6</v>
      </c>
      <c r="BB8" s="12"/>
      <c r="BC8" s="12" t="n">
        <v>27</v>
      </c>
      <c r="BD8" s="12" t="n">
        <v>29</v>
      </c>
      <c r="BE8" s="12" t="n">
        <v>31</v>
      </c>
      <c r="BF8" s="12" t="n">
        <v>18</v>
      </c>
      <c r="BG8" s="12" t="n">
        <v>2</v>
      </c>
    </row>
    <row r="9">
      <c r="B9" s="20" t="s">
        <v>725</v>
      </c>
      <c r="C9" s="19" t="n">
        <v>0.0696185539322789</v>
      </c>
      <c r="D9" s="19" t="n">
        <v>0.0751992687002695</v>
      </c>
      <c r="E9" s="19" t="n">
        <v>0.0639820593559994</v>
      </c>
      <c r="F9" s="19"/>
      <c r="G9" s="19" t="n">
        <v>0</v>
      </c>
      <c r="H9" s="19" t="n">
        <v>0</v>
      </c>
      <c r="I9" s="19" t="n">
        <v>0.0680194476338895</v>
      </c>
      <c r="J9" s="19" t="n">
        <v>0.0448983052307339</v>
      </c>
      <c r="K9" s="19" t="n">
        <v>0.187574070137233</v>
      </c>
      <c r="L9" s="19" t="n">
        <v>0.127038364262495</v>
      </c>
      <c r="M9" s="19"/>
      <c r="N9" s="19" t="n">
        <v>0.0472513900293457</v>
      </c>
      <c r="O9" s="19" t="n">
        <v>0.077324322746583</v>
      </c>
      <c r="P9" s="19" t="n">
        <v>0.0451539034643337</v>
      </c>
      <c r="Q9" s="19" t="n">
        <v>0.103514996428791</v>
      </c>
      <c r="R9" s="19"/>
      <c r="S9" s="19" t="n">
        <v>0.127776384181057</v>
      </c>
      <c r="T9" s="19" t="n">
        <v>0</v>
      </c>
      <c r="U9" s="19" t="n">
        <v>0</v>
      </c>
      <c r="V9" s="19" t="n">
        <v>0.400221410877022</v>
      </c>
      <c r="W9" s="19" t="n">
        <v>0.162308749582755</v>
      </c>
      <c r="X9" s="19" t="n">
        <v>0</v>
      </c>
      <c r="Y9" s="19" t="n">
        <v>0</v>
      </c>
      <c r="Z9" s="19" t="n">
        <v>0</v>
      </c>
      <c r="AA9" s="19" t="n">
        <v>0</v>
      </c>
      <c r="AB9" s="19" t="n">
        <v>0.0948026766242284</v>
      </c>
      <c r="AC9" s="19" t="n">
        <v>0.117233511854161</v>
      </c>
      <c r="AD9" s="19" t="n">
        <v>0</v>
      </c>
      <c r="AE9" s="19"/>
      <c r="AF9" s="19" t="n">
        <v>0.158317890000583</v>
      </c>
      <c r="AG9" s="19" t="n">
        <v>0.0392850144709055</v>
      </c>
      <c r="AH9" s="19" t="n">
        <v>0.0654361391204614</v>
      </c>
      <c r="AI9" s="19"/>
      <c r="AJ9" s="19" t="n">
        <v>0.111345423494094</v>
      </c>
      <c r="AK9" s="19" t="n">
        <v>0</v>
      </c>
      <c r="AL9" s="19" t="n">
        <v>0.0873229854449547</v>
      </c>
      <c r="AM9" s="19" t="n">
        <v>0</v>
      </c>
      <c r="AN9" s="19" t="n">
        <v>0.130105857014772</v>
      </c>
      <c r="AO9" s="19"/>
      <c r="AP9" s="19" t="n">
        <v>0.121333748345298</v>
      </c>
      <c r="AQ9" s="19" t="n">
        <v>0.0258046871687013</v>
      </c>
      <c r="AR9" s="19" t="n">
        <v>0.233188166192213</v>
      </c>
      <c r="AS9" s="19" t="n">
        <v>0</v>
      </c>
      <c r="AT9" s="19" t="n">
        <v>0</v>
      </c>
      <c r="AU9" s="19"/>
      <c r="AV9" s="19" t="n">
        <v>0</v>
      </c>
      <c r="AW9" s="19" t="n">
        <v>0.178705923748791</v>
      </c>
      <c r="AX9" s="19" t="n">
        <v>0.102208243887985</v>
      </c>
      <c r="AY9" s="19" t="n">
        <v>0.0766810419564925</v>
      </c>
      <c r="AZ9" s="19" t="n">
        <v>0</v>
      </c>
      <c r="BA9" s="19" t="n">
        <v>0.134195099822749</v>
      </c>
      <c r="BB9" s="19"/>
      <c r="BC9" s="19" t="n">
        <v>0.121020413165022</v>
      </c>
      <c r="BD9" s="19" t="n">
        <v>0.0687763998732716</v>
      </c>
      <c r="BE9" s="19" t="n">
        <v>0.0578289034894232</v>
      </c>
      <c r="BF9" s="19" t="n">
        <v>0</v>
      </c>
      <c r="BG9" s="19" t="n">
        <v>0</v>
      </c>
    </row>
    <row r="10">
      <c r="B10" s="20" t="s">
        <v>689</v>
      </c>
      <c r="C10" s="19" t="n">
        <v>0.122908079732579</v>
      </c>
      <c r="D10" s="19" t="n">
        <v>0.165125271486526</v>
      </c>
      <c r="E10" s="19" t="n">
        <v>0.0802689228790995</v>
      </c>
      <c r="F10" s="19"/>
      <c r="G10" s="19" t="n">
        <v>0.355229674018706</v>
      </c>
      <c r="H10" s="19" t="n">
        <v>0.205240451165995</v>
      </c>
      <c r="I10" s="19" t="n">
        <v>0.059270331788754</v>
      </c>
      <c r="J10" s="19" t="n">
        <v>0.135146648577282</v>
      </c>
      <c r="K10" s="19" t="n">
        <v>0</v>
      </c>
      <c r="L10" s="19" t="n">
        <v>0</v>
      </c>
      <c r="M10" s="19"/>
      <c r="N10" s="19" t="n">
        <v>0.172990477111743</v>
      </c>
      <c r="O10" s="19" t="n">
        <v>0.120360216229067</v>
      </c>
      <c r="P10" s="19" t="n">
        <v>0.183686577621173</v>
      </c>
      <c r="Q10" s="19" t="n">
        <v>0.0271923773673261</v>
      </c>
      <c r="R10" s="19"/>
      <c r="S10" s="19" t="n">
        <v>0.120268882766077</v>
      </c>
      <c r="T10" s="19" t="n">
        <v>0.0914422720449825</v>
      </c>
      <c r="U10" s="19" t="n">
        <v>0</v>
      </c>
      <c r="V10" s="19" t="n">
        <v>0</v>
      </c>
      <c r="W10" s="19" t="n">
        <v>0.087767259457853</v>
      </c>
      <c r="X10" s="19" t="n">
        <v>0</v>
      </c>
      <c r="Y10" s="19" t="n">
        <v>0.351412782392397</v>
      </c>
      <c r="Z10" s="19" t="n">
        <v>0</v>
      </c>
      <c r="AA10" s="19" t="n">
        <v>0.184529313554599</v>
      </c>
      <c r="AB10" s="19" t="n">
        <v>0.275965664666221</v>
      </c>
      <c r="AC10" s="19" t="n">
        <v>0.107493909641236</v>
      </c>
      <c r="AD10" s="19" t="n">
        <v>0</v>
      </c>
      <c r="AE10" s="19"/>
      <c r="AF10" s="19" t="n">
        <v>0.103518606035465</v>
      </c>
      <c r="AG10" s="19" t="n">
        <v>0.0612894917910053</v>
      </c>
      <c r="AH10" s="19" t="n">
        <v>0.188528833557981</v>
      </c>
      <c r="AI10" s="19"/>
      <c r="AJ10" s="19" t="n">
        <v>0.125268572649634</v>
      </c>
      <c r="AK10" s="19" t="n">
        <v>0.0932435984386735</v>
      </c>
      <c r="AL10" s="19" t="n">
        <v>0.0870133025503929</v>
      </c>
      <c r="AM10" s="19" t="n">
        <v>0</v>
      </c>
      <c r="AN10" s="19" t="n">
        <v>0.148853109234163</v>
      </c>
      <c r="AO10" s="19"/>
      <c r="AP10" s="19" t="n">
        <v>0.134407064777519</v>
      </c>
      <c r="AQ10" s="19" t="n">
        <v>0.0994285587242003</v>
      </c>
      <c r="AR10" s="19" t="n">
        <v>0.0901571728402997</v>
      </c>
      <c r="AS10" s="19" t="n">
        <v>0.18768449812144</v>
      </c>
      <c r="AT10" s="19" t="n">
        <v>0</v>
      </c>
      <c r="AU10" s="19"/>
      <c r="AV10" s="19" t="n">
        <v>0.116297631511235</v>
      </c>
      <c r="AW10" s="19" t="n">
        <v>0.118498021104939</v>
      </c>
      <c r="AX10" s="19" t="n">
        <v>0.0860494490072607</v>
      </c>
      <c r="AY10" s="19" t="n">
        <v>0.275399076147919</v>
      </c>
      <c r="AZ10" s="19" t="n">
        <v>0.0770908963534751</v>
      </c>
      <c r="BA10" s="19" t="n">
        <v>0</v>
      </c>
      <c r="BB10" s="19"/>
      <c r="BC10" s="19" t="n">
        <v>0.0687938470350365</v>
      </c>
      <c r="BD10" s="19" t="n">
        <v>0.0926110340911425</v>
      </c>
      <c r="BE10" s="19" t="n">
        <v>0.24881490837251</v>
      </c>
      <c r="BF10" s="19" t="n">
        <v>0.0954395425935402</v>
      </c>
      <c r="BG10" s="19" t="n">
        <v>0</v>
      </c>
    </row>
    <row r="11">
      <c r="B11" s="20" t="s">
        <v>690</v>
      </c>
      <c r="C11" s="19" t="n">
        <v>0.10932527507957</v>
      </c>
      <c r="D11" s="19" t="n">
        <v>0.121405620232039</v>
      </c>
      <c r="E11" s="19" t="n">
        <v>0.0971241856560387</v>
      </c>
      <c r="F11" s="19"/>
      <c r="G11" s="19" t="n">
        <v>0.114916661540393</v>
      </c>
      <c r="H11" s="19" t="n">
        <v>0.13466801752963</v>
      </c>
      <c r="I11" s="19" t="n">
        <v>0.127529474423271</v>
      </c>
      <c r="J11" s="19" t="n">
        <v>0.0498917426936428</v>
      </c>
      <c r="K11" s="19" t="n">
        <v>0.112130463645105</v>
      </c>
      <c r="L11" s="19" t="n">
        <v>0.107598237968216</v>
      </c>
      <c r="M11" s="19"/>
      <c r="N11" s="19" t="n">
        <v>0.146151069666728</v>
      </c>
      <c r="O11" s="19" t="n">
        <v>0.138045771289395</v>
      </c>
      <c r="P11" s="19" t="n">
        <v>0.0990229605646049</v>
      </c>
      <c r="Q11" s="19" t="n">
        <v>0.0395594609326781</v>
      </c>
      <c r="R11" s="19"/>
      <c r="S11" s="19" t="n">
        <v>0.15904969130722</v>
      </c>
      <c r="T11" s="19" t="n">
        <v>0.124673872518577</v>
      </c>
      <c r="U11" s="19" t="n">
        <v>0.317450673554519</v>
      </c>
      <c r="V11" s="19" t="n">
        <v>0</v>
      </c>
      <c r="W11" s="19" t="n">
        <v>0</v>
      </c>
      <c r="X11" s="19" t="n">
        <v>0.135307222173585</v>
      </c>
      <c r="Y11" s="19" t="n">
        <v>0.108183026798757</v>
      </c>
      <c r="Z11" s="19" t="n">
        <v>0.357518561046903</v>
      </c>
      <c r="AA11" s="19" t="n">
        <v>0.0934378846663755</v>
      </c>
      <c r="AB11" s="19" t="n">
        <v>0.0941554521012686</v>
      </c>
      <c r="AC11" s="19" t="n">
        <v>0</v>
      </c>
      <c r="AD11" s="19" t="n">
        <v>0</v>
      </c>
      <c r="AE11" s="19"/>
      <c r="AF11" s="19" t="n">
        <v>0.135237555119749</v>
      </c>
      <c r="AG11" s="19" t="n">
        <v>0.143279573578241</v>
      </c>
      <c r="AH11" s="19" t="n">
        <v>0</v>
      </c>
      <c r="AI11" s="19"/>
      <c r="AJ11" s="19" t="n">
        <v>0.181322543309341</v>
      </c>
      <c r="AK11" s="19" t="n">
        <v>0.122364200036989</v>
      </c>
      <c r="AL11" s="19" t="n">
        <v>0</v>
      </c>
      <c r="AM11" s="19" t="n">
        <v>0</v>
      </c>
      <c r="AN11" s="19" t="n">
        <v>0</v>
      </c>
      <c r="AO11" s="19"/>
      <c r="AP11" s="19" t="n">
        <v>0.191981538039827</v>
      </c>
      <c r="AQ11" s="19" t="n">
        <v>0.100807315834124</v>
      </c>
      <c r="AR11" s="19" t="n">
        <v>0</v>
      </c>
      <c r="AS11" s="19" t="n">
        <v>0.173894738664268</v>
      </c>
      <c r="AT11" s="19" t="n">
        <v>0.124331935535219</v>
      </c>
      <c r="AU11" s="19"/>
      <c r="AV11" s="19" t="n">
        <v>0.108574376136303</v>
      </c>
      <c r="AW11" s="19" t="n">
        <v>0.119351408167643</v>
      </c>
      <c r="AX11" s="19" t="n">
        <v>0.0976337776196325</v>
      </c>
      <c r="AY11" s="19" t="n">
        <v>0.11631466064615</v>
      </c>
      <c r="AZ11" s="19" t="n">
        <v>0.213400071902366</v>
      </c>
      <c r="BA11" s="19" t="n">
        <v>0</v>
      </c>
      <c r="BB11" s="19"/>
      <c r="BC11" s="19" t="n">
        <v>0.0805059348389812</v>
      </c>
      <c r="BD11" s="19" t="n">
        <v>0.085414733329921</v>
      </c>
      <c r="BE11" s="19" t="n">
        <v>0.114477648833866</v>
      </c>
      <c r="BF11" s="19" t="n">
        <v>0.174296872132266</v>
      </c>
      <c r="BG11" s="19" t="n">
        <v>0</v>
      </c>
    </row>
    <row r="12">
      <c r="B12" s="20" t="s">
        <v>691</v>
      </c>
      <c r="C12" s="19" t="n">
        <v>0.232649250324424</v>
      </c>
      <c r="D12" s="19" t="n">
        <v>0.236261036332946</v>
      </c>
      <c r="E12" s="19" t="n">
        <v>0.229001364149614</v>
      </c>
      <c r="F12" s="19"/>
      <c r="G12" s="19" t="n">
        <v>0.078417025515141</v>
      </c>
      <c r="H12" s="19" t="n">
        <v>0.268396879014783</v>
      </c>
      <c r="I12" s="19" t="n">
        <v>0.29505314782557</v>
      </c>
      <c r="J12" s="19" t="n">
        <v>0.189522919688672</v>
      </c>
      <c r="K12" s="19" t="n">
        <v>0.214841378772362</v>
      </c>
      <c r="L12" s="19" t="n">
        <v>0.317079114488543</v>
      </c>
      <c r="M12" s="19"/>
      <c r="N12" s="19" t="n">
        <v>0.118601894221029</v>
      </c>
      <c r="O12" s="19" t="n">
        <v>0.207506089147249</v>
      </c>
      <c r="P12" s="19" t="n">
        <v>0.238811805154025</v>
      </c>
      <c r="Q12" s="19" t="n">
        <v>0.394835043016607</v>
      </c>
      <c r="R12" s="19"/>
      <c r="S12" s="19" t="n">
        <v>0.217928260426444</v>
      </c>
      <c r="T12" s="19" t="n">
        <v>0.38951805939342</v>
      </c>
      <c r="U12" s="19" t="n">
        <v>0.268123172190799</v>
      </c>
      <c r="V12" s="19" t="n">
        <v>0.229638484850837</v>
      </c>
      <c r="W12" s="19" t="n">
        <v>0</v>
      </c>
      <c r="X12" s="19" t="n">
        <v>0.442756337061835</v>
      </c>
      <c r="Y12" s="19" t="n">
        <v>0.0944391769732067</v>
      </c>
      <c r="Z12" s="19" t="n">
        <v>0.642481438953097</v>
      </c>
      <c r="AA12" s="19" t="n">
        <v>0.208070383883405</v>
      </c>
      <c r="AB12" s="19" t="n">
        <v>0</v>
      </c>
      <c r="AC12" s="19" t="n">
        <v>0.308520116676383</v>
      </c>
      <c r="AD12" s="19" t="n">
        <v>0</v>
      </c>
      <c r="AE12" s="19"/>
      <c r="AF12" s="19" t="n">
        <v>0.177216574342781</v>
      </c>
      <c r="AG12" s="19" t="n">
        <v>0.312541437630444</v>
      </c>
      <c r="AH12" s="19" t="n">
        <v>0.238258494560656</v>
      </c>
      <c r="AI12" s="19"/>
      <c r="AJ12" s="19" t="n">
        <v>0.208545729026556</v>
      </c>
      <c r="AK12" s="19" t="n">
        <v>0.280022819945666</v>
      </c>
      <c r="AL12" s="19" t="n">
        <v>0.466235287551401</v>
      </c>
      <c r="AM12" s="19" t="n">
        <v>1</v>
      </c>
      <c r="AN12" s="19" t="n">
        <v>0.150648196015984</v>
      </c>
      <c r="AO12" s="19"/>
      <c r="AP12" s="19" t="n">
        <v>0.208794913209575</v>
      </c>
      <c r="AQ12" s="19" t="n">
        <v>0.261595719156044</v>
      </c>
      <c r="AR12" s="19" t="n">
        <v>0.465998770213048</v>
      </c>
      <c r="AS12" s="19" t="n">
        <v>0.308643760383196</v>
      </c>
      <c r="AT12" s="19" t="n">
        <v>0.127838065367429</v>
      </c>
      <c r="AU12" s="19"/>
      <c r="AV12" s="19" t="n">
        <v>0.336162495200489</v>
      </c>
      <c r="AW12" s="19" t="n">
        <v>0.17628101037244</v>
      </c>
      <c r="AX12" s="19" t="n">
        <v>0.418788186547595</v>
      </c>
      <c r="AY12" s="19" t="n">
        <v>0.213466227518995</v>
      </c>
      <c r="AZ12" s="19" t="n">
        <v>0.156269679355974</v>
      </c>
      <c r="BA12" s="19" t="n">
        <v>0.135570575814734</v>
      </c>
      <c r="BB12" s="19"/>
      <c r="BC12" s="19" t="n">
        <v>0.228575953079591</v>
      </c>
      <c r="BD12" s="19" t="n">
        <v>0.274480054278022</v>
      </c>
      <c r="BE12" s="19" t="n">
        <v>0.208506180011969</v>
      </c>
      <c r="BF12" s="19" t="n">
        <v>0.198224102627373</v>
      </c>
      <c r="BG12" s="19" t="n">
        <v>0.504658157538271</v>
      </c>
    </row>
    <row r="13">
      <c r="B13" s="20" t="s">
        <v>692</v>
      </c>
      <c r="C13" s="19" t="n">
        <v>0.153692214086163</v>
      </c>
      <c r="D13" s="19" t="n">
        <v>0.126325092515042</v>
      </c>
      <c r="E13" s="19" t="n">
        <v>0.181332872804069</v>
      </c>
      <c r="F13" s="19"/>
      <c r="G13" s="19" t="n">
        <v>0.190010132947564</v>
      </c>
      <c r="H13" s="19" t="n">
        <v>0</v>
      </c>
      <c r="I13" s="19" t="n">
        <v>0.219661540253739</v>
      </c>
      <c r="J13" s="19" t="n">
        <v>0.224629733577642</v>
      </c>
      <c r="K13" s="19" t="n">
        <v>0.162379063659003</v>
      </c>
      <c r="L13" s="19" t="n">
        <v>0.108375555038111</v>
      </c>
      <c r="M13" s="19"/>
      <c r="N13" s="19" t="n">
        <v>0.121178426550664</v>
      </c>
      <c r="O13" s="19" t="n">
        <v>0.200623646099277</v>
      </c>
      <c r="P13" s="19" t="n">
        <v>0.115549703601326</v>
      </c>
      <c r="Q13" s="19" t="n">
        <v>0.165454704655966</v>
      </c>
      <c r="R13" s="19"/>
      <c r="S13" s="19" t="n">
        <v>0</v>
      </c>
      <c r="T13" s="19" t="n">
        <v>0.157176721088525</v>
      </c>
      <c r="U13" s="19" t="n">
        <v>0</v>
      </c>
      <c r="V13" s="19" t="n">
        <v>0.234766789353852</v>
      </c>
      <c r="W13" s="19" t="n">
        <v>0.463944730187116</v>
      </c>
      <c r="X13" s="19" t="n">
        <v>0.285628070854282</v>
      </c>
      <c r="Y13" s="19" t="n">
        <v>0.183818209337393</v>
      </c>
      <c r="Z13" s="19" t="n">
        <v>0</v>
      </c>
      <c r="AA13" s="19" t="n">
        <v>0.122929829845516</v>
      </c>
      <c r="AB13" s="19" t="n">
        <v>0.215923198356187</v>
      </c>
      <c r="AC13" s="19" t="n">
        <v>0.128807778335753</v>
      </c>
      <c r="AD13" s="19" t="n">
        <v>0</v>
      </c>
      <c r="AE13" s="19"/>
      <c r="AF13" s="19" t="n">
        <v>0.145721159409695</v>
      </c>
      <c r="AG13" s="19" t="n">
        <v>0.127351207080852</v>
      </c>
      <c r="AH13" s="19" t="n">
        <v>0.191719169839735</v>
      </c>
      <c r="AI13" s="19"/>
      <c r="AJ13" s="19" t="n">
        <v>0.152462199997833</v>
      </c>
      <c r="AK13" s="19" t="n">
        <v>0.17022064838022</v>
      </c>
      <c r="AL13" s="19" t="n">
        <v>0.130699489747648</v>
      </c>
      <c r="AM13" s="19" t="n">
        <v>0</v>
      </c>
      <c r="AN13" s="19" t="n">
        <v>0.157281893536013</v>
      </c>
      <c r="AO13" s="19"/>
      <c r="AP13" s="19" t="n">
        <v>0.152123640257095</v>
      </c>
      <c r="AQ13" s="19" t="n">
        <v>0.136440427429877</v>
      </c>
      <c r="AR13" s="19" t="n">
        <v>0</v>
      </c>
      <c r="AS13" s="19" t="n">
        <v>0.0830020783632026</v>
      </c>
      <c r="AT13" s="19" t="n">
        <v>0.47935937182495</v>
      </c>
      <c r="AU13" s="19"/>
      <c r="AV13" s="19" t="n">
        <v>0.0869845947394448</v>
      </c>
      <c r="AW13" s="19" t="n">
        <v>0.197568301320162</v>
      </c>
      <c r="AX13" s="19" t="n">
        <v>0</v>
      </c>
      <c r="AY13" s="19" t="n">
        <v>0.105231809024262</v>
      </c>
      <c r="AZ13" s="19" t="n">
        <v>0.390360720068049</v>
      </c>
      <c r="BA13" s="19" t="n">
        <v>0.3454467783676</v>
      </c>
      <c r="BB13" s="19"/>
      <c r="BC13" s="19" t="n">
        <v>0.211896671754681</v>
      </c>
      <c r="BD13" s="19" t="n">
        <v>0.143477820306259</v>
      </c>
      <c r="BE13" s="19" t="n">
        <v>0.0899439898115717</v>
      </c>
      <c r="BF13" s="19" t="n">
        <v>0.162258794957924</v>
      </c>
      <c r="BG13" s="19" t="n">
        <v>0</v>
      </c>
    </row>
    <row r="14">
      <c r="B14" s="20" t="s">
        <v>598</v>
      </c>
      <c r="C14" s="19" t="n">
        <v>0.0830706968453021</v>
      </c>
      <c r="D14" s="19" t="n">
        <v>0.0766111567781583</v>
      </c>
      <c r="E14" s="19" t="n">
        <v>0.0895948006684448</v>
      </c>
      <c r="F14" s="19"/>
      <c r="G14" s="19" t="n">
        <v>0.0518953579816339</v>
      </c>
      <c r="H14" s="19" t="n">
        <v>0.0532529294546961</v>
      </c>
      <c r="I14" s="19" t="n">
        <v>0.0344344143282833</v>
      </c>
      <c r="J14" s="19" t="n">
        <v>0.108306452851196</v>
      </c>
      <c r="K14" s="19" t="n">
        <v>0.161971341623309</v>
      </c>
      <c r="L14" s="19" t="n">
        <v>0.115140795295697</v>
      </c>
      <c r="M14" s="19"/>
      <c r="N14" s="19" t="n">
        <v>0.159152049623421</v>
      </c>
      <c r="O14" s="19" t="n">
        <v>0.0937875322406295</v>
      </c>
      <c r="P14" s="19" t="n">
        <v>0.0491356981384011</v>
      </c>
      <c r="Q14" s="19" t="n">
        <v>0</v>
      </c>
      <c r="R14" s="19"/>
      <c r="S14" s="19" t="n">
        <v>0</v>
      </c>
      <c r="T14" s="19" t="n">
        <v>0.108106095406219</v>
      </c>
      <c r="U14" s="19" t="n">
        <v>0.130770370722773</v>
      </c>
      <c r="V14" s="19" t="n">
        <v>0.135373314918288</v>
      </c>
      <c r="W14" s="19" t="n">
        <v>0</v>
      </c>
      <c r="X14" s="19" t="n">
        <v>0</v>
      </c>
      <c r="Y14" s="19" t="n">
        <v>0.087501529163946</v>
      </c>
      <c r="Z14" s="19" t="n">
        <v>0</v>
      </c>
      <c r="AA14" s="19" t="n">
        <v>0.0905149994117126</v>
      </c>
      <c r="AB14" s="19" t="n">
        <v>0.112824574376727</v>
      </c>
      <c r="AC14" s="19" t="n">
        <v>0</v>
      </c>
      <c r="AD14" s="19" t="n">
        <v>0.506248406272282</v>
      </c>
      <c r="AE14" s="19"/>
      <c r="AF14" s="19" t="n">
        <v>0.0961440086008446</v>
      </c>
      <c r="AG14" s="19" t="n">
        <v>0.0789876810760299</v>
      </c>
      <c r="AH14" s="19" t="n">
        <v>0.0835928826136028</v>
      </c>
      <c r="AI14" s="19"/>
      <c r="AJ14" s="19" t="n">
        <v>0.0599312189064461</v>
      </c>
      <c r="AK14" s="19" t="n">
        <v>0.0762236846668904</v>
      </c>
      <c r="AL14" s="19" t="n">
        <v>0.117636720363265</v>
      </c>
      <c r="AM14" s="19" t="n">
        <v>0</v>
      </c>
      <c r="AN14" s="19" t="n">
        <v>0.0944629803746937</v>
      </c>
      <c r="AO14" s="19"/>
      <c r="AP14" s="19" t="n">
        <v>0</v>
      </c>
      <c r="AQ14" s="19" t="n">
        <v>0.111395877317334</v>
      </c>
      <c r="AR14" s="19" t="n">
        <v>0</v>
      </c>
      <c r="AS14" s="19" t="n">
        <v>0.0916544484594792</v>
      </c>
      <c r="AT14" s="19" t="n">
        <v>0</v>
      </c>
      <c r="AU14" s="19"/>
      <c r="AV14" s="19" t="n">
        <v>0.1199874215328</v>
      </c>
      <c r="AW14" s="19" t="n">
        <v>0</v>
      </c>
      <c r="AX14" s="19" t="n">
        <v>0.195533586709096</v>
      </c>
      <c r="AY14" s="19" t="n">
        <v>0.0613057999981051</v>
      </c>
      <c r="AZ14" s="19" t="n">
        <v>0</v>
      </c>
      <c r="BA14" s="19" t="n">
        <v>0</v>
      </c>
      <c r="BB14" s="19"/>
      <c r="BC14" s="19" t="n">
        <v>0.036690942510235</v>
      </c>
      <c r="BD14" s="19" t="n">
        <v>0.071270164496679</v>
      </c>
      <c r="BE14" s="19" t="n">
        <v>0.0753798783356638</v>
      </c>
      <c r="BF14" s="19" t="n">
        <v>0.145054284842718</v>
      </c>
      <c r="BG14" s="19" t="n">
        <v>0</v>
      </c>
    </row>
    <row r="15">
      <c r="B15" s="20" t="s">
        <v>726</v>
      </c>
      <c r="C15" s="19" t="n">
        <v>0.139090224473913</v>
      </c>
      <c r="D15" s="19" t="n">
        <v>0.127034975059891</v>
      </c>
      <c r="E15" s="19" t="n">
        <v>0.151265967324555</v>
      </c>
      <c r="F15" s="19"/>
      <c r="G15" s="19" t="n">
        <v>0.166292208916292</v>
      </c>
      <c r="H15" s="19" t="n">
        <v>0.291295885309455</v>
      </c>
      <c r="I15" s="19" t="n">
        <v>0.125529785985509</v>
      </c>
      <c r="J15" s="19" t="n">
        <v>0.149189258566479</v>
      </c>
      <c r="K15" s="19" t="n">
        <v>0</v>
      </c>
      <c r="L15" s="19" t="n">
        <v>0.0938386122228803</v>
      </c>
      <c r="M15" s="19"/>
      <c r="N15" s="19" t="n">
        <v>0.210238398080134</v>
      </c>
      <c r="O15" s="19" t="n">
        <v>0.132582565163057</v>
      </c>
      <c r="P15" s="19" t="n">
        <v>0.0804455141634293</v>
      </c>
      <c r="Q15" s="19" t="n">
        <v>0.0961871476808962</v>
      </c>
      <c r="R15" s="19"/>
      <c r="S15" s="19" t="n">
        <v>0.186539380965052</v>
      </c>
      <c r="T15" s="19" t="n">
        <v>0.129082979548276</v>
      </c>
      <c r="U15" s="19" t="n">
        <v>0.156694584959569</v>
      </c>
      <c r="V15" s="19" t="n">
        <v>0</v>
      </c>
      <c r="W15" s="19" t="n">
        <v>0.285979260772275</v>
      </c>
      <c r="X15" s="19" t="n">
        <v>0.136308369910297</v>
      </c>
      <c r="Y15" s="19" t="n">
        <v>0</v>
      </c>
      <c r="Z15" s="19" t="n">
        <v>0</v>
      </c>
      <c r="AA15" s="19" t="n">
        <v>0.180086674809376</v>
      </c>
      <c r="AB15" s="19" t="n">
        <v>0</v>
      </c>
      <c r="AC15" s="19" t="n">
        <v>0.337944683492467</v>
      </c>
      <c r="AD15" s="19" t="n">
        <v>0.224067192333719</v>
      </c>
      <c r="AE15" s="19"/>
      <c r="AF15" s="19" t="n">
        <v>0.0617785172499645</v>
      </c>
      <c r="AG15" s="19" t="n">
        <v>0.140831471234173</v>
      </c>
      <c r="AH15" s="19" t="n">
        <v>0.147010799185333</v>
      </c>
      <c r="AI15" s="19"/>
      <c r="AJ15" s="19" t="n">
        <v>0.110822936892397</v>
      </c>
      <c r="AK15" s="19" t="n">
        <v>0.163508085280176</v>
      </c>
      <c r="AL15" s="19" t="n">
        <v>0.111092214342338</v>
      </c>
      <c r="AM15" s="19" t="n">
        <v>0</v>
      </c>
      <c r="AN15" s="19" t="n">
        <v>0.132280253847303</v>
      </c>
      <c r="AO15" s="19"/>
      <c r="AP15" s="19" t="n">
        <v>0.191359095370685</v>
      </c>
      <c r="AQ15" s="19" t="n">
        <v>0.131315423193732</v>
      </c>
      <c r="AR15" s="19" t="n">
        <v>0.210655890754439</v>
      </c>
      <c r="AS15" s="19" t="n">
        <v>0.0770403286212734</v>
      </c>
      <c r="AT15" s="19" t="n">
        <v>0.268470627272401</v>
      </c>
      <c r="AU15" s="19"/>
      <c r="AV15" s="19" t="n">
        <v>0.0914427227887445</v>
      </c>
      <c r="AW15" s="19" t="n">
        <v>0.209595335286024</v>
      </c>
      <c r="AX15" s="19" t="n">
        <v>0.0997867562284314</v>
      </c>
      <c r="AY15" s="19" t="n">
        <v>0.0515307119035488</v>
      </c>
      <c r="AZ15" s="19" t="n">
        <v>0.162878632320135</v>
      </c>
      <c r="BA15" s="19" t="n">
        <v>0.384787545994917</v>
      </c>
      <c r="BB15" s="19"/>
      <c r="BC15" s="19" t="n">
        <v>0.148279701128688</v>
      </c>
      <c r="BD15" s="19" t="n">
        <v>0.201896119229521</v>
      </c>
      <c r="BE15" s="19" t="n">
        <v>0.0570355673277376</v>
      </c>
      <c r="BF15" s="19" t="n">
        <v>0.224726402846179</v>
      </c>
      <c r="BG15" s="19" t="n">
        <v>0.495341842461729</v>
      </c>
    </row>
    <row r="16">
      <c r="B16" s="20" t="s">
        <v>100</v>
      </c>
      <c r="C16" s="21" t="n">
        <v>0.08964570552577</v>
      </c>
      <c r="D16" s="21" t="n">
        <v>0.0720375788951285</v>
      </c>
      <c r="E16" s="21" t="n">
        <v>0.10742982716218</v>
      </c>
      <c r="F16" s="21"/>
      <c r="G16" s="21" t="n">
        <v>0.0432389390802701</v>
      </c>
      <c r="H16" s="21" t="n">
        <v>0.0471458375254407</v>
      </c>
      <c r="I16" s="21" t="n">
        <v>0.0705018577609843</v>
      </c>
      <c r="J16" s="21" t="n">
        <v>0.0984149388143527</v>
      </c>
      <c r="K16" s="21" t="n">
        <v>0.161103682162988</v>
      </c>
      <c r="L16" s="21" t="n">
        <v>0.130929320724059</v>
      </c>
      <c r="M16" s="21"/>
      <c r="N16" s="21" t="n">
        <v>0.0244362947169348</v>
      </c>
      <c r="O16" s="21" t="n">
        <v>0.0297698570847422</v>
      </c>
      <c r="P16" s="21" t="n">
        <v>0.188193837292707</v>
      </c>
      <c r="Q16" s="21" t="n">
        <v>0.173256269917735</v>
      </c>
      <c r="R16" s="21"/>
      <c r="S16" s="21" t="n">
        <v>0.18843740035415</v>
      </c>
      <c r="T16" s="21" t="n">
        <v>0</v>
      </c>
      <c r="U16" s="21" t="n">
        <v>0.12696119857234</v>
      </c>
      <c r="V16" s="21" t="n">
        <v>0</v>
      </c>
      <c r="W16" s="21" t="n">
        <v>0</v>
      </c>
      <c r="X16" s="21" t="n">
        <v>0</v>
      </c>
      <c r="Y16" s="21" t="n">
        <v>0.1746452753343</v>
      </c>
      <c r="Z16" s="21" t="n">
        <v>0</v>
      </c>
      <c r="AA16" s="21" t="n">
        <v>0.120430913829015</v>
      </c>
      <c r="AB16" s="21" t="n">
        <v>0.206328433875368</v>
      </c>
      <c r="AC16" s="21" t="n">
        <v>0</v>
      </c>
      <c r="AD16" s="21" t="n">
        <v>0.269684401393998</v>
      </c>
      <c r="AE16" s="21"/>
      <c r="AF16" s="21" t="n">
        <v>0.122065689240917</v>
      </c>
      <c r="AG16" s="21" t="n">
        <v>0.0964341231383496</v>
      </c>
      <c r="AH16" s="21" t="n">
        <v>0.0854536811222312</v>
      </c>
      <c r="AI16" s="21"/>
      <c r="AJ16" s="21" t="n">
        <v>0.0503013757236989</v>
      </c>
      <c r="AK16" s="21" t="n">
        <v>0.0944169632513862</v>
      </c>
      <c r="AL16" s="21" t="n">
        <v>0</v>
      </c>
      <c r="AM16" s="21" t="n">
        <v>0</v>
      </c>
      <c r="AN16" s="21" t="n">
        <v>0.186367709977072</v>
      </c>
      <c r="AO16" s="21"/>
      <c r="AP16" s="21" t="n">
        <v>0</v>
      </c>
      <c r="AQ16" s="21" t="n">
        <v>0.133211991175987</v>
      </c>
      <c r="AR16" s="21" t="n">
        <v>0</v>
      </c>
      <c r="AS16" s="21" t="n">
        <v>0.0780801473871404</v>
      </c>
      <c r="AT16" s="21" t="n">
        <v>0</v>
      </c>
      <c r="AU16" s="21"/>
      <c r="AV16" s="21" t="n">
        <v>0.140550758090983</v>
      </c>
      <c r="AW16" s="21" t="n">
        <v>0</v>
      </c>
      <c r="AX16" s="21" t="n">
        <v>0</v>
      </c>
      <c r="AY16" s="21" t="n">
        <v>0.100070672804528</v>
      </c>
      <c r="AZ16" s="21" t="n">
        <v>0</v>
      </c>
      <c r="BA16" s="21" t="n">
        <v>0</v>
      </c>
      <c r="BB16" s="21"/>
      <c r="BC16" s="21" t="n">
        <v>0.104236536487766</v>
      </c>
      <c r="BD16" s="21" t="n">
        <v>0.062073674395184</v>
      </c>
      <c r="BE16" s="21" t="n">
        <v>0.148012923817258</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61</v>
      </c>
      <c r="E7" s="11" t="n">
        <v>63</v>
      </c>
      <c r="F7" s="11"/>
      <c r="G7" s="11" t="n">
        <v>17</v>
      </c>
      <c r="H7" s="11" t="n">
        <v>21</v>
      </c>
      <c r="I7" s="11" t="n">
        <v>21</v>
      </c>
      <c r="J7" s="11" t="n">
        <v>24</v>
      </c>
      <c r="K7" s="11" t="n">
        <v>16</v>
      </c>
      <c r="L7" s="11" t="n">
        <v>25</v>
      </c>
      <c r="M7" s="11"/>
      <c r="N7" s="11" t="n">
        <v>32</v>
      </c>
      <c r="O7" s="11" t="n">
        <v>32</v>
      </c>
      <c r="P7" s="11" t="n">
        <v>28</v>
      </c>
      <c r="Q7" s="11" t="n">
        <v>32</v>
      </c>
      <c r="R7" s="11"/>
      <c r="S7" s="11" t="n">
        <v>11</v>
      </c>
      <c r="T7" s="11" t="n">
        <v>17</v>
      </c>
      <c r="U7" s="11" t="n">
        <v>5</v>
      </c>
      <c r="V7" s="11" t="n">
        <v>8</v>
      </c>
      <c r="W7" s="11" t="n">
        <v>6</v>
      </c>
      <c r="X7" s="11" t="n">
        <v>11</v>
      </c>
      <c r="Y7" s="11" t="n">
        <v>20</v>
      </c>
      <c r="Z7" s="11" t="n">
        <v>8</v>
      </c>
      <c r="AA7" s="11" t="n">
        <v>16</v>
      </c>
      <c r="AB7" s="11" t="n">
        <v>12</v>
      </c>
      <c r="AC7" s="11" t="n">
        <v>3</v>
      </c>
      <c r="AD7" s="11" t="n">
        <v>7</v>
      </c>
      <c r="AE7" s="11"/>
      <c r="AF7" s="11" t="n">
        <v>45</v>
      </c>
      <c r="AG7" s="11" t="n">
        <v>51</v>
      </c>
      <c r="AH7" s="11" t="n">
        <v>16</v>
      </c>
      <c r="AI7" s="11"/>
      <c r="AJ7" s="11" t="n">
        <v>47</v>
      </c>
      <c r="AK7" s="11" t="n">
        <v>27</v>
      </c>
      <c r="AL7" s="11" t="n">
        <v>6</v>
      </c>
      <c r="AM7" s="11" t="n">
        <v>2</v>
      </c>
      <c r="AN7" s="11" t="n">
        <v>12</v>
      </c>
      <c r="AO7" s="11"/>
      <c r="AP7" s="11" t="n">
        <v>22</v>
      </c>
      <c r="AQ7" s="11" t="n">
        <v>32</v>
      </c>
      <c r="AR7" s="11" t="n">
        <v>15</v>
      </c>
      <c r="AS7" s="11" t="n">
        <v>16</v>
      </c>
      <c r="AT7" s="11" t="n">
        <v>8</v>
      </c>
      <c r="AU7" s="11"/>
      <c r="AV7" s="11" t="n">
        <v>29</v>
      </c>
      <c r="AW7" s="11" t="n">
        <v>19</v>
      </c>
      <c r="AX7" s="11" t="n">
        <v>14</v>
      </c>
      <c r="AY7" s="11" t="n">
        <v>22</v>
      </c>
      <c r="AZ7" s="11" t="n">
        <v>10</v>
      </c>
      <c r="BA7" s="11" t="n">
        <v>11</v>
      </c>
      <c r="BB7" s="11"/>
      <c r="BC7" s="11" t="n">
        <v>28</v>
      </c>
      <c r="BD7" s="11" t="n">
        <v>30</v>
      </c>
      <c r="BE7" s="11" t="n">
        <v>31</v>
      </c>
      <c r="BF7" s="11" t="n">
        <v>11</v>
      </c>
      <c r="BG7" s="11" t="n">
        <v>4</v>
      </c>
    </row>
    <row r="8" ht="30" customHeight="1">
      <c r="B8" s="12" t="s">
        <v>20</v>
      </c>
      <c r="C8" s="12" t="n">
        <v>124</v>
      </c>
      <c r="D8" s="12" t="n">
        <v>61</v>
      </c>
      <c r="E8" s="12" t="n">
        <v>63</v>
      </c>
      <c r="F8" s="12"/>
      <c r="G8" s="12" t="n">
        <v>17</v>
      </c>
      <c r="H8" s="12" t="n">
        <v>22</v>
      </c>
      <c r="I8" s="12" t="n">
        <v>22</v>
      </c>
      <c r="J8" s="12" t="n">
        <v>22</v>
      </c>
      <c r="K8" s="12" t="n">
        <v>16</v>
      </c>
      <c r="L8" s="12" t="n">
        <v>25</v>
      </c>
      <c r="M8" s="12"/>
      <c r="N8" s="12" t="n">
        <v>30</v>
      </c>
      <c r="O8" s="12" t="n">
        <v>36</v>
      </c>
      <c r="P8" s="12" t="n">
        <v>27</v>
      </c>
      <c r="Q8" s="12" t="n">
        <v>31</v>
      </c>
      <c r="R8" s="12"/>
      <c r="S8" s="12" t="n">
        <v>11</v>
      </c>
      <c r="T8" s="12" t="n">
        <v>18</v>
      </c>
      <c r="U8" s="12" t="n">
        <v>5</v>
      </c>
      <c r="V8" s="12" t="n">
        <v>9</v>
      </c>
      <c r="W8" s="12" t="n">
        <v>6</v>
      </c>
      <c r="X8" s="12" t="n">
        <v>14</v>
      </c>
      <c r="Y8" s="12" t="n">
        <v>19</v>
      </c>
      <c r="Z8" s="12" t="n">
        <v>7</v>
      </c>
      <c r="AA8" s="12" t="n">
        <v>15</v>
      </c>
      <c r="AB8" s="12" t="n">
        <v>11</v>
      </c>
      <c r="AC8" s="12" t="n">
        <v>2</v>
      </c>
      <c r="AD8" s="12" t="n">
        <v>6</v>
      </c>
      <c r="AE8" s="12"/>
      <c r="AF8" s="12" t="n">
        <v>45</v>
      </c>
      <c r="AG8" s="12" t="n">
        <v>51</v>
      </c>
      <c r="AH8" s="12" t="n">
        <v>17</v>
      </c>
      <c r="AI8" s="12"/>
      <c r="AJ8" s="12" t="n">
        <v>45</v>
      </c>
      <c r="AK8" s="12" t="n">
        <v>28</v>
      </c>
      <c r="AL8" s="12" t="n">
        <v>6</v>
      </c>
      <c r="AM8" s="12" t="n">
        <v>2</v>
      </c>
      <c r="AN8" s="12" t="n">
        <v>13</v>
      </c>
      <c r="AO8" s="12"/>
      <c r="AP8" s="12" t="n">
        <v>22</v>
      </c>
      <c r="AQ8" s="12" t="n">
        <v>32</v>
      </c>
      <c r="AR8" s="12" t="n">
        <v>15</v>
      </c>
      <c r="AS8" s="12" t="n">
        <v>16</v>
      </c>
      <c r="AT8" s="12" t="n">
        <v>9</v>
      </c>
      <c r="AU8" s="12"/>
      <c r="AV8" s="12" t="n">
        <v>31</v>
      </c>
      <c r="AW8" s="12" t="n">
        <v>19</v>
      </c>
      <c r="AX8" s="12" t="n">
        <v>14</v>
      </c>
      <c r="AY8" s="12" t="n">
        <v>21</v>
      </c>
      <c r="AZ8" s="12" t="n">
        <v>10</v>
      </c>
      <c r="BA8" s="12" t="n">
        <v>11</v>
      </c>
      <c r="BB8" s="12"/>
      <c r="BC8" s="12" t="n">
        <v>28</v>
      </c>
      <c r="BD8" s="12" t="n">
        <v>30</v>
      </c>
      <c r="BE8" s="12" t="n">
        <v>31</v>
      </c>
      <c r="BF8" s="12" t="n">
        <v>11</v>
      </c>
      <c r="BG8" s="12" t="n">
        <v>4</v>
      </c>
    </row>
    <row r="9">
      <c r="B9" s="20" t="s">
        <v>721</v>
      </c>
      <c r="C9" s="19" t="n">
        <v>0.149743924068386</v>
      </c>
      <c r="D9" s="19" t="n">
        <v>0.120503360281947</v>
      </c>
      <c r="E9" s="19" t="n">
        <v>0.177771640660222</v>
      </c>
      <c r="F9" s="19"/>
      <c r="G9" s="19" t="n">
        <v>0</v>
      </c>
      <c r="H9" s="19" t="n">
        <v>0.137782445895004</v>
      </c>
      <c r="I9" s="19" t="n">
        <v>0.145091287809104</v>
      </c>
      <c r="J9" s="19" t="n">
        <v>0.127390071990784</v>
      </c>
      <c r="K9" s="19" t="n">
        <v>0.129028196601064</v>
      </c>
      <c r="L9" s="19" t="n">
        <v>0.3028764060592</v>
      </c>
      <c r="M9" s="19"/>
      <c r="N9" s="19" t="n">
        <v>0.12561228053658</v>
      </c>
      <c r="O9" s="19" t="n">
        <v>0.182282057063049</v>
      </c>
      <c r="P9" s="19" t="n">
        <v>0.0701724017206219</v>
      </c>
      <c r="Q9" s="19" t="n">
        <v>0.204864734259856</v>
      </c>
      <c r="R9" s="19"/>
      <c r="S9" s="19" t="n">
        <v>0</v>
      </c>
      <c r="T9" s="19" t="n">
        <v>0.296870660997446</v>
      </c>
      <c r="U9" s="19" t="n">
        <v>0.214551907496713</v>
      </c>
      <c r="V9" s="19" t="n">
        <v>0</v>
      </c>
      <c r="W9" s="19" t="n">
        <v>0</v>
      </c>
      <c r="X9" s="19" t="n">
        <v>0</v>
      </c>
      <c r="Y9" s="19" t="n">
        <v>0.190983477700701</v>
      </c>
      <c r="Z9" s="19" t="n">
        <v>0.13891567226275</v>
      </c>
      <c r="AA9" s="19" t="n">
        <v>0.14182845205085</v>
      </c>
      <c r="AB9" s="19" t="n">
        <v>0.346976588402364</v>
      </c>
      <c r="AC9" s="19" t="n">
        <v>0.368558178595568</v>
      </c>
      <c r="AD9" s="19" t="n">
        <v>0.129088088375088</v>
      </c>
      <c r="AE9" s="19"/>
      <c r="AF9" s="19" t="n">
        <v>0.196713469467719</v>
      </c>
      <c r="AG9" s="19" t="n">
        <v>0.137407325502059</v>
      </c>
      <c r="AH9" s="19" t="n">
        <v>0.172868385896333</v>
      </c>
      <c r="AI9" s="19"/>
      <c r="AJ9" s="19" t="n">
        <v>0.166554647819738</v>
      </c>
      <c r="AK9" s="19" t="n">
        <v>0.145809274929308</v>
      </c>
      <c r="AL9" s="19" t="n">
        <v>0.175407820529494</v>
      </c>
      <c r="AM9" s="19" t="n">
        <v>0</v>
      </c>
      <c r="AN9" s="19" t="n">
        <v>0.0850062859980738</v>
      </c>
      <c r="AO9" s="19"/>
      <c r="AP9" s="19" t="n">
        <v>0.305447333383652</v>
      </c>
      <c r="AQ9" s="19" t="n">
        <v>0.0859309458351996</v>
      </c>
      <c r="AR9" s="19" t="n">
        <v>0.0646433279161536</v>
      </c>
      <c r="AS9" s="19" t="n">
        <v>0.0590950751877433</v>
      </c>
      <c r="AT9" s="19" t="n">
        <v>0.148239492436741</v>
      </c>
      <c r="AU9" s="19"/>
      <c r="AV9" s="19" t="n">
        <v>0.0621678072749903</v>
      </c>
      <c r="AW9" s="19" t="n">
        <v>0.295724655110582</v>
      </c>
      <c r="AX9" s="19" t="n">
        <v>0.086070246764774</v>
      </c>
      <c r="AY9" s="19" t="n">
        <v>0.0444477949614734</v>
      </c>
      <c r="AZ9" s="19" t="n">
        <v>0.127105731749186</v>
      </c>
      <c r="BA9" s="19" t="n">
        <v>0.162639219127619</v>
      </c>
      <c r="BB9" s="19"/>
      <c r="BC9" s="19" t="n">
        <v>0.0949525275202715</v>
      </c>
      <c r="BD9" s="19" t="n">
        <v>0.147191098460534</v>
      </c>
      <c r="BE9" s="19" t="n">
        <v>0.0618969378402743</v>
      </c>
      <c r="BF9" s="19" t="n">
        <v>0.289895168663475</v>
      </c>
      <c r="BG9" s="19" t="n">
        <v>0</v>
      </c>
    </row>
    <row r="10">
      <c r="B10" s="20" t="s">
        <v>689</v>
      </c>
      <c r="C10" s="19" t="n">
        <v>0.0822541436527046</v>
      </c>
      <c r="D10" s="19" t="n">
        <v>0.13181944564839</v>
      </c>
      <c r="E10" s="19" t="n">
        <v>0.0347447232711438</v>
      </c>
      <c r="F10" s="19"/>
      <c r="G10" s="19" t="n">
        <v>0.0683290715603112</v>
      </c>
      <c r="H10" s="19" t="n">
        <v>0.0571409241326253</v>
      </c>
      <c r="I10" s="19" t="n">
        <v>0.0975003629065384</v>
      </c>
      <c r="J10" s="19" t="n">
        <v>0.146210486558111</v>
      </c>
      <c r="K10" s="19" t="n">
        <v>0.0900267649944562</v>
      </c>
      <c r="L10" s="19" t="n">
        <v>0.038287815381803</v>
      </c>
      <c r="M10" s="19"/>
      <c r="N10" s="19" t="n">
        <v>0.0566571449316911</v>
      </c>
      <c r="O10" s="19" t="n">
        <v>0.0732461892650102</v>
      </c>
      <c r="P10" s="19" t="n">
        <v>0.110143136606886</v>
      </c>
      <c r="Q10" s="19" t="n">
        <v>0.0930399896103163</v>
      </c>
      <c r="R10" s="19"/>
      <c r="S10" s="19" t="n">
        <v>0.192492586191338</v>
      </c>
      <c r="T10" s="19" t="n">
        <v>0</v>
      </c>
      <c r="U10" s="19" t="n">
        <v>0</v>
      </c>
      <c r="V10" s="19" t="n">
        <v>0</v>
      </c>
      <c r="W10" s="19" t="n">
        <v>0</v>
      </c>
      <c r="X10" s="19" t="n">
        <v>0.245466114950118</v>
      </c>
      <c r="Y10" s="19" t="n">
        <v>0.16384645961758</v>
      </c>
      <c r="Z10" s="19" t="n">
        <v>0.108694407732798</v>
      </c>
      <c r="AA10" s="19" t="n">
        <v>0.0544463672655782</v>
      </c>
      <c r="AB10" s="19" t="n">
        <v>0</v>
      </c>
      <c r="AC10" s="19" t="n">
        <v>0</v>
      </c>
      <c r="AD10" s="19" t="n">
        <v>0</v>
      </c>
      <c r="AE10" s="19"/>
      <c r="AF10" s="19" t="n">
        <v>0.0923202322278586</v>
      </c>
      <c r="AG10" s="19" t="n">
        <v>0.0758163252696661</v>
      </c>
      <c r="AH10" s="19" t="n">
        <v>0.0647791829821063</v>
      </c>
      <c r="AI10" s="19"/>
      <c r="AJ10" s="19" t="n">
        <v>0.123475886693792</v>
      </c>
      <c r="AK10" s="19" t="n">
        <v>0.0496359327392135</v>
      </c>
      <c r="AL10" s="19" t="n">
        <v>0</v>
      </c>
      <c r="AM10" s="19" t="n">
        <v>0</v>
      </c>
      <c r="AN10" s="19" t="n">
        <v>0.0847820920520694</v>
      </c>
      <c r="AO10" s="19"/>
      <c r="AP10" s="19" t="n">
        <v>0.0908840003566081</v>
      </c>
      <c r="AQ10" s="19" t="n">
        <v>0.0922719568447789</v>
      </c>
      <c r="AR10" s="19" t="n">
        <v>0.0549111387924317</v>
      </c>
      <c r="AS10" s="19" t="n">
        <v>0.140664373623725</v>
      </c>
      <c r="AT10" s="19" t="n">
        <v>0.139803062644297</v>
      </c>
      <c r="AU10" s="19"/>
      <c r="AV10" s="19" t="n">
        <v>0.044873364790976</v>
      </c>
      <c r="AW10" s="19" t="n">
        <v>0.149836468442487</v>
      </c>
      <c r="AX10" s="19" t="n">
        <v>0.110304462027598</v>
      </c>
      <c r="AY10" s="19" t="n">
        <v>0.0455242926722736</v>
      </c>
      <c r="AZ10" s="19" t="n">
        <v>0.119872041424882</v>
      </c>
      <c r="BA10" s="19" t="n">
        <v>0.209198156155933</v>
      </c>
      <c r="BB10" s="19"/>
      <c r="BC10" s="19" t="n">
        <v>0.101488783086228</v>
      </c>
      <c r="BD10" s="19" t="n">
        <v>0.0390270100989823</v>
      </c>
      <c r="BE10" s="19" t="n">
        <v>0.117249427419529</v>
      </c>
      <c r="BF10" s="19" t="n">
        <v>0</v>
      </c>
      <c r="BG10" s="19" t="n">
        <v>0.318844822641091</v>
      </c>
    </row>
    <row r="11">
      <c r="B11" s="20" t="s">
        <v>690</v>
      </c>
      <c r="C11" s="19" t="n">
        <v>0.205151778203309</v>
      </c>
      <c r="D11" s="19" t="n">
        <v>0.225562225212987</v>
      </c>
      <c r="E11" s="19" t="n">
        <v>0.185587920663557</v>
      </c>
      <c r="F11" s="19"/>
      <c r="G11" s="19" t="n">
        <v>0.118361169906606</v>
      </c>
      <c r="H11" s="19" t="n">
        <v>0.221038894907729</v>
      </c>
      <c r="I11" s="19" t="n">
        <v>0.153788328747244</v>
      </c>
      <c r="J11" s="19" t="n">
        <v>0.137102452138533</v>
      </c>
      <c r="K11" s="19" t="n">
        <v>0.371025682545968</v>
      </c>
      <c r="L11" s="19" t="n">
        <v>0.254831108023292</v>
      </c>
      <c r="M11" s="19"/>
      <c r="N11" s="19" t="n">
        <v>0.155390420278131</v>
      </c>
      <c r="O11" s="19" t="n">
        <v>0.163287065922964</v>
      </c>
      <c r="P11" s="19" t="n">
        <v>0.247218542928132</v>
      </c>
      <c r="Q11" s="19" t="n">
        <v>0.265454894317104</v>
      </c>
      <c r="R11" s="19"/>
      <c r="S11" s="19" t="n">
        <v>0.202243579890566</v>
      </c>
      <c r="T11" s="19" t="n">
        <v>0.129125435315406</v>
      </c>
      <c r="U11" s="19" t="n">
        <v>0.192045434565945</v>
      </c>
      <c r="V11" s="19" t="n">
        <v>0.124899834035056</v>
      </c>
      <c r="W11" s="19" t="n">
        <v>0.694051385085013</v>
      </c>
      <c r="X11" s="19" t="n">
        <v>0.254729790180438</v>
      </c>
      <c r="Y11" s="19" t="n">
        <v>0.194930449714701</v>
      </c>
      <c r="Z11" s="19" t="n">
        <v>0.121474534923768</v>
      </c>
      <c r="AA11" s="19" t="n">
        <v>0.298304849801504</v>
      </c>
      <c r="AB11" s="19" t="n">
        <v>0.0520820712936694</v>
      </c>
      <c r="AC11" s="19" t="n">
        <v>0</v>
      </c>
      <c r="AD11" s="19" t="n">
        <v>0.186601427525758</v>
      </c>
      <c r="AE11" s="19"/>
      <c r="AF11" s="19" t="n">
        <v>0.220046537644967</v>
      </c>
      <c r="AG11" s="19" t="n">
        <v>0.232805943624285</v>
      </c>
      <c r="AH11" s="19" t="n">
        <v>0.136672251355455</v>
      </c>
      <c r="AI11" s="19"/>
      <c r="AJ11" s="19" t="n">
        <v>0.247171884678037</v>
      </c>
      <c r="AK11" s="19" t="n">
        <v>0.244782471556965</v>
      </c>
      <c r="AL11" s="19" t="n">
        <v>0.370586868178947</v>
      </c>
      <c r="AM11" s="19" t="n">
        <v>0</v>
      </c>
      <c r="AN11" s="19" t="n">
        <v>0.178874738179123</v>
      </c>
      <c r="AO11" s="19"/>
      <c r="AP11" s="19" t="n">
        <v>0.207611167434576</v>
      </c>
      <c r="AQ11" s="19" t="n">
        <v>0.200492920439876</v>
      </c>
      <c r="AR11" s="19" t="n">
        <v>0.20169403410985</v>
      </c>
      <c r="AS11" s="19" t="n">
        <v>0.450671635005366</v>
      </c>
      <c r="AT11" s="19" t="n">
        <v>0.1349851508823</v>
      </c>
      <c r="AU11" s="19"/>
      <c r="AV11" s="19" t="n">
        <v>0.254411697997293</v>
      </c>
      <c r="AW11" s="19" t="n">
        <v>0.108659601806436</v>
      </c>
      <c r="AX11" s="19" t="n">
        <v>0.206177139615244</v>
      </c>
      <c r="AY11" s="19" t="n">
        <v>0.384110761280807</v>
      </c>
      <c r="AZ11" s="19" t="n">
        <v>0.115740995170303</v>
      </c>
      <c r="BA11" s="19" t="n">
        <v>0</v>
      </c>
      <c r="BB11" s="19"/>
      <c r="BC11" s="19" t="n">
        <v>0.368498540949679</v>
      </c>
      <c r="BD11" s="19" t="n">
        <v>0.170095500369475</v>
      </c>
      <c r="BE11" s="19" t="n">
        <v>0.126990884202281</v>
      </c>
      <c r="BF11" s="19" t="n">
        <v>0.2737966029322</v>
      </c>
      <c r="BG11" s="19" t="n">
        <v>0</v>
      </c>
    </row>
    <row r="12">
      <c r="B12" s="20" t="s">
        <v>691</v>
      </c>
      <c r="C12" s="19" t="n">
        <v>0.272427628745598</v>
      </c>
      <c r="D12" s="19" t="n">
        <v>0.247684389356796</v>
      </c>
      <c r="E12" s="19" t="n">
        <v>0.296144562051613</v>
      </c>
      <c r="F12" s="19"/>
      <c r="G12" s="19" t="n">
        <v>0.35031456719154</v>
      </c>
      <c r="H12" s="19" t="n">
        <v>0.249885772319524</v>
      </c>
      <c r="I12" s="19" t="n">
        <v>0.333056221215673</v>
      </c>
      <c r="J12" s="19" t="n">
        <v>0.219959175929724</v>
      </c>
      <c r="K12" s="19" t="n">
        <v>0.173961395945704</v>
      </c>
      <c r="L12" s="19" t="n">
        <v>0.292384816772419</v>
      </c>
      <c r="M12" s="19"/>
      <c r="N12" s="19" t="n">
        <v>0.384401520465666</v>
      </c>
      <c r="O12" s="19" t="n">
        <v>0.361374957469902</v>
      </c>
      <c r="P12" s="19" t="n">
        <v>0.170121940517633</v>
      </c>
      <c r="Q12" s="19" t="n">
        <v>0.149646730635862</v>
      </c>
      <c r="R12" s="19"/>
      <c r="S12" s="19" t="n">
        <v>0.361464817281582</v>
      </c>
      <c r="T12" s="19" t="n">
        <v>0.29504960057109</v>
      </c>
      <c r="U12" s="19" t="n">
        <v>0.195732952614909</v>
      </c>
      <c r="V12" s="19" t="n">
        <v>0.381858853425127</v>
      </c>
      <c r="W12" s="19" t="n">
        <v>0.157966465285293</v>
      </c>
      <c r="X12" s="19" t="n">
        <v>0.298098157355869</v>
      </c>
      <c r="Y12" s="19" t="n">
        <v>0.101340119146904</v>
      </c>
      <c r="Z12" s="19" t="n">
        <v>0.126263453519738</v>
      </c>
      <c r="AA12" s="19" t="n">
        <v>0.25026996632025</v>
      </c>
      <c r="AB12" s="19" t="n">
        <v>0.445726916075496</v>
      </c>
      <c r="AC12" s="19" t="n">
        <v>0.631441821404432</v>
      </c>
      <c r="AD12" s="19" t="n">
        <v>0.290690418415421</v>
      </c>
      <c r="AE12" s="19"/>
      <c r="AF12" s="19" t="n">
        <v>0.265946406583105</v>
      </c>
      <c r="AG12" s="19" t="n">
        <v>0.350408894873826</v>
      </c>
      <c r="AH12" s="19" t="n">
        <v>0.084763022522007</v>
      </c>
      <c r="AI12" s="19"/>
      <c r="AJ12" s="19" t="n">
        <v>0.303724356592949</v>
      </c>
      <c r="AK12" s="19" t="n">
        <v>0.224954092529494</v>
      </c>
      <c r="AL12" s="19" t="n">
        <v>0.339197124782842</v>
      </c>
      <c r="AM12" s="19" t="n">
        <v>0</v>
      </c>
      <c r="AN12" s="19" t="n">
        <v>0.186663328953176</v>
      </c>
      <c r="AO12" s="19"/>
      <c r="AP12" s="19" t="n">
        <v>0.22176076976569</v>
      </c>
      <c r="AQ12" s="19" t="n">
        <v>0.299777831503387</v>
      </c>
      <c r="AR12" s="19" t="n">
        <v>0.484389061344702</v>
      </c>
      <c r="AS12" s="19" t="n">
        <v>0.181723389430514</v>
      </c>
      <c r="AT12" s="19" t="n">
        <v>0.227988844218119</v>
      </c>
      <c r="AU12" s="19"/>
      <c r="AV12" s="19" t="n">
        <v>0.372464278278234</v>
      </c>
      <c r="AW12" s="19" t="n">
        <v>0.243654721075845</v>
      </c>
      <c r="AX12" s="19" t="n">
        <v>0.431887319464258</v>
      </c>
      <c r="AY12" s="19" t="n">
        <v>0.211590151396757</v>
      </c>
      <c r="AZ12" s="19" t="n">
        <v>0.253190988505372</v>
      </c>
      <c r="BA12" s="19" t="n">
        <v>0.182307057646906</v>
      </c>
      <c r="BB12" s="19"/>
      <c r="BC12" s="19" t="n">
        <v>0.186884206869588</v>
      </c>
      <c r="BD12" s="19" t="n">
        <v>0.354278955609123</v>
      </c>
      <c r="BE12" s="19" t="n">
        <v>0.32679653086566</v>
      </c>
      <c r="BF12" s="19" t="n">
        <v>0.115947186573563</v>
      </c>
      <c r="BG12" s="19" t="n">
        <v>0.462902319894789</v>
      </c>
    </row>
    <row r="13">
      <c r="B13" s="20" t="s">
        <v>692</v>
      </c>
      <c r="C13" s="19" t="n">
        <v>0.107070157590397</v>
      </c>
      <c r="D13" s="19" t="n">
        <v>0.12458303183316</v>
      </c>
      <c r="E13" s="19" t="n">
        <v>0.0902836865917682</v>
      </c>
      <c r="F13" s="19"/>
      <c r="G13" s="19" t="n">
        <v>0.134645139388996</v>
      </c>
      <c r="H13" s="19" t="n">
        <v>0.170367381394215</v>
      </c>
      <c r="I13" s="19" t="n">
        <v>0.0418257233521324</v>
      </c>
      <c r="J13" s="19" t="n">
        <v>0.245356909106578</v>
      </c>
      <c r="K13" s="19" t="n">
        <v>0.0529613777337445</v>
      </c>
      <c r="L13" s="19" t="n">
        <v>0</v>
      </c>
      <c r="M13" s="19"/>
      <c r="N13" s="19" t="n">
        <v>0.123451536099246</v>
      </c>
      <c r="O13" s="19" t="n">
        <v>0.0925467956562243</v>
      </c>
      <c r="P13" s="19" t="n">
        <v>0.123900300497179</v>
      </c>
      <c r="Q13" s="19" t="n">
        <v>0.0934948182604152</v>
      </c>
      <c r="R13" s="19"/>
      <c r="S13" s="19" t="n">
        <v>0.0823627318140498</v>
      </c>
      <c r="T13" s="19" t="n">
        <v>0.0570036680516168</v>
      </c>
      <c r="U13" s="19" t="n">
        <v>0.397669705322433</v>
      </c>
      <c r="V13" s="19" t="n">
        <v>0.13956283734408</v>
      </c>
      <c r="W13" s="19" t="n">
        <v>0.147982149629695</v>
      </c>
      <c r="X13" s="19" t="n">
        <v>0</v>
      </c>
      <c r="Y13" s="19" t="n">
        <v>0.0537255100242567</v>
      </c>
      <c r="Z13" s="19" t="n">
        <v>0.362613153571451</v>
      </c>
      <c r="AA13" s="19" t="n">
        <v>0.128108870338648</v>
      </c>
      <c r="AB13" s="19" t="n">
        <v>0.0749482915866681</v>
      </c>
      <c r="AC13" s="19" t="n">
        <v>0</v>
      </c>
      <c r="AD13" s="19" t="n">
        <v>0.137303511400733</v>
      </c>
      <c r="AE13" s="19"/>
      <c r="AF13" s="19" t="n">
        <v>0.0790275363724276</v>
      </c>
      <c r="AG13" s="19" t="n">
        <v>0.127137351639977</v>
      </c>
      <c r="AH13" s="19" t="n">
        <v>0.122732361739526</v>
      </c>
      <c r="AI13" s="19"/>
      <c r="AJ13" s="19" t="n">
        <v>0.0764286320997127</v>
      </c>
      <c r="AK13" s="19" t="n">
        <v>0.0966376960155832</v>
      </c>
      <c r="AL13" s="19" t="n">
        <v>0</v>
      </c>
      <c r="AM13" s="19" t="n">
        <v>0.461828268750486</v>
      </c>
      <c r="AN13" s="19" t="n">
        <v>0.160630404888599</v>
      </c>
      <c r="AO13" s="19"/>
      <c r="AP13" s="19" t="n">
        <v>0.0426381544852634</v>
      </c>
      <c r="AQ13" s="19" t="n">
        <v>0.114357201708088</v>
      </c>
      <c r="AR13" s="19" t="n">
        <v>0.0865235622359998</v>
      </c>
      <c r="AS13" s="19" t="n">
        <v>0.112663849655153</v>
      </c>
      <c r="AT13" s="19" t="n">
        <v>0</v>
      </c>
      <c r="AU13" s="19"/>
      <c r="AV13" s="19" t="n">
        <v>0.0892397750335948</v>
      </c>
      <c r="AW13" s="19" t="n">
        <v>0.0948110998222516</v>
      </c>
      <c r="AX13" s="19" t="n">
        <v>0.165560832128126</v>
      </c>
      <c r="AY13" s="19" t="n">
        <v>0.0847390357510049</v>
      </c>
      <c r="AZ13" s="19" t="n">
        <v>0.0848596128479424</v>
      </c>
      <c r="BA13" s="19" t="n">
        <v>0.173913314630814</v>
      </c>
      <c r="BB13" s="19"/>
      <c r="BC13" s="19" t="n">
        <v>0.0341009022837998</v>
      </c>
      <c r="BD13" s="19" t="n">
        <v>0.0914766695546661</v>
      </c>
      <c r="BE13" s="19" t="n">
        <v>0.170211618715813</v>
      </c>
      <c r="BF13" s="19" t="n">
        <v>0.0760696934136797</v>
      </c>
      <c r="BG13" s="19" t="n">
        <v>0</v>
      </c>
    </row>
    <row r="14">
      <c r="B14" s="20" t="s">
        <v>598</v>
      </c>
      <c r="C14" s="19" t="n">
        <v>0.051555301790376</v>
      </c>
      <c r="D14" s="19" t="n">
        <v>0.0502594611844384</v>
      </c>
      <c r="E14" s="19" t="n">
        <v>0.052797393205462</v>
      </c>
      <c r="F14" s="19"/>
      <c r="G14" s="19" t="n">
        <v>0.10763307169593</v>
      </c>
      <c r="H14" s="19" t="n">
        <v>0.0646327830141188</v>
      </c>
      <c r="I14" s="19" t="n">
        <v>0.139882361032692</v>
      </c>
      <c r="J14" s="19" t="n">
        <v>0</v>
      </c>
      <c r="K14" s="19" t="n">
        <v>0</v>
      </c>
      <c r="L14" s="19" t="n">
        <v>0</v>
      </c>
      <c r="M14" s="19"/>
      <c r="N14" s="19" t="n">
        <v>0.0396137072380748</v>
      </c>
      <c r="O14" s="19" t="n">
        <v>0.0264695056248804</v>
      </c>
      <c r="P14" s="19" t="n">
        <v>0.0921774533056195</v>
      </c>
      <c r="Q14" s="19" t="n">
        <v>0.0568361592272334</v>
      </c>
      <c r="R14" s="19"/>
      <c r="S14" s="19" t="n">
        <v>0.104966792818388</v>
      </c>
      <c r="T14" s="19" t="n">
        <v>0.0544953192306547</v>
      </c>
      <c r="U14" s="19" t="n">
        <v>0</v>
      </c>
      <c r="V14" s="19" t="n">
        <v>0.116469325226883</v>
      </c>
      <c r="W14" s="19" t="n">
        <v>0</v>
      </c>
      <c r="X14" s="19" t="n">
        <v>0.102954629420189</v>
      </c>
      <c r="Y14" s="19" t="n">
        <v>0.0415854581253486</v>
      </c>
      <c r="Z14" s="19" t="n">
        <v>0.142038777989495</v>
      </c>
      <c r="AA14" s="19" t="n">
        <v>0</v>
      </c>
      <c r="AB14" s="19" t="n">
        <v>0</v>
      </c>
      <c r="AC14" s="19" t="n">
        <v>0</v>
      </c>
      <c r="AD14" s="19" t="n">
        <v>0</v>
      </c>
      <c r="AE14" s="19"/>
      <c r="AF14" s="19" t="n">
        <v>0</v>
      </c>
      <c r="AG14" s="19" t="n">
        <v>0.0214863660126705</v>
      </c>
      <c r="AH14" s="19" t="n">
        <v>0.185875514535098</v>
      </c>
      <c r="AI14" s="19"/>
      <c r="AJ14" s="19" t="n">
        <v>0</v>
      </c>
      <c r="AK14" s="19" t="n">
        <v>0.114385940098235</v>
      </c>
      <c r="AL14" s="19" t="n">
        <v>0</v>
      </c>
      <c r="AM14" s="19" t="n">
        <v>0</v>
      </c>
      <c r="AN14" s="19" t="n">
        <v>0</v>
      </c>
      <c r="AO14" s="19"/>
      <c r="AP14" s="19" t="n">
        <v>0</v>
      </c>
      <c r="AQ14" s="19" t="n">
        <v>0.0646102500065554</v>
      </c>
      <c r="AR14" s="19" t="n">
        <v>0</v>
      </c>
      <c r="AS14" s="19" t="n">
        <v>0</v>
      </c>
      <c r="AT14" s="19" t="n">
        <v>0.113000348597298</v>
      </c>
      <c r="AU14" s="19"/>
      <c r="AV14" s="19" t="n">
        <v>0.103410608680508</v>
      </c>
      <c r="AW14" s="19" t="n">
        <v>0</v>
      </c>
      <c r="AX14" s="19" t="n">
        <v>0</v>
      </c>
      <c r="AY14" s="19" t="n">
        <v>0</v>
      </c>
      <c r="AZ14" s="19" t="n">
        <v>0.0968904558446316</v>
      </c>
      <c r="BA14" s="19" t="n">
        <v>0.126971715320135</v>
      </c>
      <c r="BB14" s="19"/>
      <c r="BC14" s="19" t="n">
        <v>0.0889768525362775</v>
      </c>
      <c r="BD14" s="19" t="n">
        <v>0.0575992010434487</v>
      </c>
      <c r="BE14" s="19" t="n">
        <v>0</v>
      </c>
      <c r="BF14" s="19" t="n">
        <v>0.106861569040558</v>
      </c>
      <c r="BG14" s="19" t="n">
        <v>0.21825285746412</v>
      </c>
    </row>
    <row r="15">
      <c r="B15" s="20" t="s">
        <v>722</v>
      </c>
      <c r="C15" s="19" t="n">
        <v>0.0333774263379491</v>
      </c>
      <c r="D15" s="19" t="n">
        <v>0.0681991985884324</v>
      </c>
      <c r="E15" s="19" t="n">
        <v>0</v>
      </c>
      <c r="F15" s="19"/>
      <c r="G15" s="19" t="n">
        <v>0.124271897421243</v>
      </c>
      <c r="H15" s="19" t="n">
        <v>0</v>
      </c>
      <c r="I15" s="19" t="n">
        <v>0</v>
      </c>
      <c r="J15" s="19" t="n">
        <v>0</v>
      </c>
      <c r="K15" s="19" t="n">
        <v>0.127184951403647</v>
      </c>
      <c r="L15" s="19" t="n">
        <v>0</v>
      </c>
      <c r="M15" s="19"/>
      <c r="N15" s="19" t="n">
        <v>0</v>
      </c>
      <c r="O15" s="19" t="n">
        <v>0.03751367977554</v>
      </c>
      <c r="P15" s="19" t="n">
        <v>0.0729695042634373</v>
      </c>
      <c r="Q15" s="19" t="n">
        <v>0.0259247536428545</v>
      </c>
      <c r="R15" s="19"/>
      <c r="S15" s="19" t="n">
        <v>0</v>
      </c>
      <c r="T15" s="19" t="n">
        <v>0</v>
      </c>
      <c r="U15" s="19" t="n">
        <v>0</v>
      </c>
      <c r="V15" s="19" t="n">
        <v>0.12005690781056</v>
      </c>
      <c r="W15" s="19" t="n">
        <v>0</v>
      </c>
      <c r="X15" s="19" t="n">
        <v>0.0987513080933868</v>
      </c>
      <c r="Y15" s="19" t="n">
        <v>0.0456582888869801</v>
      </c>
      <c r="Z15" s="19" t="n">
        <v>0</v>
      </c>
      <c r="AA15" s="19" t="n">
        <v>0</v>
      </c>
      <c r="AB15" s="19" t="n">
        <v>0</v>
      </c>
      <c r="AC15" s="19" t="n">
        <v>0</v>
      </c>
      <c r="AD15" s="19" t="n">
        <v>0.130102830601718</v>
      </c>
      <c r="AE15" s="19"/>
      <c r="AF15" s="19" t="n">
        <v>0.0445173929768172</v>
      </c>
      <c r="AG15" s="19" t="n">
        <v>0</v>
      </c>
      <c r="AH15" s="19" t="n">
        <v>0</v>
      </c>
      <c r="AI15" s="19"/>
      <c r="AJ15" s="19" t="n">
        <v>0</v>
      </c>
      <c r="AK15" s="19" t="n">
        <v>0.0481526944060994</v>
      </c>
      <c r="AL15" s="19" t="n">
        <v>0</v>
      </c>
      <c r="AM15" s="19" t="n">
        <v>0.538171731249514</v>
      </c>
      <c r="AN15" s="19" t="n">
        <v>0</v>
      </c>
      <c r="AO15" s="19"/>
      <c r="AP15" s="19" t="n">
        <v>0</v>
      </c>
      <c r="AQ15" s="19" t="n">
        <v>0.0428634395233216</v>
      </c>
      <c r="AR15" s="19" t="n">
        <v>0</v>
      </c>
      <c r="AS15" s="19" t="n">
        <v>0.0551816770974993</v>
      </c>
      <c r="AT15" s="19" t="n">
        <v>0.131575735877606</v>
      </c>
      <c r="AU15" s="19"/>
      <c r="AV15" s="19" t="n">
        <v>0</v>
      </c>
      <c r="AW15" s="19" t="n">
        <v>0</v>
      </c>
      <c r="AX15" s="19" t="n">
        <v>0</v>
      </c>
      <c r="AY15" s="19" t="n">
        <v>0.145329089424786</v>
      </c>
      <c r="AZ15" s="19" t="n">
        <v>0.112817643357066</v>
      </c>
      <c r="BA15" s="19" t="n">
        <v>0</v>
      </c>
      <c r="BB15" s="19"/>
      <c r="BC15" s="19" t="n">
        <v>0.0306978236917629</v>
      </c>
      <c r="BD15" s="19" t="n">
        <v>0.10770975376845</v>
      </c>
      <c r="BE15" s="19" t="n">
        <v>0</v>
      </c>
      <c r="BF15" s="19" t="n">
        <v>0</v>
      </c>
      <c r="BG15" s="19" t="n">
        <v>0</v>
      </c>
    </row>
    <row r="16">
      <c r="B16" s="20" t="s">
        <v>100</v>
      </c>
      <c r="C16" s="21" t="n">
        <v>0.0984196396112803</v>
      </c>
      <c r="D16" s="21" t="n">
        <v>0.0313888878938498</v>
      </c>
      <c r="E16" s="21" t="n">
        <v>0.162670073556234</v>
      </c>
      <c r="F16" s="21"/>
      <c r="G16" s="21" t="n">
        <v>0.0964450828353735</v>
      </c>
      <c r="H16" s="21" t="n">
        <v>0.0991517983367851</v>
      </c>
      <c r="I16" s="21" t="n">
        <v>0.0888557149366163</v>
      </c>
      <c r="J16" s="21" t="n">
        <v>0.123980904276269</v>
      </c>
      <c r="K16" s="21" t="n">
        <v>0.0558116307754166</v>
      </c>
      <c r="L16" s="21" t="n">
        <v>0.111619853763286</v>
      </c>
      <c r="M16" s="21"/>
      <c r="N16" s="21" t="n">
        <v>0.114873390450611</v>
      </c>
      <c r="O16" s="21" t="n">
        <v>0.0632797492224296</v>
      </c>
      <c r="P16" s="21" t="n">
        <v>0.113296720160492</v>
      </c>
      <c r="Q16" s="21" t="n">
        <v>0.110737920046358</v>
      </c>
      <c r="R16" s="21"/>
      <c r="S16" s="21" t="n">
        <v>0.0564694920040763</v>
      </c>
      <c r="T16" s="21" t="n">
        <v>0.167455315833786</v>
      </c>
      <c r="U16" s="21" t="n">
        <v>0</v>
      </c>
      <c r="V16" s="21" t="n">
        <v>0.117152242158294</v>
      </c>
      <c r="W16" s="21" t="n">
        <v>0</v>
      </c>
      <c r="X16" s="21" t="n">
        <v>0</v>
      </c>
      <c r="Y16" s="21" t="n">
        <v>0.207930236783529</v>
      </c>
      <c r="Z16" s="21" t="n">
        <v>0</v>
      </c>
      <c r="AA16" s="21" t="n">
        <v>0.127041494223169</v>
      </c>
      <c r="AB16" s="21" t="n">
        <v>0.0802661326418035</v>
      </c>
      <c r="AC16" s="21" t="n">
        <v>0</v>
      </c>
      <c r="AD16" s="21" t="n">
        <v>0.126213723681282</v>
      </c>
      <c r="AE16" s="21"/>
      <c r="AF16" s="21" t="n">
        <v>0.101428424727106</v>
      </c>
      <c r="AG16" s="21" t="n">
        <v>0.0549377930775169</v>
      </c>
      <c r="AH16" s="21" t="n">
        <v>0.232309280969475</v>
      </c>
      <c r="AI16" s="21"/>
      <c r="AJ16" s="21" t="n">
        <v>0.08264459211577</v>
      </c>
      <c r="AK16" s="21" t="n">
        <v>0.0756418977251017</v>
      </c>
      <c r="AL16" s="21" t="n">
        <v>0.114808186508716</v>
      </c>
      <c r="AM16" s="21" t="n">
        <v>0</v>
      </c>
      <c r="AN16" s="21" t="n">
        <v>0.304043149928959</v>
      </c>
      <c r="AO16" s="21"/>
      <c r="AP16" s="21" t="n">
        <v>0.131658574574211</v>
      </c>
      <c r="AQ16" s="21" t="n">
        <v>0.0996954541387936</v>
      </c>
      <c r="AR16" s="21" t="n">
        <v>0.107838875600862</v>
      </c>
      <c r="AS16" s="21" t="n">
        <v>0</v>
      </c>
      <c r="AT16" s="21" t="n">
        <v>0.10440736534364</v>
      </c>
      <c r="AU16" s="21"/>
      <c r="AV16" s="21" t="n">
        <v>0.0734324679444032</v>
      </c>
      <c r="AW16" s="21" t="n">
        <v>0.107313453742398</v>
      </c>
      <c r="AX16" s="21" t="n">
        <v>0</v>
      </c>
      <c r="AY16" s="21" t="n">
        <v>0.0842588745128982</v>
      </c>
      <c r="AZ16" s="21" t="n">
        <v>0.0895225311006175</v>
      </c>
      <c r="BA16" s="21" t="n">
        <v>0.144970537118593</v>
      </c>
      <c r="BB16" s="21"/>
      <c r="BC16" s="21" t="n">
        <v>0.0944003630623931</v>
      </c>
      <c r="BD16" s="21" t="n">
        <v>0.0326218110953213</v>
      </c>
      <c r="BE16" s="21" t="n">
        <v>0.196854600956443</v>
      </c>
      <c r="BF16" s="21" t="n">
        <v>0.137429779376523</v>
      </c>
      <c r="BG16" s="21" t="n">
        <v>0</v>
      </c>
    </row>
    <row r="17">
      <c r="B17" s="18" t="s">
        <v>748</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124</v>
      </c>
      <c r="D7" s="11" t="n">
        <v>61</v>
      </c>
      <c r="E7" s="11" t="n">
        <v>63</v>
      </c>
      <c r="F7" s="11"/>
      <c r="G7" s="11" t="n">
        <v>17</v>
      </c>
      <c r="H7" s="11" t="n">
        <v>21</v>
      </c>
      <c r="I7" s="11" t="n">
        <v>21</v>
      </c>
      <c r="J7" s="11" t="n">
        <v>24</v>
      </c>
      <c r="K7" s="11" t="n">
        <v>16</v>
      </c>
      <c r="L7" s="11" t="n">
        <v>25</v>
      </c>
      <c r="M7" s="11"/>
      <c r="N7" s="11" t="n">
        <v>32</v>
      </c>
      <c r="O7" s="11" t="n">
        <v>32</v>
      </c>
      <c r="P7" s="11" t="n">
        <v>28</v>
      </c>
      <c r="Q7" s="11" t="n">
        <v>32</v>
      </c>
      <c r="R7" s="11"/>
      <c r="S7" s="11" t="n">
        <v>11</v>
      </c>
      <c r="T7" s="11" t="n">
        <v>17</v>
      </c>
      <c r="U7" s="11" t="n">
        <v>5</v>
      </c>
      <c r="V7" s="11" t="n">
        <v>8</v>
      </c>
      <c r="W7" s="11" t="n">
        <v>6</v>
      </c>
      <c r="X7" s="11" t="n">
        <v>11</v>
      </c>
      <c r="Y7" s="11" t="n">
        <v>20</v>
      </c>
      <c r="Z7" s="11" t="n">
        <v>8</v>
      </c>
      <c r="AA7" s="11" t="n">
        <v>16</v>
      </c>
      <c r="AB7" s="11" t="n">
        <v>12</v>
      </c>
      <c r="AC7" s="11" t="n">
        <v>3</v>
      </c>
      <c r="AD7" s="11" t="n">
        <v>7</v>
      </c>
      <c r="AE7" s="11"/>
      <c r="AF7" s="11" t="n">
        <v>45</v>
      </c>
      <c r="AG7" s="11" t="n">
        <v>51</v>
      </c>
      <c r="AH7" s="11" t="n">
        <v>16</v>
      </c>
      <c r="AI7" s="11"/>
      <c r="AJ7" s="11" t="n">
        <v>47</v>
      </c>
      <c r="AK7" s="11" t="n">
        <v>27</v>
      </c>
      <c r="AL7" s="11" t="n">
        <v>6</v>
      </c>
      <c r="AM7" s="11" t="n">
        <v>2</v>
      </c>
      <c r="AN7" s="11" t="n">
        <v>12</v>
      </c>
      <c r="AO7" s="11"/>
      <c r="AP7" s="11" t="n">
        <v>22</v>
      </c>
      <c r="AQ7" s="11" t="n">
        <v>32</v>
      </c>
      <c r="AR7" s="11" t="n">
        <v>15</v>
      </c>
      <c r="AS7" s="11" t="n">
        <v>16</v>
      </c>
      <c r="AT7" s="11" t="n">
        <v>8</v>
      </c>
      <c r="AU7" s="11"/>
      <c r="AV7" s="11" t="n">
        <v>29</v>
      </c>
      <c r="AW7" s="11" t="n">
        <v>19</v>
      </c>
      <c r="AX7" s="11" t="n">
        <v>14</v>
      </c>
      <c r="AY7" s="11" t="n">
        <v>22</v>
      </c>
      <c r="AZ7" s="11" t="n">
        <v>10</v>
      </c>
      <c r="BA7" s="11" t="n">
        <v>11</v>
      </c>
      <c r="BB7" s="11"/>
      <c r="BC7" s="11" t="n">
        <v>28</v>
      </c>
      <c r="BD7" s="11" t="n">
        <v>30</v>
      </c>
      <c r="BE7" s="11" t="n">
        <v>31</v>
      </c>
      <c r="BF7" s="11" t="n">
        <v>11</v>
      </c>
      <c r="BG7" s="11" t="n">
        <v>4</v>
      </c>
    </row>
    <row r="8" ht="30" customHeight="1">
      <c r="B8" s="12" t="s">
        <v>20</v>
      </c>
      <c r="C8" s="12" t="n">
        <v>124</v>
      </c>
      <c r="D8" s="12" t="n">
        <v>61</v>
      </c>
      <c r="E8" s="12" t="n">
        <v>63</v>
      </c>
      <c r="F8" s="12"/>
      <c r="G8" s="12" t="n">
        <v>17</v>
      </c>
      <c r="H8" s="12" t="n">
        <v>22</v>
      </c>
      <c r="I8" s="12" t="n">
        <v>22</v>
      </c>
      <c r="J8" s="12" t="n">
        <v>22</v>
      </c>
      <c r="K8" s="12" t="n">
        <v>16</v>
      </c>
      <c r="L8" s="12" t="n">
        <v>25</v>
      </c>
      <c r="M8" s="12"/>
      <c r="N8" s="12" t="n">
        <v>30</v>
      </c>
      <c r="O8" s="12" t="n">
        <v>36</v>
      </c>
      <c r="P8" s="12" t="n">
        <v>27</v>
      </c>
      <c r="Q8" s="12" t="n">
        <v>31</v>
      </c>
      <c r="R8" s="12"/>
      <c r="S8" s="12" t="n">
        <v>11</v>
      </c>
      <c r="T8" s="12" t="n">
        <v>18</v>
      </c>
      <c r="U8" s="12" t="n">
        <v>5</v>
      </c>
      <c r="V8" s="12" t="n">
        <v>9</v>
      </c>
      <c r="W8" s="12" t="n">
        <v>6</v>
      </c>
      <c r="X8" s="12" t="n">
        <v>14</v>
      </c>
      <c r="Y8" s="12" t="n">
        <v>19</v>
      </c>
      <c r="Z8" s="12" t="n">
        <v>7</v>
      </c>
      <c r="AA8" s="12" t="n">
        <v>15</v>
      </c>
      <c r="AB8" s="12" t="n">
        <v>11</v>
      </c>
      <c r="AC8" s="12" t="n">
        <v>2</v>
      </c>
      <c r="AD8" s="12" t="n">
        <v>6</v>
      </c>
      <c r="AE8" s="12"/>
      <c r="AF8" s="12" t="n">
        <v>45</v>
      </c>
      <c r="AG8" s="12" t="n">
        <v>51</v>
      </c>
      <c r="AH8" s="12" t="n">
        <v>17</v>
      </c>
      <c r="AI8" s="12"/>
      <c r="AJ8" s="12" t="n">
        <v>45</v>
      </c>
      <c r="AK8" s="12" t="n">
        <v>28</v>
      </c>
      <c r="AL8" s="12" t="n">
        <v>6</v>
      </c>
      <c r="AM8" s="12" t="n">
        <v>2</v>
      </c>
      <c r="AN8" s="12" t="n">
        <v>13</v>
      </c>
      <c r="AO8" s="12"/>
      <c r="AP8" s="12" t="n">
        <v>22</v>
      </c>
      <c r="AQ8" s="12" t="n">
        <v>32</v>
      </c>
      <c r="AR8" s="12" t="n">
        <v>15</v>
      </c>
      <c r="AS8" s="12" t="n">
        <v>16</v>
      </c>
      <c r="AT8" s="12" t="n">
        <v>9</v>
      </c>
      <c r="AU8" s="12"/>
      <c r="AV8" s="12" t="n">
        <v>31</v>
      </c>
      <c r="AW8" s="12" t="n">
        <v>19</v>
      </c>
      <c r="AX8" s="12" t="n">
        <v>14</v>
      </c>
      <c r="AY8" s="12" t="n">
        <v>21</v>
      </c>
      <c r="AZ8" s="12" t="n">
        <v>10</v>
      </c>
      <c r="BA8" s="12" t="n">
        <v>11</v>
      </c>
      <c r="BB8" s="12"/>
      <c r="BC8" s="12" t="n">
        <v>28</v>
      </c>
      <c r="BD8" s="12" t="n">
        <v>30</v>
      </c>
      <c r="BE8" s="12" t="n">
        <v>31</v>
      </c>
      <c r="BF8" s="12" t="n">
        <v>11</v>
      </c>
      <c r="BG8" s="12" t="n">
        <v>4</v>
      </c>
    </row>
    <row r="9">
      <c r="B9" s="20" t="s">
        <v>725</v>
      </c>
      <c r="C9" s="19" t="n">
        <v>0.0364227314871849</v>
      </c>
      <c r="D9" s="19" t="n">
        <v>0.0604227118086149</v>
      </c>
      <c r="E9" s="19" t="n">
        <v>0.0134182281687292</v>
      </c>
      <c r="F9" s="19"/>
      <c r="G9" s="19" t="n">
        <v>0.0459988118580285</v>
      </c>
      <c r="H9" s="19" t="n">
        <v>0</v>
      </c>
      <c r="I9" s="19" t="n">
        <v>0</v>
      </c>
      <c r="J9" s="19" t="n">
        <v>0.0417119824817849</v>
      </c>
      <c r="K9" s="19" t="n">
        <v>0.124715728280017</v>
      </c>
      <c r="L9" s="19" t="n">
        <v>0.0343642400144364</v>
      </c>
      <c r="M9" s="19"/>
      <c r="N9" s="19" t="n">
        <v>0.0310830983571625</v>
      </c>
      <c r="O9" s="19" t="n">
        <v>0</v>
      </c>
      <c r="P9" s="19" t="n">
        <v>0.0715528430526677</v>
      </c>
      <c r="Q9" s="19" t="n">
        <v>0.0534879482029228</v>
      </c>
      <c r="R9" s="19"/>
      <c r="S9" s="19" t="n">
        <v>0.0823627318140498</v>
      </c>
      <c r="T9" s="19" t="n">
        <v>0</v>
      </c>
      <c r="U9" s="19" t="n">
        <v>0</v>
      </c>
      <c r="V9" s="19" t="n">
        <v>0.12005690781056</v>
      </c>
      <c r="W9" s="19" t="n">
        <v>0</v>
      </c>
      <c r="X9" s="19" t="n">
        <v>0</v>
      </c>
      <c r="Y9" s="19" t="n">
        <v>0.0449484963724566</v>
      </c>
      <c r="Z9" s="19" t="n">
        <v>0</v>
      </c>
      <c r="AA9" s="19" t="n">
        <v>0</v>
      </c>
      <c r="AB9" s="19" t="n">
        <v>0.0749482915866681</v>
      </c>
      <c r="AC9" s="19" t="n">
        <v>0</v>
      </c>
      <c r="AD9" s="19" t="n">
        <v>0.130102830601718</v>
      </c>
      <c r="AE9" s="19"/>
      <c r="AF9" s="19" t="n">
        <v>0.0627533661478287</v>
      </c>
      <c r="AG9" s="19" t="n">
        <v>0.0183633233646209</v>
      </c>
      <c r="AH9" s="19" t="n">
        <v>0</v>
      </c>
      <c r="AI9" s="19"/>
      <c r="AJ9" s="19" t="n">
        <v>0.0370302763966255</v>
      </c>
      <c r="AK9" s="19" t="n">
        <v>0</v>
      </c>
      <c r="AL9" s="19" t="n">
        <v>0</v>
      </c>
      <c r="AM9" s="19" t="n">
        <v>0.538171731249514</v>
      </c>
      <c r="AN9" s="19" t="n">
        <v>0</v>
      </c>
      <c r="AO9" s="19"/>
      <c r="AP9" s="19" t="n">
        <v>0.0390087534615497</v>
      </c>
      <c r="AQ9" s="19" t="n">
        <v>0</v>
      </c>
      <c r="AR9" s="19" t="n">
        <v>0</v>
      </c>
      <c r="AS9" s="19" t="n">
        <v>0</v>
      </c>
      <c r="AT9" s="19" t="n">
        <v>0.131575735877606</v>
      </c>
      <c r="AU9" s="19"/>
      <c r="AV9" s="19" t="n">
        <v>0</v>
      </c>
      <c r="AW9" s="19" t="n">
        <v>0.0905363541551143</v>
      </c>
      <c r="AX9" s="19" t="n">
        <v>0</v>
      </c>
      <c r="AY9" s="19" t="n">
        <v>0.038430359811183</v>
      </c>
      <c r="AZ9" s="19" t="n">
        <v>0.112817643357066</v>
      </c>
      <c r="BA9" s="19" t="n">
        <v>0.0829600241724312</v>
      </c>
      <c r="BB9" s="19"/>
      <c r="BC9" s="19" t="n">
        <v>0.0302206028847696</v>
      </c>
      <c r="BD9" s="19" t="n">
        <v>0.0630030947871733</v>
      </c>
      <c r="BE9" s="19" t="n">
        <v>0</v>
      </c>
      <c r="BF9" s="19" t="n">
        <v>0</v>
      </c>
      <c r="BG9" s="19" t="n">
        <v>0</v>
      </c>
    </row>
    <row r="10">
      <c r="B10" s="20" t="s">
        <v>689</v>
      </c>
      <c r="C10" s="19" t="n">
        <v>0.0606304330467083</v>
      </c>
      <c r="D10" s="19" t="n">
        <v>0.034304529385631</v>
      </c>
      <c r="E10" s="19" t="n">
        <v>0.0858643844925701</v>
      </c>
      <c r="F10" s="19"/>
      <c r="G10" s="19" t="n">
        <v>0.106681812133435</v>
      </c>
      <c r="H10" s="19" t="n">
        <v>0.0636692514165476</v>
      </c>
      <c r="I10" s="19" t="n">
        <v>0.0487501814532692</v>
      </c>
      <c r="J10" s="19" t="n">
        <v>0.0382415063434598</v>
      </c>
      <c r="K10" s="19" t="n">
        <v>0</v>
      </c>
      <c r="L10" s="19" t="n">
        <v>0.094535704472248</v>
      </c>
      <c r="M10" s="19"/>
      <c r="N10" s="19" t="n">
        <v>0.0766655812280416</v>
      </c>
      <c r="O10" s="19" t="n">
        <v>0.0661038442732898</v>
      </c>
      <c r="P10" s="19" t="n">
        <v>0.071178483219047</v>
      </c>
      <c r="Q10" s="19" t="n">
        <v>0.0294052441788775</v>
      </c>
      <c r="R10" s="19"/>
      <c r="S10" s="19" t="n">
        <v>0.0962462930956691</v>
      </c>
      <c r="T10" s="19" t="n">
        <v>0</v>
      </c>
      <c r="U10" s="19" t="n">
        <v>0</v>
      </c>
      <c r="V10" s="19" t="n">
        <v>0</v>
      </c>
      <c r="W10" s="19" t="n">
        <v>0.215564590215107</v>
      </c>
      <c r="X10" s="19" t="n">
        <v>0.0971462901755895</v>
      </c>
      <c r="Y10" s="19" t="n">
        <v>0.0479524065479803</v>
      </c>
      <c r="Z10" s="19" t="n">
        <v>0</v>
      </c>
      <c r="AA10" s="19" t="n">
        <v>0.118651489763741</v>
      </c>
      <c r="AB10" s="19" t="n">
        <v>0</v>
      </c>
      <c r="AC10" s="19" t="n">
        <v>0.401765824646072</v>
      </c>
      <c r="AD10" s="19" t="n">
        <v>0</v>
      </c>
      <c r="AE10" s="19"/>
      <c r="AF10" s="19" t="n">
        <v>0.0538675340883885</v>
      </c>
      <c r="AG10" s="19" t="n">
        <v>0.0613245272552671</v>
      </c>
      <c r="AH10" s="19" t="n">
        <v>0.0647791829821063</v>
      </c>
      <c r="AI10" s="19"/>
      <c r="AJ10" s="19" t="n">
        <v>0.0421568931496936</v>
      </c>
      <c r="AK10" s="19" t="n">
        <v>0.0795257112894659</v>
      </c>
      <c r="AL10" s="19" t="n">
        <v>0</v>
      </c>
      <c r="AM10" s="19" t="n">
        <v>0</v>
      </c>
      <c r="AN10" s="19" t="n">
        <v>0.189559902204699</v>
      </c>
      <c r="AO10" s="19"/>
      <c r="AP10" s="19" t="n">
        <v>0.151630240880094</v>
      </c>
      <c r="AQ10" s="19" t="n">
        <v>0.0689354006124039</v>
      </c>
      <c r="AR10" s="19" t="n">
        <v>0.0630875037766798</v>
      </c>
      <c r="AS10" s="19" t="n">
        <v>0</v>
      </c>
      <c r="AT10" s="19" t="n">
        <v>0</v>
      </c>
      <c r="AU10" s="19"/>
      <c r="AV10" s="19" t="n">
        <v>0.145035071021509</v>
      </c>
      <c r="AW10" s="19" t="n">
        <v>0.103070562244785</v>
      </c>
      <c r="AX10" s="19" t="n">
        <v>0</v>
      </c>
      <c r="AY10" s="19" t="n">
        <v>0</v>
      </c>
      <c r="AZ10" s="19" t="n">
        <v>0</v>
      </c>
      <c r="BA10" s="19" t="n">
        <v>0.0969442686742156</v>
      </c>
      <c r="BB10" s="19"/>
      <c r="BC10" s="19" t="n">
        <v>0.0385010191952699</v>
      </c>
      <c r="BD10" s="19" t="n">
        <v>0.060783777322179</v>
      </c>
      <c r="BE10" s="19" t="n">
        <v>0.0591143555262633</v>
      </c>
      <c r="BF10" s="19" t="n">
        <v>0.126419877631651</v>
      </c>
      <c r="BG10" s="19" t="n">
        <v>0</v>
      </c>
    </row>
    <row r="11">
      <c r="B11" s="20" t="s">
        <v>690</v>
      </c>
      <c r="C11" s="19" t="n">
        <v>0.0552595297565425</v>
      </c>
      <c r="D11" s="19" t="n">
        <v>0.0295986470029174</v>
      </c>
      <c r="E11" s="19" t="n">
        <v>0.0798560441933969</v>
      </c>
      <c r="F11" s="19"/>
      <c r="G11" s="19" t="n">
        <v>0.104889542269329</v>
      </c>
      <c r="H11" s="19" t="n">
        <v>0.110633553065003</v>
      </c>
      <c r="I11" s="19" t="n">
        <v>0.036201891902521</v>
      </c>
      <c r="J11" s="19" t="n">
        <v>0.0397676337277107</v>
      </c>
      <c r="K11" s="19" t="n">
        <v>0</v>
      </c>
      <c r="L11" s="19" t="n">
        <v>0.0370885203930624</v>
      </c>
      <c r="M11" s="19"/>
      <c r="N11" s="19" t="n">
        <v>0.129079521184597</v>
      </c>
      <c r="O11" s="19" t="n">
        <v>0</v>
      </c>
      <c r="P11" s="19" t="n">
        <v>0</v>
      </c>
      <c r="Q11" s="19" t="n">
        <v>0.0975260029624913</v>
      </c>
      <c r="R11" s="19"/>
      <c r="S11" s="19" t="n">
        <v>0</v>
      </c>
      <c r="T11" s="19" t="n">
        <v>0.115462730940404</v>
      </c>
      <c r="U11" s="19" t="n">
        <v>0</v>
      </c>
      <c r="V11" s="19" t="n">
        <v>0.152203314108508</v>
      </c>
      <c r="W11" s="19" t="n">
        <v>0</v>
      </c>
      <c r="X11" s="19" t="n">
        <v>0</v>
      </c>
      <c r="Y11" s="19" t="n">
        <v>0.0415854581253486</v>
      </c>
      <c r="Z11" s="19" t="n">
        <v>0</v>
      </c>
      <c r="AA11" s="19" t="n">
        <v>0</v>
      </c>
      <c r="AB11" s="19" t="n">
        <v>0.0802661326418035</v>
      </c>
      <c r="AC11" s="19" t="n">
        <v>0.368558178595568</v>
      </c>
      <c r="AD11" s="19" t="n">
        <v>0.130865687479865</v>
      </c>
      <c r="AE11" s="19"/>
      <c r="AF11" s="19" t="n">
        <v>0.0198528961082556</v>
      </c>
      <c r="AG11" s="19" t="n">
        <v>0.0546556723413132</v>
      </c>
      <c r="AH11" s="19" t="n">
        <v>0.14522932467781</v>
      </c>
      <c r="AI11" s="19"/>
      <c r="AJ11" s="19" t="n">
        <v>0.0195324220565507</v>
      </c>
      <c r="AK11" s="19" t="n">
        <v>0.0324715059012383</v>
      </c>
      <c r="AL11" s="19" t="n">
        <v>0</v>
      </c>
      <c r="AM11" s="19" t="n">
        <v>0</v>
      </c>
      <c r="AN11" s="19" t="n">
        <v>0.0791374537224027</v>
      </c>
      <c r="AO11" s="19"/>
      <c r="AP11" s="19" t="n">
        <v>0.0405458887681</v>
      </c>
      <c r="AQ11" s="19" t="n">
        <v>0.0289047258226241</v>
      </c>
      <c r="AR11" s="19" t="n">
        <v>0</v>
      </c>
      <c r="AS11" s="19" t="n">
        <v>0</v>
      </c>
      <c r="AT11" s="19" t="n">
        <v>0.12203061087127</v>
      </c>
      <c r="AU11" s="19"/>
      <c r="AV11" s="19" t="n">
        <v>0.0453421578850528</v>
      </c>
      <c r="AW11" s="19" t="n">
        <v>0</v>
      </c>
      <c r="AX11" s="19" t="n">
        <v>0</v>
      </c>
      <c r="AY11" s="19" t="n">
        <v>0.0424692034382047</v>
      </c>
      <c r="AZ11" s="19" t="n">
        <v>0.104633318932956</v>
      </c>
      <c r="BA11" s="19" t="n">
        <v>0</v>
      </c>
      <c r="BB11" s="19"/>
      <c r="BC11" s="19" t="n">
        <v>0</v>
      </c>
      <c r="BD11" s="19" t="n">
        <v>0.1497011319467</v>
      </c>
      <c r="BE11" s="19" t="n">
        <v>0.0451756252713846</v>
      </c>
      <c r="BF11" s="19" t="n">
        <v>0</v>
      </c>
      <c r="BG11" s="19" t="n">
        <v>0</v>
      </c>
    </row>
    <row r="12">
      <c r="B12" s="20" t="s">
        <v>691</v>
      </c>
      <c r="C12" s="19" t="n">
        <v>0.194913255886232</v>
      </c>
      <c r="D12" s="19" t="n">
        <v>0.199871014336872</v>
      </c>
      <c r="E12" s="19" t="n">
        <v>0.1901611365427</v>
      </c>
      <c r="F12" s="19"/>
      <c r="G12" s="19" t="n">
        <v>0.322152024994286</v>
      </c>
      <c r="H12" s="19" t="n">
        <v>0.0366247566551281</v>
      </c>
      <c r="I12" s="19" t="n">
        <v>0.229220599975381</v>
      </c>
      <c r="J12" s="19" t="n">
        <v>0.165472282399584</v>
      </c>
      <c r="K12" s="19" t="n">
        <v>0.128427335309267</v>
      </c>
      <c r="L12" s="19" t="n">
        <v>0.283439217810417</v>
      </c>
      <c r="M12" s="19"/>
      <c r="N12" s="19" t="n">
        <v>0.158289677746394</v>
      </c>
      <c r="O12" s="19" t="n">
        <v>0.313416029063963</v>
      </c>
      <c r="P12" s="19" t="n">
        <v>0.169205488919688</v>
      </c>
      <c r="Q12" s="19" t="n">
        <v>0.113598750889522</v>
      </c>
      <c r="R12" s="19"/>
      <c r="S12" s="19" t="n">
        <v>0.40243471908151</v>
      </c>
      <c r="T12" s="19" t="n">
        <v>0.114540267484807</v>
      </c>
      <c r="U12" s="19" t="n">
        <v>0.195732952614909</v>
      </c>
      <c r="V12" s="19" t="n">
        <v>0.144439130061748</v>
      </c>
      <c r="W12" s="19" t="n">
        <v>0.154421668490546</v>
      </c>
      <c r="X12" s="19" t="n">
        <v>0.299703175273666</v>
      </c>
      <c r="Y12" s="19" t="n">
        <v>0.10711322262318</v>
      </c>
      <c r="Z12" s="19" t="n">
        <v>0.238211264814612</v>
      </c>
      <c r="AA12" s="19" t="n">
        <v>0.194926335394538</v>
      </c>
      <c r="AB12" s="19" t="n">
        <v>0.183240813835729</v>
      </c>
      <c r="AC12" s="19" t="n">
        <v>0.22967599675836</v>
      </c>
      <c r="AD12" s="19" t="n">
        <v>0.159824730935556</v>
      </c>
      <c r="AE12" s="19"/>
      <c r="AF12" s="19" t="n">
        <v>0.232959531991763</v>
      </c>
      <c r="AG12" s="19" t="n">
        <v>0.188197339736315</v>
      </c>
      <c r="AH12" s="19" t="n">
        <v>0.0622660595837233</v>
      </c>
      <c r="AI12" s="19"/>
      <c r="AJ12" s="19" t="n">
        <v>0.271433481079998</v>
      </c>
      <c r="AK12" s="19" t="n">
        <v>0.265979776101956</v>
      </c>
      <c r="AL12" s="19" t="n">
        <v>0</v>
      </c>
      <c r="AM12" s="19" t="n">
        <v>0</v>
      </c>
      <c r="AN12" s="19" t="n">
        <v>0.0814929511661961</v>
      </c>
      <c r="AO12" s="19"/>
      <c r="AP12" s="19" t="n">
        <v>0.139650724533959</v>
      </c>
      <c r="AQ12" s="19" t="n">
        <v>0.250651910332336</v>
      </c>
      <c r="AR12" s="19" t="n">
        <v>0.227722242266631</v>
      </c>
      <c r="AS12" s="19" t="n">
        <v>0.280159116997811</v>
      </c>
      <c r="AT12" s="19" t="n">
        <v>0</v>
      </c>
      <c r="AU12" s="19"/>
      <c r="AV12" s="19" t="n">
        <v>0.202858351144557</v>
      </c>
      <c r="AW12" s="19" t="n">
        <v>0.190155808168828</v>
      </c>
      <c r="AX12" s="19" t="n">
        <v>0.231847079546499</v>
      </c>
      <c r="AY12" s="19" t="n">
        <v>0.312594010140767</v>
      </c>
      <c r="AZ12" s="19" t="n">
        <v>0.0577053699387718</v>
      </c>
      <c r="BA12" s="19" t="n">
        <v>0.17962817245371</v>
      </c>
      <c r="BB12" s="19"/>
      <c r="BC12" s="19" t="n">
        <v>0.0352931079715905</v>
      </c>
      <c r="BD12" s="19" t="n">
        <v>0.260716596740653</v>
      </c>
      <c r="BE12" s="19" t="n">
        <v>0.233513195154174</v>
      </c>
      <c r="BF12" s="19" t="n">
        <v>0.115947186573563</v>
      </c>
      <c r="BG12" s="19" t="n">
        <v>0.233829842817457</v>
      </c>
    </row>
    <row r="13">
      <c r="B13" s="20" t="s">
        <v>692</v>
      </c>
      <c r="C13" s="19" t="n">
        <v>0.190382312374915</v>
      </c>
      <c r="D13" s="19" t="n">
        <v>0.221272483019641</v>
      </c>
      <c r="E13" s="19" t="n">
        <v>0.160773411718036</v>
      </c>
      <c r="F13" s="19"/>
      <c r="G13" s="19" t="n">
        <v>0.0623862739062887</v>
      </c>
      <c r="H13" s="19" t="n">
        <v>0.306677679505292</v>
      </c>
      <c r="I13" s="19" t="n">
        <v>0.131669394606683</v>
      </c>
      <c r="J13" s="19" t="n">
        <v>0.298850597407407</v>
      </c>
      <c r="K13" s="19" t="n">
        <v>0.224030464841487</v>
      </c>
      <c r="L13" s="19" t="n">
        <v>0.111259753668619</v>
      </c>
      <c r="M13" s="19"/>
      <c r="N13" s="19" t="n">
        <v>0.177006651643757</v>
      </c>
      <c r="O13" s="19" t="n">
        <v>0.150207601293311</v>
      </c>
      <c r="P13" s="19" t="n">
        <v>0.245362942209407</v>
      </c>
      <c r="Q13" s="19" t="n">
        <v>0.20215229744294</v>
      </c>
      <c r="R13" s="19"/>
      <c r="S13" s="19" t="n">
        <v>0.0929580463516758</v>
      </c>
      <c r="T13" s="19" t="n">
        <v>0.133387486531969</v>
      </c>
      <c r="U13" s="19" t="n">
        <v>0.375636985669718</v>
      </c>
      <c r="V13" s="19" t="n">
        <v>0.201685734481753</v>
      </c>
      <c r="W13" s="19" t="n">
        <v>0.305948614914987</v>
      </c>
      <c r="X13" s="19" t="n">
        <v>0.216897905343041</v>
      </c>
      <c r="Y13" s="19" t="n">
        <v>0.156140093646743</v>
      </c>
      <c r="Z13" s="19" t="n">
        <v>0.233096296489638</v>
      </c>
      <c r="AA13" s="19" t="n">
        <v>0.180456143055301</v>
      </c>
      <c r="AB13" s="19" t="n">
        <v>0.234302040891633</v>
      </c>
      <c r="AC13" s="19" t="n">
        <v>0</v>
      </c>
      <c r="AD13" s="19" t="n">
        <v>0.263517235082015</v>
      </c>
      <c r="AE13" s="19"/>
      <c r="AF13" s="19" t="n">
        <v>0.1698684809064</v>
      </c>
      <c r="AG13" s="19" t="n">
        <v>0.287635714686803</v>
      </c>
      <c r="AH13" s="19" t="n">
        <v>0.0581371832702411</v>
      </c>
      <c r="AI13" s="19"/>
      <c r="AJ13" s="19" t="n">
        <v>0.203490433717776</v>
      </c>
      <c r="AK13" s="19" t="n">
        <v>0.17140831011389</v>
      </c>
      <c r="AL13" s="19" t="n">
        <v>0.374227454628898</v>
      </c>
      <c r="AM13" s="19" t="n">
        <v>0.461828268750486</v>
      </c>
      <c r="AN13" s="19" t="n">
        <v>0.157974654179533</v>
      </c>
      <c r="AO13" s="19"/>
      <c r="AP13" s="19" t="n">
        <v>0.232224833480981</v>
      </c>
      <c r="AQ13" s="19" t="n">
        <v>0.241633854127471</v>
      </c>
      <c r="AR13" s="19" t="n">
        <v>0.137914649368417</v>
      </c>
      <c r="AS13" s="19" t="n">
        <v>0.222084303372052</v>
      </c>
      <c r="AT13" s="19" t="n">
        <v>0.105958233346848</v>
      </c>
      <c r="AU13" s="19"/>
      <c r="AV13" s="19" t="n">
        <v>0.17479784775631</v>
      </c>
      <c r="AW13" s="19" t="n">
        <v>0.260507503569295</v>
      </c>
      <c r="AX13" s="19" t="n">
        <v>0.187135764991145</v>
      </c>
      <c r="AY13" s="19" t="n">
        <v>0.208139775868921</v>
      </c>
      <c r="AZ13" s="19" t="n">
        <v>0.175711912481587</v>
      </c>
      <c r="BA13" s="19" t="n">
        <v>0.0936321756515791</v>
      </c>
      <c r="BB13" s="19"/>
      <c r="BC13" s="19" t="n">
        <v>0.397673332851747</v>
      </c>
      <c r="BD13" s="19" t="n">
        <v>0.148791704068587</v>
      </c>
      <c r="BE13" s="19" t="n">
        <v>0.165468852208638</v>
      </c>
      <c r="BF13" s="19" t="n">
        <v>0.167720787862486</v>
      </c>
      <c r="BG13" s="19" t="n">
        <v>0</v>
      </c>
    </row>
    <row r="14">
      <c r="B14" s="20" t="s">
        <v>598</v>
      </c>
      <c r="C14" s="19" t="n">
        <v>0.169322380334038</v>
      </c>
      <c r="D14" s="19" t="n">
        <v>0.193103783325897</v>
      </c>
      <c r="E14" s="19" t="n">
        <v>0.14652738814168</v>
      </c>
      <c r="F14" s="19"/>
      <c r="G14" s="19" t="n">
        <v>0.135367827470857</v>
      </c>
      <c r="H14" s="19" t="n">
        <v>0.137240772437639</v>
      </c>
      <c r="I14" s="19" t="n">
        <v>0.376899872539733</v>
      </c>
      <c r="J14" s="19" t="n">
        <v>0.0403963271160962</v>
      </c>
      <c r="K14" s="19" t="n">
        <v>0.139826861538417</v>
      </c>
      <c r="L14" s="19" t="n">
        <v>0.169601102607713</v>
      </c>
      <c r="M14" s="19"/>
      <c r="N14" s="19" t="n">
        <v>0.189539673777103</v>
      </c>
      <c r="O14" s="19" t="n">
        <v>0.191206132922844</v>
      </c>
      <c r="P14" s="19" t="n">
        <v>0.187706084389049</v>
      </c>
      <c r="Q14" s="19" t="n">
        <v>0.107857721049387</v>
      </c>
      <c r="R14" s="19"/>
      <c r="S14" s="19" t="n">
        <v>0.269528717653019</v>
      </c>
      <c r="T14" s="19" t="n">
        <v>0.223274481044636</v>
      </c>
      <c r="U14" s="19" t="n">
        <v>0</v>
      </c>
      <c r="V14" s="19" t="n">
        <v>0.264462671379136</v>
      </c>
      <c r="W14" s="19" t="n">
        <v>0.32406512637936</v>
      </c>
      <c r="X14" s="19" t="n">
        <v>0.0952991857813162</v>
      </c>
      <c r="Y14" s="19" t="n">
        <v>0.153043195293619</v>
      </c>
      <c r="Z14" s="19" t="n">
        <v>0.142038777989495</v>
      </c>
      <c r="AA14" s="19" t="n">
        <v>0.207292973986514</v>
      </c>
      <c r="AB14" s="19" t="n">
        <v>0</v>
      </c>
      <c r="AC14" s="19" t="n">
        <v>0</v>
      </c>
      <c r="AD14" s="19" t="n">
        <v>0.186601427525758</v>
      </c>
      <c r="AE14" s="19"/>
      <c r="AF14" s="19" t="n">
        <v>0.170039722390062</v>
      </c>
      <c r="AG14" s="19" t="n">
        <v>0.132117010058911</v>
      </c>
      <c r="AH14" s="19" t="n">
        <v>0.264410582620312</v>
      </c>
      <c r="AI14" s="19"/>
      <c r="AJ14" s="19" t="n">
        <v>0.220102766637033</v>
      </c>
      <c r="AK14" s="19" t="n">
        <v>0.186862842320844</v>
      </c>
      <c r="AL14" s="19" t="n">
        <v>0</v>
      </c>
      <c r="AM14" s="19" t="n">
        <v>0</v>
      </c>
      <c r="AN14" s="19" t="n">
        <v>0.102785602800136</v>
      </c>
      <c r="AO14" s="19"/>
      <c r="AP14" s="19" t="n">
        <v>0.136440343259663</v>
      </c>
      <c r="AQ14" s="19" t="n">
        <v>0.112852597587373</v>
      </c>
      <c r="AR14" s="19" t="n">
        <v>0.220219068263965</v>
      </c>
      <c r="AS14" s="19" t="n">
        <v>0.270487761932291</v>
      </c>
      <c r="AT14" s="19" t="n">
        <v>0.396224991916339</v>
      </c>
      <c r="AU14" s="19"/>
      <c r="AV14" s="19" t="n">
        <v>0.153876688894278</v>
      </c>
      <c r="AW14" s="19" t="n">
        <v>0.160700832550925</v>
      </c>
      <c r="AX14" s="19" t="n">
        <v>0.305233143435766</v>
      </c>
      <c r="AY14" s="19" t="n">
        <v>0.143169711117221</v>
      </c>
      <c r="AZ14" s="19" t="n">
        <v>0.33973718276412</v>
      </c>
      <c r="BA14" s="19" t="n">
        <v>0.112253887481717</v>
      </c>
      <c r="BB14" s="19"/>
      <c r="BC14" s="19" t="n">
        <v>0.228748460737126</v>
      </c>
      <c r="BD14" s="19" t="n">
        <v>0.105759832442481</v>
      </c>
      <c r="BE14" s="19" t="n">
        <v>0.203436611565854</v>
      </c>
      <c r="BF14" s="19" t="n">
        <v>0.174067983822584</v>
      </c>
      <c r="BG14" s="19" t="n">
        <v>0.447325334541452</v>
      </c>
    </row>
    <row r="15">
      <c r="B15" s="20" t="s">
        <v>726</v>
      </c>
      <c r="C15" s="19" t="n">
        <v>0.200989045172401</v>
      </c>
      <c r="D15" s="19" t="n">
        <v>0.21350765990474</v>
      </c>
      <c r="E15" s="19" t="n">
        <v>0.188989680577279</v>
      </c>
      <c r="F15" s="19"/>
      <c r="G15" s="19" t="n">
        <v>0.0683290715603112</v>
      </c>
      <c r="H15" s="19" t="n">
        <v>0.246002188583605</v>
      </c>
      <c r="I15" s="19" t="n">
        <v>0.0884023445857967</v>
      </c>
      <c r="J15" s="19" t="n">
        <v>0.207884941255832</v>
      </c>
      <c r="K15" s="19" t="n">
        <v>0.327187979255395</v>
      </c>
      <c r="L15" s="19" t="n">
        <v>0.269711461033504</v>
      </c>
      <c r="M15" s="19"/>
      <c r="N15" s="19" t="n">
        <v>0.123462405612334</v>
      </c>
      <c r="O15" s="19" t="n">
        <v>0.161341338747258</v>
      </c>
      <c r="P15" s="19" t="n">
        <v>0.214822722195546</v>
      </c>
      <c r="Q15" s="19" t="n">
        <v>0.310383911566685</v>
      </c>
      <c r="R15" s="19"/>
      <c r="S15" s="19" t="n">
        <v>0</v>
      </c>
      <c r="T15" s="19" t="n">
        <v>0.357842204147428</v>
      </c>
      <c r="U15" s="19" t="n">
        <v>0.428630061715373</v>
      </c>
      <c r="V15" s="19" t="n">
        <v>0</v>
      </c>
      <c r="W15" s="19" t="n">
        <v>0</v>
      </c>
      <c r="X15" s="19" t="n">
        <v>0.290953443426387</v>
      </c>
      <c r="Y15" s="19" t="n">
        <v>0.188210391623866</v>
      </c>
      <c r="Z15" s="19" t="n">
        <v>0.386653660706255</v>
      </c>
      <c r="AA15" s="19" t="n">
        <v>0.171631563576737</v>
      </c>
      <c r="AB15" s="19" t="n">
        <v>0.258785916147699</v>
      </c>
      <c r="AC15" s="19" t="n">
        <v>0</v>
      </c>
      <c r="AD15" s="19" t="n">
        <v>0.129088088375088</v>
      </c>
      <c r="AE15" s="19"/>
      <c r="AF15" s="19" t="n">
        <v>0.251270334225887</v>
      </c>
      <c r="AG15" s="19" t="n">
        <v>0.163643368170011</v>
      </c>
      <c r="AH15" s="19" t="n">
        <v>0.172868385896333</v>
      </c>
      <c r="AI15" s="19"/>
      <c r="AJ15" s="19" t="n">
        <v>0.16750141315002</v>
      </c>
      <c r="AK15" s="19" t="n">
        <v>0.188109956547504</v>
      </c>
      <c r="AL15" s="19" t="n">
        <v>0.154188403940283</v>
      </c>
      <c r="AM15" s="19" t="n">
        <v>0</v>
      </c>
      <c r="AN15" s="19" t="n">
        <v>0.0850062859980738</v>
      </c>
      <c r="AO15" s="19"/>
      <c r="AP15" s="19" t="n">
        <v>0.219953326847553</v>
      </c>
      <c r="AQ15" s="19" t="n">
        <v>0.197326057378998</v>
      </c>
      <c r="AR15" s="19" t="n">
        <v>0.111734440779153</v>
      </c>
      <c r="AS15" s="19" t="n">
        <v>0.227268817697846</v>
      </c>
      <c r="AT15" s="19" t="n">
        <v>0.139803062644297</v>
      </c>
      <c r="AU15" s="19"/>
      <c r="AV15" s="19" t="n">
        <v>0.20465741535389</v>
      </c>
      <c r="AW15" s="19" t="n">
        <v>0.142558770347733</v>
      </c>
      <c r="AX15" s="19" t="n">
        <v>0.204774660419293</v>
      </c>
      <c r="AY15" s="19" t="n">
        <v>0.170938065110804</v>
      </c>
      <c r="AZ15" s="19" t="n">
        <v>0.119872041424882</v>
      </c>
      <c r="BA15" s="19" t="n">
        <v>0.289610934447754</v>
      </c>
      <c r="BB15" s="19"/>
      <c r="BC15" s="19" t="n">
        <v>0.238030746643209</v>
      </c>
      <c r="BD15" s="19" t="n">
        <v>0.178259477926158</v>
      </c>
      <c r="BE15" s="19" t="n">
        <v>0.0654882903971067</v>
      </c>
      <c r="BF15" s="19" t="n">
        <v>0.278414384733194</v>
      </c>
      <c r="BG15" s="19" t="n">
        <v>0.318844822641091</v>
      </c>
    </row>
    <row r="16">
      <c r="B16" s="20" t="s">
        <v>100</v>
      </c>
      <c r="C16" s="21" t="n">
        <v>0.092080311941979</v>
      </c>
      <c r="D16" s="21" t="n">
        <v>0.0479191712156866</v>
      </c>
      <c r="E16" s="21" t="n">
        <v>0.134409726165609</v>
      </c>
      <c r="F16" s="21"/>
      <c r="G16" s="21" t="n">
        <v>0.154194635807464</v>
      </c>
      <c r="H16" s="21" t="n">
        <v>0.0991517983367851</v>
      </c>
      <c r="I16" s="21" t="n">
        <v>0.0888557149366163</v>
      </c>
      <c r="J16" s="21" t="n">
        <v>0.167674729268125</v>
      </c>
      <c r="K16" s="21" t="n">
        <v>0.0558116307754166</v>
      </c>
      <c r="L16" s="21" t="n">
        <v>0</v>
      </c>
      <c r="M16" s="21"/>
      <c r="N16" s="21" t="n">
        <v>0.114873390450611</v>
      </c>
      <c r="O16" s="21" t="n">
        <v>0.117725053699335</v>
      </c>
      <c r="P16" s="21" t="n">
        <v>0.0401714360145946</v>
      </c>
      <c r="Q16" s="21" t="n">
        <v>0.0855881237071744</v>
      </c>
      <c r="R16" s="21"/>
      <c r="S16" s="21" t="n">
        <v>0.0564694920040763</v>
      </c>
      <c r="T16" s="21" t="n">
        <v>0.0554928298507557</v>
      </c>
      <c r="U16" s="21" t="n">
        <v>0</v>
      </c>
      <c r="V16" s="21" t="n">
        <v>0.117152242158294</v>
      </c>
      <c r="W16" s="21" t="n">
        <v>0</v>
      </c>
      <c r="X16" s="21" t="n">
        <v>0</v>
      </c>
      <c r="Y16" s="21" t="n">
        <v>0.261006735766806</v>
      </c>
      <c r="Z16" s="21" t="n">
        <v>0</v>
      </c>
      <c r="AA16" s="21" t="n">
        <v>0.127041494223169</v>
      </c>
      <c r="AB16" s="21" t="n">
        <v>0.168456804896468</v>
      </c>
      <c r="AC16" s="21" t="n">
        <v>0</v>
      </c>
      <c r="AD16" s="21" t="n">
        <v>0</v>
      </c>
      <c r="AE16" s="21"/>
      <c r="AF16" s="21" t="n">
        <v>0.0393881341414165</v>
      </c>
      <c r="AG16" s="21" t="n">
        <v>0.0940630443867582</v>
      </c>
      <c r="AH16" s="21" t="n">
        <v>0.232309280969475</v>
      </c>
      <c r="AI16" s="21"/>
      <c r="AJ16" s="21" t="n">
        <v>0.0387523138123035</v>
      </c>
      <c r="AK16" s="21" t="n">
        <v>0.0756418977251017</v>
      </c>
      <c r="AL16" s="21" t="n">
        <v>0.471584141430819</v>
      </c>
      <c r="AM16" s="21" t="n">
        <v>0</v>
      </c>
      <c r="AN16" s="21" t="n">
        <v>0.304043149928959</v>
      </c>
      <c r="AO16" s="21"/>
      <c r="AP16" s="21" t="n">
        <v>0.0405458887681</v>
      </c>
      <c r="AQ16" s="21" t="n">
        <v>0.0996954541387936</v>
      </c>
      <c r="AR16" s="21" t="n">
        <v>0.239322095545154</v>
      </c>
      <c r="AS16" s="21" t="n">
        <v>0</v>
      </c>
      <c r="AT16" s="21" t="n">
        <v>0.10440736534364</v>
      </c>
      <c r="AU16" s="21"/>
      <c r="AV16" s="21" t="n">
        <v>0.0734324679444032</v>
      </c>
      <c r="AW16" s="21" t="n">
        <v>0.0524701689633191</v>
      </c>
      <c r="AX16" s="21" t="n">
        <v>0.0710093516072961</v>
      </c>
      <c r="AY16" s="21" t="n">
        <v>0.0842588745128982</v>
      </c>
      <c r="AZ16" s="21" t="n">
        <v>0.0895225311006175</v>
      </c>
      <c r="BA16" s="21" t="n">
        <v>0.144970537118593</v>
      </c>
      <c r="BB16" s="21"/>
      <c r="BC16" s="21" t="n">
        <v>0.0315327297162873</v>
      </c>
      <c r="BD16" s="21" t="n">
        <v>0.032984384766068</v>
      </c>
      <c r="BE16" s="21" t="n">
        <v>0.22780306987658</v>
      </c>
      <c r="BF16" s="21" t="n">
        <v>0.137429779376523</v>
      </c>
      <c r="BG16" s="21" t="n">
        <v>0</v>
      </c>
    </row>
    <row r="17">
      <c r="B17" s="18" t="s">
        <v>748</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51</v>
      </c>
      <c r="E7" s="11" t="n">
        <v>65</v>
      </c>
      <c r="F7" s="11"/>
      <c r="G7" s="11" t="n">
        <v>10</v>
      </c>
      <c r="H7" s="11" t="n">
        <v>20</v>
      </c>
      <c r="I7" s="11" t="n">
        <v>21</v>
      </c>
      <c r="J7" s="11" t="n">
        <v>21</v>
      </c>
      <c r="K7" s="11" t="n">
        <v>18</v>
      </c>
      <c r="L7" s="11" t="n">
        <v>26</v>
      </c>
      <c r="M7" s="11"/>
      <c r="N7" s="11" t="n">
        <v>37</v>
      </c>
      <c r="O7" s="11" t="n">
        <v>27</v>
      </c>
      <c r="P7" s="11" t="n">
        <v>29</v>
      </c>
      <c r="Q7" s="11" t="n">
        <v>23</v>
      </c>
      <c r="R7" s="11"/>
      <c r="S7" s="11" t="n">
        <v>13</v>
      </c>
      <c r="T7" s="11" t="n">
        <v>15</v>
      </c>
      <c r="U7" s="11" t="n">
        <v>10</v>
      </c>
      <c r="V7" s="11" t="n">
        <v>5</v>
      </c>
      <c r="W7" s="11" t="n">
        <v>11</v>
      </c>
      <c r="X7" s="11" t="n">
        <v>4</v>
      </c>
      <c r="Y7" s="11" t="n">
        <v>9</v>
      </c>
      <c r="Z7" s="11" t="n">
        <v>4</v>
      </c>
      <c r="AA7" s="11" t="n">
        <v>17</v>
      </c>
      <c r="AB7" s="11" t="n">
        <v>16</v>
      </c>
      <c r="AC7" s="11" t="n">
        <v>5</v>
      </c>
      <c r="AD7" s="11" t="n">
        <v>7</v>
      </c>
      <c r="AE7" s="11"/>
      <c r="AF7" s="11" t="n">
        <v>45</v>
      </c>
      <c r="AG7" s="11" t="n">
        <v>46</v>
      </c>
      <c r="AH7" s="11" t="n">
        <v>15</v>
      </c>
      <c r="AI7" s="11"/>
      <c r="AJ7" s="11" t="n">
        <v>43</v>
      </c>
      <c r="AK7" s="11" t="n">
        <v>32</v>
      </c>
      <c r="AL7" s="11" t="n">
        <v>6</v>
      </c>
      <c r="AM7" s="11" t="n">
        <v>1</v>
      </c>
      <c r="AN7" s="11" t="n">
        <v>14</v>
      </c>
      <c r="AO7" s="11"/>
      <c r="AP7" s="11" t="n">
        <v>18</v>
      </c>
      <c r="AQ7" s="11" t="n">
        <v>40</v>
      </c>
      <c r="AR7" s="11" t="n">
        <v>11</v>
      </c>
      <c r="AS7" s="11" t="n">
        <v>21</v>
      </c>
      <c r="AT7" s="11" t="n">
        <v>4</v>
      </c>
      <c r="AU7" s="11"/>
      <c r="AV7" s="11" t="n">
        <v>33</v>
      </c>
      <c r="AW7" s="11" t="n">
        <v>19</v>
      </c>
      <c r="AX7" s="11" t="n">
        <v>12</v>
      </c>
      <c r="AY7" s="11" t="n">
        <v>23</v>
      </c>
      <c r="AZ7" s="11" t="n">
        <v>4</v>
      </c>
      <c r="BA7" s="11" t="n">
        <v>7</v>
      </c>
      <c r="BB7" s="11"/>
      <c r="BC7" s="11" t="n">
        <v>23</v>
      </c>
      <c r="BD7" s="11" t="n">
        <v>26</v>
      </c>
      <c r="BE7" s="11" t="n">
        <v>39</v>
      </c>
      <c r="BF7" s="11" t="n">
        <v>14</v>
      </c>
      <c r="BG7" s="11" t="n">
        <v>1</v>
      </c>
    </row>
    <row r="8" ht="30" customHeight="1">
      <c r="B8" s="12" t="s">
        <v>20</v>
      </c>
      <c r="C8" s="12" t="n">
        <v>115</v>
      </c>
      <c r="D8" s="12" t="n">
        <v>50</v>
      </c>
      <c r="E8" s="12" t="n">
        <v>65</v>
      </c>
      <c r="F8" s="12"/>
      <c r="G8" s="12" t="n">
        <v>10</v>
      </c>
      <c r="H8" s="12" t="n">
        <v>21</v>
      </c>
      <c r="I8" s="12" t="n">
        <v>21</v>
      </c>
      <c r="J8" s="12" t="n">
        <v>20</v>
      </c>
      <c r="K8" s="12" t="n">
        <v>17</v>
      </c>
      <c r="L8" s="12" t="n">
        <v>25</v>
      </c>
      <c r="M8" s="12"/>
      <c r="N8" s="12" t="n">
        <v>36</v>
      </c>
      <c r="O8" s="12" t="n">
        <v>30</v>
      </c>
      <c r="P8" s="12" t="n">
        <v>27</v>
      </c>
      <c r="Q8" s="12" t="n">
        <v>21</v>
      </c>
      <c r="R8" s="12"/>
      <c r="S8" s="12" t="n">
        <v>13</v>
      </c>
      <c r="T8" s="12" t="n">
        <v>16</v>
      </c>
      <c r="U8" s="12" t="n">
        <v>10</v>
      </c>
      <c r="V8" s="12" t="n">
        <v>6</v>
      </c>
      <c r="W8" s="12" t="n">
        <v>12</v>
      </c>
      <c r="X8" s="12" t="n">
        <v>5</v>
      </c>
      <c r="Y8" s="12" t="n">
        <v>8</v>
      </c>
      <c r="Z8" s="12" t="n">
        <v>4</v>
      </c>
      <c r="AA8" s="12" t="n">
        <v>17</v>
      </c>
      <c r="AB8" s="12" t="n">
        <v>14</v>
      </c>
      <c r="AC8" s="12" t="n">
        <v>4</v>
      </c>
      <c r="AD8" s="12" t="n">
        <v>7</v>
      </c>
      <c r="AE8" s="12"/>
      <c r="AF8" s="12" t="n">
        <v>45</v>
      </c>
      <c r="AG8" s="12" t="n">
        <v>45</v>
      </c>
      <c r="AH8" s="12" t="n">
        <v>15</v>
      </c>
      <c r="AI8" s="12"/>
      <c r="AJ8" s="12" t="n">
        <v>43</v>
      </c>
      <c r="AK8" s="12" t="n">
        <v>33</v>
      </c>
      <c r="AL8" s="12" t="n">
        <v>6</v>
      </c>
      <c r="AM8" s="12" t="n">
        <v>1</v>
      </c>
      <c r="AN8" s="12" t="n">
        <v>13</v>
      </c>
      <c r="AO8" s="12"/>
      <c r="AP8" s="12" t="n">
        <v>19</v>
      </c>
      <c r="AQ8" s="12" t="n">
        <v>40</v>
      </c>
      <c r="AR8" s="12" t="n">
        <v>11</v>
      </c>
      <c r="AS8" s="12" t="n">
        <v>20</v>
      </c>
      <c r="AT8" s="12" t="n">
        <v>4</v>
      </c>
      <c r="AU8" s="12"/>
      <c r="AV8" s="12" t="n">
        <v>34</v>
      </c>
      <c r="AW8" s="12" t="n">
        <v>20</v>
      </c>
      <c r="AX8" s="12" t="n">
        <v>11</v>
      </c>
      <c r="AY8" s="12" t="n">
        <v>22</v>
      </c>
      <c r="AZ8" s="12" t="n">
        <v>4</v>
      </c>
      <c r="BA8" s="12" t="n">
        <v>7</v>
      </c>
      <c r="BB8" s="12"/>
      <c r="BC8" s="12" t="n">
        <v>23</v>
      </c>
      <c r="BD8" s="12" t="n">
        <v>25</v>
      </c>
      <c r="BE8" s="12" t="n">
        <v>40</v>
      </c>
      <c r="BF8" s="12" t="n">
        <v>14</v>
      </c>
      <c r="BG8" s="12" t="n">
        <v>1</v>
      </c>
    </row>
    <row r="9">
      <c r="B9" s="20" t="s">
        <v>721</v>
      </c>
      <c r="C9" s="19" t="n">
        <v>0.0458472756519008</v>
      </c>
      <c r="D9" s="19" t="n">
        <v>0.0416746319448778</v>
      </c>
      <c r="E9" s="19" t="n">
        <v>0.0490694057293809</v>
      </c>
      <c r="F9" s="19"/>
      <c r="G9" s="19" t="n">
        <v>0</v>
      </c>
      <c r="H9" s="19" t="n">
        <v>0.0664821134278812</v>
      </c>
      <c r="I9" s="19" t="n">
        <v>0.0515779743941312</v>
      </c>
      <c r="J9" s="19" t="n">
        <v>0</v>
      </c>
      <c r="K9" s="19" t="n">
        <v>0.106758687440784</v>
      </c>
      <c r="L9" s="19" t="n">
        <v>0.0373496081699308</v>
      </c>
      <c r="M9" s="19"/>
      <c r="N9" s="19" t="n">
        <v>0.0298368350934122</v>
      </c>
      <c r="O9" s="19" t="n">
        <v>0.0464891332867461</v>
      </c>
      <c r="P9" s="19" t="n">
        <v>0</v>
      </c>
      <c r="Q9" s="19" t="n">
        <v>0.12989385427448</v>
      </c>
      <c r="R9" s="19"/>
      <c r="S9" s="19" t="n">
        <v>0</v>
      </c>
      <c r="T9" s="19" t="n">
        <v>0</v>
      </c>
      <c r="U9" s="19" t="n">
        <v>0.0986372921129496</v>
      </c>
      <c r="V9" s="19" t="n">
        <v>0</v>
      </c>
      <c r="W9" s="19" t="n">
        <v>0.120451047519119</v>
      </c>
      <c r="X9" s="19" t="n">
        <v>0</v>
      </c>
      <c r="Y9" s="19" t="n">
        <v>0</v>
      </c>
      <c r="Z9" s="19" t="n">
        <v>0.260784864091528</v>
      </c>
      <c r="AA9" s="19" t="n">
        <v>0.0572977399315713</v>
      </c>
      <c r="AB9" s="19" t="n">
        <v>0.0595100536724233</v>
      </c>
      <c r="AC9" s="19" t="n">
        <v>0</v>
      </c>
      <c r="AD9" s="19" t="n">
        <v>0</v>
      </c>
      <c r="AE9" s="19"/>
      <c r="AF9" s="19" t="n">
        <v>0.0702943868806192</v>
      </c>
      <c r="AG9" s="19" t="n">
        <v>0.0463556959716542</v>
      </c>
      <c r="AH9" s="19" t="n">
        <v>0</v>
      </c>
      <c r="AI9" s="19"/>
      <c r="AJ9" s="19" t="n">
        <v>0.042994386126967</v>
      </c>
      <c r="AK9" s="19" t="n">
        <v>0.0755867818664179</v>
      </c>
      <c r="AL9" s="19" t="n">
        <v>0</v>
      </c>
      <c r="AM9" s="19" t="n">
        <v>0</v>
      </c>
      <c r="AN9" s="19" t="n">
        <v>0</v>
      </c>
      <c r="AO9" s="19"/>
      <c r="AP9" s="19" t="n">
        <v>0.0746820371011263</v>
      </c>
      <c r="AQ9" s="19" t="n">
        <v>0.0481499220513225</v>
      </c>
      <c r="AR9" s="19" t="n">
        <v>0</v>
      </c>
      <c r="AS9" s="19" t="n">
        <v>0.0957710338827244</v>
      </c>
      <c r="AT9" s="19" t="n">
        <v>0</v>
      </c>
      <c r="AU9" s="19"/>
      <c r="AV9" s="19" t="n">
        <v>0.0739959898120476</v>
      </c>
      <c r="AW9" s="19" t="n">
        <v>0.0425964244644998</v>
      </c>
      <c r="AX9" s="19" t="n">
        <v>0</v>
      </c>
      <c r="AY9" s="19" t="n">
        <v>0.0883149224835603</v>
      </c>
      <c r="AZ9" s="19" t="n">
        <v>0</v>
      </c>
      <c r="BA9" s="19" t="n">
        <v>0</v>
      </c>
      <c r="BB9" s="19"/>
      <c r="BC9" s="19" t="n">
        <v>0.119657841149635</v>
      </c>
      <c r="BD9" s="19" t="n">
        <v>0</v>
      </c>
      <c r="BE9" s="19" t="n">
        <v>0.0275445223718691</v>
      </c>
      <c r="BF9" s="19" t="n">
        <v>0.0994611252148958</v>
      </c>
      <c r="BG9" s="19" t="n">
        <v>0</v>
      </c>
    </row>
    <row r="10">
      <c r="B10" s="20" t="s">
        <v>689</v>
      </c>
      <c r="C10" s="19" t="n">
        <v>0.0901124709196545</v>
      </c>
      <c r="D10" s="19" t="n">
        <v>0.0671568031129278</v>
      </c>
      <c r="E10" s="19" t="n">
        <v>0.107838917959502</v>
      </c>
      <c r="F10" s="19"/>
      <c r="G10" s="19" t="n">
        <v>0.214081884107129</v>
      </c>
      <c r="H10" s="19" t="n">
        <v>0.110566915322212</v>
      </c>
      <c r="I10" s="19" t="n">
        <v>0.144028500508845</v>
      </c>
      <c r="J10" s="19" t="n">
        <v>0</v>
      </c>
      <c r="K10" s="19" t="n">
        <v>0.114159941111689</v>
      </c>
      <c r="L10" s="19" t="n">
        <v>0.0367934794803984</v>
      </c>
      <c r="M10" s="19"/>
      <c r="N10" s="19" t="n">
        <v>0.145039655020394</v>
      </c>
      <c r="O10" s="19" t="n">
        <v>0.0356896046695397</v>
      </c>
      <c r="P10" s="19" t="n">
        <v>0.0732053615870398</v>
      </c>
      <c r="Q10" s="19" t="n">
        <v>0.0942243468009938</v>
      </c>
      <c r="R10" s="19"/>
      <c r="S10" s="19" t="n">
        <v>0.250484167580988</v>
      </c>
      <c r="T10" s="19" t="n">
        <v>0.063480303091437</v>
      </c>
      <c r="U10" s="19" t="n">
        <v>0</v>
      </c>
      <c r="V10" s="19" t="n">
        <v>0.194640796727947</v>
      </c>
      <c r="W10" s="19" t="n">
        <v>0.176702076830954</v>
      </c>
      <c r="X10" s="19" t="n">
        <v>0</v>
      </c>
      <c r="Y10" s="19" t="n">
        <v>0</v>
      </c>
      <c r="Z10" s="19" t="n">
        <v>0</v>
      </c>
      <c r="AA10" s="19" t="n">
        <v>0.122520863830773</v>
      </c>
      <c r="AB10" s="19" t="n">
        <v>0</v>
      </c>
      <c r="AC10" s="19" t="n">
        <v>0</v>
      </c>
      <c r="AD10" s="19" t="n">
        <v>0.139634483889463</v>
      </c>
      <c r="AE10" s="19"/>
      <c r="AF10" s="19" t="n">
        <v>0.0622240976295555</v>
      </c>
      <c r="AG10" s="19" t="n">
        <v>0.0689477527237094</v>
      </c>
      <c r="AH10" s="19" t="n">
        <v>0.230002053645308</v>
      </c>
      <c r="AI10" s="19"/>
      <c r="AJ10" s="19" t="n">
        <v>0.103655241993002</v>
      </c>
      <c r="AK10" s="19" t="n">
        <v>0.061731948038143</v>
      </c>
      <c r="AL10" s="19" t="n">
        <v>0.166610326160437</v>
      </c>
      <c r="AM10" s="19" t="n">
        <v>0</v>
      </c>
      <c r="AN10" s="19" t="n">
        <v>0.150327604906273</v>
      </c>
      <c r="AO10" s="19"/>
      <c r="AP10" s="19" t="n">
        <v>0.0604151263892258</v>
      </c>
      <c r="AQ10" s="19" t="n">
        <v>0.104363927029934</v>
      </c>
      <c r="AR10" s="19" t="n">
        <v>0.0948022536870685</v>
      </c>
      <c r="AS10" s="19" t="n">
        <v>0.102426067603057</v>
      </c>
      <c r="AT10" s="19" t="n">
        <v>0</v>
      </c>
      <c r="AU10" s="19"/>
      <c r="AV10" s="19" t="n">
        <v>0.0882737262767018</v>
      </c>
      <c r="AW10" s="19" t="n">
        <v>0.0579621169031624</v>
      </c>
      <c r="AX10" s="19" t="n">
        <v>0.0890460036928754</v>
      </c>
      <c r="AY10" s="19" t="n">
        <v>0.0944518384518722</v>
      </c>
      <c r="AZ10" s="19" t="n">
        <v>0.277814390163173</v>
      </c>
      <c r="BA10" s="19" t="n">
        <v>0</v>
      </c>
      <c r="BB10" s="19"/>
      <c r="BC10" s="19" t="n">
        <v>0.0403022496806291</v>
      </c>
      <c r="BD10" s="19" t="n">
        <v>0.0359512180816028</v>
      </c>
      <c r="BE10" s="19" t="n">
        <v>0.13674294198537</v>
      </c>
      <c r="BF10" s="19" t="n">
        <v>0.148816664579522</v>
      </c>
      <c r="BG10" s="19" t="n">
        <v>0</v>
      </c>
    </row>
    <row r="11">
      <c r="B11" s="20" t="s">
        <v>690</v>
      </c>
      <c r="C11" s="19" t="n">
        <v>0.246187381913298</v>
      </c>
      <c r="D11" s="19" t="n">
        <v>0.28928253743748</v>
      </c>
      <c r="E11" s="19" t="n">
        <v>0.212909151956966</v>
      </c>
      <c r="F11" s="19"/>
      <c r="G11" s="19" t="n">
        <v>0.408379187564376</v>
      </c>
      <c r="H11" s="19" t="n">
        <v>0.118095109457975</v>
      </c>
      <c r="I11" s="19" t="n">
        <v>0.156490399837516</v>
      </c>
      <c r="J11" s="19" t="n">
        <v>0.155468620274814</v>
      </c>
      <c r="K11" s="19" t="n">
        <v>0.275397660659382</v>
      </c>
      <c r="L11" s="19" t="n">
        <v>0.417228500101435</v>
      </c>
      <c r="M11" s="19"/>
      <c r="N11" s="19" t="n">
        <v>0.284955159842177</v>
      </c>
      <c r="O11" s="19" t="n">
        <v>0.226075480603527</v>
      </c>
      <c r="P11" s="19" t="n">
        <v>0.283101589115173</v>
      </c>
      <c r="Q11" s="19" t="n">
        <v>0.16193889982407</v>
      </c>
      <c r="R11" s="19"/>
      <c r="S11" s="19" t="n">
        <v>0</v>
      </c>
      <c r="T11" s="19" t="n">
        <v>0.39252726802047</v>
      </c>
      <c r="U11" s="19" t="n">
        <v>0.292055451005293</v>
      </c>
      <c r="V11" s="19" t="n">
        <v>0.437240043461262</v>
      </c>
      <c r="W11" s="19" t="n">
        <v>0.0851962878001328</v>
      </c>
      <c r="X11" s="19" t="n">
        <v>0</v>
      </c>
      <c r="Y11" s="19" t="n">
        <v>0.772051365914785</v>
      </c>
      <c r="Z11" s="19" t="n">
        <v>0</v>
      </c>
      <c r="AA11" s="19" t="n">
        <v>0.296754843778146</v>
      </c>
      <c r="AB11" s="19" t="n">
        <v>0.135540488737784</v>
      </c>
      <c r="AC11" s="19" t="n">
        <v>0.149535104768971</v>
      </c>
      <c r="AD11" s="19" t="n">
        <v>0.23993363297012</v>
      </c>
      <c r="AE11" s="19"/>
      <c r="AF11" s="19" t="n">
        <v>0.259735335062498</v>
      </c>
      <c r="AG11" s="19" t="n">
        <v>0.214937338197691</v>
      </c>
      <c r="AH11" s="19" t="n">
        <v>0.257947435017958</v>
      </c>
      <c r="AI11" s="19"/>
      <c r="AJ11" s="19" t="n">
        <v>0.357598778296831</v>
      </c>
      <c r="AK11" s="19" t="n">
        <v>0.220467598122875</v>
      </c>
      <c r="AL11" s="19" t="n">
        <v>0.167137227440222</v>
      </c>
      <c r="AM11" s="19" t="n">
        <v>0</v>
      </c>
      <c r="AN11" s="19" t="n">
        <v>0.152923798712003</v>
      </c>
      <c r="AO11" s="19"/>
      <c r="AP11" s="19" t="n">
        <v>0.390233904967475</v>
      </c>
      <c r="AQ11" s="19" t="n">
        <v>0.246924003083918</v>
      </c>
      <c r="AR11" s="19" t="n">
        <v>0.274469419006698</v>
      </c>
      <c r="AS11" s="19" t="n">
        <v>0.162441041668726</v>
      </c>
      <c r="AT11" s="19" t="n">
        <v>0</v>
      </c>
      <c r="AU11" s="19"/>
      <c r="AV11" s="19" t="n">
        <v>0.206956252241325</v>
      </c>
      <c r="AW11" s="19" t="n">
        <v>0.374389404957632</v>
      </c>
      <c r="AX11" s="19" t="n">
        <v>0.348488172388422</v>
      </c>
      <c r="AY11" s="19" t="n">
        <v>0.236899336637763</v>
      </c>
      <c r="AZ11" s="19" t="n">
        <v>0</v>
      </c>
      <c r="BA11" s="19" t="n">
        <v>0.253720385669631</v>
      </c>
      <c r="BB11" s="19"/>
      <c r="BC11" s="19" t="n">
        <v>0.449991699103812</v>
      </c>
      <c r="BD11" s="19" t="n">
        <v>0.238496141067216</v>
      </c>
      <c r="BE11" s="19" t="n">
        <v>0.166035795884078</v>
      </c>
      <c r="BF11" s="19" t="n">
        <v>0.195626821451068</v>
      </c>
      <c r="BG11" s="19" t="n">
        <v>0</v>
      </c>
    </row>
    <row r="12">
      <c r="B12" s="20" t="s">
        <v>691</v>
      </c>
      <c r="C12" s="19" t="n">
        <v>0.311793962332784</v>
      </c>
      <c r="D12" s="19" t="n">
        <v>0.341282195705061</v>
      </c>
      <c r="E12" s="19" t="n">
        <v>0.289023045295068</v>
      </c>
      <c r="F12" s="19"/>
      <c r="G12" s="19" t="n">
        <v>0.312473565797668</v>
      </c>
      <c r="H12" s="19" t="n">
        <v>0.309779203024873</v>
      </c>
      <c r="I12" s="19" t="n">
        <v>0.356933110303896</v>
      </c>
      <c r="J12" s="19" t="n">
        <v>0.467413342695446</v>
      </c>
      <c r="K12" s="19" t="n">
        <v>0.174958953790419</v>
      </c>
      <c r="L12" s="19" t="n">
        <v>0.243238000306956</v>
      </c>
      <c r="M12" s="19"/>
      <c r="N12" s="19" t="n">
        <v>0.260472102789678</v>
      </c>
      <c r="O12" s="19" t="n">
        <v>0.372800349487729</v>
      </c>
      <c r="P12" s="19" t="n">
        <v>0.333142640106125</v>
      </c>
      <c r="Q12" s="19" t="n">
        <v>0.286688830640493</v>
      </c>
      <c r="R12" s="19"/>
      <c r="S12" s="19" t="n">
        <v>0.382339684690473</v>
      </c>
      <c r="T12" s="19" t="n">
        <v>0.285559157435003</v>
      </c>
      <c r="U12" s="19" t="n">
        <v>0.392886896541454</v>
      </c>
      <c r="V12" s="19" t="n">
        <v>0</v>
      </c>
      <c r="W12" s="19" t="n">
        <v>0.536716748572518</v>
      </c>
      <c r="X12" s="19" t="n">
        <v>0.757031360732903</v>
      </c>
      <c r="Y12" s="19" t="n">
        <v>0</v>
      </c>
      <c r="Z12" s="19" t="n">
        <v>0</v>
      </c>
      <c r="AA12" s="19" t="n">
        <v>0.299661309818011</v>
      </c>
      <c r="AB12" s="19" t="n">
        <v>0.402715309006243</v>
      </c>
      <c r="AC12" s="19" t="n">
        <v>0.197604042944693</v>
      </c>
      <c r="AD12" s="19" t="n">
        <v>0.17376048217938</v>
      </c>
      <c r="AE12" s="19"/>
      <c r="AF12" s="19" t="n">
        <v>0.303929980929536</v>
      </c>
      <c r="AG12" s="19" t="n">
        <v>0.316309402908514</v>
      </c>
      <c r="AH12" s="19" t="n">
        <v>0.244856229597827</v>
      </c>
      <c r="AI12" s="19"/>
      <c r="AJ12" s="19" t="n">
        <v>0.211184819992333</v>
      </c>
      <c r="AK12" s="19" t="n">
        <v>0.361819195151852</v>
      </c>
      <c r="AL12" s="19" t="n">
        <v>0.145466816451311</v>
      </c>
      <c r="AM12" s="19" t="n">
        <v>1</v>
      </c>
      <c r="AN12" s="19" t="n">
        <v>0.411635112783926</v>
      </c>
      <c r="AO12" s="19"/>
      <c r="AP12" s="19" t="n">
        <v>0.068612459793827</v>
      </c>
      <c r="AQ12" s="19" t="n">
        <v>0.335915737454742</v>
      </c>
      <c r="AR12" s="19" t="n">
        <v>0.266028184570252</v>
      </c>
      <c r="AS12" s="19" t="n">
        <v>0.425107347398084</v>
      </c>
      <c r="AT12" s="19" t="n">
        <v>0.819179901752427</v>
      </c>
      <c r="AU12" s="19"/>
      <c r="AV12" s="19" t="n">
        <v>0.337615151444773</v>
      </c>
      <c r="AW12" s="19" t="n">
        <v>0.229509492963879</v>
      </c>
      <c r="AX12" s="19" t="n">
        <v>0.164327728707751</v>
      </c>
      <c r="AY12" s="19" t="n">
        <v>0.392011247144174</v>
      </c>
      <c r="AZ12" s="19" t="n">
        <v>0.533599323115273</v>
      </c>
      <c r="BA12" s="19" t="n">
        <v>0.303256026666896</v>
      </c>
      <c r="BB12" s="19"/>
      <c r="BC12" s="19" t="n">
        <v>0.161407863568796</v>
      </c>
      <c r="BD12" s="19" t="n">
        <v>0.326465443096551</v>
      </c>
      <c r="BE12" s="19" t="n">
        <v>0.404008620801878</v>
      </c>
      <c r="BF12" s="19" t="n">
        <v>0.228350932972688</v>
      </c>
      <c r="BG12" s="19" t="n">
        <v>1</v>
      </c>
    </row>
    <row r="13">
      <c r="B13" s="20" t="s">
        <v>692</v>
      </c>
      <c r="C13" s="19" t="n">
        <v>0.134826485727027</v>
      </c>
      <c r="D13" s="19" t="n">
        <v>0.103709950391109</v>
      </c>
      <c r="E13" s="19" t="n">
        <v>0.158854783241164</v>
      </c>
      <c r="F13" s="19"/>
      <c r="G13" s="19" t="n">
        <v>0.0650653625308265</v>
      </c>
      <c r="H13" s="19" t="n">
        <v>0.0935914367720762</v>
      </c>
      <c r="I13" s="19" t="n">
        <v>0.122783113196622</v>
      </c>
      <c r="J13" s="19" t="n">
        <v>0.19043809945572</v>
      </c>
      <c r="K13" s="19" t="n">
        <v>0.142615523677447</v>
      </c>
      <c r="L13" s="19" t="n">
        <v>0.15594934722182</v>
      </c>
      <c r="M13" s="19"/>
      <c r="N13" s="19" t="n">
        <v>0.116981089406013</v>
      </c>
      <c r="O13" s="19" t="n">
        <v>0.0680931745608735</v>
      </c>
      <c r="P13" s="19" t="n">
        <v>0.196471261365494</v>
      </c>
      <c r="Q13" s="19" t="n">
        <v>0.18162315391038</v>
      </c>
      <c r="R13" s="19"/>
      <c r="S13" s="19" t="n">
        <v>0.188073361980207</v>
      </c>
      <c r="T13" s="19" t="n">
        <v>0.126428847089286</v>
      </c>
      <c r="U13" s="19" t="n">
        <v>0.103428261531146</v>
      </c>
      <c r="V13" s="19" t="n">
        <v>0</v>
      </c>
      <c r="W13" s="19" t="n">
        <v>0.0809338392772762</v>
      </c>
      <c r="X13" s="19" t="n">
        <v>0.242968639267097</v>
      </c>
      <c r="Y13" s="19" t="n">
        <v>0.106057084221655</v>
      </c>
      <c r="Z13" s="19" t="n">
        <v>0.247357505324995</v>
      </c>
      <c r="AA13" s="19" t="n">
        <v>0.112579404294376</v>
      </c>
      <c r="AB13" s="19" t="n">
        <v>0.121424663248928</v>
      </c>
      <c r="AC13" s="19" t="n">
        <v>0.39262431069773</v>
      </c>
      <c r="AD13" s="19" t="n">
        <v>0.135453340062932</v>
      </c>
      <c r="AE13" s="19"/>
      <c r="AF13" s="19" t="n">
        <v>0.11399943904772</v>
      </c>
      <c r="AG13" s="19" t="n">
        <v>0.194237339796797</v>
      </c>
      <c r="AH13" s="19" t="n">
        <v>0.0652507805741967</v>
      </c>
      <c r="AI13" s="19"/>
      <c r="AJ13" s="19" t="n">
        <v>0.135033697975593</v>
      </c>
      <c r="AK13" s="19" t="n">
        <v>0.192695230481415</v>
      </c>
      <c r="AL13" s="19" t="n">
        <v>0</v>
      </c>
      <c r="AM13" s="19" t="n">
        <v>0</v>
      </c>
      <c r="AN13" s="19" t="n">
        <v>0</v>
      </c>
      <c r="AO13" s="19"/>
      <c r="AP13" s="19" t="n">
        <v>0.249514356390815</v>
      </c>
      <c r="AQ13" s="19" t="n">
        <v>0.119961773350345</v>
      </c>
      <c r="AR13" s="19" t="n">
        <v>0.188958785236273</v>
      </c>
      <c r="AS13" s="19" t="n">
        <v>0</v>
      </c>
      <c r="AT13" s="19" t="n">
        <v>0.180820098247572</v>
      </c>
      <c r="AU13" s="19"/>
      <c r="AV13" s="19" t="n">
        <v>0.116071978546108</v>
      </c>
      <c r="AW13" s="19" t="n">
        <v>0.194012709601861</v>
      </c>
      <c r="AX13" s="19" t="n">
        <v>0.23306748812849</v>
      </c>
      <c r="AY13" s="19" t="n">
        <v>0.0400189888657614</v>
      </c>
      <c r="AZ13" s="19" t="n">
        <v>0.188586286721554</v>
      </c>
      <c r="BA13" s="19" t="n">
        <v>0.134296062937974</v>
      </c>
      <c r="BB13" s="19"/>
      <c r="BC13" s="19" t="n">
        <v>0.123636536052948</v>
      </c>
      <c r="BD13" s="19" t="n">
        <v>0.221521413775417</v>
      </c>
      <c r="BE13" s="19" t="n">
        <v>0.0905680838620846</v>
      </c>
      <c r="BF13" s="19" t="n">
        <v>0.194656680223991</v>
      </c>
      <c r="BG13" s="19" t="n">
        <v>0</v>
      </c>
    </row>
    <row r="14">
      <c r="B14" s="20" t="s">
        <v>598</v>
      </c>
      <c r="C14" s="19" t="n">
        <v>0.0619015327506161</v>
      </c>
      <c r="D14" s="19" t="n">
        <v>0.0610404941960444</v>
      </c>
      <c r="E14" s="19" t="n">
        <v>0.0625664297366411</v>
      </c>
      <c r="F14" s="19"/>
      <c r="G14" s="19" t="n">
        <v>0</v>
      </c>
      <c r="H14" s="19" t="n">
        <v>0.0900620123152024</v>
      </c>
      <c r="I14" s="19" t="n">
        <v>0.0436700758052466</v>
      </c>
      <c r="J14" s="19" t="n">
        <v>0.10294333432731</v>
      </c>
      <c r="K14" s="19" t="n">
        <v>0.060253575187569</v>
      </c>
      <c r="L14" s="19" t="n">
        <v>0.0457643380118813</v>
      </c>
      <c r="M14" s="19"/>
      <c r="N14" s="19" t="n">
        <v>0.0828504008899131</v>
      </c>
      <c r="O14" s="19" t="n">
        <v>0.0702765775231029</v>
      </c>
      <c r="P14" s="19" t="n">
        <v>0.073347189748118</v>
      </c>
      <c r="Q14" s="19" t="n">
        <v>0</v>
      </c>
      <c r="R14" s="19"/>
      <c r="S14" s="19" t="n">
        <v>0</v>
      </c>
      <c r="T14" s="19" t="n">
        <v>0.132004424363803</v>
      </c>
      <c r="U14" s="19" t="n">
        <v>0</v>
      </c>
      <c r="V14" s="19" t="n">
        <v>0.18964885823013</v>
      </c>
      <c r="W14" s="19" t="n">
        <v>0</v>
      </c>
      <c r="X14" s="19" t="n">
        <v>0</v>
      </c>
      <c r="Y14" s="19" t="n">
        <v>0</v>
      </c>
      <c r="Z14" s="19" t="n">
        <v>0.260209023561042</v>
      </c>
      <c r="AA14" s="19" t="n">
        <v>0.0555929191735617</v>
      </c>
      <c r="AB14" s="19" t="n">
        <v>0.0578636264894788</v>
      </c>
      <c r="AC14" s="19" t="n">
        <v>0.260236541588607</v>
      </c>
      <c r="AD14" s="19" t="n">
        <v>0</v>
      </c>
      <c r="AE14" s="19"/>
      <c r="AF14" s="19" t="n">
        <v>0.0949852309359099</v>
      </c>
      <c r="AG14" s="19" t="n">
        <v>0.0625115799207158</v>
      </c>
      <c r="AH14" s="19" t="n">
        <v>0</v>
      </c>
      <c r="AI14" s="19"/>
      <c r="AJ14" s="19" t="n">
        <v>0.101039753190168</v>
      </c>
      <c r="AK14" s="19" t="n">
        <v>0.0280104064761666</v>
      </c>
      <c r="AL14" s="19" t="n">
        <v>0.176967728189704</v>
      </c>
      <c r="AM14" s="19" t="n">
        <v>0</v>
      </c>
      <c r="AN14" s="19" t="n">
        <v>0</v>
      </c>
      <c r="AO14" s="19"/>
      <c r="AP14" s="19" t="n">
        <v>0.0541931775275964</v>
      </c>
      <c r="AQ14" s="19" t="n">
        <v>0.023113266059148</v>
      </c>
      <c r="AR14" s="19" t="n">
        <v>0.100695676245836</v>
      </c>
      <c r="AS14" s="19" t="n">
        <v>0.104193374956422</v>
      </c>
      <c r="AT14" s="19" t="n">
        <v>0</v>
      </c>
      <c r="AU14" s="19"/>
      <c r="AV14" s="19" t="n">
        <v>0.0274209021876957</v>
      </c>
      <c r="AW14" s="19" t="n">
        <v>0.0519927951647645</v>
      </c>
      <c r="AX14" s="19" t="n">
        <v>0.0945815865141863</v>
      </c>
      <c r="AY14" s="19" t="n">
        <v>0.0468111778537117</v>
      </c>
      <c r="AZ14" s="19" t="n">
        <v>0</v>
      </c>
      <c r="BA14" s="19" t="n">
        <v>0.164706386745872</v>
      </c>
      <c r="BB14" s="19"/>
      <c r="BC14" s="19" t="n">
        <v>0</v>
      </c>
      <c r="BD14" s="19" t="n">
        <v>0.0328788135905105</v>
      </c>
      <c r="BE14" s="19" t="n">
        <v>0.102498051299338</v>
      </c>
      <c r="BF14" s="19" t="n">
        <v>0</v>
      </c>
      <c r="BG14" s="19" t="n">
        <v>0</v>
      </c>
    </row>
    <row r="15">
      <c r="B15" s="20" t="s">
        <v>722</v>
      </c>
      <c r="C15" s="19" t="n">
        <v>0.0500388592951753</v>
      </c>
      <c r="D15" s="19" t="n">
        <v>0.0755922415963408</v>
      </c>
      <c r="E15" s="19" t="n">
        <v>0.0303064480290627</v>
      </c>
      <c r="F15" s="19"/>
      <c r="G15" s="19" t="n">
        <v>0</v>
      </c>
      <c r="H15" s="19" t="n">
        <v>0.101616829616017</v>
      </c>
      <c r="I15" s="19" t="n">
        <v>0.0436700758052466</v>
      </c>
      <c r="J15" s="19" t="n">
        <v>0.0362714383046597</v>
      </c>
      <c r="K15" s="19" t="n">
        <v>0.0666824055085673</v>
      </c>
      <c r="L15" s="19" t="n">
        <v>0.0317128792296693</v>
      </c>
      <c r="M15" s="19"/>
      <c r="N15" s="19" t="n">
        <v>0.0538326977247103</v>
      </c>
      <c r="O15" s="19" t="n">
        <v>0.0379622301531754</v>
      </c>
      <c r="P15" s="19" t="n">
        <v>0.0407319580780505</v>
      </c>
      <c r="Q15" s="19" t="n">
        <v>0.0722541870028859</v>
      </c>
      <c r="R15" s="19"/>
      <c r="S15" s="19" t="n">
        <v>0</v>
      </c>
      <c r="T15" s="19" t="n">
        <v>0</v>
      </c>
      <c r="U15" s="19" t="n">
        <v>0.112992098809157</v>
      </c>
      <c r="V15" s="19" t="n">
        <v>0.178470301580662</v>
      </c>
      <c r="W15" s="19" t="n">
        <v>0</v>
      </c>
      <c r="X15" s="19" t="n">
        <v>0</v>
      </c>
      <c r="Y15" s="19" t="n">
        <v>0</v>
      </c>
      <c r="Z15" s="19" t="n">
        <v>0</v>
      </c>
      <c r="AA15" s="19" t="n">
        <v>0.0555929191735617</v>
      </c>
      <c r="AB15" s="19" t="n">
        <v>0.110613682722094</v>
      </c>
      <c r="AC15" s="19" t="n">
        <v>0</v>
      </c>
      <c r="AD15" s="19" t="n">
        <v>0.157797700419302</v>
      </c>
      <c r="AE15" s="19"/>
      <c r="AF15" s="19" t="n">
        <v>0.0494583344171077</v>
      </c>
      <c r="AG15" s="19" t="n">
        <v>0.0575207255563704</v>
      </c>
      <c r="AH15" s="19" t="n">
        <v>0.0631135521273881</v>
      </c>
      <c r="AI15" s="19"/>
      <c r="AJ15" s="19" t="n">
        <v>0.0257562260159658</v>
      </c>
      <c r="AK15" s="19" t="n">
        <v>0.05968883986313</v>
      </c>
      <c r="AL15" s="19" t="n">
        <v>0.131889115968826</v>
      </c>
      <c r="AM15" s="19" t="n">
        <v>0</v>
      </c>
      <c r="AN15" s="19" t="n">
        <v>0</v>
      </c>
      <c r="AO15" s="19"/>
      <c r="AP15" s="19" t="n">
        <v>0</v>
      </c>
      <c r="AQ15" s="19" t="n">
        <v>0.0446701433021348</v>
      </c>
      <c r="AR15" s="19" t="n">
        <v>0.0750456812538725</v>
      </c>
      <c r="AS15" s="19" t="n">
        <v>0.110061134490987</v>
      </c>
      <c r="AT15" s="19" t="n">
        <v>0</v>
      </c>
      <c r="AU15" s="19"/>
      <c r="AV15" s="19" t="n">
        <v>0.0584326343488292</v>
      </c>
      <c r="AW15" s="19" t="n">
        <v>0</v>
      </c>
      <c r="AX15" s="19" t="n">
        <v>0.0704890205682759</v>
      </c>
      <c r="AY15" s="19" t="n">
        <v>0.101492488563158</v>
      </c>
      <c r="AZ15" s="19" t="n">
        <v>0</v>
      </c>
      <c r="BA15" s="19" t="n">
        <v>0</v>
      </c>
      <c r="BB15" s="19"/>
      <c r="BC15" s="19" t="n">
        <v>0.0491857045223798</v>
      </c>
      <c r="BD15" s="19" t="n">
        <v>0.0745958499221762</v>
      </c>
      <c r="BE15" s="19" t="n">
        <v>0.0263754084846527</v>
      </c>
      <c r="BF15" s="19" t="n">
        <v>0.0655452473404326</v>
      </c>
      <c r="BG15" s="19" t="n">
        <v>0</v>
      </c>
    </row>
    <row r="16">
      <c r="B16" s="20" t="s">
        <v>100</v>
      </c>
      <c r="C16" s="21" t="n">
        <v>0.0592920314095436</v>
      </c>
      <c r="D16" s="21" t="n">
        <v>0.0202611456161598</v>
      </c>
      <c r="E16" s="21" t="n">
        <v>0.0894318180522141</v>
      </c>
      <c r="F16" s="21"/>
      <c r="G16" s="21" t="n">
        <v>0</v>
      </c>
      <c r="H16" s="21" t="n">
        <v>0.109806380063763</v>
      </c>
      <c r="I16" s="21" t="n">
        <v>0.0808467501484964</v>
      </c>
      <c r="J16" s="21" t="n">
        <v>0.0474651649420512</v>
      </c>
      <c r="K16" s="21" t="n">
        <v>0.0591732526241429</v>
      </c>
      <c r="L16" s="21" t="n">
        <v>0.0319638474779086</v>
      </c>
      <c r="M16" s="21"/>
      <c r="N16" s="21" t="n">
        <v>0.0260320592337019</v>
      </c>
      <c r="O16" s="21" t="n">
        <v>0.142613449715306</v>
      </c>
      <c r="P16" s="21" t="n">
        <v>0</v>
      </c>
      <c r="Q16" s="21" t="n">
        <v>0.0733767275466971</v>
      </c>
      <c r="R16" s="21"/>
      <c r="S16" s="21" t="n">
        <v>0.179102785748332</v>
      </c>
      <c r="T16" s="21" t="n">
        <v>0</v>
      </c>
      <c r="U16" s="21" t="n">
        <v>0</v>
      </c>
      <c r="V16" s="21" t="n">
        <v>0</v>
      </c>
      <c r="W16" s="21" t="n">
        <v>0</v>
      </c>
      <c r="X16" s="21" t="n">
        <v>0</v>
      </c>
      <c r="Y16" s="21" t="n">
        <v>0.121891549863561</v>
      </c>
      <c r="Z16" s="21" t="n">
        <v>0.231648607022436</v>
      </c>
      <c r="AA16" s="21" t="n">
        <v>0</v>
      </c>
      <c r="AB16" s="21" t="n">
        <v>0.112332176123049</v>
      </c>
      <c r="AC16" s="21" t="n">
        <v>0</v>
      </c>
      <c r="AD16" s="21" t="n">
        <v>0.153420360478802</v>
      </c>
      <c r="AE16" s="21"/>
      <c r="AF16" s="21" t="n">
        <v>0.0453731950970537</v>
      </c>
      <c r="AG16" s="21" t="n">
        <v>0.0391801649245489</v>
      </c>
      <c r="AH16" s="21" t="n">
        <v>0.138829949037321</v>
      </c>
      <c r="AI16" s="21"/>
      <c r="AJ16" s="21" t="n">
        <v>0.0227370964091414</v>
      </c>
      <c r="AK16" s="21" t="n">
        <v>0</v>
      </c>
      <c r="AL16" s="21" t="n">
        <v>0.2119287857895</v>
      </c>
      <c r="AM16" s="21" t="n">
        <v>0</v>
      </c>
      <c r="AN16" s="21" t="n">
        <v>0.285113483597798</v>
      </c>
      <c r="AO16" s="21"/>
      <c r="AP16" s="21" t="n">
        <v>0.102348937829934</v>
      </c>
      <c r="AQ16" s="21" t="n">
        <v>0.0769012276684558</v>
      </c>
      <c r="AR16" s="21" t="n">
        <v>0</v>
      </c>
      <c r="AS16" s="21" t="n">
        <v>0</v>
      </c>
      <c r="AT16" s="21" t="n">
        <v>0</v>
      </c>
      <c r="AU16" s="21"/>
      <c r="AV16" s="21" t="n">
        <v>0.0912333651425192</v>
      </c>
      <c r="AW16" s="21" t="n">
        <v>0.0495370559442012</v>
      </c>
      <c r="AX16" s="21" t="n">
        <v>0</v>
      </c>
      <c r="AY16" s="21" t="n">
        <v>0</v>
      </c>
      <c r="AZ16" s="21" t="n">
        <v>0</v>
      </c>
      <c r="BA16" s="21" t="n">
        <v>0.144021137979627</v>
      </c>
      <c r="BB16" s="21"/>
      <c r="BC16" s="21" t="n">
        <v>0.055818105921799</v>
      </c>
      <c r="BD16" s="21" t="n">
        <v>0.0700911204665263</v>
      </c>
      <c r="BE16" s="21" t="n">
        <v>0.0462265753107287</v>
      </c>
      <c r="BF16" s="21" t="n">
        <v>0.0675425282174031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116</v>
      </c>
      <c r="D7" s="11" t="n">
        <v>51</v>
      </c>
      <c r="E7" s="11" t="n">
        <v>65</v>
      </c>
      <c r="F7" s="11"/>
      <c r="G7" s="11" t="n">
        <v>10</v>
      </c>
      <c r="H7" s="11" t="n">
        <v>20</v>
      </c>
      <c r="I7" s="11" t="n">
        <v>21</v>
      </c>
      <c r="J7" s="11" t="n">
        <v>21</v>
      </c>
      <c r="K7" s="11" t="n">
        <v>18</v>
      </c>
      <c r="L7" s="11" t="n">
        <v>26</v>
      </c>
      <c r="M7" s="11"/>
      <c r="N7" s="11" t="n">
        <v>37</v>
      </c>
      <c r="O7" s="11" t="n">
        <v>27</v>
      </c>
      <c r="P7" s="11" t="n">
        <v>29</v>
      </c>
      <c r="Q7" s="11" t="n">
        <v>23</v>
      </c>
      <c r="R7" s="11"/>
      <c r="S7" s="11" t="n">
        <v>13</v>
      </c>
      <c r="T7" s="11" t="n">
        <v>15</v>
      </c>
      <c r="U7" s="11" t="n">
        <v>10</v>
      </c>
      <c r="V7" s="11" t="n">
        <v>5</v>
      </c>
      <c r="W7" s="11" t="n">
        <v>11</v>
      </c>
      <c r="X7" s="11" t="n">
        <v>4</v>
      </c>
      <c r="Y7" s="11" t="n">
        <v>9</v>
      </c>
      <c r="Z7" s="11" t="n">
        <v>4</v>
      </c>
      <c r="AA7" s="11" t="n">
        <v>17</v>
      </c>
      <c r="AB7" s="11" t="n">
        <v>16</v>
      </c>
      <c r="AC7" s="11" t="n">
        <v>5</v>
      </c>
      <c r="AD7" s="11" t="n">
        <v>7</v>
      </c>
      <c r="AE7" s="11"/>
      <c r="AF7" s="11" t="n">
        <v>45</v>
      </c>
      <c r="AG7" s="11" t="n">
        <v>46</v>
      </c>
      <c r="AH7" s="11" t="n">
        <v>15</v>
      </c>
      <c r="AI7" s="11"/>
      <c r="AJ7" s="11" t="n">
        <v>43</v>
      </c>
      <c r="AK7" s="11" t="n">
        <v>32</v>
      </c>
      <c r="AL7" s="11" t="n">
        <v>6</v>
      </c>
      <c r="AM7" s="11" t="n">
        <v>1</v>
      </c>
      <c r="AN7" s="11" t="n">
        <v>14</v>
      </c>
      <c r="AO7" s="11"/>
      <c r="AP7" s="11" t="n">
        <v>18</v>
      </c>
      <c r="AQ7" s="11" t="n">
        <v>40</v>
      </c>
      <c r="AR7" s="11" t="n">
        <v>11</v>
      </c>
      <c r="AS7" s="11" t="n">
        <v>21</v>
      </c>
      <c r="AT7" s="11" t="n">
        <v>4</v>
      </c>
      <c r="AU7" s="11"/>
      <c r="AV7" s="11" t="n">
        <v>33</v>
      </c>
      <c r="AW7" s="11" t="n">
        <v>19</v>
      </c>
      <c r="AX7" s="11" t="n">
        <v>12</v>
      </c>
      <c r="AY7" s="11" t="n">
        <v>23</v>
      </c>
      <c r="AZ7" s="11" t="n">
        <v>4</v>
      </c>
      <c r="BA7" s="11" t="n">
        <v>7</v>
      </c>
      <c r="BB7" s="11"/>
      <c r="BC7" s="11" t="n">
        <v>23</v>
      </c>
      <c r="BD7" s="11" t="n">
        <v>26</v>
      </c>
      <c r="BE7" s="11" t="n">
        <v>39</v>
      </c>
      <c r="BF7" s="11" t="n">
        <v>14</v>
      </c>
      <c r="BG7" s="11" t="n">
        <v>1</v>
      </c>
    </row>
    <row r="8" ht="30" customHeight="1">
      <c r="B8" s="12" t="s">
        <v>20</v>
      </c>
      <c r="C8" s="12" t="n">
        <v>115</v>
      </c>
      <c r="D8" s="12" t="n">
        <v>50</v>
      </c>
      <c r="E8" s="12" t="n">
        <v>65</v>
      </c>
      <c r="F8" s="12"/>
      <c r="G8" s="12" t="n">
        <v>10</v>
      </c>
      <c r="H8" s="12" t="n">
        <v>21</v>
      </c>
      <c r="I8" s="12" t="n">
        <v>21</v>
      </c>
      <c r="J8" s="12" t="n">
        <v>20</v>
      </c>
      <c r="K8" s="12" t="n">
        <v>17</v>
      </c>
      <c r="L8" s="12" t="n">
        <v>25</v>
      </c>
      <c r="M8" s="12"/>
      <c r="N8" s="12" t="n">
        <v>36</v>
      </c>
      <c r="O8" s="12" t="n">
        <v>30</v>
      </c>
      <c r="P8" s="12" t="n">
        <v>27</v>
      </c>
      <c r="Q8" s="12" t="n">
        <v>21</v>
      </c>
      <c r="R8" s="12"/>
      <c r="S8" s="12" t="n">
        <v>13</v>
      </c>
      <c r="T8" s="12" t="n">
        <v>16</v>
      </c>
      <c r="U8" s="12" t="n">
        <v>10</v>
      </c>
      <c r="V8" s="12" t="n">
        <v>6</v>
      </c>
      <c r="W8" s="12" t="n">
        <v>12</v>
      </c>
      <c r="X8" s="12" t="n">
        <v>5</v>
      </c>
      <c r="Y8" s="12" t="n">
        <v>8</v>
      </c>
      <c r="Z8" s="12" t="n">
        <v>4</v>
      </c>
      <c r="AA8" s="12" t="n">
        <v>17</v>
      </c>
      <c r="AB8" s="12" t="n">
        <v>14</v>
      </c>
      <c r="AC8" s="12" t="n">
        <v>4</v>
      </c>
      <c r="AD8" s="12" t="n">
        <v>7</v>
      </c>
      <c r="AE8" s="12"/>
      <c r="AF8" s="12" t="n">
        <v>45</v>
      </c>
      <c r="AG8" s="12" t="n">
        <v>45</v>
      </c>
      <c r="AH8" s="12" t="n">
        <v>15</v>
      </c>
      <c r="AI8" s="12"/>
      <c r="AJ8" s="12" t="n">
        <v>43</v>
      </c>
      <c r="AK8" s="12" t="n">
        <v>33</v>
      </c>
      <c r="AL8" s="12" t="n">
        <v>6</v>
      </c>
      <c r="AM8" s="12" t="n">
        <v>1</v>
      </c>
      <c r="AN8" s="12" t="n">
        <v>13</v>
      </c>
      <c r="AO8" s="12"/>
      <c r="AP8" s="12" t="n">
        <v>19</v>
      </c>
      <c r="AQ8" s="12" t="n">
        <v>40</v>
      </c>
      <c r="AR8" s="12" t="n">
        <v>11</v>
      </c>
      <c r="AS8" s="12" t="n">
        <v>20</v>
      </c>
      <c r="AT8" s="12" t="n">
        <v>4</v>
      </c>
      <c r="AU8" s="12"/>
      <c r="AV8" s="12" t="n">
        <v>34</v>
      </c>
      <c r="AW8" s="12" t="n">
        <v>20</v>
      </c>
      <c r="AX8" s="12" t="n">
        <v>11</v>
      </c>
      <c r="AY8" s="12" t="n">
        <v>22</v>
      </c>
      <c r="AZ8" s="12" t="n">
        <v>4</v>
      </c>
      <c r="BA8" s="12" t="n">
        <v>7</v>
      </c>
      <c r="BB8" s="12"/>
      <c r="BC8" s="12" t="n">
        <v>23</v>
      </c>
      <c r="BD8" s="12" t="n">
        <v>25</v>
      </c>
      <c r="BE8" s="12" t="n">
        <v>40</v>
      </c>
      <c r="BF8" s="12" t="n">
        <v>14</v>
      </c>
      <c r="BG8" s="12" t="n">
        <v>1</v>
      </c>
    </row>
    <row r="9">
      <c r="B9" s="20" t="s">
        <v>725</v>
      </c>
      <c r="C9" s="19" t="n">
        <v>0.0258009872224786</v>
      </c>
      <c r="D9" s="19" t="n">
        <v>0.0592131476195067</v>
      </c>
      <c r="E9" s="19" t="n">
        <v>0</v>
      </c>
      <c r="F9" s="19"/>
      <c r="G9" s="19" t="n">
        <v>0</v>
      </c>
      <c r="H9" s="19" t="n">
        <v>0</v>
      </c>
      <c r="I9" s="19" t="n">
        <v>0</v>
      </c>
      <c r="J9" s="19" t="n">
        <v>0.0893965799425689</v>
      </c>
      <c r="K9" s="19" t="n">
        <v>0.0666824055085673</v>
      </c>
      <c r="L9" s="19" t="n">
        <v>0</v>
      </c>
      <c r="M9" s="19"/>
      <c r="N9" s="19" t="n">
        <v>0</v>
      </c>
      <c r="O9" s="19" t="n">
        <v>0.0739365045218387</v>
      </c>
      <c r="P9" s="19" t="n">
        <v>0</v>
      </c>
      <c r="Q9" s="19" t="n">
        <v>0.0345454884908246</v>
      </c>
      <c r="R9" s="19"/>
      <c r="S9" s="19" t="n">
        <v>0</v>
      </c>
      <c r="T9" s="19" t="n">
        <v>0.0681224654999087</v>
      </c>
      <c r="U9" s="19" t="n">
        <v>0.112992098809157</v>
      </c>
      <c r="V9" s="19" t="n">
        <v>0</v>
      </c>
      <c r="W9" s="19" t="n">
        <v>0</v>
      </c>
      <c r="X9" s="19" t="n">
        <v>0</v>
      </c>
      <c r="Y9" s="19" t="n">
        <v>0</v>
      </c>
      <c r="Z9" s="19" t="n">
        <v>0</v>
      </c>
      <c r="AA9" s="19" t="n">
        <v>0</v>
      </c>
      <c r="AB9" s="19" t="n">
        <v>0.052885567769951</v>
      </c>
      <c r="AC9" s="19" t="n">
        <v>0</v>
      </c>
      <c r="AD9" s="19" t="n">
        <v>0</v>
      </c>
      <c r="AE9" s="19"/>
      <c r="AF9" s="19" t="n">
        <v>0.0252454776065858</v>
      </c>
      <c r="AG9" s="19" t="n">
        <v>0.040479434542653</v>
      </c>
      <c r="AH9" s="19" t="n">
        <v>0</v>
      </c>
      <c r="AI9" s="19"/>
      <c r="AJ9" s="19" t="n">
        <v>0</v>
      </c>
      <c r="AK9" s="19" t="n">
        <v>0</v>
      </c>
      <c r="AL9" s="19" t="n">
        <v>0.176967728189704</v>
      </c>
      <c r="AM9" s="19" t="n">
        <v>0</v>
      </c>
      <c r="AN9" s="19" t="n">
        <v>0</v>
      </c>
      <c r="AO9" s="19"/>
      <c r="AP9" s="19" t="n">
        <v>0</v>
      </c>
      <c r="AQ9" s="19" t="n">
        <v>0.0185301420910532</v>
      </c>
      <c r="AR9" s="19" t="n">
        <v>0.100695676245836</v>
      </c>
      <c r="AS9" s="19" t="n">
        <v>0.0561795284635897</v>
      </c>
      <c r="AT9" s="19" t="n">
        <v>0</v>
      </c>
      <c r="AU9" s="19"/>
      <c r="AV9" s="19" t="n">
        <v>0</v>
      </c>
      <c r="AW9" s="19" t="n">
        <v>0</v>
      </c>
      <c r="AX9" s="19" t="n">
        <v>0.0945815865141863</v>
      </c>
      <c r="AY9" s="19" t="n">
        <v>0.0518057548329325</v>
      </c>
      <c r="AZ9" s="19" t="n">
        <v>0</v>
      </c>
      <c r="BA9" s="19" t="n">
        <v>0</v>
      </c>
      <c r="BB9" s="19"/>
      <c r="BC9" s="19" t="n">
        <v>0.0491857045223798</v>
      </c>
      <c r="BD9" s="19" t="n">
        <v>0.0300502203167769</v>
      </c>
      <c r="BE9" s="19" t="n">
        <v>0.0273846796050693</v>
      </c>
      <c r="BF9" s="19" t="n">
        <v>0</v>
      </c>
      <c r="BG9" s="19" t="n">
        <v>0</v>
      </c>
    </row>
    <row r="10">
      <c r="B10" s="20" t="s">
        <v>689</v>
      </c>
      <c r="C10" s="19" t="n">
        <v>0.0277743010769669</v>
      </c>
      <c r="D10" s="19" t="n">
        <v>0.0232588744055359</v>
      </c>
      <c r="E10" s="19" t="n">
        <v>0.0312611293595221</v>
      </c>
      <c r="F10" s="19"/>
      <c r="G10" s="19" t="n">
        <v>0</v>
      </c>
      <c r="H10" s="19" t="n">
        <v>0.0516312885163213</v>
      </c>
      <c r="I10" s="19" t="n">
        <v>0.044526203684499</v>
      </c>
      <c r="J10" s="19" t="n">
        <v>0</v>
      </c>
      <c r="K10" s="19" t="n">
        <v>0</v>
      </c>
      <c r="L10" s="19" t="n">
        <v>0.0457643380118813</v>
      </c>
      <c r="M10" s="19"/>
      <c r="N10" s="19" t="n">
        <v>0.0297709522094186</v>
      </c>
      <c r="O10" s="19" t="n">
        <v>0</v>
      </c>
      <c r="P10" s="19" t="n">
        <v>0.0782287909031324</v>
      </c>
      <c r="Q10" s="19" t="n">
        <v>0</v>
      </c>
      <c r="R10" s="19"/>
      <c r="S10" s="19" t="n">
        <v>0</v>
      </c>
      <c r="T10" s="19" t="n">
        <v>0</v>
      </c>
      <c r="U10" s="19" t="n">
        <v>0</v>
      </c>
      <c r="V10" s="19" t="n">
        <v>0.18964885823013</v>
      </c>
      <c r="W10" s="19" t="n">
        <v>0.0809338392772762</v>
      </c>
      <c r="X10" s="19" t="n">
        <v>0</v>
      </c>
      <c r="Y10" s="19" t="n">
        <v>0</v>
      </c>
      <c r="Z10" s="19" t="n">
        <v>0.260209023561042</v>
      </c>
      <c r="AA10" s="19" t="n">
        <v>0</v>
      </c>
      <c r="AB10" s="19" t="n">
        <v>0</v>
      </c>
      <c r="AC10" s="19" t="n">
        <v>0</v>
      </c>
      <c r="AD10" s="19" t="n">
        <v>0</v>
      </c>
      <c r="AE10" s="19"/>
      <c r="AF10" s="19" t="n">
        <v>0.0497394003248076</v>
      </c>
      <c r="AG10" s="19" t="n">
        <v>0.0208877952732762</v>
      </c>
      <c r="AH10" s="19" t="n">
        <v>0</v>
      </c>
      <c r="AI10" s="19"/>
      <c r="AJ10" s="19" t="n">
        <v>0.0529098753893276</v>
      </c>
      <c r="AK10" s="19" t="n">
        <v>0</v>
      </c>
      <c r="AL10" s="19" t="n">
        <v>0</v>
      </c>
      <c r="AM10" s="19" t="n">
        <v>0</v>
      </c>
      <c r="AN10" s="19" t="n">
        <v>0</v>
      </c>
      <c r="AO10" s="19"/>
      <c r="AP10" s="19" t="n">
        <v>0.0501805846618539</v>
      </c>
      <c r="AQ10" s="19" t="n">
        <v>0</v>
      </c>
      <c r="AR10" s="19" t="n">
        <v>0</v>
      </c>
      <c r="AS10" s="19" t="n">
        <v>0.0534300976501141</v>
      </c>
      <c r="AT10" s="19" t="n">
        <v>0</v>
      </c>
      <c r="AU10" s="19"/>
      <c r="AV10" s="19" t="n">
        <v>0</v>
      </c>
      <c r="AW10" s="19" t="n">
        <v>0.0481431238875654</v>
      </c>
      <c r="AX10" s="19" t="n">
        <v>0</v>
      </c>
      <c r="AY10" s="19" t="n">
        <v>0</v>
      </c>
      <c r="AZ10" s="19" t="n">
        <v>0</v>
      </c>
      <c r="BA10" s="19" t="n">
        <v>0.164706386745872</v>
      </c>
      <c r="BB10" s="19"/>
      <c r="BC10" s="19" t="n">
        <v>0.0404723283244905</v>
      </c>
      <c r="BD10" s="19" t="n">
        <v>0</v>
      </c>
      <c r="BE10" s="19" t="n">
        <v>0</v>
      </c>
      <c r="BF10" s="19" t="n">
        <v>0</v>
      </c>
      <c r="BG10" s="19" t="n">
        <v>0</v>
      </c>
    </row>
    <row r="11">
      <c r="B11" s="20" t="s">
        <v>690</v>
      </c>
      <c r="C11" s="19" t="n">
        <v>0.147055677686473</v>
      </c>
      <c r="D11" s="19" t="n">
        <v>0.160228302457181</v>
      </c>
      <c r="E11" s="19" t="n">
        <v>0.136883730725936</v>
      </c>
      <c r="F11" s="19"/>
      <c r="G11" s="19" t="n">
        <v>0.32913723441072</v>
      </c>
      <c r="H11" s="19" t="n">
        <v>0.150208408688907</v>
      </c>
      <c r="I11" s="19" t="n">
        <v>0.138598771546548</v>
      </c>
      <c r="J11" s="19" t="n">
        <v>0.0977016108041991</v>
      </c>
      <c r="K11" s="19" t="n">
        <v>0.214240040604111</v>
      </c>
      <c r="L11" s="19" t="n">
        <v>0.0757771813777064</v>
      </c>
      <c r="M11" s="19"/>
      <c r="N11" s="19" t="n">
        <v>0.13081919038372</v>
      </c>
      <c r="O11" s="19" t="n">
        <v>0.222054242961493</v>
      </c>
      <c r="P11" s="19" t="n">
        <v>0.08919240283404</v>
      </c>
      <c r="Q11" s="19" t="n">
        <v>0.142013177614699</v>
      </c>
      <c r="R11" s="19"/>
      <c r="S11" s="19" t="n">
        <v>0.222978962181262</v>
      </c>
      <c r="T11" s="19" t="n">
        <v>0.132821328681265</v>
      </c>
      <c r="U11" s="19" t="n">
        <v>0</v>
      </c>
      <c r="V11" s="19" t="n">
        <v>0</v>
      </c>
      <c r="W11" s="19" t="n">
        <v>0.213496608974404</v>
      </c>
      <c r="X11" s="19" t="n">
        <v>0.242968639267097</v>
      </c>
      <c r="Y11" s="19" t="n">
        <v>0</v>
      </c>
      <c r="Z11" s="19" t="n">
        <v>0.247357505324995</v>
      </c>
      <c r="AA11" s="19" t="n">
        <v>0.132046486197529</v>
      </c>
      <c r="AB11" s="19" t="n">
        <v>0.1141936222438</v>
      </c>
      <c r="AC11" s="19" t="n">
        <v>0.652860852286336</v>
      </c>
      <c r="AD11" s="19" t="n">
        <v>0.135453340062932</v>
      </c>
      <c r="AE11" s="19"/>
      <c r="AF11" s="19" t="n">
        <v>0.163905837153908</v>
      </c>
      <c r="AG11" s="19" t="n">
        <v>0.139080116244701</v>
      </c>
      <c r="AH11" s="19" t="n">
        <v>0</v>
      </c>
      <c r="AI11" s="19"/>
      <c r="AJ11" s="19" t="n">
        <v>0.138004430063029</v>
      </c>
      <c r="AK11" s="19" t="n">
        <v>0.254761592064794</v>
      </c>
      <c r="AL11" s="19" t="n">
        <v>0</v>
      </c>
      <c r="AM11" s="19" t="n">
        <v>0</v>
      </c>
      <c r="AN11" s="19" t="n">
        <v>0.0601002449744238</v>
      </c>
      <c r="AO11" s="19"/>
      <c r="AP11" s="19" t="n">
        <v>0.17090267599289</v>
      </c>
      <c r="AQ11" s="19" t="n">
        <v>0.159999803525902</v>
      </c>
      <c r="AR11" s="19" t="n">
        <v>0</v>
      </c>
      <c r="AS11" s="19" t="n">
        <v>0.191904913173664</v>
      </c>
      <c r="AT11" s="19" t="n">
        <v>0</v>
      </c>
      <c r="AU11" s="19"/>
      <c r="AV11" s="19" t="n">
        <v>0.23407828332287</v>
      </c>
      <c r="AW11" s="19" t="n">
        <v>0.0923138335259029</v>
      </c>
      <c r="AX11" s="19" t="n">
        <v>0</v>
      </c>
      <c r="AY11" s="19" t="n">
        <v>0.176964441585753</v>
      </c>
      <c r="AZ11" s="19" t="n">
        <v>0</v>
      </c>
      <c r="BA11" s="19" t="n">
        <v>0.144495133193528</v>
      </c>
      <c r="BB11" s="19"/>
      <c r="BC11" s="19" t="n">
        <v>0.0338958434351763</v>
      </c>
      <c r="BD11" s="19" t="n">
        <v>0.233870031952242</v>
      </c>
      <c r="BE11" s="19" t="n">
        <v>0.100397412730555</v>
      </c>
      <c r="BF11" s="19" t="n">
        <v>0.298299715989713</v>
      </c>
      <c r="BG11" s="19" t="n">
        <v>1</v>
      </c>
    </row>
    <row r="12">
      <c r="B12" s="20" t="s">
        <v>691</v>
      </c>
      <c r="C12" s="19" t="n">
        <v>0.233419653974236</v>
      </c>
      <c r="D12" s="19" t="n">
        <v>0.198279559425898</v>
      </c>
      <c r="E12" s="19" t="n">
        <v>0.260554957997229</v>
      </c>
      <c r="F12" s="19"/>
      <c r="G12" s="19" t="n">
        <v>0.257876801453573</v>
      </c>
      <c r="H12" s="19" t="n">
        <v>0.238565316008159</v>
      </c>
      <c r="I12" s="19" t="n">
        <v>0.124516825953743</v>
      </c>
      <c r="J12" s="19" t="n">
        <v>0.27085017956952</v>
      </c>
      <c r="K12" s="19" t="n">
        <v>0.175166067990397</v>
      </c>
      <c r="L12" s="19" t="n">
        <v>0.31938037965014</v>
      </c>
      <c r="M12" s="19"/>
      <c r="N12" s="19" t="n">
        <v>0.232038278342496</v>
      </c>
      <c r="O12" s="19" t="n">
        <v>0.218507987841215</v>
      </c>
      <c r="P12" s="19" t="n">
        <v>0.303322513722987</v>
      </c>
      <c r="Q12" s="19" t="n">
        <v>0.16886515082274</v>
      </c>
      <c r="R12" s="19"/>
      <c r="S12" s="19" t="n">
        <v>0.349565832419414</v>
      </c>
      <c r="T12" s="19" t="n">
        <v>0.257488076546552</v>
      </c>
      <c r="U12" s="19" t="n">
        <v>0.279953986958854</v>
      </c>
      <c r="V12" s="19" t="n">
        <v>0.423691610582113</v>
      </c>
      <c r="W12" s="19" t="n">
        <v>0.256167389769629</v>
      </c>
      <c r="X12" s="19" t="n">
        <v>0</v>
      </c>
      <c r="Y12" s="19" t="n">
        <v>0.198330243510998</v>
      </c>
      <c r="Z12" s="19" t="n">
        <v>0</v>
      </c>
      <c r="AA12" s="19" t="n">
        <v>0.282606100030861</v>
      </c>
      <c r="AB12" s="19" t="n">
        <v>0.184740046251709</v>
      </c>
      <c r="AC12" s="19" t="n">
        <v>0</v>
      </c>
      <c r="AD12" s="19" t="n">
        <v>0.153420360478802</v>
      </c>
      <c r="AE12" s="19"/>
      <c r="AF12" s="19" t="n">
        <v>0.238865259163194</v>
      </c>
      <c r="AG12" s="19" t="n">
        <v>0.192956480104741</v>
      </c>
      <c r="AH12" s="19" t="n">
        <v>0.398495984028418</v>
      </c>
      <c r="AI12" s="19"/>
      <c r="AJ12" s="19" t="n">
        <v>0.261724400625872</v>
      </c>
      <c r="AK12" s="19" t="n">
        <v>0.233811712089955</v>
      </c>
      <c r="AL12" s="19" t="n">
        <v>0.166610326160437</v>
      </c>
      <c r="AM12" s="19" t="n">
        <v>0</v>
      </c>
      <c r="AN12" s="19" t="n">
        <v>0.266321877317644</v>
      </c>
      <c r="AO12" s="19"/>
      <c r="AP12" s="19" t="n">
        <v>0.18444708604704</v>
      </c>
      <c r="AQ12" s="19" t="n">
        <v>0.180632118525685</v>
      </c>
      <c r="AR12" s="19" t="n">
        <v>0.448129143755629</v>
      </c>
      <c r="AS12" s="19" t="n">
        <v>0.28141453784737</v>
      </c>
      <c r="AT12" s="19" t="n">
        <v>0</v>
      </c>
      <c r="AU12" s="19"/>
      <c r="AV12" s="19" t="n">
        <v>0.206176978024411</v>
      </c>
      <c r="AW12" s="19" t="n">
        <v>0.176958060056509</v>
      </c>
      <c r="AX12" s="19" t="n">
        <v>0.390953787649663</v>
      </c>
      <c r="AY12" s="19" t="n">
        <v>0.305592898032818</v>
      </c>
      <c r="AZ12" s="19" t="n">
        <v>0.277814390163173</v>
      </c>
      <c r="BA12" s="19" t="n">
        <v>0</v>
      </c>
      <c r="BB12" s="19"/>
      <c r="BC12" s="19" t="n">
        <v>0.183371697543381</v>
      </c>
      <c r="BD12" s="19" t="n">
        <v>0.219335676744525</v>
      </c>
      <c r="BE12" s="19" t="n">
        <v>0.223535899566705</v>
      </c>
      <c r="BF12" s="19" t="n">
        <v>0.258645446319865</v>
      </c>
      <c r="BG12" s="19" t="n">
        <v>0</v>
      </c>
    </row>
    <row r="13">
      <c r="B13" s="20" t="s">
        <v>692</v>
      </c>
      <c r="C13" s="19" t="n">
        <v>0.211862092190359</v>
      </c>
      <c r="D13" s="19" t="n">
        <v>0.173429411081319</v>
      </c>
      <c r="E13" s="19" t="n">
        <v>0.241539943081681</v>
      </c>
      <c r="F13" s="19"/>
      <c r="G13" s="19" t="n">
        <v>0.306829370262655</v>
      </c>
      <c r="H13" s="19" t="n">
        <v>0.218538884757189</v>
      </c>
      <c r="I13" s="19" t="n">
        <v>0.102242449076795</v>
      </c>
      <c r="J13" s="19" t="n">
        <v>0.296878813426508</v>
      </c>
      <c r="K13" s="19" t="n">
        <v>0.216545211150103</v>
      </c>
      <c r="L13" s="19" t="n">
        <v>0.189555699662886</v>
      </c>
      <c r="M13" s="19"/>
      <c r="N13" s="19" t="n">
        <v>0.219229649612206</v>
      </c>
      <c r="O13" s="19" t="n">
        <v>0.184746376728786</v>
      </c>
      <c r="P13" s="19" t="n">
        <v>0.247100128057504</v>
      </c>
      <c r="Q13" s="19" t="n">
        <v>0.193130898566386</v>
      </c>
      <c r="R13" s="19"/>
      <c r="S13" s="19" t="n">
        <v>0.103360130430124</v>
      </c>
      <c r="T13" s="19" t="n">
        <v>0.134070875555485</v>
      </c>
      <c r="U13" s="19" t="n">
        <v>0.508416622119039</v>
      </c>
      <c r="V13" s="19" t="n">
        <v>0.178470301580662</v>
      </c>
      <c r="W13" s="19" t="n">
        <v>0.19482397868671</v>
      </c>
      <c r="X13" s="19" t="n">
        <v>0.505305631175955</v>
      </c>
      <c r="Y13" s="19" t="n">
        <v>0.327989547554329</v>
      </c>
      <c r="Z13" s="19" t="n">
        <v>0</v>
      </c>
      <c r="AA13" s="19" t="n">
        <v>0.180696820749674</v>
      </c>
      <c r="AB13" s="19" t="n">
        <v>0.256965151986712</v>
      </c>
      <c r="AC13" s="19" t="n">
        <v>0.149535104768971</v>
      </c>
      <c r="AD13" s="19" t="n">
        <v>0</v>
      </c>
      <c r="AE13" s="19"/>
      <c r="AF13" s="19" t="n">
        <v>0.246780370665018</v>
      </c>
      <c r="AG13" s="19" t="n">
        <v>0.22603147222642</v>
      </c>
      <c r="AH13" s="19" t="n">
        <v>0.061919222597837</v>
      </c>
      <c r="AI13" s="19"/>
      <c r="AJ13" s="19" t="n">
        <v>0.237487163675152</v>
      </c>
      <c r="AK13" s="19" t="n">
        <v>0.165632865672387</v>
      </c>
      <c r="AL13" s="19" t="n">
        <v>0.379066013229722</v>
      </c>
      <c r="AM13" s="19" t="n">
        <v>1</v>
      </c>
      <c r="AN13" s="19" t="n">
        <v>0</v>
      </c>
      <c r="AO13" s="19"/>
      <c r="AP13" s="19" t="n">
        <v>0.220119185402787</v>
      </c>
      <c r="AQ13" s="19" t="n">
        <v>0.21553289809017</v>
      </c>
      <c r="AR13" s="19" t="n">
        <v>0.28159825661775</v>
      </c>
      <c r="AS13" s="19" t="n">
        <v>0.27753878464627</v>
      </c>
      <c r="AT13" s="19" t="n">
        <v>0.436502272229703</v>
      </c>
      <c r="AU13" s="19"/>
      <c r="AV13" s="19" t="n">
        <v>0.2005863655668</v>
      </c>
      <c r="AW13" s="19" t="n">
        <v>0.165811058144249</v>
      </c>
      <c r="AX13" s="19" t="n">
        <v>0.264500034793074</v>
      </c>
      <c r="AY13" s="19" t="n">
        <v>0.29694884555351</v>
      </c>
      <c r="AZ13" s="19" t="n">
        <v>0.455249960945233</v>
      </c>
      <c r="BA13" s="19" t="n">
        <v>0.278098471539367</v>
      </c>
      <c r="BB13" s="19"/>
      <c r="BC13" s="19" t="n">
        <v>0.263332811601427</v>
      </c>
      <c r="BD13" s="19" t="n">
        <v>0.285000630013644</v>
      </c>
      <c r="BE13" s="19" t="n">
        <v>0.208405384745049</v>
      </c>
      <c r="BF13" s="19" t="n">
        <v>0.153761640667367</v>
      </c>
      <c r="BG13" s="19" t="n">
        <v>0</v>
      </c>
    </row>
    <row r="14">
      <c r="B14" s="20" t="s">
        <v>598</v>
      </c>
      <c r="C14" s="19" t="n">
        <v>0.160367763229756</v>
      </c>
      <c r="D14" s="19" t="n">
        <v>0.148563554307416</v>
      </c>
      <c r="E14" s="19" t="n">
        <v>0.169483014681854</v>
      </c>
      <c r="F14" s="19"/>
      <c r="G14" s="19" t="n">
        <v>0.106156593873052</v>
      </c>
      <c r="H14" s="19" t="n">
        <v>0.155070895293479</v>
      </c>
      <c r="I14" s="19" t="n">
        <v>0.264250776572861</v>
      </c>
      <c r="J14" s="19" t="n">
        <v>0.0907980158425688</v>
      </c>
      <c r="K14" s="19" t="n">
        <v>0.0538561281204566</v>
      </c>
      <c r="L14" s="19" t="n">
        <v>0.226827578250695</v>
      </c>
      <c r="M14" s="19"/>
      <c r="N14" s="19" t="n">
        <v>0.174304879810527</v>
      </c>
      <c r="O14" s="19" t="n">
        <v>0.154284101705645</v>
      </c>
      <c r="P14" s="19" t="n">
        <v>0.143999974025827</v>
      </c>
      <c r="Q14" s="19" t="n">
        <v>0.165729872734998</v>
      </c>
      <c r="R14" s="19"/>
      <c r="S14" s="19" t="n">
        <v>0.0834944911632691</v>
      </c>
      <c r="T14" s="19" t="n">
        <v>0.40749725371679</v>
      </c>
      <c r="U14" s="19" t="n">
        <v>0</v>
      </c>
      <c r="V14" s="19" t="n">
        <v>0</v>
      </c>
      <c r="W14" s="19" t="n">
        <v>0.0826880004700261</v>
      </c>
      <c r="X14" s="19" t="n">
        <v>0.251725729556948</v>
      </c>
      <c r="Y14" s="19" t="n">
        <v>0.214150600151107</v>
      </c>
      <c r="Z14" s="19" t="n">
        <v>0</v>
      </c>
      <c r="AA14" s="19" t="n">
        <v>0.239733704442432</v>
      </c>
      <c r="AB14" s="19" t="n">
        <v>0.144018913033187</v>
      </c>
      <c r="AC14" s="19" t="n">
        <v>0</v>
      </c>
      <c r="AD14" s="19" t="n">
        <v>0.139634483889463</v>
      </c>
      <c r="AE14" s="19"/>
      <c r="AF14" s="19" t="n">
        <v>0.149235564483807</v>
      </c>
      <c r="AG14" s="19" t="n">
        <v>0.188263363667592</v>
      </c>
      <c r="AH14" s="19" t="n">
        <v>0.0657456001273105</v>
      </c>
      <c r="AI14" s="19"/>
      <c r="AJ14" s="19" t="n">
        <v>0.172861775871607</v>
      </c>
      <c r="AK14" s="19" t="n">
        <v>0.195557721179388</v>
      </c>
      <c r="AL14" s="19" t="n">
        <v>0.145466816451311</v>
      </c>
      <c r="AM14" s="19" t="n">
        <v>0</v>
      </c>
      <c r="AN14" s="19" t="n">
        <v>0.153264645032714</v>
      </c>
      <c r="AO14" s="19"/>
      <c r="AP14" s="19" t="n">
        <v>0.211586403676269</v>
      </c>
      <c r="AQ14" s="19" t="n">
        <v>0.161367798906661</v>
      </c>
      <c r="AR14" s="19" t="n">
        <v>0.0945312421269123</v>
      </c>
      <c r="AS14" s="19" t="n">
        <v>0.0437611043362676</v>
      </c>
      <c r="AT14" s="19" t="n">
        <v>0.307554779332993</v>
      </c>
      <c r="AU14" s="19"/>
      <c r="AV14" s="19" t="n">
        <v>0.0986435810778244</v>
      </c>
      <c r="AW14" s="19" t="n">
        <v>0.27365591541602</v>
      </c>
      <c r="AX14" s="19" t="n">
        <v>0.179475570474801</v>
      </c>
      <c r="AY14" s="19" t="n">
        <v>0.0803731375114263</v>
      </c>
      <c r="AZ14" s="19" t="n">
        <v>0</v>
      </c>
      <c r="BA14" s="19" t="n">
        <v>0.158760893473367</v>
      </c>
      <c r="BB14" s="19"/>
      <c r="BC14" s="19" t="n">
        <v>0.173276471154504</v>
      </c>
      <c r="BD14" s="19" t="n">
        <v>0.126989471943215</v>
      </c>
      <c r="BE14" s="19" t="n">
        <v>0.227572457452509</v>
      </c>
      <c r="BF14" s="19" t="n">
        <v>0.0980878343898729</v>
      </c>
      <c r="BG14" s="19" t="n">
        <v>0</v>
      </c>
    </row>
    <row r="15">
      <c r="B15" s="20" t="s">
        <v>726</v>
      </c>
      <c r="C15" s="19" t="n">
        <v>0.141065852124068</v>
      </c>
      <c r="D15" s="19" t="n">
        <v>0.193829662096589</v>
      </c>
      <c r="E15" s="19" t="n">
        <v>0.100321453356265</v>
      </c>
      <c r="F15" s="19"/>
      <c r="G15" s="19" t="n">
        <v>0</v>
      </c>
      <c r="H15" s="19" t="n">
        <v>0.137787418768703</v>
      </c>
      <c r="I15" s="19" t="n">
        <v>0.271480043183779</v>
      </c>
      <c r="J15" s="19" t="n">
        <v>0.106909635472583</v>
      </c>
      <c r="K15" s="19" t="n">
        <v>0.213206333635132</v>
      </c>
      <c r="L15" s="19" t="n">
        <v>0.0685517353963621</v>
      </c>
      <c r="M15" s="19"/>
      <c r="N15" s="19" t="n">
        <v>0.213837049641632</v>
      </c>
      <c r="O15" s="19" t="n">
        <v>0.0424723665879395</v>
      </c>
      <c r="P15" s="19" t="n">
        <v>0.0649508288694703</v>
      </c>
      <c r="Q15" s="19" t="n">
        <v>0.25130427193585</v>
      </c>
      <c r="R15" s="19"/>
      <c r="S15" s="19" t="n">
        <v>0.165971649075446</v>
      </c>
      <c r="T15" s="19" t="n">
        <v>0</v>
      </c>
      <c r="U15" s="19" t="n">
        <v>0.0986372921129496</v>
      </c>
      <c r="V15" s="19" t="n">
        <v>0.208189229607096</v>
      </c>
      <c r="W15" s="19" t="n">
        <v>0.0829405080249138</v>
      </c>
      <c r="X15" s="19" t="n">
        <v>0</v>
      </c>
      <c r="Y15" s="19" t="n">
        <v>0.137638058920005</v>
      </c>
      <c r="Z15" s="19" t="n">
        <v>0.260784864091528</v>
      </c>
      <c r="AA15" s="19" t="n">
        <v>0.107619148647933</v>
      </c>
      <c r="AB15" s="19" t="n">
        <v>0.247196698714641</v>
      </c>
      <c r="AC15" s="19" t="n">
        <v>0.197604042944693</v>
      </c>
      <c r="AD15" s="19" t="n">
        <v>0.397731333389422</v>
      </c>
      <c r="AE15" s="19"/>
      <c r="AF15" s="19" t="n">
        <v>0.105229547017067</v>
      </c>
      <c r="AG15" s="19" t="n">
        <v>0.145988674118387</v>
      </c>
      <c r="AH15" s="19" t="n">
        <v>0.333683323505538</v>
      </c>
      <c r="AI15" s="19"/>
      <c r="AJ15" s="19" t="n">
        <v>0.114275257965871</v>
      </c>
      <c r="AK15" s="19" t="n">
        <v>0.150236108993476</v>
      </c>
      <c r="AL15" s="19" t="n">
        <v>0.131889115968826</v>
      </c>
      <c r="AM15" s="19" t="n">
        <v>0</v>
      </c>
      <c r="AN15" s="19" t="n">
        <v>0.292558933892792</v>
      </c>
      <c r="AO15" s="19"/>
      <c r="AP15" s="19" t="n">
        <v>0.111130555028681</v>
      </c>
      <c r="AQ15" s="19" t="n">
        <v>0.215042846102305</v>
      </c>
      <c r="AR15" s="19" t="n">
        <v>0.0750456812538725</v>
      </c>
      <c r="AS15" s="19" t="n">
        <v>0.0490423367494946</v>
      </c>
      <c r="AT15" s="19" t="n">
        <v>0</v>
      </c>
      <c r="AU15" s="19"/>
      <c r="AV15" s="19" t="n">
        <v>0.202507915873884</v>
      </c>
      <c r="AW15" s="19" t="n">
        <v>0.193580953025552</v>
      </c>
      <c r="AX15" s="19" t="n">
        <v>0.0704890205682759</v>
      </c>
      <c r="AY15" s="19" t="n">
        <v>0.045224218564331</v>
      </c>
      <c r="AZ15" s="19" t="n">
        <v>0</v>
      </c>
      <c r="BA15" s="19" t="n">
        <v>0.253939115047865</v>
      </c>
      <c r="BB15" s="19"/>
      <c r="BC15" s="19" t="n">
        <v>0.175251480759521</v>
      </c>
      <c r="BD15" s="19" t="n">
        <v>0.0654299518262982</v>
      </c>
      <c r="BE15" s="19" t="n">
        <v>0.158004602255141</v>
      </c>
      <c r="BF15" s="19" t="n">
        <v>0.191205362633182</v>
      </c>
      <c r="BG15" s="19" t="n">
        <v>0</v>
      </c>
    </row>
    <row r="16">
      <c r="B16" s="20" t="s">
        <v>100</v>
      </c>
      <c r="C16" s="21" t="n">
        <v>0.0526536724956624</v>
      </c>
      <c r="D16" s="21" t="n">
        <v>0.0431974886065552</v>
      </c>
      <c r="E16" s="21" t="n">
        <v>0.0599557707975118</v>
      </c>
      <c r="F16" s="21"/>
      <c r="G16" s="21" t="n">
        <v>0</v>
      </c>
      <c r="H16" s="21" t="n">
        <v>0.0481977879672419</v>
      </c>
      <c r="I16" s="21" t="n">
        <v>0.0543849299817749</v>
      </c>
      <c r="J16" s="21" t="n">
        <v>0.0474651649420512</v>
      </c>
      <c r="K16" s="21" t="n">
        <v>0.0603038129912322</v>
      </c>
      <c r="L16" s="21" t="n">
        <v>0.0741430876503292</v>
      </c>
      <c r="M16" s="21"/>
      <c r="N16" s="21" t="n">
        <v>0</v>
      </c>
      <c r="O16" s="21" t="n">
        <v>0.103998419653083</v>
      </c>
      <c r="P16" s="21" t="n">
        <v>0.0732053615870398</v>
      </c>
      <c r="Q16" s="21" t="n">
        <v>0.0444111398345028</v>
      </c>
      <c r="R16" s="21"/>
      <c r="S16" s="21" t="n">
        <v>0.0746289347304852</v>
      </c>
      <c r="T16" s="21" t="n">
        <v>0</v>
      </c>
      <c r="U16" s="21" t="n">
        <v>0</v>
      </c>
      <c r="V16" s="21" t="n">
        <v>0</v>
      </c>
      <c r="W16" s="21" t="n">
        <v>0.0889496747970408</v>
      </c>
      <c r="X16" s="21" t="n">
        <v>0</v>
      </c>
      <c r="Y16" s="21" t="n">
        <v>0.121891549863561</v>
      </c>
      <c r="Z16" s="21" t="n">
        <v>0.231648607022436</v>
      </c>
      <c r="AA16" s="21" t="n">
        <v>0.0572977399315713</v>
      </c>
      <c r="AB16" s="21" t="n">
        <v>0</v>
      </c>
      <c r="AC16" s="21" t="n">
        <v>0</v>
      </c>
      <c r="AD16" s="21" t="n">
        <v>0.17376048217938</v>
      </c>
      <c r="AE16" s="21"/>
      <c r="AF16" s="21" t="n">
        <v>0.0209985435856131</v>
      </c>
      <c r="AG16" s="21" t="n">
        <v>0.0463126638222297</v>
      </c>
      <c r="AH16" s="21" t="n">
        <v>0.140155869740896</v>
      </c>
      <c r="AI16" s="21"/>
      <c r="AJ16" s="21" t="n">
        <v>0.0227370964091414</v>
      </c>
      <c r="AK16" s="21" t="n">
        <v>0</v>
      </c>
      <c r="AL16" s="21" t="n">
        <v>0</v>
      </c>
      <c r="AM16" s="21" t="n">
        <v>0</v>
      </c>
      <c r="AN16" s="21" t="n">
        <v>0.227754298782427</v>
      </c>
      <c r="AO16" s="21"/>
      <c r="AP16" s="21" t="n">
        <v>0.0516335091904791</v>
      </c>
      <c r="AQ16" s="21" t="n">
        <v>0.0488943927582239</v>
      </c>
      <c r="AR16" s="21" t="n">
        <v>0</v>
      </c>
      <c r="AS16" s="21" t="n">
        <v>0.0467286971332297</v>
      </c>
      <c r="AT16" s="21" t="n">
        <v>0.255942948437305</v>
      </c>
      <c r="AU16" s="21"/>
      <c r="AV16" s="21" t="n">
        <v>0.0580068761342099</v>
      </c>
      <c r="AW16" s="21" t="n">
        <v>0.0495370559442012</v>
      </c>
      <c r="AX16" s="21" t="n">
        <v>0</v>
      </c>
      <c r="AY16" s="21" t="n">
        <v>0.0430907039192292</v>
      </c>
      <c r="AZ16" s="21" t="n">
        <v>0.266935648891594</v>
      </c>
      <c r="BA16" s="21" t="n">
        <v>0</v>
      </c>
      <c r="BB16" s="21"/>
      <c r="BC16" s="21" t="n">
        <v>0.0812136626591202</v>
      </c>
      <c r="BD16" s="21" t="n">
        <v>0.0393240172032979</v>
      </c>
      <c r="BE16" s="21" t="n">
        <v>0.0546995636449716</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139</v>
      </c>
      <c r="D7" s="11" t="n">
        <v>65</v>
      </c>
      <c r="E7" s="11" t="n">
        <v>73</v>
      </c>
      <c r="F7" s="11"/>
      <c r="G7" s="11" t="n">
        <v>17</v>
      </c>
      <c r="H7" s="11" t="n">
        <v>24</v>
      </c>
      <c r="I7" s="11" t="n">
        <v>18</v>
      </c>
      <c r="J7" s="11" t="n">
        <v>29</v>
      </c>
      <c r="K7" s="11" t="n">
        <v>20</v>
      </c>
      <c r="L7" s="11" t="n">
        <v>31</v>
      </c>
      <c r="M7" s="11"/>
      <c r="N7" s="11" t="n">
        <v>40</v>
      </c>
      <c r="O7" s="11" t="n">
        <v>40</v>
      </c>
      <c r="P7" s="11" t="n">
        <v>32</v>
      </c>
      <c r="Q7" s="11" t="n">
        <v>27</v>
      </c>
      <c r="R7" s="11"/>
      <c r="S7" s="11" t="n">
        <v>13</v>
      </c>
      <c r="T7" s="11" t="n">
        <v>24</v>
      </c>
      <c r="U7" s="11" t="n">
        <v>9</v>
      </c>
      <c r="V7" s="11" t="n">
        <v>7</v>
      </c>
      <c r="W7" s="11" t="n">
        <v>8</v>
      </c>
      <c r="X7" s="11" t="n">
        <v>11</v>
      </c>
      <c r="Y7" s="11" t="n">
        <v>14</v>
      </c>
      <c r="Z7" s="11" t="n">
        <v>8</v>
      </c>
      <c r="AA7" s="11" t="n">
        <v>16</v>
      </c>
      <c r="AB7" s="11" t="n">
        <v>16</v>
      </c>
      <c r="AC7" s="11" t="n">
        <v>11</v>
      </c>
      <c r="AD7" s="11" t="n">
        <v>2</v>
      </c>
      <c r="AE7" s="11"/>
      <c r="AF7" s="11" t="n">
        <v>49</v>
      </c>
      <c r="AG7" s="11" t="n">
        <v>53</v>
      </c>
      <c r="AH7" s="11" t="n">
        <v>21</v>
      </c>
      <c r="AI7" s="11"/>
      <c r="AJ7" s="11" t="n">
        <v>57</v>
      </c>
      <c r="AK7" s="11" t="n">
        <v>37</v>
      </c>
      <c r="AL7" s="11" t="n">
        <v>5</v>
      </c>
      <c r="AM7" s="11" t="n">
        <v>2</v>
      </c>
      <c r="AN7" s="11" t="n">
        <v>24</v>
      </c>
      <c r="AO7" s="11"/>
      <c r="AP7" s="11" t="n">
        <v>29</v>
      </c>
      <c r="AQ7" s="11" t="n">
        <v>48</v>
      </c>
      <c r="AR7" s="11" t="n">
        <v>7</v>
      </c>
      <c r="AS7" s="11" t="n">
        <v>22</v>
      </c>
      <c r="AT7" s="11" t="n">
        <v>9</v>
      </c>
      <c r="AU7" s="11"/>
      <c r="AV7" s="11" t="n">
        <v>33</v>
      </c>
      <c r="AW7" s="11" t="n">
        <v>27</v>
      </c>
      <c r="AX7" s="11" t="n">
        <v>8</v>
      </c>
      <c r="AY7" s="11" t="n">
        <v>33</v>
      </c>
      <c r="AZ7" s="11" t="n">
        <v>11</v>
      </c>
      <c r="BA7" s="11" t="n">
        <v>15</v>
      </c>
      <c r="BB7" s="11"/>
      <c r="BC7" s="11" t="n">
        <v>28</v>
      </c>
      <c r="BD7" s="11" t="n">
        <v>35</v>
      </c>
      <c r="BE7" s="11" t="n">
        <v>37</v>
      </c>
      <c r="BF7" s="11" t="n">
        <v>15</v>
      </c>
      <c r="BG7" s="11" t="n">
        <v>4</v>
      </c>
    </row>
    <row r="8" ht="30" customHeight="1">
      <c r="B8" s="12" t="s">
        <v>20</v>
      </c>
      <c r="C8" s="12" t="n">
        <v>141</v>
      </c>
      <c r="D8" s="12" t="n">
        <v>64</v>
      </c>
      <c r="E8" s="12" t="n">
        <v>75</v>
      </c>
      <c r="F8" s="12"/>
      <c r="G8" s="12" t="n">
        <v>17</v>
      </c>
      <c r="H8" s="12" t="n">
        <v>26</v>
      </c>
      <c r="I8" s="12" t="n">
        <v>20</v>
      </c>
      <c r="J8" s="12" t="n">
        <v>28</v>
      </c>
      <c r="K8" s="12" t="n">
        <v>20</v>
      </c>
      <c r="L8" s="12" t="n">
        <v>30</v>
      </c>
      <c r="M8" s="12"/>
      <c r="N8" s="12" t="n">
        <v>40</v>
      </c>
      <c r="O8" s="12" t="n">
        <v>45</v>
      </c>
      <c r="P8" s="12" t="n">
        <v>30</v>
      </c>
      <c r="Q8" s="12" t="n">
        <v>26</v>
      </c>
      <c r="R8" s="12"/>
      <c r="S8" s="12" t="n">
        <v>13</v>
      </c>
      <c r="T8" s="12" t="n">
        <v>25</v>
      </c>
      <c r="U8" s="12" t="n">
        <v>10</v>
      </c>
      <c r="V8" s="12" t="n">
        <v>9</v>
      </c>
      <c r="W8" s="12" t="n">
        <v>8</v>
      </c>
      <c r="X8" s="12" t="n">
        <v>14</v>
      </c>
      <c r="Y8" s="12" t="n">
        <v>14</v>
      </c>
      <c r="Z8" s="12" t="n">
        <v>7</v>
      </c>
      <c r="AA8" s="12" t="n">
        <v>14</v>
      </c>
      <c r="AB8" s="12" t="n">
        <v>16</v>
      </c>
      <c r="AC8" s="12" t="n">
        <v>10</v>
      </c>
      <c r="AD8" s="12" t="n">
        <v>2</v>
      </c>
      <c r="AE8" s="12"/>
      <c r="AF8" s="12" t="n">
        <v>50</v>
      </c>
      <c r="AG8" s="12" t="n">
        <v>54</v>
      </c>
      <c r="AH8" s="12" t="n">
        <v>20</v>
      </c>
      <c r="AI8" s="12"/>
      <c r="AJ8" s="12" t="n">
        <v>58</v>
      </c>
      <c r="AK8" s="12" t="n">
        <v>38</v>
      </c>
      <c r="AL8" s="12" t="n">
        <v>6</v>
      </c>
      <c r="AM8" s="12" t="n">
        <v>2</v>
      </c>
      <c r="AN8" s="12" t="n">
        <v>24</v>
      </c>
      <c r="AO8" s="12"/>
      <c r="AP8" s="12" t="n">
        <v>30</v>
      </c>
      <c r="AQ8" s="12" t="n">
        <v>49</v>
      </c>
      <c r="AR8" s="12" t="n">
        <v>7</v>
      </c>
      <c r="AS8" s="12" t="n">
        <v>21</v>
      </c>
      <c r="AT8" s="12" t="n">
        <v>10</v>
      </c>
      <c r="AU8" s="12"/>
      <c r="AV8" s="12" t="n">
        <v>34</v>
      </c>
      <c r="AW8" s="12" t="n">
        <v>28</v>
      </c>
      <c r="AX8" s="12" t="n">
        <v>8</v>
      </c>
      <c r="AY8" s="12" t="n">
        <v>32</v>
      </c>
      <c r="AZ8" s="12" t="n">
        <v>12</v>
      </c>
      <c r="BA8" s="12" t="n">
        <v>16</v>
      </c>
      <c r="BB8" s="12"/>
      <c r="BC8" s="12" t="n">
        <v>28</v>
      </c>
      <c r="BD8" s="12" t="n">
        <v>36</v>
      </c>
      <c r="BE8" s="12" t="n">
        <v>39</v>
      </c>
      <c r="BF8" s="12" t="n">
        <v>15</v>
      </c>
      <c r="BG8" s="12" t="n">
        <v>4</v>
      </c>
    </row>
    <row r="9">
      <c r="B9" s="20" t="s">
        <v>721</v>
      </c>
      <c r="C9" s="19" t="n">
        <v>0.151386541566519</v>
      </c>
      <c r="D9" s="19" t="n">
        <v>0.208747503129811</v>
      </c>
      <c r="E9" s="19" t="n">
        <v>0.104715780970686</v>
      </c>
      <c r="F9" s="19"/>
      <c r="G9" s="19" t="n">
        <v>0.193828176163547</v>
      </c>
      <c r="H9" s="19" t="n">
        <v>0.125413495286321</v>
      </c>
      <c r="I9" s="19" t="n">
        <v>0.0604439980204571</v>
      </c>
      <c r="J9" s="19" t="n">
        <v>0.0712185623783244</v>
      </c>
      <c r="K9" s="19" t="n">
        <v>0.244986202113452</v>
      </c>
      <c r="L9" s="19" t="n">
        <v>0.222383094710736</v>
      </c>
      <c r="M9" s="19"/>
      <c r="N9" s="19" t="n">
        <v>0.0848643671624236</v>
      </c>
      <c r="O9" s="19" t="n">
        <v>0.139923810538196</v>
      </c>
      <c r="P9" s="19" t="n">
        <v>0.1877586688135</v>
      </c>
      <c r="Q9" s="19" t="n">
        <v>0.230455082869401</v>
      </c>
      <c r="R9" s="19"/>
      <c r="S9" s="19" t="n">
        <v>0.0661317748208705</v>
      </c>
      <c r="T9" s="19" t="n">
        <v>0.0808121234744452</v>
      </c>
      <c r="U9" s="19" t="n">
        <v>0</v>
      </c>
      <c r="V9" s="19" t="n">
        <v>0.583573963309464</v>
      </c>
      <c r="W9" s="19" t="n">
        <v>0.1282068753438</v>
      </c>
      <c r="X9" s="19" t="n">
        <v>0.188213960128922</v>
      </c>
      <c r="Y9" s="19" t="n">
        <v>0.14148230975318</v>
      </c>
      <c r="Z9" s="19" t="n">
        <v>0</v>
      </c>
      <c r="AA9" s="19" t="n">
        <v>0.192980403864876</v>
      </c>
      <c r="AB9" s="19" t="n">
        <v>0.0512063344489421</v>
      </c>
      <c r="AC9" s="19" t="n">
        <v>0.360039400745692</v>
      </c>
      <c r="AD9" s="19" t="n">
        <v>0.480568100310305</v>
      </c>
      <c r="AE9" s="19"/>
      <c r="AF9" s="19" t="n">
        <v>0.241842688461343</v>
      </c>
      <c r="AG9" s="19" t="n">
        <v>0.0976031435179532</v>
      </c>
      <c r="AH9" s="19" t="n">
        <v>0.081381853928726</v>
      </c>
      <c r="AI9" s="19"/>
      <c r="AJ9" s="19" t="n">
        <v>0.217400327149862</v>
      </c>
      <c r="AK9" s="19" t="n">
        <v>0.0619394342092578</v>
      </c>
      <c r="AL9" s="19" t="n">
        <v>0</v>
      </c>
      <c r="AM9" s="19" t="n">
        <v>0.454591935185812</v>
      </c>
      <c r="AN9" s="19" t="n">
        <v>0.173574071133596</v>
      </c>
      <c r="AO9" s="19"/>
      <c r="AP9" s="19" t="n">
        <v>0.2470396398502</v>
      </c>
      <c r="AQ9" s="19" t="n">
        <v>0.0824378380684221</v>
      </c>
      <c r="AR9" s="19" t="n">
        <v>0</v>
      </c>
      <c r="AS9" s="19" t="n">
        <v>0.242718818962319</v>
      </c>
      <c r="AT9" s="19" t="n">
        <v>0.151359756348113</v>
      </c>
      <c r="AU9" s="19"/>
      <c r="AV9" s="19" t="n">
        <v>0.108051767862282</v>
      </c>
      <c r="AW9" s="19" t="n">
        <v>0.263686806740941</v>
      </c>
      <c r="AX9" s="19" t="n">
        <v>0</v>
      </c>
      <c r="AY9" s="19" t="n">
        <v>0.244332010918331</v>
      </c>
      <c r="AZ9" s="19" t="n">
        <v>0.124273412316853</v>
      </c>
      <c r="BA9" s="19" t="n">
        <v>0</v>
      </c>
      <c r="BB9" s="19"/>
      <c r="BC9" s="19" t="n">
        <v>0.130289521651344</v>
      </c>
      <c r="BD9" s="19" t="n">
        <v>0.148838861225515</v>
      </c>
      <c r="BE9" s="19" t="n">
        <v>0.114133221131773</v>
      </c>
      <c r="BF9" s="19" t="n">
        <v>0.147389146684349</v>
      </c>
      <c r="BG9" s="19" t="n">
        <v>0</v>
      </c>
    </row>
    <row r="10">
      <c r="B10" s="20" t="s">
        <v>689</v>
      </c>
      <c r="C10" s="19" t="n">
        <v>0.11979771001452</v>
      </c>
      <c r="D10" s="19" t="n">
        <v>0.127230433589933</v>
      </c>
      <c r="E10" s="19" t="n">
        <v>0.115194524613151</v>
      </c>
      <c r="F10" s="19"/>
      <c r="G10" s="19" t="n">
        <v>0</v>
      </c>
      <c r="H10" s="19" t="n">
        <v>0.154182800284753</v>
      </c>
      <c r="I10" s="19" t="n">
        <v>0.128414549775672</v>
      </c>
      <c r="J10" s="19" t="n">
        <v>0.0803505712568003</v>
      </c>
      <c r="K10" s="19" t="n">
        <v>0.104816278955127</v>
      </c>
      <c r="L10" s="19" t="n">
        <v>0.196764135969649</v>
      </c>
      <c r="M10" s="19"/>
      <c r="N10" s="19" t="n">
        <v>0.153882396826392</v>
      </c>
      <c r="O10" s="19" t="n">
        <v>0.10496429138911</v>
      </c>
      <c r="P10" s="19" t="n">
        <v>0.0897051510325515</v>
      </c>
      <c r="Q10" s="19" t="n">
        <v>0.128181997113958</v>
      </c>
      <c r="R10" s="19"/>
      <c r="S10" s="19" t="n">
        <v>0.068799437285223</v>
      </c>
      <c r="T10" s="19" t="n">
        <v>0.135359688997507</v>
      </c>
      <c r="U10" s="19" t="n">
        <v>0.120189191763352</v>
      </c>
      <c r="V10" s="19" t="n">
        <v>0.166895151911579</v>
      </c>
      <c r="W10" s="19" t="n">
        <v>0.402786014103878</v>
      </c>
      <c r="X10" s="19" t="n">
        <v>0.0957674606049736</v>
      </c>
      <c r="Y10" s="19" t="n">
        <v>0</v>
      </c>
      <c r="Z10" s="19" t="n">
        <v>0.14531728789297</v>
      </c>
      <c r="AA10" s="19" t="n">
        <v>0.236253916621788</v>
      </c>
      <c r="AB10" s="19" t="n">
        <v>0.0613192899770507</v>
      </c>
      <c r="AC10" s="19" t="n">
        <v>0</v>
      </c>
      <c r="AD10" s="19" t="n">
        <v>0</v>
      </c>
      <c r="AE10" s="19"/>
      <c r="AF10" s="19" t="n">
        <v>0.175499040677768</v>
      </c>
      <c r="AG10" s="19" t="n">
        <v>0.110493723028831</v>
      </c>
      <c r="AH10" s="19" t="n">
        <v>0.104255797945382</v>
      </c>
      <c r="AI10" s="19"/>
      <c r="AJ10" s="19" t="n">
        <v>0.171035833519067</v>
      </c>
      <c r="AK10" s="19" t="n">
        <v>0.0404959824123975</v>
      </c>
      <c r="AL10" s="19" t="n">
        <v>0.235466689901977</v>
      </c>
      <c r="AM10" s="19" t="n">
        <v>0</v>
      </c>
      <c r="AN10" s="19" t="n">
        <v>0.127987391130792</v>
      </c>
      <c r="AO10" s="19"/>
      <c r="AP10" s="19" t="n">
        <v>0.152073608683896</v>
      </c>
      <c r="AQ10" s="19" t="n">
        <v>0.164070493150905</v>
      </c>
      <c r="AR10" s="19" t="n">
        <v>0</v>
      </c>
      <c r="AS10" s="19" t="n">
        <v>0.0965892608945483</v>
      </c>
      <c r="AT10" s="19" t="n">
        <v>0.136350331448217</v>
      </c>
      <c r="AU10" s="19"/>
      <c r="AV10" s="19" t="n">
        <v>0.0723617760888606</v>
      </c>
      <c r="AW10" s="19" t="n">
        <v>0.118502402242804</v>
      </c>
      <c r="AX10" s="19" t="n">
        <v>0.141193178684609</v>
      </c>
      <c r="AY10" s="19" t="n">
        <v>0.173823578157163</v>
      </c>
      <c r="AZ10" s="19" t="n">
        <v>0.111949975134954</v>
      </c>
      <c r="BA10" s="19" t="n">
        <v>0.139162512692941</v>
      </c>
      <c r="BB10" s="19"/>
      <c r="BC10" s="19" t="n">
        <v>0.0888132728183421</v>
      </c>
      <c r="BD10" s="19" t="n">
        <v>0.141651313151898</v>
      </c>
      <c r="BE10" s="19" t="n">
        <v>0.160659481023476</v>
      </c>
      <c r="BF10" s="19" t="n">
        <v>0.0753050686945223</v>
      </c>
      <c r="BG10" s="19" t="n">
        <v>0</v>
      </c>
    </row>
    <row r="11">
      <c r="B11" s="20" t="s">
        <v>690</v>
      </c>
      <c r="C11" s="19" t="n">
        <v>0.296003505361456</v>
      </c>
      <c r="D11" s="19" t="n">
        <v>0.267973827332334</v>
      </c>
      <c r="E11" s="19" t="n">
        <v>0.324143391130065</v>
      </c>
      <c r="F11" s="19"/>
      <c r="G11" s="19" t="n">
        <v>0.28501415067085</v>
      </c>
      <c r="H11" s="19" t="n">
        <v>0.400446507693452</v>
      </c>
      <c r="I11" s="19" t="n">
        <v>0.375948120751433</v>
      </c>
      <c r="J11" s="19" t="n">
        <v>0.352818221700403</v>
      </c>
      <c r="K11" s="19" t="n">
        <v>0.0516979406789667</v>
      </c>
      <c r="L11" s="19" t="n">
        <v>0.268033708422068</v>
      </c>
      <c r="M11" s="19"/>
      <c r="N11" s="19" t="n">
        <v>0.35184235044413</v>
      </c>
      <c r="O11" s="19" t="n">
        <v>0.30834531892973</v>
      </c>
      <c r="P11" s="19" t="n">
        <v>0.197183346044386</v>
      </c>
      <c r="Q11" s="19" t="n">
        <v>0.304815460457057</v>
      </c>
      <c r="R11" s="19"/>
      <c r="S11" s="19" t="n">
        <v>0.640234260848424</v>
      </c>
      <c r="T11" s="19" t="n">
        <v>0.302167094910298</v>
      </c>
      <c r="U11" s="19" t="n">
        <v>0.372699628793231</v>
      </c>
      <c r="V11" s="19" t="n">
        <v>0.136533478845376</v>
      </c>
      <c r="W11" s="19" t="n">
        <v>0</v>
      </c>
      <c r="X11" s="19" t="n">
        <v>0.272648621793171</v>
      </c>
      <c r="Y11" s="19" t="n">
        <v>0.359231635668721</v>
      </c>
      <c r="Z11" s="19" t="n">
        <v>0.48262058045521</v>
      </c>
      <c r="AA11" s="19" t="n">
        <v>0.241607248562728</v>
      </c>
      <c r="AB11" s="19" t="n">
        <v>0.117836097028912</v>
      </c>
      <c r="AC11" s="19" t="n">
        <v>0.369673980431705</v>
      </c>
      <c r="AD11" s="19" t="n">
        <v>0</v>
      </c>
      <c r="AE11" s="19"/>
      <c r="AF11" s="19" t="n">
        <v>0.3002833336702</v>
      </c>
      <c r="AG11" s="19" t="n">
        <v>0.27870629063762</v>
      </c>
      <c r="AH11" s="19" t="n">
        <v>0.259867720757415</v>
      </c>
      <c r="AI11" s="19"/>
      <c r="AJ11" s="19" t="n">
        <v>0.272772386052969</v>
      </c>
      <c r="AK11" s="19" t="n">
        <v>0.485863569479176</v>
      </c>
      <c r="AL11" s="19" t="n">
        <v>0.228110753404469</v>
      </c>
      <c r="AM11" s="19" t="n">
        <v>0</v>
      </c>
      <c r="AN11" s="19" t="n">
        <v>0.186016929829936</v>
      </c>
      <c r="AO11" s="19"/>
      <c r="AP11" s="19" t="n">
        <v>0.230327598191213</v>
      </c>
      <c r="AQ11" s="19" t="n">
        <v>0.45919621455923</v>
      </c>
      <c r="AR11" s="19" t="n">
        <v>0.401292664259461</v>
      </c>
      <c r="AS11" s="19" t="n">
        <v>0.32009248503035</v>
      </c>
      <c r="AT11" s="19" t="n">
        <v>0.0979292129859604</v>
      </c>
      <c r="AU11" s="19"/>
      <c r="AV11" s="19" t="n">
        <v>0.439330632566074</v>
      </c>
      <c r="AW11" s="19" t="n">
        <v>0.213979329487418</v>
      </c>
      <c r="AX11" s="19" t="n">
        <v>0.346695972809944</v>
      </c>
      <c r="AY11" s="19" t="n">
        <v>0.305054618507558</v>
      </c>
      <c r="AZ11" s="19" t="n">
        <v>0.18581872196801</v>
      </c>
      <c r="BA11" s="19" t="n">
        <v>0.277821929580545</v>
      </c>
      <c r="BB11" s="19"/>
      <c r="BC11" s="19" t="n">
        <v>0.248321708076704</v>
      </c>
      <c r="BD11" s="19" t="n">
        <v>0.179004602678279</v>
      </c>
      <c r="BE11" s="19" t="n">
        <v>0.318237208040275</v>
      </c>
      <c r="BF11" s="19" t="n">
        <v>0.518932820091045</v>
      </c>
      <c r="BG11" s="19" t="n">
        <v>0.55857459255362</v>
      </c>
    </row>
    <row r="12">
      <c r="B12" s="20" t="s">
        <v>691</v>
      </c>
      <c r="C12" s="19" t="n">
        <v>0.202149255391117</v>
      </c>
      <c r="D12" s="19" t="n">
        <v>0.210383600068299</v>
      </c>
      <c r="E12" s="19" t="n">
        <v>0.183633531199787</v>
      </c>
      <c r="F12" s="19"/>
      <c r="G12" s="19" t="n">
        <v>0.247626087552534</v>
      </c>
      <c r="H12" s="19" t="n">
        <v>0.11179252538123</v>
      </c>
      <c r="I12" s="19" t="n">
        <v>0.212655401026939</v>
      </c>
      <c r="J12" s="19" t="n">
        <v>0.212243934643373</v>
      </c>
      <c r="K12" s="19" t="n">
        <v>0.286774364922922</v>
      </c>
      <c r="L12" s="19" t="n">
        <v>0.183339259969194</v>
      </c>
      <c r="M12" s="19"/>
      <c r="N12" s="19" t="n">
        <v>0.189889150218141</v>
      </c>
      <c r="O12" s="19" t="n">
        <v>0.148996838748103</v>
      </c>
      <c r="P12" s="19" t="n">
        <v>0.309488869089028</v>
      </c>
      <c r="Q12" s="19" t="n">
        <v>0.186565211603309</v>
      </c>
      <c r="R12" s="19"/>
      <c r="S12" s="19" t="n">
        <v>0.0721363983203319</v>
      </c>
      <c r="T12" s="19" t="n">
        <v>0.317399716917933</v>
      </c>
      <c r="U12" s="19" t="n">
        <v>0.300942587808204</v>
      </c>
      <c r="V12" s="19" t="n">
        <v>0</v>
      </c>
      <c r="W12" s="19" t="n">
        <v>0.119181663034493</v>
      </c>
      <c r="X12" s="19" t="n">
        <v>0.179731886456098</v>
      </c>
      <c r="Y12" s="19" t="n">
        <v>0.139668510534414</v>
      </c>
      <c r="Z12" s="19" t="n">
        <v>0.235973488323789</v>
      </c>
      <c r="AA12" s="19" t="n">
        <v>0.198952259411119</v>
      </c>
      <c r="AB12" s="19" t="n">
        <v>0.31132196317661</v>
      </c>
      <c r="AC12" s="19" t="n">
        <v>0.174628833424967</v>
      </c>
      <c r="AD12" s="19" t="n">
        <v>0</v>
      </c>
      <c r="AE12" s="19"/>
      <c r="AF12" s="19" t="n">
        <v>0.121192917772268</v>
      </c>
      <c r="AG12" s="19" t="n">
        <v>0.230674153248965</v>
      </c>
      <c r="AH12" s="19" t="n">
        <v>0.335043355117541</v>
      </c>
      <c r="AI12" s="19"/>
      <c r="AJ12" s="19" t="n">
        <v>0.155649054454645</v>
      </c>
      <c r="AK12" s="19" t="n">
        <v>0.199609450506579</v>
      </c>
      <c r="AL12" s="19" t="n">
        <v>0.179647811035424</v>
      </c>
      <c r="AM12" s="19" t="n">
        <v>0.545408064814188</v>
      </c>
      <c r="AN12" s="19" t="n">
        <v>0.252848226495501</v>
      </c>
      <c r="AO12" s="19"/>
      <c r="AP12" s="19" t="n">
        <v>0.198572738121994</v>
      </c>
      <c r="AQ12" s="19" t="n">
        <v>0.137645257919026</v>
      </c>
      <c r="AR12" s="19" t="n">
        <v>0.30717023467426</v>
      </c>
      <c r="AS12" s="19" t="n">
        <v>0.128313467377619</v>
      </c>
      <c r="AT12" s="19" t="n">
        <v>0.202705161828614</v>
      </c>
      <c r="AU12" s="19"/>
      <c r="AV12" s="19" t="n">
        <v>0.111461433969103</v>
      </c>
      <c r="AW12" s="19" t="n">
        <v>0.22240216287963</v>
      </c>
      <c r="AX12" s="19" t="n">
        <v>0.258015432821583</v>
      </c>
      <c r="AY12" s="19" t="n">
        <v>0.177605882875653</v>
      </c>
      <c r="AZ12" s="19" t="n">
        <v>0.2399695139815</v>
      </c>
      <c r="BA12" s="19" t="n">
        <v>0.372511550929641</v>
      </c>
      <c r="BB12" s="19"/>
      <c r="BC12" s="19" t="n">
        <v>0.281234447943165</v>
      </c>
      <c r="BD12" s="19" t="n">
        <v>0.307274768618328</v>
      </c>
      <c r="BE12" s="19" t="n">
        <v>0.0971528650079077</v>
      </c>
      <c r="BF12" s="19" t="n">
        <v>0.194027709936297</v>
      </c>
      <c r="BG12" s="19" t="n">
        <v>0</v>
      </c>
    </row>
    <row r="13">
      <c r="B13" s="20" t="s">
        <v>692</v>
      </c>
      <c r="C13" s="19" t="n">
        <v>0.0736062966647156</v>
      </c>
      <c r="D13" s="19" t="n">
        <v>0.0486046057597638</v>
      </c>
      <c r="E13" s="19" t="n">
        <v>0.0959609809265395</v>
      </c>
      <c r="F13" s="19"/>
      <c r="G13" s="19" t="n">
        <v>0</v>
      </c>
      <c r="H13" s="19" t="n">
        <v>0.169457672195243</v>
      </c>
      <c r="I13" s="19" t="n">
        <v>0</v>
      </c>
      <c r="J13" s="19" t="n">
        <v>0.0990373954760089</v>
      </c>
      <c r="K13" s="19" t="n">
        <v>0.108557895468495</v>
      </c>
      <c r="L13" s="19" t="n">
        <v>0.0323534275991823</v>
      </c>
      <c r="M13" s="19"/>
      <c r="N13" s="19" t="n">
        <v>0.106141787617865</v>
      </c>
      <c r="O13" s="19" t="n">
        <v>0.0757777207620766</v>
      </c>
      <c r="P13" s="19" t="n">
        <v>0.0585310832928431</v>
      </c>
      <c r="Q13" s="19" t="n">
        <v>0.0376503659125478</v>
      </c>
      <c r="R13" s="19"/>
      <c r="S13" s="19" t="n">
        <v>0.0772613167821625</v>
      </c>
      <c r="T13" s="19" t="n">
        <v>0.0869124963088216</v>
      </c>
      <c r="U13" s="19" t="n">
        <v>0</v>
      </c>
      <c r="V13" s="19" t="n">
        <v>0.112997405933581</v>
      </c>
      <c r="W13" s="19" t="n">
        <v>0.26750757737491</v>
      </c>
      <c r="X13" s="19" t="n">
        <v>0</v>
      </c>
      <c r="Y13" s="19" t="n">
        <v>0.155593182056948</v>
      </c>
      <c r="Z13" s="19" t="n">
        <v>0</v>
      </c>
      <c r="AA13" s="19" t="n">
        <v>0.0717447745988867</v>
      </c>
      <c r="AB13" s="19" t="n">
        <v>0.0615035510706747</v>
      </c>
      <c r="AC13" s="19" t="n">
        <v>0</v>
      </c>
      <c r="AD13" s="19" t="n">
        <v>0</v>
      </c>
      <c r="AE13" s="19"/>
      <c r="AF13" s="19" t="n">
        <v>0.103620747724834</v>
      </c>
      <c r="AG13" s="19" t="n">
        <v>0.0957980619660528</v>
      </c>
      <c r="AH13" s="19" t="n">
        <v>0</v>
      </c>
      <c r="AI13" s="19"/>
      <c r="AJ13" s="19" t="n">
        <v>0.111979814639415</v>
      </c>
      <c r="AK13" s="19" t="n">
        <v>0.0520870196051339</v>
      </c>
      <c r="AL13" s="19" t="n">
        <v>0.172286500193442</v>
      </c>
      <c r="AM13" s="19" t="n">
        <v>0</v>
      </c>
      <c r="AN13" s="19" t="n">
        <v>0</v>
      </c>
      <c r="AO13" s="19"/>
      <c r="AP13" s="19" t="n">
        <v>0.100038604329623</v>
      </c>
      <c r="AQ13" s="19" t="n">
        <v>0.0400183481301113</v>
      </c>
      <c r="AR13" s="19" t="n">
        <v>0.140783246097191</v>
      </c>
      <c r="AS13" s="19" t="n">
        <v>0.163927874115861</v>
      </c>
      <c r="AT13" s="19" t="n">
        <v>0</v>
      </c>
      <c r="AU13" s="19"/>
      <c r="AV13" s="19" t="n">
        <v>0.0955856168949226</v>
      </c>
      <c r="AW13" s="19" t="n">
        <v>0.0713866875168028</v>
      </c>
      <c r="AX13" s="19" t="n">
        <v>0.122702658795584</v>
      </c>
      <c r="AY13" s="19" t="n">
        <v>0.0677464245210957</v>
      </c>
      <c r="AZ13" s="19" t="n">
        <v>0</v>
      </c>
      <c r="BA13" s="19" t="n">
        <v>0.0650687152352663</v>
      </c>
      <c r="BB13" s="19"/>
      <c r="BC13" s="19" t="n">
        <v>0.0722754483199075</v>
      </c>
      <c r="BD13" s="19" t="n">
        <v>0.0269214450865254</v>
      </c>
      <c r="BE13" s="19" t="n">
        <v>0.0902718059134876</v>
      </c>
      <c r="BF13" s="19" t="n">
        <v>0.0643452545937864</v>
      </c>
      <c r="BG13" s="19" t="n">
        <v>0.265523383232275</v>
      </c>
    </row>
    <row r="14">
      <c r="B14" s="20" t="s">
        <v>598</v>
      </c>
      <c r="C14" s="19" t="n">
        <v>0.0220936609789038</v>
      </c>
      <c r="D14" s="19" t="n">
        <v>0.0288608642495446</v>
      </c>
      <c r="E14" s="19" t="n">
        <v>0.0166486801931871</v>
      </c>
      <c r="F14" s="19"/>
      <c r="G14" s="19" t="n">
        <v>0</v>
      </c>
      <c r="H14" s="19" t="n">
        <v>0</v>
      </c>
      <c r="I14" s="19" t="n">
        <v>0</v>
      </c>
      <c r="J14" s="19" t="n">
        <v>0.0294020364012291</v>
      </c>
      <c r="K14" s="19" t="n">
        <v>0.062938521939862</v>
      </c>
      <c r="L14" s="19" t="n">
        <v>0.0340247225961196</v>
      </c>
      <c r="M14" s="19"/>
      <c r="N14" s="19" t="n">
        <v>0</v>
      </c>
      <c r="O14" s="19" t="n">
        <v>0.0230937332233013</v>
      </c>
      <c r="P14" s="19" t="n">
        <v>0.0684803501111413</v>
      </c>
      <c r="Q14" s="19" t="n">
        <v>0</v>
      </c>
      <c r="R14" s="19"/>
      <c r="S14" s="19" t="n">
        <v>0</v>
      </c>
      <c r="T14" s="19" t="n">
        <v>0</v>
      </c>
      <c r="U14" s="19" t="n">
        <v>0</v>
      </c>
      <c r="V14" s="19" t="n">
        <v>0</v>
      </c>
      <c r="W14" s="19" t="n">
        <v>0</v>
      </c>
      <c r="X14" s="19" t="n">
        <v>0.0899317224828264</v>
      </c>
      <c r="Y14" s="19" t="n">
        <v>0</v>
      </c>
      <c r="Z14" s="19" t="n">
        <v>0</v>
      </c>
      <c r="AA14" s="19" t="n">
        <v>0.058461396940601</v>
      </c>
      <c r="AB14" s="19" t="n">
        <v>0.0653558498772425</v>
      </c>
      <c r="AC14" s="19" t="n">
        <v>0</v>
      </c>
      <c r="AD14" s="19" t="n">
        <v>0</v>
      </c>
      <c r="AE14" s="19"/>
      <c r="AF14" s="19" t="n">
        <v>0</v>
      </c>
      <c r="AG14" s="19" t="n">
        <v>0.0573123974961492</v>
      </c>
      <c r="AH14" s="19" t="n">
        <v>0</v>
      </c>
      <c r="AI14" s="19"/>
      <c r="AJ14" s="19" t="n">
        <v>0</v>
      </c>
      <c r="AK14" s="19" t="n">
        <v>0.0333280311191637</v>
      </c>
      <c r="AL14" s="19" t="n">
        <v>0</v>
      </c>
      <c r="AM14" s="19" t="n">
        <v>0</v>
      </c>
      <c r="AN14" s="19" t="n">
        <v>0.0347559074071669</v>
      </c>
      <c r="AO14" s="19"/>
      <c r="AP14" s="19" t="n">
        <v>0</v>
      </c>
      <c r="AQ14" s="19" t="n">
        <v>0.0256058565440826</v>
      </c>
      <c r="AR14" s="19" t="n">
        <v>0</v>
      </c>
      <c r="AS14" s="19" t="n">
        <v>0</v>
      </c>
      <c r="AT14" s="19" t="n">
        <v>0.104918546065354</v>
      </c>
      <c r="AU14" s="19"/>
      <c r="AV14" s="19" t="n">
        <v>0.0373401470092824</v>
      </c>
      <c r="AW14" s="19" t="n">
        <v>0</v>
      </c>
      <c r="AX14" s="19" t="n">
        <v>0</v>
      </c>
      <c r="AY14" s="19" t="n">
        <v>0</v>
      </c>
      <c r="AZ14" s="19" t="n">
        <v>0.0861430148240793</v>
      </c>
      <c r="BA14" s="19" t="n">
        <v>0</v>
      </c>
      <c r="BB14" s="19"/>
      <c r="BC14" s="19" t="n">
        <v>0.0297880164290876</v>
      </c>
      <c r="BD14" s="19" t="n">
        <v>0.0286076802546172</v>
      </c>
      <c r="BE14" s="19" t="n">
        <v>0.0325274753004456</v>
      </c>
      <c r="BF14" s="19" t="n">
        <v>0</v>
      </c>
      <c r="BG14" s="19" t="n">
        <v>0</v>
      </c>
    </row>
    <row r="15">
      <c r="B15" s="20" t="s">
        <v>722</v>
      </c>
      <c r="C15" s="19" t="n">
        <v>0.0411035476519225</v>
      </c>
      <c r="D15" s="19" t="n">
        <v>0.0437646083672706</v>
      </c>
      <c r="E15" s="19" t="n">
        <v>0.0394297626671394</v>
      </c>
      <c r="F15" s="19"/>
      <c r="G15" s="19" t="n">
        <v>0.0997003345200661</v>
      </c>
      <c r="H15" s="19" t="n">
        <v>0</v>
      </c>
      <c r="I15" s="19" t="n">
        <v>0.112505027680857</v>
      </c>
      <c r="J15" s="19" t="n">
        <v>0</v>
      </c>
      <c r="K15" s="19" t="n">
        <v>0.095861557225445</v>
      </c>
      <c r="L15" s="19" t="n">
        <v>0</v>
      </c>
      <c r="M15" s="19"/>
      <c r="N15" s="19" t="n">
        <v>0.0663431328313926</v>
      </c>
      <c r="O15" s="19" t="n">
        <v>0.0269628083284847</v>
      </c>
      <c r="P15" s="19" t="n">
        <v>0.0311735316981889</v>
      </c>
      <c r="Q15" s="19" t="n">
        <v>0.0382803482109855</v>
      </c>
      <c r="R15" s="19"/>
      <c r="S15" s="19" t="n">
        <v>0</v>
      </c>
      <c r="T15" s="19" t="n">
        <v>0.0773488793909955</v>
      </c>
      <c r="U15" s="19" t="n">
        <v>0.0967705494334479</v>
      </c>
      <c r="V15" s="19" t="n">
        <v>0</v>
      </c>
      <c r="W15" s="19" t="n">
        <v>0.0823178701429191</v>
      </c>
      <c r="X15" s="19" t="n">
        <v>0</v>
      </c>
      <c r="Y15" s="19" t="n">
        <v>0</v>
      </c>
      <c r="Z15" s="19" t="n">
        <v>0</v>
      </c>
      <c r="AA15" s="19" t="n">
        <v>0</v>
      </c>
      <c r="AB15" s="19" t="n">
        <v>0.137624720387379</v>
      </c>
      <c r="AC15" s="19" t="n">
        <v>0</v>
      </c>
      <c r="AD15" s="19" t="n">
        <v>0</v>
      </c>
      <c r="AE15" s="19"/>
      <c r="AF15" s="19" t="n">
        <v>0.0190127760428484</v>
      </c>
      <c r="AG15" s="19" t="n">
        <v>0.0364772305345189</v>
      </c>
      <c r="AH15" s="19" t="n">
        <v>0.0589892834335805</v>
      </c>
      <c r="AI15" s="19"/>
      <c r="AJ15" s="19" t="n">
        <v>0.0175984266943301</v>
      </c>
      <c r="AK15" s="19" t="n">
        <v>0.0515416396943171</v>
      </c>
      <c r="AL15" s="19" t="n">
        <v>0</v>
      </c>
      <c r="AM15" s="19" t="n">
        <v>0</v>
      </c>
      <c r="AN15" s="19" t="n">
        <v>0.0506098313922867</v>
      </c>
      <c r="AO15" s="19"/>
      <c r="AP15" s="19" t="n">
        <v>0</v>
      </c>
      <c r="AQ15" s="19" t="n">
        <v>0.0328302058454212</v>
      </c>
      <c r="AR15" s="19" t="n">
        <v>0</v>
      </c>
      <c r="AS15" s="19" t="n">
        <v>0.0483580936193021</v>
      </c>
      <c r="AT15" s="19" t="n">
        <v>0.101434255616599</v>
      </c>
      <c r="AU15" s="19"/>
      <c r="AV15" s="19" t="n">
        <v>0.0478751691240076</v>
      </c>
      <c r="AW15" s="19" t="n">
        <v>0</v>
      </c>
      <c r="AX15" s="19" t="n">
        <v>0</v>
      </c>
      <c r="AY15" s="19" t="n">
        <v>0.0314374850201998</v>
      </c>
      <c r="AZ15" s="19" t="n">
        <v>0.0832822500209571</v>
      </c>
      <c r="BA15" s="19" t="n">
        <v>0</v>
      </c>
      <c r="BB15" s="19"/>
      <c r="BC15" s="19" t="n">
        <v>0.0359177601956599</v>
      </c>
      <c r="BD15" s="19" t="n">
        <v>0.0281864119803922</v>
      </c>
      <c r="BE15" s="19" t="n">
        <v>0.0561259189222858</v>
      </c>
      <c r="BF15" s="19" t="n">
        <v>0</v>
      </c>
      <c r="BG15" s="19" t="n">
        <v>0.175902024214105</v>
      </c>
    </row>
    <row r="16">
      <c r="B16" s="20" t="s">
        <v>100</v>
      </c>
      <c r="C16" s="21" t="n">
        <v>0.0938594823708446</v>
      </c>
      <c r="D16" s="21" t="n">
        <v>0.0644345575030443</v>
      </c>
      <c r="E16" s="21" t="n">
        <v>0.120273348299444</v>
      </c>
      <c r="F16" s="21"/>
      <c r="G16" s="21" t="n">
        <v>0.173831251093002</v>
      </c>
      <c r="H16" s="21" t="n">
        <v>0.0387069991590018</v>
      </c>
      <c r="I16" s="21" t="n">
        <v>0.110032902744642</v>
      </c>
      <c r="J16" s="21" t="n">
        <v>0.154929278143862</v>
      </c>
      <c r="K16" s="21" t="n">
        <v>0.0443672386957296</v>
      </c>
      <c r="L16" s="21" t="n">
        <v>0.063101650733051</v>
      </c>
      <c r="M16" s="21"/>
      <c r="N16" s="21" t="n">
        <v>0.047036814899655</v>
      </c>
      <c r="O16" s="21" t="n">
        <v>0.171935478080999</v>
      </c>
      <c r="P16" s="21" t="n">
        <v>0.0576789999183612</v>
      </c>
      <c r="Q16" s="21" t="n">
        <v>0.0740515338327415</v>
      </c>
      <c r="R16" s="21"/>
      <c r="S16" s="21" t="n">
        <v>0.0754368119429879</v>
      </c>
      <c r="T16" s="21" t="n">
        <v>0</v>
      </c>
      <c r="U16" s="21" t="n">
        <v>0.109398042201765</v>
      </c>
      <c r="V16" s="21" t="n">
        <v>0</v>
      </c>
      <c r="W16" s="21" t="n">
        <v>0</v>
      </c>
      <c r="X16" s="21" t="n">
        <v>0.17370634853401</v>
      </c>
      <c r="Y16" s="21" t="n">
        <v>0.204024361986736</v>
      </c>
      <c r="Z16" s="21" t="n">
        <v>0.136088643328031</v>
      </c>
      <c r="AA16" s="21" t="n">
        <v>0</v>
      </c>
      <c r="AB16" s="21" t="n">
        <v>0.193832194033189</v>
      </c>
      <c r="AC16" s="21" t="n">
        <v>0.0956577853976368</v>
      </c>
      <c r="AD16" s="21" t="n">
        <v>0.519431899689695</v>
      </c>
      <c r="AE16" s="21"/>
      <c r="AF16" s="21" t="n">
        <v>0.0385484956507392</v>
      </c>
      <c r="AG16" s="21" t="n">
        <v>0.0929349995699091</v>
      </c>
      <c r="AH16" s="21" t="n">
        <v>0.160461988817356</v>
      </c>
      <c r="AI16" s="21"/>
      <c r="AJ16" s="21" t="n">
        <v>0.0535641574897125</v>
      </c>
      <c r="AK16" s="21" t="n">
        <v>0.0751348729739756</v>
      </c>
      <c r="AL16" s="21" t="n">
        <v>0.184488245464688</v>
      </c>
      <c r="AM16" s="21" t="n">
        <v>0</v>
      </c>
      <c r="AN16" s="21" t="n">
        <v>0.174207642610721</v>
      </c>
      <c r="AO16" s="21"/>
      <c r="AP16" s="21" t="n">
        <v>0.0719478108230736</v>
      </c>
      <c r="AQ16" s="21" t="n">
        <v>0.0581957857828019</v>
      </c>
      <c r="AR16" s="21" t="n">
        <v>0.150753854969089</v>
      </c>
      <c r="AS16" s="21" t="n">
        <v>0</v>
      </c>
      <c r="AT16" s="21" t="n">
        <v>0.205302735707142</v>
      </c>
      <c r="AU16" s="21"/>
      <c r="AV16" s="21" t="n">
        <v>0.0879934564854666</v>
      </c>
      <c r="AW16" s="21" t="n">
        <v>0.110042611132405</v>
      </c>
      <c r="AX16" s="21" t="n">
        <v>0.13139275688828</v>
      </c>
      <c r="AY16" s="21" t="n">
        <v>0</v>
      </c>
      <c r="AZ16" s="21" t="n">
        <v>0.168563111753646</v>
      </c>
      <c r="BA16" s="21" t="n">
        <v>0.145435291561606</v>
      </c>
      <c r="BB16" s="21"/>
      <c r="BC16" s="21" t="n">
        <v>0.11335982456579</v>
      </c>
      <c r="BD16" s="21" t="n">
        <v>0.139514917004445</v>
      </c>
      <c r="BE16" s="21" t="n">
        <v>0.13089202466035</v>
      </c>
      <c r="BF16" s="21" t="n">
        <v>0</v>
      </c>
      <c r="BG16" s="21" t="n">
        <v>0</v>
      </c>
    </row>
    <row r="17">
      <c r="B17" s="18" t="s">
        <v>751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139</v>
      </c>
      <c r="D7" s="11" t="n">
        <v>65</v>
      </c>
      <c r="E7" s="11" t="n">
        <v>73</v>
      </c>
      <c r="F7" s="11"/>
      <c r="G7" s="11" t="n">
        <v>17</v>
      </c>
      <c r="H7" s="11" t="n">
        <v>24</v>
      </c>
      <c r="I7" s="11" t="n">
        <v>18</v>
      </c>
      <c r="J7" s="11" t="n">
        <v>29</v>
      </c>
      <c r="K7" s="11" t="n">
        <v>20</v>
      </c>
      <c r="L7" s="11" t="n">
        <v>31</v>
      </c>
      <c r="M7" s="11"/>
      <c r="N7" s="11" t="n">
        <v>40</v>
      </c>
      <c r="O7" s="11" t="n">
        <v>40</v>
      </c>
      <c r="P7" s="11" t="n">
        <v>32</v>
      </c>
      <c r="Q7" s="11" t="n">
        <v>27</v>
      </c>
      <c r="R7" s="11"/>
      <c r="S7" s="11" t="n">
        <v>13</v>
      </c>
      <c r="T7" s="11" t="n">
        <v>24</v>
      </c>
      <c r="U7" s="11" t="n">
        <v>9</v>
      </c>
      <c r="V7" s="11" t="n">
        <v>7</v>
      </c>
      <c r="W7" s="11" t="n">
        <v>8</v>
      </c>
      <c r="X7" s="11" t="n">
        <v>11</v>
      </c>
      <c r="Y7" s="11" t="n">
        <v>14</v>
      </c>
      <c r="Z7" s="11" t="n">
        <v>8</v>
      </c>
      <c r="AA7" s="11" t="n">
        <v>16</v>
      </c>
      <c r="AB7" s="11" t="n">
        <v>16</v>
      </c>
      <c r="AC7" s="11" t="n">
        <v>11</v>
      </c>
      <c r="AD7" s="11" t="n">
        <v>2</v>
      </c>
      <c r="AE7" s="11"/>
      <c r="AF7" s="11" t="n">
        <v>49</v>
      </c>
      <c r="AG7" s="11" t="n">
        <v>53</v>
      </c>
      <c r="AH7" s="11" t="n">
        <v>21</v>
      </c>
      <c r="AI7" s="11"/>
      <c r="AJ7" s="11" t="n">
        <v>57</v>
      </c>
      <c r="AK7" s="11" t="n">
        <v>37</v>
      </c>
      <c r="AL7" s="11" t="n">
        <v>5</v>
      </c>
      <c r="AM7" s="11" t="n">
        <v>2</v>
      </c>
      <c r="AN7" s="11" t="n">
        <v>24</v>
      </c>
      <c r="AO7" s="11"/>
      <c r="AP7" s="11" t="n">
        <v>29</v>
      </c>
      <c r="AQ7" s="11" t="n">
        <v>48</v>
      </c>
      <c r="AR7" s="11" t="n">
        <v>7</v>
      </c>
      <c r="AS7" s="11" t="n">
        <v>22</v>
      </c>
      <c r="AT7" s="11" t="n">
        <v>9</v>
      </c>
      <c r="AU7" s="11"/>
      <c r="AV7" s="11" t="n">
        <v>33</v>
      </c>
      <c r="AW7" s="11" t="n">
        <v>27</v>
      </c>
      <c r="AX7" s="11" t="n">
        <v>8</v>
      </c>
      <c r="AY7" s="11" t="n">
        <v>33</v>
      </c>
      <c r="AZ7" s="11" t="n">
        <v>11</v>
      </c>
      <c r="BA7" s="11" t="n">
        <v>15</v>
      </c>
      <c r="BB7" s="11"/>
      <c r="BC7" s="11" t="n">
        <v>28</v>
      </c>
      <c r="BD7" s="11" t="n">
        <v>35</v>
      </c>
      <c r="BE7" s="11" t="n">
        <v>37</v>
      </c>
      <c r="BF7" s="11" t="n">
        <v>15</v>
      </c>
      <c r="BG7" s="11" t="n">
        <v>4</v>
      </c>
    </row>
    <row r="8" ht="30" customHeight="1">
      <c r="B8" s="12" t="s">
        <v>20</v>
      </c>
      <c r="C8" s="12" t="n">
        <v>141</v>
      </c>
      <c r="D8" s="12" t="n">
        <v>64</v>
      </c>
      <c r="E8" s="12" t="n">
        <v>75</v>
      </c>
      <c r="F8" s="12"/>
      <c r="G8" s="12" t="n">
        <v>17</v>
      </c>
      <c r="H8" s="12" t="n">
        <v>26</v>
      </c>
      <c r="I8" s="12" t="n">
        <v>20</v>
      </c>
      <c r="J8" s="12" t="n">
        <v>28</v>
      </c>
      <c r="K8" s="12" t="n">
        <v>20</v>
      </c>
      <c r="L8" s="12" t="n">
        <v>30</v>
      </c>
      <c r="M8" s="12"/>
      <c r="N8" s="12" t="n">
        <v>40</v>
      </c>
      <c r="O8" s="12" t="n">
        <v>45</v>
      </c>
      <c r="P8" s="12" t="n">
        <v>30</v>
      </c>
      <c r="Q8" s="12" t="n">
        <v>26</v>
      </c>
      <c r="R8" s="12"/>
      <c r="S8" s="12" t="n">
        <v>13</v>
      </c>
      <c r="T8" s="12" t="n">
        <v>25</v>
      </c>
      <c r="U8" s="12" t="n">
        <v>10</v>
      </c>
      <c r="V8" s="12" t="n">
        <v>9</v>
      </c>
      <c r="W8" s="12" t="n">
        <v>8</v>
      </c>
      <c r="X8" s="12" t="n">
        <v>14</v>
      </c>
      <c r="Y8" s="12" t="n">
        <v>14</v>
      </c>
      <c r="Z8" s="12" t="n">
        <v>7</v>
      </c>
      <c r="AA8" s="12" t="n">
        <v>14</v>
      </c>
      <c r="AB8" s="12" t="n">
        <v>16</v>
      </c>
      <c r="AC8" s="12" t="n">
        <v>10</v>
      </c>
      <c r="AD8" s="12" t="n">
        <v>2</v>
      </c>
      <c r="AE8" s="12"/>
      <c r="AF8" s="12" t="n">
        <v>50</v>
      </c>
      <c r="AG8" s="12" t="n">
        <v>54</v>
      </c>
      <c r="AH8" s="12" t="n">
        <v>20</v>
      </c>
      <c r="AI8" s="12"/>
      <c r="AJ8" s="12" t="n">
        <v>58</v>
      </c>
      <c r="AK8" s="12" t="n">
        <v>38</v>
      </c>
      <c r="AL8" s="12" t="n">
        <v>6</v>
      </c>
      <c r="AM8" s="12" t="n">
        <v>2</v>
      </c>
      <c r="AN8" s="12" t="n">
        <v>24</v>
      </c>
      <c r="AO8" s="12"/>
      <c r="AP8" s="12" t="n">
        <v>30</v>
      </c>
      <c r="AQ8" s="12" t="n">
        <v>49</v>
      </c>
      <c r="AR8" s="12" t="n">
        <v>7</v>
      </c>
      <c r="AS8" s="12" t="n">
        <v>21</v>
      </c>
      <c r="AT8" s="12" t="n">
        <v>10</v>
      </c>
      <c r="AU8" s="12"/>
      <c r="AV8" s="12" t="n">
        <v>34</v>
      </c>
      <c r="AW8" s="12" t="n">
        <v>28</v>
      </c>
      <c r="AX8" s="12" t="n">
        <v>8</v>
      </c>
      <c r="AY8" s="12" t="n">
        <v>32</v>
      </c>
      <c r="AZ8" s="12" t="n">
        <v>12</v>
      </c>
      <c r="BA8" s="12" t="n">
        <v>16</v>
      </c>
      <c r="BB8" s="12"/>
      <c r="BC8" s="12" t="n">
        <v>28</v>
      </c>
      <c r="BD8" s="12" t="n">
        <v>36</v>
      </c>
      <c r="BE8" s="12" t="n">
        <v>39</v>
      </c>
      <c r="BF8" s="12" t="n">
        <v>15</v>
      </c>
      <c r="BG8" s="12" t="n">
        <v>4</v>
      </c>
    </row>
    <row r="9">
      <c r="B9" s="20" t="s">
        <v>725</v>
      </c>
      <c r="C9" s="19" t="n">
        <v>0.0363948739574196</v>
      </c>
      <c r="D9" s="19" t="n">
        <v>0.0296647931893283</v>
      </c>
      <c r="E9" s="19" t="n">
        <v>0.0426514721270425</v>
      </c>
      <c r="F9" s="19"/>
      <c r="G9" s="19" t="n">
        <v>0.121662716978419</v>
      </c>
      <c r="H9" s="19" t="n">
        <v>0</v>
      </c>
      <c r="I9" s="19" t="n">
        <v>0</v>
      </c>
      <c r="J9" s="19" t="n">
        <v>0</v>
      </c>
      <c r="K9" s="19" t="n">
        <v>0.103795709013959</v>
      </c>
      <c r="L9" s="19" t="n">
        <v>0.0340247225961196</v>
      </c>
      <c r="M9" s="19"/>
      <c r="N9" s="19" t="n">
        <v>0</v>
      </c>
      <c r="O9" s="19" t="n">
        <v>0.0488164976229677</v>
      </c>
      <c r="P9" s="19" t="n">
        <v>0.0394709972046122</v>
      </c>
      <c r="Q9" s="19" t="n">
        <v>0.0672743525662191</v>
      </c>
      <c r="R9" s="19"/>
      <c r="S9" s="19" t="n">
        <v>0</v>
      </c>
      <c r="T9" s="19" t="n">
        <v>0</v>
      </c>
      <c r="U9" s="19" t="n">
        <v>0.109398042201765</v>
      </c>
      <c r="V9" s="19" t="n">
        <v>0.140871912509274</v>
      </c>
      <c r="W9" s="19" t="n">
        <v>0</v>
      </c>
      <c r="X9" s="19" t="n">
        <v>0</v>
      </c>
      <c r="Y9" s="19" t="n">
        <v>0.0648639127734073</v>
      </c>
      <c r="Z9" s="19" t="n">
        <v>0</v>
      </c>
      <c r="AA9" s="19" t="n">
        <v>0.0617617811454052</v>
      </c>
      <c r="AB9" s="19" t="n">
        <v>0.0653558498772425</v>
      </c>
      <c r="AC9" s="19" t="n">
        <v>0</v>
      </c>
      <c r="AD9" s="19" t="n">
        <v>0</v>
      </c>
      <c r="AE9" s="19"/>
      <c r="AF9" s="19" t="n">
        <v>0.0240734106518571</v>
      </c>
      <c r="AG9" s="19" t="n">
        <v>0.0189638744177306</v>
      </c>
      <c r="AH9" s="19" t="n">
        <v>0.0858436491541909</v>
      </c>
      <c r="AI9" s="19"/>
      <c r="AJ9" s="19" t="n">
        <v>0.020818545770516</v>
      </c>
      <c r="AK9" s="19" t="n">
        <v>0</v>
      </c>
      <c r="AL9" s="19" t="n">
        <v>0</v>
      </c>
      <c r="AM9" s="19" t="n">
        <v>0</v>
      </c>
      <c r="AN9" s="19" t="n">
        <v>0.0736495233864637</v>
      </c>
      <c r="AO9" s="19"/>
      <c r="AP9" s="19" t="n">
        <v>0.03980360731553</v>
      </c>
      <c r="AQ9" s="19" t="n">
        <v>0.017772796907389</v>
      </c>
      <c r="AR9" s="19" t="n">
        <v>0</v>
      </c>
      <c r="AS9" s="19" t="n">
        <v>0</v>
      </c>
      <c r="AT9" s="19" t="n">
        <v>0.221781203804537</v>
      </c>
      <c r="AU9" s="19"/>
      <c r="AV9" s="19" t="n">
        <v>0</v>
      </c>
      <c r="AW9" s="19" t="n">
        <v>0.0427697782235641</v>
      </c>
      <c r="AX9" s="19" t="n">
        <v>0</v>
      </c>
      <c r="AY9" s="19" t="n">
        <v>0.0270275069406807</v>
      </c>
      <c r="AZ9" s="19" t="n">
        <v>0.182092701848307</v>
      </c>
      <c r="BA9" s="19" t="n">
        <v>0</v>
      </c>
      <c r="BB9" s="19"/>
      <c r="BC9" s="19" t="n">
        <v>0.031652640063312</v>
      </c>
      <c r="BD9" s="19" t="n">
        <v>0.0938160050187168</v>
      </c>
      <c r="BE9" s="19" t="n">
        <v>0</v>
      </c>
      <c r="BF9" s="19" t="n">
        <v>0</v>
      </c>
      <c r="BG9" s="19" t="n">
        <v>0</v>
      </c>
    </row>
    <row r="10">
      <c r="B10" s="20" t="s">
        <v>689</v>
      </c>
      <c r="C10" s="19" t="n">
        <v>0.0219034237852813</v>
      </c>
      <c r="D10" s="19" t="n">
        <v>0.0150736722079821</v>
      </c>
      <c r="E10" s="19" t="n">
        <v>0.0280359853991576</v>
      </c>
      <c r="F10" s="19"/>
      <c r="G10" s="19" t="n">
        <v>0.127188155435134</v>
      </c>
      <c r="H10" s="19" t="n">
        <v>0.0369827490897001</v>
      </c>
      <c r="I10" s="19" t="n">
        <v>0</v>
      </c>
      <c r="J10" s="19" t="n">
        <v>0</v>
      </c>
      <c r="K10" s="19" t="n">
        <v>0</v>
      </c>
      <c r="L10" s="19" t="n">
        <v>0</v>
      </c>
      <c r="M10" s="19"/>
      <c r="N10" s="19" t="n">
        <v>0</v>
      </c>
      <c r="O10" s="19" t="n">
        <v>0.0691926510512336</v>
      </c>
      <c r="P10" s="19" t="n">
        <v>0</v>
      </c>
      <c r="Q10" s="19" t="n">
        <v>0</v>
      </c>
      <c r="R10" s="19"/>
      <c r="S10" s="19" t="n">
        <v>0.0847442881896871</v>
      </c>
      <c r="T10" s="19" t="n">
        <v>0</v>
      </c>
      <c r="U10" s="19" t="n">
        <v>0</v>
      </c>
      <c r="V10" s="19" t="n">
        <v>0</v>
      </c>
      <c r="W10" s="19" t="n">
        <v>0</v>
      </c>
      <c r="X10" s="19" t="n">
        <v>0</v>
      </c>
      <c r="Y10" s="19" t="n">
        <v>0</v>
      </c>
      <c r="Z10" s="19" t="n">
        <v>0</v>
      </c>
      <c r="AA10" s="19" t="n">
        <v>0.0737976269044723</v>
      </c>
      <c r="AB10" s="19" t="n">
        <v>0.0615035510706747</v>
      </c>
      <c r="AC10" s="19" t="n">
        <v>0</v>
      </c>
      <c r="AD10" s="19" t="n">
        <v>0</v>
      </c>
      <c r="AE10" s="19"/>
      <c r="AF10" s="19" t="n">
        <v>0</v>
      </c>
      <c r="AG10" s="19" t="n">
        <v>0.0178460783684933</v>
      </c>
      <c r="AH10" s="19" t="n">
        <v>0.0511375679553676</v>
      </c>
      <c r="AI10" s="19"/>
      <c r="AJ10" s="19" t="n">
        <v>0.0186290507665856</v>
      </c>
      <c r="AK10" s="19" t="n">
        <v>0</v>
      </c>
      <c r="AL10" s="19" t="n">
        <v>0</v>
      </c>
      <c r="AM10" s="19" t="n">
        <v>0</v>
      </c>
      <c r="AN10" s="19" t="n">
        <v>0.0438734553361174</v>
      </c>
      <c r="AO10" s="19"/>
      <c r="AP10" s="19" t="n">
        <v>0</v>
      </c>
      <c r="AQ10" s="19" t="n">
        <v>0</v>
      </c>
      <c r="AR10" s="19" t="n">
        <v>0</v>
      </c>
      <c r="AS10" s="19" t="n">
        <v>0.0511901090169339</v>
      </c>
      <c r="AT10" s="19" t="n">
        <v>0</v>
      </c>
      <c r="AU10" s="19"/>
      <c r="AV10" s="19" t="n">
        <v>0</v>
      </c>
      <c r="AW10" s="19" t="n">
        <v>0</v>
      </c>
      <c r="AX10" s="19" t="n">
        <v>0</v>
      </c>
      <c r="AY10" s="19" t="n">
        <v>0.065573072212889</v>
      </c>
      <c r="AZ10" s="19" t="n">
        <v>0</v>
      </c>
      <c r="BA10" s="19" t="n">
        <v>0</v>
      </c>
      <c r="BB10" s="19"/>
      <c r="BC10" s="19" t="n">
        <v>0.0376023331240551</v>
      </c>
      <c r="BD10" s="19" t="n">
        <v>0.0269214450865254</v>
      </c>
      <c r="BE10" s="19" t="n">
        <v>0</v>
      </c>
      <c r="BF10" s="19" t="n">
        <v>0.0717815442781032</v>
      </c>
      <c r="BG10" s="19" t="n">
        <v>0</v>
      </c>
    </row>
    <row r="11">
      <c r="B11" s="20" t="s">
        <v>690</v>
      </c>
      <c r="C11" s="19" t="n">
        <v>0.0371200038384268</v>
      </c>
      <c r="D11" s="19" t="n">
        <v>0.029009233884582</v>
      </c>
      <c r="E11" s="19" t="n">
        <v>0.0445629647333448</v>
      </c>
      <c r="F11" s="19"/>
      <c r="G11" s="19" t="n">
        <v>0.055113337629037</v>
      </c>
      <c r="H11" s="19" t="n">
        <v>0.0975686307303106</v>
      </c>
      <c r="I11" s="19" t="n">
        <v>0</v>
      </c>
      <c r="J11" s="19" t="n">
        <v>0.0287444294652345</v>
      </c>
      <c r="K11" s="19" t="n">
        <v>0.0474743767709266</v>
      </c>
      <c r="L11" s="19" t="n">
        <v>0</v>
      </c>
      <c r="M11" s="19"/>
      <c r="N11" s="19" t="n">
        <v>0.0296063427372172</v>
      </c>
      <c r="O11" s="19" t="n">
        <v>0.0514385481848926</v>
      </c>
      <c r="P11" s="19" t="n">
        <v>0.0577186951066369</v>
      </c>
      <c r="Q11" s="19" t="n">
        <v>0</v>
      </c>
      <c r="R11" s="19"/>
      <c r="S11" s="19" t="n">
        <v>0.0931035629074062</v>
      </c>
      <c r="T11" s="19" t="n">
        <v>0.0925154813559029</v>
      </c>
      <c r="U11" s="19" t="n">
        <v>0</v>
      </c>
      <c r="V11" s="19" t="n">
        <v>0</v>
      </c>
      <c r="W11" s="19" t="n">
        <v>0</v>
      </c>
      <c r="X11" s="19" t="n">
        <v>0</v>
      </c>
      <c r="Y11" s="19" t="n">
        <v>0</v>
      </c>
      <c r="Z11" s="19" t="n">
        <v>0.113570007324948</v>
      </c>
      <c r="AA11" s="19" t="n">
        <v>0</v>
      </c>
      <c r="AB11" s="19" t="n">
        <v>0</v>
      </c>
      <c r="AC11" s="19" t="n">
        <v>0</v>
      </c>
      <c r="AD11" s="19" t="n">
        <v>0.480568100310305</v>
      </c>
      <c r="AE11" s="19"/>
      <c r="AF11" s="19" t="n">
        <v>0.0190127760428484</v>
      </c>
      <c r="AG11" s="19" t="n">
        <v>0.0571048863151973</v>
      </c>
      <c r="AH11" s="19" t="n">
        <v>0</v>
      </c>
      <c r="AI11" s="19"/>
      <c r="AJ11" s="19" t="n">
        <v>0</v>
      </c>
      <c r="AK11" s="19" t="n">
        <v>0.114347279059397</v>
      </c>
      <c r="AL11" s="19" t="n">
        <v>0</v>
      </c>
      <c r="AM11" s="19" t="n">
        <v>0</v>
      </c>
      <c r="AN11" s="19" t="n">
        <v>0.038601914327947</v>
      </c>
      <c r="AO11" s="19"/>
      <c r="AP11" s="19" t="n">
        <v>0</v>
      </c>
      <c r="AQ11" s="19" t="n">
        <v>0.0878527751409087</v>
      </c>
      <c r="AR11" s="19" t="n">
        <v>0</v>
      </c>
      <c r="AS11" s="19" t="n">
        <v>0</v>
      </c>
      <c r="AT11" s="19" t="n">
        <v>0</v>
      </c>
      <c r="AU11" s="19"/>
      <c r="AV11" s="19" t="n">
        <v>0.128112704735631</v>
      </c>
      <c r="AW11" s="19" t="n">
        <v>0</v>
      </c>
      <c r="AX11" s="19" t="n">
        <v>0</v>
      </c>
      <c r="AY11" s="19" t="n">
        <v>0</v>
      </c>
      <c r="AZ11" s="19" t="n">
        <v>0</v>
      </c>
      <c r="BA11" s="19" t="n">
        <v>0</v>
      </c>
      <c r="BB11" s="19"/>
      <c r="BC11" s="19" t="n">
        <v>0</v>
      </c>
      <c r="BD11" s="19" t="n">
        <v>0.025475784998102</v>
      </c>
      <c r="BE11" s="19" t="n">
        <v>0.0356317357052933</v>
      </c>
      <c r="BF11" s="19" t="n">
        <v>0.0788621589260153</v>
      </c>
      <c r="BG11" s="19" t="n">
        <v>0</v>
      </c>
    </row>
    <row r="12">
      <c r="B12" s="20" t="s">
        <v>691</v>
      </c>
      <c r="C12" s="19" t="n">
        <v>0.212443796199259</v>
      </c>
      <c r="D12" s="19" t="n">
        <v>0.224842790293918</v>
      </c>
      <c r="E12" s="19" t="n">
        <v>0.190529531263065</v>
      </c>
      <c r="F12" s="19"/>
      <c r="G12" s="19" t="n">
        <v>0.30379905012139</v>
      </c>
      <c r="H12" s="19" t="n">
        <v>0.186846578618758</v>
      </c>
      <c r="I12" s="19" t="n">
        <v>0.189498375736185</v>
      </c>
      <c r="J12" s="19" t="n">
        <v>0.256237829255614</v>
      </c>
      <c r="K12" s="19" t="n">
        <v>0.107960110646248</v>
      </c>
      <c r="L12" s="19" t="n">
        <v>0.227618107183789</v>
      </c>
      <c r="M12" s="19"/>
      <c r="N12" s="19" t="n">
        <v>0.184518836422569</v>
      </c>
      <c r="O12" s="19" t="n">
        <v>0.191347835220256</v>
      </c>
      <c r="P12" s="19" t="n">
        <v>0.239537408573236</v>
      </c>
      <c r="Q12" s="19" t="n">
        <v>0.259729040400076</v>
      </c>
      <c r="R12" s="19"/>
      <c r="S12" s="19" t="n">
        <v>0.19790122964237</v>
      </c>
      <c r="T12" s="19" t="n">
        <v>0.317671999149044</v>
      </c>
      <c r="U12" s="19" t="n">
        <v>0.300942587808204</v>
      </c>
      <c r="V12" s="19" t="n">
        <v>0</v>
      </c>
      <c r="W12" s="19" t="n">
        <v>0.113935259273848</v>
      </c>
      <c r="X12" s="19" t="n">
        <v>0.463123772673246</v>
      </c>
      <c r="Y12" s="19" t="n">
        <v>0.225152200489323</v>
      </c>
      <c r="Z12" s="19" t="n">
        <v>0</v>
      </c>
      <c r="AA12" s="19" t="n">
        <v>0.207034564038673</v>
      </c>
      <c r="AB12" s="19" t="n">
        <v>0.127511764859271</v>
      </c>
      <c r="AC12" s="19" t="n">
        <v>0.0949067160262699</v>
      </c>
      <c r="AD12" s="19" t="n">
        <v>0</v>
      </c>
      <c r="AE12" s="19"/>
      <c r="AF12" s="19" t="n">
        <v>0.184667790424612</v>
      </c>
      <c r="AG12" s="19" t="n">
        <v>0.227758713376791</v>
      </c>
      <c r="AH12" s="19" t="n">
        <v>0.143484713609407</v>
      </c>
      <c r="AI12" s="19"/>
      <c r="AJ12" s="19" t="n">
        <v>0.220509430958719</v>
      </c>
      <c r="AK12" s="19" t="n">
        <v>0.268991261180428</v>
      </c>
      <c r="AL12" s="19" t="n">
        <v>0.351934311228866</v>
      </c>
      <c r="AM12" s="19" t="n">
        <v>0.545408064814188</v>
      </c>
      <c r="AN12" s="19" t="n">
        <v>0.0839187019111548</v>
      </c>
      <c r="AO12" s="19"/>
      <c r="AP12" s="19" t="n">
        <v>0.223739221447168</v>
      </c>
      <c r="AQ12" s="19" t="n">
        <v>0.20654972152206</v>
      </c>
      <c r="AR12" s="19" t="n">
        <v>0.375963403205376</v>
      </c>
      <c r="AS12" s="19" t="n">
        <v>0.286712063005347</v>
      </c>
      <c r="AT12" s="19" t="n">
        <v>0.110878839787624</v>
      </c>
      <c r="AU12" s="19"/>
      <c r="AV12" s="19" t="n">
        <v>0.108165830316218</v>
      </c>
      <c r="AW12" s="19" t="n">
        <v>0.16086455412549</v>
      </c>
      <c r="AX12" s="19" t="n">
        <v>0.457749010100646</v>
      </c>
      <c r="AY12" s="19" t="n">
        <v>0.263996490325531</v>
      </c>
      <c r="AZ12" s="19" t="n">
        <v>0.0910366936799945</v>
      </c>
      <c r="BA12" s="19" t="n">
        <v>0.546425555411732</v>
      </c>
      <c r="BB12" s="19"/>
      <c r="BC12" s="19" t="n">
        <v>0.193528677359744</v>
      </c>
      <c r="BD12" s="19" t="n">
        <v>0.23351332760618</v>
      </c>
      <c r="BE12" s="19" t="n">
        <v>0.227305238634123</v>
      </c>
      <c r="BF12" s="19" t="n">
        <v>0.133731464343401</v>
      </c>
      <c r="BG12" s="19" t="n">
        <v>0</v>
      </c>
    </row>
    <row r="13">
      <c r="B13" s="20" t="s">
        <v>692</v>
      </c>
      <c r="C13" s="19" t="n">
        <v>0.172356715122927</v>
      </c>
      <c r="D13" s="19" t="n">
        <v>0.119474064921002</v>
      </c>
      <c r="E13" s="19" t="n">
        <v>0.219880810268811</v>
      </c>
      <c r="F13" s="19"/>
      <c r="G13" s="19" t="n">
        <v>0</v>
      </c>
      <c r="H13" s="19" t="n">
        <v>0.317793735726641</v>
      </c>
      <c r="I13" s="19" t="n">
        <v>0.0998741559534586</v>
      </c>
      <c r="J13" s="19" t="n">
        <v>0.149958704207128</v>
      </c>
      <c r="K13" s="19" t="n">
        <v>0.298252084886785</v>
      </c>
      <c r="L13" s="19" t="n">
        <v>0.126110688485331</v>
      </c>
      <c r="M13" s="19"/>
      <c r="N13" s="19" t="n">
        <v>0.22145857370526</v>
      </c>
      <c r="O13" s="19" t="n">
        <v>0.150662161460997</v>
      </c>
      <c r="P13" s="19" t="n">
        <v>0.198654560493674</v>
      </c>
      <c r="Q13" s="19" t="n">
        <v>0.103558328771278</v>
      </c>
      <c r="R13" s="19"/>
      <c r="S13" s="19" t="n">
        <v>0</v>
      </c>
      <c r="T13" s="19" t="n">
        <v>0.181850457387411</v>
      </c>
      <c r="U13" s="19" t="n">
        <v>0.25224445929015</v>
      </c>
      <c r="V13" s="19" t="n">
        <v>0.249530884778957</v>
      </c>
      <c r="W13" s="19" t="n">
        <v>0.119181663034493</v>
      </c>
      <c r="X13" s="19" t="n">
        <v>0.177860963007699</v>
      </c>
      <c r="Y13" s="19" t="n">
        <v>0.145094787145556</v>
      </c>
      <c r="Z13" s="19" t="n">
        <v>0.273524981775224</v>
      </c>
      <c r="AA13" s="19" t="n">
        <v>0.0613401291334328</v>
      </c>
      <c r="AB13" s="19" t="n">
        <v>0.311164274080666</v>
      </c>
      <c r="AC13" s="19" t="n">
        <v>0.189196318405764</v>
      </c>
      <c r="AD13" s="19" t="n">
        <v>0</v>
      </c>
      <c r="AE13" s="19"/>
      <c r="AF13" s="19" t="n">
        <v>0.145943168108184</v>
      </c>
      <c r="AG13" s="19" t="n">
        <v>0.234345065654896</v>
      </c>
      <c r="AH13" s="19" t="n">
        <v>0.209833289120067</v>
      </c>
      <c r="AI13" s="19"/>
      <c r="AJ13" s="19" t="n">
        <v>0.212493039986951</v>
      </c>
      <c r="AK13" s="19" t="n">
        <v>0.124456078067698</v>
      </c>
      <c r="AL13" s="19" t="n">
        <v>0</v>
      </c>
      <c r="AM13" s="19" t="n">
        <v>0</v>
      </c>
      <c r="AN13" s="19" t="n">
        <v>0.180328935953276</v>
      </c>
      <c r="AO13" s="19"/>
      <c r="AP13" s="19" t="n">
        <v>0.234892285647695</v>
      </c>
      <c r="AQ13" s="19" t="n">
        <v>0.174797785906096</v>
      </c>
      <c r="AR13" s="19" t="n">
        <v>0.160371721944448</v>
      </c>
      <c r="AS13" s="19" t="n">
        <v>0.167482627553629</v>
      </c>
      <c r="AT13" s="19" t="n">
        <v>0</v>
      </c>
      <c r="AU13" s="19"/>
      <c r="AV13" s="19" t="n">
        <v>0.235622223005145</v>
      </c>
      <c r="AW13" s="19" t="n">
        <v>0.226651322451159</v>
      </c>
      <c r="AX13" s="19" t="n">
        <v>0.121802512140047</v>
      </c>
      <c r="AY13" s="19" t="n">
        <v>0.135600197806832</v>
      </c>
      <c r="AZ13" s="19" t="n">
        <v>0.0735391314117416</v>
      </c>
      <c r="BA13" s="19" t="n">
        <v>0.179806738550791</v>
      </c>
      <c r="BB13" s="19"/>
      <c r="BC13" s="19" t="n">
        <v>0.164195505846517</v>
      </c>
      <c r="BD13" s="19" t="n">
        <v>0.117863457130666</v>
      </c>
      <c r="BE13" s="19" t="n">
        <v>0.240318504688471</v>
      </c>
      <c r="BF13" s="19" t="n">
        <v>0.132132002561309</v>
      </c>
      <c r="BG13" s="19" t="n">
        <v>0</v>
      </c>
    </row>
    <row r="14">
      <c r="B14" s="20" t="s">
        <v>598</v>
      </c>
      <c r="C14" s="19" t="n">
        <v>0.133848346580439</v>
      </c>
      <c r="D14" s="19" t="n">
        <v>0.148630532566002</v>
      </c>
      <c r="E14" s="19" t="n">
        <v>0.123188323684312</v>
      </c>
      <c r="F14" s="19"/>
      <c r="G14" s="19" t="n">
        <v>0.0969380493319832</v>
      </c>
      <c r="H14" s="19" t="n">
        <v>0.0724517549151532</v>
      </c>
      <c r="I14" s="19" t="n">
        <v>0.281213349487794</v>
      </c>
      <c r="J14" s="19" t="n">
        <v>0.106409111053022</v>
      </c>
      <c r="K14" s="19" t="n">
        <v>0.11097606673082</v>
      </c>
      <c r="L14" s="19" t="n">
        <v>0.151901440768554</v>
      </c>
      <c r="M14" s="19"/>
      <c r="N14" s="19" t="n">
        <v>0.153840225890643</v>
      </c>
      <c r="O14" s="19" t="n">
        <v>0.132442779113566</v>
      </c>
      <c r="P14" s="19" t="n">
        <v>0.136763468001387</v>
      </c>
      <c r="Q14" s="19" t="n">
        <v>0.102213097943831</v>
      </c>
      <c r="R14" s="19"/>
      <c r="S14" s="19" t="n">
        <v>0.171094957598261</v>
      </c>
      <c r="T14" s="19" t="n">
        <v>0.127174535178855</v>
      </c>
      <c r="U14" s="19" t="n">
        <v>0.120455169503081</v>
      </c>
      <c r="V14" s="19" t="n">
        <v>0</v>
      </c>
      <c r="W14" s="19" t="n">
        <v>0.143249090421864</v>
      </c>
      <c r="X14" s="19" t="n">
        <v>0</v>
      </c>
      <c r="Y14" s="19" t="n">
        <v>0.145591123811052</v>
      </c>
      <c r="Z14" s="19" t="n">
        <v>0.0806120064207598</v>
      </c>
      <c r="AA14" s="19" t="n">
        <v>0.273894922269322</v>
      </c>
      <c r="AB14" s="19" t="n">
        <v>0.143678670247205</v>
      </c>
      <c r="AC14" s="19" t="n">
        <v>0.249780176662222</v>
      </c>
      <c r="AD14" s="19" t="n">
        <v>0</v>
      </c>
      <c r="AE14" s="19"/>
      <c r="AF14" s="19" t="n">
        <v>0.158338172705178</v>
      </c>
      <c r="AG14" s="19" t="n">
        <v>0.0974001570345137</v>
      </c>
      <c r="AH14" s="19" t="n">
        <v>0.199089255952055</v>
      </c>
      <c r="AI14" s="19"/>
      <c r="AJ14" s="19" t="n">
        <v>0.112075745347272</v>
      </c>
      <c r="AK14" s="19" t="n">
        <v>0.164760751565707</v>
      </c>
      <c r="AL14" s="19" t="n">
        <v>0.228110753404469</v>
      </c>
      <c r="AM14" s="19" t="n">
        <v>0</v>
      </c>
      <c r="AN14" s="19" t="n">
        <v>0.205564452438814</v>
      </c>
      <c r="AO14" s="19"/>
      <c r="AP14" s="19" t="n">
        <v>0.0979606672161557</v>
      </c>
      <c r="AQ14" s="19" t="n">
        <v>0.135480985438152</v>
      </c>
      <c r="AR14" s="19" t="n">
        <v>0.171247086588396</v>
      </c>
      <c r="AS14" s="19" t="n">
        <v>0.103941309912092</v>
      </c>
      <c r="AT14" s="19" t="n">
        <v>0.101434255616599</v>
      </c>
      <c r="AU14" s="19"/>
      <c r="AV14" s="19" t="n">
        <v>0.170788439480621</v>
      </c>
      <c r="AW14" s="19" t="n">
        <v>0.105260711127372</v>
      </c>
      <c r="AX14" s="19" t="n">
        <v>0</v>
      </c>
      <c r="AY14" s="19" t="n">
        <v>0.0954978021278579</v>
      </c>
      <c r="AZ14" s="19" t="n">
        <v>0.0832822500209571</v>
      </c>
      <c r="BA14" s="19" t="n">
        <v>0.0764864220263675</v>
      </c>
      <c r="BB14" s="19"/>
      <c r="BC14" s="19" t="n">
        <v>0.256012906653787</v>
      </c>
      <c r="BD14" s="19" t="n">
        <v>0.0986876119835222</v>
      </c>
      <c r="BE14" s="19" t="n">
        <v>0.125011454008392</v>
      </c>
      <c r="BF14" s="19" t="n">
        <v>0.167334646057906</v>
      </c>
      <c r="BG14" s="19" t="n">
        <v>0</v>
      </c>
    </row>
    <row r="15">
      <c r="B15" s="20" t="s">
        <v>726</v>
      </c>
      <c r="C15" s="19" t="n">
        <v>0.304810881432902</v>
      </c>
      <c r="D15" s="19" t="n">
        <v>0.385643468599427</v>
      </c>
      <c r="E15" s="19" t="n">
        <v>0.240361685163187</v>
      </c>
      <c r="F15" s="19"/>
      <c r="G15" s="19" t="n">
        <v>0.243130156389454</v>
      </c>
      <c r="H15" s="19" t="n">
        <v>0.249649551760436</v>
      </c>
      <c r="I15" s="19" t="n">
        <v>0.335782951088729</v>
      </c>
      <c r="J15" s="19" t="n">
        <v>0.284017166223144</v>
      </c>
      <c r="K15" s="19" t="n">
        <v>0.287174413255532</v>
      </c>
      <c r="L15" s="19" t="n">
        <v>0.397243390233155</v>
      </c>
      <c r="M15" s="19"/>
      <c r="N15" s="19" t="n">
        <v>0.316357953758474</v>
      </c>
      <c r="O15" s="19" t="n">
        <v>0.26777224037362</v>
      </c>
      <c r="P15" s="19" t="n">
        <v>0.239564083085983</v>
      </c>
      <c r="Q15" s="19" t="n">
        <v>0.426908324729154</v>
      </c>
      <c r="R15" s="19"/>
      <c r="S15" s="19" t="n">
        <v>0.377719149719288</v>
      </c>
      <c r="T15" s="19" t="n">
        <v>0.243740712433448</v>
      </c>
      <c r="U15" s="19" t="n">
        <v>0.2169597411968</v>
      </c>
      <c r="V15" s="19" t="n">
        <v>0.609597202711768</v>
      </c>
      <c r="W15" s="19" t="n">
        <v>0.499375500316748</v>
      </c>
      <c r="X15" s="19" t="n">
        <v>0.283981420733896</v>
      </c>
      <c r="Y15" s="19" t="n">
        <v>0.280137526567334</v>
      </c>
      <c r="Z15" s="19" t="n">
        <v>0.396204361151037</v>
      </c>
      <c r="AA15" s="19" t="n">
        <v>0.322170976508695</v>
      </c>
      <c r="AB15" s="19" t="n">
        <v>0.117465717543025</v>
      </c>
      <c r="AC15" s="19" t="n">
        <v>0.370459003508106</v>
      </c>
      <c r="AD15" s="19" t="n">
        <v>0</v>
      </c>
      <c r="AE15" s="19"/>
      <c r="AF15" s="19" t="n">
        <v>0.410746018793253</v>
      </c>
      <c r="AG15" s="19" t="n">
        <v>0.257347333657679</v>
      </c>
      <c r="AH15" s="19" t="n">
        <v>0.217716241511466</v>
      </c>
      <c r="AI15" s="19"/>
      <c r="AJ15" s="19" t="n">
        <v>0.36661809556689</v>
      </c>
      <c r="AK15" s="19" t="n">
        <v>0.225754955622531</v>
      </c>
      <c r="AL15" s="19" t="n">
        <v>0.235466689901977</v>
      </c>
      <c r="AM15" s="19" t="n">
        <v>0.454591935185812</v>
      </c>
      <c r="AN15" s="19" t="n">
        <v>0.257824201683853</v>
      </c>
      <c r="AO15" s="19"/>
      <c r="AP15" s="19" t="n">
        <v>0.371527644971785</v>
      </c>
      <c r="AQ15" s="19" t="n">
        <v>0.298948150873422</v>
      </c>
      <c r="AR15" s="19" t="n">
        <v>0.141663933292691</v>
      </c>
      <c r="AS15" s="19" t="n">
        <v>0.346307273902469</v>
      </c>
      <c r="AT15" s="19" t="n">
        <v>0.47746562282328</v>
      </c>
      <c r="AU15" s="19"/>
      <c r="AV15" s="19" t="n">
        <v>0.239565807717817</v>
      </c>
      <c r="AW15" s="19" t="n">
        <v>0.365927702966443</v>
      </c>
      <c r="AX15" s="19" t="n">
        <v>0.289055720871027</v>
      </c>
      <c r="AY15" s="19" t="n">
        <v>0.383462295555157</v>
      </c>
      <c r="AZ15" s="19" t="n">
        <v>0.497435798309581</v>
      </c>
      <c r="BA15" s="19" t="n">
        <v>0.140391909500128</v>
      </c>
      <c r="BB15" s="19"/>
      <c r="BC15" s="19" t="n">
        <v>0.285046845738144</v>
      </c>
      <c r="BD15" s="19" t="n">
        <v>0.29607188002339</v>
      </c>
      <c r="BE15" s="19" t="n">
        <v>0.271959815068071</v>
      </c>
      <c r="BF15" s="19" t="n">
        <v>0.357404217350978</v>
      </c>
      <c r="BG15" s="19" t="n">
        <v>0.734476616767726</v>
      </c>
    </row>
    <row r="16">
      <c r="B16" s="20" t="s">
        <v>100</v>
      </c>
      <c r="C16" s="21" t="n">
        <v>0.0811219590833443</v>
      </c>
      <c r="D16" s="21" t="n">
        <v>0.0476614443377581</v>
      </c>
      <c r="E16" s="21" t="n">
        <v>0.110789227361082</v>
      </c>
      <c r="F16" s="21"/>
      <c r="G16" s="21" t="n">
        <v>0.052168534114583</v>
      </c>
      <c r="H16" s="21" t="n">
        <v>0.0387069991590018</v>
      </c>
      <c r="I16" s="21" t="n">
        <v>0.093631167733833</v>
      </c>
      <c r="J16" s="21" t="n">
        <v>0.174632759795858</v>
      </c>
      <c r="K16" s="21" t="n">
        <v>0.0443672386957296</v>
      </c>
      <c r="L16" s="21" t="n">
        <v>0.063101650733051</v>
      </c>
      <c r="M16" s="21"/>
      <c r="N16" s="21" t="n">
        <v>0.0942180674858377</v>
      </c>
      <c r="O16" s="21" t="n">
        <v>0.0883272869724673</v>
      </c>
      <c r="P16" s="21" t="n">
        <v>0.0882907875344701</v>
      </c>
      <c r="Q16" s="21" t="n">
        <v>0.0403168555894422</v>
      </c>
      <c r="R16" s="21"/>
      <c r="S16" s="21" t="n">
        <v>0.0754368119429879</v>
      </c>
      <c r="T16" s="21" t="n">
        <v>0.03704681449534</v>
      </c>
      <c r="U16" s="21" t="n">
        <v>0</v>
      </c>
      <c r="V16" s="21" t="n">
        <v>0</v>
      </c>
      <c r="W16" s="21" t="n">
        <v>0.124258486953047</v>
      </c>
      <c r="X16" s="21" t="n">
        <v>0.0750338435851593</v>
      </c>
      <c r="Y16" s="21" t="n">
        <v>0.139160449213329</v>
      </c>
      <c r="Z16" s="21" t="n">
        <v>0.136088643328031</v>
      </c>
      <c r="AA16" s="21" t="n">
        <v>0</v>
      </c>
      <c r="AB16" s="21" t="n">
        <v>0.173320172321916</v>
      </c>
      <c r="AC16" s="21" t="n">
        <v>0.0956577853976368</v>
      </c>
      <c r="AD16" s="21" t="n">
        <v>0.519431899689695</v>
      </c>
      <c r="AE16" s="21"/>
      <c r="AF16" s="21" t="n">
        <v>0.0572186632740672</v>
      </c>
      <c r="AG16" s="21" t="n">
        <v>0.0892338911746987</v>
      </c>
      <c r="AH16" s="21" t="n">
        <v>0.0928952826974471</v>
      </c>
      <c r="AI16" s="21"/>
      <c r="AJ16" s="21" t="n">
        <v>0.0488560916030671</v>
      </c>
      <c r="AK16" s="21" t="n">
        <v>0.101689674504239</v>
      </c>
      <c r="AL16" s="21" t="n">
        <v>0.184488245464688</v>
      </c>
      <c r="AM16" s="21" t="n">
        <v>0</v>
      </c>
      <c r="AN16" s="21" t="n">
        <v>0.116238814962374</v>
      </c>
      <c r="AO16" s="21"/>
      <c r="AP16" s="21" t="n">
        <v>0.0320765734016664</v>
      </c>
      <c r="AQ16" s="21" t="n">
        <v>0.0785977842119718</v>
      </c>
      <c r="AR16" s="21" t="n">
        <v>0.150753854969089</v>
      </c>
      <c r="AS16" s="21" t="n">
        <v>0.044366616609529</v>
      </c>
      <c r="AT16" s="21" t="n">
        <v>0.0884400779679595</v>
      </c>
      <c r="AU16" s="21"/>
      <c r="AV16" s="21" t="n">
        <v>0.117744994744569</v>
      </c>
      <c r="AW16" s="21" t="n">
        <v>0.098525931105972</v>
      </c>
      <c r="AX16" s="21" t="n">
        <v>0.13139275688828</v>
      </c>
      <c r="AY16" s="21" t="n">
        <v>0.0288426350310528</v>
      </c>
      <c r="AZ16" s="21" t="n">
        <v>0.0726134247294189</v>
      </c>
      <c r="BA16" s="21" t="n">
        <v>0.0568893745109808</v>
      </c>
      <c r="BB16" s="21"/>
      <c r="BC16" s="21" t="n">
        <v>0.031961091214441</v>
      </c>
      <c r="BD16" s="21" t="n">
        <v>0.107650488152897</v>
      </c>
      <c r="BE16" s="21" t="n">
        <v>0.09977325189565</v>
      </c>
      <c r="BF16" s="21" t="n">
        <v>0.0587539664822879</v>
      </c>
      <c r="BG16" s="21" t="n">
        <v>0.265523383232275</v>
      </c>
    </row>
    <row r="17">
      <c r="B17" s="18" t="s">
        <v>751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105</v>
      </c>
      <c r="D7" s="11" t="n">
        <v>47</v>
      </c>
      <c r="E7" s="11" t="n">
        <v>57</v>
      </c>
      <c r="F7" s="11"/>
      <c r="G7" s="11" t="n">
        <v>10</v>
      </c>
      <c r="H7" s="11" t="n">
        <v>13</v>
      </c>
      <c r="I7" s="11" t="n">
        <v>18</v>
      </c>
      <c r="J7" s="11" t="n">
        <v>23</v>
      </c>
      <c r="K7" s="11" t="n">
        <v>18</v>
      </c>
      <c r="L7" s="11" t="n">
        <v>23</v>
      </c>
      <c r="M7" s="11"/>
      <c r="N7" s="11" t="n">
        <v>26</v>
      </c>
      <c r="O7" s="11" t="n">
        <v>27</v>
      </c>
      <c r="P7" s="11" t="n">
        <v>22</v>
      </c>
      <c r="Q7" s="11" t="n">
        <v>30</v>
      </c>
      <c r="R7" s="11"/>
      <c r="S7" s="11" t="n">
        <v>19</v>
      </c>
      <c r="T7" s="11" t="n">
        <v>18</v>
      </c>
      <c r="U7" s="11" t="n">
        <v>8</v>
      </c>
      <c r="V7" s="11" t="n">
        <v>7</v>
      </c>
      <c r="W7" s="11" t="n">
        <v>6</v>
      </c>
      <c r="X7" s="11" t="n">
        <v>3</v>
      </c>
      <c r="Y7" s="11" t="n">
        <v>8</v>
      </c>
      <c r="Z7" s="11" t="n">
        <v>4</v>
      </c>
      <c r="AA7" s="11" t="n">
        <v>10</v>
      </c>
      <c r="AB7" s="11" t="n">
        <v>13</v>
      </c>
      <c r="AC7" s="11" t="n">
        <v>6</v>
      </c>
      <c r="AD7" s="11" t="n">
        <v>3</v>
      </c>
      <c r="AE7" s="11"/>
      <c r="AF7" s="11" t="n">
        <v>41</v>
      </c>
      <c r="AG7" s="11" t="n">
        <v>37</v>
      </c>
      <c r="AH7" s="11" t="n">
        <v>20</v>
      </c>
      <c r="AI7" s="11"/>
      <c r="AJ7" s="11" t="n">
        <v>32</v>
      </c>
      <c r="AK7" s="11" t="n">
        <v>26</v>
      </c>
      <c r="AL7" s="11" t="n">
        <v>4</v>
      </c>
      <c r="AM7" s="11" t="n">
        <v>5</v>
      </c>
      <c r="AN7" s="11" t="n">
        <v>13</v>
      </c>
      <c r="AO7" s="11"/>
      <c r="AP7" s="11" t="n">
        <v>21</v>
      </c>
      <c r="AQ7" s="11" t="n">
        <v>33</v>
      </c>
      <c r="AR7" s="11" t="n">
        <v>7</v>
      </c>
      <c r="AS7" s="11" t="n">
        <v>13</v>
      </c>
      <c r="AT7" s="11" t="n">
        <v>6</v>
      </c>
      <c r="AU7" s="11"/>
      <c r="AV7" s="11" t="n">
        <v>28</v>
      </c>
      <c r="AW7" s="11" t="n">
        <v>18</v>
      </c>
      <c r="AX7" s="11" t="n">
        <v>6</v>
      </c>
      <c r="AY7" s="11" t="n">
        <v>19</v>
      </c>
      <c r="AZ7" s="11" t="n">
        <v>9</v>
      </c>
      <c r="BA7" s="11" t="n">
        <v>8</v>
      </c>
      <c r="BB7" s="11"/>
      <c r="BC7" s="11" t="n">
        <v>24</v>
      </c>
      <c r="BD7" s="11" t="n">
        <v>21</v>
      </c>
      <c r="BE7" s="11" t="n">
        <v>34</v>
      </c>
      <c r="BF7" s="11" t="n">
        <v>6</v>
      </c>
      <c r="BG7" s="11" t="n">
        <v>1</v>
      </c>
    </row>
    <row r="8" ht="30" customHeight="1">
      <c r="B8" s="12" t="s">
        <v>20</v>
      </c>
      <c r="C8" s="12" t="n">
        <v>105</v>
      </c>
      <c r="D8" s="12" t="n">
        <v>47</v>
      </c>
      <c r="E8" s="12" t="n">
        <v>57</v>
      </c>
      <c r="F8" s="12"/>
      <c r="G8" s="12" t="n">
        <v>10</v>
      </c>
      <c r="H8" s="12" t="n">
        <v>13</v>
      </c>
      <c r="I8" s="12" t="n">
        <v>21</v>
      </c>
      <c r="J8" s="12" t="n">
        <v>22</v>
      </c>
      <c r="K8" s="12" t="n">
        <v>18</v>
      </c>
      <c r="L8" s="12" t="n">
        <v>22</v>
      </c>
      <c r="M8" s="12"/>
      <c r="N8" s="12" t="n">
        <v>25</v>
      </c>
      <c r="O8" s="12" t="n">
        <v>30</v>
      </c>
      <c r="P8" s="12" t="n">
        <v>21</v>
      </c>
      <c r="Q8" s="12" t="n">
        <v>29</v>
      </c>
      <c r="R8" s="12"/>
      <c r="S8" s="12" t="n">
        <v>19</v>
      </c>
      <c r="T8" s="12" t="n">
        <v>18</v>
      </c>
      <c r="U8" s="12" t="n">
        <v>9</v>
      </c>
      <c r="V8" s="12" t="n">
        <v>9</v>
      </c>
      <c r="W8" s="12" t="n">
        <v>6</v>
      </c>
      <c r="X8" s="12" t="n">
        <v>4</v>
      </c>
      <c r="Y8" s="12" t="n">
        <v>8</v>
      </c>
      <c r="Z8" s="12" t="n">
        <v>3</v>
      </c>
      <c r="AA8" s="12" t="n">
        <v>9</v>
      </c>
      <c r="AB8" s="12" t="n">
        <v>12</v>
      </c>
      <c r="AC8" s="12" t="n">
        <v>5</v>
      </c>
      <c r="AD8" s="12" t="n">
        <v>3</v>
      </c>
      <c r="AE8" s="12"/>
      <c r="AF8" s="12" t="n">
        <v>42</v>
      </c>
      <c r="AG8" s="12" t="n">
        <v>36</v>
      </c>
      <c r="AH8" s="12" t="n">
        <v>20</v>
      </c>
      <c r="AI8" s="12"/>
      <c r="AJ8" s="12" t="n">
        <v>32</v>
      </c>
      <c r="AK8" s="12" t="n">
        <v>27</v>
      </c>
      <c r="AL8" s="12" t="n">
        <v>4</v>
      </c>
      <c r="AM8" s="12" t="n">
        <v>5</v>
      </c>
      <c r="AN8" s="12" t="n">
        <v>13</v>
      </c>
      <c r="AO8" s="12"/>
      <c r="AP8" s="12" t="n">
        <v>21</v>
      </c>
      <c r="AQ8" s="12" t="n">
        <v>34</v>
      </c>
      <c r="AR8" s="12" t="n">
        <v>7</v>
      </c>
      <c r="AS8" s="12" t="n">
        <v>12</v>
      </c>
      <c r="AT8" s="12" t="n">
        <v>6</v>
      </c>
      <c r="AU8" s="12"/>
      <c r="AV8" s="12" t="n">
        <v>30</v>
      </c>
      <c r="AW8" s="12" t="n">
        <v>19</v>
      </c>
      <c r="AX8" s="12" t="n">
        <v>6</v>
      </c>
      <c r="AY8" s="12" t="n">
        <v>18</v>
      </c>
      <c r="AZ8" s="12" t="n">
        <v>9</v>
      </c>
      <c r="BA8" s="12" t="n">
        <v>7</v>
      </c>
      <c r="BB8" s="12"/>
      <c r="BC8" s="12" t="n">
        <v>24</v>
      </c>
      <c r="BD8" s="12" t="n">
        <v>21</v>
      </c>
      <c r="BE8" s="12" t="n">
        <v>33</v>
      </c>
      <c r="BF8" s="12" t="n">
        <v>6</v>
      </c>
      <c r="BG8" s="12" t="n">
        <v>1</v>
      </c>
    </row>
    <row r="9">
      <c r="B9" s="20" t="s">
        <v>721</v>
      </c>
      <c r="C9" s="19" t="n">
        <v>0.144360718430829</v>
      </c>
      <c r="D9" s="19" t="n">
        <v>0.18814889195272</v>
      </c>
      <c r="E9" s="19" t="n">
        <v>0.110538506237657</v>
      </c>
      <c r="F9" s="19"/>
      <c r="G9" s="19" t="n">
        <v>0.102694393359838</v>
      </c>
      <c r="H9" s="19" t="n">
        <v>0.0442963908361984</v>
      </c>
      <c r="I9" s="19" t="n">
        <v>0.171984605820926</v>
      </c>
      <c r="J9" s="19" t="n">
        <v>0.142456047683393</v>
      </c>
      <c r="K9" s="19" t="n">
        <v>0.216940860806642</v>
      </c>
      <c r="L9" s="19" t="n">
        <v>0.138369417863244</v>
      </c>
      <c r="M9" s="19"/>
      <c r="N9" s="19" t="n">
        <v>0.110363975356536</v>
      </c>
      <c r="O9" s="19" t="n">
        <v>0.179047164335861</v>
      </c>
      <c r="P9" s="19" t="n">
        <v>0.219939666141456</v>
      </c>
      <c r="Q9" s="19" t="n">
        <v>0.0825098217169507</v>
      </c>
      <c r="R9" s="19"/>
      <c r="S9" s="19" t="n">
        <v>0.0690081466640665</v>
      </c>
      <c r="T9" s="19" t="n">
        <v>0.165108979730267</v>
      </c>
      <c r="U9" s="19" t="n">
        <v>0.359800676910586</v>
      </c>
      <c r="V9" s="19" t="n">
        <v>0</v>
      </c>
      <c r="W9" s="19" t="n">
        <v>0</v>
      </c>
      <c r="X9" s="19" t="n">
        <v>0.316086183863348</v>
      </c>
      <c r="Y9" s="19" t="n">
        <v>0.128022192090442</v>
      </c>
      <c r="Z9" s="19" t="n">
        <v>0</v>
      </c>
      <c r="AA9" s="19" t="n">
        <v>0.125864443354917</v>
      </c>
      <c r="AB9" s="19" t="n">
        <v>0.290653832114474</v>
      </c>
      <c r="AC9" s="19" t="n">
        <v>0.182069384579724</v>
      </c>
      <c r="AD9" s="19" t="n">
        <v>0</v>
      </c>
      <c r="AE9" s="19"/>
      <c r="AF9" s="19" t="n">
        <v>0.196959437191794</v>
      </c>
      <c r="AG9" s="19" t="n">
        <v>0.111356077911249</v>
      </c>
      <c r="AH9" s="19" t="n">
        <v>0.11741560554802</v>
      </c>
      <c r="AI9" s="19"/>
      <c r="AJ9" s="19" t="n">
        <v>0.216580806368676</v>
      </c>
      <c r="AK9" s="19" t="n">
        <v>0.0784621322468422</v>
      </c>
      <c r="AL9" s="19" t="n">
        <v>0.502605783932101</v>
      </c>
      <c r="AM9" s="19" t="n">
        <v>0</v>
      </c>
      <c r="AN9" s="19" t="n">
        <v>0.162729832910251</v>
      </c>
      <c r="AO9" s="19"/>
      <c r="AP9" s="19" t="n">
        <v>0.195775186547786</v>
      </c>
      <c r="AQ9" s="19" t="n">
        <v>0.112715797986113</v>
      </c>
      <c r="AR9" s="19" t="n">
        <v>0.147814402273384</v>
      </c>
      <c r="AS9" s="19" t="n">
        <v>0.315387324829793</v>
      </c>
      <c r="AT9" s="19" t="n">
        <v>0</v>
      </c>
      <c r="AU9" s="19"/>
      <c r="AV9" s="19" t="n">
        <v>0.0676524318505074</v>
      </c>
      <c r="AW9" s="19" t="n">
        <v>0.167590013132179</v>
      </c>
      <c r="AX9" s="19" t="n">
        <v>0.342878888836051</v>
      </c>
      <c r="AY9" s="19" t="n">
        <v>0.203064349775478</v>
      </c>
      <c r="AZ9" s="19" t="n">
        <v>0.146094168218001</v>
      </c>
      <c r="BA9" s="19" t="n">
        <v>0</v>
      </c>
      <c r="BB9" s="19"/>
      <c r="BC9" s="19" t="n">
        <v>0.167276014548991</v>
      </c>
      <c r="BD9" s="19" t="n">
        <v>0.145444840603993</v>
      </c>
      <c r="BE9" s="19" t="n">
        <v>0.0496251925635647</v>
      </c>
      <c r="BF9" s="19" t="n">
        <v>0.384724714625957</v>
      </c>
      <c r="BG9" s="19" t="n">
        <v>0</v>
      </c>
    </row>
    <row r="10">
      <c r="B10" s="20" t="s">
        <v>689</v>
      </c>
      <c r="C10" s="19" t="n">
        <v>0.169946118122227</v>
      </c>
      <c r="D10" s="19" t="n">
        <v>0.208186485106546</v>
      </c>
      <c r="E10" s="19" t="n">
        <v>0.141087352293592</v>
      </c>
      <c r="F10" s="19"/>
      <c r="G10" s="19" t="n">
        <v>0.214282705445758</v>
      </c>
      <c r="H10" s="19" t="n">
        <v>0.160889478352299</v>
      </c>
      <c r="I10" s="19" t="n">
        <v>0.302782494543209</v>
      </c>
      <c r="J10" s="19" t="n">
        <v>0.0393313255783997</v>
      </c>
      <c r="K10" s="19" t="n">
        <v>0.0514055116211934</v>
      </c>
      <c r="L10" s="19" t="n">
        <v>0.258009363167767</v>
      </c>
      <c r="M10" s="19"/>
      <c r="N10" s="19" t="n">
        <v>0.299272129630796</v>
      </c>
      <c r="O10" s="19" t="n">
        <v>0.0686350062315447</v>
      </c>
      <c r="P10" s="19" t="n">
        <v>0.0409045235093209</v>
      </c>
      <c r="Q10" s="19" t="n">
        <v>0.258306356047076</v>
      </c>
      <c r="R10" s="19"/>
      <c r="S10" s="19" t="n">
        <v>0.281534313899428</v>
      </c>
      <c r="T10" s="19" t="n">
        <v>0.0570092940160608</v>
      </c>
      <c r="U10" s="19" t="n">
        <v>0</v>
      </c>
      <c r="V10" s="19" t="n">
        <v>0.295284114464075</v>
      </c>
      <c r="W10" s="19" t="n">
        <v>0.167193606438407</v>
      </c>
      <c r="X10" s="19" t="n">
        <v>0.381741817572336</v>
      </c>
      <c r="Y10" s="19" t="n">
        <v>0.112413215373935</v>
      </c>
      <c r="Z10" s="19" t="n">
        <v>0</v>
      </c>
      <c r="AA10" s="19" t="n">
        <v>0.1143107742295</v>
      </c>
      <c r="AB10" s="19" t="n">
        <v>0.239659962212677</v>
      </c>
      <c r="AC10" s="19" t="n">
        <v>0.29120455935675</v>
      </c>
      <c r="AD10" s="19" t="n">
        <v>0</v>
      </c>
      <c r="AE10" s="19"/>
      <c r="AF10" s="19" t="n">
        <v>0.0890290857908262</v>
      </c>
      <c r="AG10" s="19" t="n">
        <v>0.24031785917963</v>
      </c>
      <c r="AH10" s="19" t="n">
        <v>0.202275850651222</v>
      </c>
      <c r="AI10" s="19"/>
      <c r="AJ10" s="19" t="n">
        <v>0.152931669452749</v>
      </c>
      <c r="AK10" s="19" t="n">
        <v>0.250436039240807</v>
      </c>
      <c r="AL10" s="19" t="n">
        <v>0.246735414646521</v>
      </c>
      <c r="AM10" s="19" t="n">
        <v>0</v>
      </c>
      <c r="AN10" s="19" t="n">
        <v>0</v>
      </c>
      <c r="AO10" s="19"/>
      <c r="AP10" s="19" t="n">
        <v>0.246605352539915</v>
      </c>
      <c r="AQ10" s="19" t="n">
        <v>0.324438436608519</v>
      </c>
      <c r="AR10" s="19" t="n">
        <v>0.135102198310655</v>
      </c>
      <c r="AS10" s="19" t="n">
        <v>0.0474547010851403</v>
      </c>
      <c r="AT10" s="19" t="n">
        <v>0</v>
      </c>
      <c r="AU10" s="19"/>
      <c r="AV10" s="19" t="n">
        <v>0.304650010753582</v>
      </c>
      <c r="AW10" s="19" t="n">
        <v>0.234034143799838</v>
      </c>
      <c r="AX10" s="19" t="n">
        <v>0</v>
      </c>
      <c r="AY10" s="19" t="n">
        <v>0.128941736228098</v>
      </c>
      <c r="AZ10" s="19" t="n">
        <v>0.116907836639516</v>
      </c>
      <c r="BA10" s="19" t="n">
        <v>0.124126505682227</v>
      </c>
      <c r="BB10" s="19"/>
      <c r="BC10" s="19" t="n">
        <v>0.0886964151847921</v>
      </c>
      <c r="BD10" s="19" t="n">
        <v>0.0869731784009146</v>
      </c>
      <c r="BE10" s="19" t="n">
        <v>0.188419039113177</v>
      </c>
      <c r="BF10" s="19" t="n">
        <v>0.474550204240316</v>
      </c>
      <c r="BG10" s="19" t="n">
        <v>1</v>
      </c>
    </row>
    <row r="11">
      <c r="B11" s="20" t="s">
        <v>690</v>
      </c>
      <c r="C11" s="19" t="n">
        <v>0.166057971634453</v>
      </c>
      <c r="D11" s="19" t="n">
        <v>0.109791951508937</v>
      </c>
      <c r="E11" s="19" t="n">
        <v>0.214953013073838</v>
      </c>
      <c r="F11" s="19"/>
      <c r="G11" s="19" t="n">
        <v>0.483654364785778</v>
      </c>
      <c r="H11" s="19" t="n">
        <v>0.195025772151422</v>
      </c>
      <c r="I11" s="19" t="n">
        <v>0.0808876462961382</v>
      </c>
      <c r="J11" s="19" t="n">
        <v>0.0340014963682282</v>
      </c>
      <c r="K11" s="19" t="n">
        <v>0.11279298805165</v>
      </c>
      <c r="L11" s="19" t="n">
        <v>0.26180819902447</v>
      </c>
      <c r="M11" s="19"/>
      <c r="N11" s="19" t="n">
        <v>0.212929852632518</v>
      </c>
      <c r="O11" s="19" t="n">
        <v>0.185317961478127</v>
      </c>
      <c r="P11" s="19" t="n">
        <v>0.140419009550313</v>
      </c>
      <c r="Q11" s="19" t="n">
        <v>0.123794872303072</v>
      </c>
      <c r="R11" s="19"/>
      <c r="S11" s="19" t="n">
        <v>0.202362652642911</v>
      </c>
      <c r="T11" s="19" t="n">
        <v>0.0583076116407937</v>
      </c>
      <c r="U11" s="19" t="n">
        <v>0.290841427552357</v>
      </c>
      <c r="V11" s="19" t="n">
        <v>0.130233313830914</v>
      </c>
      <c r="W11" s="19" t="n">
        <v>0</v>
      </c>
      <c r="X11" s="19" t="n">
        <v>0</v>
      </c>
      <c r="Y11" s="19" t="n">
        <v>0.401606826263217</v>
      </c>
      <c r="Z11" s="19" t="n">
        <v>0.485230520543484</v>
      </c>
      <c r="AA11" s="19" t="n">
        <v>0.268312251165747</v>
      </c>
      <c r="AB11" s="19" t="n">
        <v>0</v>
      </c>
      <c r="AC11" s="19" t="n">
        <v>0.152325125785167</v>
      </c>
      <c r="AD11" s="19" t="n">
        <v>0.317412596069418</v>
      </c>
      <c r="AE11" s="19"/>
      <c r="AF11" s="19" t="n">
        <v>0.120755462500188</v>
      </c>
      <c r="AG11" s="19" t="n">
        <v>0.162890465039857</v>
      </c>
      <c r="AH11" s="19" t="n">
        <v>0.119475680033417</v>
      </c>
      <c r="AI11" s="19"/>
      <c r="AJ11" s="19" t="n">
        <v>0.150182916803361</v>
      </c>
      <c r="AK11" s="19" t="n">
        <v>0.181707744418553</v>
      </c>
      <c r="AL11" s="19" t="n">
        <v>0</v>
      </c>
      <c r="AM11" s="19" t="n">
        <v>0</v>
      </c>
      <c r="AN11" s="19" t="n">
        <v>0.186193363416468</v>
      </c>
      <c r="AO11" s="19"/>
      <c r="AP11" s="19" t="n">
        <v>0.172670406877756</v>
      </c>
      <c r="AQ11" s="19" t="n">
        <v>0.142386532821005</v>
      </c>
      <c r="AR11" s="19" t="n">
        <v>0.139516108998861</v>
      </c>
      <c r="AS11" s="19" t="n">
        <v>0.0859256484165934</v>
      </c>
      <c r="AT11" s="19" t="n">
        <v>0.297213946209005</v>
      </c>
      <c r="AU11" s="19"/>
      <c r="AV11" s="19" t="n">
        <v>0.220505047491455</v>
      </c>
      <c r="AW11" s="19" t="n">
        <v>0.150200960045718</v>
      </c>
      <c r="AX11" s="19" t="n">
        <v>0.312190766111476</v>
      </c>
      <c r="AY11" s="19" t="n">
        <v>0.156874448690972</v>
      </c>
      <c r="AZ11" s="19" t="n">
        <v>0.189093268773475</v>
      </c>
      <c r="BA11" s="19" t="n">
        <v>0</v>
      </c>
      <c r="BB11" s="19"/>
      <c r="BC11" s="19" t="n">
        <v>0.040112668723553</v>
      </c>
      <c r="BD11" s="19" t="n">
        <v>0.101111049541069</v>
      </c>
      <c r="BE11" s="19" t="n">
        <v>0.284449670065332</v>
      </c>
      <c r="BF11" s="19" t="n">
        <v>0.140725081133727</v>
      </c>
      <c r="BG11" s="19" t="n">
        <v>0</v>
      </c>
    </row>
    <row r="12">
      <c r="B12" s="20" t="s">
        <v>691</v>
      </c>
      <c r="C12" s="19" t="n">
        <v>0.256207810150568</v>
      </c>
      <c r="D12" s="19" t="n">
        <v>0.163522491790395</v>
      </c>
      <c r="E12" s="19" t="n">
        <v>0.321023650012291</v>
      </c>
      <c r="F12" s="19"/>
      <c r="G12" s="19" t="n">
        <v>0</v>
      </c>
      <c r="H12" s="19" t="n">
        <v>0.312171866926642</v>
      </c>
      <c r="I12" s="19" t="n">
        <v>0.0958120225347644</v>
      </c>
      <c r="J12" s="19" t="n">
        <v>0.5063260795151</v>
      </c>
      <c r="K12" s="19" t="n">
        <v>0.226267582311511</v>
      </c>
      <c r="L12" s="19" t="n">
        <v>0.265734237227344</v>
      </c>
      <c r="M12" s="19"/>
      <c r="N12" s="19" t="n">
        <v>0.141544439273707</v>
      </c>
      <c r="O12" s="19" t="n">
        <v>0.182077279557046</v>
      </c>
      <c r="P12" s="19" t="n">
        <v>0.35489657128588</v>
      </c>
      <c r="Q12" s="19" t="n">
        <v>0.362052392935996</v>
      </c>
      <c r="R12" s="19"/>
      <c r="S12" s="19" t="n">
        <v>0.142862525388675</v>
      </c>
      <c r="T12" s="19" t="n">
        <v>0.432543096038822</v>
      </c>
      <c r="U12" s="19" t="n">
        <v>0.242574588996955</v>
      </c>
      <c r="V12" s="19" t="n">
        <v>0.115062887731267</v>
      </c>
      <c r="W12" s="19" t="n">
        <v>0.376541026136936</v>
      </c>
      <c r="X12" s="19" t="n">
        <v>0.302171998564316</v>
      </c>
      <c r="Y12" s="19" t="n">
        <v>0.120795846788049</v>
      </c>
      <c r="Z12" s="19" t="n">
        <v>0.514769479456516</v>
      </c>
      <c r="AA12" s="19" t="n">
        <v>0.395844996714299</v>
      </c>
      <c r="AB12" s="19" t="n">
        <v>0.207196691670941</v>
      </c>
      <c r="AC12" s="19" t="n">
        <v>0.175557194835554</v>
      </c>
      <c r="AD12" s="19" t="n">
        <v>0</v>
      </c>
      <c r="AE12" s="19"/>
      <c r="AF12" s="19" t="n">
        <v>0.339111649760656</v>
      </c>
      <c r="AG12" s="19" t="n">
        <v>0.282807261772314</v>
      </c>
      <c r="AH12" s="19" t="n">
        <v>0.130602476885869</v>
      </c>
      <c r="AI12" s="19"/>
      <c r="AJ12" s="19" t="n">
        <v>0.224497079504893</v>
      </c>
      <c r="AK12" s="19" t="n">
        <v>0.34243584989408</v>
      </c>
      <c r="AL12" s="19" t="n">
        <v>0.250658801421377</v>
      </c>
      <c r="AM12" s="19" t="n">
        <v>0.402486999124706</v>
      </c>
      <c r="AN12" s="19" t="n">
        <v>0.254000509902029</v>
      </c>
      <c r="AO12" s="19"/>
      <c r="AP12" s="19" t="n">
        <v>0.205475470525979</v>
      </c>
      <c r="AQ12" s="19" t="n">
        <v>0.260792822180878</v>
      </c>
      <c r="AR12" s="19" t="n">
        <v>0.5775672904171</v>
      </c>
      <c r="AS12" s="19" t="n">
        <v>0.144107958845249</v>
      </c>
      <c r="AT12" s="19" t="n">
        <v>0.523912676194601</v>
      </c>
      <c r="AU12" s="19"/>
      <c r="AV12" s="19" t="n">
        <v>0.270079702034568</v>
      </c>
      <c r="AW12" s="19" t="n">
        <v>0.168171630880908</v>
      </c>
      <c r="AX12" s="19" t="n">
        <v>0.344930345052472</v>
      </c>
      <c r="AY12" s="19" t="n">
        <v>0.0998328723975872</v>
      </c>
      <c r="AZ12" s="19" t="n">
        <v>0.333323391304895</v>
      </c>
      <c r="BA12" s="19" t="n">
        <v>0.537610281196314</v>
      </c>
      <c r="BB12" s="19"/>
      <c r="BC12" s="19" t="n">
        <v>0.446755119241913</v>
      </c>
      <c r="BD12" s="19" t="n">
        <v>0.354997129588954</v>
      </c>
      <c r="BE12" s="19" t="n">
        <v>0.203923160285479</v>
      </c>
      <c r="BF12" s="19" t="n">
        <v>0</v>
      </c>
      <c r="BG12" s="19" t="n">
        <v>0</v>
      </c>
    </row>
    <row r="13">
      <c r="B13" s="20" t="s">
        <v>692</v>
      </c>
      <c r="C13" s="19" t="n">
        <v>0.0898465232661558</v>
      </c>
      <c r="D13" s="19" t="n">
        <v>0.0956626597517494</v>
      </c>
      <c r="E13" s="19" t="n">
        <v>0.086446661927797</v>
      </c>
      <c r="F13" s="19"/>
      <c r="G13" s="19" t="n">
        <v>0.10778392058995</v>
      </c>
      <c r="H13" s="19" t="n">
        <v>0.0652805134474248</v>
      </c>
      <c r="I13" s="19" t="n">
        <v>0.130067121944446</v>
      </c>
      <c r="J13" s="19" t="n">
        <v>0.139870080876481</v>
      </c>
      <c r="K13" s="19" t="n">
        <v>0.0572623587328025</v>
      </c>
      <c r="L13" s="19" t="n">
        <v>0.0356900081543054</v>
      </c>
      <c r="M13" s="19"/>
      <c r="N13" s="19" t="n">
        <v>0.12063704931088</v>
      </c>
      <c r="O13" s="19" t="n">
        <v>0.157966599868286</v>
      </c>
      <c r="P13" s="19" t="n">
        <v>0</v>
      </c>
      <c r="Q13" s="19" t="n">
        <v>0.0564282799706499</v>
      </c>
      <c r="R13" s="19"/>
      <c r="S13" s="19" t="n">
        <v>0.104721410974779</v>
      </c>
      <c r="T13" s="19" t="n">
        <v>0.115021001920453</v>
      </c>
      <c r="U13" s="19" t="n">
        <v>0</v>
      </c>
      <c r="V13" s="19" t="n">
        <v>0.182201229020621</v>
      </c>
      <c r="W13" s="19" t="n">
        <v>0.167193606438407</v>
      </c>
      <c r="X13" s="19" t="n">
        <v>0</v>
      </c>
      <c r="Y13" s="19" t="n">
        <v>0</v>
      </c>
      <c r="Z13" s="19" t="n">
        <v>0</v>
      </c>
      <c r="AA13" s="19" t="n">
        <v>0</v>
      </c>
      <c r="AB13" s="19" t="n">
        <v>0.0731542033539544</v>
      </c>
      <c r="AC13" s="19" t="n">
        <v>0.198843735442805</v>
      </c>
      <c r="AD13" s="19" t="n">
        <v>0.275408328706552</v>
      </c>
      <c r="AE13" s="19"/>
      <c r="AF13" s="19" t="n">
        <v>0.0838928353100123</v>
      </c>
      <c r="AG13" s="19" t="n">
        <v>0.0782958332557315</v>
      </c>
      <c r="AH13" s="19" t="n">
        <v>0.102143862126879</v>
      </c>
      <c r="AI13" s="19"/>
      <c r="AJ13" s="19" t="n">
        <v>0.0588878854160147</v>
      </c>
      <c r="AK13" s="19" t="n">
        <v>0</v>
      </c>
      <c r="AL13" s="19" t="n">
        <v>0</v>
      </c>
      <c r="AM13" s="19" t="n">
        <v>0.220657481600374</v>
      </c>
      <c r="AN13" s="19" t="n">
        <v>0.157229432949102</v>
      </c>
      <c r="AO13" s="19"/>
      <c r="AP13" s="19" t="n">
        <v>0.0394118662442125</v>
      </c>
      <c r="AQ13" s="19" t="n">
        <v>0.0480849437126273</v>
      </c>
      <c r="AR13" s="19" t="n">
        <v>0</v>
      </c>
      <c r="AS13" s="19" t="n">
        <v>0.250416247339756</v>
      </c>
      <c r="AT13" s="19" t="n">
        <v>0</v>
      </c>
      <c r="AU13" s="19"/>
      <c r="AV13" s="19" t="n">
        <v>0.0695424810125017</v>
      </c>
      <c r="AW13" s="19" t="n">
        <v>0</v>
      </c>
      <c r="AX13" s="19" t="n">
        <v>0</v>
      </c>
      <c r="AY13" s="19" t="n">
        <v>0.254379981525196</v>
      </c>
      <c r="AZ13" s="19" t="n">
        <v>0</v>
      </c>
      <c r="BA13" s="19" t="n">
        <v>0.230324525013409</v>
      </c>
      <c r="BB13" s="19"/>
      <c r="BC13" s="19" t="n">
        <v>0.0863181277380029</v>
      </c>
      <c r="BD13" s="19" t="n">
        <v>0.164387670321699</v>
      </c>
      <c r="BE13" s="19" t="n">
        <v>0.0543649766641979</v>
      </c>
      <c r="BF13" s="19" t="n">
        <v>0</v>
      </c>
      <c r="BG13" s="19" t="n">
        <v>0</v>
      </c>
    </row>
    <row r="14">
      <c r="B14" s="20" t="s">
        <v>598</v>
      </c>
      <c r="C14" s="19" t="n">
        <v>0.0516032407611122</v>
      </c>
      <c r="D14" s="19" t="n">
        <v>0.0252215973556154</v>
      </c>
      <c r="E14" s="19" t="n">
        <v>0.0741229086898581</v>
      </c>
      <c r="F14" s="19"/>
      <c r="G14" s="19" t="n">
        <v>0.0915846158186753</v>
      </c>
      <c r="H14" s="19" t="n">
        <v>0.0925732951034288</v>
      </c>
      <c r="I14" s="19" t="n">
        <v>0.111488513864938</v>
      </c>
      <c r="J14" s="19" t="n">
        <v>0</v>
      </c>
      <c r="K14" s="19" t="n">
        <v>0.056394004562671</v>
      </c>
      <c r="L14" s="19" t="n">
        <v>0</v>
      </c>
      <c r="M14" s="19"/>
      <c r="N14" s="19" t="n">
        <v>0.0475866266289377</v>
      </c>
      <c r="O14" s="19" t="n">
        <v>0.0761536409260186</v>
      </c>
      <c r="P14" s="19" t="n">
        <v>0.0919663143752812</v>
      </c>
      <c r="Q14" s="19" t="n">
        <v>0</v>
      </c>
      <c r="R14" s="19"/>
      <c r="S14" s="19" t="n">
        <v>0.110410464728264</v>
      </c>
      <c r="T14" s="19" t="n">
        <v>0.116514917476861</v>
      </c>
      <c r="U14" s="19" t="n">
        <v>0</v>
      </c>
      <c r="V14" s="19" t="n">
        <v>0</v>
      </c>
      <c r="W14" s="19" t="n">
        <v>0</v>
      </c>
      <c r="X14" s="19" t="n">
        <v>0</v>
      </c>
      <c r="Y14" s="19" t="n">
        <v>0</v>
      </c>
      <c r="Z14" s="19" t="n">
        <v>0</v>
      </c>
      <c r="AA14" s="19" t="n">
        <v>0</v>
      </c>
      <c r="AB14" s="19" t="n">
        <v>0.103738854024118</v>
      </c>
      <c r="AC14" s="19" t="n">
        <v>0</v>
      </c>
      <c r="AD14" s="19" t="n">
        <v>0</v>
      </c>
      <c r="AE14" s="19"/>
      <c r="AF14" s="19" t="n">
        <v>0.0504097210672351</v>
      </c>
      <c r="AG14" s="19" t="n">
        <v>0.0643135727074737</v>
      </c>
      <c r="AH14" s="19" t="n">
        <v>0.0500170435624788</v>
      </c>
      <c r="AI14" s="19"/>
      <c r="AJ14" s="19" t="n">
        <v>0.0724880903393875</v>
      </c>
      <c r="AK14" s="19" t="n">
        <v>0.0785799726762301</v>
      </c>
      <c r="AL14" s="19" t="n">
        <v>0</v>
      </c>
      <c r="AM14" s="19" t="n">
        <v>0</v>
      </c>
      <c r="AN14" s="19" t="n">
        <v>0.0769909344856234</v>
      </c>
      <c r="AO14" s="19"/>
      <c r="AP14" s="19" t="n">
        <v>0.0550944862876909</v>
      </c>
      <c r="AQ14" s="19" t="n">
        <v>0.0618712730131451</v>
      </c>
      <c r="AR14" s="19" t="n">
        <v>0</v>
      </c>
      <c r="AS14" s="19" t="n">
        <v>0</v>
      </c>
      <c r="AT14" s="19" t="n">
        <v>0</v>
      </c>
      <c r="AU14" s="19"/>
      <c r="AV14" s="19" t="n">
        <v>0.0403015512727143</v>
      </c>
      <c r="AW14" s="19" t="n">
        <v>0.120692768687431</v>
      </c>
      <c r="AX14" s="19" t="n">
        <v>0</v>
      </c>
      <c r="AY14" s="19" t="n">
        <v>0</v>
      </c>
      <c r="AZ14" s="19" t="n">
        <v>0.100778627964801</v>
      </c>
      <c r="BA14" s="19" t="n">
        <v>0</v>
      </c>
      <c r="BB14" s="19"/>
      <c r="BC14" s="19" t="n">
        <v>0.0420450132893304</v>
      </c>
      <c r="BD14" s="19" t="n">
        <v>0.0517829484578782</v>
      </c>
      <c r="BE14" s="19" t="n">
        <v>0.0994735059620325</v>
      </c>
      <c r="BF14" s="19" t="n">
        <v>0</v>
      </c>
      <c r="BG14" s="19" t="n">
        <v>0</v>
      </c>
    </row>
    <row r="15">
      <c r="B15" s="20" t="s">
        <v>722</v>
      </c>
      <c r="C15" s="19" t="n">
        <v>0.044452946733385</v>
      </c>
      <c r="D15" s="19" t="n">
        <v>0.0806728406238259</v>
      </c>
      <c r="E15" s="19" t="n">
        <v>0.0153177196213491</v>
      </c>
      <c r="F15" s="19"/>
      <c r="G15" s="19" t="n">
        <v>0</v>
      </c>
      <c r="H15" s="19" t="n">
        <v>0.0516584222977575</v>
      </c>
      <c r="I15" s="19" t="n">
        <v>0.0511032974225702</v>
      </c>
      <c r="J15" s="19" t="n">
        <v>0.0420037479650113</v>
      </c>
      <c r="K15" s="19" t="n">
        <v>0.112421197556147</v>
      </c>
      <c r="L15" s="19" t="n">
        <v>0</v>
      </c>
      <c r="M15" s="19"/>
      <c r="N15" s="19" t="n">
        <v>0.0269377524802289</v>
      </c>
      <c r="O15" s="19" t="n">
        <v>0.0380874739049609</v>
      </c>
      <c r="P15" s="19" t="n">
        <v>0.0941701423277397</v>
      </c>
      <c r="Q15" s="19" t="n">
        <v>0.0303355392470671</v>
      </c>
      <c r="R15" s="19"/>
      <c r="S15" s="19" t="n">
        <v>0</v>
      </c>
      <c r="T15" s="19" t="n">
        <v>0</v>
      </c>
      <c r="U15" s="19" t="n">
        <v>0.106783306540102</v>
      </c>
      <c r="V15" s="19" t="n">
        <v>0</v>
      </c>
      <c r="W15" s="19" t="n">
        <v>0.289071760986251</v>
      </c>
      <c r="X15" s="19" t="n">
        <v>0</v>
      </c>
      <c r="Y15" s="19" t="n">
        <v>0.133766791472145</v>
      </c>
      <c r="Z15" s="19" t="n">
        <v>0</v>
      </c>
      <c r="AA15" s="19" t="n">
        <v>0.0956675345355363</v>
      </c>
      <c r="AB15" s="19" t="n">
        <v>0</v>
      </c>
      <c r="AC15" s="19" t="n">
        <v>0</v>
      </c>
      <c r="AD15" s="19" t="n">
        <v>0</v>
      </c>
      <c r="AE15" s="19"/>
      <c r="AF15" s="19" t="n">
        <v>0.0909743791670298</v>
      </c>
      <c r="AG15" s="19" t="n">
        <v>0</v>
      </c>
      <c r="AH15" s="19" t="n">
        <v>0.0429154906108608</v>
      </c>
      <c r="AI15" s="19"/>
      <c r="AJ15" s="19" t="n">
        <v>0.0864549509624194</v>
      </c>
      <c r="AK15" s="19" t="n">
        <v>0</v>
      </c>
      <c r="AL15" s="19" t="n">
        <v>0</v>
      </c>
      <c r="AM15" s="19" t="n">
        <v>0.214041200377449</v>
      </c>
      <c r="AN15" s="19" t="n">
        <v>0.0660595567171389</v>
      </c>
      <c r="AO15" s="19"/>
      <c r="AP15" s="19" t="n">
        <v>0.0849672309766604</v>
      </c>
      <c r="AQ15" s="19" t="n">
        <v>0.0257492457932617</v>
      </c>
      <c r="AR15" s="19" t="n">
        <v>0</v>
      </c>
      <c r="AS15" s="19" t="n">
        <v>0.156708119483468</v>
      </c>
      <c r="AT15" s="19" t="n">
        <v>0</v>
      </c>
      <c r="AU15" s="19"/>
      <c r="AV15" s="19" t="n">
        <v>0</v>
      </c>
      <c r="AW15" s="19" t="n">
        <v>0.096079391050006</v>
      </c>
      <c r="AX15" s="19" t="n">
        <v>0</v>
      </c>
      <c r="AY15" s="19" t="n">
        <v>0.156906611382669</v>
      </c>
      <c r="AZ15" s="19" t="n">
        <v>0</v>
      </c>
      <c r="BA15" s="19" t="n">
        <v>0</v>
      </c>
      <c r="BB15" s="19"/>
      <c r="BC15" s="19" t="n">
        <v>0.0477411967892077</v>
      </c>
      <c r="BD15" s="19" t="n">
        <v>0.0490598873875391</v>
      </c>
      <c r="BE15" s="19" t="n">
        <v>0.0203111965434989</v>
      </c>
      <c r="BF15" s="19" t="n">
        <v>0</v>
      </c>
      <c r="BG15" s="19" t="n">
        <v>0</v>
      </c>
    </row>
    <row r="16">
      <c r="B16" s="20" t="s">
        <v>100</v>
      </c>
      <c r="C16" s="21" t="n">
        <v>0.0775246709012707</v>
      </c>
      <c r="D16" s="21" t="n">
        <v>0.128793081910211</v>
      </c>
      <c r="E16" s="21" t="n">
        <v>0.0365101881436167</v>
      </c>
      <c r="F16" s="21"/>
      <c r="G16" s="21" t="n">
        <v>0</v>
      </c>
      <c r="H16" s="21" t="n">
        <v>0.0781042608848272</v>
      </c>
      <c r="I16" s="21" t="n">
        <v>0.0558742975730087</v>
      </c>
      <c r="J16" s="21" t="n">
        <v>0.0960112220133869</v>
      </c>
      <c r="K16" s="21" t="n">
        <v>0.166515496357383</v>
      </c>
      <c r="L16" s="21" t="n">
        <v>0.0403887745628693</v>
      </c>
      <c r="M16" s="21"/>
      <c r="N16" s="21" t="n">
        <v>0.0407281746863964</v>
      </c>
      <c r="O16" s="21" t="n">
        <v>0.112714873698156</v>
      </c>
      <c r="P16" s="21" t="n">
        <v>0.0577037728100094</v>
      </c>
      <c r="Q16" s="21" t="n">
        <v>0.086572737779189</v>
      </c>
      <c r="R16" s="21"/>
      <c r="S16" s="21" t="n">
        <v>0.089100485701877</v>
      </c>
      <c r="T16" s="21" t="n">
        <v>0.0554950991767428</v>
      </c>
      <c r="U16" s="21" t="n">
        <v>0</v>
      </c>
      <c r="V16" s="21" t="n">
        <v>0.277218454953123</v>
      </c>
      <c r="W16" s="21" t="n">
        <v>0</v>
      </c>
      <c r="X16" s="21" t="n">
        <v>0</v>
      </c>
      <c r="Y16" s="21" t="n">
        <v>0.103395128012211</v>
      </c>
      <c r="Z16" s="21" t="n">
        <v>0</v>
      </c>
      <c r="AA16" s="21" t="n">
        <v>0</v>
      </c>
      <c r="AB16" s="21" t="n">
        <v>0.0855964566238361</v>
      </c>
      <c r="AC16" s="21" t="n">
        <v>0</v>
      </c>
      <c r="AD16" s="21" t="n">
        <v>0.407179075224031</v>
      </c>
      <c r="AE16" s="21"/>
      <c r="AF16" s="21" t="n">
        <v>0.0288674292122588</v>
      </c>
      <c r="AG16" s="21" t="n">
        <v>0.0600189301337446</v>
      </c>
      <c r="AH16" s="21" t="n">
        <v>0.235153990581253</v>
      </c>
      <c r="AI16" s="21"/>
      <c r="AJ16" s="21" t="n">
        <v>0.0379766011524998</v>
      </c>
      <c r="AK16" s="21" t="n">
        <v>0.0683782615234873</v>
      </c>
      <c r="AL16" s="21" t="n">
        <v>0</v>
      </c>
      <c r="AM16" s="21" t="n">
        <v>0.162814318897471</v>
      </c>
      <c r="AN16" s="21" t="n">
        <v>0.0967963696193879</v>
      </c>
      <c r="AO16" s="21"/>
      <c r="AP16" s="21" t="n">
        <v>0</v>
      </c>
      <c r="AQ16" s="21" t="n">
        <v>0.0239609478844512</v>
      </c>
      <c r="AR16" s="21" t="n">
        <v>0</v>
      </c>
      <c r="AS16" s="21" t="n">
        <v>0</v>
      </c>
      <c r="AT16" s="21" t="n">
        <v>0.178873377596394</v>
      </c>
      <c r="AU16" s="21"/>
      <c r="AV16" s="21" t="n">
        <v>0.0272687755846705</v>
      </c>
      <c r="AW16" s="21" t="n">
        <v>0.0632310924039198</v>
      </c>
      <c r="AX16" s="21" t="n">
        <v>0</v>
      </c>
      <c r="AY16" s="21" t="n">
        <v>0</v>
      </c>
      <c r="AZ16" s="21" t="n">
        <v>0.113802707099313</v>
      </c>
      <c r="BA16" s="21" t="n">
        <v>0.10793868810805</v>
      </c>
      <c r="BB16" s="21"/>
      <c r="BC16" s="21" t="n">
        <v>0.0810554444842097</v>
      </c>
      <c r="BD16" s="21" t="n">
        <v>0.0462432956979545</v>
      </c>
      <c r="BE16" s="21" t="n">
        <v>0.0994332588027182</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105</v>
      </c>
      <c r="D7" s="11" t="n">
        <v>47</v>
      </c>
      <c r="E7" s="11" t="n">
        <v>57</v>
      </c>
      <c r="F7" s="11"/>
      <c r="G7" s="11" t="n">
        <v>10</v>
      </c>
      <c r="H7" s="11" t="n">
        <v>13</v>
      </c>
      <c r="I7" s="11" t="n">
        <v>18</v>
      </c>
      <c r="J7" s="11" t="n">
        <v>23</v>
      </c>
      <c r="K7" s="11" t="n">
        <v>18</v>
      </c>
      <c r="L7" s="11" t="n">
        <v>23</v>
      </c>
      <c r="M7" s="11"/>
      <c r="N7" s="11" t="n">
        <v>26</v>
      </c>
      <c r="O7" s="11" t="n">
        <v>27</v>
      </c>
      <c r="P7" s="11" t="n">
        <v>22</v>
      </c>
      <c r="Q7" s="11" t="n">
        <v>30</v>
      </c>
      <c r="R7" s="11"/>
      <c r="S7" s="11" t="n">
        <v>19</v>
      </c>
      <c r="T7" s="11" t="n">
        <v>18</v>
      </c>
      <c r="U7" s="11" t="n">
        <v>8</v>
      </c>
      <c r="V7" s="11" t="n">
        <v>7</v>
      </c>
      <c r="W7" s="11" t="n">
        <v>6</v>
      </c>
      <c r="X7" s="11" t="n">
        <v>3</v>
      </c>
      <c r="Y7" s="11" t="n">
        <v>8</v>
      </c>
      <c r="Z7" s="11" t="n">
        <v>4</v>
      </c>
      <c r="AA7" s="11" t="n">
        <v>10</v>
      </c>
      <c r="AB7" s="11" t="n">
        <v>13</v>
      </c>
      <c r="AC7" s="11" t="n">
        <v>6</v>
      </c>
      <c r="AD7" s="11" t="n">
        <v>3</v>
      </c>
      <c r="AE7" s="11"/>
      <c r="AF7" s="11" t="n">
        <v>41</v>
      </c>
      <c r="AG7" s="11" t="n">
        <v>37</v>
      </c>
      <c r="AH7" s="11" t="n">
        <v>20</v>
      </c>
      <c r="AI7" s="11"/>
      <c r="AJ7" s="11" t="n">
        <v>32</v>
      </c>
      <c r="AK7" s="11" t="n">
        <v>26</v>
      </c>
      <c r="AL7" s="11" t="n">
        <v>4</v>
      </c>
      <c r="AM7" s="11" t="n">
        <v>5</v>
      </c>
      <c r="AN7" s="11" t="n">
        <v>13</v>
      </c>
      <c r="AO7" s="11"/>
      <c r="AP7" s="11" t="n">
        <v>21</v>
      </c>
      <c r="AQ7" s="11" t="n">
        <v>33</v>
      </c>
      <c r="AR7" s="11" t="n">
        <v>7</v>
      </c>
      <c r="AS7" s="11" t="n">
        <v>13</v>
      </c>
      <c r="AT7" s="11" t="n">
        <v>6</v>
      </c>
      <c r="AU7" s="11"/>
      <c r="AV7" s="11" t="n">
        <v>28</v>
      </c>
      <c r="AW7" s="11" t="n">
        <v>18</v>
      </c>
      <c r="AX7" s="11" t="n">
        <v>6</v>
      </c>
      <c r="AY7" s="11" t="n">
        <v>19</v>
      </c>
      <c r="AZ7" s="11" t="n">
        <v>9</v>
      </c>
      <c r="BA7" s="11" t="n">
        <v>8</v>
      </c>
      <c r="BB7" s="11"/>
      <c r="BC7" s="11" t="n">
        <v>24</v>
      </c>
      <c r="BD7" s="11" t="n">
        <v>21</v>
      </c>
      <c r="BE7" s="11" t="n">
        <v>34</v>
      </c>
      <c r="BF7" s="11" t="n">
        <v>6</v>
      </c>
      <c r="BG7" s="11" t="n">
        <v>1</v>
      </c>
    </row>
    <row r="8" ht="30" customHeight="1">
      <c r="B8" s="12" t="s">
        <v>20</v>
      </c>
      <c r="C8" s="12" t="n">
        <v>105</v>
      </c>
      <c r="D8" s="12" t="n">
        <v>47</v>
      </c>
      <c r="E8" s="12" t="n">
        <v>57</v>
      </c>
      <c r="F8" s="12"/>
      <c r="G8" s="12" t="n">
        <v>10</v>
      </c>
      <c r="H8" s="12" t="n">
        <v>13</v>
      </c>
      <c r="I8" s="12" t="n">
        <v>21</v>
      </c>
      <c r="J8" s="12" t="n">
        <v>22</v>
      </c>
      <c r="K8" s="12" t="n">
        <v>18</v>
      </c>
      <c r="L8" s="12" t="n">
        <v>22</v>
      </c>
      <c r="M8" s="12"/>
      <c r="N8" s="12" t="n">
        <v>25</v>
      </c>
      <c r="O8" s="12" t="n">
        <v>30</v>
      </c>
      <c r="P8" s="12" t="n">
        <v>21</v>
      </c>
      <c r="Q8" s="12" t="n">
        <v>29</v>
      </c>
      <c r="R8" s="12"/>
      <c r="S8" s="12" t="n">
        <v>19</v>
      </c>
      <c r="T8" s="12" t="n">
        <v>18</v>
      </c>
      <c r="U8" s="12" t="n">
        <v>9</v>
      </c>
      <c r="V8" s="12" t="n">
        <v>9</v>
      </c>
      <c r="W8" s="12" t="n">
        <v>6</v>
      </c>
      <c r="X8" s="12" t="n">
        <v>4</v>
      </c>
      <c r="Y8" s="12" t="n">
        <v>8</v>
      </c>
      <c r="Z8" s="12" t="n">
        <v>3</v>
      </c>
      <c r="AA8" s="12" t="n">
        <v>9</v>
      </c>
      <c r="AB8" s="12" t="n">
        <v>12</v>
      </c>
      <c r="AC8" s="12" t="n">
        <v>5</v>
      </c>
      <c r="AD8" s="12" t="n">
        <v>3</v>
      </c>
      <c r="AE8" s="12"/>
      <c r="AF8" s="12" t="n">
        <v>42</v>
      </c>
      <c r="AG8" s="12" t="n">
        <v>36</v>
      </c>
      <c r="AH8" s="12" t="n">
        <v>20</v>
      </c>
      <c r="AI8" s="12"/>
      <c r="AJ8" s="12" t="n">
        <v>32</v>
      </c>
      <c r="AK8" s="12" t="n">
        <v>27</v>
      </c>
      <c r="AL8" s="12" t="n">
        <v>4</v>
      </c>
      <c r="AM8" s="12" t="n">
        <v>5</v>
      </c>
      <c r="AN8" s="12" t="n">
        <v>13</v>
      </c>
      <c r="AO8" s="12"/>
      <c r="AP8" s="12" t="n">
        <v>21</v>
      </c>
      <c r="AQ8" s="12" t="n">
        <v>34</v>
      </c>
      <c r="AR8" s="12" t="n">
        <v>7</v>
      </c>
      <c r="AS8" s="12" t="n">
        <v>12</v>
      </c>
      <c r="AT8" s="12" t="n">
        <v>6</v>
      </c>
      <c r="AU8" s="12"/>
      <c r="AV8" s="12" t="n">
        <v>30</v>
      </c>
      <c r="AW8" s="12" t="n">
        <v>19</v>
      </c>
      <c r="AX8" s="12" t="n">
        <v>6</v>
      </c>
      <c r="AY8" s="12" t="n">
        <v>18</v>
      </c>
      <c r="AZ8" s="12" t="n">
        <v>9</v>
      </c>
      <c r="BA8" s="12" t="n">
        <v>7</v>
      </c>
      <c r="BB8" s="12"/>
      <c r="BC8" s="12" t="n">
        <v>24</v>
      </c>
      <c r="BD8" s="12" t="n">
        <v>21</v>
      </c>
      <c r="BE8" s="12" t="n">
        <v>33</v>
      </c>
      <c r="BF8" s="12" t="n">
        <v>6</v>
      </c>
      <c r="BG8" s="12" t="n">
        <v>1</v>
      </c>
    </row>
    <row r="9">
      <c r="B9" s="20" t="s">
        <v>725</v>
      </c>
      <c r="C9" s="19" t="n">
        <v>0.0979689042891169</v>
      </c>
      <c r="D9" s="19" t="n">
        <v>0.0914757303232218</v>
      </c>
      <c r="E9" s="19" t="n">
        <v>0.104829752913136</v>
      </c>
      <c r="F9" s="19"/>
      <c r="G9" s="19" t="n">
        <v>0.0915846158186753</v>
      </c>
      <c r="H9" s="19" t="n">
        <v>0.0925732951034288</v>
      </c>
      <c r="I9" s="19" t="n">
        <v>0</v>
      </c>
      <c r="J9" s="19" t="n">
        <v>0.101088649347549</v>
      </c>
      <c r="K9" s="19" t="n">
        <v>0.222267755148132</v>
      </c>
      <c r="L9" s="19" t="n">
        <v>0.0904937207594608</v>
      </c>
      <c r="M9" s="19"/>
      <c r="N9" s="19" t="n">
        <v>0.0438719335811331</v>
      </c>
      <c r="O9" s="19" t="n">
        <v>0.153900705045081</v>
      </c>
      <c r="P9" s="19" t="n">
        <v>0.132348285603913</v>
      </c>
      <c r="Q9" s="19" t="n">
        <v>0.0608994016636143</v>
      </c>
      <c r="R9" s="19"/>
      <c r="S9" s="19" t="n">
        <v>0.0942789983115588</v>
      </c>
      <c r="T9" s="19" t="n">
        <v>0.0519752136003916</v>
      </c>
      <c r="U9" s="19" t="n">
        <v>0.234911546912581</v>
      </c>
      <c r="V9" s="19" t="n">
        <v>0.142965127914119</v>
      </c>
      <c r="W9" s="19" t="n">
        <v>0.182966045101449</v>
      </c>
      <c r="X9" s="19" t="n">
        <v>0</v>
      </c>
      <c r="Y9" s="19" t="n">
        <v>0</v>
      </c>
      <c r="Z9" s="19" t="n">
        <v>0</v>
      </c>
      <c r="AA9" s="19" t="n">
        <v>0.0956675345355363</v>
      </c>
      <c r="AB9" s="19" t="n">
        <v>0.103738854024118</v>
      </c>
      <c r="AC9" s="19" t="n">
        <v>0.198843735442805</v>
      </c>
      <c r="AD9" s="19" t="n">
        <v>0</v>
      </c>
      <c r="AE9" s="19"/>
      <c r="AF9" s="19" t="n">
        <v>0.149047832010732</v>
      </c>
      <c r="AG9" s="19" t="n">
        <v>0</v>
      </c>
      <c r="AH9" s="19" t="n">
        <v>0.199824808289191</v>
      </c>
      <c r="AI9" s="19"/>
      <c r="AJ9" s="19" t="n">
        <v>0.129763553595083</v>
      </c>
      <c r="AK9" s="19" t="n">
        <v>0.0785799726762301</v>
      </c>
      <c r="AL9" s="19" t="n">
        <v>0</v>
      </c>
      <c r="AM9" s="19" t="n">
        <v>0</v>
      </c>
      <c r="AN9" s="19" t="n">
        <v>0.241032366259144</v>
      </c>
      <c r="AO9" s="19"/>
      <c r="AP9" s="19" t="n">
        <v>0.148736286688266</v>
      </c>
      <c r="AQ9" s="19" t="n">
        <v>0.0876205188064068</v>
      </c>
      <c r="AR9" s="19" t="n">
        <v>0</v>
      </c>
      <c r="AS9" s="19" t="n">
        <v>0.155279690657459</v>
      </c>
      <c r="AT9" s="19" t="n">
        <v>0</v>
      </c>
      <c r="AU9" s="19"/>
      <c r="AV9" s="19" t="n">
        <v>0.0403015512727143</v>
      </c>
      <c r="AW9" s="19" t="n">
        <v>0.16818827314701</v>
      </c>
      <c r="AX9" s="19" t="n">
        <v>0</v>
      </c>
      <c r="AY9" s="19" t="n">
        <v>0.155917046657315</v>
      </c>
      <c r="AZ9" s="19" t="n">
        <v>0.100778627964801</v>
      </c>
      <c r="BA9" s="19" t="n">
        <v>0</v>
      </c>
      <c r="BB9" s="19"/>
      <c r="BC9" s="19" t="n">
        <v>0.129638200017798</v>
      </c>
      <c r="BD9" s="19" t="n">
        <v>0.0509348780476662</v>
      </c>
      <c r="BE9" s="19" t="n">
        <v>0.102372966274334</v>
      </c>
      <c r="BF9" s="19" t="n">
        <v>0</v>
      </c>
      <c r="BG9" s="19" t="n">
        <v>0</v>
      </c>
    </row>
    <row r="10">
      <c r="B10" s="20" t="s">
        <v>689</v>
      </c>
      <c r="C10" s="19" t="n">
        <v>0.0571466664801452</v>
      </c>
      <c r="D10" s="19" t="n">
        <v>0.0860401001592497</v>
      </c>
      <c r="E10" s="19" t="n">
        <v>0.0342400804322828</v>
      </c>
      <c r="F10" s="19"/>
      <c r="G10" s="19" t="n">
        <v>0</v>
      </c>
      <c r="H10" s="19" t="n">
        <v>0</v>
      </c>
      <c r="I10" s="19" t="n">
        <v>0.196319803202205</v>
      </c>
      <c r="J10" s="19" t="n">
        <v>0</v>
      </c>
      <c r="K10" s="19" t="n">
        <v>0.056394004562671</v>
      </c>
      <c r="L10" s="19" t="n">
        <v>0.042887028727728</v>
      </c>
      <c r="M10" s="19"/>
      <c r="N10" s="19" t="n">
        <v>0.110050627185278</v>
      </c>
      <c r="O10" s="19" t="n">
        <v>0.0428710701615456</v>
      </c>
      <c r="P10" s="19" t="n">
        <v>0.0488753399431185</v>
      </c>
      <c r="Q10" s="19" t="n">
        <v>0.0324543950559431</v>
      </c>
      <c r="R10" s="19"/>
      <c r="S10" s="19" t="n">
        <v>0.131815435823947</v>
      </c>
      <c r="T10" s="19" t="n">
        <v>0.106908117119619</v>
      </c>
      <c r="U10" s="19" t="n">
        <v>0</v>
      </c>
      <c r="V10" s="19" t="n">
        <v>0</v>
      </c>
      <c r="W10" s="19" t="n">
        <v>0</v>
      </c>
      <c r="X10" s="19" t="n">
        <v>0.381741817572336</v>
      </c>
      <c r="Y10" s="19" t="n">
        <v>0</v>
      </c>
      <c r="Z10" s="19" t="n">
        <v>0</v>
      </c>
      <c r="AA10" s="19" t="n">
        <v>0</v>
      </c>
      <c r="AB10" s="19" t="n">
        <v>0</v>
      </c>
      <c r="AC10" s="19" t="n">
        <v>0</v>
      </c>
      <c r="AD10" s="19" t="n">
        <v>0</v>
      </c>
      <c r="AE10" s="19"/>
      <c r="AF10" s="19" t="n">
        <v>0</v>
      </c>
      <c r="AG10" s="19" t="n">
        <v>0.102971545301492</v>
      </c>
      <c r="AH10" s="19" t="n">
        <v>0.113943256974114</v>
      </c>
      <c r="AI10" s="19"/>
      <c r="AJ10" s="19" t="n">
        <v>0</v>
      </c>
      <c r="AK10" s="19" t="n">
        <v>0.102534382720642</v>
      </c>
      <c r="AL10" s="19" t="n">
        <v>0.250658801421377</v>
      </c>
      <c r="AM10" s="19" t="n">
        <v>0</v>
      </c>
      <c r="AN10" s="19" t="n">
        <v>0.0769909344856234</v>
      </c>
      <c r="AO10" s="19"/>
      <c r="AP10" s="19" t="n">
        <v>0</v>
      </c>
      <c r="AQ10" s="19" t="n">
        <v>0.0807321836657003</v>
      </c>
      <c r="AR10" s="19" t="n">
        <v>0.137250484072005</v>
      </c>
      <c r="AS10" s="19" t="n">
        <v>0.103951084839506</v>
      </c>
      <c r="AT10" s="19" t="n">
        <v>0</v>
      </c>
      <c r="AU10" s="19"/>
      <c r="AV10" s="19" t="n">
        <v>0.0918773251148786</v>
      </c>
      <c r="AW10" s="19" t="n">
        <v>0</v>
      </c>
      <c r="AX10" s="19" t="n">
        <v>0.164071467760165</v>
      </c>
      <c r="AY10" s="19" t="n">
        <v>0</v>
      </c>
      <c r="AZ10" s="19" t="n">
        <v>0.146094168218001</v>
      </c>
      <c r="BA10" s="19" t="n">
        <v>0</v>
      </c>
      <c r="BB10" s="19"/>
      <c r="BC10" s="19" t="n">
        <v>0.0806401298782623</v>
      </c>
      <c r="BD10" s="19" t="n">
        <v>0</v>
      </c>
      <c r="BE10" s="19" t="n">
        <v>0.0470981605879793</v>
      </c>
      <c r="BF10" s="19" t="n">
        <v>0.390222886954929</v>
      </c>
      <c r="BG10" s="19" t="n">
        <v>0</v>
      </c>
    </row>
    <row r="11">
      <c r="B11" s="20" t="s">
        <v>690</v>
      </c>
      <c r="C11" s="19" t="n">
        <v>0.0846864744600558</v>
      </c>
      <c r="D11" s="19" t="n">
        <v>0.0889462600422109</v>
      </c>
      <c r="E11" s="19" t="n">
        <v>0.0824882971283566</v>
      </c>
      <c r="F11" s="19"/>
      <c r="G11" s="19" t="n">
        <v>0.109743993243052</v>
      </c>
      <c r="H11" s="19" t="n">
        <v>0</v>
      </c>
      <c r="I11" s="19" t="n">
        <v>0.192681778577146</v>
      </c>
      <c r="J11" s="19" t="n">
        <v>0.050045161693071</v>
      </c>
      <c r="K11" s="19" t="n">
        <v>0.10520770707896</v>
      </c>
      <c r="L11" s="19" t="n">
        <v>0.0393008407886483</v>
      </c>
      <c r="M11" s="19"/>
      <c r="N11" s="19" t="n">
        <v>0.0724677992224933</v>
      </c>
      <c r="O11" s="19" t="n">
        <v>0.107728733383736</v>
      </c>
      <c r="P11" s="19" t="n">
        <v>0.0915997168587856</v>
      </c>
      <c r="Q11" s="19" t="n">
        <v>0.0659584248500688</v>
      </c>
      <c r="R11" s="19"/>
      <c r="S11" s="19" t="n">
        <v>0.152688669358854</v>
      </c>
      <c r="T11" s="19" t="n">
        <v>0.12013198685882</v>
      </c>
      <c r="U11" s="19" t="n">
        <v>0</v>
      </c>
      <c r="V11" s="19" t="n">
        <v>0</v>
      </c>
      <c r="W11" s="19" t="n">
        <v>0</v>
      </c>
      <c r="X11" s="19" t="n">
        <v>0</v>
      </c>
      <c r="Y11" s="19" t="n">
        <v>0.257313617369588</v>
      </c>
      <c r="Z11" s="19" t="n">
        <v>0.260863071250263</v>
      </c>
      <c r="AA11" s="19" t="n">
        <v>0</v>
      </c>
      <c r="AB11" s="19" t="n">
        <v>0.0801357905656221</v>
      </c>
      <c r="AC11" s="19" t="n">
        <v>0</v>
      </c>
      <c r="AD11" s="19" t="n">
        <v>0</v>
      </c>
      <c r="AE11" s="19"/>
      <c r="AF11" s="19" t="n">
        <v>0.0746213186725542</v>
      </c>
      <c r="AG11" s="19" t="n">
        <v>0.131692430866865</v>
      </c>
      <c r="AH11" s="19" t="n">
        <v>0</v>
      </c>
      <c r="AI11" s="19"/>
      <c r="AJ11" s="19" t="n">
        <v>0.0621287840151687</v>
      </c>
      <c r="AK11" s="19" t="n">
        <v>0.155709192453347</v>
      </c>
      <c r="AL11" s="19" t="n">
        <v>0</v>
      </c>
      <c r="AM11" s="19" t="n">
        <v>0.434698681977823</v>
      </c>
      <c r="AN11" s="19" t="n">
        <v>0</v>
      </c>
      <c r="AO11" s="19"/>
      <c r="AP11" s="19" t="n">
        <v>0.0398410922281821</v>
      </c>
      <c r="AQ11" s="19" t="n">
        <v>0.122600271148371</v>
      </c>
      <c r="AR11" s="19" t="n">
        <v>0</v>
      </c>
      <c r="AS11" s="19" t="n">
        <v>0.170625049188839</v>
      </c>
      <c r="AT11" s="19" t="n">
        <v>0.109275198671122</v>
      </c>
      <c r="AU11" s="19"/>
      <c r="AV11" s="19" t="n">
        <v>0.139525335002884</v>
      </c>
      <c r="AW11" s="19" t="n">
        <v>0.0583929310689933</v>
      </c>
      <c r="AX11" s="19" t="n">
        <v>0</v>
      </c>
      <c r="AY11" s="19" t="n">
        <v>0.165599594269922</v>
      </c>
      <c r="AZ11" s="19" t="n">
        <v>0.0695229977467569</v>
      </c>
      <c r="BA11" s="19" t="n">
        <v>0</v>
      </c>
      <c r="BB11" s="19"/>
      <c r="BC11" s="19" t="n">
        <v>0.0784384701277783</v>
      </c>
      <c r="BD11" s="19" t="n">
        <v>0.100842835845417</v>
      </c>
      <c r="BE11" s="19" t="n">
        <v>0.0513474349517326</v>
      </c>
      <c r="BF11" s="19" t="n">
        <v>0</v>
      </c>
      <c r="BG11" s="19" t="n">
        <v>1</v>
      </c>
    </row>
    <row r="12">
      <c r="B12" s="20" t="s">
        <v>691</v>
      </c>
      <c r="C12" s="19" t="n">
        <v>0.270892281540909</v>
      </c>
      <c r="D12" s="19" t="n">
        <v>0.242966275511379</v>
      </c>
      <c r="E12" s="19" t="n">
        <v>0.298073634506183</v>
      </c>
      <c r="F12" s="19"/>
      <c r="G12" s="19" t="n">
        <v>0.106282511314558</v>
      </c>
      <c r="H12" s="19" t="n">
        <v>0.336307018603936</v>
      </c>
      <c r="I12" s="19" t="n">
        <v>0.352626729842453</v>
      </c>
      <c r="J12" s="19" t="n">
        <v>0.453263025991928</v>
      </c>
      <c r="K12" s="19" t="n">
        <v>0.112403250460838</v>
      </c>
      <c r="L12" s="19" t="n">
        <v>0.178781716516961</v>
      </c>
      <c r="M12" s="19"/>
      <c r="N12" s="19" t="n">
        <v>0.258213734929172</v>
      </c>
      <c r="O12" s="19" t="n">
        <v>0.226913663143988</v>
      </c>
      <c r="P12" s="19" t="n">
        <v>0.365762577708157</v>
      </c>
      <c r="Q12" s="19" t="n">
        <v>0.259577301703484</v>
      </c>
      <c r="R12" s="19"/>
      <c r="S12" s="19" t="n">
        <v>0.306296938273635</v>
      </c>
      <c r="T12" s="19" t="n">
        <v>0.266313331557724</v>
      </c>
      <c r="U12" s="19" t="n">
        <v>0.127485847060913</v>
      </c>
      <c r="V12" s="19" t="n">
        <v>0.60574178640022</v>
      </c>
      <c r="W12" s="19" t="n">
        <v>0</v>
      </c>
      <c r="X12" s="19" t="n">
        <v>0</v>
      </c>
      <c r="Y12" s="19" t="n">
        <v>0.278060000365774</v>
      </c>
      <c r="Z12" s="19" t="n">
        <v>0.514769479456516</v>
      </c>
      <c r="AA12" s="19" t="n">
        <v>0.185195638581052</v>
      </c>
      <c r="AB12" s="19" t="n">
        <v>0.345429747969042</v>
      </c>
      <c r="AC12" s="19" t="n">
        <v>0.175557194835554</v>
      </c>
      <c r="AD12" s="19" t="n">
        <v>0.275408328706552</v>
      </c>
      <c r="AE12" s="19"/>
      <c r="AF12" s="19" t="n">
        <v>0.224016193828332</v>
      </c>
      <c r="AG12" s="19" t="n">
        <v>0.345776860888648</v>
      </c>
      <c r="AH12" s="19" t="n">
        <v>0.181959133645093</v>
      </c>
      <c r="AI12" s="19"/>
      <c r="AJ12" s="19" t="n">
        <v>0.279294528526622</v>
      </c>
      <c r="AK12" s="19" t="n">
        <v>0.181606400553347</v>
      </c>
      <c r="AL12" s="19" t="n">
        <v>0</v>
      </c>
      <c r="AM12" s="19" t="n">
        <v>0.402486999124706</v>
      </c>
      <c r="AN12" s="19" t="n">
        <v>0.254000509902029</v>
      </c>
      <c r="AO12" s="19"/>
      <c r="AP12" s="19" t="n">
        <v>0.236743695868406</v>
      </c>
      <c r="AQ12" s="19" t="n">
        <v>0.260182661897512</v>
      </c>
      <c r="AR12" s="19" t="n">
        <v>0.159545896338333</v>
      </c>
      <c r="AS12" s="19" t="n">
        <v>0.271251865631052</v>
      </c>
      <c r="AT12" s="19" t="n">
        <v>0.18447765037547</v>
      </c>
      <c r="AU12" s="19"/>
      <c r="AV12" s="19" t="n">
        <v>0.213335253306335</v>
      </c>
      <c r="AW12" s="19" t="n">
        <v>0.241547637522314</v>
      </c>
      <c r="AX12" s="19" t="n">
        <v>0.182873595557667</v>
      </c>
      <c r="AY12" s="19" t="n">
        <v>0.315969967510657</v>
      </c>
      <c r="AZ12" s="19" t="n">
        <v>0.117368253980307</v>
      </c>
      <c r="BA12" s="19" t="n">
        <v>0.64254922462198</v>
      </c>
      <c r="BB12" s="19"/>
      <c r="BC12" s="19" t="n">
        <v>0.267613490931393</v>
      </c>
      <c r="BD12" s="19" t="n">
        <v>0.238753774172873</v>
      </c>
      <c r="BE12" s="19" t="n">
        <v>0.37424299100602</v>
      </c>
      <c r="BF12" s="19" t="n">
        <v>0</v>
      </c>
      <c r="BG12" s="19" t="n">
        <v>0</v>
      </c>
    </row>
    <row r="13">
      <c r="B13" s="20" t="s">
        <v>692</v>
      </c>
      <c r="C13" s="19" t="n">
        <v>0.137560745907038</v>
      </c>
      <c r="D13" s="19" t="n">
        <v>0.0920417271147383</v>
      </c>
      <c r="E13" s="19" t="n">
        <v>0.177166454003468</v>
      </c>
      <c r="F13" s="19"/>
      <c r="G13" s="19" t="n">
        <v>0.168738652408222</v>
      </c>
      <c r="H13" s="19" t="n">
        <v>0.194177544487929</v>
      </c>
      <c r="I13" s="19" t="n">
        <v>0.0507976790065001</v>
      </c>
      <c r="J13" s="19" t="n">
        <v>0.123826415551638</v>
      </c>
      <c r="K13" s="19" t="n">
        <v>0.190600751781257</v>
      </c>
      <c r="L13" s="19" t="n">
        <v>0.141468971633442</v>
      </c>
      <c r="M13" s="19"/>
      <c r="N13" s="19" t="n">
        <v>0.144641716661956</v>
      </c>
      <c r="O13" s="19" t="n">
        <v>0.15840591965188</v>
      </c>
      <c r="P13" s="19" t="n">
        <v>0.102402780069983</v>
      </c>
      <c r="Q13" s="19" t="n">
        <v>0.134902116918551</v>
      </c>
      <c r="R13" s="19"/>
      <c r="S13" s="19" t="n">
        <v>0.164829566413577</v>
      </c>
      <c r="T13" s="19" t="n">
        <v>0.180763837019343</v>
      </c>
      <c r="U13" s="19" t="n">
        <v>0.162713187179878</v>
      </c>
      <c r="V13" s="19" t="n">
        <v>0</v>
      </c>
      <c r="W13" s="19" t="n">
        <v>0.350159651539855</v>
      </c>
      <c r="X13" s="19" t="n">
        <v>0.302171998564316</v>
      </c>
      <c r="Y13" s="19" t="n">
        <v>0.120795846788049</v>
      </c>
      <c r="Z13" s="19" t="n">
        <v>0.224367449293221</v>
      </c>
      <c r="AA13" s="19" t="n">
        <v>0.164273087701869</v>
      </c>
      <c r="AB13" s="19" t="n">
        <v>0</v>
      </c>
      <c r="AC13" s="19" t="n">
        <v>0</v>
      </c>
      <c r="AD13" s="19" t="n">
        <v>0</v>
      </c>
      <c r="AE13" s="19"/>
      <c r="AF13" s="19" t="n">
        <v>0.155515667213001</v>
      </c>
      <c r="AG13" s="19" t="n">
        <v>0.093296169264162</v>
      </c>
      <c r="AH13" s="19" t="n">
        <v>0.175157319928278</v>
      </c>
      <c r="AI13" s="19"/>
      <c r="AJ13" s="19" t="n">
        <v>0.160085667523339</v>
      </c>
      <c r="AK13" s="19" t="n">
        <v>0.151185091220598</v>
      </c>
      <c r="AL13" s="19" t="n">
        <v>0</v>
      </c>
      <c r="AM13" s="19" t="n">
        <v>0</v>
      </c>
      <c r="AN13" s="19" t="n">
        <v>0.183908196064963</v>
      </c>
      <c r="AO13" s="19"/>
      <c r="AP13" s="19" t="n">
        <v>0.28599422265467</v>
      </c>
      <c r="AQ13" s="19" t="n">
        <v>0.055788374378509</v>
      </c>
      <c r="AR13" s="19" t="n">
        <v>0</v>
      </c>
      <c r="AS13" s="19" t="n">
        <v>0</v>
      </c>
      <c r="AT13" s="19" t="n">
        <v>0.347218538798829</v>
      </c>
      <c r="AU13" s="19"/>
      <c r="AV13" s="19" t="n">
        <v>0.161655811500739</v>
      </c>
      <c r="AW13" s="19" t="n">
        <v>0.25922076339596</v>
      </c>
      <c r="AX13" s="19" t="n">
        <v>0.12931717055381</v>
      </c>
      <c r="AY13" s="19" t="n">
        <v>0</v>
      </c>
      <c r="AZ13" s="19" t="n">
        <v>0.220907159026951</v>
      </c>
      <c r="BA13" s="19" t="n">
        <v>0.125385581587743</v>
      </c>
      <c r="BB13" s="19"/>
      <c r="BC13" s="19" t="n">
        <v>0.133662838876659</v>
      </c>
      <c r="BD13" s="19" t="n">
        <v>0.144800850454392</v>
      </c>
      <c r="BE13" s="19" t="n">
        <v>0.184526975928985</v>
      </c>
      <c r="BF13" s="19" t="n">
        <v>0</v>
      </c>
      <c r="BG13" s="19" t="n">
        <v>0</v>
      </c>
    </row>
    <row r="14">
      <c r="B14" s="20" t="s">
        <v>598</v>
      </c>
      <c r="C14" s="19" t="n">
        <v>0.125849984046458</v>
      </c>
      <c r="D14" s="19" t="n">
        <v>0.157466521627395</v>
      </c>
      <c r="E14" s="19" t="n">
        <v>0.101763389690715</v>
      </c>
      <c r="F14" s="19"/>
      <c r="G14" s="19" t="n">
        <v>0.306122313382491</v>
      </c>
      <c r="H14" s="19" t="n">
        <v>0.125212955658034</v>
      </c>
      <c r="I14" s="19" t="n">
        <v>0.0558742975730087</v>
      </c>
      <c r="J14" s="19" t="n">
        <v>0.0968339820344734</v>
      </c>
      <c r="K14" s="19" t="n">
        <v>0</v>
      </c>
      <c r="L14" s="19" t="n">
        <v>0.244341647504326</v>
      </c>
      <c r="M14" s="19"/>
      <c r="N14" s="19" t="n">
        <v>0.200314257797489</v>
      </c>
      <c r="O14" s="19" t="n">
        <v>0.142236729771341</v>
      </c>
      <c r="P14" s="19" t="n">
        <v>0.0433296755278128</v>
      </c>
      <c r="Q14" s="19" t="n">
        <v>0.103915298859396</v>
      </c>
      <c r="R14" s="19"/>
      <c r="S14" s="19" t="n">
        <v>0.0506238061391303</v>
      </c>
      <c r="T14" s="19" t="n">
        <v>0.0611585525294838</v>
      </c>
      <c r="U14" s="19" t="n">
        <v>0.115088741936042</v>
      </c>
      <c r="V14" s="19" t="n">
        <v>0.136230197954393</v>
      </c>
      <c r="W14" s="19" t="n">
        <v>0.106105715884802</v>
      </c>
      <c r="X14" s="19" t="n">
        <v>0</v>
      </c>
      <c r="Y14" s="19" t="n">
        <v>0.128022192090442</v>
      </c>
      <c r="Z14" s="19" t="n">
        <v>0</v>
      </c>
      <c r="AA14" s="19" t="n">
        <v>0.31719709028686</v>
      </c>
      <c r="AB14" s="19" t="n">
        <v>0</v>
      </c>
      <c r="AC14" s="19" t="n">
        <v>0.443529685141917</v>
      </c>
      <c r="AD14" s="19" t="n">
        <v>0.724591671293448</v>
      </c>
      <c r="AE14" s="19"/>
      <c r="AF14" s="19" t="n">
        <v>0.153243170076098</v>
      </c>
      <c r="AG14" s="19" t="n">
        <v>0.135189557150543</v>
      </c>
      <c r="AH14" s="19" t="n">
        <v>0.0512786598085069</v>
      </c>
      <c r="AI14" s="19"/>
      <c r="AJ14" s="19" t="n">
        <v>0.142293968967419</v>
      </c>
      <c r="AK14" s="19" t="n">
        <v>0.0724517547786599</v>
      </c>
      <c r="AL14" s="19" t="n">
        <v>0.516686964596799</v>
      </c>
      <c r="AM14" s="19" t="n">
        <v>0</v>
      </c>
      <c r="AN14" s="19" t="n">
        <v>0</v>
      </c>
      <c r="AO14" s="19"/>
      <c r="AP14" s="19" t="n">
        <v>0.087929213289887</v>
      </c>
      <c r="AQ14" s="19" t="n">
        <v>0.114418305579852</v>
      </c>
      <c r="AR14" s="19" t="n">
        <v>0.4224327095829</v>
      </c>
      <c r="AS14" s="19" t="n">
        <v>0.136693004559072</v>
      </c>
      <c r="AT14" s="19" t="n">
        <v>0</v>
      </c>
      <c r="AU14" s="19"/>
      <c r="AV14" s="19" t="n">
        <v>0.131804208963532</v>
      </c>
      <c r="AW14" s="19" t="n">
        <v>0.0994287464860314</v>
      </c>
      <c r="AX14" s="19" t="n">
        <v>0.176699747917554</v>
      </c>
      <c r="AY14" s="19" t="n">
        <v>0.14464764471205</v>
      </c>
      <c r="AZ14" s="19" t="n">
        <v>0</v>
      </c>
      <c r="BA14" s="19" t="n">
        <v>0.124126505682227</v>
      </c>
      <c r="BB14" s="19"/>
      <c r="BC14" s="19" t="n">
        <v>0.0978561588565472</v>
      </c>
      <c r="BD14" s="19" t="n">
        <v>0.0469530162003688</v>
      </c>
      <c r="BE14" s="19" t="n">
        <v>0.152419340708109</v>
      </c>
      <c r="BF14" s="19" t="n">
        <v>0.290590441414008</v>
      </c>
      <c r="BG14" s="19" t="n">
        <v>0</v>
      </c>
    </row>
    <row r="15">
      <c r="B15" s="20" t="s">
        <v>726</v>
      </c>
      <c r="C15" s="19" t="n">
        <v>0.171325961562448</v>
      </c>
      <c r="D15" s="19" t="n">
        <v>0.164017774544548</v>
      </c>
      <c r="E15" s="19" t="n">
        <v>0.179991932940654</v>
      </c>
      <c r="F15" s="19"/>
      <c r="G15" s="19" t="n">
        <v>0.217527913833002</v>
      </c>
      <c r="H15" s="19" t="n">
        <v>0.0793813867943391</v>
      </c>
      <c r="I15" s="19" t="n">
        <v>0.151699711798688</v>
      </c>
      <c r="J15" s="19" t="n">
        <v>0.138016444750491</v>
      </c>
      <c r="K15" s="19" t="n">
        <v>0.164356661947459</v>
      </c>
      <c r="L15" s="19" t="n">
        <v>0.262726074069434</v>
      </c>
      <c r="M15" s="19"/>
      <c r="N15" s="19" t="n">
        <v>0.129711755936083</v>
      </c>
      <c r="O15" s="19" t="n">
        <v>0.135283690708373</v>
      </c>
      <c r="P15" s="19" t="n">
        <v>0.21568162428823</v>
      </c>
      <c r="Q15" s="19" t="n">
        <v>0.213194826905156</v>
      </c>
      <c r="R15" s="19"/>
      <c r="S15" s="19" t="n">
        <v>0.0570419227205966</v>
      </c>
      <c r="T15" s="19" t="n">
        <v>0.108984507616452</v>
      </c>
      <c r="U15" s="19" t="n">
        <v>0.359800676910586</v>
      </c>
      <c r="V15" s="19" t="n">
        <v>0.115062887731267</v>
      </c>
      <c r="W15" s="19" t="n">
        <v>0.167193606438407</v>
      </c>
      <c r="X15" s="19" t="n">
        <v>0.316086183863348</v>
      </c>
      <c r="Y15" s="19" t="n">
        <v>0.112413215373935</v>
      </c>
      <c r="Z15" s="19" t="n">
        <v>0</v>
      </c>
      <c r="AA15" s="19" t="n">
        <v>0.237666648894682</v>
      </c>
      <c r="AB15" s="19" t="n">
        <v>0.385099150817382</v>
      </c>
      <c r="AC15" s="19" t="n">
        <v>0.182069384579724</v>
      </c>
      <c r="AD15" s="19" t="n">
        <v>0</v>
      </c>
      <c r="AE15" s="19"/>
      <c r="AF15" s="19" t="n">
        <v>0.193009190381851</v>
      </c>
      <c r="AG15" s="19" t="n">
        <v>0.163286308352134</v>
      </c>
      <c r="AH15" s="19" t="n">
        <v>0.148804943084238</v>
      </c>
      <c r="AI15" s="19"/>
      <c r="AJ15" s="19" t="n">
        <v>0.198578750882266</v>
      </c>
      <c r="AK15" s="19" t="n">
        <v>0.143767246797619</v>
      </c>
      <c r="AL15" s="19" t="n">
        <v>0.232654233981824</v>
      </c>
      <c r="AM15" s="19" t="n">
        <v>0</v>
      </c>
      <c r="AN15" s="19" t="n">
        <v>0.244067993288241</v>
      </c>
      <c r="AO15" s="19"/>
      <c r="AP15" s="19" t="n">
        <v>0.20075548927059</v>
      </c>
      <c r="AQ15" s="19" t="n">
        <v>0.218645017322835</v>
      </c>
      <c r="AR15" s="19" t="n">
        <v>0.151293633170724</v>
      </c>
      <c r="AS15" s="19" t="n">
        <v>0.162199305124071</v>
      </c>
      <c r="AT15" s="19" t="n">
        <v>0.180155234558184</v>
      </c>
      <c r="AU15" s="19"/>
      <c r="AV15" s="19" t="n">
        <v>0.123627856035115</v>
      </c>
      <c r="AW15" s="19" t="n">
        <v>0.173221648379692</v>
      </c>
      <c r="AX15" s="19" t="n">
        <v>0.347038018210805</v>
      </c>
      <c r="AY15" s="19" t="n">
        <v>0.217865746850057</v>
      </c>
      <c r="AZ15" s="19" t="n">
        <v>0.231526085963871</v>
      </c>
      <c r="BA15" s="19" t="n">
        <v>0</v>
      </c>
      <c r="BB15" s="19"/>
      <c r="BC15" s="19" t="n">
        <v>0.12807143319343</v>
      </c>
      <c r="BD15" s="19" t="n">
        <v>0.371471349581328</v>
      </c>
      <c r="BE15" s="19" t="n">
        <v>0.0637557690539666</v>
      </c>
      <c r="BF15" s="19" t="n">
        <v>0.319186671631063</v>
      </c>
      <c r="BG15" s="19" t="n">
        <v>0</v>
      </c>
    </row>
    <row r="16">
      <c r="B16" s="20" t="s">
        <v>100</v>
      </c>
      <c r="C16" s="21" t="n">
        <v>0.0545689817138287</v>
      </c>
      <c r="D16" s="21" t="n">
        <v>0.0770456106772564</v>
      </c>
      <c r="E16" s="21" t="n">
        <v>0.0214464583852057</v>
      </c>
      <c r="F16" s="21"/>
      <c r="G16" s="21" t="n">
        <v>0</v>
      </c>
      <c r="H16" s="21" t="n">
        <v>0.172347799352333</v>
      </c>
      <c r="I16" s="21" t="n">
        <v>0</v>
      </c>
      <c r="J16" s="21" t="n">
        <v>0.0369263206308494</v>
      </c>
      <c r="K16" s="21" t="n">
        <v>0.148769869020683</v>
      </c>
      <c r="L16" s="21" t="n">
        <v>0</v>
      </c>
      <c r="M16" s="21"/>
      <c r="N16" s="21" t="n">
        <v>0.0407281746863964</v>
      </c>
      <c r="O16" s="21" t="n">
        <v>0.0326594881340558</v>
      </c>
      <c r="P16" s="21" t="n">
        <v>0</v>
      </c>
      <c r="Q16" s="21" t="n">
        <v>0.129098234043786</v>
      </c>
      <c r="R16" s="21"/>
      <c r="S16" s="21" t="n">
        <v>0.0424246629587011</v>
      </c>
      <c r="T16" s="21" t="n">
        <v>0.103764453698166</v>
      </c>
      <c r="U16" s="21" t="n">
        <v>0</v>
      </c>
      <c r="V16" s="21" t="n">
        <v>0</v>
      </c>
      <c r="W16" s="21" t="n">
        <v>0.193574981035487</v>
      </c>
      <c r="X16" s="21" t="n">
        <v>0</v>
      </c>
      <c r="Y16" s="21" t="n">
        <v>0.103395128012211</v>
      </c>
      <c r="Z16" s="21" t="n">
        <v>0</v>
      </c>
      <c r="AA16" s="21" t="n">
        <v>0</v>
      </c>
      <c r="AB16" s="21" t="n">
        <v>0.0855964566238361</v>
      </c>
      <c r="AC16" s="21" t="n">
        <v>0</v>
      </c>
      <c r="AD16" s="21" t="n">
        <v>0</v>
      </c>
      <c r="AE16" s="21"/>
      <c r="AF16" s="21" t="n">
        <v>0.0505466278174322</v>
      </c>
      <c r="AG16" s="21" t="n">
        <v>0.0277871281761545</v>
      </c>
      <c r="AH16" s="21" t="n">
        <v>0.129031878270579</v>
      </c>
      <c r="AI16" s="21"/>
      <c r="AJ16" s="21" t="n">
        <v>0.0278547464901028</v>
      </c>
      <c r="AK16" s="21" t="n">
        <v>0.114165958799556</v>
      </c>
      <c r="AL16" s="21" t="n">
        <v>0</v>
      </c>
      <c r="AM16" s="21" t="n">
        <v>0.162814318897471</v>
      </c>
      <c r="AN16" s="21" t="n">
        <v>0</v>
      </c>
      <c r="AO16" s="21"/>
      <c r="AP16" s="21" t="n">
        <v>0</v>
      </c>
      <c r="AQ16" s="21" t="n">
        <v>0.0600126672008138</v>
      </c>
      <c r="AR16" s="21" t="n">
        <v>0.129477276836038</v>
      </c>
      <c r="AS16" s="21" t="n">
        <v>0</v>
      </c>
      <c r="AT16" s="21" t="n">
        <v>0.178873377596394</v>
      </c>
      <c r="AU16" s="21"/>
      <c r="AV16" s="21" t="n">
        <v>0.097872658803802</v>
      </c>
      <c r="AW16" s="21" t="n">
        <v>0</v>
      </c>
      <c r="AX16" s="21" t="n">
        <v>0</v>
      </c>
      <c r="AY16" s="21" t="n">
        <v>0</v>
      </c>
      <c r="AZ16" s="21" t="n">
        <v>0.113802707099313</v>
      </c>
      <c r="BA16" s="21" t="n">
        <v>0.10793868810805</v>
      </c>
      <c r="BB16" s="21"/>
      <c r="BC16" s="21" t="n">
        <v>0.0840792781181327</v>
      </c>
      <c r="BD16" s="21" t="n">
        <v>0.0462432956979545</v>
      </c>
      <c r="BE16" s="21" t="n">
        <v>0.0242363614888725</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102</v>
      </c>
      <c r="D7" s="11" t="n">
        <v>50</v>
      </c>
      <c r="E7" s="11" t="n">
        <v>51</v>
      </c>
      <c r="F7" s="11"/>
      <c r="G7" s="11" t="n">
        <v>16</v>
      </c>
      <c r="H7" s="11" t="n">
        <v>14</v>
      </c>
      <c r="I7" s="11" t="n">
        <v>14</v>
      </c>
      <c r="J7" s="11" t="n">
        <v>25</v>
      </c>
      <c r="K7" s="11" t="n">
        <v>12</v>
      </c>
      <c r="L7" s="11" t="n">
        <v>21</v>
      </c>
      <c r="M7" s="11"/>
      <c r="N7" s="11" t="n">
        <v>34</v>
      </c>
      <c r="O7" s="11" t="n">
        <v>17</v>
      </c>
      <c r="P7" s="11" t="n">
        <v>21</v>
      </c>
      <c r="Q7" s="11" t="n">
        <v>30</v>
      </c>
      <c r="R7" s="11"/>
      <c r="S7" s="11" t="n">
        <v>9</v>
      </c>
      <c r="T7" s="11" t="n">
        <v>18</v>
      </c>
      <c r="U7" s="11" t="n">
        <v>7</v>
      </c>
      <c r="V7" s="11" t="n">
        <v>11</v>
      </c>
      <c r="W7" s="11" t="n">
        <v>6</v>
      </c>
      <c r="X7" s="11" t="n">
        <v>8</v>
      </c>
      <c r="Y7" s="11" t="n">
        <v>6</v>
      </c>
      <c r="Z7" s="11" t="n">
        <v>6</v>
      </c>
      <c r="AA7" s="11" t="n">
        <v>11</v>
      </c>
      <c r="AB7" s="11" t="n">
        <v>9</v>
      </c>
      <c r="AC7" s="11" t="n">
        <v>8</v>
      </c>
      <c r="AD7" s="11" t="n">
        <v>3</v>
      </c>
      <c r="AE7" s="11"/>
      <c r="AF7" s="11" t="n">
        <v>38</v>
      </c>
      <c r="AG7" s="11" t="n">
        <v>41</v>
      </c>
      <c r="AH7" s="11" t="n">
        <v>15</v>
      </c>
      <c r="AI7" s="11"/>
      <c r="AJ7" s="11" t="n">
        <v>26</v>
      </c>
      <c r="AK7" s="11" t="n">
        <v>21</v>
      </c>
      <c r="AL7" s="11" t="n">
        <v>12</v>
      </c>
      <c r="AM7" s="11" t="n">
        <v>2</v>
      </c>
      <c r="AN7" s="11" t="n">
        <v>19</v>
      </c>
      <c r="AO7" s="11"/>
      <c r="AP7" s="11" t="n">
        <v>15</v>
      </c>
      <c r="AQ7" s="11" t="n">
        <v>36</v>
      </c>
      <c r="AR7" s="11" t="n">
        <v>10</v>
      </c>
      <c r="AS7" s="11" t="n">
        <v>15</v>
      </c>
      <c r="AT7" s="11" t="n">
        <v>4</v>
      </c>
      <c r="AU7" s="11"/>
      <c r="AV7" s="11" t="n">
        <v>35</v>
      </c>
      <c r="AW7" s="11" t="n">
        <v>14</v>
      </c>
      <c r="AX7" s="11" t="n">
        <v>11</v>
      </c>
      <c r="AY7" s="11" t="n">
        <v>15</v>
      </c>
      <c r="AZ7" s="11" t="n">
        <v>6</v>
      </c>
      <c r="BA7" s="11" t="n">
        <v>6</v>
      </c>
      <c r="BB7" s="11"/>
      <c r="BC7" s="11" t="n">
        <v>21</v>
      </c>
      <c r="BD7" s="11" t="n">
        <v>21</v>
      </c>
      <c r="BE7" s="11" t="n">
        <v>34</v>
      </c>
      <c r="BF7" s="11" t="n">
        <v>13</v>
      </c>
      <c r="BG7" s="11" t="n">
        <v>1</v>
      </c>
    </row>
    <row r="8" ht="30" customHeight="1">
      <c r="B8" s="12" t="s">
        <v>20</v>
      </c>
      <c r="C8" s="12" t="n">
        <v>100</v>
      </c>
      <c r="D8" s="12" t="n">
        <v>48</v>
      </c>
      <c r="E8" s="12" t="n">
        <v>52</v>
      </c>
      <c r="F8" s="12"/>
      <c r="G8" s="12" t="n">
        <v>15</v>
      </c>
      <c r="H8" s="12" t="n">
        <v>14</v>
      </c>
      <c r="I8" s="12" t="n">
        <v>15</v>
      </c>
      <c r="J8" s="12" t="n">
        <v>24</v>
      </c>
      <c r="K8" s="12" t="n">
        <v>12</v>
      </c>
      <c r="L8" s="12" t="n">
        <v>20</v>
      </c>
      <c r="M8" s="12"/>
      <c r="N8" s="12" t="n">
        <v>32</v>
      </c>
      <c r="O8" s="12" t="n">
        <v>18</v>
      </c>
      <c r="P8" s="12" t="n">
        <v>21</v>
      </c>
      <c r="Q8" s="12" t="n">
        <v>30</v>
      </c>
      <c r="R8" s="12"/>
      <c r="S8" s="12" t="n">
        <v>8</v>
      </c>
      <c r="T8" s="12" t="n">
        <v>18</v>
      </c>
      <c r="U8" s="12" t="n">
        <v>7</v>
      </c>
      <c r="V8" s="12" t="n">
        <v>13</v>
      </c>
      <c r="W8" s="12" t="n">
        <v>6</v>
      </c>
      <c r="X8" s="12" t="n">
        <v>10</v>
      </c>
      <c r="Y8" s="12" t="n">
        <v>6</v>
      </c>
      <c r="Z8" s="12" t="n">
        <v>6</v>
      </c>
      <c r="AA8" s="12" t="n">
        <v>10</v>
      </c>
      <c r="AB8" s="12" t="n">
        <v>8</v>
      </c>
      <c r="AC8" s="12" t="n">
        <v>7</v>
      </c>
      <c r="AD8" s="12" t="n">
        <v>3</v>
      </c>
      <c r="AE8" s="12"/>
      <c r="AF8" s="12" t="n">
        <v>38</v>
      </c>
      <c r="AG8" s="12" t="n">
        <v>39</v>
      </c>
      <c r="AH8" s="12" t="n">
        <v>15</v>
      </c>
      <c r="AI8" s="12"/>
      <c r="AJ8" s="12" t="n">
        <v>26</v>
      </c>
      <c r="AK8" s="12" t="n">
        <v>20</v>
      </c>
      <c r="AL8" s="12" t="n">
        <v>12</v>
      </c>
      <c r="AM8" s="12" t="n">
        <v>2</v>
      </c>
      <c r="AN8" s="12" t="n">
        <v>20</v>
      </c>
      <c r="AO8" s="12"/>
      <c r="AP8" s="12" t="n">
        <v>14</v>
      </c>
      <c r="AQ8" s="12" t="n">
        <v>34</v>
      </c>
      <c r="AR8" s="12" t="n">
        <v>10</v>
      </c>
      <c r="AS8" s="12" t="n">
        <v>16</v>
      </c>
      <c r="AT8" s="12" t="n">
        <v>4</v>
      </c>
      <c r="AU8" s="12"/>
      <c r="AV8" s="12" t="n">
        <v>33</v>
      </c>
      <c r="AW8" s="12" t="n">
        <v>13</v>
      </c>
      <c r="AX8" s="12" t="n">
        <v>12</v>
      </c>
      <c r="AY8" s="12" t="n">
        <v>16</v>
      </c>
      <c r="AZ8" s="12" t="n">
        <v>5</v>
      </c>
      <c r="BA8" s="12" t="n">
        <v>6</v>
      </c>
      <c r="BB8" s="12"/>
      <c r="BC8" s="12" t="n">
        <v>21</v>
      </c>
      <c r="BD8" s="12" t="n">
        <v>20</v>
      </c>
      <c r="BE8" s="12" t="n">
        <v>34</v>
      </c>
      <c r="BF8" s="12" t="n">
        <v>12</v>
      </c>
      <c r="BG8" s="12" t="n">
        <v>1</v>
      </c>
    </row>
    <row r="9">
      <c r="B9" s="20" t="s">
        <v>721</v>
      </c>
      <c r="C9" s="19" t="n">
        <v>0.0661273881113014</v>
      </c>
      <c r="D9" s="19" t="n">
        <v>0.10972589606676</v>
      </c>
      <c r="E9" s="19" t="n">
        <v>0.0265852779794188</v>
      </c>
      <c r="F9" s="19"/>
      <c r="G9" s="19" t="n">
        <v>0.138821103316447</v>
      </c>
      <c r="H9" s="19" t="n">
        <v>0.0846854959044794</v>
      </c>
      <c r="I9" s="19" t="n">
        <v>0.167420842768049</v>
      </c>
      <c r="J9" s="19" t="n">
        <v>0</v>
      </c>
      <c r="K9" s="19" t="n">
        <v>0</v>
      </c>
      <c r="L9" s="19" t="n">
        <v>0.0427505278744159</v>
      </c>
      <c r="M9" s="19"/>
      <c r="N9" s="19" t="n">
        <v>0.103508997653991</v>
      </c>
      <c r="O9" s="19" t="n">
        <v>0.0749977492634381</v>
      </c>
      <c r="P9" s="19" t="n">
        <v>0.0958998267231019</v>
      </c>
      <c r="Q9" s="19" t="n">
        <v>0</v>
      </c>
      <c r="R9" s="19"/>
      <c r="S9" s="19" t="n">
        <v>0</v>
      </c>
      <c r="T9" s="19" t="n">
        <v>0</v>
      </c>
      <c r="U9" s="19" t="n">
        <v>0</v>
      </c>
      <c r="V9" s="19" t="n">
        <v>0</v>
      </c>
      <c r="W9" s="19" t="n">
        <v>0</v>
      </c>
      <c r="X9" s="19" t="n">
        <v>0.256733017283076</v>
      </c>
      <c r="Y9" s="19" t="n">
        <v>0</v>
      </c>
      <c r="Z9" s="19" t="n">
        <v>0</v>
      </c>
      <c r="AA9" s="19" t="n">
        <v>0.332985445610079</v>
      </c>
      <c r="AB9" s="19" t="n">
        <v>0.108913078954663</v>
      </c>
      <c r="AC9" s="19" t="n">
        <v>0</v>
      </c>
      <c r="AD9" s="19" t="n">
        <v>0</v>
      </c>
      <c r="AE9" s="19"/>
      <c r="AF9" s="19" t="n">
        <v>0.0226123484745426</v>
      </c>
      <c r="AG9" s="19" t="n">
        <v>0.118521306476414</v>
      </c>
      <c r="AH9" s="19" t="n">
        <v>0</v>
      </c>
      <c r="AI9" s="19"/>
      <c r="AJ9" s="19" t="n">
        <v>0</v>
      </c>
      <c r="AK9" s="19" t="n">
        <v>0.163951091166967</v>
      </c>
      <c r="AL9" s="19" t="n">
        <v>0.114218232121434</v>
      </c>
      <c r="AM9" s="19" t="n">
        <v>0</v>
      </c>
      <c r="AN9" s="19" t="n">
        <v>0</v>
      </c>
      <c r="AO9" s="19"/>
      <c r="AP9" s="19" t="n">
        <v>0</v>
      </c>
      <c r="AQ9" s="19" t="n">
        <v>0.131115248143973</v>
      </c>
      <c r="AR9" s="19" t="n">
        <v>0.139463115046283</v>
      </c>
      <c r="AS9" s="19" t="n">
        <v>0.0539219508494438</v>
      </c>
      <c r="AT9" s="19" t="n">
        <v>0</v>
      </c>
      <c r="AU9" s="19"/>
      <c r="AV9" s="19" t="n">
        <v>0.132807647282545</v>
      </c>
      <c r="AW9" s="19" t="n">
        <v>0</v>
      </c>
      <c r="AX9" s="19" t="n">
        <v>0.118065190484965</v>
      </c>
      <c r="AY9" s="19" t="n">
        <v>0</v>
      </c>
      <c r="AZ9" s="19" t="n">
        <v>0</v>
      </c>
      <c r="BA9" s="19" t="n">
        <v>0</v>
      </c>
      <c r="BB9" s="19"/>
      <c r="BC9" s="19" t="n">
        <v>0.0549761666722057</v>
      </c>
      <c r="BD9" s="19" t="n">
        <v>0</v>
      </c>
      <c r="BE9" s="19" t="n">
        <v>0.0749345056082548</v>
      </c>
      <c r="BF9" s="19" t="n">
        <v>0.166540982201112</v>
      </c>
      <c r="BG9" s="19" t="n">
        <v>0</v>
      </c>
    </row>
    <row r="10">
      <c r="B10" s="20" t="s">
        <v>689</v>
      </c>
      <c r="C10" s="19" t="n">
        <v>0.0707291943857404</v>
      </c>
      <c r="D10" s="19" t="n">
        <v>0.0795219176699446</v>
      </c>
      <c r="E10" s="19" t="n">
        <v>0.0636600124475357</v>
      </c>
      <c r="F10" s="19"/>
      <c r="G10" s="19" t="n">
        <v>0.105441569083357</v>
      </c>
      <c r="H10" s="19" t="n">
        <v>0.167728992468947</v>
      </c>
      <c r="I10" s="19" t="n">
        <v>0.0777411532662306</v>
      </c>
      <c r="J10" s="19" t="n">
        <v>0.0411025605591175</v>
      </c>
      <c r="K10" s="19" t="n">
        <v>0</v>
      </c>
      <c r="L10" s="19" t="n">
        <v>0.0493401204183305</v>
      </c>
      <c r="M10" s="19"/>
      <c r="N10" s="19" t="n">
        <v>0.0920770212818172</v>
      </c>
      <c r="O10" s="19" t="n">
        <v>0.0639924797617075</v>
      </c>
      <c r="P10" s="19" t="n">
        <v>0.0907096484321415</v>
      </c>
      <c r="Q10" s="19" t="n">
        <v>0.0381433198147464</v>
      </c>
      <c r="R10" s="19"/>
      <c r="S10" s="19" t="n">
        <v>0.259032419595632</v>
      </c>
      <c r="T10" s="19" t="n">
        <v>0.0695170730994795</v>
      </c>
      <c r="U10" s="19" t="n">
        <v>0.296944115128474</v>
      </c>
      <c r="V10" s="19" t="n">
        <v>0</v>
      </c>
      <c r="W10" s="19" t="n">
        <v>0.114528199970446</v>
      </c>
      <c r="X10" s="19" t="n">
        <v>0</v>
      </c>
      <c r="Y10" s="19" t="n">
        <v>0</v>
      </c>
      <c r="Z10" s="19" t="n">
        <v>0</v>
      </c>
      <c r="AA10" s="19" t="n">
        <v>0</v>
      </c>
      <c r="AB10" s="19" t="n">
        <v>0</v>
      </c>
      <c r="AC10" s="19" t="n">
        <v>0.164589309138948</v>
      </c>
      <c r="AD10" s="19" t="n">
        <v>0</v>
      </c>
      <c r="AE10" s="19"/>
      <c r="AF10" s="19" t="n">
        <v>0.106519733958008</v>
      </c>
      <c r="AG10" s="19" t="n">
        <v>0.0320156047006047</v>
      </c>
      <c r="AH10" s="19" t="n">
        <v>0.0739791596552719</v>
      </c>
      <c r="AI10" s="19"/>
      <c r="AJ10" s="19" t="n">
        <v>0.0774801921996222</v>
      </c>
      <c r="AK10" s="19" t="n">
        <v>0.107818079765938</v>
      </c>
      <c r="AL10" s="19" t="n">
        <v>0.0974576967873371</v>
      </c>
      <c r="AM10" s="19" t="n">
        <v>0</v>
      </c>
      <c r="AN10" s="19" t="n">
        <v>0.0578275975730003</v>
      </c>
      <c r="AO10" s="19"/>
      <c r="AP10" s="19" t="n">
        <v>0</v>
      </c>
      <c r="AQ10" s="19" t="n">
        <v>0.113212973487635</v>
      </c>
      <c r="AR10" s="19" t="n">
        <v>0</v>
      </c>
      <c r="AS10" s="19" t="n">
        <v>0.135591502791097</v>
      </c>
      <c r="AT10" s="19" t="n">
        <v>0</v>
      </c>
      <c r="AU10" s="19"/>
      <c r="AV10" s="19" t="n">
        <v>0.0876514889350917</v>
      </c>
      <c r="AW10" s="19" t="n">
        <v>0</v>
      </c>
      <c r="AX10" s="19" t="n">
        <v>0</v>
      </c>
      <c r="AY10" s="19" t="n">
        <v>0.0720635704527682</v>
      </c>
      <c r="AZ10" s="19" t="n">
        <v>0.346515510878908</v>
      </c>
      <c r="BA10" s="19" t="n">
        <v>0</v>
      </c>
      <c r="BB10" s="19"/>
      <c r="BC10" s="19" t="n">
        <v>0</v>
      </c>
      <c r="BD10" s="19" t="n">
        <v>0</v>
      </c>
      <c r="BE10" s="19" t="n">
        <v>0.0625639452479384</v>
      </c>
      <c r="BF10" s="19" t="n">
        <v>0.174278573634605</v>
      </c>
      <c r="BG10" s="19" t="n">
        <v>1</v>
      </c>
    </row>
    <row r="11">
      <c r="B11" s="20" t="s">
        <v>690</v>
      </c>
      <c r="C11" s="19" t="n">
        <v>0.165673936529894</v>
      </c>
      <c r="D11" s="19" t="n">
        <v>0.188071050015326</v>
      </c>
      <c r="E11" s="19" t="n">
        <v>0.147438484020507</v>
      </c>
      <c r="F11" s="19"/>
      <c r="G11" s="19" t="n">
        <v>0</v>
      </c>
      <c r="H11" s="19" t="n">
        <v>0.143427205053598</v>
      </c>
      <c r="I11" s="19" t="n">
        <v>0.0724067923411569</v>
      </c>
      <c r="J11" s="19" t="n">
        <v>0.213976043123423</v>
      </c>
      <c r="K11" s="19" t="n">
        <v>0.345226950189786</v>
      </c>
      <c r="L11" s="19" t="n">
        <v>0.207341434116123</v>
      </c>
      <c r="M11" s="19"/>
      <c r="N11" s="19" t="n">
        <v>0.139638425621841</v>
      </c>
      <c r="O11" s="19" t="n">
        <v>0.110680580202523</v>
      </c>
      <c r="P11" s="19" t="n">
        <v>0.280141912687782</v>
      </c>
      <c r="Q11" s="19" t="n">
        <v>0.146938398100888</v>
      </c>
      <c r="R11" s="19"/>
      <c r="S11" s="19" t="n">
        <v>0.0792347487210883</v>
      </c>
      <c r="T11" s="19" t="n">
        <v>0.107361218267771</v>
      </c>
      <c r="U11" s="19" t="n">
        <v>0.156606758979443</v>
      </c>
      <c r="V11" s="19" t="n">
        <v>0.198694214678713</v>
      </c>
      <c r="W11" s="19" t="n">
        <v>0</v>
      </c>
      <c r="X11" s="19" t="n">
        <v>0.125830686742412</v>
      </c>
      <c r="Y11" s="19" t="n">
        <v>0</v>
      </c>
      <c r="Z11" s="19" t="n">
        <v>0.491656660370686</v>
      </c>
      <c r="AA11" s="19" t="n">
        <v>0.360130501380344</v>
      </c>
      <c r="AB11" s="19" t="n">
        <v>0.228251473527719</v>
      </c>
      <c r="AC11" s="19" t="n">
        <v>0.145322750157809</v>
      </c>
      <c r="AD11" s="19" t="n">
        <v>0</v>
      </c>
      <c r="AE11" s="19"/>
      <c r="AF11" s="19" t="n">
        <v>0.189531581821115</v>
      </c>
      <c r="AG11" s="19" t="n">
        <v>0.182353984894982</v>
      </c>
      <c r="AH11" s="19" t="n">
        <v>0.149200962068591</v>
      </c>
      <c r="AI11" s="19"/>
      <c r="AJ11" s="19" t="n">
        <v>0.281342455451458</v>
      </c>
      <c r="AK11" s="19" t="n">
        <v>0.181443957939276</v>
      </c>
      <c r="AL11" s="19" t="n">
        <v>0.0712234961371853</v>
      </c>
      <c r="AM11" s="19" t="n">
        <v>0</v>
      </c>
      <c r="AN11" s="19" t="n">
        <v>0.0863181744508563</v>
      </c>
      <c r="AO11" s="19"/>
      <c r="AP11" s="19" t="n">
        <v>0.129566997656756</v>
      </c>
      <c r="AQ11" s="19" t="n">
        <v>0.190950060517155</v>
      </c>
      <c r="AR11" s="19" t="n">
        <v>0.0869655435151384</v>
      </c>
      <c r="AS11" s="19" t="n">
        <v>0.20659670962901</v>
      </c>
      <c r="AT11" s="19" t="n">
        <v>0.22780455178364</v>
      </c>
      <c r="AU11" s="19"/>
      <c r="AV11" s="19" t="n">
        <v>0.206348699535548</v>
      </c>
      <c r="AW11" s="19" t="n">
        <v>0.299320315306706</v>
      </c>
      <c r="AX11" s="19" t="n">
        <v>0.0736223585521939</v>
      </c>
      <c r="AY11" s="19" t="n">
        <v>0.202951262124473</v>
      </c>
      <c r="AZ11" s="19" t="n">
        <v>0.148866741141791</v>
      </c>
      <c r="BA11" s="19" t="n">
        <v>0</v>
      </c>
      <c r="BB11" s="19"/>
      <c r="BC11" s="19" t="n">
        <v>0.175875661789169</v>
      </c>
      <c r="BD11" s="19" t="n">
        <v>0.19436389079626</v>
      </c>
      <c r="BE11" s="19" t="n">
        <v>0.160005374218985</v>
      </c>
      <c r="BF11" s="19" t="n">
        <v>0.119734089059442</v>
      </c>
      <c r="BG11" s="19" t="n">
        <v>0</v>
      </c>
    </row>
    <row r="12">
      <c r="B12" s="20" t="s">
        <v>691</v>
      </c>
      <c r="C12" s="19" t="n">
        <v>0.303173142404202</v>
      </c>
      <c r="D12" s="19" t="n">
        <v>0.27749816754726</v>
      </c>
      <c r="E12" s="19" t="n">
        <v>0.331856750041583</v>
      </c>
      <c r="F12" s="19"/>
      <c r="G12" s="19" t="n">
        <v>0.347566874779454</v>
      </c>
      <c r="H12" s="19" t="n">
        <v>0.29110772948706</v>
      </c>
      <c r="I12" s="19" t="n">
        <v>0.360910099316423</v>
      </c>
      <c r="J12" s="19" t="n">
        <v>0.366423311509231</v>
      </c>
      <c r="K12" s="19" t="n">
        <v>0.194731660549926</v>
      </c>
      <c r="L12" s="19" t="n">
        <v>0.225103599342583</v>
      </c>
      <c r="M12" s="19"/>
      <c r="N12" s="19" t="n">
        <v>0.288861306150811</v>
      </c>
      <c r="O12" s="19" t="n">
        <v>0.224319002965978</v>
      </c>
      <c r="P12" s="19" t="n">
        <v>0.349974246536668</v>
      </c>
      <c r="Q12" s="19" t="n">
        <v>0.334124465502769</v>
      </c>
      <c r="R12" s="19"/>
      <c r="S12" s="19" t="n">
        <v>0.193454576059008</v>
      </c>
      <c r="T12" s="19" t="n">
        <v>0.440479526478669</v>
      </c>
      <c r="U12" s="19" t="n">
        <v>0.365440997748292</v>
      </c>
      <c r="V12" s="19" t="n">
        <v>0.522342023996762</v>
      </c>
      <c r="W12" s="19" t="n">
        <v>0.503249898481592</v>
      </c>
      <c r="X12" s="19" t="n">
        <v>0.248535407047348</v>
      </c>
      <c r="Y12" s="19" t="n">
        <v>0.448189104119936</v>
      </c>
      <c r="Z12" s="19" t="n">
        <v>0.174989378446256</v>
      </c>
      <c r="AA12" s="19" t="n">
        <v>0</v>
      </c>
      <c r="AB12" s="19" t="n">
        <v>0.123187386988636</v>
      </c>
      <c r="AC12" s="19" t="n">
        <v>0.116158684394144</v>
      </c>
      <c r="AD12" s="19" t="n">
        <v>0.330724820735328</v>
      </c>
      <c r="AE12" s="19"/>
      <c r="AF12" s="19" t="n">
        <v>0.302824013573473</v>
      </c>
      <c r="AG12" s="19" t="n">
        <v>0.245769556609662</v>
      </c>
      <c r="AH12" s="19" t="n">
        <v>0.496459325004321</v>
      </c>
      <c r="AI12" s="19"/>
      <c r="AJ12" s="19" t="n">
        <v>0.201586966175579</v>
      </c>
      <c r="AK12" s="19" t="n">
        <v>0.207006332146251</v>
      </c>
      <c r="AL12" s="19" t="n">
        <v>0.372849164523886</v>
      </c>
      <c r="AM12" s="19" t="n">
        <v>0</v>
      </c>
      <c r="AN12" s="19" t="n">
        <v>0.438142489252286</v>
      </c>
      <c r="AO12" s="19"/>
      <c r="AP12" s="19" t="n">
        <v>0.336387970625312</v>
      </c>
      <c r="AQ12" s="19" t="n">
        <v>0.283111631222772</v>
      </c>
      <c r="AR12" s="19" t="n">
        <v>0.305992323354876</v>
      </c>
      <c r="AS12" s="19" t="n">
        <v>0.274805299631535</v>
      </c>
      <c r="AT12" s="19" t="n">
        <v>0.173647487743704</v>
      </c>
      <c r="AU12" s="19"/>
      <c r="AV12" s="19" t="n">
        <v>0.225667357478334</v>
      </c>
      <c r="AW12" s="19" t="n">
        <v>0.13632681429379</v>
      </c>
      <c r="AX12" s="19" t="n">
        <v>0.427076323774238</v>
      </c>
      <c r="AY12" s="19" t="n">
        <v>0.467477293821809</v>
      </c>
      <c r="AZ12" s="19" t="n">
        <v>0.113475939815355</v>
      </c>
      <c r="BA12" s="19" t="n">
        <v>0.370721382288823</v>
      </c>
      <c r="BB12" s="19"/>
      <c r="BC12" s="19" t="n">
        <v>0.331755774497025</v>
      </c>
      <c r="BD12" s="19" t="n">
        <v>0.328532257361948</v>
      </c>
      <c r="BE12" s="19" t="n">
        <v>0.255226307191661</v>
      </c>
      <c r="BF12" s="19" t="n">
        <v>0.415904322885599</v>
      </c>
      <c r="BG12" s="19" t="n">
        <v>0</v>
      </c>
    </row>
    <row r="13">
      <c r="B13" s="20" t="s">
        <v>692</v>
      </c>
      <c r="C13" s="19" t="n">
        <v>0.0565750420538476</v>
      </c>
      <c r="D13" s="19" t="n">
        <v>0.0529430001982011</v>
      </c>
      <c r="E13" s="19" t="n">
        <v>0.0608486342226777</v>
      </c>
      <c r="F13" s="19"/>
      <c r="G13" s="19" t="n">
        <v>0.0783541335520443</v>
      </c>
      <c r="H13" s="19" t="n">
        <v>0.0772483985758515</v>
      </c>
      <c r="I13" s="19" t="n">
        <v>0</v>
      </c>
      <c r="J13" s="19" t="n">
        <v>0</v>
      </c>
      <c r="K13" s="19" t="n">
        <v>0.0624767699893598</v>
      </c>
      <c r="L13" s="19" t="n">
        <v>0.132562611109425</v>
      </c>
      <c r="M13" s="19"/>
      <c r="N13" s="19" t="n">
        <v>0</v>
      </c>
      <c r="O13" s="19" t="n">
        <v>0.11824680815377</v>
      </c>
      <c r="P13" s="19" t="n">
        <v>0</v>
      </c>
      <c r="Q13" s="19" t="n">
        <v>0.118493902795191</v>
      </c>
      <c r="R13" s="19"/>
      <c r="S13" s="19" t="n">
        <v>0.112249576611171</v>
      </c>
      <c r="T13" s="19" t="n">
        <v>0</v>
      </c>
      <c r="U13" s="19" t="n">
        <v>0</v>
      </c>
      <c r="V13" s="19" t="n">
        <v>0</v>
      </c>
      <c r="W13" s="19" t="n">
        <v>0.200101185990604</v>
      </c>
      <c r="X13" s="19" t="n">
        <v>0</v>
      </c>
      <c r="Y13" s="19" t="n">
        <v>0</v>
      </c>
      <c r="Z13" s="19" t="n">
        <v>0</v>
      </c>
      <c r="AA13" s="19" t="n">
        <v>0.111900216422477</v>
      </c>
      <c r="AB13" s="19" t="n">
        <v>0</v>
      </c>
      <c r="AC13" s="19" t="n">
        <v>0.357590705396023</v>
      </c>
      <c r="AD13" s="19" t="n">
        <v>0</v>
      </c>
      <c r="AE13" s="19"/>
      <c r="AF13" s="19" t="n">
        <v>0.0404877153378983</v>
      </c>
      <c r="AG13" s="19" t="n">
        <v>0.0480432961218424</v>
      </c>
      <c r="AH13" s="19" t="n">
        <v>0.0717915429821407</v>
      </c>
      <c r="AI13" s="19"/>
      <c r="AJ13" s="19" t="n">
        <v>0.10791667373192</v>
      </c>
      <c r="AK13" s="19" t="n">
        <v>0.0378320556398774</v>
      </c>
      <c r="AL13" s="19" t="n">
        <v>0</v>
      </c>
      <c r="AM13" s="19" t="n">
        <v>0</v>
      </c>
      <c r="AN13" s="19" t="n">
        <v>0.0511651772507248</v>
      </c>
      <c r="AO13" s="19"/>
      <c r="AP13" s="19" t="n">
        <v>0.0788844875634661</v>
      </c>
      <c r="AQ13" s="19" t="n">
        <v>0.0719585856540396</v>
      </c>
      <c r="AR13" s="19" t="n">
        <v>0</v>
      </c>
      <c r="AS13" s="19" t="n">
        <v>0.0628313570611512</v>
      </c>
      <c r="AT13" s="19" t="n">
        <v>0</v>
      </c>
      <c r="AU13" s="19"/>
      <c r="AV13" s="19" t="n">
        <v>0.107829765036006</v>
      </c>
      <c r="AW13" s="19" t="n">
        <v>0.082308054743441</v>
      </c>
      <c r="AX13" s="19" t="n">
        <v>0</v>
      </c>
      <c r="AY13" s="19" t="n">
        <v>0.0617226829965132</v>
      </c>
      <c r="AZ13" s="19" t="n">
        <v>0</v>
      </c>
      <c r="BA13" s="19" t="n">
        <v>0</v>
      </c>
      <c r="BB13" s="19"/>
      <c r="BC13" s="19" t="n">
        <v>0.136492005600714</v>
      </c>
      <c r="BD13" s="19" t="n">
        <v>0.0373363575450103</v>
      </c>
      <c r="BE13" s="19" t="n">
        <v>0.0319707276569366</v>
      </c>
      <c r="BF13" s="19" t="n">
        <v>0</v>
      </c>
      <c r="BG13" s="19" t="n">
        <v>0</v>
      </c>
    </row>
    <row r="14">
      <c r="B14" s="20" t="s">
        <v>598</v>
      </c>
      <c r="C14" s="19" t="n">
        <v>0.0326767111255079</v>
      </c>
      <c r="D14" s="19" t="n">
        <v>0.0204972496119436</v>
      </c>
      <c r="E14" s="19" t="n">
        <v>0.0445299682207563</v>
      </c>
      <c r="F14" s="19"/>
      <c r="G14" s="19" t="n">
        <v>0</v>
      </c>
      <c r="H14" s="19" t="n">
        <v>0</v>
      </c>
      <c r="I14" s="19" t="n">
        <v>0</v>
      </c>
      <c r="J14" s="19" t="n">
        <v>0.0421078320234018</v>
      </c>
      <c r="K14" s="19" t="n">
        <v>0</v>
      </c>
      <c r="L14" s="19" t="n">
        <v>0.112589034924938</v>
      </c>
      <c r="M14" s="19"/>
      <c r="N14" s="19" t="n">
        <v>0.0726876564645186</v>
      </c>
      <c r="O14" s="19" t="n">
        <v>0.0538270502467775</v>
      </c>
      <c r="P14" s="19" t="n">
        <v>0</v>
      </c>
      <c r="Q14" s="19" t="n">
        <v>0</v>
      </c>
      <c r="R14" s="19"/>
      <c r="S14" s="19" t="n">
        <v>0</v>
      </c>
      <c r="T14" s="19" t="n">
        <v>0.0563259472190964</v>
      </c>
      <c r="U14" s="19" t="n">
        <v>0</v>
      </c>
      <c r="V14" s="19" t="n">
        <v>0.0970948411560277</v>
      </c>
      <c r="W14" s="19" t="n">
        <v>0</v>
      </c>
      <c r="X14" s="19" t="n">
        <v>0</v>
      </c>
      <c r="Y14" s="19" t="n">
        <v>0</v>
      </c>
      <c r="Z14" s="19" t="n">
        <v>0</v>
      </c>
      <c r="AA14" s="19" t="n">
        <v>0</v>
      </c>
      <c r="AB14" s="19" t="n">
        <v>0</v>
      </c>
      <c r="AC14" s="19" t="n">
        <v>0</v>
      </c>
      <c r="AD14" s="19" t="n">
        <v>0.350379600390664</v>
      </c>
      <c r="AE14" s="19"/>
      <c r="AF14" s="19" t="n">
        <v>0.0267125967403584</v>
      </c>
      <c r="AG14" s="19" t="n">
        <v>0.0578312941263086</v>
      </c>
      <c r="AH14" s="19" t="n">
        <v>0</v>
      </c>
      <c r="AI14" s="19"/>
      <c r="AJ14" s="19" t="n">
        <v>0.0396701197121159</v>
      </c>
      <c r="AK14" s="19" t="n">
        <v>0</v>
      </c>
      <c r="AL14" s="19" t="n">
        <v>0.106687754820018</v>
      </c>
      <c r="AM14" s="19" t="n">
        <v>0</v>
      </c>
      <c r="AN14" s="19" t="n">
        <v>0</v>
      </c>
      <c r="AO14" s="19"/>
      <c r="AP14" s="19" t="n">
        <v>0.0729166390447282</v>
      </c>
      <c r="AQ14" s="19" t="n">
        <v>0.0380948952737242</v>
      </c>
      <c r="AR14" s="19" t="n">
        <v>0</v>
      </c>
      <c r="AS14" s="19" t="n">
        <v>0</v>
      </c>
      <c r="AT14" s="19" t="n">
        <v>0</v>
      </c>
      <c r="AU14" s="19"/>
      <c r="AV14" s="19" t="n">
        <v>0</v>
      </c>
      <c r="AW14" s="19" t="n">
        <v>0.0760812030802969</v>
      </c>
      <c r="AX14" s="19" t="n">
        <v>0.110281080885989</v>
      </c>
      <c r="AY14" s="19" t="n">
        <v>0</v>
      </c>
      <c r="AZ14" s="19" t="n">
        <v>0</v>
      </c>
      <c r="BA14" s="19" t="n">
        <v>0</v>
      </c>
      <c r="BB14" s="19"/>
      <c r="BC14" s="19" t="n">
        <v>0</v>
      </c>
      <c r="BD14" s="19" t="n">
        <v>0.0486866680284214</v>
      </c>
      <c r="BE14" s="19" t="n">
        <v>0.066808144465801</v>
      </c>
      <c r="BF14" s="19" t="n">
        <v>0</v>
      </c>
      <c r="BG14" s="19" t="n">
        <v>0</v>
      </c>
    </row>
    <row r="15">
      <c r="B15" s="20" t="s">
        <v>722</v>
      </c>
      <c r="C15" s="19" t="n">
        <v>0.141404001771651</v>
      </c>
      <c r="D15" s="19" t="n">
        <v>0.197287130992326</v>
      </c>
      <c r="E15" s="19" t="n">
        <v>0.0758372470671698</v>
      </c>
      <c r="F15" s="19"/>
      <c r="G15" s="19" t="n">
        <v>0</v>
      </c>
      <c r="H15" s="19" t="n">
        <v>0</v>
      </c>
      <c r="I15" s="19" t="n">
        <v>0.148561781981691</v>
      </c>
      <c r="J15" s="19" t="n">
        <v>0.258582306208725</v>
      </c>
      <c r="K15" s="19" t="n">
        <v>0.31362108515763</v>
      </c>
      <c r="L15" s="19" t="n">
        <v>0.0961575643747433</v>
      </c>
      <c r="M15" s="19"/>
      <c r="N15" s="19" t="n">
        <v>0.166202637281539</v>
      </c>
      <c r="O15" s="19" t="n">
        <v>0.238256607822784</v>
      </c>
      <c r="P15" s="19" t="n">
        <v>0.0928307005108917</v>
      </c>
      <c r="Q15" s="19" t="n">
        <v>0.0894540708947754</v>
      </c>
      <c r="R15" s="19"/>
      <c r="S15" s="19" t="n">
        <v>0.130218266182416</v>
      </c>
      <c r="T15" s="19" t="n">
        <v>0</v>
      </c>
      <c r="U15" s="19" t="n">
        <v>0</v>
      </c>
      <c r="V15" s="19" t="n">
        <v>0.181868920168497</v>
      </c>
      <c r="W15" s="19" t="n">
        <v>0</v>
      </c>
      <c r="X15" s="19" t="n">
        <v>0.124732866157665</v>
      </c>
      <c r="Y15" s="19" t="n">
        <v>0.376731294928409</v>
      </c>
      <c r="Z15" s="19" t="n">
        <v>0.333353961183059</v>
      </c>
      <c r="AA15" s="19" t="n">
        <v>0.0917458418000652</v>
      </c>
      <c r="AB15" s="19" t="n">
        <v>0.366431025501145</v>
      </c>
      <c r="AC15" s="19" t="n">
        <v>0.11273882463416</v>
      </c>
      <c r="AD15" s="19" t="n">
        <v>0.318895578874008</v>
      </c>
      <c r="AE15" s="19"/>
      <c r="AF15" s="19" t="n">
        <v>0.185022856901033</v>
      </c>
      <c r="AG15" s="19" t="n">
        <v>0.12716768904585</v>
      </c>
      <c r="AH15" s="19" t="n">
        <v>0.14240892298117</v>
      </c>
      <c r="AI15" s="19"/>
      <c r="AJ15" s="19" t="n">
        <v>0.103716106149674</v>
      </c>
      <c r="AK15" s="19" t="n">
        <v>0.214257576735841</v>
      </c>
      <c r="AL15" s="19" t="n">
        <v>0</v>
      </c>
      <c r="AM15" s="19" t="n">
        <v>1</v>
      </c>
      <c r="AN15" s="19" t="n">
        <v>0.111317375424832</v>
      </c>
      <c r="AO15" s="19"/>
      <c r="AP15" s="19" t="n">
        <v>0.198626687166409</v>
      </c>
      <c r="AQ15" s="19" t="n">
        <v>0.127127098505648</v>
      </c>
      <c r="AR15" s="19" t="n">
        <v>0.0827623002032959</v>
      </c>
      <c r="AS15" s="19" t="n">
        <v>0.134571353716038</v>
      </c>
      <c r="AT15" s="19" t="n">
        <v>0.314303108744437</v>
      </c>
      <c r="AU15" s="19"/>
      <c r="AV15" s="19" t="n">
        <v>0.128768019718441</v>
      </c>
      <c r="AW15" s="19" t="n">
        <v>0.207247036087393</v>
      </c>
      <c r="AX15" s="19" t="n">
        <v>0</v>
      </c>
      <c r="AY15" s="19" t="n">
        <v>0.0750768085293307</v>
      </c>
      <c r="AZ15" s="19" t="n">
        <v>0.20539220644703</v>
      </c>
      <c r="BA15" s="19" t="n">
        <v>0.143946049447103</v>
      </c>
      <c r="BB15" s="19"/>
      <c r="BC15" s="19" t="n">
        <v>0.044815152518257</v>
      </c>
      <c r="BD15" s="19" t="n">
        <v>0.140933462011691</v>
      </c>
      <c r="BE15" s="19" t="n">
        <v>0.246872068779821</v>
      </c>
      <c r="BF15" s="19" t="n">
        <v>0.0722130501720331</v>
      </c>
      <c r="BG15" s="19" t="n">
        <v>0</v>
      </c>
    </row>
    <row r="16">
      <c r="B16" s="20" t="s">
        <v>100</v>
      </c>
      <c r="C16" s="21" t="n">
        <v>0.163640583617856</v>
      </c>
      <c r="D16" s="21" t="n">
        <v>0.0744555878982385</v>
      </c>
      <c r="E16" s="21" t="n">
        <v>0.249243626000352</v>
      </c>
      <c r="F16" s="21"/>
      <c r="G16" s="21" t="n">
        <v>0.329816319268698</v>
      </c>
      <c r="H16" s="21" t="n">
        <v>0.235802178510064</v>
      </c>
      <c r="I16" s="21" t="n">
        <v>0.172959330326449</v>
      </c>
      <c r="J16" s="21" t="n">
        <v>0.077807946576102</v>
      </c>
      <c r="K16" s="21" t="n">
        <v>0.0839435341132981</v>
      </c>
      <c r="L16" s="21" t="n">
        <v>0.134155107839442</v>
      </c>
      <c r="M16" s="21"/>
      <c r="N16" s="21" t="n">
        <v>0.137023955545483</v>
      </c>
      <c r="O16" s="21" t="n">
        <v>0.115679721583022</v>
      </c>
      <c r="P16" s="21" t="n">
        <v>0.0904436651094152</v>
      </c>
      <c r="Q16" s="21" t="n">
        <v>0.272845842891629</v>
      </c>
      <c r="R16" s="21"/>
      <c r="S16" s="21" t="n">
        <v>0.225810412830684</v>
      </c>
      <c r="T16" s="21" t="n">
        <v>0.326316234934984</v>
      </c>
      <c r="U16" s="21" t="n">
        <v>0.181008128143791</v>
      </c>
      <c r="V16" s="21" t="n">
        <v>0</v>
      </c>
      <c r="W16" s="21" t="n">
        <v>0.182120715557359</v>
      </c>
      <c r="X16" s="21" t="n">
        <v>0.244168022769499</v>
      </c>
      <c r="Y16" s="21" t="n">
        <v>0.175079600951655</v>
      </c>
      <c r="Z16" s="21" t="n">
        <v>0</v>
      </c>
      <c r="AA16" s="21" t="n">
        <v>0.103237994787034</v>
      </c>
      <c r="AB16" s="21" t="n">
        <v>0.173217035027838</v>
      </c>
      <c r="AC16" s="21" t="n">
        <v>0.103599726278916</v>
      </c>
      <c r="AD16" s="21" t="n">
        <v>0</v>
      </c>
      <c r="AE16" s="21"/>
      <c r="AF16" s="21" t="n">
        <v>0.126289153193571</v>
      </c>
      <c r="AG16" s="21" t="n">
        <v>0.188297268024335</v>
      </c>
      <c r="AH16" s="21" t="n">
        <v>0.0661600873085048</v>
      </c>
      <c r="AI16" s="21"/>
      <c r="AJ16" s="21" t="n">
        <v>0.18828748657963</v>
      </c>
      <c r="AK16" s="21" t="n">
        <v>0.08769090660585</v>
      </c>
      <c r="AL16" s="21" t="n">
        <v>0.23756365561014</v>
      </c>
      <c r="AM16" s="21" t="n">
        <v>0</v>
      </c>
      <c r="AN16" s="21" t="n">
        <v>0.255229186048301</v>
      </c>
      <c r="AO16" s="21"/>
      <c r="AP16" s="21" t="n">
        <v>0.183617217943329</v>
      </c>
      <c r="AQ16" s="21" t="n">
        <v>0.0444295071950526</v>
      </c>
      <c r="AR16" s="21" t="n">
        <v>0.384816717880407</v>
      </c>
      <c r="AS16" s="21" t="n">
        <v>0.131681826321726</v>
      </c>
      <c r="AT16" s="21" t="n">
        <v>0.284244851728219</v>
      </c>
      <c r="AU16" s="21"/>
      <c r="AV16" s="21" t="n">
        <v>0.110927022014034</v>
      </c>
      <c r="AW16" s="21" t="n">
        <v>0.198716576488374</v>
      </c>
      <c r="AX16" s="21" t="n">
        <v>0.270955046302614</v>
      </c>
      <c r="AY16" s="21" t="n">
        <v>0.120708382075106</v>
      </c>
      <c r="AZ16" s="21" t="n">
        <v>0.185749601716916</v>
      </c>
      <c r="BA16" s="21" t="n">
        <v>0.485332568264074</v>
      </c>
      <c r="BB16" s="21"/>
      <c r="BC16" s="21" t="n">
        <v>0.256085238922629</v>
      </c>
      <c r="BD16" s="21" t="n">
        <v>0.250147364256669</v>
      </c>
      <c r="BE16" s="21" t="n">
        <v>0.101618926830603</v>
      </c>
      <c r="BF16" s="21" t="n">
        <v>0.0513289820472085</v>
      </c>
      <c r="BG16" s="21" t="n">
        <v>0</v>
      </c>
    </row>
    <row r="17">
      <c r="B17" s="18" t="s">
        <v>754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102</v>
      </c>
      <c r="D7" s="11" t="n">
        <v>50</v>
      </c>
      <c r="E7" s="11" t="n">
        <v>51</v>
      </c>
      <c r="F7" s="11"/>
      <c r="G7" s="11" t="n">
        <v>16</v>
      </c>
      <c r="H7" s="11" t="n">
        <v>14</v>
      </c>
      <c r="I7" s="11" t="n">
        <v>14</v>
      </c>
      <c r="J7" s="11" t="n">
        <v>25</v>
      </c>
      <c r="K7" s="11" t="n">
        <v>12</v>
      </c>
      <c r="L7" s="11" t="n">
        <v>21</v>
      </c>
      <c r="M7" s="11"/>
      <c r="N7" s="11" t="n">
        <v>34</v>
      </c>
      <c r="O7" s="11" t="n">
        <v>17</v>
      </c>
      <c r="P7" s="11" t="n">
        <v>21</v>
      </c>
      <c r="Q7" s="11" t="n">
        <v>30</v>
      </c>
      <c r="R7" s="11"/>
      <c r="S7" s="11" t="n">
        <v>9</v>
      </c>
      <c r="T7" s="11" t="n">
        <v>18</v>
      </c>
      <c r="U7" s="11" t="n">
        <v>7</v>
      </c>
      <c r="V7" s="11" t="n">
        <v>11</v>
      </c>
      <c r="W7" s="11" t="n">
        <v>6</v>
      </c>
      <c r="X7" s="11" t="n">
        <v>8</v>
      </c>
      <c r="Y7" s="11" t="n">
        <v>6</v>
      </c>
      <c r="Z7" s="11" t="n">
        <v>6</v>
      </c>
      <c r="AA7" s="11" t="n">
        <v>11</v>
      </c>
      <c r="AB7" s="11" t="n">
        <v>9</v>
      </c>
      <c r="AC7" s="11" t="n">
        <v>8</v>
      </c>
      <c r="AD7" s="11" t="n">
        <v>3</v>
      </c>
      <c r="AE7" s="11"/>
      <c r="AF7" s="11" t="n">
        <v>38</v>
      </c>
      <c r="AG7" s="11" t="n">
        <v>41</v>
      </c>
      <c r="AH7" s="11" t="n">
        <v>15</v>
      </c>
      <c r="AI7" s="11"/>
      <c r="AJ7" s="11" t="n">
        <v>26</v>
      </c>
      <c r="AK7" s="11" t="n">
        <v>21</v>
      </c>
      <c r="AL7" s="11" t="n">
        <v>12</v>
      </c>
      <c r="AM7" s="11" t="n">
        <v>2</v>
      </c>
      <c r="AN7" s="11" t="n">
        <v>19</v>
      </c>
      <c r="AO7" s="11"/>
      <c r="AP7" s="11" t="n">
        <v>15</v>
      </c>
      <c r="AQ7" s="11" t="n">
        <v>36</v>
      </c>
      <c r="AR7" s="11" t="n">
        <v>10</v>
      </c>
      <c r="AS7" s="11" t="n">
        <v>15</v>
      </c>
      <c r="AT7" s="11" t="n">
        <v>4</v>
      </c>
      <c r="AU7" s="11"/>
      <c r="AV7" s="11" t="n">
        <v>35</v>
      </c>
      <c r="AW7" s="11" t="n">
        <v>14</v>
      </c>
      <c r="AX7" s="11" t="n">
        <v>11</v>
      </c>
      <c r="AY7" s="11" t="n">
        <v>15</v>
      </c>
      <c r="AZ7" s="11" t="n">
        <v>6</v>
      </c>
      <c r="BA7" s="11" t="n">
        <v>6</v>
      </c>
      <c r="BB7" s="11"/>
      <c r="BC7" s="11" t="n">
        <v>21</v>
      </c>
      <c r="BD7" s="11" t="n">
        <v>21</v>
      </c>
      <c r="BE7" s="11" t="n">
        <v>34</v>
      </c>
      <c r="BF7" s="11" t="n">
        <v>13</v>
      </c>
      <c r="BG7" s="11" t="n">
        <v>1</v>
      </c>
    </row>
    <row r="8" ht="30" customHeight="1">
      <c r="B8" s="12" t="s">
        <v>20</v>
      </c>
      <c r="C8" s="12" t="n">
        <v>100</v>
      </c>
      <c r="D8" s="12" t="n">
        <v>48</v>
      </c>
      <c r="E8" s="12" t="n">
        <v>52</v>
      </c>
      <c r="F8" s="12"/>
      <c r="G8" s="12" t="n">
        <v>15</v>
      </c>
      <c r="H8" s="12" t="n">
        <v>14</v>
      </c>
      <c r="I8" s="12" t="n">
        <v>15</v>
      </c>
      <c r="J8" s="12" t="n">
        <v>24</v>
      </c>
      <c r="K8" s="12" t="n">
        <v>12</v>
      </c>
      <c r="L8" s="12" t="n">
        <v>20</v>
      </c>
      <c r="M8" s="12"/>
      <c r="N8" s="12" t="n">
        <v>32</v>
      </c>
      <c r="O8" s="12" t="n">
        <v>18</v>
      </c>
      <c r="P8" s="12" t="n">
        <v>21</v>
      </c>
      <c r="Q8" s="12" t="n">
        <v>30</v>
      </c>
      <c r="R8" s="12"/>
      <c r="S8" s="12" t="n">
        <v>8</v>
      </c>
      <c r="T8" s="12" t="n">
        <v>18</v>
      </c>
      <c r="U8" s="12" t="n">
        <v>7</v>
      </c>
      <c r="V8" s="12" t="n">
        <v>13</v>
      </c>
      <c r="W8" s="12" t="n">
        <v>6</v>
      </c>
      <c r="X8" s="12" t="n">
        <v>10</v>
      </c>
      <c r="Y8" s="12" t="n">
        <v>6</v>
      </c>
      <c r="Z8" s="12" t="n">
        <v>6</v>
      </c>
      <c r="AA8" s="12" t="n">
        <v>10</v>
      </c>
      <c r="AB8" s="12" t="n">
        <v>8</v>
      </c>
      <c r="AC8" s="12" t="n">
        <v>7</v>
      </c>
      <c r="AD8" s="12" t="n">
        <v>3</v>
      </c>
      <c r="AE8" s="12"/>
      <c r="AF8" s="12" t="n">
        <v>38</v>
      </c>
      <c r="AG8" s="12" t="n">
        <v>39</v>
      </c>
      <c r="AH8" s="12" t="n">
        <v>15</v>
      </c>
      <c r="AI8" s="12"/>
      <c r="AJ8" s="12" t="n">
        <v>26</v>
      </c>
      <c r="AK8" s="12" t="n">
        <v>20</v>
      </c>
      <c r="AL8" s="12" t="n">
        <v>12</v>
      </c>
      <c r="AM8" s="12" t="n">
        <v>2</v>
      </c>
      <c r="AN8" s="12" t="n">
        <v>20</v>
      </c>
      <c r="AO8" s="12"/>
      <c r="AP8" s="12" t="n">
        <v>14</v>
      </c>
      <c r="AQ8" s="12" t="n">
        <v>34</v>
      </c>
      <c r="AR8" s="12" t="n">
        <v>10</v>
      </c>
      <c r="AS8" s="12" t="n">
        <v>16</v>
      </c>
      <c r="AT8" s="12" t="n">
        <v>4</v>
      </c>
      <c r="AU8" s="12"/>
      <c r="AV8" s="12" t="n">
        <v>33</v>
      </c>
      <c r="AW8" s="12" t="n">
        <v>13</v>
      </c>
      <c r="AX8" s="12" t="n">
        <v>12</v>
      </c>
      <c r="AY8" s="12" t="n">
        <v>16</v>
      </c>
      <c r="AZ8" s="12" t="n">
        <v>5</v>
      </c>
      <c r="BA8" s="12" t="n">
        <v>6</v>
      </c>
      <c r="BB8" s="12"/>
      <c r="BC8" s="12" t="n">
        <v>21</v>
      </c>
      <c r="BD8" s="12" t="n">
        <v>20</v>
      </c>
      <c r="BE8" s="12" t="n">
        <v>34</v>
      </c>
      <c r="BF8" s="12" t="n">
        <v>12</v>
      </c>
      <c r="BG8" s="12" t="n">
        <v>1</v>
      </c>
    </row>
    <row r="9">
      <c r="B9" s="20" t="s">
        <v>725</v>
      </c>
      <c r="C9" s="19" t="n">
        <v>0.124288567185507</v>
      </c>
      <c r="D9" s="19" t="n">
        <v>0.202443932958034</v>
      </c>
      <c r="E9" s="19" t="n">
        <v>0.0377188052391233</v>
      </c>
      <c r="F9" s="19"/>
      <c r="G9" s="19" t="n">
        <v>0.0768546150187103</v>
      </c>
      <c r="H9" s="19" t="n">
        <v>0</v>
      </c>
      <c r="I9" s="19" t="n">
        <v>0.224871738879677</v>
      </c>
      <c r="J9" s="19" t="n">
        <v>0.132559007899938</v>
      </c>
      <c r="K9" s="19" t="n">
        <v>0.236850036527356</v>
      </c>
      <c r="L9" s="19" t="n">
        <v>0.0943391763855528</v>
      </c>
      <c r="M9" s="19"/>
      <c r="N9" s="19" t="n">
        <v>0.163972686422938</v>
      </c>
      <c r="O9" s="19" t="n">
        <v>0.180451979615574</v>
      </c>
      <c r="P9" s="19" t="n">
        <v>0.147444745827207</v>
      </c>
      <c r="Q9" s="19" t="n">
        <v>0.0312321038717428</v>
      </c>
      <c r="R9" s="19"/>
      <c r="S9" s="19" t="n">
        <v>0</v>
      </c>
      <c r="T9" s="19" t="n">
        <v>0</v>
      </c>
      <c r="U9" s="19" t="n">
        <v>0</v>
      </c>
      <c r="V9" s="19" t="n">
        <v>0.181868920168497</v>
      </c>
      <c r="W9" s="19" t="n">
        <v>0</v>
      </c>
      <c r="X9" s="19" t="n">
        <v>0.116416057859878</v>
      </c>
      <c r="Y9" s="19" t="n">
        <v>0.376731294928409</v>
      </c>
      <c r="Z9" s="19" t="n">
        <v>0.333353961183059</v>
      </c>
      <c r="AA9" s="19" t="n">
        <v>0.20867089462515</v>
      </c>
      <c r="AB9" s="19" t="n">
        <v>0.11744493652159</v>
      </c>
      <c r="AC9" s="19" t="n">
        <v>0.140971279784933</v>
      </c>
      <c r="AD9" s="19" t="n">
        <v>0.318895578874008</v>
      </c>
      <c r="AE9" s="19"/>
      <c r="AF9" s="19" t="n">
        <v>0.107518224274924</v>
      </c>
      <c r="AG9" s="19" t="n">
        <v>0.129506410702245</v>
      </c>
      <c r="AH9" s="19" t="n">
        <v>0.14240892298117</v>
      </c>
      <c r="AI9" s="19"/>
      <c r="AJ9" s="19" t="n">
        <v>0.0362115683281723</v>
      </c>
      <c r="AK9" s="19" t="n">
        <v>0.220682784996605</v>
      </c>
      <c r="AL9" s="19" t="n">
        <v>0</v>
      </c>
      <c r="AM9" s="19" t="n">
        <v>0.478853249863564</v>
      </c>
      <c r="AN9" s="19" t="n">
        <v>0.162482552675557</v>
      </c>
      <c r="AO9" s="19"/>
      <c r="AP9" s="19" t="n">
        <v>0</v>
      </c>
      <c r="AQ9" s="19" t="n">
        <v>0.164776301067971</v>
      </c>
      <c r="AR9" s="19" t="n">
        <v>0.0827623002032959</v>
      </c>
      <c r="AS9" s="19" t="n">
        <v>0.120977358950138</v>
      </c>
      <c r="AT9" s="19" t="n">
        <v>0.314303108744437</v>
      </c>
      <c r="AU9" s="19"/>
      <c r="AV9" s="19" t="n">
        <v>0.166903187711074</v>
      </c>
      <c r="AW9" s="19" t="n">
        <v>0</v>
      </c>
      <c r="AX9" s="19" t="n">
        <v>0</v>
      </c>
      <c r="AY9" s="19" t="n">
        <v>0.0617226829965132</v>
      </c>
      <c r="AZ9" s="19" t="n">
        <v>0.20539220644703</v>
      </c>
      <c r="BA9" s="19" t="n">
        <v>0.143946049447103</v>
      </c>
      <c r="BB9" s="19"/>
      <c r="BC9" s="19" t="n">
        <v>0.0549761666722057</v>
      </c>
      <c r="BD9" s="19" t="n">
        <v>0.101286465456508</v>
      </c>
      <c r="BE9" s="19" t="n">
        <v>0.181738147182364</v>
      </c>
      <c r="BF9" s="19" t="n">
        <v>0.164803158497469</v>
      </c>
      <c r="BG9" s="19" t="n">
        <v>0</v>
      </c>
    </row>
    <row r="10">
      <c r="B10" s="20" t="s">
        <v>689</v>
      </c>
      <c r="C10" s="19" t="n">
        <v>0.0308049760804677</v>
      </c>
      <c r="D10" s="19" t="n">
        <v>0.0411701231835138</v>
      </c>
      <c r="E10" s="19" t="n">
        <v>0.0216421720291255</v>
      </c>
      <c r="F10" s="19"/>
      <c r="G10" s="19" t="n">
        <v>0</v>
      </c>
      <c r="H10" s="19" t="n">
        <v>0</v>
      </c>
      <c r="I10" s="19" t="n">
        <v>0</v>
      </c>
      <c r="J10" s="19" t="n">
        <v>0.0462650671099636</v>
      </c>
      <c r="K10" s="19" t="n">
        <v>0</v>
      </c>
      <c r="L10" s="19" t="n">
        <v>0.0982610776619663</v>
      </c>
      <c r="M10" s="19"/>
      <c r="N10" s="19" t="n">
        <v>0</v>
      </c>
      <c r="O10" s="19" t="n">
        <v>0.114880171173822</v>
      </c>
      <c r="P10" s="19" t="n">
        <v>0.047649597033275</v>
      </c>
      <c r="Q10" s="19" t="n">
        <v>0</v>
      </c>
      <c r="R10" s="19"/>
      <c r="S10" s="19" t="n">
        <v>0</v>
      </c>
      <c r="T10" s="19" t="n">
        <v>0.0618869127879939</v>
      </c>
      <c r="U10" s="19" t="n">
        <v>0.148537404041269</v>
      </c>
      <c r="V10" s="19" t="n">
        <v>0</v>
      </c>
      <c r="W10" s="19" t="n">
        <v>0</v>
      </c>
      <c r="X10" s="19" t="n">
        <v>0</v>
      </c>
      <c r="Y10" s="19" t="n">
        <v>0</v>
      </c>
      <c r="Z10" s="19" t="n">
        <v>0</v>
      </c>
      <c r="AA10" s="19" t="n">
        <v>0</v>
      </c>
      <c r="AB10" s="19" t="n">
        <v>0</v>
      </c>
      <c r="AC10" s="19" t="n">
        <v>0</v>
      </c>
      <c r="AD10" s="19" t="n">
        <v>0.350379600390664</v>
      </c>
      <c r="AE10" s="19"/>
      <c r="AF10" s="19" t="n">
        <v>0.0260978297145864</v>
      </c>
      <c r="AG10" s="19" t="n">
        <v>0.0251282220260921</v>
      </c>
      <c r="AH10" s="19" t="n">
        <v>0.0729119370005227</v>
      </c>
      <c r="AI10" s="19"/>
      <c r="AJ10" s="19" t="n">
        <v>0.038757146640105</v>
      </c>
      <c r="AK10" s="19" t="n">
        <v>0</v>
      </c>
      <c r="AL10" s="19" t="n">
        <v>0</v>
      </c>
      <c r="AM10" s="19" t="n">
        <v>0</v>
      </c>
      <c r="AN10" s="19" t="n">
        <v>0.0569933771994897</v>
      </c>
      <c r="AO10" s="19"/>
      <c r="AP10" s="19" t="n">
        <v>0</v>
      </c>
      <c r="AQ10" s="19" t="n">
        <v>0</v>
      </c>
      <c r="AR10" s="19" t="n">
        <v>0</v>
      </c>
      <c r="AS10" s="19" t="n">
        <v>0.0622335133713061</v>
      </c>
      <c r="AT10" s="19" t="n">
        <v>0</v>
      </c>
      <c r="AU10" s="19"/>
      <c r="AV10" s="19" t="n">
        <v>0</v>
      </c>
      <c r="AW10" s="19" t="n">
        <v>0</v>
      </c>
      <c r="AX10" s="19" t="n">
        <v>0</v>
      </c>
      <c r="AY10" s="19" t="n">
        <v>0</v>
      </c>
      <c r="AZ10" s="19" t="n">
        <v>0.182023905334737</v>
      </c>
      <c r="BA10" s="19" t="n">
        <v>0</v>
      </c>
      <c r="BB10" s="19"/>
      <c r="BC10" s="19" t="n">
        <v>0</v>
      </c>
      <c r="BD10" s="19" t="n">
        <v>0.103909330556767</v>
      </c>
      <c r="BE10" s="19" t="n">
        <v>0</v>
      </c>
      <c r="BF10" s="19" t="n">
        <v>0</v>
      </c>
      <c r="BG10" s="19" t="n">
        <v>0</v>
      </c>
    </row>
    <row r="11">
      <c r="B11" s="20" t="s">
        <v>690</v>
      </c>
      <c r="C11" s="19" t="n">
        <v>0.14284458131193</v>
      </c>
      <c r="D11" s="19" t="n">
        <v>0.133621295604474</v>
      </c>
      <c r="E11" s="19" t="n">
        <v>0.153684044787014</v>
      </c>
      <c r="F11" s="19"/>
      <c r="G11" s="19" t="n">
        <v>0.234057225791658</v>
      </c>
      <c r="H11" s="19" t="n">
        <v>0.0436330071883388</v>
      </c>
      <c r="I11" s="19" t="n">
        <v>0.0914369842613381</v>
      </c>
      <c r="J11" s="19" t="n">
        <v>0.126851435447487</v>
      </c>
      <c r="K11" s="19" t="n">
        <v>0.241465138540235</v>
      </c>
      <c r="L11" s="19" t="n">
        <v>0.144318656111831</v>
      </c>
      <c r="M11" s="19"/>
      <c r="N11" s="19" t="n">
        <v>0.153106344387133</v>
      </c>
      <c r="O11" s="19" t="n">
        <v>0.165999941653659</v>
      </c>
      <c r="P11" s="19" t="n">
        <v>0.0430600513988664</v>
      </c>
      <c r="Q11" s="19" t="n">
        <v>0.187668746412538</v>
      </c>
      <c r="R11" s="19"/>
      <c r="S11" s="19" t="n">
        <v>0.272689324780096</v>
      </c>
      <c r="T11" s="19" t="n">
        <v>0.0925417724845972</v>
      </c>
      <c r="U11" s="19" t="n">
        <v>0.106266232249088</v>
      </c>
      <c r="V11" s="19" t="n">
        <v>0.0888140044178187</v>
      </c>
      <c r="W11" s="19" t="n">
        <v>0</v>
      </c>
      <c r="X11" s="19" t="n">
        <v>0.242869344283438</v>
      </c>
      <c r="Y11" s="19" t="n">
        <v>0.333256729509758</v>
      </c>
      <c r="Z11" s="19" t="n">
        <v>0</v>
      </c>
      <c r="AA11" s="19" t="n">
        <v>0</v>
      </c>
      <c r="AB11" s="19" t="n">
        <v>0.352899616533533</v>
      </c>
      <c r="AC11" s="19" t="n">
        <v>0.222327056060998</v>
      </c>
      <c r="AD11" s="19" t="n">
        <v>0</v>
      </c>
      <c r="AE11" s="19"/>
      <c r="AF11" s="19" t="n">
        <v>0.204971853607327</v>
      </c>
      <c r="AG11" s="19" t="n">
        <v>0.127276310146774</v>
      </c>
      <c r="AH11" s="19" t="n">
        <v>0.0426675988706357</v>
      </c>
      <c r="AI11" s="19"/>
      <c r="AJ11" s="19" t="n">
        <v>0.201416394627484</v>
      </c>
      <c r="AK11" s="19" t="n">
        <v>0.113915835254318</v>
      </c>
      <c r="AL11" s="19" t="n">
        <v>0.142928189442559</v>
      </c>
      <c r="AM11" s="19" t="n">
        <v>0.521146750136436</v>
      </c>
      <c r="AN11" s="19" t="n">
        <v>0.0386678331191304</v>
      </c>
      <c r="AO11" s="19"/>
      <c r="AP11" s="19" t="n">
        <v>0.206728558768158</v>
      </c>
      <c r="AQ11" s="19" t="n">
        <v>0.187154558738041</v>
      </c>
      <c r="AR11" s="19" t="n">
        <v>0.102295490326812</v>
      </c>
      <c r="AS11" s="19" t="n">
        <v>0.222265671125294</v>
      </c>
      <c r="AT11" s="19" t="n">
        <v>0.173647487743704</v>
      </c>
      <c r="AU11" s="19"/>
      <c r="AV11" s="19" t="n">
        <v>0.132704666532278</v>
      </c>
      <c r="AW11" s="19" t="n">
        <v>0.289881146454875</v>
      </c>
      <c r="AX11" s="19" t="n">
        <v>0.0866002207621692</v>
      </c>
      <c r="AY11" s="19" t="n">
        <v>0.147237303636485</v>
      </c>
      <c r="AZ11" s="19" t="n">
        <v>0.277967545359526</v>
      </c>
      <c r="BA11" s="19" t="n">
        <v>0.204221007094559</v>
      </c>
      <c r="BB11" s="19"/>
      <c r="BC11" s="19" t="n">
        <v>0.143971050356783</v>
      </c>
      <c r="BD11" s="19" t="n">
        <v>0.165409564585373</v>
      </c>
      <c r="BE11" s="19" t="n">
        <v>0.156185208362931</v>
      </c>
      <c r="BF11" s="19" t="n">
        <v>0.0500510974596495</v>
      </c>
      <c r="BG11" s="19" t="n">
        <v>0</v>
      </c>
    </row>
    <row r="12">
      <c r="B12" s="20" t="s">
        <v>691</v>
      </c>
      <c r="C12" s="19" t="n">
        <v>0.223329970319555</v>
      </c>
      <c r="D12" s="19" t="n">
        <v>0.24029334190252</v>
      </c>
      <c r="E12" s="19" t="n">
        <v>0.211062347409934</v>
      </c>
      <c r="F12" s="19"/>
      <c r="G12" s="19" t="n">
        <v>0.325253679246449</v>
      </c>
      <c r="H12" s="19" t="n">
        <v>0.144781090686997</v>
      </c>
      <c r="I12" s="19" t="n">
        <v>0.397535973818097</v>
      </c>
      <c r="J12" s="19" t="n">
        <v>0.201580532687298</v>
      </c>
      <c r="K12" s="19" t="n">
        <v>0</v>
      </c>
      <c r="L12" s="19" t="n">
        <v>0.23375051267988</v>
      </c>
      <c r="M12" s="19"/>
      <c r="N12" s="19" t="n">
        <v>0.124742117774866</v>
      </c>
      <c r="O12" s="19" t="n">
        <v>0.227258361800641</v>
      </c>
      <c r="P12" s="19" t="n">
        <v>0.341538187926477</v>
      </c>
      <c r="Q12" s="19" t="n">
        <v>0.24289567335236</v>
      </c>
      <c r="R12" s="19"/>
      <c r="S12" s="19" t="n">
        <v>0.114479745376946</v>
      </c>
      <c r="T12" s="19" t="n">
        <v>0.343423903756651</v>
      </c>
      <c r="U12" s="19" t="n">
        <v>0.106266232249088</v>
      </c>
      <c r="V12" s="19" t="n">
        <v>0.34287369956226</v>
      </c>
      <c r="W12" s="19" t="n">
        <v>0.175972285290372</v>
      </c>
      <c r="X12" s="19" t="n">
        <v>0.253740058356312</v>
      </c>
      <c r="Y12" s="19" t="n">
        <v>0.290011975561833</v>
      </c>
      <c r="Z12" s="19" t="n">
        <v>0.326054458344552</v>
      </c>
      <c r="AA12" s="19" t="n">
        <v>0</v>
      </c>
      <c r="AB12" s="19" t="n">
        <v>0.123187386988636</v>
      </c>
      <c r="AC12" s="19" t="n">
        <v>0.164589309138948</v>
      </c>
      <c r="AD12" s="19" t="n">
        <v>0.330724820735328</v>
      </c>
      <c r="AE12" s="19"/>
      <c r="AF12" s="19" t="n">
        <v>0.30032338700647</v>
      </c>
      <c r="AG12" s="19" t="n">
        <v>0.105619364459075</v>
      </c>
      <c r="AH12" s="19" t="n">
        <v>0.316473223846916</v>
      </c>
      <c r="AI12" s="19"/>
      <c r="AJ12" s="19" t="n">
        <v>0.0776069075540058</v>
      </c>
      <c r="AK12" s="19" t="n">
        <v>0.140383459108172</v>
      </c>
      <c r="AL12" s="19" t="n">
        <v>0.248449977845717</v>
      </c>
      <c r="AM12" s="19" t="n">
        <v>0</v>
      </c>
      <c r="AN12" s="19" t="n">
        <v>0.393687250196675</v>
      </c>
      <c r="AO12" s="19"/>
      <c r="AP12" s="19" t="n">
        <v>0.278416963809337</v>
      </c>
      <c r="AQ12" s="19" t="n">
        <v>0.153026924823532</v>
      </c>
      <c r="AR12" s="19" t="n">
        <v>0.184365083167785</v>
      </c>
      <c r="AS12" s="19" t="n">
        <v>0.277610415085123</v>
      </c>
      <c r="AT12" s="19" t="n">
        <v>0</v>
      </c>
      <c r="AU12" s="19"/>
      <c r="AV12" s="19" t="n">
        <v>0.121968158773764</v>
      </c>
      <c r="AW12" s="19" t="n">
        <v>0.142197821923091</v>
      </c>
      <c r="AX12" s="19" t="n">
        <v>0.243901404244406</v>
      </c>
      <c r="AY12" s="19" t="n">
        <v>0.415654622186853</v>
      </c>
      <c r="AZ12" s="19" t="n">
        <v>0</v>
      </c>
      <c r="BA12" s="19" t="n">
        <v>0.370721382288823</v>
      </c>
      <c r="BB12" s="19"/>
      <c r="BC12" s="19" t="n">
        <v>0.286127262911704</v>
      </c>
      <c r="BD12" s="19" t="n">
        <v>0.344461266325836</v>
      </c>
      <c r="BE12" s="19" t="n">
        <v>0.0966684282241637</v>
      </c>
      <c r="BF12" s="19" t="n">
        <v>0.413820282877316</v>
      </c>
      <c r="BG12" s="19" t="n">
        <v>0</v>
      </c>
    </row>
    <row r="13">
      <c r="B13" s="20" t="s">
        <v>692</v>
      </c>
      <c r="C13" s="19" t="n">
        <v>0.121753252506012</v>
      </c>
      <c r="D13" s="19" t="n">
        <v>0.0695985606460704</v>
      </c>
      <c r="E13" s="19" t="n">
        <v>0.172224345785435</v>
      </c>
      <c r="F13" s="19"/>
      <c r="G13" s="19" t="n">
        <v>0.121364805348977</v>
      </c>
      <c r="H13" s="19" t="n">
        <v>0.142136945817499</v>
      </c>
      <c r="I13" s="19" t="n">
        <v>0.16351767821122</v>
      </c>
      <c r="J13" s="19" t="n">
        <v>0.078172771157618</v>
      </c>
      <c r="K13" s="19" t="n">
        <v>0.0855178985349848</v>
      </c>
      <c r="L13" s="19" t="n">
        <v>0.150404571830743</v>
      </c>
      <c r="M13" s="19"/>
      <c r="N13" s="19" t="n">
        <v>0.106040324735405</v>
      </c>
      <c r="O13" s="19" t="n">
        <v>0.194936413232307</v>
      </c>
      <c r="P13" s="19" t="n">
        <v>0.107559191489525</v>
      </c>
      <c r="Q13" s="19" t="n">
        <v>0.103369507632369</v>
      </c>
      <c r="R13" s="19"/>
      <c r="S13" s="19" t="n">
        <v>0.0812577386119977</v>
      </c>
      <c r="T13" s="19" t="n">
        <v>0</v>
      </c>
      <c r="U13" s="19" t="n">
        <v>0.152908533250117</v>
      </c>
      <c r="V13" s="19" t="n">
        <v>0.107638369659239</v>
      </c>
      <c r="W13" s="19" t="n">
        <v>0.374502613717914</v>
      </c>
      <c r="X13" s="19" t="n">
        <v>0.26614764616561</v>
      </c>
      <c r="Y13" s="19" t="n">
        <v>0</v>
      </c>
      <c r="Z13" s="19" t="n">
        <v>0.190844480779417</v>
      </c>
      <c r="AA13" s="19" t="n">
        <v>0.149334096191238</v>
      </c>
      <c r="AB13" s="19" t="n">
        <v>0</v>
      </c>
      <c r="AC13" s="19" t="n">
        <v>0.255773804102044</v>
      </c>
      <c r="AD13" s="19" t="n">
        <v>0</v>
      </c>
      <c r="AE13" s="19"/>
      <c r="AF13" s="19" t="n">
        <v>0.0801372492071875</v>
      </c>
      <c r="AG13" s="19" t="n">
        <v>0.146374531536962</v>
      </c>
      <c r="AH13" s="19" t="n">
        <v>0.149200962068591</v>
      </c>
      <c r="AI13" s="19"/>
      <c r="AJ13" s="19" t="n">
        <v>0.119009555691969</v>
      </c>
      <c r="AK13" s="19" t="n">
        <v>0.135499076565234</v>
      </c>
      <c r="AL13" s="19" t="n">
        <v>0.252362652362356</v>
      </c>
      <c r="AM13" s="19" t="n">
        <v>0</v>
      </c>
      <c r="AN13" s="19" t="n">
        <v>0.0441304023718507</v>
      </c>
      <c r="AO13" s="19"/>
      <c r="AP13" s="19" t="n">
        <v>0</v>
      </c>
      <c r="AQ13" s="19" t="n">
        <v>0.159847669675359</v>
      </c>
      <c r="AR13" s="19" t="n">
        <v>0.204217377264243</v>
      </c>
      <c r="AS13" s="19" t="n">
        <v>0.141868821452385</v>
      </c>
      <c r="AT13" s="19" t="n">
        <v>0</v>
      </c>
      <c r="AU13" s="19"/>
      <c r="AV13" s="19" t="n">
        <v>0.239630030729581</v>
      </c>
      <c r="AW13" s="19" t="n">
        <v>0</v>
      </c>
      <c r="AX13" s="19" t="n">
        <v>0.118065190484965</v>
      </c>
      <c r="AY13" s="19" t="n">
        <v>0.139365512749822</v>
      </c>
      <c r="AZ13" s="19" t="n">
        <v>0</v>
      </c>
      <c r="BA13" s="19" t="n">
        <v>0.112625195387766</v>
      </c>
      <c r="BB13" s="19"/>
      <c r="BC13" s="19" t="n">
        <v>0.0939908529191168</v>
      </c>
      <c r="BD13" s="19" t="n">
        <v>0.0608322814538188</v>
      </c>
      <c r="BE13" s="19" t="n">
        <v>0.187886984188902</v>
      </c>
      <c r="BF13" s="19" t="n">
        <v>0.121011973647001</v>
      </c>
      <c r="BG13" s="19" t="n">
        <v>0</v>
      </c>
    </row>
    <row r="14">
      <c r="B14" s="20" t="s">
        <v>598</v>
      </c>
      <c r="C14" s="19" t="n">
        <v>0.13063765710167</v>
      </c>
      <c r="D14" s="19" t="n">
        <v>0.112589803712674</v>
      </c>
      <c r="E14" s="19" t="n">
        <v>0.149499230654628</v>
      </c>
      <c r="F14" s="19"/>
      <c r="G14" s="19" t="n">
        <v>0</v>
      </c>
      <c r="H14" s="19" t="n">
        <v>0.307256164964282</v>
      </c>
      <c r="I14" s="19" t="n">
        <v>0</v>
      </c>
      <c r="J14" s="19" t="n">
        <v>0.220391927798254</v>
      </c>
      <c r="K14" s="19" t="n">
        <v>0.17770661943737</v>
      </c>
      <c r="L14" s="19" t="n">
        <v>0.063668077681302</v>
      </c>
      <c r="M14" s="19"/>
      <c r="N14" s="19" t="n">
        <v>0.197106382989139</v>
      </c>
      <c r="O14" s="19" t="n">
        <v>0</v>
      </c>
      <c r="P14" s="19" t="n">
        <v>0.181018779808448</v>
      </c>
      <c r="Q14" s="19" t="n">
        <v>0.105001059744233</v>
      </c>
      <c r="R14" s="19"/>
      <c r="S14" s="19" t="n">
        <v>0.144552674218687</v>
      </c>
      <c r="T14" s="19" t="n">
        <v>0.121163536513104</v>
      </c>
      <c r="U14" s="19" t="n">
        <v>0.148406711087205</v>
      </c>
      <c r="V14" s="19" t="n">
        <v>0.188150686175502</v>
      </c>
      <c r="W14" s="19" t="n">
        <v>0.15287618546391</v>
      </c>
      <c r="X14" s="19" t="n">
        <v>0</v>
      </c>
      <c r="Y14" s="19" t="n">
        <v>0</v>
      </c>
      <c r="Z14" s="19" t="n">
        <v>0.149747099692973</v>
      </c>
      <c r="AA14" s="19" t="n">
        <v>0.384033332108248</v>
      </c>
      <c r="AB14" s="19" t="n">
        <v>0.102803526440614</v>
      </c>
      <c r="AC14" s="19" t="n">
        <v>0</v>
      </c>
      <c r="AD14" s="19" t="n">
        <v>0</v>
      </c>
      <c r="AE14" s="19"/>
      <c r="AF14" s="19" t="n">
        <v>0.105816041577796</v>
      </c>
      <c r="AG14" s="19" t="n">
        <v>0.175169863681598</v>
      </c>
      <c r="AH14" s="19" t="n">
        <v>0.145770702637413</v>
      </c>
      <c r="AI14" s="19"/>
      <c r="AJ14" s="19" t="n">
        <v>0.235248452712946</v>
      </c>
      <c r="AK14" s="19" t="n">
        <v>0.0628547343119375</v>
      </c>
      <c r="AL14" s="19" t="n">
        <v>0.25550680566935</v>
      </c>
      <c r="AM14" s="19" t="n">
        <v>0</v>
      </c>
      <c r="AN14" s="19" t="n">
        <v>0.100015369652006</v>
      </c>
      <c r="AO14" s="19"/>
      <c r="AP14" s="19" t="n">
        <v>0.207158883766375</v>
      </c>
      <c r="AQ14" s="19" t="n">
        <v>0.160714372154535</v>
      </c>
      <c r="AR14" s="19" t="n">
        <v>0.0869655435151384</v>
      </c>
      <c r="AS14" s="19" t="n">
        <v>0</v>
      </c>
      <c r="AT14" s="19" t="n">
        <v>0.22780455178364</v>
      </c>
      <c r="AU14" s="19"/>
      <c r="AV14" s="19" t="n">
        <v>0.0961376100808106</v>
      </c>
      <c r="AW14" s="19" t="n">
        <v>0.239741108712986</v>
      </c>
      <c r="AX14" s="19" t="n">
        <v>0.264112472424581</v>
      </c>
      <c r="AY14" s="19" t="n">
        <v>0.0545782901669879</v>
      </c>
      <c r="AZ14" s="19" t="n">
        <v>0.148866741141791</v>
      </c>
      <c r="BA14" s="19" t="n">
        <v>0</v>
      </c>
      <c r="BB14" s="19"/>
      <c r="BC14" s="19" t="n">
        <v>0.0827504509628747</v>
      </c>
      <c r="BD14" s="19" t="n">
        <v>0.0824596604513505</v>
      </c>
      <c r="BE14" s="19" t="n">
        <v>0.194354319460875</v>
      </c>
      <c r="BF14" s="19" t="n">
        <v>0.0799519340338608</v>
      </c>
      <c r="BG14" s="19" t="n">
        <v>0</v>
      </c>
    </row>
    <row r="15">
      <c r="B15" s="20" t="s">
        <v>726</v>
      </c>
      <c r="C15" s="19" t="n">
        <v>0.0812374721785099</v>
      </c>
      <c r="D15" s="19" t="n">
        <v>0.105177113954457</v>
      </c>
      <c r="E15" s="19" t="n">
        <v>0.0602339734895789</v>
      </c>
      <c r="F15" s="19"/>
      <c r="G15" s="19" t="n">
        <v>0.106812588692069</v>
      </c>
      <c r="H15" s="19" t="n">
        <v>0.0423427479522397</v>
      </c>
      <c r="I15" s="19" t="n">
        <v>0</v>
      </c>
      <c r="J15" s="19" t="n">
        <v>0.0831554019058504</v>
      </c>
      <c r="K15" s="19" t="n">
        <v>0.0977457242164828</v>
      </c>
      <c r="L15" s="19" t="n">
        <v>0.138490206712844</v>
      </c>
      <c r="M15" s="19"/>
      <c r="N15" s="19" t="n">
        <v>0.10031133302892</v>
      </c>
      <c r="O15" s="19" t="n">
        <v>0.0558038811413904</v>
      </c>
      <c r="P15" s="19" t="n">
        <v>0.0412857814067864</v>
      </c>
      <c r="Q15" s="19" t="n">
        <v>0.104628114783859</v>
      </c>
      <c r="R15" s="19"/>
      <c r="S15" s="19" t="n">
        <v>0.242467842793587</v>
      </c>
      <c r="T15" s="19" t="n">
        <v>0.05466763952267</v>
      </c>
      <c r="U15" s="19" t="n">
        <v>0.156606758979443</v>
      </c>
      <c r="V15" s="19" t="n">
        <v>0</v>
      </c>
      <c r="W15" s="19" t="n">
        <v>0.114528199970446</v>
      </c>
      <c r="X15" s="19" t="n">
        <v>0.120826893334762</v>
      </c>
      <c r="Y15" s="19" t="n">
        <v>0</v>
      </c>
      <c r="Z15" s="19" t="n">
        <v>0</v>
      </c>
      <c r="AA15" s="19" t="n">
        <v>0.15472368228833</v>
      </c>
      <c r="AB15" s="19" t="n">
        <v>0.108913078954663</v>
      </c>
      <c r="AC15" s="19" t="n">
        <v>0</v>
      </c>
      <c r="AD15" s="19" t="n">
        <v>0</v>
      </c>
      <c r="AE15" s="19"/>
      <c r="AF15" s="19" t="n">
        <v>0.0536579606182336</v>
      </c>
      <c r="AG15" s="19" t="n">
        <v>0.114031083930723</v>
      </c>
      <c r="AH15" s="19" t="n">
        <v>0.0644065652862468</v>
      </c>
      <c r="AI15" s="19"/>
      <c r="AJ15" s="19" t="n">
        <v>0.0343418086935831</v>
      </c>
      <c r="AK15" s="19" t="n">
        <v>0.238973203157884</v>
      </c>
      <c r="AL15" s="19" t="n">
        <v>0</v>
      </c>
      <c r="AM15" s="19" t="n">
        <v>0</v>
      </c>
      <c r="AN15" s="19" t="n">
        <v>0.0503449478986727</v>
      </c>
      <c r="AO15" s="19"/>
      <c r="AP15" s="19" t="n">
        <v>0</v>
      </c>
      <c r="AQ15" s="19" t="n">
        <v>0.152576077378218</v>
      </c>
      <c r="AR15" s="19" t="n">
        <v>0</v>
      </c>
      <c r="AS15" s="19" t="n">
        <v>0.115746057939814</v>
      </c>
      <c r="AT15" s="19" t="n">
        <v>0</v>
      </c>
      <c r="AU15" s="19"/>
      <c r="AV15" s="19" t="n">
        <v>0.1545454869288</v>
      </c>
      <c r="AW15" s="19" t="n">
        <v>0</v>
      </c>
      <c r="AX15" s="19" t="n">
        <v>0</v>
      </c>
      <c r="AY15" s="19" t="n">
        <v>0.0607332061882328</v>
      </c>
      <c r="AZ15" s="19" t="n">
        <v>0</v>
      </c>
      <c r="BA15" s="19" t="n">
        <v>0</v>
      </c>
      <c r="BB15" s="19"/>
      <c r="BC15" s="19" t="n">
        <v>0.0930724404214509</v>
      </c>
      <c r="BD15" s="19" t="n">
        <v>0</v>
      </c>
      <c r="BE15" s="19" t="n">
        <v>0.0815479857501622</v>
      </c>
      <c r="BF15" s="19" t="n">
        <v>0.0739508738756764</v>
      </c>
      <c r="BG15" s="19" t="n">
        <v>1</v>
      </c>
    </row>
    <row r="16">
      <c r="B16" s="20" t="s">
        <v>100</v>
      </c>
      <c r="C16" s="21" t="n">
        <v>0.145103523316349</v>
      </c>
      <c r="D16" s="21" t="n">
        <v>0.0951058280382562</v>
      </c>
      <c r="E16" s="21" t="n">
        <v>0.19393508060516</v>
      </c>
      <c r="F16" s="21"/>
      <c r="G16" s="21" t="n">
        <v>0.135657085902137</v>
      </c>
      <c r="H16" s="21" t="n">
        <v>0.319850043390643</v>
      </c>
      <c r="I16" s="21" t="n">
        <v>0.122637624829668</v>
      </c>
      <c r="J16" s="21" t="n">
        <v>0.11102385599359</v>
      </c>
      <c r="K16" s="21" t="n">
        <v>0.160714582743573</v>
      </c>
      <c r="L16" s="21" t="n">
        <v>0.0767677209358813</v>
      </c>
      <c r="M16" s="21"/>
      <c r="N16" s="21" t="n">
        <v>0.1547208106616</v>
      </c>
      <c r="O16" s="21" t="n">
        <v>0.0606692513826064</v>
      </c>
      <c r="P16" s="21" t="n">
        <v>0.0904436651094152</v>
      </c>
      <c r="Q16" s="21" t="n">
        <v>0.225204794202898</v>
      </c>
      <c r="R16" s="21"/>
      <c r="S16" s="21" t="n">
        <v>0.144552674218687</v>
      </c>
      <c r="T16" s="21" t="n">
        <v>0.326316234934984</v>
      </c>
      <c r="U16" s="21" t="n">
        <v>0.181008128143791</v>
      </c>
      <c r="V16" s="21" t="n">
        <v>0.0906543200166842</v>
      </c>
      <c r="W16" s="21" t="n">
        <v>0.182120715557359</v>
      </c>
      <c r="X16" s="21" t="n">
        <v>0</v>
      </c>
      <c r="Y16" s="21" t="n">
        <v>0</v>
      </c>
      <c r="Z16" s="21" t="n">
        <v>0</v>
      </c>
      <c r="AA16" s="21" t="n">
        <v>0.103237994787034</v>
      </c>
      <c r="AB16" s="21" t="n">
        <v>0.194751454560964</v>
      </c>
      <c r="AC16" s="21" t="n">
        <v>0.216338550913076</v>
      </c>
      <c r="AD16" s="21" t="n">
        <v>0</v>
      </c>
      <c r="AE16" s="21"/>
      <c r="AF16" s="21" t="n">
        <v>0.121477453993475</v>
      </c>
      <c r="AG16" s="21" t="n">
        <v>0.176894213516531</v>
      </c>
      <c r="AH16" s="21" t="n">
        <v>0.0661600873085048</v>
      </c>
      <c r="AI16" s="21"/>
      <c r="AJ16" s="21" t="n">
        <v>0.257408165751736</v>
      </c>
      <c r="AK16" s="21" t="n">
        <v>0.08769090660585</v>
      </c>
      <c r="AL16" s="21" t="n">
        <v>0.100752374680018</v>
      </c>
      <c r="AM16" s="21" t="n">
        <v>0</v>
      </c>
      <c r="AN16" s="21" t="n">
        <v>0.153678266886619</v>
      </c>
      <c r="AO16" s="21"/>
      <c r="AP16" s="21" t="n">
        <v>0.307695593656129</v>
      </c>
      <c r="AQ16" s="21" t="n">
        <v>0.0219040961623429</v>
      </c>
      <c r="AR16" s="21" t="n">
        <v>0.339394205522726</v>
      </c>
      <c r="AS16" s="21" t="n">
        <v>0.0592981620759403</v>
      </c>
      <c r="AT16" s="21" t="n">
        <v>0.284244851728219</v>
      </c>
      <c r="AU16" s="21"/>
      <c r="AV16" s="21" t="n">
        <v>0.0881108592436937</v>
      </c>
      <c r="AW16" s="21" t="n">
        <v>0.328179922909048</v>
      </c>
      <c r="AX16" s="21" t="n">
        <v>0.287320712083879</v>
      </c>
      <c r="AY16" s="21" t="n">
        <v>0.120708382075106</v>
      </c>
      <c r="AZ16" s="21" t="n">
        <v>0.185749601716916</v>
      </c>
      <c r="BA16" s="21" t="n">
        <v>0.168486365781748</v>
      </c>
      <c r="BB16" s="21"/>
      <c r="BC16" s="21" t="n">
        <v>0.245111775755865</v>
      </c>
      <c r="BD16" s="21" t="n">
        <v>0.141641431170347</v>
      </c>
      <c r="BE16" s="21" t="n">
        <v>0.101618926830603</v>
      </c>
      <c r="BF16" s="21" t="n">
        <v>0.0964106796090275</v>
      </c>
      <c r="BG16" s="21" t="n">
        <v>0</v>
      </c>
    </row>
    <row r="17">
      <c r="B17" s="18" t="s">
        <v>754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65</v>
      </c>
      <c r="E7" s="11" t="n">
        <v>53</v>
      </c>
      <c r="F7" s="11"/>
      <c r="G7" s="11" t="n">
        <v>12</v>
      </c>
      <c r="H7" s="11" t="n">
        <v>10</v>
      </c>
      <c r="I7" s="11" t="n">
        <v>21</v>
      </c>
      <c r="J7" s="11" t="n">
        <v>27</v>
      </c>
      <c r="K7" s="11" t="n">
        <v>26</v>
      </c>
      <c r="L7" s="11" t="n">
        <v>22</v>
      </c>
      <c r="M7" s="11"/>
      <c r="N7" s="11" t="n">
        <v>29</v>
      </c>
      <c r="O7" s="11" t="n">
        <v>22</v>
      </c>
      <c r="P7" s="11" t="n">
        <v>35</v>
      </c>
      <c r="Q7" s="11" t="n">
        <v>32</v>
      </c>
      <c r="R7" s="11"/>
      <c r="S7" s="11" t="n">
        <v>15</v>
      </c>
      <c r="T7" s="11" t="n">
        <v>20</v>
      </c>
      <c r="U7" s="11" t="n">
        <v>4</v>
      </c>
      <c r="V7" s="11" t="n">
        <v>14</v>
      </c>
      <c r="W7" s="11" t="n">
        <v>7</v>
      </c>
      <c r="X7" s="11" t="n">
        <v>9</v>
      </c>
      <c r="Y7" s="11" t="n">
        <v>11</v>
      </c>
      <c r="Z7" s="11" t="n">
        <v>5</v>
      </c>
      <c r="AA7" s="11" t="n">
        <v>12</v>
      </c>
      <c r="AB7" s="11" t="n">
        <v>11</v>
      </c>
      <c r="AC7" s="11" t="n">
        <v>7</v>
      </c>
      <c r="AD7" s="11" t="n">
        <v>3</v>
      </c>
      <c r="AE7" s="11"/>
      <c r="AF7" s="11" t="n">
        <v>46</v>
      </c>
      <c r="AG7" s="11" t="n">
        <v>42</v>
      </c>
      <c r="AH7" s="11" t="n">
        <v>21</v>
      </c>
      <c r="AI7" s="11"/>
      <c r="AJ7" s="11" t="n">
        <v>33</v>
      </c>
      <c r="AK7" s="11" t="n">
        <v>31</v>
      </c>
      <c r="AL7" s="11" t="n">
        <v>9</v>
      </c>
      <c r="AM7" s="11" t="n">
        <v>5</v>
      </c>
      <c r="AN7" s="11" t="n">
        <v>21</v>
      </c>
      <c r="AO7" s="11"/>
      <c r="AP7" s="11" t="n">
        <v>24</v>
      </c>
      <c r="AQ7" s="11" t="n">
        <v>36</v>
      </c>
      <c r="AR7" s="11" t="n">
        <v>11</v>
      </c>
      <c r="AS7" s="11" t="n">
        <v>17</v>
      </c>
      <c r="AT7" s="11" t="n">
        <v>4</v>
      </c>
      <c r="AU7" s="11"/>
      <c r="AV7" s="11" t="n">
        <v>30</v>
      </c>
      <c r="AW7" s="11" t="n">
        <v>21</v>
      </c>
      <c r="AX7" s="11" t="n">
        <v>11</v>
      </c>
      <c r="AY7" s="11" t="n">
        <v>21</v>
      </c>
      <c r="AZ7" s="11" t="n">
        <v>6</v>
      </c>
      <c r="BA7" s="11" t="n">
        <v>16</v>
      </c>
      <c r="BB7" s="11"/>
      <c r="BC7" s="11" t="n">
        <v>31</v>
      </c>
      <c r="BD7" s="11" t="n">
        <v>33</v>
      </c>
      <c r="BE7" s="11" t="n">
        <v>25</v>
      </c>
      <c r="BF7" s="11" t="n">
        <v>13</v>
      </c>
      <c r="BG7" s="11" t="n">
        <v>1</v>
      </c>
    </row>
    <row r="8" ht="30" customHeight="1">
      <c r="B8" s="12" t="s">
        <v>20</v>
      </c>
      <c r="C8" s="12" t="n">
        <v>117</v>
      </c>
      <c r="D8" s="12" t="n">
        <v>64</v>
      </c>
      <c r="E8" s="12" t="n">
        <v>53</v>
      </c>
      <c r="F8" s="12"/>
      <c r="G8" s="12" t="n">
        <v>11</v>
      </c>
      <c r="H8" s="12" t="n">
        <v>10</v>
      </c>
      <c r="I8" s="12" t="n">
        <v>23</v>
      </c>
      <c r="J8" s="12" t="n">
        <v>25</v>
      </c>
      <c r="K8" s="12" t="n">
        <v>26</v>
      </c>
      <c r="L8" s="12" t="n">
        <v>22</v>
      </c>
      <c r="M8" s="12"/>
      <c r="N8" s="12" t="n">
        <v>28</v>
      </c>
      <c r="O8" s="12" t="n">
        <v>25</v>
      </c>
      <c r="P8" s="12" t="n">
        <v>34</v>
      </c>
      <c r="Q8" s="12" t="n">
        <v>31</v>
      </c>
      <c r="R8" s="12"/>
      <c r="S8" s="12" t="n">
        <v>14</v>
      </c>
      <c r="T8" s="12" t="n">
        <v>20</v>
      </c>
      <c r="U8" s="12" t="n">
        <v>4</v>
      </c>
      <c r="V8" s="12" t="n">
        <v>17</v>
      </c>
      <c r="W8" s="12" t="n">
        <v>7</v>
      </c>
      <c r="X8" s="12" t="n">
        <v>11</v>
      </c>
      <c r="Y8" s="12" t="n">
        <v>10</v>
      </c>
      <c r="Z8" s="12" t="n">
        <v>5</v>
      </c>
      <c r="AA8" s="12" t="n">
        <v>11</v>
      </c>
      <c r="AB8" s="12" t="n">
        <v>10</v>
      </c>
      <c r="AC8" s="12" t="n">
        <v>7</v>
      </c>
      <c r="AD8" s="12" t="n">
        <v>2</v>
      </c>
      <c r="AE8" s="12"/>
      <c r="AF8" s="12" t="n">
        <v>45</v>
      </c>
      <c r="AG8" s="12" t="n">
        <v>42</v>
      </c>
      <c r="AH8" s="12" t="n">
        <v>22</v>
      </c>
      <c r="AI8" s="12"/>
      <c r="AJ8" s="12" t="n">
        <v>33</v>
      </c>
      <c r="AK8" s="12" t="n">
        <v>30</v>
      </c>
      <c r="AL8" s="12" t="n">
        <v>9</v>
      </c>
      <c r="AM8" s="12" t="n">
        <v>5</v>
      </c>
      <c r="AN8" s="12" t="n">
        <v>22</v>
      </c>
      <c r="AO8" s="12"/>
      <c r="AP8" s="12" t="n">
        <v>24</v>
      </c>
      <c r="AQ8" s="12" t="n">
        <v>35</v>
      </c>
      <c r="AR8" s="12" t="n">
        <v>11</v>
      </c>
      <c r="AS8" s="12" t="n">
        <v>18</v>
      </c>
      <c r="AT8" s="12" t="n">
        <v>4</v>
      </c>
      <c r="AU8" s="12"/>
      <c r="AV8" s="12" t="n">
        <v>29</v>
      </c>
      <c r="AW8" s="12" t="n">
        <v>21</v>
      </c>
      <c r="AX8" s="12" t="n">
        <v>11</v>
      </c>
      <c r="AY8" s="12" t="n">
        <v>21</v>
      </c>
      <c r="AZ8" s="12" t="n">
        <v>7</v>
      </c>
      <c r="BA8" s="12" t="n">
        <v>16</v>
      </c>
      <c r="BB8" s="12"/>
      <c r="BC8" s="12" t="n">
        <v>32</v>
      </c>
      <c r="BD8" s="12" t="n">
        <v>33</v>
      </c>
      <c r="BE8" s="12" t="n">
        <v>24</v>
      </c>
      <c r="BF8" s="12" t="n">
        <v>13</v>
      </c>
      <c r="BG8" s="12" t="n">
        <v>1</v>
      </c>
    </row>
    <row r="9">
      <c r="B9" s="20" t="s">
        <v>721</v>
      </c>
      <c r="C9" s="19" t="n">
        <v>0.0569877830622857</v>
      </c>
      <c r="D9" s="19" t="n">
        <v>0.0405891937262981</v>
      </c>
      <c r="E9" s="19" t="n">
        <v>0.0769307118407828</v>
      </c>
      <c r="F9" s="19"/>
      <c r="G9" s="19" t="n">
        <v>0.0819035585262969</v>
      </c>
      <c r="H9" s="19" t="n">
        <v>0.0940749998064262</v>
      </c>
      <c r="I9" s="19" t="n">
        <v>0.0830642995389766</v>
      </c>
      <c r="J9" s="19" t="n">
        <v>0</v>
      </c>
      <c r="K9" s="19" t="n">
        <v>0.0779646085949373</v>
      </c>
      <c r="L9" s="19" t="n">
        <v>0.0388396126162609</v>
      </c>
      <c r="M9" s="19"/>
      <c r="N9" s="19" t="n">
        <v>0.0624297336390845</v>
      </c>
      <c r="O9" s="19" t="n">
        <v>0.0446615161083512</v>
      </c>
      <c r="P9" s="19" t="n">
        <v>0.0356002053833404</v>
      </c>
      <c r="Q9" s="19" t="n">
        <v>0.0855230602799679</v>
      </c>
      <c r="R9" s="19"/>
      <c r="S9" s="19" t="n">
        <v>0.132835843864435</v>
      </c>
      <c r="T9" s="19" t="n">
        <v>0.0984896534557203</v>
      </c>
      <c r="U9" s="19" t="n">
        <v>0</v>
      </c>
      <c r="V9" s="19" t="n">
        <v>0.0720102313600763</v>
      </c>
      <c r="W9" s="19" t="n">
        <v>0</v>
      </c>
      <c r="X9" s="19" t="n">
        <v>0</v>
      </c>
      <c r="Y9" s="19" t="n">
        <v>0</v>
      </c>
      <c r="Z9" s="19" t="n">
        <v>0</v>
      </c>
      <c r="AA9" s="19" t="n">
        <v>0.078383789602127</v>
      </c>
      <c r="AB9" s="19" t="n">
        <v>0.084083338970813</v>
      </c>
      <c r="AC9" s="19" t="n">
        <v>0</v>
      </c>
      <c r="AD9" s="19" t="n">
        <v>0</v>
      </c>
      <c r="AE9" s="19"/>
      <c r="AF9" s="19" t="n">
        <v>0.0825744772499841</v>
      </c>
      <c r="AG9" s="19" t="n">
        <v>0.0226743265717361</v>
      </c>
      <c r="AH9" s="19" t="n">
        <v>0.0504890206787495</v>
      </c>
      <c r="AI9" s="19"/>
      <c r="AJ9" s="19" t="n">
        <v>0.0358952251421536</v>
      </c>
      <c r="AK9" s="19" t="n">
        <v>0.0967539269761056</v>
      </c>
      <c r="AL9" s="19" t="n">
        <v>0</v>
      </c>
      <c r="AM9" s="19" t="n">
        <v>0.177355370759209</v>
      </c>
      <c r="AN9" s="19" t="n">
        <v>0</v>
      </c>
      <c r="AO9" s="19"/>
      <c r="AP9" s="19" t="n">
        <v>0.0499516205721232</v>
      </c>
      <c r="AQ9" s="19" t="n">
        <v>0.0822496715207893</v>
      </c>
      <c r="AR9" s="19" t="n">
        <v>0</v>
      </c>
      <c r="AS9" s="19" t="n">
        <v>0.0482531780050917</v>
      </c>
      <c r="AT9" s="19" t="n">
        <v>0.208632076137313</v>
      </c>
      <c r="AU9" s="19"/>
      <c r="AV9" s="19" t="n">
        <v>0.100414998524206</v>
      </c>
      <c r="AW9" s="19" t="n">
        <v>0.0575646717355781</v>
      </c>
      <c r="AX9" s="19" t="n">
        <v>0</v>
      </c>
      <c r="AY9" s="19" t="n">
        <v>0.0394682025351259</v>
      </c>
      <c r="AZ9" s="19" t="n">
        <v>0.136333121270705</v>
      </c>
      <c r="BA9" s="19" t="n">
        <v>0.0525715665111831</v>
      </c>
      <c r="BB9" s="19"/>
      <c r="BC9" s="19" t="n">
        <v>0</v>
      </c>
      <c r="BD9" s="19" t="n">
        <v>0.0358457590593918</v>
      </c>
      <c r="BE9" s="19" t="n">
        <v>0.119046386566514</v>
      </c>
      <c r="BF9" s="19" t="n">
        <v>0.139552695125912</v>
      </c>
      <c r="BG9" s="19" t="n">
        <v>0</v>
      </c>
    </row>
    <row r="10">
      <c r="B10" s="20" t="s">
        <v>689</v>
      </c>
      <c r="C10" s="19" t="n">
        <v>0.0700181151584299</v>
      </c>
      <c r="D10" s="19" t="n">
        <v>0.0740581129082274</v>
      </c>
      <c r="E10" s="19" t="n">
        <v>0.0651049250212339</v>
      </c>
      <c r="F10" s="19"/>
      <c r="G10" s="19" t="n">
        <v>0</v>
      </c>
      <c r="H10" s="19" t="n">
        <v>0.177854338733392</v>
      </c>
      <c r="I10" s="19" t="n">
        <v>0.0941254600877795</v>
      </c>
      <c r="J10" s="19" t="n">
        <v>0.096936099198152</v>
      </c>
      <c r="K10" s="19" t="n">
        <v>0.0702557029070675</v>
      </c>
      <c r="L10" s="19" t="n">
        <v>0</v>
      </c>
      <c r="M10" s="19"/>
      <c r="N10" s="19" t="n">
        <v>0.0549868593368455</v>
      </c>
      <c r="O10" s="19" t="n">
        <v>0.0879240556599752</v>
      </c>
      <c r="P10" s="19" t="n">
        <v>0.0786820914269711</v>
      </c>
      <c r="Q10" s="19" t="n">
        <v>0.0598740497102535</v>
      </c>
      <c r="R10" s="19"/>
      <c r="S10" s="19" t="n">
        <v>0.0614025443262127</v>
      </c>
      <c r="T10" s="19" t="n">
        <v>0.0812584260311638</v>
      </c>
      <c r="U10" s="19" t="n">
        <v>0</v>
      </c>
      <c r="V10" s="19" t="n">
        <v>0</v>
      </c>
      <c r="W10" s="19" t="n">
        <v>0</v>
      </c>
      <c r="X10" s="19" t="n">
        <v>0</v>
      </c>
      <c r="Y10" s="19" t="n">
        <v>0.179329659337165</v>
      </c>
      <c r="Z10" s="19" t="n">
        <v>0</v>
      </c>
      <c r="AA10" s="19" t="n">
        <v>0.172642905028665</v>
      </c>
      <c r="AB10" s="19" t="n">
        <v>0.093683647822492</v>
      </c>
      <c r="AC10" s="19" t="n">
        <v>0.179045780017815</v>
      </c>
      <c r="AD10" s="19" t="n">
        <v>0</v>
      </c>
      <c r="AE10" s="19"/>
      <c r="AF10" s="19" t="n">
        <v>0.0664132405981256</v>
      </c>
      <c r="AG10" s="19" t="n">
        <v>0.0787890602212815</v>
      </c>
      <c r="AH10" s="19" t="n">
        <v>0.0884151647952389</v>
      </c>
      <c r="AI10" s="19"/>
      <c r="AJ10" s="19" t="n">
        <v>0.0468063728586285</v>
      </c>
      <c r="AK10" s="19" t="n">
        <v>0.0881666149843408</v>
      </c>
      <c r="AL10" s="19" t="n">
        <v>0.123502069876634</v>
      </c>
      <c r="AM10" s="19" t="n">
        <v>0</v>
      </c>
      <c r="AN10" s="19" t="n">
        <v>0.0873647297761582</v>
      </c>
      <c r="AO10" s="19"/>
      <c r="AP10" s="19" t="n">
        <v>0.0651355206195891</v>
      </c>
      <c r="AQ10" s="19" t="n">
        <v>0.0749496723099705</v>
      </c>
      <c r="AR10" s="19" t="n">
        <v>0</v>
      </c>
      <c r="AS10" s="19" t="n">
        <v>0.0666710255629552</v>
      </c>
      <c r="AT10" s="19" t="n">
        <v>0</v>
      </c>
      <c r="AU10" s="19"/>
      <c r="AV10" s="19" t="n">
        <v>0.0915027512601454</v>
      </c>
      <c r="AW10" s="19" t="n">
        <v>0.119572397020247</v>
      </c>
      <c r="AX10" s="19" t="n">
        <v>0</v>
      </c>
      <c r="AY10" s="19" t="n">
        <v>0.0545328960481237</v>
      </c>
      <c r="AZ10" s="19" t="n">
        <v>0.147297771972528</v>
      </c>
      <c r="BA10" s="19" t="n">
        <v>0</v>
      </c>
      <c r="BB10" s="19"/>
      <c r="BC10" s="19" t="n">
        <v>0.0285404158224535</v>
      </c>
      <c r="BD10" s="19" t="n">
        <v>0.0807987765037833</v>
      </c>
      <c r="BE10" s="19" t="n">
        <v>0.105393756929118</v>
      </c>
      <c r="BF10" s="19" t="n">
        <v>0.162989691839764</v>
      </c>
      <c r="BG10" s="19" t="n">
        <v>0</v>
      </c>
    </row>
    <row r="11">
      <c r="B11" s="20" t="s">
        <v>690</v>
      </c>
      <c r="C11" s="19" t="n">
        <v>0.240005467001922</v>
      </c>
      <c r="D11" s="19" t="n">
        <v>0.33583082821225</v>
      </c>
      <c r="E11" s="19" t="n">
        <v>0.12346871407541</v>
      </c>
      <c r="F11" s="19"/>
      <c r="G11" s="19" t="n">
        <v>0.4016168232619</v>
      </c>
      <c r="H11" s="19" t="n">
        <v>0.293119156567755</v>
      </c>
      <c r="I11" s="19" t="n">
        <v>0.248024212266247</v>
      </c>
      <c r="J11" s="19" t="n">
        <v>0.219205118123332</v>
      </c>
      <c r="K11" s="19" t="n">
        <v>0.245054514172773</v>
      </c>
      <c r="L11" s="19" t="n">
        <v>0.139550396473286</v>
      </c>
      <c r="M11" s="19"/>
      <c r="N11" s="19" t="n">
        <v>0.305696520372538</v>
      </c>
      <c r="O11" s="19" t="n">
        <v>0.312123922779117</v>
      </c>
      <c r="P11" s="19" t="n">
        <v>0.168336250423025</v>
      </c>
      <c r="Q11" s="19" t="n">
        <v>0.199574344419306</v>
      </c>
      <c r="R11" s="19"/>
      <c r="S11" s="19" t="n">
        <v>0.329198191100388</v>
      </c>
      <c r="T11" s="19" t="n">
        <v>0.256813627486038</v>
      </c>
      <c r="U11" s="19" t="n">
        <v>0.260915723911205</v>
      </c>
      <c r="V11" s="19" t="n">
        <v>0.22693920204984</v>
      </c>
      <c r="W11" s="19" t="n">
        <v>0</v>
      </c>
      <c r="X11" s="19" t="n">
        <v>0.293583224812525</v>
      </c>
      <c r="Y11" s="19" t="n">
        <v>0.203038461059662</v>
      </c>
      <c r="Z11" s="19" t="n">
        <v>0.419356122797655</v>
      </c>
      <c r="AA11" s="19" t="n">
        <v>0.162330830505079</v>
      </c>
      <c r="AB11" s="19" t="n">
        <v>0.291011777741061</v>
      </c>
      <c r="AC11" s="19" t="n">
        <v>0.130915641608423</v>
      </c>
      <c r="AD11" s="19" t="n">
        <v>0.321020346258584</v>
      </c>
      <c r="AE11" s="19"/>
      <c r="AF11" s="19" t="n">
        <v>0.228686401786885</v>
      </c>
      <c r="AG11" s="19" t="n">
        <v>0.254798989393567</v>
      </c>
      <c r="AH11" s="19" t="n">
        <v>0.148777840168328</v>
      </c>
      <c r="AI11" s="19"/>
      <c r="AJ11" s="19" t="n">
        <v>0.265168475043495</v>
      </c>
      <c r="AK11" s="19" t="n">
        <v>0.25363002590638</v>
      </c>
      <c r="AL11" s="19" t="n">
        <v>0.231773676055999</v>
      </c>
      <c r="AM11" s="19" t="n">
        <v>0.189943081841983</v>
      </c>
      <c r="AN11" s="19" t="n">
        <v>0.255789952815438</v>
      </c>
      <c r="AO11" s="19"/>
      <c r="AP11" s="19" t="n">
        <v>0.282812744371166</v>
      </c>
      <c r="AQ11" s="19" t="n">
        <v>0.241955732149481</v>
      </c>
      <c r="AR11" s="19" t="n">
        <v>0.299260803149632</v>
      </c>
      <c r="AS11" s="19" t="n">
        <v>0.170669494186515</v>
      </c>
      <c r="AT11" s="19" t="n">
        <v>0</v>
      </c>
      <c r="AU11" s="19"/>
      <c r="AV11" s="19" t="n">
        <v>0.243724724101344</v>
      </c>
      <c r="AW11" s="19" t="n">
        <v>0.363935108078988</v>
      </c>
      <c r="AX11" s="19" t="n">
        <v>0.29864769812034</v>
      </c>
      <c r="AY11" s="19" t="n">
        <v>0.228934780359422</v>
      </c>
      <c r="AZ11" s="19" t="n">
        <v>0</v>
      </c>
      <c r="BA11" s="19" t="n">
        <v>0.266516609921514</v>
      </c>
      <c r="BB11" s="19"/>
      <c r="BC11" s="19" t="n">
        <v>0.259343836054454</v>
      </c>
      <c r="BD11" s="19" t="n">
        <v>0.223239923508705</v>
      </c>
      <c r="BE11" s="19" t="n">
        <v>0.264608945881964</v>
      </c>
      <c r="BF11" s="19" t="n">
        <v>0.145967547354109</v>
      </c>
      <c r="BG11" s="19" t="n">
        <v>0</v>
      </c>
    </row>
    <row r="12">
      <c r="B12" s="20" t="s">
        <v>691</v>
      </c>
      <c r="C12" s="19" t="n">
        <v>0.270964814872104</v>
      </c>
      <c r="D12" s="19" t="n">
        <v>0.292160742183042</v>
      </c>
      <c r="E12" s="19" t="n">
        <v>0.245187666600663</v>
      </c>
      <c r="F12" s="19"/>
      <c r="G12" s="19" t="n">
        <v>0.142736229424655</v>
      </c>
      <c r="H12" s="19" t="n">
        <v>0.318493471377473</v>
      </c>
      <c r="I12" s="19" t="n">
        <v>0.260478835119262</v>
      </c>
      <c r="J12" s="19" t="n">
        <v>0.317674734573081</v>
      </c>
      <c r="K12" s="19" t="n">
        <v>0.203567847804375</v>
      </c>
      <c r="L12" s="19" t="n">
        <v>0.35471753121164</v>
      </c>
      <c r="M12" s="19"/>
      <c r="N12" s="19" t="n">
        <v>0.14081007585384</v>
      </c>
      <c r="O12" s="19" t="n">
        <v>0.417760290784054</v>
      </c>
      <c r="P12" s="19" t="n">
        <v>0.305043609526894</v>
      </c>
      <c r="Q12" s="19" t="n">
        <v>0.234960058375149</v>
      </c>
      <c r="R12" s="19"/>
      <c r="S12" s="19" t="n">
        <v>0.272300904731813</v>
      </c>
      <c r="T12" s="19" t="n">
        <v>0.313288901225639</v>
      </c>
      <c r="U12" s="19" t="n">
        <v>0</v>
      </c>
      <c r="V12" s="19" t="n">
        <v>0.345343721976882</v>
      </c>
      <c r="W12" s="19" t="n">
        <v>0.434127637625249</v>
      </c>
      <c r="X12" s="19" t="n">
        <v>0.491833085508608</v>
      </c>
      <c r="Y12" s="19" t="n">
        <v>0.184326374769726</v>
      </c>
      <c r="Z12" s="19" t="n">
        <v>0.209132982110488</v>
      </c>
      <c r="AA12" s="19" t="n">
        <v>0.248384663551549</v>
      </c>
      <c r="AB12" s="19" t="n">
        <v>0</v>
      </c>
      <c r="AC12" s="19" t="n">
        <v>0.311440264095573</v>
      </c>
      <c r="AD12" s="19" t="n">
        <v>0</v>
      </c>
      <c r="AE12" s="19"/>
      <c r="AF12" s="19" t="n">
        <v>0.245412914239573</v>
      </c>
      <c r="AG12" s="19" t="n">
        <v>0.235147355167576</v>
      </c>
      <c r="AH12" s="19" t="n">
        <v>0.471388824160001</v>
      </c>
      <c r="AI12" s="19"/>
      <c r="AJ12" s="19" t="n">
        <v>0.33655663252987</v>
      </c>
      <c r="AK12" s="19" t="n">
        <v>0.233904756097166</v>
      </c>
      <c r="AL12" s="19" t="n">
        <v>0.246787547562926</v>
      </c>
      <c r="AM12" s="19" t="n">
        <v>0.220175608661858</v>
      </c>
      <c r="AN12" s="19" t="n">
        <v>0.362803490231565</v>
      </c>
      <c r="AO12" s="19"/>
      <c r="AP12" s="19" t="n">
        <v>0.237953765611972</v>
      </c>
      <c r="AQ12" s="19" t="n">
        <v>0.268610207469532</v>
      </c>
      <c r="AR12" s="19" t="n">
        <v>0.189756658927349</v>
      </c>
      <c r="AS12" s="19" t="n">
        <v>0.435318294479988</v>
      </c>
      <c r="AT12" s="19" t="n">
        <v>0.316422230991578</v>
      </c>
      <c r="AU12" s="19"/>
      <c r="AV12" s="19" t="n">
        <v>0.274833860028698</v>
      </c>
      <c r="AW12" s="19" t="n">
        <v>0.22392275416699</v>
      </c>
      <c r="AX12" s="19" t="n">
        <v>0.262824994565956</v>
      </c>
      <c r="AY12" s="19" t="n">
        <v>0.409101026818195</v>
      </c>
      <c r="AZ12" s="19" t="n">
        <v>0.406010172780672</v>
      </c>
      <c r="BA12" s="19" t="n">
        <v>0.067420079206645</v>
      </c>
      <c r="BB12" s="19"/>
      <c r="BC12" s="19" t="n">
        <v>0.467628522601221</v>
      </c>
      <c r="BD12" s="19" t="n">
        <v>0.244622457654618</v>
      </c>
      <c r="BE12" s="19" t="n">
        <v>0.155424630412538</v>
      </c>
      <c r="BF12" s="19" t="n">
        <v>0.252187589348352</v>
      </c>
      <c r="BG12" s="19" t="n">
        <v>0</v>
      </c>
    </row>
    <row r="13">
      <c r="B13" s="20" t="s">
        <v>692</v>
      </c>
      <c r="C13" s="19" t="n">
        <v>0.136779144571933</v>
      </c>
      <c r="D13" s="19" t="n">
        <v>0.12280378430035</v>
      </c>
      <c r="E13" s="19" t="n">
        <v>0.153775095189367</v>
      </c>
      <c r="F13" s="19"/>
      <c r="G13" s="19" t="n">
        <v>0.173290851825147</v>
      </c>
      <c r="H13" s="19" t="n">
        <v>0</v>
      </c>
      <c r="I13" s="19" t="n">
        <v>0.0326435616854241</v>
      </c>
      <c r="J13" s="19" t="n">
        <v>0.219498079780595</v>
      </c>
      <c r="K13" s="19" t="n">
        <v>0.184674191109142</v>
      </c>
      <c r="L13" s="19" t="n">
        <v>0.140322102557693</v>
      </c>
      <c r="M13" s="19"/>
      <c r="N13" s="19" t="n">
        <v>0.101585036268457</v>
      </c>
      <c r="O13" s="19" t="n">
        <v>0.0398837022074441</v>
      </c>
      <c r="P13" s="19" t="n">
        <v>0.160240210126359</v>
      </c>
      <c r="Q13" s="19" t="n">
        <v>0.2221839968505</v>
      </c>
      <c r="R13" s="19"/>
      <c r="S13" s="19" t="n">
        <v>0.121363474364573</v>
      </c>
      <c r="T13" s="19" t="n">
        <v>0.202795078638946</v>
      </c>
      <c r="U13" s="19" t="n">
        <v>0.233415593651556</v>
      </c>
      <c r="V13" s="19" t="n">
        <v>0.0730705770150102</v>
      </c>
      <c r="W13" s="19" t="n">
        <v>0.146459226351028</v>
      </c>
      <c r="X13" s="19" t="n">
        <v>0.101103312040226</v>
      </c>
      <c r="Y13" s="19" t="n">
        <v>0.0844404937553164</v>
      </c>
      <c r="Z13" s="19" t="n">
        <v>0.179663639196458</v>
      </c>
      <c r="AA13" s="19" t="n">
        <v>0.0814385060140653</v>
      </c>
      <c r="AB13" s="19" t="n">
        <v>0.176573541654314</v>
      </c>
      <c r="AC13" s="19" t="n">
        <v>0.253031487683759</v>
      </c>
      <c r="AD13" s="19" t="n">
        <v>0</v>
      </c>
      <c r="AE13" s="19"/>
      <c r="AF13" s="19" t="n">
        <v>0.145254353050009</v>
      </c>
      <c r="AG13" s="19" t="n">
        <v>0.178767196168792</v>
      </c>
      <c r="AH13" s="19" t="n">
        <v>0.0431792669052756</v>
      </c>
      <c r="AI13" s="19"/>
      <c r="AJ13" s="19" t="n">
        <v>0.175213608698907</v>
      </c>
      <c r="AK13" s="19" t="n">
        <v>0.116618483371471</v>
      </c>
      <c r="AL13" s="19" t="n">
        <v>0.110743056252326</v>
      </c>
      <c r="AM13" s="19" t="n">
        <v>0</v>
      </c>
      <c r="AN13" s="19" t="n">
        <v>0.0872183816486712</v>
      </c>
      <c r="AO13" s="19"/>
      <c r="AP13" s="19" t="n">
        <v>0.160012883053539</v>
      </c>
      <c r="AQ13" s="19" t="n">
        <v>0.128181433650777</v>
      </c>
      <c r="AR13" s="19" t="n">
        <v>0.346289765813248</v>
      </c>
      <c r="AS13" s="19" t="n">
        <v>0</v>
      </c>
      <c r="AT13" s="19" t="n">
        <v>0.225905178671221</v>
      </c>
      <c r="AU13" s="19"/>
      <c r="AV13" s="19" t="n">
        <v>0.156491062309229</v>
      </c>
      <c r="AW13" s="19" t="n">
        <v>0.14359428644745</v>
      </c>
      <c r="AX13" s="19" t="n">
        <v>0.251903650098401</v>
      </c>
      <c r="AY13" s="19" t="n">
        <v>0.0396858600546966</v>
      </c>
      <c r="AZ13" s="19" t="n">
        <v>0.147620436366619</v>
      </c>
      <c r="BA13" s="19" t="n">
        <v>0.122952626700117</v>
      </c>
      <c r="BB13" s="19"/>
      <c r="BC13" s="19" t="n">
        <v>0.0948634478048882</v>
      </c>
      <c r="BD13" s="19" t="n">
        <v>0.175149917747991</v>
      </c>
      <c r="BE13" s="19" t="n">
        <v>0.102872010997722</v>
      </c>
      <c r="BF13" s="19" t="n">
        <v>0.154970691054655</v>
      </c>
      <c r="BG13" s="19" t="n">
        <v>0</v>
      </c>
    </row>
    <row r="14">
      <c r="B14" s="20" t="s">
        <v>598</v>
      </c>
      <c r="C14" s="19" t="n">
        <v>0.0256483512860338</v>
      </c>
      <c r="D14" s="19" t="n">
        <v>0.0155326126866125</v>
      </c>
      <c r="E14" s="19" t="n">
        <v>0.0379504737611317</v>
      </c>
      <c r="F14" s="19"/>
      <c r="G14" s="19" t="n">
        <v>0</v>
      </c>
      <c r="H14" s="19" t="n">
        <v>0.116458033514955</v>
      </c>
      <c r="I14" s="19" t="n">
        <v>0</v>
      </c>
      <c r="J14" s="19" t="n">
        <v>0.0402740559288354</v>
      </c>
      <c r="K14" s="19" t="n">
        <v>0.0319123776587281</v>
      </c>
      <c r="L14" s="19" t="n">
        <v>0</v>
      </c>
      <c r="M14" s="19"/>
      <c r="N14" s="19" t="n">
        <v>0.0769168531241951</v>
      </c>
      <c r="O14" s="19" t="n">
        <v>0</v>
      </c>
      <c r="P14" s="19" t="n">
        <v>0</v>
      </c>
      <c r="Q14" s="19" t="n">
        <v>0.0271967001574025</v>
      </c>
      <c r="R14" s="19"/>
      <c r="S14" s="19" t="n">
        <v>0.0828990416125777</v>
      </c>
      <c r="T14" s="19" t="n">
        <v>0</v>
      </c>
      <c r="U14" s="19" t="n">
        <v>0</v>
      </c>
      <c r="V14" s="19" t="n">
        <v>0</v>
      </c>
      <c r="W14" s="19" t="n">
        <v>0.139888866288837</v>
      </c>
      <c r="X14" s="19" t="n">
        <v>0</v>
      </c>
      <c r="Y14" s="19" t="n">
        <v>0</v>
      </c>
      <c r="Z14" s="19" t="n">
        <v>0</v>
      </c>
      <c r="AA14" s="19" t="n">
        <v>0</v>
      </c>
      <c r="AB14" s="19" t="n">
        <v>0.084083338970813</v>
      </c>
      <c r="AC14" s="19" t="n">
        <v>0</v>
      </c>
      <c r="AD14" s="19" t="n">
        <v>0</v>
      </c>
      <c r="AE14" s="19"/>
      <c r="AF14" s="19" t="n">
        <v>0.0185851168492352</v>
      </c>
      <c r="AG14" s="19" t="n">
        <v>0.0518886382604753</v>
      </c>
      <c r="AH14" s="19" t="n">
        <v>0</v>
      </c>
      <c r="AI14" s="19"/>
      <c r="AJ14" s="19" t="n">
        <v>0</v>
      </c>
      <c r="AK14" s="19" t="n">
        <v>0.101262583318385</v>
      </c>
      <c r="AL14" s="19" t="n">
        <v>0</v>
      </c>
      <c r="AM14" s="19" t="n">
        <v>0</v>
      </c>
      <c r="AN14" s="19" t="n">
        <v>0</v>
      </c>
      <c r="AO14" s="19"/>
      <c r="AP14" s="19" t="n">
        <v>0</v>
      </c>
      <c r="AQ14" s="19" t="n">
        <v>0.0860824410500731</v>
      </c>
      <c r="AR14" s="19" t="n">
        <v>0</v>
      </c>
      <c r="AS14" s="19" t="n">
        <v>0</v>
      </c>
      <c r="AT14" s="19" t="n">
        <v>0</v>
      </c>
      <c r="AU14" s="19"/>
      <c r="AV14" s="19" t="n">
        <v>0.0639368946028073</v>
      </c>
      <c r="AW14" s="19" t="n">
        <v>0</v>
      </c>
      <c r="AX14" s="19" t="n">
        <v>0.110836861884049</v>
      </c>
      <c r="AY14" s="19" t="n">
        <v>0</v>
      </c>
      <c r="AZ14" s="19" t="n">
        <v>0</v>
      </c>
      <c r="BA14" s="19" t="n">
        <v>0</v>
      </c>
      <c r="BB14" s="19"/>
      <c r="BC14" s="19" t="n">
        <v>0</v>
      </c>
      <c r="BD14" s="19" t="n">
        <v>0</v>
      </c>
      <c r="BE14" s="19" t="n">
        <v>0.0832203530599021</v>
      </c>
      <c r="BF14" s="19" t="n">
        <v>0</v>
      </c>
      <c r="BG14" s="19" t="n">
        <v>1</v>
      </c>
    </row>
    <row r="15">
      <c r="B15" s="20" t="s">
        <v>722</v>
      </c>
      <c r="C15" s="19" t="n">
        <v>0.147643590744542</v>
      </c>
      <c r="D15" s="19" t="n">
        <v>0.0997926679934836</v>
      </c>
      <c r="E15" s="19" t="n">
        <v>0.205836861205646</v>
      </c>
      <c r="F15" s="19"/>
      <c r="G15" s="19" t="n">
        <v>0</v>
      </c>
      <c r="H15" s="19" t="n">
        <v>0</v>
      </c>
      <c r="I15" s="19" t="n">
        <v>0.199188770607607</v>
      </c>
      <c r="J15" s="19" t="n">
        <v>0.0721953799331404</v>
      </c>
      <c r="K15" s="19" t="n">
        <v>0.186570757752977</v>
      </c>
      <c r="L15" s="19" t="n">
        <v>0.278570750791218</v>
      </c>
      <c r="M15" s="19"/>
      <c r="N15" s="19" t="n">
        <v>0.176660702797365</v>
      </c>
      <c r="O15" s="19" t="n">
        <v>0.0976465124610585</v>
      </c>
      <c r="P15" s="19" t="n">
        <v>0.194473011655618</v>
      </c>
      <c r="Q15" s="19" t="n">
        <v>0.109683128469061</v>
      </c>
      <c r="R15" s="19"/>
      <c r="S15" s="19" t="n">
        <v>0</v>
      </c>
      <c r="T15" s="19" t="n">
        <v>0.0473543131624924</v>
      </c>
      <c r="U15" s="19" t="n">
        <v>0.260915723911205</v>
      </c>
      <c r="V15" s="19" t="n">
        <v>0.217115347993775</v>
      </c>
      <c r="W15" s="19" t="n">
        <v>0.132157987391495</v>
      </c>
      <c r="X15" s="19" t="n">
        <v>0</v>
      </c>
      <c r="Y15" s="19" t="n">
        <v>0.348865011078131</v>
      </c>
      <c r="Z15" s="19" t="n">
        <v>0.191847255895399</v>
      </c>
      <c r="AA15" s="19" t="n">
        <v>0.178013759654221</v>
      </c>
      <c r="AB15" s="19" t="n">
        <v>0.270564354840507</v>
      </c>
      <c r="AC15" s="19" t="n">
        <v>0</v>
      </c>
      <c r="AD15" s="19" t="n">
        <v>0.678979653741416</v>
      </c>
      <c r="AE15" s="19"/>
      <c r="AF15" s="19" t="n">
        <v>0.194752143735488</v>
      </c>
      <c r="AG15" s="19" t="n">
        <v>0.15305875838412</v>
      </c>
      <c r="AH15" s="19" t="n">
        <v>0.0999558404632606</v>
      </c>
      <c r="AI15" s="19"/>
      <c r="AJ15" s="19" t="n">
        <v>0.140359685726946</v>
      </c>
      <c r="AK15" s="19" t="n">
        <v>0.0679957507186805</v>
      </c>
      <c r="AL15" s="19" t="n">
        <v>0.176728367519816</v>
      </c>
      <c r="AM15" s="19" t="n">
        <v>0.41252593873695</v>
      </c>
      <c r="AN15" s="19" t="n">
        <v>0.157669032824722</v>
      </c>
      <c r="AO15" s="19"/>
      <c r="AP15" s="19" t="n">
        <v>0.11671338890973</v>
      </c>
      <c r="AQ15" s="19" t="n">
        <v>0.0825493577588079</v>
      </c>
      <c r="AR15" s="19" t="n">
        <v>0.164692772109771</v>
      </c>
      <c r="AS15" s="19" t="n">
        <v>0.279088007765451</v>
      </c>
      <c r="AT15" s="19" t="n">
        <v>0.249040514199887</v>
      </c>
      <c r="AU15" s="19"/>
      <c r="AV15" s="19" t="n">
        <v>0.0690957091735697</v>
      </c>
      <c r="AW15" s="19" t="n">
        <v>0.0408202108687912</v>
      </c>
      <c r="AX15" s="19" t="n">
        <v>0.0757867953312538</v>
      </c>
      <c r="AY15" s="19" t="n">
        <v>0.228277234184436</v>
      </c>
      <c r="AZ15" s="19" t="n">
        <v>0.162738497609476</v>
      </c>
      <c r="BA15" s="19" t="n">
        <v>0.240479875722182</v>
      </c>
      <c r="BB15" s="19"/>
      <c r="BC15" s="19" t="n">
        <v>0.122776853953426</v>
      </c>
      <c r="BD15" s="19" t="n">
        <v>0.147326121036096</v>
      </c>
      <c r="BE15" s="19" t="n">
        <v>0.124255966851621</v>
      </c>
      <c r="BF15" s="19" t="n">
        <v>0.144331785277208</v>
      </c>
      <c r="BG15" s="19" t="n">
        <v>0</v>
      </c>
    </row>
    <row r="16">
      <c r="B16" s="20" t="s">
        <v>100</v>
      </c>
      <c r="C16" s="21" t="n">
        <v>0.051952733302749</v>
      </c>
      <c r="D16" s="21" t="n">
        <v>0.0192320579897359</v>
      </c>
      <c r="E16" s="21" t="n">
        <v>0.0917455523057653</v>
      </c>
      <c r="F16" s="21"/>
      <c r="G16" s="21" t="n">
        <v>0.200452536962001</v>
      </c>
      <c r="H16" s="21" t="n">
        <v>0</v>
      </c>
      <c r="I16" s="21" t="n">
        <v>0.0824748606947034</v>
      </c>
      <c r="J16" s="21" t="n">
        <v>0.0342165324628631</v>
      </c>
      <c r="K16" s="21" t="n">
        <v>0</v>
      </c>
      <c r="L16" s="21" t="n">
        <v>0.0479996063499023</v>
      </c>
      <c r="M16" s="21"/>
      <c r="N16" s="21" t="n">
        <v>0.0809142186076751</v>
      </c>
      <c r="O16" s="21" t="n">
        <v>0</v>
      </c>
      <c r="P16" s="21" t="n">
        <v>0.0576246214577933</v>
      </c>
      <c r="Q16" s="21" t="n">
        <v>0.0610046617383595</v>
      </c>
      <c r="R16" s="21"/>
      <c r="S16" s="21" t="n">
        <v>0</v>
      </c>
      <c r="T16" s="21" t="n">
        <v>0</v>
      </c>
      <c r="U16" s="21" t="n">
        <v>0.244752958526033</v>
      </c>
      <c r="V16" s="21" t="n">
        <v>0.0655209196044163</v>
      </c>
      <c r="W16" s="21" t="n">
        <v>0.147366282343392</v>
      </c>
      <c r="X16" s="21" t="n">
        <v>0.113480377638641</v>
      </c>
      <c r="Y16" s="21" t="n">
        <v>0</v>
      </c>
      <c r="Z16" s="21" t="n">
        <v>0</v>
      </c>
      <c r="AA16" s="21" t="n">
        <v>0.0788055456442942</v>
      </c>
      <c r="AB16" s="21" t="n">
        <v>0</v>
      </c>
      <c r="AC16" s="21" t="n">
        <v>0.125566826594431</v>
      </c>
      <c r="AD16" s="21" t="n">
        <v>0</v>
      </c>
      <c r="AE16" s="21"/>
      <c r="AF16" s="21" t="n">
        <v>0.0183213524906999</v>
      </c>
      <c r="AG16" s="21" t="n">
        <v>0.0248756758324525</v>
      </c>
      <c r="AH16" s="21" t="n">
        <v>0.0977940428291463</v>
      </c>
      <c r="AI16" s="21"/>
      <c r="AJ16" s="21" t="n">
        <v>0</v>
      </c>
      <c r="AK16" s="21" t="n">
        <v>0.0416678586274707</v>
      </c>
      <c r="AL16" s="21" t="n">
        <v>0.110465282732299</v>
      </c>
      <c r="AM16" s="21" t="n">
        <v>0</v>
      </c>
      <c r="AN16" s="21" t="n">
        <v>0.0491544127034456</v>
      </c>
      <c r="AO16" s="21"/>
      <c r="AP16" s="21" t="n">
        <v>0.0874200768618804</v>
      </c>
      <c r="AQ16" s="21" t="n">
        <v>0.0354214840905685</v>
      </c>
      <c r="AR16" s="21" t="n">
        <v>0</v>
      </c>
      <c r="AS16" s="21" t="n">
        <v>0</v>
      </c>
      <c r="AT16" s="21" t="n">
        <v>0</v>
      </c>
      <c r="AU16" s="21"/>
      <c r="AV16" s="21" t="n">
        <v>0</v>
      </c>
      <c r="AW16" s="21" t="n">
        <v>0.050590571681954</v>
      </c>
      <c r="AX16" s="21" t="n">
        <v>0</v>
      </c>
      <c r="AY16" s="21" t="n">
        <v>0</v>
      </c>
      <c r="AZ16" s="21" t="n">
        <v>0</v>
      </c>
      <c r="BA16" s="21" t="n">
        <v>0.250059241938358</v>
      </c>
      <c r="BB16" s="21"/>
      <c r="BC16" s="21" t="n">
        <v>0.026846923763557</v>
      </c>
      <c r="BD16" s="21" t="n">
        <v>0.0930170444894153</v>
      </c>
      <c r="BE16" s="21" t="n">
        <v>0.0451779493006207</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118</v>
      </c>
      <c r="D7" s="11" t="n">
        <v>65</v>
      </c>
      <c r="E7" s="11" t="n">
        <v>53</v>
      </c>
      <c r="F7" s="11"/>
      <c r="G7" s="11" t="n">
        <v>12</v>
      </c>
      <c r="H7" s="11" t="n">
        <v>10</v>
      </c>
      <c r="I7" s="11" t="n">
        <v>21</v>
      </c>
      <c r="J7" s="11" t="n">
        <v>27</v>
      </c>
      <c r="K7" s="11" t="n">
        <v>26</v>
      </c>
      <c r="L7" s="11" t="n">
        <v>22</v>
      </c>
      <c r="M7" s="11"/>
      <c r="N7" s="11" t="n">
        <v>29</v>
      </c>
      <c r="O7" s="11" t="n">
        <v>22</v>
      </c>
      <c r="P7" s="11" t="n">
        <v>35</v>
      </c>
      <c r="Q7" s="11" t="n">
        <v>32</v>
      </c>
      <c r="R7" s="11"/>
      <c r="S7" s="11" t="n">
        <v>15</v>
      </c>
      <c r="T7" s="11" t="n">
        <v>20</v>
      </c>
      <c r="U7" s="11" t="n">
        <v>4</v>
      </c>
      <c r="V7" s="11" t="n">
        <v>14</v>
      </c>
      <c r="W7" s="11" t="n">
        <v>7</v>
      </c>
      <c r="X7" s="11" t="n">
        <v>9</v>
      </c>
      <c r="Y7" s="11" t="n">
        <v>11</v>
      </c>
      <c r="Z7" s="11" t="n">
        <v>5</v>
      </c>
      <c r="AA7" s="11" t="n">
        <v>12</v>
      </c>
      <c r="AB7" s="11" t="n">
        <v>11</v>
      </c>
      <c r="AC7" s="11" t="n">
        <v>7</v>
      </c>
      <c r="AD7" s="11" t="n">
        <v>3</v>
      </c>
      <c r="AE7" s="11"/>
      <c r="AF7" s="11" t="n">
        <v>46</v>
      </c>
      <c r="AG7" s="11" t="n">
        <v>42</v>
      </c>
      <c r="AH7" s="11" t="n">
        <v>21</v>
      </c>
      <c r="AI7" s="11"/>
      <c r="AJ7" s="11" t="n">
        <v>33</v>
      </c>
      <c r="AK7" s="11" t="n">
        <v>31</v>
      </c>
      <c r="AL7" s="11" t="n">
        <v>9</v>
      </c>
      <c r="AM7" s="11" t="n">
        <v>5</v>
      </c>
      <c r="AN7" s="11" t="n">
        <v>21</v>
      </c>
      <c r="AO7" s="11"/>
      <c r="AP7" s="11" t="n">
        <v>24</v>
      </c>
      <c r="AQ7" s="11" t="n">
        <v>36</v>
      </c>
      <c r="AR7" s="11" t="n">
        <v>11</v>
      </c>
      <c r="AS7" s="11" t="n">
        <v>17</v>
      </c>
      <c r="AT7" s="11" t="n">
        <v>4</v>
      </c>
      <c r="AU7" s="11"/>
      <c r="AV7" s="11" t="n">
        <v>30</v>
      </c>
      <c r="AW7" s="11" t="n">
        <v>21</v>
      </c>
      <c r="AX7" s="11" t="n">
        <v>11</v>
      </c>
      <c r="AY7" s="11" t="n">
        <v>21</v>
      </c>
      <c r="AZ7" s="11" t="n">
        <v>6</v>
      </c>
      <c r="BA7" s="11" t="n">
        <v>16</v>
      </c>
      <c r="BB7" s="11"/>
      <c r="BC7" s="11" t="n">
        <v>31</v>
      </c>
      <c r="BD7" s="11" t="n">
        <v>33</v>
      </c>
      <c r="BE7" s="11" t="n">
        <v>25</v>
      </c>
      <c r="BF7" s="11" t="n">
        <v>13</v>
      </c>
      <c r="BG7" s="11" t="n">
        <v>1</v>
      </c>
    </row>
    <row r="8" ht="30" customHeight="1">
      <c r="B8" s="12" t="s">
        <v>20</v>
      </c>
      <c r="C8" s="12" t="n">
        <v>117</v>
      </c>
      <c r="D8" s="12" t="n">
        <v>64</v>
      </c>
      <c r="E8" s="12" t="n">
        <v>53</v>
      </c>
      <c r="F8" s="12"/>
      <c r="G8" s="12" t="n">
        <v>11</v>
      </c>
      <c r="H8" s="12" t="n">
        <v>10</v>
      </c>
      <c r="I8" s="12" t="n">
        <v>23</v>
      </c>
      <c r="J8" s="12" t="n">
        <v>25</v>
      </c>
      <c r="K8" s="12" t="n">
        <v>26</v>
      </c>
      <c r="L8" s="12" t="n">
        <v>22</v>
      </c>
      <c r="M8" s="12"/>
      <c r="N8" s="12" t="n">
        <v>28</v>
      </c>
      <c r="O8" s="12" t="n">
        <v>25</v>
      </c>
      <c r="P8" s="12" t="n">
        <v>34</v>
      </c>
      <c r="Q8" s="12" t="n">
        <v>31</v>
      </c>
      <c r="R8" s="12"/>
      <c r="S8" s="12" t="n">
        <v>14</v>
      </c>
      <c r="T8" s="12" t="n">
        <v>20</v>
      </c>
      <c r="U8" s="12" t="n">
        <v>4</v>
      </c>
      <c r="V8" s="12" t="n">
        <v>17</v>
      </c>
      <c r="W8" s="12" t="n">
        <v>7</v>
      </c>
      <c r="X8" s="12" t="n">
        <v>11</v>
      </c>
      <c r="Y8" s="12" t="n">
        <v>10</v>
      </c>
      <c r="Z8" s="12" t="n">
        <v>5</v>
      </c>
      <c r="AA8" s="12" t="n">
        <v>11</v>
      </c>
      <c r="AB8" s="12" t="n">
        <v>10</v>
      </c>
      <c r="AC8" s="12" t="n">
        <v>7</v>
      </c>
      <c r="AD8" s="12" t="n">
        <v>2</v>
      </c>
      <c r="AE8" s="12"/>
      <c r="AF8" s="12" t="n">
        <v>45</v>
      </c>
      <c r="AG8" s="12" t="n">
        <v>42</v>
      </c>
      <c r="AH8" s="12" t="n">
        <v>22</v>
      </c>
      <c r="AI8" s="12"/>
      <c r="AJ8" s="12" t="n">
        <v>33</v>
      </c>
      <c r="AK8" s="12" t="n">
        <v>30</v>
      </c>
      <c r="AL8" s="12" t="n">
        <v>9</v>
      </c>
      <c r="AM8" s="12" t="n">
        <v>5</v>
      </c>
      <c r="AN8" s="12" t="n">
        <v>22</v>
      </c>
      <c r="AO8" s="12"/>
      <c r="AP8" s="12" t="n">
        <v>24</v>
      </c>
      <c r="AQ8" s="12" t="n">
        <v>35</v>
      </c>
      <c r="AR8" s="12" t="n">
        <v>11</v>
      </c>
      <c r="AS8" s="12" t="n">
        <v>18</v>
      </c>
      <c r="AT8" s="12" t="n">
        <v>4</v>
      </c>
      <c r="AU8" s="12"/>
      <c r="AV8" s="12" t="n">
        <v>29</v>
      </c>
      <c r="AW8" s="12" t="n">
        <v>21</v>
      </c>
      <c r="AX8" s="12" t="n">
        <v>11</v>
      </c>
      <c r="AY8" s="12" t="n">
        <v>21</v>
      </c>
      <c r="AZ8" s="12" t="n">
        <v>7</v>
      </c>
      <c r="BA8" s="12" t="n">
        <v>16</v>
      </c>
      <c r="BB8" s="12"/>
      <c r="BC8" s="12" t="n">
        <v>32</v>
      </c>
      <c r="BD8" s="12" t="n">
        <v>33</v>
      </c>
      <c r="BE8" s="12" t="n">
        <v>24</v>
      </c>
      <c r="BF8" s="12" t="n">
        <v>13</v>
      </c>
      <c r="BG8" s="12" t="n">
        <v>1</v>
      </c>
    </row>
    <row r="9">
      <c r="B9" s="20" t="s">
        <v>725</v>
      </c>
      <c r="C9" s="19" t="n">
        <v>0.13284274477322</v>
      </c>
      <c r="D9" s="19" t="n">
        <v>0.0744430252333291</v>
      </c>
      <c r="E9" s="19" t="n">
        <v>0.203864795731733</v>
      </c>
      <c r="F9" s="19"/>
      <c r="G9" s="19" t="n">
        <v>0</v>
      </c>
      <c r="H9" s="19" t="n">
        <v>0</v>
      </c>
      <c r="I9" s="19" t="n">
        <v>0.0513756068599966</v>
      </c>
      <c r="J9" s="19" t="n">
        <v>0.0721953799331404</v>
      </c>
      <c r="K9" s="19" t="n">
        <v>0.24114435399944</v>
      </c>
      <c r="L9" s="19" t="n">
        <v>0.290766500330377</v>
      </c>
      <c r="M9" s="19"/>
      <c r="N9" s="19" t="n">
        <v>0.110264344480906</v>
      </c>
      <c r="O9" s="19" t="n">
        <v>0.041593527244802</v>
      </c>
      <c r="P9" s="19" t="n">
        <v>0.178229326327631</v>
      </c>
      <c r="Q9" s="19" t="n">
        <v>0.177795268095285</v>
      </c>
      <c r="R9" s="19"/>
      <c r="S9" s="19" t="n">
        <v>0</v>
      </c>
      <c r="T9" s="19" t="n">
        <v>0.0977928046427263</v>
      </c>
      <c r="U9" s="19" t="n">
        <v>0.233415593651556</v>
      </c>
      <c r="V9" s="19" t="n">
        <v>0.276714801114684</v>
      </c>
      <c r="W9" s="19" t="n">
        <v>0.132157987391495</v>
      </c>
      <c r="X9" s="19" t="n">
        <v>0</v>
      </c>
      <c r="Y9" s="19" t="n">
        <v>0.169093739849305</v>
      </c>
      <c r="Z9" s="19" t="n">
        <v>0</v>
      </c>
      <c r="AA9" s="19" t="n">
        <v>0.178013759654221</v>
      </c>
      <c r="AB9" s="19" t="n">
        <v>0</v>
      </c>
      <c r="AC9" s="19" t="n">
        <v>0.279190194571344</v>
      </c>
      <c r="AD9" s="19" t="n">
        <v>0.678979653741416</v>
      </c>
      <c r="AE9" s="19"/>
      <c r="AF9" s="19" t="n">
        <v>0.191648821485416</v>
      </c>
      <c r="AG9" s="19" t="n">
        <v>0.114313690239156</v>
      </c>
      <c r="AH9" s="19" t="n">
        <v>0.101273377570057</v>
      </c>
      <c r="AI9" s="19"/>
      <c r="AJ9" s="19" t="n">
        <v>0.235860482032176</v>
      </c>
      <c r="AK9" s="19" t="n">
        <v>0.0305299407344909</v>
      </c>
      <c r="AL9" s="19" t="n">
        <v>0</v>
      </c>
      <c r="AM9" s="19" t="n">
        <v>0.41252593873695</v>
      </c>
      <c r="AN9" s="19" t="n">
        <v>0.100070177841294</v>
      </c>
      <c r="AO9" s="19"/>
      <c r="AP9" s="19" t="n">
        <v>0.201495677184414</v>
      </c>
      <c r="AQ9" s="19" t="n">
        <v>0.0259532369945168</v>
      </c>
      <c r="AR9" s="19" t="n">
        <v>0.197573221702612</v>
      </c>
      <c r="AS9" s="19" t="n">
        <v>0.214025719802522</v>
      </c>
      <c r="AT9" s="19" t="n">
        <v>0.249040514199887</v>
      </c>
      <c r="AU9" s="19"/>
      <c r="AV9" s="19" t="n">
        <v>0</v>
      </c>
      <c r="AW9" s="19" t="n">
        <v>0.189152275528843</v>
      </c>
      <c r="AX9" s="19" t="n">
        <v>0</v>
      </c>
      <c r="AY9" s="19" t="n">
        <v>0.221059495390399</v>
      </c>
      <c r="AZ9" s="19" t="n">
        <v>0.162738497609476</v>
      </c>
      <c r="BA9" s="19" t="n">
        <v>0.184499825264154</v>
      </c>
      <c r="BB9" s="19"/>
      <c r="BC9" s="19" t="n">
        <v>0.150634346086643</v>
      </c>
      <c r="BD9" s="19" t="n">
        <v>0.182659084318173</v>
      </c>
      <c r="BE9" s="19" t="n">
        <v>0.0391335799426652</v>
      </c>
      <c r="BF9" s="19" t="n">
        <v>0.144331785277208</v>
      </c>
      <c r="BG9" s="19" t="n">
        <v>0</v>
      </c>
    </row>
    <row r="10">
      <c r="B10" s="20" t="s">
        <v>689</v>
      </c>
      <c r="C10" s="19" t="n">
        <v>0.0388345513899464</v>
      </c>
      <c r="D10" s="19" t="n">
        <v>0.0444460384656416</v>
      </c>
      <c r="E10" s="19" t="n">
        <v>0.0320102151742419</v>
      </c>
      <c r="F10" s="19"/>
      <c r="G10" s="19" t="n">
        <v>0</v>
      </c>
      <c r="H10" s="19" t="n">
        <v>0.0862593755723304</v>
      </c>
      <c r="I10" s="19" t="n">
        <v>0.0326435616854241</v>
      </c>
      <c r="J10" s="19" t="n">
        <v>0</v>
      </c>
      <c r="K10" s="19" t="n">
        <v>0.0361778092689437</v>
      </c>
      <c r="L10" s="19" t="n">
        <v>0.0912689170123714</v>
      </c>
      <c r="M10" s="19"/>
      <c r="N10" s="19" t="n">
        <v>0.0663963583164593</v>
      </c>
      <c r="O10" s="19" t="n">
        <v>0</v>
      </c>
      <c r="P10" s="19" t="n">
        <v>0.0259230180600137</v>
      </c>
      <c r="Q10" s="19" t="n">
        <v>0.0590257549522542</v>
      </c>
      <c r="R10" s="19"/>
      <c r="S10" s="19" t="n">
        <v>0.0614025443262127</v>
      </c>
      <c r="T10" s="19" t="n">
        <v>0</v>
      </c>
      <c r="U10" s="19" t="n">
        <v>0</v>
      </c>
      <c r="V10" s="19" t="n">
        <v>0</v>
      </c>
      <c r="W10" s="19" t="n">
        <v>0.146459226351028</v>
      </c>
      <c r="X10" s="19" t="n">
        <v>0</v>
      </c>
      <c r="Y10" s="19" t="n">
        <v>0.0937812453700666</v>
      </c>
      <c r="Z10" s="19" t="n">
        <v>0.191847255895399</v>
      </c>
      <c r="AA10" s="19" t="n">
        <v>0</v>
      </c>
      <c r="AB10" s="19" t="n">
        <v>0.0765060407212069</v>
      </c>
      <c r="AC10" s="19" t="n">
        <v>0</v>
      </c>
      <c r="AD10" s="19" t="n">
        <v>0</v>
      </c>
      <c r="AE10" s="19"/>
      <c r="AF10" s="19" t="n">
        <v>0.0379795078029816</v>
      </c>
      <c r="AG10" s="19" t="n">
        <v>0.0680904618362345</v>
      </c>
      <c r="AH10" s="19" t="n">
        <v>0</v>
      </c>
      <c r="AI10" s="19"/>
      <c r="AJ10" s="19" t="n">
        <v>0.0563116541634685</v>
      </c>
      <c r="AK10" s="19" t="n">
        <v>0.0293734133326747</v>
      </c>
      <c r="AL10" s="19" t="n">
        <v>0.110743056252326</v>
      </c>
      <c r="AM10" s="19" t="n">
        <v>0</v>
      </c>
      <c r="AN10" s="19" t="n">
        <v>0</v>
      </c>
      <c r="AO10" s="19"/>
      <c r="AP10" s="19" t="n">
        <v>0.0391219237614368</v>
      </c>
      <c r="AQ10" s="19" t="n">
        <v>0.0249700831125285</v>
      </c>
      <c r="AR10" s="19" t="n">
        <v>0.25865787628184</v>
      </c>
      <c r="AS10" s="19" t="n">
        <v>0</v>
      </c>
      <c r="AT10" s="19" t="n">
        <v>0</v>
      </c>
      <c r="AU10" s="19"/>
      <c r="AV10" s="19" t="n">
        <v>0.0304848738302876</v>
      </c>
      <c r="AW10" s="19" t="n">
        <v>0</v>
      </c>
      <c r="AX10" s="19" t="n">
        <v>0.169559390236023</v>
      </c>
      <c r="AY10" s="19" t="n">
        <v>0</v>
      </c>
      <c r="AZ10" s="19" t="n">
        <v>0</v>
      </c>
      <c r="BA10" s="19" t="n">
        <v>0.119015638939149</v>
      </c>
      <c r="BB10" s="19"/>
      <c r="BC10" s="19" t="n">
        <v>0</v>
      </c>
      <c r="BD10" s="19" t="n">
        <v>0.031309053885633</v>
      </c>
      <c r="BE10" s="19" t="n">
        <v>0.106468068712149</v>
      </c>
      <c r="BF10" s="19" t="n">
        <v>0</v>
      </c>
      <c r="BG10" s="19" t="n">
        <v>0</v>
      </c>
    </row>
    <row r="11">
      <c r="B11" s="20" t="s">
        <v>690</v>
      </c>
      <c r="C11" s="19" t="n">
        <v>0.0953171372232</v>
      </c>
      <c r="D11" s="19" t="n">
        <v>0.12223475586716</v>
      </c>
      <c r="E11" s="19" t="n">
        <v>0.0625816292776987</v>
      </c>
      <c r="F11" s="19"/>
      <c r="G11" s="19" t="n">
        <v>0.0536997765051642</v>
      </c>
      <c r="H11" s="19" t="n">
        <v>0.0940749998064262</v>
      </c>
      <c r="I11" s="19" t="n">
        <v>0.201497465801683</v>
      </c>
      <c r="J11" s="19" t="n">
        <v>0.0810083096842494</v>
      </c>
      <c r="K11" s="19" t="n">
        <v>0.0682836573966133</v>
      </c>
      <c r="L11" s="19" t="n">
        <v>0.0534432971380276</v>
      </c>
      <c r="M11" s="19"/>
      <c r="N11" s="19" t="n">
        <v>0.0869757867605131</v>
      </c>
      <c r="O11" s="19" t="n">
        <v>0.152507570271318</v>
      </c>
      <c r="P11" s="19" t="n">
        <v>0.122024953471428</v>
      </c>
      <c r="Q11" s="19" t="n">
        <v>0.0271967001574025</v>
      </c>
      <c r="R11" s="19"/>
      <c r="S11" s="19" t="n">
        <v>0.201438415594879</v>
      </c>
      <c r="T11" s="19" t="n">
        <v>0.105531799385033</v>
      </c>
      <c r="U11" s="19" t="n">
        <v>0</v>
      </c>
      <c r="V11" s="19" t="n">
        <v>0.069853993689326</v>
      </c>
      <c r="W11" s="19" t="n">
        <v>0</v>
      </c>
      <c r="X11" s="19" t="n">
        <v>0.125415187738989</v>
      </c>
      <c r="Y11" s="19" t="n">
        <v>0.0893800304729901</v>
      </c>
      <c r="Z11" s="19" t="n">
        <v>0.203767669920119</v>
      </c>
      <c r="AA11" s="19" t="n">
        <v>0</v>
      </c>
      <c r="AB11" s="19" t="n">
        <v>0.185516628669602</v>
      </c>
      <c r="AC11" s="19" t="n">
        <v>0</v>
      </c>
      <c r="AD11" s="19" t="n">
        <v>0</v>
      </c>
      <c r="AE11" s="19"/>
      <c r="AF11" s="19" t="n">
        <v>0.0814352948778602</v>
      </c>
      <c r="AG11" s="19" t="n">
        <v>0.0325943711789044</v>
      </c>
      <c r="AH11" s="19" t="n">
        <v>0.28162370428014</v>
      </c>
      <c r="AI11" s="19"/>
      <c r="AJ11" s="19" t="n">
        <v>0.129060002303107</v>
      </c>
      <c r="AK11" s="19" t="n">
        <v>0.0946629094637819</v>
      </c>
      <c r="AL11" s="19" t="n">
        <v>0</v>
      </c>
      <c r="AM11" s="19" t="n">
        <v>0</v>
      </c>
      <c r="AN11" s="19" t="n">
        <v>0.182970671841661</v>
      </c>
      <c r="AO11" s="19"/>
      <c r="AP11" s="19" t="n">
        <v>0.125524320891222</v>
      </c>
      <c r="AQ11" s="19" t="n">
        <v>0.0804721157263323</v>
      </c>
      <c r="AR11" s="19" t="n">
        <v>0</v>
      </c>
      <c r="AS11" s="19" t="n">
        <v>0.0740958331849241</v>
      </c>
      <c r="AT11" s="19" t="n">
        <v>0</v>
      </c>
      <c r="AU11" s="19"/>
      <c r="AV11" s="19" t="n">
        <v>0.0910637122219062</v>
      </c>
      <c r="AW11" s="19" t="n">
        <v>0.0888143088046897</v>
      </c>
      <c r="AX11" s="19" t="n">
        <v>0</v>
      </c>
      <c r="AY11" s="19" t="n">
        <v>0.0606059429047949</v>
      </c>
      <c r="AZ11" s="19" t="n">
        <v>0.199240287779241</v>
      </c>
      <c r="BA11" s="19" t="n">
        <v>0.123026247205532</v>
      </c>
      <c r="BB11" s="19"/>
      <c r="BC11" s="19" t="n">
        <v>0.0367436554171485</v>
      </c>
      <c r="BD11" s="19" t="n">
        <v>0.160211364927837</v>
      </c>
      <c r="BE11" s="19" t="n">
        <v>0.11651966476245</v>
      </c>
      <c r="BF11" s="19" t="n">
        <v>0.145967547354109</v>
      </c>
      <c r="BG11" s="19" t="n">
        <v>0</v>
      </c>
    </row>
    <row r="12">
      <c r="B12" s="20" t="s">
        <v>691</v>
      </c>
      <c r="C12" s="19" t="n">
        <v>0.260615241591377</v>
      </c>
      <c r="D12" s="19" t="n">
        <v>0.288247884369022</v>
      </c>
      <c r="E12" s="19" t="n">
        <v>0.227010166448307</v>
      </c>
      <c r="F12" s="19"/>
      <c r="G12" s="19" t="n">
        <v>0.267809137422906</v>
      </c>
      <c r="H12" s="19" t="n">
        <v>0.517537628138801</v>
      </c>
      <c r="I12" s="19" t="n">
        <v>0.0895658943714436</v>
      </c>
      <c r="J12" s="19" t="n">
        <v>0.338676110305589</v>
      </c>
      <c r="K12" s="19" t="n">
        <v>0.162700964624742</v>
      </c>
      <c r="L12" s="19" t="n">
        <v>0.347416770069266</v>
      </c>
      <c r="M12" s="19"/>
      <c r="N12" s="19" t="n">
        <v>0.263277634519193</v>
      </c>
      <c r="O12" s="19" t="n">
        <v>0.237740339535891</v>
      </c>
      <c r="P12" s="19" t="n">
        <v>0.287449972676042</v>
      </c>
      <c r="Q12" s="19" t="n">
        <v>0.247126316993938</v>
      </c>
      <c r="R12" s="19"/>
      <c r="S12" s="19" t="n">
        <v>0.283073261152997</v>
      </c>
      <c r="T12" s="19" t="n">
        <v>0.410685585303209</v>
      </c>
      <c r="U12" s="19" t="n">
        <v>0</v>
      </c>
      <c r="V12" s="19" t="n">
        <v>0.203005755487992</v>
      </c>
      <c r="W12" s="19" t="n">
        <v>0.270658256157263</v>
      </c>
      <c r="X12" s="19" t="n">
        <v>0.366417897769619</v>
      </c>
      <c r="Y12" s="19" t="n">
        <v>0.211994779497637</v>
      </c>
      <c r="Z12" s="19" t="n">
        <v>0.209132982110488</v>
      </c>
      <c r="AA12" s="19" t="n">
        <v>0.40557399879797</v>
      </c>
      <c r="AB12" s="19" t="n">
        <v>0.171648813794194</v>
      </c>
      <c r="AC12" s="19" t="n">
        <v>0</v>
      </c>
      <c r="AD12" s="19" t="n">
        <v>0</v>
      </c>
      <c r="AE12" s="19"/>
      <c r="AF12" s="19" t="n">
        <v>0.303179203454211</v>
      </c>
      <c r="AG12" s="19" t="n">
        <v>0.217291714632309</v>
      </c>
      <c r="AH12" s="19" t="n">
        <v>0.267225391620324</v>
      </c>
      <c r="AI12" s="19"/>
      <c r="AJ12" s="19" t="n">
        <v>0.296974416743862</v>
      </c>
      <c r="AK12" s="19" t="n">
        <v>0.33546676235046</v>
      </c>
      <c r="AL12" s="19" t="n">
        <v>0.311068045424511</v>
      </c>
      <c r="AM12" s="19" t="n">
        <v>0</v>
      </c>
      <c r="AN12" s="19" t="n">
        <v>0.168399950678629</v>
      </c>
      <c r="AO12" s="19"/>
      <c r="AP12" s="19" t="n">
        <v>0.273115465726699</v>
      </c>
      <c r="AQ12" s="19" t="n">
        <v>0.338631721195711</v>
      </c>
      <c r="AR12" s="19" t="n">
        <v>0.288386165528852</v>
      </c>
      <c r="AS12" s="19" t="n">
        <v>0.259444416056517</v>
      </c>
      <c r="AT12" s="19" t="n">
        <v>0.225905178671221</v>
      </c>
      <c r="AU12" s="19"/>
      <c r="AV12" s="19" t="n">
        <v>0.41342054205678</v>
      </c>
      <c r="AW12" s="19" t="n">
        <v>0.31474058199507</v>
      </c>
      <c r="AX12" s="19" t="n">
        <v>0.383533813626579</v>
      </c>
      <c r="AY12" s="19" t="n">
        <v>0.164669082973048</v>
      </c>
      <c r="AZ12" s="19" t="n">
        <v>0.147620436366619</v>
      </c>
      <c r="BA12" s="19" t="n">
        <v>0.0525715665111831</v>
      </c>
      <c r="BB12" s="19"/>
      <c r="BC12" s="19" t="n">
        <v>0.335910081885104</v>
      </c>
      <c r="BD12" s="19" t="n">
        <v>0.221815628033694</v>
      </c>
      <c r="BE12" s="19" t="n">
        <v>0.260256276084169</v>
      </c>
      <c r="BF12" s="19" t="n">
        <v>0.252187589348352</v>
      </c>
      <c r="BG12" s="19" t="n">
        <v>0</v>
      </c>
    </row>
    <row r="13">
      <c r="B13" s="20" t="s">
        <v>692</v>
      </c>
      <c r="C13" s="19" t="n">
        <v>0.130173377111898</v>
      </c>
      <c r="D13" s="19" t="n">
        <v>0.136118910332535</v>
      </c>
      <c r="E13" s="19" t="n">
        <v>0.122942795069749</v>
      </c>
      <c r="F13" s="19"/>
      <c r="G13" s="19" t="n">
        <v>0.357710231889633</v>
      </c>
      <c r="H13" s="19" t="n">
        <v>0.116458033514955</v>
      </c>
      <c r="I13" s="19" t="n">
        <v>0.122714035755314</v>
      </c>
      <c r="J13" s="19" t="n">
        <v>0.167499812614862</v>
      </c>
      <c r="K13" s="19" t="n">
        <v>0.0769853246267182</v>
      </c>
      <c r="L13" s="19" t="n">
        <v>0.0459637150656975</v>
      </c>
      <c r="M13" s="19"/>
      <c r="N13" s="19" t="n">
        <v>0.226232095190328</v>
      </c>
      <c r="O13" s="19" t="n">
        <v>0.0802317740688832</v>
      </c>
      <c r="P13" s="19" t="n">
        <v>0.113446718893586</v>
      </c>
      <c r="Q13" s="19" t="n">
        <v>0.10006633115007</v>
      </c>
      <c r="R13" s="19"/>
      <c r="S13" s="19" t="n">
        <v>0.185861495092405</v>
      </c>
      <c r="T13" s="19" t="n">
        <v>0.136182480991276</v>
      </c>
      <c r="U13" s="19" t="n">
        <v>0</v>
      </c>
      <c r="V13" s="19" t="n">
        <v>0.0681384476178611</v>
      </c>
      <c r="W13" s="19" t="n">
        <v>0.163469381467985</v>
      </c>
      <c r="X13" s="19" t="n">
        <v>0.214583689678867</v>
      </c>
      <c r="Y13" s="19" t="n">
        <v>0</v>
      </c>
      <c r="Z13" s="19" t="n">
        <v>0.179663639196458</v>
      </c>
      <c r="AA13" s="19" t="n">
        <v>0</v>
      </c>
      <c r="AB13" s="19" t="n">
        <v>0.179657651419392</v>
      </c>
      <c r="AC13" s="19" t="n">
        <v>0.409835762418912</v>
      </c>
      <c r="AD13" s="19" t="n">
        <v>0</v>
      </c>
      <c r="AE13" s="19"/>
      <c r="AF13" s="19" t="n">
        <v>0.0770432907536328</v>
      </c>
      <c r="AG13" s="19" t="n">
        <v>0.156506185263723</v>
      </c>
      <c r="AH13" s="19" t="n">
        <v>0.0532990174123522</v>
      </c>
      <c r="AI13" s="19"/>
      <c r="AJ13" s="19" t="n">
        <v>0.105075397493062</v>
      </c>
      <c r="AK13" s="19" t="n">
        <v>0.160301277277607</v>
      </c>
      <c r="AL13" s="19" t="n">
        <v>0</v>
      </c>
      <c r="AM13" s="19" t="n">
        <v>0</v>
      </c>
      <c r="AN13" s="19" t="n">
        <v>0.177723918283505</v>
      </c>
      <c r="AO13" s="19"/>
      <c r="AP13" s="19" t="n">
        <v>0.151179042590214</v>
      </c>
      <c r="AQ13" s="19" t="n">
        <v>0.147753147040403</v>
      </c>
      <c r="AR13" s="19" t="n">
        <v>0</v>
      </c>
      <c r="AS13" s="19" t="n">
        <v>0.101999687903201</v>
      </c>
      <c r="AT13" s="19" t="n">
        <v>0</v>
      </c>
      <c r="AU13" s="19"/>
      <c r="AV13" s="19" t="n">
        <v>0.117424877420487</v>
      </c>
      <c r="AW13" s="19" t="n">
        <v>0.133414093680701</v>
      </c>
      <c r="AX13" s="19" t="n">
        <v>0.110836861884049</v>
      </c>
      <c r="AY13" s="19" t="n">
        <v>0.177693844903253</v>
      </c>
      <c r="AZ13" s="19" t="n">
        <v>0</v>
      </c>
      <c r="BA13" s="19" t="n">
        <v>0.130190479300614</v>
      </c>
      <c r="BB13" s="19"/>
      <c r="BC13" s="19" t="n">
        <v>0.0617716568467407</v>
      </c>
      <c r="BD13" s="19" t="n">
        <v>0.20314085163365</v>
      </c>
      <c r="BE13" s="19" t="n">
        <v>0.146707078780583</v>
      </c>
      <c r="BF13" s="19" t="n">
        <v>0.0870670515654989</v>
      </c>
      <c r="BG13" s="19" t="n">
        <v>0</v>
      </c>
    </row>
    <row r="14">
      <c r="B14" s="20" t="s">
        <v>598</v>
      </c>
      <c r="C14" s="19" t="n">
        <v>0.135912106059716</v>
      </c>
      <c r="D14" s="19" t="n">
        <v>0.183437809911609</v>
      </c>
      <c r="E14" s="19" t="n">
        <v>0.0781143462861827</v>
      </c>
      <c r="F14" s="19"/>
      <c r="G14" s="19" t="n">
        <v>0.0767982972629737</v>
      </c>
      <c r="H14" s="19" t="n">
        <v>0.0915949631610611</v>
      </c>
      <c r="I14" s="19" t="n">
        <v>0.149633034245803</v>
      </c>
      <c r="J14" s="19" t="n">
        <v>0.187969014724825</v>
      </c>
      <c r="K14" s="19" t="n">
        <v>0.230849262231425</v>
      </c>
      <c r="L14" s="19" t="n">
        <v>0</v>
      </c>
      <c r="M14" s="19"/>
      <c r="N14" s="19" t="n">
        <v>0.140737953157512</v>
      </c>
      <c r="O14" s="19" t="n">
        <v>0.133054809393403</v>
      </c>
      <c r="P14" s="19" t="n">
        <v>0.0783512657801527</v>
      </c>
      <c r="Q14" s="19" t="n">
        <v>0.19721323708505</v>
      </c>
      <c r="R14" s="19"/>
      <c r="S14" s="19" t="n">
        <v>0.0738000829112048</v>
      </c>
      <c r="T14" s="19" t="n">
        <v>0.144634224270147</v>
      </c>
      <c r="U14" s="19" t="n">
        <v>0</v>
      </c>
      <c r="V14" s="19" t="n">
        <v>0.0889467607426529</v>
      </c>
      <c r="W14" s="19" t="n">
        <v>0</v>
      </c>
      <c r="X14" s="19" t="n">
        <v>0.293583224812525</v>
      </c>
      <c r="Y14" s="19" t="n">
        <v>0.349760178951241</v>
      </c>
      <c r="Z14" s="19" t="n">
        <v>0</v>
      </c>
      <c r="AA14" s="19" t="n">
        <v>0.165385546917017</v>
      </c>
      <c r="AB14" s="19" t="n">
        <v>0.093683647822492</v>
      </c>
      <c r="AC14" s="19" t="n">
        <v>0.179045780017815</v>
      </c>
      <c r="AD14" s="19" t="n">
        <v>0</v>
      </c>
      <c r="AE14" s="19"/>
      <c r="AF14" s="19" t="n">
        <v>0.17262503264091</v>
      </c>
      <c r="AG14" s="19" t="n">
        <v>0.142683587459044</v>
      </c>
      <c r="AH14" s="19" t="n">
        <v>0.102153536613188</v>
      </c>
      <c r="AI14" s="19"/>
      <c r="AJ14" s="19" t="n">
        <v>0.0831302898424689</v>
      </c>
      <c r="AK14" s="19" t="n">
        <v>0.144805075872369</v>
      </c>
      <c r="AL14" s="19" t="n">
        <v>0.123502069876634</v>
      </c>
      <c r="AM14" s="19" t="n">
        <v>0.410118690503841</v>
      </c>
      <c r="AN14" s="19" t="n">
        <v>0.217186419527563</v>
      </c>
      <c r="AO14" s="19"/>
      <c r="AP14" s="19" t="n">
        <v>0.0826925407011486</v>
      </c>
      <c r="AQ14" s="19" t="n">
        <v>0.145745803944768</v>
      </c>
      <c r="AR14" s="19" t="n">
        <v>0</v>
      </c>
      <c r="AS14" s="19" t="n">
        <v>0.178252254207926</v>
      </c>
      <c r="AT14" s="19" t="n">
        <v>0</v>
      </c>
      <c r="AU14" s="19"/>
      <c r="AV14" s="19" t="n">
        <v>0.171839781998124</v>
      </c>
      <c r="AW14" s="19" t="n">
        <v>0.177824555881054</v>
      </c>
      <c r="AX14" s="19" t="n">
        <v>0.0812104084193226</v>
      </c>
      <c r="AY14" s="19" t="n">
        <v>0.145799641853202</v>
      </c>
      <c r="AZ14" s="19" t="n">
        <v>0</v>
      </c>
      <c r="BA14" s="19" t="n">
        <v>0.0695388307757275</v>
      </c>
      <c r="BB14" s="19"/>
      <c r="BC14" s="19" t="n">
        <v>0.178561913031277</v>
      </c>
      <c r="BD14" s="19" t="n">
        <v>0.0877238422988479</v>
      </c>
      <c r="BE14" s="19" t="n">
        <v>0.0691618754402506</v>
      </c>
      <c r="BF14" s="19" t="n">
        <v>0.227409447903174</v>
      </c>
      <c r="BG14" s="19" t="n">
        <v>0</v>
      </c>
    </row>
    <row r="15">
      <c r="B15" s="20" t="s">
        <v>726</v>
      </c>
      <c r="C15" s="19" t="n">
        <v>0.144985380790891</v>
      </c>
      <c r="D15" s="19" t="n">
        <v>0.129013620843871</v>
      </c>
      <c r="E15" s="19" t="n">
        <v>0.164409226620829</v>
      </c>
      <c r="F15" s="19"/>
      <c r="G15" s="19" t="n">
        <v>0.151835191272341</v>
      </c>
      <c r="H15" s="19" t="n">
        <v>0.0940749998064262</v>
      </c>
      <c r="I15" s="19" t="n">
        <v>0.244126003489652</v>
      </c>
      <c r="J15" s="19" t="n">
        <v>0.0831756688905984</v>
      </c>
      <c r="K15" s="19" t="n">
        <v>0.150805366084881</v>
      </c>
      <c r="L15" s="19" t="n">
        <v>0.123141194034358</v>
      </c>
      <c r="M15" s="19"/>
      <c r="N15" s="19" t="n">
        <v>0.0689198299534944</v>
      </c>
      <c r="O15" s="19" t="n">
        <v>0.354871979485703</v>
      </c>
      <c r="P15" s="19" t="n">
        <v>0.085397173152334</v>
      </c>
      <c r="Q15" s="19" t="n">
        <v>0.110885222998884</v>
      </c>
      <c r="R15" s="19"/>
      <c r="S15" s="19" t="n">
        <v>0.132835843864435</v>
      </c>
      <c r="T15" s="19" t="n">
        <v>0.105173105407609</v>
      </c>
      <c r="U15" s="19" t="n">
        <v>0.521831447822411</v>
      </c>
      <c r="V15" s="19" t="n">
        <v>0.142506655165643</v>
      </c>
      <c r="W15" s="19" t="n">
        <v>0.139888866288837</v>
      </c>
      <c r="X15" s="19" t="n">
        <v>0</v>
      </c>
      <c r="Y15" s="19" t="n">
        <v>0.0859900258587603</v>
      </c>
      <c r="Z15" s="19" t="n">
        <v>0.215588452877536</v>
      </c>
      <c r="AA15" s="19" t="n">
        <v>0.172221148986498</v>
      </c>
      <c r="AB15" s="19" t="n">
        <v>0.292987217573113</v>
      </c>
      <c r="AC15" s="19" t="n">
        <v>0</v>
      </c>
      <c r="AD15" s="19" t="n">
        <v>0.321020346258584</v>
      </c>
      <c r="AE15" s="19"/>
      <c r="AF15" s="19" t="n">
        <v>0.136088848984989</v>
      </c>
      <c r="AG15" s="19" t="n">
        <v>0.168472061239368</v>
      </c>
      <c r="AH15" s="19" t="n">
        <v>0.0966309296747932</v>
      </c>
      <c r="AI15" s="19"/>
      <c r="AJ15" s="19" t="n">
        <v>0.0935877574218552</v>
      </c>
      <c r="AK15" s="19" t="n">
        <v>0.175908191861734</v>
      </c>
      <c r="AL15" s="19" t="n">
        <v>0.194009883294572</v>
      </c>
      <c r="AM15" s="19" t="n">
        <v>0.177355370759209</v>
      </c>
      <c r="AN15" s="19" t="n">
        <v>0.104494449123903</v>
      </c>
      <c r="AO15" s="19"/>
      <c r="AP15" s="19" t="n">
        <v>0.0394509522829851</v>
      </c>
      <c r="AQ15" s="19" t="n">
        <v>0.211861683900811</v>
      </c>
      <c r="AR15" s="19" t="n">
        <v>0.172869429013462</v>
      </c>
      <c r="AS15" s="19" t="n">
        <v>0.17218208884491</v>
      </c>
      <c r="AT15" s="19" t="n">
        <v>0.208632076137313</v>
      </c>
      <c r="AU15" s="19"/>
      <c r="AV15" s="19" t="n">
        <v>0.145718252488758</v>
      </c>
      <c r="AW15" s="19" t="n">
        <v>0.045463612427689</v>
      </c>
      <c r="AX15" s="19" t="n">
        <v>0.172515265971648</v>
      </c>
      <c r="AY15" s="19" t="n">
        <v>0.230171991975303</v>
      </c>
      <c r="AZ15" s="19" t="n">
        <v>0.283630893243234</v>
      </c>
      <c r="BA15" s="19" t="n">
        <v>0.201288649365897</v>
      </c>
      <c r="BB15" s="19"/>
      <c r="BC15" s="19" t="n">
        <v>0.164656404980144</v>
      </c>
      <c r="BD15" s="19" t="n">
        <v>0.0554564059966016</v>
      </c>
      <c r="BE15" s="19" t="n">
        <v>0.216575506977111</v>
      </c>
      <c r="BF15" s="19" t="n">
        <v>0.0751329390625019</v>
      </c>
      <c r="BG15" s="19" t="n">
        <v>1</v>
      </c>
    </row>
    <row r="16">
      <c r="B16" s="20" t="s">
        <v>100</v>
      </c>
      <c r="C16" s="21" t="n">
        <v>0.0613194610597512</v>
      </c>
      <c r="D16" s="21" t="n">
        <v>0.0220579549768327</v>
      </c>
      <c r="E16" s="21" t="n">
        <v>0.109066825391259</v>
      </c>
      <c r="F16" s="21"/>
      <c r="G16" s="21" t="n">
        <v>0.0921473656469813</v>
      </c>
      <c r="H16" s="21" t="n">
        <v>0</v>
      </c>
      <c r="I16" s="21" t="n">
        <v>0.108444397790683</v>
      </c>
      <c r="J16" s="21" t="n">
        <v>0.0694757038467355</v>
      </c>
      <c r="K16" s="21" t="n">
        <v>0.0330532617672378</v>
      </c>
      <c r="L16" s="21" t="n">
        <v>0.0479996063499023</v>
      </c>
      <c r="M16" s="21"/>
      <c r="N16" s="21" t="n">
        <v>0.0371959976215947</v>
      </c>
      <c r="O16" s="21" t="n">
        <v>0</v>
      </c>
      <c r="P16" s="21" t="n">
        <v>0.109177571638812</v>
      </c>
      <c r="Q16" s="21" t="n">
        <v>0.0806911685671161</v>
      </c>
      <c r="R16" s="21"/>
      <c r="S16" s="21" t="n">
        <v>0.0615883570578658</v>
      </c>
      <c r="T16" s="21" t="n">
        <v>0</v>
      </c>
      <c r="U16" s="21" t="n">
        <v>0.244752958526033</v>
      </c>
      <c r="V16" s="21" t="n">
        <v>0.150833586181841</v>
      </c>
      <c r="W16" s="21" t="n">
        <v>0.147366282343392</v>
      </c>
      <c r="X16" s="21" t="n">
        <v>0</v>
      </c>
      <c r="Y16" s="21" t="n">
        <v>0</v>
      </c>
      <c r="Z16" s="21" t="n">
        <v>0</v>
      </c>
      <c r="AA16" s="21" t="n">
        <v>0.0788055456442942</v>
      </c>
      <c r="AB16" s="21" t="n">
        <v>0</v>
      </c>
      <c r="AC16" s="21" t="n">
        <v>0.131928262991929</v>
      </c>
      <c r="AD16" s="21" t="n">
        <v>0</v>
      </c>
      <c r="AE16" s="21"/>
      <c r="AF16" s="21" t="n">
        <v>0</v>
      </c>
      <c r="AG16" s="21" t="n">
        <v>0.100047928151261</v>
      </c>
      <c r="AH16" s="21" t="n">
        <v>0.0977940428291463</v>
      </c>
      <c r="AI16" s="21"/>
      <c r="AJ16" s="21" t="n">
        <v>0</v>
      </c>
      <c r="AK16" s="21" t="n">
        <v>0.0289524291068824</v>
      </c>
      <c r="AL16" s="21" t="n">
        <v>0.260676945151957</v>
      </c>
      <c r="AM16" s="21" t="n">
        <v>0</v>
      </c>
      <c r="AN16" s="21" t="n">
        <v>0.0491544127034456</v>
      </c>
      <c r="AO16" s="21"/>
      <c r="AP16" s="21" t="n">
        <v>0.0874200768618804</v>
      </c>
      <c r="AQ16" s="21" t="n">
        <v>0.0246122080849298</v>
      </c>
      <c r="AR16" s="21" t="n">
        <v>0.0825133074732337</v>
      </c>
      <c r="AS16" s="21" t="n">
        <v>0</v>
      </c>
      <c r="AT16" s="21" t="n">
        <v>0.316422230991578</v>
      </c>
      <c r="AU16" s="21"/>
      <c r="AV16" s="21" t="n">
        <v>0.030047959983658</v>
      </c>
      <c r="AW16" s="21" t="n">
        <v>0.050590571681954</v>
      </c>
      <c r="AX16" s="21" t="n">
        <v>0.0823442598623776</v>
      </c>
      <c r="AY16" s="21" t="n">
        <v>0</v>
      </c>
      <c r="AZ16" s="21" t="n">
        <v>0.206769885001431</v>
      </c>
      <c r="BA16" s="21" t="n">
        <v>0.119868762637744</v>
      </c>
      <c r="BB16" s="21"/>
      <c r="BC16" s="21" t="n">
        <v>0.0717219417529433</v>
      </c>
      <c r="BD16" s="21" t="n">
        <v>0.0576837689055626</v>
      </c>
      <c r="BE16" s="21" t="n">
        <v>0.0451779493006207</v>
      </c>
      <c r="BF16" s="21" t="n">
        <v>0.0679036394891559</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114</v>
      </c>
      <c r="D7" s="11" t="n">
        <v>62</v>
      </c>
      <c r="E7" s="11" t="n">
        <v>52</v>
      </c>
      <c r="F7" s="11"/>
      <c r="G7" s="11" t="n">
        <v>16</v>
      </c>
      <c r="H7" s="11" t="n">
        <v>17</v>
      </c>
      <c r="I7" s="11" t="n">
        <v>18</v>
      </c>
      <c r="J7" s="11" t="n">
        <v>17</v>
      </c>
      <c r="K7" s="11" t="n">
        <v>20</v>
      </c>
      <c r="L7" s="11" t="n">
        <v>26</v>
      </c>
      <c r="M7" s="11"/>
      <c r="N7" s="11" t="n">
        <v>29</v>
      </c>
      <c r="O7" s="11" t="n">
        <v>24</v>
      </c>
      <c r="P7" s="11" t="n">
        <v>25</v>
      </c>
      <c r="Q7" s="11" t="n">
        <v>36</v>
      </c>
      <c r="R7" s="11"/>
      <c r="S7" s="11" t="n">
        <v>16</v>
      </c>
      <c r="T7" s="11" t="n">
        <v>22</v>
      </c>
      <c r="U7" s="11" t="n">
        <v>9</v>
      </c>
      <c r="V7" s="11" t="n">
        <v>11</v>
      </c>
      <c r="W7" s="11" t="n">
        <v>4</v>
      </c>
      <c r="X7" s="11" t="n">
        <v>10</v>
      </c>
      <c r="Y7" s="11" t="n">
        <v>5</v>
      </c>
      <c r="Z7" s="11" t="n">
        <v>4</v>
      </c>
      <c r="AA7" s="11" t="n">
        <v>9</v>
      </c>
      <c r="AB7" s="11" t="n">
        <v>9</v>
      </c>
      <c r="AC7" s="11" t="n">
        <v>8</v>
      </c>
      <c r="AD7" s="11" t="n">
        <v>7</v>
      </c>
      <c r="AE7" s="11"/>
      <c r="AF7" s="11" t="n">
        <v>38</v>
      </c>
      <c r="AG7" s="11" t="n">
        <v>49</v>
      </c>
      <c r="AH7" s="11" t="n">
        <v>17</v>
      </c>
      <c r="AI7" s="11"/>
      <c r="AJ7" s="11" t="n">
        <v>34</v>
      </c>
      <c r="AK7" s="11" t="n">
        <v>34</v>
      </c>
      <c r="AL7" s="11" t="n">
        <v>5</v>
      </c>
      <c r="AM7" s="11" t="n">
        <v>2</v>
      </c>
      <c r="AN7" s="11" t="n">
        <v>14</v>
      </c>
      <c r="AO7" s="11"/>
      <c r="AP7" s="11" t="n">
        <v>22</v>
      </c>
      <c r="AQ7" s="11" t="n">
        <v>37</v>
      </c>
      <c r="AR7" s="11" t="n">
        <v>10</v>
      </c>
      <c r="AS7" s="11" t="n">
        <v>16</v>
      </c>
      <c r="AT7" s="11" t="n">
        <v>4</v>
      </c>
      <c r="AU7" s="11"/>
      <c r="AV7" s="11" t="n">
        <v>32</v>
      </c>
      <c r="AW7" s="11" t="n">
        <v>20</v>
      </c>
      <c r="AX7" s="11" t="n">
        <v>9</v>
      </c>
      <c r="AY7" s="11" t="n">
        <v>19</v>
      </c>
      <c r="AZ7" s="11" t="n">
        <v>5</v>
      </c>
      <c r="BA7" s="11" t="n">
        <v>10</v>
      </c>
      <c r="BB7" s="11"/>
      <c r="BC7" s="11" t="n">
        <v>31</v>
      </c>
      <c r="BD7" s="11" t="n">
        <v>24</v>
      </c>
      <c r="BE7" s="11" t="n">
        <v>32</v>
      </c>
      <c r="BF7" s="11" t="n">
        <v>12</v>
      </c>
      <c r="BG7" s="11" t="n">
        <v>1</v>
      </c>
    </row>
    <row r="8" ht="30" customHeight="1">
      <c r="B8" s="12" t="s">
        <v>20</v>
      </c>
      <c r="C8" s="12" t="n">
        <v>115</v>
      </c>
      <c r="D8" s="12" t="n">
        <v>63</v>
      </c>
      <c r="E8" s="12" t="n">
        <v>52</v>
      </c>
      <c r="F8" s="12"/>
      <c r="G8" s="12" t="n">
        <v>16</v>
      </c>
      <c r="H8" s="12" t="n">
        <v>17</v>
      </c>
      <c r="I8" s="12" t="n">
        <v>19</v>
      </c>
      <c r="J8" s="12" t="n">
        <v>17</v>
      </c>
      <c r="K8" s="12" t="n">
        <v>20</v>
      </c>
      <c r="L8" s="12" t="n">
        <v>25</v>
      </c>
      <c r="M8" s="12"/>
      <c r="N8" s="12" t="n">
        <v>28</v>
      </c>
      <c r="O8" s="12" t="n">
        <v>27</v>
      </c>
      <c r="P8" s="12" t="n">
        <v>25</v>
      </c>
      <c r="Q8" s="12" t="n">
        <v>35</v>
      </c>
      <c r="R8" s="12"/>
      <c r="S8" s="12" t="n">
        <v>15</v>
      </c>
      <c r="T8" s="12" t="n">
        <v>22</v>
      </c>
      <c r="U8" s="12" t="n">
        <v>9</v>
      </c>
      <c r="V8" s="12" t="n">
        <v>14</v>
      </c>
      <c r="W8" s="12" t="n">
        <v>5</v>
      </c>
      <c r="X8" s="12" t="n">
        <v>12</v>
      </c>
      <c r="Y8" s="12" t="n">
        <v>5</v>
      </c>
      <c r="Z8" s="12" t="n">
        <v>3</v>
      </c>
      <c r="AA8" s="12" t="n">
        <v>8</v>
      </c>
      <c r="AB8" s="12" t="n">
        <v>8</v>
      </c>
      <c r="AC8" s="12" t="n">
        <v>7</v>
      </c>
      <c r="AD8" s="12" t="n">
        <v>6</v>
      </c>
      <c r="AE8" s="12"/>
      <c r="AF8" s="12" t="n">
        <v>38</v>
      </c>
      <c r="AG8" s="12" t="n">
        <v>48</v>
      </c>
      <c r="AH8" s="12" t="n">
        <v>18</v>
      </c>
      <c r="AI8" s="12"/>
      <c r="AJ8" s="12" t="n">
        <v>33</v>
      </c>
      <c r="AK8" s="12" t="n">
        <v>35</v>
      </c>
      <c r="AL8" s="12" t="n">
        <v>5</v>
      </c>
      <c r="AM8" s="12" t="n">
        <v>2</v>
      </c>
      <c r="AN8" s="12" t="n">
        <v>15</v>
      </c>
      <c r="AO8" s="12"/>
      <c r="AP8" s="12" t="n">
        <v>22</v>
      </c>
      <c r="AQ8" s="12" t="n">
        <v>38</v>
      </c>
      <c r="AR8" s="12" t="n">
        <v>10</v>
      </c>
      <c r="AS8" s="12" t="n">
        <v>17</v>
      </c>
      <c r="AT8" s="12" t="n">
        <v>4</v>
      </c>
      <c r="AU8" s="12"/>
      <c r="AV8" s="12" t="n">
        <v>32</v>
      </c>
      <c r="AW8" s="12" t="n">
        <v>20</v>
      </c>
      <c r="AX8" s="12" t="n">
        <v>10</v>
      </c>
      <c r="AY8" s="12" t="n">
        <v>20</v>
      </c>
      <c r="AZ8" s="12" t="n">
        <v>5</v>
      </c>
      <c r="BA8" s="12" t="n">
        <v>11</v>
      </c>
      <c r="BB8" s="12"/>
      <c r="BC8" s="12" t="n">
        <v>32</v>
      </c>
      <c r="BD8" s="12" t="n">
        <v>23</v>
      </c>
      <c r="BE8" s="12" t="n">
        <v>33</v>
      </c>
      <c r="BF8" s="12" t="n">
        <v>12</v>
      </c>
      <c r="BG8" s="12" t="n">
        <v>1</v>
      </c>
    </row>
    <row r="9">
      <c r="B9" s="20" t="s">
        <v>721</v>
      </c>
      <c r="C9" s="19" t="n">
        <v>0.0650797101168201</v>
      </c>
      <c r="D9" s="19" t="n">
        <v>0.0567953800804833</v>
      </c>
      <c r="E9" s="19" t="n">
        <v>0.0751629996704194</v>
      </c>
      <c r="F9" s="19"/>
      <c r="G9" s="19" t="n">
        <v>0.0576361855252955</v>
      </c>
      <c r="H9" s="19" t="n">
        <v>0.102067855346154</v>
      </c>
      <c r="I9" s="19" t="n">
        <v>0.0421847898270875</v>
      </c>
      <c r="J9" s="19" t="n">
        <v>0.0491008774242197</v>
      </c>
      <c r="K9" s="19" t="n">
        <v>0.107921905277292</v>
      </c>
      <c r="L9" s="19" t="n">
        <v>0.0393660252249545</v>
      </c>
      <c r="M9" s="19"/>
      <c r="N9" s="19" t="n">
        <v>0.0564799871371494</v>
      </c>
      <c r="O9" s="19" t="n">
        <v>0</v>
      </c>
      <c r="P9" s="19" t="n">
        <v>0.0393766853629364</v>
      </c>
      <c r="Q9" s="19" t="n">
        <v>0.142049522986811</v>
      </c>
      <c r="R9" s="19"/>
      <c r="S9" s="19" t="n">
        <v>0.175104036028725</v>
      </c>
      <c r="T9" s="19" t="n">
        <v>0.0808098109642437</v>
      </c>
      <c r="U9" s="19" t="n">
        <v>0.0943310447997109</v>
      </c>
      <c r="V9" s="19" t="n">
        <v>0</v>
      </c>
      <c r="W9" s="19" t="n">
        <v>0</v>
      </c>
      <c r="X9" s="19" t="n">
        <v>0.0950191146435064</v>
      </c>
      <c r="Y9" s="19" t="n">
        <v>0</v>
      </c>
      <c r="Z9" s="19" t="n">
        <v>0</v>
      </c>
      <c r="AA9" s="19" t="n">
        <v>0</v>
      </c>
      <c r="AB9" s="19" t="n">
        <v>0</v>
      </c>
      <c r="AC9" s="19" t="n">
        <v>0.141172708595329</v>
      </c>
      <c r="AD9" s="19" t="n">
        <v>0</v>
      </c>
      <c r="AE9" s="19"/>
      <c r="AF9" s="19" t="n">
        <v>0.0701884369577185</v>
      </c>
      <c r="AG9" s="19" t="n">
        <v>0.0613137966929406</v>
      </c>
      <c r="AH9" s="19" t="n">
        <v>0.106223890784497</v>
      </c>
      <c r="AI9" s="19"/>
      <c r="AJ9" s="19" t="n">
        <v>0.0557849084398093</v>
      </c>
      <c r="AK9" s="19" t="n">
        <v>0.134561402839811</v>
      </c>
      <c r="AL9" s="19" t="n">
        <v>0</v>
      </c>
      <c r="AM9" s="19" t="n">
        <v>0</v>
      </c>
      <c r="AN9" s="19" t="n">
        <v>0.0605601915368522</v>
      </c>
      <c r="AO9" s="19"/>
      <c r="AP9" s="19" t="n">
        <v>0.0446217055651738</v>
      </c>
      <c r="AQ9" s="19" t="n">
        <v>0.0977869483567503</v>
      </c>
      <c r="AR9" s="19" t="n">
        <v>0</v>
      </c>
      <c r="AS9" s="19" t="n">
        <v>0.113065630032452</v>
      </c>
      <c r="AT9" s="19" t="n">
        <v>0</v>
      </c>
      <c r="AU9" s="19"/>
      <c r="AV9" s="19" t="n">
        <v>0.0859044869845468</v>
      </c>
      <c r="AW9" s="19" t="n">
        <v>0.0475227438361505</v>
      </c>
      <c r="AX9" s="19" t="n">
        <v>0</v>
      </c>
      <c r="AY9" s="19" t="n">
        <v>0.140706651200025</v>
      </c>
      <c r="AZ9" s="19" t="n">
        <v>0</v>
      </c>
      <c r="BA9" s="19" t="n">
        <v>0</v>
      </c>
      <c r="BB9" s="19"/>
      <c r="BC9" s="19" t="n">
        <v>0.0585900935500305</v>
      </c>
      <c r="BD9" s="19" t="n">
        <v>0.0842681970100801</v>
      </c>
      <c r="BE9" s="19" t="n">
        <v>0.0509915155308658</v>
      </c>
      <c r="BF9" s="19" t="n">
        <v>0.0659094333382216</v>
      </c>
      <c r="BG9" s="19" t="n">
        <v>0</v>
      </c>
    </row>
    <row r="10">
      <c r="B10" s="20" t="s">
        <v>689</v>
      </c>
      <c r="C10" s="19" t="n">
        <v>0.122788170542659</v>
      </c>
      <c r="D10" s="19" t="n">
        <v>0.181744256223914</v>
      </c>
      <c r="E10" s="19" t="n">
        <v>0.0510296480956501</v>
      </c>
      <c r="F10" s="19"/>
      <c r="G10" s="19" t="n">
        <v>0.220710139324403</v>
      </c>
      <c r="H10" s="19" t="n">
        <v>0.118006018985755</v>
      </c>
      <c r="I10" s="19" t="n">
        <v>0.245144536012785</v>
      </c>
      <c r="J10" s="19" t="n">
        <v>0.0623111624141155</v>
      </c>
      <c r="K10" s="19" t="n">
        <v>0</v>
      </c>
      <c r="L10" s="19" t="n">
        <v>0.105859319354754</v>
      </c>
      <c r="M10" s="19"/>
      <c r="N10" s="19" t="n">
        <v>0.0979967610273845</v>
      </c>
      <c r="O10" s="19" t="n">
        <v>0.178841226711931</v>
      </c>
      <c r="P10" s="19" t="n">
        <v>0.124032901472104</v>
      </c>
      <c r="Q10" s="19" t="n">
        <v>0.0976710271011557</v>
      </c>
      <c r="R10" s="19"/>
      <c r="S10" s="19" t="n">
        <v>0.182475504860169</v>
      </c>
      <c r="T10" s="19" t="n">
        <v>0.0983393601815646</v>
      </c>
      <c r="U10" s="19" t="n">
        <v>0.103783479211987</v>
      </c>
      <c r="V10" s="19" t="n">
        <v>0.196383272413397</v>
      </c>
      <c r="W10" s="19" t="n">
        <v>0.290570393165962</v>
      </c>
      <c r="X10" s="19" t="n">
        <v>0</v>
      </c>
      <c r="Y10" s="19" t="n">
        <v>0.197906901458693</v>
      </c>
      <c r="Z10" s="19" t="n">
        <v>0.250442218945118</v>
      </c>
      <c r="AA10" s="19" t="n">
        <v>0.101058559186896</v>
      </c>
      <c r="AB10" s="19" t="n">
        <v>0.0999740843931334</v>
      </c>
      <c r="AC10" s="19" t="n">
        <v>0</v>
      </c>
      <c r="AD10" s="19" t="n">
        <v>0.125465776973546</v>
      </c>
      <c r="AE10" s="19"/>
      <c r="AF10" s="19" t="n">
        <v>0.0487501361957053</v>
      </c>
      <c r="AG10" s="19" t="n">
        <v>0.142861096277616</v>
      </c>
      <c r="AH10" s="19" t="n">
        <v>0.152118813592653</v>
      </c>
      <c r="AI10" s="19"/>
      <c r="AJ10" s="19" t="n">
        <v>0.0559626383361668</v>
      </c>
      <c r="AK10" s="19" t="n">
        <v>0.197786814877306</v>
      </c>
      <c r="AL10" s="19" t="n">
        <v>0.220175361952487</v>
      </c>
      <c r="AM10" s="19" t="n">
        <v>0</v>
      </c>
      <c r="AN10" s="19" t="n">
        <v>0.0881579194348232</v>
      </c>
      <c r="AO10" s="19"/>
      <c r="AP10" s="19" t="n">
        <v>0.0410190226921674</v>
      </c>
      <c r="AQ10" s="19" t="n">
        <v>0.1538950533785</v>
      </c>
      <c r="AR10" s="19" t="n">
        <v>0.228252440780379</v>
      </c>
      <c r="AS10" s="19" t="n">
        <v>0.0567047578806213</v>
      </c>
      <c r="AT10" s="19" t="n">
        <v>0</v>
      </c>
      <c r="AU10" s="19"/>
      <c r="AV10" s="19" t="n">
        <v>0.215584833115596</v>
      </c>
      <c r="AW10" s="19" t="n">
        <v>0.0459504601114542</v>
      </c>
      <c r="AX10" s="19" t="n">
        <v>0.250762382559827</v>
      </c>
      <c r="AY10" s="19" t="n">
        <v>0.116597756256789</v>
      </c>
      <c r="AZ10" s="19" t="n">
        <v>0</v>
      </c>
      <c r="BA10" s="19" t="n">
        <v>0</v>
      </c>
      <c r="BB10" s="19"/>
      <c r="BC10" s="19" t="n">
        <v>0.0536421387930062</v>
      </c>
      <c r="BD10" s="19" t="n">
        <v>0.0352720248965988</v>
      </c>
      <c r="BE10" s="19" t="n">
        <v>0.243473027847604</v>
      </c>
      <c r="BF10" s="19" t="n">
        <v>0.28186998796732</v>
      </c>
      <c r="BG10" s="19" t="n">
        <v>0</v>
      </c>
    </row>
    <row r="11">
      <c r="B11" s="20" t="s">
        <v>690</v>
      </c>
      <c r="C11" s="19" t="n">
        <v>0.189522536909873</v>
      </c>
      <c r="D11" s="19" t="n">
        <v>0.169543697378895</v>
      </c>
      <c r="E11" s="19" t="n">
        <v>0.213839823045521</v>
      </c>
      <c r="F11" s="19"/>
      <c r="G11" s="19" t="n">
        <v>0.174573602691532</v>
      </c>
      <c r="H11" s="19" t="n">
        <v>0.330738299840442</v>
      </c>
      <c r="I11" s="19" t="n">
        <v>0.1808655906618</v>
      </c>
      <c r="J11" s="19" t="n">
        <v>0.176478442802657</v>
      </c>
      <c r="K11" s="19" t="n">
        <v>0.203027320597711</v>
      </c>
      <c r="L11" s="19" t="n">
        <v>0.105758430239839</v>
      </c>
      <c r="M11" s="19"/>
      <c r="N11" s="19" t="n">
        <v>0.229161334144559</v>
      </c>
      <c r="O11" s="19" t="n">
        <v>0.0826548894652205</v>
      </c>
      <c r="P11" s="19" t="n">
        <v>0.122837062710474</v>
      </c>
      <c r="Q11" s="19" t="n">
        <v>0.290064683784235</v>
      </c>
      <c r="R11" s="19"/>
      <c r="S11" s="19" t="n">
        <v>0.203721711183244</v>
      </c>
      <c r="T11" s="19" t="n">
        <v>0.241133902038506</v>
      </c>
      <c r="U11" s="19" t="n">
        <v>0.250881909870034</v>
      </c>
      <c r="V11" s="19" t="n">
        <v>0.253754418195557</v>
      </c>
      <c r="W11" s="19" t="n">
        <v>0</v>
      </c>
      <c r="X11" s="19" t="n">
        <v>0.096644597676506</v>
      </c>
      <c r="Y11" s="19" t="n">
        <v>0</v>
      </c>
      <c r="Z11" s="19" t="n">
        <v>0</v>
      </c>
      <c r="AA11" s="19" t="n">
        <v>0.332460487624141</v>
      </c>
      <c r="AB11" s="19" t="n">
        <v>0.114827059757782</v>
      </c>
      <c r="AC11" s="19" t="n">
        <v>0.225370988274448</v>
      </c>
      <c r="AD11" s="19" t="n">
        <v>0.178901693329614</v>
      </c>
      <c r="AE11" s="19"/>
      <c r="AF11" s="19" t="n">
        <v>0.188602772534835</v>
      </c>
      <c r="AG11" s="19" t="n">
        <v>0.196042178112552</v>
      </c>
      <c r="AH11" s="19" t="n">
        <v>0.187287176018766</v>
      </c>
      <c r="AI11" s="19"/>
      <c r="AJ11" s="19" t="n">
        <v>0.120508074832234</v>
      </c>
      <c r="AK11" s="19" t="n">
        <v>0.210633075658205</v>
      </c>
      <c r="AL11" s="19" t="n">
        <v>0</v>
      </c>
      <c r="AM11" s="19" t="n">
        <v>0.516303116027229</v>
      </c>
      <c r="AN11" s="19" t="n">
        <v>0.278007584328508</v>
      </c>
      <c r="AO11" s="19"/>
      <c r="AP11" s="19" t="n">
        <v>0.190115973703918</v>
      </c>
      <c r="AQ11" s="19" t="n">
        <v>0.221881639204416</v>
      </c>
      <c r="AR11" s="19" t="n">
        <v>0</v>
      </c>
      <c r="AS11" s="19" t="n">
        <v>0.194928968470854</v>
      </c>
      <c r="AT11" s="19" t="n">
        <v>0.305023732830051</v>
      </c>
      <c r="AU11" s="19"/>
      <c r="AV11" s="19" t="n">
        <v>0.262987029364939</v>
      </c>
      <c r="AW11" s="19" t="n">
        <v>0.149099842668222</v>
      </c>
      <c r="AX11" s="19" t="n">
        <v>0</v>
      </c>
      <c r="AY11" s="19" t="n">
        <v>0.227647563793648</v>
      </c>
      <c r="AZ11" s="19" t="n">
        <v>0.232960058887611</v>
      </c>
      <c r="BA11" s="19" t="n">
        <v>0</v>
      </c>
      <c r="BB11" s="19"/>
      <c r="BC11" s="19" t="n">
        <v>0.298841166294865</v>
      </c>
      <c r="BD11" s="19" t="n">
        <v>0.161999482908987</v>
      </c>
      <c r="BE11" s="19" t="n">
        <v>0.194129171850816</v>
      </c>
      <c r="BF11" s="19" t="n">
        <v>0</v>
      </c>
      <c r="BG11" s="19" t="n">
        <v>0</v>
      </c>
    </row>
    <row r="12">
      <c r="B12" s="20" t="s">
        <v>691</v>
      </c>
      <c r="C12" s="19" t="n">
        <v>0.202600104567039</v>
      </c>
      <c r="D12" s="19" t="n">
        <v>0.188841848260764</v>
      </c>
      <c r="E12" s="19" t="n">
        <v>0.219345994878063</v>
      </c>
      <c r="F12" s="19"/>
      <c r="G12" s="19" t="n">
        <v>0.203153978565406</v>
      </c>
      <c r="H12" s="19" t="n">
        <v>0.226161604271287</v>
      </c>
      <c r="I12" s="19" t="n">
        <v>0.0416066769624042</v>
      </c>
      <c r="J12" s="19" t="n">
        <v>0.281240497535259</v>
      </c>
      <c r="K12" s="19" t="n">
        <v>0.199456281366862</v>
      </c>
      <c r="L12" s="19" t="n">
        <v>0.258202121017562</v>
      </c>
      <c r="M12" s="19"/>
      <c r="N12" s="19" t="n">
        <v>0.174005953506496</v>
      </c>
      <c r="O12" s="19" t="n">
        <v>0.351726796238051</v>
      </c>
      <c r="P12" s="19" t="n">
        <v>0.185880455537848</v>
      </c>
      <c r="Q12" s="19" t="n">
        <v>0.119993651310782</v>
      </c>
      <c r="R12" s="19"/>
      <c r="S12" s="19" t="n">
        <v>0</v>
      </c>
      <c r="T12" s="19" t="n">
        <v>0.229049135265307</v>
      </c>
      <c r="U12" s="19" t="n">
        <v>0</v>
      </c>
      <c r="V12" s="19" t="n">
        <v>0.103803515717255</v>
      </c>
      <c r="W12" s="19" t="n">
        <v>0</v>
      </c>
      <c r="X12" s="19" t="n">
        <v>0.390170607587206</v>
      </c>
      <c r="Y12" s="19" t="n">
        <v>0.604186197082613</v>
      </c>
      <c r="Z12" s="19" t="n">
        <v>0.281847751465211</v>
      </c>
      <c r="AA12" s="19" t="n">
        <v>0.230485581171866</v>
      </c>
      <c r="AB12" s="19" t="n">
        <v>0.454267406682492</v>
      </c>
      <c r="AC12" s="19" t="n">
        <v>0.244109165259859</v>
      </c>
      <c r="AD12" s="19" t="n">
        <v>0.142887148517665</v>
      </c>
      <c r="AE12" s="19"/>
      <c r="AF12" s="19" t="n">
        <v>0.197490389350935</v>
      </c>
      <c r="AG12" s="19" t="n">
        <v>0.242854646996621</v>
      </c>
      <c r="AH12" s="19" t="n">
        <v>0.177123738408002</v>
      </c>
      <c r="AI12" s="19"/>
      <c r="AJ12" s="19" t="n">
        <v>0.303548656902513</v>
      </c>
      <c r="AK12" s="19" t="n">
        <v>0.0950202554359391</v>
      </c>
      <c r="AL12" s="19" t="n">
        <v>0.209432645478421</v>
      </c>
      <c r="AM12" s="19" t="n">
        <v>0.483696883972771</v>
      </c>
      <c r="AN12" s="19" t="n">
        <v>0.261839172106239</v>
      </c>
      <c r="AO12" s="19"/>
      <c r="AP12" s="19" t="n">
        <v>0.284801575927244</v>
      </c>
      <c r="AQ12" s="19" t="n">
        <v>0.084190346783785</v>
      </c>
      <c r="AR12" s="19" t="n">
        <v>0.286080554824873</v>
      </c>
      <c r="AS12" s="19" t="n">
        <v>0.257405476171615</v>
      </c>
      <c r="AT12" s="19" t="n">
        <v>0.25779633492116</v>
      </c>
      <c r="AU12" s="19"/>
      <c r="AV12" s="19" t="n">
        <v>0.0553505854225793</v>
      </c>
      <c r="AW12" s="19" t="n">
        <v>0.369010187580213</v>
      </c>
      <c r="AX12" s="19" t="n">
        <v>0.331935347038983</v>
      </c>
      <c r="AY12" s="19" t="n">
        <v>0.206002640595355</v>
      </c>
      <c r="AZ12" s="19" t="n">
        <v>0.19773025681707</v>
      </c>
      <c r="BA12" s="19" t="n">
        <v>0.20918277517184</v>
      </c>
      <c r="BB12" s="19"/>
      <c r="BC12" s="19" t="n">
        <v>0.140004971346666</v>
      </c>
      <c r="BD12" s="19" t="n">
        <v>0.237890830998096</v>
      </c>
      <c r="BE12" s="19" t="n">
        <v>0.235973748891098</v>
      </c>
      <c r="BF12" s="19" t="n">
        <v>0.181396969632921</v>
      </c>
      <c r="BG12" s="19" t="n">
        <v>0</v>
      </c>
    </row>
    <row r="13">
      <c r="B13" s="20" t="s">
        <v>692</v>
      </c>
      <c r="C13" s="19" t="n">
        <v>0.114450784256636</v>
      </c>
      <c r="D13" s="19" t="n">
        <v>0.120185762373733</v>
      </c>
      <c r="E13" s="19" t="n">
        <v>0.107470443699874</v>
      </c>
      <c r="F13" s="19"/>
      <c r="G13" s="19" t="n">
        <v>0</v>
      </c>
      <c r="H13" s="19" t="n">
        <v>0.0459834331495684</v>
      </c>
      <c r="I13" s="19" t="n">
        <v>0.290079463403454</v>
      </c>
      <c r="J13" s="19" t="n">
        <v>0.124485448910711</v>
      </c>
      <c r="K13" s="19" t="n">
        <v>0.184243670626453</v>
      </c>
      <c r="L13" s="19" t="n">
        <v>0.0392554974948583</v>
      </c>
      <c r="M13" s="19"/>
      <c r="N13" s="19" t="n">
        <v>0.0861893548202318</v>
      </c>
      <c r="O13" s="19" t="n">
        <v>0.250864136192026</v>
      </c>
      <c r="P13" s="19" t="n">
        <v>0.155323675527569</v>
      </c>
      <c r="Q13" s="19" t="n">
        <v>0</v>
      </c>
      <c r="R13" s="19"/>
      <c r="S13" s="19" t="n">
        <v>0.190512388308212</v>
      </c>
      <c r="T13" s="19" t="n">
        <v>0</v>
      </c>
      <c r="U13" s="19" t="n">
        <v>0.113060359660431</v>
      </c>
      <c r="V13" s="19" t="n">
        <v>0.0943492564119104</v>
      </c>
      <c r="W13" s="19" t="n">
        <v>0.475926301741908</v>
      </c>
      <c r="X13" s="19" t="n">
        <v>0</v>
      </c>
      <c r="Y13" s="19" t="n">
        <v>0</v>
      </c>
      <c r="Z13" s="19" t="n">
        <v>0.241614099340099</v>
      </c>
      <c r="AA13" s="19" t="n">
        <v>0</v>
      </c>
      <c r="AB13" s="19" t="n">
        <v>0.109619009996715</v>
      </c>
      <c r="AC13" s="19" t="n">
        <v>0.28058294223142</v>
      </c>
      <c r="AD13" s="19" t="n">
        <v>0.311189633244505</v>
      </c>
      <c r="AE13" s="19"/>
      <c r="AF13" s="19" t="n">
        <v>0.109856375451571</v>
      </c>
      <c r="AG13" s="19" t="n">
        <v>0.122729816072161</v>
      </c>
      <c r="AH13" s="19" t="n">
        <v>0.111122274530432</v>
      </c>
      <c r="AI13" s="19"/>
      <c r="AJ13" s="19" t="n">
        <v>0.0783169552364575</v>
      </c>
      <c r="AK13" s="19" t="n">
        <v>0.0868590822771737</v>
      </c>
      <c r="AL13" s="19" t="n">
        <v>0.237775975107605</v>
      </c>
      <c r="AM13" s="19" t="n">
        <v>0</v>
      </c>
      <c r="AN13" s="19" t="n">
        <v>0.0828892820401566</v>
      </c>
      <c r="AO13" s="19"/>
      <c r="AP13" s="19" t="n">
        <v>0.119100843799338</v>
      </c>
      <c r="AQ13" s="19" t="n">
        <v>0.0579050508180245</v>
      </c>
      <c r="AR13" s="19" t="n">
        <v>0</v>
      </c>
      <c r="AS13" s="19" t="n">
        <v>0.197758221505549</v>
      </c>
      <c r="AT13" s="19" t="n">
        <v>0</v>
      </c>
      <c r="AU13" s="19"/>
      <c r="AV13" s="19" t="n">
        <v>0.0892294094312527</v>
      </c>
      <c r="AW13" s="19" t="n">
        <v>0.0885788586493003</v>
      </c>
      <c r="AX13" s="19" t="n">
        <v>0</v>
      </c>
      <c r="AY13" s="19" t="n">
        <v>0.210971821177931</v>
      </c>
      <c r="AZ13" s="19" t="n">
        <v>0</v>
      </c>
      <c r="BA13" s="19" t="n">
        <v>0.0917784691955771</v>
      </c>
      <c r="BB13" s="19"/>
      <c r="BC13" s="19" t="n">
        <v>0.0612913106069728</v>
      </c>
      <c r="BD13" s="19" t="n">
        <v>0.164034997075118</v>
      </c>
      <c r="BE13" s="19" t="n">
        <v>0.0739930025210969</v>
      </c>
      <c r="BF13" s="19" t="n">
        <v>0.185127930603326</v>
      </c>
      <c r="BG13" s="19" t="n">
        <v>0</v>
      </c>
    </row>
    <row r="14">
      <c r="B14" s="20" t="s">
        <v>598</v>
      </c>
      <c r="C14" s="19" t="n">
        <v>0.0871423867637098</v>
      </c>
      <c r="D14" s="19" t="n">
        <v>0.0483147563442082</v>
      </c>
      <c r="E14" s="19" t="n">
        <v>0.134401517976823</v>
      </c>
      <c r="F14" s="19"/>
      <c r="G14" s="19" t="n">
        <v>0.0640716722351875</v>
      </c>
      <c r="H14" s="19" t="n">
        <v>0.0544637217114226</v>
      </c>
      <c r="I14" s="19" t="n">
        <v>0.0651886379152716</v>
      </c>
      <c r="J14" s="19" t="n">
        <v>0.170653028999052</v>
      </c>
      <c r="K14" s="19" t="n">
        <v>0.158373426331545</v>
      </c>
      <c r="L14" s="19" t="n">
        <v>0.0283246920875018</v>
      </c>
      <c r="M14" s="19"/>
      <c r="N14" s="19" t="n">
        <v>0.140409948727739</v>
      </c>
      <c r="O14" s="19" t="n">
        <v>0.038058063324333</v>
      </c>
      <c r="P14" s="19" t="n">
        <v>0.12577356156883</v>
      </c>
      <c r="Q14" s="19" t="n">
        <v>0.0548716149434217</v>
      </c>
      <c r="R14" s="19"/>
      <c r="S14" s="19" t="n">
        <v>0.118841543609702</v>
      </c>
      <c r="T14" s="19" t="n">
        <v>0.0931406456964119</v>
      </c>
      <c r="U14" s="19" t="n">
        <v>0.218115071953088</v>
      </c>
      <c r="V14" s="19" t="n">
        <v>0.16972563419672</v>
      </c>
      <c r="W14" s="19" t="n">
        <v>0</v>
      </c>
      <c r="X14" s="19" t="n">
        <v>0</v>
      </c>
      <c r="Y14" s="19" t="n">
        <v>0</v>
      </c>
      <c r="Z14" s="19" t="n">
        <v>0</v>
      </c>
      <c r="AA14" s="19" t="n">
        <v>0.227621796007474</v>
      </c>
      <c r="AB14" s="19" t="n">
        <v>0</v>
      </c>
      <c r="AC14" s="19" t="n">
        <v>0</v>
      </c>
      <c r="AD14" s="19" t="n">
        <v>0</v>
      </c>
      <c r="AE14" s="19"/>
      <c r="AF14" s="19" t="n">
        <v>0.07415143532615</v>
      </c>
      <c r="AG14" s="19" t="n">
        <v>0.127868605574901</v>
      </c>
      <c r="AH14" s="19" t="n">
        <v>0</v>
      </c>
      <c r="AI14" s="19"/>
      <c r="AJ14" s="19" t="n">
        <v>0.110924255430007</v>
      </c>
      <c r="AK14" s="19" t="n">
        <v>0.131842124520432</v>
      </c>
      <c r="AL14" s="19" t="n">
        <v>0.144312624275597</v>
      </c>
      <c r="AM14" s="19" t="n">
        <v>0</v>
      </c>
      <c r="AN14" s="19" t="n">
        <v>0</v>
      </c>
      <c r="AO14" s="19"/>
      <c r="AP14" s="19" t="n">
        <v>0.0838579065677615</v>
      </c>
      <c r="AQ14" s="19" t="n">
        <v>0.11507740136567</v>
      </c>
      <c r="AR14" s="19" t="n">
        <v>0.182885136569566</v>
      </c>
      <c r="AS14" s="19" t="n">
        <v>0</v>
      </c>
      <c r="AT14" s="19" t="n">
        <v>0.270297032712821</v>
      </c>
      <c r="AU14" s="19"/>
      <c r="AV14" s="19" t="n">
        <v>0.105759552919918</v>
      </c>
      <c r="AW14" s="19" t="n">
        <v>0.0939395709081038</v>
      </c>
      <c r="AX14" s="19" t="n">
        <v>0.0746500123274247</v>
      </c>
      <c r="AY14" s="19" t="n">
        <v>0</v>
      </c>
      <c r="AZ14" s="19" t="n">
        <v>0.44131019743793</v>
      </c>
      <c r="BA14" s="19" t="n">
        <v>0.163310148605299</v>
      </c>
      <c r="BB14" s="19"/>
      <c r="BC14" s="19" t="n">
        <v>0.0904512877451039</v>
      </c>
      <c r="BD14" s="19" t="n">
        <v>0.0481406621062051</v>
      </c>
      <c r="BE14" s="19" t="n">
        <v>0.0994906369199051</v>
      </c>
      <c r="BF14" s="19" t="n">
        <v>0.134095136433796</v>
      </c>
      <c r="BG14" s="19" t="n">
        <v>0</v>
      </c>
    </row>
    <row r="15">
      <c r="B15" s="20" t="s">
        <v>722</v>
      </c>
      <c r="C15" s="19" t="n">
        <v>0.11252337409475</v>
      </c>
      <c r="D15" s="19" t="n">
        <v>0.142656028750326</v>
      </c>
      <c r="E15" s="19" t="n">
        <v>0.0758473507376305</v>
      </c>
      <c r="F15" s="19"/>
      <c r="G15" s="19" t="n">
        <v>0.203639211237774</v>
      </c>
      <c r="H15" s="19" t="n">
        <v>0</v>
      </c>
      <c r="I15" s="19" t="n">
        <v>0</v>
      </c>
      <c r="J15" s="19" t="n">
        <v>0.0563665271995093</v>
      </c>
      <c r="K15" s="19" t="n">
        <v>0.104844750575096</v>
      </c>
      <c r="L15" s="19" t="n">
        <v>0.263935909016511</v>
      </c>
      <c r="M15" s="19"/>
      <c r="N15" s="19" t="n">
        <v>0.111817109037872</v>
      </c>
      <c r="O15" s="19" t="n">
        <v>0.0475058854613864</v>
      </c>
      <c r="P15" s="19" t="n">
        <v>0.190069568070056</v>
      </c>
      <c r="Q15" s="19" t="n">
        <v>0.108433773866292</v>
      </c>
      <c r="R15" s="19"/>
      <c r="S15" s="19" t="n">
        <v>0.0616151597898238</v>
      </c>
      <c r="T15" s="19" t="n">
        <v>0.127914688009127</v>
      </c>
      <c r="U15" s="19" t="n">
        <v>0.21982813450475</v>
      </c>
      <c r="V15" s="19" t="n">
        <v>0.18198390306516</v>
      </c>
      <c r="W15" s="19" t="n">
        <v>0.23350330509213</v>
      </c>
      <c r="X15" s="19" t="n">
        <v>0</v>
      </c>
      <c r="Y15" s="19" t="n">
        <v>0.197906901458693</v>
      </c>
      <c r="Z15" s="19" t="n">
        <v>0</v>
      </c>
      <c r="AA15" s="19" t="n">
        <v>0.108373576009624</v>
      </c>
      <c r="AB15" s="19" t="n">
        <v>0.221312439169879</v>
      </c>
      <c r="AC15" s="19" t="n">
        <v>0</v>
      </c>
      <c r="AD15" s="19" t="n">
        <v>0</v>
      </c>
      <c r="AE15" s="19"/>
      <c r="AF15" s="19" t="n">
        <v>0.199600324201565</v>
      </c>
      <c r="AG15" s="19" t="n">
        <v>0.0398704239716965</v>
      </c>
      <c r="AH15" s="19" t="n">
        <v>0.0660883197685495</v>
      </c>
      <c r="AI15" s="19"/>
      <c r="AJ15" s="19" t="n">
        <v>0.20867722878076</v>
      </c>
      <c r="AK15" s="19" t="n">
        <v>0.0564991233072786</v>
      </c>
      <c r="AL15" s="19" t="n">
        <v>0.188303393185889</v>
      </c>
      <c r="AM15" s="19" t="n">
        <v>0</v>
      </c>
      <c r="AN15" s="19" t="n">
        <v>0</v>
      </c>
      <c r="AO15" s="19"/>
      <c r="AP15" s="19" t="n">
        <v>0.236482971744397</v>
      </c>
      <c r="AQ15" s="19" t="n">
        <v>0.131442977346492</v>
      </c>
      <c r="AR15" s="19" t="n">
        <v>0.0886618416907458</v>
      </c>
      <c r="AS15" s="19" t="n">
        <v>0.110439812494104</v>
      </c>
      <c r="AT15" s="19" t="n">
        <v>0</v>
      </c>
      <c r="AU15" s="19"/>
      <c r="AV15" s="19" t="n">
        <v>0.1290929047663</v>
      </c>
      <c r="AW15" s="19" t="n">
        <v>0.205898336246556</v>
      </c>
      <c r="AX15" s="19" t="n">
        <v>0.215942947226617</v>
      </c>
      <c r="AY15" s="19" t="n">
        <v>0.0457305298625705</v>
      </c>
      <c r="AZ15" s="19" t="n">
        <v>0</v>
      </c>
      <c r="BA15" s="19" t="n">
        <v>0</v>
      </c>
      <c r="BB15" s="19"/>
      <c r="BC15" s="19" t="n">
        <v>0.0655286399197505</v>
      </c>
      <c r="BD15" s="19" t="n">
        <v>0.182323737266465</v>
      </c>
      <c r="BE15" s="19" t="n">
        <v>0.0593950162589508</v>
      </c>
      <c r="BF15" s="19" t="n">
        <v>0.0908677245840557</v>
      </c>
      <c r="BG15" s="19" t="n">
        <v>0</v>
      </c>
    </row>
    <row r="16">
      <c r="B16" s="20" t="s">
        <v>100</v>
      </c>
      <c r="C16" s="21" t="n">
        <v>0.105892932748512</v>
      </c>
      <c r="D16" s="21" t="n">
        <v>0.0919182705876764</v>
      </c>
      <c r="E16" s="21" t="n">
        <v>0.122902221896019</v>
      </c>
      <c r="F16" s="21"/>
      <c r="G16" s="21" t="n">
        <v>0.0762152104204016</v>
      </c>
      <c r="H16" s="21" t="n">
        <v>0.122579066695372</v>
      </c>
      <c r="I16" s="21" t="n">
        <v>0.134930305217197</v>
      </c>
      <c r="J16" s="21" t="n">
        <v>0.0793640147144765</v>
      </c>
      <c r="K16" s="21" t="n">
        <v>0.0421326452250419</v>
      </c>
      <c r="L16" s="21" t="n">
        <v>0.159298005564019</v>
      </c>
      <c r="M16" s="21"/>
      <c r="N16" s="21" t="n">
        <v>0.103939551598568</v>
      </c>
      <c r="O16" s="21" t="n">
        <v>0.0503490026070526</v>
      </c>
      <c r="P16" s="21" t="n">
        <v>0.0567060897501814</v>
      </c>
      <c r="Q16" s="21" t="n">
        <v>0.186915726007302</v>
      </c>
      <c r="R16" s="21"/>
      <c r="S16" s="21" t="n">
        <v>0.0677296562201244</v>
      </c>
      <c r="T16" s="21" t="n">
        <v>0.12961245784484</v>
      </c>
      <c r="U16" s="21" t="n">
        <v>0</v>
      </c>
      <c r="V16" s="21" t="n">
        <v>0</v>
      </c>
      <c r="W16" s="21" t="n">
        <v>0</v>
      </c>
      <c r="X16" s="21" t="n">
        <v>0.418165680092782</v>
      </c>
      <c r="Y16" s="21" t="n">
        <v>0</v>
      </c>
      <c r="Z16" s="21" t="n">
        <v>0.226095930249572</v>
      </c>
      <c r="AA16" s="21" t="n">
        <v>0</v>
      </c>
      <c r="AB16" s="21" t="n">
        <v>0</v>
      </c>
      <c r="AC16" s="21" t="n">
        <v>0.108764195638944</v>
      </c>
      <c r="AD16" s="21" t="n">
        <v>0.24155574793467</v>
      </c>
      <c r="AE16" s="21"/>
      <c r="AF16" s="21" t="n">
        <v>0.111360129981521</v>
      </c>
      <c r="AG16" s="21" t="n">
        <v>0.0664594363015113</v>
      </c>
      <c r="AH16" s="21" t="n">
        <v>0.2000357868971</v>
      </c>
      <c r="AI16" s="21"/>
      <c r="AJ16" s="21" t="n">
        <v>0.0662772820420524</v>
      </c>
      <c r="AK16" s="21" t="n">
        <v>0.0867981210838543</v>
      </c>
      <c r="AL16" s="21" t="n">
        <v>0</v>
      </c>
      <c r="AM16" s="21" t="n">
        <v>0</v>
      </c>
      <c r="AN16" s="21" t="n">
        <v>0.228545850553422</v>
      </c>
      <c r="AO16" s="21"/>
      <c r="AP16" s="21" t="n">
        <v>0</v>
      </c>
      <c r="AQ16" s="21" t="n">
        <v>0.137820582746362</v>
      </c>
      <c r="AR16" s="21" t="n">
        <v>0.214120026134436</v>
      </c>
      <c r="AS16" s="21" t="n">
        <v>0.0696971334448038</v>
      </c>
      <c r="AT16" s="21" t="n">
        <v>0.166882899535968</v>
      </c>
      <c r="AU16" s="21"/>
      <c r="AV16" s="21" t="n">
        <v>0.0560911979948683</v>
      </c>
      <c r="AW16" s="21" t="n">
        <v>0</v>
      </c>
      <c r="AX16" s="21" t="n">
        <v>0.126709310847148</v>
      </c>
      <c r="AY16" s="21" t="n">
        <v>0.0523430371136826</v>
      </c>
      <c r="AZ16" s="21" t="n">
        <v>0.127999486857389</v>
      </c>
      <c r="BA16" s="21" t="n">
        <v>0.535728607027284</v>
      </c>
      <c r="BB16" s="21"/>
      <c r="BC16" s="21" t="n">
        <v>0.231650391743605</v>
      </c>
      <c r="BD16" s="21" t="n">
        <v>0.0860700677384492</v>
      </c>
      <c r="BE16" s="21" t="n">
        <v>0.0425538801796641</v>
      </c>
      <c r="BF16" s="21" t="n">
        <v>0.0607328174403594</v>
      </c>
      <c r="BG16" s="21" t="n">
        <v>1</v>
      </c>
    </row>
    <row r="17">
      <c r="B17" s="18" t="s">
        <v>757</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114</v>
      </c>
      <c r="D7" s="11" t="n">
        <v>62</v>
      </c>
      <c r="E7" s="11" t="n">
        <v>52</v>
      </c>
      <c r="F7" s="11"/>
      <c r="G7" s="11" t="n">
        <v>16</v>
      </c>
      <c r="H7" s="11" t="n">
        <v>17</v>
      </c>
      <c r="I7" s="11" t="n">
        <v>18</v>
      </c>
      <c r="J7" s="11" t="n">
        <v>17</v>
      </c>
      <c r="K7" s="11" t="n">
        <v>20</v>
      </c>
      <c r="L7" s="11" t="n">
        <v>26</v>
      </c>
      <c r="M7" s="11"/>
      <c r="N7" s="11" t="n">
        <v>29</v>
      </c>
      <c r="O7" s="11" t="n">
        <v>24</v>
      </c>
      <c r="P7" s="11" t="n">
        <v>25</v>
      </c>
      <c r="Q7" s="11" t="n">
        <v>36</v>
      </c>
      <c r="R7" s="11"/>
      <c r="S7" s="11" t="n">
        <v>16</v>
      </c>
      <c r="T7" s="11" t="n">
        <v>22</v>
      </c>
      <c r="U7" s="11" t="n">
        <v>9</v>
      </c>
      <c r="V7" s="11" t="n">
        <v>11</v>
      </c>
      <c r="W7" s="11" t="n">
        <v>4</v>
      </c>
      <c r="X7" s="11" t="n">
        <v>10</v>
      </c>
      <c r="Y7" s="11" t="n">
        <v>5</v>
      </c>
      <c r="Z7" s="11" t="n">
        <v>4</v>
      </c>
      <c r="AA7" s="11" t="n">
        <v>9</v>
      </c>
      <c r="AB7" s="11" t="n">
        <v>9</v>
      </c>
      <c r="AC7" s="11" t="n">
        <v>8</v>
      </c>
      <c r="AD7" s="11" t="n">
        <v>7</v>
      </c>
      <c r="AE7" s="11"/>
      <c r="AF7" s="11" t="n">
        <v>38</v>
      </c>
      <c r="AG7" s="11" t="n">
        <v>49</v>
      </c>
      <c r="AH7" s="11" t="n">
        <v>17</v>
      </c>
      <c r="AI7" s="11"/>
      <c r="AJ7" s="11" t="n">
        <v>34</v>
      </c>
      <c r="AK7" s="11" t="n">
        <v>34</v>
      </c>
      <c r="AL7" s="11" t="n">
        <v>5</v>
      </c>
      <c r="AM7" s="11" t="n">
        <v>2</v>
      </c>
      <c r="AN7" s="11" t="n">
        <v>14</v>
      </c>
      <c r="AO7" s="11"/>
      <c r="AP7" s="11" t="n">
        <v>22</v>
      </c>
      <c r="AQ7" s="11" t="n">
        <v>37</v>
      </c>
      <c r="AR7" s="11" t="n">
        <v>10</v>
      </c>
      <c r="AS7" s="11" t="n">
        <v>16</v>
      </c>
      <c r="AT7" s="11" t="n">
        <v>4</v>
      </c>
      <c r="AU7" s="11"/>
      <c r="AV7" s="11" t="n">
        <v>32</v>
      </c>
      <c r="AW7" s="11" t="n">
        <v>20</v>
      </c>
      <c r="AX7" s="11" t="n">
        <v>9</v>
      </c>
      <c r="AY7" s="11" t="n">
        <v>19</v>
      </c>
      <c r="AZ7" s="11" t="n">
        <v>5</v>
      </c>
      <c r="BA7" s="11" t="n">
        <v>10</v>
      </c>
      <c r="BB7" s="11"/>
      <c r="BC7" s="11" t="n">
        <v>31</v>
      </c>
      <c r="BD7" s="11" t="n">
        <v>24</v>
      </c>
      <c r="BE7" s="11" t="n">
        <v>32</v>
      </c>
      <c r="BF7" s="11" t="n">
        <v>12</v>
      </c>
      <c r="BG7" s="11" t="n">
        <v>1</v>
      </c>
    </row>
    <row r="8" ht="30" customHeight="1">
      <c r="B8" s="12" t="s">
        <v>20</v>
      </c>
      <c r="C8" s="12" t="n">
        <v>115</v>
      </c>
      <c r="D8" s="12" t="n">
        <v>63</v>
      </c>
      <c r="E8" s="12" t="n">
        <v>52</v>
      </c>
      <c r="F8" s="12"/>
      <c r="G8" s="12" t="n">
        <v>16</v>
      </c>
      <c r="H8" s="12" t="n">
        <v>17</v>
      </c>
      <c r="I8" s="12" t="n">
        <v>19</v>
      </c>
      <c r="J8" s="12" t="n">
        <v>17</v>
      </c>
      <c r="K8" s="12" t="n">
        <v>20</v>
      </c>
      <c r="L8" s="12" t="n">
        <v>25</v>
      </c>
      <c r="M8" s="12"/>
      <c r="N8" s="12" t="n">
        <v>28</v>
      </c>
      <c r="O8" s="12" t="n">
        <v>27</v>
      </c>
      <c r="P8" s="12" t="n">
        <v>25</v>
      </c>
      <c r="Q8" s="12" t="n">
        <v>35</v>
      </c>
      <c r="R8" s="12"/>
      <c r="S8" s="12" t="n">
        <v>15</v>
      </c>
      <c r="T8" s="12" t="n">
        <v>22</v>
      </c>
      <c r="U8" s="12" t="n">
        <v>9</v>
      </c>
      <c r="V8" s="12" t="n">
        <v>14</v>
      </c>
      <c r="W8" s="12" t="n">
        <v>5</v>
      </c>
      <c r="X8" s="12" t="n">
        <v>12</v>
      </c>
      <c r="Y8" s="12" t="n">
        <v>5</v>
      </c>
      <c r="Z8" s="12" t="n">
        <v>3</v>
      </c>
      <c r="AA8" s="12" t="n">
        <v>8</v>
      </c>
      <c r="AB8" s="12" t="n">
        <v>8</v>
      </c>
      <c r="AC8" s="12" t="n">
        <v>7</v>
      </c>
      <c r="AD8" s="12" t="n">
        <v>6</v>
      </c>
      <c r="AE8" s="12"/>
      <c r="AF8" s="12" t="n">
        <v>38</v>
      </c>
      <c r="AG8" s="12" t="n">
        <v>48</v>
      </c>
      <c r="AH8" s="12" t="n">
        <v>18</v>
      </c>
      <c r="AI8" s="12"/>
      <c r="AJ8" s="12" t="n">
        <v>33</v>
      </c>
      <c r="AK8" s="12" t="n">
        <v>35</v>
      </c>
      <c r="AL8" s="12" t="n">
        <v>5</v>
      </c>
      <c r="AM8" s="12" t="n">
        <v>2</v>
      </c>
      <c r="AN8" s="12" t="n">
        <v>15</v>
      </c>
      <c r="AO8" s="12"/>
      <c r="AP8" s="12" t="n">
        <v>22</v>
      </c>
      <c r="AQ8" s="12" t="n">
        <v>38</v>
      </c>
      <c r="AR8" s="12" t="n">
        <v>10</v>
      </c>
      <c r="AS8" s="12" t="n">
        <v>17</v>
      </c>
      <c r="AT8" s="12" t="n">
        <v>4</v>
      </c>
      <c r="AU8" s="12"/>
      <c r="AV8" s="12" t="n">
        <v>32</v>
      </c>
      <c r="AW8" s="12" t="n">
        <v>20</v>
      </c>
      <c r="AX8" s="12" t="n">
        <v>10</v>
      </c>
      <c r="AY8" s="12" t="n">
        <v>20</v>
      </c>
      <c r="AZ8" s="12" t="n">
        <v>5</v>
      </c>
      <c r="BA8" s="12" t="n">
        <v>11</v>
      </c>
      <c r="BB8" s="12"/>
      <c r="BC8" s="12" t="n">
        <v>32</v>
      </c>
      <c r="BD8" s="12" t="n">
        <v>23</v>
      </c>
      <c r="BE8" s="12" t="n">
        <v>33</v>
      </c>
      <c r="BF8" s="12" t="n">
        <v>12</v>
      </c>
      <c r="BG8" s="12" t="n">
        <v>1</v>
      </c>
    </row>
    <row r="9">
      <c r="B9" s="20" t="s">
        <v>725</v>
      </c>
      <c r="C9" s="19" t="n">
        <v>0.126912252801406</v>
      </c>
      <c r="D9" s="19" t="n">
        <v>0.136182843616115</v>
      </c>
      <c r="E9" s="19" t="n">
        <v>0.115628533887791</v>
      </c>
      <c r="F9" s="19"/>
      <c r="G9" s="19" t="n">
        <v>0.357238475819722</v>
      </c>
      <c r="H9" s="19" t="n">
        <v>0.0459834331495684</v>
      </c>
      <c r="I9" s="19" t="n">
        <v>0</v>
      </c>
      <c r="J9" s="19" t="n">
        <v>0.0623111624141155</v>
      </c>
      <c r="K9" s="19" t="n">
        <v>0.166127583530202</v>
      </c>
      <c r="L9" s="19" t="n">
        <v>0.146178521826431</v>
      </c>
      <c r="M9" s="19"/>
      <c r="N9" s="19" t="n">
        <v>0.137098655743887</v>
      </c>
      <c r="O9" s="19" t="n">
        <v>0.0730158326924015</v>
      </c>
      <c r="P9" s="19" t="n">
        <v>0.231500486661338</v>
      </c>
      <c r="Q9" s="19" t="n">
        <v>0.0856691443667389</v>
      </c>
      <c r="R9" s="19"/>
      <c r="S9" s="19" t="n">
        <v>0.123817059297528</v>
      </c>
      <c r="T9" s="19" t="n">
        <v>0.0934495097809293</v>
      </c>
      <c r="U9" s="19" t="n">
        <v>0.190001904989752</v>
      </c>
      <c r="V9" s="19" t="n">
        <v>0.174546886090648</v>
      </c>
      <c r="W9" s="19" t="n">
        <v>0.23350330509213</v>
      </c>
      <c r="X9" s="19" t="n">
        <v>0.0889554960513398</v>
      </c>
      <c r="Y9" s="19" t="n">
        <v>0</v>
      </c>
      <c r="Z9" s="19" t="n">
        <v>0.241614099340099</v>
      </c>
      <c r="AA9" s="19" t="n">
        <v>0.101058559186896</v>
      </c>
      <c r="AB9" s="19" t="n">
        <v>0.221312439169879</v>
      </c>
      <c r="AC9" s="19" t="n">
        <v>0</v>
      </c>
      <c r="AD9" s="19" t="n">
        <v>0.142887148517665</v>
      </c>
      <c r="AE9" s="19"/>
      <c r="AF9" s="19" t="n">
        <v>0.151364253776564</v>
      </c>
      <c r="AG9" s="19" t="n">
        <v>0.0965382239263918</v>
      </c>
      <c r="AH9" s="19" t="n">
        <v>0.182004402061435</v>
      </c>
      <c r="AI9" s="19"/>
      <c r="AJ9" s="19" t="n">
        <v>0.183007295528085</v>
      </c>
      <c r="AK9" s="19" t="n">
        <v>0.113474611443659</v>
      </c>
      <c r="AL9" s="19" t="n">
        <v>0.144312624275597</v>
      </c>
      <c r="AM9" s="19" t="n">
        <v>0</v>
      </c>
      <c r="AN9" s="19" t="n">
        <v>0.131104666383087</v>
      </c>
      <c r="AO9" s="19"/>
      <c r="AP9" s="19" t="n">
        <v>0.143688194371231</v>
      </c>
      <c r="AQ9" s="19" t="n">
        <v>0.152536587847274</v>
      </c>
      <c r="AR9" s="19" t="n">
        <v>0.182885136569566</v>
      </c>
      <c r="AS9" s="19" t="n">
        <v>0.104609244854393</v>
      </c>
      <c r="AT9" s="19" t="n">
        <v>0</v>
      </c>
      <c r="AU9" s="19"/>
      <c r="AV9" s="19" t="n">
        <v>0.124778479277246</v>
      </c>
      <c r="AW9" s="19" t="n">
        <v>0.0945972138811147</v>
      </c>
      <c r="AX9" s="19" t="n">
        <v>0.193187408978107</v>
      </c>
      <c r="AY9" s="19" t="n">
        <v>0.0957645896262411</v>
      </c>
      <c r="AZ9" s="19" t="n">
        <v>0.233991882724329</v>
      </c>
      <c r="BA9" s="19" t="n">
        <v>0</v>
      </c>
      <c r="BB9" s="19"/>
      <c r="BC9" s="19" t="n">
        <v>0.103105930395643</v>
      </c>
      <c r="BD9" s="19" t="n">
        <v>0.166016757929826</v>
      </c>
      <c r="BE9" s="19" t="n">
        <v>0.055233894706301</v>
      </c>
      <c r="BF9" s="19" t="n">
        <v>0.148092507243611</v>
      </c>
      <c r="BG9" s="19" t="n">
        <v>0</v>
      </c>
    </row>
    <row r="10">
      <c r="B10" s="20" t="s">
        <v>689</v>
      </c>
      <c r="C10" s="19" t="n">
        <v>0.0770953227788406</v>
      </c>
      <c r="D10" s="19" t="n">
        <v>0.0781773439706516</v>
      </c>
      <c r="E10" s="19" t="n">
        <v>0.075778338432212</v>
      </c>
      <c r="F10" s="19"/>
      <c r="G10" s="19" t="n">
        <v>0.101860632043629</v>
      </c>
      <c r="H10" s="19" t="n">
        <v>0.0544637217114226</v>
      </c>
      <c r="I10" s="19" t="n">
        <v>0.060397374919654</v>
      </c>
      <c r="J10" s="19" t="n">
        <v>0.178897905693486</v>
      </c>
      <c r="K10" s="19" t="n">
        <v>0.0542969845842722</v>
      </c>
      <c r="L10" s="19" t="n">
        <v>0.0369588984871921</v>
      </c>
      <c r="M10" s="19"/>
      <c r="N10" s="19" t="n">
        <v>0.0558626706117884</v>
      </c>
      <c r="O10" s="19" t="n">
        <v>0.0847291071379777</v>
      </c>
      <c r="P10" s="19" t="n">
        <v>0.080688266131324</v>
      </c>
      <c r="Q10" s="19" t="n">
        <v>0.0856624511340198</v>
      </c>
      <c r="R10" s="19"/>
      <c r="S10" s="19" t="n">
        <v>0.104019448355797</v>
      </c>
      <c r="T10" s="19" t="n">
        <v>0.0891381937960777</v>
      </c>
      <c r="U10" s="19" t="n">
        <v>0.108289580174351</v>
      </c>
      <c r="V10" s="19" t="n">
        <v>0.0943492564119104</v>
      </c>
      <c r="W10" s="19" t="n">
        <v>0.242489607312252</v>
      </c>
      <c r="X10" s="19" t="n">
        <v>0</v>
      </c>
      <c r="Y10" s="19" t="n">
        <v>0</v>
      </c>
      <c r="Z10" s="19" t="n">
        <v>0</v>
      </c>
      <c r="AA10" s="19" t="n">
        <v>0.227621796007474</v>
      </c>
      <c r="AB10" s="19" t="n">
        <v>0</v>
      </c>
      <c r="AC10" s="19" t="n">
        <v>0</v>
      </c>
      <c r="AD10" s="19" t="n">
        <v>0</v>
      </c>
      <c r="AE10" s="19"/>
      <c r="AF10" s="19" t="n">
        <v>0.0510586161539599</v>
      </c>
      <c r="AG10" s="19" t="n">
        <v>0.0828931737819263</v>
      </c>
      <c r="AH10" s="19" t="n">
        <v>0.107441613484502</v>
      </c>
      <c r="AI10" s="19"/>
      <c r="AJ10" s="19" t="n">
        <v>0.054712307667555</v>
      </c>
      <c r="AK10" s="19" t="n">
        <v>0.109095558631876</v>
      </c>
      <c r="AL10" s="19" t="n">
        <v>0.188303393185889</v>
      </c>
      <c r="AM10" s="19" t="n">
        <v>0</v>
      </c>
      <c r="AN10" s="19" t="n">
        <v>0.0828892820401566</v>
      </c>
      <c r="AO10" s="19"/>
      <c r="AP10" s="19" t="n">
        <v>0</v>
      </c>
      <c r="AQ10" s="19" t="n">
        <v>0.125699479391391</v>
      </c>
      <c r="AR10" s="19" t="n">
        <v>0.0886618416907458</v>
      </c>
      <c r="AS10" s="19" t="n">
        <v>0</v>
      </c>
      <c r="AT10" s="19" t="n">
        <v>0.270297032712821</v>
      </c>
      <c r="AU10" s="19"/>
      <c r="AV10" s="19" t="n">
        <v>0.118254931977353</v>
      </c>
      <c r="AW10" s="19" t="n">
        <v>0</v>
      </c>
      <c r="AX10" s="19" t="n">
        <v>0.0974055505759343</v>
      </c>
      <c r="AY10" s="19" t="n">
        <v>0</v>
      </c>
      <c r="AZ10" s="19" t="n">
        <v>0.207318314713601</v>
      </c>
      <c r="BA10" s="19" t="n">
        <v>0.163310148605299</v>
      </c>
      <c r="BB10" s="19"/>
      <c r="BC10" s="19" t="n">
        <v>0.0666496034954201</v>
      </c>
      <c r="BD10" s="19" t="n">
        <v>0.0405571208477088</v>
      </c>
      <c r="BE10" s="19" t="n">
        <v>0.114052994403689</v>
      </c>
      <c r="BF10" s="19" t="n">
        <v>0.076870353774241</v>
      </c>
      <c r="BG10" s="19" t="n">
        <v>0</v>
      </c>
    </row>
    <row r="11">
      <c r="B11" s="20" t="s">
        <v>690</v>
      </c>
      <c r="C11" s="19" t="n">
        <v>0.224625674017464</v>
      </c>
      <c r="D11" s="19" t="n">
        <v>0.229376708295132</v>
      </c>
      <c r="E11" s="19" t="n">
        <v>0.21884294275366</v>
      </c>
      <c r="F11" s="19"/>
      <c r="G11" s="19" t="n">
        <v>0.216491647318522</v>
      </c>
      <c r="H11" s="19" t="n">
        <v>0.19480257084246</v>
      </c>
      <c r="I11" s="19" t="n">
        <v>0.30979518602994</v>
      </c>
      <c r="J11" s="19" t="n">
        <v>0.233946174385909</v>
      </c>
      <c r="K11" s="19" t="n">
        <v>0.150983152580629</v>
      </c>
      <c r="L11" s="19" t="n">
        <v>0.235987052548885</v>
      </c>
      <c r="M11" s="19"/>
      <c r="N11" s="19" t="n">
        <v>0.271798817357221</v>
      </c>
      <c r="O11" s="19" t="n">
        <v>0.296840131644584</v>
      </c>
      <c r="P11" s="19" t="n">
        <v>0.123850350233291</v>
      </c>
      <c r="Q11" s="19" t="n">
        <v>0.202181750217759</v>
      </c>
      <c r="R11" s="19"/>
      <c r="S11" s="19" t="n">
        <v>0.226859846371584</v>
      </c>
      <c r="T11" s="19" t="n">
        <v>0.231437282494313</v>
      </c>
      <c r="U11" s="19" t="n">
        <v>0.139651721293734</v>
      </c>
      <c r="V11" s="19" t="n">
        <v>0.265371894624226</v>
      </c>
      <c r="W11" s="19" t="n">
        <v>0.290570393165962</v>
      </c>
      <c r="X11" s="19" t="n">
        <v>0.292881952921738</v>
      </c>
      <c r="Y11" s="19" t="n">
        <v>0.221417283988684</v>
      </c>
      <c r="Z11" s="19" t="n">
        <v>0</v>
      </c>
      <c r="AA11" s="19" t="n">
        <v>0.114261014640892</v>
      </c>
      <c r="AB11" s="19" t="n">
        <v>0.214801144150915</v>
      </c>
      <c r="AC11" s="19" t="n">
        <v>0.23425337368362</v>
      </c>
      <c r="AD11" s="19" t="n">
        <v>0.311189633244505</v>
      </c>
      <c r="AE11" s="19"/>
      <c r="AF11" s="19" t="n">
        <v>0.282203299086474</v>
      </c>
      <c r="AG11" s="19" t="n">
        <v>0.210260993884734</v>
      </c>
      <c r="AH11" s="19" t="n">
        <v>0.131141422854575</v>
      </c>
      <c r="AI11" s="19"/>
      <c r="AJ11" s="19" t="n">
        <v>0.286404883585869</v>
      </c>
      <c r="AK11" s="19" t="n">
        <v>0.25336925867261</v>
      </c>
      <c r="AL11" s="19" t="n">
        <v>0</v>
      </c>
      <c r="AM11" s="19" t="n">
        <v>0</v>
      </c>
      <c r="AN11" s="19" t="n">
        <v>0.0723372745052926</v>
      </c>
      <c r="AO11" s="19"/>
      <c r="AP11" s="19" t="n">
        <v>0.208944391478191</v>
      </c>
      <c r="AQ11" s="19" t="n">
        <v>0.238903482547418</v>
      </c>
      <c r="AR11" s="19" t="n">
        <v>0.33018206793081</v>
      </c>
      <c r="AS11" s="19" t="n">
        <v>0.225721040405372</v>
      </c>
      <c r="AT11" s="19" t="n">
        <v>0.562820067751211</v>
      </c>
      <c r="AU11" s="19"/>
      <c r="AV11" s="19" t="n">
        <v>0.251673429507266</v>
      </c>
      <c r="AW11" s="19" t="n">
        <v>0.240615624827857</v>
      </c>
      <c r="AX11" s="19" t="n">
        <v>0.271859152940194</v>
      </c>
      <c r="AY11" s="19" t="n">
        <v>0.168310172252459</v>
      </c>
      <c r="AZ11" s="19" t="n">
        <v>0.43069031570468</v>
      </c>
      <c r="BA11" s="19" t="n">
        <v>0.196216661850409</v>
      </c>
      <c r="BB11" s="19"/>
      <c r="BC11" s="19" t="n">
        <v>0.160257234453729</v>
      </c>
      <c r="BD11" s="19" t="n">
        <v>0.297374946961075</v>
      </c>
      <c r="BE11" s="19" t="n">
        <v>0.282477029956322</v>
      </c>
      <c r="BF11" s="19" t="n">
        <v>0.198849654636592</v>
      </c>
      <c r="BG11" s="19" t="n">
        <v>0</v>
      </c>
    </row>
    <row r="12">
      <c r="B12" s="20" t="s">
        <v>691</v>
      </c>
      <c r="C12" s="19" t="n">
        <v>0.140020052268823</v>
      </c>
      <c r="D12" s="19" t="n">
        <v>0.0833700812344565</v>
      </c>
      <c r="E12" s="19" t="n">
        <v>0.208971682471513</v>
      </c>
      <c r="F12" s="19"/>
      <c r="G12" s="19" t="n">
        <v>0</v>
      </c>
      <c r="H12" s="19" t="n">
        <v>0.294791338092016</v>
      </c>
      <c r="I12" s="19" t="n">
        <v>0.160052862741711</v>
      </c>
      <c r="J12" s="19" t="n">
        <v>0.143565346177536</v>
      </c>
      <c r="K12" s="19" t="n">
        <v>0.138647052372048</v>
      </c>
      <c r="L12" s="19" t="n">
        <v>0.105939898031022</v>
      </c>
      <c r="M12" s="19"/>
      <c r="N12" s="19" t="n">
        <v>0.168498252864042</v>
      </c>
      <c r="O12" s="19" t="n">
        <v>0.215507239158892</v>
      </c>
      <c r="P12" s="19" t="n">
        <v>0.0804200933218247</v>
      </c>
      <c r="Q12" s="19" t="n">
        <v>0.100373813866301</v>
      </c>
      <c r="R12" s="19"/>
      <c r="S12" s="19" t="n">
        <v>0.176051084645509</v>
      </c>
      <c r="T12" s="19" t="n">
        <v>0.136350498268505</v>
      </c>
      <c r="U12" s="19" t="n">
        <v>0.139343355539635</v>
      </c>
      <c r="V12" s="19" t="n">
        <v>0</v>
      </c>
      <c r="W12" s="19" t="n">
        <v>0.233436694429656</v>
      </c>
      <c r="X12" s="19" t="n">
        <v>0.20541483980264</v>
      </c>
      <c r="Y12" s="19" t="n">
        <v>0</v>
      </c>
      <c r="Z12" s="19" t="n">
        <v>0</v>
      </c>
      <c r="AA12" s="19" t="n">
        <v>0</v>
      </c>
      <c r="AB12" s="19" t="n">
        <v>0.107069696354128</v>
      </c>
      <c r="AC12" s="19" t="n">
        <v>0.529638048186103</v>
      </c>
      <c r="AD12" s="19" t="n">
        <v>0.125465776973546</v>
      </c>
      <c r="AE12" s="19"/>
      <c r="AF12" s="19" t="n">
        <v>0.0846809659251159</v>
      </c>
      <c r="AG12" s="19" t="n">
        <v>0.158516445830333</v>
      </c>
      <c r="AH12" s="19" t="n">
        <v>0.23406600722293</v>
      </c>
      <c r="AI12" s="19"/>
      <c r="AJ12" s="19" t="n">
        <v>0.0872959778304783</v>
      </c>
      <c r="AK12" s="19" t="n">
        <v>0.144855870129735</v>
      </c>
      <c r="AL12" s="19" t="n">
        <v>0.237775975107605</v>
      </c>
      <c r="AM12" s="19" t="n">
        <v>0</v>
      </c>
      <c r="AN12" s="19" t="n">
        <v>0.232958514054458</v>
      </c>
      <c r="AO12" s="19"/>
      <c r="AP12" s="19" t="n">
        <v>0.149136449554896</v>
      </c>
      <c r="AQ12" s="19" t="n">
        <v>0.0779561434061255</v>
      </c>
      <c r="AR12" s="19" t="n">
        <v>0.0806567538130647</v>
      </c>
      <c r="AS12" s="19" t="n">
        <v>0.132160747806809</v>
      </c>
      <c r="AT12" s="19" t="n">
        <v>0</v>
      </c>
      <c r="AU12" s="19"/>
      <c r="AV12" s="19" t="n">
        <v>0.147365669812324</v>
      </c>
      <c r="AW12" s="19" t="n">
        <v>0.103193629740444</v>
      </c>
      <c r="AX12" s="19" t="n">
        <v>0.0886110119416704</v>
      </c>
      <c r="AY12" s="19" t="n">
        <v>0.123261589977552</v>
      </c>
      <c r="AZ12" s="19" t="n">
        <v>0</v>
      </c>
      <c r="BA12" s="19" t="n">
        <v>0.124831654431731</v>
      </c>
      <c r="BB12" s="19"/>
      <c r="BC12" s="19" t="n">
        <v>0.192028741308879</v>
      </c>
      <c r="BD12" s="19" t="n">
        <v>0.113920362577257</v>
      </c>
      <c r="BE12" s="19" t="n">
        <v>0.152630325731702</v>
      </c>
      <c r="BF12" s="19" t="n">
        <v>0.185127930603326</v>
      </c>
      <c r="BG12" s="19" t="n">
        <v>0</v>
      </c>
    </row>
    <row r="13">
      <c r="B13" s="20" t="s">
        <v>692</v>
      </c>
      <c r="C13" s="19" t="n">
        <v>0.145790561401871</v>
      </c>
      <c r="D13" s="19" t="n">
        <v>0.141647467085479</v>
      </c>
      <c r="E13" s="19" t="n">
        <v>0.150833337275938</v>
      </c>
      <c r="F13" s="19"/>
      <c r="G13" s="19" t="n">
        <v>0.116937417166237</v>
      </c>
      <c r="H13" s="19" t="n">
        <v>0</v>
      </c>
      <c r="I13" s="19" t="n">
        <v>0.153958680429698</v>
      </c>
      <c r="J13" s="19" t="n">
        <v>0.166968525394565</v>
      </c>
      <c r="K13" s="19" t="n">
        <v>0.201496613610469</v>
      </c>
      <c r="L13" s="19" t="n">
        <v>0.201820801173709</v>
      </c>
      <c r="M13" s="19"/>
      <c r="N13" s="19" t="n">
        <v>0.128659772223855</v>
      </c>
      <c r="O13" s="19" t="n">
        <v>0.0376018104276797</v>
      </c>
      <c r="P13" s="19" t="n">
        <v>0.235401744032162</v>
      </c>
      <c r="Q13" s="19" t="n">
        <v>0.180400222527122</v>
      </c>
      <c r="R13" s="19"/>
      <c r="S13" s="19" t="n">
        <v>0.059226063955726</v>
      </c>
      <c r="T13" s="19" t="n">
        <v>0.118146405236934</v>
      </c>
      <c r="U13" s="19" t="n">
        <v>0.224598913990829</v>
      </c>
      <c r="V13" s="19" t="n">
        <v>0.265891491428804</v>
      </c>
      <c r="W13" s="19" t="n">
        <v>0</v>
      </c>
      <c r="X13" s="19" t="n">
        <v>0.103510697099284</v>
      </c>
      <c r="Y13" s="19" t="n">
        <v>0.395337358851435</v>
      </c>
      <c r="Z13" s="19" t="n">
        <v>0</v>
      </c>
      <c r="AA13" s="19" t="n">
        <v>0.217509440762109</v>
      </c>
      <c r="AB13" s="19" t="n">
        <v>0.337098331241688</v>
      </c>
      <c r="AC13" s="19" t="n">
        <v>0</v>
      </c>
      <c r="AD13" s="19" t="n">
        <v>0</v>
      </c>
      <c r="AE13" s="19"/>
      <c r="AF13" s="19" t="n">
        <v>0.156821424359236</v>
      </c>
      <c r="AG13" s="19" t="n">
        <v>0.16640173703293</v>
      </c>
      <c r="AH13" s="19" t="n">
        <v>0.0511124401120806</v>
      </c>
      <c r="AI13" s="19"/>
      <c r="AJ13" s="19" t="n">
        <v>0.1369162057985</v>
      </c>
      <c r="AK13" s="19" t="n">
        <v>0.110447019142469</v>
      </c>
      <c r="AL13" s="19" t="n">
        <v>0.209432645478421</v>
      </c>
      <c r="AM13" s="19" t="n">
        <v>0</v>
      </c>
      <c r="AN13" s="19" t="n">
        <v>0.204503111589958</v>
      </c>
      <c r="AO13" s="19"/>
      <c r="AP13" s="19" t="n">
        <v>0.262410634403369</v>
      </c>
      <c r="AQ13" s="19" t="n">
        <v>0.102337527090146</v>
      </c>
      <c r="AR13" s="19" t="n">
        <v>0.0986104591325726</v>
      </c>
      <c r="AS13" s="19" t="n">
        <v>0.0674108810069257</v>
      </c>
      <c r="AT13" s="19" t="n">
        <v>0</v>
      </c>
      <c r="AU13" s="19"/>
      <c r="AV13" s="19" t="n">
        <v>0.151723091673448</v>
      </c>
      <c r="AW13" s="19" t="n">
        <v>0.2032779699728</v>
      </c>
      <c r="AX13" s="19" t="n">
        <v>0.108335286986899</v>
      </c>
      <c r="AY13" s="19" t="n">
        <v>0.170476982800913</v>
      </c>
      <c r="AZ13" s="19" t="n">
        <v>0</v>
      </c>
      <c r="BA13" s="19" t="n">
        <v>0.081874993732238</v>
      </c>
      <c r="BB13" s="19"/>
      <c r="BC13" s="19" t="n">
        <v>0.190853451379385</v>
      </c>
      <c r="BD13" s="19" t="n">
        <v>0.153169850558139</v>
      </c>
      <c r="BE13" s="19" t="n">
        <v>0.0654940330338813</v>
      </c>
      <c r="BF13" s="19" t="n">
        <v>0.175538551058237</v>
      </c>
      <c r="BG13" s="19" t="n">
        <v>0</v>
      </c>
    </row>
    <row r="14">
      <c r="B14" s="20" t="s">
        <v>598</v>
      </c>
      <c r="C14" s="19" t="n">
        <v>0.043697987871555</v>
      </c>
      <c r="D14" s="19" t="n">
        <v>0.0647528655805567</v>
      </c>
      <c r="E14" s="19" t="n">
        <v>0.0180709996269674</v>
      </c>
      <c r="F14" s="19"/>
      <c r="G14" s="19" t="n">
        <v>0</v>
      </c>
      <c r="H14" s="19" t="n">
        <v>0.0544637217114226</v>
      </c>
      <c r="I14" s="19" t="n">
        <v>0.0594319271084403</v>
      </c>
      <c r="J14" s="19" t="n">
        <v>0.0623111624141155</v>
      </c>
      <c r="K14" s="19" t="n">
        <v>0.0462696963507004</v>
      </c>
      <c r="L14" s="19" t="n">
        <v>0.0374650721355437</v>
      </c>
      <c r="M14" s="19"/>
      <c r="N14" s="19" t="n">
        <v>0.0339608356542508</v>
      </c>
      <c r="O14" s="19" t="n">
        <v>0.0395305717600563</v>
      </c>
      <c r="P14" s="19" t="n">
        <v>0.0459737717495002</v>
      </c>
      <c r="Q14" s="19" t="n">
        <v>0.0532327486962442</v>
      </c>
      <c r="R14" s="19"/>
      <c r="S14" s="19" t="n">
        <v>0.0632369944324069</v>
      </c>
      <c r="T14" s="19" t="n">
        <v>0.100102020342835</v>
      </c>
      <c r="U14" s="19" t="n">
        <v>0.103783479211987</v>
      </c>
      <c r="V14" s="19" t="n">
        <v>0</v>
      </c>
      <c r="W14" s="19" t="n">
        <v>0</v>
      </c>
      <c r="X14" s="19" t="n">
        <v>0</v>
      </c>
      <c r="Y14" s="19" t="n">
        <v>0</v>
      </c>
      <c r="Z14" s="19" t="n">
        <v>0</v>
      </c>
      <c r="AA14" s="19" t="n">
        <v>0.108968254047872</v>
      </c>
      <c r="AB14" s="19" t="n">
        <v>0</v>
      </c>
      <c r="AC14" s="19" t="n">
        <v>0</v>
      </c>
      <c r="AD14" s="19" t="n">
        <v>0</v>
      </c>
      <c r="AE14" s="19"/>
      <c r="AF14" s="19" t="n">
        <v>0.0487410960892</v>
      </c>
      <c r="AG14" s="19" t="n">
        <v>0.0223781651710435</v>
      </c>
      <c r="AH14" s="19" t="n">
        <v>0.119459279061155</v>
      </c>
      <c r="AI14" s="19"/>
      <c r="AJ14" s="19" t="n">
        <v>0.0284666125562272</v>
      </c>
      <c r="AK14" s="19" t="n">
        <v>0.0599860025299453</v>
      </c>
      <c r="AL14" s="19" t="n">
        <v>0.220175361952487</v>
      </c>
      <c r="AM14" s="19" t="n">
        <v>0.516303116027229</v>
      </c>
      <c r="AN14" s="19" t="n">
        <v>0</v>
      </c>
      <c r="AO14" s="19"/>
      <c r="AP14" s="19" t="n">
        <v>0</v>
      </c>
      <c r="AQ14" s="19" t="n">
        <v>0.0555815739220556</v>
      </c>
      <c r="AR14" s="19" t="n">
        <v>0.103668620917325</v>
      </c>
      <c r="AS14" s="19" t="n">
        <v>0.111455460077999</v>
      </c>
      <c r="AT14" s="19" t="n">
        <v>0</v>
      </c>
      <c r="AU14" s="19"/>
      <c r="AV14" s="19" t="n">
        <v>0.0653838950423071</v>
      </c>
      <c r="AW14" s="19" t="n">
        <v>0</v>
      </c>
      <c r="AX14" s="19" t="n">
        <v>0.113892277730047</v>
      </c>
      <c r="AY14" s="19" t="n">
        <v>0.0936040149320255</v>
      </c>
      <c r="AZ14" s="19" t="n">
        <v>0</v>
      </c>
      <c r="BA14" s="19" t="n">
        <v>0</v>
      </c>
      <c r="BB14" s="19"/>
      <c r="BC14" s="19" t="n">
        <v>0.0283715640442946</v>
      </c>
      <c r="BD14" s="19" t="n">
        <v>0</v>
      </c>
      <c r="BE14" s="19" t="n">
        <v>0.0605606732059904</v>
      </c>
      <c r="BF14" s="19" t="n">
        <v>0.076870353774241</v>
      </c>
      <c r="BG14" s="19" t="n">
        <v>0</v>
      </c>
    </row>
    <row r="15">
      <c r="B15" s="20" t="s">
        <v>726</v>
      </c>
      <c r="C15" s="19" t="n">
        <v>0.164028070506047</v>
      </c>
      <c r="D15" s="19" t="n">
        <v>0.147184047209149</v>
      </c>
      <c r="E15" s="19" t="n">
        <v>0.184529808534979</v>
      </c>
      <c r="F15" s="19"/>
      <c r="G15" s="19" t="n">
        <v>0.131256617231489</v>
      </c>
      <c r="H15" s="19" t="n">
        <v>0.232916147797739</v>
      </c>
      <c r="I15" s="19" t="n">
        <v>0.194195365694805</v>
      </c>
      <c r="J15" s="19" t="n">
        <v>0.0979662900861976</v>
      </c>
      <c r="K15" s="19" t="n">
        <v>0.15725266295447</v>
      </c>
      <c r="L15" s="19" t="n">
        <v>0.164965509416085</v>
      </c>
      <c r="M15" s="19"/>
      <c r="N15" s="19" t="n">
        <v>0.159947962777096</v>
      </c>
      <c r="O15" s="19" t="n">
        <v>0.21849617587907</v>
      </c>
      <c r="P15" s="19" t="n">
        <v>0.106082512757442</v>
      </c>
      <c r="Q15" s="19" t="n">
        <v>0.166165645986851</v>
      </c>
      <c r="R15" s="19"/>
      <c r="S15" s="19" t="n">
        <v>0.191184953764154</v>
      </c>
      <c r="T15" s="19" t="n">
        <v>0.133218385439542</v>
      </c>
      <c r="U15" s="19" t="n">
        <v>0.0943310447997109</v>
      </c>
      <c r="V15" s="19" t="n">
        <v>0.199840471444412</v>
      </c>
      <c r="W15" s="19" t="n">
        <v>0</v>
      </c>
      <c r="X15" s="19" t="n">
        <v>0.0950191146435064</v>
      </c>
      <c r="Y15" s="19" t="n">
        <v>0.383245357159881</v>
      </c>
      <c r="Z15" s="19" t="n">
        <v>0.47653814919469</v>
      </c>
      <c r="AA15" s="19" t="n">
        <v>0.230580935354757</v>
      </c>
      <c r="AB15" s="19" t="n">
        <v>0.119718389083391</v>
      </c>
      <c r="AC15" s="19" t="n">
        <v>0.127344382491333</v>
      </c>
      <c r="AD15" s="19" t="n">
        <v>0.178901693329614</v>
      </c>
      <c r="AE15" s="19"/>
      <c r="AF15" s="19" t="n">
        <v>0.124557623626584</v>
      </c>
      <c r="AG15" s="19" t="n">
        <v>0.246793459284966</v>
      </c>
      <c r="AH15" s="19" t="n">
        <v>0.0530055808905691</v>
      </c>
      <c r="AI15" s="19"/>
      <c r="AJ15" s="19" t="n">
        <v>0.139391833604022</v>
      </c>
      <c r="AK15" s="19" t="n">
        <v>0.151071772405669</v>
      </c>
      <c r="AL15" s="19" t="n">
        <v>0</v>
      </c>
      <c r="AM15" s="19" t="n">
        <v>0.483696883972771</v>
      </c>
      <c r="AN15" s="19" t="n">
        <v>0.137082756588238</v>
      </c>
      <c r="AO15" s="19"/>
      <c r="AP15" s="19" t="n">
        <v>0.153275542308721</v>
      </c>
      <c r="AQ15" s="19" t="n">
        <v>0.156014919053168</v>
      </c>
      <c r="AR15" s="19" t="n">
        <v>0</v>
      </c>
      <c r="AS15" s="19" t="n">
        <v>0.358642625848501</v>
      </c>
      <c r="AT15" s="19" t="n">
        <v>0.166882899535968</v>
      </c>
      <c r="AU15" s="19"/>
      <c r="AV15" s="19" t="n">
        <v>0.116445946805952</v>
      </c>
      <c r="AW15" s="19" t="n">
        <v>0.218263577920896</v>
      </c>
      <c r="AX15" s="19" t="n">
        <v>0</v>
      </c>
      <c r="AY15" s="19" t="n">
        <v>0.34858265041081</v>
      </c>
      <c r="AZ15" s="19" t="n">
        <v>0.127999486857389</v>
      </c>
      <c r="BA15" s="19" t="n">
        <v>0.127307781439602</v>
      </c>
      <c r="BB15" s="19"/>
      <c r="BC15" s="19" t="n">
        <v>0.144387705811132</v>
      </c>
      <c r="BD15" s="19" t="n">
        <v>0.142890893387545</v>
      </c>
      <c r="BE15" s="19" t="n">
        <v>0.169318832463509</v>
      </c>
      <c r="BF15" s="19" t="n">
        <v>0.138650648909752</v>
      </c>
      <c r="BG15" s="19" t="n">
        <v>1</v>
      </c>
    </row>
    <row r="16">
      <c r="B16" s="20" t="s">
        <v>100</v>
      </c>
      <c r="C16" s="21" t="n">
        <v>0.0778300783539929</v>
      </c>
      <c r="D16" s="21" t="n">
        <v>0.119308643008461</v>
      </c>
      <c r="E16" s="21" t="n">
        <v>0.027344357016939</v>
      </c>
      <c r="F16" s="21"/>
      <c r="G16" s="21" t="n">
        <v>0.0762152104204016</v>
      </c>
      <c r="H16" s="21" t="n">
        <v>0.122579066695372</v>
      </c>
      <c r="I16" s="21" t="n">
        <v>0.0621686030757516</v>
      </c>
      <c r="J16" s="21" t="n">
        <v>0.0540334334340743</v>
      </c>
      <c r="K16" s="21" t="n">
        <v>0.0849262540172086</v>
      </c>
      <c r="L16" s="21" t="n">
        <v>0.0706842463811325</v>
      </c>
      <c r="M16" s="21"/>
      <c r="N16" s="21" t="n">
        <v>0.0441730327678606</v>
      </c>
      <c r="O16" s="21" t="n">
        <v>0.0342791312993389</v>
      </c>
      <c r="P16" s="21" t="n">
        <v>0.0960827751131178</v>
      </c>
      <c r="Q16" s="21" t="n">
        <v>0.126314223204965</v>
      </c>
      <c r="R16" s="21"/>
      <c r="S16" s="21" t="n">
        <v>0.0556045491772951</v>
      </c>
      <c r="T16" s="21" t="n">
        <v>0.0981577046408634</v>
      </c>
      <c r="U16" s="21" t="n">
        <v>0</v>
      </c>
      <c r="V16" s="21" t="n">
        <v>0</v>
      </c>
      <c r="W16" s="21" t="n">
        <v>0</v>
      </c>
      <c r="X16" s="21" t="n">
        <v>0.214217899481491</v>
      </c>
      <c r="Y16" s="21" t="n">
        <v>0</v>
      </c>
      <c r="Z16" s="21" t="n">
        <v>0.281847751465211</v>
      </c>
      <c r="AA16" s="21" t="n">
        <v>0</v>
      </c>
      <c r="AB16" s="21" t="n">
        <v>0</v>
      </c>
      <c r="AC16" s="21" t="n">
        <v>0.108764195638944</v>
      </c>
      <c r="AD16" s="21" t="n">
        <v>0.24155574793467</v>
      </c>
      <c r="AE16" s="21"/>
      <c r="AF16" s="21" t="n">
        <v>0.100572720982866</v>
      </c>
      <c r="AG16" s="21" t="n">
        <v>0.0162178010876756</v>
      </c>
      <c r="AH16" s="21" t="n">
        <v>0.121769254312753</v>
      </c>
      <c r="AI16" s="21"/>
      <c r="AJ16" s="21" t="n">
        <v>0.0838048834292643</v>
      </c>
      <c r="AK16" s="21" t="n">
        <v>0.0576999070440368</v>
      </c>
      <c r="AL16" s="21" t="n">
        <v>0</v>
      </c>
      <c r="AM16" s="21" t="n">
        <v>0</v>
      </c>
      <c r="AN16" s="21" t="n">
        <v>0.139124394838809</v>
      </c>
      <c r="AO16" s="21"/>
      <c r="AP16" s="21" t="n">
        <v>0.0825447878835926</v>
      </c>
      <c r="AQ16" s="21" t="n">
        <v>0.090970286742423</v>
      </c>
      <c r="AR16" s="21" t="n">
        <v>0.115335119945916</v>
      </c>
      <c r="AS16" s="21" t="n">
        <v>0</v>
      </c>
      <c r="AT16" s="21" t="n">
        <v>0</v>
      </c>
      <c r="AU16" s="21"/>
      <c r="AV16" s="21" t="n">
        <v>0.024374555904103</v>
      </c>
      <c r="AW16" s="21" t="n">
        <v>0.140051983656888</v>
      </c>
      <c r="AX16" s="21" t="n">
        <v>0.126709310847148</v>
      </c>
      <c r="AY16" s="21" t="n">
        <v>0</v>
      </c>
      <c r="AZ16" s="21" t="n">
        <v>0</v>
      </c>
      <c r="BA16" s="21" t="n">
        <v>0.306458759940722</v>
      </c>
      <c r="BB16" s="21"/>
      <c r="BC16" s="21" t="n">
        <v>0.114345769111516</v>
      </c>
      <c r="BD16" s="21" t="n">
        <v>0.0860700677384492</v>
      </c>
      <c r="BE16" s="21" t="n">
        <v>0.100232216498606</v>
      </c>
      <c r="BF16" s="21" t="n">
        <v>0</v>
      </c>
      <c r="BG16" s="21" t="n">
        <v>0</v>
      </c>
    </row>
    <row r="17">
      <c r="B17" s="18" t="s">
        <v>757</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62</v>
      </c>
      <c r="F7" s="11"/>
      <c r="G7" s="11" t="n">
        <v>18</v>
      </c>
      <c r="H7" s="11" t="n">
        <v>17</v>
      </c>
      <c r="I7" s="11" t="n">
        <v>22</v>
      </c>
      <c r="J7" s="11" t="n">
        <v>22</v>
      </c>
      <c r="K7" s="11" t="n">
        <v>20</v>
      </c>
      <c r="L7" s="11" t="n">
        <v>22</v>
      </c>
      <c r="M7" s="11"/>
      <c r="N7" s="11" t="n">
        <v>38</v>
      </c>
      <c r="O7" s="11" t="n">
        <v>24</v>
      </c>
      <c r="P7" s="11" t="n">
        <v>30</v>
      </c>
      <c r="Q7" s="11" t="n">
        <v>29</v>
      </c>
      <c r="R7" s="11"/>
      <c r="S7" s="11" t="n">
        <v>22</v>
      </c>
      <c r="T7" s="11" t="n">
        <v>17</v>
      </c>
      <c r="U7" s="11" t="n">
        <v>9</v>
      </c>
      <c r="V7" s="11" t="n">
        <v>12</v>
      </c>
      <c r="W7" s="11" t="n">
        <v>6</v>
      </c>
      <c r="X7" s="11" t="n">
        <v>11</v>
      </c>
      <c r="Y7" s="11" t="n">
        <v>7</v>
      </c>
      <c r="Z7" s="11" t="n">
        <v>5</v>
      </c>
      <c r="AA7" s="11" t="n">
        <v>14</v>
      </c>
      <c r="AB7" s="11" t="n">
        <v>7</v>
      </c>
      <c r="AC7" s="11" t="n">
        <v>7</v>
      </c>
      <c r="AD7" s="11" t="n">
        <v>4</v>
      </c>
      <c r="AE7" s="11"/>
      <c r="AF7" s="11" t="n">
        <v>39</v>
      </c>
      <c r="AG7" s="11" t="n">
        <v>47</v>
      </c>
      <c r="AH7" s="11" t="n">
        <v>20</v>
      </c>
      <c r="AI7" s="11"/>
      <c r="AJ7" s="11" t="n">
        <v>37</v>
      </c>
      <c r="AK7" s="11" t="n">
        <v>28</v>
      </c>
      <c r="AL7" s="11" t="n">
        <v>7</v>
      </c>
      <c r="AM7" s="11" t="n">
        <v>3</v>
      </c>
      <c r="AN7" s="11" t="n">
        <v>23</v>
      </c>
      <c r="AO7" s="11"/>
      <c r="AP7" s="11" t="n">
        <v>19</v>
      </c>
      <c r="AQ7" s="11" t="n">
        <v>41</v>
      </c>
      <c r="AR7" s="11" t="n">
        <v>10</v>
      </c>
      <c r="AS7" s="11" t="n">
        <v>21</v>
      </c>
      <c r="AT7" s="11" t="n">
        <v>9</v>
      </c>
      <c r="AU7" s="11"/>
      <c r="AV7" s="11" t="n">
        <v>32</v>
      </c>
      <c r="AW7" s="11" t="n">
        <v>17</v>
      </c>
      <c r="AX7" s="11" t="n">
        <v>10</v>
      </c>
      <c r="AY7" s="11" t="n">
        <v>25</v>
      </c>
      <c r="AZ7" s="11" t="n">
        <v>10</v>
      </c>
      <c r="BA7" s="11" t="n">
        <v>14</v>
      </c>
      <c r="BB7" s="11"/>
      <c r="BC7" s="11" t="n">
        <v>28</v>
      </c>
      <c r="BD7" s="11" t="n">
        <v>27</v>
      </c>
      <c r="BE7" s="11" t="n">
        <v>27</v>
      </c>
      <c r="BF7" s="11" t="n">
        <v>14</v>
      </c>
      <c r="BG7" s="11" t="n">
        <v>1</v>
      </c>
    </row>
    <row r="8" ht="30" customHeight="1">
      <c r="B8" s="12" t="s">
        <v>20</v>
      </c>
      <c r="C8" s="12" t="n">
        <v>121</v>
      </c>
      <c r="D8" s="12" t="n">
        <v>56</v>
      </c>
      <c r="E8" s="12" t="n">
        <v>63</v>
      </c>
      <c r="F8" s="12"/>
      <c r="G8" s="12" t="n">
        <v>17</v>
      </c>
      <c r="H8" s="12" t="n">
        <v>18</v>
      </c>
      <c r="I8" s="12" t="n">
        <v>23</v>
      </c>
      <c r="J8" s="12" t="n">
        <v>22</v>
      </c>
      <c r="K8" s="12" t="n">
        <v>19</v>
      </c>
      <c r="L8" s="12" t="n">
        <v>22</v>
      </c>
      <c r="M8" s="12"/>
      <c r="N8" s="12" t="n">
        <v>37</v>
      </c>
      <c r="O8" s="12" t="n">
        <v>26</v>
      </c>
      <c r="P8" s="12" t="n">
        <v>30</v>
      </c>
      <c r="Q8" s="12" t="n">
        <v>28</v>
      </c>
      <c r="R8" s="12"/>
      <c r="S8" s="12" t="n">
        <v>20</v>
      </c>
      <c r="T8" s="12" t="n">
        <v>17</v>
      </c>
      <c r="U8" s="12" t="n">
        <v>10</v>
      </c>
      <c r="V8" s="12" t="n">
        <v>13</v>
      </c>
      <c r="W8" s="12" t="n">
        <v>6</v>
      </c>
      <c r="X8" s="12" t="n">
        <v>15</v>
      </c>
      <c r="Y8" s="12" t="n">
        <v>7</v>
      </c>
      <c r="Z8" s="12" t="n">
        <v>5</v>
      </c>
      <c r="AA8" s="12" t="n">
        <v>13</v>
      </c>
      <c r="AB8" s="12" t="n">
        <v>6</v>
      </c>
      <c r="AC8" s="12" t="n">
        <v>6</v>
      </c>
      <c r="AD8" s="12" t="n">
        <v>3</v>
      </c>
      <c r="AE8" s="12"/>
      <c r="AF8" s="12" t="n">
        <v>39</v>
      </c>
      <c r="AG8" s="12" t="n">
        <v>46</v>
      </c>
      <c r="AH8" s="12" t="n">
        <v>20</v>
      </c>
      <c r="AI8" s="12"/>
      <c r="AJ8" s="12" t="n">
        <v>37</v>
      </c>
      <c r="AK8" s="12" t="n">
        <v>28</v>
      </c>
      <c r="AL8" s="12" t="n">
        <v>7</v>
      </c>
      <c r="AM8" s="12" t="n">
        <v>3</v>
      </c>
      <c r="AN8" s="12" t="n">
        <v>24</v>
      </c>
      <c r="AO8" s="12"/>
      <c r="AP8" s="12" t="n">
        <v>19</v>
      </c>
      <c r="AQ8" s="12" t="n">
        <v>41</v>
      </c>
      <c r="AR8" s="12" t="n">
        <v>10</v>
      </c>
      <c r="AS8" s="12" t="n">
        <v>21</v>
      </c>
      <c r="AT8" s="12" t="n">
        <v>8</v>
      </c>
      <c r="AU8" s="12"/>
      <c r="AV8" s="12" t="n">
        <v>33</v>
      </c>
      <c r="AW8" s="12" t="n">
        <v>18</v>
      </c>
      <c r="AX8" s="12" t="n">
        <v>10</v>
      </c>
      <c r="AY8" s="12" t="n">
        <v>24</v>
      </c>
      <c r="AZ8" s="12" t="n">
        <v>9</v>
      </c>
      <c r="BA8" s="12" t="n">
        <v>14</v>
      </c>
      <c r="BB8" s="12"/>
      <c r="BC8" s="12" t="n">
        <v>29</v>
      </c>
      <c r="BD8" s="12" t="n">
        <v>27</v>
      </c>
      <c r="BE8" s="12" t="n">
        <v>27</v>
      </c>
      <c r="BF8" s="12" t="n">
        <v>14</v>
      </c>
      <c r="BG8" s="12" t="n">
        <v>1</v>
      </c>
    </row>
    <row r="9">
      <c r="B9" s="20" t="s">
        <v>721</v>
      </c>
      <c r="C9" s="19" t="n">
        <v>0.0706065046763613</v>
      </c>
      <c r="D9" s="19" t="n">
        <v>0.0712688523214756</v>
      </c>
      <c r="E9" s="19" t="n">
        <v>0.0719295917410159</v>
      </c>
      <c r="F9" s="19"/>
      <c r="G9" s="19" t="n">
        <v>0.113058083220996</v>
      </c>
      <c r="H9" s="19" t="n">
        <v>0.156563079447561</v>
      </c>
      <c r="I9" s="19" t="n">
        <v>0</v>
      </c>
      <c r="J9" s="19" t="n">
        <v>0.0911691504400173</v>
      </c>
      <c r="K9" s="19" t="n">
        <v>0.0915789012466149</v>
      </c>
      <c r="L9" s="19" t="n">
        <v>0</v>
      </c>
      <c r="M9" s="19"/>
      <c r="N9" s="19" t="n">
        <v>0.0983579535034441</v>
      </c>
      <c r="O9" s="19" t="n">
        <v>0</v>
      </c>
      <c r="P9" s="19" t="n">
        <v>0.0677092449872729</v>
      </c>
      <c r="Q9" s="19" t="n">
        <v>0.103782438960461</v>
      </c>
      <c r="R9" s="19"/>
      <c r="S9" s="19" t="n">
        <v>0.0934659906767022</v>
      </c>
      <c r="T9" s="19" t="n">
        <v>0</v>
      </c>
      <c r="U9" s="19" t="n">
        <v>0</v>
      </c>
      <c r="V9" s="19" t="n">
        <v>0.0606117942118676</v>
      </c>
      <c r="W9" s="19" t="n">
        <v>0</v>
      </c>
      <c r="X9" s="19" t="n">
        <v>0.158070500062317</v>
      </c>
      <c r="Y9" s="19" t="n">
        <v>0.141306638611042</v>
      </c>
      <c r="Z9" s="19" t="n">
        <v>0</v>
      </c>
      <c r="AA9" s="19" t="n">
        <v>0.130150109314176</v>
      </c>
      <c r="AB9" s="19" t="n">
        <v>0.139756501224902</v>
      </c>
      <c r="AC9" s="19" t="n">
        <v>0</v>
      </c>
      <c r="AD9" s="19" t="n">
        <v>0</v>
      </c>
      <c r="AE9" s="19"/>
      <c r="AF9" s="19" t="n">
        <v>0.0479542968353151</v>
      </c>
      <c r="AG9" s="19" t="n">
        <v>0.0840106830063684</v>
      </c>
      <c r="AH9" s="19" t="n">
        <v>0.0823789846865902</v>
      </c>
      <c r="AI9" s="19"/>
      <c r="AJ9" s="19" t="n">
        <v>0.0488713190174815</v>
      </c>
      <c r="AK9" s="19" t="n">
        <v>0.0951987095616149</v>
      </c>
      <c r="AL9" s="19" t="n">
        <v>0</v>
      </c>
      <c r="AM9" s="19" t="n">
        <v>0</v>
      </c>
      <c r="AN9" s="19" t="n">
        <v>0.0705624303338816</v>
      </c>
      <c r="AO9" s="19"/>
      <c r="AP9" s="19" t="n">
        <v>0.094374387635855</v>
      </c>
      <c r="AQ9" s="19" t="n">
        <v>0.115548164638779</v>
      </c>
      <c r="AR9" s="19" t="n">
        <v>0</v>
      </c>
      <c r="AS9" s="19" t="n">
        <v>0.0577327187850235</v>
      </c>
      <c r="AT9" s="19" t="n">
        <v>0</v>
      </c>
      <c r="AU9" s="19"/>
      <c r="AV9" s="19" t="n">
        <v>0.0911160295170829</v>
      </c>
      <c r="AW9" s="19" t="n">
        <v>0.0963539926219651</v>
      </c>
      <c r="AX9" s="19" t="n">
        <v>0</v>
      </c>
      <c r="AY9" s="19" t="n">
        <v>0.0873418983694687</v>
      </c>
      <c r="AZ9" s="19" t="n">
        <v>0</v>
      </c>
      <c r="BA9" s="19" t="n">
        <v>0.0613368391086095</v>
      </c>
      <c r="BB9" s="19"/>
      <c r="BC9" s="19" t="n">
        <v>0.140514886280315</v>
      </c>
      <c r="BD9" s="19" t="n">
        <v>0</v>
      </c>
      <c r="BE9" s="19" t="n">
        <v>0.0699313309658821</v>
      </c>
      <c r="BF9" s="19" t="n">
        <v>0.0686268266433603</v>
      </c>
      <c r="BG9" s="19" t="n">
        <v>0</v>
      </c>
    </row>
    <row r="10">
      <c r="B10" s="20" t="s">
        <v>689</v>
      </c>
      <c r="C10" s="19" t="n">
        <v>0.0483104823852726</v>
      </c>
      <c r="D10" s="19" t="n">
        <v>0.0541960859536446</v>
      </c>
      <c r="E10" s="19" t="n">
        <v>0.0444449144170164</v>
      </c>
      <c r="F10" s="19"/>
      <c r="G10" s="19" t="n">
        <v>0.0552037610748607</v>
      </c>
      <c r="H10" s="19" t="n">
        <v>0.11462903037445</v>
      </c>
      <c r="I10" s="19" t="n">
        <v>0.0821541375116486</v>
      </c>
      <c r="J10" s="19" t="n">
        <v>0</v>
      </c>
      <c r="K10" s="19" t="n">
        <v>0.0497151887337707</v>
      </c>
      <c r="L10" s="19" t="n">
        <v>0</v>
      </c>
      <c r="M10" s="19"/>
      <c r="N10" s="19" t="n">
        <v>0.0764630714934826</v>
      </c>
      <c r="O10" s="19" t="n">
        <v>0.0425539278763737</v>
      </c>
      <c r="P10" s="19" t="n">
        <v>0.0314672596883187</v>
      </c>
      <c r="Q10" s="19" t="n">
        <v>0.0344582712557498</v>
      </c>
      <c r="R10" s="19"/>
      <c r="S10" s="19" t="n">
        <v>0.0930411623434751</v>
      </c>
      <c r="T10" s="19" t="n">
        <v>0.0553362879871465</v>
      </c>
      <c r="U10" s="19" t="n">
        <v>0.117251876182262</v>
      </c>
      <c r="V10" s="19" t="n">
        <v>0</v>
      </c>
      <c r="W10" s="19" t="n">
        <v>0.158907034847276</v>
      </c>
      <c r="X10" s="19" t="n">
        <v>0</v>
      </c>
      <c r="Y10" s="19" t="n">
        <v>0</v>
      </c>
      <c r="Z10" s="19" t="n">
        <v>0</v>
      </c>
      <c r="AA10" s="19" t="n">
        <v>0.0718103031501919</v>
      </c>
      <c r="AB10" s="19" t="n">
        <v>0</v>
      </c>
      <c r="AC10" s="19" t="n">
        <v>0</v>
      </c>
      <c r="AD10" s="19" t="n">
        <v>0</v>
      </c>
      <c r="AE10" s="19"/>
      <c r="AF10" s="19" t="n">
        <v>0.0483867029897917</v>
      </c>
      <c r="AG10" s="19" t="n">
        <v>0</v>
      </c>
      <c r="AH10" s="19" t="n">
        <v>0.100591926923026</v>
      </c>
      <c r="AI10" s="19"/>
      <c r="AJ10" s="19" t="n">
        <v>0.0511459649913719</v>
      </c>
      <c r="AK10" s="19" t="n">
        <v>0.0726315954788454</v>
      </c>
      <c r="AL10" s="19" t="n">
        <v>0</v>
      </c>
      <c r="AM10" s="19" t="n">
        <v>0</v>
      </c>
      <c r="AN10" s="19" t="n">
        <v>0.0389328102756992</v>
      </c>
      <c r="AO10" s="19"/>
      <c r="AP10" s="19" t="n">
        <v>0</v>
      </c>
      <c r="AQ10" s="19" t="n">
        <v>0.0739461109865504</v>
      </c>
      <c r="AR10" s="19" t="n">
        <v>0</v>
      </c>
      <c r="AS10" s="19" t="n">
        <v>0.090865586350806</v>
      </c>
      <c r="AT10" s="19" t="n">
        <v>0</v>
      </c>
      <c r="AU10" s="19"/>
      <c r="AV10" s="19" t="n">
        <v>0.0617675234953991</v>
      </c>
      <c r="AW10" s="19" t="n">
        <v>0</v>
      </c>
      <c r="AX10" s="19" t="n">
        <v>0</v>
      </c>
      <c r="AY10" s="19" t="n">
        <v>0.0797065647050462</v>
      </c>
      <c r="AZ10" s="19" t="n">
        <v>0</v>
      </c>
      <c r="BA10" s="19" t="n">
        <v>0.065995045147094</v>
      </c>
      <c r="BB10" s="19"/>
      <c r="BC10" s="19" t="n">
        <v>0.0661362254825305</v>
      </c>
      <c r="BD10" s="19" t="n">
        <v>0</v>
      </c>
      <c r="BE10" s="19" t="n">
        <v>0.0352029847258884</v>
      </c>
      <c r="BF10" s="19" t="n">
        <v>0.215531394199552</v>
      </c>
      <c r="BG10" s="19" t="n">
        <v>0</v>
      </c>
    </row>
    <row r="11">
      <c r="B11" s="20" t="s">
        <v>690</v>
      </c>
      <c r="C11" s="19" t="n">
        <v>0.168785410174248</v>
      </c>
      <c r="D11" s="19" t="n">
        <v>0.225766588089497</v>
      </c>
      <c r="E11" s="19" t="n">
        <v>0.123296773748067</v>
      </c>
      <c r="F11" s="19"/>
      <c r="G11" s="19" t="n">
        <v>0.363700507328376</v>
      </c>
      <c r="H11" s="19" t="n">
        <v>0.0343262627995503</v>
      </c>
      <c r="I11" s="19" t="n">
        <v>0.334102889501208</v>
      </c>
      <c r="J11" s="19" t="n">
        <v>0.0935462544369845</v>
      </c>
      <c r="K11" s="19" t="n">
        <v>0.10493200641203</v>
      </c>
      <c r="L11" s="19" t="n">
        <v>0.0871485751696073</v>
      </c>
      <c r="M11" s="19"/>
      <c r="N11" s="19" t="n">
        <v>0.213674854307831</v>
      </c>
      <c r="O11" s="19" t="n">
        <v>0.154244657329405</v>
      </c>
      <c r="P11" s="19" t="n">
        <v>0.101913815478642</v>
      </c>
      <c r="Q11" s="19" t="n">
        <v>0.194942057754984</v>
      </c>
      <c r="R11" s="19"/>
      <c r="S11" s="19" t="n">
        <v>0.324554121744352</v>
      </c>
      <c r="T11" s="19" t="n">
        <v>0.243337726107703</v>
      </c>
      <c r="U11" s="19" t="n">
        <v>0.103979049901756</v>
      </c>
      <c r="V11" s="19" t="n">
        <v>0.166628913372305</v>
      </c>
      <c r="W11" s="19" t="n">
        <v>0.29482215339925</v>
      </c>
      <c r="X11" s="19" t="n">
        <v>0</v>
      </c>
      <c r="Y11" s="19" t="n">
        <v>0</v>
      </c>
      <c r="Z11" s="19" t="n">
        <v>0.211409942443586</v>
      </c>
      <c r="AA11" s="19" t="n">
        <v>0.144084974292107</v>
      </c>
      <c r="AB11" s="19" t="n">
        <v>0.153339930316375</v>
      </c>
      <c r="AC11" s="19" t="n">
        <v>0.141350175699726</v>
      </c>
      <c r="AD11" s="19" t="n">
        <v>0</v>
      </c>
      <c r="AE11" s="19"/>
      <c r="AF11" s="19" t="n">
        <v>0.124059531638511</v>
      </c>
      <c r="AG11" s="19" t="n">
        <v>0.12079442577746</v>
      </c>
      <c r="AH11" s="19" t="n">
        <v>0.247325647049384</v>
      </c>
      <c r="AI11" s="19"/>
      <c r="AJ11" s="19" t="n">
        <v>0.0767702201603115</v>
      </c>
      <c r="AK11" s="19" t="n">
        <v>0.314636542686407</v>
      </c>
      <c r="AL11" s="19" t="n">
        <v>0.274763473430628</v>
      </c>
      <c r="AM11" s="19" t="n">
        <v>0.679710895008547</v>
      </c>
      <c r="AN11" s="19" t="n">
        <v>0.0719773183198816</v>
      </c>
      <c r="AO11" s="19"/>
      <c r="AP11" s="19" t="n">
        <v>0</v>
      </c>
      <c r="AQ11" s="19" t="n">
        <v>0.261037287845718</v>
      </c>
      <c r="AR11" s="19" t="n">
        <v>0.0980832650093033</v>
      </c>
      <c r="AS11" s="19" t="n">
        <v>0.270307456618712</v>
      </c>
      <c r="AT11" s="19" t="n">
        <v>0.229819383314328</v>
      </c>
      <c r="AU11" s="19"/>
      <c r="AV11" s="19" t="n">
        <v>0.325797788148662</v>
      </c>
      <c r="AW11" s="19" t="n">
        <v>0.0544295921750635</v>
      </c>
      <c r="AX11" s="19" t="n">
        <v>0</v>
      </c>
      <c r="AY11" s="19" t="n">
        <v>0.195382151818158</v>
      </c>
      <c r="AZ11" s="19" t="n">
        <v>0.310795058440428</v>
      </c>
      <c r="BA11" s="19" t="n">
        <v>0.0656786580846227</v>
      </c>
      <c r="BB11" s="19"/>
      <c r="BC11" s="19" t="n">
        <v>0.0942580734901873</v>
      </c>
      <c r="BD11" s="19" t="n">
        <v>0.137420043187454</v>
      </c>
      <c r="BE11" s="19" t="n">
        <v>0.180894434038635</v>
      </c>
      <c r="BF11" s="19" t="n">
        <v>0.259756690567146</v>
      </c>
      <c r="BG11" s="19" t="n">
        <v>0</v>
      </c>
    </row>
    <row r="12">
      <c r="B12" s="20" t="s">
        <v>691</v>
      </c>
      <c r="C12" s="19" t="n">
        <v>0.224196054297243</v>
      </c>
      <c r="D12" s="19" t="n">
        <v>0.162151206453639</v>
      </c>
      <c r="E12" s="19" t="n">
        <v>0.284733292812126</v>
      </c>
      <c r="F12" s="19"/>
      <c r="G12" s="19" t="n">
        <v>0.283879041021666</v>
      </c>
      <c r="H12" s="19" t="n">
        <v>0.221634212280188</v>
      </c>
      <c r="I12" s="19" t="n">
        <v>0.151067425819577</v>
      </c>
      <c r="J12" s="19" t="n">
        <v>0.284299052711199</v>
      </c>
      <c r="K12" s="19" t="n">
        <v>0.160023355269719</v>
      </c>
      <c r="L12" s="19" t="n">
        <v>0.251565176092774</v>
      </c>
      <c r="M12" s="19"/>
      <c r="N12" s="19" t="n">
        <v>0.205253369511615</v>
      </c>
      <c r="O12" s="19" t="n">
        <v>0.286856576609213</v>
      </c>
      <c r="P12" s="19" t="n">
        <v>0.194449090024139</v>
      </c>
      <c r="Q12" s="19" t="n">
        <v>0.222039548271755</v>
      </c>
      <c r="R12" s="19"/>
      <c r="S12" s="19" t="n">
        <v>0.221222551069148</v>
      </c>
      <c r="T12" s="19" t="n">
        <v>0.36609818702681</v>
      </c>
      <c r="U12" s="19" t="n">
        <v>0.425245551622271</v>
      </c>
      <c r="V12" s="19" t="n">
        <v>0.1720349188004</v>
      </c>
      <c r="W12" s="19" t="n">
        <v>0.174645478317199</v>
      </c>
      <c r="X12" s="19" t="n">
        <v>0</v>
      </c>
      <c r="Y12" s="19" t="n">
        <v>0.428028843535068</v>
      </c>
      <c r="Z12" s="19" t="n">
        <v>0</v>
      </c>
      <c r="AA12" s="19" t="n">
        <v>0.219016533354435</v>
      </c>
      <c r="AB12" s="19" t="n">
        <v>0.246668366360392</v>
      </c>
      <c r="AC12" s="19" t="n">
        <v>0.155305439641693</v>
      </c>
      <c r="AD12" s="19" t="n">
        <v>0.229169846985346</v>
      </c>
      <c r="AE12" s="19"/>
      <c r="AF12" s="19" t="n">
        <v>0.190145137799075</v>
      </c>
      <c r="AG12" s="19" t="n">
        <v>0.213251717614899</v>
      </c>
      <c r="AH12" s="19" t="n">
        <v>0.294168263093137</v>
      </c>
      <c r="AI12" s="19"/>
      <c r="AJ12" s="19" t="n">
        <v>0.19316311353634</v>
      </c>
      <c r="AK12" s="19" t="n">
        <v>0.131695995670178</v>
      </c>
      <c r="AL12" s="19" t="n">
        <v>0.442621836841684</v>
      </c>
      <c r="AM12" s="19" t="n">
        <v>0</v>
      </c>
      <c r="AN12" s="19" t="n">
        <v>0.346503976613995</v>
      </c>
      <c r="AO12" s="19"/>
      <c r="AP12" s="19" t="n">
        <v>0.160725396320551</v>
      </c>
      <c r="AQ12" s="19" t="n">
        <v>0.174579219030881</v>
      </c>
      <c r="AR12" s="19" t="n">
        <v>0.497710803001276</v>
      </c>
      <c r="AS12" s="19" t="n">
        <v>0.231928156107107</v>
      </c>
      <c r="AT12" s="19" t="n">
        <v>0.120146670303892</v>
      </c>
      <c r="AU12" s="19"/>
      <c r="AV12" s="19" t="n">
        <v>0.179757160694658</v>
      </c>
      <c r="AW12" s="19" t="n">
        <v>0.234981160510992</v>
      </c>
      <c r="AX12" s="19" t="n">
        <v>0.550746016310128</v>
      </c>
      <c r="AY12" s="19" t="n">
        <v>0.205007721877272</v>
      </c>
      <c r="AZ12" s="19" t="n">
        <v>0.107514623312269</v>
      </c>
      <c r="BA12" s="19" t="n">
        <v>0.128917807192618</v>
      </c>
      <c r="BB12" s="19"/>
      <c r="BC12" s="19" t="n">
        <v>0.164804967684751</v>
      </c>
      <c r="BD12" s="19" t="n">
        <v>0.23315745504821</v>
      </c>
      <c r="BE12" s="19" t="n">
        <v>0.299105399701676</v>
      </c>
      <c r="BF12" s="19" t="n">
        <v>0.136940520714942</v>
      </c>
      <c r="BG12" s="19" t="n">
        <v>0</v>
      </c>
    </row>
    <row r="13">
      <c r="B13" s="20" t="s">
        <v>692</v>
      </c>
      <c r="C13" s="19" t="n">
        <v>0.110761152354677</v>
      </c>
      <c r="D13" s="19" t="n">
        <v>0.169511103391542</v>
      </c>
      <c r="E13" s="19" t="n">
        <v>0.0621538050808534</v>
      </c>
      <c r="F13" s="19"/>
      <c r="G13" s="19" t="n">
        <v>0.0530698879210437</v>
      </c>
      <c r="H13" s="19" t="n">
        <v>0.0505873281769653</v>
      </c>
      <c r="I13" s="19" t="n">
        <v>0.180194869193268</v>
      </c>
      <c r="J13" s="19" t="n">
        <v>0.0859909320572001</v>
      </c>
      <c r="K13" s="19" t="n">
        <v>0.09761617810943</v>
      </c>
      <c r="L13" s="19" t="n">
        <v>0.170480775044275</v>
      </c>
      <c r="M13" s="19"/>
      <c r="N13" s="19" t="n">
        <v>0.0948452347325979</v>
      </c>
      <c r="O13" s="19" t="n">
        <v>0.0774897920313634</v>
      </c>
      <c r="P13" s="19" t="n">
        <v>0.109545349524569</v>
      </c>
      <c r="Q13" s="19" t="n">
        <v>0.164832037889781</v>
      </c>
      <c r="R13" s="19"/>
      <c r="S13" s="19" t="n">
        <v>0.0448236272594606</v>
      </c>
      <c r="T13" s="19" t="n">
        <v>0.181828349222094</v>
      </c>
      <c r="U13" s="19" t="n">
        <v>0</v>
      </c>
      <c r="V13" s="19" t="n">
        <v>0</v>
      </c>
      <c r="W13" s="19" t="n">
        <v>0.162351188198621</v>
      </c>
      <c r="X13" s="19" t="n">
        <v>0.200965780807897</v>
      </c>
      <c r="Y13" s="19" t="n">
        <v>0.138993660491731</v>
      </c>
      <c r="Z13" s="19" t="n">
        <v>0.189198408595444</v>
      </c>
      <c r="AA13" s="19" t="n">
        <v>0.0734313303926612</v>
      </c>
      <c r="AB13" s="19" t="n">
        <v>0</v>
      </c>
      <c r="AC13" s="19" t="n">
        <v>0.289634518482374</v>
      </c>
      <c r="AD13" s="19" t="n">
        <v>0.273919439027403</v>
      </c>
      <c r="AE13" s="19"/>
      <c r="AF13" s="19" t="n">
        <v>0.173018745232794</v>
      </c>
      <c r="AG13" s="19" t="n">
        <v>0.106194498662464</v>
      </c>
      <c r="AH13" s="19" t="n">
        <v>0.0414245732054058</v>
      </c>
      <c r="AI13" s="19"/>
      <c r="AJ13" s="19" t="n">
        <v>0.170902977214588</v>
      </c>
      <c r="AK13" s="19" t="n">
        <v>0.120032990717967</v>
      </c>
      <c r="AL13" s="19" t="n">
        <v>0</v>
      </c>
      <c r="AM13" s="19" t="n">
        <v>0.320289104991453</v>
      </c>
      <c r="AN13" s="19" t="n">
        <v>0.0354825757083292</v>
      </c>
      <c r="AO13" s="19"/>
      <c r="AP13" s="19" t="n">
        <v>0.220347104282642</v>
      </c>
      <c r="AQ13" s="19" t="n">
        <v>0.105846648194603</v>
      </c>
      <c r="AR13" s="19" t="n">
        <v>0</v>
      </c>
      <c r="AS13" s="19" t="n">
        <v>0.0460640887809794</v>
      </c>
      <c r="AT13" s="19" t="n">
        <v>0</v>
      </c>
      <c r="AU13" s="19"/>
      <c r="AV13" s="19" t="n">
        <v>0.101037780995606</v>
      </c>
      <c r="AW13" s="19" t="n">
        <v>0.250698147196462</v>
      </c>
      <c r="AX13" s="19" t="n">
        <v>0</v>
      </c>
      <c r="AY13" s="19" t="n">
        <v>0.0763864992051031</v>
      </c>
      <c r="AZ13" s="19" t="n">
        <v>0</v>
      </c>
      <c r="BA13" s="19" t="n">
        <v>0.123450903596718</v>
      </c>
      <c r="BB13" s="19"/>
      <c r="BC13" s="19" t="n">
        <v>0.0982557622706952</v>
      </c>
      <c r="BD13" s="19" t="n">
        <v>0.197863314716255</v>
      </c>
      <c r="BE13" s="19" t="n">
        <v>0.0723741259525244</v>
      </c>
      <c r="BF13" s="19" t="n">
        <v>0.178593661667755</v>
      </c>
      <c r="BG13" s="19" t="n">
        <v>0</v>
      </c>
    </row>
    <row r="14">
      <c r="B14" s="20" t="s">
        <v>598</v>
      </c>
      <c r="C14" s="19" t="n">
        <v>0.100980293788282</v>
      </c>
      <c r="D14" s="19" t="n">
        <v>0.105540530796128</v>
      </c>
      <c r="E14" s="19" t="n">
        <v>0.0996995795291469</v>
      </c>
      <c r="F14" s="19"/>
      <c r="G14" s="19" t="n">
        <v>0.0786961990204056</v>
      </c>
      <c r="H14" s="19" t="n">
        <v>0.155430813718135</v>
      </c>
      <c r="I14" s="19" t="n">
        <v>0.0820030636951909</v>
      </c>
      <c r="J14" s="19" t="n">
        <v>0.0500378867068697</v>
      </c>
      <c r="K14" s="19" t="n">
        <v>0.0553914757640632</v>
      </c>
      <c r="L14" s="19" t="n">
        <v>0.184829573793393</v>
      </c>
      <c r="M14" s="19"/>
      <c r="N14" s="19" t="n">
        <v>0.15084670243893</v>
      </c>
      <c r="O14" s="19" t="n">
        <v>0.0904094309078143</v>
      </c>
      <c r="P14" s="19" t="n">
        <v>0.0757637103058838</v>
      </c>
      <c r="Q14" s="19" t="n">
        <v>0.0718190530863237</v>
      </c>
      <c r="R14" s="19"/>
      <c r="S14" s="19" t="n">
        <v>0.0377352327927659</v>
      </c>
      <c r="T14" s="19" t="n">
        <v>0.115333696663202</v>
      </c>
      <c r="U14" s="19" t="n">
        <v>0.132106659924919</v>
      </c>
      <c r="V14" s="19" t="n">
        <v>0.274325501936969</v>
      </c>
      <c r="W14" s="19" t="n">
        <v>0</v>
      </c>
      <c r="X14" s="19" t="n">
        <v>0.104606288313525</v>
      </c>
      <c r="Y14" s="19" t="n">
        <v>0</v>
      </c>
      <c r="Z14" s="19" t="n">
        <v>0.240910858398081</v>
      </c>
      <c r="AA14" s="19" t="n">
        <v>0</v>
      </c>
      <c r="AB14" s="19" t="n">
        <v>0.1624528312956</v>
      </c>
      <c r="AC14" s="19" t="n">
        <v>0</v>
      </c>
      <c r="AD14" s="19" t="n">
        <v>0.264121990842027</v>
      </c>
      <c r="AE14" s="19"/>
      <c r="AF14" s="19" t="n">
        <v>0.0297575592351765</v>
      </c>
      <c r="AG14" s="19" t="n">
        <v>0.211773344998248</v>
      </c>
      <c r="AH14" s="19" t="n">
        <v>0</v>
      </c>
      <c r="AI14" s="19"/>
      <c r="AJ14" s="19" t="n">
        <v>0.0862904191798141</v>
      </c>
      <c r="AK14" s="19" t="n">
        <v>0.169003515141091</v>
      </c>
      <c r="AL14" s="19" t="n">
        <v>0.139254243438286</v>
      </c>
      <c r="AM14" s="19" t="n">
        <v>0</v>
      </c>
      <c r="AN14" s="19" t="n">
        <v>0.037796282536241</v>
      </c>
      <c r="AO14" s="19"/>
      <c r="AP14" s="19" t="n">
        <v>0.105892521556775</v>
      </c>
      <c r="AQ14" s="19" t="n">
        <v>0.091613987452451</v>
      </c>
      <c r="AR14" s="19" t="n">
        <v>0.0934287858196498</v>
      </c>
      <c r="AS14" s="19" t="n">
        <v>0.0558441340972522</v>
      </c>
      <c r="AT14" s="19" t="n">
        <v>0.247957449352783</v>
      </c>
      <c r="AU14" s="19"/>
      <c r="AV14" s="19" t="n">
        <v>0.152198515253839</v>
      </c>
      <c r="AW14" s="19" t="n">
        <v>0.0705645317027238</v>
      </c>
      <c r="AX14" s="19" t="n">
        <v>0.096568999470832</v>
      </c>
      <c r="AY14" s="19" t="n">
        <v>0.0323816948550292</v>
      </c>
      <c r="AZ14" s="19" t="n">
        <v>0.22188756207064</v>
      </c>
      <c r="BA14" s="19" t="n">
        <v>0</v>
      </c>
      <c r="BB14" s="19"/>
      <c r="BC14" s="19" t="n">
        <v>0</v>
      </c>
      <c r="BD14" s="19" t="n">
        <v>0.212141319993117</v>
      </c>
      <c r="BE14" s="19" t="n">
        <v>0.119773020995047</v>
      </c>
      <c r="BF14" s="19" t="n">
        <v>0</v>
      </c>
      <c r="BG14" s="19" t="n">
        <v>0</v>
      </c>
    </row>
    <row r="15">
      <c r="B15" s="20" t="s">
        <v>722</v>
      </c>
      <c r="C15" s="19" t="n">
        <v>0.182674433469758</v>
      </c>
      <c r="D15" s="19" t="n">
        <v>0.196277393870079</v>
      </c>
      <c r="E15" s="19" t="n">
        <v>0.148678789766391</v>
      </c>
      <c r="F15" s="19"/>
      <c r="G15" s="19" t="n">
        <v>0.0523925204126529</v>
      </c>
      <c r="H15" s="19" t="n">
        <v>0.188245921400272</v>
      </c>
      <c r="I15" s="19" t="n">
        <v>0.0577389979952563</v>
      </c>
      <c r="J15" s="19" t="n">
        <v>0.253003768942058</v>
      </c>
      <c r="K15" s="19" t="n">
        <v>0.339570399252596</v>
      </c>
      <c r="L15" s="19" t="n">
        <v>0.201233520122692</v>
      </c>
      <c r="M15" s="19"/>
      <c r="N15" s="19" t="n">
        <v>0.115276213452173</v>
      </c>
      <c r="O15" s="19" t="n">
        <v>0.210891590786694</v>
      </c>
      <c r="P15" s="19" t="n">
        <v>0.285790666094131</v>
      </c>
      <c r="Q15" s="19" t="n">
        <v>0.13441684095802</v>
      </c>
      <c r="R15" s="19"/>
      <c r="S15" s="19" t="n">
        <v>0.0884477574795048</v>
      </c>
      <c r="T15" s="19" t="n">
        <v>0</v>
      </c>
      <c r="U15" s="19" t="n">
        <v>0.104549613868465</v>
      </c>
      <c r="V15" s="19" t="n">
        <v>0.326398871678459</v>
      </c>
      <c r="W15" s="19" t="n">
        <v>0.209274145237654</v>
      </c>
      <c r="X15" s="19" t="n">
        <v>0.269405764351916</v>
      </c>
      <c r="Y15" s="19" t="n">
        <v>0.155727435547678</v>
      </c>
      <c r="Z15" s="19" t="n">
        <v>0.358480790562889</v>
      </c>
      <c r="AA15" s="19" t="n">
        <v>0.210218472782984</v>
      </c>
      <c r="AB15" s="19" t="n">
        <v>0.297782370802731</v>
      </c>
      <c r="AC15" s="19" t="n">
        <v>0.284102872628654</v>
      </c>
      <c r="AD15" s="19" t="n">
        <v>0.232788723145225</v>
      </c>
      <c r="AE15" s="19"/>
      <c r="AF15" s="19" t="n">
        <v>0.278883269701354</v>
      </c>
      <c r="AG15" s="19" t="n">
        <v>0.189466228143263</v>
      </c>
      <c r="AH15" s="19" t="n">
        <v>0.0523347360036697</v>
      </c>
      <c r="AI15" s="19"/>
      <c r="AJ15" s="19" t="n">
        <v>0.258914210473843</v>
      </c>
      <c r="AK15" s="19" t="n">
        <v>0</v>
      </c>
      <c r="AL15" s="19" t="n">
        <v>0.143360446289401</v>
      </c>
      <c r="AM15" s="19" t="n">
        <v>0</v>
      </c>
      <c r="AN15" s="19" t="n">
        <v>0.243042916706711</v>
      </c>
      <c r="AO15" s="19"/>
      <c r="AP15" s="19" t="n">
        <v>0.258812292432146</v>
      </c>
      <c r="AQ15" s="19" t="n">
        <v>0.0752026469712301</v>
      </c>
      <c r="AR15" s="19" t="n">
        <v>0.310777146169771</v>
      </c>
      <c r="AS15" s="19" t="n">
        <v>0.191927490352696</v>
      </c>
      <c r="AT15" s="19" t="n">
        <v>0.219099957119734</v>
      </c>
      <c r="AU15" s="19"/>
      <c r="AV15" s="19" t="n">
        <v>0.064856303503204</v>
      </c>
      <c r="AW15" s="19" t="n">
        <v>0.230160992229774</v>
      </c>
      <c r="AX15" s="19" t="n">
        <v>0.236413977849607</v>
      </c>
      <c r="AY15" s="19" t="n">
        <v>0.242072861304596</v>
      </c>
      <c r="AZ15" s="19" t="n">
        <v>0.196064104796914</v>
      </c>
      <c r="BA15" s="19" t="n">
        <v>0.280951323725661</v>
      </c>
      <c r="BB15" s="19"/>
      <c r="BC15" s="19" t="n">
        <v>0.245027354225395</v>
      </c>
      <c r="BD15" s="19" t="n">
        <v>0.177644430293252</v>
      </c>
      <c r="BE15" s="19" t="n">
        <v>0.132021154541639</v>
      </c>
      <c r="BF15" s="19" t="n">
        <v>0.140550906207246</v>
      </c>
      <c r="BG15" s="19" t="n">
        <v>0</v>
      </c>
    </row>
    <row r="16">
      <c r="B16" s="20" t="s">
        <v>100</v>
      </c>
      <c r="C16" s="21" t="n">
        <v>0.0936856688541584</v>
      </c>
      <c r="D16" s="21" t="n">
        <v>0.0152882391239949</v>
      </c>
      <c r="E16" s="21" t="n">
        <v>0.165063252905383</v>
      </c>
      <c r="F16" s="21"/>
      <c r="G16" s="21" t="n">
        <v>0</v>
      </c>
      <c r="H16" s="21" t="n">
        <v>0.0785833518028775</v>
      </c>
      <c r="I16" s="21" t="n">
        <v>0.112738616283852</v>
      </c>
      <c r="J16" s="21" t="n">
        <v>0.141952954705671</v>
      </c>
      <c r="K16" s="21" t="n">
        <v>0.101172495211776</v>
      </c>
      <c r="L16" s="21" t="n">
        <v>0.104742379777259</v>
      </c>
      <c r="M16" s="21"/>
      <c r="N16" s="21" t="n">
        <v>0.0452826005599268</v>
      </c>
      <c r="O16" s="21" t="n">
        <v>0.137554024459137</v>
      </c>
      <c r="P16" s="21" t="n">
        <v>0.133360863897043</v>
      </c>
      <c r="Q16" s="21" t="n">
        <v>0.0737097518229245</v>
      </c>
      <c r="R16" s="21"/>
      <c r="S16" s="21" t="n">
        <v>0.0967095566345908</v>
      </c>
      <c r="T16" s="21" t="n">
        <v>0.0380657529930443</v>
      </c>
      <c r="U16" s="21" t="n">
        <v>0.116867248500326</v>
      </c>
      <c r="V16" s="21" t="n">
        <v>0</v>
      </c>
      <c r="W16" s="21" t="n">
        <v>0</v>
      </c>
      <c r="X16" s="21" t="n">
        <v>0.266951666464345</v>
      </c>
      <c r="Y16" s="21" t="n">
        <v>0.135943421814481</v>
      </c>
      <c r="Z16" s="21" t="n">
        <v>0</v>
      </c>
      <c r="AA16" s="21" t="n">
        <v>0.151288276713444</v>
      </c>
      <c r="AB16" s="21" t="n">
        <v>0</v>
      </c>
      <c r="AC16" s="21" t="n">
        <v>0.129606993547553</v>
      </c>
      <c r="AD16" s="21" t="n">
        <v>0</v>
      </c>
      <c r="AE16" s="21"/>
      <c r="AF16" s="21" t="n">
        <v>0.107794756567983</v>
      </c>
      <c r="AG16" s="21" t="n">
        <v>0.0745091017972973</v>
      </c>
      <c r="AH16" s="21" t="n">
        <v>0.181775869038787</v>
      </c>
      <c r="AI16" s="21"/>
      <c r="AJ16" s="21" t="n">
        <v>0.113941775426251</v>
      </c>
      <c r="AK16" s="21" t="n">
        <v>0.0968006507438971</v>
      </c>
      <c r="AL16" s="21" t="n">
        <v>0</v>
      </c>
      <c r="AM16" s="21" t="n">
        <v>0</v>
      </c>
      <c r="AN16" s="21" t="n">
        <v>0.155701689505262</v>
      </c>
      <c r="AO16" s="21"/>
      <c r="AP16" s="21" t="n">
        <v>0.159848297772031</v>
      </c>
      <c r="AQ16" s="21" t="n">
        <v>0.102225934879787</v>
      </c>
      <c r="AR16" s="21" t="n">
        <v>0</v>
      </c>
      <c r="AS16" s="21" t="n">
        <v>0.0553303689074242</v>
      </c>
      <c r="AT16" s="21" t="n">
        <v>0.182976539909262</v>
      </c>
      <c r="AU16" s="21"/>
      <c r="AV16" s="21" t="n">
        <v>0.023468898391548</v>
      </c>
      <c r="AW16" s="21" t="n">
        <v>0.0628115835630194</v>
      </c>
      <c r="AX16" s="21" t="n">
        <v>0.116271006369434</v>
      </c>
      <c r="AY16" s="21" t="n">
        <v>0.0817206078653261</v>
      </c>
      <c r="AZ16" s="21" t="n">
        <v>0.16373865137975</v>
      </c>
      <c r="BA16" s="21" t="n">
        <v>0.273669423144676</v>
      </c>
      <c r="BB16" s="21"/>
      <c r="BC16" s="21" t="n">
        <v>0.191002730566126</v>
      </c>
      <c r="BD16" s="21" t="n">
        <v>0.0417734367617129</v>
      </c>
      <c r="BE16" s="21" t="n">
        <v>0.0906975490787093</v>
      </c>
      <c r="BF16" s="21" t="n">
        <v>0</v>
      </c>
      <c r="BG16" s="21" t="n">
        <v>1</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62</v>
      </c>
      <c r="F7" s="11"/>
      <c r="G7" s="11" t="n">
        <v>18</v>
      </c>
      <c r="H7" s="11" t="n">
        <v>17</v>
      </c>
      <c r="I7" s="11" t="n">
        <v>22</v>
      </c>
      <c r="J7" s="11" t="n">
        <v>22</v>
      </c>
      <c r="K7" s="11" t="n">
        <v>20</v>
      </c>
      <c r="L7" s="11" t="n">
        <v>22</v>
      </c>
      <c r="M7" s="11"/>
      <c r="N7" s="11" t="n">
        <v>38</v>
      </c>
      <c r="O7" s="11" t="n">
        <v>24</v>
      </c>
      <c r="P7" s="11" t="n">
        <v>30</v>
      </c>
      <c r="Q7" s="11" t="n">
        <v>29</v>
      </c>
      <c r="R7" s="11"/>
      <c r="S7" s="11" t="n">
        <v>22</v>
      </c>
      <c r="T7" s="11" t="n">
        <v>17</v>
      </c>
      <c r="U7" s="11" t="n">
        <v>9</v>
      </c>
      <c r="V7" s="11" t="n">
        <v>12</v>
      </c>
      <c r="W7" s="11" t="n">
        <v>6</v>
      </c>
      <c r="X7" s="11" t="n">
        <v>11</v>
      </c>
      <c r="Y7" s="11" t="n">
        <v>7</v>
      </c>
      <c r="Z7" s="11" t="n">
        <v>5</v>
      </c>
      <c r="AA7" s="11" t="n">
        <v>14</v>
      </c>
      <c r="AB7" s="11" t="n">
        <v>7</v>
      </c>
      <c r="AC7" s="11" t="n">
        <v>7</v>
      </c>
      <c r="AD7" s="11" t="n">
        <v>4</v>
      </c>
      <c r="AE7" s="11"/>
      <c r="AF7" s="11" t="n">
        <v>39</v>
      </c>
      <c r="AG7" s="11" t="n">
        <v>47</v>
      </c>
      <c r="AH7" s="11" t="n">
        <v>20</v>
      </c>
      <c r="AI7" s="11"/>
      <c r="AJ7" s="11" t="n">
        <v>37</v>
      </c>
      <c r="AK7" s="11" t="n">
        <v>28</v>
      </c>
      <c r="AL7" s="11" t="n">
        <v>7</v>
      </c>
      <c r="AM7" s="11" t="n">
        <v>3</v>
      </c>
      <c r="AN7" s="11" t="n">
        <v>23</v>
      </c>
      <c r="AO7" s="11"/>
      <c r="AP7" s="11" t="n">
        <v>19</v>
      </c>
      <c r="AQ7" s="11" t="n">
        <v>41</v>
      </c>
      <c r="AR7" s="11" t="n">
        <v>10</v>
      </c>
      <c r="AS7" s="11" t="n">
        <v>21</v>
      </c>
      <c r="AT7" s="11" t="n">
        <v>9</v>
      </c>
      <c r="AU7" s="11"/>
      <c r="AV7" s="11" t="n">
        <v>32</v>
      </c>
      <c r="AW7" s="11" t="n">
        <v>17</v>
      </c>
      <c r="AX7" s="11" t="n">
        <v>10</v>
      </c>
      <c r="AY7" s="11" t="n">
        <v>25</v>
      </c>
      <c r="AZ7" s="11" t="n">
        <v>10</v>
      </c>
      <c r="BA7" s="11" t="n">
        <v>14</v>
      </c>
      <c r="BB7" s="11"/>
      <c r="BC7" s="11" t="n">
        <v>28</v>
      </c>
      <c r="BD7" s="11" t="n">
        <v>27</v>
      </c>
      <c r="BE7" s="11" t="n">
        <v>27</v>
      </c>
      <c r="BF7" s="11" t="n">
        <v>14</v>
      </c>
      <c r="BG7" s="11" t="n">
        <v>1</v>
      </c>
    </row>
    <row r="8" ht="30" customHeight="1">
      <c r="B8" s="12" t="s">
        <v>20</v>
      </c>
      <c r="C8" s="12" t="n">
        <v>121</v>
      </c>
      <c r="D8" s="12" t="n">
        <v>56</v>
      </c>
      <c r="E8" s="12" t="n">
        <v>63</v>
      </c>
      <c r="F8" s="12"/>
      <c r="G8" s="12" t="n">
        <v>17</v>
      </c>
      <c r="H8" s="12" t="n">
        <v>18</v>
      </c>
      <c r="I8" s="12" t="n">
        <v>23</v>
      </c>
      <c r="J8" s="12" t="n">
        <v>22</v>
      </c>
      <c r="K8" s="12" t="n">
        <v>19</v>
      </c>
      <c r="L8" s="12" t="n">
        <v>22</v>
      </c>
      <c r="M8" s="12"/>
      <c r="N8" s="12" t="n">
        <v>37</v>
      </c>
      <c r="O8" s="12" t="n">
        <v>26</v>
      </c>
      <c r="P8" s="12" t="n">
        <v>30</v>
      </c>
      <c r="Q8" s="12" t="n">
        <v>28</v>
      </c>
      <c r="R8" s="12"/>
      <c r="S8" s="12" t="n">
        <v>20</v>
      </c>
      <c r="T8" s="12" t="n">
        <v>17</v>
      </c>
      <c r="U8" s="12" t="n">
        <v>10</v>
      </c>
      <c r="V8" s="12" t="n">
        <v>13</v>
      </c>
      <c r="W8" s="12" t="n">
        <v>6</v>
      </c>
      <c r="X8" s="12" t="n">
        <v>15</v>
      </c>
      <c r="Y8" s="12" t="n">
        <v>7</v>
      </c>
      <c r="Z8" s="12" t="n">
        <v>5</v>
      </c>
      <c r="AA8" s="12" t="n">
        <v>13</v>
      </c>
      <c r="AB8" s="12" t="n">
        <v>6</v>
      </c>
      <c r="AC8" s="12" t="n">
        <v>6</v>
      </c>
      <c r="AD8" s="12" t="n">
        <v>3</v>
      </c>
      <c r="AE8" s="12"/>
      <c r="AF8" s="12" t="n">
        <v>39</v>
      </c>
      <c r="AG8" s="12" t="n">
        <v>46</v>
      </c>
      <c r="AH8" s="12" t="n">
        <v>20</v>
      </c>
      <c r="AI8" s="12"/>
      <c r="AJ8" s="12" t="n">
        <v>37</v>
      </c>
      <c r="AK8" s="12" t="n">
        <v>28</v>
      </c>
      <c r="AL8" s="12" t="n">
        <v>7</v>
      </c>
      <c r="AM8" s="12" t="n">
        <v>3</v>
      </c>
      <c r="AN8" s="12" t="n">
        <v>24</v>
      </c>
      <c r="AO8" s="12"/>
      <c r="AP8" s="12" t="n">
        <v>19</v>
      </c>
      <c r="AQ8" s="12" t="n">
        <v>41</v>
      </c>
      <c r="AR8" s="12" t="n">
        <v>10</v>
      </c>
      <c r="AS8" s="12" t="n">
        <v>21</v>
      </c>
      <c r="AT8" s="12" t="n">
        <v>8</v>
      </c>
      <c r="AU8" s="12"/>
      <c r="AV8" s="12" t="n">
        <v>33</v>
      </c>
      <c r="AW8" s="12" t="n">
        <v>18</v>
      </c>
      <c r="AX8" s="12" t="n">
        <v>10</v>
      </c>
      <c r="AY8" s="12" t="n">
        <v>24</v>
      </c>
      <c r="AZ8" s="12" t="n">
        <v>9</v>
      </c>
      <c r="BA8" s="12" t="n">
        <v>14</v>
      </c>
      <c r="BB8" s="12"/>
      <c r="BC8" s="12" t="n">
        <v>29</v>
      </c>
      <c r="BD8" s="12" t="n">
        <v>27</v>
      </c>
      <c r="BE8" s="12" t="n">
        <v>27</v>
      </c>
      <c r="BF8" s="12" t="n">
        <v>14</v>
      </c>
      <c r="BG8" s="12" t="n">
        <v>1</v>
      </c>
    </row>
    <row r="9">
      <c r="B9" s="20" t="s">
        <v>725</v>
      </c>
      <c r="C9" s="19" t="n">
        <v>0.155251993421988</v>
      </c>
      <c r="D9" s="19" t="n">
        <v>0.176180759560106</v>
      </c>
      <c r="E9" s="19" t="n">
        <v>0.114082896247849</v>
      </c>
      <c r="F9" s="19"/>
      <c r="G9" s="19" t="n">
        <v>0.118834968812226</v>
      </c>
      <c r="H9" s="19" t="n">
        <v>0.122469546820951</v>
      </c>
      <c r="I9" s="19" t="n">
        <v>0.0627998236349153</v>
      </c>
      <c r="J9" s="19" t="n">
        <v>0.128267388423823</v>
      </c>
      <c r="K9" s="19" t="n">
        <v>0.298578357272162</v>
      </c>
      <c r="L9" s="19" t="n">
        <v>0.20828176872029</v>
      </c>
      <c r="M9" s="19"/>
      <c r="N9" s="19" t="n">
        <v>0.11790259389599</v>
      </c>
      <c r="O9" s="19" t="n">
        <v>0.121185635416682</v>
      </c>
      <c r="P9" s="19" t="n">
        <v>0.218490594318707</v>
      </c>
      <c r="Q9" s="19" t="n">
        <v>0.169097710081679</v>
      </c>
      <c r="R9" s="19"/>
      <c r="S9" s="19" t="n">
        <v>0.0467329953383511</v>
      </c>
      <c r="T9" s="19" t="n">
        <v>0.115333696663202</v>
      </c>
      <c r="U9" s="19" t="n">
        <v>0.236656273793384</v>
      </c>
      <c r="V9" s="19" t="n">
        <v>0.143888315553777</v>
      </c>
      <c r="W9" s="19" t="n">
        <v>0.209274145237654</v>
      </c>
      <c r="X9" s="19" t="n">
        <v>0.346394580453177</v>
      </c>
      <c r="Y9" s="19" t="n">
        <v>0</v>
      </c>
      <c r="Z9" s="19" t="n">
        <v>0.179895594117745</v>
      </c>
      <c r="AA9" s="19" t="n">
        <v>0.0698207395395731</v>
      </c>
      <c r="AB9" s="19" t="n">
        <v>0.292767812635627</v>
      </c>
      <c r="AC9" s="19" t="n">
        <v>0.284102872628654</v>
      </c>
      <c r="AD9" s="19" t="n">
        <v>0</v>
      </c>
      <c r="AE9" s="19"/>
      <c r="AF9" s="19" t="n">
        <v>0.163638352974368</v>
      </c>
      <c r="AG9" s="19" t="n">
        <v>0.245104097774066</v>
      </c>
      <c r="AH9" s="19" t="n">
        <v>0</v>
      </c>
      <c r="AI9" s="19"/>
      <c r="AJ9" s="19" t="n">
        <v>0.200510355069267</v>
      </c>
      <c r="AK9" s="19" t="n">
        <v>0.0761339512302105</v>
      </c>
      <c r="AL9" s="19" t="n">
        <v>0.282614689727687</v>
      </c>
      <c r="AM9" s="19" t="n">
        <v>0</v>
      </c>
      <c r="AN9" s="19" t="n">
        <v>0.108867031287838</v>
      </c>
      <c r="AO9" s="19"/>
      <c r="AP9" s="19" t="n">
        <v>0.293732015169633</v>
      </c>
      <c r="AQ9" s="19" t="n">
        <v>0.10792123398391</v>
      </c>
      <c r="AR9" s="19" t="n">
        <v>0.300402706589708</v>
      </c>
      <c r="AS9" s="19" t="n">
        <v>0.0859338155829562</v>
      </c>
      <c r="AT9" s="19" t="n">
        <v>0.467057406472518</v>
      </c>
      <c r="AU9" s="19"/>
      <c r="AV9" s="19" t="n">
        <v>0.13179909444235</v>
      </c>
      <c r="AW9" s="19" t="n">
        <v>0.315287230888619</v>
      </c>
      <c r="AX9" s="19" t="n">
        <v>0.225690845342552</v>
      </c>
      <c r="AY9" s="19" t="n">
        <v>0.0753804548805803</v>
      </c>
      <c r="AZ9" s="19" t="n">
        <v>0.417951666867553</v>
      </c>
      <c r="BA9" s="19" t="n">
        <v>0.0562979694356995</v>
      </c>
      <c r="BB9" s="19"/>
      <c r="BC9" s="19" t="n">
        <v>0.189450332408658</v>
      </c>
      <c r="BD9" s="19" t="n">
        <v>0.31433967983311</v>
      </c>
      <c r="BE9" s="19" t="n">
        <v>0.0941045770281306</v>
      </c>
      <c r="BF9" s="19" t="n">
        <v>0</v>
      </c>
      <c r="BG9" s="19" t="n">
        <v>0</v>
      </c>
    </row>
    <row r="10">
      <c r="B10" s="20" t="s">
        <v>689</v>
      </c>
      <c r="C10" s="19" t="n">
        <v>0.103539180816404</v>
      </c>
      <c r="D10" s="19" t="n">
        <v>0.118231509295042</v>
      </c>
      <c r="E10" s="19" t="n">
        <v>0.0934292924038327</v>
      </c>
      <c r="F10" s="19"/>
      <c r="G10" s="19" t="n">
        <v>0.0760394002566125</v>
      </c>
      <c r="H10" s="19" t="n">
        <v>0</v>
      </c>
      <c r="I10" s="19" t="n">
        <v>0.158410743405439</v>
      </c>
      <c r="J10" s="19" t="n">
        <v>0.145771445186582</v>
      </c>
      <c r="K10" s="19" t="n">
        <v>0.0963835177444969</v>
      </c>
      <c r="L10" s="19" t="n">
        <v>0.117712535974309</v>
      </c>
      <c r="M10" s="19"/>
      <c r="N10" s="19" t="n">
        <v>0.152560732941545</v>
      </c>
      <c r="O10" s="19" t="n">
        <v>0.168311573674127</v>
      </c>
      <c r="P10" s="19" t="n">
        <v>0.0550334554528919</v>
      </c>
      <c r="Q10" s="19" t="n">
        <v>0.0291283560372963</v>
      </c>
      <c r="R10" s="19"/>
      <c r="S10" s="19" t="n">
        <v>0.0889136618714026</v>
      </c>
      <c r="T10" s="19" t="n">
        <v>0</v>
      </c>
      <c r="U10" s="19" t="n">
        <v>0.1070389247196</v>
      </c>
      <c r="V10" s="19" t="n">
        <v>0.187274353128958</v>
      </c>
      <c r="W10" s="19" t="n">
        <v>0</v>
      </c>
      <c r="X10" s="19" t="n">
        <v>0</v>
      </c>
      <c r="Y10" s="19" t="n">
        <v>0.155727435547678</v>
      </c>
      <c r="Z10" s="19" t="n">
        <v>0.189198408595444</v>
      </c>
      <c r="AA10" s="19" t="n">
        <v>0.0718103031501919</v>
      </c>
      <c r="AB10" s="19" t="n">
        <v>0.29474924758443</v>
      </c>
      <c r="AC10" s="19" t="n">
        <v>0.141350175699726</v>
      </c>
      <c r="AD10" s="19" t="n">
        <v>0.496910713987252</v>
      </c>
      <c r="AE10" s="19"/>
      <c r="AF10" s="19" t="n">
        <v>0.055826716561429</v>
      </c>
      <c r="AG10" s="19" t="n">
        <v>0.153821674707784</v>
      </c>
      <c r="AH10" s="19" t="n">
        <v>0.0977873283581558</v>
      </c>
      <c r="AI10" s="19"/>
      <c r="AJ10" s="19" t="n">
        <v>0.102905722309752</v>
      </c>
      <c r="AK10" s="19" t="n">
        <v>0.0367513232689285</v>
      </c>
      <c r="AL10" s="19" t="n">
        <v>0.128571796604247</v>
      </c>
      <c r="AM10" s="19" t="n">
        <v>0</v>
      </c>
      <c r="AN10" s="19" t="n">
        <v>0.176496125655838</v>
      </c>
      <c r="AO10" s="19"/>
      <c r="AP10" s="19" t="n">
        <v>0.14545330758593</v>
      </c>
      <c r="AQ10" s="19" t="n">
        <v>0.0663309001047301</v>
      </c>
      <c r="AR10" s="19" t="n">
        <v>0</v>
      </c>
      <c r="AS10" s="19" t="n">
        <v>0.0489714782587957</v>
      </c>
      <c r="AT10" s="19" t="n">
        <v>0</v>
      </c>
      <c r="AU10" s="19"/>
      <c r="AV10" s="19" t="n">
        <v>0.11996044586022</v>
      </c>
      <c r="AW10" s="19" t="n">
        <v>0.0651411689147116</v>
      </c>
      <c r="AX10" s="19" t="n">
        <v>0</v>
      </c>
      <c r="AY10" s="19" t="n">
        <v>0.111318532828009</v>
      </c>
      <c r="AZ10" s="19" t="n">
        <v>0</v>
      </c>
      <c r="BA10" s="19" t="n">
        <v>0.0704360422854108</v>
      </c>
      <c r="BB10" s="19"/>
      <c r="BC10" s="19" t="n">
        <v>0</v>
      </c>
      <c r="BD10" s="19" t="n">
        <v>0.0700129150185325</v>
      </c>
      <c r="BE10" s="19" t="n">
        <v>0.187356725077175</v>
      </c>
      <c r="BF10" s="19" t="n">
        <v>0.268477406531397</v>
      </c>
      <c r="BG10" s="19" t="n">
        <v>0</v>
      </c>
    </row>
    <row r="11">
      <c r="B11" s="20" t="s">
        <v>690</v>
      </c>
      <c r="C11" s="19" t="n">
        <v>0.0892808117700904</v>
      </c>
      <c r="D11" s="19" t="n">
        <v>0.103258684265898</v>
      </c>
      <c r="E11" s="19" t="n">
        <v>0.0794137203977164</v>
      </c>
      <c r="F11" s="19"/>
      <c r="G11" s="19" t="n">
        <v>0.0552037610748607</v>
      </c>
      <c r="H11" s="19" t="n">
        <v>0.19430745013817</v>
      </c>
      <c r="I11" s="19" t="n">
        <v>0.0899623476749352</v>
      </c>
      <c r="J11" s="19" t="n">
        <v>0.0442555993365298</v>
      </c>
      <c r="K11" s="19" t="n">
        <v>0</v>
      </c>
      <c r="L11" s="19" t="n">
        <v>0.152462417947129</v>
      </c>
      <c r="M11" s="19"/>
      <c r="N11" s="19" t="n">
        <v>0.123836476934969</v>
      </c>
      <c r="O11" s="19" t="n">
        <v>0.0755719230683484</v>
      </c>
      <c r="P11" s="19" t="n">
        <v>0.0722482765240656</v>
      </c>
      <c r="Q11" s="19" t="n">
        <v>0.074654081836508</v>
      </c>
      <c r="R11" s="19"/>
      <c r="S11" s="19" t="n">
        <v>0.168126766019055</v>
      </c>
      <c r="T11" s="19" t="n">
        <v>0.0576279247692553</v>
      </c>
      <c r="U11" s="19" t="n">
        <v>0</v>
      </c>
      <c r="V11" s="19" t="n">
        <v>0.161647267503695</v>
      </c>
      <c r="W11" s="19" t="n">
        <v>0</v>
      </c>
      <c r="X11" s="19" t="n">
        <v>0.0779111749289097</v>
      </c>
      <c r="Y11" s="19" t="n">
        <v>0.155257604209828</v>
      </c>
      <c r="Z11" s="19" t="n">
        <v>0.240910858398081</v>
      </c>
      <c r="AA11" s="19" t="n">
        <v>0</v>
      </c>
      <c r="AB11" s="19" t="n">
        <v>0.153339930316375</v>
      </c>
      <c r="AC11" s="19" t="n">
        <v>0</v>
      </c>
      <c r="AD11" s="19" t="n">
        <v>0</v>
      </c>
      <c r="AE11" s="19"/>
      <c r="AF11" s="19" t="n">
        <v>0.0846455927444898</v>
      </c>
      <c r="AG11" s="19" t="n">
        <v>0.142686553490992</v>
      </c>
      <c r="AH11" s="19" t="n">
        <v>0.0465645830595776</v>
      </c>
      <c r="AI11" s="19"/>
      <c r="AJ11" s="19" t="n">
        <v>0.0894725256254175</v>
      </c>
      <c r="AK11" s="19" t="n">
        <v>0.159712266856368</v>
      </c>
      <c r="AL11" s="19" t="n">
        <v>0.146191676826381</v>
      </c>
      <c r="AM11" s="19" t="n">
        <v>0</v>
      </c>
      <c r="AN11" s="19" t="n">
        <v>0.0398852955115692</v>
      </c>
      <c r="AO11" s="19"/>
      <c r="AP11" s="19" t="n">
        <v>0</v>
      </c>
      <c r="AQ11" s="19" t="n">
        <v>0.111216021406712</v>
      </c>
      <c r="AR11" s="19" t="n">
        <v>0.0980832650093033</v>
      </c>
      <c r="AS11" s="19" t="n">
        <v>0.111174503004676</v>
      </c>
      <c r="AT11" s="19" t="n">
        <v>0.120146670303892</v>
      </c>
      <c r="AU11" s="19"/>
      <c r="AV11" s="19" t="n">
        <v>0.135822862357848</v>
      </c>
      <c r="AW11" s="19" t="n">
        <v>0.0544295921750635</v>
      </c>
      <c r="AX11" s="19" t="n">
        <v>0.09851278817434</v>
      </c>
      <c r="AY11" s="19" t="n">
        <v>0</v>
      </c>
      <c r="AZ11" s="19" t="n">
        <v>0.107514623312269</v>
      </c>
      <c r="BA11" s="19" t="n">
        <v>0.0798717857120646</v>
      </c>
      <c r="BB11" s="19"/>
      <c r="BC11" s="19" t="n">
        <v>0.0402720314813721</v>
      </c>
      <c r="BD11" s="19" t="n">
        <v>0.0715057902914082</v>
      </c>
      <c r="BE11" s="19" t="n">
        <v>0.109232705251614</v>
      </c>
      <c r="BF11" s="19" t="n">
        <v>0.182382725904329</v>
      </c>
      <c r="BG11" s="19" t="n">
        <v>0</v>
      </c>
    </row>
    <row r="12">
      <c r="B12" s="20" t="s">
        <v>691</v>
      </c>
      <c r="C12" s="19" t="n">
        <v>0.255862479498493</v>
      </c>
      <c r="D12" s="19" t="n">
        <v>0.256386852726572</v>
      </c>
      <c r="E12" s="19" t="n">
        <v>0.262304447623019</v>
      </c>
      <c r="F12" s="19"/>
      <c r="G12" s="19" t="n">
        <v>0.307943634322102</v>
      </c>
      <c r="H12" s="19" t="n">
        <v>0.141939241819635</v>
      </c>
      <c r="I12" s="19" t="n">
        <v>0.233392494076478</v>
      </c>
      <c r="J12" s="19" t="n">
        <v>0.416462858980554</v>
      </c>
      <c r="K12" s="19" t="n">
        <v>0.145973843843336</v>
      </c>
      <c r="L12" s="19" t="n">
        <v>0.267804845678226</v>
      </c>
      <c r="M12" s="19"/>
      <c r="N12" s="19" t="n">
        <v>0.237975038213453</v>
      </c>
      <c r="O12" s="19" t="n">
        <v>0.334652925239431</v>
      </c>
      <c r="P12" s="19" t="n">
        <v>0.280612169856411</v>
      </c>
      <c r="Q12" s="19" t="n">
        <v>0.178220966095465</v>
      </c>
      <c r="R12" s="19"/>
      <c r="S12" s="19" t="n">
        <v>0.287080400662408</v>
      </c>
      <c r="T12" s="19" t="n">
        <v>0.242390256694535</v>
      </c>
      <c r="U12" s="19" t="n">
        <v>0.431864273023438</v>
      </c>
      <c r="V12" s="19" t="n">
        <v>0.166628913372305</v>
      </c>
      <c r="W12" s="19" t="n">
        <v>0.445687246708299</v>
      </c>
      <c r="X12" s="19" t="n">
        <v>0.197731041029607</v>
      </c>
      <c r="Y12" s="19" t="n">
        <v>0.276676217917648</v>
      </c>
      <c r="Z12" s="19" t="n">
        <v>0</v>
      </c>
      <c r="AA12" s="19" t="n">
        <v>0.349778031946856</v>
      </c>
      <c r="AB12" s="19" t="n">
        <v>0</v>
      </c>
      <c r="AC12" s="19" t="n">
        <v>0.289634518482374</v>
      </c>
      <c r="AD12" s="19" t="n">
        <v>0.273919439027403</v>
      </c>
      <c r="AE12" s="19"/>
      <c r="AF12" s="19" t="n">
        <v>0.275240211887311</v>
      </c>
      <c r="AG12" s="19" t="n">
        <v>0.118893627120819</v>
      </c>
      <c r="AH12" s="19" t="n">
        <v>0.478743888019496</v>
      </c>
      <c r="AI12" s="19"/>
      <c r="AJ12" s="19" t="n">
        <v>0.210783730571599</v>
      </c>
      <c r="AK12" s="19" t="n">
        <v>0.257971041158969</v>
      </c>
      <c r="AL12" s="19" t="n">
        <v>0.288842448557709</v>
      </c>
      <c r="AM12" s="19" t="n">
        <v>0.361036283635531</v>
      </c>
      <c r="AN12" s="19" t="n">
        <v>0.329326710536437</v>
      </c>
      <c r="AO12" s="19"/>
      <c r="AP12" s="19" t="n">
        <v>0.207495015798951</v>
      </c>
      <c r="AQ12" s="19" t="n">
        <v>0.300519751777971</v>
      </c>
      <c r="AR12" s="19" t="n">
        <v>0.215586120248678</v>
      </c>
      <c r="AS12" s="19" t="n">
        <v>0.312890905914862</v>
      </c>
      <c r="AT12" s="19" t="n">
        <v>0</v>
      </c>
      <c r="AU12" s="19"/>
      <c r="AV12" s="19" t="n">
        <v>0.281227691188657</v>
      </c>
      <c r="AW12" s="19" t="n">
        <v>0.233156373338195</v>
      </c>
      <c r="AX12" s="19" t="n">
        <v>0.316575324379569</v>
      </c>
      <c r="AY12" s="19" t="n">
        <v>0.236258616432129</v>
      </c>
      <c r="AZ12" s="19" t="n">
        <v>0.105138552401596</v>
      </c>
      <c r="BA12" s="19" t="n">
        <v>0.212174956428249</v>
      </c>
      <c r="BB12" s="19"/>
      <c r="BC12" s="19" t="n">
        <v>0.305170083306343</v>
      </c>
      <c r="BD12" s="19" t="n">
        <v>0.166053477793656</v>
      </c>
      <c r="BE12" s="19" t="n">
        <v>0.311380788541051</v>
      </c>
      <c r="BF12" s="19" t="n">
        <v>0.0668316916746932</v>
      </c>
      <c r="BG12" s="19" t="n">
        <v>0</v>
      </c>
    </row>
    <row r="13">
      <c r="B13" s="20" t="s">
        <v>692</v>
      </c>
      <c r="C13" s="19" t="n">
        <v>0.102477869896046</v>
      </c>
      <c r="D13" s="19" t="n">
        <v>0.0693089270358007</v>
      </c>
      <c r="E13" s="19" t="n">
        <v>0.134372079129719</v>
      </c>
      <c r="F13" s="19"/>
      <c r="G13" s="19" t="n">
        <v>0.0371836400560064</v>
      </c>
      <c r="H13" s="19" t="n">
        <v>0.0560045928809678</v>
      </c>
      <c r="I13" s="19" t="n">
        <v>0.0414412543348616</v>
      </c>
      <c r="J13" s="19" t="n">
        <v>0.133251828338587</v>
      </c>
      <c r="K13" s="19" t="n">
        <v>0.213112894456043</v>
      </c>
      <c r="L13" s="19" t="n">
        <v>0.127358945219515</v>
      </c>
      <c r="M13" s="19"/>
      <c r="N13" s="19" t="n">
        <v>0.072734736975197</v>
      </c>
      <c r="O13" s="19" t="n">
        <v>0.0781753037490383</v>
      </c>
      <c r="P13" s="19" t="n">
        <v>0.0627073100209127</v>
      </c>
      <c r="Q13" s="19" t="n">
        <v>0.208028213581446</v>
      </c>
      <c r="R13" s="19"/>
      <c r="S13" s="19" t="n">
        <v>0.0729065900174631</v>
      </c>
      <c r="T13" s="19" t="n">
        <v>0.298905272155747</v>
      </c>
      <c r="U13" s="19" t="n">
        <v>0.107188652281315</v>
      </c>
      <c r="V13" s="19" t="n">
        <v>0</v>
      </c>
      <c r="W13" s="19" t="n">
        <v>0.345038608054047</v>
      </c>
      <c r="X13" s="19" t="n">
        <v>0</v>
      </c>
      <c r="Y13" s="19" t="n">
        <v>0</v>
      </c>
      <c r="Z13" s="19" t="n">
        <v>0</v>
      </c>
      <c r="AA13" s="19" t="n">
        <v>0.0740124486260788</v>
      </c>
      <c r="AB13" s="19" t="n">
        <v>0</v>
      </c>
      <c r="AC13" s="19" t="n">
        <v>0.155305439641693</v>
      </c>
      <c r="AD13" s="19" t="n">
        <v>0.229169846985346</v>
      </c>
      <c r="AE13" s="19"/>
      <c r="AF13" s="19" t="n">
        <v>0.0927138731861221</v>
      </c>
      <c r="AG13" s="19" t="n">
        <v>0.134359172836153</v>
      </c>
      <c r="AH13" s="19" t="n">
        <v>0.0498984468635263</v>
      </c>
      <c r="AI13" s="19"/>
      <c r="AJ13" s="19" t="n">
        <v>0.13480901688473</v>
      </c>
      <c r="AK13" s="19" t="n">
        <v>0.071117688258532</v>
      </c>
      <c r="AL13" s="19" t="n">
        <v>0.153779388283975</v>
      </c>
      <c r="AM13" s="19" t="n">
        <v>0.320289104991453</v>
      </c>
      <c r="AN13" s="19" t="n">
        <v>0.0427409453269169</v>
      </c>
      <c r="AO13" s="19"/>
      <c r="AP13" s="19" t="n">
        <v>0.20608397690494</v>
      </c>
      <c r="AQ13" s="19" t="n">
        <v>0.0651205072137682</v>
      </c>
      <c r="AR13" s="19" t="n">
        <v>0.103174030296804</v>
      </c>
      <c r="AS13" s="19" t="n">
        <v>0.141712621609312</v>
      </c>
      <c r="AT13" s="19" t="n">
        <v>0</v>
      </c>
      <c r="AU13" s="19"/>
      <c r="AV13" s="19" t="n">
        <v>0.0604800631390065</v>
      </c>
      <c r="AW13" s="19" t="n">
        <v>0.173563264595648</v>
      </c>
      <c r="AX13" s="19" t="n">
        <v>0.172997124087373</v>
      </c>
      <c r="AY13" s="19" t="n">
        <v>0.160105820963926</v>
      </c>
      <c r="AZ13" s="19" t="n">
        <v>0</v>
      </c>
      <c r="BA13" s="19" t="n">
        <v>0</v>
      </c>
      <c r="BB13" s="19"/>
      <c r="BC13" s="19" t="n">
        <v>0.132897836779486</v>
      </c>
      <c r="BD13" s="19" t="n">
        <v>0.140578043378889</v>
      </c>
      <c r="BE13" s="19" t="n">
        <v>0.0385318945988372</v>
      </c>
      <c r="BF13" s="19" t="n">
        <v>0.067623960177254</v>
      </c>
      <c r="BG13" s="19" t="n">
        <v>0</v>
      </c>
    </row>
    <row r="14">
      <c r="B14" s="20" t="s">
        <v>598</v>
      </c>
      <c r="C14" s="19" t="n">
        <v>0.080144745518784</v>
      </c>
      <c r="D14" s="19" t="n">
        <v>0.102778054278975</v>
      </c>
      <c r="E14" s="19" t="n">
        <v>0.062429809766825</v>
      </c>
      <c r="F14" s="19"/>
      <c r="G14" s="19" t="n">
        <v>0.110646877688356</v>
      </c>
      <c r="H14" s="19" t="n">
        <v>0.11462903037445</v>
      </c>
      <c r="I14" s="19" t="n">
        <v>0.207133918782058</v>
      </c>
      <c r="J14" s="19" t="n">
        <v>0</v>
      </c>
      <c r="K14" s="19" t="n">
        <v>0.0529531304737129</v>
      </c>
      <c r="L14" s="19" t="n">
        <v>0</v>
      </c>
      <c r="M14" s="19"/>
      <c r="N14" s="19" t="n">
        <v>0.119280823170442</v>
      </c>
      <c r="O14" s="19" t="n">
        <v>0.0847263450266785</v>
      </c>
      <c r="P14" s="19" t="n">
        <v>0.0725737833014371</v>
      </c>
      <c r="Q14" s="19" t="n">
        <v>0.0318602275656234</v>
      </c>
      <c r="R14" s="19"/>
      <c r="S14" s="19" t="n">
        <v>0.0930411623434751</v>
      </c>
      <c r="T14" s="19" t="n">
        <v>0.189957183074301</v>
      </c>
      <c r="U14" s="19" t="n">
        <v>0.117251876182262</v>
      </c>
      <c r="V14" s="19" t="n">
        <v>0</v>
      </c>
      <c r="W14" s="19" t="n">
        <v>0</v>
      </c>
      <c r="X14" s="19" t="n">
        <v>0.104837781210006</v>
      </c>
      <c r="Y14" s="19" t="n">
        <v>0.135088681899323</v>
      </c>
      <c r="Z14" s="19" t="n">
        <v>0</v>
      </c>
      <c r="AA14" s="19" t="n">
        <v>0.0738861076704017</v>
      </c>
      <c r="AB14" s="19" t="n">
        <v>0</v>
      </c>
      <c r="AC14" s="19" t="n">
        <v>0</v>
      </c>
      <c r="AD14" s="19" t="n">
        <v>0</v>
      </c>
      <c r="AE14" s="19"/>
      <c r="AF14" s="19" t="n">
        <v>0.110729594480704</v>
      </c>
      <c r="AG14" s="19" t="n">
        <v>0.0464869451624532</v>
      </c>
      <c r="AH14" s="19" t="n">
        <v>0.111903514320147</v>
      </c>
      <c r="AI14" s="19"/>
      <c r="AJ14" s="19" t="n">
        <v>0.108786499744096</v>
      </c>
      <c r="AK14" s="19" t="n">
        <v>0.165638497622136</v>
      </c>
      <c r="AL14" s="19" t="n">
        <v>0</v>
      </c>
      <c r="AM14" s="19" t="n">
        <v>0</v>
      </c>
      <c r="AN14" s="19" t="n">
        <v>0</v>
      </c>
      <c r="AO14" s="19"/>
      <c r="AP14" s="19" t="n">
        <v>0</v>
      </c>
      <c r="AQ14" s="19" t="n">
        <v>0.161968582767921</v>
      </c>
      <c r="AR14" s="19" t="n">
        <v>0.102585556280594</v>
      </c>
      <c r="AS14" s="19" t="n">
        <v>0</v>
      </c>
      <c r="AT14" s="19" t="n">
        <v>0.111885639584485</v>
      </c>
      <c r="AU14" s="19"/>
      <c r="AV14" s="19" t="n">
        <v>0.114439686591288</v>
      </c>
      <c r="AW14" s="19" t="n">
        <v>0.0620683774657979</v>
      </c>
      <c r="AX14" s="19" t="n">
        <v>0</v>
      </c>
      <c r="AY14" s="19" t="n">
        <v>0.037129030376766</v>
      </c>
      <c r="AZ14" s="19" t="n">
        <v>0.100122145404046</v>
      </c>
      <c r="BA14" s="19" t="n">
        <v>0.202061267524115</v>
      </c>
      <c r="BB14" s="19"/>
      <c r="BC14" s="19" t="n">
        <v>0</v>
      </c>
      <c r="BD14" s="19" t="n">
        <v>0.112699817299626</v>
      </c>
      <c r="BE14" s="19" t="n">
        <v>0.070558604511536</v>
      </c>
      <c r="BF14" s="19" t="n">
        <v>0.260914345235625</v>
      </c>
      <c r="BG14" s="19" t="n">
        <v>0</v>
      </c>
    </row>
    <row r="15">
      <c r="B15" s="20" t="s">
        <v>726</v>
      </c>
      <c r="C15" s="19" t="n">
        <v>0.15318071794461</v>
      </c>
      <c r="D15" s="19" t="n">
        <v>0.156914843994785</v>
      </c>
      <c r="E15" s="19" t="n">
        <v>0.154033738296587</v>
      </c>
      <c r="F15" s="19"/>
      <c r="G15" s="19" t="n">
        <v>0.294147717789837</v>
      </c>
      <c r="H15" s="19" t="n">
        <v>0.213483434360071</v>
      </c>
      <c r="I15" s="19" t="n">
        <v>0.172275462786382</v>
      </c>
      <c r="J15" s="19" t="n">
        <v>0.0548044005105392</v>
      </c>
      <c r="K15" s="19" t="n">
        <v>0.14021961959439</v>
      </c>
      <c r="L15" s="19" t="n">
        <v>0.0829793346414467</v>
      </c>
      <c r="M15" s="19"/>
      <c r="N15" s="19" t="n">
        <v>0.148231802155168</v>
      </c>
      <c r="O15" s="19" t="n">
        <v>0.137376293825695</v>
      </c>
      <c r="P15" s="19" t="n">
        <v>0.0899945028580587</v>
      </c>
      <c r="Q15" s="19" t="n">
        <v>0.242912280083303</v>
      </c>
      <c r="R15" s="19"/>
      <c r="S15" s="19" t="n">
        <v>0.243198423747844</v>
      </c>
      <c r="T15" s="19" t="n">
        <v>0.0957856666429609</v>
      </c>
      <c r="U15" s="19" t="n">
        <v>0</v>
      </c>
      <c r="V15" s="19" t="n">
        <v>0.340561150441265</v>
      </c>
      <c r="W15" s="19" t="n">
        <v>0</v>
      </c>
      <c r="X15" s="19" t="n">
        <v>0.0812939447395944</v>
      </c>
      <c r="Y15" s="19" t="n">
        <v>0.141306638611042</v>
      </c>
      <c r="Z15" s="19" t="n">
        <v>0.211409942443586</v>
      </c>
      <c r="AA15" s="19" t="n">
        <v>0.208338511714863</v>
      </c>
      <c r="AB15" s="19" t="n">
        <v>0.259143009463567</v>
      </c>
      <c r="AC15" s="19" t="n">
        <v>0</v>
      </c>
      <c r="AD15" s="19" t="n">
        <v>0</v>
      </c>
      <c r="AE15" s="19"/>
      <c r="AF15" s="19" t="n">
        <v>0.170678087153905</v>
      </c>
      <c r="AG15" s="19" t="n">
        <v>0.120877083203612</v>
      </c>
      <c r="AH15" s="19" t="n">
        <v>0.10130449640794</v>
      </c>
      <c r="AI15" s="19"/>
      <c r="AJ15" s="19" t="n">
        <v>0.125358183516544</v>
      </c>
      <c r="AK15" s="19" t="n">
        <v>0.17188587719903</v>
      </c>
      <c r="AL15" s="19" t="n">
        <v>0</v>
      </c>
      <c r="AM15" s="19" t="n">
        <v>0.318674611373016</v>
      </c>
      <c r="AN15" s="19" t="n">
        <v>0.171122736110646</v>
      </c>
      <c r="AO15" s="19"/>
      <c r="AP15" s="19" t="n">
        <v>0.094374387635855</v>
      </c>
      <c r="AQ15" s="19" t="n">
        <v>0.109773620739001</v>
      </c>
      <c r="AR15" s="19" t="n">
        <v>0.180168321574913</v>
      </c>
      <c r="AS15" s="19" t="n">
        <v>0.299316675629398</v>
      </c>
      <c r="AT15" s="19" t="n">
        <v>0.195709964699149</v>
      </c>
      <c r="AU15" s="19"/>
      <c r="AV15" s="19" t="n">
        <v>0.132801258029082</v>
      </c>
      <c r="AW15" s="19" t="n">
        <v>0.0963539926219651</v>
      </c>
      <c r="AX15" s="19" t="n">
        <v>0.186223918016167</v>
      </c>
      <c r="AY15" s="19" t="n">
        <v>0.337176370329171</v>
      </c>
      <c r="AZ15" s="19" t="n">
        <v>0.175133302320113</v>
      </c>
      <c r="BA15" s="19" t="n">
        <v>0.0613368391086095</v>
      </c>
      <c r="BB15" s="19"/>
      <c r="BC15" s="19" t="n">
        <v>0.218716676547894</v>
      </c>
      <c r="BD15" s="19" t="n">
        <v>0.124810276384779</v>
      </c>
      <c r="BE15" s="19" t="n">
        <v>0.0981371559129464</v>
      </c>
      <c r="BF15" s="19" t="n">
        <v>0.153769870476702</v>
      </c>
      <c r="BG15" s="19" t="n">
        <v>1</v>
      </c>
    </row>
    <row r="16">
      <c r="B16" s="20" t="s">
        <v>100</v>
      </c>
      <c r="C16" s="21" t="n">
        <v>0.0602622011335843</v>
      </c>
      <c r="D16" s="21" t="n">
        <v>0.016940368842822</v>
      </c>
      <c r="E16" s="21" t="n">
        <v>0.0999340161344522</v>
      </c>
      <c r="F16" s="21"/>
      <c r="G16" s="21" t="n">
        <v>0</v>
      </c>
      <c r="H16" s="21" t="n">
        <v>0.157166703605755</v>
      </c>
      <c r="I16" s="21" t="n">
        <v>0.0345839553049307</v>
      </c>
      <c r="J16" s="21" t="n">
        <v>0.0771864792233848</v>
      </c>
      <c r="K16" s="21" t="n">
        <v>0.0527786366158601</v>
      </c>
      <c r="L16" s="21" t="n">
        <v>0.0434001518190838</v>
      </c>
      <c r="M16" s="21"/>
      <c r="N16" s="21" t="n">
        <v>0.0274777957132372</v>
      </c>
      <c r="O16" s="21" t="n">
        <v>0</v>
      </c>
      <c r="P16" s="21" t="n">
        <v>0.148339907667516</v>
      </c>
      <c r="Q16" s="21" t="n">
        <v>0.0660981647186783</v>
      </c>
      <c r="R16" s="21"/>
      <c r="S16" s="21" t="n">
        <v>0</v>
      </c>
      <c r="T16" s="21" t="n">
        <v>0</v>
      </c>
      <c r="U16" s="21" t="n">
        <v>0</v>
      </c>
      <c r="V16" s="21" t="n">
        <v>0</v>
      </c>
      <c r="W16" s="21" t="n">
        <v>0</v>
      </c>
      <c r="X16" s="21" t="n">
        <v>0.191831477638705</v>
      </c>
      <c r="Y16" s="21" t="n">
        <v>0.135943421814481</v>
      </c>
      <c r="Z16" s="21" t="n">
        <v>0.178585196445143</v>
      </c>
      <c r="AA16" s="21" t="n">
        <v>0.152353857352035</v>
      </c>
      <c r="AB16" s="21" t="n">
        <v>0</v>
      </c>
      <c r="AC16" s="21" t="n">
        <v>0.129606993547553</v>
      </c>
      <c r="AD16" s="21" t="n">
        <v>0</v>
      </c>
      <c r="AE16" s="21"/>
      <c r="AF16" s="21" t="n">
        <v>0.0465275710116718</v>
      </c>
      <c r="AG16" s="21" t="n">
        <v>0.0377708457041206</v>
      </c>
      <c r="AH16" s="21" t="n">
        <v>0.113797742971157</v>
      </c>
      <c r="AI16" s="21"/>
      <c r="AJ16" s="21" t="n">
        <v>0.0273739662785952</v>
      </c>
      <c r="AK16" s="21" t="n">
        <v>0.0607893544058265</v>
      </c>
      <c r="AL16" s="21" t="n">
        <v>0</v>
      </c>
      <c r="AM16" s="21" t="n">
        <v>0</v>
      </c>
      <c r="AN16" s="21" t="n">
        <v>0.131561155570755</v>
      </c>
      <c r="AO16" s="21"/>
      <c r="AP16" s="21" t="n">
        <v>0.0528612969046912</v>
      </c>
      <c r="AQ16" s="21" t="n">
        <v>0.0771493820059857</v>
      </c>
      <c r="AR16" s="21" t="n">
        <v>0</v>
      </c>
      <c r="AS16" s="21" t="n">
        <v>0</v>
      </c>
      <c r="AT16" s="21" t="n">
        <v>0.105200318939956</v>
      </c>
      <c r="AU16" s="21"/>
      <c r="AV16" s="21" t="n">
        <v>0.023468898391548</v>
      </c>
      <c r="AW16" s="21" t="n">
        <v>0</v>
      </c>
      <c r="AX16" s="21" t="n">
        <v>0</v>
      </c>
      <c r="AY16" s="21" t="n">
        <v>0.0426311741894175</v>
      </c>
      <c r="AZ16" s="21" t="n">
        <v>0.0941397096944229</v>
      </c>
      <c r="BA16" s="21" t="n">
        <v>0.317821139505851</v>
      </c>
      <c r="BB16" s="21"/>
      <c r="BC16" s="21" t="n">
        <v>0.113493039476247</v>
      </c>
      <c r="BD16" s="21" t="n">
        <v>0</v>
      </c>
      <c r="BE16" s="21" t="n">
        <v>0.0906975490787093</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759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64</v>
      </c>
      <c r="F7" s="11"/>
      <c r="G7" s="11" t="n">
        <v>22</v>
      </c>
      <c r="H7" s="11" t="n">
        <v>17</v>
      </c>
      <c r="I7" s="11" t="n">
        <v>16</v>
      </c>
      <c r="J7" s="11" t="n">
        <v>23</v>
      </c>
      <c r="K7" s="11" t="n">
        <v>19</v>
      </c>
      <c r="L7" s="11" t="n">
        <v>24</v>
      </c>
      <c r="M7" s="11"/>
      <c r="N7" s="11" t="n">
        <v>37</v>
      </c>
      <c r="O7" s="11" t="n">
        <v>22</v>
      </c>
      <c r="P7" s="11" t="n">
        <v>35</v>
      </c>
      <c r="Q7" s="11" t="n">
        <v>27</v>
      </c>
      <c r="R7" s="11"/>
      <c r="S7" s="11" t="n">
        <v>21</v>
      </c>
      <c r="T7" s="11" t="n">
        <v>20</v>
      </c>
      <c r="U7" s="11" t="n">
        <v>10</v>
      </c>
      <c r="V7" s="11" t="n">
        <v>7</v>
      </c>
      <c r="W7" s="11" t="n">
        <v>5</v>
      </c>
      <c r="X7" s="11" t="n">
        <v>6</v>
      </c>
      <c r="Y7" s="11" t="n">
        <v>9</v>
      </c>
      <c r="Z7" s="11" t="n">
        <v>8</v>
      </c>
      <c r="AA7" s="11" t="n">
        <v>15</v>
      </c>
      <c r="AB7" s="11" t="n">
        <v>11</v>
      </c>
      <c r="AC7" s="11" t="n">
        <v>6</v>
      </c>
      <c r="AD7" s="11" t="n">
        <v>3</v>
      </c>
      <c r="AE7" s="11"/>
      <c r="AF7" s="11" t="n">
        <v>41</v>
      </c>
      <c r="AG7" s="11" t="n">
        <v>50</v>
      </c>
      <c r="AH7" s="11" t="n">
        <v>16</v>
      </c>
      <c r="AI7" s="11"/>
      <c r="AJ7" s="11" t="n">
        <v>41</v>
      </c>
      <c r="AK7" s="11" t="n">
        <v>37</v>
      </c>
      <c r="AL7" s="11" t="n">
        <v>6</v>
      </c>
      <c r="AM7" s="11" t="n">
        <v>3</v>
      </c>
      <c r="AN7" s="11" t="n">
        <v>10</v>
      </c>
      <c r="AO7" s="11"/>
      <c r="AP7" s="11" t="n">
        <v>26</v>
      </c>
      <c r="AQ7" s="11" t="n">
        <v>47</v>
      </c>
      <c r="AR7" s="11" t="n">
        <v>10</v>
      </c>
      <c r="AS7" s="11" t="n">
        <v>14</v>
      </c>
      <c r="AT7" s="11" t="n">
        <v>4</v>
      </c>
      <c r="AU7" s="11"/>
      <c r="AV7" s="11" t="n">
        <v>34</v>
      </c>
      <c r="AW7" s="11" t="n">
        <v>24</v>
      </c>
      <c r="AX7" s="11" t="n">
        <v>9</v>
      </c>
      <c r="AY7" s="11" t="n">
        <v>24</v>
      </c>
      <c r="AZ7" s="11" t="n">
        <v>5</v>
      </c>
      <c r="BA7" s="11" t="n">
        <v>9</v>
      </c>
      <c r="BB7" s="11"/>
      <c r="BC7" s="11" t="n">
        <v>28</v>
      </c>
      <c r="BD7" s="11" t="n">
        <v>29</v>
      </c>
      <c r="BE7" s="11" t="n">
        <v>27</v>
      </c>
      <c r="BF7" s="11" t="n">
        <v>22</v>
      </c>
      <c r="BG7" s="11" t="s">
        <v>696</v>
      </c>
    </row>
    <row r="8" ht="30" customHeight="1">
      <c r="B8" s="12" t="s">
        <v>20</v>
      </c>
      <c r="C8" s="12" t="n">
        <v>119</v>
      </c>
      <c r="D8" s="12" t="n">
        <v>56</v>
      </c>
      <c r="E8" s="12" t="n">
        <v>63</v>
      </c>
      <c r="F8" s="12"/>
      <c r="G8" s="12" t="n">
        <v>21</v>
      </c>
      <c r="H8" s="12" t="n">
        <v>18</v>
      </c>
      <c r="I8" s="12" t="n">
        <v>17</v>
      </c>
      <c r="J8" s="12" t="n">
        <v>21</v>
      </c>
      <c r="K8" s="12" t="n">
        <v>18</v>
      </c>
      <c r="L8" s="12" t="n">
        <v>24</v>
      </c>
      <c r="M8" s="12"/>
      <c r="N8" s="12" t="n">
        <v>34</v>
      </c>
      <c r="O8" s="12" t="n">
        <v>25</v>
      </c>
      <c r="P8" s="12" t="n">
        <v>33</v>
      </c>
      <c r="Q8" s="12" t="n">
        <v>26</v>
      </c>
      <c r="R8" s="12"/>
      <c r="S8" s="12" t="n">
        <v>20</v>
      </c>
      <c r="T8" s="12" t="n">
        <v>21</v>
      </c>
      <c r="U8" s="12" t="n">
        <v>11</v>
      </c>
      <c r="V8" s="12" t="n">
        <v>9</v>
      </c>
      <c r="W8" s="12" t="n">
        <v>5</v>
      </c>
      <c r="X8" s="12" t="n">
        <v>8</v>
      </c>
      <c r="Y8" s="12" t="n">
        <v>8</v>
      </c>
      <c r="Z8" s="12" t="n">
        <v>7</v>
      </c>
      <c r="AA8" s="12" t="n">
        <v>13</v>
      </c>
      <c r="AB8" s="12" t="n">
        <v>10</v>
      </c>
      <c r="AC8" s="12" t="n">
        <v>5</v>
      </c>
      <c r="AD8" s="12" t="n">
        <v>3</v>
      </c>
      <c r="AE8" s="12"/>
      <c r="AF8" s="12" t="n">
        <v>40</v>
      </c>
      <c r="AG8" s="12" t="n">
        <v>49</v>
      </c>
      <c r="AH8" s="12" t="n">
        <v>17</v>
      </c>
      <c r="AI8" s="12"/>
      <c r="AJ8" s="12" t="n">
        <v>41</v>
      </c>
      <c r="AK8" s="12" t="n">
        <v>35</v>
      </c>
      <c r="AL8" s="12" t="n">
        <v>6</v>
      </c>
      <c r="AM8" s="12" t="n">
        <v>3</v>
      </c>
      <c r="AN8" s="12" t="n">
        <v>10</v>
      </c>
      <c r="AO8" s="12"/>
      <c r="AP8" s="12" t="n">
        <v>26</v>
      </c>
      <c r="AQ8" s="12" t="n">
        <v>46</v>
      </c>
      <c r="AR8" s="12" t="n">
        <v>10</v>
      </c>
      <c r="AS8" s="12" t="n">
        <v>14</v>
      </c>
      <c r="AT8" s="12" t="n">
        <v>4</v>
      </c>
      <c r="AU8" s="12"/>
      <c r="AV8" s="12" t="n">
        <v>33</v>
      </c>
      <c r="AW8" s="12" t="n">
        <v>24</v>
      </c>
      <c r="AX8" s="12" t="n">
        <v>9</v>
      </c>
      <c r="AY8" s="12" t="n">
        <v>23</v>
      </c>
      <c r="AZ8" s="12" t="n">
        <v>5</v>
      </c>
      <c r="BA8" s="12" t="n">
        <v>9</v>
      </c>
      <c r="BB8" s="12"/>
      <c r="BC8" s="12" t="n">
        <v>27</v>
      </c>
      <c r="BD8" s="12" t="n">
        <v>29</v>
      </c>
      <c r="BE8" s="12" t="n">
        <v>26</v>
      </c>
      <c r="BF8" s="12" t="n">
        <v>22</v>
      </c>
      <c r="BG8" s="12" t="s">
        <v>696</v>
      </c>
    </row>
    <row r="9">
      <c r="B9" s="20" t="s">
        <v>721</v>
      </c>
      <c r="C9" s="19" t="n">
        <v>0.124531548326148</v>
      </c>
      <c r="D9" s="19" t="n">
        <v>0.140124542248531</v>
      </c>
      <c r="E9" s="19" t="n">
        <v>0.110547281936012</v>
      </c>
      <c r="F9" s="19"/>
      <c r="G9" s="19" t="n">
        <v>0.0805870151916275</v>
      </c>
      <c r="H9" s="19" t="n">
        <v>0.0985858606959767</v>
      </c>
      <c r="I9" s="19" t="n">
        <v>0.19937622180972</v>
      </c>
      <c r="J9" s="19" t="n">
        <v>0.155377295002426</v>
      </c>
      <c r="K9" s="19" t="n">
        <v>0.0513537089790732</v>
      </c>
      <c r="L9" s="19" t="n">
        <v>0.157893715092073</v>
      </c>
      <c r="M9" s="19"/>
      <c r="N9" s="19" t="n">
        <v>0.115725426632999</v>
      </c>
      <c r="O9" s="19" t="n">
        <v>0.09072148709584</v>
      </c>
      <c r="P9" s="19" t="n">
        <v>0.118585787392393</v>
      </c>
      <c r="Q9" s="19" t="n">
        <v>0.17746728796677</v>
      </c>
      <c r="R9" s="19"/>
      <c r="S9" s="19" t="n">
        <v>0.183501738705061</v>
      </c>
      <c r="T9" s="19" t="n">
        <v>0.098634869462491</v>
      </c>
      <c r="U9" s="19" t="n">
        <v>0.0891146198100092</v>
      </c>
      <c r="V9" s="19" t="n">
        <v>0</v>
      </c>
      <c r="W9" s="19" t="n">
        <v>0.186417465001727</v>
      </c>
      <c r="X9" s="19" t="n">
        <v>0.140457593352272</v>
      </c>
      <c r="Y9" s="19" t="n">
        <v>0.235511979068138</v>
      </c>
      <c r="Z9" s="19" t="n">
        <v>0</v>
      </c>
      <c r="AA9" s="19" t="n">
        <v>0.0671161850179398</v>
      </c>
      <c r="AB9" s="19" t="n">
        <v>0.27234100400332</v>
      </c>
      <c r="AC9" s="19" t="n">
        <v>0.106291145145745</v>
      </c>
      <c r="AD9" s="19" t="n">
        <v>0</v>
      </c>
      <c r="AE9" s="19"/>
      <c r="AF9" s="19" t="n">
        <v>0.156870286626491</v>
      </c>
      <c r="AG9" s="19" t="n">
        <v>0.0727517494071325</v>
      </c>
      <c r="AH9" s="19" t="n">
        <v>0.139626925977983</v>
      </c>
      <c r="AI9" s="19"/>
      <c r="AJ9" s="19" t="n">
        <v>0.129495808860396</v>
      </c>
      <c r="AK9" s="19" t="n">
        <v>0.0945114378924654</v>
      </c>
      <c r="AL9" s="19" t="n">
        <v>0.138695899378533</v>
      </c>
      <c r="AM9" s="19" t="n">
        <v>0.337700861510322</v>
      </c>
      <c r="AN9" s="19" t="n">
        <v>0</v>
      </c>
      <c r="AO9" s="19"/>
      <c r="AP9" s="19" t="n">
        <v>0.136205979133902</v>
      </c>
      <c r="AQ9" s="19" t="n">
        <v>0.0752949519904728</v>
      </c>
      <c r="AR9" s="19" t="n">
        <v>0</v>
      </c>
      <c r="AS9" s="19" t="n">
        <v>0.368391480074435</v>
      </c>
      <c r="AT9" s="19" t="n">
        <v>0</v>
      </c>
      <c r="AU9" s="19"/>
      <c r="AV9" s="19" t="n">
        <v>0.134748848043342</v>
      </c>
      <c r="AW9" s="19" t="n">
        <v>0.103164935288877</v>
      </c>
      <c r="AX9" s="19" t="n">
        <v>0</v>
      </c>
      <c r="AY9" s="19" t="n">
        <v>0.204726257878085</v>
      </c>
      <c r="AZ9" s="19" t="n">
        <v>0.241573110558906</v>
      </c>
      <c r="BA9" s="19" t="n">
        <v>0</v>
      </c>
      <c r="BB9" s="19"/>
      <c r="BC9" s="19" t="n">
        <v>0.136495433684611</v>
      </c>
      <c r="BD9" s="19" t="n">
        <v>0.0356029971192845</v>
      </c>
      <c r="BE9" s="19" t="n">
        <v>0.161874272701866</v>
      </c>
      <c r="BF9" s="19" t="n">
        <v>0.179291624862493</v>
      </c>
      <c r="BG9" s="19" t="s">
        <v>697</v>
      </c>
    </row>
    <row r="10">
      <c r="B10" s="20" t="s">
        <v>689</v>
      </c>
      <c r="C10" s="19" t="n">
        <v>0.126075898592153</v>
      </c>
      <c r="D10" s="19" t="n">
        <v>0.159355861095018</v>
      </c>
      <c r="E10" s="19" t="n">
        <v>0.096229426297585</v>
      </c>
      <c r="F10" s="19"/>
      <c r="G10" s="19" t="n">
        <v>0.169914900648946</v>
      </c>
      <c r="H10" s="19" t="n">
        <v>0.0615887082126039</v>
      </c>
      <c r="I10" s="19" t="n">
        <v>0.142360878507879</v>
      </c>
      <c r="J10" s="19" t="n">
        <v>0.1330629958897</v>
      </c>
      <c r="K10" s="19" t="n">
        <v>0.231310911326441</v>
      </c>
      <c r="L10" s="19" t="n">
        <v>0.0390952229606304</v>
      </c>
      <c r="M10" s="19"/>
      <c r="N10" s="19" t="n">
        <v>0.0557577630159876</v>
      </c>
      <c r="O10" s="19" t="n">
        <v>0.192341091919293</v>
      </c>
      <c r="P10" s="19" t="n">
        <v>0.187834055047946</v>
      </c>
      <c r="Q10" s="19" t="n">
        <v>0.0739640409990991</v>
      </c>
      <c r="R10" s="19"/>
      <c r="S10" s="19" t="n">
        <v>0</v>
      </c>
      <c r="T10" s="19" t="n">
        <v>0.191400186895049</v>
      </c>
      <c r="U10" s="19" t="n">
        <v>0</v>
      </c>
      <c r="V10" s="19" t="n">
        <v>0</v>
      </c>
      <c r="W10" s="19" t="n">
        <v>0</v>
      </c>
      <c r="X10" s="19" t="n">
        <v>0.667748669884554</v>
      </c>
      <c r="Y10" s="19" t="n">
        <v>0.22296970347762</v>
      </c>
      <c r="Z10" s="19" t="n">
        <v>0</v>
      </c>
      <c r="AA10" s="19" t="n">
        <v>0.0699751571512831</v>
      </c>
      <c r="AB10" s="19" t="n">
        <v>0.193721259565131</v>
      </c>
      <c r="AC10" s="19" t="n">
        <v>0.187491805306531</v>
      </c>
      <c r="AD10" s="19" t="n">
        <v>0</v>
      </c>
      <c r="AE10" s="19"/>
      <c r="AF10" s="19" t="n">
        <v>0.158437108099887</v>
      </c>
      <c r="AG10" s="19" t="n">
        <v>0.110633580030208</v>
      </c>
      <c r="AH10" s="19" t="n">
        <v>0.0641244600742391</v>
      </c>
      <c r="AI10" s="19"/>
      <c r="AJ10" s="19" t="n">
        <v>0.184518756831836</v>
      </c>
      <c r="AK10" s="19" t="n">
        <v>0.130481660236347</v>
      </c>
      <c r="AL10" s="19" t="n">
        <v>0</v>
      </c>
      <c r="AM10" s="19" t="n">
        <v>0</v>
      </c>
      <c r="AN10" s="19" t="n">
        <v>0.105683215592956</v>
      </c>
      <c r="AO10" s="19"/>
      <c r="AP10" s="19" t="n">
        <v>0.128411562389296</v>
      </c>
      <c r="AQ10" s="19" t="n">
        <v>0.167408996552388</v>
      </c>
      <c r="AR10" s="19" t="n">
        <v>0</v>
      </c>
      <c r="AS10" s="19" t="n">
        <v>0.133788132097738</v>
      </c>
      <c r="AT10" s="19" t="n">
        <v>0</v>
      </c>
      <c r="AU10" s="19"/>
      <c r="AV10" s="19" t="n">
        <v>0.0377914922782097</v>
      </c>
      <c r="AW10" s="19" t="n">
        <v>0.177228121576579</v>
      </c>
      <c r="AX10" s="19" t="n">
        <v>0</v>
      </c>
      <c r="AY10" s="19" t="n">
        <v>0.277212346545631</v>
      </c>
      <c r="AZ10" s="19" t="n">
        <v>0</v>
      </c>
      <c r="BA10" s="19" t="n">
        <v>0.100721814337458</v>
      </c>
      <c r="BB10" s="19"/>
      <c r="BC10" s="19" t="n">
        <v>0.0674805029932091</v>
      </c>
      <c r="BD10" s="19" t="n">
        <v>0.230222620163085</v>
      </c>
      <c r="BE10" s="19" t="n">
        <v>0.0488963518699237</v>
      </c>
      <c r="BF10" s="19" t="n">
        <v>0.151046242922468</v>
      </c>
      <c r="BG10" s="19" t="s">
        <v>697</v>
      </c>
    </row>
    <row r="11">
      <c r="B11" s="20" t="s">
        <v>690</v>
      </c>
      <c r="C11" s="19" t="n">
        <v>0.227990877394551</v>
      </c>
      <c r="D11" s="19" t="n">
        <v>0.261848714020443</v>
      </c>
      <c r="E11" s="19" t="n">
        <v>0.197626150189054</v>
      </c>
      <c r="F11" s="19"/>
      <c r="G11" s="19" t="n">
        <v>0.264348878602044</v>
      </c>
      <c r="H11" s="19" t="n">
        <v>0.339240637152449</v>
      </c>
      <c r="I11" s="19" t="n">
        <v>0.137788368572509</v>
      </c>
      <c r="J11" s="19" t="n">
        <v>0.0840333083327569</v>
      </c>
      <c r="K11" s="19" t="n">
        <v>0.251318809697818</v>
      </c>
      <c r="L11" s="19" t="n">
        <v>0.285597285498867</v>
      </c>
      <c r="M11" s="19"/>
      <c r="N11" s="19" t="n">
        <v>0.231172928211407</v>
      </c>
      <c r="O11" s="19" t="n">
        <v>0.18895114379671</v>
      </c>
      <c r="P11" s="19" t="n">
        <v>0.234037233359475</v>
      </c>
      <c r="Q11" s="19" t="n">
        <v>0.254524262940088</v>
      </c>
      <c r="R11" s="19"/>
      <c r="S11" s="19" t="n">
        <v>0.414050701608178</v>
      </c>
      <c r="T11" s="19" t="n">
        <v>0.147375090299787</v>
      </c>
      <c r="U11" s="19" t="n">
        <v>0.119648428114475</v>
      </c>
      <c r="V11" s="19" t="n">
        <v>0.164163717644518</v>
      </c>
      <c r="W11" s="19" t="n">
        <v>0.201020736478832</v>
      </c>
      <c r="X11" s="19" t="n">
        <v>0.191793736763174</v>
      </c>
      <c r="Y11" s="19" t="n">
        <v>0</v>
      </c>
      <c r="Z11" s="19" t="n">
        <v>0.513742184955388</v>
      </c>
      <c r="AA11" s="19" t="n">
        <v>0.344696048244832</v>
      </c>
      <c r="AB11" s="19" t="n">
        <v>0.0797151837381268</v>
      </c>
      <c r="AC11" s="19" t="n">
        <v>0</v>
      </c>
      <c r="AD11" s="19" t="n">
        <v>0.664952192642122</v>
      </c>
      <c r="AE11" s="19"/>
      <c r="AF11" s="19" t="n">
        <v>0.239305409594282</v>
      </c>
      <c r="AG11" s="19" t="n">
        <v>0.221074209322805</v>
      </c>
      <c r="AH11" s="19" t="n">
        <v>0.23072196493909</v>
      </c>
      <c r="AI11" s="19"/>
      <c r="AJ11" s="19" t="n">
        <v>0.219933704471393</v>
      </c>
      <c r="AK11" s="19" t="n">
        <v>0.328901472513579</v>
      </c>
      <c r="AL11" s="19" t="n">
        <v>0</v>
      </c>
      <c r="AM11" s="19" t="n">
        <v>0.301447353571914</v>
      </c>
      <c r="AN11" s="19" t="n">
        <v>0.285357989947402</v>
      </c>
      <c r="AO11" s="19"/>
      <c r="AP11" s="19" t="n">
        <v>0.278473573068338</v>
      </c>
      <c r="AQ11" s="19" t="n">
        <v>0.294876441252267</v>
      </c>
      <c r="AR11" s="19" t="n">
        <v>0</v>
      </c>
      <c r="AS11" s="19" t="n">
        <v>0.286141619181094</v>
      </c>
      <c r="AT11" s="19" t="n">
        <v>0.227469602974335</v>
      </c>
      <c r="AU11" s="19"/>
      <c r="AV11" s="19" t="n">
        <v>0.324465560232052</v>
      </c>
      <c r="AW11" s="19" t="n">
        <v>0.234030596911982</v>
      </c>
      <c r="AX11" s="19" t="n">
        <v>0</v>
      </c>
      <c r="AY11" s="19" t="n">
        <v>0.276313558830715</v>
      </c>
      <c r="AZ11" s="19" t="n">
        <v>0.172519063426225</v>
      </c>
      <c r="BA11" s="19" t="n">
        <v>0</v>
      </c>
      <c r="BB11" s="19"/>
      <c r="BC11" s="19" t="n">
        <v>0.246757991578942</v>
      </c>
      <c r="BD11" s="19" t="n">
        <v>0.127966506832529</v>
      </c>
      <c r="BE11" s="19" t="n">
        <v>0.178481872557892</v>
      </c>
      <c r="BF11" s="19" t="n">
        <v>0.326886738382802</v>
      </c>
      <c r="BG11" s="19" t="s">
        <v>697</v>
      </c>
    </row>
    <row r="12">
      <c r="B12" s="20" t="s">
        <v>691</v>
      </c>
      <c r="C12" s="19" t="n">
        <v>0.251241398920129</v>
      </c>
      <c r="D12" s="19" t="n">
        <v>0.237387337113296</v>
      </c>
      <c r="E12" s="19" t="n">
        <v>0.263666138636986</v>
      </c>
      <c r="F12" s="19"/>
      <c r="G12" s="19" t="n">
        <v>0.167814120166224</v>
      </c>
      <c r="H12" s="19" t="n">
        <v>0.328509105297526</v>
      </c>
      <c r="I12" s="19" t="n">
        <v>0.298733549743413</v>
      </c>
      <c r="J12" s="19" t="n">
        <v>0.315054123371304</v>
      </c>
      <c r="K12" s="19" t="n">
        <v>0.155420538264673</v>
      </c>
      <c r="L12" s="19" t="n">
        <v>0.248408655224485</v>
      </c>
      <c r="M12" s="19"/>
      <c r="N12" s="19" t="n">
        <v>0.285376613280486</v>
      </c>
      <c r="O12" s="19" t="n">
        <v>0.173985532736134</v>
      </c>
      <c r="P12" s="19" t="n">
        <v>0.227113182128362</v>
      </c>
      <c r="Q12" s="19" t="n">
        <v>0.313554508235327</v>
      </c>
      <c r="R12" s="19"/>
      <c r="S12" s="19" t="n">
        <v>0.173908082467733</v>
      </c>
      <c r="T12" s="19" t="n">
        <v>0.409958045966763</v>
      </c>
      <c r="U12" s="19" t="n">
        <v>0.480607604460648</v>
      </c>
      <c r="V12" s="19" t="n">
        <v>0.256534340419249</v>
      </c>
      <c r="W12" s="19" t="n">
        <v>0.184062734976085</v>
      </c>
      <c r="X12" s="19" t="n">
        <v>0</v>
      </c>
      <c r="Y12" s="19" t="n">
        <v>0.427211617205826</v>
      </c>
      <c r="Z12" s="19" t="n">
        <v>0.252244946781619</v>
      </c>
      <c r="AA12" s="19" t="n">
        <v>0.19194841550966</v>
      </c>
      <c r="AB12" s="19" t="n">
        <v>0.099807305994836</v>
      </c>
      <c r="AC12" s="19" t="n">
        <v>0.19395139953016</v>
      </c>
      <c r="AD12" s="19" t="n">
        <v>0</v>
      </c>
      <c r="AE12" s="19"/>
      <c r="AF12" s="19" t="n">
        <v>0.232337814409082</v>
      </c>
      <c r="AG12" s="19" t="n">
        <v>0.250490567836477</v>
      </c>
      <c r="AH12" s="19" t="n">
        <v>0.502471760446964</v>
      </c>
      <c r="AI12" s="19"/>
      <c r="AJ12" s="19" t="n">
        <v>0.2289133706089</v>
      </c>
      <c r="AK12" s="19" t="n">
        <v>0.174189321946384</v>
      </c>
      <c r="AL12" s="19" t="n">
        <v>0.506646959696192</v>
      </c>
      <c r="AM12" s="19" t="n">
        <v>0.360851784917764</v>
      </c>
      <c r="AN12" s="19" t="n">
        <v>0.505038334554894</v>
      </c>
      <c r="AO12" s="19"/>
      <c r="AP12" s="19" t="n">
        <v>0.3151674397373</v>
      </c>
      <c r="AQ12" s="19" t="n">
        <v>0.194746770937493</v>
      </c>
      <c r="AR12" s="19" t="n">
        <v>0.380179877126407</v>
      </c>
      <c r="AS12" s="19" t="n">
        <v>0.0631637845865151</v>
      </c>
      <c r="AT12" s="19" t="n">
        <v>0</v>
      </c>
      <c r="AU12" s="19"/>
      <c r="AV12" s="19" t="n">
        <v>0.236849841498032</v>
      </c>
      <c r="AW12" s="19" t="n">
        <v>0.280676297538779</v>
      </c>
      <c r="AX12" s="19" t="n">
        <v>0.445375686627439</v>
      </c>
      <c r="AY12" s="19" t="n">
        <v>0.0848338006427168</v>
      </c>
      <c r="AZ12" s="19" t="n">
        <v>0</v>
      </c>
      <c r="BA12" s="19" t="n">
        <v>0.593925177178682</v>
      </c>
      <c r="BB12" s="19"/>
      <c r="BC12" s="19" t="n">
        <v>0.297301351701373</v>
      </c>
      <c r="BD12" s="19" t="n">
        <v>0.302824315646594</v>
      </c>
      <c r="BE12" s="19" t="n">
        <v>0.305016410121588</v>
      </c>
      <c r="BF12" s="19" t="n">
        <v>0.0986850180706056</v>
      </c>
      <c r="BG12" s="19" t="s">
        <v>697</v>
      </c>
    </row>
    <row r="13">
      <c r="B13" s="20" t="s">
        <v>692</v>
      </c>
      <c r="C13" s="19" t="n">
        <v>0.102714925747765</v>
      </c>
      <c r="D13" s="19" t="n">
        <v>0.118986960940561</v>
      </c>
      <c r="E13" s="19" t="n">
        <v>0.0881216747032005</v>
      </c>
      <c r="F13" s="19"/>
      <c r="G13" s="19" t="n">
        <v>0.221752687748986</v>
      </c>
      <c r="H13" s="19" t="n">
        <v>0.04664783248469</v>
      </c>
      <c r="I13" s="19" t="n">
        <v>0.131379556370805</v>
      </c>
      <c r="J13" s="19" t="n">
        <v>0.104697382623452</v>
      </c>
      <c r="K13" s="19" t="n">
        <v>0</v>
      </c>
      <c r="L13" s="19" t="n">
        <v>0.0962061361066588</v>
      </c>
      <c r="M13" s="19"/>
      <c r="N13" s="19" t="n">
        <v>0.0887318709428241</v>
      </c>
      <c r="O13" s="19" t="n">
        <v>0.278934365919217</v>
      </c>
      <c r="P13" s="19" t="n">
        <v>0.0619170339959324</v>
      </c>
      <c r="Q13" s="19" t="n">
        <v>0</v>
      </c>
      <c r="R13" s="19"/>
      <c r="S13" s="19" t="n">
        <v>0.0852043588552033</v>
      </c>
      <c r="T13" s="19" t="n">
        <v>0.0526705970696352</v>
      </c>
      <c r="U13" s="19" t="n">
        <v>0.108905830850535</v>
      </c>
      <c r="V13" s="19" t="n">
        <v>0.314755783586291</v>
      </c>
      <c r="W13" s="19" t="n">
        <v>0.428499063543356</v>
      </c>
      <c r="X13" s="19" t="n">
        <v>0</v>
      </c>
      <c r="Y13" s="19" t="n">
        <v>0</v>
      </c>
      <c r="Z13" s="19" t="n">
        <v>0</v>
      </c>
      <c r="AA13" s="19" t="n">
        <v>0.186083882341207</v>
      </c>
      <c r="AB13" s="19" t="n">
        <v>0</v>
      </c>
      <c r="AC13" s="19" t="n">
        <v>0</v>
      </c>
      <c r="AD13" s="19" t="n">
        <v>0.335047807357878</v>
      </c>
      <c r="AE13" s="19"/>
      <c r="AF13" s="19" t="n">
        <v>0.0227751696596642</v>
      </c>
      <c r="AG13" s="19" t="n">
        <v>0.113829502378961</v>
      </c>
      <c r="AH13" s="19" t="n">
        <v>0.0630548885617239</v>
      </c>
      <c r="AI13" s="19"/>
      <c r="AJ13" s="19" t="n">
        <v>0.0483092086208202</v>
      </c>
      <c r="AK13" s="19" t="n">
        <v>0.0825538209870978</v>
      </c>
      <c r="AL13" s="19" t="n">
        <v>0.21744948615902</v>
      </c>
      <c r="AM13" s="19" t="n">
        <v>0</v>
      </c>
      <c r="AN13" s="19" t="n">
        <v>0.103920459904747</v>
      </c>
      <c r="AO13" s="19"/>
      <c r="AP13" s="19" t="n">
        <v>0</v>
      </c>
      <c r="AQ13" s="19" t="n">
        <v>0.0829681740225968</v>
      </c>
      <c r="AR13" s="19" t="n">
        <v>0.347367164284506</v>
      </c>
      <c r="AS13" s="19" t="n">
        <v>0.0790924649526855</v>
      </c>
      <c r="AT13" s="19" t="n">
        <v>0.281175917950955</v>
      </c>
      <c r="AU13" s="19"/>
      <c r="AV13" s="19" t="n">
        <v>0.116366246506369</v>
      </c>
      <c r="AW13" s="19" t="n">
        <v>0.0450769256725501</v>
      </c>
      <c r="AX13" s="19" t="n">
        <v>0.363153962189576</v>
      </c>
      <c r="AY13" s="19" t="n">
        <v>0.0388835685658848</v>
      </c>
      <c r="AZ13" s="19" t="n">
        <v>0.213251376837287</v>
      </c>
      <c r="BA13" s="19" t="n">
        <v>0</v>
      </c>
      <c r="BB13" s="19"/>
      <c r="BC13" s="19" t="n">
        <v>0.0393651388239482</v>
      </c>
      <c r="BD13" s="19" t="n">
        <v>0.180790590277291</v>
      </c>
      <c r="BE13" s="19" t="n">
        <v>0.225932348656393</v>
      </c>
      <c r="BF13" s="19" t="n">
        <v>0</v>
      </c>
      <c r="BG13" s="19" t="s">
        <v>697</v>
      </c>
    </row>
    <row r="14">
      <c r="B14" s="20" t="s">
        <v>598</v>
      </c>
      <c r="C14" s="19" t="n">
        <v>0.0553255757033212</v>
      </c>
      <c r="D14" s="19" t="n">
        <v>0.029701336219851</v>
      </c>
      <c r="E14" s="19" t="n">
        <v>0.0783061651119455</v>
      </c>
      <c r="F14" s="19"/>
      <c r="G14" s="19" t="n">
        <v>0.0955823976421716</v>
      </c>
      <c r="H14" s="19" t="n">
        <v>0.0600785885846735</v>
      </c>
      <c r="I14" s="19" t="n">
        <v>0.0456727075124127</v>
      </c>
      <c r="J14" s="19" t="n">
        <v>0.0860688386761261</v>
      </c>
      <c r="K14" s="19" t="n">
        <v>0.0499241595038763</v>
      </c>
      <c r="L14" s="19" t="n">
        <v>0</v>
      </c>
      <c r="M14" s="19"/>
      <c r="N14" s="19" t="n">
        <v>0.0789407096768207</v>
      </c>
      <c r="O14" s="19" t="n">
        <v>0.0750663785328059</v>
      </c>
      <c r="P14" s="19" t="n">
        <v>0.0262041464105397</v>
      </c>
      <c r="Q14" s="19" t="n">
        <v>0.0421606258297925</v>
      </c>
      <c r="R14" s="19"/>
      <c r="S14" s="19" t="n">
        <v>0.0834925483901339</v>
      </c>
      <c r="T14" s="19" t="n">
        <v>0.0505001774173518</v>
      </c>
      <c r="U14" s="19" t="n">
        <v>0.102999836195912</v>
      </c>
      <c r="V14" s="19" t="n">
        <v>0</v>
      </c>
      <c r="W14" s="19" t="n">
        <v>0</v>
      </c>
      <c r="X14" s="19" t="n">
        <v>0</v>
      </c>
      <c r="Y14" s="19" t="n">
        <v>0</v>
      </c>
      <c r="Z14" s="19" t="n">
        <v>0</v>
      </c>
      <c r="AA14" s="19" t="n">
        <v>0</v>
      </c>
      <c r="AB14" s="19" t="n">
        <v>0.0896157949605913</v>
      </c>
      <c r="AC14" s="19" t="n">
        <v>0.367343737803306</v>
      </c>
      <c r="AD14" s="19" t="n">
        <v>0</v>
      </c>
      <c r="AE14" s="19"/>
      <c r="AF14" s="19" t="n">
        <v>0.0227657347927213</v>
      </c>
      <c r="AG14" s="19" t="n">
        <v>0.0954214002252106</v>
      </c>
      <c r="AH14" s="19" t="n">
        <v>0</v>
      </c>
      <c r="AI14" s="19"/>
      <c r="AJ14" s="19" t="n">
        <v>0.0406798691169695</v>
      </c>
      <c r="AK14" s="19" t="n">
        <v>0.0573711539792299</v>
      </c>
      <c r="AL14" s="19" t="n">
        <v>0</v>
      </c>
      <c r="AM14" s="19" t="n">
        <v>0</v>
      </c>
      <c r="AN14" s="19" t="n">
        <v>0</v>
      </c>
      <c r="AO14" s="19"/>
      <c r="AP14" s="19" t="n">
        <v>0.0301253512824942</v>
      </c>
      <c r="AQ14" s="19" t="n">
        <v>0.0636186775590331</v>
      </c>
      <c r="AR14" s="19" t="n">
        <v>0.0835478513799854</v>
      </c>
      <c r="AS14" s="19" t="n">
        <v>0</v>
      </c>
      <c r="AT14" s="19" t="n">
        <v>0.49135447907471</v>
      </c>
      <c r="AU14" s="19"/>
      <c r="AV14" s="19" t="n">
        <v>0.0610448925973829</v>
      </c>
      <c r="AW14" s="19" t="n">
        <v>0.0320470484948321</v>
      </c>
      <c r="AX14" s="19" t="n">
        <v>0.0955334846786794</v>
      </c>
      <c r="AY14" s="19" t="n">
        <v>0.0388674606158163</v>
      </c>
      <c r="AZ14" s="19" t="n">
        <v>0.372656449177582</v>
      </c>
      <c r="BA14" s="19" t="n">
        <v>0</v>
      </c>
      <c r="BB14" s="19"/>
      <c r="BC14" s="19" t="n">
        <v>0</v>
      </c>
      <c r="BD14" s="19" t="n">
        <v>0.0970106668210435</v>
      </c>
      <c r="BE14" s="19" t="n">
        <v>0.0422071939800175</v>
      </c>
      <c r="BF14" s="19" t="n">
        <v>0.0349446790953885</v>
      </c>
      <c r="BG14" s="19" t="s">
        <v>697</v>
      </c>
    </row>
    <row r="15">
      <c r="B15" s="20" t="s">
        <v>722</v>
      </c>
      <c r="C15" s="19" t="n">
        <v>0.0835461333505013</v>
      </c>
      <c r="D15" s="19" t="n">
        <v>0.0525952483623003</v>
      </c>
      <c r="E15" s="19" t="n">
        <v>0.111303818811029</v>
      </c>
      <c r="F15" s="19"/>
      <c r="G15" s="19" t="n">
        <v>0</v>
      </c>
      <c r="H15" s="19" t="n">
        <v>0.065349267572081</v>
      </c>
      <c r="I15" s="19" t="n">
        <v>0</v>
      </c>
      <c r="J15" s="19" t="n">
        <v>0.0415898490128029</v>
      </c>
      <c r="K15" s="19" t="n">
        <v>0.260671872228119</v>
      </c>
      <c r="L15" s="19" t="n">
        <v>0.132990454348416</v>
      </c>
      <c r="M15" s="19"/>
      <c r="N15" s="19" t="n">
        <v>0.118511050033404</v>
      </c>
      <c r="O15" s="19" t="n">
        <v>0</v>
      </c>
      <c r="P15" s="19" t="n">
        <v>0.12006140859232</v>
      </c>
      <c r="Q15" s="19" t="n">
        <v>0.0721302643978196</v>
      </c>
      <c r="R15" s="19"/>
      <c r="S15" s="19" t="n">
        <v>0.0598425699736904</v>
      </c>
      <c r="T15" s="19" t="n">
        <v>0.0494610328889227</v>
      </c>
      <c r="U15" s="19" t="n">
        <v>0.0987236805684192</v>
      </c>
      <c r="V15" s="19" t="n">
        <v>0.264546158349942</v>
      </c>
      <c r="W15" s="19" t="n">
        <v>0</v>
      </c>
      <c r="X15" s="19" t="n">
        <v>0</v>
      </c>
      <c r="Y15" s="19" t="n">
        <v>0.114306700248416</v>
      </c>
      <c r="Z15" s="19" t="n">
        <v>0.126122473390809</v>
      </c>
      <c r="AA15" s="19" t="n">
        <v>0.0685127446110481</v>
      </c>
      <c r="AB15" s="19" t="n">
        <v>0.0961085964897689</v>
      </c>
      <c r="AC15" s="19" t="n">
        <v>0.144921912214258</v>
      </c>
      <c r="AD15" s="19" t="n">
        <v>0</v>
      </c>
      <c r="AE15" s="19"/>
      <c r="AF15" s="19" t="n">
        <v>0.121140538382813</v>
      </c>
      <c r="AG15" s="19" t="n">
        <v>0.104137167730155</v>
      </c>
      <c r="AH15" s="19" t="n">
        <v>0</v>
      </c>
      <c r="AI15" s="19"/>
      <c r="AJ15" s="19" t="n">
        <v>0.126606767697813</v>
      </c>
      <c r="AK15" s="19" t="n">
        <v>0.109066141939991</v>
      </c>
      <c r="AL15" s="19" t="n">
        <v>0.137207654766255</v>
      </c>
      <c r="AM15" s="19" t="n">
        <v>0</v>
      </c>
      <c r="AN15" s="19" t="n">
        <v>0</v>
      </c>
      <c r="AO15" s="19"/>
      <c r="AP15" s="19" t="n">
        <v>0.07698934747933</v>
      </c>
      <c r="AQ15" s="19" t="n">
        <v>0.104739492555312</v>
      </c>
      <c r="AR15" s="19" t="n">
        <v>0.188905107209101</v>
      </c>
      <c r="AS15" s="19" t="n">
        <v>0</v>
      </c>
      <c r="AT15" s="19" t="n">
        <v>0</v>
      </c>
      <c r="AU15" s="19"/>
      <c r="AV15" s="19" t="n">
        <v>0.0887331188446127</v>
      </c>
      <c r="AW15" s="19" t="n">
        <v>0.127776074516402</v>
      </c>
      <c r="AX15" s="19" t="n">
        <v>0.0959368665043058</v>
      </c>
      <c r="AY15" s="19" t="n">
        <v>0</v>
      </c>
      <c r="AZ15" s="19" t="n">
        <v>0</v>
      </c>
      <c r="BA15" s="19" t="n">
        <v>0.213128032377187</v>
      </c>
      <c r="BB15" s="19"/>
      <c r="BC15" s="19" t="n">
        <v>0.14855167743313</v>
      </c>
      <c r="BD15" s="19" t="n">
        <v>0.0255823031401729</v>
      </c>
      <c r="BE15" s="19" t="n">
        <v>0.0375915501123192</v>
      </c>
      <c r="BF15" s="19" t="n">
        <v>0.134787689726785</v>
      </c>
      <c r="BG15" s="19" t="s">
        <v>697</v>
      </c>
    </row>
    <row r="16">
      <c r="B16" s="20" t="s">
        <v>100</v>
      </c>
      <c r="C16" s="21" t="n">
        <v>0.0285736419654323</v>
      </c>
      <c r="D16" s="21" t="n">
        <v>0</v>
      </c>
      <c r="E16" s="21" t="n">
        <v>0.0541993443141878</v>
      </c>
      <c r="F16" s="21"/>
      <c r="G16" s="21" t="n">
        <v>0</v>
      </c>
      <c r="H16" s="21" t="n">
        <v>0</v>
      </c>
      <c r="I16" s="21" t="n">
        <v>0.0446887174832603</v>
      </c>
      <c r="J16" s="21" t="n">
        <v>0.0801162070914318</v>
      </c>
      <c r="K16" s="21" t="n">
        <v>0</v>
      </c>
      <c r="L16" s="21" t="n">
        <v>0.0398085307688694</v>
      </c>
      <c r="M16" s="21"/>
      <c r="N16" s="21" t="n">
        <v>0.0257836382060717</v>
      </c>
      <c r="O16" s="21" t="n">
        <v>0</v>
      </c>
      <c r="P16" s="21" t="n">
        <v>0.0242471530730318</v>
      </c>
      <c r="Q16" s="21" t="n">
        <v>0.0661990096311033</v>
      </c>
      <c r="R16" s="21"/>
      <c r="S16" s="21" t="n">
        <v>0</v>
      </c>
      <c r="T16" s="21" t="n">
        <v>0</v>
      </c>
      <c r="U16" s="21" t="n">
        <v>0</v>
      </c>
      <c r="V16" s="21" t="n">
        <v>0</v>
      </c>
      <c r="W16" s="21" t="n">
        <v>0</v>
      </c>
      <c r="X16" s="21" t="n">
        <v>0</v>
      </c>
      <c r="Y16" s="21" t="n">
        <v>0</v>
      </c>
      <c r="Z16" s="21" t="n">
        <v>0.107890394872184</v>
      </c>
      <c r="AA16" s="21" t="n">
        <v>0.0716675671240296</v>
      </c>
      <c r="AB16" s="21" t="n">
        <v>0.168690855248226</v>
      </c>
      <c r="AC16" s="21" t="n">
        <v>0</v>
      </c>
      <c r="AD16" s="21" t="n">
        <v>0</v>
      </c>
      <c r="AE16" s="21"/>
      <c r="AF16" s="21" t="n">
        <v>0.0463679384350602</v>
      </c>
      <c r="AG16" s="21" t="n">
        <v>0.0316618230690508</v>
      </c>
      <c r="AH16" s="21" t="n">
        <v>0</v>
      </c>
      <c r="AI16" s="21"/>
      <c r="AJ16" s="21" t="n">
        <v>0.0215425137918727</v>
      </c>
      <c r="AK16" s="21" t="n">
        <v>0.0229249905049054</v>
      </c>
      <c r="AL16" s="21" t="n">
        <v>0</v>
      </c>
      <c r="AM16" s="21" t="n">
        <v>0</v>
      </c>
      <c r="AN16" s="21" t="n">
        <v>0</v>
      </c>
      <c r="AO16" s="21"/>
      <c r="AP16" s="21" t="n">
        <v>0.0346267469093398</v>
      </c>
      <c r="AQ16" s="21" t="n">
        <v>0.0163464951304373</v>
      </c>
      <c r="AR16" s="21" t="n">
        <v>0</v>
      </c>
      <c r="AS16" s="21" t="n">
        <v>0.0694225191075323</v>
      </c>
      <c r="AT16" s="21" t="n">
        <v>0</v>
      </c>
      <c r="AU16" s="21"/>
      <c r="AV16" s="21" t="n">
        <v>0</v>
      </c>
      <c r="AW16" s="21" t="n">
        <v>0</v>
      </c>
      <c r="AX16" s="21" t="n">
        <v>0</v>
      </c>
      <c r="AY16" s="21" t="n">
        <v>0.0791630069211513</v>
      </c>
      <c r="AZ16" s="21" t="n">
        <v>0</v>
      </c>
      <c r="BA16" s="21" t="n">
        <v>0.092224976106673</v>
      </c>
      <c r="BB16" s="21"/>
      <c r="BC16" s="21" t="n">
        <v>0.0640479037847864</v>
      </c>
      <c r="BD16" s="21" t="n">
        <v>0</v>
      </c>
      <c r="BE16" s="21" t="n">
        <v>0</v>
      </c>
      <c r="BF16" s="21" t="n">
        <v>0.0743580069394585</v>
      </c>
      <c r="BG16" s="21" t="s">
        <v>697</v>
      </c>
    </row>
    <row r="17">
      <c r="B17" s="18" t="s">
        <v>760</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121</v>
      </c>
      <c r="D7" s="11" t="n">
        <v>57</v>
      </c>
      <c r="E7" s="11" t="n">
        <v>64</v>
      </c>
      <c r="F7" s="11"/>
      <c r="G7" s="11" t="n">
        <v>22</v>
      </c>
      <c r="H7" s="11" t="n">
        <v>17</v>
      </c>
      <c r="I7" s="11" t="n">
        <v>16</v>
      </c>
      <c r="J7" s="11" t="n">
        <v>23</v>
      </c>
      <c r="K7" s="11" t="n">
        <v>19</v>
      </c>
      <c r="L7" s="11" t="n">
        <v>24</v>
      </c>
      <c r="M7" s="11"/>
      <c r="N7" s="11" t="n">
        <v>37</v>
      </c>
      <c r="O7" s="11" t="n">
        <v>22</v>
      </c>
      <c r="P7" s="11" t="n">
        <v>35</v>
      </c>
      <c r="Q7" s="11" t="n">
        <v>27</v>
      </c>
      <c r="R7" s="11"/>
      <c r="S7" s="11" t="n">
        <v>21</v>
      </c>
      <c r="T7" s="11" t="n">
        <v>20</v>
      </c>
      <c r="U7" s="11" t="n">
        <v>10</v>
      </c>
      <c r="V7" s="11" t="n">
        <v>7</v>
      </c>
      <c r="W7" s="11" t="n">
        <v>5</v>
      </c>
      <c r="X7" s="11" t="n">
        <v>6</v>
      </c>
      <c r="Y7" s="11" t="n">
        <v>9</v>
      </c>
      <c r="Z7" s="11" t="n">
        <v>8</v>
      </c>
      <c r="AA7" s="11" t="n">
        <v>15</v>
      </c>
      <c r="AB7" s="11" t="n">
        <v>11</v>
      </c>
      <c r="AC7" s="11" t="n">
        <v>6</v>
      </c>
      <c r="AD7" s="11" t="n">
        <v>3</v>
      </c>
      <c r="AE7" s="11"/>
      <c r="AF7" s="11" t="n">
        <v>41</v>
      </c>
      <c r="AG7" s="11" t="n">
        <v>50</v>
      </c>
      <c r="AH7" s="11" t="n">
        <v>16</v>
      </c>
      <c r="AI7" s="11"/>
      <c r="AJ7" s="11" t="n">
        <v>41</v>
      </c>
      <c r="AK7" s="11" t="n">
        <v>37</v>
      </c>
      <c r="AL7" s="11" t="n">
        <v>6</v>
      </c>
      <c r="AM7" s="11" t="n">
        <v>3</v>
      </c>
      <c r="AN7" s="11" t="n">
        <v>10</v>
      </c>
      <c r="AO7" s="11"/>
      <c r="AP7" s="11" t="n">
        <v>26</v>
      </c>
      <c r="AQ7" s="11" t="n">
        <v>47</v>
      </c>
      <c r="AR7" s="11" t="n">
        <v>10</v>
      </c>
      <c r="AS7" s="11" t="n">
        <v>14</v>
      </c>
      <c r="AT7" s="11" t="n">
        <v>4</v>
      </c>
      <c r="AU7" s="11"/>
      <c r="AV7" s="11" t="n">
        <v>34</v>
      </c>
      <c r="AW7" s="11" t="n">
        <v>24</v>
      </c>
      <c r="AX7" s="11" t="n">
        <v>9</v>
      </c>
      <c r="AY7" s="11" t="n">
        <v>24</v>
      </c>
      <c r="AZ7" s="11" t="n">
        <v>5</v>
      </c>
      <c r="BA7" s="11" t="n">
        <v>9</v>
      </c>
      <c r="BB7" s="11"/>
      <c r="BC7" s="11" t="n">
        <v>28</v>
      </c>
      <c r="BD7" s="11" t="n">
        <v>29</v>
      </c>
      <c r="BE7" s="11" t="n">
        <v>27</v>
      </c>
      <c r="BF7" s="11" t="n">
        <v>22</v>
      </c>
      <c r="BG7" s="11" t="s">
        <v>696</v>
      </c>
    </row>
    <row r="8" ht="30" customHeight="1">
      <c r="B8" s="12" t="s">
        <v>20</v>
      </c>
      <c r="C8" s="12" t="n">
        <v>119</v>
      </c>
      <c r="D8" s="12" t="n">
        <v>56</v>
      </c>
      <c r="E8" s="12" t="n">
        <v>63</v>
      </c>
      <c r="F8" s="12"/>
      <c r="G8" s="12" t="n">
        <v>21</v>
      </c>
      <c r="H8" s="12" t="n">
        <v>18</v>
      </c>
      <c r="I8" s="12" t="n">
        <v>17</v>
      </c>
      <c r="J8" s="12" t="n">
        <v>21</v>
      </c>
      <c r="K8" s="12" t="n">
        <v>18</v>
      </c>
      <c r="L8" s="12" t="n">
        <v>24</v>
      </c>
      <c r="M8" s="12"/>
      <c r="N8" s="12" t="n">
        <v>34</v>
      </c>
      <c r="O8" s="12" t="n">
        <v>25</v>
      </c>
      <c r="P8" s="12" t="n">
        <v>33</v>
      </c>
      <c r="Q8" s="12" t="n">
        <v>26</v>
      </c>
      <c r="R8" s="12"/>
      <c r="S8" s="12" t="n">
        <v>20</v>
      </c>
      <c r="T8" s="12" t="n">
        <v>21</v>
      </c>
      <c r="U8" s="12" t="n">
        <v>11</v>
      </c>
      <c r="V8" s="12" t="n">
        <v>9</v>
      </c>
      <c r="W8" s="12" t="n">
        <v>5</v>
      </c>
      <c r="X8" s="12" t="n">
        <v>8</v>
      </c>
      <c r="Y8" s="12" t="n">
        <v>8</v>
      </c>
      <c r="Z8" s="12" t="n">
        <v>7</v>
      </c>
      <c r="AA8" s="12" t="n">
        <v>13</v>
      </c>
      <c r="AB8" s="12" t="n">
        <v>10</v>
      </c>
      <c r="AC8" s="12" t="n">
        <v>5</v>
      </c>
      <c r="AD8" s="12" t="n">
        <v>3</v>
      </c>
      <c r="AE8" s="12"/>
      <c r="AF8" s="12" t="n">
        <v>40</v>
      </c>
      <c r="AG8" s="12" t="n">
        <v>49</v>
      </c>
      <c r="AH8" s="12" t="n">
        <v>17</v>
      </c>
      <c r="AI8" s="12"/>
      <c r="AJ8" s="12" t="n">
        <v>41</v>
      </c>
      <c r="AK8" s="12" t="n">
        <v>35</v>
      </c>
      <c r="AL8" s="12" t="n">
        <v>6</v>
      </c>
      <c r="AM8" s="12" t="n">
        <v>3</v>
      </c>
      <c r="AN8" s="12" t="n">
        <v>10</v>
      </c>
      <c r="AO8" s="12"/>
      <c r="AP8" s="12" t="n">
        <v>26</v>
      </c>
      <c r="AQ8" s="12" t="n">
        <v>46</v>
      </c>
      <c r="AR8" s="12" t="n">
        <v>10</v>
      </c>
      <c r="AS8" s="12" t="n">
        <v>14</v>
      </c>
      <c r="AT8" s="12" t="n">
        <v>4</v>
      </c>
      <c r="AU8" s="12"/>
      <c r="AV8" s="12" t="n">
        <v>33</v>
      </c>
      <c r="AW8" s="12" t="n">
        <v>24</v>
      </c>
      <c r="AX8" s="12" t="n">
        <v>9</v>
      </c>
      <c r="AY8" s="12" t="n">
        <v>23</v>
      </c>
      <c r="AZ8" s="12" t="n">
        <v>5</v>
      </c>
      <c r="BA8" s="12" t="n">
        <v>9</v>
      </c>
      <c r="BB8" s="12"/>
      <c r="BC8" s="12" t="n">
        <v>27</v>
      </c>
      <c r="BD8" s="12" t="n">
        <v>29</v>
      </c>
      <c r="BE8" s="12" t="n">
        <v>26</v>
      </c>
      <c r="BF8" s="12" t="n">
        <v>22</v>
      </c>
      <c r="BG8" s="12" t="s">
        <v>696</v>
      </c>
    </row>
    <row r="9">
      <c r="B9" s="20" t="s">
        <v>725</v>
      </c>
      <c r="C9" s="19" t="n">
        <v>0.108451400721297</v>
      </c>
      <c r="D9" s="19" t="n">
        <v>0.136802787731456</v>
      </c>
      <c r="E9" s="19" t="n">
        <v>0.0830250233076077</v>
      </c>
      <c r="F9" s="19"/>
      <c r="G9" s="19" t="n">
        <v>0.142627658024133</v>
      </c>
      <c r="H9" s="19" t="n">
        <v>0.069391457057882</v>
      </c>
      <c r="I9" s="19" t="n">
        <v>0.103570769971117</v>
      </c>
      <c r="J9" s="19" t="n">
        <v>0</v>
      </c>
      <c r="K9" s="19" t="n">
        <v>0.207130630944047</v>
      </c>
      <c r="L9" s="19" t="n">
        <v>0.132990454348416</v>
      </c>
      <c r="M9" s="19"/>
      <c r="N9" s="19" t="n">
        <v>0.10537420653854</v>
      </c>
      <c r="O9" s="19" t="n">
        <v>0.0510891190866018</v>
      </c>
      <c r="P9" s="19" t="n">
        <v>0.183207067790283</v>
      </c>
      <c r="Q9" s="19" t="n">
        <v>0.0721302643978196</v>
      </c>
      <c r="R9" s="19"/>
      <c r="S9" s="19" t="n">
        <v>0.0390335836650124</v>
      </c>
      <c r="T9" s="19" t="n">
        <v>0.110420208252406</v>
      </c>
      <c r="U9" s="19" t="n">
        <v>0.0987236805684192</v>
      </c>
      <c r="V9" s="19" t="n">
        <v>0.416427176776867</v>
      </c>
      <c r="W9" s="19" t="n">
        <v>0</v>
      </c>
      <c r="X9" s="19" t="n">
        <v>0.140457593352272</v>
      </c>
      <c r="Y9" s="19" t="n">
        <v>0.114306700248416</v>
      </c>
      <c r="Z9" s="19" t="n">
        <v>0</v>
      </c>
      <c r="AA9" s="19" t="n">
        <v>0.0685127446110481</v>
      </c>
      <c r="AB9" s="19" t="n">
        <v>0</v>
      </c>
      <c r="AC9" s="19" t="n">
        <v>0.438704862666533</v>
      </c>
      <c r="AD9" s="19" t="n">
        <v>0</v>
      </c>
      <c r="AE9" s="19"/>
      <c r="AF9" s="19" t="n">
        <v>0.121140538382813</v>
      </c>
      <c r="AG9" s="19" t="n">
        <v>0.0782056633026569</v>
      </c>
      <c r="AH9" s="19" t="n">
        <v>0.0756860670182696</v>
      </c>
      <c r="AI9" s="19"/>
      <c r="AJ9" s="19" t="n">
        <v>0.176091142795818</v>
      </c>
      <c r="AK9" s="19" t="n">
        <v>0.0913503593961991</v>
      </c>
      <c r="AL9" s="19" t="n">
        <v>0</v>
      </c>
      <c r="AM9" s="19" t="n">
        <v>0</v>
      </c>
      <c r="AN9" s="19" t="n">
        <v>0</v>
      </c>
      <c r="AO9" s="19"/>
      <c r="AP9" s="19" t="n">
        <v>0.156156816181485</v>
      </c>
      <c r="AQ9" s="19" t="n">
        <v>0.116015153698971</v>
      </c>
      <c r="AR9" s="19" t="n">
        <v>0.228996845727878</v>
      </c>
      <c r="AS9" s="19" t="n">
        <v>0</v>
      </c>
      <c r="AT9" s="19" t="n">
        <v>0</v>
      </c>
      <c r="AU9" s="19"/>
      <c r="AV9" s="19" t="n">
        <v>0.104068321826634</v>
      </c>
      <c r="AW9" s="19" t="n">
        <v>0.220571771451749</v>
      </c>
      <c r="AX9" s="19" t="n">
        <v>0.141780097949067</v>
      </c>
      <c r="AY9" s="19" t="n">
        <v>0.0332054430197392</v>
      </c>
      <c r="AZ9" s="19" t="n">
        <v>0</v>
      </c>
      <c r="BA9" s="19" t="n">
        <v>0.103280208863163</v>
      </c>
      <c r="BB9" s="19"/>
      <c r="BC9" s="19" t="n">
        <v>0.189888115756659</v>
      </c>
      <c r="BD9" s="19" t="n">
        <v>0.0255823031401729</v>
      </c>
      <c r="BE9" s="19" t="n">
        <v>0.150835654433148</v>
      </c>
      <c r="BF9" s="19" t="n">
        <v>0.0855424761392198</v>
      </c>
      <c r="BG9" s="19" t="s">
        <v>697</v>
      </c>
    </row>
    <row r="10">
      <c r="B10" s="20" t="s">
        <v>689</v>
      </c>
      <c r="C10" s="19" t="n">
        <v>0.06606199919258</v>
      </c>
      <c r="D10" s="19" t="n">
        <v>0.0772478502348035</v>
      </c>
      <c r="E10" s="19" t="n">
        <v>0.0560301912182127</v>
      </c>
      <c r="F10" s="19"/>
      <c r="G10" s="19" t="n">
        <v>0.0764226929839696</v>
      </c>
      <c r="H10" s="19" t="n">
        <v>0.0615887082126039</v>
      </c>
      <c r="I10" s="19" t="n">
        <v>0.0771043555229203</v>
      </c>
      <c r="J10" s="19" t="n">
        <v>0.135994479702353</v>
      </c>
      <c r="K10" s="19" t="n">
        <v>0.0535412412840716</v>
      </c>
      <c r="L10" s="19" t="n">
        <v>0</v>
      </c>
      <c r="M10" s="19"/>
      <c r="N10" s="19" t="n">
        <v>0.0467012056636972</v>
      </c>
      <c r="O10" s="19" t="n">
        <v>0.212271780660563</v>
      </c>
      <c r="P10" s="19" t="n">
        <v>0.0254326629323862</v>
      </c>
      <c r="Q10" s="19" t="n">
        <v>0</v>
      </c>
      <c r="R10" s="19"/>
      <c r="S10" s="19" t="n">
        <v>0.141311308458657</v>
      </c>
      <c r="T10" s="19" t="n">
        <v>0.106775194717885</v>
      </c>
      <c r="U10" s="19" t="n">
        <v>0</v>
      </c>
      <c r="V10" s="19" t="n">
        <v>0</v>
      </c>
      <c r="W10" s="19" t="n">
        <v>0</v>
      </c>
      <c r="X10" s="19" t="n">
        <v>0</v>
      </c>
      <c r="Y10" s="19" t="n">
        <v>0</v>
      </c>
      <c r="Z10" s="19" t="n">
        <v>0</v>
      </c>
      <c r="AA10" s="19" t="n">
        <v>0</v>
      </c>
      <c r="AB10" s="19" t="n">
        <v>0.0961085964897689</v>
      </c>
      <c r="AC10" s="19" t="n">
        <v>0.367343737803306</v>
      </c>
      <c r="AD10" s="19" t="n">
        <v>0</v>
      </c>
      <c r="AE10" s="19"/>
      <c r="AF10" s="19" t="n">
        <v>0.028101982912046</v>
      </c>
      <c r="AG10" s="19" t="n">
        <v>0.0778221203335741</v>
      </c>
      <c r="AH10" s="19" t="n">
        <v>0.0784875908441941</v>
      </c>
      <c r="AI10" s="19"/>
      <c r="AJ10" s="19" t="n">
        <v>0.0498895463339487</v>
      </c>
      <c r="AK10" s="19" t="n">
        <v>0.0821876296017793</v>
      </c>
      <c r="AL10" s="19" t="n">
        <v>0</v>
      </c>
      <c r="AM10" s="19" t="n">
        <v>0</v>
      </c>
      <c r="AN10" s="19" t="n">
        <v>0</v>
      </c>
      <c r="AO10" s="19"/>
      <c r="AP10" s="19" t="n">
        <v>0</v>
      </c>
      <c r="AQ10" s="19" t="n">
        <v>0.0599568156530988</v>
      </c>
      <c r="AR10" s="19" t="n">
        <v>0</v>
      </c>
      <c r="AS10" s="19" t="n">
        <v>0.174019739788563</v>
      </c>
      <c r="AT10" s="19" t="n">
        <v>0.236903791358507</v>
      </c>
      <c r="AU10" s="19"/>
      <c r="AV10" s="19" t="n">
        <v>0.0284233823132616</v>
      </c>
      <c r="AW10" s="19" t="n">
        <v>0.0450769256725501</v>
      </c>
      <c r="AX10" s="19" t="n">
        <v>0.0693311639946158</v>
      </c>
      <c r="AY10" s="19" t="n">
        <v>0</v>
      </c>
      <c r="AZ10" s="19" t="n">
        <v>0.421247316135741</v>
      </c>
      <c r="BA10" s="19" t="n">
        <v>0.109847823514024</v>
      </c>
      <c r="BB10" s="19"/>
      <c r="BC10" s="19" t="n">
        <v>0.0393651388239482</v>
      </c>
      <c r="BD10" s="19" t="n">
        <v>0.0697864922497576</v>
      </c>
      <c r="BE10" s="19" t="n">
        <v>0.0623446426177535</v>
      </c>
      <c r="BF10" s="19" t="n">
        <v>0.0589933706004385</v>
      </c>
      <c r="BG10" s="19" t="s">
        <v>697</v>
      </c>
    </row>
    <row r="11">
      <c r="B11" s="20" t="s">
        <v>690</v>
      </c>
      <c r="C11" s="19" t="n">
        <v>0.126904972791306</v>
      </c>
      <c r="D11" s="19" t="n">
        <v>0.18473837847266</v>
      </c>
      <c r="E11" s="19" t="n">
        <v>0.0750382334516687</v>
      </c>
      <c r="F11" s="19"/>
      <c r="G11" s="19" t="n">
        <v>0.282914783368842</v>
      </c>
      <c r="H11" s="19" t="n">
        <v>0.03435687533018</v>
      </c>
      <c r="I11" s="19" t="n">
        <v>0.277400289515454</v>
      </c>
      <c r="J11" s="19" t="n">
        <v>0.0293963568448</v>
      </c>
      <c r="K11" s="19" t="n">
        <v>0</v>
      </c>
      <c r="L11" s="19" t="n">
        <v>0.136014666875528</v>
      </c>
      <c r="M11" s="19"/>
      <c r="N11" s="19" t="n">
        <v>0.21364164112926</v>
      </c>
      <c r="O11" s="19" t="n">
        <v>0.153321278234432</v>
      </c>
      <c r="P11" s="19" t="n">
        <v>0.0870391162008463</v>
      </c>
      <c r="Q11" s="19" t="n">
        <v>0.0369307179339337</v>
      </c>
      <c r="R11" s="19"/>
      <c r="S11" s="19" t="n">
        <v>0.162027335275077</v>
      </c>
      <c r="T11" s="19" t="n">
        <v>0.0505001774173518</v>
      </c>
      <c r="U11" s="19" t="n">
        <v>0.108905830850535</v>
      </c>
      <c r="V11" s="19" t="n">
        <v>0.162874765159365</v>
      </c>
      <c r="W11" s="19" t="n">
        <v>0.217649451880394</v>
      </c>
      <c r="X11" s="19" t="n">
        <v>0.360101230745628</v>
      </c>
      <c r="Y11" s="19" t="n">
        <v>0</v>
      </c>
      <c r="Z11" s="19" t="n">
        <v>0</v>
      </c>
      <c r="AA11" s="19" t="n">
        <v>0.319566078755621</v>
      </c>
      <c r="AB11" s="19" t="n">
        <v>0</v>
      </c>
      <c r="AC11" s="19" t="n">
        <v>0</v>
      </c>
      <c r="AD11" s="19" t="n">
        <v>0</v>
      </c>
      <c r="AE11" s="19"/>
      <c r="AF11" s="19" t="n">
        <v>0.0625115642696953</v>
      </c>
      <c r="AG11" s="19" t="n">
        <v>0.213083837211486</v>
      </c>
      <c r="AH11" s="19" t="n">
        <v>0</v>
      </c>
      <c r="AI11" s="19"/>
      <c r="AJ11" s="19" t="n">
        <v>0.117809492532508</v>
      </c>
      <c r="AK11" s="19" t="n">
        <v>0.161939170503753</v>
      </c>
      <c r="AL11" s="19" t="n">
        <v>0.21744948615902</v>
      </c>
      <c r="AM11" s="19" t="n">
        <v>0</v>
      </c>
      <c r="AN11" s="19" t="n">
        <v>0</v>
      </c>
      <c r="AO11" s="19"/>
      <c r="AP11" s="19" t="n">
        <v>0.177435771175436</v>
      </c>
      <c r="AQ11" s="19" t="n">
        <v>0.130990903652976</v>
      </c>
      <c r="AR11" s="19" t="n">
        <v>0.223374800853719</v>
      </c>
      <c r="AS11" s="19" t="n">
        <v>0</v>
      </c>
      <c r="AT11" s="19" t="n">
        <v>0.535626605667158</v>
      </c>
      <c r="AU11" s="19"/>
      <c r="AV11" s="19" t="n">
        <v>0.15432119925977</v>
      </c>
      <c r="AW11" s="19" t="n">
        <v>0.139514197471012</v>
      </c>
      <c r="AX11" s="19" t="n">
        <v>0.280917065298711</v>
      </c>
      <c r="AY11" s="19" t="n">
        <v>0.0388835685658848</v>
      </c>
      <c r="AZ11" s="19" t="n">
        <v>0.406233620438034</v>
      </c>
      <c r="BA11" s="19" t="n">
        <v>0</v>
      </c>
      <c r="BB11" s="19"/>
      <c r="BC11" s="19" t="n">
        <v>0</v>
      </c>
      <c r="BD11" s="19" t="n">
        <v>0.198228287439733</v>
      </c>
      <c r="BE11" s="19" t="n">
        <v>0.138344529739807</v>
      </c>
      <c r="BF11" s="19" t="n">
        <v>0.215533086252813</v>
      </c>
      <c r="BG11" s="19" t="s">
        <v>697</v>
      </c>
    </row>
    <row r="12">
      <c r="B12" s="20" t="s">
        <v>691</v>
      </c>
      <c r="C12" s="19" t="n">
        <v>0.194520218768048</v>
      </c>
      <c r="D12" s="19" t="n">
        <v>0.223727250868203</v>
      </c>
      <c r="E12" s="19" t="n">
        <v>0.168326473077715</v>
      </c>
      <c r="F12" s="19"/>
      <c r="G12" s="19" t="n">
        <v>0.162685750735801</v>
      </c>
      <c r="H12" s="19" t="n">
        <v>0.165044122968852</v>
      </c>
      <c r="I12" s="19" t="n">
        <v>0.10422907218285</v>
      </c>
      <c r="J12" s="19" t="n">
        <v>0.263734301456205</v>
      </c>
      <c r="K12" s="19" t="n">
        <v>0.14805384225836</v>
      </c>
      <c r="L12" s="19" t="n">
        <v>0.282278423814652</v>
      </c>
      <c r="M12" s="19"/>
      <c r="N12" s="19" t="n">
        <v>0.161188988875487</v>
      </c>
      <c r="O12" s="19" t="n">
        <v>0.13396817495063</v>
      </c>
      <c r="P12" s="19" t="n">
        <v>0.28114402570065</v>
      </c>
      <c r="Q12" s="19" t="n">
        <v>0.186268803113178</v>
      </c>
      <c r="R12" s="19"/>
      <c r="S12" s="19" t="n">
        <v>0.0444589647251215</v>
      </c>
      <c r="T12" s="19" t="n">
        <v>0.0967193986155275</v>
      </c>
      <c r="U12" s="19" t="n">
        <v>0.285208577069071</v>
      </c>
      <c r="V12" s="19" t="n">
        <v>0.256534340419249</v>
      </c>
      <c r="W12" s="19" t="n">
        <v>0.184062734976085</v>
      </c>
      <c r="X12" s="19" t="n">
        <v>0.168307493982454</v>
      </c>
      <c r="Y12" s="19" t="n">
        <v>0.319050860600266</v>
      </c>
      <c r="Z12" s="19" t="n">
        <v>0.506799170194447</v>
      </c>
      <c r="AA12" s="19" t="n">
        <v>0.222911495832166</v>
      </c>
      <c r="AB12" s="19" t="n">
        <v>0.189423100955427</v>
      </c>
      <c r="AC12" s="19" t="n">
        <v>0</v>
      </c>
      <c r="AD12" s="19" t="n">
        <v>0.691081464247351</v>
      </c>
      <c r="AE12" s="19"/>
      <c r="AF12" s="19" t="n">
        <v>0.237371198515164</v>
      </c>
      <c r="AG12" s="19" t="n">
        <v>0.165925915569691</v>
      </c>
      <c r="AH12" s="19" t="n">
        <v>0.192095332339377</v>
      </c>
      <c r="AI12" s="19"/>
      <c r="AJ12" s="19" t="n">
        <v>0.188734152268032</v>
      </c>
      <c r="AK12" s="19" t="n">
        <v>0.164677700202519</v>
      </c>
      <c r="AL12" s="19" t="n">
        <v>0.159135036302208</v>
      </c>
      <c r="AM12" s="19" t="n">
        <v>0.301447353571914</v>
      </c>
      <c r="AN12" s="19" t="n">
        <v>0.212828764721168</v>
      </c>
      <c r="AO12" s="19"/>
      <c r="AP12" s="19" t="n">
        <v>0.195441286077698</v>
      </c>
      <c r="AQ12" s="19" t="n">
        <v>0.207740302644005</v>
      </c>
      <c r="AR12" s="19" t="n">
        <v>0.180856773494399</v>
      </c>
      <c r="AS12" s="19" t="n">
        <v>0.205505833590146</v>
      </c>
      <c r="AT12" s="19" t="n">
        <v>0</v>
      </c>
      <c r="AU12" s="19"/>
      <c r="AV12" s="19" t="n">
        <v>0.134259086320835</v>
      </c>
      <c r="AW12" s="19" t="n">
        <v>0.203420461121036</v>
      </c>
      <c r="AX12" s="19" t="n">
        <v>0.206802179999588</v>
      </c>
      <c r="AY12" s="19" t="n">
        <v>0.26652812241557</v>
      </c>
      <c r="AZ12" s="19" t="n">
        <v>0</v>
      </c>
      <c r="BA12" s="19" t="n">
        <v>0.355839234890924</v>
      </c>
      <c r="BB12" s="19"/>
      <c r="BC12" s="19" t="n">
        <v>0.142028242665894</v>
      </c>
      <c r="BD12" s="19" t="n">
        <v>0.332192605798194</v>
      </c>
      <c r="BE12" s="19" t="n">
        <v>0.117417826675675</v>
      </c>
      <c r="BF12" s="19" t="n">
        <v>0.0791844260893735</v>
      </c>
      <c r="BG12" s="19" t="s">
        <v>697</v>
      </c>
    </row>
    <row r="13">
      <c r="B13" s="20" t="s">
        <v>692</v>
      </c>
      <c r="C13" s="19" t="n">
        <v>0.189830212574573</v>
      </c>
      <c r="D13" s="19" t="n">
        <v>0.156024332019144</v>
      </c>
      <c r="E13" s="19" t="n">
        <v>0.220148344011896</v>
      </c>
      <c r="F13" s="19"/>
      <c r="G13" s="19" t="n">
        <v>0.293511135383101</v>
      </c>
      <c r="H13" s="19" t="n">
        <v>0.244747518237515</v>
      </c>
      <c r="I13" s="19" t="n">
        <v>0.264144591766617</v>
      </c>
      <c r="J13" s="19" t="n">
        <v>0.224401563799233</v>
      </c>
      <c r="K13" s="19" t="n">
        <v>0.155547199901786</v>
      </c>
      <c r="L13" s="19" t="n">
        <v>0</v>
      </c>
      <c r="M13" s="19"/>
      <c r="N13" s="19" t="n">
        <v>0.180405201248049</v>
      </c>
      <c r="O13" s="19" t="n">
        <v>0.219385826095866</v>
      </c>
      <c r="P13" s="19" t="n">
        <v>0.171051347417968</v>
      </c>
      <c r="Q13" s="19" t="n">
        <v>0.197563019378148</v>
      </c>
      <c r="R13" s="19"/>
      <c r="S13" s="19" t="n">
        <v>0.305003697599991</v>
      </c>
      <c r="T13" s="19" t="n">
        <v>0.102408039190206</v>
      </c>
      <c r="U13" s="19" t="n">
        <v>0.29839886358749</v>
      </c>
      <c r="V13" s="19" t="n">
        <v>0</v>
      </c>
      <c r="W13" s="19" t="n">
        <v>0.411870348141793</v>
      </c>
      <c r="X13" s="19" t="n">
        <v>0.17585977152184</v>
      </c>
      <c r="Y13" s="19" t="n">
        <v>0.228027516038564</v>
      </c>
      <c r="Z13" s="19" t="n">
        <v>0.375434299885521</v>
      </c>
      <c r="AA13" s="19" t="n">
        <v>0.1818781226651</v>
      </c>
      <c r="AB13" s="19" t="n">
        <v>0.0797151837381268</v>
      </c>
      <c r="AC13" s="19" t="n">
        <v>0</v>
      </c>
      <c r="AD13" s="19" t="n">
        <v>0</v>
      </c>
      <c r="AE13" s="19"/>
      <c r="AF13" s="19" t="n">
        <v>0.165566843133306</v>
      </c>
      <c r="AG13" s="19" t="n">
        <v>0.158261021267822</v>
      </c>
      <c r="AH13" s="19" t="n">
        <v>0.232033254149704</v>
      </c>
      <c r="AI13" s="19"/>
      <c r="AJ13" s="19" t="n">
        <v>0.10155945529923</v>
      </c>
      <c r="AK13" s="19" t="n">
        <v>0.217233379229468</v>
      </c>
      <c r="AL13" s="19" t="n">
        <v>0.339271976144412</v>
      </c>
      <c r="AM13" s="19" t="n">
        <v>0.360851784917764</v>
      </c>
      <c r="AN13" s="19" t="n">
        <v>0.382412895089462</v>
      </c>
      <c r="AO13" s="19"/>
      <c r="AP13" s="19" t="n">
        <v>0.0350824435338846</v>
      </c>
      <c r="AQ13" s="19" t="n">
        <v>0.283885962045438</v>
      </c>
      <c r="AR13" s="19" t="n">
        <v>0.187287443924557</v>
      </c>
      <c r="AS13" s="19" t="n">
        <v>0.211582695506392</v>
      </c>
      <c r="AT13" s="19" t="n">
        <v>0.227469602974335</v>
      </c>
      <c r="AU13" s="19"/>
      <c r="AV13" s="19" t="n">
        <v>0.325267029919792</v>
      </c>
      <c r="AW13" s="19" t="n">
        <v>0.040520097417035</v>
      </c>
      <c r="AX13" s="19" t="n">
        <v>0.0959368665043058</v>
      </c>
      <c r="AY13" s="19" t="n">
        <v>0.261207239073098</v>
      </c>
      <c r="AZ13" s="19" t="n">
        <v>0.172519063426225</v>
      </c>
      <c r="BA13" s="19" t="n">
        <v>0.123335387380574</v>
      </c>
      <c r="BB13" s="19"/>
      <c r="BC13" s="19" t="n">
        <v>0.153239417448112</v>
      </c>
      <c r="BD13" s="19" t="n">
        <v>0.129658035129949</v>
      </c>
      <c r="BE13" s="19" t="n">
        <v>0.222939542227571</v>
      </c>
      <c r="BF13" s="19" t="n">
        <v>0.272819465123207</v>
      </c>
      <c r="BG13" s="19" t="s">
        <v>697</v>
      </c>
    </row>
    <row r="14">
      <c r="B14" s="20" t="s">
        <v>598</v>
      </c>
      <c r="C14" s="19" t="n">
        <v>0.105875305811133</v>
      </c>
      <c r="D14" s="19" t="n">
        <v>0.087569008246111</v>
      </c>
      <c r="E14" s="19" t="n">
        <v>0.122292944594336</v>
      </c>
      <c r="F14" s="19"/>
      <c r="G14" s="19" t="n">
        <v>0</v>
      </c>
      <c r="H14" s="19" t="n">
        <v>0.191146674203546</v>
      </c>
      <c r="I14" s="19" t="n">
        <v>0.118659594451525</v>
      </c>
      <c r="J14" s="19" t="n">
        <v>0.0892312021733431</v>
      </c>
      <c r="K14" s="19" t="n">
        <v>0.239508659740859</v>
      </c>
      <c r="L14" s="19" t="n">
        <v>0.0390952229606304</v>
      </c>
      <c r="M14" s="19"/>
      <c r="N14" s="19" t="n">
        <v>0.114318290470526</v>
      </c>
      <c r="O14" s="19" t="n">
        <v>0.0925970447466685</v>
      </c>
      <c r="P14" s="19" t="n">
        <v>0.0645713657125371</v>
      </c>
      <c r="Q14" s="19" t="n">
        <v>0.161461273025775</v>
      </c>
      <c r="R14" s="19"/>
      <c r="S14" s="19" t="n">
        <v>0.162274012322469</v>
      </c>
      <c r="T14" s="19" t="n">
        <v>0.246062471653053</v>
      </c>
      <c r="U14" s="19" t="n">
        <v>0</v>
      </c>
      <c r="V14" s="19" t="n">
        <v>0</v>
      </c>
      <c r="W14" s="19" t="n">
        <v>0</v>
      </c>
      <c r="X14" s="19" t="n">
        <v>0.155273910397805</v>
      </c>
      <c r="Y14" s="19" t="n">
        <v>0.119570207839239</v>
      </c>
      <c r="Z14" s="19" t="n">
        <v>0</v>
      </c>
      <c r="AA14" s="19" t="n">
        <v>0</v>
      </c>
      <c r="AB14" s="19" t="n">
        <v>0.210000392340106</v>
      </c>
      <c r="AC14" s="19" t="n">
        <v>0</v>
      </c>
      <c r="AD14" s="19" t="n">
        <v>0</v>
      </c>
      <c r="AE14" s="19"/>
      <c r="AF14" s="19" t="n">
        <v>0.0473397825590928</v>
      </c>
      <c r="AG14" s="19" t="n">
        <v>0.132681419795416</v>
      </c>
      <c r="AH14" s="19" t="n">
        <v>0.251685044925147</v>
      </c>
      <c r="AI14" s="19"/>
      <c r="AJ14" s="19" t="n">
        <v>0.0959974616474502</v>
      </c>
      <c r="AK14" s="19" t="n">
        <v>0.0990076910253476</v>
      </c>
      <c r="AL14" s="19" t="n">
        <v>0.145447602015827</v>
      </c>
      <c r="AM14" s="19" t="n">
        <v>0</v>
      </c>
      <c r="AN14" s="19" t="n">
        <v>0.225324651212664</v>
      </c>
      <c r="AO14" s="19"/>
      <c r="AP14" s="19" t="n">
        <v>0.11634025937838</v>
      </c>
      <c r="AQ14" s="19" t="n">
        <v>0.0764730282740234</v>
      </c>
      <c r="AR14" s="19" t="n">
        <v>0.179484135999448</v>
      </c>
      <c r="AS14" s="19" t="n">
        <v>0.0660050067688089</v>
      </c>
      <c r="AT14" s="19" t="n">
        <v>0</v>
      </c>
      <c r="AU14" s="19"/>
      <c r="AV14" s="19" t="n">
        <v>0.0767780940125395</v>
      </c>
      <c r="AW14" s="19" t="n">
        <v>0.123761608594647</v>
      </c>
      <c r="AX14" s="19" t="n">
        <v>0.205232626253712</v>
      </c>
      <c r="AY14" s="19" t="n">
        <v>0.080822215971923</v>
      </c>
      <c r="AZ14" s="19" t="n">
        <v>0</v>
      </c>
      <c r="BA14" s="19" t="n">
        <v>0</v>
      </c>
      <c r="BB14" s="19"/>
      <c r="BC14" s="19" t="n">
        <v>0.0692006104433086</v>
      </c>
      <c r="BD14" s="19" t="n">
        <v>0.176450373300324</v>
      </c>
      <c r="BE14" s="19" t="n">
        <v>0.126085060668964</v>
      </c>
      <c r="BF14" s="19" t="n">
        <v>0.102140156182461</v>
      </c>
      <c r="BG14" s="19" t="s">
        <v>697</v>
      </c>
    </row>
    <row r="15">
      <c r="B15" s="20" t="s">
        <v>726</v>
      </c>
      <c r="C15" s="19" t="n">
        <v>0.163514836575269</v>
      </c>
      <c r="D15" s="19" t="n">
        <v>0.118291698586454</v>
      </c>
      <c r="E15" s="19" t="n">
        <v>0.204072308205243</v>
      </c>
      <c r="F15" s="19"/>
      <c r="G15" s="19" t="n">
        <v>0</v>
      </c>
      <c r="H15" s="19" t="n">
        <v>0.233724643989421</v>
      </c>
      <c r="I15" s="19" t="n">
        <v>0</v>
      </c>
      <c r="J15" s="19" t="n">
        <v>0.177125888932635</v>
      </c>
      <c r="K15" s="19" t="n">
        <v>0.147125318775105</v>
      </c>
      <c r="L15" s="19" t="n">
        <v>0.369812701231904</v>
      </c>
      <c r="M15" s="19"/>
      <c r="N15" s="19" t="n">
        <v>0.15258682786837</v>
      </c>
      <c r="O15" s="19" t="n">
        <v>0.137366776225238</v>
      </c>
      <c r="P15" s="19" t="n">
        <v>0.109176118873945</v>
      </c>
      <c r="Q15" s="19" t="n">
        <v>0.274617021972799</v>
      </c>
      <c r="R15" s="19"/>
      <c r="S15" s="19" t="n">
        <v>0.145891097953672</v>
      </c>
      <c r="T15" s="19" t="n">
        <v>0.242110733631014</v>
      </c>
      <c r="U15" s="19" t="n">
        <v>0.208763047924485</v>
      </c>
      <c r="V15" s="19" t="n">
        <v>0.164163717644518</v>
      </c>
      <c r="W15" s="19" t="n">
        <v>0.186417465001727</v>
      </c>
      <c r="X15" s="19" t="n">
        <v>0</v>
      </c>
      <c r="Y15" s="19" t="n">
        <v>0.110883958667955</v>
      </c>
      <c r="Z15" s="19" t="n">
        <v>0.117766529920031</v>
      </c>
      <c r="AA15" s="19" t="n">
        <v>0.135463991012035</v>
      </c>
      <c r="AB15" s="19" t="n">
        <v>0.167937847445203</v>
      </c>
      <c r="AC15" s="19" t="n">
        <v>0.19395139953016</v>
      </c>
      <c r="AD15" s="19" t="n">
        <v>0.308918535752649</v>
      </c>
      <c r="AE15" s="19"/>
      <c r="AF15" s="19" t="n">
        <v>0.291600151792823</v>
      </c>
      <c r="AG15" s="19" t="n">
        <v>0.139669723275536</v>
      </c>
      <c r="AH15" s="19" t="n">
        <v>0.061139335133789</v>
      </c>
      <c r="AI15" s="19"/>
      <c r="AJ15" s="19" t="n">
        <v>0.24837623533114</v>
      </c>
      <c r="AK15" s="19" t="n">
        <v>0.135641972075547</v>
      </c>
      <c r="AL15" s="19" t="n">
        <v>0.138695899378533</v>
      </c>
      <c r="AM15" s="19" t="n">
        <v>0.337700861510322</v>
      </c>
      <c r="AN15" s="19" t="n">
        <v>0</v>
      </c>
      <c r="AO15" s="19"/>
      <c r="AP15" s="19" t="n">
        <v>0.284916676743776</v>
      </c>
      <c r="AQ15" s="19" t="n">
        <v>0.10570823796253</v>
      </c>
      <c r="AR15" s="19" t="n">
        <v>0</v>
      </c>
      <c r="AS15" s="19" t="n">
        <v>0.273464205238558</v>
      </c>
      <c r="AT15" s="19" t="n">
        <v>0</v>
      </c>
      <c r="AU15" s="19"/>
      <c r="AV15" s="19" t="n">
        <v>0.176882886347167</v>
      </c>
      <c r="AW15" s="19" t="n">
        <v>0.227134938271972</v>
      </c>
      <c r="AX15" s="19" t="n">
        <v>0</v>
      </c>
      <c r="AY15" s="19" t="n">
        <v>0.240190404032634</v>
      </c>
      <c r="AZ15" s="19" t="n">
        <v>0</v>
      </c>
      <c r="BA15" s="19" t="n">
        <v>0.114750554907184</v>
      </c>
      <c r="BB15" s="19"/>
      <c r="BC15" s="19" t="n">
        <v>0.278115304364223</v>
      </c>
      <c r="BD15" s="19" t="n">
        <v>0.036723735792797</v>
      </c>
      <c r="BE15" s="19" t="n">
        <v>0.182032743637082</v>
      </c>
      <c r="BF15" s="19" t="n">
        <v>0.145620830427923</v>
      </c>
      <c r="BG15" s="19" t="s">
        <v>697</v>
      </c>
    </row>
    <row r="16">
      <c r="B16" s="20" t="s">
        <v>100</v>
      </c>
      <c r="C16" s="21" t="n">
        <v>0.0448410535657943</v>
      </c>
      <c r="D16" s="21" t="n">
        <v>0.0155986938411674</v>
      </c>
      <c r="E16" s="21" t="n">
        <v>0.0710664821333209</v>
      </c>
      <c r="F16" s="21"/>
      <c r="G16" s="21" t="n">
        <v>0.0418379795041539</v>
      </c>
      <c r="H16" s="21" t="n">
        <v>0</v>
      </c>
      <c r="I16" s="21" t="n">
        <v>0.0548913265895173</v>
      </c>
      <c r="J16" s="21" t="n">
        <v>0.0801162070914318</v>
      </c>
      <c r="K16" s="21" t="n">
        <v>0.0490931070957708</v>
      </c>
      <c r="L16" s="21" t="n">
        <v>0.0398085307688694</v>
      </c>
      <c r="M16" s="21"/>
      <c r="N16" s="21" t="n">
        <v>0.0257836382060717</v>
      </c>
      <c r="O16" s="21" t="n">
        <v>0</v>
      </c>
      <c r="P16" s="21" t="n">
        <v>0.078378295371385</v>
      </c>
      <c r="Q16" s="21" t="n">
        <v>0.071028900178346</v>
      </c>
      <c r="R16" s="21"/>
      <c r="S16" s="21" t="n">
        <v>0</v>
      </c>
      <c r="T16" s="21" t="n">
        <v>0.0450037765225569</v>
      </c>
      <c r="U16" s="21" t="n">
        <v>0</v>
      </c>
      <c r="V16" s="21" t="n">
        <v>0</v>
      </c>
      <c r="W16" s="21" t="n">
        <v>0</v>
      </c>
      <c r="X16" s="21" t="n">
        <v>0</v>
      </c>
      <c r="Y16" s="21" t="n">
        <v>0.10816075660556</v>
      </c>
      <c r="Z16" s="21" t="n">
        <v>0</v>
      </c>
      <c r="AA16" s="21" t="n">
        <v>0.0716675671240296</v>
      </c>
      <c r="AB16" s="21" t="n">
        <v>0.256814879031368</v>
      </c>
      <c r="AC16" s="21" t="n">
        <v>0</v>
      </c>
      <c r="AD16" s="21" t="n">
        <v>0</v>
      </c>
      <c r="AE16" s="21"/>
      <c r="AF16" s="21" t="n">
        <v>0.0463679384350602</v>
      </c>
      <c r="AG16" s="21" t="n">
        <v>0.0343502992438173</v>
      </c>
      <c r="AH16" s="21" t="n">
        <v>0.10887337558952</v>
      </c>
      <c r="AI16" s="21"/>
      <c r="AJ16" s="21" t="n">
        <v>0.0215425137918727</v>
      </c>
      <c r="AK16" s="21" t="n">
        <v>0.0479620979653865</v>
      </c>
      <c r="AL16" s="21" t="n">
        <v>0</v>
      </c>
      <c r="AM16" s="21" t="n">
        <v>0</v>
      </c>
      <c r="AN16" s="21" t="n">
        <v>0.179433688976705</v>
      </c>
      <c r="AO16" s="21"/>
      <c r="AP16" s="21" t="n">
        <v>0.0346267469093398</v>
      </c>
      <c r="AQ16" s="21" t="n">
        <v>0.0192295960689577</v>
      </c>
      <c r="AR16" s="21" t="n">
        <v>0</v>
      </c>
      <c r="AS16" s="21" t="n">
        <v>0.0694225191075323</v>
      </c>
      <c r="AT16" s="21" t="n">
        <v>0</v>
      </c>
      <c r="AU16" s="21"/>
      <c r="AV16" s="21" t="n">
        <v>0</v>
      </c>
      <c r="AW16" s="21" t="n">
        <v>0</v>
      </c>
      <c r="AX16" s="21" t="n">
        <v>0</v>
      </c>
      <c r="AY16" s="21" t="n">
        <v>0.0791630069211513</v>
      </c>
      <c r="AZ16" s="21" t="n">
        <v>0</v>
      </c>
      <c r="BA16" s="21" t="n">
        <v>0.192946790444131</v>
      </c>
      <c r="BB16" s="21"/>
      <c r="BC16" s="21" t="n">
        <v>0.128163170497855</v>
      </c>
      <c r="BD16" s="21" t="n">
        <v>0.0313781671490725</v>
      </c>
      <c r="BE16" s="21" t="n">
        <v>0</v>
      </c>
      <c r="BF16" s="21" t="n">
        <v>0.0401661891845641</v>
      </c>
      <c r="BG16" s="21" t="s">
        <v>697</v>
      </c>
    </row>
    <row r="17">
      <c r="B17" s="18" t="s">
        <v>760</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761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62</v>
      </c>
      <c r="E7" s="11" t="n">
        <v>58</v>
      </c>
      <c r="F7" s="11"/>
      <c r="G7" s="11" t="n">
        <v>16</v>
      </c>
      <c r="H7" s="11" t="n">
        <v>19</v>
      </c>
      <c r="I7" s="11" t="n">
        <v>23</v>
      </c>
      <c r="J7" s="11" t="n">
        <v>19</v>
      </c>
      <c r="K7" s="11" t="n">
        <v>24</v>
      </c>
      <c r="L7" s="11" t="n">
        <v>19</v>
      </c>
      <c r="M7" s="11"/>
      <c r="N7" s="11" t="n">
        <v>29</v>
      </c>
      <c r="O7" s="11" t="n">
        <v>28</v>
      </c>
      <c r="P7" s="11" t="n">
        <v>29</v>
      </c>
      <c r="Q7" s="11" t="n">
        <v>34</v>
      </c>
      <c r="R7" s="11"/>
      <c r="S7" s="11" t="n">
        <v>20</v>
      </c>
      <c r="T7" s="11" t="n">
        <v>14</v>
      </c>
      <c r="U7" s="11" t="n">
        <v>8</v>
      </c>
      <c r="V7" s="11" t="n">
        <v>8</v>
      </c>
      <c r="W7" s="11" t="n">
        <v>6</v>
      </c>
      <c r="X7" s="11" t="n">
        <v>8</v>
      </c>
      <c r="Y7" s="11" t="n">
        <v>12</v>
      </c>
      <c r="Z7" s="11" t="n">
        <v>6</v>
      </c>
      <c r="AA7" s="11" t="n">
        <v>14</v>
      </c>
      <c r="AB7" s="11" t="n">
        <v>18</v>
      </c>
      <c r="AC7" s="11" t="n">
        <v>4</v>
      </c>
      <c r="AD7" s="11" t="n">
        <v>2</v>
      </c>
      <c r="AE7" s="11"/>
      <c r="AF7" s="11" t="n">
        <v>44</v>
      </c>
      <c r="AG7" s="11" t="n">
        <v>51</v>
      </c>
      <c r="AH7" s="11" t="n">
        <v>16</v>
      </c>
      <c r="AI7" s="11"/>
      <c r="AJ7" s="11" t="n">
        <v>44</v>
      </c>
      <c r="AK7" s="11" t="n">
        <v>29</v>
      </c>
      <c r="AL7" s="11" t="n">
        <v>5</v>
      </c>
      <c r="AM7" s="11" t="n">
        <v>1</v>
      </c>
      <c r="AN7" s="11" t="n">
        <v>17</v>
      </c>
      <c r="AO7" s="11"/>
      <c r="AP7" s="11" t="n">
        <v>25</v>
      </c>
      <c r="AQ7" s="11" t="n">
        <v>39</v>
      </c>
      <c r="AR7" s="11" t="n">
        <v>11</v>
      </c>
      <c r="AS7" s="11" t="n">
        <v>19</v>
      </c>
      <c r="AT7" s="11" t="n">
        <v>7</v>
      </c>
      <c r="AU7" s="11"/>
      <c r="AV7" s="11" t="n">
        <v>28</v>
      </c>
      <c r="AW7" s="11" t="n">
        <v>23</v>
      </c>
      <c r="AX7" s="11" t="n">
        <v>10</v>
      </c>
      <c r="AY7" s="11" t="n">
        <v>25</v>
      </c>
      <c r="AZ7" s="11" t="n">
        <v>10</v>
      </c>
      <c r="BA7" s="11" t="n">
        <v>12</v>
      </c>
      <c r="BB7" s="11"/>
      <c r="BC7" s="11" t="n">
        <v>28</v>
      </c>
      <c r="BD7" s="11" t="n">
        <v>34</v>
      </c>
      <c r="BE7" s="11" t="n">
        <v>35</v>
      </c>
      <c r="BF7" s="11" t="n">
        <v>9</v>
      </c>
      <c r="BG7" s="11" t="n">
        <v>3</v>
      </c>
    </row>
    <row r="8" ht="30" customHeight="1">
      <c r="B8" s="12" t="s">
        <v>20</v>
      </c>
      <c r="C8" s="12" t="n">
        <v>121</v>
      </c>
      <c r="D8" s="12" t="n">
        <v>61</v>
      </c>
      <c r="E8" s="12" t="n">
        <v>60</v>
      </c>
      <c r="F8" s="12"/>
      <c r="G8" s="12" t="n">
        <v>15</v>
      </c>
      <c r="H8" s="12" t="n">
        <v>22</v>
      </c>
      <c r="I8" s="12" t="n">
        <v>25</v>
      </c>
      <c r="J8" s="12" t="n">
        <v>17</v>
      </c>
      <c r="K8" s="12" t="n">
        <v>23</v>
      </c>
      <c r="L8" s="12" t="n">
        <v>19</v>
      </c>
      <c r="M8" s="12"/>
      <c r="N8" s="12" t="n">
        <v>28</v>
      </c>
      <c r="O8" s="12" t="n">
        <v>32</v>
      </c>
      <c r="P8" s="12" t="n">
        <v>28</v>
      </c>
      <c r="Q8" s="12" t="n">
        <v>33</v>
      </c>
      <c r="R8" s="12"/>
      <c r="S8" s="12" t="n">
        <v>19</v>
      </c>
      <c r="T8" s="12" t="n">
        <v>14</v>
      </c>
      <c r="U8" s="12" t="n">
        <v>9</v>
      </c>
      <c r="V8" s="12" t="n">
        <v>10</v>
      </c>
      <c r="W8" s="12" t="n">
        <v>7</v>
      </c>
      <c r="X8" s="12" t="n">
        <v>10</v>
      </c>
      <c r="Y8" s="12" t="n">
        <v>11</v>
      </c>
      <c r="Z8" s="12" t="n">
        <v>5</v>
      </c>
      <c r="AA8" s="12" t="n">
        <v>14</v>
      </c>
      <c r="AB8" s="12" t="n">
        <v>16</v>
      </c>
      <c r="AC8" s="12" t="n">
        <v>3</v>
      </c>
      <c r="AD8" s="12" t="n">
        <v>2</v>
      </c>
      <c r="AE8" s="12"/>
      <c r="AF8" s="12" t="n">
        <v>45</v>
      </c>
      <c r="AG8" s="12" t="n">
        <v>52</v>
      </c>
      <c r="AH8" s="12" t="n">
        <v>15</v>
      </c>
      <c r="AI8" s="12"/>
      <c r="AJ8" s="12" t="n">
        <v>44</v>
      </c>
      <c r="AK8" s="12" t="n">
        <v>32</v>
      </c>
      <c r="AL8" s="12" t="n">
        <v>5</v>
      </c>
      <c r="AM8" s="12" t="n">
        <v>1</v>
      </c>
      <c r="AN8" s="12" t="n">
        <v>16</v>
      </c>
      <c r="AO8" s="12"/>
      <c r="AP8" s="12" t="n">
        <v>25</v>
      </c>
      <c r="AQ8" s="12" t="n">
        <v>40</v>
      </c>
      <c r="AR8" s="12" t="n">
        <v>11</v>
      </c>
      <c r="AS8" s="12" t="n">
        <v>19</v>
      </c>
      <c r="AT8" s="12" t="n">
        <v>8</v>
      </c>
      <c r="AU8" s="12"/>
      <c r="AV8" s="12" t="n">
        <v>29</v>
      </c>
      <c r="AW8" s="12" t="n">
        <v>23</v>
      </c>
      <c r="AX8" s="12" t="n">
        <v>9</v>
      </c>
      <c r="AY8" s="12" t="n">
        <v>25</v>
      </c>
      <c r="AZ8" s="12" t="n">
        <v>11</v>
      </c>
      <c r="BA8" s="12" t="n">
        <v>12</v>
      </c>
      <c r="BB8" s="12"/>
      <c r="BC8" s="12" t="n">
        <v>28</v>
      </c>
      <c r="BD8" s="12" t="n">
        <v>33</v>
      </c>
      <c r="BE8" s="12" t="n">
        <v>37</v>
      </c>
      <c r="BF8" s="12" t="n">
        <v>10</v>
      </c>
      <c r="BG8" s="12" t="n">
        <v>2</v>
      </c>
    </row>
    <row r="9">
      <c r="B9" s="20" t="s">
        <v>721</v>
      </c>
      <c r="C9" s="19" t="n">
        <v>0.0608052284813002</v>
      </c>
      <c r="D9" s="19" t="n">
        <v>0.0297395775719787</v>
      </c>
      <c r="E9" s="19" t="n">
        <v>0.0922025461339581</v>
      </c>
      <c r="F9" s="19"/>
      <c r="G9" s="19" t="n">
        <v>0.0611820764116871</v>
      </c>
      <c r="H9" s="19" t="n">
        <v>0</v>
      </c>
      <c r="I9" s="19" t="n">
        <v>0.0754990620642391</v>
      </c>
      <c r="J9" s="19" t="n">
        <v>0.157177121964519</v>
      </c>
      <c r="K9" s="19" t="n">
        <v>0.0380653332042529</v>
      </c>
      <c r="L9" s="19" t="n">
        <v>0.0494377340036594</v>
      </c>
      <c r="M9" s="19"/>
      <c r="N9" s="19" t="n">
        <v>0.0313756567774265</v>
      </c>
      <c r="O9" s="19" t="n">
        <v>0.0311687653004656</v>
      </c>
      <c r="P9" s="19" t="n">
        <v>0.0627145692826418</v>
      </c>
      <c r="Q9" s="19" t="n">
        <v>0.114027293129409</v>
      </c>
      <c r="R9" s="19"/>
      <c r="S9" s="19" t="n">
        <v>0.0469780777778226</v>
      </c>
      <c r="T9" s="19" t="n">
        <v>0.0687787834156657</v>
      </c>
      <c r="U9" s="19" t="n">
        <v>0</v>
      </c>
      <c r="V9" s="19" t="n">
        <v>0</v>
      </c>
      <c r="W9" s="19" t="n">
        <v>0</v>
      </c>
      <c r="X9" s="19" t="n">
        <v>0</v>
      </c>
      <c r="Y9" s="19" t="n">
        <v>0.332753665270141</v>
      </c>
      <c r="Z9" s="19" t="n">
        <v>0</v>
      </c>
      <c r="AA9" s="19" t="n">
        <v>0.0640025980940441</v>
      </c>
      <c r="AB9" s="19" t="n">
        <v>0.0547266835631104</v>
      </c>
      <c r="AC9" s="19" t="n">
        <v>0</v>
      </c>
      <c r="AD9" s="19" t="n">
        <v>0</v>
      </c>
      <c r="AE9" s="19"/>
      <c r="AF9" s="19" t="n">
        <v>0.040304905648648</v>
      </c>
      <c r="AG9" s="19" t="n">
        <v>0.106542683176741</v>
      </c>
      <c r="AH9" s="19" t="n">
        <v>0</v>
      </c>
      <c r="AI9" s="19"/>
      <c r="AJ9" s="19" t="n">
        <v>0.0828994614500573</v>
      </c>
      <c r="AK9" s="19" t="n">
        <v>0.05807987525652</v>
      </c>
      <c r="AL9" s="19" t="n">
        <v>0</v>
      </c>
      <c r="AM9" s="19" t="n">
        <v>1</v>
      </c>
      <c r="AN9" s="19" t="n">
        <v>0</v>
      </c>
      <c r="AO9" s="19"/>
      <c r="AP9" s="19" t="n">
        <v>0.0725332317361324</v>
      </c>
      <c r="AQ9" s="19" t="n">
        <v>0.0671267783535409</v>
      </c>
      <c r="AR9" s="19" t="n">
        <v>0.0806971851063893</v>
      </c>
      <c r="AS9" s="19" t="n">
        <v>0.101342582644942</v>
      </c>
      <c r="AT9" s="19" t="n">
        <v>0</v>
      </c>
      <c r="AU9" s="19"/>
      <c r="AV9" s="19" t="n">
        <v>0.0338076624926384</v>
      </c>
      <c r="AW9" s="19" t="n">
        <v>0.076693535844422</v>
      </c>
      <c r="AX9" s="19" t="n">
        <v>0.190376077462377</v>
      </c>
      <c r="AY9" s="19" t="n">
        <v>0.0774867439616056</v>
      </c>
      <c r="AZ9" s="19" t="n">
        <v>0</v>
      </c>
      <c r="BA9" s="19" t="n">
        <v>0.0741455367836975</v>
      </c>
      <c r="BB9" s="19"/>
      <c r="BC9" s="19" t="n">
        <v>0.06720525266806</v>
      </c>
      <c r="BD9" s="19" t="n">
        <v>0.0546097268266752</v>
      </c>
      <c r="BE9" s="19" t="n">
        <v>0.0244329590390018</v>
      </c>
      <c r="BF9" s="19" t="n">
        <v>0.105618878713589</v>
      </c>
      <c r="BG9" s="19" t="n">
        <v>0</v>
      </c>
    </row>
    <row r="10">
      <c r="B10" s="20" t="s">
        <v>689</v>
      </c>
      <c r="C10" s="19" t="n">
        <v>0.112353187706738</v>
      </c>
      <c r="D10" s="19" t="n">
        <v>0.183887468170712</v>
      </c>
      <c r="E10" s="19" t="n">
        <v>0.0400551845733874</v>
      </c>
      <c r="F10" s="19"/>
      <c r="G10" s="19" t="n">
        <v>0.201875645046033</v>
      </c>
      <c r="H10" s="19" t="n">
        <v>0.114891064478775</v>
      </c>
      <c r="I10" s="19" t="n">
        <v>0.144443053227727</v>
      </c>
      <c r="J10" s="19" t="n">
        <v>0.0421891043867947</v>
      </c>
      <c r="K10" s="19" t="n">
        <v>0.128536770846974</v>
      </c>
      <c r="L10" s="19" t="n">
        <v>0.0423949767073284</v>
      </c>
      <c r="M10" s="19"/>
      <c r="N10" s="19" t="n">
        <v>0.119153756027192</v>
      </c>
      <c r="O10" s="19" t="n">
        <v>0.0313349802370046</v>
      </c>
      <c r="P10" s="19" t="n">
        <v>0.14716582825815</v>
      </c>
      <c r="Q10" s="19" t="n">
        <v>0.157524086029037</v>
      </c>
      <c r="R10" s="19"/>
      <c r="S10" s="19" t="n">
        <v>0.0506156571855458</v>
      </c>
      <c r="T10" s="19" t="n">
        <v>0.0813291430955048</v>
      </c>
      <c r="U10" s="19" t="n">
        <v>0</v>
      </c>
      <c r="V10" s="19" t="n">
        <v>0.258186597096287</v>
      </c>
      <c r="W10" s="19" t="n">
        <v>0</v>
      </c>
      <c r="X10" s="19" t="n">
        <v>0.252401457981088</v>
      </c>
      <c r="Y10" s="19" t="n">
        <v>0.0817263189044293</v>
      </c>
      <c r="Z10" s="19" t="n">
        <v>0.291432364875724</v>
      </c>
      <c r="AA10" s="19" t="n">
        <v>0.0730957769832103</v>
      </c>
      <c r="AB10" s="19" t="n">
        <v>0.107916804895612</v>
      </c>
      <c r="AC10" s="19" t="n">
        <v>0.278929887749186</v>
      </c>
      <c r="AD10" s="19" t="n">
        <v>0</v>
      </c>
      <c r="AE10" s="19"/>
      <c r="AF10" s="19" t="n">
        <v>0.0508755912325833</v>
      </c>
      <c r="AG10" s="19" t="n">
        <v>0.137426752484575</v>
      </c>
      <c r="AH10" s="19" t="n">
        <v>0.141147093184197</v>
      </c>
      <c r="AI10" s="19"/>
      <c r="AJ10" s="19" t="n">
        <v>0.0797888124636454</v>
      </c>
      <c r="AK10" s="19" t="n">
        <v>0.141773881668769</v>
      </c>
      <c r="AL10" s="19" t="n">
        <v>0</v>
      </c>
      <c r="AM10" s="19" t="n">
        <v>0</v>
      </c>
      <c r="AN10" s="19" t="n">
        <v>0.0722291519229095</v>
      </c>
      <c r="AO10" s="19"/>
      <c r="AP10" s="19" t="n">
        <v>0</v>
      </c>
      <c r="AQ10" s="19" t="n">
        <v>0.207144730463125</v>
      </c>
      <c r="AR10" s="19" t="n">
        <v>0</v>
      </c>
      <c r="AS10" s="19" t="n">
        <v>0.102465855541296</v>
      </c>
      <c r="AT10" s="19" t="n">
        <v>0.184325006854687</v>
      </c>
      <c r="AU10" s="19"/>
      <c r="AV10" s="19" t="n">
        <v>0.19108511235722</v>
      </c>
      <c r="AW10" s="19" t="n">
        <v>0.0416198870090679</v>
      </c>
      <c r="AX10" s="19" t="n">
        <v>0.0804199918741803</v>
      </c>
      <c r="AY10" s="19" t="n">
        <v>0.0457112874778844</v>
      </c>
      <c r="AZ10" s="19" t="n">
        <v>0.129517470994657</v>
      </c>
      <c r="BA10" s="19" t="n">
        <v>0.168070769176378</v>
      </c>
      <c r="BB10" s="19"/>
      <c r="BC10" s="19" t="n">
        <v>0.104731743072193</v>
      </c>
      <c r="BD10" s="19" t="n">
        <v>0.165672294682091</v>
      </c>
      <c r="BE10" s="19" t="n">
        <v>0.112359747047081</v>
      </c>
      <c r="BF10" s="19" t="n">
        <v>0.101936063643399</v>
      </c>
      <c r="BG10" s="19" t="n">
        <v>0</v>
      </c>
    </row>
    <row r="11">
      <c r="B11" s="20" t="s">
        <v>690</v>
      </c>
      <c r="C11" s="19" t="n">
        <v>0.220427979962919</v>
      </c>
      <c r="D11" s="19" t="n">
        <v>0.205438594461389</v>
      </c>
      <c r="E11" s="19" t="n">
        <v>0.235577396898795</v>
      </c>
      <c r="F11" s="19"/>
      <c r="G11" s="19" t="n">
        <v>0.19863589000317</v>
      </c>
      <c r="H11" s="19" t="n">
        <v>0.213959699218849</v>
      </c>
      <c r="I11" s="19" t="n">
        <v>0.351494583836285</v>
      </c>
      <c r="J11" s="19" t="n">
        <v>0.0565163437311948</v>
      </c>
      <c r="K11" s="19" t="n">
        <v>0.14059295803496</v>
      </c>
      <c r="L11" s="19" t="n">
        <v>0.317833919833432</v>
      </c>
      <c r="M11" s="19"/>
      <c r="N11" s="19" t="n">
        <v>0.246602841221692</v>
      </c>
      <c r="O11" s="19" t="n">
        <v>0.362679237991516</v>
      </c>
      <c r="P11" s="19" t="n">
        <v>0.0775105044567372</v>
      </c>
      <c r="Q11" s="19" t="n">
        <v>0.178066191853879</v>
      </c>
      <c r="R11" s="19"/>
      <c r="S11" s="19" t="n">
        <v>0.276966205136863</v>
      </c>
      <c r="T11" s="19" t="n">
        <v>0.436916832912213</v>
      </c>
      <c r="U11" s="19" t="n">
        <v>0.408271816996906</v>
      </c>
      <c r="V11" s="19" t="n">
        <v>0.114061244182339</v>
      </c>
      <c r="W11" s="19" t="n">
        <v>0</v>
      </c>
      <c r="X11" s="19" t="n">
        <v>0.148889828213711</v>
      </c>
      <c r="Y11" s="19" t="n">
        <v>0</v>
      </c>
      <c r="Z11" s="19" t="n">
        <v>0.197657003473419</v>
      </c>
      <c r="AA11" s="19" t="n">
        <v>0.297529272650276</v>
      </c>
      <c r="AB11" s="19" t="n">
        <v>0.174987845599321</v>
      </c>
      <c r="AC11" s="19" t="n">
        <v>0.244388480940907</v>
      </c>
      <c r="AD11" s="19" t="n">
        <v>0</v>
      </c>
      <c r="AE11" s="19"/>
      <c r="AF11" s="19" t="n">
        <v>0.222554105800428</v>
      </c>
      <c r="AG11" s="19" t="n">
        <v>0.2402244064203</v>
      </c>
      <c r="AH11" s="19" t="n">
        <v>0.197712871897929</v>
      </c>
      <c r="AI11" s="19"/>
      <c r="AJ11" s="19" t="n">
        <v>0.224352729352683</v>
      </c>
      <c r="AK11" s="19" t="n">
        <v>0.28716567738671</v>
      </c>
      <c r="AL11" s="19" t="n">
        <v>0.208045955751539</v>
      </c>
      <c r="AM11" s="19" t="n">
        <v>0</v>
      </c>
      <c r="AN11" s="19" t="n">
        <v>0.187325775896005</v>
      </c>
      <c r="AO11" s="19"/>
      <c r="AP11" s="19" t="n">
        <v>0.250450387905068</v>
      </c>
      <c r="AQ11" s="19" t="n">
        <v>0.181107514944871</v>
      </c>
      <c r="AR11" s="19" t="n">
        <v>0.396864230050083</v>
      </c>
      <c r="AS11" s="19" t="n">
        <v>0.223582769875871</v>
      </c>
      <c r="AT11" s="19" t="n">
        <v>0.327512466366786</v>
      </c>
      <c r="AU11" s="19"/>
      <c r="AV11" s="19" t="n">
        <v>0.185319621395516</v>
      </c>
      <c r="AW11" s="19" t="n">
        <v>0.304810242118334</v>
      </c>
      <c r="AX11" s="19" t="n">
        <v>0.10867845148083</v>
      </c>
      <c r="AY11" s="19" t="n">
        <v>0.170951838718143</v>
      </c>
      <c r="AZ11" s="19" t="n">
        <v>0.41802655884055</v>
      </c>
      <c r="BA11" s="19" t="n">
        <v>0.189554528594428</v>
      </c>
      <c r="BB11" s="19"/>
      <c r="BC11" s="19" t="n">
        <v>0.187606210417767</v>
      </c>
      <c r="BD11" s="19" t="n">
        <v>0.287145253735491</v>
      </c>
      <c r="BE11" s="19" t="n">
        <v>0.192538346288312</v>
      </c>
      <c r="BF11" s="19" t="n">
        <v>0.326009276597317</v>
      </c>
      <c r="BG11" s="19" t="n">
        <v>0.252416066017674</v>
      </c>
    </row>
    <row r="12">
      <c r="B12" s="20" t="s">
        <v>691</v>
      </c>
      <c r="C12" s="19" t="n">
        <v>0.248456744437381</v>
      </c>
      <c r="D12" s="19" t="n">
        <v>0.272806536584399</v>
      </c>
      <c r="E12" s="19" t="n">
        <v>0.223846986185488</v>
      </c>
      <c r="F12" s="19"/>
      <c r="G12" s="19" t="n">
        <v>0.272298226236239</v>
      </c>
      <c r="H12" s="19" t="n">
        <v>0.0862991870502302</v>
      </c>
      <c r="I12" s="19" t="n">
        <v>0.270129484516709</v>
      </c>
      <c r="J12" s="19" t="n">
        <v>0.341443792090362</v>
      </c>
      <c r="K12" s="19" t="n">
        <v>0.291674816617681</v>
      </c>
      <c r="L12" s="19" t="n">
        <v>0.249673767706659</v>
      </c>
      <c r="M12" s="19"/>
      <c r="N12" s="19" t="n">
        <v>0.184746682431194</v>
      </c>
      <c r="O12" s="19" t="n">
        <v>0.28411890670486</v>
      </c>
      <c r="P12" s="19" t="n">
        <v>0.31544632682774</v>
      </c>
      <c r="Q12" s="19" t="n">
        <v>0.210631899705224</v>
      </c>
      <c r="R12" s="19"/>
      <c r="S12" s="19" t="n">
        <v>0.250575436051769</v>
      </c>
      <c r="T12" s="19" t="n">
        <v>0.163883607119956</v>
      </c>
      <c r="U12" s="19" t="n">
        <v>0.231912109380118</v>
      </c>
      <c r="V12" s="19" t="n">
        <v>0.362645253178221</v>
      </c>
      <c r="W12" s="19" t="n">
        <v>0.811938666235362</v>
      </c>
      <c r="X12" s="19" t="n">
        <v>0.382933977237799</v>
      </c>
      <c r="Y12" s="19" t="n">
        <v>0.0749366064419557</v>
      </c>
      <c r="Z12" s="19" t="n">
        <v>0</v>
      </c>
      <c r="AA12" s="19" t="n">
        <v>0.188466192420005</v>
      </c>
      <c r="AB12" s="19" t="n">
        <v>0.221825470237274</v>
      </c>
      <c r="AC12" s="19" t="n">
        <v>0.240794990833086</v>
      </c>
      <c r="AD12" s="19" t="n">
        <v>0</v>
      </c>
      <c r="AE12" s="19"/>
      <c r="AF12" s="19" t="n">
        <v>0.23464855348137</v>
      </c>
      <c r="AG12" s="19" t="n">
        <v>0.192006574537561</v>
      </c>
      <c r="AH12" s="19" t="n">
        <v>0.420378072853766</v>
      </c>
      <c r="AI12" s="19"/>
      <c r="AJ12" s="19" t="n">
        <v>0.239285150519451</v>
      </c>
      <c r="AK12" s="19" t="n">
        <v>0.21756462183079</v>
      </c>
      <c r="AL12" s="19" t="n">
        <v>0</v>
      </c>
      <c r="AM12" s="19" t="n">
        <v>0</v>
      </c>
      <c r="AN12" s="19" t="n">
        <v>0.349636513168412</v>
      </c>
      <c r="AO12" s="19"/>
      <c r="AP12" s="19" t="n">
        <v>0.299761543060785</v>
      </c>
      <c r="AQ12" s="19" t="n">
        <v>0.215340575708132</v>
      </c>
      <c r="AR12" s="19" t="n">
        <v>0.0880088410435685</v>
      </c>
      <c r="AS12" s="19" t="n">
        <v>0.273905701073583</v>
      </c>
      <c r="AT12" s="19" t="n">
        <v>0.141428471161339</v>
      </c>
      <c r="AU12" s="19"/>
      <c r="AV12" s="19" t="n">
        <v>0.201527291658894</v>
      </c>
      <c r="AW12" s="19" t="n">
        <v>0.228903313395314</v>
      </c>
      <c r="AX12" s="19" t="n">
        <v>0.104532340920461</v>
      </c>
      <c r="AY12" s="19" t="n">
        <v>0.453402058427775</v>
      </c>
      <c r="AZ12" s="19" t="n">
        <v>0.0993758699594029</v>
      </c>
      <c r="BA12" s="19" t="n">
        <v>0.191965063250033</v>
      </c>
      <c r="BB12" s="19"/>
      <c r="BC12" s="19" t="n">
        <v>0.251935925235732</v>
      </c>
      <c r="BD12" s="19" t="n">
        <v>0.254380712600657</v>
      </c>
      <c r="BE12" s="19" t="n">
        <v>0.158550523212813</v>
      </c>
      <c r="BF12" s="19" t="n">
        <v>0.34704427084146</v>
      </c>
      <c r="BG12" s="19" t="n">
        <v>0.472293322207938</v>
      </c>
    </row>
    <row r="13">
      <c r="B13" s="20" t="s">
        <v>692</v>
      </c>
      <c r="C13" s="19" t="n">
        <v>0.105302691594854</v>
      </c>
      <c r="D13" s="19" t="n">
        <v>0.0836430320512764</v>
      </c>
      <c r="E13" s="19" t="n">
        <v>0.127193596534306</v>
      </c>
      <c r="F13" s="19"/>
      <c r="G13" s="19" t="n">
        <v>0.210124790261233</v>
      </c>
      <c r="H13" s="19" t="n">
        <v>0.212653879449675</v>
      </c>
      <c r="I13" s="19" t="n">
        <v>0.0936228416231628</v>
      </c>
      <c r="J13" s="19" t="n">
        <v>0.0473275134120912</v>
      </c>
      <c r="K13" s="19" t="n">
        <v>0.0357377402909681</v>
      </c>
      <c r="L13" s="19" t="n">
        <v>0.0525289896623587</v>
      </c>
      <c r="M13" s="19"/>
      <c r="N13" s="19" t="n">
        <v>0.23182254942749</v>
      </c>
      <c r="O13" s="19" t="n">
        <v>0.0387904351436657</v>
      </c>
      <c r="P13" s="19" t="n">
        <v>0.0360067305923685</v>
      </c>
      <c r="Q13" s="19" t="n">
        <v>0.121774218392532</v>
      </c>
      <c r="R13" s="19"/>
      <c r="S13" s="19" t="n">
        <v>0.227765600941743</v>
      </c>
      <c r="T13" s="19" t="n">
        <v>0</v>
      </c>
      <c r="U13" s="19" t="n">
        <v>0.110621245720507</v>
      </c>
      <c r="V13" s="19" t="n">
        <v>0</v>
      </c>
      <c r="W13" s="19" t="n">
        <v>0</v>
      </c>
      <c r="X13" s="19" t="n">
        <v>0.114981031685982</v>
      </c>
      <c r="Y13" s="19" t="n">
        <v>0.174620948838838</v>
      </c>
      <c r="Z13" s="19" t="n">
        <v>0.203296488957116</v>
      </c>
      <c r="AA13" s="19" t="n">
        <v>0.173025900180112</v>
      </c>
      <c r="AB13" s="19" t="n">
        <v>0</v>
      </c>
      <c r="AC13" s="19" t="n">
        <v>0.235886640476821</v>
      </c>
      <c r="AD13" s="19" t="n">
        <v>0</v>
      </c>
      <c r="AE13" s="19"/>
      <c r="AF13" s="19" t="n">
        <v>0.127916595750242</v>
      </c>
      <c r="AG13" s="19" t="n">
        <v>0.0914812806838846</v>
      </c>
      <c r="AH13" s="19" t="n">
        <v>0.041397545168281</v>
      </c>
      <c r="AI13" s="19"/>
      <c r="AJ13" s="19" t="n">
        <v>0.0836881945072872</v>
      </c>
      <c r="AK13" s="19" t="n">
        <v>0.131534526543792</v>
      </c>
      <c r="AL13" s="19" t="n">
        <v>0.250354577052631</v>
      </c>
      <c r="AM13" s="19" t="n">
        <v>0</v>
      </c>
      <c r="AN13" s="19" t="n">
        <v>0.107752643906245</v>
      </c>
      <c r="AO13" s="19"/>
      <c r="AP13" s="19" t="n">
        <v>0.0736188586269488</v>
      </c>
      <c r="AQ13" s="19" t="n">
        <v>0.110989117096219</v>
      </c>
      <c r="AR13" s="19" t="n">
        <v>0.16669403692586</v>
      </c>
      <c r="AS13" s="19" t="n">
        <v>0.0985606625461273</v>
      </c>
      <c r="AT13" s="19" t="n">
        <v>0.116932361484325</v>
      </c>
      <c r="AU13" s="19"/>
      <c r="AV13" s="19" t="n">
        <v>0.172952371772791</v>
      </c>
      <c r="AW13" s="19" t="n">
        <v>0.0351972870416162</v>
      </c>
      <c r="AX13" s="19" t="n">
        <v>0.19799053925407</v>
      </c>
      <c r="AY13" s="19" t="n">
        <v>0.032224855984396</v>
      </c>
      <c r="AZ13" s="19" t="n">
        <v>0.191608063598657</v>
      </c>
      <c r="BA13" s="19" t="n">
        <v>0.175954695885239</v>
      </c>
      <c r="BB13" s="19"/>
      <c r="BC13" s="19" t="n">
        <v>0.0814209742800548</v>
      </c>
      <c r="BD13" s="19" t="n">
        <v>0.0432622943176236</v>
      </c>
      <c r="BE13" s="19" t="n">
        <v>0.160891730669447</v>
      </c>
      <c r="BF13" s="19" t="n">
        <v>0.119391510204234</v>
      </c>
      <c r="BG13" s="19" t="n">
        <v>0</v>
      </c>
    </row>
    <row r="14">
      <c r="B14" s="20" t="s">
        <v>598</v>
      </c>
      <c r="C14" s="19" t="n">
        <v>0.0481249484697828</v>
      </c>
      <c r="D14" s="19" t="n">
        <v>0.0596796704734593</v>
      </c>
      <c r="E14" s="19" t="n">
        <v>0.0364468645887613</v>
      </c>
      <c r="F14" s="19"/>
      <c r="G14" s="19" t="n">
        <v>0</v>
      </c>
      <c r="H14" s="19" t="n">
        <v>0.147233514200702</v>
      </c>
      <c r="I14" s="19" t="n">
        <v>0</v>
      </c>
      <c r="J14" s="19" t="n">
        <v>0.0473592431333759</v>
      </c>
      <c r="K14" s="19" t="n">
        <v>0.0409062957611438</v>
      </c>
      <c r="L14" s="19" t="n">
        <v>0.0451561542898906</v>
      </c>
      <c r="M14" s="19"/>
      <c r="N14" s="19" t="n">
        <v>0.0750370718150717</v>
      </c>
      <c r="O14" s="19" t="n">
        <v>0</v>
      </c>
      <c r="P14" s="19" t="n">
        <v>0.133620252525852</v>
      </c>
      <c r="Q14" s="19" t="n">
        <v>0</v>
      </c>
      <c r="R14" s="19"/>
      <c r="S14" s="19" t="n">
        <v>0</v>
      </c>
      <c r="T14" s="19" t="n">
        <v>0</v>
      </c>
      <c r="U14" s="19" t="n">
        <v>0.139442139081307</v>
      </c>
      <c r="V14" s="19" t="n">
        <v>0.106752300131381</v>
      </c>
      <c r="W14" s="19" t="n">
        <v>0</v>
      </c>
      <c r="X14" s="19" t="n">
        <v>0</v>
      </c>
      <c r="Y14" s="19" t="n">
        <v>0</v>
      </c>
      <c r="Z14" s="19" t="n">
        <v>0</v>
      </c>
      <c r="AA14" s="19" t="n">
        <v>0.126206100310636</v>
      </c>
      <c r="AB14" s="19" t="n">
        <v>0.0534986066283555</v>
      </c>
      <c r="AC14" s="19" t="n">
        <v>0</v>
      </c>
      <c r="AD14" s="19" t="n">
        <v>0.505127132057047</v>
      </c>
      <c r="AE14" s="19"/>
      <c r="AF14" s="19" t="n">
        <v>0.0430418397981847</v>
      </c>
      <c r="AG14" s="19" t="n">
        <v>0.0745435263304911</v>
      </c>
      <c r="AH14" s="19" t="n">
        <v>0</v>
      </c>
      <c r="AI14" s="19"/>
      <c r="AJ14" s="19" t="n">
        <v>0.0529559004962739</v>
      </c>
      <c r="AK14" s="19" t="n">
        <v>0.0532380714904612</v>
      </c>
      <c r="AL14" s="19" t="n">
        <v>0.194463222778164</v>
      </c>
      <c r="AM14" s="19" t="n">
        <v>0</v>
      </c>
      <c r="AN14" s="19" t="n">
        <v>0</v>
      </c>
      <c r="AO14" s="19"/>
      <c r="AP14" s="19" t="n">
        <v>0.0508385508247047</v>
      </c>
      <c r="AQ14" s="19" t="n">
        <v>0.0416250032632232</v>
      </c>
      <c r="AR14" s="19" t="n">
        <v>0.0855258242750026</v>
      </c>
      <c r="AS14" s="19" t="n">
        <v>0.0568914722722825</v>
      </c>
      <c r="AT14" s="19" t="n">
        <v>0</v>
      </c>
      <c r="AU14" s="19"/>
      <c r="AV14" s="19" t="n">
        <v>0.0585045580552383</v>
      </c>
      <c r="AW14" s="19" t="n">
        <v>0.0537545084732613</v>
      </c>
      <c r="AX14" s="19" t="n">
        <v>0.101583142268538</v>
      </c>
      <c r="AY14" s="19" t="n">
        <v>0.0434993349341206</v>
      </c>
      <c r="AZ14" s="19" t="n">
        <v>0</v>
      </c>
      <c r="BA14" s="19" t="n">
        <v>0</v>
      </c>
      <c r="BB14" s="19"/>
      <c r="BC14" s="19" t="n">
        <v>0</v>
      </c>
      <c r="BD14" s="19" t="n">
        <v>0.108859821086059</v>
      </c>
      <c r="BE14" s="19" t="n">
        <v>0.0589087323506235</v>
      </c>
      <c r="BF14" s="19" t="n">
        <v>0</v>
      </c>
      <c r="BG14" s="19" t="n">
        <v>0</v>
      </c>
    </row>
    <row r="15">
      <c r="B15" s="20" t="s">
        <v>722</v>
      </c>
      <c r="C15" s="19" t="n">
        <v>0.0370937531405861</v>
      </c>
      <c r="D15" s="19" t="n">
        <v>0.0439499207773801</v>
      </c>
      <c r="E15" s="19" t="n">
        <v>0.0301643868832802</v>
      </c>
      <c r="F15" s="19"/>
      <c r="G15" s="19" t="n">
        <v>0</v>
      </c>
      <c r="H15" s="19" t="n">
        <v>0.0482144678194844</v>
      </c>
      <c r="I15" s="19" t="n">
        <v>0</v>
      </c>
      <c r="J15" s="19" t="n">
        <v>0.0965614120585395</v>
      </c>
      <c r="K15" s="19" t="n">
        <v>0.077015057990637</v>
      </c>
      <c r="L15" s="19" t="n">
        <v>0</v>
      </c>
      <c r="M15" s="19"/>
      <c r="N15" s="19" t="n">
        <v>0.0315741784139907</v>
      </c>
      <c r="O15" s="19" t="n">
        <v>0.0322898131096699</v>
      </c>
      <c r="P15" s="19" t="n">
        <v>0.0630032865696352</v>
      </c>
      <c r="Q15" s="19" t="n">
        <v>0.0245348896458679</v>
      </c>
      <c r="R15" s="19"/>
      <c r="S15" s="19" t="n">
        <v>0.0989300169339041</v>
      </c>
      <c r="T15" s="19" t="n">
        <v>0</v>
      </c>
      <c r="U15" s="19" t="n">
        <v>0</v>
      </c>
      <c r="V15" s="19" t="n">
        <v>0</v>
      </c>
      <c r="W15" s="19" t="n">
        <v>0</v>
      </c>
      <c r="X15" s="19" t="n">
        <v>0</v>
      </c>
      <c r="Y15" s="19" t="n">
        <v>0.0828413732321405</v>
      </c>
      <c r="Z15" s="19" t="n">
        <v>0.153807071346871</v>
      </c>
      <c r="AA15" s="19" t="n">
        <v>0</v>
      </c>
      <c r="AB15" s="19" t="n">
        <v>0.0550729529929984</v>
      </c>
      <c r="AC15" s="19" t="n">
        <v>0</v>
      </c>
      <c r="AD15" s="19" t="n">
        <v>0</v>
      </c>
      <c r="AE15" s="19"/>
      <c r="AF15" s="19" t="n">
        <v>0.0385100534219222</v>
      </c>
      <c r="AG15" s="19" t="n">
        <v>0.0325344049634049</v>
      </c>
      <c r="AH15" s="19" t="n">
        <v>0.070528195039697</v>
      </c>
      <c r="AI15" s="19"/>
      <c r="AJ15" s="19" t="n">
        <v>0.0592060925092658</v>
      </c>
      <c r="AK15" s="19" t="n">
        <v>0.0330885058697021</v>
      </c>
      <c r="AL15" s="19" t="n">
        <v>0</v>
      </c>
      <c r="AM15" s="19" t="n">
        <v>0</v>
      </c>
      <c r="AN15" s="19" t="n">
        <v>0.0492837191813889</v>
      </c>
      <c r="AO15" s="19"/>
      <c r="AP15" s="19" t="n">
        <v>0.106259927764136</v>
      </c>
      <c r="AQ15" s="19" t="n">
        <v>0.0456032698813288</v>
      </c>
      <c r="AR15" s="19" t="n">
        <v>0</v>
      </c>
      <c r="AS15" s="19" t="n">
        <v>0</v>
      </c>
      <c r="AT15" s="19" t="n">
        <v>0</v>
      </c>
      <c r="AU15" s="19"/>
      <c r="AV15" s="19" t="n">
        <v>0.036361730589019</v>
      </c>
      <c r="AW15" s="19" t="n">
        <v>0.0772897003868807</v>
      </c>
      <c r="AX15" s="19" t="n">
        <v>0</v>
      </c>
      <c r="AY15" s="19" t="n">
        <v>0.0326343132154835</v>
      </c>
      <c r="AZ15" s="19" t="n">
        <v>0</v>
      </c>
      <c r="BA15" s="19" t="n">
        <v>0.0673728415334148</v>
      </c>
      <c r="BB15" s="19"/>
      <c r="BC15" s="19" t="n">
        <v>0.0622429527352501</v>
      </c>
      <c r="BD15" s="19" t="n">
        <v>0</v>
      </c>
      <c r="BE15" s="19" t="n">
        <v>0.0741046684742172</v>
      </c>
      <c r="BF15" s="19" t="n">
        <v>0</v>
      </c>
      <c r="BG15" s="19" t="n">
        <v>0</v>
      </c>
    </row>
    <row r="16">
      <c r="B16" s="20" t="s">
        <v>100</v>
      </c>
      <c r="C16" s="21" t="n">
        <v>0.167435466206438</v>
      </c>
      <c r="D16" s="21" t="n">
        <v>0.120855199909405</v>
      </c>
      <c r="E16" s="21" t="n">
        <v>0.214513038202024</v>
      </c>
      <c r="F16" s="21"/>
      <c r="G16" s="21" t="n">
        <v>0.0558833720416377</v>
      </c>
      <c r="H16" s="21" t="n">
        <v>0.176748187782284</v>
      </c>
      <c r="I16" s="21" t="n">
        <v>0.0648109747318775</v>
      </c>
      <c r="J16" s="21" t="n">
        <v>0.211425469223123</v>
      </c>
      <c r="K16" s="21" t="n">
        <v>0.247471027253384</v>
      </c>
      <c r="L16" s="21" t="n">
        <v>0.242974457796673</v>
      </c>
      <c r="M16" s="21"/>
      <c r="N16" s="21" t="n">
        <v>0.0796872638859432</v>
      </c>
      <c r="O16" s="21" t="n">
        <v>0.219617861512818</v>
      </c>
      <c r="P16" s="21" t="n">
        <v>0.164532501486875</v>
      </c>
      <c r="Q16" s="21" t="n">
        <v>0.193441421244051</v>
      </c>
      <c r="R16" s="21"/>
      <c r="S16" s="21" t="n">
        <v>0.0481690059723525</v>
      </c>
      <c r="T16" s="21" t="n">
        <v>0.249091633456661</v>
      </c>
      <c r="U16" s="21" t="n">
        <v>0.109752688821162</v>
      </c>
      <c r="V16" s="21" t="n">
        <v>0.158354605411773</v>
      </c>
      <c r="W16" s="21" t="n">
        <v>0.188061333764638</v>
      </c>
      <c r="X16" s="21" t="n">
        <v>0.10079370488142</v>
      </c>
      <c r="Y16" s="21" t="n">
        <v>0.253121087312496</v>
      </c>
      <c r="Z16" s="21" t="n">
        <v>0.153807071346871</v>
      </c>
      <c r="AA16" s="21" t="n">
        <v>0.0776741593617171</v>
      </c>
      <c r="AB16" s="21" t="n">
        <v>0.331971636083328</v>
      </c>
      <c r="AC16" s="21" t="n">
        <v>0</v>
      </c>
      <c r="AD16" s="21" t="n">
        <v>0.494872867942953</v>
      </c>
      <c r="AE16" s="21"/>
      <c r="AF16" s="21" t="n">
        <v>0.242148354866621</v>
      </c>
      <c r="AG16" s="21" t="n">
        <v>0.125240371403043</v>
      </c>
      <c r="AH16" s="21" t="n">
        <v>0.12883622185613</v>
      </c>
      <c r="AI16" s="21"/>
      <c r="AJ16" s="21" t="n">
        <v>0.177823658701336</v>
      </c>
      <c r="AK16" s="21" t="n">
        <v>0.077554839953256</v>
      </c>
      <c r="AL16" s="21" t="n">
        <v>0.347136244417666</v>
      </c>
      <c r="AM16" s="21" t="n">
        <v>0</v>
      </c>
      <c r="AN16" s="21" t="n">
        <v>0.23377219592504</v>
      </c>
      <c r="AO16" s="21"/>
      <c r="AP16" s="21" t="n">
        <v>0.146537500082225</v>
      </c>
      <c r="AQ16" s="21" t="n">
        <v>0.13106301028956</v>
      </c>
      <c r="AR16" s="21" t="n">
        <v>0.182209882599097</v>
      </c>
      <c r="AS16" s="21" t="n">
        <v>0.143250956045897</v>
      </c>
      <c r="AT16" s="21" t="n">
        <v>0.229801694132864</v>
      </c>
      <c r="AU16" s="21"/>
      <c r="AV16" s="21" t="n">
        <v>0.120441651678682</v>
      </c>
      <c r="AW16" s="21" t="n">
        <v>0.181731525731103</v>
      </c>
      <c r="AX16" s="21" t="n">
        <v>0.216419456739543</v>
      </c>
      <c r="AY16" s="21" t="n">
        <v>0.144089567280592</v>
      </c>
      <c r="AZ16" s="21" t="n">
        <v>0.161472036606733</v>
      </c>
      <c r="BA16" s="21" t="n">
        <v>0.13293656477681</v>
      </c>
      <c r="BB16" s="21"/>
      <c r="BC16" s="21" t="n">
        <v>0.244856941590944</v>
      </c>
      <c r="BD16" s="21" t="n">
        <v>0.0860698967514033</v>
      </c>
      <c r="BE16" s="21" t="n">
        <v>0.218213292918505</v>
      </c>
      <c r="BF16" s="21" t="n">
        <v>0</v>
      </c>
      <c r="BG16" s="21" t="n">
        <v>0.275290611774388</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120</v>
      </c>
      <c r="D7" s="11" t="n">
        <v>62</v>
      </c>
      <c r="E7" s="11" t="n">
        <v>58</v>
      </c>
      <c r="F7" s="11"/>
      <c r="G7" s="11" t="n">
        <v>16</v>
      </c>
      <c r="H7" s="11" t="n">
        <v>19</v>
      </c>
      <c r="I7" s="11" t="n">
        <v>23</v>
      </c>
      <c r="J7" s="11" t="n">
        <v>19</v>
      </c>
      <c r="K7" s="11" t="n">
        <v>24</v>
      </c>
      <c r="L7" s="11" t="n">
        <v>19</v>
      </c>
      <c r="M7" s="11"/>
      <c r="N7" s="11" t="n">
        <v>29</v>
      </c>
      <c r="O7" s="11" t="n">
        <v>28</v>
      </c>
      <c r="P7" s="11" t="n">
        <v>29</v>
      </c>
      <c r="Q7" s="11" t="n">
        <v>34</v>
      </c>
      <c r="R7" s="11"/>
      <c r="S7" s="11" t="n">
        <v>20</v>
      </c>
      <c r="T7" s="11" t="n">
        <v>14</v>
      </c>
      <c r="U7" s="11" t="n">
        <v>8</v>
      </c>
      <c r="V7" s="11" t="n">
        <v>8</v>
      </c>
      <c r="W7" s="11" t="n">
        <v>6</v>
      </c>
      <c r="X7" s="11" t="n">
        <v>8</v>
      </c>
      <c r="Y7" s="11" t="n">
        <v>12</v>
      </c>
      <c r="Z7" s="11" t="n">
        <v>6</v>
      </c>
      <c r="AA7" s="11" t="n">
        <v>14</v>
      </c>
      <c r="AB7" s="11" t="n">
        <v>18</v>
      </c>
      <c r="AC7" s="11" t="n">
        <v>4</v>
      </c>
      <c r="AD7" s="11" t="n">
        <v>2</v>
      </c>
      <c r="AE7" s="11"/>
      <c r="AF7" s="11" t="n">
        <v>44</v>
      </c>
      <c r="AG7" s="11" t="n">
        <v>51</v>
      </c>
      <c r="AH7" s="11" t="n">
        <v>16</v>
      </c>
      <c r="AI7" s="11"/>
      <c r="AJ7" s="11" t="n">
        <v>44</v>
      </c>
      <c r="AK7" s="11" t="n">
        <v>29</v>
      </c>
      <c r="AL7" s="11" t="n">
        <v>5</v>
      </c>
      <c r="AM7" s="11" t="n">
        <v>1</v>
      </c>
      <c r="AN7" s="11" t="n">
        <v>17</v>
      </c>
      <c r="AO7" s="11"/>
      <c r="AP7" s="11" t="n">
        <v>25</v>
      </c>
      <c r="AQ7" s="11" t="n">
        <v>39</v>
      </c>
      <c r="AR7" s="11" t="n">
        <v>11</v>
      </c>
      <c r="AS7" s="11" t="n">
        <v>19</v>
      </c>
      <c r="AT7" s="11" t="n">
        <v>7</v>
      </c>
      <c r="AU7" s="11"/>
      <c r="AV7" s="11" t="n">
        <v>28</v>
      </c>
      <c r="AW7" s="11" t="n">
        <v>23</v>
      </c>
      <c r="AX7" s="11" t="n">
        <v>10</v>
      </c>
      <c r="AY7" s="11" t="n">
        <v>25</v>
      </c>
      <c r="AZ7" s="11" t="n">
        <v>10</v>
      </c>
      <c r="BA7" s="11" t="n">
        <v>12</v>
      </c>
      <c r="BB7" s="11"/>
      <c r="BC7" s="11" t="n">
        <v>28</v>
      </c>
      <c r="BD7" s="11" t="n">
        <v>34</v>
      </c>
      <c r="BE7" s="11" t="n">
        <v>35</v>
      </c>
      <c r="BF7" s="11" t="n">
        <v>9</v>
      </c>
      <c r="BG7" s="11" t="n">
        <v>3</v>
      </c>
    </row>
    <row r="8" ht="30" customHeight="1">
      <c r="B8" s="12" t="s">
        <v>20</v>
      </c>
      <c r="C8" s="12" t="n">
        <v>121</v>
      </c>
      <c r="D8" s="12" t="n">
        <v>61</v>
      </c>
      <c r="E8" s="12" t="n">
        <v>60</v>
      </c>
      <c r="F8" s="12"/>
      <c r="G8" s="12" t="n">
        <v>15</v>
      </c>
      <c r="H8" s="12" t="n">
        <v>22</v>
      </c>
      <c r="I8" s="12" t="n">
        <v>25</v>
      </c>
      <c r="J8" s="12" t="n">
        <v>17</v>
      </c>
      <c r="K8" s="12" t="n">
        <v>23</v>
      </c>
      <c r="L8" s="12" t="n">
        <v>19</v>
      </c>
      <c r="M8" s="12"/>
      <c r="N8" s="12" t="n">
        <v>28</v>
      </c>
      <c r="O8" s="12" t="n">
        <v>32</v>
      </c>
      <c r="P8" s="12" t="n">
        <v>28</v>
      </c>
      <c r="Q8" s="12" t="n">
        <v>33</v>
      </c>
      <c r="R8" s="12"/>
      <c r="S8" s="12" t="n">
        <v>19</v>
      </c>
      <c r="T8" s="12" t="n">
        <v>14</v>
      </c>
      <c r="U8" s="12" t="n">
        <v>9</v>
      </c>
      <c r="V8" s="12" t="n">
        <v>10</v>
      </c>
      <c r="W8" s="12" t="n">
        <v>7</v>
      </c>
      <c r="X8" s="12" t="n">
        <v>10</v>
      </c>
      <c r="Y8" s="12" t="n">
        <v>11</v>
      </c>
      <c r="Z8" s="12" t="n">
        <v>5</v>
      </c>
      <c r="AA8" s="12" t="n">
        <v>14</v>
      </c>
      <c r="AB8" s="12" t="n">
        <v>16</v>
      </c>
      <c r="AC8" s="12" t="n">
        <v>3</v>
      </c>
      <c r="AD8" s="12" t="n">
        <v>2</v>
      </c>
      <c r="AE8" s="12"/>
      <c r="AF8" s="12" t="n">
        <v>45</v>
      </c>
      <c r="AG8" s="12" t="n">
        <v>52</v>
      </c>
      <c r="AH8" s="12" t="n">
        <v>15</v>
      </c>
      <c r="AI8" s="12"/>
      <c r="AJ8" s="12" t="n">
        <v>44</v>
      </c>
      <c r="AK8" s="12" t="n">
        <v>32</v>
      </c>
      <c r="AL8" s="12" t="n">
        <v>5</v>
      </c>
      <c r="AM8" s="12" t="n">
        <v>1</v>
      </c>
      <c r="AN8" s="12" t="n">
        <v>16</v>
      </c>
      <c r="AO8" s="12"/>
      <c r="AP8" s="12" t="n">
        <v>25</v>
      </c>
      <c r="AQ8" s="12" t="n">
        <v>40</v>
      </c>
      <c r="AR8" s="12" t="n">
        <v>11</v>
      </c>
      <c r="AS8" s="12" t="n">
        <v>19</v>
      </c>
      <c r="AT8" s="12" t="n">
        <v>8</v>
      </c>
      <c r="AU8" s="12"/>
      <c r="AV8" s="12" t="n">
        <v>29</v>
      </c>
      <c r="AW8" s="12" t="n">
        <v>23</v>
      </c>
      <c r="AX8" s="12" t="n">
        <v>9</v>
      </c>
      <c r="AY8" s="12" t="n">
        <v>25</v>
      </c>
      <c r="AZ8" s="12" t="n">
        <v>11</v>
      </c>
      <c r="BA8" s="12" t="n">
        <v>12</v>
      </c>
      <c r="BB8" s="12"/>
      <c r="BC8" s="12" t="n">
        <v>28</v>
      </c>
      <c r="BD8" s="12" t="n">
        <v>33</v>
      </c>
      <c r="BE8" s="12" t="n">
        <v>37</v>
      </c>
      <c r="BF8" s="12" t="n">
        <v>10</v>
      </c>
      <c r="BG8" s="12" t="n">
        <v>2</v>
      </c>
    </row>
    <row r="9">
      <c r="B9" s="20" t="s">
        <v>725</v>
      </c>
      <c r="C9" s="19" t="n">
        <v>0.0512342229361586</v>
      </c>
      <c r="D9" s="19" t="n">
        <v>0.0571244876728895</v>
      </c>
      <c r="E9" s="19" t="n">
        <v>0.0452810718646677</v>
      </c>
      <c r="F9" s="19"/>
      <c r="G9" s="19" t="n">
        <v>0.119357496514447</v>
      </c>
      <c r="H9" s="19" t="n">
        <v>0</v>
      </c>
      <c r="I9" s="19" t="n">
        <v>0.0389743819278931</v>
      </c>
      <c r="J9" s="19" t="n">
        <v>0.0507431816241024</v>
      </c>
      <c r="K9" s="19" t="n">
        <v>0.077015057990637</v>
      </c>
      <c r="L9" s="19" t="n">
        <v>0.0423949767073284</v>
      </c>
      <c r="M9" s="19"/>
      <c r="N9" s="19" t="n">
        <v>0.0315741784139907</v>
      </c>
      <c r="O9" s="19" t="n">
        <v>0</v>
      </c>
      <c r="P9" s="19" t="n">
        <v>0.0981451820387446</v>
      </c>
      <c r="Q9" s="19" t="n">
        <v>0.0791889423708693</v>
      </c>
      <c r="R9" s="19"/>
      <c r="S9" s="19" t="n">
        <v>0</v>
      </c>
      <c r="T9" s="19" t="n">
        <v>0.0609849072177082</v>
      </c>
      <c r="U9" s="19" t="n">
        <v>0</v>
      </c>
      <c r="V9" s="19" t="n">
        <v>0</v>
      </c>
      <c r="W9" s="19" t="n">
        <v>0</v>
      </c>
      <c r="X9" s="19" t="n">
        <v>0</v>
      </c>
      <c r="Y9" s="19" t="n">
        <v>0.163967434652346</v>
      </c>
      <c r="Z9" s="19" t="n">
        <v>0.153807071346871</v>
      </c>
      <c r="AA9" s="19" t="n">
        <v>0</v>
      </c>
      <c r="AB9" s="19" t="n">
        <v>0.105300263479255</v>
      </c>
      <c r="AC9" s="19" t="n">
        <v>0.278929887749186</v>
      </c>
      <c r="AD9" s="19" t="n">
        <v>0</v>
      </c>
      <c r="AE9" s="19"/>
      <c r="AF9" s="19" t="n">
        <v>0.0575179562066958</v>
      </c>
      <c r="AG9" s="19" t="n">
        <v>0.0690932618797667</v>
      </c>
      <c r="AH9" s="19" t="n">
        <v>0</v>
      </c>
      <c r="AI9" s="19"/>
      <c r="AJ9" s="19" t="n">
        <v>0.101548725861161</v>
      </c>
      <c r="AK9" s="19" t="n">
        <v>0.0272781952733183</v>
      </c>
      <c r="AL9" s="19" t="n">
        <v>0</v>
      </c>
      <c r="AM9" s="19" t="n">
        <v>0</v>
      </c>
      <c r="AN9" s="19" t="n">
        <v>0</v>
      </c>
      <c r="AO9" s="19"/>
      <c r="AP9" s="19" t="n">
        <v>0.142892039187842</v>
      </c>
      <c r="AQ9" s="19" t="n">
        <v>0.0241018009809404</v>
      </c>
      <c r="AR9" s="19" t="n">
        <v>0</v>
      </c>
      <c r="AS9" s="19" t="n">
        <v>0.0448295294452183</v>
      </c>
      <c r="AT9" s="19" t="n">
        <v>0</v>
      </c>
      <c r="AU9" s="19"/>
      <c r="AV9" s="19" t="n">
        <v>0</v>
      </c>
      <c r="AW9" s="19" t="n">
        <v>0.157642814680668</v>
      </c>
      <c r="AX9" s="19" t="n">
        <v>0</v>
      </c>
      <c r="AY9" s="19" t="n">
        <v>0.0669110622323417</v>
      </c>
      <c r="AZ9" s="19" t="n">
        <v>0</v>
      </c>
      <c r="BA9" s="19" t="n">
        <v>0</v>
      </c>
      <c r="BB9" s="19"/>
      <c r="BC9" s="19" t="n">
        <v>0.0625323261630878</v>
      </c>
      <c r="BD9" s="19" t="n">
        <v>0.0259418527258129</v>
      </c>
      <c r="BE9" s="19" t="n">
        <v>0.0703568542464735</v>
      </c>
      <c r="BF9" s="19" t="n">
        <v>0.101936063643399</v>
      </c>
      <c r="BG9" s="19" t="n">
        <v>0</v>
      </c>
    </row>
    <row r="10">
      <c r="B10" s="20" t="s">
        <v>689</v>
      </c>
      <c r="C10" s="19" t="n">
        <v>0.0784060775705465</v>
      </c>
      <c r="D10" s="19" t="n">
        <v>0.0822237243536224</v>
      </c>
      <c r="E10" s="19" t="n">
        <v>0.0745476723794319</v>
      </c>
      <c r="F10" s="19"/>
      <c r="G10" s="19" t="n">
        <v>0.0565142335410153</v>
      </c>
      <c r="H10" s="19" t="n">
        <v>0.168926199477816</v>
      </c>
      <c r="I10" s="19" t="n">
        <v>0.045842436996111</v>
      </c>
      <c r="J10" s="19" t="n">
        <v>0.0451576773539911</v>
      </c>
      <c r="K10" s="19" t="n">
        <v>0.133251233482973</v>
      </c>
      <c r="L10" s="19" t="n">
        <v>0</v>
      </c>
      <c r="M10" s="19"/>
      <c r="N10" s="19" t="n">
        <v>0.134540713838682</v>
      </c>
      <c r="O10" s="19" t="n">
        <v>0.0322898131096699</v>
      </c>
      <c r="P10" s="19" t="n">
        <v>0.0920297734934222</v>
      </c>
      <c r="Q10" s="19" t="n">
        <v>0.0644208809369865</v>
      </c>
      <c r="R10" s="19"/>
      <c r="S10" s="19" t="n">
        <v>0.0561230444551935</v>
      </c>
      <c r="T10" s="19" t="n">
        <v>0</v>
      </c>
      <c r="U10" s="19" t="n">
        <v>0</v>
      </c>
      <c r="V10" s="19" t="n">
        <v>0.258186597096287</v>
      </c>
      <c r="W10" s="19" t="n">
        <v>0</v>
      </c>
      <c r="X10" s="19" t="n">
        <v>0</v>
      </c>
      <c r="Y10" s="19" t="n">
        <v>0.177036006783044</v>
      </c>
      <c r="Z10" s="19" t="n">
        <v>0</v>
      </c>
      <c r="AA10" s="19" t="n">
        <v>0.149360905497812</v>
      </c>
      <c r="AB10" s="19" t="n">
        <v>0.106700347938651</v>
      </c>
      <c r="AC10" s="19" t="n">
        <v>0</v>
      </c>
      <c r="AD10" s="19" t="n">
        <v>0</v>
      </c>
      <c r="AE10" s="19"/>
      <c r="AF10" s="19" t="n">
        <v>0.0251583228175446</v>
      </c>
      <c r="AG10" s="19" t="n">
        <v>0.10925643356003</v>
      </c>
      <c r="AH10" s="19" t="n">
        <v>0.123546928072555</v>
      </c>
      <c r="AI10" s="19"/>
      <c r="AJ10" s="19" t="n">
        <v>0</v>
      </c>
      <c r="AK10" s="19" t="n">
        <v>0.181466891999966</v>
      </c>
      <c r="AL10" s="19" t="n">
        <v>0.194463222778164</v>
      </c>
      <c r="AM10" s="19" t="n">
        <v>0</v>
      </c>
      <c r="AN10" s="19" t="n">
        <v>0.120802356703973</v>
      </c>
      <c r="AO10" s="19"/>
      <c r="AP10" s="19" t="n">
        <v>0</v>
      </c>
      <c r="AQ10" s="19" t="n">
        <v>0.210969115958163</v>
      </c>
      <c r="AR10" s="19" t="n">
        <v>0.0855258242750026</v>
      </c>
      <c r="AS10" s="19" t="n">
        <v>0</v>
      </c>
      <c r="AT10" s="19" t="n">
        <v>0</v>
      </c>
      <c r="AU10" s="19"/>
      <c r="AV10" s="19" t="n">
        <v>0.226752697826222</v>
      </c>
      <c r="AW10" s="19" t="n">
        <v>0</v>
      </c>
      <c r="AX10" s="19" t="n">
        <v>0.101583142268538</v>
      </c>
      <c r="AY10" s="19" t="n">
        <v>0.0332979838485705</v>
      </c>
      <c r="AZ10" s="19" t="n">
        <v>0</v>
      </c>
      <c r="BA10" s="19" t="n">
        <v>0.0987401780430724</v>
      </c>
      <c r="BB10" s="19"/>
      <c r="BC10" s="19" t="n">
        <v>0.0756361213617834</v>
      </c>
      <c r="BD10" s="19" t="n">
        <v>0.0236553342019614</v>
      </c>
      <c r="BE10" s="19" t="n">
        <v>0.123866413332703</v>
      </c>
      <c r="BF10" s="19" t="n">
        <v>0.119391510204234</v>
      </c>
      <c r="BG10" s="19" t="n">
        <v>0</v>
      </c>
    </row>
    <row r="11">
      <c r="B11" s="20" t="s">
        <v>690</v>
      </c>
      <c r="C11" s="19" t="n">
        <v>0.101630531002885</v>
      </c>
      <c r="D11" s="19" t="n">
        <v>0.138681915481594</v>
      </c>
      <c r="E11" s="19" t="n">
        <v>0.0641835741905392</v>
      </c>
      <c r="F11" s="19"/>
      <c r="G11" s="19" t="n">
        <v>0.063642130417151</v>
      </c>
      <c r="H11" s="19" t="n">
        <v>0.0511967815029307</v>
      </c>
      <c r="I11" s="19" t="n">
        <v>0.239521727255772</v>
      </c>
      <c r="J11" s="19" t="n">
        <v>0.0931457438465283</v>
      </c>
      <c r="K11" s="19" t="n">
        <v>0.0357377402909681</v>
      </c>
      <c r="L11" s="19" t="n">
        <v>0.0938468135309434</v>
      </c>
      <c r="M11" s="19"/>
      <c r="N11" s="19" t="n">
        <v>0.0642205600087273</v>
      </c>
      <c r="O11" s="19" t="n">
        <v>0.112039660853022</v>
      </c>
      <c r="P11" s="19" t="n">
        <v>0.051265678445523</v>
      </c>
      <c r="Q11" s="19" t="n">
        <v>0.166404323486121</v>
      </c>
      <c r="R11" s="19"/>
      <c r="S11" s="19" t="n">
        <v>0.145896359876165</v>
      </c>
      <c r="T11" s="19" t="n">
        <v>0.0785505395631097</v>
      </c>
      <c r="U11" s="19" t="n">
        <v>0</v>
      </c>
      <c r="V11" s="19" t="n">
        <v>0</v>
      </c>
      <c r="W11" s="19" t="n">
        <v>0</v>
      </c>
      <c r="X11" s="19" t="n">
        <v>0.251803411845007</v>
      </c>
      <c r="Y11" s="19" t="n">
        <v>0.0725215484977496</v>
      </c>
      <c r="Z11" s="19" t="n">
        <v>0</v>
      </c>
      <c r="AA11" s="19" t="n">
        <v>0.181375046701675</v>
      </c>
      <c r="AB11" s="19" t="n">
        <v>0.0502273104862569</v>
      </c>
      <c r="AC11" s="19" t="n">
        <v>0.480275121417728</v>
      </c>
      <c r="AD11" s="19" t="n">
        <v>0</v>
      </c>
      <c r="AE11" s="19"/>
      <c r="AF11" s="19" t="n">
        <v>0.144447805924541</v>
      </c>
      <c r="AG11" s="19" t="n">
        <v>0.0921586686722097</v>
      </c>
      <c r="AH11" s="19" t="n">
        <v>0</v>
      </c>
      <c r="AI11" s="19"/>
      <c r="AJ11" s="19" t="n">
        <v>0.144140198595354</v>
      </c>
      <c r="AK11" s="19" t="n">
        <v>0.0668465586418534</v>
      </c>
      <c r="AL11" s="19" t="n">
        <v>0.250354577052631</v>
      </c>
      <c r="AM11" s="19" t="n">
        <v>0</v>
      </c>
      <c r="AN11" s="19" t="n">
        <v>0.0492837191813889</v>
      </c>
      <c r="AO11" s="19"/>
      <c r="AP11" s="19" t="n">
        <v>0.163509912976725</v>
      </c>
      <c r="AQ11" s="19" t="n">
        <v>0.0782247319673144</v>
      </c>
      <c r="AR11" s="19" t="n">
        <v>0.200244511569679</v>
      </c>
      <c r="AS11" s="19" t="n">
        <v>0.0421459202420246</v>
      </c>
      <c r="AT11" s="19" t="n">
        <v>0.156102626637717</v>
      </c>
      <c r="AU11" s="19"/>
      <c r="AV11" s="19" t="n">
        <v>0.0327935326394548</v>
      </c>
      <c r="AW11" s="19" t="n">
        <v>0.172888386076859</v>
      </c>
      <c r="AX11" s="19" t="n">
        <v>0.130779508099219</v>
      </c>
      <c r="AY11" s="19" t="n">
        <v>0.0887319596431396</v>
      </c>
      <c r="AZ11" s="19" t="n">
        <v>0.109686785112555</v>
      </c>
      <c r="BA11" s="19" t="n">
        <v>0.0673728415334148</v>
      </c>
      <c r="BB11" s="19"/>
      <c r="BC11" s="19" t="n">
        <v>0.0579018699929812</v>
      </c>
      <c r="BD11" s="19" t="n">
        <v>0.117785156422602</v>
      </c>
      <c r="BE11" s="19" t="n">
        <v>0.121454121921365</v>
      </c>
      <c r="BF11" s="19" t="n">
        <v>0.148706305991335</v>
      </c>
      <c r="BG11" s="19" t="n">
        <v>0</v>
      </c>
    </row>
    <row r="12">
      <c r="B12" s="20" t="s">
        <v>691</v>
      </c>
      <c r="C12" s="19" t="n">
        <v>0.261127131257065</v>
      </c>
      <c r="D12" s="19" t="n">
        <v>0.362184622137634</v>
      </c>
      <c r="E12" s="19" t="n">
        <v>0.158990718547756</v>
      </c>
      <c r="F12" s="19"/>
      <c r="G12" s="19" t="n">
        <v>0.360974195879668</v>
      </c>
      <c r="H12" s="19" t="n">
        <v>0.332485785334185</v>
      </c>
      <c r="I12" s="19" t="n">
        <v>0.198605441479799</v>
      </c>
      <c r="J12" s="19" t="n">
        <v>0.117312090954974</v>
      </c>
      <c r="K12" s="19" t="n">
        <v>0.299192150686781</v>
      </c>
      <c r="L12" s="19" t="n">
        <v>0.270377340866661</v>
      </c>
      <c r="M12" s="19"/>
      <c r="N12" s="19" t="n">
        <v>0.322188616996054</v>
      </c>
      <c r="O12" s="19" t="n">
        <v>0.248502465418947</v>
      </c>
      <c r="P12" s="19" t="n">
        <v>0.251755158673662</v>
      </c>
      <c r="Q12" s="19" t="n">
        <v>0.229147499899072</v>
      </c>
      <c r="R12" s="19"/>
      <c r="S12" s="19" t="n">
        <v>0.266906237529141</v>
      </c>
      <c r="T12" s="19" t="n">
        <v>0.144590320801225</v>
      </c>
      <c r="U12" s="19" t="n">
        <v>0.513261556801921</v>
      </c>
      <c r="V12" s="19" t="n">
        <v>0.339699381838622</v>
      </c>
      <c r="W12" s="19" t="n">
        <v>0.323377588267971</v>
      </c>
      <c r="X12" s="19" t="n">
        <v>0.380208292170393</v>
      </c>
      <c r="Y12" s="19" t="n">
        <v>0.0840612066988076</v>
      </c>
      <c r="Z12" s="19" t="n">
        <v>0.400953492430535</v>
      </c>
      <c r="AA12" s="19" t="n">
        <v>0.269189254715018</v>
      </c>
      <c r="AB12" s="19" t="n">
        <v>0.163851573571284</v>
      </c>
      <c r="AC12" s="19" t="n">
        <v>0.240794990833086</v>
      </c>
      <c r="AD12" s="19" t="n">
        <v>0</v>
      </c>
      <c r="AE12" s="19"/>
      <c r="AF12" s="19" t="n">
        <v>0.276272183767433</v>
      </c>
      <c r="AG12" s="19" t="n">
        <v>0.231935441834748</v>
      </c>
      <c r="AH12" s="19" t="n">
        <v>0.278379263332487</v>
      </c>
      <c r="AI12" s="19"/>
      <c r="AJ12" s="19" t="n">
        <v>0.241843768390636</v>
      </c>
      <c r="AK12" s="19" t="n">
        <v>0.265295356936983</v>
      </c>
      <c r="AL12" s="19" t="n">
        <v>0</v>
      </c>
      <c r="AM12" s="19" t="n">
        <v>1</v>
      </c>
      <c r="AN12" s="19" t="n">
        <v>0.213143893099534</v>
      </c>
      <c r="AO12" s="19"/>
      <c r="AP12" s="19" t="n">
        <v>0.264032231985508</v>
      </c>
      <c r="AQ12" s="19" t="n">
        <v>0.198014955311176</v>
      </c>
      <c r="AR12" s="19" t="n">
        <v>0.0565869366857716</v>
      </c>
      <c r="AS12" s="19" t="n">
        <v>0.378308567653916</v>
      </c>
      <c r="AT12" s="19" t="n">
        <v>0.61409567922942</v>
      </c>
      <c r="AU12" s="19"/>
      <c r="AV12" s="19" t="n">
        <v>0.20322667328552</v>
      </c>
      <c r="AW12" s="19" t="n">
        <v>0.243089921563456</v>
      </c>
      <c r="AX12" s="19" t="n">
        <v>0.067211031154851</v>
      </c>
      <c r="AY12" s="19" t="n">
        <v>0.400288787942903</v>
      </c>
      <c r="AZ12" s="19" t="n">
        <v>0.540943927920208</v>
      </c>
      <c r="BA12" s="19" t="n">
        <v>0.18073514048311</v>
      </c>
      <c r="BB12" s="19"/>
      <c r="BC12" s="19" t="n">
        <v>0.292669071843984</v>
      </c>
      <c r="BD12" s="19" t="n">
        <v>0.296559476117493</v>
      </c>
      <c r="BE12" s="19" t="n">
        <v>0.193056240729427</v>
      </c>
      <c r="BF12" s="19" t="n">
        <v>0.252118005620161</v>
      </c>
      <c r="BG12" s="19" t="n">
        <v>0.252416066017674</v>
      </c>
    </row>
    <row r="13">
      <c r="B13" s="20" t="s">
        <v>692</v>
      </c>
      <c r="C13" s="19" t="n">
        <v>0.155080992295171</v>
      </c>
      <c r="D13" s="19" t="n">
        <v>0.132480415614539</v>
      </c>
      <c r="E13" s="19" t="n">
        <v>0.177922859901497</v>
      </c>
      <c r="F13" s="19"/>
      <c r="G13" s="19" t="n">
        <v>0.223385958591579</v>
      </c>
      <c r="H13" s="19" t="n">
        <v>0.0967907534983178</v>
      </c>
      <c r="I13" s="19" t="n">
        <v>0.205291171952128</v>
      </c>
      <c r="J13" s="19" t="n">
        <v>0.223781637766872</v>
      </c>
      <c r="K13" s="19" t="n">
        <v>0.0545064658708374</v>
      </c>
      <c r="L13" s="19" t="n">
        <v>0.159392768062806</v>
      </c>
      <c r="M13" s="19"/>
      <c r="N13" s="19" t="n">
        <v>0.178836203490994</v>
      </c>
      <c r="O13" s="19" t="n">
        <v>0.178949175430757</v>
      </c>
      <c r="P13" s="19" t="n">
        <v>0.137685668561052</v>
      </c>
      <c r="Q13" s="19" t="n">
        <v>0.125694316996881</v>
      </c>
      <c r="R13" s="19"/>
      <c r="S13" s="19" t="n">
        <v>0.330362598869603</v>
      </c>
      <c r="T13" s="19" t="n">
        <v>0.143652850611076</v>
      </c>
      <c r="U13" s="19" t="n">
        <v>0.376985754376917</v>
      </c>
      <c r="V13" s="19" t="n">
        <v>0</v>
      </c>
      <c r="W13" s="19" t="n">
        <v>0.355188227423044</v>
      </c>
      <c r="X13" s="19" t="n">
        <v>0.118304762889469</v>
      </c>
      <c r="Y13" s="19" t="n">
        <v>0</v>
      </c>
      <c r="Z13" s="19" t="n">
        <v>0</v>
      </c>
      <c r="AA13" s="19" t="n">
        <v>0.122984003080611</v>
      </c>
      <c r="AB13" s="19" t="n">
        <v>0.0624616497650503</v>
      </c>
      <c r="AC13" s="19" t="n">
        <v>0</v>
      </c>
      <c r="AD13" s="19" t="n">
        <v>0.505127132057047</v>
      </c>
      <c r="AE13" s="19"/>
      <c r="AF13" s="19" t="n">
        <v>0.120171741690453</v>
      </c>
      <c r="AG13" s="19" t="n">
        <v>0.175318949587033</v>
      </c>
      <c r="AH13" s="19" t="n">
        <v>0.122691549997848</v>
      </c>
      <c r="AI13" s="19"/>
      <c r="AJ13" s="19" t="n">
        <v>0.194728279705416</v>
      </c>
      <c r="AK13" s="19" t="n">
        <v>0.124772341734726</v>
      </c>
      <c r="AL13" s="19" t="n">
        <v>0.208045955751539</v>
      </c>
      <c r="AM13" s="19" t="n">
        <v>0</v>
      </c>
      <c r="AN13" s="19" t="n">
        <v>0.13048887529009</v>
      </c>
      <c r="AO13" s="19"/>
      <c r="AP13" s="19" t="n">
        <v>0.164167538787718</v>
      </c>
      <c r="AQ13" s="19" t="n">
        <v>0.097555170322023</v>
      </c>
      <c r="AR13" s="19" t="n">
        <v>0.285093571584362</v>
      </c>
      <c r="AS13" s="19" t="n">
        <v>0.177527050049067</v>
      </c>
      <c r="AT13" s="19" t="n">
        <v>0</v>
      </c>
      <c r="AU13" s="19"/>
      <c r="AV13" s="19" t="n">
        <v>0.104562562412042</v>
      </c>
      <c r="AW13" s="19" t="n">
        <v>0.223743712593226</v>
      </c>
      <c r="AX13" s="19" t="n">
        <v>0.213210792401291</v>
      </c>
      <c r="AY13" s="19" t="n">
        <v>0.135737542051853</v>
      </c>
      <c r="AZ13" s="19" t="n">
        <v>0.0997777407975793</v>
      </c>
      <c r="BA13" s="19" t="n">
        <v>0.0843160889519101</v>
      </c>
      <c r="BB13" s="19"/>
      <c r="BC13" s="19" t="n">
        <v>0.154035176905212</v>
      </c>
      <c r="BD13" s="19" t="n">
        <v>0.274214736125259</v>
      </c>
      <c r="BE13" s="19" t="n">
        <v>0.0931635567886754</v>
      </c>
      <c r="BF13" s="19" t="n">
        <v>0.0804119485530684</v>
      </c>
      <c r="BG13" s="19" t="n">
        <v>0</v>
      </c>
    </row>
    <row r="14">
      <c r="B14" s="20" t="s">
        <v>598</v>
      </c>
      <c r="C14" s="19" t="n">
        <v>0.0619647352757664</v>
      </c>
      <c r="D14" s="19" t="n">
        <v>0.0512563463636181</v>
      </c>
      <c r="E14" s="19" t="n">
        <v>0.0727874503447121</v>
      </c>
      <c r="F14" s="19"/>
      <c r="G14" s="19" t="n">
        <v>0</v>
      </c>
      <c r="H14" s="19" t="n">
        <v>0.0504427607023843</v>
      </c>
      <c r="I14" s="19" t="n">
        <v>0.0909901548102831</v>
      </c>
      <c r="J14" s="19" t="n">
        <v>0.0567588869351147</v>
      </c>
      <c r="K14" s="19" t="n">
        <v>0.0917005170327499</v>
      </c>
      <c r="L14" s="19" t="n">
        <v>0.0545379180615627</v>
      </c>
      <c r="M14" s="19"/>
      <c r="N14" s="19" t="n">
        <v>0</v>
      </c>
      <c r="O14" s="19" t="n">
        <v>0.104290160070134</v>
      </c>
      <c r="P14" s="19" t="n">
        <v>0.112075617937589</v>
      </c>
      <c r="Q14" s="19" t="n">
        <v>0.0303934266812861</v>
      </c>
      <c r="R14" s="19"/>
      <c r="S14" s="19" t="n">
        <v>0</v>
      </c>
      <c r="T14" s="19" t="n">
        <v>0.16737627775965</v>
      </c>
      <c r="U14" s="19" t="n">
        <v>0</v>
      </c>
      <c r="V14" s="19" t="n">
        <v>0.106752300131381</v>
      </c>
      <c r="W14" s="19" t="n">
        <v>0.321434184308986</v>
      </c>
      <c r="X14" s="19" t="n">
        <v>0</v>
      </c>
      <c r="Y14" s="19" t="n">
        <v>0.0772448645487776</v>
      </c>
      <c r="Z14" s="19" t="n">
        <v>0</v>
      </c>
      <c r="AA14" s="19" t="n">
        <v>0</v>
      </c>
      <c r="AB14" s="19" t="n">
        <v>0.064613620681118</v>
      </c>
      <c r="AC14" s="19" t="n">
        <v>0</v>
      </c>
      <c r="AD14" s="19" t="n">
        <v>0</v>
      </c>
      <c r="AE14" s="19"/>
      <c r="AF14" s="19" t="n">
        <v>0.0727269172386678</v>
      </c>
      <c r="AG14" s="19" t="n">
        <v>0.0367671640247698</v>
      </c>
      <c r="AH14" s="19" t="n">
        <v>0.153397510145228</v>
      </c>
      <c r="AI14" s="19"/>
      <c r="AJ14" s="19" t="n">
        <v>0.0246295877789753</v>
      </c>
      <c r="AK14" s="19" t="n">
        <v>0.132656843825801</v>
      </c>
      <c r="AL14" s="19" t="n">
        <v>0</v>
      </c>
      <c r="AM14" s="19" t="n">
        <v>0</v>
      </c>
      <c r="AN14" s="19" t="n">
        <v>0.0640366450079039</v>
      </c>
      <c r="AO14" s="19"/>
      <c r="AP14" s="19" t="n">
        <v>0.0491463549823009</v>
      </c>
      <c r="AQ14" s="19" t="n">
        <v>0.0992664348371992</v>
      </c>
      <c r="AR14" s="19" t="n">
        <v>0</v>
      </c>
      <c r="AS14" s="19" t="n">
        <v>0.116675890770104</v>
      </c>
      <c r="AT14" s="19" t="n">
        <v>0</v>
      </c>
      <c r="AU14" s="19"/>
      <c r="AV14" s="19" t="n">
        <v>0.151798559338509</v>
      </c>
      <c r="AW14" s="19" t="n">
        <v>0</v>
      </c>
      <c r="AX14" s="19" t="n">
        <v>0.0945281425863043</v>
      </c>
      <c r="AY14" s="19" t="n">
        <v>0.0892106224120049</v>
      </c>
      <c r="AZ14" s="19" t="n">
        <v>0</v>
      </c>
      <c r="BA14" s="19" t="n">
        <v>0</v>
      </c>
      <c r="BB14" s="19"/>
      <c r="BC14" s="19" t="n">
        <v>0</v>
      </c>
      <c r="BD14" s="19" t="n">
        <v>0.0972502413502767</v>
      </c>
      <c r="BE14" s="19" t="n">
        <v>0.0607084710880401</v>
      </c>
      <c r="BF14" s="19" t="n">
        <v>0</v>
      </c>
      <c r="BG14" s="19" t="n">
        <v>0.472293322207938</v>
      </c>
    </row>
    <row r="15">
      <c r="B15" s="20" t="s">
        <v>726</v>
      </c>
      <c r="C15" s="19" t="n">
        <v>0.113242341159305</v>
      </c>
      <c r="D15" s="19" t="n">
        <v>0.0569545330982036</v>
      </c>
      <c r="E15" s="19" t="n">
        <v>0.170131095714129</v>
      </c>
      <c r="F15" s="19"/>
      <c r="G15" s="19" t="n">
        <v>0.120242613014503</v>
      </c>
      <c r="H15" s="19" t="n">
        <v>0.0713061790702786</v>
      </c>
      <c r="I15" s="19" t="n">
        <v>0.115963710846136</v>
      </c>
      <c r="J15" s="19" t="n">
        <v>0.255882570082508</v>
      </c>
      <c r="K15" s="19" t="n">
        <v>0.078730601665698</v>
      </c>
      <c r="L15" s="19" t="n">
        <v>0.0625854098404784</v>
      </c>
      <c r="M15" s="19"/>
      <c r="N15" s="19" t="n">
        <v>0.188952463365609</v>
      </c>
      <c r="O15" s="19" t="n">
        <v>0.0991239820824443</v>
      </c>
      <c r="P15" s="19" t="n">
        <v>0.0925104193631321</v>
      </c>
      <c r="Q15" s="19" t="n">
        <v>0.0798316859836721</v>
      </c>
      <c r="R15" s="19"/>
      <c r="S15" s="19" t="n">
        <v>0.0469780777778226</v>
      </c>
      <c r="T15" s="19" t="n">
        <v>0.222507318935985</v>
      </c>
      <c r="U15" s="19" t="n">
        <v>0</v>
      </c>
      <c r="V15" s="19" t="n">
        <v>0</v>
      </c>
      <c r="W15" s="19" t="n">
        <v>0</v>
      </c>
      <c r="X15" s="19" t="n">
        <v>0.148889828213711</v>
      </c>
      <c r="Y15" s="19" t="n">
        <v>0.172047851506779</v>
      </c>
      <c r="Z15" s="19" t="n">
        <v>0.291432364875724</v>
      </c>
      <c r="AA15" s="19" t="n">
        <v>0.199416630643167</v>
      </c>
      <c r="AB15" s="19" t="n">
        <v>0.114873597995057</v>
      </c>
      <c r="AC15" s="19" t="n">
        <v>0</v>
      </c>
      <c r="AD15" s="19" t="n">
        <v>0</v>
      </c>
      <c r="AE15" s="19"/>
      <c r="AF15" s="19" t="n">
        <v>0.0639106504737103</v>
      </c>
      <c r="AG15" s="19" t="n">
        <v>0.135106293396163</v>
      </c>
      <c r="AH15" s="19" t="n">
        <v>0.193148526595752</v>
      </c>
      <c r="AI15" s="19"/>
      <c r="AJ15" s="19" t="n">
        <v>0.124273911628889</v>
      </c>
      <c r="AK15" s="19" t="n">
        <v>0.079700179313402</v>
      </c>
      <c r="AL15" s="19" t="n">
        <v>0</v>
      </c>
      <c r="AM15" s="19" t="n">
        <v>0</v>
      </c>
      <c r="AN15" s="19" t="n">
        <v>0.176953359667832</v>
      </c>
      <c r="AO15" s="19"/>
      <c r="AP15" s="19" t="n">
        <v>0.0359011203124264</v>
      </c>
      <c r="AQ15" s="19" t="n">
        <v>0.126067447189217</v>
      </c>
      <c r="AR15" s="19" t="n">
        <v>0.190339273286088</v>
      </c>
      <c r="AS15" s="19" t="n">
        <v>0.146332318848312</v>
      </c>
      <c r="AT15" s="19" t="n">
        <v>0</v>
      </c>
      <c r="AU15" s="19"/>
      <c r="AV15" s="19" t="n">
        <v>0.121129726055055</v>
      </c>
      <c r="AW15" s="19" t="n">
        <v>0.0379603085597024</v>
      </c>
      <c r="AX15" s="19" t="n">
        <v>0.176267926750253</v>
      </c>
      <c r="AY15" s="19" t="n">
        <v>0.0792516741747645</v>
      </c>
      <c r="AZ15" s="19" t="n">
        <v>0.088119509562925</v>
      </c>
      <c r="BA15" s="19" t="n">
        <v>0.317295298653014</v>
      </c>
      <c r="BB15" s="19"/>
      <c r="BC15" s="19" t="n">
        <v>0.110157544442635</v>
      </c>
      <c r="BD15" s="19" t="n">
        <v>0.078523306305192</v>
      </c>
      <c r="BE15" s="19" t="n">
        <v>0.0887272695729206</v>
      </c>
      <c r="BF15" s="19" t="n">
        <v>0.297436165987803</v>
      </c>
      <c r="BG15" s="19" t="n">
        <v>0</v>
      </c>
    </row>
    <row r="16">
      <c r="B16" s="20" t="s">
        <v>100</v>
      </c>
      <c r="C16" s="21" t="n">
        <v>0.177313968503102</v>
      </c>
      <c r="D16" s="21" t="n">
        <v>0.1190939552779</v>
      </c>
      <c r="E16" s="21" t="n">
        <v>0.236155557057268</v>
      </c>
      <c r="F16" s="21"/>
      <c r="G16" s="21" t="n">
        <v>0.0558833720416377</v>
      </c>
      <c r="H16" s="21" t="n">
        <v>0.228851540414088</v>
      </c>
      <c r="I16" s="21" t="n">
        <v>0.0648109747318775</v>
      </c>
      <c r="J16" s="21" t="n">
        <v>0.15721821143591</v>
      </c>
      <c r="K16" s="21" t="n">
        <v>0.229866232979356</v>
      </c>
      <c r="L16" s="21" t="n">
        <v>0.31686477293022</v>
      </c>
      <c r="M16" s="21"/>
      <c r="N16" s="21" t="n">
        <v>0.0796872638859432</v>
      </c>
      <c r="O16" s="21" t="n">
        <v>0.224804743035025</v>
      </c>
      <c r="P16" s="21" t="n">
        <v>0.164532501486875</v>
      </c>
      <c r="Q16" s="21" t="n">
        <v>0.224918923645111</v>
      </c>
      <c r="R16" s="21"/>
      <c r="S16" s="21" t="n">
        <v>0.153733681492075</v>
      </c>
      <c r="T16" s="21" t="n">
        <v>0.182337785111246</v>
      </c>
      <c r="U16" s="21" t="n">
        <v>0.109752688821162</v>
      </c>
      <c r="V16" s="21" t="n">
        <v>0.295361720933711</v>
      </c>
      <c r="W16" s="21" t="n">
        <v>0</v>
      </c>
      <c r="X16" s="21" t="n">
        <v>0.10079370488142</v>
      </c>
      <c r="Y16" s="21" t="n">
        <v>0.253121087312496</v>
      </c>
      <c r="Z16" s="21" t="n">
        <v>0.153807071346871</v>
      </c>
      <c r="AA16" s="21" t="n">
        <v>0.0776741593617171</v>
      </c>
      <c r="AB16" s="21" t="n">
        <v>0.331971636083328</v>
      </c>
      <c r="AC16" s="21" t="n">
        <v>0</v>
      </c>
      <c r="AD16" s="21" t="n">
        <v>0.494872867942953</v>
      </c>
      <c r="AE16" s="21"/>
      <c r="AF16" s="21" t="n">
        <v>0.239794421880955</v>
      </c>
      <c r="AG16" s="21" t="n">
        <v>0.15036378704528</v>
      </c>
      <c r="AH16" s="21" t="n">
        <v>0.12883622185613</v>
      </c>
      <c r="AI16" s="21"/>
      <c r="AJ16" s="21" t="n">
        <v>0.168835528039568</v>
      </c>
      <c r="AK16" s="21" t="n">
        <v>0.121983632273949</v>
      </c>
      <c r="AL16" s="21" t="n">
        <v>0.347136244417666</v>
      </c>
      <c r="AM16" s="21" t="n">
        <v>0</v>
      </c>
      <c r="AN16" s="21" t="n">
        <v>0.245291151049278</v>
      </c>
      <c r="AO16" s="21"/>
      <c r="AP16" s="21" t="n">
        <v>0.18035080176748</v>
      </c>
      <c r="AQ16" s="21" t="n">
        <v>0.165800343433967</v>
      </c>
      <c r="AR16" s="21" t="n">
        <v>0.182209882599097</v>
      </c>
      <c r="AS16" s="21" t="n">
        <v>0.0941807229913577</v>
      </c>
      <c r="AT16" s="21" t="n">
        <v>0.229801694132864</v>
      </c>
      <c r="AU16" s="21"/>
      <c r="AV16" s="21" t="n">
        <v>0.159736248443196</v>
      </c>
      <c r="AW16" s="21" t="n">
        <v>0.164674856526088</v>
      </c>
      <c r="AX16" s="21" t="n">
        <v>0.216419456739543</v>
      </c>
      <c r="AY16" s="21" t="n">
        <v>0.106570367694423</v>
      </c>
      <c r="AZ16" s="21" t="n">
        <v>0.161472036606733</v>
      </c>
      <c r="BA16" s="21" t="n">
        <v>0.251540452335479</v>
      </c>
      <c r="BB16" s="21"/>
      <c r="BC16" s="21" t="n">
        <v>0.247067889290316</v>
      </c>
      <c r="BD16" s="21" t="n">
        <v>0.0860698967514033</v>
      </c>
      <c r="BE16" s="21" t="n">
        <v>0.248667072320396</v>
      </c>
      <c r="BF16" s="21" t="n">
        <v>0</v>
      </c>
      <c r="BG16" s="21" t="n">
        <v>0.275290611774388</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762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68</v>
      </c>
      <c r="E7" s="11" t="n">
        <v>61</v>
      </c>
      <c r="F7" s="11"/>
      <c r="G7" s="11" t="n">
        <v>24</v>
      </c>
      <c r="H7" s="11" t="n">
        <v>19</v>
      </c>
      <c r="I7" s="11" t="n">
        <v>23</v>
      </c>
      <c r="J7" s="11" t="n">
        <v>20</v>
      </c>
      <c r="K7" s="11" t="n">
        <v>12</v>
      </c>
      <c r="L7" s="11" t="n">
        <v>31</v>
      </c>
      <c r="M7" s="11"/>
      <c r="N7" s="11" t="n">
        <v>44</v>
      </c>
      <c r="O7" s="11" t="n">
        <v>23</v>
      </c>
      <c r="P7" s="11" t="n">
        <v>30</v>
      </c>
      <c r="Q7" s="11" t="n">
        <v>32</v>
      </c>
      <c r="R7" s="11"/>
      <c r="S7" s="11" t="n">
        <v>23</v>
      </c>
      <c r="T7" s="11" t="n">
        <v>22</v>
      </c>
      <c r="U7" s="11" t="n">
        <v>4</v>
      </c>
      <c r="V7" s="11" t="n">
        <v>12</v>
      </c>
      <c r="W7" s="11" t="n">
        <v>9</v>
      </c>
      <c r="X7" s="11" t="n">
        <v>6</v>
      </c>
      <c r="Y7" s="11" t="n">
        <v>10</v>
      </c>
      <c r="Z7" s="11" t="n">
        <v>6</v>
      </c>
      <c r="AA7" s="11" t="n">
        <v>17</v>
      </c>
      <c r="AB7" s="11" t="n">
        <v>11</v>
      </c>
      <c r="AC7" s="11" t="n">
        <v>5</v>
      </c>
      <c r="AD7" s="11" t="n">
        <v>4</v>
      </c>
      <c r="AE7" s="11"/>
      <c r="AF7" s="11" t="n">
        <v>43</v>
      </c>
      <c r="AG7" s="11" t="n">
        <v>52</v>
      </c>
      <c r="AH7" s="11" t="n">
        <v>21</v>
      </c>
      <c r="AI7" s="11"/>
      <c r="AJ7" s="11" t="n">
        <v>41</v>
      </c>
      <c r="AK7" s="11" t="n">
        <v>41</v>
      </c>
      <c r="AL7" s="11" t="n">
        <v>10</v>
      </c>
      <c r="AM7" s="11" t="s">
        <v>696</v>
      </c>
      <c r="AN7" s="11" t="n">
        <v>13</v>
      </c>
      <c r="AO7" s="11"/>
      <c r="AP7" s="11" t="n">
        <v>23</v>
      </c>
      <c r="AQ7" s="11" t="n">
        <v>49</v>
      </c>
      <c r="AR7" s="11" t="n">
        <v>13</v>
      </c>
      <c r="AS7" s="11" t="n">
        <v>16</v>
      </c>
      <c r="AT7" s="11" t="n">
        <v>3</v>
      </c>
      <c r="AU7" s="11"/>
      <c r="AV7" s="11" t="n">
        <v>43</v>
      </c>
      <c r="AW7" s="11" t="n">
        <v>22</v>
      </c>
      <c r="AX7" s="11" t="n">
        <v>12</v>
      </c>
      <c r="AY7" s="11" t="n">
        <v>20</v>
      </c>
      <c r="AZ7" s="11" t="n">
        <v>7</v>
      </c>
      <c r="BA7" s="11" t="n">
        <v>14</v>
      </c>
      <c r="BB7" s="11"/>
      <c r="BC7" s="11" t="n">
        <v>27</v>
      </c>
      <c r="BD7" s="11" t="n">
        <v>31</v>
      </c>
      <c r="BE7" s="11" t="n">
        <v>34</v>
      </c>
      <c r="BF7" s="11" t="n">
        <v>19</v>
      </c>
      <c r="BG7" s="11" t="n">
        <v>5</v>
      </c>
    </row>
    <row r="8" ht="30" customHeight="1">
      <c r="B8" s="12" t="s">
        <v>20</v>
      </c>
      <c r="C8" s="12" t="n">
        <v>126</v>
      </c>
      <c r="D8" s="12" t="n">
        <v>65</v>
      </c>
      <c r="E8" s="12" t="n">
        <v>61</v>
      </c>
      <c r="F8" s="12"/>
      <c r="G8" s="12" t="n">
        <v>22</v>
      </c>
      <c r="H8" s="12" t="n">
        <v>19</v>
      </c>
      <c r="I8" s="12" t="n">
        <v>24</v>
      </c>
      <c r="J8" s="12" t="n">
        <v>19</v>
      </c>
      <c r="K8" s="12" t="n">
        <v>12</v>
      </c>
      <c r="L8" s="12" t="n">
        <v>30</v>
      </c>
      <c r="M8" s="12"/>
      <c r="N8" s="12" t="n">
        <v>42</v>
      </c>
      <c r="O8" s="12" t="n">
        <v>26</v>
      </c>
      <c r="P8" s="12" t="n">
        <v>29</v>
      </c>
      <c r="Q8" s="12" t="n">
        <v>30</v>
      </c>
      <c r="R8" s="12"/>
      <c r="S8" s="12" t="n">
        <v>22</v>
      </c>
      <c r="T8" s="12" t="n">
        <v>22</v>
      </c>
      <c r="U8" s="12" t="n">
        <v>4</v>
      </c>
      <c r="V8" s="12" t="n">
        <v>15</v>
      </c>
      <c r="W8" s="12" t="n">
        <v>9</v>
      </c>
      <c r="X8" s="12" t="n">
        <v>7</v>
      </c>
      <c r="Y8" s="12" t="n">
        <v>9</v>
      </c>
      <c r="Z8" s="12" t="n">
        <v>5</v>
      </c>
      <c r="AA8" s="12" t="n">
        <v>15</v>
      </c>
      <c r="AB8" s="12" t="n">
        <v>11</v>
      </c>
      <c r="AC8" s="12" t="n">
        <v>4</v>
      </c>
      <c r="AD8" s="12" t="n">
        <v>4</v>
      </c>
      <c r="AE8" s="12"/>
      <c r="AF8" s="12" t="n">
        <v>43</v>
      </c>
      <c r="AG8" s="12" t="n">
        <v>50</v>
      </c>
      <c r="AH8" s="12" t="n">
        <v>21</v>
      </c>
      <c r="AI8" s="12"/>
      <c r="AJ8" s="12" t="n">
        <v>41</v>
      </c>
      <c r="AK8" s="12" t="n">
        <v>40</v>
      </c>
      <c r="AL8" s="12" t="n">
        <v>10</v>
      </c>
      <c r="AM8" s="12" t="s">
        <v>696</v>
      </c>
      <c r="AN8" s="12" t="n">
        <v>14</v>
      </c>
      <c r="AO8" s="12"/>
      <c r="AP8" s="12" t="n">
        <v>23</v>
      </c>
      <c r="AQ8" s="12" t="n">
        <v>46</v>
      </c>
      <c r="AR8" s="12" t="n">
        <v>13</v>
      </c>
      <c r="AS8" s="12" t="n">
        <v>16</v>
      </c>
      <c r="AT8" s="12" t="n">
        <v>3</v>
      </c>
      <c r="AU8" s="12"/>
      <c r="AV8" s="12" t="n">
        <v>43</v>
      </c>
      <c r="AW8" s="12" t="n">
        <v>22</v>
      </c>
      <c r="AX8" s="12" t="n">
        <v>11</v>
      </c>
      <c r="AY8" s="12" t="n">
        <v>19</v>
      </c>
      <c r="AZ8" s="12" t="n">
        <v>7</v>
      </c>
      <c r="BA8" s="12" t="n">
        <v>14</v>
      </c>
      <c r="BB8" s="12"/>
      <c r="BC8" s="12" t="n">
        <v>27</v>
      </c>
      <c r="BD8" s="12" t="n">
        <v>30</v>
      </c>
      <c r="BE8" s="12" t="n">
        <v>33</v>
      </c>
      <c r="BF8" s="12" t="n">
        <v>19</v>
      </c>
      <c r="BG8" s="12" t="n">
        <v>5</v>
      </c>
    </row>
    <row r="9">
      <c r="B9" s="20" t="s">
        <v>721</v>
      </c>
      <c r="C9" s="19" t="n">
        <v>0.0368016028220083</v>
      </c>
      <c r="D9" s="19" t="n">
        <v>0.0715973055908236</v>
      </c>
      <c r="E9" s="19" t="n">
        <v>0</v>
      </c>
      <c r="F9" s="19"/>
      <c r="G9" s="19" t="n">
        <v>0.054198129757756</v>
      </c>
      <c r="H9" s="19" t="n">
        <v>0.135915978361212</v>
      </c>
      <c r="I9" s="19" t="n">
        <v>0</v>
      </c>
      <c r="J9" s="19" t="n">
        <v>0</v>
      </c>
      <c r="K9" s="19" t="n">
        <v>0</v>
      </c>
      <c r="L9" s="19" t="n">
        <v>0.0271103837664108</v>
      </c>
      <c r="M9" s="19"/>
      <c r="N9" s="19" t="n">
        <v>0.0669618446848833</v>
      </c>
      <c r="O9" s="19" t="n">
        <v>0.0397109674904663</v>
      </c>
      <c r="P9" s="19" t="n">
        <v>0</v>
      </c>
      <c r="Q9" s="19" t="n">
        <v>0.027160638419183</v>
      </c>
      <c r="R9" s="19"/>
      <c r="S9" s="19" t="n">
        <v>0</v>
      </c>
      <c r="T9" s="19" t="n">
        <v>0.0465466461100369</v>
      </c>
      <c r="U9" s="19" t="n">
        <v>0.175562987613759</v>
      </c>
      <c r="V9" s="19" t="n">
        <v>0</v>
      </c>
      <c r="W9" s="19" t="n">
        <v>0</v>
      </c>
      <c r="X9" s="19" t="n">
        <v>0</v>
      </c>
      <c r="Y9" s="19" t="n">
        <v>0.110386581857165</v>
      </c>
      <c r="Z9" s="19" t="n">
        <v>0</v>
      </c>
      <c r="AA9" s="19" t="n">
        <v>0.0392896668804009</v>
      </c>
      <c r="AB9" s="19" t="n">
        <v>0.0766185345546966</v>
      </c>
      <c r="AC9" s="19" t="n">
        <v>0.146084402109184</v>
      </c>
      <c r="AD9" s="19" t="n">
        <v>0</v>
      </c>
      <c r="AE9" s="19"/>
      <c r="AF9" s="19" t="n">
        <v>0.0189555939755998</v>
      </c>
      <c r="AG9" s="19" t="n">
        <v>0.032505798878019</v>
      </c>
      <c r="AH9" s="19" t="n">
        <v>0.047659996164028</v>
      </c>
      <c r="AI9" s="19"/>
      <c r="AJ9" s="19" t="n">
        <v>0.0443340646218759</v>
      </c>
      <c r="AK9" s="19" t="n">
        <v>0.071219975153394</v>
      </c>
      <c r="AL9" s="19" t="n">
        <v>0</v>
      </c>
      <c r="AM9" s="19" t="s">
        <v>697</v>
      </c>
      <c r="AN9" s="19" t="n">
        <v>0</v>
      </c>
      <c r="AO9" s="19"/>
      <c r="AP9" s="19" t="n">
        <v>0.0439957968403827</v>
      </c>
      <c r="AQ9" s="19" t="n">
        <v>0.0392283232273981</v>
      </c>
      <c r="AR9" s="19" t="n">
        <v>0</v>
      </c>
      <c r="AS9" s="19" t="n">
        <v>0.0517135736710179</v>
      </c>
      <c r="AT9" s="19" t="n">
        <v>0</v>
      </c>
      <c r="AU9" s="19"/>
      <c r="AV9" s="19" t="n">
        <v>0.0662221025372885</v>
      </c>
      <c r="AW9" s="19" t="n">
        <v>0.0460281900471283</v>
      </c>
      <c r="AX9" s="19" t="n">
        <v>0</v>
      </c>
      <c r="AY9" s="19" t="n">
        <v>0.0425020957991567</v>
      </c>
      <c r="AZ9" s="19" t="n">
        <v>0</v>
      </c>
      <c r="BA9" s="19" t="n">
        <v>0</v>
      </c>
      <c r="BB9" s="19"/>
      <c r="BC9" s="19" t="n">
        <v>0</v>
      </c>
      <c r="BD9" s="19" t="n">
        <v>0.0270891322149647</v>
      </c>
      <c r="BE9" s="19" t="n">
        <v>0.0549738343739643</v>
      </c>
      <c r="BF9" s="19" t="n">
        <v>0.104342254420657</v>
      </c>
      <c r="BG9" s="19" t="n">
        <v>0</v>
      </c>
    </row>
    <row r="10">
      <c r="B10" s="20" t="s">
        <v>689</v>
      </c>
      <c r="C10" s="19" t="n">
        <v>0.0715576664703877</v>
      </c>
      <c r="D10" s="19" t="n">
        <v>0.108848881865329</v>
      </c>
      <c r="E10" s="19" t="n">
        <v>0.0321166898982877</v>
      </c>
      <c r="F10" s="19"/>
      <c r="G10" s="19" t="n">
        <v>0.0753901032757477</v>
      </c>
      <c r="H10" s="19" t="n">
        <v>0.0930262424152273</v>
      </c>
      <c r="I10" s="19" t="n">
        <v>0.13203186027761</v>
      </c>
      <c r="J10" s="19" t="n">
        <v>0</v>
      </c>
      <c r="K10" s="19" t="n">
        <v>0</v>
      </c>
      <c r="L10" s="19" t="n">
        <v>0.0805550269187406</v>
      </c>
      <c r="M10" s="19"/>
      <c r="N10" s="19" t="n">
        <v>0.113801288958547</v>
      </c>
      <c r="O10" s="19" t="n">
        <v>0.0922578625508449</v>
      </c>
      <c r="P10" s="19" t="n">
        <v>0.0651529794890877</v>
      </c>
      <c r="Q10" s="19" t="n">
        <v>0</v>
      </c>
      <c r="R10" s="19"/>
      <c r="S10" s="19" t="n">
        <v>0.0929291748866251</v>
      </c>
      <c r="T10" s="19" t="n">
        <v>0.0463939566249885</v>
      </c>
      <c r="U10" s="19" t="n">
        <v>0</v>
      </c>
      <c r="V10" s="19" t="n">
        <v>0.0952408798337983</v>
      </c>
      <c r="W10" s="19" t="n">
        <v>0.292033673633335</v>
      </c>
      <c r="X10" s="19" t="n">
        <v>0</v>
      </c>
      <c r="Y10" s="19" t="n">
        <v>0</v>
      </c>
      <c r="Z10" s="19" t="n">
        <v>0.183807879787357</v>
      </c>
      <c r="AA10" s="19" t="n">
        <v>0.0603684723153399</v>
      </c>
      <c r="AB10" s="19" t="n">
        <v>0</v>
      </c>
      <c r="AC10" s="19" t="n">
        <v>0</v>
      </c>
      <c r="AD10" s="19" t="n">
        <v>0</v>
      </c>
      <c r="AE10" s="19"/>
      <c r="AF10" s="19" t="n">
        <v>0.023545761506399</v>
      </c>
      <c r="AG10" s="19" t="n">
        <v>0.148141579297179</v>
      </c>
      <c r="AH10" s="19" t="n">
        <v>0</v>
      </c>
      <c r="AI10" s="19"/>
      <c r="AJ10" s="19" t="n">
        <v>0.0489581863905722</v>
      </c>
      <c r="AK10" s="19" t="n">
        <v>0.0994422913232878</v>
      </c>
      <c r="AL10" s="19" t="n">
        <v>0.254063738692681</v>
      </c>
      <c r="AM10" s="19" t="s">
        <v>697</v>
      </c>
      <c r="AN10" s="19" t="n">
        <v>0</v>
      </c>
      <c r="AO10" s="19"/>
      <c r="AP10" s="19" t="n">
        <v>0</v>
      </c>
      <c r="AQ10" s="19" t="n">
        <v>0.0600006187443336</v>
      </c>
      <c r="AR10" s="19" t="n">
        <v>0.254373923700328</v>
      </c>
      <c r="AS10" s="19" t="n">
        <v>0.12584253654962</v>
      </c>
      <c r="AT10" s="19" t="n">
        <v>0</v>
      </c>
      <c r="AU10" s="19"/>
      <c r="AV10" s="19" t="n">
        <v>0.108020538249888</v>
      </c>
      <c r="AW10" s="19" t="n">
        <v>0.0457815861156708</v>
      </c>
      <c r="AX10" s="19" t="n">
        <v>0.211716624387755</v>
      </c>
      <c r="AY10" s="19" t="n">
        <v>0.0527941362585235</v>
      </c>
      <c r="AZ10" s="19" t="n">
        <v>0</v>
      </c>
      <c r="BA10" s="19" t="n">
        <v>0</v>
      </c>
      <c r="BB10" s="19"/>
      <c r="BC10" s="19" t="n">
        <v>0.0353114076223704</v>
      </c>
      <c r="BD10" s="19" t="n">
        <v>0.0691148602012737</v>
      </c>
      <c r="BE10" s="19" t="n">
        <v>0.0545903161850858</v>
      </c>
      <c r="BF10" s="19" t="n">
        <v>0.104427596653751</v>
      </c>
      <c r="BG10" s="19" t="n">
        <v>0.255634027516834</v>
      </c>
    </row>
    <row r="11">
      <c r="B11" s="20" t="s">
        <v>690</v>
      </c>
      <c r="C11" s="19" t="n">
        <v>0.12188022779446</v>
      </c>
      <c r="D11" s="19" t="n">
        <v>0.137209286518108</v>
      </c>
      <c r="E11" s="19" t="n">
        <v>0.105667480647748</v>
      </c>
      <c r="F11" s="19"/>
      <c r="G11" s="19" t="n">
        <v>0.174478130434429</v>
      </c>
      <c r="H11" s="19" t="n">
        <v>0.095921225434435</v>
      </c>
      <c r="I11" s="19" t="n">
        <v>0.256460410210319</v>
      </c>
      <c r="J11" s="19" t="n">
        <v>0.134691783915137</v>
      </c>
      <c r="K11" s="19" t="n">
        <v>0</v>
      </c>
      <c r="L11" s="19" t="n">
        <v>0.0317416504535848</v>
      </c>
      <c r="M11" s="19"/>
      <c r="N11" s="19" t="n">
        <v>0.154079603523788</v>
      </c>
      <c r="O11" s="19" t="n">
        <v>0.0406315501997144</v>
      </c>
      <c r="P11" s="19" t="n">
        <v>0.176325742109167</v>
      </c>
      <c r="Q11" s="19" t="n">
        <v>0.0932483817653163</v>
      </c>
      <c r="R11" s="19"/>
      <c r="S11" s="19" t="n">
        <v>0.182392704731047</v>
      </c>
      <c r="T11" s="19" t="n">
        <v>0.129555467842112</v>
      </c>
      <c r="U11" s="19" t="n">
        <v>0</v>
      </c>
      <c r="V11" s="19" t="n">
        <v>0.142478124752437</v>
      </c>
      <c r="W11" s="19" t="n">
        <v>0.127277111025279</v>
      </c>
      <c r="X11" s="19" t="n">
        <v>0</v>
      </c>
      <c r="Y11" s="19" t="n">
        <v>0</v>
      </c>
      <c r="Z11" s="19" t="n">
        <v>0</v>
      </c>
      <c r="AA11" s="19" t="n">
        <v>0.223388608109528</v>
      </c>
      <c r="AB11" s="19" t="n">
        <v>0.175602514186231</v>
      </c>
      <c r="AC11" s="19" t="n">
        <v>0</v>
      </c>
      <c r="AD11" s="19" t="n">
        <v>0</v>
      </c>
      <c r="AE11" s="19"/>
      <c r="AF11" s="19" t="n">
        <v>0.066723417193906</v>
      </c>
      <c r="AG11" s="19" t="n">
        <v>0.134319822983263</v>
      </c>
      <c r="AH11" s="19" t="n">
        <v>0.22726653318416</v>
      </c>
      <c r="AI11" s="19"/>
      <c r="AJ11" s="19" t="n">
        <v>0.0896668563860935</v>
      </c>
      <c r="AK11" s="19" t="n">
        <v>0.20851511184659</v>
      </c>
      <c r="AL11" s="19" t="n">
        <v>0.0994043686977588</v>
      </c>
      <c r="AM11" s="19" t="s">
        <v>697</v>
      </c>
      <c r="AN11" s="19" t="n">
        <v>0.137051264742413</v>
      </c>
      <c r="AO11" s="19"/>
      <c r="AP11" s="19" t="n">
        <v>0.0678502546885191</v>
      </c>
      <c r="AQ11" s="19" t="n">
        <v>0.25474025627207</v>
      </c>
      <c r="AR11" s="19" t="n">
        <v>0</v>
      </c>
      <c r="AS11" s="19" t="n">
        <v>0</v>
      </c>
      <c r="AT11" s="19" t="n">
        <v>0</v>
      </c>
      <c r="AU11" s="19"/>
      <c r="AV11" s="19" t="n">
        <v>0.233106701456855</v>
      </c>
      <c r="AW11" s="19" t="n">
        <v>0.0709846085724868</v>
      </c>
      <c r="AX11" s="19" t="n">
        <v>0</v>
      </c>
      <c r="AY11" s="19" t="n">
        <v>0.0476480993061686</v>
      </c>
      <c r="AZ11" s="19" t="n">
        <v>0.148855105783257</v>
      </c>
      <c r="BA11" s="19" t="n">
        <v>0.0761419444269247</v>
      </c>
      <c r="BB11" s="19"/>
      <c r="BC11" s="19" t="n">
        <v>0.109868709635212</v>
      </c>
      <c r="BD11" s="19" t="n">
        <v>0.163073731023616</v>
      </c>
      <c r="BE11" s="19" t="n">
        <v>0.145674924837826</v>
      </c>
      <c r="BF11" s="19" t="n">
        <v>0.109812736924217</v>
      </c>
      <c r="BG11" s="19" t="n">
        <v>0.130135403294524</v>
      </c>
    </row>
    <row r="12">
      <c r="B12" s="20" t="s">
        <v>691</v>
      </c>
      <c r="C12" s="19" t="n">
        <v>0.228549157343778</v>
      </c>
      <c r="D12" s="19" t="n">
        <v>0.21500277769448</v>
      </c>
      <c r="E12" s="19" t="n">
        <v>0.242876457667093</v>
      </c>
      <c r="F12" s="19"/>
      <c r="G12" s="19" t="n">
        <v>0.403099600667899</v>
      </c>
      <c r="H12" s="19" t="n">
        <v>0.166253379797771</v>
      </c>
      <c r="I12" s="19" t="n">
        <v>0.0919101672145497</v>
      </c>
      <c r="J12" s="19" t="n">
        <v>0.212158522959093</v>
      </c>
      <c r="K12" s="19" t="n">
        <v>0.380721529735872</v>
      </c>
      <c r="L12" s="19" t="n">
        <v>0.19755201749785</v>
      </c>
      <c r="M12" s="19"/>
      <c r="N12" s="19" t="n">
        <v>0.194488281036631</v>
      </c>
      <c r="O12" s="19" t="n">
        <v>0.250915700875573</v>
      </c>
      <c r="P12" s="19" t="n">
        <v>0.310962716684774</v>
      </c>
      <c r="Q12" s="19" t="n">
        <v>0.17777895096814</v>
      </c>
      <c r="R12" s="19"/>
      <c r="S12" s="19" t="n">
        <v>0.323132971965846</v>
      </c>
      <c r="T12" s="19" t="n">
        <v>0.179658162333257</v>
      </c>
      <c r="U12" s="19" t="n">
        <v>0.306739842646896</v>
      </c>
      <c r="V12" s="19" t="n">
        <v>0.228898384068268</v>
      </c>
      <c r="W12" s="19" t="n">
        <v>0.217585127990643</v>
      </c>
      <c r="X12" s="19" t="n">
        <v>0.535126946278947</v>
      </c>
      <c r="Y12" s="19" t="n">
        <v>0.224905978150974</v>
      </c>
      <c r="Z12" s="19" t="n">
        <v>0.344473685793651</v>
      </c>
      <c r="AA12" s="19" t="n">
        <v>0.168616830659949</v>
      </c>
      <c r="AB12" s="19" t="n">
        <v>0.0977900389875401</v>
      </c>
      <c r="AC12" s="19" t="n">
        <v>0</v>
      </c>
      <c r="AD12" s="19" t="n">
        <v>0</v>
      </c>
      <c r="AE12" s="19"/>
      <c r="AF12" s="19" t="n">
        <v>0.222755068608019</v>
      </c>
      <c r="AG12" s="19" t="n">
        <v>0.133478422584775</v>
      </c>
      <c r="AH12" s="19" t="n">
        <v>0.33562490786442</v>
      </c>
      <c r="AI12" s="19"/>
      <c r="AJ12" s="19" t="n">
        <v>0.23084502814358</v>
      </c>
      <c r="AK12" s="19" t="n">
        <v>0.15458895641107</v>
      </c>
      <c r="AL12" s="19" t="n">
        <v>0.21035161737218</v>
      </c>
      <c r="AM12" s="19" t="s">
        <v>697</v>
      </c>
      <c r="AN12" s="19" t="n">
        <v>0.361148905766699</v>
      </c>
      <c r="AO12" s="19"/>
      <c r="AP12" s="19" t="n">
        <v>0.207365322160435</v>
      </c>
      <c r="AQ12" s="19" t="n">
        <v>0.248576217250069</v>
      </c>
      <c r="AR12" s="19" t="n">
        <v>0.243359094055553</v>
      </c>
      <c r="AS12" s="19" t="n">
        <v>0.146551515703968</v>
      </c>
      <c r="AT12" s="19" t="n">
        <v>0.326550365725702</v>
      </c>
      <c r="AU12" s="19"/>
      <c r="AV12" s="19" t="n">
        <v>0.222115081874484</v>
      </c>
      <c r="AW12" s="19" t="n">
        <v>0.181264639969005</v>
      </c>
      <c r="AX12" s="19" t="n">
        <v>0.104886751525192</v>
      </c>
      <c r="AY12" s="19" t="n">
        <v>0.273859438652495</v>
      </c>
      <c r="AZ12" s="19" t="n">
        <v>0.307326567834529</v>
      </c>
      <c r="BA12" s="19" t="n">
        <v>0.49516147783033</v>
      </c>
      <c r="BB12" s="19"/>
      <c r="BC12" s="19" t="n">
        <v>0.193959708141562</v>
      </c>
      <c r="BD12" s="19" t="n">
        <v>0.274462822988463</v>
      </c>
      <c r="BE12" s="19" t="n">
        <v>0.0890426702257534</v>
      </c>
      <c r="BF12" s="19" t="n">
        <v>0.286178999859554</v>
      </c>
      <c r="BG12" s="19" t="n">
        <v>0.222601831937518</v>
      </c>
    </row>
    <row r="13">
      <c r="B13" s="20" t="s">
        <v>692</v>
      </c>
      <c r="C13" s="19" t="n">
        <v>0.11930281167</v>
      </c>
      <c r="D13" s="19" t="n">
        <v>0.0605976744149586</v>
      </c>
      <c r="E13" s="19" t="n">
        <v>0.181392178257179</v>
      </c>
      <c r="F13" s="19"/>
      <c r="G13" s="19" t="n">
        <v>0.201010505894773</v>
      </c>
      <c r="H13" s="19" t="n">
        <v>0.247483251997679</v>
      </c>
      <c r="I13" s="19" t="n">
        <v>0.0768236813308346</v>
      </c>
      <c r="J13" s="19" t="n">
        <v>0.160238008273119</v>
      </c>
      <c r="K13" s="19" t="n">
        <v>0.0757238848064306</v>
      </c>
      <c r="L13" s="19" t="n">
        <v>0</v>
      </c>
      <c r="M13" s="19"/>
      <c r="N13" s="19" t="n">
        <v>0.130593882643446</v>
      </c>
      <c r="O13" s="19" t="n">
        <v>0.185830040250039</v>
      </c>
      <c r="P13" s="19" t="n">
        <v>0.0624987911480966</v>
      </c>
      <c r="Q13" s="19" t="n">
        <v>0.101140098610408</v>
      </c>
      <c r="R13" s="19"/>
      <c r="S13" s="19" t="n">
        <v>0.180571308077238</v>
      </c>
      <c r="T13" s="19" t="n">
        <v>0.244734475658155</v>
      </c>
      <c r="U13" s="19" t="n">
        <v>0</v>
      </c>
      <c r="V13" s="19" t="n">
        <v>0.0888122958205349</v>
      </c>
      <c r="W13" s="19" t="n">
        <v>0.256144586144225</v>
      </c>
      <c r="X13" s="19" t="n">
        <v>0</v>
      </c>
      <c r="Y13" s="19" t="n">
        <v>0</v>
      </c>
      <c r="Z13" s="19" t="n">
        <v>0</v>
      </c>
      <c r="AA13" s="19" t="n">
        <v>0.0577120610433785</v>
      </c>
      <c r="AB13" s="19" t="n">
        <v>0.113921467488202</v>
      </c>
      <c r="AC13" s="19" t="n">
        <v>0</v>
      </c>
      <c r="AD13" s="19" t="n">
        <v>0</v>
      </c>
      <c r="AE13" s="19"/>
      <c r="AF13" s="19" t="n">
        <v>0.141487539084807</v>
      </c>
      <c r="AG13" s="19" t="n">
        <v>0.0814429030687393</v>
      </c>
      <c r="AH13" s="19" t="n">
        <v>0.0870623041774449</v>
      </c>
      <c r="AI13" s="19"/>
      <c r="AJ13" s="19" t="n">
        <v>0.0580993727097323</v>
      </c>
      <c r="AK13" s="19" t="n">
        <v>0.173483674334891</v>
      </c>
      <c r="AL13" s="19" t="n">
        <v>0</v>
      </c>
      <c r="AM13" s="19" t="s">
        <v>697</v>
      </c>
      <c r="AN13" s="19" t="n">
        <v>0.159883157223847</v>
      </c>
      <c r="AO13" s="19"/>
      <c r="AP13" s="19" t="n">
        <v>0.0491706470587003</v>
      </c>
      <c r="AQ13" s="19" t="n">
        <v>0.0989172514893345</v>
      </c>
      <c r="AR13" s="19" t="n">
        <v>0.152022240255268</v>
      </c>
      <c r="AS13" s="19" t="n">
        <v>0.209493379612697</v>
      </c>
      <c r="AT13" s="19" t="n">
        <v>0.340460548425945</v>
      </c>
      <c r="AU13" s="19"/>
      <c r="AV13" s="19" t="n">
        <v>0.102952237694382</v>
      </c>
      <c r="AW13" s="19" t="n">
        <v>0.0514420933383518</v>
      </c>
      <c r="AX13" s="19" t="n">
        <v>0.228118452145239</v>
      </c>
      <c r="AY13" s="19" t="n">
        <v>0.106173981484014</v>
      </c>
      <c r="AZ13" s="19" t="n">
        <v>0.277450326878266</v>
      </c>
      <c r="BA13" s="19" t="n">
        <v>0</v>
      </c>
      <c r="BB13" s="19"/>
      <c r="BC13" s="19" t="n">
        <v>0.0865118195867659</v>
      </c>
      <c r="BD13" s="19" t="n">
        <v>0.123881527635027</v>
      </c>
      <c r="BE13" s="19" t="n">
        <v>0.242694655492393</v>
      </c>
      <c r="BF13" s="19" t="n">
        <v>0.0522744166317996</v>
      </c>
      <c r="BG13" s="19" t="n">
        <v>0</v>
      </c>
    </row>
    <row r="14">
      <c r="B14" s="20" t="s">
        <v>598</v>
      </c>
      <c r="C14" s="19" t="n">
        <v>0.130997231536222</v>
      </c>
      <c r="D14" s="19" t="n">
        <v>0.155052811233015</v>
      </c>
      <c r="E14" s="19" t="n">
        <v>0.105554897592388</v>
      </c>
      <c r="F14" s="19"/>
      <c r="G14" s="19" t="n">
        <v>0.0451234633849055</v>
      </c>
      <c r="H14" s="19" t="n">
        <v>0.0501111004061973</v>
      </c>
      <c r="I14" s="19" t="n">
        <v>0.129260687858364</v>
      </c>
      <c r="J14" s="19" t="n">
        <v>0.0985478021367265</v>
      </c>
      <c r="K14" s="19" t="n">
        <v>0.304884983480794</v>
      </c>
      <c r="L14" s="19" t="n">
        <v>0.200761673302109</v>
      </c>
      <c r="M14" s="19"/>
      <c r="N14" s="19" t="n">
        <v>0.0905453668666545</v>
      </c>
      <c r="O14" s="19" t="n">
        <v>0.0773720406320786</v>
      </c>
      <c r="P14" s="19" t="n">
        <v>0.160117211470663</v>
      </c>
      <c r="Q14" s="19" t="n">
        <v>0.206299953572852</v>
      </c>
      <c r="R14" s="19"/>
      <c r="S14" s="19" t="n">
        <v>0</v>
      </c>
      <c r="T14" s="19" t="n">
        <v>0.259958270079047</v>
      </c>
      <c r="U14" s="19" t="n">
        <v>0</v>
      </c>
      <c r="V14" s="19" t="n">
        <v>0</v>
      </c>
      <c r="W14" s="19" t="n">
        <v>0.106959501206518</v>
      </c>
      <c r="X14" s="19" t="n">
        <v>0</v>
      </c>
      <c r="Y14" s="19" t="n">
        <v>0.382032861738184</v>
      </c>
      <c r="Z14" s="19" t="n">
        <v>0</v>
      </c>
      <c r="AA14" s="19" t="n">
        <v>0.122265070464128</v>
      </c>
      <c r="AB14" s="19" t="n">
        <v>0.274923828338986</v>
      </c>
      <c r="AC14" s="19" t="n">
        <v>0.222454629541953</v>
      </c>
      <c r="AD14" s="19" t="n">
        <v>0.216544680314464</v>
      </c>
      <c r="AE14" s="19"/>
      <c r="AF14" s="19" t="n">
        <v>0.18825002729721</v>
      </c>
      <c r="AG14" s="19" t="n">
        <v>0.151115048071025</v>
      </c>
      <c r="AH14" s="19" t="n">
        <v>0.0474216763453613</v>
      </c>
      <c r="AI14" s="19"/>
      <c r="AJ14" s="19" t="n">
        <v>0.175642440262279</v>
      </c>
      <c r="AK14" s="19" t="n">
        <v>0.0974627719426911</v>
      </c>
      <c r="AL14" s="19" t="n">
        <v>0.168305312932127</v>
      </c>
      <c r="AM14" s="19" t="s">
        <v>697</v>
      </c>
      <c r="AN14" s="19" t="n">
        <v>0</v>
      </c>
      <c r="AO14" s="19"/>
      <c r="AP14" s="19" t="n">
        <v>0.158799835310266</v>
      </c>
      <c r="AQ14" s="19" t="n">
        <v>0.118308819687217</v>
      </c>
      <c r="AR14" s="19" t="n">
        <v>0.0651547642494795</v>
      </c>
      <c r="AS14" s="19" t="n">
        <v>0.17379890090448</v>
      </c>
      <c r="AT14" s="19" t="n">
        <v>0.332989085848353</v>
      </c>
      <c r="AU14" s="19"/>
      <c r="AV14" s="19" t="n">
        <v>0.0669647630441788</v>
      </c>
      <c r="AW14" s="19" t="n">
        <v>0.124117983013771</v>
      </c>
      <c r="AX14" s="19" t="n">
        <v>0.30257335379704</v>
      </c>
      <c r="AY14" s="19" t="n">
        <v>0.191614588755565</v>
      </c>
      <c r="AZ14" s="19" t="n">
        <v>0.14561864380756</v>
      </c>
      <c r="BA14" s="19" t="n">
        <v>0.0561947688347314</v>
      </c>
      <c r="BB14" s="19"/>
      <c r="BC14" s="19" t="n">
        <v>0.171512967259245</v>
      </c>
      <c r="BD14" s="19" t="n">
        <v>0.124917461512501</v>
      </c>
      <c r="BE14" s="19" t="n">
        <v>0.112570194107577</v>
      </c>
      <c r="BF14" s="19" t="n">
        <v>0.036043701059278</v>
      </c>
      <c r="BG14" s="19" t="n">
        <v>0.218072904764713</v>
      </c>
    </row>
    <row r="15">
      <c r="B15" s="20" t="s">
        <v>722</v>
      </c>
      <c r="C15" s="19" t="n">
        <v>0.180420373649348</v>
      </c>
      <c r="D15" s="19" t="n">
        <v>0.203994505749289</v>
      </c>
      <c r="E15" s="19" t="n">
        <v>0.155487241757178</v>
      </c>
      <c r="F15" s="19"/>
      <c r="G15" s="19" t="n">
        <v>0.0467000665844902</v>
      </c>
      <c r="H15" s="19" t="n">
        <v>0.146230579700554</v>
      </c>
      <c r="I15" s="19" t="n">
        <v>0.184578645000293</v>
      </c>
      <c r="J15" s="19" t="n">
        <v>0.235968926375694</v>
      </c>
      <c r="K15" s="19" t="n">
        <v>0.153265322120009</v>
      </c>
      <c r="L15" s="19" t="n">
        <v>0.274858413609152</v>
      </c>
      <c r="M15" s="19"/>
      <c r="N15" s="19" t="n">
        <v>0.204999060135777</v>
      </c>
      <c r="O15" s="19" t="n">
        <v>0.123050736264998</v>
      </c>
      <c r="P15" s="19" t="n">
        <v>0.162256538552456</v>
      </c>
      <c r="Q15" s="19" t="n">
        <v>0.212463178689413</v>
      </c>
      <c r="R15" s="19"/>
      <c r="S15" s="19" t="n">
        <v>0.138332374286022</v>
      </c>
      <c r="T15" s="19" t="n">
        <v>0</v>
      </c>
      <c r="U15" s="19" t="n">
        <v>0.266700466949617</v>
      </c>
      <c r="V15" s="19" t="n">
        <v>0.267985710932381</v>
      </c>
      <c r="W15" s="19" t="n">
        <v>0</v>
      </c>
      <c r="X15" s="19" t="n">
        <v>0.464873053721053</v>
      </c>
      <c r="Y15" s="19" t="n">
        <v>0.282674578253676</v>
      </c>
      <c r="Z15" s="19" t="n">
        <v>0.471718434418992</v>
      </c>
      <c r="AA15" s="19" t="n">
        <v>0.12368255813147</v>
      </c>
      <c r="AB15" s="19" t="n">
        <v>0.184112824073912</v>
      </c>
      <c r="AC15" s="19" t="n">
        <v>0.207698709175314</v>
      </c>
      <c r="AD15" s="19" t="n">
        <v>0.500780003305204</v>
      </c>
      <c r="AE15" s="19"/>
      <c r="AF15" s="19" t="n">
        <v>0.227117256900693</v>
      </c>
      <c r="AG15" s="19" t="n">
        <v>0.202989441643705</v>
      </c>
      <c r="AH15" s="19" t="n">
        <v>0.092716627828199</v>
      </c>
      <c r="AI15" s="19"/>
      <c r="AJ15" s="19" t="n">
        <v>0.250676468872834</v>
      </c>
      <c r="AK15" s="19" t="n">
        <v>0.122803226839441</v>
      </c>
      <c r="AL15" s="19" t="n">
        <v>0.267874962305252</v>
      </c>
      <c r="AM15" s="19" t="s">
        <v>697</v>
      </c>
      <c r="AN15" s="19" t="n">
        <v>0.10774986652492</v>
      </c>
      <c r="AO15" s="19"/>
      <c r="AP15" s="19" t="n">
        <v>0.333623140197651</v>
      </c>
      <c r="AQ15" s="19" t="n">
        <v>0.135563188921765</v>
      </c>
      <c r="AR15" s="19" t="n">
        <v>0.135598094367965</v>
      </c>
      <c r="AS15" s="19" t="n">
        <v>0.167013062953288</v>
      </c>
      <c r="AT15" s="19" t="n">
        <v>0</v>
      </c>
      <c r="AU15" s="19"/>
      <c r="AV15" s="19" t="n">
        <v>0.152244411268802</v>
      </c>
      <c r="AW15" s="19" t="n">
        <v>0.39214963532276</v>
      </c>
      <c r="AX15" s="19" t="n">
        <v>0.0704036484102855</v>
      </c>
      <c r="AY15" s="19" t="n">
        <v>0.182190813044238</v>
      </c>
      <c r="AZ15" s="19" t="n">
        <v>0.120749355696388</v>
      </c>
      <c r="BA15" s="19" t="n">
        <v>0</v>
      </c>
      <c r="BB15" s="19"/>
      <c r="BC15" s="19" t="n">
        <v>0.344211293838959</v>
      </c>
      <c r="BD15" s="19" t="n">
        <v>0.0790092198407408</v>
      </c>
      <c r="BE15" s="19" t="n">
        <v>0.16296718954399</v>
      </c>
      <c r="BF15" s="19" t="n">
        <v>0.210226911596362</v>
      </c>
      <c r="BG15" s="19" t="n">
        <v>0.17355583248641</v>
      </c>
    </row>
    <row r="16">
      <c r="B16" s="20" t="s">
        <v>100</v>
      </c>
      <c r="C16" s="21" t="n">
        <v>0.110490928713797</v>
      </c>
      <c r="D16" s="21" t="n">
        <v>0.0476967569339959</v>
      </c>
      <c r="E16" s="21" t="n">
        <v>0.176905054180127</v>
      </c>
      <c r="F16" s="21"/>
      <c r="G16" s="21" t="n">
        <v>0</v>
      </c>
      <c r="H16" s="21" t="n">
        <v>0.065058241886925</v>
      </c>
      <c r="I16" s="21" t="n">
        <v>0.128934548108029</v>
      </c>
      <c r="J16" s="21" t="n">
        <v>0.158394956340231</v>
      </c>
      <c r="K16" s="21" t="n">
        <v>0.0854042798568944</v>
      </c>
      <c r="L16" s="21" t="n">
        <v>0.187420834452153</v>
      </c>
      <c r="M16" s="21"/>
      <c r="N16" s="21" t="n">
        <v>0.0445306721502736</v>
      </c>
      <c r="O16" s="21" t="n">
        <v>0.190231101736285</v>
      </c>
      <c r="P16" s="21" t="n">
        <v>0.0626860205457562</v>
      </c>
      <c r="Q16" s="21" t="n">
        <v>0.181908797974687</v>
      </c>
      <c r="R16" s="21"/>
      <c r="S16" s="21" t="n">
        <v>0.0826414660532219</v>
      </c>
      <c r="T16" s="21" t="n">
        <v>0.0931530213524036</v>
      </c>
      <c r="U16" s="21" t="n">
        <v>0.250996702789728</v>
      </c>
      <c r="V16" s="21" t="n">
        <v>0.176584604592581</v>
      </c>
      <c r="W16" s="21" t="n">
        <v>0</v>
      </c>
      <c r="X16" s="21" t="n">
        <v>0</v>
      </c>
      <c r="Y16" s="21" t="n">
        <v>0</v>
      </c>
      <c r="Z16" s="21" t="n">
        <v>0</v>
      </c>
      <c r="AA16" s="21" t="n">
        <v>0.204676732395806</v>
      </c>
      <c r="AB16" s="21" t="n">
        <v>0.077030792370432</v>
      </c>
      <c r="AC16" s="21" t="n">
        <v>0.42376225917355</v>
      </c>
      <c r="AD16" s="21" t="n">
        <v>0.282675316380333</v>
      </c>
      <c r="AE16" s="21"/>
      <c r="AF16" s="21" t="n">
        <v>0.111165335433366</v>
      </c>
      <c r="AG16" s="21" t="n">
        <v>0.116006983473295</v>
      </c>
      <c r="AH16" s="21" t="n">
        <v>0.162247954436387</v>
      </c>
      <c r="AI16" s="21"/>
      <c r="AJ16" s="21" t="n">
        <v>0.101777582613033</v>
      </c>
      <c r="AK16" s="21" t="n">
        <v>0.0724839921486349</v>
      </c>
      <c r="AL16" s="21" t="n">
        <v>0</v>
      </c>
      <c r="AM16" s="21" t="s">
        <v>697</v>
      </c>
      <c r="AN16" s="21" t="n">
        <v>0.234166805742121</v>
      </c>
      <c r="AO16" s="21"/>
      <c r="AP16" s="21" t="n">
        <v>0.139195003744046</v>
      </c>
      <c r="AQ16" s="21" t="n">
        <v>0.044665324407813</v>
      </c>
      <c r="AR16" s="21" t="n">
        <v>0.149491883371406</v>
      </c>
      <c r="AS16" s="21" t="n">
        <v>0.125587030604928</v>
      </c>
      <c r="AT16" s="21" t="n">
        <v>0</v>
      </c>
      <c r="AU16" s="21"/>
      <c r="AV16" s="21" t="n">
        <v>0.0483741638741218</v>
      </c>
      <c r="AW16" s="21" t="n">
        <v>0.0882312636208263</v>
      </c>
      <c r="AX16" s="21" t="n">
        <v>0.0823011697344876</v>
      </c>
      <c r="AY16" s="21" t="n">
        <v>0.103216846699839</v>
      </c>
      <c r="AZ16" s="21" t="n">
        <v>0</v>
      </c>
      <c r="BA16" s="21" t="n">
        <v>0.372501808908013</v>
      </c>
      <c r="BB16" s="21"/>
      <c r="BC16" s="21" t="n">
        <v>0.0586240939158856</v>
      </c>
      <c r="BD16" s="21" t="n">
        <v>0.138451244583414</v>
      </c>
      <c r="BE16" s="21" t="n">
        <v>0.13748621523341</v>
      </c>
      <c r="BF16" s="21" t="n">
        <v>0.096693382854382</v>
      </c>
      <c r="BG16" s="21" t="n">
        <v>0</v>
      </c>
    </row>
    <row r="17">
      <c r="B17" s="18" t="s">
        <v>763</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129</v>
      </c>
      <c r="D7" s="11" t="n">
        <v>68</v>
      </c>
      <c r="E7" s="11" t="n">
        <v>61</v>
      </c>
      <c r="F7" s="11"/>
      <c r="G7" s="11" t="n">
        <v>24</v>
      </c>
      <c r="H7" s="11" t="n">
        <v>19</v>
      </c>
      <c r="I7" s="11" t="n">
        <v>23</v>
      </c>
      <c r="J7" s="11" t="n">
        <v>20</v>
      </c>
      <c r="K7" s="11" t="n">
        <v>12</v>
      </c>
      <c r="L7" s="11" t="n">
        <v>31</v>
      </c>
      <c r="M7" s="11"/>
      <c r="N7" s="11" t="n">
        <v>44</v>
      </c>
      <c r="O7" s="11" t="n">
        <v>23</v>
      </c>
      <c r="P7" s="11" t="n">
        <v>30</v>
      </c>
      <c r="Q7" s="11" t="n">
        <v>32</v>
      </c>
      <c r="R7" s="11"/>
      <c r="S7" s="11" t="n">
        <v>23</v>
      </c>
      <c r="T7" s="11" t="n">
        <v>22</v>
      </c>
      <c r="U7" s="11" t="n">
        <v>4</v>
      </c>
      <c r="V7" s="11" t="n">
        <v>12</v>
      </c>
      <c r="W7" s="11" t="n">
        <v>9</v>
      </c>
      <c r="X7" s="11" t="n">
        <v>6</v>
      </c>
      <c r="Y7" s="11" t="n">
        <v>10</v>
      </c>
      <c r="Z7" s="11" t="n">
        <v>6</v>
      </c>
      <c r="AA7" s="11" t="n">
        <v>17</v>
      </c>
      <c r="AB7" s="11" t="n">
        <v>11</v>
      </c>
      <c r="AC7" s="11" t="n">
        <v>5</v>
      </c>
      <c r="AD7" s="11" t="n">
        <v>4</v>
      </c>
      <c r="AE7" s="11"/>
      <c r="AF7" s="11" t="n">
        <v>43</v>
      </c>
      <c r="AG7" s="11" t="n">
        <v>52</v>
      </c>
      <c r="AH7" s="11" t="n">
        <v>21</v>
      </c>
      <c r="AI7" s="11"/>
      <c r="AJ7" s="11" t="n">
        <v>41</v>
      </c>
      <c r="AK7" s="11" t="n">
        <v>41</v>
      </c>
      <c r="AL7" s="11" t="n">
        <v>10</v>
      </c>
      <c r="AM7" s="11" t="s">
        <v>696</v>
      </c>
      <c r="AN7" s="11" t="n">
        <v>13</v>
      </c>
      <c r="AO7" s="11"/>
      <c r="AP7" s="11" t="n">
        <v>23</v>
      </c>
      <c r="AQ7" s="11" t="n">
        <v>49</v>
      </c>
      <c r="AR7" s="11" t="n">
        <v>13</v>
      </c>
      <c r="AS7" s="11" t="n">
        <v>16</v>
      </c>
      <c r="AT7" s="11" t="n">
        <v>3</v>
      </c>
      <c r="AU7" s="11"/>
      <c r="AV7" s="11" t="n">
        <v>43</v>
      </c>
      <c r="AW7" s="11" t="n">
        <v>22</v>
      </c>
      <c r="AX7" s="11" t="n">
        <v>12</v>
      </c>
      <c r="AY7" s="11" t="n">
        <v>20</v>
      </c>
      <c r="AZ7" s="11" t="n">
        <v>7</v>
      </c>
      <c r="BA7" s="11" t="n">
        <v>14</v>
      </c>
      <c r="BB7" s="11"/>
      <c r="BC7" s="11" t="n">
        <v>27</v>
      </c>
      <c r="BD7" s="11" t="n">
        <v>31</v>
      </c>
      <c r="BE7" s="11" t="n">
        <v>34</v>
      </c>
      <c r="BF7" s="11" t="n">
        <v>19</v>
      </c>
      <c r="BG7" s="11" t="n">
        <v>5</v>
      </c>
    </row>
    <row r="8" ht="30" customHeight="1">
      <c r="B8" s="12" t="s">
        <v>20</v>
      </c>
      <c r="C8" s="12" t="n">
        <v>126</v>
      </c>
      <c r="D8" s="12" t="n">
        <v>65</v>
      </c>
      <c r="E8" s="12" t="n">
        <v>61</v>
      </c>
      <c r="F8" s="12"/>
      <c r="G8" s="12" t="n">
        <v>22</v>
      </c>
      <c r="H8" s="12" t="n">
        <v>19</v>
      </c>
      <c r="I8" s="12" t="n">
        <v>24</v>
      </c>
      <c r="J8" s="12" t="n">
        <v>19</v>
      </c>
      <c r="K8" s="12" t="n">
        <v>12</v>
      </c>
      <c r="L8" s="12" t="n">
        <v>30</v>
      </c>
      <c r="M8" s="12"/>
      <c r="N8" s="12" t="n">
        <v>42</v>
      </c>
      <c r="O8" s="12" t="n">
        <v>26</v>
      </c>
      <c r="P8" s="12" t="n">
        <v>29</v>
      </c>
      <c r="Q8" s="12" t="n">
        <v>30</v>
      </c>
      <c r="R8" s="12"/>
      <c r="S8" s="12" t="n">
        <v>22</v>
      </c>
      <c r="T8" s="12" t="n">
        <v>22</v>
      </c>
      <c r="U8" s="12" t="n">
        <v>4</v>
      </c>
      <c r="V8" s="12" t="n">
        <v>15</v>
      </c>
      <c r="W8" s="12" t="n">
        <v>9</v>
      </c>
      <c r="X8" s="12" t="n">
        <v>7</v>
      </c>
      <c r="Y8" s="12" t="n">
        <v>9</v>
      </c>
      <c r="Z8" s="12" t="n">
        <v>5</v>
      </c>
      <c r="AA8" s="12" t="n">
        <v>15</v>
      </c>
      <c r="AB8" s="12" t="n">
        <v>11</v>
      </c>
      <c r="AC8" s="12" t="n">
        <v>4</v>
      </c>
      <c r="AD8" s="12" t="n">
        <v>4</v>
      </c>
      <c r="AE8" s="12"/>
      <c r="AF8" s="12" t="n">
        <v>43</v>
      </c>
      <c r="AG8" s="12" t="n">
        <v>50</v>
      </c>
      <c r="AH8" s="12" t="n">
        <v>21</v>
      </c>
      <c r="AI8" s="12"/>
      <c r="AJ8" s="12" t="n">
        <v>41</v>
      </c>
      <c r="AK8" s="12" t="n">
        <v>40</v>
      </c>
      <c r="AL8" s="12" t="n">
        <v>10</v>
      </c>
      <c r="AM8" s="12" t="s">
        <v>696</v>
      </c>
      <c r="AN8" s="12" t="n">
        <v>14</v>
      </c>
      <c r="AO8" s="12"/>
      <c r="AP8" s="12" t="n">
        <v>23</v>
      </c>
      <c r="AQ8" s="12" t="n">
        <v>46</v>
      </c>
      <c r="AR8" s="12" t="n">
        <v>13</v>
      </c>
      <c r="AS8" s="12" t="n">
        <v>16</v>
      </c>
      <c r="AT8" s="12" t="n">
        <v>3</v>
      </c>
      <c r="AU8" s="12"/>
      <c r="AV8" s="12" t="n">
        <v>43</v>
      </c>
      <c r="AW8" s="12" t="n">
        <v>22</v>
      </c>
      <c r="AX8" s="12" t="n">
        <v>11</v>
      </c>
      <c r="AY8" s="12" t="n">
        <v>19</v>
      </c>
      <c r="AZ8" s="12" t="n">
        <v>7</v>
      </c>
      <c r="BA8" s="12" t="n">
        <v>14</v>
      </c>
      <c r="BB8" s="12"/>
      <c r="BC8" s="12" t="n">
        <v>27</v>
      </c>
      <c r="BD8" s="12" t="n">
        <v>30</v>
      </c>
      <c r="BE8" s="12" t="n">
        <v>33</v>
      </c>
      <c r="BF8" s="12" t="n">
        <v>19</v>
      </c>
      <c r="BG8" s="12" t="n">
        <v>5</v>
      </c>
    </row>
    <row r="9">
      <c r="B9" s="20" t="s">
        <v>725</v>
      </c>
      <c r="C9" s="19" t="n">
        <v>0.222158856943514</v>
      </c>
      <c r="D9" s="19" t="n">
        <v>0.226407459576418</v>
      </c>
      <c r="E9" s="19" t="n">
        <v>0.217665331185937</v>
      </c>
      <c r="F9" s="19"/>
      <c r="G9" s="19" t="n">
        <v>0.110066951815782</v>
      </c>
      <c r="H9" s="19" t="n">
        <v>0.146230579700554</v>
      </c>
      <c r="I9" s="19" t="n">
        <v>0.225100443024754</v>
      </c>
      <c r="J9" s="19" t="n">
        <v>0.235968926375694</v>
      </c>
      <c r="K9" s="19" t="n">
        <v>0.160018998876275</v>
      </c>
      <c r="L9" s="19" t="n">
        <v>0.369143000727057</v>
      </c>
      <c r="M9" s="19"/>
      <c r="N9" s="19" t="n">
        <v>0.215299550497474</v>
      </c>
      <c r="O9" s="19" t="n">
        <v>0.163871339084435</v>
      </c>
      <c r="P9" s="19" t="n">
        <v>0.265600067764786</v>
      </c>
      <c r="Q9" s="19" t="n">
        <v>0.239899743059513</v>
      </c>
      <c r="R9" s="19"/>
      <c r="S9" s="19" t="n">
        <v>0.168326244578602</v>
      </c>
      <c r="T9" s="19" t="n">
        <v>0.0463939566249885</v>
      </c>
      <c r="U9" s="19" t="n">
        <v>0</v>
      </c>
      <c r="V9" s="19" t="n">
        <v>0.267985710932381</v>
      </c>
      <c r="W9" s="19" t="n">
        <v>0.328351019437722</v>
      </c>
      <c r="X9" s="19" t="n">
        <v>0.464873053721053</v>
      </c>
      <c r="Y9" s="19" t="n">
        <v>0.405676182721392</v>
      </c>
      <c r="Z9" s="19" t="n">
        <v>0.314522089670487</v>
      </c>
      <c r="AA9" s="19" t="n">
        <v>0.177925605061686</v>
      </c>
      <c r="AB9" s="19" t="n">
        <v>0.184112824073912</v>
      </c>
      <c r="AC9" s="19" t="n">
        <v>0.353783111284498</v>
      </c>
      <c r="AD9" s="19" t="n">
        <v>0.467753403526419</v>
      </c>
      <c r="AE9" s="19"/>
      <c r="AF9" s="19" t="n">
        <v>0.310846794348713</v>
      </c>
      <c r="AG9" s="19" t="n">
        <v>0.250628357991779</v>
      </c>
      <c r="AH9" s="19" t="n">
        <v>0.0844525667189002</v>
      </c>
      <c r="AI9" s="19"/>
      <c r="AJ9" s="19" t="n">
        <v>0.296371796137553</v>
      </c>
      <c r="AK9" s="19" t="n">
        <v>0.187584173591445</v>
      </c>
      <c r="AL9" s="19" t="n">
        <v>0.267874962305252</v>
      </c>
      <c r="AM9" s="19" t="s">
        <v>697</v>
      </c>
      <c r="AN9" s="19" t="n">
        <v>0.251885435778231</v>
      </c>
      <c r="AO9" s="19"/>
      <c r="AP9" s="19" t="n">
        <v>0.411463922352709</v>
      </c>
      <c r="AQ9" s="19" t="n">
        <v>0.194218234800128</v>
      </c>
      <c r="AR9" s="19" t="n">
        <v>0.135598094367965</v>
      </c>
      <c r="AS9" s="19" t="n">
        <v>0.233194616921595</v>
      </c>
      <c r="AT9" s="19" t="n">
        <v>0</v>
      </c>
      <c r="AU9" s="19"/>
      <c r="AV9" s="19" t="n">
        <v>0.143357978230307</v>
      </c>
      <c r="AW9" s="19" t="n">
        <v>0.477356725971491</v>
      </c>
      <c r="AX9" s="19" t="n">
        <v>0.158865833143067</v>
      </c>
      <c r="AY9" s="19" t="n">
        <v>0.236583780832393</v>
      </c>
      <c r="AZ9" s="19" t="n">
        <v>0.249313711716311</v>
      </c>
      <c r="BA9" s="19" t="n">
        <v>0.124940502194576</v>
      </c>
      <c r="BB9" s="19"/>
      <c r="BC9" s="19" t="n">
        <v>0.307573264123148</v>
      </c>
      <c r="BD9" s="19" t="n">
        <v>0.0940181531453726</v>
      </c>
      <c r="BE9" s="19" t="n">
        <v>0.229448405399844</v>
      </c>
      <c r="BF9" s="19" t="n">
        <v>0.152166408178302</v>
      </c>
      <c r="BG9" s="19" t="n">
        <v>0.391628737251123</v>
      </c>
    </row>
    <row r="10">
      <c r="B10" s="20" t="s">
        <v>689</v>
      </c>
      <c r="C10" s="19" t="n">
        <v>0.11924809444904</v>
      </c>
      <c r="D10" s="19" t="n">
        <v>0.128625769425661</v>
      </c>
      <c r="E10" s="19" t="n">
        <v>0.10932981597148</v>
      </c>
      <c r="F10" s="19"/>
      <c r="G10" s="19" t="n">
        <v>0.128930790049048</v>
      </c>
      <c r="H10" s="19" t="n">
        <v>0.113264251824508</v>
      </c>
      <c r="I10" s="19" t="n">
        <v>0.054806519976006</v>
      </c>
      <c r="J10" s="19" t="n">
        <v>0.0926811730606407</v>
      </c>
      <c r="K10" s="19" t="n">
        <v>0.344474084834127</v>
      </c>
      <c r="L10" s="19" t="n">
        <v>0.0947484815152525</v>
      </c>
      <c r="M10" s="19"/>
      <c r="N10" s="19" t="n">
        <v>0.036792585402363</v>
      </c>
      <c r="O10" s="19" t="n">
        <v>0.176138453563186</v>
      </c>
      <c r="P10" s="19" t="n">
        <v>0.100923217835155</v>
      </c>
      <c r="Q10" s="19" t="n">
        <v>0.205150613496302</v>
      </c>
      <c r="R10" s="19"/>
      <c r="S10" s="19" t="n">
        <v>0.0485314023686379</v>
      </c>
      <c r="T10" s="19" t="n">
        <v>0.133654100842403</v>
      </c>
      <c r="U10" s="19" t="n">
        <v>1</v>
      </c>
      <c r="V10" s="19" t="n">
        <v>0.169250521443539</v>
      </c>
      <c r="W10" s="19" t="n">
        <v>0.132843887698124</v>
      </c>
      <c r="X10" s="19" t="n">
        <v>0</v>
      </c>
      <c r="Y10" s="19" t="n">
        <v>0.192236823826557</v>
      </c>
      <c r="Z10" s="19" t="n">
        <v>0</v>
      </c>
      <c r="AA10" s="19" t="n">
        <v>0</v>
      </c>
      <c r="AB10" s="19" t="n">
        <v>0.0920259574065721</v>
      </c>
      <c r="AC10" s="19" t="n">
        <v>0</v>
      </c>
      <c r="AD10" s="19" t="n">
        <v>0.249571280093248</v>
      </c>
      <c r="AE10" s="19"/>
      <c r="AF10" s="19" t="n">
        <v>0.164141040804662</v>
      </c>
      <c r="AG10" s="19" t="n">
        <v>0.0779933635706767</v>
      </c>
      <c r="AH10" s="19" t="n">
        <v>0.112195518055438</v>
      </c>
      <c r="AI10" s="19"/>
      <c r="AJ10" s="19" t="n">
        <v>0.151647358379709</v>
      </c>
      <c r="AK10" s="19" t="n">
        <v>0.0730014363341332</v>
      </c>
      <c r="AL10" s="19" t="n">
        <v>0</v>
      </c>
      <c r="AM10" s="19" t="s">
        <v>697</v>
      </c>
      <c r="AN10" s="19" t="n">
        <v>0.0780586699624674</v>
      </c>
      <c r="AO10" s="19"/>
      <c r="AP10" s="19" t="n">
        <v>0.138772981706888</v>
      </c>
      <c r="AQ10" s="19" t="n">
        <v>0.0626743117985614</v>
      </c>
      <c r="AR10" s="19" t="n">
        <v>0.161328400094145</v>
      </c>
      <c r="AS10" s="19" t="n">
        <v>0.252110096969166</v>
      </c>
      <c r="AT10" s="19" t="n">
        <v>0</v>
      </c>
      <c r="AU10" s="19"/>
      <c r="AV10" s="19" t="n">
        <v>0.0678785494080298</v>
      </c>
      <c r="AW10" s="19" t="n">
        <v>0.0857960511480104</v>
      </c>
      <c r="AX10" s="19" t="n">
        <v>0.0823011697344876</v>
      </c>
      <c r="AY10" s="19" t="n">
        <v>0.207202997833494</v>
      </c>
      <c r="AZ10" s="19" t="n">
        <v>0.164523624997252</v>
      </c>
      <c r="BA10" s="19" t="n">
        <v>0.172408835404767</v>
      </c>
      <c r="BB10" s="19"/>
      <c r="BC10" s="19" t="n">
        <v>0.262984210320481</v>
      </c>
      <c r="BD10" s="19" t="n">
        <v>0.137440885101652</v>
      </c>
      <c r="BE10" s="19" t="n">
        <v>0.0596317232680933</v>
      </c>
      <c r="BF10" s="19" t="n">
        <v>0.0460873679827634</v>
      </c>
      <c r="BG10" s="19" t="n">
        <v>0</v>
      </c>
    </row>
    <row r="11">
      <c r="B11" s="20" t="s">
        <v>690</v>
      </c>
      <c r="C11" s="19" t="n">
        <v>0.186193043872368</v>
      </c>
      <c r="D11" s="19" t="n">
        <v>0.185853098284357</v>
      </c>
      <c r="E11" s="19" t="n">
        <v>0.18655258661804</v>
      </c>
      <c r="F11" s="19"/>
      <c r="G11" s="19" t="n">
        <v>0.192187690471004</v>
      </c>
      <c r="H11" s="19" t="n">
        <v>0.185173275255649</v>
      </c>
      <c r="I11" s="19" t="n">
        <v>0.339904447950999</v>
      </c>
      <c r="J11" s="19" t="n">
        <v>0.213535152153581</v>
      </c>
      <c r="K11" s="19" t="n">
        <v>0.070068629499324</v>
      </c>
      <c r="L11" s="19" t="n">
        <v>0.0878528987245797</v>
      </c>
      <c r="M11" s="19"/>
      <c r="N11" s="19" t="n">
        <v>0.334911362113399</v>
      </c>
      <c r="O11" s="19" t="n">
        <v>0.0443818297897263</v>
      </c>
      <c r="P11" s="19" t="n">
        <v>0.166042748091927</v>
      </c>
      <c r="Q11" s="19" t="n">
        <v>0.116537501444381</v>
      </c>
      <c r="R11" s="19"/>
      <c r="S11" s="19" t="n">
        <v>0.35342460879528</v>
      </c>
      <c r="T11" s="19" t="n">
        <v>0.257429618403263</v>
      </c>
      <c r="U11" s="19" t="n">
        <v>0</v>
      </c>
      <c r="V11" s="19" t="n">
        <v>0.0741164937809771</v>
      </c>
      <c r="W11" s="19" t="n">
        <v>0.195455478008874</v>
      </c>
      <c r="X11" s="19" t="n">
        <v>0</v>
      </c>
      <c r="Y11" s="19" t="n">
        <v>0.107605289869925</v>
      </c>
      <c r="Z11" s="19" t="n">
        <v>0</v>
      </c>
      <c r="AA11" s="19" t="n">
        <v>0.22604501938149</v>
      </c>
      <c r="AB11" s="19" t="n">
        <v>0.182897870932414</v>
      </c>
      <c r="AC11" s="19" t="n">
        <v>0.216549962155415</v>
      </c>
      <c r="AD11" s="19" t="n">
        <v>0</v>
      </c>
      <c r="AE11" s="19"/>
      <c r="AF11" s="19" t="n">
        <v>0.177763063254356</v>
      </c>
      <c r="AG11" s="19" t="n">
        <v>0.210277140095064</v>
      </c>
      <c r="AH11" s="19" t="n">
        <v>0.141202919734371</v>
      </c>
      <c r="AI11" s="19"/>
      <c r="AJ11" s="19" t="n">
        <v>0.117284932219929</v>
      </c>
      <c r="AK11" s="19" t="n">
        <v>0.279915843042602</v>
      </c>
      <c r="AL11" s="19" t="n">
        <v>0.0736588275622351</v>
      </c>
      <c r="AM11" s="19" t="s">
        <v>697</v>
      </c>
      <c r="AN11" s="19" t="n">
        <v>0</v>
      </c>
      <c r="AO11" s="19"/>
      <c r="AP11" s="19" t="n">
        <v>0.128522617481708</v>
      </c>
      <c r="AQ11" s="19" t="n">
        <v>0.271708355917052</v>
      </c>
      <c r="AR11" s="19" t="n">
        <v>0.219629786987465</v>
      </c>
      <c r="AS11" s="19" t="n">
        <v>0</v>
      </c>
      <c r="AT11" s="19" t="n">
        <v>0.673449634274298</v>
      </c>
      <c r="AU11" s="19"/>
      <c r="AV11" s="19" t="n">
        <v>0.286486680472529</v>
      </c>
      <c r="AW11" s="19" t="n">
        <v>0.0924421040345318</v>
      </c>
      <c r="AX11" s="19" t="n">
        <v>0.28949989291314</v>
      </c>
      <c r="AY11" s="19" t="n">
        <v>0.0487736088800981</v>
      </c>
      <c r="AZ11" s="19" t="n">
        <v>0.294504614665903</v>
      </c>
      <c r="BA11" s="19" t="n">
        <v>0.135471689071822</v>
      </c>
      <c r="BB11" s="19"/>
      <c r="BC11" s="19" t="n">
        <v>0.114722759277893</v>
      </c>
      <c r="BD11" s="19" t="n">
        <v>0.231195029051425</v>
      </c>
      <c r="BE11" s="19" t="n">
        <v>0.141864073846003</v>
      </c>
      <c r="BF11" s="19" t="n">
        <v>0.370691948177641</v>
      </c>
      <c r="BG11" s="19" t="n">
        <v>0.130135403294524</v>
      </c>
    </row>
    <row r="12">
      <c r="B12" s="20" t="s">
        <v>691</v>
      </c>
      <c r="C12" s="19" t="n">
        <v>0.136293917362407</v>
      </c>
      <c r="D12" s="19" t="n">
        <v>0.172327192525975</v>
      </c>
      <c r="E12" s="19" t="n">
        <v>0.0981833986654186</v>
      </c>
      <c r="F12" s="19"/>
      <c r="G12" s="19" t="n">
        <v>0.319801512336627</v>
      </c>
      <c r="H12" s="19" t="n">
        <v>0</v>
      </c>
      <c r="I12" s="19" t="n">
        <v>0.127383812186609</v>
      </c>
      <c r="J12" s="19" t="n">
        <v>0.104712715873531</v>
      </c>
      <c r="K12" s="19" t="n">
        <v>0.0795956932861628</v>
      </c>
      <c r="L12" s="19" t="n">
        <v>0.137216924965574</v>
      </c>
      <c r="M12" s="19"/>
      <c r="N12" s="19" t="n">
        <v>0.112125791009442</v>
      </c>
      <c r="O12" s="19" t="n">
        <v>0.224811449190891</v>
      </c>
      <c r="P12" s="19" t="n">
        <v>0.133646257908942</v>
      </c>
      <c r="Q12" s="19" t="n">
        <v>0.0970620828620988</v>
      </c>
      <c r="R12" s="19"/>
      <c r="S12" s="19" t="n">
        <v>0.0824301879639429</v>
      </c>
      <c r="T12" s="19" t="n">
        <v>0.0453528676290243</v>
      </c>
      <c r="U12" s="19" t="n">
        <v>0</v>
      </c>
      <c r="V12" s="19" t="n">
        <v>0.256867187959763</v>
      </c>
      <c r="W12" s="19" t="n">
        <v>0.110865633595574</v>
      </c>
      <c r="X12" s="19" t="n">
        <v>0.342447264382895</v>
      </c>
      <c r="Y12" s="19" t="n">
        <v>0.0978909018527653</v>
      </c>
      <c r="Z12" s="19" t="n">
        <v>0.337345428914778</v>
      </c>
      <c r="AA12" s="19" t="n">
        <v>0.294350915237239</v>
      </c>
      <c r="AB12" s="19" t="n">
        <v>0</v>
      </c>
      <c r="AC12" s="19" t="n">
        <v>0</v>
      </c>
      <c r="AD12" s="19" t="n">
        <v>0</v>
      </c>
      <c r="AE12" s="19"/>
      <c r="AF12" s="19" t="n">
        <v>0.0892897709162264</v>
      </c>
      <c r="AG12" s="19" t="n">
        <v>0.134421556417768</v>
      </c>
      <c r="AH12" s="19" t="n">
        <v>0.147607703331279</v>
      </c>
      <c r="AI12" s="19"/>
      <c r="AJ12" s="19" t="n">
        <v>0.0729775652915931</v>
      </c>
      <c r="AK12" s="19" t="n">
        <v>0.0928613326769168</v>
      </c>
      <c r="AL12" s="19" t="n">
        <v>0.559061841434754</v>
      </c>
      <c r="AM12" s="19" t="s">
        <v>697</v>
      </c>
      <c r="AN12" s="19" t="n">
        <v>0.159697551750456</v>
      </c>
      <c r="AO12" s="19"/>
      <c r="AP12" s="19" t="n">
        <v>0.107534141798964</v>
      </c>
      <c r="AQ12" s="19" t="n">
        <v>0.112447089079317</v>
      </c>
      <c r="AR12" s="19" t="n">
        <v>0.34139926424336</v>
      </c>
      <c r="AS12" s="19" t="n">
        <v>0.0616063288175514</v>
      </c>
      <c r="AT12" s="19" t="n">
        <v>0</v>
      </c>
      <c r="AU12" s="19"/>
      <c r="AV12" s="19" t="n">
        <v>0.128728032448256</v>
      </c>
      <c r="AW12" s="19" t="n">
        <v>0.0270718890598372</v>
      </c>
      <c r="AX12" s="19" t="n">
        <v>0.395474270656873</v>
      </c>
      <c r="AY12" s="19" t="n">
        <v>0.0991659795525698</v>
      </c>
      <c r="AZ12" s="19" t="n">
        <v>0</v>
      </c>
      <c r="BA12" s="19" t="n">
        <v>0.277840868651138</v>
      </c>
      <c r="BB12" s="19"/>
      <c r="BC12" s="19" t="n">
        <v>0.107541406089326</v>
      </c>
      <c r="BD12" s="19" t="n">
        <v>0.14365271203337</v>
      </c>
      <c r="BE12" s="19" t="n">
        <v>0.11604265476732</v>
      </c>
      <c r="BF12" s="19" t="n">
        <v>0.177911893058788</v>
      </c>
      <c r="BG12" s="19" t="n">
        <v>0</v>
      </c>
    </row>
    <row r="13">
      <c r="B13" s="20" t="s">
        <v>692</v>
      </c>
      <c r="C13" s="19" t="n">
        <v>0.13284154920364</v>
      </c>
      <c r="D13" s="19" t="n">
        <v>0.123601527693912</v>
      </c>
      <c r="E13" s="19" t="n">
        <v>0.142614238777612</v>
      </c>
      <c r="F13" s="19"/>
      <c r="G13" s="19" t="n">
        <v>0.249013055327538</v>
      </c>
      <c r="H13" s="19" t="n">
        <v>0.179272154381473</v>
      </c>
      <c r="I13" s="19" t="n">
        <v>0.0908205814236309</v>
      </c>
      <c r="J13" s="19" t="n">
        <v>0.142133234950256</v>
      </c>
      <c r="K13" s="19" t="n">
        <v>0</v>
      </c>
      <c r="L13" s="19" t="n">
        <v>0.0963026356265282</v>
      </c>
      <c r="M13" s="19"/>
      <c r="N13" s="19" t="n">
        <v>0.0814070305064635</v>
      </c>
      <c r="O13" s="19" t="n">
        <v>0.208262013895289</v>
      </c>
      <c r="P13" s="19" t="n">
        <v>0.204984766218631</v>
      </c>
      <c r="Q13" s="19" t="n">
        <v>0.0710751348653771</v>
      </c>
      <c r="R13" s="19"/>
      <c r="S13" s="19" t="n">
        <v>0.121562963395305</v>
      </c>
      <c r="T13" s="19" t="n">
        <v>0.222312339277288</v>
      </c>
      <c r="U13" s="19" t="n">
        <v>0</v>
      </c>
      <c r="V13" s="19" t="n">
        <v>0.0761668963065856</v>
      </c>
      <c r="W13" s="19" t="n">
        <v>0.232483981259706</v>
      </c>
      <c r="X13" s="19" t="n">
        <v>0</v>
      </c>
      <c r="Y13" s="19" t="n">
        <v>0.110386581857165</v>
      </c>
      <c r="Z13" s="19" t="n">
        <v>0.19093613666623</v>
      </c>
      <c r="AA13" s="19" t="n">
        <v>0</v>
      </c>
      <c r="AB13" s="19" t="n">
        <v>0.297606742334388</v>
      </c>
      <c r="AC13" s="19" t="n">
        <v>0.222454629541953</v>
      </c>
      <c r="AD13" s="19" t="n">
        <v>0</v>
      </c>
      <c r="AE13" s="19"/>
      <c r="AF13" s="19" t="n">
        <v>0.0882022671757731</v>
      </c>
      <c r="AG13" s="19" t="n">
        <v>0.0945463730172837</v>
      </c>
      <c r="AH13" s="19" t="n">
        <v>0.190249929564418</v>
      </c>
      <c r="AI13" s="19"/>
      <c r="AJ13" s="19" t="n">
        <v>0.163715706406247</v>
      </c>
      <c r="AK13" s="19" t="n">
        <v>0.124260709091121</v>
      </c>
      <c r="AL13" s="19" t="n">
        <v>0</v>
      </c>
      <c r="AM13" s="19" t="s">
        <v>697</v>
      </c>
      <c r="AN13" s="19" t="n">
        <v>0.142860980681173</v>
      </c>
      <c r="AO13" s="19"/>
      <c r="AP13" s="19" t="n">
        <v>0.113034844023965</v>
      </c>
      <c r="AQ13" s="19" t="n">
        <v>0.195712965603293</v>
      </c>
      <c r="AR13" s="19" t="n">
        <v>0.0651547642494795</v>
      </c>
      <c r="AS13" s="19" t="n">
        <v>0.0715150016246193</v>
      </c>
      <c r="AT13" s="19" t="n">
        <v>0.326550365725702</v>
      </c>
      <c r="AU13" s="19"/>
      <c r="AV13" s="19" t="n">
        <v>0.118261299490798</v>
      </c>
      <c r="AW13" s="19" t="n">
        <v>0.121121201243917</v>
      </c>
      <c r="AX13" s="19" t="n">
        <v>0.0738588335524315</v>
      </c>
      <c r="AY13" s="19" t="n">
        <v>0.160670919859166</v>
      </c>
      <c r="AZ13" s="19" t="n">
        <v>0.291658048620534</v>
      </c>
      <c r="BA13" s="19" t="n">
        <v>0.139604313432998</v>
      </c>
      <c r="BB13" s="19"/>
      <c r="BC13" s="19" t="n">
        <v>0.111763993311037</v>
      </c>
      <c r="BD13" s="19" t="n">
        <v>0.134461742358415</v>
      </c>
      <c r="BE13" s="19" t="n">
        <v>0.20141615666741</v>
      </c>
      <c r="BF13" s="19" t="n">
        <v>0.0522255502626749</v>
      </c>
      <c r="BG13" s="19" t="n">
        <v>0.222601831937518</v>
      </c>
    </row>
    <row r="14">
      <c r="B14" s="20" t="s">
        <v>598</v>
      </c>
      <c r="C14" s="19" t="n">
        <v>0.064856408337043</v>
      </c>
      <c r="D14" s="19" t="n">
        <v>0.0492665339534123</v>
      </c>
      <c r="E14" s="19" t="n">
        <v>0.0813450066252652</v>
      </c>
      <c r="F14" s="19"/>
      <c r="G14" s="19" t="n">
        <v>0</v>
      </c>
      <c r="H14" s="19" t="n">
        <v>0.11712893435409</v>
      </c>
      <c r="I14" s="19" t="n">
        <v>0.128812108341602</v>
      </c>
      <c r="J14" s="19" t="n">
        <v>0.0525738412460654</v>
      </c>
      <c r="K14" s="19" t="n">
        <v>0.0757238848064306</v>
      </c>
      <c r="L14" s="19" t="n">
        <v>0.0317416504535848</v>
      </c>
      <c r="M14" s="19"/>
      <c r="N14" s="19" t="n">
        <v>0.128081157162706</v>
      </c>
      <c r="O14" s="19" t="n">
        <v>0</v>
      </c>
      <c r="P14" s="19" t="n">
        <v>0</v>
      </c>
      <c r="Q14" s="19" t="n">
        <v>0.0937388012935552</v>
      </c>
      <c r="R14" s="19"/>
      <c r="S14" s="19" t="n">
        <v>0.0940528802205174</v>
      </c>
      <c r="T14" s="19" t="n">
        <v>0.150561978061578</v>
      </c>
      <c r="U14" s="19" t="n">
        <v>0</v>
      </c>
      <c r="V14" s="19" t="n">
        <v>0.0683616309714598</v>
      </c>
      <c r="W14" s="19" t="n">
        <v>0</v>
      </c>
      <c r="X14" s="19" t="n">
        <v>0</v>
      </c>
      <c r="Y14" s="19" t="n">
        <v>0</v>
      </c>
      <c r="Z14" s="19" t="n">
        <v>0</v>
      </c>
      <c r="AA14" s="19" t="n">
        <v>0.0577120610433785</v>
      </c>
      <c r="AB14" s="19" t="n">
        <v>0.089707278327586</v>
      </c>
      <c r="AC14" s="19" t="n">
        <v>0</v>
      </c>
      <c r="AD14" s="19" t="n">
        <v>0</v>
      </c>
      <c r="AE14" s="19"/>
      <c r="AF14" s="19" t="n">
        <v>0.0294369871270415</v>
      </c>
      <c r="AG14" s="19" t="n">
        <v>0.0630711889880768</v>
      </c>
      <c r="AH14" s="19" t="n">
        <v>0.178781128396218</v>
      </c>
      <c r="AI14" s="19"/>
      <c r="AJ14" s="19" t="n">
        <v>0.0550627789669073</v>
      </c>
      <c r="AK14" s="19" t="n">
        <v>0.0553544318206587</v>
      </c>
      <c r="AL14" s="19" t="n">
        <v>0.0994043686977588</v>
      </c>
      <c r="AM14" s="19" t="s">
        <v>697</v>
      </c>
      <c r="AN14" s="19" t="n">
        <v>0.202379144417513</v>
      </c>
      <c r="AO14" s="19"/>
      <c r="AP14" s="19" t="n">
        <v>0</v>
      </c>
      <c r="AQ14" s="19" t="n">
        <v>0.0677469907832199</v>
      </c>
      <c r="AR14" s="19" t="n">
        <v>0</v>
      </c>
      <c r="AS14" s="19" t="n">
        <v>0.080308314495795</v>
      </c>
      <c r="AT14" s="19" t="n">
        <v>0</v>
      </c>
      <c r="AU14" s="19"/>
      <c r="AV14" s="19" t="n">
        <v>0.126492805369766</v>
      </c>
      <c r="AW14" s="19" t="n">
        <v>0.0457815861156708</v>
      </c>
      <c r="AX14" s="19" t="n">
        <v>0</v>
      </c>
      <c r="AY14" s="19" t="n">
        <v>0</v>
      </c>
      <c r="AZ14" s="19" t="n">
        <v>0</v>
      </c>
      <c r="BA14" s="19" t="n">
        <v>0</v>
      </c>
      <c r="BB14" s="19"/>
      <c r="BC14" s="19" t="n">
        <v>0.0367902729622296</v>
      </c>
      <c r="BD14" s="19" t="n">
        <v>0.0296900437028983</v>
      </c>
      <c r="BE14" s="19" t="n">
        <v>0.0939625681330835</v>
      </c>
      <c r="BF14" s="19" t="n">
        <v>0.104062447067726</v>
      </c>
      <c r="BG14" s="19" t="n">
        <v>0.255634027516834</v>
      </c>
    </row>
    <row r="15">
      <c r="B15" s="20" t="s">
        <v>726</v>
      </c>
      <c r="C15" s="19" t="n">
        <v>0.0360978920741375</v>
      </c>
      <c r="D15" s="19" t="n">
        <v>0.0535508504709993</v>
      </c>
      <c r="E15" s="19" t="n">
        <v>0.0176388068457748</v>
      </c>
      <c r="F15" s="19"/>
      <c r="G15" s="19" t="n">
        <v>0</v>
      </c>
      <c r="H15" s="19" t="n">
        <v>0.193872562596801</v>
      </c>
      <c r="I15" s="19" t="n">
        <v>0</v>
      </c>
      <c r="J15" s="19" t="n">
        <v>0</v>
      </c>
      <c r="K15" s="19" t="n">
        <v>0</v>
      </c>
      <c r="L15" s="19" t="n">
        <v>0.0271103837664108</v>
      </c>
      <c r="M15" s="19"/>
      <c r="N15" s="19" t="n">
        <v>0.0368794093385717</v>
      </c>
      <c r="O15" s="19" t="n">
        <v>0.0435406292810377</v>
      </c>
      <c r="P15" s="19" t="n">
        <v>0.0375715595152721</v>
      </c>
      <c r="Q15" s="19" t="n">
        <v>0.027160638419183</v>
      </c>
      <c r="R15" s="19"/>
      <c r="S15" s="19" t="n">
        <v>0.0919598126155105</v>
      </c>
      <c r="T15" s="19" t="n">
        <v>0.0511421178090519</v>
      </c>
      <c r="U15" s="19" t="n">
        <v>0</v>
      </c>
      <c r="V15" s="19" t="n">
        <v>0</v>
      </c>
      <c r="W15" s="19" t="n">
        <v>0</v>
      </c>
      <c r="X15" s="19" t="n">
        <v>0</v>
      </c>
      <c r="Y15" s="19" t="n">
        <v>0</v>
      </c>
      <c r="Z15" s="19" t="n">
        <v>0</v>
      </c>
      <c r="AA15" s="19" t="n">
        <v>0.0392896668804009</v>
      </c>
      <c r="AB15" s="19" t="n">
        <v>0.0766185345546966</v>
      </c>
      <c r="AC15" s="19" t="n">
        <v>0</v>
      </c>
      <c r="AD15" s="19" t="n">
        <v>0</v>
      </c>
      <c r="AE15" s="19"/>
      <c r="AF15" s="19" t="n">
        <v>0.0189555939755998</v>
      </c>
      <c r="AG15" s="19" t="n">
        <v>0.0562325240389427</v>
      </c>
      <c r="AH15" s="19" t="n">
        <v>0.0448837072149885</v>
      </c>
      <c r="AI15" s="19"/>
      <c r="AJ15" s="19" t="n">
        <v>0.0196421230003489</v>
      </c>
      <c r="AK15" s="19" t="n">
        <v>0.0945609938998658</v>
      </c>
      <c r="AL15" s="19" t="n">
        <v>0</v>
      </c>
      <c r="AM15" s="19" t="s">
        <v>697</v>
      </c>
      <c r="AN15" s="19" t="n">
        <v>0</v>
      </c>
      <c r="AO15" s="19"/>
      <c r="AP15" s="19" t="n">
        <v>0</v>
      </c>
      <c r="AQ15" s="19" t="n">
        <v>0.0336756924108847</v>
      </c>
      <c r="AR15" s="19" t="n">
        <v>0</v>
      </c>
      <c r="AS15" s="19" t="n">
        <v>0.122991589124733</v>
      </c>
      <c r="AT15" s="19" t="n">
        <v>0</v>
      </c>
      <c r="AU15" s="19"/>
      <c r="AV15" s="19" t="n">
        <v>0.061845298465619</v>
      </c>
      <c r="AW15" s="19" t="n">
        <v>0</v>
      </c>
      <c r="AX15" s="19" t="n">
        <v>0</v>
      </c>
      <c r="AY15" s="19" t="n">
        <v>0.101083718110929</v>
      </c>
      <c r="AZ15" s="19" t="n">
        <v>0</v>
      </c>
      <c r="BA15" s="19" t="n">
        <v>0</v>
      </c>
      <c r="BB15" s="19"/>
      <c r="BC15" s="19" t="n">
        <v>0</v>
      </c>
      <c r="BD15" s="19" t="n">
        <v>0.0644267100998232</v>
      </c>
      <c r="BE15" s="19" t="n">
        <v>0.0182681712238919</v>
      </c>
      <c r="BF15" s="19" t="n">
        <v>0.049080803162183</v>
      </c>
      <c r="BG15" s="19" t="n">
        <v>0</v>
      </c>
    </row>
    <row r="16">
      <c r="B16" s="20" t="s">
        <v>100</v>
      </c>
      <c r="C16" s="21" t="n">
        <v>0.102310237757851</v>
      </c>
      <c r="D16" s="21" t="n">
        <v>0.0603675680692649</v>
      </c>
      <c r="E16" s="21" t="n">
        <v>0.146670815310473</v>
      </c>
      <c r="F16" s="21"/>
      <c r="G16" s="21" t="n">
        <v>0</v>
      </c>
      <c r="H16" s="21" t="n">
        <v>0.065058241886925</v>
      </c>
      <c r="I16" s="21" t="n">
        <v>0.0331720870963993</v>
      </c>
      <c r="J16" s="21" t="n">
        <v>0.158394956340231</v>
      </c>
      <c r="K16" s="21" t="n">
        <v>0.270118708697681</v>
      </c>
      <c r="L16" s="21" t="n">
        <v>0.155884024221013</v>
      </c>
      <c r="M16" s="21"/>
      <c r="N16" s="21" t="n">
        <v>0.0545031139695807</v>
      </c>
      <c r="O16" s="21" t="n">
        <v>0.138994285195435</v>
      </c>
      <c r="P16" s="21" t="n">
        <v>0.0912313826652869</v>
      </c>
      <c r="Q16" s="21" t="n">
        <v>0.14937548455959</v>
      </c>
      <c r="R16" s="21"/>
      <c r="S16" s="21" t="n">
        <v>0.0397119000622039</v>
      </c>
      <c r="T16" s="21" t="n">
        <v>0.0931530213524036</v>
      </c>
      <c r="U16" s="21" t="n">
        <v>0</v>
      </c>
      <c r="V16" s="21" t="n">
        <v>0.0872515586052944</v>
      </c>
      <c r="W16" s="21" t="n">
        <v>0</v>
      </c>
      <c r="X16" s="21" t="n">
        <v>0.192679681896052</v>
      </c>
      <c r="Y16" s="21" t="n">
        <v>0.0862042198721958</v>
      </c>
      <c r="Z16" s="21" t="n">
        <v>0.157196344748505</v>
      </c>
      <c r="AA16" s="21" t="n">
        <v>0.204676732395806</v>
      </c>
      <c r="AB16" s="21" t="n">
        <v>0.077030792370432</v>
      </c>
      <c r="AC16" s="21" t="n">
        <v>0.207212297018135</v>
      </c>
      <c r="AD16" s="21" t="n">
        <v>0.282675316380333</v>
      </c>
      <c r="AE16" s="21"/>
      <c r="AF16" s="21" t="n">
        <v>0.121364482397628</v>
      </c>
      <c r="AG16" s="21" t="n">
        <v>0.11282949588041</v>
      </c>
      <c r="AH16" s="21" t="n">
        <v>0.100626526984387</v>
      </c>
      <c r="AI16" s="21"/>
      <c r="AJ16" s="21" t="n">
        <v>0.123297739597712</v>
      </c>
      <c r="AK16" s="21" t="n">
        <v>0.0924610795432576</v>
      </c>
      <c r="AL16" s="21" t="n">
        <v>0</v>
      </c>
      <c r="AM16" s="21" t="s">
        <v>697</v>
      </c>
      <c r="AN16" s="21" t="n">
        <v>0.16511821741016</v>
      </c>
      <c r="AO16" s="21"/>
      <c r="AP16" s="21" t="n">
        <v>0.100671492635766</v>
      </c>
      <c r="AQ16" s="21" t="n">
        <v>0.0618163596075447</v>
      </c>
      <c r="AR16" s="21" t="n">
        <v>0.0768896900575857</v>
      </c>
      <c r="AS16" s="21" t="n">
        <v>0.17827405204654</v>
      </c>
      <c r="AT16" s="21" t="n">
        <v>0</v>
      </c>
      <c r="AU16" s="21"/>
      <c r="AV16" s="21" t="n">
        <v>0.066949356114694</v>
      </c>
      <c r="AW16" s="21" t="n">
        <v>0.150430442426542</v>
      </c>
      <c r="AX16" s="21" t="n">
        <v>0</v>
      </c>
      <c r="AY16" s="21" t="n">
        <v>0.14651899493135</v>
      </c>
      <c r="AZ16" s="21" t="n">
        <v>0</v>
      </c>
      <c r="BA16" s="21" t="n">
        <v>0.149733791244699</v>
      </c>
      <c r="BB16" s="21"/>
      <c r="BC16" s="21" t="n">
        <v>0.0586240939158856</v>
      </c>
      <c r="BD16" s="21" t="n">
        <v>0.165114724507043</v>
      </c>
      <c r="BE16" s="21" t="n">
        <v>0.139366246694355</v>
      </c>
      <c r="BF16" s="21" t="n">
        <v>0.0477735821099216</v>
      </c>
      <c r="BG16" s="21" t="n">
        <v>0</v>
      </c>
    </row>
    <row r="17">
      <c r="B17" s="18" t="s">
        <v>763</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771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764</v>
      </c>
      <c r="C9" s="19" t="n">
        <v>0.614428977631543</v>
      </c>
      <c r="D9" s="19" t="n">
        <v>0.582975507533114</v>
      </c>
      <c r="E9" s="19" t="n">
        <v>0.642134927641508</v>
      </c>
      <c r="F9" s="19"/>
      <c r="G9" s="19" t="n">
        <v>0.573805892800889</v>
      </c>
      <c r="H9" s="19" t="n">
        <v>0.58099408274403</v>
      </c>
      <c r="I9" s="19" t="n">
        <v>0.560226211847154</v>
      </c>
      <c r="J9" s="19" t="n">
        <v>0.66159329833689</v>
      </c>
      <c r="K9" s="19" t="n">
        <v>0.616778734252685</v>
      </c>
      <c r="L9" s="19" t="n">
        <v>0.676194794817246</v>
      </c>
      <c r="M9" s="19"/>
      <c r="N9" s="19" t="n">
        <v>0.639834371671602</v>
      </c>
      <c r="O9" s="19" t="n">
        <v>0.640730712945178</v>
      </c>
      <c r="P9" s="19" t="n">
        <v>0.595996979390427</v>
      </c>
      <c r="Q9" s="19" t="n">
        <v>0.571846822359101</v>
      </c>
      <c r="R9" s="19"/>
      <c r="S9" s="19" t="n">
        <v>0.599997091761537</v>
      </c>
      <c r="T9" s="19" t="n">
        <v>0.610337392353022</v>
      </c>
      <c r="U9" s="19" t="n">
        <v>0.702738930110303</v>
      </c>
      <c r="V9" s="19" t="n">
        <v>0.547659039077149</v>
      </c>
      <c r="W9" s="19" t="n">
        <v>0.653772770531592</v>
      </c>
      <c r="X9" s="19" t="n">
        <v>0.619801370284353</v>
      </c>
      <c r="Y9" s="19" t="n">
        <v>0.508268884369773</v>
      </c>
      <c r="Z9" s="19" t="n">
        <v>0.635193954256982</v>
      </c>
      <c r="AA9" s="19" t="n">
        <v>0.66357966565717</v>
      </c>
      <c r="AB9" s="19" t="n">
        <v>0.606286412072098</v>
      </c>
      <c r="AC9" s="19" t="n">
        <v>0.658897551728009</v>
      </c>
      <c r="AD9" s="19" t="n">
        <v>0.553536406338404</v>
      </c>
      <c r="AE9" s="19"/>
      <c r="AF9" s="19" t="n">
        <v>0.582515407498541</v>
      </c>
      <c r="AG9" s="19" t="n">
        <v>0.648455810883506</v>
      </c>
      <c r="AH9" s="19" t="n">
        <v>0.532802115473972</v>
      </c>
      <c r="AI9" s="19"/>
      <c r="AJ9" s="19" t="n">
        <v>0.642876068378689</v>
      </c>
      <c r="AK9" s="19" t="n">
        <v>0.624964891849744</v>
      </c>
      <c r="AL9" s="19" t="n">
        <v>0.591866078856351</v>
      </c>
      <c r="AM9" s="19" t="n">
        <v>0.518539912951411</v>
      </c>
      <c r="AN9" s="19" t="n">
        <v>0.606629527734322</v>
      </c>
      <c r="AO9" s="19"/>
      <c r="AP9" s="19" t="n">
        <v>0.660197986953873</v>
      </c>
      <c r="AQ9" s="19" t="n">
        <v>0.617730913199495</v>
      </c>
      <c r="AR9" s="19" t="n">
        <v>0.672888768222494</v>
      </c>
      <c r="AS9" s="19" t="n">
        <v>0.551806855639669</v>
      </c>
      <c r="AT9" s="19" t="n">
        <v>0.649106389605461</v>
      </c>
      <c r="AU9" s="19"/>
      <c r="AV9" s="19" t="n">
        <v>0.630536250542259</v>
      </c>
      <c r="AW9" s="19" t="n">
        <v>0.639952274753568</v>
      </c>
      <c r="AX9" s="19" t="n">
        <v>0.644575562849061</v>
      </c>
      <c r="AY9" s="19" t="n">
        <v>0.551973342355046</v>
      </c>
      <c r="AZ9" s="19" t="n">
        <v>0.676202977371585</v>
      </c>
      <c r="BA9" s="19" t="n">
        <v>0.532677913628471</v>
      </c>
      <c r="BB9" s="19"/>
      <c r="BC9" s="19" t="n">
        <v>0.572695512674325</v>
      </c>
      <c r="BD9" s="19" t="n">
        <v>0.563693840661411</v>
      </c>
      <c r="BE9" s="19" t="n">
        <v>0.692106871059705</v>
      </c>
      <c r="BF9" s="19" t="n">
        <v>0.610100044131092</v>
      </c>
      <c r="BG9" s="19" t="n">
        <v>0.582738446824293</v>
      </c>
    </row>
    <row r="10">
      <c r="B10" s="20" t="s">
        <v>765</v>
      </c>
      <c r="C10" s="19" t="n">
        <v>0.568115327992003</v>
      </c>
      <c r="D10" s="19" t="n">
        <v>0.533401391602852</v>
      </c>
      <c r="E10" s="19" t="n">
        <v>0.600365747607597</v>
      </c>
      <c r="F10" s="19"/>
      <c r="G10" s="19" t="n">
        <v>0.597212943000082</v>
      </c>
      <c r="H10" s="19" t="n">
        <v>0.577776662882078</v>
      </c>
      <c r="I10" s="19" t="n">
        <v>0.4740928498742</v>
      </c>
      <c r="J10" s="19" t="n">
        <v>0.529864755608891</v>
      </c>
      <c r="K10" s="19" t="n">
        <v>0.608902961589991</v>
      </c>
      <c r="L10" s="19" t="n">
        <v>0.618569717880083</v>
      </c>
      <c r="M10" s="19"/>
      <c r="N10" s="19" t="n">
        <v>0.617383867135673</v>
      </c>
      <c r="O10" s="19" t="n">
        <v>0.570179146175903</v>
      </c>
      <c r="P10" s="19" t="n">
        <v>0.530092691387822</v>
      </c>
      <c r="Q10" s="19" t="n">
        <v>0.541247747863927</v>
      </c>
      <c r="R10" s="19"/>
      <c r="S10" s="19" t="n">
        <v>0.549051162737225</v>
      </c>
      <c r="T10" s="19" t="n">
        <v>0.534833220676759</v>
      </c>
      <c r="U10" s="19" t="n">
        <v>0.506639740861504</v>
      </c>
      <c r="V10" s="19" t="n">
        <v>0.672344300873332</v>
      </c>
      <c r="W10" s="19" t="n">
        <v>0.680689705134465</v>
      </c>
      <c r="X10" s="19" t="n">
        <v>0.532527676575932</v>
      </c>
      <c r="Y10" s="19" t="n">
        <v>0.556206779905295</v>
      </c>
      <c r="Z10" s="19" t="n">
        <v>0.581019360109679</v>
      </c>
      <c r="AA10" s="19" t="n">
        <v>0.595348587731182</v>
      </c>
      <c r="AB10" s="19" t="n">
        <v>0.540376314047701</v>
      </c>
      <c r="AC10" s="19" t="n">
        <v>0.628056039662901</v>
      </c>
      <c r="AD10" s="19" t="n">
        <v>0.394301329347292</v>
      </c>
      <c r="AE10" s="19"/>
      <c r="AF10" s="19" t="n">
        <v>0.56095903792276</v>
      </c>
      <c r="AG10" s="19" t="n">
        <v>0.587154353212183</v>
      </c>
      <c r="AH10" s="19" t="n">
        <v>0.510839746897483</v>
      </c>
      <c r="AI10" s="19"/>
      <c r="AJ10" s="19" t="n">
        <v>0.653711097483766</v>
      </c>
      <c r="AK10" s="19" t="n">
        <v>0.555639412992336</v>
      </c>
      <c r="AL10" s="19" t="n">
        <v>0.561553351505191</v>
      </c>
      <c r="AM10" s="19" t="n">
        <v>0.47165428720829</v>
      </c>
      <c r="AN10" s="19" t="n">
        <v>0.480798421327521</v>
      </c>
      <c r="AO10" s="19"/>
      <c r="AP10" s="19" t="n">
        <v>0.63526747611007</v>
      </c>
      <c r="AQ10" s="19" t="n">
        <v>0.585970543600622</v>
      </c>
      <c r="AR10" s="19" t="n">
        <v>0.659214679020675</v>
      </c>
      <c r="AS10" s="19" t="n">
        <v>0.493263608416414</v>
      </c>
      <c r="AT10" s="19" t="n">
        <v>0.505801095201534</v>
      </c>
      <c r="AU10" s="19"/>
      <c r="AV10" s="19" t="n">
        <v>0.621525275873653</v>
      </c>
      <c r="AW10" s="19" t="n">
        <v>0.585006114476426</v>
      </c>
      <c r="AX10" s="19" t="n">
        <v>0.660338041799819</v>
      </c>
      <c r="AY10" s="19" t="n">
        <v>0.464046242039565</v>
      </c>
      <c r="AZ10" s="19" t="n">
        <v>0.510137463606772</v>
      </c>
      <c r="BA10" s="19" t="n">
        <v>0.554878375524601</v>
      </c>
      <c r="BB10" s="19"/>
      <c r="BC10" s="19" t="n">
        <v>0.560546125113403</v>
      </c>
      <c r="BD10" s="19" t="n">
        <v>0.530342270139428</v>
      </c>
      <c r="BE10" s="19" t="n">
        <v>0.599499590363541</v>
      </c>
      <c r="BF10" s="19" t="n">
        <v>0.57170811571364</v>
      </c>
      <c r="BG10" s="19" t="n">
        <v>0.715628434736405</v>
      </c>
    </row>
    <row r="11">
      <c r="B11" s="20" t="s">
        <v>766</v>
      </c>
      <c r="C11" s="19" t="n">
        <v>0.517926538259415</v>
      </c>
      <c r="D11" s="19" t="n">
        <v>0.481328778554468</v>
      </c>
      <c r="E11" s="19" t="n">
        <v>0.552519762854139</v>
      </c>
      <c r="F11" s="19"/>
      <c r="G11" s="19" t="n">
        <v>0.482730396322733</v>
      </c>
      <c r="H11" s="19" t="n">
        <v>0.578334920525157</v>
      </c>
      <c r="I11" s="19" t="n">
        <v>0.5348364354945</v>
      </c>
      <c r="J11" s="19" t="n">
        <v>0.514445408637862</v>
      </c>
      <c r="K11" s="19" t="n">
        <v>0.435303172187513</v>
      </c>
      <c r="L11" s="19" t="n">
        <v>0.532982404157487</v>
      </c>
      <c r="M11" s="19"/>
      <c r="N11" s="19" t="n">
        <v>0.600327524925981</v>
      </c>
      <c r="O11" s="19" t="n">
        <v>0.463726429288854</v>
      </c>
      <c r="P11" s="19" t="n">
        <v>0.47381064814508</v>
      </c>
      <c r="Q11" s="19" t="n">
        <v>0.518095852877118</v>
      </c>
      <c r="R11" s="19"/>
      <c r="S11" s="19" t="n">
        <v>0.487653503364447</v>
      </c>
      <c r="T11" s="19" t="n">
        <v>0.545380234414753</v>
      </c>
      <c r="U11" s="19" t="n">
        <v>0.535628359238326</v>
      </c>
      <c r="V11" s="19" t="n">
        <v>0.518790092889448</v>
      </c>
      <c r="W11" s="19" t="n">
        <v>0.516094510885718</v>
      </c>
      <c r="X11" s="19" t="n">
        <v>0.49568139736747</v>
      </c>
      <c r="Y11" s="19" t="n">
        <v>0.517525339653091</v>
      </c>
      <c r="Z11" s="19" t="n">
        <v>0.560815565362698</v>
      </c>
      <c r="AA11" s="19" t="n">
        <v>0.526457449863898</v>
      </c>
      <c r="AB11" s="19" t="n">
        <v>0.440688453590666</v>
      </c>
      <c r="AC11" s="19" t="n">
        <v>0.681034524306448</v>
      </c>
      <c r="AD11" s="19" t="n">
        <v>0.455584205259538</v>
      </c>
      <c r="AE11" s="19"/>
      <c r="AF11" s="19" t="n">
        <v>0.499658157832009</v>
      </c>
      <c r="AG11" s="19" t="n">
        <v>0.540106287014721</v>
      </c>
      <c r="AH11" s="19" t="n">
        <v>0.497944662454469</v>
      </c>
      <c r="AI11" s="19"/>
      <c r="AJ11" s="19" t="n">
        <v>0.542570734980063</v>
      </c>
      <c r="AK11" s="19" t="n">
        <v>0.564800977408503</v>
      </c>
      <c r="AL11" s="19" t="n">
        <v>0.543174925709657</v>
      </c>
      <c r="AM11" s="19" t="n">
        <v>0.434250997101586</v>
      </c>
      <c r="AN11" s="19" t="n">
        <v>0.481248655811454</v>
      </c>
      <c r="AO11" s="19"/>
      <c r="AP11" s="19" t="n">
        <v>0.520237553210375</v>
      </c>
      <c r="AQ11" s="19" t="n">
        <v>0.56161018288169</v>
      </c>
      <c r="AR11" s="19" t="n">
        <v>0.605374799164229</v>
      </c>
      <c r="AS11" s="19" t="n">
        <v>0.483637064871489</v>
      </c>
      <c r="AT11" s="19" t="n">
        <v>0.489407130517688</v>
      </c>
      <c r="AU11" s="19"/>
      <c r="AV11" s="19" t="n">
        <v>0.572567431710703</v>
      </c>
      <c r="AW11" s="19" t="n">
        <v>0.522385680181466</v>
      </c>
      <c r="AX11" s="19" t="n">
        <v>0.539445107689487</v>
      </c>
      <c r="AY11" s="19" t="n">
        <v>0.482700107947473</v>
      </c>
      <c r="AZ11" s="19" t="n">
        <v>0.509774481181435</v>
      </c>
      <c r="BA11" s="19" t="n">
        <v>0.508124064467701</v>
      </c>
      <c r="BB11" s="19"/>
      <c r="BC11" s="19" t="n">
        <v>0.447571308760942</v>
      </c>
      <c r="BD11" s="19" t="n">
        <v>0.499301359746275</v>
      </c>
      <c r="BE11" s="19" t="n">
        <v>0.537287799026745</v>
      </c>
      <c r="BF11" s="19" t="n">
        <v>0.60589446875004</v>
      </c>
      <c r="BG11" s="19" t="n">
        <v>0.739195295498576</v>
      </c>
    </row>
    <row r="12">
      <c r="B12" s="20" t="s">
        <v>767</v>
      </c>
      <c r="C12" s="19" t="n">
        <v>0.454378733875076</v>
      </c>
      <c r="D12" s="19" t="n">
        <v>0.484674816481457</v>
      </c>
      <c r="E12" s="19" t="n">
        <v>0.424165181252551</v>
      </c>
      <c r="F12" s="19"/>
      <c r="G12" s="19" t="n">
        <v>0.500473952646134</v>
      </c>
      <c r="H12" s="19" t="n">
        <v>0.492932368423368</v>
      </c>
      <c r="I12" s="19" t="n">
        <v>0.481294951318969</v>
      </c>
      <c r="J12" s="19" t="n">
        <v>0.462636334523063</v>
      </c>
      <c r="K12" s="19" t="n">
        <v>0.430578995002669</v>
      </c>
      <c r="L12" s="19" t="n">
        <v>0.37637307321286</v>
      </c>
      <c r="M12" s="19"/>
      <c r="N12" s="19" t="n">
        <v>0.518119681020589</v>
      </c>
      <c r="O12" s="19" t="n">
        <v>0.430006698560045</v>
      </c>
      <c r="P12" s="19" t="n">
        <v>0.426714026485415</v>
      </c>
      <c r="Q12" s="19" t="n">
        <v>0.429194345638011</v>
      </c>
      <c r="R12" s="19"/>
      <c r="S12" s="19" t="n">
        <v>0.498099967187374</v>
      </c>
      <c r="T12" s="19" t="n">
        <v>0.493218524707749</v>
      </c>
      <c r="U12" s="19" t="n">
        <v>0.450306189545107</v>
      </c>
      <c r="V12" s="19" t="n">
        <v>0.442673951248501</v>
      </c>
      <c r="W12" s="19" t="n">
        <v>0.471783466058775</v>
      </c>
      <c r="X12" s="19" t="n">
        <v>0.458624373945032</v>
      </c>
      <c r="Y12" s="19" t="n">
        <v>0.384441166621175</v>
      </c>
      <c r="Z12" s="19" t="n">
        <v>0.396142239958395</v>
      </c>
      <c r="AA12" s="19" t="n">
        <v>0.42037913326807</v>
      </c>
      <c r="AB12" s="19" t="n">
        <v>0.426868429361848</v>
      </c>
      <c r="AC12" s="19" t="n">
        <v>0.536950942724702</v>
      </c>
      <c r="AD12" s="19" t="n">
        <v>0.395711947849628</v>
      </c>
      <c r="AE12" s="19"/>
      <c r="AF12" s="19" t="n">
        <v>0.394626137952032</v>
      </c>
      <c r="AG12" s="19" t="n">
        <v>0.499964413247403</v>
      </c>
      <c r="AH12" s="19" t="n">
        <v>0.371109335590497</v>
      </c>
      <c r="AI12" s="19"/>
      <c r="AJ12" s="19" t="n">
        <v>0.436881784234204</v>
      </c>
      <c r="AK12" s="19" t="n">
        <v>0.556139643559936</v>
      </c>
      <c r="AL12" s="19" t="n">
        <v>0.45504703017471</v>
      </c>
      <c r="AM12" s="19" t="n">
        <v>0.270179854716259</v>
      </c>
      <c r="AN12" s="19" t="n">
        <v>0.394352277975848</v>
      </c>
      <c r="AO12" s="19"/>
      <c r="AP12" s="19" t="n">
        <v>0.383371584694014</v>
      </c>
      <c r="AQ12" s="19" t="n">
        <v>0.541377161057561</v>
      </c>
      <c r="AR12" s="19" t="n">
        <v>0.460314090667951</v>
      </c>
      <c r="AS12" s="19" t="n">
        <v>0.420893303220259</v>
      </c>
      <c r="AT12" s="19" t="n">
        <v>0.431100515085956</v>
      </c>
      <c r="AU12" s="19"/>
      <c r="AV12" s="19" t="n">
        <v>0.576680891954319</v>
      </c>
      <c r="AW12" s="19" t="n">
        <v>0.408392226043221</v>
      </c>
      <c r="AX12" s="19" t="n">
        <v>0.492592605595109</v>
      </c>
      <c r="AY12" s="19" t="n">
        <v>0.423558741537394</v>
      </c>
      <c r="AZ12" s="19" t="n">
        <v>0.452847276726066</v>
      </c>
      <c r="BA12" s="19" t="n">
        <v>0.354327077777529</v>
      </c>
      <c r="BB12" s="19"/>
      <c r="BC12" s="19" t="n">
        <v>0.39484042614324</v>
      </c>
      <c r="BD12" s="19" t="n">
        <v>0.395565736662212</v>
      </c>
      <c r="BE12" s="19" t="n">
        <v>0.505533586656386</v>
      </c>
      <c r="BF12" s="19" t="n">
        <v>0.502934829482851</v>
      </c>
      <c r="BG12" s="19" t="n">
        <v>0.6223486505318</v>
      </c>
    </row>
    <row r="13">
      <c r="B13" s="20" t="s">
        <v>768</v>
      </c>
      <c r="C13" s="19" t="n">
        <v>0.41599150214409</v>
      </c>
      <c r="D13" s="19" t="n">
        <v>0.411927624839143</v>
      </c>
      <c r="E13" s="19" t="n">
        <v>0.416936336806555</v>
      </c>
      <c r="F13" s="19"/>
      <c r="G13" s="19" t="n">
        <v>0.418096532045377</v>
      </c>
      <c r="H13" s="19" t="n">
        <v>0.441313312357914</v>
      </c>
      <c r="I13" s="19" t="n">
        <v>0.404332027304145</v>
      </c>
      <c r="J13" s="19" t="n">
        <v>0.393584163393133</v>
      </c>
      <c r="K13" s="19" t="n">
        <v>0.425587234326092</v>
      </c>
      <c r="L13" s="19" t="n">
        <v>0.413930497075456</v>
      </c>
      <c r="M13" s="19"/>
      <c r="N13" s="19" t="n">
        <v>0.450622490978281</v>
      </c>
      <c r="O13" s="19" t="n">
        <v>0.411845481564838</v>
      </c>
      <c r="P13" s="19" t="n">
        <v>0.351608352847563</v>
      </c>
      <c r="Q13" s="19" t="n">
        <v>0.435879718231336</v>
      </c>
      <c r="R13" s="19"/>
      <c r="S13" s="19" t="n">
        <v>0.468502754825322</v>
      </c>
      <c r="T13" s="19" t="n">
        <v>0.376593938426733</v>
      </c>
      <c r="U13" s="19" t="n">
        <v>0.400191830990427</v>
      </c>
      <c r="V13" s="19" t="n">
        <v>0.416797533663049</v>
      </c>
      <c r="W13" s="19" t="n">
        <v>0.331649432933398</v>
      </c>
      <c r="X13" s="19" t="n">
        <v>0.428227232967725</v>
      </c>
      <c r="Y13" s="19" t="n">
        <v>0.41413820132285</v>
      </c>
      <c r="Z13" s="19" t="n">
        <v>0.509163549796104</v>
      </c>
      <c r="AA13" s="19" t="n">
        <v>0.380459400170906</v>
      </c>
      <c r="AB13" s="19" t="n">
        <v>0.387251140828831</v>
      </c>
      <c r="AC13" s="19" t="n">
        <v>0.543215789895688</v>
      </c>
      <c r="AD13" s="19" t="n">
        <v>0.403285405105645</v>
      </c>
      <c r="AE13" s="19"/>
      <c r="AF13" s="19" t="n">
        <v>0.392301981679777</v>
      </c>
      <c r="AG13" s="19" t="n">
        <v>0.456571938978079</v>
      </c>
      <c r="AH13" s="19" t="n">
        <v>0.318073625027758</v>
      </c>
      <c r="AI13" s="19"/>
      <c r="AJ13" s="19" t="n">
        <v>0.404204174187528</v>
      </c>
      <c r="AK13" s="19" t="n">
        <v>0.42329527245218</v>
      </c>
      <c r="AL13" s="19" t="n">
        <v>0.442443330950879</v>
      </c>
      <c r="AM13" s="19" t="n">
        <v>0.543978326944762</v>
      </c>
      <c r="AN13" s="19" t="n">
        <v>0.365401368237982</v>
      </c>
      <c r="AO13" s="19"/>
      <c r="AP13" s="19" t="n">
        <v>0.406231440638138</v>
      </c>
      <c r="AQ13" s="19" t="n">
        <v>0.443444732795615</v>
      </c>
      <c r="AR13" s="19" t="n">
        <v>0.486929725931619</v>
      </c>
      <c r="AS13" s="19" t="n">
        <v>0.419432781409926</v>
      </c>
      <c r="AT13" s="19" t="n">
        <v>0.385779283008065</v>
      </c>
      <c r="AU13" s="19"/>
      <c r="AV13" s="19" t="n">
        <v>0.457682136482415</v>
      </c>
      <c r="AW13" s="19" t="n">
        <v>0.431310907844769</v>
      </c>
      <c r="AX13" s="19" t="n">
        <v>0.427160853069543</v>
      </c>
      <c r="AY13" s="19" t="n">
        <v>0.389054681718868</v>
      </c>
      <c r="AZ13" s="19" t="n">
        <v>0.362641611369986</v>
      </c>
      <c r="BA13" s="19" t="n">
        <v>0.34960565808803</v>
      </c>
      <c r="BB13" s="19"/>
      <c r="BC13" s="19" t="n">
        <v>0.458894249653424</v>
      </c>
      <c r="BD13" s="19" t="n">
        <v>0.367642672690864</v>
      </c>
      <c r="BE13" s="19" t="n">
        <v>0.461025812155982</v>
      </c>
      <c r="BF13" s="19" t="n">
        <v>0.388666816595495</v>
      </c>
      <c r="BG13" s="19" t="n">
        <v>0.557825909652283</v>
      </c>
    </row>
    <row r="14">
      <c r="B14" s="20" t="s">
        <v>769</v>
      </c>
      <c r="C14" s="19" t="n">
        <v>0.257313727143151</v>
      </c>
      <c r="D14" s="19" t="n">
        <v>0.292341019868219</v>
      </c>
      <c r="E14" s="19" t="n">
        <v>0.220058017418274</v>
      </c>
      <c r="F14" s="19"/>
      <c r="G14" s="19" t="n">
        <v>0.297891009739681</v>
      </c>
      <c r="H14" s="19" t="n">
        <v>0.379208444272774</v>
      </c>
      <c r="I14" s="19" t="n">
        <v>0.218720210330842</v>
      </c>
      <c r="J14" s="19" t="n">
        <v>0.302935817429043</v>
      </c>
      <c r="K14" s="19" t="n">
        <v>0.184016200547</v>
      </c>
      <c r="L14" s="19" t="n">
        <v>0.167076178130616</v>
      </c>
      <c r="M14" s="19"/>
      <c r="N14" s="19" t="n">
        <v>0.317415248949635</v>
      </c>
      <c r="O14" s="19" t="n">
        <v>0.258505034117603</v>
      </c>
      <c r="P14" s="19" t="n">
        <v>0.197738990053988</v>
      </c>
      <c r="Q14" s="19" t="n">
        <v>0.236957131979604</v>
      </c>
      <c r="R14" s="19"/>
      <c r="S14" s="19" t="n">
        <v>0.324671672217792</v>
      </c>
      <c r="T14" s="19" t="n">
        <v>0.240601818561122</v>
      </c>
      <c r="U14" s="19" t="n">
        <v>0.24671065424004</v>
      </c>
      <c r="V14" s="19" t="n">
        <v>0.238307798385464</v>
      </c>
      <c r="W14" s="19" t="n">
        <v>0.26196086809632</v>
      </c>
      <c r="X14" s="19" t="n">
        <v>0.283942711116964</v>
      </c>
      <c r="Y14" s="19" t="n">
        <v>0.201450847833636</v>
      </c>
      <c r="Z14" s="19" t="n">
        <v>0.283422769315269</v>
      </c>
      <c r="AA14" s="19" t="n">
        <v>0.23154003800573</v>
      </c>
      <c r="AB14" s="19" t="n">
        <v>0.243518208424955</v>
      </c>
      <c r="AC14" s="19" t="n">
        <v>0.229965598221891</v>
      </c>
      <c r="AD14" s="19" t="n">
        <v>0.257143071368122</v>
      </c>
      <c r="AE14" s="19"/>
      <c r="AF14" s="19" t="n">
        <v>0.288506651756062</v>
      </c>
      <c r="AG14" s="19" t="n">
        <v>0.242579650260133</v>
      </c>
      <c r="AH14" s="19" t="n">
        <v>0.230617361540386</v>
      </c>
      <c r="AI14" s="19"/>
      <c r="AJ14" s="19" t="n">
        <v>0.265740507391276</v>
      </c>
      <c r="AK14" s="19" t="n">
        <v>0.28042177510524</v>
      </c>
      <c r="AL14" s="19" t="n">
        <v>0.236582260590601</v>
      </c>
      <c r="AM14" s="19" t="n">
        <v>0.322969429783762</v>
      </c>
      <c r="AN14" s="19" t="n">
        <v>0.262545060816552</v>
      </c>
      <c r="AO14" s="19"/>
      <c r="AP14" s="19" t="n">
        <v>0.260301390279165</v>
      </c>
      <c r="AQ14" s="19" t="n">
        <v>0.296790146349961</v>
      </c>
      <c r="AR14" s="19" t="n">
        <v>0.232451329036949</v>
      </c>
      <c r="AS14" s="19" t="n">
        <v>0.221741143723106</v>
      </c>
      <c r="AT14" s="19" t="n">
        <v>0.247376189942362</v>
      </c>
      <c r="AU14" s="19"/>
      <c r="AV14" s="19" t="n">
        <v>0.284840475999423</v>
      </c>
      <c r="AW14" s="19" t="n">
        <v>0.290678035363768</v>
      </c>
      <c r="AX14" s="19" t="n">
        <v>0.202472724085379</v>
      </c>
      <c r="AY14" s="19" t="n">
        <v>0.239581245552007</v>
      </c>
      <c r="AZ14" s="19" t="n">
        <v>0.24248246648348</v>
      </c>
      <c r="BA14" s="19" t="n">
        <v>0.249685515294273</v>
      </c>
      <c r="BB14" s="19"/>
      <c r="BC14" s="19" t="n">
        <v>0.223384341484632</v>
      </c>
      <c r="BD14" s="19" t="n">
        <v>0.242613560207136</v>
      </c>
      <c r="BE14" s="19" t="n">
        <v>0.299421034758198</v>
      </c>
      <c r="BF14" s="19" t="n">
        <v>0.296891347625825</v>
      </c>
      <c r="BG14" s="19" t="n">
        <v>0.481304608132614</v>
      </c>
    </row>
    <row r="15">
      <c r="B15" s="20" t="s">
        <v>770</v>
      </c>
      <c r="C15" s="19" t="n">
        <v>0.084892287843111</v>
      </c>
      <c r="D15" s="19" t="n">
        <v>0.0977766153387212</v>
      </c>
      <c r="E15" s="19" t="n">
        <v>0.0706380867777475</v>
      </c>
      <c r="F15" s="19"/>
      <c r="G15" s="19" t="n">
        <v>0.114627413871511</v>
      </c>
      <c r="H15" s="19" t="n">
        <v>0.1539563045539</v>
      </c>
      <c r="I15" s="19" t="n">
        <v>0.0730390325673085</v>
      </c>
      <c r="J15" s="19" t="n">
        <v>0.0632112607288234</v>
      </c>
      <c r="K15" s="19" t="n">
        <v>0.0637233098759769</v>
      </c>
      <c r="L15" s="19" t="n">
        <v>0.0453422718387483</v>
      </c>
      <c r="M15" s="19"/>
      <c r="N15" s="19" t="n">
        <v>0.101463831900445</v>
      </c>
      <c r="O15" s="19" t="n">
        <v>0.10575646772671</v>
      </c>
      <c r="P15" s="19" t="n">
        <v>0.078371802096232</v>
      </c>
      <c r="Q15" s="19" t="n">
        <v>0.0495801630389949</v>
      </c>
      <c r="R15" s="19"/>
      <c r="S15" s="19" t="n">
        <v>0.12689019285004</v>
      </c>
      <c r="T15" s="19" t="n">
        <v>0.0996788596531086</v>
      </c>
      <c r="U15" s="19" t="n">
        <v>0.0409703270589602</v>
      </c>
      <c r="V15" s="19" t="n">
        <v>0.0713015347711461</v>
      </c>
      <c r="W15" s="19" t="n">
        <v>0.12678036000182</v>
      </c>
      <c r="X15" s="19" t="n">
        <v>0.0652564584427587</v>
      </c>
      <c r="Y15" s="19" t="n">
        <v>0.11935121054754</v>
      </c>
      <c r="Z15" s="19" t="n">
        <v>0.0416139025883361</v>
      </c>
      <c r="AA15" s="19" t="n">
        <v>0.0564475083905534</v>
      </c>
      <c r="AB15" s="19" t="n">
        <v>0.0524023734266789</v>
      </c>
      <c r="AC15" s="19" t="n">
        <v>0.120248288577501</v>
      </c>
      <c r="AD15" s="19" t="n">
        <v>0.0378505579911991</v>
      </c>
      <c r="AE15" s="19"/>
      <c r="AF15" s="19" t="n">
        <v>0.0886525525125466</v>
      </c>
      <c r="AG15" s="19" t="n">
        <v>0.0766367456675811</v>
      </c>
      <c r="AH15" s="19" t="n">
        <v>0.0690866463937186</v>
      </c>
      <c r="AI15" s="19"/>
      <c r="AJ15" s="19" t="n">
        <v>0.077766535283143</v>
      </c>
      <c r="AK15" s="19" t="n">
        <v>0.128682463150006</v>
      </c>
      <c r="AL15" s="19" t="n">
        <v>0.0773960914101853</v>
      </c>
      <c r="AM15" s="19" t="n">
        <v>0.0571598902749573</v>
      </c>
      <c r="AN15" s="19" t="n">
        <v>0.0434456232519659</v>
      </c>
      <c r="AO15" s="19"/>
      <c r="AP15" s="19" t="n">
        <v>0.071839709236862</v>
      </c>
      <c r="AQ15" s="19" t="n">
        <v>0.115407608843263</v>
      </c>
      <c r="AR15" s="19" t="n">
        <v>0.0497638098995347</v>
      </c>
      <c r="AS15" s="19" t="n">
        <v>0.124194737289219</v>
      </c>
      <c r="AT15" s="19" t="n">
        <v>0.0723659964731146</v>
      </c>
      <c r="AU15" s="19"/>
      <c r="AV15" s="19" t="n">
        <v>0.128263905991068</v>
      </c>
      <c r="AW15" s="19" t="n">
        <v>0.0897384158991675</v>
      </c>
      <c r="AX15" s="19" t="n">
        <v>0.0420975410897823</v>
      </c>
      <c r="AY15" s="19" t="n">
        <v>0.0909802556234953</v>
      </c>
      <c r="AZ15" s="19" t="n">
        <v>0.0498754214602188</v>
      </c>
      <c r="BA15" s="19" t="n">
        <v>0.0891054214395078</v>
      </c>
      <c r="BB15" s="19"/>
      <c r="BC15" s="19" t="n">
        <v>0.0669905134061647</v>
      </c>
      <c r="BD15" s="19" t="n">
        <v>0.101173523036961</v>
      </c>
      <c r="BE15" s="19" t="n">
        <v>0.0854421263899225</v>
      </c>
      <c r="BF15" s="19" t="n">
        <v>0.118931242979418</v>
      </c>
      <c r="BG15" s="19" t="n">
        <v>0.0906628531484538</v>
      </c>
    </row>
    <row r="16">
      <c r="B16" s="20" t="s">
        <v>122</v>
      </c>
      <c r="C16" s="19" t="n">
        <v>0.0379464937656174</v>
      </c>
      <c r="D16" s="19" t="n">
        <v>0.0339841407673637</v>
      </c>
      <c r="E16" s="19" t="n">
        <v>0.0421819382347331</v>
      </c>
      <c r="F16" s="19"/>
      <c r="G16" s="19" t="n">
        <v>0</v>
      </c>
      <c r="H16" s="19" t="n">
        <v>0.0345174640334591</v>
      </c>
      <c r="I16" s="19" t="n">
        <v>0.0607378221881567</v>
      </c>
      <c r="J16" s="19" t="n">
        <v>0.0784748570455421</v>
      </c>
      <c r="K16" s="19" t="n">
        <v>0.0148752363713497</v>
      </c>
      <c r="L16" s="19" t="n">
        <v>0.0323439393327651</v>
      </c>
      <c r="M16" s="19"/>
      <c r="N16" s="19" t="n">
        <v>0.0198873096610332</v>
      </c>
      <c r="O16" s="19" t="n">
        <v>0.0501379812279018</v>
      </c>
      <c r="P16" s="19" t="n">
        <v>0.0549404014415037</v>
      </c>
      <c r="Q16" s="19" t="n">
        <v>0.030691529733533</v>
      </c>
      <c r="R16" s="19"/>
      <c r="S16" s="19" t="n">
        <v>0.0183301756070837</v>
      </c>
      <c r="T16" s="19" t="n">
        <v>0.0597816168001839</v>
      </c>
      <c r="U16" s="19" t="n">
        <v>0.0883394680469845</v>
      </c>
      <c r="V16" s="19" t="n">
        <v>0.0485693208888891</v>
      </c>
      <c r="W16" s="19" t="n">
        <v>0.0262265717299238</v>
      </c>
      <c r="X16" s="19" t="n">
        <v>0.0160785184214357</v>
      </c>
      <c r="Y16" s="19" t="n">
        <v>0.0635328495542314</v>
      </c>
      <c r="Z16" s="19" t="n">
        <v>0.0227733052030164</v>
      </c>
      <c r="AA16" s="19" t="n">
        <v>0.0395899056117467</v>
      </c>
      <c r="AB16" s="19" t="n">
        <v>0.0135536555455077</v>
      </c>
      <c r="AC16" s="19" t="n">
        <v>0</v>
      </c>
      <c r="AD16" s="19" t="n">
        <v>0.0648217019512831</v>
      </c>
      <c r="AE16" s="19"/>
      <c r="AF16" s="19" t="n">
        <v>0.0399181609632612</v>
      </c>
      <c r="AG16" s="19" t="n">
        <v>0.0271840050523468</v>
      </c>
      <c r="AH16" s="19" t="n">
        <v>0.0928127347769665</v>
      </c>
      <c r="AI16" s="19"/>
      <c r="AJ16" s="19" t="n">
        <v>0.030963134063148</v>
      </c>
      <c r="AK16" s="19" t="n">
        <v>0.0136697360712057</v>
      </c>
      <c r="AL16" s="19" t="n">
        <v>0.0153579659215059</v>
      </c>
      <c r="AM16" s="19" t="n">
        <v>0.167200225510318</v>
      </c>
      <c r="AN16" s="19" t="n">
        <v>0.077962365563137</v>
      </c>
      <c r="AO16" s="19"/>
      <c r="AP16" s="19" t="n">
        <v>0.0327481257499449</v>
      </c>
      <c r="AQ16" s="19" t="n">
        <v>0.0197634762485538</v>
      </c>
      <c r="AR16" s="19" t="n">
        <v>0</v>
      </c>
      <c r="AS16" s="19" t="n">
        <v>0.0792350115739343</v>
      </c>
      <c r="AT16" s="19" t="n">
        <v>0.0381076586619915</v>
      </c>
      <c r="AU16" s="19"/>
      <c r="AV16" s="19" t="n">
        <v>0.0128788065253671</v>
      </c>
      <c r="AW16" s="19" t="n">
        <v>0.0339897029653926</v>
      </c>
      <c r="AX16" s="19" t="n">
        <v>0</v>
      </c>
      <c r="AY16" s="19" t="n">
        <v>0.0747025932685379</v>
      </c>
      <c r="AZ16" s="19" t="n">
        <v>0.0258877879474736</v>
      </c>
      <c r="BA16" s="19" t="n">
        <v>0.0880322200012462</v>
      </c>
      <c r="BB16" s="19"/>
      <c r="BC16" s="19" t="n">
        <v>0.0453548897918828</v>
      </c>
      <c r="BD16" s="19" t="n">
        <v>0.0313438752750424</v>
      </c>
      <c r="BE16" s="19" t="n">
        <v>0.0413549952705718</v>
      </c>
      <c r="BF16" s="19" t="n">
        <v>0.0421621280033501</v>
      </c>
      <c r="BG16" s="19" t="n">
        <v>0.0704647895573316</v>
      </c>
    </row>
    <row r="17">
      <c r="B17" s="20" t="s">
        <v>123</v>
      </c>
      <c r="C17" s="21" t="n">
        <v>0.0771166778713656</v>
      </c>
      <c r="D17" s="21" t="n">
        <v>0.086744695884339</v>
      </c>
      <c r="E17" s="21" t="n">
        <v>0.0682834491356444</v>
      </c>
      <c r="F17" s="21"/>
      <c r="G17" s="21" t="n">
        <v>0.0381481244766574</v>
      </c>
      <c r="H17" s="21" t="n">
        <v>0.039534768481091</v>
      </c>
      <c r="I17" s="21" t="n">
        <v>0.10560728354317</v>
      </c>
      <c r="J17" s="21" t="n">
        <v>0.0583657605278233</v>
      </c>
      <c r="K17" s="21" t="n">
        <v>0.106149858551135</v>
      </c>
      <c r="L17" s="21" t="n">
        <v>0.110043216838382</v>
      </c>
      <c r="M17" s="21"/>
      <c r="N17" s="21" t="n">
        <v>0.0423797747483975</v>
      </c>
      <c r="O17" s="21" t="n">
        <v>0.0826381419749485</v>
      </c>
      <c r="P17" s="21" t="n">
        <v>0.068223655822363</v>
      </c>
      <c r="Q17" s="21" t="n">
        <v>0.119839867460263</v>
      </c>
      <c r="R17" s="21"/>
      <c r="S17" s="21" t="n">
        <v>0.0441808813745177</v>
      </c>
      <c r="T17" s="21" t="n">
        <v>0.127379566419052</v>
      </c>
      <c r="U17" s="21" t="n">
        <v>0.0734065504938063</v>
      </c>
      <c r="V17" s="21" t="n">
        <v>0.0401836423093258</v>
      </c>
      <c r="W17" s="21" t="n">
        <v>0.0390313064097595</v>
      </c>
      <c r="X17" s="21" t="n">
        <v>0.0778238464000272</v>
      </c>
      <c r="Y17" s="21" t="n">
        <v>0.0669897091709913</v>
      </c>
      <c r="Z17" s="21" t="n">
        <v>0.0916528701007355</v>
      </c>
      <c r="AA17" s="21" t="n">
        <v>0.0680355658449394</v>
      </c>
      <c r="AB17" s="21" t="n">
        <v>0.171397776674003</v>
      </c>
      <c r="AC17" s="21" t="n">
        <v>0.0150394779380239</v>
      </c>
      <c r="AD17" s="21" t="n">
        <v>0.112453400603496</v>
      </c>
      <c r="AE17" s="21"/>
      <c r="AF17" s="21" t="n">
        <v>0.0858775958193981</v>
      </c>
      <c r="AG17" s="21" t="n">
        <v>0.066471601353319</v>
      </c>
      <c r="AH17" s="21" t="n">
        <v>0.116693602623343</v>
      </c>
      <c r="AI17" s="21"/>
      <c r="AJ17" s="21" t="n">
        <v>0.0667529545821525</v>
      </c>
      <c r="AK17" s="21" t="n">
        <v>0.0588558116357118</v>
      </c>
      <c r="AL17" s="21" t="n">
        <v>0.0819344051109434</v>
      </c>
      <c r="AM17" s="21" t="n">
        <v>0</v>
      </c>
      <c r="AN17" s="21" t="n">
        <v>0.106697470092908</v>
      </c>
      <c r="AO17" s="21"/>
      <c r="AP17" s="21" t="n">
        <v>0.0548155708723241</v>
      </c>
      <c r="AQ17" s="21" t="n">
        <v>0.0535020395521545</v>
      </c>
      <c r="AR17" s="21" t="n">
        <v>0.0757319500945921</v>
      </c>
      <c r="AS17" s="21" t="n">
        <v>0.0773337855447628</v>
      </c>
      <c r="AT17" s="21" t="n">
        <v>0.0769730454917814</v>
      </c>
      <c r="AU17" s="21"/>
      <c r="AV17" s="21" t="n">
        <v>0.0464929352798798</v>
      </c>
      <c r="AW17" s="21" t="n">
        <v>0.0497891503577899</v>
      </c>
      <c r="AX17" s="21" t="n">
        <v>0.0781822786253753</v>
      </c>
      <c r="AY17" s="21" t="n">
        <v>0.0787813127346765</v>
      </c>
      <c r="AZ17" s="21" t="n">
        <v>0.0738334341772498</v>
      </c>
      <c r="BA17" s="21" t="n">
        <v>0.136273296763472</v>
      </c>
      <c r="BB17" s="21"/>
      <c r="BC17" s="21" t="n">
        <v>0.0965639520115715</v>
      </c>
      <c r="BD17" s="21" t="n">
        <v>0.105239000777675</v>
      </c>
      <c r="BE17" s="21" t="n">
        <v>0.0495373940665244</v>
      </c>
      <c r="BF17" s="21" t="n">
        <v>0.0477379584341075</v>
      </c>
      <c r="BG17" s="21" t="n">
        <v>0</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779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772</v>
      </c>
      <c r="C9" s="19" t="n">
        <v>0.489555372391581</v>
      </c>
      <c r="D9" s="19" t="n">
        <v>0.475876474751922</v>
      </c>
      <c r="E9" s="19" t="n">
        <v>0.498652290809066</v>
      </c>
      <c r="F9" s="19"/>
      <c r="G9" s="19" t="n">
        <v>0.469005375939949</v>
      </c>
      <c r="H9" s="19" t="n">
        <v>0.492744875964507</v>
      </c>
      <c r="I9" s="19" t="n">
        <v>0.442925609490551</v>
      </c>
      <c r="J9" s="19" t="n">
        <v>0.553050960094192</v>
      </c>
      <c r="K9" s="19" t="n">
        <v>0.520898336273178</v>
      </c>
      <c r="L9" s="19" t="n">
        <v>0.469333119267843</v>
      </c>
      <c r="M9" s="19"/>
      <c r="N9" s="19" t="n">
        <v>0.517498224932096</v>
      </c>
      <c r="O9" s="19" t="n">
        <v>0.541733274004045</v>
      </c>
      <c r="P9" s="19" t="n">
        <v>0.44473140853176</v>
      </c>
      <c r="Q9" s="19" t="n">
        <v>0.4396253904154</v>
      </c>
      <c r="R9" s="19"/>
      <c r="S9" s="19" t="n">
        <v>0.524182174607579</v>
      </c>
      <c r="T9" s="19" t="n">
        <v>0.534540221495685</v>
      </c>
      <c r="U9" s="19" t="n">
        <v>0.458863145455761</v>
      </c>
      <c r="V9" s="19" t="n">
        <v>0.568708612572711</v>
      </c>
      <c r="W9" s="19" t="n">
        <v>0.421599703348403</v>
      </c>
      <c r="X9" s="19" t="n">
        <v>0.35092114285897</v>
      </c>
      <c r="Y9" s="19" t="n">
        <v>0.485938042160549</v>
      </c>
      <c r="Z9" s="19" t="n">
        <v>0.440907666820987</v>
      </c>
      <c r="AA9" s="19" t="n">
        <v>0.492976161739377</v>
      </c>
      <c r="AB9" s="19" t="n">
        <v>0.499144274118054</v>
      </c>
      <c r="AC9" s="19" t="n">
        <v>0.580761925635247</v>
      </c>
      <c r="AD9" s="19" t="n">
        <v>0.483682707911341</v>
      </c>
      <c r="AE9" s="19"/>
      <c r="AF9" s="19" t="n">
        <v>0.501805766223519</v>
      </c>
      <c r="AG9" s="19" t="n">
        <v>0.500647867760194</v>
      </c>
      <c r="AH9" s="19" t="n">
        <v>0.421950663071482</v>
      </c>
      <c r="AI9" s="19"/>
      <c r="AJ9" s="19" t="n">
        <v>0.51333380647275</v>
      </c>
      <c r="AK9" s="19" t="n">
        <v>0.48026176959612</v>
      </c>
      <c r="AL9" s="19" t="n">
        <v>0.353600571493517</v>
      </c>
      <c r="AM9" s="19" t="n">
        <v>0.447904606218449</v>
      </c>
      <c r="AN9" s="19" t="n">
        <v>0.504487320732517</v>
      </c>
      <c r="AO9" s="19"/>
      <c r="AP9" s="19" t="n">
        <v>0.509312224138432</v>
      </c>
      <c r="AQ9" s="19" t="n">
        <v>0.476766495265505</v>
      </c>
      <c r="AR9" s="19" t="n">
        <v>0.493020957193232</v>
      </c>
      <c r="AS9" s="19" t="n">
        <v>0.454325675910126</v>
      </c>
      <c r="AT9" s="19" t="n">
        <v>0.505837833205229</v>
      </c>
      <c r="AU9" s="19"/>
      <c r="AV9" s="19" t="n">
        <v>0.48273111578229</v>
      </c>
      <c r="AW9" s="19" t="n">
        <v>0.491968796127758</v>
      </c>
      <c r="AX9" s="19" t="n">
        <v>0.48778138969285</v>
      </c>
      <c r="AY9" s="19" t="n">
        <v>0.517574718621445</v>
      </c>
      <c r="AZ9" s="19" t="n">
        <v>0.521497761056108</v>
      </c>
      <c r="BA9" s="19" t="n">
        <v>0.426278605724019</v>
      </c>
      <c r="BB9" s="19"/>
      <c r="BC9" s="19" t="n">
        <v>0.425528427740804</v>
      </c>
      <c r="BD9" s="19" t="n">
        <v>0.466567604749914</v>
      </c>
      <c r="BE9" s="19" t="n">
        <v>0.543019870571425</v>
      </c>
      <c r="BF9" s="19" t="n">
        <v>0.496545090367785</v>
      </c>
      <c r="BG9" s="19" t="n">
        <v>0.543022255952957</v>
      </c>
    </row>
    <row r="10">
      <c r="B10" s="20" t="s">
        <v>773</v>
      </c>
      <c r="C10" s="19" t="n">
        <v>0.476442038443651</v>
      </c>
      <c r="D10" s="19" t="n">
        <v>0.430287188714183</v>
      </c>
      <c r="E10" s="19" t="n">
        <v>0.519427627497751</v>
      </c>
      <c r="F10" s="19"/>
      <c r="G10" s="19" t="n">
        <v>0.367140056765892</v>
      </c>
      <c r="H10" s="19" t="n">
        <v>0.466111688874977</v>
      </c>
      <c r="I10" s="19" t="n">
        <v>0.468062795471981</v>
      </c>
      <c r="J10" s="19" t="n">
        <v>0.52902752274938</v>
      </c>
      <c r="K10" s="19" t="n">
        <v>0.528786052713298</v>
      </c>
      <c r="L10" s="19" t="n">
        <v>0.495209994134807</v>
      </c>
      <c r="M10" s="19"/>
      <c r="N10" s="19" t="n">
        <v>0.488213832485382</v>
      </c>
      <c r="O10" s="19" t="n">
        <v>0.544847482751479</v>
      </c>
      <c r="P10" s="19" t="n">
        <v>0.386124644385274</v>
      </c>
      <c r="Q10" s="19" t="n">
        <v>0.472999613025075</v>
      </c>
      <c r="R10" s="19"/>
      <c r="S10" s="19" t="n">
        <v>0.437030652640023</v>
      </c>
      <c r="T10" s="19" t="n">
        <v>0.485171707251611</v>
      </c>
      <c r="U10" s="19" t="n">
        <v>0.530580487184896</v>
      </c>
      <c r="V10" s="19" t="n">
        <v>0.533669080232711</v>
      </c>
      <c r="W10" s="19" t="n">
        <v>0.425316082297624</v>
      </c>
      <c r="X10" s="19" t="n">
        <v>0.360020566086339</v>
      </c>
      <c r="Y10" s="19" t="n">
        <v>0.47527884105751</v>
      </c>
      <c r="Z10" s="19" t="n">
        <v>0.63096864843025</v>
      </c>
      <c r="AA10" s="19" t="n">
        <v>0.435188058543215</v>
      </c>
      <c r="AB10" s="19" t="n">
        <v>0.495454428293986</v>
      </c>
      <c r="AC10" s="19" t="n">
        <v>0.620240257173277</v>
      </c>
      <c r="AD10" s="19" t="n">
        <v>0.464779352993463</v>
      </c>
      <c r="AE10" s="19"/>
      <c r="AF10" s="19" t="n">
        <v>0.516722603317245</v>
      </c>
      <c r="AG10" s="19" t="n">
        <v>0.475292266485891</v>
      </c>
      <c r="AH10" s="19" t="n">
        <v>0.479189134671044</v>
      </c>
      <c r="AI10" s="19"/>
      <c r="AJ10" s="19" t="n">
        <v>0.55792653979135</v>
      </c>
      <c r="AK10" s="19" t="n">
        <v>0.426913264086587</v>
      </c>
      <c r="AL10" s="19" t="n">
        <v>0.380980164063816</v>
      </c>
      <c r="AM10" s="19" t="n">
        <v>0.593029547740654</v>
      </c>
      <c r="AN10" s="19" t="n">
        <v>0.464095465639074</v>
      </c>
      <c r="AO10" s="19"/>
      <c r="AP10" s="19" t="n">
        <v>0.56847677015195</v>
      </c>
      <c r="AQ10" s="19" t="n">
        <v>0.443888675888925</v>
      </c>
      <c r="AR10" s="19" t="n">
        <v>0.442198438675779</v>
      </c>
      <c r="AS10" s="19" t="n">
        <v>0.534057106349926</v>
      </c>
      <c r="AT10" s="19" t="n">
        <v>0.390119055891639</v>
      </c>
      <c r="AU10" s="19"/>
      <c r="AV10" s="19" t="n">
        <v>0.416652586851911</v>
      </c>
      <c r="AW10" s="19" t="n">
        <v>0.553164245204439</v>
      </c>
      <c r="AX10" s="19" t="n">
        <v>0.499533803304063</v>
      </c>
      <c r="AY10" s="19" t="n">
        <v>0.56390268084577</v>
      </c>
      <c r="AZ10" s="19" t="n">
        <v>0.349169560537544</v>
      </c>
      <c r="BA10" s="19" t="n">
        <v>0.481468677694357</v>
      </c>
      <c r="BB10" s="19"/>
      <c r="BC10" s="19" t="n">
        <v>0.456903288914672</v>
      </c>
      <c r="BD10" s="19" t="n">
        <v>0.436030938354488</v>
      </c>
      <c r="BE10" s="19" t="n">
        <v>0.511076157236443</v>
      </c>
      <c r="BF10" s="19" t="n">
        <v>0.469832368516584</v>
      </c>
      <c r="BG10" s="19" t="n">
        <v>0.608069839854347</v>
      </c>
    </row>
    <row r="11">
      <c r="B11" s="20" t="s">
        <v>774</v>
      </c>
      <c r="C11" s="19" t="n">
        <v>0.471543515017248</v>
      </c>
      <c r="D11" s="19" t="n">
        <v>0.428451979799156</v>
      </c>
      <c r="E11" s="19" t="n">
        <v>0.509499013003644</v>
      </c>
      <c r="F11" s="19"/>
      <c r="G11" s="19" t="n">
        <v>0.429940023619785</v>
      </c>
      <c r="H11" s="19" t="n">
        <v>0.482948742147168</v>
      </c>
      <c r="I11" s="19" t="n">
        <v>0.45070874938346</v>
      </c>
      <c r="J11" s="19" t="n">
        <v>0.469268472842939</v>
      </c>
      <c r="K11" s="19" t="n">
        <v>0.507762236145387</v>
      </c>
      <c r="L11" s="19" t="n">
        <v>0.486998664337406</v>
      </c>
      <c r="M11" s="19"/>
      <c r="N11" s="19" t="n">
        <v>0.487548017838443</v>
      </c>
      <c r="O11" s="19" t="n">
        <v>0.473125180728255</v>
      </c>
      <c r="P11" s="19" t="n">
        <v>0.453773560877132</v>
      </c>
      <c r="Q11" s="19" t="n">
        <v>0.469253806265733</v>
      </c>
      <c r="R11" s="19"/>
      <c r="S11" s="19" t="n">
        <v>0.516197324576106</v>
      </c>
      <c r="T11" s="19" t="n">
        <v>0.419154352447201</v>
      </c>
      <c r="U11" s="19" t="n">
        <v>0.482838508372743</v>
      </c>
      <c r="V11" s="19" t="n">
        <v>0.586768360291067</v>
      </c>
      <c r="W11" s="19" t="n">
        <v>0.530104403149204</v>
      </c>
      <c r="X11" s="19" t="n">
        <v>0.354789472349556</v>
      </c>
      <c r="Y11" s="19" t="n">
        <v>0.42432948005993</v>
      </c>
      <c r="Z11" s="19" t="n">
        <v>0.506674205705549</v>
      </c>
      <c r="AA11" s="19" t="n">
        <v>0.49687671641336</v>
      </c>
      <c r="AB11" s="19" t="n">
        <v>0.442054166676435</v>
      </c>
      <c r="AC11" s="19" t="n">
        <v>0.460821640212255</v>
      </c>
      <c r="AD11" s="19" t="n">
        <v>0.398075214232529</v>
      </c>
      <c r="AE11" s="19"/>
      <c r="AF11" s="19" t="n">
        <v>0.491389686123767</v>
      </c>
      <c r="AG11" s="19" t="n">
        <v>0.463852829700856</v>
      </c>
      <c r="AH11" s="19" t="n">
        <v>0.43164123358797</v>
      </c>
      <c r="AI11" s="19"/>
      <c r="AJ11" s="19" t="n">
        <v>0.511087163548663</v>
      </c>
      <c r="AK11" s="19" t="n">
        <v>0.455236521781593</v>
      </c>
      <c r="AL11" s="19" t="n">
        <v>0.442631679028139</v>
      </c>
      <c r="AM11" s="19" t="n">
        <v>0.432772078853668</v>
      </c>
      <c r="AN11" s="19" t="n">
        <v>0.461835285387596</v>
      </c>
      <c r="AO11" s="19"/>
      <c r="AP11" s="19" t="n">
        <v>0.519841222213073</v>
      </c>
      <c r="AQ11" s="19" t="n">
        <v>0.435038652079424</v>
      </c>
      <c r="AR11" s="19" t="n">
        <v>0.478317718255653</v>
      </c>
      <c r="AS11" s="19" t="n">
        <v>0.522624272388583</v>
      </c>
      <c r="AT11" s="19" t="n">
        <v>0.437333275283222</v>
      </c>
      <c r="AU11" s="19"/>
      <c r="AV11" s="19" t="n">
        <v>0.443289663017023</v>
      </c>
      <c r="AW11" s="19" t="n">
        <v>0.536513484857412</v>
      </c>
      <c r="AX11" s="19" t="n">
        <v>0.560931685789363</v>
      </c>
      <c r="AY11" s="19" t="n">
        <v>0.478298595785263</v>
      </c>
      <c r="AZ11" s="19" t="n">
        <v>0.397907493245919</v>
      </c>
      <c r="BA11" s="19" t="n">
        <v>0.399982222502336</v>
      </c>
      <c r="BB11" s="19"/>
      <c r="BC11" s="19" t="n">
        <v>0.453948341107762</v>
      </c>
      <c r="BD11" s="19" t="n">
        <v>0.436270859631006</v>
      </c>
      <c r="BE11" s="19" t="n">
        <v>0.508868146576906</v>
      </c>
      <c r="BF11" s="19" t="n">
        <v>0.552969356467163</v>
      </c>
      <c r="BG11" s="19" t="n">
        <v>0.269800491482377</v>
      </c>
    </row>
    <row r="12">
      <c r="B12" s="20" t="s">
        <v>775</v>
      </c>
      <c r="C12" s="19" t="n">
        <v>0.416813432601376</v>
      </c>
      <c r="D12" s="19" t="n">
        <v>0.388908086185542</v>
      </c>
      <c r="E12" s="19" t="n">
        <v>0.439317321797296</v>
      </c>
      <c r="F12" s="19"/>
      <c r="G12" s="19" t="n">
        <v>0.419418516591781</v>
      </c>
      <c r="H12" s="19" t="n">
        <v>0.42984284546021</v>
      </c>
      <c r="I12" s="19" t="n">
        <v>0.413882904138432</v>
      </c>
      <c r="J12" s="19" t="n">
        <v>0.472056878387265</v>
      </c>
      <c r="K12" s="19" t="n">
        <v>0.405159732301344</v>
      </c>
      <c r="L12" s="19" t="n">
        <v>0.370534698558615</v>
      </c>
      <c r="M12" s="19"/>
      <c r="N12" s="19" t="n">
        <v>0.483823355310062</v>
      </c>
      <c r="O12" s="19" t="n">
        <v>0.400644060794143</v>
      </c>
      <c r="P12" s="19" t="n">
        <v>0.384193504569663</v>
      </c>
      <c r="Q12" s="19" t="n">
        <v>0.383374466347551</v>
      </c>
      <c r="R12" s="19"/>
      <c r="S12" s="19" t="n">
        <v>0.465243697128862</v>
      </c>
      <c r="T12" s="19" t="n">
        <v>0.432651255004875</v>
      </c>
      <c r="U12" s="19" t="n">
        <v>0.459240717293458</v>
      </c>
      <c r="V12" s="19" t="n">
        <v>0.47040061647158</v>
      </c>
      <c r="W12" s="19" t="n">
        <v>0.427082896146093</v>
      </c>
      <c r="X12" s="19" t="n">
        <v>0.333688694057304</v>
      </c>
      <c r="Y12" s="19" t="n">
        <v>0.346604644196622</v>
      </c>
      <c r="Z12" s="19" t="n">
        <v>0.45526687629409</v>
      </c>
      <c r="AA12" s="19" t="n">
        <v>0.448293008199134</v>
      </c>
      <c r="AB12" s="19" t="n">
        <v>0.36440007370259</v>
      </c>
      <c r="AC12" s="19" t="n">
        <v>0.409815122172234</v>
      </c>
      <c r="AD12" s="19" t="n">
        <v>0.254980948524417</v>
      </c>
      <c r="AE12" s="19"/>
      <c r="AF12" s="19" t="n">
        <v>0.395609134427136</v>
      </c>
      <c r="AG12" s="19" t="n">
        <v>0.427900928754084</v>
      </c>
      <c r="AH12" s="19" t="n">
        <v>0.36850393264718</v>
      </c>
      <c r="AI12" s="19"/>
      <c r="AJ12" s="19" t="n">
        <v>0.435875044369234</v>
      </c>
      <c r="AK12" s="19" t="n">
        <v>0.421648652340895</v>
      </c>
      <c r="AL12" s="19" t="n">
        <v>0.427444514389322</v>
      </c>
      <c r="AM12" s="19" t="n">
        <v>0.600911242140045</v>
      </c>
      <c r="AN12" s="19" t="n">
        <v>0.318484016791826</v>
      </c>
      <c r="AO12" s="19"/>
      <c r="AP12" s="19" t="n">
        <v>0.432459277051995</v>
      </c>
      <c r="AQ12" s="19" t="n">
        <v>0.394642650591013</v>
      </c>
      <c r="AR12" s="19" t="n">
        <v>0.480910051254387</v>
      </c>
      <c r="AS12" s="19" t="n">
        <v>0.459213853738998</v>
      </c>
      <c r="AT12" s="19" t="n">
        <v>0.423498746320236</v>
      </c>
      <c r="AU12" s="19"/>
      <c r="AV12" s="19" t="n">
        <v>0.416116427687665</v>
      </c>
      <c r="AW12" s="19" t="n">
        <v>0.429491444277905</v>
      </c>
      <c r="AX12" s="19" t="n">
        <v>0.42293220222447</v>
      </c>
      <c r="AY12" s="19" t="n">
        <v>0.441003280884063</v>
      </c>
      <c r="AZ12" s="19" t="n">
        <v>0.410356604561943</v>
      </c>
      <c r="BA12" s="19" t="n">
        <v>0.423259937474309</v>
      </c>
      <c r="BB12" s="19"/>
      <c r="BC12" s="19" t="n">
        <v>0.326073438693894</v>
      </c>
      <c r="BD12" s="19" t="n">
        <v>0.407049724730664</v>
      </c>
      <c r="BE12" s="19" t="n">
        <v>0.477530050239898</v>
      </c>
      <c r="BF12" s="19" t="n">
        <v>0.498148461126431</v>
      </c>
      <c r="BG12" s="19" t="n">
        <v>0.216757962112549</v>
      </c>
    </row>
    <row r="13">
      <c r="B13" s="20" t="s">
        <v>770</v>
      </c>
      <c r="C13" s="19" t="n">
        <v>0.390623440550969</v>
      </c>
      <c r="D13" s="19" t="n">
        <v>0.360755689331013</v>
      </c>
      <c r="E13" s="19" t="n">
        <v>0.417481475478</v>
      </c>
      <c r="F13" s="19"/>
      <c r="G13" s="19" t="n">
        <v>0.345972883962062</v>
      </c>
      <c r="H13" s="19" t="n">
        <v>0.306576001133123</v>
      </c>
      <c r="I13" s="19" t="n">
        <v>0.402689535802837</v>
      </c>
      <c r="J13" s="19" t="n">
        <v>0.472143129344765</v>
      </c>
      <c r="K13" s="19" t="n">
        <v>0.41651005750519</v>
      </c>
      <c r="L13" s="19" t="n">
        <v>0.403515227020138</v>
      </c>
      <c r="M13" s="19"/>
      <c r="N13" s="19" t="n">
        <v>0.396246306515373</v>
      </c>
      <c r="O13" s="19" t="n">
        <v>0.42666736080422</v>
      </c>
      <c r="P13" s="19" t="n">
        <v>0.412551661956426</v>
      </c>
      <c r="Q13" s="19" t="n">
        <v>0.323260321652626</v>
      </c>
      <c r="R13" s="19"/>
      <c r="S13" s="19" t="n">
        <v>0.392905181549042</v>
      </c>
      <c r="T13" s="19" t="n">
        <v>0.360846942659993</v>
      </c>
      <c r="U13" s="19" t="n">
        <v>0.381577296868507</v>
      </c>
      <c r="V13" s="19" t="n">
        <v>0.511614848743073</v>
      </c>
      <c r="W13" s="19" t="n">
        <v>0.35280895982872</v>
      </c>
      <c r="X13" s="19" t="n">
        <v>0.283430773534842</v>
      </c>
      <c r="Y13" s="19" t="n">
        <v>0.402806745046235</v>
      </c>
      <c r="Z13" s="19" t="n">
        <v>0.421378870028762</v>
      </c>
      <c r="AA13" s="19" t="n">
        <v>0.370398198130065</v>
      </c>
      <c r="AB13" s="19" t="n">
        <v>0.402102989687447</v>
      </c>
      <c r="AC13" s="19" t="n">
        <v>0.452539667907375</v>
      </c>
      <c r="AD13" s="19" t="n">
        <v>0.471407542698787</v>
      </c>
      <c r="AE13" s="19"/>
      <c r="AF13" s="19" t="n">
        <v>0.397405468054398</v>
      </c>
      <c r="AG13" s="19" t="n">
        <v>0.393825415755565</v>
      </c>
      <c r="AH13" s="19" t="n">
        <v>0.362819077772954</v>
      </c>
      <c r="AI13" s="19"/>
      <c r="AJ13" s="19" t="n">
        <v>0.413443136452357</v>
      </c>
      <c r="AK13" s="19" t="n">
        <v>0.40325177023841</v>
      </c>
      <c r="AL13" s="19" t="n">
        <v>0.27956193213156</v>
      </c>
      <c r="AM13" s="19" t="n">
        <v>0.431469037079494</v>
      </c>
      <c r="AN13" s="19" t="n">
        <v>0.350394402393373</v>
      </c>
      <c r="AO13" s="19"/>
      <c r="AP13" s="19" t="n">
        <v>0.419058274916814</v>
      </c>
      <c r="AQ13" s="19" t="n">
        <v>0.357352991102008</v>
      </c>
      <c r="AR13" s="19" t="n">
        <v>0.424631862427521</v>
      </c>
      <c r="AS13" s="19" t="n">
        <v>0.40696270333593</v>
      </c>
      <c r="AT13" s="19" t="n">
        <v>0.533252923675082</v>
      </c>
      <c r="AU13" s="19"/>
      <c r="AV13" s="19" t="n">
        <v>0.36979688163927</v>
      </c>
      <c r="AW13" s="19" t="n">
        <v>0.429543456172165</v>
      </c>
      <c r="AX13" s="19" t="n">
        <v>0.383047494174978</v>
      </c>
      <c r="AY13" s="19" t="n">
        <v>0.388662008335845</v>
      </c>
      <c r="AZ13" s="19" t="n">
        <v>0.447057250734893</v>
      </c>
      <c r="BA13" s="19" t="n">
        <v>0.352979280940499</v>
      </c>
      <c r="BB13" s="19"/>
      <c r="BC13" s="19" t="n">
        <v>0.358544897802358</v>
      </c>
      <c r="BD13" s="19" t="n">
        <v>0.336308714480505</v>
      </c>
      <c r="BE13" s="19" t="n">
        <v>0.432951968095276</v>
      </c>
      <c r="BF13" s="19" t="n">
        <v>0.432487352287721</v>
      </c>
      <c r="BG13" s="19" t="n">
        <v>0.294086810886299</v>
      </c>
    </row>
    <row r="14">
      <c r="B14" s="20" t="s">
        <v>776</v>
      </c>
      <c r="C14" s="19" t="n">
        <v>0.37825577499303</v>
      </c>
      <c r="D14" s="19" t="n">
        <v>0.373767416371464</v>
      </c>
      <c r="E14" s="19" t="n">
        <v>0.377328183203447</v>
      </c>
      <c r="F14" s="19"/>
      <c r="G14" s="19" t="n">
        <v>0.463926992889953</v>
      </c>
      <c r="H14" s="19" t="n">
        <v>0.420494876453876</v>
      </c>
      <c r="I14" s="19" t="n">
        <v>0.385752203891636</v>
      </c>
      <c r="J14" s="19" t="n">
        <v>0.406037835504748</v>
      </c>
      <c r="K14" s="19" t="n">
        <v>0.296884596252619</v>
      </c>
      <c r="L14" s="19" t="n">
        <v>0.305509946310711</v>
      </c>
      <c r="M14" s="19"/>
      <c r="N14" s="19" t="n">
        <v>0.399866261467127</v>
      </c>
      <c r="O14" s="19" t="n">
        <v>0.406737162726538</v>
      </c>
      <c r="P14" s="19" t="n">
        <v>0.351978250725977</v>
      </c>
      <c r="Q14" s="19" t="n">
        <v>0.343840508823882</v>
      </c>
      <c r="R14" s="19"/>
      <c r="S14" s="19" t="n">
        <v>0.38501024210815</v>
      </c>
      <c r="T14" s="19" t="n">
        <v>0.385856040967181</v>
      </c>
      <c r="U14" s="19" t="n">
        <v>0.408537581903125</v>
      </c>
      <c r="V14" s="19" t="n">
        <v>0.337672537551625</v>
      </c>
      <c r="W14" s="19" t="n">
        <v>0.355783222956858</v>
      </c>
      <c r="X14" s="19" t="n">
        <v>0.466984296234087</v>
      </c>
      <c r="Y14" s="19" t="n">
        <v>0.266707790849572</v>
      </c>
      <c r="Z14" s="19" t="n">
        <v>0.377324873959961</v>
      </c>
      <c r="AA14" s="19" t="n">
        <v>0.419382842300458</v>
      </c>
      <c r="AB14" s="19" t="n">
        <v>0.362384928855785</v>
      </c>
      <c r="AC14" s="19" t="n">
        <v>0.374991954623209</v>
      </c>
      <c r="AD14" s="19" t="n">
        <v>0.322309596066009</v>
      </c>
      <c r="AE14" s="19"/>
      <c r="AF14" s="19" t="n">
        <v>0.339796192836381</v>
      </c>
      <c r="AG14" s="19" t="n">
        <v>0.38201276740782</v>
      </c>
      <c r="AH14" s="19" t="n">
        <v>0.350100009404186</v>
      </c>
      <c r="AI14" s="19"/>
      <c r="AJ14" s="19" t="n">
        <v>0.311044262557508</v>
      </c>
      <c r="AK14" s="19" t="n">
        <v>0.438091934386376</v>
      </c>
      <c r="AL14" s="19" t="n">
        <v>0.387693287421338</v>
      </c>
      <c r="AM14" s="19" t="n">
        <v>0.381362625741078</v>
      </c>
      <c r="AN14" s="19" t="n">
        <v>0.375059518728532</v>
      </c>
      <c r="AO14" s="19"/>
      <c r="AP14" s="19" t="n">
        <v>0.284190149930692</v>
      </c>
      <c r="AQ14" s="19" t="n">
        <v>0.415426283738527</v>
      </c>
      <c r="AR14" s="19" t="n">
        <v>0.398845590717256</v>
      </c>
      <c r="AS14" s="19" t="n">
        <v>0.369206799044392</v>
      </c>
      <c r="AT14" s="19" t="n">
        <v>0.457571635792789</v>
      </c>
      <c r="AU14" s="19"/>
      <c r="AV14" s="19" t="n">
        <v>0.446370206669943</v>
      </c>
      <c r="AW14" s="19" t="n">
        <v>0.305358060324116</v>
      </c>
      <c r="AX14" s="19" t="n">
        <v>0.407352938620204</v>
      </c>
      <c r="AY14" s="19" t="n">
        <v>0.366995397633986</v>
      </c>
      <c r="AZ14" s="19" t="n">
        <v>0.446075660533517</v>
      </c>
      <c r="BA14" s="19" t="n">
        <v>0.30845398764201</v>
      </c>
      <c r="BB14" s="19"/>
      <c r="BC14" s="19" t="n">
        <v>0.347625202293983</v>
      </c>
      <c r="BD14" s="19" t="n">
        <v>0.365694736139238</v>
      </c>
      <c r="BE14" s="19" t="n">
        <v>0.417974931048721</v>
      </c>
      <c r="BF14" s="19" t="n">
        <v>0.405765723170327</v>
      </c>
      <c r="BG14" s="19" t="n">
        <v>0.633208648599691</v>
      </c>
    </row>
    <row r="15">
      <c r="B15" s="20" t="s">
        <v>777</v>
      </c>
      <c r="C15" s="19" t="n">
        <v>0.356107541794245</v>
      </c>
      <c r="D15" s="19" t="n">
        <v>0.339271966865689</v>
      </c>
      <c r="E15" s="19" t="n">
        <v>0.367168939194229</v>
      </c>
      <c r="F15" s="19"/>
      <c r="G15" s="19" t="n">
        <v>0.348767488912266</v>
      </c>
      <c r="H15" s="19" t="n">
        <v>0.358953870321867</v>
      </c>
      <c r="I15" s="19" t="n">
        <v>0.370648798702011</v>
      </c>
      <c r="J15" s="19" t="n">
        <v>0.418265060434011</v>
      </c>
      <c r="K15" s="19" t="n">
        <v>0.349627910685677</v>
      </c>
      <c r="L15" s="19" t="n">
        <v>0.302878685426248</v>
      </c>
      <c r="M15" s="19"/>
      <c r="N15" s="19" t="n">
        <v>0.362197483974377</v>
      </c>
      <c r="O15" s="19" t="n">
        <v>0.428060319571402</v>
      </c>
      <c r="P15" s="19" t="n">
        <v>0.327670498087741</v>
      </c>
      <c r="Q15" s="19" t="n">
        <v>0.299182509250175</v>
      </c>
      <c r="R15" s="19"/>
      <c r="S15" s="19" t="n">
        <v>0.402271899789364</v>
      </c>
      <c r="T15" s="19" t="n">
        <v>0.381455013673857</v>
      </c>
      <c r="U15" s="19" t="n">
        <v>0.31848616760847</v>
      </c>
      <c r="V15" s="19" t="n">
        <v>0.357013639889512</v>
      </c>
      <c r="W15" s="19" t="n">
        <v>0.446431481524982</v>
      </c>
      <c r="X15" s="19" t="n">
        <v>0.143136444604422</v>
      </c>
      <c r="Y15" s="19" t="n">
        <v>0.296641560938732</v>
      </c>
      <c r="Z15" s="19" t="n">
        <v>0.445783418557213</v>
      </c>
      <c r="AA15" s="19" t="n">
        <v>0.426685418014274</v>
      </c>
      <c r="AB15" s="19" t="n">
        <v>0.327339803069837</v>
      </c>
      <c r="AC15" s="19" t="n">
        <v>0.371213379254792</v>
      </c>
      <c r="AD15" s="19" t="n">
        <v>0.379315372978073</v>
      </c>
      <c r="AE15" s="19"/>
      <c r="AF15" s="19" t="n">
        <v>0.318883234920911</v>
      </c>
      <c r="AG15" s="19" t="n">
        <v>0.391850058778166</v>
      </c>
      <c r="AH15" s="19" t="n">
        <v>0.308085559346886</v>
      </c>
      <c r="AI15" s="19"/>
      <c r="AJ15" s="19" t="n">
        <v>0.306925470652115</v>
      </c>
      <c r="AK15" s="19" t="n">
        <v>0.406845385044474</v>
      </c>
      <c r="AL15" s="19" t="n">
        <v>0.406545318231755</v>
      </c>
      <c r="AM15" s="19" t="n">
        <v>0.376470295602072</v>
      </c>
      <c r="AN15" s="19" t="n">
        <v>0.312258890290899</v>
      </c>
      <c r="AO15" s="19"/>
      <c r="AP15" s="19" t="n">
        <v>0.324396169682259</v>
      </c>
      <c r="AQ15" s="19" t="n">
        <v>0.376316202839171</v>
      </c>
      <c r="AR15" s="19" t="n">
        <v>0.407171517187104</v>
      </c>
      <c r="AS15" s="19" t="n">
        <v>0.342885729860724</v>
      </c>
      <c r="AT15" s="19" t="n">
        <v>0.437015822412884</v>
      </c>
      <c r="AU15" s="19"/>
      <c r="AV15" s="19" t="n">
        <v>0.388746289573481</v>
      </c>
      <c r="AW15" s="19" t="n">
        <v>0.326732618529966</v>
      </c>
      <c r="AX15" s="19" t="n">
        <v>0.467865967577299</v>
      </c>
      <c r="AY15" s="19" t="n">
        <v>0.315909034062397</v>
      </c>
      <c r="AZ15" s="19" t="n">
        <v>0.426359535513044</v>
      </c>
      <c r="BA15" s="19" t="n">
        <v>0.271700518680784</v>
      </c>
      <c r="BB15" s="19"/>
      <c r="BC15" s="19" t="n">
        <v>0.284763272278556</v>
      </c>
      <c r="BD15" s="19" t="n">
        <v>0.331418033111151</v>
      </c>
      <c r="BE15" s="19" t="n">
        <v>0.389388181911336</v>
      </c>
      <c r="BF15" s="19" t="n">
        <v>0.437454055234845</v>
      </c>
      <c r="BG15" s="19" t="n">
        <v>0.411158686534518</v>
      </c>
    </row>
    <row r="16">
      <c r="B16" s="20" t="s">
        <v>778</v>
      </c>
      <c r="C16" s="19" t="n">
        <v>0.353905439769608</v>
      </c>
      <c r="D16" s="19" t="n">
        <v>0.327421844212325</v>
      </c>
      <c r="E16" s="19" t="n">
        <v>0.377108966496245</v>
      </c>
      <c r="F16" s="19"/>
      <c r="G16" s="19" t="n">
        <v>0.454746024660088</v>
      </c>
      <c r="H16" s="19" t="n">
        <v>0.436553636656492</v>
      </c>
      <c r="I16" s="19" t="n">
        <v>0.359662344858987</v>
      </c>
      <c r="J16" s="19" t="n">
        <v>0.338912011742558</v>
      </c>
      <c r="K16" s="19" t="n">
        <v>0.301225419637262</v>
      </c>
      <c r="L16" s="19" t="n">
        <v>0.25317639080828</v>
      </c>
      <c r="M16" s="19"/>
      <c r="N16" s="19" t="n">
        <v>0.397571639799786</v>
      </c>
      <c r="O16" s="19" t="n">
        <v>0.385511315779776</v>
      </c>
      <c r="P16" s="19" t="n">
        <v>0.294809124279925</v>
      </c>
      <c r="Q16" s="19" t="n">
        <v>0.320047418894714</v>
      </c>
      <c r="R16" s="19"/>
      <c r="S16" s="19" t="n">
        <v>0.430355837958949</v>
      </c>
      <c r="T16" s="19" t="n">
        <v>0.339045193461872</v>
      </c>
      <c r="U16" s="19" t="n">
        <v>0.335689866340187</v>
      </c>
      <c r="V16" s="19" t="n">
        <v>0.340662568887563</v>
      </c>
      <c r="W16" s="19" t="n">
        <v>0.351784576522388</v>
      </c>
      <c r="X16" s="19" t="n">
        <v>0.277114806240727</v>
      </c>
      <c r="Y16" s="19" t="n">
        <v>0.489822293959879</v>
      </c>
      <c r="Z16" s="19" t="n">
        <v>0.265160519492038</v>
      </c>
      <c r="AA16" s="19" t="n">
        <v>0.327719957269981</v>
      </c>
      <c r="AB16" s="19" t="n">
        <v>0.341920477494343</v>
      </c>
      <c r="AC16" s="19" t="n">
        <v>0.316786330603527</v>
      </c>
      <c r="AD16" s="19" t="n">
        <v>0.321683478310777</v>
      </c>
      <c r="AE16" s="19"/>
      <c r="AF16" s="19" t="n">
        <v>0.325070454182367</v>
      </c>
      <c r="AG16" s="19" t="n">
        <v>0.346508333726966</v>
      </c>
      <c r="AH16" s="19" t="n">
        <v>0.340075588353298</v>
      </c>
      <c r="AI16" s="19"/>
      <c r="AJ16" s="19" t="n">
        <v>0.311157952703982</v>
      </c>
      <c r="AK16" s="19" t="n">
        <v>0.387276799220064</v>
      </c>
      <c r="AL16" s="19" t="n">
        <v>0.314301415199407</v>
      </c>
      <c r="AM16" s="19" t="n">
        <v>0.343363190112639</v>
      </c>
      <c r="AN16" s="19" t="n">
        <v>0.320522159751149</v>
      </c>
      <c r="AO16" s="19"/>
      <c r="AP16" s="19" t="n">
        <v>0.276887031800544</v>
      </c>
      <c r="AQ16" s="19" t="n">
        <v>0.391305824778655</v>
      </c>
      <c r="AR16" s="19" t="n">
        <v>0.403390245252928</v>
      </c>
      <c r="AS16" s="19" t="n">
        <v>0.301353922608951</v>
      </c>
      <c r="AT16" s="19" t="n">
        <v>0.428039295139505</v>
      </c>
      <c r="AU16" s="19"/>
      <c r="AV16" s="19" t="n">
        <v>0.405384314404086</v>
      </c>
      <c r="AW16" s="19" t="n">
        <v>0.293157945268228</v>
      </c>
      <c r="AX16" s="19" t="n">
        <v>0.435980202785806</v>
      </c>
      <c r="AY16" s="19" t="n">
        <v>0.310608879966855</v>
      </c>
      <c r="AZ16" s="19" t="n">
        <v>0.398362432869109</v>
      </c>
      <c r="BA16" s="19" t="n">
        <v>0.290814798573437</v>
      </c>
      <c r="BB16" s="19"/>
      <c r="BC16" s="19" t="n">
        <v>0.300353927834646</v>
      </c>
      <c r="BD16" s="19" t="n">
        <v>0.363450312281723</v>
      </c>
      <c r="BE16" s="19" t="n">
        <v>0.406932544890183</v>
      </c>
      <c r="BF16" s="19" t="n">
        <v>0.341564241697833</v>
      </c>
      <c r="BG16" s="19" t="n">
        <v>0.306248187317216</v>
      </c>
    </row>
    <row r="17">
      <c r="B17" s="20" t="s">
        <v>122</v>
      </c>
      <c r="C17" s="19" t="n">
        <v>0.0228129127667377</v>
      </c>
      <c r="D17" s="19" t="n">
        <v>0.0289443693088178</v>
      </c>
      <c r="E17" s="19" t="n">
        <v>0.0169611041839349</v>
      </c>
      <c r="F17" s="19"/>
      <c r="G17" s="19" t="n">
        <v>0</v>
      </c>
      <c r="H17" s="19" t="n">
        <v>0.0183141875826807</v>
      </c>
      <c r="I17" s="19" t="n">
        <v>0.0258403259886086</v>
      </c>
      <c r="J17" s="19" t="n">
        <v>0.0393899596158841</v>
      </c>
      <c r="K17" s="19" t="n">
        <v>0.0224312443943106</v>
      </c>
      <c r="L17" s="19" t="n">
        <v>0.0276180252691186</v>
      </c>
      <c r="M17" s="19"/>
      <c r="N17" s="19" t="n">
        <v>0.0184784373765577</v>
      </c>
      <c r="O17" s="19" t="n">
        <v>0.024660448125817</v>
      </c>
      <c r="P17" s="19" t="n">
        <v>0.0294674124820194</v>
      </c>
      <c r="Q17" s="19" t="n">
        <v>0.0199601539633734</v>
      </c>
      <c r="R17" s="19"/>
      <c r="S17" s="19" t="n">
        <v>0.0130675061348847</v>
      </c>
      <c r="T17" s="19" t="n">
        <v>0.0501972579860266</v>
      </c>
      <c r="U17" s="19" t="n">
        <v>0.0270623896731573</v>
      </c>
      <c r="V17" s="19" t="n">
        <v>0</v>
      </c>
      <c r="W17" s="19" t="n">
        <v>0.0570663686363129</v>
      </c>
      <c r="X17" s="19" t="n">
        <v>0</v>
      </c>
      <c r="Y17" s="19" t="n">
        <v>0.0360293963001655</v>
      </c>
      <c r="Z17" s="19" t="n">
        <v>0</v>
      </c>
      <c r="AA17" s="19" t="n">
        <v>0.034067380853369</v>
      </c>
      <c r="AB17" s="19" t="n">
        <v>0.0105656239593433</v>
      </c>
      <c r="AC17" s="19" t="n">
        <v>0</v>
      </c>
      <c r="AD17" s="19" t="n">
        <v>0.0295060444057748</v>
      </c>
      <c r="AE17" s="19"/>
      <c r="AF17" s="19" t="n">
        <v>0.0263809279676942</v>
      </c>
      <c r="AG17" s="19" t="n">
        <v>0.0215047059486997</v>
      </c>
      <c r="AH17" s="19" t="n">
        <v>0.0363258659830646</v>
      </c>
      <c r="AI17" s="19"/>
      <c r="AJ17" s="19" t="n">
        <v>0.0247570637853564</v>
      </c>
      <c r="AK17" s="19" t="n">
        <v>0.0275200731451686</v>
      </c>
      <c r="AL17" s="19" t="n">
        <v>0.0431232910980168</v>
      </c>
      <c r="AM17" s="19" t="n">
        <v>0</v>
      </c>
      <c r="AN17" s="19" t="n">
        <v>0.0228570658987619</v>
      </c>
      <c r="AO17" s="19"/>
      <c r="AP17" s="19" t="n">
        <v>0.0108762537271137</v>
      </c>
      <c r="AQ17" s="19" t="n">
        <v>0.0301805992009506</v>
      </c>
      <c r="AR17" s="19" t="n">
        <v>0.0231929908790925</v>
      </c>
      <c r="AS17" s="19" t="n">
        <v>0.029722662211218</v>
      </c>
      <c r="AT17" s="19" t="n">
        <v>0.0200949102113673</v>
      </c>
      <c r="AU17" s="19"/>
      <c r="AV17" s="19" t="n">
        <v>0.0220222574743212</v>
      </c>
      <c r="AW17" s="19" t="n">
        <v>0.0282463008409318</v>
      </c>
      <c r="AX17" s="19" t="n">
        <v>0.02042472388058</v>
      </c>
      <c r="AY17" s="19" t="n">
        <v>0.0198347445042915</v>
      </c>
      <c r="AZ17" s="19" t="n">
        <v>0.0276279327128882</v>
      </c>
      <c r="BA17" s="19" t="n">
        <v>0.0237429107649358</v>
      </c>
      <c r="BB17" s="19"/>
      <c r="BC17" s="19" t="n">
        <v>0.0297186851175499</v>
      </c>
      <c r="BD17" s="19" t="n">
        <v>0.0288122087213532</v>
      </c>
      <c r="BE17" s="19" t="n">
        <v>0.0136816952309482</v>
      </c>
      <c r="BF17" s="19" t="n">
        <v>0.0379086868163118</v>
      </c>
      <c r="BG17" s="19" t="n">
        <v>0</v>
      </c>
    </row>
    <row r="18">
      <c r="B18" s="20" t="s">
        <v>123</v>
      </c>
      <c r="C18" s="21" t="n">
        <v>0.09502158880133</v>
      </c>
      <c r="D18" s="21" t="n">
        <v>0.107950375642166</v>
      </c>
      <c r="E18" s="21" t="n">
        <v>0.0830865741661568</v>
      </c>
      <c r="F18" s="21"/>
      <c r="G18" s="21" t="n">
        <v>0.053140403149725</v>
      </c>
      <c r="H18" s="21" t="n">
        <v>0.0499860757848444</v>
      </c>
      <c r="I18" s="21" t="n">
        <v>0.129771170531819</v>
      </c>
      <c r="J18" s="21" t="n">
        <v>0.0544966633196031</v>
      </c>
      <c r="K18" s="21" t="n">
        <v>0.136535422198849</v>
      </c>
      <c r="L18" s="21" t="n">
        <v>0.140462834480851</v>
      </c>
      <c r="M18" s="21"/>
      <c r="N18" s="21" t="n">
        <v>0.0659587009651789</v>
      </c>
      <c r="O18" s="21" t="n">
        <v>0.0759926976393112</v>
      </c>
      <c r="P18" s="21" t="n">
        <v>0.109548058623346</v>
      </c>
      <c r="Q18" s="21" t="n">
        <v>0.136386752910657</v>
      </c>
      <c r="R18" s="21"/>
      <c r="S18" s="21" t="n">
        <v>0.0556004784870538</v>
      </c>
      <c r="T18" s="21" t="n">
        <v>0.107866829348394</v>
      </c>
      <c r="U18" s="21" t="n">
        <v>0.130340374777738</v>
      </c>
      <c r="V18" s="21" t="n">
        <v>0.0288350700416184</v>
      </c>
      <c r="W18" s="21" t="n">
        <v>0.0731540305260086</v>
      </c>
      <c r="X18" s="21" t="n">
        <v>0.113813480840393</v>
      </c>
      <c r="Y18" s="21" t="n">
        <v>0.080012503403755</v>
      </c>
      <c r="Z18" s="21" t="n">
        <v>0.150737561465666</v>
      </c>
      <c r="AA18" s="21" t="n">
        <v>0.0616852012147992</v>
      </c>
      <c r="AB18" s="21" t="n">
        <v>0.20109067135543</v>
      </c>
      <c r="AC18" s="21" t="n">
        <v>0.0625158092119732</v>
      </c>
      <c r="AD18" s="21" t="n">
        <v>0.150220380563935</v>
      </c>
      <c r="AE18" s="21"/>
      <c r="AF18" s="21" t="n">
        <v>0.0843262860222148</v>
      </c>
      <c r="AG18" s="21" t="n">
        <v>0.0856723962046367</v>
      </c>
      <c r="AH18" s="21" t="n">
        <v>0.176079309857909</v>
      </c>
      <c r="AI18" s="21"/>
      <c r="AJ18" s="21" t="n">
        <v>0.0937896176845286</v>
      </c>
      <c r="AK18" s="21" t="n">
        <v>0.0514038448419964</v>
      </c>
      <c r="AL18" s="21" t="n">
        <v>0.0947502977534405</v>
      </c>
      <c r="AM18" s="21" t="n">
        <v>0.0450160679129119</v>
      </c>
      <c r="AN18" s="21" t="n">
        <v>0.130474144467844</v>
      </c>
      <c r="AO18" s="21"/>
      <c r="AP18" s="21" t="n">
        <v>0.0755358378554889</v>
      </c>
      <c r="AQ18" s="21" t="n">
        <v>0.0641228824516408</v>
      </c>
      <c r="AR18" s="21" t="n">
        <v>0.0962599405467939</v>
      </c>
      <c r="AS18" s="21" t="n">
        <v>0.090763391320729</v>
      </c>
      <c r="AT18" s="21" t="n">
        <v>0.111166143369114</v>
      </c>
      <c r="AU18" s="21"/>
      <c r="AV18" s="21" t="n">
        <v>0.0521319527795989</v>
      </c>
      <c r="AW18" s="21" t="n">
        <v>0.0684640626445852</v>
      </c>
      <c r="AX18" s="21" t="n">
        <v>0.0778751299052584</v>
      </c>
      <c r="AY18" s="21" t="n">
        <v>0.0962125630178574</v>
      </c>
      <c r="AZ18" s="21" t="n">
        <v>0.0781911403348658</v>
      </c>
      <c r="BA18" s="21" t="n">
        <v>0.207304431289983</v>
      </c>
      <c r="BB18" s="21"/>
      <c r="BC18" s="21" t="n">
        <v>0.147811329108263</v>
      </c>
      <c r="BD18" s="21" t="n">
        <v>0.107135681737337</v>
      </c>
      <c r="BE18" s="21" t="n">
        <v>0.0587746759700653</v>
      </c>
      <c r="BF18" s="21" t="n">
        <v>0.0468939032502865</v>
      </c>
      <c r="BG18" s="21" t="n">
        <v>0.0500963296504731</v>
      </c>
    </row>
    <row r="19">
      <c r="B19" s="18" t="s">
        <v>331</v>
      </c>
    </row>
    <row r="20">
      <c r="B20" t="s">
        <v>80</v>
      </c>
    </row>
    <row r="21">
      <c r="B21" t="s">
        <v>81</v>
      </c>
    </row>
    <row r="23">
      <c r="B23"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786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780</v>
      </c>
      <c r="C9" s="19" t="n">
        <v>0.50620078383551</v>
      </c>
      <c r="D9" s="19" t="n">
        <v>0.509964329095854</v>
      </c>
      <c r="E9" s="19" t="n">
        <v>0.502238119997741</v>
      </c>
      <c r="F9" s="19"/>
      <c r="G9" s="19" t="n">
        <v>0.500390695144672</v>
      </c>
      <c r="H9" s="19" t="n">
        <v>0.489939714303843</v>
      </c>
      <c r="I9" s="19" t="n">
        <v>0.465765426114374</v>
      </c>
      <c r="J9" s="19" t="n">
        <v>0.50637528757409</v>
      </c>
      <c r="K9" s="19" t="n">
        <v>0.504727950540806</v>
      </c>
      <c r="L9" s="19" t="n">
        <v>0.556995588537124</v>
      </c>
      <c r="M9" s="19"/>
      <c r="N9" s="19" t="n">
        <v>0.599582612987194</v>
      </c>
      <c r="O9" s="19" t="n">
        <v>0.505193827766363</v>
      </c>
      <c r="P9" s="19" t="n">
        <v>0.471044242220728</v>
      </c>
      <c r="Q9" s="19" t="n">
        <v>0.428607866379049</v>
      </c>
      <c r="R9" s="19"/>
      <c r="S9" s="19" t="n">
        <v>0.483521399627459</v>
      </c>
      <c r="T9" s="19" t="n">
        <v>0.519970621680011</v>
      </c>
      <c r="U9" s="19" t="n">
        <v>0.531437816316164</v>
      </c>
      <c r="V9" s="19" t="n">
        <v>0.557382149690097</v>
      </c>
      <c r="W9" s="19" t="n">
        <v>0.51942984112086</v>
      </c>
      <c r="X9" s="19" t="n">
        <v>0.457244919014033</v>
      </c>
      <c r="Y9" s="19" t="n">
        <v>0.395989342974384</v>
      </c>
      <c r="Z9" s="19" t="n">
        <v>0.446826798553785</v>
      </c>
      <c r="AA9" s="19" t="n">
        <v>0.49943087498474</v>
      </c>
      <c r="AB9" s="19" t="n">
        <v>0.590652214328568</v>
      </c>
      <c r="AC9" s="19" t="n">
        <v>0.535743678449755</v>
      </c>
      <c r="AD9" s="19" t="n">
        <v>0.563670186407322</v>
      </c>
      <c r="AE9" s="19"/>
      <c r="AF9" s="19" t="n">
        <v>0.468448976527603</v>
      </c>
      <c r="AG9" s="19" t="n">
        <v>0.565124627670517</v>
      </c>
      <c r="AH9" s="19" t="n">
        <v>0.449855715472578</v>
      </c>
      <c r="AI9" s="19"/>
      <c r="AJ9" s="19" t="n">
        <v>0.523341963494743</v>
      </c>
      <c r="AK9" s="19" t="n">
        <v>0.520858044678798</v>
      </c>
      <c r="AL9" s="19" t="n">
        <v>0.608700619411952</v>
      </c>
      <c r="AM9" s="19" t="n">
        <v>0.443402271809764</v>
      </c>
      <c r="AN9" s="19" t="n">
        <v>0.436428772896134</v>
      </c>
      <c r="AO9" s="19"/>
      <c r="AP9" s="19" t="n">
        <v>0.517195878783294</v>
      </c>
      <c r="AQ9" s="19" t="n">
        <v>0.551522510058559</v>
      </c>
      <c r="AR9" s="19" t="n">
        <v>0.607204960991444</v>
      </c>
      <c r="AS9" s="19" t="n">
        <v>0.417449929869885</v>
      </c>
      <c r="AT9" s="19" t="n">
        <v>0.402399594226543</v>
      </c>
      <c r="AU9" s="19"/>
      <c r="AV9" s="19" t="n">
        <v>0.570388435601127</v>
      </c>
      <c r="AW9" s="19" t="n">
        <v>0.503852775744058</v>
      </c>
      <c r="AX9" s="19" t="n">
        <v>0.614500619435225</v>
      </c>
      <c r="AY9" s="19" t="n">
        <v>0.454121789657889</v>
      </c>
      <c r="AZ9" s="19" t="n">
        <v>0.391300478394244</v>
      </c>
      <c r="BA9" s="19" t="n">
        <v>0.4596823255081</v>
      </c>
      <c r="BB9" s="19"/>
      <c r="BC9" s="19" t="n">
        <v>0.444806238341424</v>
      </c>
      <c r="BD9" s="19" t="n">
        <v>0.447211897975145</v>
      </c>
      <c r="BE9" s="19" t="n">
        <v>0.570963518212171</v>
      </c>
      <c r="BF9" s="19" t="n">
        <v>0.558575081899578</v>
      </c>
      <c r="BG9" s="19" t="n">
        <v>0.664941543310731</v>
      </c>
    </row>
    <row r="10">
      <c r="B10" s="20" t="s">
        <v>781</v>
      </c>
      <c r="C10" s="19" t="n">
        <v>0.368449736683269</v>
      </c>
      <c r="D10" s="19" t="n">
        <v>0.394273548510939</v>
      </c>
      <c r="E10" s="19" t="n">
        <v>0.34153956055458</v>
      </c>
      <c r="F10" s="19"/>
      <c r="G10" s="19" t="n">
        <v>0.429951417245994</v>
      </c>
      <c r="H10" s="19" t="n">
        <v>0.446354307076725</v>
      </c>
      <c r="I10" s="19" t="n">
        <v>0.433013510579667</v>
      </c>
      <c r="J10" s="19" t="n">
        <v>0.381971949830394</v>
      </c>
      <c r="K10" s="19" t="n">
        <v>0.284463543566625</v>
      </c>
      <c r="L10" s="19" t="n">
        <v>0.250061226588005</v>
      </c>
      <c r="M10" s="19"/>
      <c r="N10" s="19" t="n">
        <v>0.444899941952876</v>
      </c>
      <c r="O10" s="19" t="n">
        <v>0.401639325546789</v>
      </c>
      <c r="P10" s="19" t="n">
        <v>0.29405007386939</v>
      </c>
      <c r="Q10" s="19" t="n">
        <v>0.308723997516182</v>
      </c>
      <c r="R10" s="19"/>
      <c r="S10" s="19" t="n">
        <v>0.44675352578707</v>
      </c>
      <c r="T10" s="19" t="n">
        <v>0.388775703969094</v>
      </c>
      <c r="U10" s="19" t="n">
        <v>0.35466549298308</v>
      </c>
      <c r="V10" s="19" t="n">
        <v>0.397302090388786</v>
      </c>
      <c r="W10" s="19" t="n">
        <v>0.420713707528356</v>
      </c>
      <c r="X10" s="19" t="n">
        <v>0.377681256603657</v>
      </c>
      <c r="Y10" s="19" t="n">
        <v>0.328964496406956</v>
      </c>
      <c r="Z10" s="19" t="n">
        <v>0.396663009647043</v>
      </c>
      <c r="AA10" s="19" t="n">
        <v>0.319806907257978</v>
      </c>
      <c r="AB10" s="19" t="n">
        <v>0.26985217022818</v>
      </c>
      <c r="AC10" s="19" t="n">
        <v>0.336823792888367</v>
      </c>
      <c r="AD10" s="19" t="n">
        <v>0.268336282319861</v>
      </c>
      <c r="AE10" s="19"/>
      <c r="AF10" s="19" t="n">
        <v>0.310148360809826</v>
      </c>
      <c r="AG10" s="19" t="n">
        <v>0.392850085554418</v>
      </c>
      <c r="AH10" s="19" t="n">
        <v>0.394886701404181</v>
      </c>
      <c r="AI10" s="19"/>
      <c r="AJ10" s="19" t="n">
        <v>0.321902716940397</v>
      </c>
      <c r="AK10" s="19" t="n">
        <v>0.421793551928719</v>
      </c>
      <c r="AL10" s="19" t="n">
        <v>0.38008838025495</v>
      </c>
      <c r="AM10" s="19" t="n">
        <v>0.422927546591445</v>
      </c>
      <c r="AN10" s="19" t="n">
        <v>0.422181456330052</v>
      </c>
      <c r="AO10" s="19"/>
      <c r="AP10" s="19" t="n">
        <v>0.302218295306569</v>
      </c>
      <c r="AQ10" s="19" t="n">
        <v>0.436705440603799</v>
      </c>
      <c r="AR10" s="19" t="n">
        <v>0.380960307617319</v>
      </c>
      <c r="AS10" s="19" t="n">
        <v>0.335340615532533</v>
      </c>
      <c r="AT10" s="19" t="n">
        <v>0.329803958494824</v>
      </c>
      <c r="AU10" s="19"/>
      <c r="AV10" s="19" t="n">
        <v>0.447891284469298</v>
      </c>
      <c r="AW10" s="19" t="n">
        <v>0.345410126000657</v>
      </c>
      <c r="AX10" s="19" t="n">
        <v>0.386467034092165</v>
      </c>
      <c r="AY10" s="19" t="n">
        <v>0.307425853510822</v>
      </c>
      <c r="AZ10" s="19" t="n">
        <v>0.429181892571899</v>
      </c>
      <c r="BA10" s="19" t="n">
        <v>0.327633683921159</v>
      </c>
      <c r="BB10" s="19"/>
      <c r="BC10" s="19" t="n">
        <v>0.335725254318048</v>
      </c>
      <c r="BD10" s="19" t="n">
        <v>0.299812684700013</v>
      </c>
      <c r="BE10" s="19" t="n">
        <v>0.462614792845803</v>
      </c>
      <c r="BF10" s="19" t="n">
        <v>0.463626712249668</v>
      </c>
      <c r="BG10" s="19" t="n">
        <v>0.446442523177687</v>
      </c>
    </row>
    <row r="11">
      <c r="B11" s="20" t="s">
        <v>782</v>
      </c>
      <c r="C11" s="19" t="n">
        <v>0.326350576184881</v>
      </c>
      <c r="D11" s="19" t="n">
        <v>0.373650864173471</v>
      </c>
      <c r="E11" s="19" t="n">
        <v>0.27985874194056</v>
      </c>
      <c r="F11" s="19"/>
      <c r="G11" s="19" t="n">
        <v>0.36539587176426</v>
      </c>
      <c r="H11" s="19" t="n">
        <v>0.445233600965917</v>
      </c>
      <c r="I11" s="19" t="n">
        <v>0.42238912382421</v>
      </c>
      <c r="J11" s="19" t="n">
        <v>0.344927589587746</v>
      </c>
      <c r="K11" s="19" t="n">
        <v>0.189462103385554</v>
      </c>
      <c r="L11" s="19" t="n">
        <v>0.193480357380783</v>
      </c>
      <c r="M11" s="19"/>
      <c r="N11" s="19" t="n">
        <v>0.403191094482483</v>
      </c>
      <c r="O11" s="19" t="n">
        <v>0.348898880560547</v>
      </c>
      <c r="P11" s="19" t="n">
        <v>0.260532593792607</v>
      </c>
      <c r="Q11" s="19" t="n">
        <v>0.269645021740249</v>
      </c>
      <c r="R11" s="19"/>
      <c r="S11" s="19" t="n">
        <v>0.388321811129123</v>
      </c>
      <c r="T11" s="19" t="n">
        <v>0.302373465586351</v>
      </c>
      <c r="U11" s="19" t="n">
        <v>0.27743874282619</v>
      </c>
      <c r="V11" s="19" t="n">
        <v>0.300081028957021</v>
      </c>
      <c r="W11" s="19" t="n">
        <v>0.37449239947057</v>
      </c>
      <c r="X11" s="19" t="n">
        <v>0.391370539232577</v>
      </c>
      <c r="Y11" s="19" t="n">
        <v>0.273266349257714</v>
      </c>
      <c r="Z11" s="19" t="n">
        <v>0.280867717304142</v>
      </c>
      <c r="AA11" s="19" t="n">
        <v>0.353977513381589</v>
      </c>
      <c r="AB11" s="19" t="n">
        <v>0.287057489572223</v>
      </c>
      <c r="AC11" s="19" t="n">
        <v>0.301779627942373</v>
      </c>
      <c r="AD11" s="19" t="n">
        <v>0.250218889161516</v>
      </c>
      <c r="AE11" s="19"/>
      <c r="AF11" s="19" t="n">
        <v>0.303815656501559</v>
      </c>
      <c r="AG11" s="19" t="n">
        <v>0.353295622754513</v>
      </c>
      <c r="AH11" s="19" t="n">
        <v>0.266712517393332</v>
      </c>
      <c r="AI11" s="19"/>
      <c r="AJ11" s="19" t="n">
        <v>0.313782413680599</v>
      </c>
      <c r="AK11" s="19" t="n">
        <v>0.385533006026292</v>
      </c>
      <c r="AL11" s="19" t="n">
        <v>0.294650791186558</v>
      </c>
      <c r="AM11" s="19" t="n">
        <v>0.230254450676999</v>
      </c>
      <c r="AN11" s="19" t="n">
        <v>0.329269981512119</v>
      </c>
      <c r="AO11" s="19"/>
      <c r="AP11" s="19" t="n">
        <v>0.310328531792173</v>
      </c>
      <c r="AQ11" s="19" t="n">
        <v>0.429054887793019</v>
      </c>
      <c r="AR11" s="19" t="n">
        <v>0.255838742697376</v>
      </c>
      <c r="AS11" s="19" t="n">
        <v>0.282898807732769</v>
      </c>
      <c r="AT11" s="19" t="n">
        <v>0.245763147997488</v>
      </c>
      <c r="AU11" s="19"/>
      <c r="AV11" s="19" t="n">
        <v>0.476094504258376</v>
      </c>
      <c r="AW11" s="19" t="n">
        <v>0.318251214775269</v>
      </c>
      <c r="AX11" s="19" t="n">
        <v>0.34619606308021</v>
      </c>
      <c r="AY11" s="19" t="n">
        <v>0.248125550177501</v>
      </c>
      <c r="AZ11" s="19" t="n">
        <v>0.21875032078946</v>
      </c>
      <c r="BA11" s="19" t="n">
        <v>0.266647352382398</v>
      </c>
      <c r="BB11" s="19"/>
      <c r="BC11" s="19" t="n">
        <v>0.261446220292644</v>
      </c>
      <c r="BD11" s="19" t="n">
        <v>0.308919553050017</v>
      </c>
      <c r="BE11" s="19" t="n">
        <v>0.402384281435509</v>
      </c>
      <c r="BF11" s="19" t="n">
        <v>0.412951842533448</v>
      </c>
      <c r="BG11" s="19" t="n">
        <v>0.527264531407118</v>
      </c>
    </row>
    <row r="12">
      <c r="B12" s="20" t="s">
        <v>783</v>
      </c>
      <c r="C12" s="19" t="n">
        <v>0.233400926991898</v>
      </c>
      <c r="D12" s="19" t="n">
        <v>0.25825541183352</v>
      </c>
      <c r="E12" s="19" t="n">
        <v>0.208249890468212</v>
      </c>
      <c r="F12" s="19"/>
      <c r="G12" s="19" t="n">
        <v>0.273887029088546</v>
      </c>
      <c r="H12" s="19" t="n">
        <v>0.276112343694272</v>
      </c>
      <c r="I12" s="19" t="n">
        <v>0.288873682075246</v>
      </c>
      <c r="J12" s="19" t="n">
        <v>0.246981756172979</v>
      </c>
      <c r="K12" s="19" t="n">
        <v>0.183294601832648</v>
      </c>
      <c r="L12" s="19" t="n">
        <v>0.145455618280509</v>
      </c>
      <c r="M12" s="19"/>
      <c r="N12" s="19" t="n">
        <v>0.26581977198453</v>
      </c>
      <c r="O12" s="19" t="n">
        <v>0.260806749861742</v>
      </c>
      <c r="P12" s="19" t="n">
        <v>0.18610913728422</v>
      </c>
      <c r="Q12" s="19" t="n">
        <v>0.210075446847606</v>
      </c>
      <c r="R12" s="19"/>
      <c r="S12" s="19" t="n">
        <v>0.239786823349874</v>
      </c>
      <c r="T12" s="19" t="n">
        <v>0.238936575670622</v>
      </c>
      <c r="U12" s="19" t="n">
        <v>0.14953695502527</v>
      </c>
      <c r="V12" s="19" t="n">
        <v>0.305771961399353</v>
      </c>
      <c r="W12" s="19" t="n">
        <v>0.334220169965341</v>
      </c>
      <c r="X12" s="19" t="n">
        <v>0.179359532981768</v>
      </c>
      <c r="Y12" s="19" t="n">
        <v>0.194425099696269</v>
      </c>
      <c r="Z12" s="19" t="n">
        <v>0.216374872883333</v>
      </c>
      <c r="AA12" s="19" t="n">
        <v>0.23011696826542</v>
      </c>
      <c r="AB12" s="19" t="n">
        <v>0.182291905828985</v>
      </c>
      <c r="AC12" s="19" t="n">
        <v>0.252295824977568</v>
      </c>
      <c r="AD12" s="19" t="n">
        <v>0.367508890610954</v>
      </c>
      <c r="AE12" s="19"/>
      <c r="AF12" s="19" t="n">
        <v>0.217330232315393</v>
      </c>
      <c r="AG12" s="19" t="n">
        <v>0.230098828841758</v>
      </c>
      <c r="AH12" s="19" t="n">
        <v>0.221116597288602</v>
      </c>
      <c r="AI12" s="19"/>
      <c r="AJ12" s="19" t="n">
        <v>0.21280608313291</v>
      </c>
      <c r="AK12" s="19" t="n">
        <v>0.299209516084973</v>
      </c>
      <c r="AL12" s="19" t="n">
        <v>0.253609801684085</v>
      </c>
      <c r="AM12" s="19" t="n">
        <v>0.242886036052315</v>
      </c>
      <c r="AN12" s="19" t="n">
        <v>0.188048938556613</v>
      </c>
      <c r="AO12" s="19"/>
      <c r="AP12" s="19" t="n">
        <v>0.191990848777145</v>
      </c>
      <c r="AQ12" s="19" t="n">
        <v>0.302339568755969</v>
      </c>
      <c r="AR12" s="19" t="n">
        <v>0.193868591531964</v>
      </c>
      <c r="AS12" s="19" t="n">
        <v>0.234368892813429</v>
      </c>
      <c r="AT12" s="19" t="n">
        <v>0.197313392517897</v>
      </c>
      <c r="AU12" s="19"/>
      <c r="AV12" s="19" t="n">
        <v>0.323253378363342</v>
      </c>
      <c r="AW12" s="19" t="n">
        <v>0.213851954363635</v>
      </c>
      <c r="AX12" s="19" t="n">
        <v>0.296804615396054</v>
      </c>
      <c r="AY12" s="19" t="n">
        <v>0.212724695021106</v>
      </c>
      <c r="AZ12" s="19" t="n">
        <v>0.218151440067794</v>
      </c>
      <c r="BA12" s="19" t="n">
        <v>0.120964292995611</v>
      </c>
      <c r="BB12" s="19"/>
      <c r="BC12" s="19" t="n">
        <v>0.190859658418441</v>
      </c>
      <c r="BD12" s="19" t="n">
        <v>0.244931189116581</v>
      </c>
      <c r="BE12" s="19" t="n">
        <v>0.295760462543332</v>
      </c>
      <c r="BF12" s="19" t="n">
        <v>0.246395532977705</v>
      </c>
      <c r="BG12" s="19" t="n">
        <v>0.248376617121496</v>
      </c>
    </row>
    <row r="13">
      <c r="B13" s="20" t="s">
        <v>784</v>
      </c>
      <c r="C13" s="19" t="n">
        <v>0.21176874760046</v>
      </c>
      <c r="D13" s="19" t="n">
        <v>0.213715036022094</v>
      </c>
      <c r="E13" s="19" t="n">
        <v>0.211672818095337</v>
      </c>
      <c r="F13" s="19"/>
      <c r="G13" s="19" t="n">
        <v>0.329550013295428</v>
      </c>
      <c r="H13" s="19" t="n">
        <v>0.26282565736918</v>
      </c>
      <c r="I13" s="19" t="n">
        <v>0.274401576237306</v>
      </c>
      <c r="J13" s="19" t="n">
        <v>0.179779826410949</v>
      </c>
      <c r="K13" s="19" t="n">
        <v>0.121742613342513</v>
      </c>
      <c r="L13" s="19" t="n">
        <v>0.117053769635996</v>
      </c>
      <c r="M13" s="19"/>
      <c r="N13" s="19" t="n">
        <v>0.267795605522409</v>
      </c>
      <c r="O13" s="19" t="n">
        <v>0.200253529748571</v>
      </c>
      <c r="P13" s="19" t="n">
        <v>0.177699104349187</v>
      </c>
      <c r="Q13" s="19" t="n">
        <v>0.186551031141295</v>
      </c>
      <c r="R13" s="19"/>
      <c r="S13" s="19" t="n">
        <v>0.291076833586222</v>
      </c>
      <c r="T13" s="19" t="n">
        <v>0.174538085302739</v>
      </c>
      <c r="U13" s="19" t="n">
        <v>0.179198903482704</v>
      </c>
      <c r="V13" s="19" t="n">
        <v>0.181336676050453</v>
      </c>
      <c r="W13" s="19" t="n">
        <v>0.29950612786006</v>
      </c>
      <c r="X13" s="19" t="n">
        <v>0.241411694350219</v>
      </c>
      <c r="Y13" s="19" t="n">
        <v>0.190346406278628</v>
      </c>
      <c r="Z13" s="19" t="n">
        <v>0.12747656640512</v>
      </c>
      <c r="AA13" s="19" t="n">
        <v>0.154086423540847</v>
      </c>
      <c r="AB13" s="19" t="n">
        <v>0.191187489682642</v>
      </c>
      <c r="AC13" s="19" t="n">
        <v>0.23244808777958</v>
      </c>
      <c r="AD13" s="19" t="n">
        <v>0.226586717058641</v>
      </c>
      <c r="AE13" s="19"/>
      <c r="AF13" s="19" t="n">
        <v>0.171896368330426</v>
      </c>
      <c r="AG13" s="19" t="n">
        <v>0.217122468667709</v>
      </c>
      <c r="AH13" s="19" t="n">
        <v>0.189495063499103</v>
      </c>
      <c r="AI13" s="19"/>
      <c r="AJ13" s="19" t="n">
        <v>0.16397687587167</v>
      </c>
      <c r="AK13" s="19" t="n">
        <v>0.248455747334139</v>
      </c>
      <c r="AL13" s="19" t="n">
        <v>0.293298680943576</v>
      </c>
      <c r="AM13" s="19" t="n">
        <v>0.0737455672439777</v>
      </c>
      <c r="AN13" s="19" t="n">
        <v>0.195639064389391</v>
      </c>
      <c r="AO13" s="19"/>
      <c r="AP13" s="19" t="n">
        <v>0.152188288613788</v>
      </c>
      <c r="AQ13" s="19" t="n">
        <v>0.264733910786269</v>
      </c>
      <c r="AR13" s="19" t="n">
        <v>0.230452466377567</v>
      </c>
      <c r="AS13" s="19" t="n">
        <v>0.142870149463595</v>
      </c>
      <c r="AT13" s="19" t="n">
        <v>0.263530114496257</v>
      </c>
      <c r="AU13" s="19"/>
      <c r="AV13" s="19" t="n">
        <v>0.3077540188086</v>
      </c>
      <c r="AW13" s="19" t="n">
        <v>0.162636649367503</v>
      </c>
      <c r="AX13" s="19" t="n">
        <v>0.260080911158891</v>
      </c>
      <c r="AY13" s="19" t="n">
        <v>0.13702377833152</v>
      </c>
      <c r="AZ13" s="19" t="n">
        <v>0.188286892785355</v>
      </c>
      <c r="BA13" s="19" t="n">
        <v>0.157514792546164</v>
      </c>
      <c r="BB13" s="19"/>
      <c r="BC13" s="19" t="n">
        <v>0.170182120804361</v>
      </c>
      <c r="BD13" s="19" t="n">
        <v>0.184221199286449</v>
      </c>
      <c r="BE13" s="19" t="n">
        <v>0.263072073681707</v>
      </c>
      <c r="BF13" s="19" t="n">
        <v>0.286336377159011</v>
      </c>
      <c r="BG13" s="19" t="n">
        <v>0.389706914197779</v>
      </c>
    </row>
    <row r="14">
      <c r="B14" s="20" t="s">
        <v>785</v>
      </c>
      <c r="C14" s="19" t="n">
        <v>0.173716355653195</v>
      </c>
      <c r="D14" s="19" t="n">
        <v>0.202602690394665</v>
      </c>
      <c r="E14" s="19" t="n">
        <v>0.146718021547921</v>
      </c>
      <c r="F14" s="19"/>
      <c r="G14" s="19" t="n">
        <v>0.181592755057535</v>
      </c>
      <c r="H14" s="19" t="n">
        <v>0.258546495013496</v>
      </c>
      <c r="I14" s="19" t="n">
        <v>0.237203498399699</v>
      </c>
      <c r="J14" s="19" t="n">
        <v>0.164964595580475</v>
      </c>
      <c r="K14" s="19" t="n">
        <v>0.0980145603120594</v>
      </c>
      <c r="L14" s="19" t="n">
        <v>0.100437057516542</v>
      </c>
      <c r="M14" s="19"/>
      <c r="N14" s="19" t="n">
        <v>0.220630532913507</v>
      </c>
      <c r="O14" s="19" t="n">
        <v>0.210598157442844</v>
      </c>
      <c r="P14" s="19" t="n">
        <v>0.168356285183837</v>
      </c>
      <c r="Q14" s="19" t="n">
        <v>0.0853945142302557</v>
      </c>
      <c r="R14" s="19"/>
      <c r="S14" s="19" t="n">
        <v>0.198144280643574</v>
      </c>
      <c r="T14" s="19" t="n">
        <v>0.177962631247839</v>
      </c>
      <c r="U14" s="19" t="n">
        <v>0.077931215868108</v>
      </c>
      <c r="V14" s="19" t="n">
        <v>0.245021693876421</v>
      </c>
      <c r="W14" s="19" t="n">
        <v>0.161726359719997</v>
      </c>
      <c r="X14" s="19" t="n">
        <v>0.216216663708953</v>
      </c>
      <c r="Y14" s="19" t="n">
        <v>0.182600500361313</v>
      </c>
      <c r="Z14" s="19" t="n">
        <v>0.186899282083738</v>
      </c>
      <c r="AA14" s="19" t="n">
        <v>0.165705714477679</v>
      </c>
      <c r="AB14" s="19" t="n">
        <v>0.142172800673703</v>
      </c>
      <c r="AC14" s="19" t="n">
        <v>0.112675807729734</v>
      </c>
      <c r="AD14" s="19" t="n">
        <v>0.173181689391893</v>
      </c>
      <c r="AE14" s="19"/>
      <c r="AF14" s="19" t="n">
        <v>0.174444615638129</v>
      </c>
      <c r="AG14" s="19" t="n">
        <v>0.172999542209721</v>
      </c>
      <c r="AH14" s="19" t="n">
        <v>0.160198106992548</v>
      </c>
      <c r="AI14" s="19"/>
      <c r="AJ14" s="19" t="n">
        <v>0.161226135540998</v>
      </c>
      <c r="AK14" s="19" t="n">
        <v>0.222090920502874</v>
      </c>
      <c r="AL14" s="19" t="n">
        <v>0.135349129161731</v>
      </c>
      <c r="AM14" s="19" t="n">
        <v>0.214337902583733</v>
      </c>
      <c r="AN14" s="19" t="n">
        <v>0.14825280697948</v>
      </c>
      <c r="AO14" s="19"/>
      <c r="AP14" s="19" t="n">
        <v>0.128930373043388</v>
      </c>
      <c r="AQ14" s="19" t="n">
        <v>0.211295016826588</v>
      </c>
      <c r="AR14" s="19" t="n">
        <v>0.155552965946509</v>
      </c>
      <c r="AS14" s="19" t="n">
        <v>0.195995217273372</v>
      </c>
      <c r="AT14" s="19" t="n">
        <v>0.155444253910861</v>
      </c>
      <c r="AU14" s="19"/>
      <c r="AV14" s="19" t="n">
        <v>0.224533322609939</v>
      </c>
      <c r="AW14" s="19" t="n">
        <v>0.152122758013704</v>
      </c>
      <c r="AX14" s="19" t="n">
        <v>0.111121623393272</v>
      </c>
      <c r="AY14" s="19" t="n">
        <v>0.173834607829439</v>
      </c>
      <c r="AZ14" s="19" t="n">
        <v>0.167971034568676</v>
      </c>
      <c r="BA14" s="19" t="n">
        <v>0.194180060602134</v>
      </c>
      <c r="BB14" s="19"/>
      <c r="BC14" s="19" t="n">
        <v>0.121090694029489</v>
      </c>
      <c r="BD14" s="19" t="n">
        <v>0.161644396783279</v>
      </c>
      <c r="BE14" s="19" t="n">
        <v>0.177438007537008</v>
      </c>
      <c r="BF14" s="19" t="n">
        <v>0.2912015437344</v>
      </c>
      <c r="BG14" s="19" t="n">
        <v>0.407737710505577</v>
      </c>
    </row>
    <row r="15">
      <c r="B15" s="20" t="s">
        <v>122</v>
      </c>
      <c r="C15" s="19" t="n">
        <v>0.110314495645488</v>
      </c>
      <c r="D15" s="19" t="n">
        <v>0.113179037570925</v>
      </c>
      <c r="E15" s="19" t="n">
        <v>0.106711818968309</v>
      </c>
      <c r="F15" s="19"/>
      <c r="G15" s="19" t="n">
        <v>0.0720259790831405</v>
      </c>
      <c r="H15" s="19" t="n">
        <v>0.0797292327588381</v>
      </c>
      <c r="I15" s="19" t="n">
        <v>0.0793982698680794</v>
      </c>
      <c r="J15" s="19" t="n">
        <v>0.154888290042241</v>
      </c>
      <c r="K15" s="19" t="n">
        <v>0.122731317172645</v>
      </c>
      <c r="L15" s="19" t="n">
        <v>0.145191839441847</v>
      </c>
      <c r="M15" s="19"/>
      <c r="N15" s="19" t="n">
        <v>0.0577468265194369</v>
      </c>
      <c r="O15" s="19" t="n">
        <v>0.123708274877455</v>
      </c>
      <c r="P15" s="19" t="n">
        <v>0.130718057461414</v>
      </c>
      <c r="Q15" s="19" t="n">
        <v>0.139028108534181</v>
      </c>
      <c r="R15" s="19"/>
      <c r="S15" s="19" t="n">
        <v>0.0790250185268566</v>
      </c>
      <c r="T15" s="19" t="n">
        <v>0.144707870690326</v>
      </c>
      <c r="U15" s="19" t="n">
        <v>0.121676571091016</v>
      </c>
      <c r="V15" s="19" t="n">
        <v>0.0874008419629226</v>
      </c>
      <c r="W15" s="19" t="n">
        <v>0.090847965156904</v>
      </c>
      <c r="X15" s="19" t="n">
        <v>0.0688118022309251</v>
      </c>
      <c r="Y15" s="19" t="n">
        <v>0.149354565229607</v>
      </c>
      <c r="Z15" s="19" t="n">
        <v>0.145184912015408</v>
      </c>
      <c r="AA15" s="19" t="n">
        <v>0.164741852150207</v>
      </c>
      <c r="AB15" s="19" t="n">
        <v>0.106023227658917</v>
      </c>
      <c r="AC15" s="19" t="n">
        <v>0.083557903311489</v>
      </c>
      <c r="AD15" s="19" t="n">
        <v>0.0537677025777559</v>
      </c>
      <c r="AE15" s="19"/>
      <c r="AF15" s="19" t="n">
        <v>0.147877547585184</v>
      </c>
      <c r="AG15" s="19" t="n">
        <v>0.0776859503986013</v>
      </c>
      <c r="AH15" s="19" t="n">
        <v>0.146168020443454</v>
      </c>
      <c r="AI15" s="19"/>
      <c r="AJ15" s="19" t="n">
        <v>0.120985459285764</v>
      </c>
      <c r="AK15" s="19" t="n">
        <v>0.0643397727185009</v>
      </c>
      <c r="AL15" s="19" t="n">
        <v>0.124863202557504</v>
      </c>
      <c r="AM15" s="19" t="n">
        <v>0.19315800376437</v>
      </c>
      <c r="AN15" s="19" t="n">
        <v>0.15872063568928</v>
      </c>
      <c r="AO15" s="19"/>
      <c r="AP15" s="19" t="n">
        <v>0.109706298037447</v>
      </c>
      <c r="AQ15" s="19" t="n">
        <v>0.0640169966779891</v>
      </c>
      <c r="AR15" s="19" t="n">
        <v>0.120917369101397</v>
      </c>
      <c r="AS15" s="19" t="n">
        <v>0.187512590015209</v>
      </c>
      <c r="AT15" s="19" t="n">
        <v>0.140275325656799</v>
      </c>
      <c r="AU15" s="19"/>
      <c r="AV15" s="19" t="n">
        <v>0.0345930720597897</v>
      </c>
      <c r="AW15" s="19" t="n">
        <v>0.115457352837246</v>
      </c>
      <c r="AX15" s="19" t="n">
        <v>0.121349683396812</v>
      </c>
      <c r="AY15" s="19" t="n">
        <v>0.180193200825515</v>
      </c>
      <c r="AZ15" s="19" t="n">
        <v>0.135441430686682</v>
      </c>
      <c r="BA15" s="19" t="n">
        <v>0.0978546887826559</v>
      </c>
      <c r="BB15" s="19"/>
      <c r="BC15" s="19" t="n">
        <v>0.123522493039579</v>
      </c>
      <c r="BD15" s="19" t="n">
        <v>0.146471476545213</v>
      </c>
      <c r="BE15" s="19" t="n">
        <v>0.0865021954974873</v>
      </c>
      <c r="BF15" s="19" t="n">
        <v>0.0588562189499697</v>
      </c>
      <c r="BG15" s="19" t="n">
        <v>0.0704647895573316</v>
      </c>
    </row>
    <row r="16">
      <c r="B16" s="20" t="s">
        <v>123</v>
      </c>
      <c r="C16" s="21" t="n">
        <v>0.117338931877084</v>
      </c>
      <c r="D16" s="21" t="n">
        <v>0.0937186018872988</v>
      </c>
      <c r="E16" s="21" t="n">
        <v>0.139373740006003</v>
      </c>
      <c r="F16" s="21"/>
      <c r="G16" s="21" t="n">
        <v>0.040323052962851</v>
      </c>
      <c r="H16" s="21" t="n">
        <v>0.0597632095462925</v>
      </c>
      <c r="I16" s="21" t="n">
        <v>0.149973704164403</v>
      </c>
      <c r="J16" s="21" t="n">
        <v>0.073140416211259</v>
      </c>
      <c r="K16" s="21" t="n">
        <v>0.195811168000055</v>
      </c>
      <c r="L16" s="21" t="n">
        <v>0.179548486807982</v>
      </c>
      <c r="M16" s="21"/>
      <c r="N16" s="21" t="n">
        <v>0.0647876954005588</v>
      </c>
      <c r="O16" s="21" t="n">
        <v>0.106691009537423</v>
      </c>
      <c r="P16" s="21" t="n">
        <v>0.149679695601932</v>
      </c>
      <c r="Q16" s="21" t="n">
        <v>0.161018800889438</v>
      </c>
      <c r="R16" s="21"/>
      <c r="S16" s="21" t="n">
        <v>0.0892196816262293</v>
      </c>
      <c r="T16" s="21" t="n">
        <v>0.127301284966093</v>
      </c>
      <c r="U16" s="21" t="n">
        <v>0.101611462871059</v>
      </c>
      <c r="V16" s="21" t="n">
        <v>0.12657737786604</v>
      </c>
      <c r="W16" s="21" t="n">
        <v>0.0783602378230875</v>
      </c>
      <c r="X16" s="21" t="n">
        <v>0.168300655237391</v>
      </c>
      <c r="Y16" s="21" t="n">
        <v>0.107720922674387</v>
      </c>
      <c r="Z16" s="21" t="n">
        <v>0.137693102730987</v>
      </c>
      <c r="AA16" s="21" t="n">
        <v>0.0947235747591133</v>
      </c>
      <c r="AB16" s="21" t="n">
        <v>0.179661541344637</v>
      </c>
      <c r="AC16" s="21" t="n">
        <v>0.0896280262333697</v>
      </c>
      <c r="AD16" s="21" t="n">
        <v>0.117425279634682</v>
      </c>
      <c r="AE16" s="21"/>
      <c r="AF16" s="21" t="n">
        <v>0.138477336121392</v>
      </c>
      <c r="AG16" s="21" t="n">
        <v>0.110882638514766</v>
      </c>
      <c r="AH16" s="21" t="n">
        <v>0.146421898048468</v>
      </c>
      <c r="AI16" s="21"/>
      <c r="AJ16" s="21" t="n">
        <v>0.156332640744186</v>
      </c>
      <c r="AK16" s="21" t="n">
        <v>0.070977418720376</v>
      </c>
      <c r="AL16" s="21" t="n">
        <v>0.0612624129777925</v>
      </c>
      <c r="AM16" s="21" t="n">
        <v>0.161569935318387</v>
      </c>
      <c r="AN16" s="21" t="n">
        <v>0.126541622217597</v>
      </c>
      <c r="AO16" s="21"/>
      <c r="AP16" s="21" t="n">
        <v>0.165488298359102</v>
      </c>
      <c r="AQ16" s="21" t="n">
        <v>0.0792907490765812</v>
      </c>
      <c r="AR16" s="21" t="n">
        <v>0.0807493567954934</v>
      </c>
      <c r="AS16" s="21" t="n">
        <v>0.121961619654959</v>
      </c>
      <c r="AT16" s="21" t="n">
        <v>0.120557219605365</v>
      </c>
      <c r="AU16" s="21"/>
      <c r="AV16" s="21" t="n">
        <v>0.056632208020242</v>
      </c>
      <c r="AW16" s="21" t="n">
        <v>0.136515678065999</v>
      </c>
      <c r="AX16" s="21" t="n">
        <v>0.0535866895880154</v>
      </c>
      <c r="AY16" s="21" t="n">
        <v>0.132179312559279</v>
      </c>
      <c r="AZ16" s="21" t="n">
        <v>0.0818183141047628</v>
      </c>
      <c r="BA16" s="21" t="n">
        <v>0.266377027303979</v>
      </c>
      <c r="BB16" s="21"/>
      <c r="BC16" s="21" t="n">
        <v>0.159155635185118</v>
      </c>
      <c r="BD16" s="21" t="n">
        <v>0.11327153202484</v>
      </c>
      <c r="BE16" s="21" t="n">
        <v>0.0752695310019549</v>
      </c>
      <c r="BF16" s="21" t="n">
        <v>0.0728725689817031</v>
      </c>
      <c r="BG16" s="21" t="n">
        <v>0</v>
      </c>
    </row>
    <row r="17">
      <c r="B17" s="18" t="s">
        <v>331</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794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787</v>
      </c>
      <c r="C9" s="19" t="n">
        <v>0.598482892348961</v>
      </c>
      <c r="D9" s="19" t="n">
        <v>0.5582289494722</v>
      </c>
      <c r="E9" s="19" t="n">
        <v>0.637008410579415</v>
      </c>
      <c r="F9" s="19"/>
      <c r="G9" s="19" t="n">
        <v>0.596277654973221</v>
      </c>
      <c r="H9" s="19" t="n">
        <v>0.593514532746949</v>
      </c>
      <c r="I9" s="19" t="n">
        <v>0.538827529752818</v>
      </c>
      <c r="J9" s="19" t="n">
        <v>0.694347005972725</v>
      </c>
      <c r="K9" s="19" t="n">
        <v>0.568210462871145</v>
      </c>
      <c r="L9" s="19" t="n">
        <v>0.595921310894498</v>
      </c>
      <c r="M9" s="19"/>
      <c r="N9" s="19" t="n">
        <v>0.562776601162352</v>
      </c>
      <c r="O9" s="19" t="n">
        <v>0.660849101446186</v>
      </c>
      <c r="P9" s="19" t="n">
        <v>0.583795575916285</v>
      </c>
      <c r="Q9" s="19" t="n">
        <v>0.588902257271244</v>
      </c>
      <c r="R9" s="19"/>
      <c r="S9" s="19" t="n">
        <v>0.593144841747806</v>
      </c>
      <c r="T9" s="19" t="n">
        <v>0.618294505672558</v>
      </c>
      <c r="U9" s="19" t="n">
        <v>0.702899428420412</v>
      </c>
      <c r="V9" s="19" t="n">
        <v>0.612397204913381</v>
      </c>
      <c r="W9" s="19" t="n">
        <v>0.580596529764214</v>
      </c>
      <c r="X9" s="19" t="n">
        <v>0.583857108800403</v>
      </c>
      <c r="Y9" s="19" t="n">
        <v>0.51199737858187</v>
      </c>
      <c r="Z9" s="19" t="n">
        <v>0.715076439371568</v>
      </c>
      <c r="AA9" s="19" t="n">
        <v>0.54594466606418</v>
      </c>
      <c r="AB9" s="19" t="n">
        <v>0.571587583310365</v>
      </c>
      <c r="AC9" s="19" t="n">
        <v>0.649315734113656</v>
      </c>
      <c r="AD9" s="19" t="n">
        <v>0.559706905187538</v>
      </c>
      <c r="AE9" s="19"/>
      <c r="AF9" s="19" t="n">
        <v>0.598797264816013</v>
      </c>
      <c r="AG9" s="19" t="n">
        <v>0.592844836123508</v>
      </c>
      <c r="AH9" s="19" t="n">
        <v>0.591917687515626</v>
      </c>
      <c r="AI9" s="19"/>
      <c r="AJ9" s="19" t="n">
        <v>0.61822958153322</v>
      </c>
      <c r="AK9" s="19" t="n">
        <v>0.619522808163823</v>
      </c>
      <c r="AL9" s="19" t="n">
        <v>0.557759788880135</v>
      </c>
      <c r="AM9" s="19" t="n">
        <v>0.386596962854303</v>
      </c>
      <c r="AN9" s="19" t="n">
        <v>0.641263086462338</v>
      </c>
      <c r="AO9" s="19"/>
      <c r="AP9" s="19" t="n">
        <v>0.614123434015235</v>
      </c>
      <c r="AQ9" s="19" t="n">
        <v>0.595456736722899</v>
      </c>
      <c r="AR9" s="19" t="n">
        <v>0.55913745116637</v>
      </c>
      <c r="AS9" s="19" t="n">
        <v>0.571989139712601</v>
      </c>
      <c r="AT9" s="19" t="n">
        <v>0.59401845921027</v>
      </c>
      <c r="AU9" s="19"/>
      <c r="AV9" s="19" t="n">
        <v>0.626789704396315</v>
      </c>
      <c r="AW9" s="19" t="n">
        <v>0.617614728066165</v>
      </c>
      <c r="AX9" s="19" t="n">
        <v>0.547565601861313</v>
      </c>
      <c r="AY9" s="19" t="n">
        <v>0.579732144999037</v>
      </c>
      <c r="AZ9" s="19" t="n">
        <v>0.582522120370247</v>
      </c>
      <c r="BA9" s="19" t="n">
        <v>0.553652483209464</v>
      </c>
      <c r="BB9" s="19"/>
      <c r="BC9" s="19" t="n">
        <v>0.617322336446019</v>
      </c>
      <c r="BD9" s="19" t="n">
        <v>0.588242955520566</v>
      </c>
      <c r="BE9" s="19" t="n">
        <v>0.627688357768432</v>
      </c>
      <c r="BF9" s="19" t="n">
        <v>0.54194102835369</v>
      </c>
      <c r="BG9" s="19" t="n">
        <v>0.818696430057058</v>
      </c>
    </row>
    <row r="10">
      <c r="B10" s="20" t="s">
        <v>788</v>
      </c>
      <c r="C10" s="19" t="n">
        <v>0.472082481590433</v>
      </c>
      <c r="D10" s="19" t="n">
        <v>0.439261362882371</v>
      </c>
      <c r="E10" s="19" t="n">
        <v>0.502187301554107</v>
      </c>
      <c r="F10" s="19"/>
      <c r="G10" s="19" t="n">
        <v>0.435328285066803</v>
      </c>
      <c r="H10" s="19" t="n">
        <v>0.487382565173564</v>
      </c>
      <c r="I10" s="19" t="n">
        <v>0.465569735419662</v>
      </c>
      <c r="J10" s="19" t="n">
        <v>0.484254256108075</v>
      </c>
      <c r="K10" s="19" t="n">
        <v>0.516601429696041</v>
      </c>
      <c r="L10" s="19" t="n">
        <v>0.452945502997247</v>
      </c>
      <c r="M10" s="19"/>
      <c r="N10" s="19" t="n">
        <v>0.484836114016908</v>
      </c>
      <c r="O10" s="19" t="n">
        <v>0.489181498292768</v>
      </c>
      <c r="P10" s="19" t="n">
        <v>0.469214083801321</v>
      </c>
      <c r="Q10" s="19" t="n">
        <v>0.439402225813089</v>
      </c>
      <c r="R10" s="19"/>
      <c r="S10" s="19" t="n">
        <v>0.416198996427011</v>
      </c>
      <c r="T10" s="19" t="n">
        <v>0.453316811698174</v>
      </c>
      <c r="U10" s="19" t="n">
        <v>0.606823685220729</v>
      </c>
      <c r="V10" s="19" t="n">
        <v>0.464188097159346</v>
      </c>
      <c r="W10" s="19" t="n">
        <v>0.503944718613952</v>
      </c>
      <c r="X10" s="19" t="n">
        <v>0.378108267737763</v>
      </c>
      <c r="Y10" s="19" t="n">
        <v>0.407751412038005</v>
      </c>
      <c r="Z10" s="19" t="n">
        <v>0.604487158287176</v>
      </c>
      <c r="AA10" s="19" t="n">
        <v>0.50230290054329</v>
      </c>
      <c r="AB10" s="19" t="n">
        <v>0.486980961238994</v>
      </c>
      <c r="AC10" s="19" t="n">
        <v>0.488391790498369</v>
      </c>
      <c r="AD10" s="19" t="n">
        <v>0.494362055075521</v>
      </c>
      <c r="AE10" s="19"/>
      <c r="AF10" s="19" t="n">
        <v>0.495884202584401</v>
      </c>
      <c r="AG10" s="19" t="n">
        <v>0.477345676054197</v>
      </c>
      <c r="AH10" s="19" t="n">
        <v>0.422618920195167</v>
      </c>
      <c r="AI10" s="19"/>
      <c r="AJ10" s="19" t="n">
        <v>0.498281458995459</v>
      </c>
      <c r="AK10" s="19" t="n">
        <v>0.478887228855958</v>
      </c>
      <c r="AL10" s="19" t="n">
        <v>0.450371804963878</v>
      </c>
      <c r="AM10" s="19" t="n">
        <v>0.415631486536049</v>
      </c>
      <c r="AN10" s="19" t="n">
        <v>0.414391701226628</v>
      </c>
      <c r="AO10" s="19"/>
      <c r="AP10" s="19" t="n">
        <v>0.459822831322562</v>
      </c>
      <c r="AQ10" s="19" t="n">
        <v>0.458625262136817</v>
      </c>
      <c r="AR10" s="19" t="n">
        <v>0.526173143449108</v>
      </c>
      <c r="AS10" s="19" t="n">
        <v>0.523689312276666</v>
      </c>
      <c r="AT10" s="19" t="n">
        <v>0.529232148820055</v>
      </c>
      <c r="AU10" s="19"/>
      <c r="AV10" s="19" t="n">
        <v>0.465086907230455</v>
      </c>
      <c r="AW10" s="19" t="n">
        <v>0.46291299835016</v>
      </c>
      <c r="AX10" s="19" t="n">
        <v>0.596307974848795</v>
      </c>
      <c r="AY10" s="19" t="n">
        <v>0.461271094363519</v>
      </c>
      <c r="AZ10" s="19" t="n">
        <v>0.470704681952375</v>
      </c>
      <c r="BA10" s="19" t="n">
        <v>0.463027103006232</v>
      </c>
      <c r="BB10" s="19"/>
      <c r="BC10" s="19" t="n">
        <v>0.435275455411339</v>
      </c>
      <c r="BD10" s="19" t="n">
        <v>0.459115728416391</v>
      </c>
      <c r="BE10" s="19" t="n">
        <v>0.490939712117943</v>
      </c>
      <c r="BF10" s="19" t="n">
        <v>0.49674369131642</v>
      </c>
      <c r="BG10" s="19" t="n">
        <v>0.607201378789409</v>
      </c>
    </row>
    <row r="11">
      <c r="B11" s="20" t="s">
        <v>789</v>
      </c>
      <c r="C11" s="19" t="n">
        <v>0.466986975550589</v>
      </c>
      <c r="D11" s="19" t="n">
        <v>0.469583339920133</v>
      </c>
      <c r="E11" s="19" t="n">
        <v>0.462110790436888</v>
      </c>
      <c r="F11" s="19"/>
      <c r="G11" s="19" t="n">
        <v>0.3713945275343</v>
      </c>
      <c r="H11" s="19" t="n">
        <v>0.495211689070993</v>
      </c>
      <c r="I11" s="19" t="n">
        <v>0.435670769670483</v>
      </c>
      <c r="J11" s="19" t="n">
        <v>0.527921122428717</v>
      </c>
      <c r="K11" s="19" t="n">
        <v>0.49693076325686</v>
      </c>
      <c r="L11" s="19" t="n">
        <v>0.469394557113452</v>
      </c>
      <c r="M11" s="19"/>
      <c r="N11" s="19" t="n">
        <v>0.517663691713771</v>
      </c>
      <c r="O11" s="19" t="n">
        <v>0.502197974238966</v>
      </c>
      <c r="P11" s="19" t="n">
        <v>0.399650170671453</v>
      </c>
      <c r="Q11" s="19" t="n">
        <v>0.433168298474154</v>
      </c>
      <c r="R11" s="19"/>
      <c r="S11" s="19" t="n">
        <v>0.497260162449595</v>
      </c>
      <c r="T11" s="19" t="n">
        <v>0.502759315762578</v>
      </c>
      <c r="U11" s="19" t="n">
        <v>0.564970732023537</v>
      </c>
      <c r="V11" s="19" t="n">
        <v>0.406191591360733</v>
      </c>
      <c r="W11" s="19" t="n">
        <v>0.493445158654761</v>
      </c>
      <c r="X11" s="19" t="n">
        <v>0.375264130020131</v>
      </c>
      <c r="Y11" s="19" t="n">
        <v>0.494108162003199</v>
      </c>
      <c r="Z11" s="19" t="n">
        <v>0.488794441896951</v>
      </c>
      <c r="AA11" s="19" t="n">
        <v>0.356070719742745</v>
      </c>
      <c r="AB11" s="19" t="n">
        <v>0.497335576129386</v>
      </c>
      <c r="AC11" s="19" t="n">
        <v>0.47714277922844</v>
      </c>
      <c r="AD11" s="19" t="n">
        <v>0.484575684142129</v>
      </c>
      <c r="AE11" s="19"/>
      <c r="AF11" s="19" t="n">
        <v>0.455462860851247</v>
      </c>
      <c r="AG11" s="19" t="n">
        <v>0.493541728045126</v>
      </c>
      <c r="AH11" s="19" t="n">
        <v>0.43928560690374</v>
      </c>
      <c r="AI11" s="19"/>
      <c r="AJ11" s="19" t="n">
        <v>0.459433234111394</v>
      </c>
      <c r="AK11" s="19" t="n">
        <v>0.496381712879059</v>
      </c>
      <c r="AL11" s="19" t="n">
        <v>0.463918131925998</v>
      </c>
      <c r="AM11" s="19" t="n">
        <v>0.565419224958242</v>
      </c>
      <c r="AN11" s="19" t="n">
        <v>0.452020326018299</v>
      </c>
      <c r="AO11" s="19"/>
      <c r="AP11" s="19" t="n">
        <v>0.436650650648046</v>
      </c>
      <c r="AQ11" s="19" t="n">
        <v>0.489970119303989</v>
      </c>
      <c r="AR11" s="19" t="n">
        <v>0.559518077509932</v>
      </c>
      <c r="AS11" s="19" t="n">
        <v>0.423585331954066</v>
      </c>
      <c r="AT11" s="19" t="n">
        <v>0.522157993723606</v>
      </c>
      <c r="AU11" s="19"/>
      <c r="AV11" s="19" t="n">
        <v>0.479094373385347</v>
      </c>
      <c r="AW11" s="19" t="n">
        <v>0.461593542837198</v>
      </c>
      <c r="AX11" s="19" t="n">
        <v>0.571169882539347</v>
      </c>
      <c r="AY11" s="19" t="n">
        <v>0.440607096357872</v>
      </c>
      <c r="AZ11" s="19" t="n">
        <v>0.470852004427657</v>
      </c>
      <c r="BA11" s="19" t="n">
        <v>0.450656395933234</v>
      </c>
      <c r="BB11" s="19"/>
      <c r="BC11" s="19" t="n">
        <v>0.3910247835617</v>
      </c>
      <c r="BD11" s="19" t="n">
        <v>0.447918379702692</v>
      </c>
      <c r="BE11" s="19" t="n">
        <v>0.490119437330512</v>
      </c>
      <c r="BF11" s="19" t="n">
        <v>0.548739739521337</v>
      </c>
      <c r="BG11" s="19" t="n">
        <v>0.587138228761118</v>
      </c>
    </row>
    <row r="12">
      <c r="B12" s="20" t="s">
        <v>790</v>
      </c>
      <c r="C12" s="19" t="n">
        <v>0.368595417748915</v>
      </c>
      <c r="D12" s="19" t="n">
        <v>0.324906023244177</v>
      </c>
      <c r="E12" s="19" t="n">
        <v>0.408529774882611</v>
      </c>
      <c r="F12" s="19"/>
      <c r="G12" s="19" t="n">
        <v>0.424810309024339</v>
      </c>
      <c r="H12" s="19" t="n">
        <v>0.374474299302932</v>
      </c>
      <c r="I12" s="19" t="n">
        <v>0.353372500750618</v>
      </c>
      <c r="J12" s="19" t="n">
        <v>0.347658895941212</v>
      </c>
      <c r="K12" s="19" t="n">
        <v>0.387769246249931</v>
      </c>
      <c r="L12" s="19" t="n">
        <v>0.340352229919604</v>
      </c>
      <c r="M12" s="19"/>
      <c r="N12" s="19" t="n">
        <v>0.351497270611966</v>
      </c>
      <c r="O12" s="19" t="n">
        <v>0.393481490956082</v>
      </c>
      <c r="P12" s="19" t="n">
        <v>0.368064795895174</v>
      </c>
      <c r="Q12" s="19" t="n">
        <v>0.359678008290384</v>
      </c>
      <c r="R12" s="19"/>
      <c r="S12" s="19" t="n">
        <v>0.345525144158307</v>
      </c>
      <c r="T12" s="19" t="n">
        <v>0.400830866593897</v>
      </c>
      <c r="U12" s="19" t="n">
        <v>0.38963437683196</v>
      </c>
      <c r="V12" s="19" t="n">
        <v>0.397502667190666</v>
      </c>
      <c r="W12" s="19" t="n">
        <v>0.33492671652568</v>
      </c>
      <c r="X12" s="19" t="n">
        <v>0.364800673195067</v>
      </c>
      <c r="Y12" s="19" t="n">
        <v>0.264225956640881</v>
      </c>
      <c r="Z12" s="19" t="n">
        <v>0.439842664805027</v>
      </c>
      <c r="AA12" s="19" t="n">
        <v>0.355952983793801</v>
      </c>
      <c r="AB12" s="19" t="n">
        <v>0.396713727331395</v>
      </c>
      <c r="AC12" s="19" t="n">
        <v>0.411923643425949</v>
      </c>
      <c r="AD12" s="19" t="n">
        <v>0.375356045819189</v>
      </c>
      <c r="AE12" s="19"/>
      <c r="AF12" s="19" t="n">
        <v>0.338179508961025</v>
      </c>
      <c r="AG12" s="19" t="n">
        <v>0.36029789654592</v>
      </c>
      <c r="AH12" s="19" t="n">
        <v>0.369197381566019</v>
      </c>
      <c r="AI12" s="19"/>
      <c r="AJ12" s="19" t="n">
        <v>0.341787435915591</v>
      </c>
      <c r="AK12" s="19" t="n">
        <v>0.338057301244782</v>
      </c>
      <c r="AL12" s="19" t="n">
        <v>0.335184195109562</v>
      </c>
      <c r="AM12" s="19" t="n">
        <v>0.412996400803026</v>
      </c>
      <c r="AN12" s="19" t="n">
        <v>0.444865654358577</v>
      </c>
      <c r="AO12" s="19"/>
      <c r="AP12" s="19" t="n">
        <v>0.32346763363696</v>
      </c>
      <c r="AQ12" s="19" t="n">
        <v>0.361037603299491</v>
      </c>
      <c r="AR12" s="19" t="n">
        <v>0.329893728277372</v>
      </c>
      <c r="AS12" s="19" t="n">
        <v>0.414568602826789</v>
      </c>
      <c r="AT12" s="19" t="n">
        <v>0.411259500206859</v>
      </c>
      <c r="AU12" s="19"/>
      <c r="AV12" s="19" t="n">
        <v>0.349636087018617</v>
      </c>
      <c r="AW12" s="19" t="n">
        <v>0.36641181275809</v>
      </c>
      <c r="AX12" s="19" t="n">
        <v>0.399328852795922</v>
      </c>
      <c r="AY12" s="19" t="n">
        <v>0.419057454840033</v>
      </c>
      <c r="AZ12" s="19" t="n">
        <v>0.386114608176445</v>
      </c>
      <c r="BA12" s="19" t="n">
        <v>0.302481480165469</v>
      </c>
      <c r="BB12" s="19"/>
      <c r="BC12" s="19" t="n">
        <v>0.348302390838943</v>
      </c>
      <c r="BD12" s="19" t="n">
        <v>0.364812645760638</v>
      </c>
      <c r="BE12" s="19" t="n">
        <v>0.358413581899452</v>
      </c>
      <c r="BF12" s="19" t="n">
        <v>0.433002541607826</v>
      </c>
      <c r="BG12" s="19" t="n">
        <v>0.403747128086689</v>
      </c>
    </row>
    <row r="13">
      <c r="B13" s="20" t="s">
        <v>791</v>
      </c>
      <c r="C13" s="19" t="n">
        <v>0.357877377253653</v>
      </c>
      <c r="D13" s="19" t="n">
        <v>0.362983301100441</v>
      </c>
      <c r="E13" s="19" t="n">
        <v>0.352229841110227</v>
      </c>
      <c r="F13" s="19"/>
      <c r="G13" s="19" t="n">
        <v>0.337863075405062</v>
      </c>
      <c r="H13" s="19" t="n">
        <v>0.362733444032017</v>
      </c>
      <c r="I13" s="19" t="n">
        <v>0.350919194618595</v>
      </c>
      <c r="J13" s="19" t="n">
        <v>0.454632640791072</v>
      </c>
      <c r="K13" s="19" t="n">
        <v>0.371178899584413</v>
      </c>
      <c r="L13" s="19" t="n">
        <v>0.289636765113516</v>
      </c>
      <c r="M13" s="19"/>
      <c r="N13" s="19" t="n">
        <v>0.404884356481871</v>
      </c>
      <c r="O13" s="19" t="n">
        <v>0.349335312008717</v>
      </c>
      <c r="P13" s="19" t="n">
        <v>0.336204822873635</v>
      </c>
      <c r="Q13" s="19" t="n">
        <v>0.333502829913592</v>
      </c>
      <c r="R13" s="19"/>
      <c r="S13" s="19" t="n">
        <v>0.359935189334186</v>
      </c>
      <c r="T13" s="19" t="n">
        <v>0.360932016572057</v>
      </c>
      <c r="U13" s="19" t="n">
        <v>0.44880921038063</v>
      </c>
      <c r="V13" s="19" t="n">
        <v>0.370431411853578</v>
      </c>
      <c r="W13" s="19" t="n">
        <v>0.292408686089713</v>
      </c>
      <c r="X13" s="19" t="n">
        <v>0.420944020525953</v>
      </c>
      <c r="Y13" s="19" t="n">
        <v>0.276228365866035</v>
      </c>
      <c r="Z13" s="19" t="n">
        <v>0.490280468164462</v>
      </c>
      <c r="AA13" s="19" t="n">
        <v>0.288355537842431</v>
      </c>
      <c r="AB13" s="19" t="n">
        <v>0.338285408162581</v>
      </c>
      <c r="AC13" s="19" t="n">
        <v>0.354053931675486</v>
      </c>
      <c r="AD13" s="19" t="n">
        <v>0.364828479379647</v>
      </c>
      <c r="AE13" s="19"/>
      <c r="AF13" s="19" t="n">
        <v>0.337060488875791</v>
      </c>
      <c r="AG13" s="19" t="n">
        <v>0.372644689143219</v>
      </c>
      <c r="AH13" s="19" t="n">
        <v>0.325956498625949</v>
      </c>
      <c r="AI13" s="19"/>
      <c r="AJ13" s="19" t="n">
        <v>0.31050194571572</v>
      </c>
      <c r="AK13" s="19" t="n">
        <v>0.39103829230911</v>
      </c>
      <c r="AL13" s="19" t="n">
        <v>0.356401868913119</v>
      </c>
      <c r="AM13" s="19" t="n">
        <v>0.375936456592009</v>
      </c>
      <c r="AN13" s="19" t="n">
        <v>0.335778859692557</v>
      </c>
      <c r="AO13" s="19"/>
      <c r="AP13" s="19" t="n">
        <v>0.273441654886408</v>
      </c>
      <c r="AQ13" s="19" t="n">
        <v>0.385845531341878</v>
      </c>
      <c r="AR13" s="19" t="n">
        <v>0.293869448324904</v>
      </c>
      <c r="AS13" s="19" t="n">
        <v>0.355511449375959</v>
      </c>
      <c r="AT13" s="19" t="n">
        <v>0.438298147696326</v>
      </c>
      <c r="AU13" s="19"/>
      <c r="AV13" s="19" t="n">
        <v>0.389892552149626</v>
      </c>
      <c r="AW13" s="19" t="n">
        <v>0.287021590829387</v>
      </c>
      <c r="AX13" s="19" t="n">
        <v>0.333954642278271</v>
      </c>
      <c r="AY13" s="19" t="n">
        <v>0.34766136572254</v>
      </c>
      <c r="AZ13" s="19" t="n">
        <v>0.458740623887393</v>
      </c>
      <c r="BA13" s="19" t="n">
        <v>0.398023174004764</v>
      </c>
      <c r="BB13" s="19"/>
      <c r="BC13" s="19" t="n">
        <v>0.325780817009101</v>
      </c>
      <c r="BD13" s="19" t="n">
        <v>0.343672535672487</v>
      </c>
      <c r="BE13" s="19" t="n">
        <v>0.349817992181265</v>
      </c>
      <c r="BF13" s="19" t="n">
        <v>0.423074159318792</v>
      </c>
      <c r="BG13" s="19" t="n">
        <v>0.512422703862357</v>
      </c>
    </row>
    <row r="14">
      <c r="B14" s="20" t="s">
        <v>792</v>
      </c>
      <c r="C14" s="19" t="n">
        <v>0.309451118634546</v>
      </c>
      <c r="D14" s="19" t="n">
        <v>0.299822106380804</v>
      </c>
      <c r="E14" s="19" t="n">
        <v>0.317921574655957</v>
      </c>
      <c r="F14" s="19"/>
      <c r="G14" s="19" t="n">
        <v>0.330867081508864</v>
      </c>
      <c r="H14" s="19" t="n">
        <v>0.232570278302165</v>
      </c>
      <c r="I14" s="19" t="n">
        <v>0.33200610908441</v>
      </c>
      <c r="J14" s="19" t="n">
        <v>0.354668973976865</v>
      </c>
      <c r="K14" s="19" t="n">
        <v>0.307728626699433</v>
      </c>
      <c r="L14" s="19" t="n">
        <v>0.306899317430437</v>
      </c>
      <c r="M14" s="19"/>
      <c r="N14" s="19" t="n">
        <v>0.292383794015908</v>
      </c>
      <c r="O14" s="19" t="n">
        <v>0.310695718661398</v>
      </c>
      <c r="P14" s="19" t="n">
        <v>0.321040995995028</v>
      </c>
      <c r="Q14" s="19" t="n">
        <v>0.314616504339868</v>
      </c>
      <c r="R14" s="19"/>
      <c r="S14" s="19" t="n">
        <v>0.316121877825421</v>
      </c>
      <c r="T14" s="19" t="n">
        <v>0.364471471882395</v>
      </c>
      <c r="U14" s="19" t="n">
        <v>0.404183268953</v>
      </c>
      <c r="V14" s="19" t="n">
        <v>0.357978868090527</v>
      </c>
      <c r="W14" s="19" t="n">
        <v>0.232507684557521</v>
      </c>
      <c r="X14" s="19" t="n">
        <v>0.363229088751312</v>
      </c>
      <c r="Y14" s="19" t="n">
        <v>0.188496316522646</v>
      </c>
      <c r="Z14" s="19" t="n">
        <v>0.316273569051504</v>
      </c>
      <c r="AA14" s="19" t="n">
        <v>0.272226390349444</v>
      </c>
      <c r="AB14" s="19" t="n">
        <v>0.293468533239833</v>
      </c>
      <c r="AC14" s="19" t="n">
        <v>0.264445877320721</v>
      </c>
      <c r="AD14" s="19" t="n">
        <v>0.251488588800346</v>
      </c>
      <c r="AE14" s="19"/>
      <c r="AF14" s="19" t="n">
        <v>0.31701132564232</v>
      </c>
      <c r="AG14" s="19" t="n">
        <v>0.311456128425101</v>
      </c>
      <c r="AH14" s="19" t="n">
        <v>0.275450944027611</v>
      </c>
      <c r="AI14" s="19"/>
      <c r="AJ14" s="19" t="n">
        <v>0.297184552726796</v>
      </c>
      <c r="AK14" s="19" t="n">
        <v>0.296457434707571</v>
      </c>
      <c r="AL14" s="19" t="n">
        <v>0.241665041301574</v>
      </c>
      <c r="AM14" s="19" t="n">
        <v>0.514377294642726</v>
      </c>
      <c r="AN14" s="19" t="n">
        <v>0.360760875822399</v>
      </c>
      <c r="AO14" s="19"/>
      <c r="AP14" s="19" t="n">
        <v>0.282302438601018</v>
      </c>
      <c r="AQ14" s="19" t="n">
        <v>0.299888104922487</v>
      </c>
      <c r="AR14" s="19" t="n">
        <v>0.305013879415458</v>
      </c>
      <c r="AS14" s="19" t="n">
        <v>0.335553856139805</v>
      </c>
      <c r="AT14" s="19" t="n">
        <v>0.308977416216044</v>
      </c>
      <c r="AU14" s="19"/>
      <c r="AV14" s="19" t="n">
        <v>0.299297981552781</v>
      </c>
      <c r="AW14" s="19" t="n">
        <v>0.253506842784214</v>
      </c>
      <c r="AX14" s="19" t="n">
        <v>0.372609416256996</v>
      </c>
      <c r="AY14" s="19" t="n">
        <v>0.388434340312452</v>
      </c>
      <c r="AZ14" s="19" t="n">
        <v>0.260747938169652</v>
      </c>
      <c r="BA14" s="19" t="n">
        <v>0.275653126379464</v>
      </c>
      <c r="BB14" s="19"/>
      <c r="BC14" s="19" t="n">
        <v>0.305793890636908</v>
      </c>
      <c r="BD14" s="19" t="n">
        <v>0.306446524159512</v>
      </c>
      <c r="BE14" s="19" t="n">
        <v>0.293435649149468</v>
      </c>
      <c r="BF14" s="19" t="n">
        <v>0.320505939016268</v>
      </c>
      <c r="BG14" s="19" t="n">
        <v>0.431437650331149</v>
      </c>
    </row>
    <row r="15">
      <c r="B15" s="20" t="s">
        <v>793</v>
      </c>
      <c r="C15" s="19" t="n">
        <v>0.272324514871622</v>
      </c>
      <c r="D15" s="19" t="n">
        <v>0.254930336156141</v>
      </c>
      <c r="E15" s="19" t="n">
        <v>0.288135047833786</v>
      </c>
      <c r="F15" s="19"/>
      <c r="G15" s="19" t="n">
        <v>0.271257596916297</v>
      </c>
      <c r="H15" s="19" t="n">
        <v>0.334499624778594</v>
      </c>
      <c r="I15" s="19" t="n">
        <v>0.240382052851481</v>
      </c>
      <c r="J15" s="19" t="n">
        <v>0.340152606056621</v>
      </c>
      <c r="K15" s="19" t="n">
        <v>0.266882943282723</v>
      </c>
      <c r="L15" s="19" t="n">
        <v>0.196641356841391</v>
      </c>
      <c r="M15" s="19"/>
      <c r="N15" s="19" t="n">
        <v>0.307476244398659</v>
      </c>
      <c r="O15" s="19" t="n">
        <v>0.289532832667229</v>
      </c>
      <c r="P15" s="19" t="n">
        <v>0.256075201350982</v>
      </c>
      <c r="Q15" s="19" t="n">
        <v>0.228914816081752</v>
      </c>
      <c r="R15" s="19"/>
      <c r="S15" s="19" t="n">
        <v>0.330236099005862</v>
      </c>
      <c r="T15" s="19" t="n">
        <v>0.289405687692406</v>
      </c>
      <c r="U15" s="19" t="n">
        <v>0.257177554162619</v>
      </c>
      <c r="V15" s="19" t="n">
        <v>0.233011650639726</v>
      </c>
      <c r="W15" s="19" t="n">
        <v>0.26315791242673</v>
      </c>
      <c r="X15" s="19" t="n">
        <v>0.236068382560027</v>
      </c>
      <c r="Y15" s="19" t="n">
        <v>0.30576367755503</v>
      </c>
      <c r="Z15" s="19" t="n">
        <v>0.258353614846523</v>
      </c>
      <c r="AA15" s="19" t="n">
        <v>0.190628750747069</v>
      </c>
      <c r="AB15" s="19" t="n">
        <v>0.293859979584334</v>
      </c>
      <c r="AC15" s="19" t="n">
        <v>0.354230654767181</v>
      </c>
      <c r="AD15" s="19" t="n">
        <v>0.228238152006065</v>
      </c>
      <c r="AE15" s="19"/>
      <c r="AF15" s="19" t="n">
        <v>0.207429357739655</v>
      </c>
      <c r="AG15" s="19" t="n">
        <v>0.324555340470033</v>
      </c>
      <c r="AH15" s="19" t="n">
        <v>0.234493524378071</v>
      </c>
      <c r="AI15" s="19"/>
      <c r="AJ15" s="19" t="n">
        <v>0.230566312219063</v>
      </c>
      <c r="AK15" s="19" t="n">
        <v>0.313186346737329</v>
      </c>
      <c r="AL15" s="19" t="n">
        <v>0.366854972422457</v>
      </c>
      <c r="AM15" s="19" t="n">
        <v>0.133484188484468</v>
      </c>
      <c r="AN15" s="19" t="n">
        <v>0.198198436507537</v>
      </c>
      <c r="AO15" s="19"/>
      <c r="AP15" s="19" t="n">
        <v>0.228311363482331</v>
      </c>
      <c r="AQ15" s="19" t="n">
        <v>0.313926930609858</v>
      </c>
      <c r="AR15" s="19" t="n">
        <v>0.265170084588735</v>
      </c>
      <c r="AS15" s="19" t="n">
        <v>0.21084010213409</v>
      </c>
      <c r="AT15" s="19" t="n">
        <v>0.378763534185201</v>
      </c>
      <c r="AU15" s="19"/>
      <c r="AV15" s="19" t="n">
        <v>0.313507790149333</v>
      </c>
      <c r="AW15" s="19" t="n">
        <v>0.255199478685837</v>
      </c>
      <c r="AX15" s="19" t="n">
        <v>0.348564064233972</v>
      </c>
      <c r="AY15" s="19" t="n">
        <v>0.206042346150214</v>
      </c>
      <c r="AZ15" s="19" t="n">
        <v>0.327974395458302</v>
      </c>
      <c r="BA15" s="19" t="n">
        <v>0.190628120584341</v>
      </c>
      <c r="BB15" s="19"/>
      <c r="BC15" s="19" t="n">
        <v>0.230783339222632</v>
      </c>
      <c r="BD15" s="19" t="n">
        <v>0.271354334047963</v>
      </c>
      <c r="BE15" s="19" t="n">
        <v>0.287017663725014</v>
      </c>
      <c r="BF15" s="19" t="n">
        <v>0.358837389024581</v>
      </c>
      <c r="BG15" s="19" t="n">
        <v>0.407046092414087</v>
      </c>
    </row>
    <row r="16">
      <c r="B16" s="20" t="s">
        <v>122</v>
      </c>
      <c r="C16" s="19" t="n">
        <v>0.0325669343535263</v>
      </c>
      <c r="D16" s="19" t="n">
        <v>0.0439717525338082</v>
      </c>
      <c r="E16" s="19" t="n">
        <v>0.0215972977319613</v>
      </c>
      <c r="F16" s="19"/>
      <c r="G16" s="19" t="n">
        <v>0.0238245485671234</v>
      </c>
      <c r="H16" s="19" t="n">
        <v>0.0173948644531797</v>
      </c>
      <c r="I16" s="19" t="n">
        <v>0.0257054859880185</v>
      </c>
      <c r="J16" s="19" t="n">
        <v>0.0423438577056063</v>
      </c>
      <c r="K16" s="19" t="n">
        <v>0.0426475033996425</v>
      </c>
      <c r="L16" s="19" t="n">
        <v>0.0430388208265058</v>
      </c>
      <c r="M16" s="19"/>
      <c r="N16" s="19" t="n">
        <v>0.026961897003641</v>
      </c>
      <c r="O16" s="19" t="n">
        <v>0.0280954935279342</v>
      </c>
      <c r="P16" s="19" t="n">
        <v>0.0386336249346709</v>
      </c>
      <c r="Q16" s="19" t="n">
        <v>0.0385174923306472</v>
      </c>
      <c r="R16" s="19"/>
      <c r="S16" s="19" t="n">
        <v>0.0239022996028097</v>
      </c>
      <c r="T16" s="19" t="n">
        <v>0.0250852051872841</v>
      </c>
      <c r="U16" s="19" t="n">
        <v>0.0385353877635836</v>
      </c>
      <c r="V16" s="19" t="n">
        <v>0.0397681932465359</v>
      </c>
      <c r="W16" s="19" t="n">
        <v>0.0535043917679918</v>
      </c>
      <c r="X16" s="19" t="n">
        <v>0</v>
      </c>
      <c r="Y16" s="19" t="n">
        <v>0.0357218079764802</v>
      </c>
      <c r="Z16" s="19" t="n">
        <v>0</v>
      </c>
      <c r="AA16" s="19" t="n">
        <v>0.0587768643563007</v>
      </c>
      <c r="AB16" s="19" t="n">
        <v>0.0303245859732842</v>
      </c>
      <c r="AC16" s="19" t="n">
        <v>0.0355591991893844</v>
      </c>
      <c r="AD16" s="19" t="n">
        <v>0.0615041465231216</v>
      </c>
      <c r="AE16" s="19"/>
      <c r="AF16" s="19" t="n">
        <v>0.0341412444123661</v>
      </c>
      <c r="AG16" s="19" t="n">
        <v>0.0233048406294709</v>
      </c>
      <c r="AH16" s="19" t="n">
        <v>0.0598592243104084</v>
      </c>
      <c r="AI16" s="19"/>
      <c r="AJ16" s="19" t="n">
        <v>0.0239317640497486</v>
      </c>
      <c r="AK16" s="19" t="n">
        <v>0.0232305359485686</v>
      </c>
      <c r="AL16" s="19" t="n">
        <v>0.0970817133738097</v>
      </c>
      <c r="AM16" s="19" t="n">
        <v>0.0345909911874029</v>
      </c>
      <c r="AN16" s="19" t="n">
        <v>0.0435019341380447</v>
      </c>
      <c r="AO16" s="19"/>
      <c r="AP16" s="19" t="n">
        <v>0.0164731190916489</v>
      </c>
      <c r="AQ16" s="19" t="n">
        <v>0.034313930906444</v>
      </c>
      <c r="AR16" s="19" t="n">
        <v>0.0666752468842687</v>
      </c>
      <c r="AS16" s="19" t="n">
        <v>0.0275387047640001</v>
      </c>
      <c r="AT16" s="19" t="n">
        <v>0</v>
      </c>
      <c r="AU16" s="19"/>
      <c r="AV16" s="19" t="n">
        <v>0.0168226672180349</v>
      </c>
      <c r="AW16" s="19" t="n">
        <v>0.0320037079394789</v>
      </c>
      <c r="AX16" s="19" t="n">
        <v>0.0598790212959237</v>
      </c>
      <c r="AY16" s="19" t="n">
        <v>0.025290363368204</v>
      </c>
      <c r="AZ16" s="19" t="n">
        <v>0.0284292709736233</v>
      </c>
      <c r="BA16" s="19" t="n">
        <v>0.0343490708612688</v>
      </c>
      <c r="BB16" s="19"/>
      <c r="BC16" s="19" t="n">
        <v>0.0514679343765561</v>
      </c>
      <c r="BD16" s="19" t="n">
        <v>0.0288000508759961</v>
      </c>
      <c r="BE16" s="19" t="n">
        <v>0.0360458947250161</v>
      </c>
      <c r="BF16" s="19" t="n">
        <v>0.0159308625791555</v>
      </c>
      <c r="BG16" s="19" t="n">
        <v>0</v>
      </c>
    </row>
    <row r="17">
      <c r="B17" s="20" t="s">
        <v>123</v>
      </c>
      <c r="C17" s="21" t="n">
        <v>0.091834359258967</v>
      </c>
      <c r="D17" s="21" t="n">
        <v>0.0838409967631541</v>
      </c>
      <c r="E17" s="21" t="n">
        <v>0.0982344771055694</v>
      </c>
      <c r="F17" s="21"/>
      <c r="G17" s="21" t="n">
        <v>0.0398385562882273</v>
      </c>
      <c r="H17" s="21" t="n">
        <v>0.0403004833300674</v>
      </c>
      <c r="I17" s="21" t="n">
        <v>0.118629461811278</v>
      </c>
      <c r="J17" s="21" t="n">
        <v>0.036299036742741</v>
      </c>
      <c r="K17" s="21" t="n">
        <v>0.142726799982551</v>
      </c>
      <c r="L17" s="21" t="n">
        <v>0.16206403369355</v>
      </c>
      <c r="M17" s="21"/>
      <c r="N17" s="21" t="n">
        <v>0.0688129306822272</v>
      </c>
      <c r="O17" s="21" t="n">
        <v>0.0767004624405549</v>
      </c>
      <c r="P17" s="21" t="n">
        <v>0.113826294724385</v>
      </c>
      <c r="Q17" s="21" t="n">
        <v>0.115282255155538</v>
      </c>
      <c r="R17" s="21"/>
      <c r="S17" s="21" t="n">
        <v>0.0628530108288922</v>
      </c>
      <c r="T17" s="21" t="n">
        <v>0.0989445821982438</v>
      </c>
      <c r="U17" s="21" t="n">
        <v>0.0552927634061125</v>
      </c>
      <c r="V17" s="21" t="n">
        <v>0.0563756090384749</v>
      </c>
      <c r="W17" s="21" t="n">
        <v>0.0629212996312822</v>
      </c>
      <c r="X17" s="21" t="n">
        <v>0.113241301134844</v>
      </c>
      <c r="Y17" s="21" t="n">
        <v>0.11055887554841</v>
      </c>
      <c r="Z17" s="21" t="n">
        <v>0.133109571921573</v>
      </c>
      <c r="AA17" s="21" t="n">
        <v>0.110542045664272</v>
      </c>
      <c r="AB17" s="21" t="n">
        <v>0.156730574465948</v>
      </c>
      <c r="AC17" s="21" t="n">
        <v>0.0351339074967208</v>
      </c>
      <c r="AD17" s="21" t="n">
        <v>0.142825678022502</v>
      </c>
      <c r="AE17" s="21"/>
      <c r="AF17" s="21" t="n">
        <v>0.114903335837269</v>
      </c>
      <c r="AG17" s="21" t="n">
        <v>0.080008813997204</v>
      </c>
      <c r="AH17" s="21" t="n">
        <v>0.117073481710628</v>
      </c>
      <c r="AI17" s="21"/>
      <c r="AJ17" s="21" t="n">
        <v>0.127835229983939</v>
      </c>
      <c r="AK17" s="21" t="n">
        <v>0.0502980649173087</v>
      </c>
      <c r="AL17" s="21" t="n">
        <v>0.0637333721146933</v>
      </c>
      <c r="AM17" s="21" t="n">
        <v>0.104410045043429</v>
      </c>
      <c r="AN17" s="21" t="n">
        <v>0.0964201536546339</v>
      </c>
      <c r="AO17" s="21"/>
      <c r="AP17" s="21" t="n">
        <v>0.134616085135363</v>
      </c>
      <c r="AQ17" s="21" t="n">
        <v>0.0691131039149655</v>
      </c>
      <c r="AR17" s="21" t="n">
        <v>0.0666237800765968</v>
      </c>
      <c r="AS17" s="21" t="n">
        <v>0.0756920397163103</v>
      </c>
      <c r="AT17" s="21" t="n">
        <v>0.0580048065745009</v>
      </c>
      <c r="AU17" s="21"/>
      <c r="AV17" s="21" t="n">
        <v>0.0505033908350175</v>
      </c>
      <c r="AW17" s="21" t="n">
        <v>0.117907844486129</v>
      </c>
      <c r="AX17" s="21" t="n">
        <v>0.0590290760304249</v>
      </c>
      <c r="AY17" s="21" t="n">
        <v>0.0897155726350513</v>
      </c>
      <c r="AZ17" s="21" t="n">
        <v>0.0533813742156681</v>
      </c>
      <c r="BA17" s="21" t="n">
        <v>0.202658355641421</v>
      </c>
      <c r="BB17" s="21"/>
      <c r="BC17" s="21" t="n">
        <v>0.113408980808673</v>
      </c>
      <c r="BD17" s="21" t="n">
        <v>0.0968236882239913</v>
      </c>
      <c r="BE17" s="21" t="n">
        <v>0.0740303614720291</v>
      </c>
      <c r="BF17" s="21" t="n">
        <v>0.0480529840608767</v>
      </c>
      <c r="BG17" s="21" t="n">
        <v>0</v>
      </c>
    </row>
    <row r="18">
      <c r="B18" s="18" t="s">
        <v>331</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795</v>
      </c>
      <c r="C9" s="19" t="n">
        <v>0.128065469610475</v>
      </c>
      <c r="D9" s="19" t="n">
        <v>0.137218136221878</v>
      </c>
      <c r="E9" s="19" t="n">
        <v>0.120139966398729</v>
      </c>
      <c r="F9" s="19"/>
      <c r="G9" s="19" t="n">
        <v>0.147263655967189</v>
      </c>
      <c r="H9" s="19" t="n">
        <v>0.14899638230542</v>
      </c>
      <c r="I9" s="19" t="n">
        <v>0.173442787087842</v>
      </c>
      <c r="J9" s="19" t="n">
        <v>0.147872859482992</v>
      </c>
      <c r="K9" s="19" t="n">
        <v>0.0949473002511823</v>
      </c>
      <c r="L9" s="19" t="n">
        <v>0.0660388775603685</v>
      </c>
      <c r="M9" s="19"/>
      <c r="N9" s="19" t="n">
        <v>0.135502184506977</v>
      </c>
      <c r="O9" s="19" t="n">
        <v>0.151167257547142</v>
      </c>
      <c r="P9" s="19" t="n">
        <v>0.12060477334368</v>
      </c>
      <c r="Q9" s="19" t="n">
        <v>0.101981996278111</v>
      </c>
      <c r="R9" s="19"/>
      <c r="S9" s="19" t="n">
        <v>0.134614513308451</v>
      </c>
      <c r="T9" s="19" t="n">
        <v>0.151132504560799</v>
      </c>
      <c r="U9" s="19" t="n">
        <v>0.14969047050594</v>
      </c>
      <c r="V9" s="19" t="n">
        <v>0.0912448371715128</v>
      </c>
      <c r="W9" s="19" t="n">
        <v>0.163296687767949</v>
      </c>
      <c r="X9" s="19" t="n">
        <v>0.103285682673069</v>
      </c>
      <c r="Y9" s="19" t="n">
        <v>0.192585350322196</v>
      </c>
      <c r="Z9" s="19" t="n">
        <v>0.0636488106493031</v>
      </c>
      <c r="AA9" s="19" t="n">
        <v>0.0958435132608038</v>
      </c>
      <c r="AB9" s="19" t="n">
        <v>0.0639581923084035</v>
      </c>
      <c r="AC9" s="19" t="n">
        <v>0.183867125338758</v>
      </c>
      <c r="AD9" s="19" t="n">
        <v>0.172690269583072</v>
      </c>
      <c r="AE9" s="19"/>
      <c r="AF9" s="19" t="n">
        <v>0.124923800579803</v>
      </c>
      <c r="AG9" s="19" t="n">
        <v>0.114254299483007</v>
      </c>
      <c r="AH9" s="19" t="n">
        <v>0.154255364123521</v>
      </c>
      <c r="AI9" s="19"/>
      <c r="AJ9" s="19" t="n">
        <v>0.118782572102512</v>
      </c>
      <c r="AK9" s="19" t="n">
        <v>0.156547362157595</v>
      </c>
      <c r="AL9" s="19" t="n">
        <v>0.104770696301599</v>
      </c>
      <c r="AM9" s="19" t="n">
        <v>0.0952777533120295</v>
      </c>
      <c r="AN9" s="19" t="n">
        <v>0.0947991927741184</v>
      </c>
      <c r="AO9" s="19"/>
      <c r="AP9" s="19" t="n">
        <v>0.13028056853641</v>
      </c>
      <c r="AQ9" s="19" t="n">
        <v>0.134072669655487</v>
      </c>
      <c r="AR9" s="19" t="n">
        <v>0.100971954553318</v>
      </c>
      <c r="AS9" s="19" t="n">
        <v>0.122786731032424</v>
      </c>
      <c r="AT9" s="19" t="n">
        <v>0.0944521650275447</v>
      </c>
      <c r="AU9" s="19"/>
      <c r="AV9" s="19" t="n">
        <v>0.142101858948128</v>
      </c>
      <c r="AW9" s="19" t="n">
        <v>0.113031486469877</v>
      </c>
      <c r="AX9" s="19" t="n">
        <v>0.0887110747003638</v>
      </c>
      <c r="AY9" s="19" t="n">
        <v>0.165609587333318</v>
      </c>
      <c r="AZ9" s="19" t="n">
        <v>0.125395896508363</v>
      </c>
      <c r="BA9" s="19" t="n">
        <v>0.12448070241653</v>
      </c>
      <c r="BB9" s="19"/>
      <c r="BC9" s="19" t="n">
        <v>0.119134618043004</v>
      </c>
      <c r="BD9" s="19" t="n">
        <v>0.124940123188877</v>
      </c>
      <c r="BE9" s="19" t="n">
        <v>0.121735355992254</v>
      </c>
      <c r="BF9" s="19" t="n">
        <v>0.159754990453325</v>
      </c>
      <c r="BG9" s="19" t="n">
        <v>0.199107494201564</v>
      </c>
    </row>
    <row r="10">
      <c r="B10" s="20" t="s">
        <v>796</v>
      </c>
      <c r="C10" s="19" t="n">
        <v>0.311812371434598</v>
      </c>
      <c r="D10" s="19" t="n">
        <v>0.343021455502493</v>
      </c>
      <c r="E10" s="19" t="n">
        <v>0.280018953605554</v>
      </c>
      <c r="F10" s="19"/>
      <c r="G10" s="19" t="n">
        <v>0.325717022375903</v>
      </c>
      <c r="H10" s="19" t="n">
        <v>0.370055866908037</v>
      </c>
      <c r="I10" s="19" t="n">
        <v>0.2828713369414</v>
      </c>
      <c r="J10" s="19" t="n">
        <v>0.295596357549953</v>
      </c>
      <c r="K10" s="19" t="n">
        <v>0.286597131153351</v>
      </c>
      <c r="L10" s="19" t="n">
        <v>0.304446757159717</v>
      </c>
      <c r="M10" s="19"/>
      <c r="N10" s="19" t="n">
        <v>0.324867002144419</v>
      </c>
      <c r="O10" s="19" t="n">
        <v>0.338287486526672</v>
      </c>
      <c r="P10" s="19" t="n">
        <v>0.282030491343587</v>
      </c>
      <c r="Q10" s="19" t="n">
        <v>0.296484396403664</v>
      </c>
      <c r="R10" s="19"/>
      <c r="S10" s="19" t="n">
        <v>0.278762038454696</v>
      </c>
      <c r="T10" s="19" t="n">
        <v>0.314159378986175</v>
      </c>
      <c r="U10" s="19" t="n">
        <v>0.22470768272338</v>
      </c>
      <c r="V10" s="19" t="n">
        <v>0.416343690675646</v>
      </c>
      <c r="W10" s="19" t="n">
        <v>0.318259873707995</v>
      </c>
      <c r="X10" s="19" t="n">
        <v>0.345416178019589</v>
      </c>
      <c r="Y10" s="19" t="n">
        <v>0.297456001673475</v>
      </c>
      <c r="Z10" s="19" t="n">
        <v>0.237084593305538</v>
      </c>
      <c r="AA10" s="19" t="n">
        <v>0.411105841479632</v>
      </c>
      <c r="AB10" s="19" t="n">
        <v>0.270681535182128</v>
      </c>
      <c r="AC10" s="19" t="n">
        <v>0.252650593389283</v>
      </c>
      <c r="AD10" s="19" t="n">
        <v>0.295280606158856</v>
      </c>
      <c r="AE10" s="19"/>
      <c r="AF10" s="19" t="n">
        <v>0.315381363355787</v>
      </c>
      <c r="AG10" s="19" t="n">
        <v>0.340959765691124</v>
      </c>
      <c r="AH10" s="19" t="n">
        <v>0.238116662552483</v>
      </c>
      <c r="AI10" s="19"/>
      <c r="AJ10" s="19" t="n">
        <v>0.324204758395489</v>
      </c>
      <c r="AK10" s="19" t="n">
        <v>0.359081404467047</v>
      </c>
      <c r="AL10" s="19" t="n">
        <v>0.261871064577663</v>
      </c>
      <c r="AM10" s="19" t="n">
        <v>0.416090260261739</v>
      </c>
      <c r="AN10" s="19" t="n">
        <v>0.228913516786726</v>
      </c>
      <c r="AO10" s="19"/>
      <c r="AP10" s="19" t="n">
        <v>0.315461044868052</v>
      </c>
      <c r="AQ10" s="19" t="n">
        <v>0.369592567162265</v>
      </c>
      <c r="AR10" s="19" t="n">
        <v>0.325687902834565</v>
      </c>
      <c r="AS10" s="19" t="n">
        <v>0.299207781333428</v>
      </c>
      <c r="AT10" s="19" t="n">
        <v>0.252089526335341</v>
      </c>
      <c r="AU10" s="19"/>
      <c r="AV10" s="19" t="n">
        <v>0.374712507089827</v>
      </c>
      <c r="AW10" s="19" t="n">
        <v>0.367539080186262</v>
      </c>
      <c r="AX10" s="19" t="n">
        <v>0.388379793439835</v>
      </c>
      <c r="AY10" s="19" t="n">
        <v>0.265475085565493</v>
      </c>
      <c r="AZ10" s="19" t="n">
        <v>0.260032401875615</v>
      </c>
      <c r="BA10" s="19" t="n">
        <v>0.188616743302604</v>
      </c>
      <c r="BB10" s="19"/>
      <c r="BC10" s="19" t="n">
        <v>0.288949708519231</v>
      </c>
      <c r="BD10" s="19" t="n">
        <v>0.334153042039993</v>
      </c>
      <c r="BE10" s="19" t="n">
        <v>0.329664890261025</v>
      </c>
      <c r="BF10" s="19" t="n">
        <v>0.306748839826342</v>
      </c>
      <c r="BG10" s="19" t="n">
        <v>0.319859132950891</v>
      </c>
    </row>
    <row r="11">
      <c r="B11" s="20" t="s">
        <v>797</v>
      </c>
      <c r="C11" s="19" t="n">
        <v>0.192735285184199</v>
      </c>
      <c r="D11" s="19" t="n">
        <v>0.202577534131393</v>
      </c>
      <c r="E11" s="19" t="n">
        <v>0.182042621709192</v>
      </c>
      <c r="F11" s="19"/>
      <c r="G11" s="19" t="n">
        <v>0.288590306090616</v>
      </c>
      <c r="H11" s="19" t="n">
        <v>0.242571938172482</v>
      </c>
      <c r="I11" s="19" t="n">
        <v>0.173132786349329</v>
      </c>
      <c r="J11" s="19" t="n">
        <v>0.184514278885773</v>
      </c>
      <c r="K11" s="19" t="n">
        <v>0.151039992312225</v>
      </c>
      <c r="L11" s="19" t="n">
        <v>0.131189933961908</v>
      </c>
      <c r="M11" s="19"/>
      <c r="N11" s="19" t="n">
        <v>0.230737380709804</v>
      </c>
      <c r="O11" s="19" t="n">
        <v>0.212116617569904</v>
      </c>
      <c r="P11" s="19" t="n">
        <v>0.186757940456456</v>
      </c>
      <c r="Q11" s="19" t="n">
        <v>0.134106292424876</v>
      </c>
      <c r="R11" s="19"/>
      <c r="S11" s="19" t="n">
        <v>0.270462498413518</v>
      </c>
      <c r="T11" s="19" t="n">
        <v>0.147561757589017</v>
      </c>
      <c r="U11" s="19" t="n">
        <v>0.128892705445703</v>
      </c>
      <c r="V11" s="19" t="n">
        <v>0.186368528624218</v>
      </c>
      <c r="W11" s="19" t="n">
        <v>0.174065608513471</v>
      </c>
      <c r="X11" s="19" t="n">
        <v>0.257905331653137</v>
      </c>
      <c r="Y11" s="19" t="n">
        <v>0.201863544263452</v>
      </c>
      <c r="Z11" s="19" t="n">
        <v>0.245995648346687</v>
      </c>
      <c r="AA11" s="19" t="n">
        <v>0.111810700593927</v>
      </c>
      <c r="AB11" s="19" t="n">
        <v>0.223757112910011</v>
      </c>
      <c r="AC11" s="19" t="n">
        <v>0.212538399865709</v>
      </c>
      <c r="AD11" s="19" t="n">
        <v>0.0876990533847066</v>
      </c>
      <c r="AE11" s="19"/>
      <c r="AF11" s="19" t="n">
        <v>0.182071187385235</v>
      </c>
      <c r="AG11" s="19" t="n">
        <v>0.187218990061974</v>
      </c>
      <c r="AH11" s="19" t="n">
        <v>0.176727853391848</v>
      </c>
      <c r="AI11" s="19"/>
      <c r="AJ11" s="19" t="n">
        <v>0.188404123281928</v>
      </c>
      <c r="AK11" s="19" t="n">
        <v>0.204183597486741</v>
      </c>
      <c r="AL11" s="19" t="n">
        <v>0.212297051140099</v>
      </c>
      <c r="AM11" s="19" t="n">
        <v>0.106322810105056</v>
      </c>
      <c r="AN11" s="19" t="n">
        <v>0.16860894980996</v>
      </c>
      <c r="AO11" s="19"/>
      <c r="AP11" s="19" t="n">
        <v>0.173319453294016</v>
      </c>
      <c r="AQ11" s="19" t="n">
        <v>0.212058808602768</v>
      </c>
      <c r="AR11" s="19" t="n">
        <v>0.192947035217934</v>
      </c>
      <c r="AS11" s="19" t="n">
        <v>0.19967307195378</v>
      </c>
      <c r="AT11" s="19" t="n">
        <v>0.294019154598248</v>
      </c>
      <c r="AU11" s="19"/>
      <c r="AV11" s="19" t="n">
        <v>0.21150420011632</v>
      </c>
      <c r="AW11" s="19" t="n">
        <v>0.169494316847999</v>
      </c>
      <c r="AX11" s="19" t="n">
        <v>0.210912530698538</v>
      </c>
      <c r="AY11" s="19" t="n">
        <v>0.182998578754979</v>
      </c>
      <c r="AZ11" s="19" t="n">
        <v>0.274082304677298</v>
      </c>
      <c r="BA11" s="19" t="n">
        <v>0.117541581119352</v>
      </c>
      <c r="BB11" s="19"/>
      <c r="BC11" s="19" t="n">
        <v>0.170800875570073</v>
      </c>
      <c r="BD11" s="19" t="n">
        <v>0.181958816730572</v>
      </c>
      <c r="BE11" s="19" t="n">
        <v>0.229954018013294</v>
      </c>
      <c r="BF11" s="19" t="n">
        <v>0.166156619296844</v>
      </c>
      <c r="BG11" s="19" t="n">
        <v>0.0904748735174398</v>
      </c>
    </row>
    <row r="12">
      <c r="B12" s="20" t="s">
        <v>798</v>
      </c>
      <c r="C12" s="19" t="n">
        <v>0.0487216369916333</v>
      </c>
      <c r="D12" s="19" t="n">
        <v>0.060222373818787</v>
      </c>
      <c r="E12" s="19" t="n">
        <v>0.0377965229094381</v>
      </c>
      <c r="F12" s="19"/>
      <c r="G12" s="19" t="n">
        <v>0.0488070778817216</v>
      </c>
      <c r="H12" s="19" t="n">
        <v>0.0687732154993781</v>
      </c>
      <c r="I12" s="19" t="n">
        <v>0.0834831358361018</v>
      </c>
      <c r="J12" s="19" t="n">
        <v>0.034591980036084</v>
      </c>
      <c r="K12" s="19" t="n">
        <v>0.0332905384740188</v>
      </c>
      <c r="L12" s="19" t="n">
        <v>0.0247882638891985</v>
      </c>
      <c r="M12" s="19"/>
      <c r="N12" s="19" t="n">
        <v>0.0581405307029628</v>
      </c>
      <c r="O12" s="19" t="n">
        <v>0.0463347933537656</v>
      </c>
      <c r="P12" s="19" t="n">
        <v>0.0309725138254218</v>
      </c>
      <c r="Q12" s="19" t="n">
        <v>0.0565502268947293</v>
      </c>
      <c r="R12" s="19"/>
      <c r="S12" s="19" t="n">
        <v>0.0611276511508794</v>
      </c>
      <c r="T12" s="19" t="n">
        <v>0.0486733448191447</v>
      </c>
      <c r="U12" s="19" t="n">
        <v>0.0809264928132571</v>
      </c>
      <c r="V12" s="19" t="n">
        <v>0.0145731734299499</v>
      </c>
      <c r="W12" s="19" t="n">
        <v>0.0153237408110244</v>
      </c>
      <c r="X12" s="19" t="n">
        <v>0.0271820876825693</v>
      </c>
      <c r="Y12" s="19" t="n">
        <v>0.0547001773863036</v>
      </c>
      <c r="Z12" s="19" t="n">
        <v>0.019022892111301</v>
      </c>
      <c r="AA12" s="19" t="n">
        <v>0.0606915341245247</v>
      </c>
      <c r="AB12" s="19" t="n">
        <v>0.0307682839845907</v>
      </c>
      <c r="AC12" s="19" t="n">
        <v>0.0861073317951373</v>
      </c>
      <c r="AD12" s="19" t="n">
        <v>0.120350536234642</v>
      </c>
      <c r="AE12" s="19"/>
      <c r="AF12" s="19" t="n">
        <v>0.0304194442854093</v>
      </c>
      <c r="AG12" s="19" t="n">
        <v>0.0540448353947959</v>
      </c>
      <c r="AH12" s="19" t="n">
        <v>0.0755130538383586</v>
      </c>
      <c r="AI12" s="19"/>
      <c r="AJ12" s="19" t="n">
        <v>0.0265727666122385</v>
      </c>
      <c r="AK12" s="19" t="n">
        <v>0.0441361504412534</v>
      </c>
      <c r="AL12" s="19" t="n">
        <v>0.155081768969958</v>
      </c>
      <c r="AM12" s="19" t="n">
        <v>0.0895907687552573</v>
      </c>
      <c r="AN12" s="19" t="n">
        <v>0.0540023537030145</v>
      </c>
      <c r="AO12" s="19"/>
      <c r="AP12" s="19" t="n">
        <v>0.0483103282217041</v>
      </c>
      <c r="AQ12" s="19" t="n">
        <v>0.0458608715822626</v>
      </c>
      <c r="AR12" s="19" t="n">
        <v>0.0687998384559068</v>
      </c>
      <c r="AS12" s="19" t="n">
        <v>0.0546725186806247</v>
      </c>
      <c r="AT12" s="19" t="n">
        <v>0.0538709163076473</v>
      </c>
      <c r="AU12" s="19"/>
      <c r="AV12" s="19" t="n">
        <v>0.0545434437793929</v>
      </c>
      <c r="AW12" s="19" t="n">
        <v>0.0377258294015018</v>
      </c>
      <c r="AX12" s="19" t="n">
        <v>0.0635581258774204</v>
      </c>
      <c r="AY12" s="19" t="n">
        <v>0.0579080651244186</v>
      </c>
      <c r="AZ12" s="19" t="n">
        <v>0.0365962881707933</v>
      </c>
      <c r="BA12" s="19" t="n">
        <v>0.0169458768047214</v>
      </c>
      <c r="BB12" s="19"/>
      <c r="BC12" s="19" t="n">
        <v>0.0455179347622321</v>
      </c>
      <c r="BD12" s="19" t="n">
        <v>0.0402464239092411</v>
      </c>
      <c r="BE12" s="19" t="n">
        <v>0.0658141663085424</v>
      </c>
      <c r="BF12" s="19" t="n">
        <v>0.0598453391869226</v>
      </c>
      <c r="BG12" s="19" t="n">
        <v>0</v>
      </c>
    </row>
    <row r="13">
      <c r="B13" s="20" t="s">
        <v>799</v>
      </c>
      <c r="C13" s="19" t="n">
        <v>0.0589851228438137</v>
      </c>
      <c r="D13" s="19" t="n">
        <v>0.0543611790000774</v>
      </c>
      <c r="E13" s="19" t="n">
        <v>0.0640543904775411</v>
      </c>
      <c r="F13" s="19"/>
      <c r="G13" s="19" t="n">
        <v>0.0682400536190317</v>
      </c>
      <c r="H13" s="19" t="n">
        <v>0.0515931494642211</v>
      </c>
      <c r="I13" s="19" t="n">
        <v>0.0664972303015624</v>
      </c>
      <c r="J13" s="19" t="n">
        <v>0.0397763203988519</v>
      </c>
      <c r="K13" s="19" t="n">
        <v>0.0635831531552301</v>
      </c>
      <c r="L13" s="19" t="n">
        <v>0.0647918284259209</v>
      </c>
      <c r="M13" s="19"/>
      <c r="N13" s="19" t="n">
        <v>0.0456739240902106</v>
      </c>
      <c r="O13" s="19" t="n">
        <v>0.053610725767137</v>
      </c>
      <c r="P13" s="19" t="n">
        <v>0.0662565368282973</v>
      </c>
      <c r="Q13" s="19" t="n">
        <v>0.0697315944375314</v>
      </c>
      <c r="R13" s="19"/>
      <c r="S13" s="19" t="n">
        <v>0.0735907246878494</v>
      </c>
      <c r="T13" s="19" t="n">
        <v>0.0622678097051088</v>
      </c>
      <c r="U13" s="19" t="n">
        <v>0.0561787823402436</v>
      </c>
      <c r="V13" s="19" t="n">
        <v>0.101045167555212</v>
      </c>
      <c r="W13" s="19" t="n">
        <v>0.067295494318663</v>
      </c>
      <c r="X13" s="19" t="n">
        <v>0.0123757783770185</v>
      </c>
      <c r="Y13" s="19" t="n">
        <v>0.0460718162121665</v>
      </c>
      <c r="Z13" s="19" t="n">
        <v>0.0412954647615373</v>
      </c>
      <c r="AA13" s="19" t="n">
        <v>0.020514469431636</v>
      </c>
      <c r="AB13" s="19" t="n">
        <v>0.120761857035332</v>
      </c>
      <c r="AC13" s="19" t="n">
        <v>0.0350570696767404</v>
      </c>
      <c r="AD13" s="19" t="n">
        <v>0.0377669799604388</v>
      </c>
      <c r="AE13" s="19"/>
      <c r="AF13" s="19" t="n">
        <v>0.0609730294933779</v>
      </c>
      <c r="AG13" s="19" t="n">
        <v>0.05775589710788</v>
      </c>
      <c r="AH13" s="19" t="n">
        <v>0.0547583862399742</v>
      </c>
      <c r="AI13" s="19"/>
      <c r="AJ13" s="19" t="n">
        <v>0.0724069973112826</v>
      </c>
      <c r="AK13" s="19" t="n">
        <v>0.0588806441076812</v>
      </c>
      <c r="AL13" s="19" t="n">
        <v>0.013086731433681</v>
      </c>
      <c r="AM13" s="19" t="n">
        <v>0.0718176376419471</v>
      </c>
      <c r="AN13" s="19" t="n">
        <v>0.0702494475549867</v>
      </c>
      <c r="AO13" s="19"/>
      <c r="AP13" s="19" t="n">
        <v>0.0832508830586231</v>
      </c>
      <c r="AQ13" s="19" t="n">
        <v>0.0484164335357354</v>
      </c>
      <c r="AR13" s="19" t="n">
        <v>0.0246530283581643</v>
      </c>
      <c r="AS13" s="19" t="n">
        <v>0.0647572619712649</v>
      </c>
      <c r="AT13" s="19" t="n">
        <v>0.0950298174371789</v>
      </c>
      <c r="AU13" s="19"/>
      <c r="AV13" s="19" t="n">
        <v>0.0507593756700984</v>
      </c>
      <c r="AW13" s="19" t="n">
        <v>0.0789816092039453</v>
      </c>
      <c r="AX13" s="19" t="n">
        <v>0.0448371387062305</v>
      </c>
      <c r="AY13" s="19" t="n">
        <v>0.0688117934451523</v>
      </c>
      <c r="AZ13" s="19" t="n">
        <v>0.0847728211759833</v>
      </c>
      <c r="BA13" s="19" t="n">
        <v>0.0105466687973488</v>
      </c>
      <c r="BB13" s="19"/>
      <c r="BC13" s="19" t="n">
        <v>0.0615016196609589</v>
      </c>
      <c r="BD13" s="19" t="n">
        <v>0.0777677666145165</v>
      </c>
      <c r="BE13" s="19" t="n">
        <v>0.0375572894565136</v>
      </c>
      <c r="BF13" s="19" t="n">
        <v>0.0610277143813881</v>
      </c>
      <c r="BG13" s="19" t="n">
        <v>0.158788381957605</v>
      </c>
    </row>
    <row r="14">
      <c r="B14" s="20" t="s">
        <v>100</v>
      </c>
      <c r="C14" s="21" t="n">
        <v>0.25968011393528</v>
      </c>
      <c r="D14" s="21" t="n">
        <v>0.202599321325371</v>
      </c>
      <c r="E14" s="21" t="n">
        <v>0.315947544899545</v>
      </c>
      <c r="F14" s="21"/>
      <c r="G14" s="21" t="n">
        <v>0.121381884065539</v>
      </c>
      <c r="H14" s="21" t="n">
        <v>0.118009447650462</v>
      </c>
      <c r="I14" s="21" t="n">
        <v>0.220572723483765</v>
      </c>
      <c r="J14" s="21" t="n">
        <v>0.297648203646346</v>
      </c>
      <c r="K14" s="21" t="n">
        <v>0.370541884653993</v>
      </c>
      <c r="L14" s="21" t="n">
        <v>0.408744339002887</v>
      </c>
      <c r="M14" s="21"/>
      <c r="N14" s="21" t="n">
        <v>0.205078977845627</v>
      </c>
      <c r="O14" s="21" t="n">
        <v>0.19848311923538</v>
      </c>
      <c r="P14" s="21" t="n">
        <v>0.313377744202558</v>
      </c>
      <c r="Q14" s="21" t="n">
        <v>0.341145493561088</v>
      </c>
      <c r="R14" s="21"/>
      <c r="S14" s="21" t="n">
        <v>0.181442573984606</v>
      </c>
      <c r="T14" s="21" t="n">
        <v>0.276205204339756</v>
      </c>
      <c r="U14" s="21" t="n">
        <v>0.359603866171477</v>
      </c>
      <c r="V14" s="21" t="n">
        <v>0.190424602543462</v>
      </c>
      <c r="W14" s="21" t="n">
        <v>0.261758594880897</v>
      </c>
      <c r="X14" s="21" t="n">
        <v>0.253834941594617</v>
      </c>
      <c r="Y14" s="21" t="n">
        <v>0.207323110142406</v>
      </c>
      <c r="Z14" s="21" t="n">
        <v>0.392952590825634</v>
      </c>
      <c r="AA14" s="21" t="n">
        <v>0.300033941109476</v>
      </c>
      <c r="AB14" s="21" t="n">
        <v>0.290073018579535</v>
      </c>
      <c r="AC14" s="21" t="n">
        <v>0.229779479934372</v>
      </c>
      <c r="AD14" s="21" t="n">
        <v>0.286212554678284</v>
      </c>
      <c r="AE14" s="21"/>
      <c r="AF14" s="21" t="n">
        <v>0.286231174900388</v>
      </c>
      <c r="AG14" s="21" t="n">
        <v>0.245766212261219</v>
      </c>
      <c r="AH14" s="21" t="n">
        <v>0.300628679853815</v>
      </c>
      <c r="AI14" s="21"/>
      <c r="AJ14" s="21" t="n">
        <v>0.269628782296551</v>
      </c>
      <c r="AK14" s="21" t="n">
        <v>0.177170841339682</v>
      </c>
      <c r="AL14" s="21" t="n">
        <v>0.252892687576998</v>
      </c>
      <c r="AM14" s="21" t="n">
        <v>0.220900769923971</v>
      </c>
      <c r="AN14" s="21" t="n">
        <v>0.383426539371194</v>
      </c>
      <c r="AO14" s="21"/>
      <c r="AP14" s="21" t="n">
        <v>0.249377722021196</v>
      </c>
      <c r="AQ14" s="21" t="n">
        <v>0.189998649461482</v>
      </c>
      <c r="AR14" s="21" t="n">
        <v>0.286940240580112</v>
      </c>
      <c r="AS14" s="21" t="n">
        <v>0.258902635028478</v>
      </c>
      <c r="AT14" s="21" t="n">
        <v>0.210538420294041</v>
      </c>
      <c r="AU14" s="21"/>
      <c r="AV14" s="21" t="n">
        <v>0.166378614396234</v>
      </c>
      <c r="AW14" s="21" t="n">
        <v>0.233227677890415</v>
      </c>
      <c r="AX14" s="21" t="n">
        <v>0.203601336577612</v>
      </c>
      <c r="AY14" s="21" t="n">
        <v>0.25919688977664</v>
      </c>
      <c r="AZ14" s="21" t="n">
        <v>0.219120287591947</v>
      </c>
      <c r="BA14" s="21" t="n">
        <v>0.541868427559444</v>
      </c>
      <c r="BB14" s="21"/>
      <c r="BC14" s="21" t="n">
        <v>0.314095243444501</v>
      </c>
      <c r="BD14" s="21" t="n">
        <v>0.2409338275168</v>
      </c>
      <c r="BE14" s="21" t="n">
        <v>0.215274279968371</v>
      </c>
      <c r="BF14" s="21" t="n">
        <v>0.246466496855178</v>
      </c>
      <c r="BG14" s="21" t="n">
        <v>0.231770117372499</v>
      </c>
    </row>
    <row r="15">
      <c r="B15" s="18" t="s">
        <v>331</v>
      </c>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1002</v>
      </c>
      <c r="D7" s="11" t="n">
        <v>501</v>
      </c>
      <c r="E7" s="11" t="n">
        <v>497</v>
      </c>
      <c r="F7" s="11"/>
      <c r="G7" s="11" t="n">
        <v>155</v>
      </c>
      <c r="H7" s="11" t="n">
        <v>169</v>
      </c>
      <c r="I7" s="11" t="n">
        <v>156</v>
      </c>
      <c r="J7" s="11" t="n">
        <v>169</v>
      </c>
      <c r="K7" s="11" t="n">
        <v>135</v>
      </c>
      <c r="L7" s="11" t="n">
        <v>218</v>
      </c>
      <c r="M7" s="11"/>
      <c r="N7" s="11" t="n">
        <v>290</v>
      </c>
      <c r="O7" s="11" t="n">
        <v>231</v>
      </c>
      <c r="P7" s="11" t="n">
        <v>227</v>
      </c>
      <c r="Q7" s="11" t="n">
        <v>253</v>
      </c>
      <c r="R7" s="11"/>
      <c r="S7" s="11" t="n">
        <v>158</v>
      </c>
      <c r="T7" s="11" t="n">
        <v>116</v>
      </c>
      <c r="U7" s="11" t="n">
        <v>79</v>
      </c>
      <c r="V7" s="11" t="n">
        <v>70</v>
      </c>
      <c r="W7" s="11" t="n">
        <v>74</v>
      </c>
      <c r="X7" s="11" t="n">
        <v>74</v>
      </c>
      <c r="Y7" s="11" t="n">
        <v>83</v>
      </c>
      <c r="Z7" s="11" t="n">
        <v>46</v>
      </c>
      <c r="AA7" s="11" t="n">
        <v>116</v>
      </c>
      <c r="AB7" s="11" t="n">
        <v>96</v>
      </c>
      <c r="AC7" s="11" t="n">
        <v>56</v>
      </c>
      <c r="AD7" s="11" t="n">
        <v>34</v>
      </c>
      <c r="AE7" s="11"/>
      <c r="AF7" s="11" t="n">
        <v>316</v>
      </c>
      <c r="AG7" s="11" t="n">
        <v>422</v>
      </c>
      <c r="AH7" s="11" t="n">
        <v>149</v>
      </c>
      <c r="AI7" s="11"/>
      <c r="AJ7" s="11" t="n">
        <v>325</v>
      </c>
      <c r="AK7" s="11" t="n">
        <v>282</v>
      </c>
      <c r="AL7" s="11" t="n">
        <v>72</v>
      </c>
      <c r="AM7" s="11" t="n">
        <v>21</v>
      </c>
      <c r="AN7" s="11" t="n">
        <v>132</v>
      </c>
      <c r="AO7" s="11"/>
      <c r="AP7" s="11" t="n">
        <v>193</v>
      </c>
      <c r="AQ7" s="11" t="n">
        <v>333</v>
      </c>
      <c r="AR7" s="11" t="n">
        <v>86</v>
      </c>
      <c r="AS7" s="11" t="n">
        <v>122</v>
      </c>
      <c r="AT7" s="11" t="n">
        <v>52</v>
      </c>
      <c r="AU7" s="11"/>
      <c r="AV7" s="11" t="n">
        <v>268</v>
      </c>
      <c r="AW7" s="11" t="n">
        <v>210</v>
      </c>
      <c r="AX7" s="11" t="n">
        <v>94</v>
      </c>
      <c r="AY7" s="11" t="n">
        <v>145</v>
      </c>
      <c r="AZ7" s="11" t="n">
        <v>79</v>
      </c>
      <c r="BA7" s="11" t="n">
        <v>85</v>
      </c>
      <c r="BB7" s="11"/>
      <c r="BC7" s="11" t="n">
        <v>207</v>
      </c>
      <c r="BD7" s="11" t="n">
        <v>207</v>
      </c>
      <c r="BE7" s="11" t="n">
        <v>282</v>
      </c>
      <c r="BF7" s="11" t="n">
        <v>129</v>
      </c>
      <c r="BG7" s="11" t="n">
        <v>18</v>
      </c>
    </row>
    <row r="8" ht="30" customHeight="1">
      <c r="B8" s="12" t="s">
        <v>20</v>
      </c>
      <c r="C8" s="12" t="n">
        <v>1001</v>
      </c>
      <c r="D8" s="12" t="n">
        <v>495</v>
      </c>
      <c r="E8" s="12" t="n">
        <v>502</v>
      </c>
      <c r="F8" s="12"/>
      <c r="G8" s="12" t="n">
        <v>149</v>
      </c>
      <c r="H8" s="12" t="n">
        <v>177</v>
      </c>
      <c r="I8" s="12" t="n">
        <v>168</v>
      </c>
      <c r="J8" s="12" t="n">
        <v>164</v>
      </c>
      <c r="K8" s="12" t="n">
        <v>132</v>
      </c>
      <c r="L8" s="12" t="n">
        <v>211</v>
      </c>
      <c r="M8" s="12"/>
      <c r="N8" s="12" t="n">
        <v>281</v>
      </c>
      <c r="O8" s="12" t="n">
        <v>259</v>
      </c>
      <c r="P8" s="12" t="n">
        <v>218</v>
      </c>
      <c r="Q8" s="12" t="n">
        <v>242</v>
      </c>
      <c r="R8" s="12"/>
      <c r="S8" s="12" t="n">
        <v>152</v>
      </c>
      <c r="T8" s="12" t="n">
        <v>120</v>
      </c>
      <c r="U8" s="12" t="n">
        <v>81</v>
      </c>
      <c r="V8" s="12" t="n">
        <v>84</v>
      </c>
      <c r="W8" s="12" t="n">
        <v>76</v>
      </c>
      <c r="X8" s="12" t="n">
        <v>92</v>
      </c>
      <c r="Y8" s="12" t="n">
        <v>77</v>
      </c>
      <c r="Z8" s="12" t="n">
        <v>42</v>
      </c>
      <c r="AA8" s="12" t="n">
        <v>108</v>
      </c>
      <c r="AB8" s="12" t="n">
        <v>89</v>
      </c>
      <c r="AC8" s="12" t="n">
        <v>49</v>
      </c>
      <c r="AD8" s="12" t="n">
        <v>30</v>
      </c>
      <c r="AE8" s="12"/>
      <c r="AF8" s="12" t="n">
        <v>316</v>
      </c>
      <c r="AG8" s="12" t="n">
        <v>420</v>
      </c>
      <c r="AH8" s="12" t="n">
        <v>150</v>
      </c>
      <c r="AI8" s="12"/>
      <c r="AJ8" s="12" t="n">
        <v>328</v>
      </c>
      <c r="AK8" s="12" t="n">
        <v>278</v>
      </c>
      <c r="AL8" s="12" t="n">
        <v>72</v>
      </c>
      <c r="AM8" s="12" t="n">
        <v>23</v>
      </c>
      <c r="AN8" s="12" t="n">
        <v>133</v>
      </c>
      <c r="AO8" s="12"/>
      <c r="AP8" s="12" t="n">
        <v>196</v>
      </c>
      <c r="AQ8" s="12" t="n">
        <v>329</v>
      </c>
      <c r="AR8" s="12" t="n">
        <v>88</v>
      </c>
      <c r="AS8" s="12" t="n">
        <v>124</v>
      </c>
      <c r="AT8" s="12" t="n">
        <v>54</v>
      </c>
      <c r="AU8" s="12"/>
      <c r="AV8" s="12" t="n">
        <v>267</v>
      </c>
      <c r="AW8" s="12" t="n">
        <v>214</v>
      </c>
      <c r="AX8" s="12" t="n">
        <v>95</v>
      </c>
      <c r="AY8" s="12" t="n">
        <v>144</v>
      </c>
      <c r="AZ8" s="12" t="n">
        <v>79</v>
      </c>
      <c r="BA8" s="12" t="n">
        <v>85</v>
      </c>
      <c r="BB8" s="12"/>
      <c r="BC8" s="12" t="n">
        <v>205</v>
      </c>
      <c r="BD8" s="12" t="n">
        <v>210</v>
      </c>
      <c r="BE8" s="12" t="n">
        <v>286</v>
      </c>
      <c r="BF8" s="12" t="n">
        <v>129</v>
      </c>
      <c r="BG8" s="12" t="n">
        <v>15</v>
      </c>
    </row>
    <row r="9">
      <c r="B9" s="20" t="s">
        <v>795</v>
      </c>
      <c r="C9" s="19" t="n">
        <v>0.0889754790483563</v>
      </c>
      <c r="D9" s="19" t="n">
        <v>0.092514115205956</v>
      </c>
      <c r="E9" s="19" t="n">
        <v>0.0862511818927999</v>
      </c>
      <c r="F9" s="19"/>
      <c r="G9" s="19" t="n">
        <v>0.0923131247447554</v>
      </c>
      <c r="H9" s="19" t="n">
        <v>0.072895249002226</v>
      </c>
      <c r="I9" s="19" t="n">
        <v>0.132540142235709</v>
      </c>
      <c r="J9" s="19" t="n">
        <v>0.141683633363861</v>
      </c>
      <c r="K9" s="19" t="n">
        <v>0.067433265670688</v>
      </c>
      <c r="L9" s="19" t="n">
        <v>0.0378427771051297</v>
      </c>
      <c r="M9" s="19"/>
      <c r="N9" s="19" t="n">
        <v>0.089330238521659</v>
      </c>
      <c r="O9" s="19" t="n">
        <v>0.107936436685159</v>
      </c>
      <c r="P9" s="19" t="n">
        <v>0.0823221262811618</v>
      </c>
      <c r="Q9" s="19" t="n">
        <v>0.0746470252296233</v>
      </c>
      <c r="R9" s="19"/>
      <c r="S9" s="19" t="n">
        <v>0.102166814913741</v>
      </c>
      <c r="T9" s="19" t="n">
        <v>0.0890480727104559</v>
      </c>
      <c r="U9" s="19" t="n">
        <v>0.102007822243806</v>
      </c>
      <c r="V9" s="19" t="n">
        <v>0.0909436079887178</v>
      </c>
      <c r="W9" s="19" t="n">
        <v>0.122424373904062</v>
      </c>
      <c r="X9" s="19" t="n">
        <v>0.0505495780497496</v>
      </c>
      <c r="Y9" s="19" t="n">
        <v>0.102519716458684</v>
      </c>
      <c r="Z9" s="19" t="n">
        <v>0.0646459471239982</v>
      </c>
      <c r="AA9" s="19" t="n">
        <v>0.0775309079237037</v>
      </c>
      <c r="AB9" s="19" t="n">
        <v>0.0638802074398627</v>
      </c>
      <c r="AC9" s="19" t="n">
        <v>0.0929857690843248</v>
      </c>
      <c r="AD9" s="19" t="n">
        <v>0.122365872297332</v>
      </c>
      <c r="AE9" s="19"/>
      <c r="AF9" s="19" t="n">
        <v>0.109309959701153</v>
      </c>
      <c r="AG9" s="19" t="n">
        <v>0.0686899087905204</v>
      </c>
      <c r="AH9" s="19" t="n">
        <v>0.107400661945479</v>
      </c>
      <c r="AI9" s="19"/>
      <c r="AJ9" s="19" t="n">
        <v>0.0858312783072293</v>
      </c>
      <c r="AK9" s="19" t="n">
        <v>0.0994393826604308</v>
      </c>
      <c r="AL9" s="19" t="n">
        <v>0.0594459507589206</v>
      </c>
      <c r="AM9" s="19" t="n">
        <v>0.146866706648227</v>
      </c>
      <c r="AN9" s="19" t="n">
        <v>0.0948242846703192</v>
      </c>
      <c r="AO9" s="19"/>
      <c r="AP9" s="19" t="n">
        <v>0.086491952681707</v>
      </c>
      <c r="AQ9" s="19" t="n">
        <v>0.0848986176749452</v>
      </c>
      <c r="AR9" s="19" t="n">
        <v>0.072695387507234</v>
      </c>
      <c r="AS9" s="19" t="n">
        <v>0.101499362773634</v>
      </c>
      <c r="AT9" s="19" t="n">
        <v>0.155760104814848</v>
      </c>
      <c r="AU9" s="19"/>
      <c r="AV9" s="19" t="n">
        <v>0.0925506508380245</v>
      </c>
      <c r="AW9" s="19" t="n">
        <v>0.0809181904505722</v>
      </c>
      <c r="AX9" s="19" t="n">
        <v>0.0618572499251508</v>
      </c>
      <c r="AY9" s="19" t="n">
        <v>0.114743138784584</v>
      </c>
      <c r="AZ9" s="19" t="n">
        <v>0.117145346025796</v>
      </c>
      <c r="BA9" s="19" t="n">
        <v>0.0738931040772046</v>
      </c>
      <c r="BB9" s="19"/>
      <c r="BC9" s="19" t="n">
        <v>0.0987148554490452</v>
      </c>
      <c r="BD9" s="19" t="n">
        <v>0.069224217362151</v>
      </c>
      <c r="BE9" s="19" t="n">
        <v>0.0902809423237791</v>
      </c>
      <c r="BF9" s="19" t="n">
        <v>0.0833804002075888</v>
      </c>
      <c r="BG9" s="19" t="n">
        <v>0.137629956417761</v>
      </c>
    </row>
    <row r="10">
      <c r="B10" s="20" t="s">
        <v>796</v>
      </c>
      <c r="C10" s="19" t="n">
        <v>0.228657104167628</v>
      </c>
      <c r="D10" s="19" t="n">
        <v>0.286399622019246</v>
      </c>
      <c r="E10" s="19" t="n">
        <v>0.17194004213946</v>
      </c>
      <c r="F10" s="19"/>
      <c r="G10" s="19" t="n">
        <v>0.295411453175912</v>
      </c>
      <c r="H10" s="19" t="n">
        <v>0.296236199771375</v>
      </c>
      <c r="I10" s="19" t="n">
        <v>0.22538391877629</v>
      </c>
      <c r="J10" s="19" t="n">
        <v>0.197005362725271</v>
      </c>
      <c r="K10" s="19" t="n">
        <v>0.171884191908872</v>
      </c>
      <c r="L10" s="19" t="n">
        <v>0.187466922023339</v>
      </c>
      <c r="M10" s="19"/>
      <c r="N10" s="19" t="n">
        <v>0.233917980014208</v>
      </c>
      <c r="O10" s="19" t="n">
        <v>0.287917354138913</v>
      </c>
      <c r="P10" s="19" t="n">
        <v>0.180891967749306</v>
      </c>
      <c r="Q10" s="19" t="n">
        <v>0.203167318200527</v>
      </c>
      <c r="R10" s="19"/>
      <c r="S10" s="19" t="n">
        <v>0.194240951040951</v>
      </c>
      <c r="T10" s="19" t="n">
        <v>0.233482097742359</v>
      </c>
      <c r="U10" s="19" t="n">
        <v>0.142831610661008</v>
      </c>
      <c r="V10" s="19" t="n">
        <v>0.219955339008166</v>
      </c>
      <c r="W10" s="19" t="n">
        <v>0.240513507717519</v>
      </c>
      <c r="X10" s="19" t="n">
        <v>0.276337472064977</v>
      </c>
      <c r="Y10" s="19" t="n">
        <v>0.273625961601041</v>
      </c>
      <c r="Z10" s="19" t="n">
        <v>0.226914161752102</v>
      </c>
      <c r="AA10" s="19" t="n">
        <v>0.288380421055557</v>
      </c>
      <c r="AB10" s="19" t="n">
        <v>0.191307881676655</v>
      </c>
      <c r="AC10" s="19" t="n">
        <v>0.258155591216358</v>
      </c>
      <c r="AD10" s="19" t="n">
        <v>0.196858398938247</v>
      </c>
      <c r="AE10" s="19"/>
      <c r="AF10" s="19" t="n">
        <v>0.188274019961039</v>
      </c>
      <c r="AG10" s="19" t="n">
        <v>0.243687603706312</v>
      </c>
      <c r="AH10" s="19" t="n">
        <v>0.218653489909769</v>
      </c>
      <c r="AI10" s="19"/>
      <c r="AJ10" s="19" t="n">
        <v>0.197066174497258</v>
      </c>
      <c r="AK10" s="19" t="n">
        <v>0.270760992762118</v>
      </c>
      <c r="AL10" s="19" t="n">
        <v>0.242490747703743</v>
      </c>
      <c r="AM10" s="19" t="n">
        <v>0.266429148537441</v>
      </c>
      <c r="AN10" s="19" t="n">
        <v>0.179202140393885</v>
      </c>
      <c r="AO10" s="19"/>
      <c r="AP10" s="19" t="n">
        <v>0.187862265739429</v>
      </c>
      <c r="AQ10" s="19" t="n">
        <v>0.281003284421507</v>
      </c>
      <c r="AR10" s="19" t="n">
        <v>0.203560660565554</v>
      </c>
      <c r="AS10" s="19" t="n">
        <v>0.276014652160017</v>
      </c>
      <c r="AT10" s="19" t="n">
        <v>0.154894804360295</v>
      </c>
      <c r="AU10" s="19"/>
      <c r="AV10" s="19" t="n">
        <v>0.277537753455626</v>
      </c>
      <c r="AW10" s="19" t="n">
        <v>0.226713012704506</v>
      </c>
      <c r="AX10" s="19" t="n">
        <v>0.263830409590151</v>
      </c>
      <c r="AY10" s="19" t="n">
        <v>0.249056484164306</v>
      </c>
      <c r="AZ10" s="19" t="n">
        <v>0.207001509924934</v>
      </c>
      <c r="BA10" s="19" t="n">
        <v>0.13169350232082</v>
      </c>
      <c r="BB10" s="19"/>
      <c r="BC10" s="19" t="n">
        <v>0.217931238995684</v>
      </c>
      <c r="BD10" s="19" t="n">
        <v>0.24652609780763</v>
      </c>
      <c r="BE10" s="19" t="n">
        <v>0.224587514882511</v>
      </c>
      <c r="BF10" s="19" t="n">
        <v>0.245222347658513</v>
      </c>
      <c r="BG10" s="19" t="n">
        <v>0.197394936101566</v>
      </c>
    </row>
    <row r="11">
      <c r="B11" s="20" t="s">
        <v>797</v>
      </c>
      <c r="C11" s="19" t="n">
        <v>0.19650905949617</v>
      </c>
      <c r="D11" s="19" t="n">
        <v>0.193991680652221</v>
      </c>
      <c r="E11" s="19" t="n">
        <v>0.19871869204946</v>
      </c>
      <c r="F11" s="19"/>
      <c r="G11" s="19" t="n">
        <v>0.239644704810752</v>
      </c>
      <c r="H11" s="19" t="n">
        <v>0.297650160598823</v>
      </c>
      <c r="I11" s="19" t="n">
        <v>0.153456963112962</v>
      </c>
      <c r="J11" s="19" t="n">
        <v>0.17520302552107</v>
      </c>
      <c r="K11" s="19" t="n">
        <v>0.134962090620861</v>
      </c>
      <c r="L11" s="19" t="n">
        <v>0.170348395343605</v>
      </c>
      <c r="M11" s="19"/>
      <c r="N11" s="19" t="n">
        <v>0.20682419205229</v>
      </c>
      <c r="O11" s="19" t="n">
        <v>0.206942485166816</v>
      </c>
      <c r="P11" s="19" t="n">
        <v>0.218720672720712</v>
      </c>
      <c r="Q11" s="19" t="n">
        <v>0.154172697100187</v>
      </c>
      <c r="R11" s="19"/>
      <c r="S11" s="19" t="n">
        <v>0.215654513121489</v>
      </c>
      <c r="T11" s="19" t="n">
        <v>0.185418365804259</v>
      </c>
      <c r="U11" s="19" t="n">
        <v>0.158169622006528</v>
      </c>
      <c r="V11" s="19" t="n">
        <v>0.278082533145327</v>
      </c>
      <c r="W11" s="19" t="n">
        <v>0.168964641535634</v>
      </c>
      <c r="X11" s="19" t="n">
        <v>0.226470615270125</v>
      </c>
      <c r="Y11" s="19" t="n">
        <v>0.184369435376218</v>
      </c>
      <c r="Z11" s="19" t="n">
        <v>0.13345690775747</v>
      </c>
      <c r="AA11" s="19" t="n">
        <v>0.186121724333204</v>
      </c>
      <c r="AB11" s="19" t="n">
        <v>0.180129612744981</v>
      </c>
      <c r="AC11" s="19" t="n">
        <v>0.228072440238173</v>
      </c>
      <c r="AD11" s="19" t="n">
        <v>0.151374471338062</v>
      </c>
      <c r="AE11" s="19"/>
      <c r="AF11" s="19" t="n">
        <v>0.184690045952433</v>
      </c>
      <c r="AG11" s="19" t="n">
        <v>0.213654681839472</v>
      </c>
      <c r="AH11" s="19" t="n">
        <v>0.158653651451018</v>
      </c>
      <c r="AI11" s="19"/>
      <c r="AJ11" s="19" t="n">
        <v>0.221113573948649</v>
      </c>
      <c r="AK11" s="19" t="n">
        <v>0.232409278714308</v>
      </c>
      <c r="AL11" s="19" t="n">
        <v>0.158969471361961</v>
      </c>
      <c r="AM11" s="19" t="n">
        <v>0.0863406394159424</v>
      </c>
      <c r="AN11" s="19" t="n">
        <v>0.107626709534969</v>
      </c>
      <c r="AO11" s="19"/>
      <c r="AP11" s="19" t="n">
        <v>0.227663199701137</v>
      </c>
      <c r="AQ11" s="19" t="n">
        <v>0.224613897707193</v>
      </c>
      <c r="AR11" s="19" t="n">
        <v>0.146760444254183</v>
      </c>
      <c r="AS11" s="19" t="n">
        <v>0.198802440651511</v>
      </c>
      <c r="AT11" s="19" t="n">
        <v>0.194961404892519</v>
      </c>
      <c r="AU11" s="19"/>
      <c r="AV11" s="19" t="n">
        <v>0.234661837095618</v>
      </c>
      <c r="AW11" s="19" t="n">
        <v>0.223214535475404</v>
      </c>
      <c r="AX11" s="19" t="n">
        <v>0.171595902664147</v>
      </c>
      <c r="AY11" s="19" t="n">
        <v>0.166695732947753</v>
      </c>
      <c r="AZ11" s="19" t="n">
        <v>0.219338627964436</v>
      </c>
      <c r="BA11" s="19" t="n">
        <v>0.173762885161271</v>
      </c>
      <c r="BB11" s="19"/>
      <c r="BC11" s="19" t="n">
        <v>0.134255416899403</v>
      </c>
      <c r="BD11" s="19" t="n">
        <v>0.213215217212253</v>
      </c>
      <c r="BE11" s="19" t="n">
        <v>0.210696034845608</v>
      </c>
      <c r="BF11" s="19" t="n">
        <v>0.243622437236203</v>
      </c>
      <c r="BG11" s="19" t="n">
        <v>0.183941734633127</v>
      </c>
    </row>
    <row r="12">
      <c r="B12" s="20" t="s">
        <v>798</v>
      </c>
      <c r="C12" s="19" t="n">
        <v>0.101785564495231</v>
      </c>
      <c r="D12" s="19" t="n">
        <v>0.106884785587061</v>
      </c>
      <c r="E12" s="19" t="n">
        <v>0.0949882506520621</v>
      </c>
      <c r="F12" s="19"/>
      <c r="G12" s="19" t="n">
        <v>0.138068765289507</v>
      </c>
      <c r="H12" s="19" t="n">
        <v>0.0979796373084201</v>
      </c>
      <c r="I12" s="19" t="n">
        <v>0.097223017886752</v>
      </c>
      <c r="J12" s="19" t="n">
        <v>0.106123414733089</v>
      </c>
      <c r="K12" s="19" t="n">
        <v>0.112982131244331</v>
      </c>
      <c r="L12" s="19" t="n">
        <v>0.0725761758253158</v>
      </c>
      <c r="M12" s="19"/>
      <c r="N12" s="19" t="n">
        <v>0.119403763223647</v>
      </c>
      <c r="O12" s="19" t="n">
        <v>0.103335969491454</v>
      </c>
      <c r="P12" s="19" t="n">
        <v>0.0803855810640949</v>
      </c>
      <c r="Q12" s="19" t="n">
        <v>0.0994018116239617</v>
      </c>
      <c r="R12" s="19"/>
      <c r="S12" s="19" t="n">
        <v>0.146517714345669</v>
      </c>
      <c r="T12" s="19" t="n">
        <v>0.101517117577653</v>
      </c>
      <c r="U12" s="19" t="n">
        <v>0.0758558647615741</v>
      </c>
      <c r="V12" s="19" t="n">
        <v>0.062041572075549</v>
      </c>
      <c r="W12" s="19" t="n">
        <v>0.109517360978333</v>
      </c>
      <c r="X12" s="19" t="n">
        <v>0.10958052571201</v>
      </c>
      <c r="Y12" s="19" t="n">
        <v>0.111210621447042</v>
      </c>
      <c r="Z12" s="19" t="n">
        <v>0.173404450700823</v>
      </c>
      <c r="AA12" s="19" t="n">
        <v>0.0754503352794577</v>
      </c>
      <c r="AB12" s="19" t="n">
        <v>0.0860172358967826</v>
      </c>
      <c r="AC12" s="19" t="n">
        <v>0.102707500082092</v>
      </c>
      <c r="AD12" s="19" t="n">
        <v>0.0305082313794293</v>
      </c>
      <c r="AE12" s="19"/>
      <c r="AF12" s="19" t="n">
        <v>0.0889010001788343</v>
      </c>
      <c r="AG12" s="19" t="n">
        <v>0.104333233317002</v>
      </c>
      <c r="AH12" s="19" t="n">
        <v>0.120174994008634</v>
      </c>
      <c r="AI12" s="19"/>
      <c r="AJ12" s="19" t="n">
        <v>0.0911723673445594</v>
      </c>
      <c r="AK12" s="19" t="n">
        <v>0.089264985305271</v>
      </c>
      <c r="AL12" s="19" t="n">
        <v>0.180673090211626</v>
      </c>
      <c r="AM12" s="19" t="n">
        <v>0.110775969677893</v>
      </c>
      <c r="AN12" s="19" t="n">
        <v>0.115750107443188</v>
      </c>
      <c r="AO12" s="19"/>
      <c r="AP12" s="19" t="n">
        <v>0.100992036871166</v>
      </c>
      <c r="AQ12" s="19" t="n">
        <v>0.0907502047249725</v>
      </c>
      <c r="AR12" s="19" t="n">
        <v>0.19052339126896</v>
      </c>
      <c r="AS12" s="19" t="n">
        <v>0.0568619145766956</v>
      </c>
      <c r="AT12" s="19" t="n">
        <v>0.10817087361394</v>
      </c>
      <c r="AU12" s="19"/>
      <c r="AV12" s="19" t="n">
        <v>0.09309910302537</v>
      </c>
      <c r="AW12" s="19" t="n">
        <v>0.0942073731883829</v>
      </c>
      <c r="AX12" s="19" t="n">
        <v>0.195370538081352</v>
      </c>
      <c r="AY12" s="19" t="n">
        <v>0.0791094016254624</v>
      </c>
      <c r="AZ12" s="19" t="n">
        <v>0.0857603102579316</v>
      </c>
      <c r="BA12" s="19" t="n">
        <v>0.063472860122486</v>
      </c>
      <c r="BB12" s="19"/>
      <c r="BC12" s="19" t="n">
        <v>0.0972366090988978</v>
      </c>
      <c r="BD12" s="19" t="n">
        <v>0.114048367217195</v>
      </c>
      <c r="BE12" s="19" t="n">
        <v>0.125780128937561</v>
      </c>
      <c r="BF12" s="19" t="n">
        <v>0.0426762908942738</v>
      </c>
      <c r="BG12" s="19" t="n">
        <v>0.152791196107432</v>
      </c>
    </row>
    <row r="13">
      <c r="B13" s="20" t="s">
        <v>799</v>
      </c>
      <c r="C13" s="19" t="n">
        <v>0.0891393422508027</v>
      </c>
      <c r="D13" s="19" t="n">
        <v>0.0854784117712173</v>
      </c>
      <c r="E13" s="19" t="n">
        <v>0.0935183757265973</v>
      </c>
      <c r="F13" s="19"/>
      <c r="G13" s="19" t="n">
        <v>0.106077525895193</v>
      </c>
      <c r="H13" s="19" t="n">
        <v>0.0995222471000801</v>
      </c>
      <c r="I13" s="19" t="n">
        <v>0.0915482133874217</v>
      </c>
      <c r="J13" s="19" t="n">
        <v>0.0759667840135479</v>
      </c>
      <c r="K13" s="19" t="n">
        <v>0.0810006433585784</v>
      </c>
      <c r="L13" s="19" t="n">
        <v>0.0818869020028916</v>
      </c>
      <c r="M13" s="19"/>
      <c r="N13" s="19" t="n">
        <v>0.100634427782348</v>
      </c>
      <c r="O13" s="19" t="n">
        <v>0.0731251955003981</v>
      </c>
      <c r="P13" s="19" t="n">
        <v>0.0879247519559716</v>
      </c>
      <c r="Q13" s="19" t="n">
        <v>0.0902663945817476</v>
      </c>
      <c r="R13" s="19"/>
      <c r="S13" s="19" t="n">
        <v>0.113210374855905</v>
      </c>
      <c r="T13" s="19" t="n">
        <v>0.105467940845065</v>
      </c>
      <c r="U13" s="19" t="n">
        <v>0.0457704454441994</v>
      </c>
      <c r="V13" s="19" t="n">
        <v>0.0931912231892816</v>
      </c>
      <c r="W13" s="19" t="n">
        <v>0.104933505860628</v>
      </c>
      <c r="X13" s="19" t="n">
        <v>0.0526043750994156</v>
      </c>
      <c r="Y13" s="19" t="n">
        <v>0.0613238208879249</v>
      </c>
      <c r="Z13" s="19" t="n">
        <v>0.0653718978085546</v>
      </c>
      <c r="AA13" s="19" t="n">
        <v>0.0634252566655009</v>
      </c>
      <c r="AB13" s="19" t="n">
        <v>0.130541957178005</v>
      </c>
      <c r="AC13" s="19" t="n">
        <v>0.089339042626659</v>
      </c>
      <c r="AD13" s="19" t="n">
        <v>0.154812464111231</v>
      </c>
      <c r="AE13" s="19"/>
      <c r="AF13" s="19" t="n">
        <v>0.100431509598983</v>
      </c>
      <c r="AG13" s="19" t="n">
        <v>0.075017462032313</v>
      </c>
      <c r="AH13" s="19" t="n">
        <v>0.088039870281027</v>
      </c>
      <c r="AI13" s="19"/>
      <c r="AJ13" s="19" t="n">
        <v>0.0918144535244271</v>
      </c>
      <c r="AK13" s="19" t="n">
        <v>0.0900402193647896</v>
      </c>
      <c r="AL13" s="19" t="n">
        <v>0.0494460457172046</v>
      </c>
      <c r="AM13" s="19" t="n">
        <v>0.165227169732198</v>
      </c>
      <c r="AN13" s="19" t="n">
        <v>0.0973741358201501</v>
      </c>
      <c r="AO13" s="19"/>
      <c r="AP13" s="19" t="n">
        <v>0.0985157998163041</v>
      </c>
      <c r="AQ13" s="19" t="n">
        <v>0.0797987049663328</v>
      </c>
      <c r="AR13" s="19" t="n">
        <v>0.0133273140288244</v>
      </c>
      <c r="AS13" s="19" t="n">
        <v>0.089664723426815</v>
      </c>
      <c r="AT13" s="19" t="n">
        <v>0.198088675521757</v>
      </c>
      <c r="AU13" s="19"/>
      <c r="AV13" s="19" t="n">
        <v>0.0819325613857548</v>
      </c>
      <c r="AW13" s="19" t="n">
        <v>0.100343801707555</v>
      </c>
      <c r="AX13" s="19" t="n">
        <v>0.0343743063340698</v>
      </c>
      <c r="AY13" s="19" t="n">
        <v>0.0958017328074459</v>
      </c>
      <c r="AZ13" s="19" t="n">
        <v>0.176487890175431</v>
      </c>
      <c r="BA13" s="19" t="n">
        <v>0.0397497563162846</v>
      </c>
      <c r="BB13" s="19"/>
      <c r="BC13" s="19" t="n">
        <v>0.112305938315275</v>
      </c>
      <c r="BD13" s="19" t="n">
        <v>0.0982116152309923</v>
      </c>
      <c r="BE13" s="19" t="n">
        <v>0.0845209620263231</v>
      </c>
      <c r="BF13" s="19" t="n">
        <v>0.0839154172556252</v>
      </c>
      <c r="BG13" s="19" t="n">
        <v>0.0964720593676129</v>
      </c>
    </row>
    <row r="14">
      <c r="B14" s="20" t="s">
        <v>100</v>
      </c>
      <c r="C14" s="21" t="n">
        <v>0.294933450541812</v>
      </c>
      <c r="D14" s="21" t="n">
        <v>0.234731384764299</v>
      </c>
      <c r="E14" s="21" t="n">
        <v>0.354583457539621</v>
      </c>
      <c r="F14" s="21"/>
      <c r="G14" s="21" t="n">
        <v>0.128484426083881</v>
      </c>
      <c r="H14" s="21" t="n">
        <v>0.135716506219075</v>
      </c>
      <c r="I14" s="21" t="n">
        <v>0.299847744600866</v>
      </c>
      <c r="J14" s="21" t="n">
        <v>0.304017779643162</v>
      </c>
      <c r="K14" s="21" t="n">
        <v>0.431737677196669</v>
      </c>
      <c r="L14" s="21" t="n">
        <v>0.449878827699719</v>
      </c>
      <c r="M14" s="21"/>
      <c r="N14" s="21" t="n">
        <v>0.249889398405848</v>
      </c>
      <c r="O14" s="21" t="n">
        <v>0.22074255901726</v>
      </c>
      <c r="P14" s="21" t="n">
        <v>0.349754900228754</v>
      </c>
      <c r="Q14" s="21" t="n">
        <v>0.378344753263953</v>
      </c>
      <c r="R14" s="21"/>
      <c r="S14" s="21" t="n">
        <v>0.228209631722245</v>
      </c>
      <c r="T14" s="21" t="n">
        <v>0.285066405320208</v>
      </c>
      <c r="U14" s="21" t="n">
        <v>0.475364634882884</v>
      </c>
      <c r="V14" s="21" t="n">
        <v>0.255785724592958</v>
      </c>
      <c r="W14" s="21" t="n">
        <v>0.253646610003823</v>
      </c>
      <c r="X14" s="21" t="n">
        <v>0.284457433803723</v>
      </c>
      <c r="Y14" s="21" t="n">
        <v>0.266950444229091</v>
      </c>
      <c r="Z14" s="21" t="n">
        <v>0.336206634857053</v>
      </c>
      <c r="AA14" s="21" t="n">
        <v>0.309091354742576</v>
      </c>
      <c r="AB14" s="21" t="n">
        <v>0.348123105063713</v>
      </c>
      <c r="AC14" s="21" t="n">
        <v>0.228739656752394</v>
      </c>
      <c r="AD14" s="21" t="n">
        <v>0.3440805619357</v>
      </c>
      <c r="AE14" s="21"/>
      <c r="AF14" s="21" t="n">
        <v>0.328393464607557</v>
      </c>
      <c r="AG14" s="21" t="n">
        <v>0.29461711031438</v>
      </c>
      <c r="AH14" s="21" t="n">
        <v>0.307077332404074</v>
      </c>
      <c r="AI14" s="21"/>
      <c r="AJ14" s="21" t="n">
        <v>0.313002152377877</v>
      </c>
      <c r="AK14" s="21" t="n">
        <v>0.218085141193082</v>
      </c>
      <c r="AL14" s="21" t="n">
        <v>0.308974694246544</v>
      </c>
      <c r="AM14" s="21" t="n">
        <v>0.224360365988298</v>
      </c>
      <c r="AN14" s="21" t="n">
        <v>0.405222622137488</v>
      </c>
      <c r="AO14" s="21"/>
      <c r="AP14" s="21" t="n">
        <v>0.298474745190257</v>
      </c>
      <c r="AQ14" s="21" t="n">
        <v>0.238935290505049</v>
      </c>
      <c r="AR14" s="21" t="n">
        <v>0.373132802375244</v>
      </c>
      <c r="AS14" s="21" t="n">
        <v>0.277156906411328</v>
      </c>
      <c r="AT14" s="21" t="n">
        <v>0.188124136796642</v>
      </c>
      <c r="AU14" s="21"/>
      <c r="AV14" s="21" t="n">
        <v>0.220218094199606</v>
      </c>
      <c r="AW14" s="21" t="n">
        <v>0.27460308647358</v>
      </c>
      <c r="AX14" s="21" t="n">
        <v>0.272971593405131</v>
      </c>
      <c r="AY14" s="21" t="n">
        <v>0.29459350967045</v>
      </c>
      <c r="AZ14" s="21" t="n">
        <v>0.194266315651471</v>
      </c>
      <c r="BA14" s="21" t="n">
        <v>0.517427892001933</v>
      </c>
      <c r="BB14" s="21"/>
      <c r="BC14" s="21" t="n">
        <v>0.339555941241695</v>
      </c>
      <c r="BD14" s="21" t="n">
        <v>0.258774485169778</v>
      </c>
      <c r="BE14" s="21" t="n">
        <v>0.264134416984218</v>
      </c>
      <c r="BF14" s="21" t="n">
        <v>0.301183106747797</v>
      </c>
      <c r="BG14" s="21" t="n">
        <v>0.231770117372499</v>
      </c>
    </row>
    <row r="15">
      <c r="B15" s="18" t="s">
        <v>331</v>
      </c>
    </row>
    <row r="16">
      <c r="B16" t="s">
        <v>80</v>
      </c>
    </row>
    <row r="17">
      <c r="B17" t="s">
        <v>81</v>
      </c>
    </row>
    <row r="19">
      <c r="B19"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802</v>
      </c>
      <c r="C9" s="19" t="n">
        <v>0.0431703642142732</v>
      </c>
      <c r="D9" s="19" t="n">
        <v>0.0625891817645573</v>
      </c>
      <c r="E9" s="19" t="n">
        <v>0.0250927839118541</v>
      </c>
      <c r="F9" s="19"/>
      <c r="G9" s="19" t="n">
        <v>0.0182445446603825</v>
      </c>
      <c r="H9" s="19" t="n">
        <v>0.066330672162169</v>
      </c>
      <c r="I9" s="19" t="n">
        <v>0.030523245466078</v>
      </c>
      <c r="J9" s="19" t="n">
        <v>0.0571088984236781</v>
      </c>
      <c r="K9" s="19" t="n">
        <v>0.0448820512634281</v>
      </c>
      <c r="L9" s="19" t="n">
        <v>0.0414615448637773</v>
      </c>
      <c r="M9" s="19"/>
      <c r="N9" s="19" t="n">
        <v>0.0361690451883537</v>
      </c>
      <c r="O9" s="19" t="n">
        <v>0.0330868478028644</v>
      </c>
      <c r="P9" s="19" t="n">
        <v>0.0693688673384212</v>
      </c>
      <c r="Q9" s="19" t="n">
        <v>0.0389043834821335</v>
      </c>
      <c r="R9" s="19"/>
      <c r="S9" s="19" t="n">
        <v>0.0391571505593766</v>
      </c>
      <c r="T9" s="19" t="n">
        <v>0.0582203787830234</v>
      </c>
      <c r="U9" s="19" t="n">
        <v>0.0348993180570821</v>
      </c>
      <c r="V9" s="19" t="n">
        <v>0.0534533802545737</v>
      </c>
      <c r="W9" s="19" t="n">
        <v>0.059471440064387</v>
      </c>
      <c r="X9" s="19" t="n">
        <v>0</v>
      </c>
      <c r="Y9" s="19" t="n">
        <v>0.03577781094406</v>
      </c>
      <c r="Z9" s="19" t="n">
        <v>0.130083751164446</v>
      </c>
      <c r="AA9" s="19" t="n">
        <v>0.0431998080146512</v>
      </c>
      <c r="AB9" s="19" t="n">
        <v>0.0438255443129487</v>
      </c>
      <c r="AC9" s="19" t="n">
        <v>0.0251619107962498</v>
      </c>
      <c r="AD9" s="19" t="n">
        <v>0</v>
      </c>
      <c r="AE9" s="19"/>
      <c r="AF9" s="19" t="n">
        <v>0.0686060083980767</v>
      </c>
      <c r="AG9" s="19" t="n">
        <v>0.0261851517243048</v>
      </c>
      <c r="AH9" s="19" t="n">
        <v>0.0465208307979706</v>
      </c>
      <c r="AI9" s="19"/>
      <c r="AJ9" s="19" t="n">
        <v>0.0491691866960404</v>
      </c>
      <c r="AK9" s="19" t="n">
        <v>0.0307834939215003</v>
      </c>
      <c r="AL9" s="19" t="n">
        <v>0.0194518784724763</v>
      </c>
      <c r="AM9" s="19" t="n">
        <v>0</v>
      </c>
      <c r="AN9" s="19" t="n">
        <v>0.0535801045299644</v>
      </c>
      <c r="AO9" s="19"/>
      <c r="AP9" s="19" t="n">
        <v>0.0441947842066787</v>
      </c>
      <c r="AQ9" s="19" t="n">
        <v>0.016756856860873</v>
      </c>
      <c r="AR9" s="19" t="n">
        <v>0.0170302610855728</v>
      </c>
      <c r="AS9" s="19" t="n">
        <v>0.103886385607235</v>
      </c>
      <c r="AT9" s="19" t="n">
        <v>0</v>
      </c>
      <c r="AU9" s="19"/>
      <c r="AV9" s="19" t="n">
        <v>0.00994457993476662</v>
      </c>
      <c r="AW9" s="19" t="n">
        <v>0.0417737218159545</v>
      </c>
      <c r="AX9" s="19" t="n">
        <v>0.0155273120993417</v>
      </c>
      <c r="AY9" s="19" t="n">
        <v>0.107796789000281</v>
      </c>
      <c r="AZ9" s="19" t="n">
        <v>0.0146454331173173</v>
      </c>
      <c r="BA9" s="19" t="n">
        <v>0.0608735004163997</v>
      </c>
      <c r="BB9" s="19"/>
      <c r="BC9" s="19" t="n">
        <v>0.0427108392846517</v>
      </c>
      <c r="BD9" s="19" t="n">
        <v>0.0548810394947816</v>
      </c>
      <c r="BE9" s="19" t="n">
        <v>0.0311716847143459</v>
      </c>
      <c r="BF9" s="19" t="n">
        <v>0.00974670469464917</v>
      </c>
      <c r="BG9" s="19" t="n">
        <v>0.165979613707468</v>
      </c>
    </row>
    <row r="10">
      <c r="B10" s="20" t="s">
        <v>598</v>
      </c>
      <c r="C10" s="19" t="n">
        <v>0.0270819179363578</v>
      </c>
      <c r="D10" s="19" t="n">
        <v>0.0227908314707471</v>
      </c>
      <c r="E10" s="19" t="n">
        <v>0.0313635579613573</v>
      </c>
      <c r="F10" s="19"/>
      <c r="G10" s="19" t="n">
        <v>0.0186270324554661</v>
      </c>
      <c r="H10" s="19" t="n">
        <v>0.0259606972295034</v>
      </c>
      <c r="I10" s="19" t="n">
        <v>0.0442968649040985</v>
      </c>
      <c r="J10" s="19" t="n">
        <v>0.0130155868151426</v>
      </c>
      <c r="K10" s="19" t="n">
        <v>0.0229545208179315</v>
      </c>
      <c r="L10" s="19" t="n">
        <v>0.0351683907791158</v>
      </c>
      <c r="M10" s="19"/>
      <c r="N10" s="19" t="n">
        <v>0.0241066755085597</v>
      </c>
      <c r="O10" s="19" t="n">
        <v>0.00766295477942848</v>
      </c>
      <c r="P10" s="19" t="n">
        <v>0.046163314513351</v>
      </c>
      <c r="Q10" s="19" t="n">
        <v>0.0352183885252143</v>
      </c>
      <c r="R10" s="19"/>
      <c r="S10" s="19" t="n">
        <v>0.0425788460625239</v>
      </c>
      <c r="T10" s="19" t="n">
        <v>0.0355860355949705</v>
      </c>
      <c r="U10" s="19" t="n">
        <v>0</v>
      </c>
      <c r="V10" s="19" t="n">
        <v>0.0208564568656965</v>
      </c>
      <c r="W10" s="19" t="n">
        <v>0.0197796465100736</v>
      </c>
      <c r="X10" s="19" t="n">
        <v>0.0490747849235037</v>
      </c>
      <c r="Y10" s="19" t="n">
        <v>0.0410974319793389</v>
      </c>
      <c r="Z10" s="19" t="n">
        <v>0</v>
      </c>
      <c r="AA10" s="19" t="n">
        <v>0.0215458952885927</v>
      </c>
      <c r="AB10" s="19" t="n">
        <v>0.0160098524215012</v>
      </c>
      <c r="AC10" s="19" t="n">
        <v>0</v>
      </c>
      <c r="AD10" s="19" t="n">
        <v>0.0541115343558784</v>
      </c>
      <c r="AE10" s="19"/>
      <c r="AF10" s="19" t="n">
        <v>0.0223299000773998</v>
      </c>
      <c r="AG10" s="19" t="n">
        <v>0.030564965772552</v>
      </c>
      <c r="AH10" s="19" t="n">
        <v>0.0419370863887661</v>
      </c>
      <c r="AI10" s="19"/>
      <c r="AJ10" s="19" t="n">
        <v>0.0266541569205598</v>
      </c>
      <c r="AK10" s="19" t="n">
        <v>0.0282323595077152</v>
      </c>
      <c r="AL10" s="19" t="n">
        <v>0.0227939840143098</v>
      </c>
      <c r="AM10" s="19" t="n">
        <v>0</v>
      </c>
      <c r="AN10" s="19" t="n">
        <v>0.0527470278578537</v>
      </c>
      <c r="AO10" s="19"/>
      <c r="AP10" s="19" t="n">
        <v>0.0210997535658653</v>
      </c>
      <c r="AQ10" s="19" t="n">
        <v>0.0178614360662768</v>
      </c>
      <c r="AR10" s="19" t="n">
        <v>0.019956298796198</v>
      </c>
      <c r="AS10" s="19" t="n">
        <v>0.0156376391379871</v>
      </c>
      <c r="AT10" s="19" t="n">
        <v>0.0266707981526135</v>
      </c>
      <c r="AU10" s="19"/>
      <c r="AV10" s="19" t="n">
        <v>0.0303162627859075</v>
      </c>
      <c r="AW10" s="19" t="n">
        <v>0.0204901444720505</v>
      </c>
      <c r="AX10" s="19" t="n">
        <v>0.0178450593433401</v>
      </c>
      <c r="AY10" s="19" t="n">
        <v>0.032406791983197</v>
      </c>
      <c r="AZ10" s="19" t="n">
        <v>0</v>
      </c>
      <c r="BA10" s="19" t="n">
        <v>0</v>
      </c>
      <c r="BB10" s="19"/>
      <c r="BC10" s="19" t="n">
        <v>0.0251498109985786</v>
      </c>
      <c r="BD10" s="19" t="n">
        <v>0.0228697748169868</v>
      </c>
      <c r="BE10" s="19" t="n">
        <v>0.0241031094426562</v>
      </c>
      <c r="BF10" s="19" t="n">
        <v>0.02621968343162</v>
      </c>
      <c r="BG10" s="19" t="n">
        <v>0.118001763657894</v>
      </c>
    </row>
    <row r="11">
      <c r="B11" s="20" t="s">
        <v>692</v>
      </c>
      <c r="C11" s="19" t="n">
        <v>0.0548501840709958</v>
      </c>
      <c r="D11" s="19" t="n">
        <v>0.0413693863660354</v>
      </c>
      <c r="E11" s="19" t="n">
        <v>0.068064450058953</v>
      </c>
      <c r="F11" s="19"/>
      <c r="G11" s="19" t="n">
        <v>0.0894024375736365</v>
      </c>
      <c r="H11" s="19" t="n">
        <v>0.0883836158284545</v>
      </c>
      <c r="I11" s="19" t="n">
        <v>0.0456966357761074</v>
      </c>
      <c r="J11" s="19" t="n">
        <v>0.0376252400133829</v>
      </c>
      <c r="K11" s="19" t="n">
        <v>0.0351117994197407</v>
      </c>
      <c r="L11" s="19" t="n">
        <v>0.0412693472498746</v>
      </c>
      <c r="M11" s="19"/>
      <c r="N11" s="19" t="n">
        <v>0.0580020289392341</v>
      </c>
      <c r="O11" s="19" t="n">
        <v>0.0836460619081813</v>
      </c>
      <c r="P11" s="19" t="n">
        <v>0.035329241214596</v>
      </c>
      <c r="Q11" s="19" t="n">
        <v>0.036934557367495</v>
      </c>
      <c r="R11" s="19"/>
      <c r="S11" s="19" t="n">
        <v>0.0911921012724139</v>
      </c>
      <c r="T11" s="19" t="n">
        <v>0.0533268703973464</v>
      </c>
      <c r="U11" s="19" t="n">
        <v>0.0386183080774314</v>
      </c>
      <c r="V11" s="19" t="n">
        <v>0.0383096534683237</v>
      </c>
      <c r="W11" s="19" t="n">
        <v>0.0317992714067158</v>
      </c>
      <c r="X11" s="19" t="n">
        <v>0.0242234579925939</v>
      </c>
      <c r="Y11" s="19" t="n">
        <v>0.0918131726388406</v>
      </c>
      <c r="Z11" s="19" t="n">
        <v>0.035750535168499</v>
      </c>
      <c r="AA11" s="19" t="n">
        <v>0.0410437900790872</v>
      </c>
      <c r="AB11" s="19" t="n">
        <v>0.0871498797708137</v>
      </c>
      <c r="AC11" s="19" t="n">
        <v>0.0577408694628657</v>
      </c>
      <c r="AD11" s="19" t="n">
        <v>0</v>
      </c>
      <c r="AE11" s="19"/>
      <c r="AF11" s="19" t="n">
        <v>0.0347423874714968</v>
      </c>
      <c r="AG11" s="19" t="n">
        <v>0.0607890414875166</v>
      </c>
      <c r="AH11" s="19" t="n">
        <v>0.0673204586323501</v>
      </c>
      <c r="AI11" s="19"/>
      <c r="AJ11" s="19" t="n">
        <v>0.0434211778062079</v>
      </c>
      <c r="AK11" s="19" t="n">
        <v>0.0457523273754661</v>
      </c>
      <c r="AL11" s="19" t="n">
        <v>0.11315115016231</v>
      </c>
      <c r="AM11" s="19" t="n">
        <v>0.181835596060932</v>
      </c>
      <c r="AN11" s="19" t="n">
        <v>0.0527981984366271</v>
      </c>
      <c r="AO11" s="19"/>
      <c r="AP11" s="19" t="n">
        <v>0.040456170063975</v>
      </c>
      <c r="AQ11" s="19" t="n">
        <v>0.0531369176604571</v>
      </c>
      <c r="AR11" s="19" t="n">
        <v>0.0405313424509478</v>
      </c>
      <c r="AS11" s="19" t="n">
        <v>0.0773400550550887</v>
      </c>
      <c r="AT11" s="19" t="n">
        <v>0.0642230839539095</v>
      </c>
      <c r="AU11" s="19"/>
      <c r="AV11" s="19" t="n">
        <v>0.0522015370105339</v>
      </c>
      <c r="AW11" s="19" t="n">
        <v>0.0456122232625579</v>
      </c>
      <c r="AX11" s="19" t="n">
        <v>0.036954383780664</v>
      </c>
      <c r="AY11" s="19" t="n">
        <v>0.0794019761798542</v>
      </c>
      <c r="AZ11" s="19" t="n">
        <v>0.106367959575618</v>
      </c>
      <c r="BA11" s="19" t="n">
        <v>0.0403057990781684</v>
      </c>
      <c r="BB11" s="19"/>
      <c r="BC11" s="19" t="n">
        <v>0.0613201615600301</v>
      </c>
      <c r="BD11" s="19" t="n">
        <v>0.0787945420790263</v>
      </c>
      <c r="BE11" s="19" t="n">
        <v>0.0337875047606787</v>
      </c>
      <c r="BF11" s="19" t="n">
        <v>0.0431332458521109</v>
      </c>
      <c r="BG11" s="19" t="n">
        <v>0</v>
      </c>
    </row>
    <row r="12">
      <c r="B12" s="20" t="s">
        <v>691</v>
      </c>
      <c r="C12" s="19" t="n">
        <v>0.127774749362423</v>
      </c>
      <c r="D12" s="19" t="n">
        <v>0.101531845685063</v>
      </c>
      <c r="E12" s="19" t="n">
        <v>0.153663325534353</v>
      </c>
      <c r="F12" s="19"/>
      <c r="G12" s="19" t="n">
        <v>0.123914458984092</v>
      </c>
      <c r="H12" s="19" t="n">
        <v>0.0600556717297561</v>
      </c>
      <c r="I12" s="19" t="n">
        <v>0.123241872853552</v>
      </c>
      <c r="J12" s="19" t="n">
        <v>0.156544132070018</v>
      </c>
      <c r="K12" s="19" t="n">
        <v>0.13832455056684</v>
      </c>
      <c r="L12" s="19" t="n">
        <v>0.148839665066722</v>
      </c>
      <c r="M12" s="19"/>
      <c r="N12" s="19" t="n">
        <v>0.0997362845343254</v>
      </c>
      <c r="O12" s="19" t="n">
        <v>0.105632400582824</v>
      </c>
      <c r="P12" s="19" t="n">
        <v>0.17031088240847</v>
      </c>
      <c r="Q12" s="19" t="n">
        <v>0.144914859710505</v>
      </c>
      <c r="R12" s="19"/>
      <c r="S12" s="19" t="n">
        <v>0.0496153834514384</v>
      </c>
      <c r="T12" s="19" t="n">
        <v>0.119440977342386</v>
      </c>
      <c r="U12" s="19" t="n">
        <v>0.152806934743097</v>
      </c>
      <c r="V12" s="19" t="n">
        <v>0.142270155415826</v>
      </c>
      <c r="W12" s="19" t="n">
        <v>0.0586497991542862</v>
      </c>
      <c r="X12" s="19" t="n">
        <v>0.180351005792668</v>
      </c>
      <c r="Y12" s="19" t="n">
        <v>0.214434197013789</v>
      </c>
      <c r="Z12" s="19" t="n">
        <v>0.123474385614202</v>
      </c>
      <c r="AA12" s="19" t="n">
        <v>0.116856718798142</v>
      </c>
      <c r="AB12" s="19" t="n">
        <v>0.155947112900823</v>
      </c>
      <c r="AC12" s="19" t="n">
        <v>0.169247087018876</v>
      </c>
      <c r="AD12" s="19" t="n">
        <v>0.146824050343064</v>
      </c>
      <c r="AE12" s="19"/>
      <c r="AF12" s="19" t="n">
        <v>0.162916894973777</v>
      </c>
      <c r="AG12" s="19" t="n">
        <v>0.1106259314224</v>
      </c>
      <c r="AH12" s="19" t="n">
        <v>0.114300412091119</v>
      </c>
      <c r="AI12" s="19"/>
      <c r="AJ12" s="19" t="n">
        <v>0.170006460236623</v>
      </c>
      <c r="AK12" s="19" t="n">
        <v>0.0830435974743755</v>
      </c>
      <c r="AL12" s="19" t="n">
        <v>0.0711283767011853</v>
      </c>
      <c r="AM12" s="19" t="n">
        <v>0.125914905979252</v>
      </c>
      <c r="AN12" s="19" t="n">
        <v>0.131594142838038</v>
      </c>
      <c r="AO12" s="19"/>
      <c r="AP12" s="19" t="n">
        <v>0.20923682854619</v>
      </c>
      <c r="AQ12" s="19" t="n">
        <v>0.0773157335369371</v>
      </c>
      <c r="AR12" s="19" t="n">
        <v>0.143577316213943</v>
      </c>
      <c r="AS12" s="19" t="n">
        <v>0.121002020194587</v>
      </c>
      <c r="AT12" s="19" t="n">
        <v>0.145223152169712</v>
      </c>
      <c r="AU12" s="19"/>
      <c r="AV12" s="19" t="n">
        <v>0.0707294610047297</v>
      </c>
      <c r="AW12" s="19" t="n">
        <v>0.166969124837989</v>
      </c>
      <c r="AX12" s="19" t="n">
        <v>0.0918331352508951</v>
      </c>
      <c r="AY12" s="19" t="n">
        <v>0.121520807850378</v>
      </c>
      <c r="AZ12" s="19" t="n">
        <v>0.140563588049741</v>
      </c>
      <c r="BA12" s="19" t="n">
        <v>0.206887618009337</v>
      </c>
      <c r="BB12" s="19"/>
      <c r="BC12" s="19" t="n">
        <v>0.112088106709931</v>
      </c>
      <c r="BD12" s="19" t="n">
        <v>0.127135151788158</v>
      </c>
      <c r="BE12" s="19" t="n">
        <v>0.11564077789506</v>
      </c>
      <c r="BF12" s="19" t="n">
        <v>0.111106059598357</v>
      </c>
      <c r="BG12" s="19" t="n">
        <v>0</v>
      </c>
    </row>
    <row r="13">
      <c r="B13" s="20" t="s">
        <v>690</v>
      </c>
      <c r="C13" s="19" t="n">
        <v>0.291475437545876</v>
      </c>
      <c r="D13" s="19" t="n">
        <v>0.342319167082987</v>
      </c>
      <c r="E13" s="19" t="n">
        <v>0.245541560600641</v>
      </c>
      <c r="F13" s="19"/>
      <c r="G13" s="19" t="n">
        <v>0.376800125314952</v>
      </c>
      <c r="H13" s="19" t="n">
        <v>0.244512237759414</v>
      </c>
      <c r="I13" s="19" t="n">
        <v>0.285939419620172</v>
      </c>
      <c r="J13" s="19" t="n">
        <v>0.324767687843845</v>
      </c>
      <c r="K13" s="19" t="n">
        <v>0.267289056998216</v>
      </c>
      <c r="L13" s="19" t="n">
        <v>0.251720535181273</v>
      </c>
      <c r="M13" s="19"/>
      <c r="N13" s="19" t="n">
        <v>0.315834781917385</v>
      </c>
      <c r="O13" s="19" t="n">
        <v>0.337994774201371</v>
      </c>
      <c r="P13" s="19" t="n">
        <v>0.270249938604786</v>
      </c>
      <c r="Q13" s="19" t="n">
        <v>0.234673847648793</v>
      </c>
      <c r="R13" s="19"/>
      <c r="S13" s="19" t="n">
        <v>0.338423902915003</v>
      </c>
      <c r="T13" s="19" t="n">
        <v>0.285750693165962</v>
      </c>
      <c r="U13" s="19" t="n">
        <v>0.397421262821931</v>
      </c>
      <c r="V13" s="19" t="n">
        <v>0.241137544491061</v>
      </c>
      <c r="W13" s="19" t="n">
        <v>0.258842003072631</v>
      </c>
      <c r="X13" s="19" t="n">
        <v>0.28795156701873</v>
      </c>
      <c r="Y13" s="19" t="n">
        <v>0.239748575283979</v>
      </c>
      <c r="Z13" s="19" t="n">
        <v>0.323927843628337</v>
      </c>
      <c r="AA13" s="19" t="n">
        <v>0.298648490601944</v>
      </c>
      <c r="AB13" s="19" t="n">
        <v>0.223700272891495</v>
      </c>
      <c r="AC13" s="19" t="n">
        <v>0.283219716704852</v>
      </c>
      <c r="AD13" s="19" t="n">
        <v>0.316112781082084</v>
      </c>
      <c r="AE13" s="19"/>
      <c r="AF13" s="19" t="n">
        <v>0.257665157058377</v>
      </c>
      <c r="AG13" s="19" t="n">
        <v>0.302318576241481</v>
      </c>
      <c r="AH13" s="19" t="n">
        <v>0.224074041407938</v>
      </c>
      <c r="AI13" s="19"/>
      <c r="AJ13" s="19" t="n">
        <v>0.304124493560848</v>
      </c>
      <c r="AK13" s="19" t="n">
        <v>0.260840150877272</v>
      </c>
      <c r="AL13" s="19" t="n">
        <v>0.37387771419404</v>
      </c>
      <c r="AM13" s="19" t="n">
        <v>0.373935480995457</v>
      </c>
      <c r="AN13" s="19" t="n">
        <v>0.258617627046039</v>
      </c>
      <c r="AO13" s="19"/>
      <c r="AP13" s="19" t="n">
        <v>0.273046732209198</v>
      </c>
      <c r="AQ13" s="19" t="n">
        <v>0.280535194247311</v>
      </c>
      <c r="AR13" s="19" t="n">
        <v>0.376536156042674</v>
      </c>
      <c r="AS13" s="19" t="n">
        <v>0.385461968559771</v>
      </c>
      <c r="AT13" s="19" t="n">
        <v>0.245436834989798</v>
      </c>
      <c r="AU13" s="19"/>
      <c r="AV13" s="19" t="n">
        <v>0.2703750607973</v>
      </c>
      <c r="AW13" s="19" t="n">
        <v>0.302448662710734</v>
      </c>
      <c r="AX13" s="19" t="n">
        <v>0.433201282759315</v>
      </c>
      <c r="AY13" s="19" t="n">
        <v>0.319722762016969</v>
      </c>
      <c r="AZ13" s="19" t="n">
        <v>0.251645714101439</v>
      </c>
      <c r="BA13" s="19" t="n">
        <v>0.226844905976334</v>
      </c>
      <c r="BB13" s="19"/>
      <c r="BC13" s="19" t="n">
        <v>0.274208451120903</v>
      </c>
      <c r="BD13" s="19" t="n">
        <v>0.328814768495593</v>
      </c>
      <c r="BE13" s="19" t="n">
        <v>0.280136420060707</v>
      </c>
      <c r="BF13" s="19" t="n">
        <v>0.335226938923212</v>
      </c>
      <c r="BG13" s="19" t="n">
        <v>0.186571528296382</v>
      </c>
    </row>
    <row r="14">
      <c r="B14" s="20" t="s">
        <v>689</v>
      </c>
      <c r="C14" s="19" t="n">
        <v>0.191443618283284</v>
      </c>
      <c r="D14" s="19" t="n">
        <v>0.177413699805347</v>
      </c>
      <c r="E14" s="19" t="n">
        <v>0.2062488700527</v>
      </c>
      <c r="F14" s="19"/>
      <c r="G14" s="19" t="n">
        <v>0.172248846556061</v>
      </c>
      <c r="H14" s="19" t="n">
        <v>0.211878730856739</v>
      </c>
      <c r="I14" s="19" t="n">
        <v>0.210329178779199</v>
      </c>
      <c r="J14" s="19" t="n">
        <v>0.207626256099147</v>
      </c>
      <c r="K14" s="19" t="n">
        <v>0.124460045368676</v>
      </c>
      <c r="L14" s="19" t="n">
        <v>0.199818096338286</v>
      </c>
      <c r="M14" s="19"/>
      <c r="N14" s="19" t="n">
        <v>0.217512641851204</v>
      </c>
      <c r="O14" s="19" t="n">
        <v>0.202568337045937</v>
      </c>
      <c r="P14" s="19" t="n">
        <v>0.132744071521287</v>
      </c>
      <c r="Q14" s="19" t="n">
        <v>0.204716364488531</v>
      </c>
      <c r="R14" s="19"/>
      <c r="S14" s="19" t="n">
        <v>0.203186882131594</v>
      </c>
      <c r="T14" s="19" t="n">
        <v>0.214562679140638</v>
      </c>
      <c r="U14" s="19" t="n">
        <v>0.149743404439723</v>
      </c>
      <c r="V14" s="19" t="n">
        <v>0.227724291267683</v>
      </c>
      <c r="W14" s="19" t="n">
        <v>0.268993484509707</v>
      </c>
      <c r="X14" s="19" t="n">
        <v>0.171762326569671</v>
      </c>
      <c r="Y14" s="19" t="n">
        <v>0.173309128796671</v>
      </c>
      <c r="Z14" s="19" t="n">
        <v>0.126723994819971</v>
      </c>
      <c r="AA14" s="19" t="n">
        <v>0.189866945023324</v>
      </c>
      <c r="AB14" s="19" t="n">
        <v>0.176649472380299</v>
      </c>
      <c r="AC14" s="19" t="n">
        <v>0.139901727931445</v>
      </c>
      <c r="AD14" s="19" t="n">
        <v>0.151000338591257</v>
      </c>
      <c r="AE14" s="19"/>
      <c r="AF14" s="19" t="n">
        <v>0.203872875186401</v>
      </c>
      <c r="AG14" s="19" t="n">
        <v>0.20258905541177</v>
      </c>
      <c r="AH14" s="19" t="n">
        <v>0.153248787672569</v>
      </c>
      <c r="AI14" s="19"/>
      <c r="AJ14" s="19" t="n">
        <v>0.170624120924705</v>
      </c>
      <c r="AK14" s="19" t="n">
        <v>0.237046401114567</v>
      </c>
      <c r="AL14" s="19" t="n">
        <v>0.174432834629822</v>
      </c>
      <c r="AM14" s="19" t="n">
        <v>0.0586923997137988</v>
      </c>
      <c r="AN14" s="19" t="n">
        <v>0.167944395228088</v>
      </c>
      <c r="AO14" s="19"/>
      <c r="AP14" s="19" t="n">
        <v>0.168265441832347</v>
      </c>
      <c r="AQ14" s="19" t="n">
        <v>0.242267246538481</v>
      </c>
      <c r="AR14" s="19" t="n">
        <v>0.195462044483151</v>
      </c>
      <c r="AS14" s="19" t="n">
        <v>0.145584674218422</v>
      </c>
      <c r="AT14" s="19" t="n">
        <v>0.269003388158209</v>
      </c>
      <c r="AU14" s="19"/>
      <c r="AV14" s="19" t="n">
        <v>0.245126934657235</v>
      </c>
      <c r="AW14" s="19" t="n">
        <v>0.159261519232269</v>
      </c>
      <c r="AX14" s="19" t="n">
        <v>0.250744282711136</v>
      </c>
      <c r="AY14" s="19" t="n">
        <v>0.169439317748481</v>
      </c>
      <c r="AZ14" s="19" t="n">
        <v>0.232595632534171</v>
      </c>
      <c r="BA14" s="19" t="n">
        <v>0.160128555948649</v>
      </c>
      <c r="BB14" s="19"/>
      <c r="BC14" s="19" t="n">
        <v>0.243075661975385</v>
      </c>
      <c r="BD14" s="19" t="n">
        <v>0.138882058939689</v>
      </c>
      <c r="BE14" s="19" t="n">
        <v>0.25435744144848</v>
      </c>
      <c r="BF14" s="19" t="n">
        <v>0.179428605729883</v>
      </c>
      <c r="BG14" s="19" t="n">
        <v>0</v>
      </c>
    </row>
    <row r="15">
      <c r="B15" s="20" t="s">
        <v>803</v>
      </c>
      <c r="C15" s="19" t="n">
        <v>0.231447886436789</v>
      </c>
      <c r="D15" s="19" t="n">
        <v>0.220309236633167</v>
      </c>
      <c r="E15" s="19" t="n">
        <v>0.23598951323831</v>
      </c>
      <c r="F15" s="19"/>
      <c r="G15" s="19" t="n">
        <v>0.180654597678337</v>
      </c>
      <c r="H15" s="19" t="n">
        <v>0.264422957592813</v>
      </c>
      <c r="I15" s="19" t="n">
        <v>0.231954540821759</v>
      </c>
      <c r="J15" s="19" t="n">
        <v>0.175641365393832</v>
      </c>
      <c r="K15" s="19" t="n">
        <v>0.299340399618631</v>
      </c>
      <c r="L15" s="19" t="n">
        <v>0.25553879484338</v>
      </c>
      <c r="M15" s="19"/>
      <c r="N15" s="19" t="n">
        <v>0.230395301072212</v>
      </c>
      <c r="O15" s="19" t="n">
        <v>0.208066979721136</v>
      </c>
      <c r="P15" s="19" t="n">
        <v>0.236157818848904</v>
      </c>
      <c r="Q15" s="19" t="n">
        <v>0.249986516490327</v>
      </c>
      <c r="R15" s="19"/>
      <c r="S15" s="19" t="n">
        <v>0.188784509544102</v>
      </c>
      <c r="T15" s="19" t="n">
        <v>0.209759651099755</v>
      </c>
      <c r="U15" s="19" t="n">
        <v>0.207340048534811</v>
      </c>
      <c r="V15" s="19" t="n">
        <v>0.276248518236836</v>
      </c>
      <c r="W15" s="19" t="n">
        <v>0.284086653439542</v>
      </c>
      <c r="X15" s="19" t="n">
        <v>0.198934769711414</v>
      </c>
      <c r="Y15" s="19" t="n">
        <v>0.183248255410582</v>
      </c>
      <c r="Z15" s="19" t="n">
        <v>0.129684030961707</v>
      </c>
      <c r="AA15" s="19" t="n">
        <v>0.253864482339293</v>
      </c>
      <c r="AB15" s="19" t="n">
        <v>0.296717865322119</v>
      </c>
      <c r="AC15" s="19" t="n">
        <v>0.324728688085711</v>
      </c>
      <c r="AD15" s="19" t="n">
        <v>0.285350271910586</v>
      </c>
      <c r="AE15" s="19"/>
      <c r="AF15" s="19" t="n">
        <v>0.21770916664332</v>
      </c>
      <c r="AG15" s="19" t="n">
        <v>0.25282909509635</v>
      </c>
      <c r="AH15" s="19" t="n">
        <v>0.268885781234713</v>
      </c>
      <c r="AI15" s="19"/>
      <c r="AJ15" s="19" t="n">
        <v>0.218360061171007</v>
      </c>
      <c r="AK15" s="19" t="n">
        <v>0.283393773073293</v>
      </c>
      <c r="AL15" s="19" t="n">
        <v>0.180545104417175</v>
      </c>
      <c r="AM15" s="19" t="n">
        <v>0.178775314319742</v>
      </c>
      <c r="AN15" s="19" t="n">
        <v>0.221981144753512</v>
      </c>
      <c r="AO15" s="19"/>
      <c r="AP15" s="19" t="n">
        <v>0.212395847572956</v>
      </c>
      <c r="AQ15" s="19" t="n">
        <v>0.286838965528294</v>
      </c>
      <c r="AR15" s="19" t="n">
        <v>0.186830850838038</v>
      </c>
      <c r="AS15" s="19" t="n">
        <v>0.127793567249219</v>
      </c>
      <c r="AT15" s="19" t="n">
        <v>0.173451813388192</v>
      </c>
      <c r="AU15" s="19"/>
      <c r="AV15" s="19" t="n">
        <v>0.307352454455341</v>
      </c>
      <c r="AW15" s="19" t="n">
        <v>0.232316965852549</v>
      </c>
      <c r="AX15" s="19" t="n">
        <v>0.135590530678467</v>
      </c>
      <c r="AY15" s="19" t="n">
        <v>0.150938296596026</v>
      </c>
      <c r="AZ15" s="19" t="n">
        <v>0.193218547137685</v>
      </c>
      <c r="BA15" s="19" t="n">
        <v>0.23730401166321</v>
      </c>
      <c r="BB15" s="19"/>
      <c r="BC15" s="19" t="n">
        <v>0.215459624263532</v>
      </c>
      <c r="BD15" s="19" t="n">
        <v>0.208687479602667</v>
      </c>
      <c r="BE15" s="19" t="n">
        <v>0.226249609119126</v>
      </c>
      <c r="BF15" s="19" t="n">
        <v>0.295138761770168</v>
      </c>
      <c r="BG15" s="19" t="n">
        <v>0.529447094338257</v>
      </c>
    </row>
    <row r="16">
      <c r="B16" s="20" t="s">
        <v>100</v>
      </c>
      <c r="C16" s="21" t="n">
        <v>0.0327558421500005</v>
      </c>
      <c r="D16" s="21" t="n">
        <v>0.0316766511920958</v>
      </c>
      <c r="E16" s="21" t="n">
        <v>0.0340359386418304</v>
      </c>
      <c r="F16" s="21"/>
      <c r="G16" s="21" t="n">
        <v>0.0201079567770728</v>
      </c>
      <c r="H16" s="21" t="n">
        <v>0.0384554168411515</v>
      </c>
      <c r="I16" s="21" t="n">
        <v>0.0280182417790338</v>
      </c>
      <c r="J16" s="21" t="n">
        <v>0.0276708333409551</v>
      </c>
      <c r="K16" s="21" t="n">
        <v>0.0676375759465366</v>
      </c>
      <c r="L16" s="21" t="n">
        <v>0.0261836256775714</v>
      </c>
      <c r="M16" s="21"/>
      <c r="N16" s="21" t="n">
        <v>0.0182432409887261</v>
      </c>
      <c r="O16" s="21" t="n">
        <v>0.0213416439582581</v>
      </c>
      <c r="P16" s="21" t="n">
        <v>0.039675865550185</v>
      </c>
      <c r="Q16" s="21" t="n">
        <v>0.0546510822870017</v>
      </c>
      <c r="R16" s="21"/>
      <c r="S16" s="21" t="n">
        <v>0.0470612240635487</v>
      </c>
      <c r="T16" s="21" t="n">
        <v>0.0233527144759189</v>
      </c>
      <c r="U16" s="21" t="n">
        <v>0.0191707233259235</v>
      </c>
      <c r="V16" s="21" t="n">
        <v>0</v>
      </c>
      <c r="W16" s="21" t="n">
        <v>0.0183777018426573</v>
      </c>
      <c r="X16" s="21" t="n">
        <v>0.0877020879914205</v>
      </c>
      <c r="Y16" s="21" t="n">
        <v>0.0205714279327397</v>
      </c>
      <c r="Z16" s="21" t="n">
        <v>0.130355458642838</v>
      </c>
      <c r="AA16" s="21" t="n">
        <v>0.0349738698549662</v>
      </c>
      <c r="AB16" s="21" t="n">
        <v>0</v>
      </c>
      <c r="AC16" s="21" t="n">
        <v>0</v>
      </c>
      <c r="AD16" s="21" t="n">
        <v>0.0466010237171294</v>
      </c>
      <c r="AE16" s="21"/>
      <c r="AF16" s="21" t="n">
        <v>0.0321576101911515</v>
      </c>
      <c r="AG16" s="21" t="n">
        <v>0.0140981828436251</v>
      </c>
      <c r="AH16" s="21" t="n">
        <v>0.0837126017745741</v>
      </c>
      <c r="AI16" s="21"/>
      <c r="AJ16" s="21" t="n">
        <v>0.0176403426840081</v>
      </c>
      <c r="AK16" s="21" t="n">
        <v>0.0309078966558105</v>
      </c>
      <c r="AL16" s="21" t="n">
        <v>0.0446189574086824</v>
      </c>
      <c r="AM16" s="21" t="n">
        <v>0.0808463029308179</v>
      </c>
      <c r="AN16" s="21" t="n">
        <v>0.0607373593098792</v>
      </c>
      <c r="AO16" s="21"/>
      <c r="AP16" s="21" t="n">
        <v>0.0313044420027898</v>
      </c>
      <c r="AQ16" s="21" t="n">
        <v>0.0252876495613699</v>
      </c>
      <c r="AR16" s="21" t="n">
        <v>0.0200757300894751</v>
      </c>
      <c r="AS16" s="21" t="n">
        <v>0.0232936899776909</v>
      </c>
      <c r="AT16" s="21" t="n">
        <v>0.0759909291875661</v>
      </c>
      <c r="AU16" s="21"/>
      <c r="AV16" s="21" t="n">
        <v>0.0139537093541866</v>
      </c>
      <c r="AW16" s="21" t="n">
        <v>0.031127637815896</v>
      </c>
      <c r="AX16" s="21" t="n">
        <v>0.0183040133768413</v>
      </c>
      <c r="AY16" s="21" t="n">
        <v>0.0187732586248141</v>
      </c>
      <c r="AZ16" s="21" t="n">
        <v>0.0609631254840302</v>
      </c>
      <c r="BA16" s="21" t="n">
        <v>0.0676556089079006</v>
      </c>
      <c r="BB16" s="21"/>
      <c r="BC16" s="21" t="n">
        <v>0.0259873440869885</v>
      </c>
      <c r="BD16" s="21" t="n">
        <v>0.0399351847830983</v>
      </c>
      <c r="BE16" s="21" t="n">
        <v>0.0345534525589463</v>
      </c>
      <c r="BF16" s="21" t="n">
        <v>0</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805</v>
      </c>
      <c r="C9" s="19" t="n">
        <v>0.0296406909806127</v>
      </c>
      <c r="D9" s="19" t="n">
        <v>0.0403293851653248</v>
      </c>
      <c r="E9" s="19" t="n">
        <v>0.0197363119726732</v>
      </c>
      <c r="F9" s="19"/>
      <c r="G9" s="19" t="n">
        <v>0.00824628145681266</v>
      </c>
      <c r="H9" s="19" t="n">
        <v>0.0296105220522576</v>
      </c>
      <c r="I9" s="19" t="n">
        <v>0.0277518759573566</v>
      </c>
      <c r="J9" s="19" t="n">
        <v>0.0553873236568309</v>
      </c>
      <c r="K9" s="19" t="n">
        <v>0.0340763018814219</v>
      </c>
      <c r="L9" s="19" t="n">
        <v>0.0207364981991353</v>
      </c>
      <c r="M9" s="19"/>
      <c r="N9" s="19" t="n">
        <v>0.0257319134996881</v>
      </c>
      <c r="O9" s="19" t="n">
        <v>0.0326000724286269</v>
      </c>
      <c r="P9" s="19" t="n">
        <v>0.0461079809837223</v>
      </c>
      <c r="Q9" s="19" t="n">
        <v>0.0160903194325123</v>
      </c>
      <c r="R9" s="19"/>
      <c r="S9" s="19" t="n">
        <v>0.0430110219107603</v>
      </c>
      <c r="T9" s="19" t="n">
        <v>0.0582203787830234</v>
      </c>
      <c r="U9" s="19" t="n">
        <v>0.0171629447311135</v>
      </c>
      <c r="V9" s="19" t="n">
        <v>0.0387200801564071</v>
      </c>
      <c r="W9" s="19" t="n">
        <v>0</v>
      </c>
      <c r="X9" s="19" t="n">
        <v>0</v>
      </c>
      <c r="Y9" s="19" t="n">
        <v>0.0184905652769713</v>
      </c>
      <c r="Z9" s="19" t="n">
        <v>0.100368128375332</v>
      </c>
      <c r="AA9" s="19" t="n">
        <v>0.0128538657190626</v>
      </c>
      <c r="AB9" s="19" t="n">
        <v>0.046634868730868</v>
      </c>
      <c r="AC9" s="19" t="n">
        <v>0</v>
      </c>
      <c r="AD9" s="19" t="n">
        <v>0</v>
      </c>
      <c r="AE9" s="19"/>
      <c r="AF9" s="19" t="n">
        <v>0.0438801363551128</v>
      </c>
      <c r="AG9" s="19" t="n">
        <v>0.0221864847565223</v>
      </c>
      <c r="AH9" s="19" t="n">
        <v>0.0310302161881376</v>
      </c>
      <c r="AI9" s="19"/>
      <c r="AJ9" s="19" t="n">
        <v>0.021096776176073</v>
      </c>
      <c r="AK9" s="19" t="n">
        <v>0.0223336653739034</v>
      </c>
      <c r="AL9" s="19" t="n">
        <v>0.0194518784724763</v>
      </c>
      <c r="AM9" s="19" t="n">
        <v>0.0571200261919418</v>
      </c>
      <c r="AN9" s="19" t="n">
        <v>0.05125912549158</v>
      </c>
      <c r="AO9" s="19"/>
      <c r="AP9" s="19" t="n">
        <v>0.013263978663888</v>
      </c>
      <c r="AQ9" s="19" t="n">
        <v>0.0127940778192348</v>
      </c>
      <c r="AR9" s="19" t="n">
        <v>0.0170302610855728</v>
      </c>
      <c r="AS9" s="19" t="n">
        <v>0.0541781152389234</v>
      </c>
      <c r="AT9" s="19" t="n">
        <v>0</v>
      </c>
      <c r="AU9" s="19"/>
      <c r="AV9" s="19" t="n">
        <v>0.00526590664130756</v>
      </c>
      <c r="AW9" s="19" t="n">
        <v>0.019310729957785</v>
      </c>
      <c r="AX9" s="19" t="n">
        <v>0.0155273120993417</v>
      </c>
      <c r="AY9" s="19" t="n">
        <v>0.0726683508678069</v>
      </c>
      <c r="AZ9" s="19" t="n">
        <v>0</v>
      </c>
      <c r="BA9" s="19" t="n">
        <v>0.0608735004163997</v>
      </c>
      <c r="BB9" s="19"/>
      <c r="BC9" s="19" t="n">
        <v>0.0185629896308724</v>
      </c>
      <c r="BD9" s="19" t="n">
        <v>0.0387744729528228</v>
      </c>
      <c r="BE9" s="19" t="n">
        <v>0.021592408910109</v>
      </c>
      <c r="BF9" s="19" t="n">
        <v>0.0316863169558617</v>
      </c>
      <c r="BG9" s="19" t="n">
        <v>0.165979613707468</v>
      </c>
    </row>
    <row r="10">
      <c r="B10" s="20" t="s">
        <v>598</v>
      </c>
      <c r="C10" s="19" t="n">
        <v>0.0288937234315793</v>
      </c>
      <c r="D10" s="19" t="n">
        <v>0.0358011347379748</v>
      </c>
      <c r="E10" s="19" t="n">
        <v>0.0225694695280529</v>
      </c>
      <c r="F10" s="19"/>
      <c r="G10" s="19" t="n">
        <v>0.0335286524151247</v>
      </c>
      <c r="H10" s="19" t="n">
        <v>0.0566267550043196</v>
      </c>
      <c r="I10" s="19" t="n">
        <v>0.0319020893455289</v>
      </c>
      <c r="J10" s="19" t="n">
        <v>0.0202485756593916</v>
      </c>
      <c r="K10" s="19" t="n">
        <v>0.0211220653677933</v>
      </c>
      <c r="L10" s="19" t="n">
        <v>0.0163577808512713</v>
      </c>
      <c r="M10" s="19"/>
      <c r="N10" s="19" t="n">
        <v>0.0279770478712515</v>
      </c>
      <c r="O10" s="19" t="n">
        <v>0.00731865182903493</v>
      </c>
      <c r="P10" s="19" t="n">
        <v>0.0537741315383516</v>
      </c>
      <c r="Q10" s="19" t="n">
        <v>0.0322136211755708</v>
      </c>
      <c r="R10" s="19"/>
      <c r="S10" s="19" t="n">
        <v>0.0385464263999787</v>
      </c>
      <c r="T10" s="19" t="n">
        <v>0.0120084617421905</v>
      </c>
      <c r="U10" s="19" t="n">
        <v>0.0166576457570859</v>
      </c>
      <c r="V10" s="19" t="n">
        <v>0.038990383747465</v>
      </c>
      <c r="W10" s="19" t="n">
        <v>0</v>
      </c>
      <c r="X10" s="19" t="n">
        <v>0.0252553132947915</v>
      </c>
      <c r="Y10" s="19" t="n">
        <v>0.0740785717740415</v>
      </c>
      <c r="Z10" s="19" t="n">
        <v>0.0297156227891138</v>
      </c>
      <c r="AA10" s="19" t="n">
        <v>0.0399786205479219</v>
      </c>
      <c r="AB10" s="19" t="n">
        <v>0.0166918298300767</v>
      </c>
      <c r="AC10" s="19" t="n">
        <v>0</v>
      </c>
      <c r="AD10" s="19" t="n">
        <v>0.0541115343558784</v>
      </c>
      <c r="AE10" s="19"/>
      <c r="AF10" s="19" t="n">
        <v>0.0246659137931077</v>
      </c>
      <c r="AG10" s="19" t="n">
        <v>0.0264408341236919</v>
      </c>
      <c r="AH10" s="19" t="n">
        <v>0.0526358937727152</v>
      </c>
      <c r="AI10" s="19"/>
      <c r="AJ10" s="19" t="n">
        <v>0.00868537986227371</v>
      </c>
      <c r="AK10" s="19" t="n">
        <v>0.0306002073412891</v>
      </c>
      <c r="AL10" s="19" t="n">
        <v>0.0749701146891175</v>
      </c>
      <c r="AM10" s="19" t="n">
        <v>0.0558258666482955</v>
      </c>
      <c r="AN10" s="19" t="n">
        <v>0.0495890813854922</v>
      </c>
      <c r="AO10" s="19"/>
      <c r="AP10" s="19" t="n">
        <v>0.00945176960234677</v>
      </c>
      <c r="AQ10" s="19" t="n">
        <v>0.0210292059005924</v>
      </c>
      <c r="AR10" s="19" t="n">
        <v>0.0469462034667539</v>
      </c>
      <c r="AS10" s="19" t="n">
        <v>0.0294677212631454</v>
      </c>
      <c r="AT10" s="19" t="n">
        <v>0.0554739908142008</v>
      </c>
      <c r="AU10" s="19"/>
      <c r="AV10" s="19" t="n">
        <v>0.0298169453470742</v>
      </c>
      <c r="AW10" s="19" t="n">
        <v>0.00892497413854552</v>
      </c>
      <c r="AX10" s="19" t="n">
        <v>0.0246080005024835</v>
      </c>
      <c r="AY10" s="19" t="n">
        <v>0.0237491420589346</v>
      </c>
      <c r="AZ10" s="19" t="n">
        <v>0.0591490060998071</v>
      </c>
      <c r="BA10" s="19" t="n">
        <v>0.0134917906537837</v>
      </c>
      <c r="BB10" s="19"/>
      <c r="BC10" s="19" t="n">
        <v>0.00692872113166557</v>
      </c>
      <c r="BD10" s="19" t="n">
        <v>0.0511806003113337</v>
      </c>
      <c r="BE10" s="19" t="n">
        <v>0.0228895989056315</v>
      </c>
      <c r="BF10" s="19" t="n">
        <v>0.00963005099609965</v>
      </c>
      <c r="BG10" s="19" t="n">
        <v>0</v>
      </c>
    </row>
    <row r="11">
      <c r="B11" s="20" t="s">
        <v>692</v>
      </c>
      <c r="C11" s="19" t="n">
        <v>0.0473229329743692</v>
      </c>
      <c r="D11" s="19" t="n">
        <v>0.0445762485182366</v>
      </c>
      <c r="E11" s="19" t="n">
        <v>0.0502985311332414</v>
      </c>
      <c r="F11" s="19"/>
      <c r="G11" s="19" t="n">
        <v>0.0429569635521838</v>
      </c>
      <c r="H11" s="19" t="n">
        <v>0.043315061387445</v>
      </c>
      <c r="I11" s="19" t="n">
        <v>0.0602422410948698</v>
      </c>
      <c r="J11" s="19" t="n">
        <v>0.0590392709240557</v>
      </c>
      <c r="K11" s="19" t="n">
        <v>0.0321801354290646</v>
      </c>
      <c r="L11" s="19" t="n">
        <v>0.0411143084064282</v>
      </c>
      <c r="M11" s="19"/>
      <c r="N11" s="19" t="n">
        <v>0.0558882385391023</v>
      </c>
      <c r="O11" s="19" t="n">
        <v>0.0349634955908529</v>
      </c>
      <c r="P11" s="19" t="n">
        <v>0.0558221515713058</v>
      </c>
      <c r="Q11" s="19" t="n">
        <v>0.045034779549096</v>
      </c>
      <c r="R11" s="19"/>
      <c r="S11" s="19" t="n">
        <v>0.0523148222892085</v>
      </c>
      <c r="T11" s="19" t="n">
        <v>0.0442642853797796</v>
      </c>
      <c r="U11" s="19" t="n">
        <v>0.0391236070514591</v>
      </c>
      <c r="V11" s="19" t="n">
        <v>0.016861551311539</v>
      </c>
      <c r="W11" s="19" t="n">
        <v>0.105372913170071</v>
      </c>
      <c r="X11" s="19" t="n">
        <v>0.0440840231987273</v>
      </c>
      <c r="Y11" s="19" t="n">
        <v>0.0412417954190469</v>
      </c>
      <c r="Z11" s="19" t="n">
        <v>0</v>
      </c>
      <c r="AA11" s="19" t="n">
        <v>0.0107865020775223</v>
      </c>
      <c r="AB11" s="19" t="n">
        <v>0.0729761545991596</v>
      </c>
      <c r="AC11" s="19" t="n">
        <v>0.115444500806588</v>
      </c>
      <c r="AD11" s="19" t="n">
        <v>0.0648407574529756</v>
      </c>
      <c r="AE11" s="19"/>
      <c r="AF11" s="19" t="n">
        <v>0.0335188311504463</v>
      </c>
      <c r="AG11" s="19" t="n">
        <v>0.0551261929624532</v>
      </c>
      <c r="AH11" s="19" t="n">
        <v>0.0617448806093343</v>
      </c>
      <c r="AI11" s="19"/>
      <c r="AJ11" s="19" t="n">
        <v>0.0705451838179299</v>
      </c>
      <c r="AK11" s="19" t="n">
        <v>0.0368511293782939</v>
      </c>
      <c r="AL11" s="19" t="n">
        <v>0.0363848290788144</v>
      </c>
      <c r="AM11" s="19" t="n">
        <v>0</v>
      </c>
      <c r="AN11" s="19" t="n">
        <v>0.0495404671524519</v>
      </c>
      <c r="AO11" s="19"/>
      <c r="AP11" s="19" t="n">
        <v>0.0701345336424553</v>
      </c>
      <c r="AQ11" s="19" t="n">
        <v>0.024435365173747</v>
      </c>
      <c r="AR11" s="19" t="n">
        <v>0.0371041894725748</v>
      </c>
      <c r="AS11" s="19" t="n">
        <v>0.0752573162537926</v>
      </c>
      <c r="AT11" s="19" t="n">
        <v>0.0266707981526135</v>
      </c>
      <c r="AU11" s="19"/>
      <c r="AV11" s="19" t="n">
        <v>0.0389793509403178</v>
      </c>
      <c r="AW11" s="19" t="n">
        <v>0.0688235341009942</v>
      </c>
      <c r="AX11" s="19" t="n">
        <v>0.0123463832781804</v>
      </c>
      <c r="AY11" s="19" t="n">
        <v>0.0678690335071976</v>
      </c>
      <c r="AZ11" s="19" t="n">
        <v>0</v>
      </c>
      <c r="BA11" s="19" t="n">
        <v>0.0360769735416476</v>
      </c>
      <c r="BB11" s="19"/>
      <c r="BC11" s="19" t="n">
        <v>0.0447711395332906</v>
      </c>
      <c r="BD11" s="19" t="n">
        <v>0.0686721042001462</v>
      </c>
      <c r="BE11" s="19" t="n">
        <v>0.03506230140472</v>
      </c>
      <c r="BF11" s="19" t="n">
        <v>0.0447286848099879</v>
      </c>
      <c r="BG11" s="19" t="n">
        <v>0</v>
      </c>
    </row>
    <row r="12">
      <c r="B12" s="20" t="s">
        <v>691</v>
      </c>
      <c r="C12" s="19" t="n">
        <v>0.164741616076136</v>
      </c>
      <c r="D12" s="19" t="n">
        <v>0.168239019662441</v>
      </c>
      <c r="E12" s="19" t="n">
        <v>0.162715627218448</v>
      </c>
      <c r="F12" s="19"/>
      <c r="G12" s="19" t="n">
        <v>0.233390942793592</v>
      </c>
      <c r="H12" s="19" t="n">
        <v>0.0648875542470823</v>
      </c>
      <c r="I12" s="19" t="n">
        <v>0.170329245630988</v>
      </c>
      <c r="J12" s="19" t="n">
        <v>0.190473314581986</v>
      </c>
      <c r="K12" s="19" t="n">
        <v>0.131337875431798</v>
      </c>
      <c r="L12" s="19" t="n">
        <v>0.17634453344116</v>
      </c>
      <c r="M12" s="19"/>
      <c r="N12" s="19" t="n">
        <v>0.209282818918994</v>
      </c>
      <c r="O12" s="19" t="n">
        <v>0.157020626881271</v>
      </c>
      <c r="P12" s="19" t="n">
        <v>0.158186377443924</v>
      </c>
      <c r="Q12" s="19" t="n">
        <v>0.133887538299291</v>
      </c>
      <c r="R12" s="19"/>
      <c r="S12" s="19" t="n">
        <v>0.175888116415722</v>
      </c>
      <c r="T12" s="19" t="n">
        <v>0.16416637463423</v>
      </c>
      <c r="U12" s="19" t="n">
        <v>0.214254962905649</v>
      </c>
      <c r="V12" s="19" t="n">
        <v>0.177341355529399</v>
      </c>
      <c r="W12" s="19" t="n">
        <v>0.101571688872267</v>
      </c>
      <c r="X12" s="19" t="n">
        <v>0.20194344923808</v>
      </c>
      <c r="Y12" s="19" t="n">
        <v>0.175519250489264</v>
      </c>
      <c r="Z12" s="19" t="n">
        <v>0.170460344471173</v>
      </c>
      <c r="AA12" s="19" t="n">
        <v>0.156788653524102</v>
      </c>
      <c r="AB12" s="19" t="n">
        <v>0.0985720751204319</v>
      </c>
      <c r="AC12" s="19" t="n">
        <v>0.17199860214271</v>
      </c>
      <c r="AD12" s="19" t="n">
        <v>0.153844604467401</v>
      </c>
      <c r="AE12" s="19"/>
      <c r="AF12" s="19" t="n">
        <v>0.208548846192307</v>
      </c>
      <c r="AG12" s="19" t="n">
        <v>0.134609040224508</v>
      </c>
      <c r="AH12" s="19" t="n">
        <v>0.131018709932777</v>
      </c>
      <c r="AI12" s="19"/>
      <c r="AJ12" s="19" t="n">
        <v>0.214436828142306</v>
      </c>
      <c r="AK12" s="19" t="n">
        <v>0.0912913271648082</v>
      </c>
      <c r="AL12" s="19" t="n">
        <v>0.132947031583186</v>
      </c>
      <c r="AM12" s="19" t="n">
        <v>0.24570474767636</v>
      </c>
      <c r="AN12" s="19" t="n">
        <v>0.156570814015967</v>
      </c>
      <c r="AO12" s="19"/>
      <c r="AP12" s="19" t="n">
        <v>0.24129532545165</v>
      </c>
      <c r="AQ12" s="19" t="n">
        <v>0.119178101838461</v>
      </c>
      <c r="AR12" s="19" t="n">
        <v>0.162248016498554</v>
      </c>
      <c r="AS12" s="19" t="n">
        <v>0.204635195652061</v>
      </c>
      <c r="AT12" s="19" t="n">
        <v>0.195406961337983</v>
      </c>
      <c r="AU12" s="19"/>
      <c r="AV12" s="19" t="n">
        <v>0.0987044873830086</v>
      </c>
      <c r="AW12" s="19" t="n">
        <v>0.212991341021339</v>
      </c>
      <c r="AX12" s="19" t="n">
        <v>0.147099528290343</v>
      </c>
      <c r="AY12" s="19" t="n">
        <v>0.201571425854491</v>
      </c>
      <c r="AZ12" s="19" t="n">
        <v>0.180622366382805</v>
      </c>
      <c r="BA12" s="19" t="n">
        <v>0.202322596388315</v>
      </c>
      <c r="BB12" s="19"/>
      <c r="BC12" s="19" t="n">
        <v>0.161077396517319</v>
      </c>
      <c r="BD12" s="19" t="n">
        <v>0.168477678855608</v>
      </c>
      <c r="BE12" s="19" t="n">
        <v>0.155023906440809</v>
      </c>
      <c r="BF12" s="19" t="n">
        <v>0.191677676735611</v>
      </c>
      <c r="BG12" s="19" t="n">
        <v>0</v>
      </c>
    </row>
    <row r="13">
      <c r="B13" s="20" t="s">
        <v>690</v>
      </c>
      <c r="C13" s="19" t="n">
        <v>0.26318787467108</v>
      </c>
      <c r="D13" s="19" t="n">
        <v>0.239509427585828</v>
      </c>
      <c r="E13" s="19" t="n">
        <v>0.287705429241178</v>
      </c>
      <c r="F13" s="19"/>
      <c r="G13" s="19" t="n">
        <v>0.260425793616876</v>
      </c>
      <c r="H13" s="19" t="n">
        <v>0.253600928694794</v>
      </c>
      <c r="I13" s="19" t="n">
        <v>0.227421408664473</v>
      </c>
      <c r="J13" s="19" t="n">
        <v>0.215629777039054</v>
      </c>
      <c r="K13" s="19" t="n">
        <v>0.321128245642677</v>
      </c>
      <c r="L13" s="19" t="n">
        <v>0.309478299167465</v>
      </c>
      <c r="M13" s="19"/>
      <c r="N13" s="19" t="n">
        <v>0.206168049325795</v>
      </c>
      <c r="O13" s="19" t="n">
        <v>0.272054134523809</v>
      </c>
      <c r="P13" s="19" t="n">
        <v>0.289672521150876</v>
      </c>
      <c r="Q13" s="19" t="n">
        <v>0.290691975138263</v>
      </c>
      <c r="R13" s="19"/>
      <c r="S13" s="19" t="n">
        <v>0.259125199051018</v>
      </c>
      <c r="T13" s="19" t="n">
        <v>0.318856697981145</v>
      </c>
      <c r="U13" s="19" t="n">
        <v>0.337928679334814</v>
      </c>
      <c r="V13" s="19" t="n">
        <v>0.204266339399598</v>
      </c>
      <c r="W13" s="19" t="n">
        <v>0.213140981081519</v>
      </c>
      <c r="X13" s="19" t="n">
        <v>0.225665992477148</v>
      </c>
      <c r="Y13" s="19" t="n">
        <v>0.264335019702558</v>
      </c>
      <c r="Z13" s="19" t="n">
        <v>0.357255135795064</v>
      </c>
      <c r="AA13" s="19" t="n">
        <v>0.243711711765776</v>
      </c>
      <c r="AB13" s="19" t="n">
        <v>0.273381709211591</v>
      </c>
      <c r="AC13" s="19" t="n">
        <v>0.259360848909076</v>
      </c>
      <c r="AD13" s="19" t="n">
        <v>0.188316426917297</v>
      </c>
      <c r="AE13" s="19"/>
      <c r="AF13" s="19" t="n">
        <v>0.265627013819913</v>
      </c>
      <c r="AG13" s="19" t="n">
        <v>0.284129874098353</v>
      </c>
      <c r="AH13" s="19" t="n">
        <v>0.179128160682001</v>
      </c>
      <c r="AI13" s="19"/>
      <c r="AJ13" s="19" t="n">
        <v>0.253875570526291</v>
      </c>
      <c r="AK13" s="19" t="n">
        <v>0.293059264780128</v>
      </c>
      <c r="AL13" s="19" t="n">
        <v>0.318215815952893</v>
      </c>
      <c r="AM13" s="19" t="n">
        <v>0.302980977467761</v>
      </c>
      <c r="AN13" s="19" t="n">
        <v>0.197314766406474</v>
      </c>
      <c r="AO13" s="19"/>
      <c r="AP13" s="19" t="n">
        <v>0.251527806552998</v>
      </c>
      <c r="AQ13" s="19" t="n">
        <v>0.262813540076347</v>
      </c>
      <c r="AR13" s="19" t="n">
        <v>0.299961863700553</v>
      </c>
      <c r="AS13" s="19" t="n">
        <v>0.271098945907056</v>
      </c>
      <c r="AT13" s="19" t="n">
        <v>0.187497788015673</v>
      </c>
      <c r="AU13" s="19"/>
      <c r="AV13" s="19" t="n">
        <v>0.302397257917143</v>
      </c>
      <c r="AW13" s="19" t="n">
        <v>0.256247892843723</v>
      </c>
      <c r="AX13" s="19" t="n">
        <v>0.3977891217295</v>
      </c>
      <c r="AY13" s="19" t="n">
        <v>0.215117037151033</v>
      </c>
      <c r="AZ13" s="19" t="n">
        <v>0.203873806010401</v>
      </c>
      <c r="BA13" s="19" t="n">
        <v>0.217707319589119</v>
      </c>
      <c r="BB13" s="19"/>
      <c r="BC13" s="19" t="n">
        <v>0.310889719543953</v>
      </c>
      <c r="BD13" s="19" t="n">
        <v>0.241100299149076</v>
      </c>
      <c r="BE13" s="19" t="n">
        <v>0.25607675051654</v>
      </c>
      <c r="BF13" s="19" t="n">
        <v>0.238116494445614</v>
      </c>
      <c r="BG13" s="19" t="n">
        <v>0.0914599817323169</v>
      </c>
    </row>
    <row r="14">
      <c r="B14" s="20" t="s">
        <v>689</v>
      </c>
      <c r="C14" s="19" t="n">
        <v>0.22286081806504</v>
      </c>
      <c r="D14" s="19" t="n">
        <v>0.244843406457541</v>
      </c>
      <c r="E14" s="19" t="n">
        <v>0.203759785136551</v>
      </c>
      <c r="F14" s="19"/>
      <c r="G14" s="19" t="n">
        <v>0.23372992675662</v>
      </c>
      <c r="H14" s="19" t="n">
        <v>0.251713010843546</v>
      </c>
      <c r="I14" s="19" t="n">
        <v>0.190306709451514</v>
      </c>
      <c r="J14" s="19" t="n">
        <v>0.270731048717599</v>
      </c>
      <c r="K14" s="19" t="n">
        <v>0.150622269079844</v>
      </c>
      <c r="L14" s="19" t="n">
        <v>0.219484493731687</v>
      </c>
      <c r="M14" s="19"/>
      <c r="N14" s="19" t="n">
        <v>0.235748505445687</v>
      </c>
      <c r="O14" s="19" t="n">
        <v>0.264578295877707</v>
      </c>
      <c r="P14" s="19" t="n">
        <v>0.199369241951099</v>
      </c>
      <c r="Q14" s="19" t="n">
        <v>0.184904877380795</v>
      </c>
      <c r="R14" s="19"/>
      <c r="S14" s="19" t="n">
        <v>0.238157453574974</v>
      </c>
      <c r="T14" s="19" t="n">
        <v>0.133799023552338</v>
      </c>
      <c r="U14" s="19" t="n">
        <v>0.137965336032987</v>
      </c>
      <c r="V14" s="19" t="n">
        <v>0.298801331693288</v>
      </c>
      <c r="W14" s="19" t="n">
        <v>0.280825149728817</v>
      </c>
      <c r="X14" s="19" t="n">
        <v>0.186887997892909</v>
      </c>
      <c r="Y14" s="19" t="n">
        <v>0.224240361001935</v>
      </c>
      <c r="Z14" s="19" t="n">
        <v>0.142498895081711</v>
      </c>
      <c r="AA14" s="19" t="n">
        <v>0.270986601066901</v>
      </c>
      <c r="AB14" s="19" t="n">
        <v>0.242056414283184</v>
      </c>
      <c r="AC14" s="19" t="n">
        <v>0.255383654333008</v>
      </c>
      <c r="AD14" s="19" t="n">
        <v>0.289872722770172</v>
      </c>
      <c r="AE14" s="19"/>
      <c r="AF14" s="19" t="n">
        <v>0.173160448303162</v>
      </c>
      <c r="AG14" s="19" t="n">
        <v>0.257564891202839</v>
      </c>
      <c r="AH14" s="19" t="n">
        <v>0.247035593412963</v>
      </c>
      <c r="AI14" s="19"/>
      <c r="AJ14" s="19" t="n">
        <v>0.206948596532389</v>
      </c>
      <c r="AK14" s="19" t="n">
        <v>0.233862928428666</v>
      </c>
      <c r="AL14" s="19" t="n">
        <v>0.176240365583254</v>
      </c>
      <c r="AM14" s="19" t="n">
        <v>0.135866790957024</v>
      </c>
      <c r="AN14" s="19" t="n">
        <v>0.233072846747271</v>
      </c>
      <c r="AO14" s="19"/>
      <c r="AP14" s="19" t="n">
        <v>0.206286574924532</v>
      </c>
      <c r="AQ14" s="19" t="n">
        <v>0.265652990913361</v>
      </c>
      <c r="AR14" s="19" t="n">
        <v>0.183469508591894</v>
      </c>
      <c r="AS14" s="19" t="n">
        <v>0.231211808231823</v>
      </c>
      <c r="AT14" s="19" t="n">
        <v>0.319721790821189</v>
      </c>
      <c r="AU14" s="19"/>
      <c r="AV14" s="19" t="n">
        <v>0.224484700876346</v>
      </c>
      <c r="AW14" s="19" t="n">
        <v>0.235629176072164</v>
      </c>
      <c r="AX14" s="19" t="n">
        <v>0.204233182999142</v>
      </c>
      <c r="AY14" s="19" t="n">
        <v>0.247041233389601</v>
      </c>
      <c r="AZ14" s="19" t="n">
        <v>0.313865650089908</v>
      </c>
      <c r="BA14" s="19" t="n">
        <v>0.194384126850542</v>
      </c>
      <c r="BB14" s="19"/>
      <c r="BC14" s="19" t="n">
        <v>0.239516241464139</v>
      </c>
      <c r="BD14" s="19" t="n">
        <v>0.197687261692369</v>
      </c>
      <c r="BE14" s="19" t="n">
        <v>0.232629079104333</v>
      </c>
      <c r="BF14" s="19" t="n">
        <v>0.260013187577546</v>
      </c>
      <c r="BG14" s="19" t="n">
        <v>0.310653206724826</v>
      </c>
    </row>
    <row r="15">
      <c r="B15" s="20" t="s">
        <v>806</v>
      </c>
      <c r="C15" s="19" t="n">
        <v>0.189018049348528</v>
      </c>
      <c r="D15" s="19" t="n">
        <v>0.181041988138398</v>
      </c>
      <c r="E15" s="19" t="n">
        <v>0.190227993558831</v>
      </c>
      <c r="F15" s="19"/>
      <c r="G15" s="19" t="n">
        <v>0.150805431754674</v>
      </c>
      <c r="H15" s="19" t="n">
        <v>0.249441904488602</v>
      </c>
      <c r="I15" s="19" t="n">
        <v>0.241691028671938</v>
      </c>
      <c r="J15" s="19" t="n">
        <v>0.149221566815547</v>
      </c>
      <c r="K15" s="19" t="n">
        <v>0.242449692372736</v>
      </c>
      <c r="L15" s="19" t="n">
        <v>0.13804840457558</v>
      </c>
      <c r="M15" s="19"/>
      <c r="N15" s="19" t="n">
        <v>0.212136134728819</v>
      </c>
      <c r="O15" s="19" t="n">
        <v>0.185374581252813</v>
      </c>
      <c r="P15" s="19" t="n">
        <v>0.150098522648791</v>
      </c>
      <c r="Q15" s="19" t="n">
        <v>0.198571978069631</v>
      </c>
      <c r="R15" s="19"/>
      <c r="S15" s="19" t="n">
        <v>0.144566996555944</v>
      </c>
      <c r="T15" s="19" t="n">
        <v>0.234554178701415</v>
      </c>
      <c r="U15" s="19" t="n">
        <v>0.187656627808821</v>
      </c>
      <c r="V15" s="19" t="n">
        <v>0.185197127314219</v>
      </c>
      <c r="W15" s="19" t="n">
        <v>0.280548688406675</v>
      </c>
      <c r="X15" s="19" t="n">
        <v>0.228461135906923</v>
      </c>
      <c r="Y15" s="19" t="n">
        <v>0.157957795208419</v>
      </c>
      <c r="Z15" s="19" t="n">
        <v>0.038187457217728</v>
      </c>
      <c r="AA15" s="19" t="n">
        <v>0.167813783591149</v>
      </c>
      <c r="AB15" s="19" t="n">
        <v>0.218489475659624</v>
      </c>
      <c r="AC15" s="19" t="n">
        <v>0.174117578783135</v>
      </c>
      <c r="AD15" s="19" t="n">
        <v>0.202412930319146</v>
      </c>
      <c r="AE15" s="19"/>
      <c r="AF15" s="19" t="n">
        <v>0.190248855902473</v>
      </c>
      <c r="AG15" s="19" t="n">
        <v>0.189020883999568</v>
      </c>
      <c r="AH15" s="19" t="n">
        <v>0.205576409997855</v>
      </c>
      <c r="AI15" s="19"/>
      <c r="AJ15" s="19" t="n">
        <v>0.182937185293499</v>
      </c>
      <c r="AK15" s="19" t="n">
        <v>0.243536282889933</v>
      </c>
      <c r="AL15" s="19" t="n">
        <v>0.178414822210708</v>
      </c>
      <c r="AM15" s="19" t="n">
        <v>0.1216552881278</v>
      </c>
      <c r="AN15" s="19" t="n">
        <v>0.177313919100806</v>
      </c>
      <c r="AO15" s="19"/>
      <c r="AP15" s="19" t="n">
        <v>0.1516017828491</v>
      </c>
      <c r="AQ15" s="19" t="n">
        <v>0.249073435775855</v>
      </c>
      <c r="AR15" s="19" t="n">
        <v>0.201423324222936</v>
      </c>
      <c r="AS15" s="19" t="n">
        <v>0.0890502128417641</v>
      </c>
      <c r="AT15" s="19" t="n">
        <v>0.139237741670775</v>
      </c>
      <c r="AU15" s="19"/>
      <c r="AV15" s="19" t="n">
        <v>0.286397641540616</v>
      </c>
      <c r="AW15" s="19" t="n">
        <v>0.143170403773683</v>
      </c>
      <c r="AX15" s="19" t="n">
        <v>0.167576983533551</v>
      </c>
      <c r="AY15" s="19" t="n">
        <v>0.106318299782598</v>
      </c>
      <c r="AZ15" s="19" t="n">
        <v>0.150818395968175</v>
      </c>
      <c r="BA15" s="19" t="n">
        <v>0.205327752358508</v>
      </c>
      <c r="BB15" s="19"/>
      <c r="BC15" s="19" t="n">
        <v>0.157715694539072</v>
      </c>
      <c r="BD15" s="19" t="n">
        <v>0.176786982725097</v>
      </c>
      <c r="BE15" s="19" t="n">
        <v>0.242172502158911</v>
      </c>
      <c r="BF15" s="19" t="n">
        <v>0.216291455346319</v>
      </c>
      <c r="BG15" s="19" t="n">
        <v>0.43190719783539</v>
      </c>
    </row>
    <row r="16">
      <c r="B16" s="20" t="s">
        <v>100</v>
      </c>
      <c r="C16" s="21" t="n">
        <v>0.0543342944526553</v>
      </c>
      <c r="D16" s="21" t="n">
        <v>0.0456593897342566</v>
      </c>
      <c r="E16" s="21" t="n">
        <v>0.0629868522110247</v>
      </c>
      <c r="F16" s="21"/>
      <c r="G16" s="21" t="n">
        <v>0.0369160076541178</v>
      </c>
      <c r="H16" s="21" t="n">
        <v>0.050804263281954</v>
      </c>
      <c r="I16" s="21" t="n">
        <v>0.0503554011833317</v>
      </c>
      <c r="J16" s="21" t="n">
        <v>0.0392691226055351</v>
      </c>
      <c r="K16" s="21" t="n">
        <v>0.0670834147946655</v>
      </c>
      <c r="L16" s="21" t="n">
        <v>0.0784356816272729</v>
      </c>
      <c r="M16" s="21"/>
      <c r="N16" s="21" t="n">
        <v>0.0270672916706632</v>
      </c>
      <c r="O16" s="21" t="n">
        <v>0.0460901416158841</v>
      </c>
      <c r="P16" s="21" t="n">
        <v>0.0469690727119308</v>
      </c>
      <c r="Q16" s="21" t="n">
        <v>0.09860491095484</v>
      </c>
      <c r="R16" s="21"/>
      <c r="S16" s="21" t="n">
        <v>0.0483899638023949</v>
      </c>
      <c r="T16" s="21" t="n">
        <v>0.0341305992258787</v>
      </c>
      <c r="U16" s="21" t="n">
        <v>0.0492501963780698</v>
      </c>
      <c r="V16" s="21" t="n">
        <v>0.0398218308480859</v>
      </c>
      <c r="W16" s="21" t="n">
        <v>0.0185405787406506</v>
      </c>
      <c r="X16" s="21" t="n">
        <v>0.0877020879914205</v>
      </c>
      <c r="Y16" s="21" t="n">
        <v>0.0441366411277643</v>
      </c>
      <c r="Z16" s="21" t="n">
        <v>0.161514416269878</v>
      </c>
      <c r="AA16" s="21" t="n">
        <v>0.0970802617075653</v>
      </c>
      <c r="AB16" s="21" t="n">
        <v>0.031197472565066</v>
      </c>
      <c r="AC16" s="21" t="n">
        <v>0.023694815025483</v>
      </c>
      <c r="AD16" s="21" t="n">
        <v>0.0466010237171294</v>
      </c>
      <c r="AE16" s="21"/>
      <c r="AF16" s="21" t="n">
        <v>0.0603499544834789</v>
      </c>
      <c r="AG16" s="21" t="n">
        <v>0.0309217986320638</v>
      </c>
      <c r="AH16" s="21" t="n">
        <v>0.0918301354042182</v>
      </c>
      <c r="AI16" s="21"/>
      <c r="AJ16" s="21" t="n">
        <v>0.0414744796492389</v>
      </c>
      <c r="AK16" s="21" t="n">
        <v>0.0484651946429775</v>
      </c>
      <c r="AL16" s="21" t="n">
        <v>0.0633751424295509</v>
      </c>
      <c r="AM16" s="21" t="n">
        <v>0.0808463029308179</v>
      </c>
      <c r="AN16" s="21" t="n">
        <v>0.0853389796999579</v>
      </c>
      <c r="AO16" s="21"/>
      <c r="AP16" s="21" t="n">
        <v>0.0564382283130307</v>
      </c>
      <c r="AQ16" s="21" t="n">
        <v>0.0450232825024019</v>
      </c>
      <c r="AR16" s="21" t="n">
        <v>0.051816632961161</v>
      </c>
      <c r="AS16" s="21" t="n">
        <v>0.0451006846114341</v>
      </c>
      <c r="AT16" s="21" t="n">
        <v>0.0759909291875661</v>
      </c>
      <c r="AU16" s="21"/>
      <c r="AV16" s="21" t="n">
        <v>0.0139537093541866</v>
      </c>
      <c r="AW16" s="21" t="n">
        <v>0.0549019480917659</v>
      </c>
      <c r="AX16" s="21" t="n">
        <v>0.0308194875674587</v>
      </c>
      <c r="AY16" s="21" t="n">
        <v>0.0656654773883383</v>
      </c>
      <c r="AZ16" s="21" t="n">
        <v>0.0916707754489033</v>
      </c>
      <c r="BA16" s="21" t="n">
        <v>0.069815940201686</v>
      </c>
      <c r="BB16" s="21"/>
      <c r="BC16" s="21" t="n">
        <v>0.0605380976396884</v>
      </c>
      <c r="BD16" s="21" t="n">
        <v>0.0573206001135473</v>
      </c>
      <c r="BE16" s="21" t="n">
        <v>0.0345534525589463</v>
      </c>
      <c r="BF16" s="21" t="n">
        <v>0.00785613313296011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808</v>
      </c>
      <c r="C9" s="19" t="n">
        <v>0.103488064667252</v>
      </c>
      <c r="D9" s="19" t="n">
        <v>0.0847526536850565</v>
      </c>
      <c r="E9" s="19" t="n">
        <v>0.117028663934145</v>
      </c>
      <c r="F9" s="19"/>
      <c r="G9" s="19" t="n">
        <v>0.209385823034304</v>
      </c>
      <c r="H9" s="19" t="n">
        <v>0.133852227946484</v>
      </c>
      <c r="I9" s="19" t="n">
        <v>0.0961258576896559</v>
      </c>
      <c r="J9" s="19" t="n">
        <v>0.0921599550308812</v>
      </c>
      <c r="K9" s="19" t="n">
        <v>0.0353623733620754</v>
      </c>
      <c r="L9" s="19" t="n">
        <v>0.0624986559418101</v>
      </c>
      <c r="M9" s="19"/>
      <c r="N9" s="19" t="n">
        <v>0.141377855467428</v>
      </c>
      <c r="O9" s="19" t="n">
        <v>0.123213838713345</v>
      </c>
      <c r="P9" s="19" t="n">
        <v>0.0610575267844324</v>
      </c>
      <c r="Q9" s="19" t="n">
        <v>0.0800879952941793</v>
      </c>
      <c r="R9" s="19"/>
      <c r="S9" s="19" t="n">
        <v>0.144886569298204</v>
      </c>
      <c r="T9" s="19" t="n">
        <v>0.0718874346399951</v>
      </c>
      <c r="U9" s="19" t="n">
        <v>0.0959137353737038</v>
      </c>
      <c r="V9" s="19" t="n">
        <v>0.0489375912191564</v>
      </c>
      <c r="W9" s="19" t="n">
        <v>0.172374739118876</v>
      </c>
      <c r="X9" s="19" t="n">
        <v>0.210447033115592</v>
      </c>
      <c r="Y9" s="19" t="n">
        <v>0.164307465880343</v>
      </c>
      <c r="Z9" s="19" t="n">
        <v>0</v>
      </c>
      <c r="AA9" s="19" t="n">
        <v>0.083926972345643</v>
      </c>
      <c r="AB9" s="19" t="n">
        <v>0.0307057953144173</v>
      </c>
      <c r="AC9" s="19" t="n">
        <v>0.086463012962608</v>
      </c>
      <c r="AD9" s="19" t="n">
        <v>0</v>
      </c>
      <c r="AE9" s="19"/>
      <c r="AF9" s="19" t="n">
        <v>0.0793940430780274</v>
      </c>
      <c r="AG9" s="19" t="n">
        <v>0.0869516432476165</v>
      </c>
      <c r="AH9" s="19" t="n">
        <v>0.085323324600215</v>
      </c>
      <c r="AI9" s="19"/>
      <c r="AJ9" s="19" t="n">
        <v>0.0790450656517233</v>
      </c>
      <c r="AK9" s="19" t="n">
        <v>0.160932729763669</v>
      </c>
      <c r="AL9" s="19" t="n">
        <v>0.0695568249368522</v>
      </c>
      <c r="AM9" s="19" t="n">
        <v>0.0689704139194648</v>
      </c>
      <c r="AN9" s="19" t="n">
        <v>0.0522337937802033</v>
      </c>
      <c r="AO9" s="19"/>
      <c r="AP9" s="19" t="n">
        <v>0.0429417761277985</v>
      </c>
      <c r="AQ9" s="19" t="n">
        <v>0.144000408119285</v>
      </c>
      <c r="AR9" s="19" t="n">
        <v>0.156132438404638</v>
      </c>
      <c r="AS9" s="19" t="n">
        <v>0.111581495569721</v>
      </c>
      <c r="AT9" s="19" t="n">
        <v>0.146463351845372</v>
      </c>
      <c r="AU9" s="19"/>
      <c r="AV9" s="19" t="n">
        <v>0.166529122723532</v>
      </c>
      <c r="AW9" s="19" t="n">
        <v>0.0408744596749622</v>
      </c>
      <c r="AX9" s="19" t="n">
        <v>0.108743390756237</v>
      </c>
      <c r="AY9" s="19" t="n">
        <v>0.0971758141468388</v>
      </c>
      <c r="AZ9" s="19" t="n">
        <v>0.159918248483456</v>
      </c>
      <c r="BA9" s="19" t="n">
        <v>0.0593652777546151</v>
      </c>
      <c r="BB9" s="19"/>
      <c r="BC9" s="19" t="n">
        <v>0.0831187191066621</v>
      </c>
      <c r="BD9" s="19" t="n">
        <v>0.0962079744359118</v>
      </c>
      <c r="BE9" s="19" t="n">
        <v>0.11220837947659</v>
      </c>
      <c r="BF9" s="19" t="n">
        <v>0.187702530885062</v>
      </c>
      <c r="BG9" s="19" t="n">
        <v>0.137418819505434</v>
      </c>
    </row>
    <row r="10">
      <c r="B10" s="20" t="s">
        <v>809</v>
      </c>
      <c r="C10" s="19" t="n">
        <v>0.764065184943079</v>
      </c>
      <c r="D10" s="19" t="n">
        <v>0.774394530265738</v>
      </c>
      <c r="E10" s="19" t="n">
        <v>0.757458736197616</v>
      </c>
      <c r="F10" s="19"/>
      <c r="G10" s="19" t="n">
        <v>0.607933061724622</v>
      </c>
      <c r="H10" s="19" t="n">
        <v>0.746637139484219</v>
      </c>
      <c r="I10" s="19" t="n">
        <v>0.80174564287642</v>
      </c>
      <c r="J10" s="19" t="n">
        <v>0.809191416818134</v>
      </c>
      <c r="K10" s="19" t="n">
        <v>0.775313433968609</v>
      </c>
      <c r="L10" s="19" t="n">
        <v>0.809990070909164</v>
      </c>
      <c r="M10" s="19"/>
      <c r="N10" s="19" t="n">
        <v>0.747801986485027</v>
      </c>
      <c r="O10" s="19" t="n">
        <v>0.753471614225961</v>
      </c>
      <c r="P10" s="19" t="n">
        <v>0.807960323319847</v>
      </c>
      <c r="Q10" s="19" t="n">
        <v>0.752783534003154</v>
      </c>
      <c r="R10" s="19"/>
      <c r="S10" s="19" t="n">
        <v>0.736568940669576</v>
      </c>
      <c r="T10" s="19" t="n">
        <v>0.797690194507857</v>
      </c>
      <c r="U10" s="19" t="n">
        <v>0.795093739939494</v>
      </c>
      <c r="V10" s="19" t="n">
        <v>0.728971800806743</v>
      </c>
      <c r="W10" s="19" t="n">
        <v>0.746249017293037</v>
      </c>
      <c r="X10" s="19" t="n">
        <v>0.663312108875291</v>
      </c>
      <c r="Y10" s="19" t="n">
        <v>0.728085219225351</v>
      </c>
      <c r="Z10" s="19" t="n">
        <v>0.817323444265266</v>
      </c>
      <c r="AA10" s="19" t="n">
        <v>0.792496268851695</v>
      </c>
      <c r="AB10" s="19" t="n">
        <v>0.815079866446882</v>
      </c>
      <c r="AC10" s="19" t="n">
        <v>0.830843939615149</v>
      </c>
      <c r="AD10" s="19" t="n">
        <v>0.811429254927323</v>
      </c>
      <c r="AE10" s="19"/>
      <c r="AF10" s="19" t="n">
        <v>0.794087669742364</v>
      </c>
      <c r="AG10" s="19" t="n">
        <v>0.798025291385685</v>
      </c>
      <c r="AH10" s="19" t="n">
        <v>0.720341628956984</v>
      </c>
      <c r="AI10" s="19"/>
      <c r="AJ10" s="19" t="n">
        <v>0.797479873300037</v>
      </c>
      <c r="AK10" s="19" t="n">
        <v>0.733641118003642</v>
      </c>
      <c r="AL10" s="19" t="n">
        <v>0.785913603229908</v>
      </c>
      <c r="AM10" s="19" t="n">
        <v>0.807862022951163</v>
      </c>
      <c r="AN10" s="19" t="n">
        <v>0.77126385244315</v>
      </c>
      <c r="AO10" s="19"/>
      <c r="AP10" s="19" t="n">
        <v>0.80821189238388</v>
      </c>
      <c r="AQ10" s="19" t="n">
        <v>0.76017338779407</v>
      </c>
      <c r="AR10" s="19" t="n">
        <v>0.710614279339058</v>
      </c>
      <c r="AS10" s="19" t="n">
        <v>0.777756838624609</v>
      </c>
      <c r="AT10" s="19" t="n">
        <v>0.65201205200373</v>
      </c>
      <c r="AU10" s="19"/>
      <c r="AV10" s="19" t="n">
        <v>0.736591259421961</v>
      </c>
      <c r="AW10" s="19" t="n">
        <v>0.830926239756141</v>
      </c>
      <c r="AX10" s="19" t="n">
        <v>0.770113214469187</v>
      </c>
      <c r="AY10" s="19" t="n">
        <v>0.78429384662348</v>
      </c>
      <c r="AZ10" s="19" t="n">
        <v>0.598177372360955</v>
      </c>
      <c r="BA10" s="19" t="n">
        <v>0.816460761990308</v>
      </c>
      <c r="BB10" s="19"/>
      <c r="BC10" s="19" t="n">
        <v>0.809636554259992</v>
      </c>
      <c r="BD10" s="19" t="n">
        <v>0.763283416319563</v>
      </c>
      <c r="BE10" s="19" t="n">
        <v>0.769351796563701</v>
      </c>
      <c r="BF10" s="19" t="n">
        <v>0.700880219300819</v>
      </c>
      <c r="BG10" s="19" t="n">
        <v>0.481059906626338</v>
      </c>
    </row>
    <row r="11">
      <c r="B11" s="20" t="s">
        <v>810</v>
      </c>
      <c r="C11" s="19" t="n">
        <v>0.071261444254404</v>
      </c>
      <c r="D11" s="19" t="n">
        <v>0.092064879947262</v>
      </c>
      <c r="E11" s="19" t="n">
        <v>0.0520908593180399</v>
      </c>
      <c r="F11" s="19"/>
      <c r="G11" s="19" t="n">
        <v>0.1483708826019</v>
      </c>
      <c r="H11" s="19" t="n">
        <v>0.0469222438221553</v>
      </c>
      <c r="I11" s="19" t="n">
        <v>0.0722292131819694</v>
      </c>
      <c r="J11" s="19" t="n">
        <v>0.0413158321038044</v>
      </c>
      <c r="K11" s="19" t="n">
        <v>0.0971750579857041</v>
      </c>
      <c r="L11" s="19" t="n">
        <v>0.0446252770210371</v>
      </c>
      <c r="M11" s="19"/>
      <c r="N11" s="19" t="n">
        <v>0.0803892911791882</v>
      </c>
      <c r="O11" s="19" t="n">
        <v>0.095665904571354</v>
      </c>
      <c r="P11" s="19" t="n">
        <v>0.0364858460884585</v>
      </c>
      <c r="Q11" s="19" t="n">
        <v>0.0655535389762804</v>
      </c>
      <c r="R11" s="19"/>
      <c r="S11" s="19" t="n">
        <v>0.0669075557522287</v>
      </c>
      <c r="T11" s="19" t="n">
        <v>0.0952023404606597</v>
      </c>
      <c r="U11" s="19" t="n">
        <v>0.072796618007492</v>
      </c>
      <c r="V11" s="19" t="n">
        <v>0.0980531280065174</v>
      </c>
      <c r="W11" s="19" t="n">
        <v>0.0249483227443662</v>
      </c>
      <c r="X11" s="19" t="n">
        <v>0.0583686174752225</v>
      </c>
      <c r="Y11" s="19" t="n">
        <v>0.0736300222929451</v>
      </c>
      <c r="Z11" s="19" t="n">
        <v>0.0861782324004409</v>
      </c>
      <c r="AA11" s="19" t="n">
        <v>0.0794042081448673</v>
      </c>
      <c r="AB11" s="19" t="n">
        <v>0.0628267564873306</v>
      </c>
      <c r="AC11" s="19" t="n">
        <v>0.0251619107962498</v>
      </c>
      <c r="AD11" s="19" t="n">
        <v>0.0981126429131803</v>
      </c>
      <c r="AE11" s="19"/>
      <c r="AF11" s="19" t="n">
        <v>0.0578108526117964</v>
      </c>
      <c r="AG11" s="19" t="n">
        <v>0.0562149778852123</v>
      </c>
      <c r="AH11" s="19" t="n">
        <v>0.100763982804801</v>
      </c>
      <c r="AI11" s="19"/>
      <c r="AJ11" s="19" t="n">
        <v>0.0664238508928507</v>
      </c>
      <c r="AK11" s="19" t="n">
        <v>0.0511981476825742</v>
      </c>
      <c r="AL11" s="19" t="n">
        <v>0.126702014146902</v>
      </c>
      <c r="AM11" s="19" t="n">
        <v>0.0558258666482955</v>
      </c>
      <c r="AN11" s="19" t="n">
        <v>0.0800201548043986</v>
      </c>
      <c r="AO11" s="19"/>
      <c r="AP11" s="19" t="n">
        <v>0.0662250286991151</v>
      </c>
      <c r="AQ11" s="19" t="n">
        <v>0.0616017496484139</v>
      </c>
      <c r="AR11" s="19" t="n">
        <v>0.0849975152878305</v>
      </c>
      <c r="AS11" s="19" t="n">
        <v>0.0879922422343479</v>
      </c>
      <c r="AT11" s="19" t="n">
        <v>0.0407156092657044</v>
      </c>
      <c r="AU11" s="19"/>
      <c r="AV11" s="19" t="n">
        <v>0.0674239948949991</v>
      </c>
      <c r="AW11" s="19" t="n">
        <v>0.0733716860668117</v>
      </c>
      <c r="AX11" s="19" t="n">
        <v>0.0593012204987262</v>
      </c>
      <c r="AY11" s="19" t="n">
        <v>0.0741391526045776</v>
      </c>
      <c r="AZ11" s="19" t="n">
        <v>0.112896633741075</v>
      </c>
      <c r="BA11" s="19" t="n">
        <v>0.016244819270193</v>
      </c>
      <c r="BB11" s="19"/>
      <c r="BC11" s="19" t="n">
        <v>0.065204109261327</v>
      </c>
      <c r="BD11" s="19" t="n">
        <v>0.107814211181018</v>
      </c>
      <c r="BE11" s="19" t="n">
        <v>0.0372401649792947</v>
      </c>
      <c r="BF11" s="19" t="n">
        <v>0.0891538260561414</v>
      </c>
      <c r="BG11" s="19" t="n">
        <v>0.215541660160761</v>
      </c>
    </row>
    <row r="12">
      <c r="B12" s="20" t="s">
        <v>122</v>
      </c>
      <c r="C12" s="19" t="n">
        <v>0.0281727074324545</v>
      </c>
      <c r="D12" s="19" t="n">
        <v>0.0192743875132766</v>
      </c>
      <c r="E12" s="19" t="n">
        <v>0.0368321614356031</v>
      </c>
      <c r="F12" s="19"/>
      <c r="G12" s="19" t="n">
        <v>0.0096335877277926</v>
      </c>
      <c r="H12" s="19" t="n">
        <v>0.0223581801996016</v>
      </c>
      <c r="I12" s="19" t="n">
        <v>0.0218830540429097</v>
      </c>
      <c r="J12" s="19" t="n">
        <v>0.0346521723020448</v>
      </c>
      <c r="K12" s="19" t="n">
        <v>0.0224026283961403</v>
      </c>
      <c r="L12" s="19" t="n">
        <v>0.0477578396711036</v>
      </c>
      <c r="M12" s="19"/>
      <c r="N12" s="19" t="n">
        <v>0.0155152401862954</v>
      </c>
      <c r="O12" s="19" t="n">
        <v>0.0108689020405526</v>
      </c>
      <c r="P12" s="19" t="n">
        <v>0.0308073884363748</v>
      </c>
      <c r="Q12" s="19" t="n">
        <v>0.0584553910744271</v>
      </c>
      <c r="R12" s="19"/>
      <c r="S12" s="19" t="n">
        <v>0.0340118290046075</v>
      </c>
      <c r="T12" s="19" t="n">
        <v>0.0234380112546026</v>
      </c>
      <c r="U12" s="19" t="n">
        <v>0</v>
      </c>
      <c r="V12" s="19" t="n">
        <v>0.089312305365334</v>
      </c>
      <c r="W12" s="19" t="n">
        <v>0.0197796465100736</v>
      </c>
      <c r="X12" s="19" t="n">
        <v>0</v>
      </c>
      <c r="Y12" s="19" t="n">
        <v>0.0181633697686593</v>
      </c>
      <c r="Z12" s="19" t="n">
        <v>0.0631622988482114</v>
      </c>
      <c r="AA12" s="19" t="n">
        <v>0.0232149944074793</v>
      </c>
      <c r="AB12" s="19" t="n">
        <v>0.0290841770210373</v>
      </c>
      <c r="AC12" s="19" t="n">
        <v>0.025238054275807</v>
      </c>
      <c r="AD12" s="19" t="n">
        <v>0</v>
      </c>
      <c r="AE12" s="19"/>
      <c r="AF12" s="19" t="n">
        <v>0.0387316852073141</v>
      </c>
      <c r="AG12" s="19" t="n">
        <v>0.027217332784119</v>
      </c>
      <c r="AH12" s="19" t="n">
        <v>0.0294295218474073</v>
      </c>
      <c r="AI12" s="19"/>
      <c r="AJ12" s="19" t="n">
        <v>0.0407890988662742</v>
      </c>
      <c r="AK12" s="19" t="n">
        <v>0.0169820500179244</v>
      </c>
      <c r="AL12" s="19" t="n">
        <v>0</v>
      </c>
      <c r="AM12" s="19" t="n">
        <v>0</v>
      </c>
      <c r="AN12" s="19" t="n">
        <v>0.0551930581617507</v>
      </c>
      <c r="AO12" s="19"/>
      <c r="AP12" s="19" t="n">
        <v>0.0510309981379259</v>
      </c>
      <c r="AQ12" s="19" t="n">
        <v>0.0125307105109244</v>
      </c>
      <c r="AR12" s="19" t="n">
        <v>0.0326476105456353</v>
      </c>
      <c r="AS12" s="19" t="n">
        <v>0.0124637227661388</v>
      </c>
      <c r="AT12" s="19" t="n">
        <v>0.048320151135736</v>
      </c>
      <c r="AU12" s="19"/>
      <c r="AV12" s="19" t="n">
        <v>0.0147944409717307</v>
      </c>
      <c r="AW12" s="19" t="n">
        <v>0.024997999106948</v>
      </c>
      <c r="AX12" s="19" t="n">
        <v>0.0476114637274329</v>
      </c>
      <c r="AY12" s="19" t="n">
        <v>0.0276263078938844</v>
      </c>
      <c r="AZ12" s="19" t="n">
        <v>0.0387644613454362</v>
      </c>
      <c r="BA12" s="19" t="n">
        <v>0.0438944544553661</v>
      </c>
      <c r="BB12" s="19"/>
      <c r="BC12" s="19" t="n">
        <v>0.0191298063594192</v>
      </c>
      <c r="BD12" s="19" t="n">
        <v>0.00502708041191903</v>
      </c>
      <c r="BE12" s="19" t="n">
        <v>0.0375887694377585</v>
      </c>
      <c r="BF12" s="19" t="n">
        <v>0</v>
      </c>
      <c r="BG12" s="19" t="n">
        <v>0.165979613707468</v>
      </c>
    </row>
    <row r="13">
      <c r="B13" s="20" t="s">
        <v>100</v>
      </c>
      <c r="C13" s="21" t="n">
        <v>0.0330125987028102</v>
      </c>
      <c r="D13" s="21" t="n">
        <v>0.0295135485886672</v>
      </c>
      <c r="E13" s="21" t="n">
        <v>0.0365895791145958</v>
      </c>
      <c r="F13" s="21"/>
      <c r="G13" s="21" t="n">
        <v>0.0246766449113806</v>
      </c>
      <c r="H13" s="21" t="n">
        <v>0.0502302085475406</v>
      </c>
      <c r="I13" s="21" t="n">
        <v>0.00801623220904527</v>
      </c>
      <c r="J13" s="21" t="n">
        <v>0.0226806237451357</v>
      </c>
      <c r="K13" s="21" t="n">
        <v>0.0697465062874716</v>
      </c>
      <c r="L13" s="21" t="n">
        <v>0.0351281564568851</v>
      </c>
      <c r="M13" s="21"/>
      <c r="N13" s="21" t="n">
        <v>0.0149156266820605</v>
      </c>
      <c r="O13" s="21" t="n">
        <v>0.0167797404487874</v>
      </c>
      <c r="P13" s="21" t="n">
        <v>0.0636889153708876</v>
      </c>
      <c r="Q13" s="21" t="n">
        <v>0.0431195406519591</v>
      </c>
      <c r="R13" s="21"/>
      <c r="S13" s="21" t="n">
        <v>0.0176251052753841</v>
      </c>
      <c r="T13" s="21" t="n">
        <v>0.0117820191368853</v>
      </c>
      <c r="U13" s="21" t="n">
        <v>0.0361959066793099</v>
      </c>
      <c r="V13" s="21" t="n">
        <v>0.0347251746022496</v>
      </c>
      <c r="W13" s="21" t="n">
        <v>0.0366482743336474</v>
      </c>
      <c r="X13" s="21" t="n">
        <v>0.0678722405338938</v>
      </c>
      <c r="Y13" s="21" t="n">
        <v>0.0158139228327021</v>
      </c>
      <c r="Z13" s="21" t="n">
        <v>0.0333360244860814</v>
      </c>
      <c r="AA13" s="21" t="n">
        <v>0.0209575562503152</v>
      </c>
      <c r="AB13" s="21" t="n">
        <v>0.0623034047303325</v>
      </c>
      <c r="AC13" s="21" t="n">
        <v>0.0322930823501866</v>
      </c>
      <c r="AD13" s="21" t="n">
        <v>0.0904581021594967</v>
      </c>
      <c r="AE13" s="21"/>
      <c r="AF13" s="21" t="n">
        <v>0.029975749360498</v>
      </c>
      <c r="AG13" s="21" t="n">
        <v>0.0315907546973676</v>
      </c>
      <c r="AH13" s="21" t="n">
        <v>0.0641415417905924</v>
      </c>
      <c r="AI13" s="21"/>
      <c r="AJ13" s="21" t="n">
        <v>0.0162621112891146</v>
      </c>
      <c r="AK13" s="21" t="n">
        <v>0.037245954532191</v>
      </c>
      <c r="AL13" s="21" t="n">
        <v>0.0178275576863379</v>
      </c>
      <c r="AM13" s="21" t="n">
        <v>0.0673416964810766</v>
      </c>
      <c r="AN13" s="21" t="n">
        <v>0.0412891408104977</v>
      </c>
      <c r="AO13" s="21"/>
      <c r="AP13" s="21" t="n">
        <v>0.0315903046512808</v>
      </c>
      <c r="AQ13" s="21" t="n">
        <v>0.0216937439273068</v>
      </c>
      <c r="AR13" s="21" t="n">
        <v>0.015608156422838</v>
      </c>
      <c r="AS13" s="21" t="n">
        <v>0.0102057008051825</v>
      </c>
      <c r="AT13" s="21" t="n">
        <v>0.112488835749458</v>
      </c>
      <c r="AU13" s="21"/>
      <c r="AV13" s="21" t="n">
        <v>0.014661181987777</v>
      </c>
      <c r="AW13" s="21" t="n">
        <v>0.0298296153951375</v>
      </c>
      <c r="AX13" s="21" t="n">
        <v>0.0142307105484166</v>
      </c>
      <c r="AY13" s="21" t="n">
        <v>0.0167648787312191</v>
      </c>
      <c r="AZ13" s="21" t="n">
        <v>0.090243284069077</v>
      </c>
      <c r="BA13" s="21" t="n">
        <v>0.0640346865295178</v>
      </c>
      <c r="BB13" s="21"/>
      <c r="BC13" s="21" t="n">
        <v>0.0229108110125993</v>
      </c>
      <c r="BD13" s="21" t="n">
        <v>0.027667317651588</v>
      </c>
      <c r="BE13" s="21" t="n">
        <v>0.0436108895426552</v>
      </c>
      <c r="BF13" s="21" t="n">
        <v>0.0222634237579768</v>
      </c>
      <c r="BG13" s="21" t="n">
        <v>0</v>
      </c>
    </row>
    <row r="14">
      <c r="B14" s="18" t="s">
        <v>724</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330</v>
      </c>
    </row>
    <row r="6" ht="50" customHeight="1">
      <c r="B6" s="22" t="s">
        <v>15</v>
      </c>
      <c r="C6" s="22" t="s">
        <v>811</v>
      </c>
      <c r="D6" s="22" t="s">
        <v>812</v>
      </c>
      <c r="E6" s="22" t="s">
        <v>813</v>
      </c>
      <c r="F6" s="22" t="s">
        <v>814</v>
      </c>
    </row>
    <row r="7">
      <c r="B7" s="20" t="s">
        <v>323</v>
      </c>
      <c r="C7" s="19" t="n">
        <v>0.478334229538415</v>
      </c>
      <c r="D7" s="19" t="n">
        <v>0.216784229513499</v>
      </c>
      <c r="E7" s="19" t="n">
        <v>0.135839020161356</v>
      </c>
      <c r="F7" s="19" t="n">
        <v>0.15323125019446</v>
      </c>
    </row>
    <row r="8">
      <c r="B8" s="20" t="s">
        <v>324</v>
      </c>
      <c r="C8" s="19" t="n">
        <v>0.357521794345065</v>
      </c>
      <c r="D8" s="19" t="n">
        <v>0.425809964656151</v>
      </c>
      <c r="E8" s="19" t="n">
        <v>0.411779449321414</v>
      </c>
      <c r="F8" s="19" t="n">
        <v>0.350121727762788</v>
      </c>
    </row>
    <row r="9">
      <c r="B9" s="20" t="s">
        <v>325</v>
      </c>
      <c r="C9" s="19" t="n">
        <v>0.10714811770156</v>
      </c>
      <c r="D9" s="19" t="n">
        <v>0.206270054982593</v>
      </c>
      <c r="E9" s="19" t="n">
        <v>0.300437619153991</v>
      </c>
      <c r="F9" s="19" t="n">
        <v>0.253996532499847</v>
      </c>
    </row>
    <row r="10">
      <c r="B10" s="20" t="s">
        <v>326</v>
      </c>
      <c r="C10" s="19" t="n">
        <v>0.0197753869361044</v>
      </c>
      <c r="D10" s="19" t="n">
        <v>0.0736112998596661</v>
      </c>
      <c r="E10" s="19" t="n">
        <v>0.0787308227352523</v>
      </c>
      <c r="F10" s="19" t="n">
        <v>0.155282080874095</v>
      </c>
    </row>
    <row r="11">
      <c r="B11" s="20" t="s">
        <v>327</v>
      </c>
      <c r="C11" s="19" t="n">
        <v>0.00878986697994637</v>
      </c>
      <c r="D11" s="19" t="n">
        <v>0.0215721776824886</v>
      </c>
      <c r="E11" s="19" t="n">
        <v>0.0365375285019078</v>
      </c>
      <c r="F11" s="19" t="n">
        <v>0.0545359515232645</v>
      </c>
    </row>
    <row r="12">
      <c r="B12" s="20" t="s">
        <v>815</v>
      </c>
      <c r="C12" s="19" t="n">
        <v>0.0284306044989089</v>
      </c>
      <c r="D12" s="19" t="n">
        <v>0.0559522733056022</v>
      </c>
      <c r="E12" s="19" t="n">
        <v>0.0366755601260791</v>
      </c>
      <c r="F12" s="19" t="n">
        <v>0.0328324571455452</v>
      </c>
    </row>
    <row r="13">
      <c r="B13" s="25" t="s">
        <v>328</v>
      </c>
      <c r="C13" s="23" t="n">
        <v>0.83585602388348</v>
      </c>
      <c r="D13" s="23" t="n">
        <v>0.64259419416965</v>
      </c>
      <c r="E13" s="23" t="n">
        <v>0.54761846948277</v>
      </c>
      <c r="F13" s="23" t="n">
        <v>0.503352977957248</v>
      </c>
    </row>
    <row r="14">
      <c r="B14" s="25" t="s">
        <v>329</v>
      </c>
      <c r="C14" s="23" t="n">
        <v>0.0285652539160507</v>
      </c>
      <c r="D14" s="23" t="n">
        <v>0.0951834775421547</v>
      </c>
      <c r="E14" s="23" t="n">
        <v>0.11526835123716</v>
      </c>
      <c r="F14" s="23" t="n">
        <v>0.20981803239736</v>
      </c>
    </row>
    <row r="15">
      <c r="B15" s="25" t="s">
        <v>141</v>
      </c>
      <c r="C15" s="24" t="n">
        <v>0.80729076996743</v>
      </c>
      <c r="D15" s="24" t="n">
        <v>0.547410716627495</v>
      </c>
      <c r="E15" s="24" t="n">
        <v>0.43235011824561</v>
      </c>
      <c r="F15" s="24" t="n">
        <v>0.293534945559888</v>
      </c>
    </row>
    <row r="16">
      <c r="B16" s="18" t="s">
        <v>724</v>
      </c>
      <c r="C16" s="18"/>
      <c r="D16" s="18"/>
      <c r="E16" s="18"/>
      <c r="F16" s="18"/>
    </row>
    <row r="17">
      <c r="B17" t="s">
        <v>80</v>
      </c>
    </row>
    <row r="18">
      <c r="B18" t="s">
        <v>81</v>
      </c>
    </row>
    <row r="22">
      <c r="B22"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323</v>
      </c>
      <c r="C9" s="19" t="n">
        <v>0.135839020161356</v>
      </c>
      <c r="D9" s="19" t="n">
        <v>0.11711047943552</v>
      </c>
      <c r="E9" s="19" t="n">
        <v>0.149325616405752</v>
      </c>
      <c r="F9" s="19"/>
      <c r="G9" s="19" t="n">
        <v>0.164216410069286</v>
      </c>
      <c r="H9" s="19" t="n">
        <v>0.166937148712675</v>
      </c>
      <c r="I9" s="19" t="n">
        <v>0.191894355177139</v>
      </c>
      <c r="J9" s="19" t="n">
        <v>0.125398161985728</v>
      </c>
      <c r="K9" s="19" t="n">
        <v>0.0704041873950536</v>
      </c>
      <c r="L9" s="19" t="n">
        <v>0.096766057349421</v>
      </c>
      <c r="M9" s="19"/>
      <c r="N9" s="19" t="n">
        <v>0.165587064664852</v>
      </c>
      <c r="O9" s="19" t="n">
        <v>0.142113731650404</v>
      </c>
      <c r="P9" s="19" t="n">
        <v>0.0971372705703651</v>
      </c>
      <c r="Q9" s="19" t="n">
        <v>0.13280225470274</v>
      </c>
      <c r="R9" s="19"/>
      <c r="S9" s="19" t="n">
        <v>0.150592685347783</v>
      </c>
      <c r="T9" s="19" t="n">
        <v>0.112149293993003</v>
      </c>
      <c r="U9" s="19" t="n">
        <v>0.120334125950846</v>
      </c>
      <c r="V9" s="19" t="n">
        <v>0.147802533065423</v>
      </c>
      <c r="W9" s="19" t="n">
        <v>0.183789000995553</v>
      </c>
      <c r="X9" s="19" t="n">
        <v>0.154989519884641</v>
      </c>
      <c r="Y9" s="19" t="n">
        <v>0.118775160268974</v>
      </c>
      <c r="Z9" s="19" t="n">
        <v>0.0782162470652341</v>
      </c>
      <c r="AA9" s="19" t="n">
        <v>0.142720780604248</v>
      </c>
      <c r="AB9" s="19" t="n">
        <v>0.111130592040805</v>
      </c>
      <c r="AC9" s="19" t="n">
        <v>0.131349079274319</v>
      </c>
      <c r="AD9" s="19" t="n">
        <v>0.161764517822725</v>
      </c>
      <c r="AE9" s="19"/>
      <c r="AF9" s="19" t="n">
        <v>0.100150959740221</v>
      </c>
      <c r="AG9" s="19" t="n">
        <v>0.175229840263773</v>
      </c>
      <c r="AH9" s="19" t="n">
        <v>0.0805429224270251</v>
      </c>
      <c r="AI9" s="19"/>
      <c r="AJ9" s="19" t="n">
        <v>0.113489765079507</v>
      </c>
      <c r="AK9" s="19" t="n">
        <v>0.193060626379857</v>
      </c>
      <c r="AL9" s="19" t="n">
        <v>0.134657293132576</v>
      </c>
      <c r="AM9" s="19" t="n">
        <v>0.0526848742083353</v>
      </c>
      <c r="AN9" s="19" t="n">
        <v>0.0686979207798429</v>
      </c>
      <c r="AO9" s="19"/>
      <c r="AP9" s="19" t="n">
        <v>0.128880059847722</v>
      </c>
      <c r="AQ9" s="19" t="n">
        <v>0.173662311449222</v>
      </c>
      <c r="AR9" s="19" t="n">
        <v>0.111874999554765</v>
      </c>
      <c r="AS9" s="19" t="n">
        <v>0.112646527692947</v>
      </c>
      <c r="AT9" s="19" t="n">
        <v>0.156012165850663</v>
      </c>
      <c r="AU9" s="19"/>
      <c r="AV9" s="19" t="n">
        <v>0.194533177686005</v>
      </c>
      <c r="AW9" s="19" t="n">
        <v>0.145292831021571</v>
      </c>
      <c r="AX9" s="19" t="n">
        <v>0.102001843980663</v>
      </c>
      <c r="AY9" s="19" t="n">
        <v>0.0904864945777476</v>
      </c>
      <c r="AZ9" s="19" t="n">
        <v>0.149237361571783</v>
      </c>
      <c r="BA9" s="19" t="n">
        <v>0.0912485457364695</v>
      </c>
      <c r="BB9" s="19"/>
      <c r="BC9" s="19" t="n">
        <v>0.101675593940893</v>
      </c>
      <c r="BD9" s="19" t="n">
        <v>0.150823405292863</v>
      </c>
      <c r="BE9" s="19" t="n">
        <v>0.161636801567509</v>
      </c>
      <c r="BF9" s="19" t="n">
        <v>0.20650084009461</v>
      </c>
      <c r="BG9" s="19" t="n">
        <v>0.14834973116097</v>
      </c>
    </row>
    <row r="10">
      <c r="B10" s="20" t="s">
        <v>324</v>
      </c>
      <c r="C10" s="19" t="n">
        <v>0.411779449321414</v>
      </c>
      <c r="D10" s="19" t="n">
        <v>0.403816574108183</v>
      </c>
      <c r="E10" s="19" t="n">
        <v>0.422557383678948</v>
      </c>
      <c r="F10" s="19"/>
      <c r="G10" s="19" t="n">
        <v>0.424822603708892</v>
      </c>
      <c r="H10" s="19" t="n">
        <v>0.49674204811749</v>
      </c>
      <c r="I10" s="19" t="n">
        <v>0.431178323216066</v>
      </c>
      <c r="J10" s="19" t="n">
        <v>0.410547056758027</v>
      </c>
      <c r="K10" s="19" t="n">
        <v>0.321547663635497</v>
      </c>
      <c r="L10" s="19" t="n">
        <v>0.381458343708137</v>
      </c>
      <c r="M10" s="19"/>
      <c r="N10" s="19" t="n">
        <v>0.420780892285063</v>
      </c>
      <c r="O10" s="19" t="n">
        <v>0.421840865513896</v>
      </c>
      <c r="P10" s="19" t="n">
        <v>0.383754066245221</v>
      </c>
      <c r="Q10" s="19" t="n">
        <v>0.412410799659216</v>
      </c>
      <c r="R10" s="19"/>
      <c r="S10" s="19" t="n">
        <v>0.427321268779449</v>
      </c>
      <c r="T10" s="19" t="n">
        <v>0.395307312556497</v>
      </c>
      <c r="U10" s="19" t="n">
        <v>0.399367673140077</v>
      </c>
      <c r="V10" s="19" t="n">
        <v>0.345780384914946</v>
      </c>
      <c r="W10" s="19" t="n">
        <v>0.505395549139559</v>
      </c>
      <c r="X10" s="19" t="n">
        <v>0.438300445687326</v>
      </c>
      <c r="Y10" s="19" t="n">
        <v>0.400108949788446</v>
      </c>
      <c r="Z10" s="19" t="n">
        <v>0.487079686094631</v>
      </c>
      <c r="AA10" s="19" t="n">
        <v>0.404083174125999</v>
      </c>
      <c r="AB10" s="19" t="n">
        <v>0.457045185725396</v>
      </c>
      <c r="AC10" s="19" t="n">
        <v>0.250459756218559</v>
      </c>
      <c r="AD10" s="19" t="n">
        <v>0.40727282437916</v>
      </c>
      <c r="AE10" s="19"/>
      <c r="AF10" s="19" t="n">
        <v>0.363984657229727</v>
      </c>
      <c r="AG10" s="19" t="n">
        <v>0.430414503746728</v>
      </c>
      <c r="AH10" s="19" t="n">
        <v>0.422673069074799</v>
      </c>
      <c r="AI10" s="19"/>
      <c r="AJ10" s="19" t="n">
        <v>0.344636519511377</v>
      </c>
      <c r="AK10" s="19" t="n">
        <v>0.459262914572022</v>
      </c>
      <c r="AL10" s="19" t="n">
        <v>0.467915408813576</v>
      </c>
      <c r="AM10" s="19" t="n">
        <v>0.494923282692831</v>
      </c>
      <c r="AN10" s="19" t="n">
        <v>0.453526622020104</v>
      </c>
      <c r="AO10" s="19"/>
      <c r="AP10" s="19" t="n">
        <v>0.335787032302211</v>
      </c>
      <c r="AQ10" s="19" t="n">
        <v>0.47637443436574</v>
      </c>
      <c r="AR10" s="19" t="n">
        <v>0.458677954235197</v>
      </c>
      <c r="AS10" s="19" t="n">
        <v>0.346016988899391</v>
      </c>
      <c r="AT10" s="19" t="n">
        <v>0.501541605124529</v>
      </c>
      <c r="AU10" s="19"/>
      <c r="AV10" s="19" t="n">
        <v>0.498610448509849</v>
      </c>
      <c r="AW10" s="19" t="n">
        <v>0.336306056618981</v>
      </c>
      <c r="AX10" s="19" t="n">
        <v>0.470806989874837</v>
      </c>
      <c r="AY10" s="19" t="n">
        <v>0.348097082565773</v>
      </c>
      <c r="AZ10" s="19" t="n">
        <v>0.502653969239867</v>
      </c>
      <c r="BA10" s="19" t="n">
        <v>0.393750578162968</v>
      </c>
      <c r="BB10" s="19"/>
      <c r="BC10" s="19" t="n">
        <v>0.49489071063508</v>
      </c>
      <c r="BD10" s="19" t="n">
        <v>0.308307209328162</v>
      </c>
      <c r="BE10" s="19" t="n">
        <v>0.388286745083055</v>
      </c>
      <c r="BF10" s="19" t="n">
        <v>0.484984909134415</v>
      </c>
      <c r="BG10" s="19" t="n">
        <v>0.381097363177287</v>
      </c>
    </row>
    <row r="11">
      <c r="B11" s="20" t="s">
        <v>325</v>
      </c>
      <c r="C11" s="19" t="n">
        <v>0.300437619153991</v>
      </c>
      <c r="D11" s="19" t="n">
        <v>0.321800051155052</v>
      </c>
      <c r="E11" s="19" t="n">
        <v>0.280036327389742</v>
      </c>
      <c r="F11" s="19"/>
      <c r="G11" s="19" t="n">
        <v>0.297996677982936</v>
      </c>
      <c r="H11" s="19" t="n">
        <v>0.211579757753596</v>
      </c>
      <c r="I11" s="19" t="n">
        <v>0.210142858226549</v>
      </c>
      <c r="J11" s="19" t="n">
        <v>0.317341614556321</v>
      </c>
      <c r="K11" s="19" t="n">
        <v>0.371115151970082</v>
      </c>
      <c r="L11" s="19" t="n">
        <v>0.379106724746244</v>
      </c>
      <c r="M11" s="19"/>
      <c r="N11" s="19" t="n">
        <v>0.279414991534995</v>
      </c>
      <c r="O11" s="19" t="n">
        <v>0.295938789703229</v>
      </c>
      <c r="P11" s="19" t="n">
        <v>0.373260543301587</v>
      </c>
      <c r="Q11" s="19" t="n">
        <v>0.26500244372933</v>
      </c>
      <c r="R11" s="19"/>
      <c r="S11" s="19" t="n">
        <v>0.31946369062632</v>
      </c>
      <c r="T11" s="19" t="n">
        <v>0.299965471354499</v>
      </c>
      <c r="U11" s="19" t="n">
        <v>0.340794049047164</v>
      </c>
      <c r="V11" s="19" t="n">
        <v>0.308852428857443</v>
      </c>
      <c r="W11" s="19" t="n">
        <v>0.233373332862672</v>
      </c>
      <c r="X11" s="19" t="n">
        <v>0.196617862874995</v>
      </c>
      <c r="Y11" s="19" t="n">
        <v>0.272259154535211</v>
      </c>
      <c r="Z11" s="19" t="n">
        <v>0.224518804410014</v>
      </c>
      <c r="AA11" s="19" t="n">
        <v>0.358649926540601</v>
      </c>
      <c r="AB11" s="19" t="n">
        <v>0.263883759731689</v>
      </c>
      <c r="AC11" s="19" t="n">
        <v>0.533625271068065</v>
      </c>
      <c r="AD11" s="19" t="n">
        <v>0.239666875670408</v>
      </c>
      <c r="AE11" s="19"/>
      <c r="AF11" s="19" t="n">
        <v>0.349876361523394</v>
      </c>
      <c r="AG11" s="19" t="n">
        <v>0.275210217978792</v>
      </c>
      <c r="AH11" s="19" t="n">
        <v>0.315691292012618</v>
      </c>
      <c r="AI11" s="19"/>
      <c r="AJ11" s="19" t="n">
        <v>0.374944567405732</v>
      </c>
      <c r="AK11" s="19" t="n">
        <v>0.25002740372648</v>
      </c>
      <c r="AL11" s="19" t="n">
        <v>0.213588162218697</v>
      </c>
      <c r="AM11" s="19" t="n">
        <v>0.192383173469368</v>
      </c>
      <c r="AN11" s="19" t="n">
        <v>0.271204788935043</v>
      </c>
      <c r="AO11" s="19"/>
      <c r="AP11" s="19" t="n">
        <v>0.36151797952609</v>
      </c>
      <c r="AQ11" s="19" t="n">
        <v>0.24713516523212</v>
      </c>
      <c r="AR11" s="19" t="n">
        <v>0.332926964635305</v>
      </c>
      <c r="AS11" s="19" t="n">
        <v>0.355125961810868</v>
      </c>
      <c r="AT11" s="19" t="n">
        <v>0.157369419731499</v>
      </c>
      <c r="AU11" s="19"/>
      <c r="AV11" s="19" t="n">
        <v>0.221862519565298</v>
      </c>
      <c r="AW11" s="19" t="n">
        <v>0.329244037272241</v>
      </c>
      <c r="AX11" s="19" t="n">
        <v>0.352473447398306</v>
      </c>
      <c r="AY11" s="19" t="n">
        <v>0.381473652974974</v>
      </c>
      <c r="AZ11" s="19" t="n">
        <v>0.15010704768817</v>
      </c>
      <c r="BA11" s="19" t="n">
        <v>0.315961150620316</v>
      </c>
      <c r="BB11" s="19"/>
      <c r="BC11" s="19" t="n">
        <v>0.281816870361309</v>
      </c>
      <c r="BD11" s="19" t="n">
        <v>0.363759979133408</v>
      </c>
      <c r="BE11" s="19" t="n">
        <v>0.322640522822314</v>
      </c>
      <c r="BF11" s="19" t="n">
        <v>0.206567097186175</v>
      </c>
      <c r="BG11" s="19" t="n">
        <v>0.0914599817323169</v>
      </c>
    </row>
    <row r="12">
      <c r="B12" s="20" t="s">
        <v>326</v>
      </c>
      <c r="C12" s="19" t="n">
        <v>0.0787308227352523</v>
      </c>
      <c r="D12" s="19" t="n">
        <v>0.0774754666506897</v>
      </c>
      <c r="E12" s="19" t="n">
        <v>0.0805382053056844</v>
      </c>
      <c r="F12" s="19"/>
      <c r="G12" s="19" t="n">
        <v>0.0643581665174111</v>
      </c>
      <c r="H12" s="19" t="n">
        <v>0.0567831412569808</v>
      </c>
      <c r="I12" s="19" t="n">
        <v>0.0788351879453854</v>
      </c>
      <c r="J12" s="19" t="n">
        <v>0.0672982198175663</v>
      </c>
      <c r="K12" s="19" t="n">
        <v>0.137014516025616</v>
      </c>
      <c r="L12" s="19" t="n">
        <v>0.0808628248289315</v>
      </c>
      <c r="M12" s="19"/>
      <c r="N12" s="19" t="n">
        <v>0.0819395122336872</v>
      </c>
      <c r="O12" s="19" t="n">
        <v>0.0851049743349029</v>
      </c>
      <c r="P12" s="19" t="n">
        <v>0.0703558056839049</v>
      </c>
      <c r="Q12" s="19" t="n">
        <v>0.0761143554985792</v>
      </c>
      <c r="R12" s="19"/>
      <c r="S12" s="19" t="n">
        <v>0.0607878219120309</v>
      </c>
      <c r="T12" s="19" t="n">
        <v>0.084301182676954</v>
      </c>
      <c r="U12" s="19" t="n">
        <v>0.0664011485307107</v>
      </c>
      <c r="V12" s="19" t="n">
        <v>0.158322904011584</v>
      </c>
      <c r="W12" s="19" t="n">
        <v>0.0197796465100736</v>
      </c>
      <c r="X12" s="19" t="n">
        <v>0.0825577891854295</v>
      </c>
      <c r="Y12" s="19" t="n">
        <v>0.120095537349897</v>
      </c>
      <c r="Z12" s="19" t="n">
        <v>0.0303318978293737</v>
      </c>
      <c r="AA12" s="19" t="n">
        <v>0.0600894724609118</v>
      </c>
      <c r="AB12" s="19" t="n">
        <v>0.106794172776003</v>
      </c>
      <c r="AC12" s="19" t="n">
        <v>0.0251619107962498</v>
      </c>
      <c r="AD12" s="19" t="n">
        <v>0.0968927046235443</v>
      </c>
      <c r="AE12" s="19"/>
      <c r="AF12" s="19" t="n">
        <v>0.110393866417853</v>
      </c>
      <c r="AG12" s="19" t="n">
        <v>0.059019119975083</v>
      </c>
      <c r="AH12" s="19" t="n">
        <v>0.0558945608884079</v>
      </c>
      <c r="AI12" s="19"/>
      <c r="AJ12" s="19" t="n">
        <v>0.102264246157151</v>
      </c>
      <c r="AK12" s="19" t="n">
        <v>0.0480649263139985</v>
      </c>
      <c r="AL12" s="19" t="n">
        <v>0.0743376734651441</v>
      </c>
      <c r="AM12" s="19" t="n">
        <v>0.0559948035692758</v>
      </c>
      <c r="AN12" s="19" t="n">
        <v>0.0829406665857707</v>
      </c>
      <c r="AO12" s="19"/>
      <c r="AP12" s="19" t="n">
        <v>0.11661800209652</v>
      </c>
      <c r="AQ12" s="19" t="n">
        <v>0.0614569793272294</v>
      </c>
      <c r="AR12" s="19" t="n">
        <v>0.0467694290900162</v>
      </c>
      <c r="AS12" s="19" t="n">
        <v>0.107731249228383</v>
      </c>
      <c r="AT12" s="19" t="n">
        <v>0.049558362391747</v>
      </c>
      <c r="AU12" s="19"/>
      <c r="AV12" s="19" t="n">
        <v>0.0599795480170664</v>
      </c>
      <c r="AW12" s="19" t="n">
        <v>0.125682283546491</v>
      </c>
      <c r="AX12" s="19" t="n">
        <v>0.0604870081977776</v>
      </c>
      <c r="AY12" s="19" t="n">
        <v>0.105080959283137</v>
      </c>
      <c r="AZ12" s="19" t="n">
        <v>0.0651451675038449</v>
      </c>
      <c r="BA12" s="19" t="n">
        <v>0.0301022219340332</v>
      </c>
      <c r="BB12" s="19"/>
      <c r="BC12" s="19" t="n">
        <v>0.0777292827761349</v>
      </c>
      <c r="BD12" s="19" t="n">
        <v>0.0866706033036578</v>
      </c>
      <c r="BE12" s="19" t="n">
        <v>0.0736931526670411</v>
      </c>
      <c r="BF12" s="19" t="n">
        <v>0.0650111614940575</v>
      </c>
      <c r="BG12" s="19" t="n">
        <v>0.213113310221959</v>
      </c>
    </row>
    <row r="13">
      <c r="B13" s="20" t="s">
        <v>327</v>
      </c>
      <c r="C13" s="19" t="n">
        <v>0.0365375285019078</v>
      </c>
      <c r="D13" s="19" t="n">
        <v>0.0486642700884258</v>
      </c>
      <c r="E13" s="19" t="n">
        <v>0.0253234155942614</v>
      </c>
      <c r="F13" s="19"/>
      <c r="G13" s="19" t="n">
        <v>0.0399603340006118</v>
      </c>
      <c r="H13" s="19" t="n">
        <v>0.0295024873181069</v>
      </c>
      <c r="I13" s="19" t="n">
        <v>0.0327674689004069</v>
      </c>
      <c r="J13" s="19" t="n">
        <v>0.0433207409231879</v>
      </c>
      <c r="K13" s="19" t="n">
        <v>0.0545760175760662</v>
      </c>
      <c r="L13" s="19" t="n">
        <v>0.0255640286999414</v>
      </c>
      <c r="M13" s="19"/>
      <c r="N13" s="19" t="n">
        <v>0.0246676172148534</v>
      </c>
      <c r="O13" s="19" t="n">
        <v>0.044132736757015</v>
      </c>
      <c r="P13" s="19" t="n">
        <v>0.0297372289606305</v>
      </c>
      <c r="Q13" s="19" t="n">
        <v>0.0465660441523272</v>
      </c>
      <c r="R13" s="19"/>
      <c r="S13" s="19" t="n">
        <v>0.0242094280590327</v>
      </c>
      <c r="T13" s="19" t="n">
        <v>0.072412739304497</v>
      </c>
      <c r="U13" s="19" t="n">
        <v>0.0352142680611354</v>
      </c>
      <c r="V13" s="19" t="n">
        <v>0.0174249100956597</v>
      </c>
      <c r="W13" s="19" t="n">
        <v>0.0249483227443662</v>
      </c>
      <c r="X13" s="19" t="n">
        <v>0.039832294376188</v>
      </c>
      <c r="Y13" s="19" t="n">
        <v>0.0343416098656175</v>
      </c>
      <c r="Z13" s="19" t="n">
        <v>0.0861782324004409</v>
      </c>
      <c r="AA13" s="19" t="n">
        <v>0.0107593932110704</v>
      </c>
      <c r="AB13" s="19" t="n">
        <v>0.0320197048430024</v>
      </c>
      <c r="AC13" s="19" t="n">
        <v>0.0594039826428071</v>
      </c>
      <c r="AD13" s="19" t="n">
        <v>0.0505459990617951</v>
      </c>
      <c r="AE13" s="19"/>
      <c r="AF13" s="19" t="n">
        <v>0.0341700474583981</v>
      </c>
      <c r="AG13" s="19" t="n">
        <v>0.0333714895456718</v>
      </c>
      <c r="AH13" s="19" t="n">
        <v>0.0497025028006289</v>
      </c>
      <c r="AI13" s="19"/>
      <c r="AJ13" s="19" t="n">
        <v>0.0355629016103757</v>
      </c>
      <c r="AK13" s="19" t="n">
        <v>0.0290569673738372</v>
      </c>
      <c r="AL13" s="19" t="n">
        <v>0.0523643406817578</v>
      </c>
      <c r="AM13" s="19" t="n">
        <v>0.0558258666482955</v>
      </c>
      <c r="AN13" s="19" t="n">
        <v>0.0564685405251731</v>
      </c>
      <c r="AO13" s="19"/>
      <c r="AP13" s="19" t="n">
        <v>0.0251280044186311</v>
      </c>
      <c r="AQ13" s="19" t="n">
        <v>0.0175236903112343</v>
      </c>
      <c r="AR13" s="19" t="n">
        <v>0.019956298796198</v>
      </c>
      <c r="AS13" s="19" t="n">
        <v>0.0653575892824849</v>
      </c>
      <c r="AT13" s="19" t="n">
        <v>0.0595275177139959</v>
      </c>
      <c r="AU13" s="19"/>
      <c r="AV13" s="19" t="n">
        <v>0.0158386620969621</v>
      </c>
      <c r="AW13" s="19" t="n">
        <v>0.0393046511204401</v>
      </c>
      <c r="AX13" s="19" t="n">
        <v>0</v>
      </c>
      <c r="AY13" s="19" t="n">
        <v>0.0520186200012304</v>
      </c>
      <c r="AZ13" s="19" t="n">
        <v>0.0718933285123048</v>
      </c>
      <c r="BA13" s="19" t="n">
        <v>0.0483527344261365</v>
      </c>
      <c r="BB13" s="19"/>
      <c r="BC13" s="19" t="n">
        <v>0.0124923335561737</v>
      </c>
      <c r="BD13" s="19" t="n">
        <v>0.0694867257940954</v>
      </c>
      <c r="BE13" s="19" t="n">
        <v>0.0214616160888671</v>
      </c>
      <c r="BF13" s="19" t="n">
        <v>0.0175126512861244</v>
      </c>
      <c r="BG13" s="19" t="n">
        <v>0.165979613707468</v>
      </c>
    </row>
    <row r="14">
      <c r="B14" s="20" t="s">
        <v>815</v>
      </c>
      <c r="C14" s="19" t="n">
        <v>0.0366755601260791</v>
      </c>
      <c r="D14" s="19" t="n">
        <v>0.0311331585621299</v>
      </c>
      <c r="E14" s="19" t="n">
        <v>0.0422190516256123</v>
      </c>
      <c r="F14" s="19"/>
      <c r="G14" s="19" t="n">
        <v>0.00864580772086352</v>
      </c>
      <c r="H14" s="19" t="n">
        <v>0.0384554168411515</v>
      </c>
      <c r="I14" s="19" t="n">
        <v>0.0551818065344541</v>
      </c>
      <c r="J14" s="19" t="n">
        <v>0.0360942059591706</v>
      </c>
      <c r="K14" s="19" t="n">
        <v>0.045342463397685</v>
      </c>
      <c r="L14" s="19" t="n">
        <v>0.0362420206673256</v>
      </c>
      <c r="M14" s="19"/>
      <c r="N14" s="19" t="n">
        <v>0.0276099220665494</v>
      </c>
      <c r="O14" s="19" t="n">
        <v>0.0108689020405526</v>
      </c>
      <c r="P14" s="19" t="n">
        <v>0.0457550852382918</v>
      </c>
      <c r="Q14" s="19" t="n">
        <v>0.067104102257808</v>
      </c>
      <c r="R14" s="19"/>
      <c r="S14" s="19" t="n">
        <v>0.0176251052753841</v>
      </c>
      <c r="T14" s="19" t="n">
        <v>0.0358640001145508</v>
      </c>
      <c r="U14" s="19" t="n">
        <v>0.0378887352700666</v>
      </c>
      <c r="V14" s="19" t="n">
        <v>0.0218168390549442</v>
      </c>
      <c r="W14" s="19" t="n">
        <v>0.0327141477477764</v>
      </c>
      <c r="X14" s="19" t="n">
        <v>0.0877020879914205</v>
      </c>
      <c r="Y14" s="19" t="n">
        <v>0.0544195881918542</v>
      </c>
      <c r="Z14" s="19" t="n">
        <v>0.0936751322003059</v>
      </c>
      <c r="AA14" s="19" t="n">
        <v>0.0236972530571692</v>
      </c>
      <c r="AB14" s="19" t="n">
        <v>0.0291265848831048</v>
      </c>
      <c r="AC14" s="19" t="n">
        <v>0</v>
      </c>
      <c r="AD14" s="19" t="n">
        <v>0.0438570784423673</v>
      </c>
      <c r="AE14" s="19"/>
      <c r="AF14" s="19" t="n">
        <v>0.0414241076304061</v>
      </c>
      <c r="AG14" s="19" t="n">
        <v>0.026754828489952</v>
      </c>
      <c r="AH14" s="19" t="n">
        <v>0.075495652796521</v>
      </c>
      <c r="AI14" s="19"/>
      <c r="AJ14" s="19" t="n">
        <v>0.0291020002358568</v>
      </c>
      <c r="AK14" s="19" t="n">
        <v>0.020527161633806</v>
      </c>
      <c r="AL14" s="19" t="n">
        <v>0.0571371216882491</v>
      </c>
      <c r="AM14" s="19" t="n">
        <v>0.148187999411895</v>
      </c>
      <c r="AN14" s="19" t="n">
        <v>0.0671614611540661</v>
      </c>
      <c r="AO14" s="19"/>
      <c r="AP14" s="19" t="n">
        <v>0.0320689218088256</v>
      </c>
      <c r="AQ14" s="19" t="n">
        <v>0.0238474193144544</v>
      </c>
      <c r="AR14" s="19" t="n">
        <v>0.0297943536885199</v>
      </c>
      <c r="AS14" s="19" t="n">
        <v>0.0131216830859256</v>
      </c>
      <c r="AT14" s="19" t="n">
        <v>0.0759909291875661</v>
      </c>
      <c r="AU14" s="19"/>
      <c r="AV14" s="19" t="n">
        <v>0.00917564412481955</v>
      </c>
      <c r="AW14" s="19" t="n">
        <v>0.0241701404202753</v>
      </c>
      <c r="AX14" s="19" t="n">
        <v>0.0142307105484166</v>
      </c>
      <c r="AY14" s="19" t="n">
        <v>0.0228431905971387</v>
      </c>
      <c r="AZ14" s="19" t="n">
        <v>0.0609631254840302</v>
      </c>
      <c r="BA14" s="19" t="n">
        <v>0.120584769120077</v>
      </c>
      <c r="BB14" s="19"/>
      <c r="BC14" s="19" t="n">
        <v>0.0313952087304096</v>
      </c>
      <c r="BD14" s="19" t="n">
        <v>0.0209520771478141</v>
      </c>
      <c r="BE14" s="19" t="n">
        <v>0.032281161771214</v>
      </c>
      <c r="BF14" s="19" t="n">
        <v>0.019423340804618</v>
      </c>
      <c r="BG14" s="19" t="n">
        <v>0</v>
      </c>
    </row>
    <row r="15">
      <c r="B15" s="20" t="s">
        <v>328</v>
      </c>
      <c r="C15" s="23" t="n">
        <v>0.54761846948277</v>
      </c>
      <c r="D15" s="23" t="n">
        <v>0.520927053543703</v>
      </c>
      <c r="E15" s="23" t="n">
        <v>0.5718830000847</v>
      </c>
      <c r="F15" s="23"/>
      <c r="G15" s="23" t="n">
        <v>0.589039013778178</v>
      </c>
      <c r="H15" s="23" t="n">
        <v>0.663679196830165</v>
      </c>
      <c r="I15" s="23" t="n">
        <v>0.623072678393205</v>
      </c>
      <c r="J15" s="23" t="n">
        <v>0.535945218743755</v>
      </c>
      <c r="K15" s="23" t="n">
        <v>0.391951851030551</v>
      </c>
      <c r="L15" s="23" t="n">
        <v>0.478224401057558</v>
      </c>
      <c r="M15" s="23"/>
      <c r="N15" s="23" t="n">
        <v>0.586367956949915</v>
      </c>
      <c r="O15" s="23" t="n">
        <v>0.563954597164301</v>
      </c>
      <c r="P15" s="23" t="n">
        <v>0.480891336815586</v>
      </c>
      <c r="Q15" s="23" t="n">
        <v>0.545213054361955</v>
      </c>
      <c r="R15" s="23"/>
      <c r="S15" s="23" t="n">
        <v>0.577913954127232</v>
      </c>
      <c r="T15" s="23" t="n">
        <v>0.507456606549499</v>
      </c>
      <c r="U15" s="23" t="n">
        <v>0.519701799090923</v>
      </c>
      <c r="V15" s="23" t="n">
        <v>0.493582917980369</v>
      </c>
      <c r="W15" s="23" t="n">
        <v>0.689184550135111</v>
      </c>
      <c r="X15" s="23" t="n">
        <v>0.593289965571967</v>
      </c>
      <c r="Y15" s="23" t="n">
        <v>0.51888411005742</v>
      </c>
      <c r="Z15" s="23" t="n">
        <v>0.565295933159865</v>
      </c>
      <c r="AA15" s="23" t="n">
        <v>0.546803954730247</v>
      </c>
      <c r="AB15" s="23" t="n">
        <v>0.568175777766201</v>
      </c>
      <c r="AC15" s="23" t="n">
        <v>0.381808835492878</v>
      </c>
      <c r="AD15" s="23" t="n">
        <v>0.569037342201885</v>
      </c>
      <c r="AE15" s="23"/>
      <c r="AF15" s="23" t="n">
        <v>0.464135616969948</v>
      </c>
      <c r="AG15" s="23" t="n">
        <v>0.605644344010501</v>
      </c>
      <c r="AH15" s="23" t="n">
        <v>0.503215991501824</v>
      </c>
      <c r="AI15" s="23"/>
      <c r="AJ15" s="23" t="n">
        <v>0.458126284590884</v>
      </c>
      <c r="AK15" s="23" t="n">
        <v>0.652323540951879</v>
      </c>
      <c r="AL15" s="23" t="n">
        <v>0.602572701946152</v>
      </c>
      <c r="AM15" s="23" t="n">
        <v>0.547608156901166</v>
      </c>
      <c r="AN15" s="23" t="n">
        <v>0.522224542799947</v>
      </c>
      <c r="AO15" s="23"/>
      <c r="AP15" s="23" t="n">
        <v>0.464667092149934</v>
      </c>
      <c r="AQ15" s="23" t="n">
        <v>0.650036745814962</v>
      </c>
      <c r="AR15" s="23" t="n">
        <v>0.570552953789961</v>
      </c>
      <c r="AS15" s="23" t="n">
        <v>0.458663516592338</v>
      </c>
      <c r="AT15" s="23" t="n">
        <v>0.657553770975192</v>
      </c>
      <c r="AU15" s="23"/>
      <c r="AV15" s="23" t="n">
        <v>0.693143626195853</v>
      </c>
      <c r="AW15" s="23" t="n">
        <v>0.481598887640552</v>
      </c>
      <c r="AX15" s="23" t="n">
        <v>0.5728088338555</v>
      </c>
      <c r="AY15" s="23" t="n">
        <v>0.43858357714352</v>
      </c>
      <c r="AZ15" s="23" t="n">
        <v>0.65189133081165</v>
      </c>
      <c r="BA15" s="23" t="n">
        <v>0.484999123899437</v>
      </c>
      <c r="BB15" s="23"/>
      <c r="BC15" s="23" t="n">
        <v>0.596566304575972</v>
      </c>
      <c r="BD15" s="23" t="n">
        <v>0.459130614621025</v>
      </c>
      <c r="BE15" s="23" t="n">
        <v>0.549923546650564</v>
      </c>
      <c r="BF15" s="23" t="n">
        <v>0.691485749229025</v>
      </c>
      <c r="BG15" s="23" t="n">
        <v>0.529447094338257</v>
      </c>
    </row>
    <row r="16">
      <c r="B16" s="20" t="s">
        <v>329</v>
      </c>
      <c r="C16" s="23" t="n">
        <v>0.11526835123716</v>
      </c>
      <c r="D16" s="23" t="n">
        <v>0.126139736739115</v>
      </c>
      <c r="E16" s="23" t="n">
        <v>0.105861620899946</v>
      </c>
      <c r="F16" s="23"/>
      <c r="G16" s="23" t="n">
        <v>0.104318500518023</v>
      </c>
      <c r="H16" s="23" t="n">
        <v>0.0862856285750877</v>
      </c>
      <c r="I16" s="23" t="n">
        <v>0.111602656845792</v>
      </c>
      <c r="J16" s="23" t="n">
        <v>0.110618960740754</v>
      </c>
      <c r="K16" s="23" t="n">
        <v>0.191590533601682</v>
      </c>
      <c r="L16" s="23" t="n">
        <v>0.106426853528873</v>
      </c>
      <c r="M16" s="23"/>
      <c r="N16" s="23" t="n">
        <v>0.106607129448541</v>
      </c>
      <c r="O16" s="23" t="n">
        <v>0.129237711091918</v>
      </c>
      <c r="P16" s="23" t="n">
        <v>0.100093034644535</v>
      </c>
      <c r="Q16" s="23" t="n">
        <v>0.122680399650906</v>
      </c>
      <c r="R16" s="23"/>
      <c r="S16" s="23" t="n">
        <v>0.0849972499710636</v>
      </c>
      <c r="T16" s="23" t="n">
        <v>0.156713921981451</v>
      </c>
      <c r="U16" s="23" t="n">
        <v>0.101615416591846</v>
      </c>
      <c r="V16" s="23" t="n">
        <v>0.175747814107243</v>
      </c>
      <c r="W16" s="23" t="n">
        <v>0.0447279692544398</v>
      </c>
      <c r="X16" s="23" t="n">
        <v>0.122390083561618</v>
      </c>
      <c r="Y16" s="23" t="n">
        <v>0.154437147215514</v>
      </c>
      <c r="Z16" s="23" t="n">
        <v>0.116510130229815</v>
      </c>
      <c r="AA16" s="23" t="n">
        <v>0.0708488656719822</v>
      </c>
      <c r="AB16" s="23" t="n">
        <v>0.138813877619005</v>
      </c>
      <c r="AC16" s="23" t="n">
        <v>0.0845658934390569</v>
      </c>
      <c r="AD16" s="23" t="n">
        <v>0.147438703685339</v>
      </c>
      <c r="AE16" s="23"/>
      <c r="AF16" s="23" t="n">
        <v>0.144563913876251</v>
      </c>
      <c r="AG16" s="23" t="n">
        <v>0.0923906095207547</v>
      </c>
      <c r="AH16" s="23" t="n">
        <v>0.105597063689037</v>
      </c>
      <c r="AI16" s="23"/>
      <c r="AJ16" s="23" t="n">
        <v>0.137827147767527</v>
      </c>
      <c r="AK16" s="23" t="n">
        <v>0.0771218936878357</v>
      </c>
      <c r="AL16" s="23" t="n">
        <v>0.126702014146902</v>
      </c>
      <c r="AM16" s="23" t="n">
        <v>0.111820670217571</v>
      </c>
      <c r="AN16" s="23" t="n">
        <v>0.139409207110944</v>
      </c>
      <c r="AO16" s="23"/>
      <c r="AP16" s="23" t="n">
        <v>0.141746006515151</v>
      </c>
      <c r="AQ16" s="23" t="n">
        <v>0.0789806696384637</v>
      </c>
      <c r="AR16" s="23" t="n">
        <v>0.0667257278862142</v>
      </c>
      <c r="AS16" s="23" t="n">
        <v>0.173088838510868</v>
      </c>
      <c r="AT16" s="23" t="n">
        <v>0.109085880105743</v>
      </c>
      <c r="AU16" s="23"/>
      <c r="AV16" s="23" t="n">
        <v>0.0758182101140285</v>
      </c>
      <c r="AW16" s="23" t="n">
        <v>0.164986934666931</v>
      </c>
      <c r="AX16" s="23" t="n">
        <v>0.0604870081977776</v>
      </c>
      <c r="AY16" s="23" t="n">
        <v>0.157099579284368</v>
      </c>
      <c r="AZ16" s="23" t="n">
        <v>0.13703849601615</v>
      </c>
      <c r="BA16" s="23" t="n">
        <v>0.0784549563601697</v>
      </c>
      <c r="BB16" s="23"/>
      <c r="BC16" s="23" t="n">
        <v>0.0902216163323085</v>
      </c>
      <c r="BD16" s="23" t="n">
        <v>0.156157329097753</v>
      </c>
      <c r="BE16" s="23" t="n">
        <v>0.0951547687559083</v>
      </c>
      <c r="BF16" s="23" t="n">
        <v>0.0825238127801819</v>
      </c>
      <c r="BG16" s="23" t="n">
        <v>0.379092923929426</v>
      </c>
    </row>
    <row r="17">
      <c r="B17" s="20" t="s">
        <v>141</v>
      </c>
      <c r="C17" s="24" t="n">
        <v>0.43235011824561</v>
      </c>
      <c r="D17" s="24" t="n">
        <v>0.394787316804587</v>
      </c>
      <c r="E17" s="24" t="n">
        <v>0.466021379184755</v>
      </c>
      <c r="F17" s="24"/>
      <c r="G17" s="24" t="n">
        <v>0.484720513260155</v>
      </c>
      <c r="H17" s="24" t="n">
        <v>0.577393568255077</v>
      </c>
      <c r="I17" s="24" t="n">
        <v>0.511470021547412</v>
      </c>
      <c r="J17" s="24" t="n">
        <v>0.425326258003</v>
      </c>
      <c r="K17" s="24" t="n">
        <v>0.200361317428868</v>
      </c>
      <c r="L17" s="24" t="n">
        <v>0.371797547528685</v>
      </c>
      <c r="M17" s="24"/>
      <c r="N17" s="24" t="n">
        <v>0.479760827501375</v>
      </c>
      <c r="O17" s="24" t="n">
        <v>0.434716886072383</v>
      </c>
      <c r="P17" s="24" t="n">
        <v>0.38079830217105</v>
      </c>
      <c r="Q17" s="24" t="n">
        <v>0.422532654711049</v>
      </c>
      <c r="R17" s="24"/>
      <c r="S17" s="24" t="n">
        <v>0.492916704156168</v>
      </c>
      <c r="T17" s="24" t="n">
        <v>0.350742684568048</v>
      </c>
      <c r="U17" s="24" t="n">
        <v>0.418086382499077</v>
      </c>
      <c r="V17" s="24" t="n">
        <v>0.317835103873125</v>
      </c>
      <c r="W17" s="24" t="n">
        <v>0.644456580880672</v>
      </c>
      <c r="X17" s="24" t="n">
        <v>0.47089988201035</v>
      </c>
      <c r="Y17" s="24" t="n">
        <v>0.364446962841906</v>
      </c>
      <c r="Z17" s="24" t="n">
        <v>0.44878580293005</v>
      </c>
      <c r="AA17" s="24" t="n">
        <v>0.475955089058265</v>
      </c>
      <c r="AB17" s="24" t="n">
        <v>0.429361900147195</v>
      </c>
      <c r="AC17" s="24" t="n">
        <v>0.297242942053821</v>
      </c>
      <c r="AD17" s="24" t="n">
        <v>0.421598638516546</v>
      </c>
      <c r="AE17" s="24"/>
      <c r="AF17" s="24" t="n">
        <v>0.319571703093697</v>
      </c>
      <c r="AG17" s="24" t="n">
        <v>0.513253734489746</v>
      </c>
      <c r="AH17" s="24" t="n">
        <v>0.397618927812787</v>
      </c>
      <c r="AI17" s="24"/>
      <c r="AJ17" s="24" t="n">
        <v>0.320299136823357</v>
      </c>
      <c r="AK17" s="24" t="n">
        <v>0.575201647264043</v>
      </c>
      <c r="AL17" s="24" t="n">
        <v>0.47587068779925</v>
      </c>
      <c r="AM17" s="24" t="n">
        <v>0.435787486683595</v>
      </c>
      <c r="AN17" s="24" t="n">
        <v>0.382815335689003</v>
      </c>
      <c r="AO17" s="24"/>
      <c r="AP17" s="24" t="n">
        <v>0.322921085634783</v>
      </c>
      <c r="AQ17" s="24" t="n">
        <v>0.571056076176498</v>
      </c>
      <c r="AR17" s="24" t="n">
        <v>0.503827225903747</v>
      </c>
      <c r="AS17" s="24" t="n">
        <v>0.28557467808147</v>
      </c>
      <c r="AT17" s="24" t="n">
        <v>0.548467890869449</v>
      </c>
      <c r="AU17" s="24"/>
      <c r="AV17" s="24" t="n">
        <v>0.617325416081825</v>
      </c>
      <c r="AW17" s="24" t="n">
        <v>0.316611952973621</v>
      </c>
      <c r="AX17" s="24" t="n">
        <v>0.512321825657722</v>
      </c>
      <c r="AY17" s="24" t="n">
        <v>0.281483997859153</v>
      </c>
      <c r="AZ17" s="24" t="n">
        <v>0.5148528347955</v>
      </c>
      <c r="BA17" s="24" t="n">
        <v>0.406544167539268</v>
      </c>
      <c r="BB17" s="24"/>
      <c r="BC17" s="24" t="n">
        <v>0.506344688243664</v>
      </c>
      <c r="BD17" s="24" t="n">
        <v>0.302973285523272</v>
      </c>
      <c r="BE17" s="24" t="n">
        <v>0.454768777894655</v>
      </c>
      <c r="BF17" s="24" t="n">
        <v>0.608961936448843</v>
      </c>
      <c r="BG17" s="24" t="n">
        <v>0.15035417040883</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323</v>
      </c>
      <c r="C9" s="19" t="n">
        <v>0.15323125019446</v>
      </c>
      <c r="D9" s="19" t="n">
        <v>0.145137442356201</v>
      </c>
      <c r="E9" s="19" t="n">
        <v>0.162107595571945</v>
      </c>
      <c r="F9" s="19"/>
      <c r="G9" s="19" t="n">
        <v>0.200667426044996</v>
      </c>
      <c r="H9" s="19" t="n">
        <v>0.166721418161835</v>
      </c>
      <c r="I9" s="19" t="n">
        <v>0.150725252020151</v>
      </c>
      <c r="J9" s="19" t="n">
        <v>0.100984490933775</v>
      </c>
      <c r="K9" s="19" t="n">
        <v>0.157902059068226</v>
      </c>
      <c r="L9" s="19" t="n">
        <v>0.156439983237903</v>
      </c>
      <c r="M9" s="19"/>
      <c r="N9" s="19" t="n">
        <v>0.136527567554735</v>
      </c>
      <c r="O9" s="19" t="n">
        <v>0.145499066391705</v>
      </c>
      <c r="P9" s="19" t="n">
        <v>0.122395482711683</v>
      </c>
      <c r="Q9" s="19" t="n">
        <v>0.207186350875134</v>
      </c>
      <c r="R9" s="19"/>
      <c r="S9" s="19" t="n">
        <v>0.214016283668119</v>
      </c>
      <c r="T9" s="19" t="n">
        <v>0.210660395512231</v>
      </c>
      <c r="U9" s="19" t="n">
        <v>0.0582616055108097</v>
      </c>
      <c r="V9" s="19" t="n">
        <v>0.163887167026542</v>
      </c>
      <c r="W9" s="19" t="n">
        <v>0.0366563190040621</v>
      </c>
      <c r="X9" s="19" t="n">
        <v>0.0973689047553307</v>
      </c>
      <c r="Y9" s="19" t="n">
        <v>0.128214673474045</v>
      </c>
      <c r="Z9" s="19" t="n">
        <v>0.155640163338424</v>
      </c>
      <c r="AA9" s="19" t="n">
        <v>0.22325918486552</v>
      </c>
      <c r="AB9" s="19" t="n">
        <v>0.0987385355999643</v>
      </c>
      <c r="AC9" s="19" t="n">
        <v>0.200881356082444</v>
      </c>
      <c r="AD9" s="19" t="n">
        <v>0.151377690808412</v>
      </c>
      <c r="AE9" s="19"/>
      <c r="AF9" s="19" t="n">
        <v>0.165692945076796</v>
      </c>
      <c r="AG9" s="19" t="n">
        <v>0.116661103269981</v>
      </c>
      <c r="AH9" s="19" t="n">
        <v>0.217112158179724</v>
      </c>
      <c r="AI9" s="19"/>
      <c r="AJ9" s="19" t="n">
        <v>0.158190880734595</v>
      </c>
      <c r="AK9" s="19" t="n">
        <v>0.146346407195848</v>
      </c>
      <c r="AL9" s="19" t="n">
        <v>0.0991152896285568</v>
      </c>
      <c r="AM9" s="19" t="n">
        <v>0.178525666699992</v>
      </c>
      <c r="AN9" s="19" t="n">
        <v>0.189913112893847</v>
      </c>
      <c r="AO9" s="19"/>
      <c r="AP9" s="19" t="n">
        <v>0.186537372146199</v>
      </c>
      <c r="AQ9" s="19" t="n">
        <v>0.126019562515483</v>
      </c>
      <c r="AR9" s="19" t="n">
        <v>0.019956298796198</v>
      </c>
      <c r="AS9" s="19" t="n">
        <v>0.254284084845133</v>
      </c>
      <c r="AT9" s="19" t="n">
        <v>0.0664672443713417</v>
      </c>
      <c r="AU9" s="19"/>
      <c r="AV9" s="19" t="n">
        <v>0.162526077176308</v>
      </c>
      <c r="AW9" s="19" t="n">
        <v>0.17765010534463</v>
      </c>
      <c r="AX9" s="19" t="n">
        <v>0.0701331411289854</v>
      </c>
      <c r="AY9" s="19" t="n">
        <v>0.209394019643752</v>
      </c>
      <c r="AZ9" s="19" t="n">
        <v>0.10808993017891</v>
      </c>
      <c r="BA9" s="19" t="n">
        <v>0.0814294061276089</v>
      </c>
      <c r="BB9" s="19"/>
      <c r="BC9" s="19" t="n">
        <v>0.158795014267495</v>
      </c>
      <c r="BD9" s="19" t="n">
        <v>0.16804663147725</v>
      </c>
      <c r="BE9" s="19" t="n">
        <v>0.132882876202321</v>
      </c>
      <c r="BF9" s="19" t="n">
        <v>0.145667799556755</v>
      </c>
      <c r="BG9" s="19" t="n">
        <v>0.380880097230468</v>
      </c>
    </row>
    <row r="10">
      <c r="B10" s="20" t="s">
        <v>324</v>
      </c>
      <c r="C10" s="19" t="n">
        <v>0.350121727762788</v>
      </c>
      <c r="D10" s="19" t="n">
        <v>0.382659888785838</v>
      </c>
      <c r="E10" s="19" t="n">
        <v>0.319465676236554</v>
      </c>
      <c r="F10" s="19"/>
      <c r="G10" s="19" t="n">
        <v>0.307496080358417</v>
      </c>
      <c r="H10" s="19" t="n">
        <v>0.433039489831866</v>
      </c>
      <c r="I10" s="19" t="n">
        <v>0.301156813696375</v>
      </c>
      <c r="J10" s="19" t="n">
        <v>0.354302731172401</v>
      </c>
      <c r="K10" s="19" t="n">
        <v>0.303630408794096</v>
      </c>
      <c r="L10" s="19" t="n">
        <v>0.384847780173844</v>
      </c>
      <c r="M10" s="19"/>
      <c r="N10" s="19" t="n">
        <v>0.379210145422609</v>
      </c>
      <c r="O10" s="19" t="n">
        <v>0.350342856884697</v>
      </c>
      <c r="P10" s="19" t="n">
        <v>0.341597432781188</v>
      </c>
      <c r="Q10" s="19" t="n">
        <v>0.329249384975964</v>
      </c>
      <c r="R10" s="19"/>
      <c r="S10" s="19" t="n">
        <v>0.310146029166942</v>
      </c>
      <c r="T10" s="19" t="n">
        <v>0.323239129121575</v>
      </c>
      <c r="U10" s="19" t="n">
        <v>0.376594571051315</v>
      </c>
      <c r="V10" s="19" t="n">
        <v>0.345844325997161</v>
      </c>
      <c r="W10" s="19" t="n">
        <v>0.359753055506355</v>
      </c>
      <c r="X10" s="19" t="n">
        <v>0.348619202098638</v>
      </c>
      <c r="Y10" s="19" t="n">
        <v>0.470458941882682</v>
      </c>
      <c r="Z10" s="19" t="n">
        <v>0.415427388143318</v>
      </c>
      <c r="AA10" s="19" t="n">
        <v>0.368241320488165</v>
      </c>
      <c r="AB10" s="19" t="n">
        <v>0.346582850086508</v>
      </c>
      <c r="AC10" s="19" t="n">
        <v>0.232475989128021</v>
      </c>
      <c r="AD10" s="19" t="n">
        <v>0.302145394576881</v>
      </c>
      <c r="AE10" s="19"/>
      <c r="AF10" s="19" t="n">
        <v>0.387344808671215</v>
      </c>
      <c r="AG10" s="19" t="n">
        <v>0.340030250424394</v>
      </c>
      <c r="AH10" s="19" t="n">
        <v>0.304424519502758</v>
      </c>
      <c r="AI10" s="19"/>
      <c r="AJ10" s="19" t="n">
        <v>0.367412064462776</v>
      </c>
      <c r="AK10" s="19" t="n">
        <v>0.366464021994407</v>
      </c>
      <c r="AL10" s="19" t="n">
        <v>0.334366009059854</v>
      </c>
      <c r="AM10" s="19" t="n">
        <v>0.407460091648667</v>
      </c>
      <c r="AN10" s="19" t="n">
        <v>0.335123712108073</v>
      </c>
      <c r="AO10" s="19"/>
      <c r="AP10" s="19" t="n">
        <v>0.315262731088524</v>
      </c>
      <c r="AQ10" s="19" t="n">
        <v>0.333866986833693</v>
      </c>
      <c r="AR10" s="19" t="n">
        <v>0.402298728578832</v>
      </c>
      <c r="AS10" s="19" t="n">
        <v>0.473897462380398</v>
      </c>
      <c r="AT10" s="19" t="n">
        <v>0.281426459683775</v>
      </c>
      <c r="AU10" s="19"/>
      <c r="AV10" s="19" t="n">
        <v>0.342649172306348</v>
      </c>
      <c r="AW10" s="19" t="n">
        <v>0.329412117890881</v>
      </c>
      <c r="AX10" s="19" t="n">
        <v>0.38474025149834</v>
      </c>
      <c r="AY10" s="19" t="n">
        <v>0.403125134416614</v>
      </c>
      <c r="AZ10" s="19" t="n">
        <v>0.259701828207181</v>
      </c>
      <c r="BA10" s="19" t="n">
        <v>0.329039621160049</v>
      </c>
      <c r="BB10" s="19"/>
      <c r="BC10" s="19" t="n">
        <v>0.279712867582806</v>
      </c>
      <c r="BD10" s="19" t="n">
        <v>0.398166010475846</v>
      </c>
      <c r="BE10" s="19" t="n">
        <v>0.317583203009296</v>
      </c>
      <c r="BF10" s="19" t="n">
        <v>0.388156136573571</v>
      </c>
      <c r="BG10" s="19" t="n">
        <v>0.257439595439785</v>
      </c>
    </row>
    <row r="11">
      <c r="B11" s="20" t="s">
        <v>325</v>
      </c>
      <c r="C11" s="19" t="n">
        <v>0.253996532499847</v>
      </c>
      <c r="D11" s="19" t="n">
        <v>0.249487691284902</v>
      </c>
      <c r="E11" s="19" t="n">
        <v>0.260262585737131</v>
      </c>
      <c r="F11" s="19"/>
      <c r="G11" s="19" t="n">
        <v>0.303893297040183</v>
      </c>
      <c r="H11" s="19" t="n">
        <v>0.13993933087014</v>
      </c>
      <c r="I11" s="19" t="n">
        <v>0.253088251262161</v>
      </c>
      <c r="J11" s="19" t="n">
        <v>0.335937945773906</v>
      </c>
      <c r="K11" s="19" t="n">
        <v>0.214011522771421</v>
      </c>
      <c r="L11" s="19" t="n">
        <v>0.247235447255794</v>
      </c>
      <c r="M11" s="19"/>
      <c r="N11" s="19" t="n">
        <v>0.209481222473258</v>
      </c>
      <c r="O11" s="19" t="n">
        <v>0.255318594626959</v>
      </c>
      <c r="P11" s="19" t="n">
        <v>0.293178053438163</v>
      </c>
      <c r="Q11" s="19" t="n">
        <v>0.265733581271038</v>
      </c>
      <c r="R11" s="19"/>
      <c r="S11" s="19" t="n">
        <v>0.226586911398598</v>
      </c>
      <c r="T11" s="19" t="n">
        <v>0.270397755362906</v>
      </c>
      <c r="U11" s="19" t="n">
        <v>0.318589535595961</v>
      </c>
      <c r="V11" s="19" t="n">
        <v>0.273860363672779</v>
      </c>
      <c r="W11" s="19" t="n">
        <v>0.298381162242717</v>
      </c>
      <c r="X11" s="19" t="n">
        <v>0.243774729026734</v>
      </c>
      <c r="Y11" s="19" t="n">
        <v>0.2527246981586</v>
      </c>
      <c r="Z11" s="19" t="n">
        <v>0.220385953605703</v>
      </c>
      <c r="AA11" s="19" t="n">
        <v>0.235269425475891</v>
      </c>
      <c r="AB11" s="19" t="n">
        <v>0.211399798642141</v>
      </c>
      <c r="AC11" s="19" t="n">
        <v>0.235537177613694</v>
      </c>
      <c r="AD11" s="19" t="n">
        <v>0.283556647606515</v>
      </c>
      <c r="AE11" s="19"/>
      <c r="AF11" s="19" t="n">
        <v>0.235923511478784</v>
      </c>
      <c r="AG11" s="19" t="n">
        <v>0.248347224142625</v>
      </c>
      <c r="AH11" s="19" t="n">
        <v>0.306879338738711</v>
      </c>
      <c r="AI11" s="19"/>
      <c r="AJ11" s="19" t="n">
        <v>0.247762670397039</v>
      </c>
      <c r="AK11" s="19" t="n">
        <v>0.225065104561055</v>
      </c>
      <c r="AL11" s="19" t="n">
        <v>0.251849866797372</v>
      </c>
      <c r="AM11" s="19" t="n">
        <v>0.264197524801059</v>
      </c>
      <c r="AN11" s="19" t="n">
        <v>0.280202021024315</v>
      </c>
      <c r="AO11" s="19"/>
      <c r="AP11" s="19" t="n">
        <v>0.238746205895957</v>
      </c>
      <c r="AQ11" s="19" t="n">
        <v>0.291980071257284</v>
      </c>
      <c r="AR11" s="19" t="n">
        <v>0.23739534354393</v>
      </c>
      <c r="AS11" s="19" t="n">
        <v>0.193822419704298</v>
      </c>
      <c r="AT11" s="19" t="n">
        <v>0.306471797373928</v>
      </c>
      <c r="AU11" s="19"/>
      <c r="AV11" s="19" t="n">
        <v>0.240967611123888</v>
      </c>
      <c r="AW11" s="19" t="n">
        <v>0.219117317364099</v>
      </c>
      <c r="AX11" s="19" t="n">
        <v>0.25288434258048</v>
      </c>
      <c r="AY11" s="19" t="n">
        <v>0.236875955833788</v>
      </c>
      <c r="AZ11" s="19" t="n">
        <v>0.290540533665703</v>
      </c>
      <c r="BA11" s="19" t="n">
        <v>0.341952579992223</v>
      </c>
      <c r="BB11" s="19"/>
      <c r="BC11" s="19" t="n">
        <v>0.344253874171629</v>
      </c>
      <c r="BD11" s="19" t="n">
        <v>0.219273390088312</v>
      </c>
      <c r="BE11" s="19" t="n">
        <v>0.284163780812308</v>
      </c>
      <c r="BF11" s="19" t="n">
        <v>0.174469530518649</v>
      </c>
      <c r="BG11" s="19" t="n">
        <v>0.243678543671853</v>
      </c>
    </row>
    <row r="12">
      <c r="B12" s="20" t="s">
        <v>326</v>
      </c>
      <c r="C12" s="19" t="n">
        <v>0.155282080874095</v>
      </c>
      <c r="D12" s="19" t="n">
        <v>0.14932717239843</v>
      </c>
      <c r="E12" s="19" t="n">
        <v>0.159348900890507</v>
      </c>
      <c r="F12" s="19"/>
      <c r="G12" s="19" t="n">
        <v>0.151035195254277</v>
      </c>
      <c r="H12" s="19" t="n">
        <v>0.161649425299514</v>
      </c>
      <c r="I12" s="19" t="n">
        <v>0.145908504475551</v>
      </c>
      <c r="J12" s="19" t="n">
        <v>0.143237384875763</v>
      </c>
      <c r="K12" s="19" t="n">
        <v>0.140283847274936</v>
      </c>
      <c r="L12" s="19" t="n">
        <v>0.180658574652126</v>
      </c>
      <c r="M12" s="19"/>
      <c r="N12" s="19" t="n">
        <v>0.183126738617897</v>
      </c>
      <c r="O12" s="19" t="n">
        <v>0.191149959021122</v>
      </c>
      <c r="P12" s="19" t="n">
        <v>0.147472575825371</v>
      </c>
      <c r="Q12" s="19" t="n">
        <v>0.0883045976240431</v>
      </c>
      <c r="R12" s="19"/>
      <c r="S12" s="19" t="n">
        <v>0.171216837032843</v>
      </c>
      <c r="T12" s="19" t="n">
        <v>0.154489642585899</v>
      </c>
      <c r="U12" s="19" t="n">
        <v>0.204230807008</v>
      </c>
      <c r="V12" s="19" t="n">
        <v>0.1236161209208</v>
      </c>
      <c r="W12" s="19" t="n">
        <v>0.211513172241754</v>
      </c>
      <c r="X12" s="19" t="n">
        <v>0.15403137166408</v>
      </c>
      <c r="Y12" s="19" t="n">
        <v>0.0952706676105392</v>
      </c>
      <c r="Z12" s="19" t="n">
        <v>0.154498395983646</v>
      </c>
      <c r="AA12" s="19" t="n">
        <v>0.125022258316469</v>
      </c>
      <c r="AB12" s="19" t="n">
        <v>0.173433701390724</v>
      </c>
      <c r="AC12" s="19" t="n">
        <v>0.146486374465864</v>
      </c>
      <c r="AD12" s="19" t="n">
        <v>0.145973267742414</v>
      </c>
      <c r="AE12" s="19"/>
      <c r="AF12" s="19" t="n">
        <v>0.129795440622969</v>
      </c>
      <c r="AG12" s="19" t="n">
        <v>0.195400497269304</v>
      </c>
      <c r="AH12" s="19" t="n">
        <v>0.0845170378847142</v>
      </c>
      <c r="AI12" s="19"/>
      <c r="AJ12" s="19" t="n">
        <v>0.174836292970023</v>
      </c>
      <c r="AK12" s="19" t="n">
        <v>0.154782813273429</v>
      </c>
      <c r="AL12" s="19" t="n">
        <v>0.240839052834701</v>
      </c>
      <c r="AM12" s="19" t="n">
        <v>0.0689704139194648</v>
      </c>
      <c r="AN12" s="19" t="n">
        <v>0.127228707974369</v>
      </c>
      <c r="AO12" s="19"/>
      <c r="AP12" s="19" t="n">
        <v>0.177639052174824</v>
      </c>
      <c r="AQ12" s="19" t="n">
        <v>0.171854581483787</v>
      </c>
      <c r="AR12" s="19" t="n">
        <v>0.294169464151475</v>
      </c>
      <c r="AS12" s="19" t="n">
        <v>0.0587410511216067</v>
      </c>
      <c r="AT12" s="19" t="n">
        <v>0.1157089917806</v>
      </c>
      <c r="AU12" s="19"/>
      <c r="AV12" s="19" t="n">
        <v>0.172253810050498</v>
      </c>
      <c r="AW12" s="19" t="n">
        <v>0.194871414877717</v>
      </c>
      <c r="AX12" s="19" t="n">
        <v>0.265665170965598</v>
      </c>
      <c r="AY12" s="19" t="n">
        <v>0.10802988682768</v>
      </c>
      <c r="AZ12" s="19" t="n">
        <v>0.116904457046121</v>
      </c>
      <c r="BA12" s="19" t="n">
        <v>0.132688502440015</v>
      </c>
      <c r="BB12" s="19"/>
      <c r="BC12" s="19" t="n">
        <v>0.141804991293444</v>
      </c>
      <c r="BD12" s="19" t="n">
        <v>0.123188589540519</v>
      </c>
      <c r="BE12" s="19" t="n">
        <v>0.173453891889599</v>
      </c>
      <c r="BF12" s="19" t="n">
        <v>0.222932265982832</v>
      </c>
      <c r="BG12" s="19" t="n">
        <v>0.118001763657894</v>
      </c>
    </row>
    <row r="13">
      <c r="B13" s="20" t="s">
        <v>327</v>
      </c>
      <c r="C13" s="19" t="n">
        <v>0.0545359515232645</v>
      </c>
      <c r="D13" s="19" t="n">
        <v>0.0544136317612852</v>
      </c>
      <c r="E13" s="19" t="n">
        <v>0.0525830415113272</v>
      </c>
      <c r="F13" s="19"/>
      <c r="G13" s="19" t="n">
        <v>0.0282621935812637</v>
      </c>
      <c r="H13" s="19" t="n">
        <v>0.0344805648365125</v>
      </c>
      <c r="I13" s="19" t="n">
        <v>0.10330682101968</v>
      </c>
      <c r="J13" s="19" t="n">
        <v>0.0430952720976482</v>
      </c>
      <c r="K13" s="19" t="n">
        <v>0.12508908032222</v>
      </c>
      <c r="L13" s="19" t="n">
        <v>0.0183310204513288</v>
      </c>
      <c r="M13" s="19"/>
      <c r="N13" s="19" t="n">
        <v>0.0739444057452418</v>
      </c>
      <c r="O13" s="19" t="n">
        <v>0.0462066178375309</v>
      </c>
      <c r="P13" s="19" t="n">
        <v>0.0564959705125121</v>
      </c>
      <c r="Q13" s="19" t="n">
        <v>0.0422961167123243</v>
      </c>
      <c r="R13" s="19"/>
      <c r="S13" s="19" t="n">
        <v>0.0604088334581138</v>
      </c>
      <c r="T13" s="19" t="n">
        <v>0.0294310582805036</v>
      </c>
      <c r="U13" s="19" t="n">
        <v>0.0231527575079912</v>
      </c>
      <c r="V13" s="19" t="n">
        <v>0.0541136320162349</v>
      </c>
      <c r="W13" s="19" t="n">
        <v>0.0753185891624544</v>
      </c>
      <c r="X13" s="19" t="n">
        <v>0.0453465685703616</v>
      </c>
      <c r="Y13" s="19" t="n">
        <v>0.0181633697686593</v>
      </c>
      <c r="Z13" s="19" t="n">
        <v>0.0207120744428281</v>
      </c>
      <c r="AA13" s="19" t="n">
        <v>0.0245105577967854</v>
      </c>
      <c r="AB13" s="19" t="n">
        <v>0.103983309052698</v>
      </c>
      <c r="AC13" s="19" t="n">
        <v>0.184619102709978</v>
      </c>
      <c r="AD13" s="19" t="n">
        <v>0.116946999265779</v>
      </c>
      <c r="AE13" s="19"/>
      <c r="AF13" s="19" t="n">
        <v>0.0541299418452699</v>
      </c>
      <c r="AG13" s="19" t="n">
        <v>0.0711213244231469</v>
      </c>
      <c r="AH13" s="19" t="n">
        <v>0.0239004305033681</v>
      </c>
      <c r="AI13" s="19"/>
      <c r="AJ13" s="19" t="n">
        <v>0.0357946892371301</v>
      </c>
      <c r="AK13" s="19" t="n">
        <v>0.0756619190800544</v>
      </c>
      <c r="AL13" s="19" t="n">
        <v>0.0328960630872061</v>
      </c>
      <c r="AM13" s="19" t="n">
        <v>0</v>
      </c>
      <c r="AN13" s="19" t="n">
        <v>0.0182976821308015</v>
      </c>
      <c r="AO13" s="19"/>
      <c r="AP13" s="19" t="n">
        <v>0.0562326430964735</v>
      </c>
      <c r="AQ13" s="19" t="n">
        <v>0.0568656544904582</v>
      </c>
      <c r="AR13" s="19" t="n">
        <v>0.0305720085067268</v>
      </c>
      <c r="AS13" s="19" t="n">
        <v>0.00613329886263907</v>
      </c>
      <c r="AT13" s="19" t="n">
        <v>0.0879284283534539</v>
      </c>
      <c r="AU13" s="19"/>
      <c r="AV13" s="19" t="n">
        <v>0.0724276852181381</v>
      </c>
      <c r="AW13" s="19" t="n">
        <v>0.0532249119042659</v>
      </c>
      <c r="AX13" s="19" t="n">
        <v>0.0123463832781804</v>
      </c>
      <c r="AY13" s="19" t="n">
        <v>0.0197318126810276</v>
      </c>
      <c r="AZ13" s="19" t="n">
        <v>0.110847211137026</v>
      </c>
      <c r="BA13" s="19" t="n">
        <v>0.0403071698359435</v>
      </c>
      <c r="BB13" s="19"/>
      <c r="BC13" s="19" t="n">
        <v>0.0419086214913928</v>
      </c>
      <c r="BD13" s="19" t="n">
        <v>0.0688624602376052</v>
      </c>
      <c r="BE13" s="19" t="n">
        <v>0.0573080411258505</v>
      </c>
      <c r="BF13" s="19" t="n">
        <v>0.0687742673681924</v>
      </c>
      <c r="BG13" s="19" t="n">
        <v>0</v>
      </c>
    </row>
    <row r="14">
      <c r="B14" s="20" t="s">
        <v>815</v>
      </c>
      <c r="C14" s="19" t="n">
        <v>0.0328324571455452</v>
      </c>
      <c r="D14" s="19" t="n">
        <v>0.0189741734133451</v>
      </c>
      <c r="E14" s="19" t="n">
        <v>0.046232200052536</v>
      </c>
      <c r="F14" s="19"/>
      <c r="G14" s="19" t="n">
        <v>0.00864580772086352</v>
      </c>
      <c r="H14" s="19" t="n">
        <v>0.0641697710001334</v>
      </c>
      <c r="I14" s="19" t="n">
        <v>0.0458143575260828</v>
      </c>
      <c r="J14" s="19" t="n">
        <v>0.0224421751465071</v>
      </c>
      <c r="K14" s="19" t="n">
        <v>0.0590830817691008</v>
      </c>
      <c r="L14" s="19" t="n">
        <v>0.012487194229004</v>
      </c>
      <c r="M14" s="19"/>
      <c r="N14" s="19" t="n">
        <v>0.017709920186259</v>
      </c>
      <c r="O14" s="19" t="n">
        <v>0.011482905237986</v>
      </c>
      <c r="P14" s="19" t="n">
        <v>0.0388604847310838</v>
      </c>
      <c r="Q14" s="19" t="n">
        <v>0.0672299685414978</v>
      </c>
      <c r="R14" s="19"/>
      <c r="S14" s="19" t="n">
        <v>0.0176251052753841</v>
      </c>
      <c r="T14" s="19" t="n">
        <v>0.0117820191368853</v>
      </c>
      <c r="U14" s="19" t="n">
        <v>0.0191707233259235</v>
      </c>
      <c r="V14" s="19" t="n">
        <v>0.0386783903664832</v>
      </c>
      <c r="W14" s="19" t="n">
        <v>0.0183777018426573</v>
      </c>
      <c r="X14" s="19" t="n">
        <v>0.110859223884856</v>
      </c>
      <c r="Y14" s="19" t="n">
        <v>0.0351676491054739</v>
      </c>
      <c r="Z14" s="19" t="n">
        <v>0.0333360244860814</v>
      </c>
      <c r="AA14" s="19" t="n">
        <v>0.0236972530571692</v>
      </c>
      <c r="AB14" s="19" t="n">
        <v>0.0658618052279652</v>
      </c>
      <c r="AC14" s="19" t="n">
        <v>0</v>
      </c>
      <c r="AD14" s="19" t="n">
        <v>0</v>
      </c>
      <c r="AE14" s="19"/>
      <c r="AF14" s="19" t="n">
        <v>0.0271133523049665</v>
      </c>
      <c r="AG14" s="19" t="n">
        <v>0.0284396004705489</v>
      </c>
      <c r="AH14" s="19" t="n">
        <v>0.0631665151907247</v>
      </c>
      <c r="AI14" s="19"/>
      <c r="AJ14" s="19" t="n">
        <v>0.0160034021984367</v>
      </c>
      <c r="AK14" s="19" t="n">
        <v>0.0316797338952071</v>
      </c>
      <c r="AL14" s="19" t="n">
        <v>0.04093371859231</v>
      </c>
      <c r="AM14" s="19" t="n">
        <v>0.0808463029308179</v>
      </c>
      <c r="AN14" s="19" t="n">
        <v>0.0492347638685944</v>
      </c>
      <c r="AO14" s="19"/>
      <c r="AP14" s="19" t="n">
        <v>0.0255819955980236</v>
      </c>
      <c r="AQ14" s="19" t="n">
        <v>0.0194131434192949</v>
      </c>
      <c r="AR14" s="19" t="n">
        <v>0.015608156422838</v>
      </c>
      <c r="AS14" s="19" t="n">
        <v>0.0131216830859256</v>
      </c>
      <c r="AT14" s="19" t="n">
        <v>0.141997078436902</v>
      </c>
      <c r="AU14" s="19"/>
      <c r="AV14" s="19" t="n">
        <v>0.00917564412481955</v>
      </c>
      <c r="AW14" s="19" t="n">
        <v>0.0257241326184069</v>
      </c>
      <c r="AX14" s="19" t="n">
        <v>0.0142307105484166</v>
      </c>
      <c r="AY14" s="19" t="n">
        <v>0.0228431905971387</v>
      </c>
      <c r="AZ14" s="19" t="n">
        <v>0.113916039765059</v>
      </c>
      <c r="BA14" s="19" t="n">
        <v>0.0745827204441604</v>
      </c>
      <c r="BB14" s="19"/>
      <c r="BC14" s="19" t="n">
        <v>0.0335246311932324</v>
      </c>
      <c r="BD14" s="19" t="n">
        <v>0.0224629181804674</v>
      </c>
      <c r="BE14" s="19" t="n">
        <v>0.0346082069606263</v>
      </c>
      <c r="BF14" s="19" t="n">
        <v>0</v>
      </c>
      <c r="BG14" s="19" t="n">
        <v>0</v>
      </c>
    </row>
    <row r="15">
      <c r="B15" s="20" t="s">
        <v>328</v>
      </c>
      <c r="C15" s="23" t="n">
        <v>0.503352977957248</v>
      </c>
      <c r="D15" s="23" t="n">
        <v>0.527797331142039</v>
      </c>
      <c r="E15" s="23" t="n">
        <v>0.481573271808499</v>
      </c>
      <c r="F15" s="23"/>
      <c r="G15" s="23" t="n">
        <v>0.508163506403413</v>
      </c>
      <c r="H15" s="23" t="n">
        <v>0.599760907993701</v>
      </c>
      <c r="I15" s="23" t="n">
        <v>0.451882065716526</v>
      </c>
      <c r="J15" s="23" t="n">
        <v>0.455287222106176</v>
      </c>
      <c r="K15" s="23" t="n">
        <v>0.461532467862322</v>
      </c>
      <c r="L15" s="23" t="n">
        <v>0.541287763411747</v>
      </c>
      <c r="M15" s="23"/>
      <c r="N15" s="23" t="n">
        <v>0.515737712977344</v>
      </c>
      <c r="O15" s="23" t="n">
        <v>0.495841923276402</v>
      </c>
      <c r="P15" s="23" t="n">
        <v>0.46399291549287</v>
      </c>
      <c r="Q15" s="23" t="n">
        <v>0.536435735851097</v>
      </c>
      <c r="R15" s="23"/>
      <c r="S15" s="23" t="n">
        <v>0.524162312835061</v>
      </c>
      <c r="T15" s="23" t="n">
        <v>0.533899524633806</v>
      </c>
      <c r="U15" s="23" t="n">
        <v>0.434856176562124</v>
      </c>
      <c r="V15" s="23" t="n">
        <v>0.509731493023703</v>
      </c>
      <c r="W15" s="23" t="n">
        <v>0.396409374510417</v>
      </c>
      <c r="X15" s="23" t="n">
        <v>0.445988106853969</v>
      </c>
      <c r="Y15" s="23" t="n">
        <v>0.598673615356728</v>
      </c>
      <c r="Z15" s="23" t="n">
        <v>0.571067551481742</v>
      </c>
      <c r="AA15" s="23" t="n">
        <v>0.591500505353685</v>
      </c>
      <c r="AB15" s="23" t="n">
        <v>0.445321385686472</v>
      </c>
      <c r="AC15" s="23" t="n">
        <v>0.433357345210465</v>
      </c>
      <c r="AD15" s="23" t="n">
        <v>0.453523085385293</v>
      </c>
      <c r="AE15" s="23"/>
      <c r="AF15" s="23" t="n">
        <v>0.553037753748011</v>
      </c>
      <c r="AG15" s="23" t="n">
        <v>0.456691353694375</v>
      </c>
      <c r="AH15" s="23" t="n">
        <v>0.521536677682482</v>
      </c>
      <c r="AI15" s="23"/>
      <c r="AJ15" s="23" t="n">
        <v>0.525602945197371</v>
      </c>
      <c r="AK15" s="23" t="n">
        <v>0.512810429190255</v>
      </c>
      <c r="AL15" s="23" t="n">
        <v>0.433481298688411</v>
      </c>
      <c r="AM15" s="23" t="n">
        <v>0.585985758348658</v>
      </c>
      <c r="AN15" s="23" t="n">
        <v>0.525036825001921</v>
      </c>
      <c r="AO15" s="23"/>
      <c r="AP15" s="23" t="n">
        <v>0.501800103234723</v>
      </c>
      <c r="AQ15" s="23" t="n">
        <v>0.459886549349176</v>
      </c>
      <c r="AR15" s="23" t="n">
        <v>0.42225502737503</v>
      </c>
      <c r="AS15" s="23" t="n">
        <v>0.728181547225531</v>
      </c>
      <c r="AT15" s="23" t="n">
        <v>0.347893704055116</v>
      </c>
      <c r="AU15" s="23"/>
      <c r="AV15" s="23" t="n">
        <v>0.505175249482656</v>
      </c>
      <c r="AW15" s="23" t="n">
        <v>0.507062223235511</v>
      </c>
      <c r="AX15" s="23" t="n">
        <v>0.454873392627325</v>
      </c>
      <c r="AY15" s="23" t="n">
        <v>0.612519154060366</v>
      </c>
      <c r="AZ15" s="23" t="n">
        <v>0.367791758386091</v>
      </c>
      <c r="BA15" s="23" t="n">
        <v>0.410469027287658</v>
      </c>
      <c r="BB15" s="23"/>
      <c r="BC15" s="23" t="n">
        <v>0.438507881850301</v>
      </c>
      <c r="BD15" s="23" t="n">
        <v>0.566212641953096</v>
      </c>
      <c r="BE15" s="23" t="n">
        <v>0.450466079211617</v>
      </c>
      <c r="BF15" s="23" t="n">
        <v>0.533823936130326</v>
      </c>
      <c r="BG15" s="23" t="n">
        <v>0.638319692670253</v>
      </c>
    </row>
    <row r="16">
      <c r="B16" s="20" t="s">
        <v>329</v>
      </c>
      <c r="C16" s="23" t="n">
        <v>0.20981803239736</v>
      </c>
      <c r="D16" s="23" t="n">
        <v>0.203740804159715</v>
      </c>
      <c r="E16" s="23" t="n">
        <v>0.211931942401834</v>
      </c>
      <c r="F16" s="23"/>
      <c r="G16" s="23" t="n">
        <v>0.179297388835541</v>
      </c>
      <c r="H16" s="23" t="n">
        <v>0.196129990136026</v>
      </c>
      <c r="I16" s="23" t="n">
        <v>0.249215325495231</v>
      </c>
      <c r="J16" s="23" t="n">
        <v>0.186332656973411</v>
      </c>
      <c r="K16" s="23" t="n">
        <v>0.265372927597156</v>
      </c>
      <c r="L16" s="23" t="n">
        <v>0.198989595103455</v>
      </c>
      <c r="M16" s="23"/>
      <c r="N16" s="23" t="n">
        <v>0.257071144363139</v>
      </c>
      <c r="O16" s="23" t="n">
        <v>0.237356576858653</v>
      </c>
      <c r="P16" s="23" t="n">
        <v>0.203968546337883</v>
      </c>
      <c r="Q16" s="23" t="n">
        <v>0.130600714336367</v>
      </c>
      <c r="R16" s="23"/>
      <c r="S16" s="23" t="n">
        <v>0.231625670490957</v>
      </c>
      <c r="T16" s="23" t="n">
        <v>0.183920700866403</v>
      </c>
      <c r="U16" s="23" t="n">
        <v>0.227383564515991</v>
      </c>
      <c r="V16" s="23" t="n">
        <v>0.177729752937035</v>
      </c>
      <c r="W16" s="23" t="n">
        <v>0.286831761404208</v>
      </c>
      <c r="X16" s="23" t="n">
        <v>0.199377940234442</v>
      </c>
      <c r="Y16" s="23" t="n">
        <v>0.113434037379198</v>
      </c>
      <c r="Z16" s="23" t="n">
        <v>0.175210470426474</v>
      </c>
      <c r="AA16" s="23" t="n">
        <v>0.149532816113255</v>
      </c>
      <c r="AB16" s="23" t="n">
        <v>0.277417010443422</v>
      </c>
      <c r="AC16" s="23" t="n">
        <v>0.331105477175842</v>
      </c>
      <c r="AD16" s="23" t="n">
        <v>0.262920267008193</v>
      </c>
      <c r="AE16" s="23"/>
      <c r="AF16" s="23" t="n">
        <v>0.183925382468239</v>
      </c>
      <c r="AG16" s="23" t="n">
        <v>0.266521821692451</v>
      </c>
      <c r="AH16" s="23" t="n">
        <v>0.108417468388082</v>
      </c>
      <c r="AI16" s="23"/>
      <c r="AJ16" s="23" t="n">
        <v>0.210630982207154</v>
      </c>
      <c r="AK16" s="23" t="n">
        <v>0.230444732353483</v>
      </c>
      <c r="AL16" s="23" t="n">
        <v>0.273735115921908</v>
      </c>
      <c r="AM16" s="23" t="n">
        <v>0.0689704139194648</v>
      </c>
      <c r="AN16" s="23" t="n">
        <v>0.14552639010517</v>
      </c>
      <c r="AO16" s="23"/>
      <c r="AP16" s="23" t="n">
        <v>0.233871695271297</v>
      </c>
      <c r="AQ16" s="23" t="n">
        <v>0.228720235974245</v>
      </c>
      <c r="AR16" s="23" t="n">
        <v>0.324741472658202</v>
      </c>
      <c r="AS16" s="23" t="n">
        <v>0.0648743499842458</v>
      </c>
      <c r="AT16" s="23" t="n">
        <v>0.203637420134054</v>
      </c>
      <c r="AU16" s="23"/>
      <c r="AV16" s="23" t="n">
        <v>0.244681495268636</v>
      </c>
      <c r="AW16" s="23" t="n">
        <v>0.248096326781983</v>
      </c>
      <c r="AX16" s="23" t="n">
        <v>0.278011554243778</v>
      </c>
      <c r="AY16" s="23" t="n">
        <v>0.127761699508708</v>
      </c>
      <c r="AZ16" s="23" t="n">
        <v>0.227751668183147</v>
      </c>
      <c r="BA16" s="23" t="n">
        <v>0.172995672275959</v>
      </c>
      <c r="BB16" s="23"/>
      <c r="BC16" s="23" t="n">
        <v>0.183713612784837</v>
      </c>
      <c r="BD16" s="23" t="n">
        <v>0.192051049778124</v>
      </c>
      <c r="BE16" s="23" t="n">
        <v>0.230761933015449</v>
      </c>
      <c r="BF16" s="23" t="n">
        <v>0.291706533351024</v>
      </c>
      <c r="BG16" s="23" t="n">
        <v>0.118001763657894</v>
      </c>
    </row>
    <row r="17">
      <c r="B17" s="20" t="s">
        <v>141</v>
      </c>
      <c r="C17" s="24" t="n">
        <v>0.293534945559888</v>
      </c>
      <c r="D17" s="24" t="n">
        <v>0.324056526982324</v>
      </c>
      <c r="E17" s="24" t="n">
        <v>0.269641329406665</v>
      </c>
      <c r="F17" s="24"/>
      <c r="G17" s="24" t="n">
        <v>0.328866117567872</v>
      </c>
      <c r="H17" s="24" t="n">
        <v>0.403630917857675</v>
      </c>
      <c r="I17" s="24" t="n">
        <v>0.202666740221295</v>
      </c>
      <c r="J17" s="24" t="n">
        <v>0.268954565132764</v>
      </c>
      <c r="K17" s="24" t="n">
        <v>0.196159540265165</v>
      </c>
      <c r="L17" s="24" t="n">
        <v>0.342298168308292</v>
      </c>
      <c r="M17" s="24"/>
      <c r="N17" s="24" t="n">
        <v>0.258666568614205</v>
      </c>
      <c r="O17" s="24" t="n">
        <v>0.258485346417749</v>
      </c>
      <c r="P17" s="24" t="n">
        <v>0.260024369154987</v>
      </c>
      <c r="Q17" s="24" t="n">
        <v>0.40583502151473</v>
      </c>
      <c r="R17" s="24"/>
      <c r="S17" s="24" t="n">
        <v>0.292536642344105</v>
      </c>
      <c r="T17" s="24" t="n">
        <v>0.349978823767404</v>
      </c>
      <c r="U17" s="24" t="n">
        <v>0.207472612046133</v>
      </c>
      <c r="V17" s="24" t="n">
        <v>0.332001740086668</v>
      </c>
      <c r="W17" s="24" t="n">
        <v>0.10957761310621</v>
      </c>
      <c r="X17" s="24" t="n">
        <v>0.246610166619527</v>
      </c>
      <c r="Y17" s="24" t="n">
        <v>0.485239577977529</v>
      </c>
      <c r="Z17" s="24" t="n">
        <v>0.395857081055268</v>
      </c>
      <c r="AA17" s="24" t="n">
        <v>0.44196768924043</v>
      </c>
      <c r="AB17" s="24" t="n">
        <v>0.16790437524305</v>
      </c>
      <c r="AC17" s="24" t="n">
        <v>0.102251868034623</v>
      </c>
      <c r="AD17" s="24" t="n">
        <v>0.1906028183771</v>
      </c>
      <c r="AE17" s="24"/>
      <c r="AF17" s="24" t="n">
        <v>0.369112371279772</v>
      </c>
      <c r="AG17" s="24" t="n">
        <v>0.190169532001924</v>
      </c>
      <c r="AH17" s="24" t="n">
        <v>0.413119209294399</v>
      </c>
      <c r="AI17" s="24"/>
      <c r="AJ17" s="24" t="n">
        <v>0.314971962990218</v>
      </c>
      <c r="AK17" s="24" t="n">
        <v>0.282365696836772</v>
      </c>
      <c r="AL17" s="24" t="n">
        <v>0.159746182766503</v>
      </c>
      <c r="AM17" s="24" t="n">
        <v>0.517015344429193</v>
      </c>
      <c r="AN17" s="24" t="n">
        <v>0.379510434896751</v>
      </c>
      <c r="AO17" s="24"/>
      <c r="AP17" s="24" t="n">
        <v>0.267928407963425</v>
      </c>
      <c r="AQ17" s="24" t="n">
        <v>0.231166313374931</v>
      </c>
      <c r="AR17" s="24" t="n">
        <v>0.0975135547168283</v>
      </c>
      <c r="AS17" s="24" t="n">
        <v>0.663307197241285</v>
      </c>
      <c r="AT17" s="24" t="n">
        <v>0.144256283921063</v>
      </c>
      <c r="AU17" s="24"/>
      <c r="AV17" s="24" t="n">
        <v>0.26049375421402</v>
      </c>
      <c r="AW17" s="24" t="n">
        <v>0.258965896453527</v>
      </c>
      <c r="AX17" s="24" t="n">
        <v>0.176861838383547</v>
      </c>
      <c r="AY17" s="24" t="n">
        <v>0.484757454551658</v>
      </c>
      <c r="AZ17" s="24" t="n">
        <v>0.140040090202945</v>
      </c>
      <c r="BA17" s="24" t="n">
        <v>0.237473355011699</v>
      </c>
      <c r="BB17" s="24"/>
      <c r="BC17" s="24" t="n">
        <v>0.254794269065464</v>
      </c>
      <c r="BD17" s="24" t="n">
        <v>0.374161592174972</v>
      </c>
      <c r="BE17" s="24" t="n">
        <v>0.219704146196167</v>
      </c>
      <c r="BF17" s="24" t="n">
        <v>0.242117402779302</v>
      </c>
      <c r="BG17" s="24" t="n">
        <v>0.520317929012359</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323</v>
      </c>
      <c r="C9" s="19" t="n">
        <v>0.216784229513499</v>
      </c>
      <c r="D9" s="19" t="n">
        <v>0.219183574391858</v>
      </c>
      <c r="E9" s="19" t="n">
        <v>0.213665592241483</v>
      </c>
      <c r="F9" s="19"/>
      <c r="G9" s="19" t="n">
        <v>0.328394199179921</v>
      </c>
      <c r="H9" s="19" t="n">
        <v>0.237121021002337</v>
      </c>
      <c r="I9" s="19" t="n">
        <v>0.250804301078507</v>
      </c>
      <c r="J9" s="19" t="n">
        <v>0.181383681947982</v>
      </c>
      <c r="K9" s="19" t="n">
        <v>0.16814883004753</v>
      </c>
      <c r="L9" s="19" t="n">
        <v>0.156339281031678</v>
      </c>
      <c r="M9" s="19"/>
      <c r="N9" s="19" t="n">
        <v>0.216761065059439</v>
      </c>
      <c r="O9" s="19" t="n">
        <v>0.254908904110451</v>
      </c>
      <c r="P9" s="19" t="n">
        <v>0.227201279656046</v>
      </c>
      <c r="Q9" s="19" t="n">
        <v>0.166383407807515</v>
      </c>
      <c r="R9" s="19"/>
      <c r="S9" s="19" t="n">
        <v>0.227918566851006</v>
      </c>
      <c r="T9" s="19" t="n">
        <v>0.254067648499109</v>
      </c>
      <c r="U9" s="19" t="n">
        <v>0.203455171830224</v>
      </c>
      <c r="V9" s="19" t="n">
        <v>0.177394293867778</v>
      </c>
      <c r="W9" s="19" t="n">
        <v>0.297625141003809</v>
      </c>
      <c r="X9" s="19" t="n">
        <v>0.210816773628134</v>
      </c>
      <c r="Y9" s="19" t="n">
        <v>0.192962986038431</v>
      </c>
      <c r="Z9" s="19" t="n">
        <v>0</v>
      </c>
      <c r="AA9" s="19" t="n">
        <v>0.270726232590814</v>
      </c>
      <c r="AB9" s="19" t="n">
        <v>0.194055033011673</v>
      </c>
      <c r="AC9" s="19" t="n">
        <v>0.171290815890776</v>
      </c>
      <c r="AD9" s="19" t="n">
        <v>0.267424361816365</v>
      </c>
      <c r="AE9" s="19"/>
      <c r="AF9" s="19" t="n">
        <v>0.193156038097891</v>
      </c>
      <c r="AG9" s="19" t="n">
        <v>0.196882335199711</v>
      </c>
      <c r="AH9" s="19" t="n">
        <v>0.241689862860913</v>
      </c>
      <c r="AI9" s="19"/>
      <c r="AJ9" s="19" t="n">
        <v>0.162658830118347</v>
      </c>
      <c r="AK9" s="19" t="n">
        <v>0.247038571907245</v>
      </c>
      <c r="AL9" s="19" t="n">
        <v>0.1858185302942</v>
      </c>
      <c r="AM9" s="19" t="n">
        <v>0.204686259256592</v>
      </c>
      <c r="AN9" s="19" t="n">
        <v>0.212572879371317</v>
      </c>
      <c r="AO9" s="19"/>
      <c r="AP9" s="19" t="n">
        <v>0.160833058528813</v>
      </c>
      <c r="AQ9" s="19" t="n">
        <v>0.24798576200847</v>
      </c>
      <c r="AR9" s="19" t="n">
        <v>0.223010552461432</v>
      </c>
      <c r="AS9" s="19" t="n">
        <v>0.202840478680054</v>
      </c>
      <c r="AT9" s="19" t="n">
        <v>0.301654531676669</v>
      </c>
      <c r="AU9" s="19"/>
      <c r="AV9" s="19" t="n">
        <v>0.275775102201171</v>
      </c>
      <c r="AW9" s="19" t="n">
        <v>0.157036346214961</v>
      </c>
      <c r="AX9" s="19" t="n">
        <v>0.252076099906152</v>
      </c>
      <c r="AY9" s="19" t="n">
        <v>0.213463636836671</v>
      </c>
      <c r="AZ9" s="19" t="n">
        <v>0.321130410704054</v>
      </c>
      <c r="BA9" s="19" t="n">
        <v>0.116672237618666</v>
      </c>
      <c r="BB9" s="19"/>
      <c r="BC9" s="19" t="n">
        <v>0.185272964967381</v>
      </c>
      <c r="BD9" s="19" t="n">
        <v>0.223955684255835</v>
      </c>
      <c r="BE9" s="19" t="n">
        <v>0.246361017986642</v>
      </c>
      <c r="BF9" s="19" t="n">
        <v>0.284896575446018</v>
      </c>
      <c r="BG9" s="19" t="n">
        <v>0.380880097230468</v>
      </c>
    </row>
    <row r="10">
      <c r="B10" s="20" t="s">
        <v>324</v>
      </c>
      <c r="C10" s="19" t="n">
        <v>0.425809964656151</v>
      </c>
      <c r="D10" s="19" t="n">
        <v>0.406334658769416</v>
      </c>
      <c r="E10" s="19" t="n">
        <v>0.442322259744054</v>
      </c>
      <c r="F10" s="19"/>
      <c r="G10" s="19" t="n">
        <v>0.395657781547361</v>
      </c>
      <c r="H10" s="19" t="n">
        <v>0.392602343165618</v>
      </c>
      <c r="I10" s="19" t="n">
        <v>0.438492812823745</v>
      </c>
      <c r="J10" s="19" t="n">
        <v>0.449548293937126</v>
      </c>
      <c r="K10" s="19" t="n">
        <v>0.393212101758589</v>
      </c>
      <c r="L10" s="19" t="n">
        <v>0.457301614260267</v>
      </c>
      <c r="M10" s="19"/>
      <c r="N10" s="19" t="n">
        <v>0.464833967040757</v>
      </c>
      <c r="O10" s="19" t="n">
        <v>0.446696328065444</v>
      </c>
      <c r="P10" s="19" t="n">
        <v>0.428300535673504</v>
      </c>
      <c r="Q10" s="19" t="n">
        <v>0.356482309359084</v>
      </c>
      <c r="R10" s="19"/>
      <c r="S10" s="19" t="n">
        <v>0.482586830841214</v>
      </c>
      <c r="T10" s="19" t="n">
        <v>0.291329560057388</v>
      </c>
      <c r="U10" s="19" t="n">
        <v>0.48375170471071</v>
      </c>
      <c r="V10" s="19" t="n">
        <v>0.471565869433578</v>
      </c>
      <c r="W10" s="19" t="n">
        <v>0.380958999151395</v>
      </c>
      <c r="X10" s="19" t="n">
        <v>0.336689522950019</v>
      </c>
      <c r="Y10" s="19" t="n">
        <v>0.407362786433979</v>
      </c>
      <c r="Z10" s="19" t="n">
        <v>0.523293584913857</v>
      </c>
      <c r="AA10" s="19" t="n">
        <v>0.397775730546755</v>
      </c>
      <c r="AB10" s="19" t="n">
        <v>0.486745601634598</v>
      </c>
      <c r="AC10" s="19" t="n">
        <v>0.573392414084957</v>
      </c>
      <c r="AD10" s="19" t="n">
        <v>0.402297097073274</v>
      </c>
      <c r="AE10" s="19"/>
      <c r="AF10" s="19" t="n">
        <v>0.413434389917093</v>
      </c>
      <c r="AG10" s="19" t="n">
        <v>0.476119785218224</v>
      </c>
      <c r="AH10" s="19" t="n">
        <v>0.382549880330827</v>
      </c>
      <c r="AI10" s="19"/>
      <c r="AJ10" s="19" t="n">
        <v>0.39937921249837</v>
      </c>
      <c r="AK10" s="19" t="n">
        <v>0.459416214089513</v>
      </c>
      <c r="AL10" s="19" t="n">
        <v>0.585843927751721</v>
      </c>
      <c r="AM10" s="19" t="n">
        <v>0.410026865133346</v>
      </c>
      <c r="AN10" s="19" t="n">
        <v>0.389890794244224</v>
      </c>
      <c r="AO10" s="19"/>
      <c r="AP10" s="19" t="n">
        <v>0.349431253379219</v>
      </c>
      <c r="AQ10" s="19" t="n">
        <v>0.454340482254527</v>
      </c>
      <c r="AR10" s="19" t="n">
        <v>0.547198905735044</v>
      </c>
      <c r="AS10" s="19" t="n">
        <v>0.420522819335896</v>
      </c>
      <c r="AT10" s="19" t="n">
        <v>0.496482766334663</v>
      </c>
      <c r="AU10" s="19"/>
      <c r="AV10" s="19" t="n">
        <v>0.471099520439304</v>
      </c>
      <c r="AW10" s="19" t="n">
        <v>0.364723694517174</v>
      </c>
      <c r="AX10" s="19" t="n">
        <v>0.485528890201444</v>
      </c>
      <c r="AY10" s="19" t="n">
        <v>0.371265806353011</v>
      </c>
      <c r="AZ10" s="19" t="n">
        <v>0.49278897826849</v>
      </c>
      <c r="BA10" s="19" t="n">
        <v>0.386070940365415</v>
      </c>
      <c r="BB10" s="19"/>
      <c r="BC10" s="19" t="n">
        <v>0.406518252432899</v>
      </c>
      <c r="BD10" s="19" t="n">
        <v>0.423524306292576</v>
      </c>
      <c r="BE10" s="19" t="n">
        <v>0.434193582545375</v>
      </c>
      <c r="BF10" s="19" t="n">
        <v>0.472627731545041</v>
      </c>
      <c r="BG10" s="19" t="n">
        <v>0.188999878235184</v>
      </c>
    </row>
    <row r="11">
      <c r="B11" s="20" t="s">
        <v>325</v>
      </c>
      <c r="C11" s="19" t="n">
        <v>0.206270054982593</v>
      </c>
      <c r="D11" s="19" t="n">
        <v>0.212735041371845</v>
      </c>
      <c r="E11" s="19" t="n">
        <v>0.201755141220832</v>
      </c>
      <c r="F11" s="19"/>
      <c r="G11" s="19" t="n">
        <v>0.164222916014163</v>
      </c>
      <c r="H11" s="19" t="n">
        <v>0.164213871654422</v>
      </c>
      <c r="I11" s="19" t="n">
        <v>0.15746047718745</v>
      </c>
      <c r="J11" s="19" t="n">
        <v>0.231834385328458</v>
      </c>
      <c r="K11" s="19" t="n">
        <v>0.220980862386193</v>
      </c>
      <c r="L11" s="19" t="n">
        <v>0.272234823855167</v>
      </c>
      <c r="M11" s="19"/>
      <c r="N11" s="19" t="n">
        <v>0.214636922460967</v>
      </c>
      <c r="O11" s="19" t="n">
        <v>0.133429685300702</v>
      </c>
      <c r="P11" s="19" t="n">
        <v>0.199925005249753</v>
      </c>
      <c r="Q11" s="19" t="n">
        <v>0.285647417675343</v>
      </c>
      <c r="R11" s="19"/>
      <c r="S11" s="19" t="n">
        <v>0.167807489534277</v>
      </c>
      <c r="T11" s="19" t="n">
        <v>0.278463963441044</v>
      </c>
      <c r="U11" s="19" t="n">
        <v>0.216844177928447</v>
      </c>
      <c r="V11" s="19" t="n">
        <v>0.162829533901066</v>
      </c>
      <c r="W11" s="19" t="n">
        <v>0.224635850261435</v>
      </c>
      <c r="X11" s="19" t="n">
        <v>0.300315484430762</v>
      </c>
      <c r="Y11" s="19" t="n">
        <v>0.248156807984014</v>
      </c>
      <c r="Z11" s="19" t="n">
        <v>0.151809739935612</v>
      </c>
      <c r="AA11" s="19" t="n">
        <v>0.160901687287351</v>
      </c>
      <c r="AB11" s="19" t="n">
        <v>0.182456375416685</v>
      </c>
      <c r="AC11" s="19" t="n">
        <v>0.138521200333116</v>
      </c>
      <c r="AD11" s="19" t="n">
        <v>0.191019593319558</v>
      </c>
      <c r="AE11" s="19"/>
      <c r="AF11" s="19" t="n">
        <v>0.224506169795038</v>
      </c>
      <c r="AG11" s="19" t="n">
        <v>0.208956987558081</v>
      </c>
      <c r="AH11" s="19" t="n">
        <v>0.194647971625526</v>
      </c>
      <c r="AI11" s="19"/>
      <c r="AJ11" s="19" t="n">
        <v>0.291420907654729</v>
      </c>
      <c r="AK11" s="19" t="n">
        <v>0.160423036175805</v>
      </c>
      <c r="AL11" s="19" t="n">
        <v>0.0774478917858992</v>
      </c>
      <c r="AM11" s="19" t="n">
        <v>0.178599780187588</v>
      </c>
      <c r="AN11" s="19" t="n">
        <v>0.1916188096835</v>
      </c>
      <c r="AO11" s="19"/>
      <c r="AP11" s="19" t="n">
        <v>0.299584590182791</v>
      </c>
      <c r="AQ11" s="19" t="n">
        <v>0.161227775835251</v>
      </c>
      <c r="AR11" s="19" t="n">
        <v>0.176173080425176</v>
      </c>
      <c r="AS11" s="19" t="n">
        <v>0.236595223463238</v>
      </c>
      <c r="AT11" s="19" t="n">
        <v>0.125871772801102</v>
      </c>
      <c r="AU11" s="19"/>
      <c r="AV11" s="19" t="n">
        <v>0.157455561480221</v>
      </c>
      <c r="AW11" s="19" t="n">
        <v>0.281897663876293</v>
      </c>
      <c r="AX11" s="19" t="n">
        <v>0.160998880148561</v>
      </c>
      <c r="AY11" s="19" t="n">
        <v>0.252598941555154</v>
      </c>
      <c r="AZ11" s="19" t="n">
        <v>0.100979640099288</v>
      </c>
      <c r="BA11" s="19" t="n">
        <v>0.217724452231859</v>
      </c>
      <c r="BB11" s="19"/>
      <c r="BC11" s="19" t="n">
        <v>0.241768761128372</v>
      </c>
      <c r="BD11" s="19" t="n">
        <v>0.166016936228069</v>
      </c>
      <c r="BE11" s="19" t="n">
        <v>0.182182403187712</v>
      </c>
      <c r="BF11" s="19" t="n">
        <v>0.220264402393399</v>
      </c>
      <c r="BG11" s="19" t="n">
        <v>0</v>
      </c>
    </row>
    <row r="12">
      <c r="B12" s="20" t="s">
        <v>326</v>
      </c>
      <c r="C12" s="19" t="n">
        <v>0.0736112998596661</v>
      </c>
      <c r="D12" s="19" t="n">
        <v>0.0901721060246581</v>
      </c>
      <c r="E12" s="19" t="n">
        <v>0.0584826219013453</v>
      </c>
      <c r="F12" s="19"/>
      <c r="G12" s="19" t="n">
        <v>0.0886662535680368</v>
      </c>
      <c r="H12" s="19" t="n">
        <v>0.100458739834963</v>
      </c>
      <c r="I12" s="19" t="n">
        <v>0.061722802960883</v>
      </c>
      <c r="J12" s="19" t="n">
        <v>0.0418326893386527</v>
      </c>
      <c r="K12" s="19" t="n">
        <v>0.1072080378561</v>
      </c>
      <c r="L12" s="19" t="n">
        <v>0.0631696230696382</v>
      </c>
      <c r="M12" s="19"/>
      <c r="N12" s="19" t="n">
        <v>0.0606083890769719</v>
      </c>
      <c r="O12" s="19" t="n">
        <v>0.0813641231856549</v>
      </c>
      <c r="P12" s="19" t="n">
        <v>0.0709607558970138</v>
      </c>
      <c r="Q12" s="19" t="n">
        <v>0.0812081287256613</v>
      </c>
      <c r="R12" s="19"/>
      <c r="S12" s="19" t="n">
        <v>0.0657837052277019</v>
      </c>
      <c r="T12" s="19" t="n">
        <v>0.0735130642326113</v>
      </c>
      <c r="U12" s="19" t="n">
        <v>0.0563415207053232</v>
      </c>
      <c r="V12" s="19" t="n">
        <v>0.111869328659374</v>
      </c>
      <c r="W12" s="19" t="n">
        <v>0.0378636410298934</v>
      </c>
      <c r="X12" s="19" t="n">
        <v>0.0413189951062293</v>
      </c>
      <c r="Y12" s="19" t="n">
        <v>0.105347046454476</v>
      </c>
      <c r="Z12" s="19" t="n">
        <v>0.0643140465904006</v>
      </c>
      <c r="AA12" s="19" t="n">
        <v>0.0945705368952312</v>
      </c>
      <c r="AB12" s="19" t="n">
        <v>0.0745057462551822</v>
      </c>
      <c r="AC12" s="19" t="n">
        <v>0.0847560406190313</v>
      </c>
      <c r="AD12" s="19" t="n">
        <v>0.0505459990617951</v>
      </c>
      <c r="AE12" s="19"/>
      <c r="AF12" s="19" t="n">
        <v>0.082954480431735</v>
      </c>
      <c r="AG12" s="19" t="n">
        <v>0.0648604861579899</v>
      </c>
      <c r="AH12" s="19" t="n">
        <v>0.0423047071653334</v>
      </c>
      <c r="AI12" s="19"/>
      <c r="AJ12" s="19" t="n">
        <v>0.0836864887516314</v>
      </c>
      <c r="AK12" s="19" t="n">
        <v>0.0741431290346538</v>
      </c>
      <c r="AL12" s="19" t="n">
        <v>0.0443067805170201</v>
      </c>
      <c r="AM12" s="19" t="n">
        <v>0.125840792491656</v>
      </c>
      <c r="AN12" s="19" t="n">
        <v>0.0694622246577313</v>
      </c>
      <c r="AO12" s="19"/>
      <c r="AP12" s="19" t="n">
        <v>0.0919628846064803</v>
      </c>
      <c r="AQ12" s="19" t="n">
        <v>0.0853321117293953</v>
      </c>
      <c r="AR12" s="19" t="n">
        <v>0.019956298796198</v>
      </c>
      <c r="AS12" s="19" t="n">
        <v>0.0932442579278854</v>
      </c>
      <c r="AT12" s="19" t="n">
        <v>0</v>
      </c>
      <c r="AU12" s="19"/>
      <c r="AV12" s="19" t="n">
        <v>0.0736246123273649</v>
      </c>
      <c r="AW12" s="19" t="n">
        <v>0.101769369478476</v>
      </c>
      <c r="AX12" s="19" t="n">
        <v>0.0507121527999898</v>
      </c>
      <c r="AY12" s="19" t="n">
        <v>0.0956251417360665</v>
      </c>
      <c r="AZ12" s="19" t="n">
        <v>0</v>
      </c>
      <c r="BA12" s="19" t="n">
        <v>0.036914327377243</v>
      </c>
      <c r="BB12" s="19"/>
      <c r="BC12" s="19" t="n">
        <v>0.0708886185968776</v>
      </c>
      <c r="BD12" s="19" t="n">
        <v>0.109212507761526</v>
      </c>
      <c r="BE12" s="19" t="n">
        <v>0.0776116482106514</v>
      </c>
      <c r="BF12" s="19" t="n">
        <v>0.0112522084998169</v>
      </c>
      <c r="BG12" s="19" t="n">
        <v>0.118001763657894</v>
      </c>
    </row>
    <row r="13">
      <c r="B13" s="20" t="s">
        <v>327</v>
      </c>
      <c r="C13" s="19" t="n">
        <v>0.0215721776824886</v>
      </c>
      <c r="D13" s="19" t="n">
        <v>0.0206312935220598</v>
      </c>
      <c r="E13" s="19" t="n">
        <v>0.0226334855233076</v>
      </c>
      <c r="F13" s="19"/>
      <c r="G13" s="19" t="n">
        <v>0.0152832378191644</v>
      </c>
      <c r="H13" s="19" t="n">
        <v>0.0435500845048504</v>
      </c>
      <c r="I13" s="19" t="n">
        <v>0.0191757309546609</v>
      </c>
      <c r="J13" s="19" t="n">
        <v>0.0232467343429475</v>
      </c>
      <c r="K13" s="19" t="n">
        <v>0.0414218839723963</v>
      </c>
      <c r="L13" s="19" t="n">
        <v>0</v>
      </c>
      <c r="M13" s="19"/>
      <c r="N13" s="19" t="n">
        <v>0.0145847414013964</v>
      </c>
      <c r="O13" s="19" t="n">
        <v>0.0337357759696589</v>
      </c>
      <c r="P13" s="19" t="n">
        <v>0.0211867552305918</v>
      </c>
      <c r="Q13" s="19" t="n">
        <v>0.0157130409672027</v>
      </c>
      <c r="R13" s="19"/>
      <c r="S13" s="19" t="n">
        <v>0.0276608889070005</v>
      </c>
      <c r="T13" s="19" t="n">
        <v>0.035962647492572</v>
      </c>
      <c r="U13" s="19" t="n">
        <v>0</v>
      </c>
      <c r="V13" s="19" t="n">
        <v>0.0200778186009991</v>
      </c>
      <c r="W13" s="19" t="n">
        <v>0.0183777018426573</v>
      </c>
      <c r="X13" s="19" t="n">
        <v>0.0231571358934351</v>
      </c>
      <c r="Y13" s="19" t="n">
        <v>0.0300288967577441</v>
      </c>
      <c r="Z13" s="19" t="n">
        <v>0.0654661579576128</v>
      </c>
      <c r="AA13" s="19" t="n">
        <v>0.0128538657190626</v>
      </c>
      <c r="AB13" s="19" t="n">
        <v>0</v>
      </c>
      <c r="AC13" s="19" t="n">
        <v>0</v>
      </c>
      <c r="AD13" s="19" t="n">
        <v>0.0448558702866406</v>
      </c>
      <c r="AE13" s="19"/>
      <c r="AF13" s="19" t="n">
        <v>0.0180893541235391</v>
      </c>
      <c r="AG13" s="19" t="n">
        <v>0.0104196334939541</v>
      </c>
      <c r="AH13" s="19" t="n">
        <v>0.0445794319637503</v>
      </c>
      <c r="AI13" s="19"/>
      <c r="AJ13" s="19" t="n">
        <v>0.012209707028986</v>
      </c>
      <c r="AK13" s="19" t="n">
        <v>0.016446500713676</v>
      </c>
      <c r="AL13" s="19" t="n">
        <v>0</v>
      </c>
      <c r="AM13" s="19" t="n">
        <v>0</v>
      </c>
      <c r="AN13" s="19" t="n">
        <v>0.0380380942609961</v>
      </c>
      <c r="AO13" s="19"/>
      <c r="AP13" s="19" t="n">
        <v>0.0156125854872165</v>
      </c>
      <c r="AQ13" s="19" t="n">
        <v>0.0150203983272496</v>
      </c>
      <c r="AR13" s="19" t="n">
        <v>0</v>
      </c>
      <c r="AS13" s="19" t="n">
        <v>0.0336755375070014</v>
      </c>
      <c r="AT13" s="19" t="n">
        <v>0</v>
      </c>
      <c r="AU13" s="19"/>
      <c r="AV13" s="19" t="n">
        <v>0.00789442218408255</v>
      </c>
      <c r="AW13" s="19" t="n">
        <v>0.0150415320789773</v>
      </c>
      <c r="AX13" s="19" t="n">
        <v>0</v>
      </c>
      <c r="AY13" s="19" t="n">
        <v>0.0271403790277128</v>
      </c>
      <c r="AZ13" s="19" t="n">
        <v>0.0241378454441369</v>
      </c>
      <c r="BA13" s="19" t="n">
        <v>0.0851669448203301</v>
      </c>
      <c r="BB13" s="19"/>
      <c r="BC13" s="19" t="n">
        <v>0.0420371335607257</v>
      </c>
      <c r="BD13" s="19" t="n">
        <v>0.0119132954335356</v>
      </c>
      <c r="BE13" s="19" t="n">
        <v>0.0139241529694087</v>
      </c>
      <c r="BF13" s="19" t="n">
        <v>0</v>
      </c>
      <c r="BG13" s="19" t="n">
        <v>0.312118260876454</v>
      </c>
    </row>
    <row r="14">
      <c r="B14" s="20" t="s">
        <v>815</v>
      </c>
      <c r="C14" s="19" t="n">
        <v>0.0559522733056022</v>
      </c>
      <c r="D14" s="19" t="n">
        <v>0.0509433259201624</v>
      </c>
      <c r="E14" s="19" t="n">
        <v>0.0611408993689781</v>
      </c>
      <c r="F14" s="19"/>
      <c r="G14" s="19" t="n">
        <v>0.00777561187135392</v>
      </c>
      <c r="H14" s="19" t="n">
        <v>0.0620539398378097</v>
      </c>
      <c r="I14" s="19" t="n">
        <v>0.0723438749947537</v>
      </c>
      <c r="J14" s="19" t="n">
        <v>0.0721542151048339</v>
      </c>
      <c r="K14" s="19" t="n">
        <v>0.0690282839791918</v>
      </c>
      <c r="L14" s="19" t="n">
        <v>0.0509546577832495</v>
      </c>
      <c r="M14" s="19"/>
      <c r="N14" s="19" t="n">
        <v>0.0285749149604687</v>
      </c>
      <c r="O14" s="19" t="n">
        <v>0.0498651833680888</v>
      </c>
      <c r="P14" s="19" t="n">
        <v>0.052425668293092</v>
      </c>
      <c r="Q14" s="19" t="n">
        <v>0.0945656954651933</v>
      </c>
      <c r="R14" s="19"/>
      <c r="S14" s="19" t="n">
        <v>0.0282425186387998</v>
      </c>
      <c r="T14" s="19" t="n">
        <v>0.0666631162772757</v>
      </c>
      <c r="U14" s="19" t="n">
        <v>0.0396074248252957</v>
      </c>
      <c r="V14" s="19" t="n">
        <v>0.0562631555372046</v>
      </c>
      <c r="W14" s="19" t="n">
        <v>0.040538666710811</v>
      </c>
      <c r="X14" s="19" t="n">
        <v>0.0877020879914205</v>
      </c>
      <c r="Y14" s="19" t="n">
        <v>0.0161414763313554</v>
      </c>
      <c r="Z14" s="19" t="n">
        <v>0.195116470602518</v>
      </c>
      <c r="AA14" s="19" t="n">
        <v>0.0631719469607871</v>
      </c>
      <c r="AB14" s="19" t="n">
        <v>0.0622372436818619</v>
      </c>
      <c r="AC14" s="19" t="n">
        <v>0.032039529072119</v>
      </c>
      <c r="AD14" s="19" t="n">
        <v>0.0438570784423673</v>
      </c>
      <c r="AE14" s="19"/>
      <c r="AF14" s="19" t="n">
        <v>0.067859567634705</v>
      </c>
      <c r="AG14" s="19" t="n">
        <v>0.0427607723720403</v>
      </c>
      <c r="AH14" s="19" t="n">
        <v>0.0942281460536505</v>
      </c>
      <c r="AI14" s="19"/>
      <c r="AJ14" s="19" t="n">
        <v>0.0506448539479363</v>
      </c>
      <c r="AK14" s="19" t="n">
        <v>0.0425325480791064</v>
      </c>
      <c r="AL14" s="19" t="n">
        <v>0.10658286965116</v>
      </c>
      <c r="AM14" s="19" t="n">
        <v>0.0808463029308179</v>
      </c>
      <c r="AN14" s="19" t="n">
        <v>0.0984171977822304</v>
      </c>
      <c r="AO14" s="19"/>
      <c r="AP14" s="19" t="n">
        <v>0.0825756278154797</v>
      </c>
      <c r="AQ14" s="19" t="n">
        <v>0.0360934698451073</v>
      </c>
      <c r="AR14" s="19" t="n">
        <v>0.0336611625821504</v>
      </c>
      <c r="AS14" s="19" t="n">
        <v>0.0131216830859256</v>
      </c>
      <c r="AT14" s="19" t="n">
        <v>0.0759909291875661</v>
      </c>
      <c r="AU14" s="19"/>
      <c r="AV14" s="19" t="n">
        <v>0.0141507813678561</v>
      </c>
      <c r="AW14" s="19" t="n">
        <v>0.0795313938341187</v>
      </c>
      <c r="AX14" s="19" t="n">
        <v>0.0506839769438533</v>
      </c>
      <c r="AY14" s="19" t="n">
        <v>0.039906094491385</v>
      </c>
      <c r="AZ14" s="19" t="n">
        <v>0.0609631254840302</v>
      </c>
      <c r="BA14" s="19" t="n">
        <v>0.157451097586487</v>
      </c>
      <c r="BB14" s="19"/>
      <c r="BC14" s="19" t="n">
        <v>0.0535142693137451</v>
      </c>
      <c r="BD14" s="19" t="n">
        <v>0.065377270028458</v>
      </c>
      <c r="BE14" s="19" t="n">
        <v>0.0457271951002108</v>
      </c>
      <c r="BF14" s="19" t="n">
        <v>0.0109590821157249</v>
      </c>
      <c r="BG14" s="19" t="n">
        <v>0</v>
      </c>
    </row>
    <row r="15">
      <c r="B15" s="20" t="s">
        <v>328</v>
      </c>
      <c r="C15" s="23" t="n">
        <v>0.64259419416965</v>
      </c>
      <c r="D15" s="23" t="n">
        <v>0.625518233161275</v>
      </c>
      <c r="E15" s="23" t="n">
        <v>0.655987851985536</v>
      </c>
      <c r="F15" s="23"/>
      <c r="G15" s="23" t="n">
        <v>0.724051980727282</v>
      </c>
      <c r="H15" s="23" t="n">
        <v>0.629723364167955</v>
      </c>
      <c r="I15" s="23" t="n">
        <v>0.689297113902252</v>
      </c>
      <c r="J15" s="23" t="n">
        <v>0.630931975885107</v>
      </c>
      <c r="K15" s="23" t="n">
        <v>0.561360931806119</v>
      </c>
      <c r="L15" s="23" t="n">
        <v>0.613640895291945</v>
      </c>
      <c r="M15" s="23"/>
      <c r="N15" s="23" t="n">
        <v>0.681595032100196</v>
      </c>
      <c r="O15" s="23" t="n">
        <v>0.701605232175895</v>
      </c>
      <c r="P15" s="23" t="n">
        <v>0.65550181532955</v>
      </c>
      <c r="Q15" s="23" t="n">
        <v>0.522865717166599</v>
      </c>
      <c r="R15" s="23"/>
      <c r="S15" s="23" t="n">
        <v>0.710505397692221</v>
      </c>
      <c r="T15" s="23" t="n">
        <v>0.545397208556497</v>
      </c>
      <c r="U15" s="23" t="n">
        <v>0.687206876540934</v>
      </c>
      <c r="V15" s="23" t="n">
        <v>0.648960163301356</v>
      </c>
      <c r="W15" s="23" t="n">
        <v>0.678584140155204</v>
      </c>
      <c r="X15" s="23" t="n">
        <v>0.547506296578153</v>
      </c>
      <c r="Y15" s="23" t="n">
        <v>0.600325772472411</v>
      </c>
      <c r="Z15" s="23" t="n">
        <v>0.523293584913857</v>
      </c>
      <c r="AA15" s="23" t="n">
        <v>0.668501963137569</v>
      </c>
      <c r="AB15" s="23" t="n">
        <v>0.68080063464627</v>
      </c>
      <c r="AC15" s="23" t="n">
        <v>0.744683229975734</v>
      </c>
      <c r="AD15" s="23" t="n">
        <v>0.669721458889639</v>
      </c>
      <c r="AE15" s="23"/>
      <c r="AF15" s="23" t="n">
        <v>0.606590428014983</v>
      </c>
      <c r="AG15" s="23" t="n">
        <v>0.673002120417935</v>
      </c>
      <c r="AH15" s="23" t="n">
        <v>0.62423974319174</v>
      </c>
      <c r="AI15" s="23"/>
      <c r="AJ15" s="23" t="n">
        <v>0.562038042616717</v>
      </c>
      <c r="AK15" s="23" t="n">
        <v>0.706454785996758</v>
      </c>
      <c r="AL15" s="23" t="n">
        <v>0.771662458045921</v>
      </c>
      <c r="AM15" s="23" t="n">
        <v>0.614713124389938</v>
      </c>
      <c r="AN15" s="23" t="n">
        <v>0.602463673615542</v>
      </c>
      <c r="AO15" s="23"/>
      <c r="AP15" s="23" t="n">
        <v>0.510264311908032</v>
      </c>
      <c r="AQ15" s="23" t="n">
        <v>0.702326244262997</v>
      </c>
      <c r="AR15" s="23" t="n">
        <v>0.770209458196476</v>
      </c>
      <c r="AS15" s="23" t="n">
        <v>0.623363298015949</v>
      </c>
      <c r="AT15" s="23" t="n">
        <v>0.798137298011332</v>
      </c>
      <c r="AU15" s="23"/>
      <c r="AV15" s="23" t="n">
        <v>0.746874622640475</v>
      </c>
      <c r="AW15" s="23" t="n">
        <v>0.521760040732135</v>
      </c>
      <c r="AX15" s="23" t="n">
        <v>0.737604990107596</v>
      </c>
      <c r="AY15" s="23" t="n">
        <v>0.584729443189682</v>
      </c>
      <c r="AZ15" s="23" t="n">
        <v>0.813919388972544</v>
      </c>
      <c r="BA15" s="23" t="n">
        <v>0.502743177984081</v>
      </c>
      <c r="BB15" s="23"/>
      <c r="BC15" s="23" t="n">
        <v>0.59179121740028</v>
      </c>
      <c r="BD15" s="23" t="n">
        <v>0.647479990548412</v>
      </c>
      <c r="BE15" s="23" t="n">
        <v>0.680554600532017</v>
      </c>
      <c r="BF15" s="23" t="n">
        <v>0.757524306991059</v>
      </c>
      <c r="BG15" s="23" t="n">
        <v>0.569879975465652</v>
      </c>
    </row>
    <row r="16">
      <c r="B16" s="20" t="s">
        <v>329</v>
      </c>
      <c r="C16" s="23" t="n">
        <v>0.0951834775421547</v>
      </c>
      <c r="D16" s="23" t="n">
        <v>0.110803399546718</v>
      </c>
      <c r="E16" s="23" t="n">
        <v>0.081116107424653</v>
      </c>
      <c r="F16" s="23"/>
      <c r="G16" s="23" t="n">
        <v>0.103949491387201</v>
      </c>
      <c r="H16" s="23" t="n">
        <v>0.144008824339813</v>
      </c>
      <c r="I16" s="23" t="n">
        <v>0.0808985339155438</v>
      </c>
      <c r="J16" s="23" t="n">
        <v>0.0650794236816001</v>
      </c>
      <c r="K16" s="23" t="n">
        <v>0.148629921828496</v>
      </c>
      <c r="L16" s="23" t="n">
        <v>0.0631696230696382</v>
      </c>
      <c r="M16" s="23"/>
      <c r="N16" s="23" t="n">
        <v>0.0751931304783683</v>
      </c>
      <c r="O16" s="23" t="n">
        <v>0.115099899155314</v>
      </c>
      <c r="P16" s="23" t="n">
        <v>0.0921475111276056</v>
      </c>
      <c r="Q16" s="23" t="n">
        <v>0.0969211696928641</v>
      </c>
      <c r="R16" s="23"/>
      <c r="S16" s="23" t="n">
        <v>0.0934445941347024</v>
      </c>
      <c r="T16" s="23" t="n">
        <v>0.109475711725183</v>
      </c>
      <c r="U16" s="23" t="n">
        <v>0.0563415207053232</v>
      </c>
      <c r="V16" s="23" t="n">
        <v>0.131947147260373</v>
      </c>
      <c r="W16" s="23" t="n">
        <v>0.0562413428725507</v>
      </c>
      <c r="X16" s="23" t="n">
        <v>0.0644761309996644</v>
      </c>
      <c r="Y16" s="23" t="n">
        <v>0.13537594321222</v>
      </c>
      <c r="Z16" s="23" t="n">
        <v>0.129780204548013</v>
      </c>
      <c r="AA16" s="23" t="n">
        <v>0.107424402614294</v>
      </c>
      <c r="AB16" s="23" t="n">
        <v>0.0745057462551822</v>
      </c>
      <c r="AC16" s="23" t="n">
        <v>0.0847560406190313</v>
      </c>
      <c r="AD16" s="23" t="n">
        <v>0.0954018693484356</v>
      </c>
      <c r="AE16" s="23"/>
      <c r="AF16" s="23" t="n">
        <v>0.101043834555274</v>
      </c>
      <c r="AG16" s="23" t="n">
        <v>0.075280119651944</v>
      </c>
      <c r="AH16" s="23" t="n">
        <v>0.0868841391290837</v>
      </c>
      <c r="AI16" s="23"/>
      <c r="AJ16" s="23" t="n">
        <v>0.0958961957806174</v>
      </c>
      <c r="AK16" s="23" t="n">
        <v>0.0905896297483299</v>
      </c>
      <c r="AL16" s="23" t="n">
        <v>0.0443067805170201</v>
      </c>
      <c r="AM16" s="23" t="n">
        <v>0.125840792491656</v>
      </c>
      <c r="AN16" s="23" t="n">
        <v>0.107500318918727</v>
      </c>
      <c r="AO16" s="23"/>
      <c r="AP16" s="23" t="n">
        <v>0.107575470093697</v>
      </c>
      <c r="AQ16" s="23" t="n">
        <v>0.100352510056645</v>
      </c>
      <c r="AR16" s="23" t="n">
        <v>0.019956298796198</v>
      </c>
      <c r="AS16" s="23" t="n">
        <v>0.126919795434887</v>
      </c>
      <c r="AT16" s="23" t="n">
        <v>0</v>
      </c>
      <c r="AU16" s="23"/>
      <c r="AV16" s="23" t="n">
        <v>0.0815190345114474</v>
      </c>
      <c r="AW16" s="23" t="n">
        <v>0.116810901557453</v>
      </c>
      <c r="AX16" s="23" t="n">
        <v>0.0507121527999898</v>
      </c>
      <c r="AY16" s="23" t="n">
        <v>0.122765520763779</v>
      </c>
      <c r="AZ16" s="23" t="n">
        <v>0.0241378454441369</v>
      </c>
      <c r="BA16" s="23" t="n">
        <v>0.122081272197573</v>
      </c>
      <c r="BB16" s="23"/>
      <c r="BC16" s="23" t="n">
        <v>0.112925752157603</v>
      </c>
      <c r="BD16" s="23" t="n">
        <v>0.121125803195061</v>
      </c>
      <c r="BE16" s="23" t="n">
        <v>0.0915358011800602</v>
      </c>
      <c r="BF16" s="23" t="n">
        <v>0.0112522084998169</v>
      </c>
      <c r="BG16" s="23" t="n">
        <v>0.430120024534348</v>
      </c>
    </row>
    <row r="17">
      <c r="B17" s="20" t="s">
        <v>141</v>
      </c>
      <c r="C17" s="24" t="n">
        <v>0.547410716627495</v>
      </c>
      <c r="D17" s="24" t="n">
        <v>0.514714833614557</v>
      </c>
      <c r="E17" s="24" t="n">
        <v>0.574871744560884</v>
      </c>
      <c r="F17" s="24"/>
      <c r="G17" s="24" t="n">
        <v>0.620102489340081</v>
      </c>
      <c r="H17" s="24" t="n">
        <v>0.485714539828141</v>
      </c>
      <c r="I17" s="24" t="n">
        <v>0.608398579986709</v>
      </c>
      <c r="J17" s="24" t="n">
        <v>0.565852552203507</v>
      </c>
      <c r="K17" s="24" t="n">
        <v>0.412731009977622</v>
      </c>
      <c r="L17" s="24" t="n">
        <v>0.550471272222306</v>
      </c>
      <c r="M17" s="24"/>
      <c r="N17" s="24" t="n">
        <v>0.606401901621828</v>
      </c>
      <c r="O17" s="24" t="n">
        <v>0.586505333020581</v>
      </c>
      <c r="P17" s="24" t="n">
        <v>0.563354304201944</v>
      </c>
      <c r="Q17" s="24" t="n">
        <v>0.425944547473735</v>
      </c>
      <c r="R17" s="24"/>
      <c r="S17" s="24" t="n">
        <v>0.617060803557518</v>
      </c>
      <c r="T17" s="24" t="n">
        <v>0.435921496831314</v>
      </c>
      <c r="U17" s="24" t="n">
        <v>0.630865355835611</v>
      </c>
      <c r="V17" s="24" t="n">
        <v>0.517013016040983</v>
      </c>
      <c r="W17" s="24" t="n">
        <v>0.622342797282653</v>
      </c>
      <c r="X17" s="24" t="n">
        <v>0.483030165578489</v>
      </c>
      <c r="Y17" s="24" t="n">
        <v>0.464949829260191</v>
      </c>
      <c r="Z17" s="24" t="n">
        <v>0.393513380365843</v>
      </c>
      <c r="AA17" s="24" t="n">
        <v>0.561077560523275</v>
      </c>
      <c r="AB17" s="24" t="n">
        <v>0.606294888391088</v>
      </c>
      <c r="AC17" s="24" t="n">
        <v>0.659927189356702</v>
      </c>
      <c r="AD17" s="24" t="n">
        <v>0.574319589541203</v>
      </c>
      <c r="AE17" s="24"/>
      <c r="AF17" s="24" t="n">
        <v>0.505546593459709</v>
      </c>
      <c r="AG17" s="24" t="n">
        <v>0.597722000765991</v>
      </c>
      <c r="AH17" s="24" t="n">
        <v>0.537355604062656</v>
      </c>
      <c r="AI17" s="24"/>
      <c r="AJ17" s="24" t="n">
        <v>0.4661418468361</v>
      </c>
      <c r="AK17" s="24" t="n">
        <v>0.615865156248428</v>
      </c>
      <c r="AL17" s="24" t="n">
        <v>0.727355677528901</v>
      </c>
      <c r="AM17" s="24" t="n">
        <v>0.488872331898282</v>
      </c>
      <c r="AN17" s="24" t="n">
        <v>0.494963354696814</v>
      </c>
      <c r="AO17" s="24"/>
      <c r="AP17" s="24" t="n">
        <v>0.402688841814335</v>
      </c>
      <c r="AQ17" s="24" t="n">
        <v>0.601973734206352</v>
      </c>
      <c r="AR17" s="24" t="n">
        <v>0.750253159400278</v>
      </c>
      <c r="AS17" s="24" t="n">
        <v>0.496443502581063</v>
      </c>
      <c r="AT17" s="24" t="n">
        <v>0.798137298011332</v>
      </c>
      <c r="AU17" s="24"/>
      <c r="AV17" s="24" t="n">
        <v>0.665355588129028</v>
      </c>
      <c r="AW17" s="24" t="n">
        <v>0.404949139174682</v>
      </c>
      <c r="AX17" s="24" t="n">
        <v>0.686892837307606</v>
      </c>
      <c r="AY17" s="24" t="n">
        <v>0.461963922425903</v>
      </c>
      <c r="AZ17" s="24" t="n">
        <v>0.789781543528408</v>
      </c>
      <c r="BA17" s="24" t="n">
        <v>0.380661905786508</v>
      </c>
      <c r="BB17" s="24"/>
      <c r="BC17" s="24" t="n">
        <v>0.478865465242677</v>
      </c>
      <c r="BD17" s="24" t="n">
        <v>0.52635418735335</v>
      </c>
      <c r="BE17" s="24" t="n">
        <v>0.589018799351957</v>
      </c>
      <c r="BF17" s="24" t="n">
        <v>0.746272098491242</v>
      </c>
      <c r="BG17" s="24" t="n">
        <v>0.139759950931304</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689</v>
      </c>
      <c r="D7" s="11" t="n">
        <v>336</v>
      </c>
      <c r="E7" s="11" t="n">
        <v>350</v>
      </c>
      <c r="F7" s="11"/>
      <c r="G7" s="11" t="n">
        <v>109</v>
      </c>
      <c r="H7" s="11" t="n">
        <v>96</v>
      </c>
      <c r="I7" s="11" t="n">
        <v>109</v>
      </c>
      <c r="J7" s="11" t="n">
        <v>140</v>
      </c>
      <c r="K7" s="11" t="n">
        <v>87</v>
      </c>
      <c r="L7" s="11" t="n">
        <v>148</v>
      </c>
      <c r="M7" s="11"/>
      <c r="N7" s="11" t="n">
        <v>187</v>
      </c>
      <c r="O7" s="11" t="n">
        <v>170</v>
      </c>
      <c r="P7" s="11" t="n">
        <v>154</v>
      </c>
      <c r="Q7" s="11" t="n">
        <v>177</v>
      </c>
      <c r="R7" s="11"/>
      <c r="S7" s="11" t="n">
        <v>112</v>
      </c>
      <c r="T7" s="11" t="n">
        <v>84</v>
      </c>
      <c r="U7" s="11" t="n">
        <v>53</v>
      </c>
      <c r="V7" s="11" t="n">
        <v>53</v>
      </c>
      <c r="W7" s="11" t="n">
        <v>49</v>
      </c>
      <c r="X7" s="11" t="n">
        <v>48</v>
      </c>
      <c r="Y7" s="11" t="n">
        <v>56</v>
      </c>
      <c r="Z7" s="11" t="n">
        <v>31</v>
      </c>
      <c r="AA7" s="11" t="n">
        <v>85</v>
      </c>
      <c r="AB7" s="11" t="n">
        <v>63</v>
      </c>
      <c r="AC7" s="11" t="n">
        <v>35</v>
      </c>
      <c r="AD7" s="11" t="n">
        <v>20</v>
      </c>
      <c r="AE7" s="11"/>
      <c r="AF7" s="11" t="n">
        <v>234</v>
      </c>
      <c r="AG7" s="11" t="n">
        <v>277</v>
      </c>
      <c r="AH7" s="11" t="n">
        <v>96</v>
      </c>
      <c r="AI7" s="11"/>
      <c r="AJ7" s="11" t="n">
        <v>225</v>
      </c>
      <c r="AK7" s="11" t="n">
        <v>186</v>
      </c>
      <c r="AL7" s="11" t="n">
        <v>45</v>
      </c>
      <c r="AM7" s="11" t="n">
        <v>15</v>
      </c>
      <c r="AN7" s="11" t="n">
        <v>102</v>
      </c>
      <c r="AO7" s="11"/>
      <c r="AP7" s="11" t="n">
        <v>118</v>
      </c>
      <c r="AQ7" s="11" t="n">
        <v>245</v>
      </c>
      <c r="AR7" s="11" t="n">
        <v>52</v>
      </c>
      <c r="AS7" s="11" t="n">
        <v>93</v>
      </c>
      <c r="AT7" s="11" t="n">
        <v>31</v>
      </c>
      <c r="AU7" s="11"/>
      <c r="AV7" s="11" t="n">
        <v>207</v>
      </c>
      <c r="AW7" s="11" t="n">
        <v>126</v>
      </c>
      <c r="AX7" s="11" t="n">
        <v>57</v>
      </c>
      <c r="AY7" s="11" t="n">
        <v>115</v>
      </c>
      <c r="AZ7" s="11" t="n">
        <v>39</v>
      </c>
      <c r="BA7" s="11" t="n">
        <v>63</v>
      </c>
      <c r="BB7" s="11"/>
      <c r="BC7" s="11" t="n">
        <v>155</v>
      </c>
      <c r="BD7" s="11" t="n">
        <v>156</v>
      </c>
      <c r="BE7" s="11" t="n">
        <v>181</v>
      </c>
      <c r="BF7" s="11" t="n">
        <v>91</v>
      </c>
      <c r="BG7" s="11" t="n">
        <v>8</v>
      </c>
    </row>
    <row r="8" ht="30" customHeight="1">
      <c r="B8" s="12" t="s">
        <v>20</v>
      </c>
      <c r="C8" s="12" t="n">
        <v>690</v>
      </c>
      <c r="D8" s="12" t="n">
        <v>334</v>
      </c>
      <c r="E8" s="12" t="n">
        <v>353</v>
      </c>
      <c r="F8" s="12"/>
      <c r="G8" s="12" t="n">
        <v>105</v>
      </c>
      <c r="H8" s="12" t="n">
        <v>102</v>
      </c>
      <c r="I8" s="12" t="n">
        <v>117</v>
      </c>
      <c r="J8" s="12" t="n">
        <v>133</v>
      </c>
      <c r="K8" s="12" t="n">
        <v>85</v>
      </c>
      <c r="L8" s="12" t="n">
        <v>148</v>
      </c>
      <c r="M8" s="12"/>
      <c r="N8" s="12" t="n">
        <v>177</v>
      </c>
      <c r="O8" s="12" t="n">
        <v>191</v>
      </c>
      <c r="P8" s="12" t="n">
        <v>150</v>
      </c>
      <c r="Q8" s="12" t="n">
        <v>171</v>
      </c>
      <c r="R8" s="12"/>
      <c r="S8" s="12" t="n">
        <v>105</v>
      </c>
      <c r="T8" s="12" t="n">
        <v>86</v>
      </c>
      <c r="U8" s="12" t="n">
        <v>55</v>
      </c>
      <c r="V8" s="12" t="n">
        <v>65</v>
      </c>
      <c r="W8" s="12" t="n">
        <v>51</v>
      </c>
      <c r="X8" s="12" t="n">
        <v>61</v>
      </c>
      <c r="Y8" s="12" t="n">
        <v>53</v>
      </c>
      <c r="Z8" s="12" t="n">
        <v>28</v>
      </c>
      <c r="AA8" s="12" t="n">
        <v>79</v>
      </c>
      <c r="AB8" s="12" t="n">
        <v>58</v>
      </c>
      <c r="AC8" s="12" t="n">
        <v>31</v>
      </c>
      <c r="AD8" s="12" t="n">
        <v>18</v>
      </c>
      <c r="AE8" s="12"/>
      <c r="AF8" s="12" t="n">
        <v>234</v>
      </c>
      <c r="AG8" s="12" t="n">
        <v>277</v>
      </c>
      <c r="AH8" s="12" t="n">
        <v>97</v>
      </c>
      <c r="AI8" s="12"/>
      <c r="AJ8" s="12" t="n">
        <v>227</v>
      </c>
      <c r="AK8" s="12" t="n">
        <v>185</v>
      </c>
      <c r="AL8" s="12" t="n">
        <v>45</v>
      </c>
      <c r="AM8" s="12" t="n">
        <v>15</v>
      </c>
      <c r="AN8" s="12" t="n">
        <v>103</v>
      </c>
      <c r="AO8" s="12"/>
      <c r="AP8" s="12" t="n">
        <v>121</v>
      </c>
      <c r="AQ8" s="12" t="n">
        <v>244</v>
      </c>
      <c r="AR8" s="12" t="n">
        <v>52</v>
      </c>
      <c r="AS8" s="12" t="n">
        <v>93</v>
      </c>
      <c r="AT8" s="12" t="n">
        <v>33</v>
      </c>
      <c r="AU8" s="12"/>
      <c r="AV8" s="12" t="n">
        <v>207</v>
      </c>
      <c r="AW8" s="12" t="n">
        <v>128</v>
      </c>
      <c r="AX8" s="12" t="n">
        <v>57</v>
      </c>
      <c r="AY8" s="12" t="n">
        <v>116</v>
      </c>
      <c r="AZ8" s="12" t="n">
        <v>41</v>
      </c>
      <c r="BA8" s="12" t="n">
        <v>64</v>
      </c>
      <c r="BB8" s="12"/>
      <c r="BC8" s="12" t="n">
        <v>159</v>
      </c>
      <c r="BD8" s="12" t="n">
        <v>157</v>
      </c>
      <c r="BE8" s="12" t="n">
        <v>182</v>
      </c>
      <c r="BF8" s="12" t="n">
        <v>90</v>
      </c>
      <c r="BG8" s="12" t="n">
        <v>7</v>
      </c>
    </row>
    <row r="9">
      <c r="B9" s="20" t="s">
        <v>323</v>
      </c>
      <c r="C9" s="19" t="n">
        <v>0.478334229538415</v>
      </c>
      <c r="D9" s="19" t="n">
        <v>0.467419447599567</v>
      </c>
      <c r="E9" s="19" t="n">
        <v>0.484597938069411</v>
      </c>
      <c r="F9" s="19"/>
      <c r="G9" s="19" t="n">
        <v>0.509106687317092</v>
      </c>
      <c r="H9" s="19" t="n">
        <v>0.490427658693031</v>
      </c>
      <c r="I9" s="19" t="n">
        <v>0.493971926084548</v>
      </c>
      <c r="J9" s="19" t="n">
        <v>0.484778906830976</v>
      </c>
      <c r="K9" s="19" t="n">
        <v>0.466071426142556</v>
      </c>
      <c r="L9" s="19" t="n">
        <v>0.437116913581772</v>
      </c>
      <c r="M9" s="19"/>
      <c r="N9" s="19" t="n">
        <v>0.491047994315943</v>
      </c>
      <c r="O9" s="19" t="n">
        <v>0.445139581863107</v>
      </c>
      <c r="P9" s="19" t="n">
        <v>0.484147121935276</v>
      </c>
      <c r="Q9" s="19" t="n">
        <v>0.499874573195045</v>
      </c>
      <c r="R9" s="19"/>
      <c r="S9" s="19" t="n">
        <v>0.564886203758668</v>
      </c>
      <c r="T9" s="19" t="n">
        <v>0.500348748956907</v>
      </c>
      <c r="U9" s="19" t="n">
        <v>0.407915349565555</v>
      </c>
      <c r="V9" s="19" t="n">
        <v>0.364089688176444</v>
      </c>
      <c r="W9" s="19" t="n">
        <v>0.491983787674809</v>
      </c>
      <c r="X9" s="19" t="n">
        <v>0.418152434307209</v>
      </c>
      <c r="Y9" s="19" t="n">
        <v>0.528882336359699</v>
      </c>
      <c r="Z9" s="19" t="n">
        <v>0.4817325834736</v>
      </c>
      <c r="AA9" s="19" t="n">
        <v>0.457439934646099</v>
      </c>
      <c r="AB9" s="19" t="n">
        <v>0.459126103409115</v>
      </c>
      <c r="AC9" s="19" t="n">
        <v>0.538148476399534</v>
      </c>
      <c r="AD9" s="19" t="n">
        <v>0.55841642742478</v>
      </c>
      <c r="AE9" s="19"/>
      <c r="AF9" s="19" t="n">
        <v>0.460405346577534</v>
      </c>
      <c r="AG9" s="19" t="n">
        <v>0.490477304697745</v>
      </c>
      <c r="AH9" s="19" t="n">
        <v>0.51628147461745</v>
      </c>
      <c r="AI9" s="19"/>
      <c r="AJ9" s="19" t="n">
        <v>0.433571243460075</v>
      </c>
      <c r="AK9" s="19" t="n">
        <v>0.517794527397243</v>
      </c>
      <c r="AL9" s="19" t="n">
        <v>0.526136420713387</v>
      </c>
      <c r="AM9" s="19" t="n">
        <v>0.391795405513209</v>
      </c>
      <c r="AN9" s="19" t="n">
        <v>0.467904995882122</v>
      </c>
      <c r="AO9" s="19"/>
      <c r="AP9" s="19" t="n">
        <v>0.416236829111333</v>
      </c>
      <c r="AQ9" s="19" t="n">
        <v>0.517489927192803</v>
      </c>
      <c r="AR9" s="19" t="n">
        <v>0.471946736449644</v>
      </c>
      <c r="AS9" s="19" t="n">
        <v>0.422919530914641</v>
      </c>
      <c r="AT9" s="19" t="n">
        <v>0.582563124143588</v>
      </c>
      <c r="AU9" s="19"/>
      <c r="AV9" s="19" t="n">
        <v>0.553541557751103</v>
      </c>
      <c r="AW9" s="19" t="n">
        <v>0.432989075682587</v>
      </c>
      <c r="AX9" s="19" t="n">
        <v>0.547953797994681</v>
      </c>
      <c r="AY9" s="19" t="n">
        <v>0.400237267184164</v>
      </c>
      <c r="AZ9" s="19" t="n">
        <v>0.588991191701941</v>
      </c>
      <c r="BA9" s="19" t="n">
        <v>0.325506310204217</v>
      </c>
      <c r="BB9" s="19"/>
      <c r="BC9" s="19" t="n">
        <v>0.471798925748096</v>
      </c>
      <c r="BD9" s="19" t="n">
        <v>0.462574352693773</v>
      </c>
      <c r="BE9" s="19" t="n">
        <v>0.545725013050264</v>
      </c>
      <c r="BF9" s="19" t="n">
        <v>0.468727822423639</v>
      </c>
      <c r="BG9" s="19" t="n">
        <v>0.389599924894021</v>
      </c>
    </row>
    <row r="10">
      <c r="B10" s="20" t="s">
        <v>324</v>
      </c>
      <c r="C10" s="19" t="n">
        <v>0.357521794345065</v>
      </c>
      <c r="D10" s="19" t="n">
        <v>0.330361587845066</v>
      </c>
      <c r="E10" s="19" t="n">
        <v>0.386080392250289</v>
      </c>
      <c r="F10" s="19"/>
      <c r="G10" s="19" t="n">
        <v>0.281301117324016</v>
      </c>
      <c r="H10" s="19" t="n">
        <v>0.316965131184326</v>
      </c>
      <c r="I10" s="19" t="n">
        <v>0.372729372949944</v>
      </c>
      <c r="J10" s="19" t="n">
        <v>0.374433443660078</v>
      </c>
      <c r="K10" s="19" t="n">
        <v>0.344855516499942</v>
      </c>
      <c r="L10" s="19" t="n">
        <v>0.419410024286432</v>
      </c>
      <c r="M10" s="19"/>
      <c r="N10" s="19" t="n">
        <v>0.361579790010593</v>
      </c>
      <c r="O10" s="19" t="n">
        <v>0.403437809521461</v>
      </c>
      <c r="P10" s="19" t="n">
        <v>0.324044848267991</v>
      </c>
      <c r="Q10" s="19" t="n">
        <v>0.327751111219313</v>
      </c>
      <c r="R10" s="19"/>
      <c r="S10" s="19" t="n">
        <v>0.278655298416079</v>
      </c>
      <c r="T10" s="19" t="n">
        <v>0.326205676633565</v>
      </c>
      <c r="U10" s="19" t="n">
        <v>0.431375730422431</v>
      </c>
      <c r="V10" s="19" t="n">
        <v>0.353489034101189</v>
      </c>
      <c r="W10" s="19" t="n">
        <v>0.398564134452272</v>
      </c>
      <c r="X10" s="19" t="n">
        <v>0.40292208592819</v>
      </c>
      <c r="Y10" s="19" t="n">
        <v>0.346700384648409</v>
      </c>
      <c r="Z10" s="19" t="n">
        <v>0.335636468884</v>
      </c>
      <c r="AA10" s="19" t="n">
        <v>0.406400135067044</v>
      </c>
      <c r="AB10" s="19" t="n">
        <v>0.391567199814941</v>
      </c>
      <c r="AC10" s="19" t="n">
        <v>0.370350476016647</v>
      </c>
      <c r="AD10" s="19" t="n">
        <v>0.202466828440748</v>
      </c>
      <c r="AE10" s="19"/>
      <c r="AF10" s="19" t="n">
        <v>0.377280370090984</v>
      </c>
      <c r="AG10" s="19" t="n">
        <v>0.356852981202167</v>
      </c>
      <c r="AH10" s="19" t="n">
        <v>0.30281546931269</v>
      </c>
      <c r="AI10" s="19"/>
      <c r="AJ10" s="19" t="n">
        <v>0.402759821463459</v>
      </c>
      <c r="AK10" s="19" t="n">
        <v>0.368657227053882</v>
      </c>
      <c r="AL10" s="19" t="n">
        <v>0.271972781953113</v>
      </c>
      <c r="AM10" s="19" t="n">
        <v>0.328249964426392</v>
      </c>
      <c r="AN10" s="19" t="n">
        <v>0.394988407367995</v>
      </c>
      <c r="AO10" s="19"/>
      <c r="AP10" s="19" t="n">
        <v>0.388425187115322</v>
      </c>
      <c r="AQ10" s="19" t="n">
        <v>0.376115375901865</v>
      </c>
      <c r="AR10" s="19" t="n">
        <v>0.369974909417695</v>
      </c>
      <c r="AS10" s="19" t="n">
        <v>0.412919087159888</v>
      </c>
      <c r="AT10" s="19" t="n">
        <v>0.163256953847181</v>
      </c>
      <c r="AU10" s="19"/>
      <c r="AV10" s="19" t="n">
        <v>0.352059406069563</v>
      </c>
      <c r="AW10" s="19" t="n">
        <v>0.388391227333739</v>
      </c>
      <c r="AX10" s="19" t="n">
        <v>0.338227053492043</v>
      </c>
      <c r="AY10" s="19" t="n">
        <v>0.416055929295245</v>
      </c>
      <c r="AZ10" s="19" t="n">
        <v>0.159098450858006</v>
      </c>
      <c r="BA10" s="19" t="n">
        <v>0.357526561937747</v>
      </c>
      <c r="BB10" s="19"/>
      <c r="BC10" s="19" t="n">
        <v>0.39232740365746</v>
      </c>
      <c r="BD10" s="19" t="n">
        <v>0.368503198897796</v>
      </c>
      <c r="BE10" s="19" t="n">
        <v>0.303145680794942</v>
      </c>
      <c r="BF10" s="19" t="n">
        <v>0.403056777543244</v>
      </c>
      <c r="BG10" s="19" t="n">
        <v>0.326418697740618</v>
      </c>
    </row>
    <row r="11">
      <c r="B11" s="20" t="s">
        <v>325</v>
      </c>
      <c r="C11" s="19" t="n">
        <v>0.10714811770156</v>
      </c>
      <c r="D11" s="19" t="n">
        <v>0.1342306920806</v>
      </c>
      <c r="E11" s="19" t="n">
        <v>0.0823038915568139</v>
      </c>
      <c r="F11" s="19"/>
      <c r="G11" s="19" t="n">
        <v>0.138782340123291</v>
      </c>
      <c r="H11" s="19" t="n">
        <v>0.0972648708722409</v>
      </c>
      <c r="I11" s="19" t="n">
        <v>0.0759278073269412</v>
      </c>
      <c r="J11" s="19" t="n">
        <v>0.09688151711269</v>
      </c>
      <c r="K11" s="19" t="n">
        <v>0.117762395319929</v>
      </c>
      <c r="L11" s="19" t="n">
        <v>0.119346040117265</v>
      </c>
      <c r="M11" s="19"/>
      <c r="N11" s="19" t="n">
        <v>0.0972811990377589</v>
      </c>
      <c r="O11" s="19" t="n">
        <v>0.129931928305296</v>
      </c>
      <c r="P11" s="19" t="n">
        <v>0.120019641683637</v>
      </c>
      <c r="Q11" s="19" t="n">
        <v>0.0812733144729115</v>
      </c>
      <c r="R11" s="19"/>
      <c r="S11" s="19" t="n">
        <v>0.0819264466398817</v>
      </c>
      <c r="T11" s="19" t="n">
        <v>0.116139853052368</v>
      </c>
      <c r="U11" s="19" t="n">
        <v>0.12325549320909</v>
      </c>
      <c r="V11" s="19" t="n">
        <v>0.208733212089503</v>
      </c>
      <c r="W11" s="19" t="n">
        <v>0.0532279742676289</v>
      </c>
      <c r="X11" s="19" t="n">
        <v>0.0930214307560794</v>
      </c>
      <c r="Y11" s="19" t="n">
        <v>0.0577627284481794</v>
      </c>
      <c r="Z11" s="19" t="n">
        <v>0.149294923156318</v>
      </c>
      <c r="AA11" s="19" t="n">
        <v>0.0761478514550271</v>
      </c>
      <c r="AB11" s="19" t="n">
        <v>0.135367732036404</v>
      </c>
      <c r="AC11" s="19" t="n">
        <v>0.0663391367875692</v>
      </c>
      <c r="AD11" s="19" t="n">
        <v>0.195259665692105</v>
      </c>
      <c r="AE11" s="19"/>
      <c r="AF11" s="19" t="n">
        <v>0.112825443735725</v>
      </c>
      <c r="AG11" s="19" t="n">
        <v>0.10492418328919</v>
      </c>
      <c r="AH11" s="19" t="n">
        <v>0.083480055933808</v>
      </c>
      <c r="AI11" s="19"/>
      <c r="AJ11" s="19" t="n">
        <v>0.110693452786646</v>
      </c>
      <c r="AK11" s="19" t="n">
        <v>0.0551703545249837</v>
      </c>
      <c r="AL11" s="19" t="n">
        <v>0.126460786794208</v>
      </c>
      <c r="AM11" s="19" t="n">
        <v>0.143282460481286</v>
      </c>
      <c r="AN11" s="19" t="n">
        <v>0.0970630074125615</v>
      </c>
      <c r="AO11" s="19"/>
      <c r="AP11" s="19" t="n">
        <v>0.11999709304467</v>
      </c>
      <c r="AQ11" s="19" t="n">
        <v>0.0602137706797384</v>
      </c>
      <c r="AR11" s="19" t="n">
        <v>0.10493711572917</v>
      </c>
      <c r="AS11" s="19" t="n">
        <v>0.112526512972898</v>
      </c>
      <c r="AT11" s="19" t="n">
        <v>0.159377084373373</v>
      </c>
      <c r="AU11" s="19"/>
      <c r="AV11" s="19" t="n">
        <v>0.0617611134364823</v>
      </c>
      <c r="AW11" s="19" t="n">
        <v>0.100043779452091</v>
      </c>
      <c r="AX11" s="19" t="n">
        <v>0.0995884379648585</v>
      </c>
      <c r="AY11" s="19" t="n">
        <v>0.138008399379001</v>
      </c>
      <c r="AZ11" s="19" t="n">
        <v>0.175855526306568</v>
      </c>
      <c r="BA11" s="19" t="n">
        <v>0.167726938443598</v>
      </c>
      <c r="BB11" s="19"/>
      <c r="BC11" s="19" t="n">
        <v>0.101667717924885</v>
      </c>
      <c r="BD11" s="19" t="n">
        <v>0.0889881343748787</v>
      </c>
      <c r="BE11" s="19" t="n">
        <v>0.100882577752925</v>
      </c>
      <c r="BF11" s="19" t="n">
        <v>0.0853173156549907</v>
      </c>
      <c r="BG11" s="19" t="n">
        <v>0.165979613707468</v>
      </c>
    </row>
    <row r="12">
      <c r="B12" s="20" t="s">
        <v>326</v>
      </c>
      <c r="C12" s="19" t="n">
        <v>0.0197753869361044</v>
      </c>
      <c r="D12" s="19" t="n">
        <v>0.0257931186527575</v>
      </c>
      <c r="E12" s="19" t="n">
        <v>0.0142234168626259</v>
      </c>
      <c r="F12" s="19"/>
      <c r="G12" s="19" t="n">
        <v>0.0411689728663623</v>
      </c>
      <c r="H12" s="19" t="n">
        <v>0.0391926567857567</v>
      </c>
      <c r="I12" s="19" t="n">
        <v>0.0204389637005623</v>
      </c>
      <c r="J12" s="19" t="n">
        <v>0.0149692876372208</v>
      </c>
      <c r="K12" s="19" t="n">
        <v>0.0111375678765633</v>
      </c>
      <c r="L12" s="19" t="n">
        <v>0</v>
      </c>
      <c r="M12" s="19"/>
      <c r="N12" s="19" t="n">
        <v>0.0443793849863218</v>
      </c>
      <c r="O12" s="19" t="n">
        <v>0.0054937274713872</v>
      </c>
      <c r="P12" s="19" t="n">
        <v>0.0178248585008926</v>
      </c>
      <c r="Q12" s="19" t="n">
        <v>0.0120223544544632</v>
      </c>
      <c r="R12" s="19"/>
      <c r="S12" s="19" t="n">
        <v>0.0469481353874964</v>
      </c>
      <c r="T12" s="19" t="n">
        <v>0.0232131157594597</v>
      </c>
      <c r="U12" s="19" t="n">
        <v>0</v>
      </c>
      <c r="V12" s="19" t="n">
        <v>0.0175847651707214</v>
      </c>
      <c r="W12" s="19" t="n">
        <v>0.0378464017626323</v>
      </c>
      <c r="X12" s="19" t="n">
        <v>0</v>
      </c>
      <c r="Y12" s="19" t="n">
        <v>0.0505130742123573</v>
      </c>
      <c r="Z12" s="19" t="n">
        <v>0</v>
      </c>
      <c r="AA12" s="19" t="n">
        <v>0.0119975478522475</v>
      </c>
      <c r="AB12" s="19" t="n">
        <v>0</v>
      </c>
      <c r="AC12" s="19" t="n">
        <v>0</v>
      </c>
      <c r="AD12" s="19" t="n">
        <v>0</v>
      </c>
      <c r="AE12" s="19"/>
      <c r="AF12" s="19" t="n">
        <v>0.0166357054801564</v>
      </c>
      <c r="AG12" s="19" t="n">
        <v>0.0188865585724214</v>
      </c>
      <c r="AH12" s="19" t="n">
        <v>0.0261454426403261</v>
      </c>
      <c r="AI12" s="19"/>
      <c r="AJ12" s="19" t="n">
        <v>0.0256216871590827</v>
      </c>
      <c r="AK12" s="19" t="n">
        <v>0.0209125433432457</v>
      </c>
      <c r="AL12" s="19" t="n">
        <v>0.0140573840434747</v>
      </c>
      <c r="AM12" s="19" t="n">
        <v>0.0558258666482955</v>
      </c>
      <c r="AN12" s="19" t="n">
        <v>0</v>
      </c>
      <c r="AO12" s="19"/>
      <c r="AP12" s="19" t="n">
        <v>0.0317848268265619</v>
      </c>
      <c r="AQ12" s="19" t="n">
        <v>0.0184960757556103</v>
      </c>
      <c r="AR12" s="19" t="n">
        <v>0.0182405393789502</v>
      </c>
      <c r="AS12" s="19" t="n">
        <v>0.0192154077716711</v>
      </c>
      <c r="AT12" s="19" t="n">
        <v>0.0188119084482915</v>
      </c>
      <c r="AU12" s="19"/>
      <c r="AV12" s="19" t="n">
        <v>0.0136962496613994</v>
      </c>
      <c r="AW12" s="19" t="n">
        <v>0.0378689469550187</v>
      </c>
      <c r="AX12" s="19" t="n">
        <v>0</v>
      </c>
      <c r="AY12" s="19" t="n">
        <v>0.0073024102140979</v>
      </c>
      <c r="AZ12" s="19" t="n">
        <v>0.0150917056494544</v>
      </c>
      <c r="BA12" s="19" t="n">
        <v>0.0548231467894501</v>
      </c>
      <c r="BB12" s="19"/>
      <c r="BC12" s="19" t="n">
        <v>0</v>
      </c>
      <c r="BD12" s="19" t="n">
        <v>0.0247864962903684</v>
      </c>
      <c r="BE12" s="19" t="n">
        <v>0.0227363272081599</v>
      </c>
      <c r="BF12" s="19" t="n">
        <v>0.0316458758783092</v>
      </c>
      <c r="BG12" s="19" t="n">
        <v>0.118001763657894</v>
      </c>
    </row>
    <row r="13">
      <c r="B13" s="20" t="s">
        <v>327</v>
      </c>
      <c r="C13" s="19" t="n">
        <v>0.00878986697994637</v>
      </c>
      <c r="D13" s="19" t="n">
        <v>0.0181310822380235</v>
      </c>
      <c r="E13" s="19" t="n">
        <v>0</v>
      </c>
      <c r="F13" s="19"/>
      <c r="G13" s="19" t="n">
        <v>0.0216384493542076</v>
      </c>
      <c r="H13" s="19" t="n">
        <v>0.0176942656234943</v>
      </c>
      <c r="I13" s="19" t="n">
        <v>0</v>
      </c>
      <c r="J13" s="19" t="n">
        <v>0</v>
      </c>
      <c r="K13" s="19" t="n">
        <v>0.0234926407880491</v>
      </c>
      <c r="L13" s="19" t="n">
        <v>0</v>
      </c>
      <c r="M13" s="19"/>
      <c r="N13" s="19" t="n">
        <v>0</v>
      </c>
      <c r="O13" s="19" t="n">
        <v>0.0053312740200362</v>
      </c>
      <c r="P13" s="19" t="n">
        <v>0.0128044219288532</v>
      </c>
      <c r="Q13" s="19" t="n">
        <v>0.0182873956520847</v>
      </c>
      <c r="R13" s="19"/>
      <c r="S13" s="19" t="n">
        <v>0</v>
      </c>
      <c r="T13" s="19" t="n">
        <v>0.0115428398721823</v>
      </c>
      <c r="U13" s="19" t="n">
        <v>0.018282703477001</v>
      </c>
      <c r="V13" s="19" t="n">
        <v>0.0174249100956597</v>
      </c>
      <c r="W13" s="19" t="n">
        <v>0</v>
      </c>
      <c r="X13" s="19" t="n">
        <v>0.0185363230990345</v>
      </c>
      <c r="Y13" s="19" t="n">
        <v>0</v>
      </c>
      <c r="Z13" s="19" t="n">
        <v>0</v>
      </c>
      <c r="AA13" s="19" t="n">
        <v>0.0128538657190626</v>
      </c>
      <c r="AB13" s="19" t="n">
        <v>0</v>
      </c>
      <c r="AC13" s="19" t="n">
        <v>0.0251619107962498</v>
      </c>
      <c r="AD13" s="19" t="n">
        <v>0</v>
      </c>
      <c r="AE13" s="19"/>
      <c r="AF13" s="19" t="n">
        <v>0</v>
      </c>
      <c r="AG13" s="19" t="n">
        <v>0.0108544462690198</v>
      </c>
      <c r="AH13" s="19" t="n">
        <v>0.00812847147127856</v>
      </c>
      <c r="AI13" s="19"/>
      <c r="AJ13" s="19" t="n">
        <v>0.0122472177645003</v>
      </c>
      <c r="AK13" s="19" t="n">
        <v>0.00612803026584343</v>
      </c>
      <c r="AL13" s="19" t="n">
        <v>0</v>
      </c>
      <c r="AM13" s="19" t="n">
        <v>0</v>
      </c>
      <c r="AN13" s="19" t="n">
        <v>0</v>
      </c>
      <c r="AO13" s="19"/>
      <c r="AP13" s="19" t="n">
        <v>0.00936584787836695</v>
      </c>
      <c r="AQ13" s="19" t="n">
        <v>0.00465633241812072</v>
      </c>
      <c r="AR13" s="19" t="n">
        <v>0.0192925426017034</v>
      </c>
      <c r="AS13" s="19" t="n">
        <v>0.0192977780949756</v>
      </c>
      <c r="AT13" s="19" t="n">
        <v>0</v>
      </c>
      <c r="AU13" s="19"/>
      <c r="AV13" s="19" t="n">
        <v>0.00549752027585235</v>
      </c>
      <c r="AW13" s="19" t="n">
        <v>0.0165653490839924</v>
      </c>
      <c r="AX13" s="19" t="n">
        <v>0</v>
      </c>
      <c r="AY13" s="19" t="n">
        <v>0.0155528033303534</v>
      </c>
      <c r="AZ13" s="19" t="n">
        <v>0</v>
      </c>
      <c r="BA13" s="19" t="n">
        <v>0.0154691687379643</v>
      </c>
      <c r="BB13" s="19"/>
      <c r="BC13" s="19" t="n">
        <v>0.017505160609202</v>
      </c>
      <c r="BD13" s="19" t="n">
        <v>0.0144831218736359</v>
      </c>
      <c r="BE13" s="19" t="n">
        <v>0</v>
      </c>
      <c r="BF13" s="19" t="n">
        <v>0.0112522084998169</v>
      </c>
      <c r="BG13" s="19" t="n">
        <v>0</v>
      </c>
    </row>
    <row r="14">
      <c r="B14" s="20" t="s">
        <v>815</v>
      </c>
      <c r="C14" s="19" t="n">
        <v>0.0284306044989089</v>
      </c>
      <c r="D14" s="19" t="n">
        <v>0.0240640715839853</v>
      </c>
      <c r="E14" s="19" t="n">
        <v>0.0327943612608612</v>
      </c>
      <c r="F14" s="19"/>
      <c r="G14" s="19" t="n">
        <v>0.00800243301503098</v>
      </c>
      <c r="H14" s="19" t="n">
        <v>0.0384554168411515</v>
      </c>
      <c r="I14" s="19" t="n">
        <v>0.0369319299380041</v>
      </c>
      <c r="J14" s="19" t="n">
        <v>0.0289368447590356</v>
      </c>
      <c r="K14" s="19" t="n">
        <v>0.0366804533729605</v>
      </c>
      <c r="L14" s="19" t="n">
        <v>0.0241270220145308</v>
      </c>
      <c r="M14" s="19"/>
      <c r="N14" s="19" t="n">
        <v>0.00571163164938342</v>
      </c>
      <c r="O14" s="19" t="n">
        <v>0.010665678818712</v>
      </c>
      <c r="P14" s="19" t="n">
        <v>0.0411591076833505</v>
      </c>
      <c r="Q14" s="19" t="n">
        <v>0.0607912510061832</v>
      </c>
      <c r="R14" s="19"/>
      <c r="S14" s="19" t="n">
        <v>0.0275839157978742</v>
      </c>
      <c r="T14" s="19" t="n">
        <v>0.0225497657255177</v>
      </c>
      <c r="U14" s="19" t="n">
        <v>0.0191707233259235</v>
      </c>
      <c r="V14" s="19" t="n">
        <v>0.0386783903664832</v>
      </c>
      <c r="W14" s="19" t="n">
        <v>0.0183777018426573</v>
      </c>
      <c r="X14" s="19" t="n">
        <v>0.0673677259094879</v>
      </c>
      <c r="Y14" s="19" t="n">
        <v>0.0161414763313554</v>
      </c>
      <c r="Z14" s="19" t="n">
        <v>0.0333360244860814</v>
      </c>
      <c r="AA14" s="19" t="n">
        <v>0.0351606652605195</v>
      </c>
      <c r="AB14" s="19" t="n">
        <v>0.01393896473954</v>
      </c>
      <c r="AC14" s="19" t="n">
        <v>0</v>
      </c>
      <c r="AD14" s="19" t="n">
        <v>0.0438570784423673</v>
      </c>
      <c r="AE14" s="19"/>
      <c r="AF14" s="19" t="n">
        <v>0.0328531341156007</v>
      </c>
      <c r="AG14" s="19" t="n">
        <v>0.0180045259694567</v>
      </c>
      <c r="AH14" s="19" t="n">
        <v>0.0631490860244479</v>
      </c>
      <c r="AI14" s="19"/>
      <c r="AJ14" s="19" t="n">
        <v>0.0151065773662375</v>
      </c>
      <c r="AK14" s="19" t="n">
        <v>0.0313373174148023</v>
      </c>
      <c r="AL14" s="19" t="n">
        <v>0.0613726264958175</v>
      </c>
      <c r="AM14" s="19" t="n">
        <v>0.0808463029308179</v>
      </c>
      <c r="AN14" s="19" t="n">
        <v>0.0400435893373222</v>
      </c>
      <c r="AO14" s="19"/>
      <c r="AP14" s="19" t="n">
        <v>0.034190216023746</v>
      </c>
      <c r="AQ14" s="19" t="n">
        <v>0.0230285180518632</v>
      </c>
      <c r="AR14" s="19" t="n">
        <v>0.015608156422838</v>
      </c>
      <c r="AS14" s="19" t="n">
        <v>0.0131216830859256</v>
      </c>
      <c r="AT14" s="19" t="n">
        <v>0.0759909291875661</v>
      </c>
      <c r="AU14" s="19"/>
      <c r="AV14" s="19" t="n">
        <v>0.0134441528055998</v>
      </c>
      <c r="AW14" s="19" t="n">
        <v>0.0241416214925711</v>
      </c>
      <c r="AX14" s="19" t="n">
        <v>0.0142307105484166</v>
      </c>
      <c r="AY14" s="19" t="n">
        <v>0.0228431905971387</v>
      </c>
      <c r="AZ14" s="19" t="n">
        <v>0.0609631254840302</v>
      </c>
      <c r="BA14" s="19" t="n">
        <v>0.0789478738870232</v>
      </c>
      <c r="BB14" s="19"/>
      <c r="BC14" s="19" t="n">
        <v>0.0167007920603571</v>
      </c>
      <c r="BD14" s="19" t="n">
        <v>0.0406646958695484</v>
      </c>
      <c r="BE14" s="19" t="n">
        <v>0.0275104011937093</v>
      </c>
      <c r="BF14" s="19" t="n">
        <v>0</v>
      </c>
      <c r="BG14" s="19" t="n">
        <v>0</v>
      </c>
    </row>
    <row r="15">
      <c r="B15" s="20" t="s">
        <v>328</v>
      </c>
      <c r="C15" s="23" t="n">
        <v>0.83585602388348</v>
      </c>
      <c r="D15" s="23" t="n">
        <v>0.797781035444634</v>
      </c>
      <c r="E15" s="23" t="n">
        <v>0.870678330319699</v>
      </c>
      <c r="F15" s="23"/>
      <c r="G15" s="23" t="n">
        <v>0.790407804641108</v>
      </c>
      <c r="H15" s="23" t="n">
        <v>0.807392789877357</v>
      </c>
      <c r="I15" s="23" t="n">
        <v>0.866701299034492</v>
      </c>
      <c r="J15" s="23" t="n">
        <v>0.859212350491054</v>
      </c>
      <c r="K15" s="23" t="n">
        <v>0.810926942642498</v>
      </c>
      <c r="L15" s="23" t="n">
        <v>0.856526937868204</v>
      </c>
      <c r="M15" s="23"/>
      <c r="N15" s="23" t="n">
        <v>0.852627784326536</v>
      </c>
      <c r="O15" s="23" t="n">
        <v>0.848577391384569</v>
      </c>
      <c r="P15" s="23" t="n">
        <v>0.808191970203267</v>
      </c>
      <c r="Q15" s="23" t="n">
        <v>0.827625684414357</v>
      </c>
      <c r="R15" s="23"/>
      <c r="S15" s="23" t="n">
        <v>0.843541502174748</v>
      </c>
      <c r="T15" s="23" t="n">
        <v>0.826554425590472</v>
      </c>
      <c r="U15" s="23" t="n">
        <v>0.839291079987985</v>
      </c>
      <c r="V15" s="23" t="n">
        <v>0.717578722277632</v>
      </c>
      <c r="W15" s="23" t="n">
        <v>0.890547922127082</v>
      </c>
      <c r="X15" s="23" t="n">
        <v>0.821074520235398</v>
      </c>
      <c r="Y15" s="23" t="n">
        <v>0.875582721008108</v>
      </c>
      <c r="Z15" s="23" t="n">
        <v>0.817369052357601</v>
      </c>
      <c r="AA15" s="23" t="n">
        <v>0.863840069713143</v>
      </c>
      <c r="AB15" s="23" t="n">
        <v>0.850693303224056</v>
      </c>
      <c r="AC15" s="23" t="n">
        <v>0.908498952416181</v>
      </c>
      <c r="AD15" s="23" t="n">
        <v>0.760883255865528</v>
      </c>
      <c r="AE15" s="23"/>
      <c r="AF15" s="23" t="n">
        <v>0.837685716668518</v>
      </c>
      <c r="AG15" s="23" t="n">
        <v>0.847330285899912</v>
      </c>
      <c r="AH15" s="23" t="n">
        <v>0.819096943930139</v>
      </c>
      <c r="AI15" s="23"/>
      <c r="AJ15" s="23" t="n">
        <v>0.836331064923534</v>
      </c>
      <c r="AK15" s="23" t="n">
        <v>0.886451754451125</v>
      </c>
      <c r="AL15" s="23" t="n">
        <v>0.7981092026665</v>
      </c>
      <c r="AM15" s="23" t="n">
        <v>0.720045369939601</v>
      </c>
      <c r="AN15" s="23" t="n">
        <v>0.862893403250116</v>
      </c>
      <c r="AO15" s="23"/>
      <c r="AP15" s="23" t="n">
        <v>0.804662016226655</v>
      </c>
      <c r="AQ15" s="23" t="n">
        <v>0.893605303094667</v>
      </c>
      <c r="AR15" s="23" t="n">
        <v>0.841921645867338</v>
      </c>
      <c r="AS15" s="23" t="n">
        <v>0.83583861807453</v>
      </c>
      <c r="AT15" s="23" t="n">
        <v>0.74582007799077</v>
      </c>
      <c r="AU15" s="23"/>
      <c r="AV15" s="23" t="n">
        <v>0.905600963820666</v>
      </c>
      <c r="AW15" s="23" t="n">
        <v>0.821380303016326</v>
      </c>
      <c r="AX15" s="23" t="n">
        <v>0.886180851486725</v>
      </c>
      <c r="AY15" s="23" t="n">
        <v>0.816293196479409</v>
      </c>
      <c r="AZ15" s="23" t="n">
        <v>0.748089642559948</v>
      </c>
      <c r="BA15" s="23" t="n">
        <v>0.683032872141965</v>
      </c>
      <c r="BB15" s="23"/>
      <c r="BC15" s="23" t="n">
        <v>0.864126329405555</v>
      </c>
      <c r="BD15" s="23" t="n">
        <v>0.831077551591569</v>
      </c>
      <c r="BE15" s="23" t="n">
        <v>0.848870693845206</v>
      </c>
      <c r="BF15" s="23" t="n">
        <v>0.871784599966883</v>
      </c>
      <c r="BG15" s="23" t="n">
        <v>0.716018622634638</v>
      </c>
    </row>
    <row r="16">
      <c r="B16" s="20" t="s">
        <v>329</v>
      </c>
      <c r="C16" s="23" t="n">
        <v>0.0285652539160507</v>
      </c>
      <c r="D16" s="23" t="n">
        <v>0.043924200890781</v>
      </c>
      <c r="E16" s="23" t="n">
        <v>0.0142234168626259</v>
      </c>
      <c r="F16" s="23"/>
      <c r="G16" s="23" t="n">
        <v>0.06280742222057</v>
      </c>
      <c r="H16" s="23" t="n">
        <v>0.0568869224092509</v>
      </c>
      <c r="I16" s="23" t="n">
        <v>0.0204389637005623</v>
      </c>
      <c r="J16" s="23" t="n">
        <v>0.0149692876372208</v>
      </c>
      <c r="K16" s="23" t="n">
        <v>0.0346302086646125</v>
      </c>
      <c r="L16" s="23" t="n">
        <v>0</v>
      </c>
      <c r="M16" s="23"/>
      <c r="N16" s="23" t="n">
        <v>0.0443793849863218</v>
      </c>
      <c r="O16" s="23" t="n">
        <v>0.0108250014914234</v>
      </c>
      <c r="P16" s="23" t="n">
        <v>0.0306292804297458</v>
      </c>
      <c r="Q16" s="23" t="n">
        <v>0.030309750106548</v>
      </c>
      <c r="R16" s="23"/>
      <c r="S16" s="23" t="n">
        <v>0.0469481353874964</v>
      </c>
      <c r="T16" s="23" t="n">
        <v>0.034755955631642</v>
      </c>
      <c r="U16" s="23" t="n">
        <v>0.018282703477001</v>
      </c>
      <c r="V16" s="23" t="n">
        <v>0.0350096752663811</v>
      </c>
      <c r="W16" s="23" t="n">
        <v>0.0378464017626323</v>
      </c>
      <c r="X16" s="23" t="n">
        <v>0.0185363230990345</v>
      </c>
      <c r="Y16" s="23" t="n">
        <v>0.0505130742123573</v>
      </c>
      <c r="Z16" s="23" t="n">
        <v>0</v>
      </c>
      <c r="AA16" s="23" t="n">
        <v>0.0248514135713102</v>
      </c>
      <c r="AB16" s="23" t="n">
        <v>0</v>
      </c>
      <c r="AC16" s="23" t="n">
        <v>0.0251619107962498</v>
      </c>
      <c r="AD16" s="23" t="n">
        <v>0</v>
      </c>
      <c r="AE16" s="23"/>
      <c r="AF16" s="23" t="n">
        <v>0.0166357054801564</v>
      </c>
      <c r="AG16" s="23" t="n">
        <v>0.0297410048414412</v>
      </c>
      <c r="AH16" s="23" t="n">
        <v>0.0342739141116046</v>
      </c>
      <c r="AI16" s="23"/>
      <c r="AJ16" s="23" t="n">
        <v>0.037868904923583</v>
      </c>
      <c r="AK16" s="23" t="n">
        <v>0.0270405736090891</v>
      </c>
      <c r="AL16" s="23" t="n">
        <v>0.0140573840434747</v>
      </c>
      <c r="AM16" s="23" t="n">
        <v>0.0558258666482955</v>
      </c>
      <c r="AN16" s="23" t="n">
        <v>0</v>
      </c>
      <c r="AO16" s="23"/>
      <c r="AP16" s="23" t="n">
        <v>0.0411506747049289</v>
      </c>
      <c r="AQ16" s="23" t="n">
        <v>0.023152408173731</v>
      </c>
      <c r="AR16" s="23" t="n">
        <v>0.0375330819806536</v>
      </c>
      <c r="AS16" s="23" t="n">
        <v>0.0385131858666467</v>
      </c>
      <c r="AT16" s="23" t="n">
        <v>0.0188119084482915</v>
      </c>
      <c r="AU16" s="23"/>
      <c r="AV16" s="23" t="n">
        <v>0.0191937699372517</v>
      </c>
      <c r="AW16" s="23" t="n">
        <v>0.0544342960390111</v>
      </c>
      <c r="AX16" s="23" t="n">
        <v>0</v>
      </c>
      <c r="AY16" s="23" t="n">
        <v>0.0228552135444513</v>
      </c>
      <c r="AZ16" s="23" t="n">
        <v>0.0150917056494544</v>
      </c>
      <c r="BA16" s="23" t="n">
        <v>0.0702923155274143</v>
      </c>
      <c r="BB16" s="23"/>
      <c r="BC16" s="23" t="n">
        <v>0.017505160609202</v>
      </c>
      <c r="BD16" s="23" t="n">
        <v>0.0392696181640042</v>
      </c>
      <c r="BE16" s="23" t="n">
        <v>0.0227363272081599</v>
      </c>
      <c r="BF16" s="23" t="n">
        <v>0.042898084378126</v>
      </c>
      <c r="BG16" s="23" t="n">
        <v>0.118001763657894</v>
      </c>
    </row>
    <row r="17">
      <c r="B17" s="20" t="s">
        <v>141</v>
      </c>
      <c r="C17" s="24" t="n">
        <v>0.80729076996743</v>
      </c>
      <c r="D17" s="24" t="n">
        <v>0.753856834553853</v>
      </c>
      <c r="E17" s="24" t="n">
        <v>0.856454913457073</v>
      </c>
      <c r="F17" s="24"/>
      <c r="G17" s="24" t="n">
        <v>0.727600382420538</v>
      </c>
      <c r="H17" s="24" t="n">
        <v>0.750505867468106</v>
      </c>
      <c r="I17" s="24" t="n">
        <v>0.84626233533393</v>
      </c>
      <c r="J17" s="24" t="n">
        <v>0.844243062853833</v>
      </c>
      <c r="K17" s="24" t="n">
        <v>0.776296733977885</v>
      </c>
      <c r="L17" s="24" t="n">
        <v>0.856526937868204</v>
      </c>
      <c r="M17" s="24"/>
      <c r="N17" s="24" t="n">
        <v>0.808248399340214</v>
      </c>
      <c r="O17" s="24" t="n">
        <v>0.837752389893145</v>
      </c>
      <c r="P17" s="24" t="n">
        <v>0.777562689773521</v>
      </c>
      <c r="Q17" s="24" t="n">
        <v>0.797315934307809</v>
      </c>
      <c r="R17" s="24"/>
      <c r="S17" s="24" t="n">
        <v>0.796593366787251</v>
      </c>
      <c r="T17" s="24" t="n">
        <v>0.79179846995883</v>
      </c>
      <c r="U17" s="24" t="n">
        <v>0.821008376510984</v>
      </c>
      <c r="V17" s="24" t="n">
        <v>0.682569047011251</v>
      </c>
      <c r="W17" s="24" t="n">
        <v>0.852701520364449</v>
      </c>
      <c r="X17" s="24" t="n">
        <v>0.802538197136364</v>
      </c>
      <c r="Y17" s="24" t="n">
        <v>0.825069646795751</v>
      </c>
      <c r="Z17" s="24" t="n">
        <v>0.817369052357601</v>
      </c>
      <c r="AA17" s="24" t="n">
        <v>0.838988656141833</v>
      </c>
      <c r="AB17" s="24" t="n">
        <v>0.850693303224056</v>
      </c>
      <c r="AC17" s="24" t="n">
        <v>0.883337041619931</v>
      </c>
      <c r="AD17" s="24" t="n">
        <v>0.760883255865528</v>
      </c>
      <c r="AE17" s="24"/>
      <c r="AF17" s="24" t="n">
        <v>0.821050011188361</v>
      </c>
      <c r="AG17" s="24" t="n">
        <v>0.817589281058471</v>
      </c>
      <c r="AH17" s="24" t="n">
        <v>0.784823029818535</v>
      </c>
      <c r="AI17" s="24"/>
      <c r="AJ17" s="24" t="n">
        <v>0.798462159999951</v>
      </c>
      <c r="AK17" s="24" t="n">
        <v>0.859411180842036</v>
      </c>
      <c r="AL17" s="24" t="n">
        <v>0.784051818623025</v>
      </c>
      <c r="AM17" s="24" t="n">
        <v>0.664219503291305</v>
      </c>
      <c r="AN17" s="24" t="n">
        <v>0.862893403250116</v>
      </c>
      <c r="AO17" s="24"/>
      <c r="AP17" s="24" t="n">
        <v>0.763511341521726</v>
      </c>
      <c r="AQ17" s="24" t="n">
        <v>0.870452894920936</v>
      </c>
      <c r="AR17" s="24" t="n">
        <v>0.804388563886685</v>
      </c>
      <c r="AS17" s="24" t="n">
        <v>0.797325432207883</v>
      </c>
      <c r="AT17" s="24" t="n">
        <v>0.727008169542478</v>
      </c>
      <c r="AU17" s="24"/>
      <c r="AV17" s="24" t="n">
        <v>0.886407193883414</v>
      </c>
      <c r="AW17" s="24" t="n">
        <v>0.766946006977315</v>
      </c>
      <c r="AX17" s="24" t="n">
        <v>0.886180851486725</v>
      </c>
      <c r="AY17" s="24" t="n">
        <v>0.793437982934957</v>
      </c>
      <c r="AZ17" s="24" t="n">
        <v>0.732997936910493</v>
      </c>
      <c r="BA17" s="24" t="n">
        <v>0.61274055661455</v>
      </c>
      <c r="BB17" s="24"/>
      <c r="BC17" s="24" t="n">
        <v>0.846621168796354</v>
      </c>
      <c r="BD17" s="24" t="n">
        <v>0.791807933427565</v>
      </c>
      <c r="BE17" s="24" t="n">
        <v>0.826134366637046</v>
      </c>
      <c r="BF17" s="24" t="n">
        <v>0.828886515588757</v>
      </c>
      <c r="BG17" s="24" t="n">
        <v>0.598016858976744</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802</v>
      </c>
      <c r="C9" s="19" t="n">
        <v>0.0348114227752329</v>
      </c>
      <c r="D9" s="19" t="n">
        <v>0.0495408635617461</v>
      </c>
      <c r="E9" s="19" t="n">
        <v>0.0201941354212841</v>
      </c>
      <c r="F9" s="19"/>
      <c r="G9" s="19" t="n">
        <v>0.0143556315776681</v>
      </c>
      <c r="H9" s="19" t="n">
        <v>0.00925016940807954</v>
      </c>
      <c r="I9" s="19" t="n">
        <v>0.0951189341931228</v>
      </c>
      <c r="J9" s="19" t="n">
        <v>0.0284698020296732</v>
      </c>
      <c r="K9" s="19" t="n">
        <v>0.0415011159886676</v>
      </c>
      <c r="L9" s="19" t="n">
        <v>0.0200079411356243</v>
      </c>
      <c r="M9" s="19"/>
      <c r="N9" s="19" t="n">
        <v>0.027237588318385</v>
      </c>
      <c r="O9" s="19" t="n">
        <v>0.0326880102166183</v>
      </c>
      <c r="P9" s="19" t="n">
        <v>0.035756919000864</v>
      </c>
      <c r="Q9" s="19" t="n">
        <v>0.0439313805892123</v>
      </c>
      <c r="R9" s="19"/>
      <c r="S9" s="19" t="n">
        <v>0.0442695940698803</v>
      </c>
      <c r="T9" s="19" t="n">
        <v>0.022032845384467</v>
      </c>
      <c r="U9" s="19" t="n">
        <v>0.0509076428440097</v>
      </c>
      <c r="V9" s="19" t="n">
        <v>0.101119819595915</v>
      </c>
      <c r="W9" s="19" t="n">
        <v>0</v>
      </c>
      <c r="X9" s="19" t="n">
        <v>0</v>
      </c>
      <c r="Y9" s="19" t="n">
        <v>0.0506562452580311</v>
      </c>
      <c r="Z9" s="19" t="n">
        <v>0.0429739381803995</v>
      </c>
      <c r="AA9" s="19" t="n">
        <v>0.0390142766750014</v>
      </c>
      <c r="AB9" s="19" t="n">
        <v>0.0163245791290317</v>
      </c>
      <c r="AC9" s="19" t="n">
        <v>0</v>
      </c>
      <c r="AD9" s="19" t="n">
        <v>0.0569773891953632</v>
      </c>
      <c r="AE9" s="19"/>
      <c r="AF9" s="19" t="n">
        <v>0.0485739413206948</v>
      </c>
      <c r="AG9" s="19" t="n">
        <v>0.0317063923548613</v>
      </c>
      <c r="AH9" s="19" t="n">
        <v>0.0195938260718998</v>
      </c>
      <c r="AI9" s="19"/>
      <c r="AJ9" s="19" t="n">
        <v>0.0388745637391971</v>
      </c>
      <c r="AK9" s="19" t="n">
        <v>0.0199613654668834</v>
      </c>
      <c r="AL9" s="19" t="n">
        <v>0.0283392744321278</v>
      </c>
      <c r="AM9" s="19" t="n">
        <v>0.301615593469618</v>
      </c>
      <c r="AN9" s="19" t="n">
        <v>0.0141315232096133</v>
      </c>
      <c r="AO9" s="19"/>
      <c r="AP9" s="19" t="n">
        <v>0.0411227855474476</v>
      </c>
      <c r="AQ9" s="19" t="n">
        <v>0.0253130827603705</v>
      </c>
      <c r="AR9" s="19" t="n">
        <v>0.0197869107616714</v>
      </c>
      <c r="AS9" s="19" t="n">
        <v>0.0784605451080769</v>
      </c>
      <c r="AT9" s="19" t="n">
        <v>0.0239879522173592</v>
      </c>
      <c r="AU9" s="19"/>
      <c r="AV9" s="19" t="n">
        <v>0.0183656851729535</v>
      </c>
      <c r="AW9" s="19" t="n">
        <v>0.0453717501367338</v>
      </c>
      <c r="AX9" s="19" t="n">
        <v>0.0279557310156484</v>
      </c>
      <c r="AY9" s="19" t="n">
        <v>0.061610502003506</v>
      </c>
      <c r="AZ9" s="19" t="n">
        <v>0.0158652197130834</v>
      </c>
      <c r="BA9" s="19" t="n">
        <v>0.0189181050166123</v>
      </c>
      <c r="BB9" s="19"/>
      <c r="BC9" s="19" t="n">
        <v>0.026701774386896</v>
      </c>
      <c r="BD9" s="19" t="n">
        <v>0.0587531446620416</v>
      </c>
      <c r="BE9" s="19" t="n">
        <v>0.0217291507824695</v>
      </c>
      <c r="BF9" s="19" t="n">
        <v>0.0344555798119865</v>
      </c>
      <c r="BG9" s="19" t="n">
        <v>0.0810967553373147</v>
      </c>
    </row>
    <row r="10">
      <c r="B10" s="20" t="s">
        <v>598</v>
      </c>
      <c r="C10" s="19" t="n">
        <v>0.0407076883213596</v>
      </c>
      <c r="D10" s="19" t="n">
        <v>0.0508696224758486</v>
      </c>
      <c r="E10" s="19" t="n">
        <v>0.0308106965274099</v>
      </c>
      <c r="F10" s="19"/>
      <c r="G10" s="19" t="n">
        <v>0.0462899733984747</v>
      </c>
      <c r="H10" s="19" t="n">
        <v>0.0365961358434376</v>
      </c>
      <c r="I10" s="19" t="n">
        <v>0.0598549874747864</v>
      </c>
      <c r="J10" s="19" t="n">
        <v>0.0407656849359133</v>
      </c>
      <c r="K10" s="19" t="n">
        <v>0.00920008323600828</v>
      </c>
      <c r="L10" s="19" t="n">
        <v>0.0476252039102013</v>
      </c>
      <c r="M10" s="19"/>
      <c r="N10" s="19" t="n">
        <v>0.0561950527022058</v>
      </c>
      <c r="O10" s="19" t="n">
        <v>0.0544178682239987</v>
      </c>
      <c r="P10" s="19" t="n">
        <v>0.00665315959275843</v>
      </c>
      <c r="Q10" s="19" t="n">
        <v>0.0419541341141755</v>
      </c>
      <c r="R10" s="19"/>
      <c r="S10" s="19" t="n">
        <v>0.0131038749325446</v>
      </c>
      <c r="T10" s="19" t="n">
        <v>0.0245642512071085</v>
      </c>
      <c r="U10" s="19" t="n">
        <v>0.0375889377761732</v>
      </c>
      <c r="V10" s="19" t="n">
        <v>0.0418422599037027</v>
      </c>
      <c r="W10" s="19" t="n">
        <v>0.0808363437302367</v>
      </c>
      <c r="X10" s="19" t="n">
        <v>0.0416440617389025</v>
      </c>
      <c r="Y10" s="19" t="n">
        <v>0.0656447524078623</v>
      </c>
      <c r="Z10" s="19" t="n">
        <v>0</v>
      </c>
      <c r="AA10" s="19" t="n">
        <v>0.065345378798908</v>
      </c>
      <c r="AB10" s="19" t="n">
        <v>0.0466114157815058</v>
      </c>
      <c r="AC10" s="19" t="n">
        <v>0.0230077687043281</v>
      </c>
      <c r="AD10" s="19" t="n">
        <v>0</v>
      </c>
      <c r="AE10" s="19"/>
      <c r="AF10" s="19" t="n">
        <v>0.0500815293272288</v>
      </c>
      <c r="AG10" s="19" t="n">
        <v>0.0330606552273183</v>
      </c>
      <c r="AH10" s="19" t="n">
        <v>0.0358236006034691</v>
      </c>
      <c r="AI10" s="19"/>
      <c r="AJ10" s="19" t="n">
        <v>0.0326202492032283</v>
      </c>
      <c r="AK10" s="19" t="n">
        <v>0.0402759805875275</v>
      </c>
      <c r="AL10" s="19" t="n">
        <v>0.0486650055124377</v>
      </c>
      <c r="AM10" s="19" t="n">
        <v>0</v>
      </c>
      <c r="AN10" s="19" t="n">
        <v>0.0557850502377356</v>
      </c>
      <c r="AO10" s="19"/>
      <c r="AP10" s="19" t="n">
        <v>0.0310367891918789</v>
      </c>
      <c r="AQ10" s="19" t="n">
        <v>0.0458684219223818</v>
      </c>
      <c r="AR10" s="19" t="n">
        <v>0.0337255095420874</v>
      </c>
      <c r="AS10" s="19" t="n">
        <v>0.0596435304687003</v>
      </c>
      <c r="AT10" s="19" t="n">
        <v>0.0554765408484792</v>
      </c>
      <c r="AU10" s="19"/>
      <c r="AV10" s="19" t="n">
        <v>0.0494388406238528</v>
      </c>
      <c r="AW10" s="19" t="n">
        <v>0.0197323383108934</v>
      </c>
      <c r="AX10" s="19" t="n">
        <v>0.035866049732303</v>
      </c>
      <c r="AY10" s="19" t="n">
        <v>0.0634080035240858</v>
      </c>
      <c r="AZ10" s="19" t="n">
        <v>0.0366912315610683</v>
      </c>
      <c r="BA10" s="19" t="n">
        <v>0.0325676955095048</v>
      </c>
      <c r="BB10" s="19"/>
      <c r="BC10" s="19" t="n">
        <v>0.0333446797924259</v>
      </c>
      <c r="BD10" s="19" t="n">
        <v>0.0428774724406486</v>
      </c>
      <c r="BE10" s="19" t="n">
        <v>0.053123921947083</v>
      </c>
      <c r="BF10" s="19" t="n">
        <v>0.0307403896410858</v>
      </c>
      <c r="BG10" s="19" t="n">
        <v>0.1380022481776</v>
      </c>
    </row>
    <row r="11">
      <c r="B11" s="20" t="s">
        <v>692</v>
      </c>
      <c r="C11" s="19" t="n">
        <v>0.0895179566738882</v>
      </c>
      <c r="D11" s="19" t="n">
        <v>0.0761109745443821</v>
      </c>
      <c r="E11" s="19" t="n">
        <v>0.104184891780239</v>
      </c>
      <c r="F11" s="19"/>
      <c r="G11" s="19" t="n">
        <v>0.112666953664491</v>
      </c>
      <c r="H11" s="19" t="n">
        <v>0.0699035664652651</v>
      </c>
      <c r="I11" s="19" t="n">
        <v>0.0917131673156083</v>
      </c>
      <c r="J11" s="19" t="n">
        <v>0.0873819853792482</v>
      </c>
      <c r="K11" s="19" t="n">
        <v>0.0887452072945216</v>
      </c>
      <c r="L11" s="19" t="n">
        <v>0.0905247033410422</v>
      </c>
      <c r="M11" s="19"/>
      <c r="N11" s="19" t="n">
        <v>0.0854145961588166</v>
      </c>
      <c r="O11" s="19" t="n">
        <v>0.0618368997509259</v>
      </c>
      <c r="P11" s="19" t="n">
        <v>0.126949021069062</v>
      </c>
      <c r="Q11" s="19" t="n">
        <v>0.0873011932538621</v>
      </c>
      <c r="R11" s="19"/>
      <c r="S11" s="19" t="n">
        <v>0.056249911621368</v>
      </c>
      <c r="T11" s="19" t="n">
        <v>0.111149407710615</v>
      </c>
      <c r="U11" s="19" t="n">
        <v>0.105370238003111</v>
      </c>
      <c r="V11" s="19" t="n">
        <v>0.0406512033994186</v>
      </c>
      <c r="W11" s="19" t="n">
        <v>0.16263635886966</v>
      </c>
      <c r="X11" s="19" t="n">
        <v>0.0750320835647494</v>
      </c>
      <c r="Y11" s="19" t="n">
        <v>0.113084994988175</v>
      </c>
      <c r="Z11" s="19" t="n">
        <v>0.0893755558502086</v>
      </c>
      <c r="AA11" s="19" t="n">
        <v>0.0753701353852466</v>
      </c>
      <c r="AB11" s="19" t="n">
        <v>0.0799926752732564</v>
      </c>
      <c r="AC11" s="19" t="n">
        <v>0.159502454298794</v>
      </c>
      <c r="AD11" s="19" t="n">
        <v>0</v>
      </c>
      <c r="AE11" s="19"/>
      <c r="AF11" s="19" t="n">
        <v>0.079578302063659</v>
      </c>
      <c r="AG11" s="19" t="n">
        <v>0.0906479731998519</v>
      </c>
      <c r="AH11" s="19" t="n">
        <v>0.0777045624371878</v>
      </c>
      <c r="AI11" s="19"/>
      <c r="AJ11" s="19" t="n">
        <v>0.0921745717921049</v>
      </c>
      <c r="AK11" s="19" t="n">
        <v>0.0809760561553963</v>
      </c>
      <c r="AL11" s="19" t="n">
        <v>0.0663197413360447</v>
      </c>
      <c r="AM11" s="19" t="n">
        <v>0</v>
      </c>
      <c r="AN11" s="19" t="n">
        <v>0.108423528117498</v>
      </c>
      <c r="AO11" s="19"/>
      <c r="AP11" s="19" t="n">
        <v>0.0874336367696117</v>
      </c>
      <c r="AQ11" s="19" t="n">
        <v>0.071462326501123</v>
      </c>
      <c r="AR11" s="19" t="n">
        <v>0.130543336913751</v>
      </c>
      <c r="AS11" s="19" t="n">
        <v>0.076746205886753</v>
      </c>
      <c r="AT11" s="19" t="n">
        <v>0.12531768247893</v>
      </c>
      <c r="AU11" s="19"/>
      <c r="AV11" s="19" t="n">
        <v>0.0937097228969271</v>
      </c>
      <c r="AW11" s="19" t="n">
        <v>0.0894090569595637</v>
      </c>
      <c r="AX11" s="19" t="n">
        <v>0.13384282618706</v>
      </c>
      <c r="AY11" s="19" t="n">
        <v>0.101499550201779</v>
      </c>
      <c r="AZ11" s="19" t="n">
        <v>0.0806816437879146</v>
      </c>
      <c r="BA11" s="19" t="n">
        <v>0.0752508468266589</v>
      </c>
      <c r="BB11" s="19"/>
      <c r="BC11" s="19" t="n">
        <v>0.0481656091939795</v>
      </c>
      <c r="BD11" s="19" t="n">
        <v>0.120631460589036</v>
      </c>
      <c r="BE11" s="19" t="n">
        <v>0.0570270937592624</v>
      </c>
      <c r="BF11" s="19" t="n">
        <v>0.125102718070531</v>
      </c>
      <c r="BG11" s="19" t="n">
        <v>0.0653664222060751</v>
      </c>
    </row>
    <row r="12">
      <c r="B12" s="20" t="s">
        <v>691</v>
      </c>
      <c r="C12" s="19" t="n">
        <v>0.217669345800795</v>
      </c>
      <c r="D12" s="19" t="n">
        <v>0.23214857630954</v>
      </c>
      <c r="E12" s="19" t="n">
        <v>0.205361887045271</v>
      </c>
      <c r="F12" s="19"/>
      <c r="G12" s="19" t="n">
        <v>0.233118011283422</v>
      </c>
      <c r="H12" s="19" t="n">
        <v>0.214864851337398</v>
      </c>
      <c r="I12" s="19" t="n">
        <v>0.0886945181737926</v>
      </c>
      <c r="J12" s="19" t="n">
        <v>0.304589213375519</v>
      </c>
      <c r="K12" s="19" t="n">
        <v>0.284922847376889</v>
      </c>
      <c r="L12" s="19" t="n">
        <v>0.203932438949111</v>
      </c>
      <c r="M12" s="19"/>
      <c r="N12" s="19" t="n">
        <v>0.182605596494116</v>
      </c>
      <c r="O12" s="19" t="n">
        <v>0.217524468814979</v>
      </c>
      <c r="P12" s="19" t="n">
        <v>0.250833984943044</v>
      </c>
      <c r="Q12" s="19" t="n">
        <v>0.224040987750264</v>
      </c>
      <c r="R12" s="19"/>
      <c r="S12" s="19" t="n">
        <v>0.208772183953339</v>
      </c>
      <c r="T12" s="19" t="n">
        <v>0.18242711767566</v>
      </c>
      <c r="U12" s="19" t="n">
        <v>0.242874139180574</v>
      </c>
      <c r="V12" s="19" t="n">
        <v>0.119676161923686</v>
      </c>
      <c r="W12" s="19" t="n">
        <v>0.182436263901568</v>
      </c>
      <c r="X12" s="19" t="n">
        <v>0.385062037954228</v>
      </c>
      <c r="Y12" s="19" t="n">
        <v>0.24492773546785</v>
      </c>
      <c r="Z12" s="19" t="n">
        <v>0.0950172658581218</v>
      </c>
      <c r="AA12" s="19" t="n">
        <v>0.203613534272295</v>
      </c>
      <c r="AB12" s="19" t="n">
        <v>0.200585778120252</v>
      </c>
      <c r="AC12" s="19" t="n">
        <v>0.231722832950624</v>
      </c>
      <c r="AD12" s="19" t="n">
        <v>0.283473194569181</v>
      </c>
      <c r="AE12" s="19"/>
      <c r="AF12" s="19" t="n">
        <v>0.220756468746179</v>
      </c>
      <c r="AG12" s="19" t="n">
        <v>0.19572089883103</v>
      </c>
      <c r="AH12" s="19" t="n">
        <v>0.292499137564852</v>
      </c>
      <c r="AI12" s="19"/>
      <c r="AJ12" s="19" t="n">
        <v>0.221019632088143</v>
      </c>
      <c r="AK12" s="19" t="n">
        <v>0.145124601072527</v>
      </c>
      <c r="AL12" s="19" t="n">
        <v>0.397548514496463</v>
      </c>
      <c r="AM12" s="19" t="n">
        <v>0.56014091768685</v>
      </c>
      <c r="AN12" s="19" t="n">
        <v>0.288512748510208</v>
      </c>
      <c r="AO12" s="19"/>
      <c r="AP12" s="19" t="n">
        <v>0.218796828263302</v>
      </c>
      <c r="AQ12" s="19" t="n">
        <v>0.16384433407815</v>
      </c>
      <c r="AR12" s="19" t="n">
        <v>0.259069898275439</v>
      </c>
      <c r="AS12" s="19" t="n">
        <v>0.282601429146525</v>
      </c>
      <c r="AT12" s="19" t="n">
        <v>0.11890900925882</v>
      </c>
      <c r="AU12" s="19"/>
      <c r="AV12" s="19" t="n">
        <v>0.160412915663654</v>
      </c>
      <c r="AW12" s="19" t="n">
        <v>0.18804148772146</v>
      </c>
      <c r="AX12" s="19" t="n">
        <v>0.294109694115305</v>
      </c>
      <c r="AY12" s="19" t="n">
        <v>0.260456221240481</v>
      </c>
      <c r="AZ12" s="19" t="n">
        <v>0.178909406191859</v>
      </c>
      <c r="BA12" s="19" t="n">
        <v>0.254118244632951</v>
      </c>
      <c r="BB12" s="19"/>
      <c r="BC12" s="19" t="n">
        <v>0.255136728556051</v>
      </c>
      <c r="BD12" s="19" t="n">
        <v>0.165090236989329</v>
      </c>
      <c r="BE12" s="19" t="n">
        <v>0.226152131672957</v>
      </c>
      <c r="BF12" s="19" t="n">
        <v>0.154440697261308</v>
      </c>
      <c r="BG12" s="19" t="n">
        <v>0.067655585126612</v>
      </c>
    </row>
    <row r="13">
      <c r="B13" s="20" t="s">
        <v>690</v>
      </c>
      <c r="C13" s="19" t="n">
        <v>0.257603449453335</v>
      </c>
      <c r="D13" s="19" t="n">
        <v>0.270990079776402</v>
      </c>
      <c r="E13" s="19" t="n">
        <v>0.246858051850952</v>
      </c>
      <c r="F13" s="19"/>
      <c r="G13" s="19" t="n">
        <v>0.254591673776067</v>
      </c>
      <c r="H13" s="19" t="n">
        <v>0.219544458616967</v>
      </c>
      <c r="I13" s="19" t="n">
        <v>0.353447366244812</v>
      </c>
      <c r="J13" s="19" t="n">
        <v>0.212823376978805</v>
      </c>
      <c r="K13" s="19" t="n">
        <v>0.253959776143793</v>
      </c>
      <c r="L13" s="19" t="n">
        <v>0.247413235860022</v>
      </c>
      <c r="M13" s="19"/>
      <c r="N13" s="19" t="n">
        <v>0.269442550832176</v>
      </c>
      <c r="O13" s="19" t="n">
        <v>0.237071913535376</v>
      </c>
      <c r="P13" s="19" t="n">
        <v>0.278485190674916</v>
      </c>
      <c r="Q13" s="19" t="n">
        <v>0.246768373588992</v>
      </c>
      <c r="R13" s="19"/>
      <c r="S13" s="19" t="n">
        <v>0.31194923328518</v>
      </c>
      <c r="T13" s="19" t="n">
        <v>0.280823257127711</v>
      </c>
      <c r="U13" s="19" t="n">
        <v>0.25662644764677</v>
      </c>
      <c r="V13" s="19" t="n">
        <v>0.356109272454589</v>
      </c>
      <c r="W13" s="19" t="n">
        <v>0.18322474326085</v>
      </c>
      <c r="X13" s="19" t="n">
        <v>0.137891802899604</v>
      </c>
      <c r="Y13" s="19" t="n">
        <v>0.234221467160018</v>
      </c>
      <c r="Z13" s="19" t="n">
        <v>0.327560180699771</v>
      </c>
      <c r="AA13" s="19" t="n">
        <v>0.247754739110972</v>
      </c>
      <c r="AB13" s="19" t="n">
        <v>0.216259298382725</v>
      </c>
      <c r="AC13" s="19" t="n">
        <v>0.324715109711115</v>
      </c>
      <c r="AD13" s="19" t="n">
        <v>0.331673610495715</v>
      </c>
      <c r="AE13" s="19"/>
      <c r="AF13" s="19" t="n">
        <v>0.251924398175033</v>
      </c>
      <c r="AG13" s="19" t="n">
        <v>0.272961495682962</v>
      </c>
      <c r="AH13" s="19" t="n">
        <v>0.24881430403586</v>
      </c>
      <c r="AI13" s="19"/>
      <c r="AJ13" s="19" t="n">
        <v>0.289400381267986</v>
      </c>
      <c r="AK13" s="19" t="n">
        <v>0.26715131242725</v>
      </c>
      <c r="AL13" s="19" t="n">
        <v>0.138444855863174</v>
      </c>
      <c r="AM13" s="19" t="n">
        <v>0.138243488843532</v>
      </c>
      <c r="AN13" s="19" t="n">
        <v>0.214535077454508</v>
      </c>
      <c r="AO13" s="19"/>
      <c r="AP13" s="19" t="n">
        <v>0.328760044838488</v>
      </c>
      <c r="AQ13" s="19" t="n">
        <v>0.252845901865396</v>
      </c>
      <c r="AR13" s="19" t="n">
        <v>0.236810856752123</v>
      </c>
      <c r="AS13" s="19" t="n">
        <v>0.216462857001594</v>
      </c>
      <c r="AT13" s="19" t="n">
        <v>0.1723709249836</v>
      </c>
      <c r="AU13" s="19"/>
      <c r="AV13" s="19" t="n">
        <v>0.219617032506844</v>
      </c>
      <c r="AW13" s="19" t="n">
        <v>0.332107039137548</v>
      </c>
      <c r="AX13" s="19" t="n">
        <v>0.189907419379304</v>
      </c>
      <c r="AY13" s="19" t="n">
        <v>0.246020414574339</v>
      </c>
      <c r="AZ13" s="19" t="n">
        <v>0.204120297307702</v>
      </c>
      <c r="BA13" s="19" t="n">
        <v>0.32102900933621</v>
      </c>
      <c r="BB13" s="19"/>
      <c r="BC13" s="19" t="n">
        <v>0.268905840393159</v>
      </c>
      <c r="BD13" s="19" t="n">
        <v>0.307994256223703</v>
      </c>
      <c r="BE13" s="19" t="n">
        <v>0.250868314723265</v>
      </c>
      <c r="BF13" s="19" t="n">
        <v>0.22455539109604</v>
      </c>
      <c r="BG13" s="19" t="n">
        <v>0.0420695157278673</v>
      </c>
    </row>
    <row r="14">
      <c r="B14" s="20" t="s">
        <v>689</v>
      </c>
      <c r="C14" s="19" t="n">
        <v>0.176806725610745</v>
      </c>
      <c r="D14" s="19" t="n">
        <v>0.191454292151109</v>
      </c>
      <c r="E14" s="19" t="n">
        <v>0.159677180054018</v>
      </c>
      <c r="F14" s="19"/>
      <c r="G14" s="19" t="n">
        <v>0.187884754096435</v>
      </c>
      <c r="H14" s="19" t="n">
        <v>0.249689836569468</v>
      </c>
      <c r="I14" s="19" t="n">
        <v>0.144337595400125</v>
      </c>
      <c r="J14" s="19" t="n">
        <v>0.18351188039136</v>
      </c>
      <c r="K14" s="19" t="n">
        <v>0.127199280950259</v>
      </c>
      <c r="L14" s="19" t="n">
        <v>0.167376545888519</v>
      </c>
      <c r="M14" s="19"/>
      <c r="N14" s="19" t="n">
        <v>0.233381352256039</v>
      </c>
      <c r="O14" s="19" t="n">
        <v>0.207315987039963</v>
      </c>
      <c r="P14" s="19" t="n">
        <v>0.136523199077787</v>
      </c>
      <c r="Q14" s="19" t="n">
        <v>0.124317498931431</v>
      </c>
      <c r="R14" s="19"/>
      <c r="S14" s="19" t="n">
        <v>0.200300106716093</v>
      </c>
      <c r="T14" s="19" t="n">
        <v>0.174171369942024</v>
      </c>
      <c r="U14" s="19" t="n">
        <v>0.11312411370804</v>
      </c>
      <c r="V14" s="19" t="n">
        <v>0.21438077578503</v>
      </c>
      <c r="W14" s="19" t="n">
        <v>0.205523070659783</v>
      </c>
      <c r="X14" s="19" t="n">
        <v>0.140004006752231</v>
      </c>
      <c r="Y14" s="19" t="n">
        <v>0.157105771949396</v>
      </c>
      <c r="Z14" s="19" t="n">
        <v>0.281663700877909</v>
      </c>
      <c r="AA14" s="19" t="n">
        <v>0.118780038788376</v>
      </c>
      <c r="AB14" s="19" t="n">
        <v>0.213545430109785</v>
      </c>
      <c r="AC14" s="19" t="n">
        <v>0.22998911183642</v>
      </c>
      <c r="AD14" s="19" t="n">
        <v>0.218841154761721</v>
      </c>
      <c r="AE14" s="19"/>
      <c r="AF14" s="19" t="n">
        <v>0.152407714758933</v>
      </c>
      <c r="AG14" s="19" t="n">
        <v>0.202170661354358</v>
      </c>
      <c r="AH14" s="19" t="n">
        <v>0.119856025784355</v>
      </c>
      <c r="AI14" s="19"/>
      <c r="AJ14" s="19" t="n">
        <v>0.166176151714418</v>
      </c>
      <c r="AK14" s="19" t="n">
        <v>0.243280769356388</v>
      </c>
      <c r="AL14" s="19" t="n">
        <v>0.178106713114863</v>
      </c>
      <c r="AM14" s="19" t="n">
        <v>0</v>
      </c>
      <c r="AN14" s="19" t="n">
        <v>0.0444879720193344</v>
      </c>
      <c r="AO14" s="19"/>
      <c r="AP14" s="19" t="n">
        <v>0.133581025485866</v>
      </c>
      <c r="AQ14" s="19" t="n">
        <v>0.260197250543683</v>
      </c>
      <c r="AR14" s="19" t="n">
        <v>0.142441141265285</v>
      </c>
      <c r="AS14" s="19" t="n">
        <v>0.1190973640815</v>
      </c>
      <c r="AT14" s="19" t="n">
        <v>0.214544492712193</v>
      </c>
      <c r="AU14" s="19"/>
      <c r="AV14" s="19" t="n">
        <v>0.248759235500131</v>
      </c>
      <c r="AW14" s="19" t="n">
        <v>0.143282085877329</v>
      </c>
      <c r="AX14" s="19" t="n">
        <v>0.216965873938762</v>
      </c>
      <c r="AY14" s="19" t="n">
        <v>0.135766017062559</v>
      </c>
      <c r="AZ14" s="19" t="n">
        <v>0.21592787880598</v>
      </c>
      <c r="BA14" s="19" t="n">
        <v>0.106566742396386</v>
      </c>
      <c r="BB14" s="19"/>
      <c r="BC14" s="19" t="n">
        <v>0.134294631662162</v>
      </c>
      <c r="BD14" s="19" t="n">
        <v>0.157900410808875</v>
      </c>
      <c r="BE14" s="19" t="n">
        <v>0.212445518681245</v>
      </c>
      <c r="BF14" s="19" t="n">
        <v>0.241114414109883</v>
      </c>
      <c r="BG14" s="19" t="n">
        <v>0.478689102654209</v>
      </c>
    </row>
    <row r="15">
      <c r="B15" s="20" t="s">
        <v>803</v>
      </c>
      <c r="C15" s="19" t="n">
        <v>0.104850331759255</v>
      </c>
      <c r="D15" s="19" t="n">
        <v>0.072459995095106</v>
      </c>
      <c r="E15" s="19" t="n">
        <v>0.135594122847818</v>
      </c>
      <c r="F15" s="19"/>
      <c r="G15" s="19" t="n">
        <v>0.100013166497924</v>
      </c>
      <c r="H15" s="19" t="n">
        <v>0.158970568114816</v>
      </c>
      <c r="I15" s="19" t="n">
        <v>0.106704858830768</v>
      </c>
      <c r="J15" s="19" t="n">
        <v>0.0798233429479486</v>
      </c>
      <c r="K15" s="19" t="n">
        <v>0.0982968502946263</v>
      </c>
      <c r="L15" s="19" t="n">
        <v>0.0848022317036733</v>
      </c>
      <c r="M15" s="19"/>
      <c r="N15" s="19" t="n">
        <v>0.10927857419864</v>
      </c>
      <c r="O15" s="19" t="n">
        <v>0.103717771514851</v>
      </c>
      <c r="P15" s="19" t="n">
        <v>0.0789154033288053</v>
      </c>
      <c r="Q15" s="19" t="n">
        <v>0.124982699711572</v>
      </c>
      <c r="R15" s="19"/>
      <c r="S15" s="19" t="n">
        <v>0.144796571578659</v>
      </c>
      <c r="T15" s="19" t="n">
        <v>0.0778678894203745</v>
      </c>
      <c r="U15" s="19" t="n">
        <v>0.131771630532947</v>
      </c>
      <c r="V15" s="19" t="n">
        <v>0.0804514373792093</v>
      </c>
      <c r="W15" s="19" t="n">
        <v>0.0707748580289022</v>
      </c>
      <c r="X15" s="19" t="n">
        <v>0.119445799530337</v>
      </c>
      <c r="Y15" s="19" t="n">
        <v>0.0907845558097071</v>
      </c>
      <c r="Z15" s="19" t="n">
        <v>0.10086198563857</v>
      </c>
      <c r="AA15" s="19" t="n">
        <v>0.161747591626708</v>
      </c>
      <c r="AB15" s="19" t="n">
        <v>0.10261039486411</v>
      </c>
      <c r="AC15" s="19" t="n">
        <v>0</v>
      </c>
      <c r="AD15" s="19" t="n">
        <v>0.0468400407688461</v>
      </c>
      <c r="AE15" s="19"/>
      <c r="AF15" s="19" t="n">
        <v>0.110082144835215</v>
      </c>
      <c r="AG15" s="19" t="n">
        <v>0.10142626935828</v>
      </c>
      <c r="AH15" s="19" t="n">
        <v>0.125016618967678</v>
      </c>
      <c r="AI15" s="19"/>
      <c r="AJ15" s="19" t="n">
        <v>0.0862897510682757</v>
      </c>
      <c r="AK15" s="19" t="n">
        <v>0.140651977623953</v>
      </c>
      <c r="AL15" s="19" t="n">
        <v>0.0973290345244758</v>
      </c>
      <c r="AM15" s="19" t="n">
        <v>0</v>
      </c>
      <c r="AN15" s="19" t="n">
        <v>0.162936553480008</v>
      </c>
      <c r="AO15" s="19"/>
      <c r="AP15" s="19" t="n">
        <v>0.0901395021655082</v>
      </c>
      <c r="AQ15" s="19" t="n">
        <v>0.120058367279457</v>
      </c>
      <c r="AR15" s="19" t="n">
        <v>0.0859830371534436</v>
      </c>
      <c r="AS15" s="19" t="n">
        <v>0.0919055743679936</v>
      </c>
      <c r="AT15" s="19" t="n">
        <v>0.20711992123256</v>
      </c>
      <c r="AU15" s="19"/>
      <c r="AV15" s="19" t="n">
        <v>0.162919208801585</v>
      </c>
      <c r="AW15" s="19" t="n">
        <v>0.0789383812691097</v>
      </c>
      <c r="AX15" s="19" t="n">
        <v>0.0846620321203034</v>
      </c>
      <c r="AY15" s="19" t="n">
        <v>0.0594301066349806</v>
      </c>
      <c r="AZ15" s="19" t="n">
        <v>0.157576566507521</v>
      </c>
      <c r="BA15" s="19" t="n">
        <v>0.0747455994828492</v>
      </c>
      <c r="BB15" s="19"/>
      <c r="BC15" s="19" t="n">
        <v>0.102223662157334</v>
      </c>
      <c r="BD15" s="19" t="n">
        <v>0.0626074637489447</v>
      </c>
      <c r="BE15" s="19" t="n">
        <v>0.121618126460258</v>
      </c>
      <c r="BF15" s="19" t="n">
        <v>0.143884015762937</v>
      </c>
      <c r="BG15" s="19" t="n">
        <v>0.0563613307032375</v>
      </c>
    </row>
    <row r="16">
      <c r="B16" s="20" t="s">
        <v>100</v>
      </c>
      <c r="C16" s="21" t="n">
        <v>0.0780330796053894</v>
      </c>
      <c r="D16" s="21" t="n">
        <v>0.0564255960858663</v>
      </c>
      <c r="E16" s="21" t="n">
        <v>0.0973190344730084</v>
      </c>
      <c r="F16" s="21"/>
      <c r="G16" s="21" t="n">
        <v>0.0510798357055171</v>
      </c>
      <c r="H16" s="21" t="n">
        <v>0.0411804136445683</v>
      </c>
      <c r="I16" s="21" t="n">
        <v>0.060128572366985</v>
      </c>
      <c r="J16" s="21" t="n">
        <v>0.0626347139615328</v>
      </c>
      <c r="K16" s="21" t="n">
        <v>0.0961748387152348</v>
      </c>
      <c r="L16" s="21" t="n">
        <v>0.138317699211806</v>
      </c>
      <c r="M16" s="21"/>
      <c r="N16" s="21" t="n">
        <v>0.0364446890396226</v>
      </c>
      <c r="O16" s="21" t="n">
        <v>0.0854270809032881</v>
      </c>
      <c r="P16" s="21" t="n">
        <v>0.085883122312763</v>
      </c>
      <c r="Q16" s="21" t="n">
        <v>0.106703732060491</v>
      </c>
      <c r="R16" s="21"/>
      <c r="S16" s="21" t="n">
        <v>0.0205585238429347</v>
      </c>
      <c r="T16" s="21" t="n">
        <v>0.12696386153204</v>
      </c>
      <c r="U16" s="21" t="n">
        <v>0.0617368503083753</v>
      </c>
      <c r="V16" s="21" t="n">
        <v>0.0457690695584491</v>
      </c>
      <c r="W16" s="21" t="n">
        <v>0.114568361549</v>
      </c>
      <c r="X16" s="21" t="n">
        <v>0.100920207559947</v>
      </c>
      <c r="Y16" s="21" t="n">
        <v>0.0435744769589602</v>
      </c>
      <c r="Z16" s="21" t="n">
        <v>0.0625473728950195</v>
      </c>
      <c r="AA16" s="21" t="n">
        <v>0.0883743053424934</v>
      </c>
      <c r="AB16" s="21" t="n">
        <v>0.124070428339335</v>
      </c>
      <c r="AC16" s="21" t="n">
        <v>0.0310627224987188</v>
      </c>
      <c r="AD16" s="21" t="n">
        <v>0.0621946102091735</v>
      </c>
      <c r="AE16" s="21"/>
      <c r="AF16" s="21" t="n">
        <v>0.0865955007730578</v>
      </c>
      <c r="AG16" s="21" t="n">
        <v>0.0723056539913389</v>
      </c>
      <c r="AH16" s="21" t="n">
        <v>0.0806919245346981</v>
      </c>
      <c r="AI16" s="21"/>
      <c r="AJ16" s="21" t="n">
        <v>0.0734446991266459</v>
      </c>
      <c r="AK16" s="21" t="n">
        <v>0.0625779373100752</v>
      </c>
      <c r="AL16" s="21" t="n">
        <v>0.0452468607204137</v>
      </c>
      <c r="AM16" s="21" t="n">
        <v>0</v>
      </c>
      <c r="AN16" s="21" t="n">
        <v>0.111187546971095</v>
      </c>
      <c r="AO16" s="21"/>
      <c r="AP16" s="21" t="n">
        <v>0.0691293877378981</v>
      </c>
      <c r="AQ16" s="21" t="n">
        <v>0.0604103150494387</v>
      </c>
      <c r="AR16" s="21" t="n">
        <v>0.0916393093362003</v>
      </c>
      <c r="AS16" s="21" t="n">
        <v>0.0750824939388566</v>
      </c>
      <c r="AT16" s="21" t="n">
        <v>0.0822734762680586</v>
      </c>
      <c r="AU16" s="21"/>
      <c r="AV16" s="21" t="n">
        <v>0.0467773588340524</v>
      </c>
      <c r="AW16" s="21" t="n">
        <v>0.103117860587364</v>
      </c>
      <c r="AX16" s="21" t="n">
        <v>0.0166903735113139</v>
      </c>
      <c r="AY16" s="21" t="n">
        <v>0.0718091847582692</v>
      </c>
      <c r="AZ16" s="21" t="n">
        <v>0.110227756124871</v>
      </c>
      <c r="BA16" s="21" t="n">
        <v>0.116803756798829</v>
      </c>
      <c r="BB16" s="21"/>
      <c r="BC16" s="21" t="n">
        <v>0.131227073857991</v>
      </c>
      <c r="BD16" s="21" t="n">
        <v>0.0841455545374208</v>
      </c>
      <c r="BE16" s="21" t="n">
        <v>0.05703574197346</v>
      </c>
      <c r="BF16" s="21" t="n">
        <v>0.045706794246228</v>
      </c>
      <c r="BG16" s="21" t="n">
        <v>0.0707590400670846</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805</v>
      </c>
      <c r="C9" s="19" t="n">
        <v>0.0211122365144231</v>
      </c>
      <c r="D9" s="19" t="n">
        <v>0.0365468427947003</v>
      </c>
      <c r="E9" s="19" t="n">
        <v>0.00562247911403491</v>
      </c>
      <c r="F9" s="19"/>
      <c r="G9" s="19" t="n">
        <v>0.00736665058595542</v>
      </c>
      <c r="H9" s="19" t="n">
        <v>0</v>
      </c>
      <c r="I9" s="19" t="n">
        <v>0.0677460395703034</v>
      </c>
      <c r="J9" s="19" t="n">
        <v>0.00855527975566915</v>
      </c>
      <c r="K9" s="19" t="n">
        <v>0.0179689297642439</v>
      </c>
      <c r="L9" s="19" t="n">
        <v>0.0208478775145092</v>
      </c>
      <c r="M9" s="19"/>
      <c r="N9" s="19" t="n">
        <v>0.0174794260994559</v>
      </c>
      <c r="O9" s="19" t="n">
        <v>0.0200702004752477</v>
      </c>
      <c r="P9" s="19" t="n">
        <v>0.0361696174292798</v>
      </c>
      <c r="Q9" s="19" t="n">
        <v>0.0122200449312324</v>
      </c>
      <c r="R9" s="19"/>
      <c r="S9" s="19" t="n">
        <v>0.0109355721071235</v>
      </c>
      <c r="T9" s="19" t="n">
        <v>0.0227524697916412</v>
      </c>
      <c r="U9" s="19" t="n">
        <v>0</v>
      </c>
      <c r="V9" s="19" t="n">
        <v>0.0603661674970608</v>
      </c>
      <c r="W9" s="19" t="n">
        <v>0.0144262453780971</v>
      </c>
      <c r="X9" s="19" t="n">
        <v>0</v>
      </c>
      <c r="Y9" s="19" t="n">
        <v>0.0355974877943272</v>
      </c>
      <c r="Z9" s="19" t="n">
        <v>0.0429739381803995</v>
      </c>
      <c r="AA9" s="19" t="n">
        <v>0.0390142766750014</v>
      </c>
      <c r="AB9" s="19" t="n">
        <v>0.0163245791290317</v>
      </c>
      <c r="AC9" s="19" t="n">
        <v>0</v>
      </c>
      <c r="AD9" s="19" t="n">
        <v>0</v>
      </c>
      <c r="AE9" s="19"/>
      <c r="AF9" s="19" t="n">
        <v>0.0437402528639576</v>
      </c>
      <c r="AG9" s="19" t="n">
        <v>0.0122493236133273</v>
      </c>
      <c r="AH9" s="19" t="n">
        <v>0</v>
      </c>
      <c r="AI9" s="19"/>
      <c r="AJ9" s="19" t="n">
        <v>0.0198787336012746</v>
      </c>
      <c r="AK9" s="19" t="n">
        <v>0.0114160970076474</v>
      </c>
      <c r="AL9" s="19" t="n">
        <v>0</v>
      </c>
      <c r="AM9" s="19" t="n">
        <v>0.301615593469618</v>
      </c>
      <c r="AN9" s="19" t="n">
        <v>0</v>
      </c>
      <c r="AO9" s="19"/>
      <c r="AP9" s="19" t="n">
        <v>0.0180791963931342</v>
      </c>
      <c r="AQ9" s="19" t="n">
        <v>0.0099089575019799</v>
      </c>
      <c r="AR9" s="19" t="n">
        <v>0</v>
      </c>
      <c r="AS9" s="19" t="n">
        <v>0.0784605451080769</v>
      </c>
      <c r="AT9" s="19" t="n">
        <v>0</v>
      </c>
      <c r="AU9" s="19"/>
      <c r="AV9" s="19" t="n">
        <v>0.00746043101318737</v>
      </c>
      <c r="AW9" s="19" t="n">
        <v>0.0212278845775842</v>
      </c>
      <c r="AX9" s="19" t="n">
        <v>0</v>
      </c>
      <c r="AY9" s="19" t="n">
        <v>0.0535302550894642</v>
      </c>
      <c r="AZ9" s="19" t="n">
        <v>0</v>
      </c>
      <c r="BA9" s="19" t="n">
        <v>0.032732748134181</v>
      </c>
      <c r="BB9" s="19"/>
      <c r="BC9" s="19" t="n">
        <v>0.0241301926292229</v>
      </c>
      <c r="BD9" s="19" t="n">
        <v>0.0307536545138979</v>
      </c>
      <c r="BE9" s="19" t="n">
        <v>0.0117283580688982</v>
      </c>
      <c r="BF9" s="19" t="n">
        <v>0.0116276701551325</v>
      </c>
      <c r="BG9" s="19" t="n">
        <v>0.0810967553373147</v>
      </c>
    </row>
    <row r="10">
      <c r="B10" s="20" t="s">
        <v>598</v>
      </c>
      <c r="C10" s="19" t="n">
        <v>0.038408541869674</v>
      </c>
      <c r="D10" s="19" t="n">
        <v>0.0453163689005728</v>
      </c>
      <c r="E10" s="19" t="n">
        <v>0.0318014679029652</v>
      </c>
      <c r="F10" s="19"/>
      <c r="G10" s="19" t="n">
        <v>0.039111526636049</v>
      </c>
      <c r="H10" s="19" t="n">
        <v>0.0305422805242046</v>
      </c>
      <c r="I10" s="19" t="n">
        <v>0.0514571032908773</v>
      </c>
      <c r="J10" s="19" t="n">
        <v>0.0501006892554585</v>
      </c>
      <c r="K10" s="19" t="n">
        <v>0.0431078540091344</v>
      </c>
      <c r="L10" s="19" t="n">
        <v>0.0220940461720926</v>
      </c>
      <c r="M10" s="19"/>
      <c r="N10" s="19" t="n">
        <v>0.0450616696694835</v>
      </c>
      <c r="O10" s="19" t="n">
        <v>0.0599576863067054</v>
      </c>
      <c r="P10" s="19" t="n">
        <v>0.0220069544060177</v>
      </c>
      <c r="Q10" s="19" t="n">
        <v>0.0249510620820962</v>
      </c>
      <c r="R10" s="19"/>
      <c r="S10" s="19" t="n">
        <v>0.0292470983767025</v>
      </c>
      <c r="T10" s="19" t="n">
        <v>0.0129631020431689</v>
      </c>
      <c r="U10" s="19" t="n">
        <v>0.0157732896342206</v>
      </c>
      <c r="V10" s="19" t="n">
        <v>0.0626030202657282</v>
      </c>
      <c r="W10" s="19" t="n">
        <v>0.0370269059611274</v>
      </c>
      <c r="X10" s="19" t="n">
        <v>0.0594862852725151</v>
      </c>
      <c r="Y10" s="19" t="n">
        <v>0.0303931582433408</v>
      </c>
      <c r="Z10" s="19" t="n">
        <v>0</v>
      </c>
      <c r="AA10" s="19" t="n">
        <v>0.0496802823338106</v>
      </c>
      <c r="AB10" s="19" t="n">
        <v>0.0653971925794809</v>
      </c>
      <c r="AC10" s="19" t="n">
        <v>0</v>
      </c>
      <c r="AD10" s="19" t="n">
        <v>0.115506034947892</v>
      </c>
      <c r="AE10" s="19"/>
      <c r="AF10" s="19" t="n">
        <v>0.0456083812181211</v>
      </c>
      <c r="AG10" s="19" t="n">
        <v>0.0424751759260306</v>
      </c>
      <c r="AH10" s="19" t="n">
        <v>0.00956649013205829</v>
      </c>
      <c r="AI10" s="19"/>
      <c r="AJ10" s="19" t="n">
        <v>0.0291071436808515</v>
      </c>
      <c r="AK10" s="19" t="n">
        <v>0.040443426760587</v>
      </c>
      <c r="AL10" s="19" t="n">
        <v>0.0506797826999972</v>
      </c>
      <c r="AM10" s="19" t="n">
        <v>0</v>
      </c>
      <c r="AN10" s="19" t="n">
        <v>0.0518294823001381</v>
      </c>
      <c r="AO10" s="19"/>
      <c r="AP10" s="19" t="n">
        <v>0.0372874164529932</v>
      </c>
      <c r="AQ10" s="19" t="n">
        <v>0.0351041338153169</v>
      </c>
      <c r="AR10" s="19" t="n">
        <v>0.0561282708359621</v>
      </c>
      <c r="AS10" s="19" t="n">
        <v>0.0415484112220177</v>
      </c>
      <c r="AT10" s="19" t="n">
        <v>0.0264356047811784</v>
      </c>
      <c r="AU10" s="19"/>
      <c r="AV10" s="19" t="n">
        <v>0.0494123539745076</v>
      </c>
      <c r="AW10" s="19" t="n">
        <v>0.0463719463110117</v>
      </c>
      <c r="AX10" s="19" t="n">
        <v>0.0554226713061254</v>
      </c>
      <c r="AY10" s="19" t="n">
        <v>0.0308420424110101</v>
      </c>
      <c r="AZ10" s="19" t="n">
        <v>0.017484055091544</v>
      </c>
      <c r="BA10" s="19" t="n">
        <v>0.0187530523919361</v>
      </c>
      <c r="BB10" s="19"/>
      <c r="BC10" s="19" t="n">
        <v>0.0157431491993684</v>
      </c>
      <c r="BD10" s="19" t="n">
        <v>0.038201413476923</v>
      </c>
      <c r="BE10" s="19" t="n">
        <v>0.0654294966784659</v>
      </c>
      <c r="BF10" s="19" t="n">
        <v>0.0510978895752047</v>
      </c>
      <c r="BG10" s="19" t="n">
        <v>0</v>
      </c>
    </row>
    <row r="11">
      <c r="B11" s="20" t="s">
        <v>692</v>
      </c>
      <c r="C11" s="19" t="n">
        <v>0.0702418703762125</v>
      </c>
      <c r="D11" s="19" t="n">
        <v>0.0661277472043981</v>
      </c>
      <c r="E11" s="19" t="n">
        <v>0.0752232814022755</v>
      </c>
      <c r="F11" s="19"/>
      <c r="G11" s="19" t="n">
        <v>0.0433778303303182</v>
      </c>
      <c r="H11" s="19" t="n">
        <v>0.08978681440057</v>
      </c>
      <c r="I11" s="19" t="n">
        <v>0.059089777320682</v>
      </c>
      <c r="J11" s="19" t="n">
        <v>0.0827350819489158</v>
      </c>
      <c r="K11" s="19" t="n">
        <v>0.0391363134679909</v>
      </c>
      <c r="L11" s="19" t="n">
        <v>0.0947525890588769</v>
      </c>
      <c r="M11" s="19"/>
      <c r="N11" s="19" t="n">
        <v>0.0425760429377307</v>
      </c>
      <c r="O11" s="19" t="n">
        <v>0.0857825673236191</v>
      </c>
      <c r="P11" s="19" t="n">
        <v>0.0804935052013832</v>
      </c>
      <c r="Q11" s="19" t="n">
        <v>0.0741517785783669</v>
      </c>
      <c r="R11" s="19"/>
      <c r="S11" s="19" t="n">
        <v>0.0706384901907047</v>
      </c>
      <c r="T11" s="19" t="n">
        <v>0.0358482068677326</v>
      </c>
      <c r="U11" s="19" t="n">
        <v>0.113193077755648</v>
      </c>
      <c r="V11" s="19" t="n">
        <v>0.0415830119843466</v>
      </c>
      <c r="W11" s="19" t="n">
        <v>0.117365397104641</v>
      </c>
      <c r="X11" s="19" t="n">
        <v>0.0583003183215453</v>
      </c>
      <c r="Y11" s="19" t="n">
        <v>0.135793517431535</v>
      </c>
      <c r="Z11" s="19" t="n">
        <v>0</v>
      </c>
      <c r="AA11" s="19" t="n">
        <v>0.024125302278418</v>
      </c>
      <c r="AB11" s="19" t="n">
        <v>0.0901240807561325</v>
      </c>
      <c r="AC11" s="19" t="n">
        <v>0.122068677475448</v>
      </c>
      <c r="AD11" s="19" t="n">
        <v>0</v>
      </c>
      <c r="AE11" s="19"/>
      <c r="AF11" s="19" t="n">
        <v>0.0686627817247005</v>
      </c>
      <c r="AG11" s="19" t="n">
        <v>0.075990501035019</v>
      </c>
      <c r="AH11" s="19" t="n">
        <v>0.0568021849659096</v>
      </c>
      <c r="AI11" s="19"/>
      <c r="AJ11" s="19" t="n">
        <v>0.0619438503954728</v>
      </c>
      <c r="AK11" s="19" t="n">
        <v>0.0502757346177777</v>
      </c>
      <c r="AL11" s="19" t="n">
        <v>0.21504706229705</v>
      </c>
      <c r="AM11" s="19" t="n">
        <v>0</v>
      </c>
      <c r="AN11" s="19" t="n">
        <v>0.0799530826034982</v>
      </c>
      <c r="AO11" s="19"/>
      <c r="AP11" s="19" t="n">
        <v>0.0673610513850449</v>
      </c>
      <c r="AQ11" s="19" t="n">
        <v>0.0599271646202229</v>
      </c>
      <c r="AR11" s="19" t="n">
        <v>0.0852559260375018</v>
      </c>
      <c r="AS11" s="19" t="n">
        <v>0.086897604584291</v>
      </c>
      <c r="AT11" s="19" t="n">
        <v>0.0842991998621451</v>
      </c>
      <c r="AU11" s="19"/>
      <c r="AV11" s="19" t="n">
        <v>0.0735514781134439</v>
      </c>
      <c r="AW11" s="19" t="n">
        <v>0.0427819332417693</v>
      </c>
      <c r="AX11" s="19" t="n">
        <v>0.079626988607866</v>
      </c>
      <c r="AY11" s="19" t="n">
        <v>0.110196649121513</v>
      </c>
      <c r="AZ11" s="19" t="n">
        <v>0.0509631917638403</v>
      </c>
      <c r="BA11" s="19" t="n">
        <v>0.0568348896769473</v>
      </c>
      <c r="BB11" s="19"/>
      <c r="BC11" s="19" t="n">
        <v>0.0653433091251404</v>
      </c>
      <c r="BD11" s="19" t="n">
        <v>0.0475196219801548</v>
      </c>
      <c r="BE11" s="19" t="n">
        <v>0.0969925482219396</v>
      </c>
      <c r="BF11" s="19" t="n">
        <v>0.0264007516207666</v>
      </c>
      <c r="BG11" s="19" t="n">
        <v>0.0653664222060751</v>
      </c>
    </row>
    <row r="12">
      <c r="B12" s="20" t="s">
        <v>691</v>
      </c>
      <c r="C12" s="19" t="n">
        <v>0.208376643264368</v>
      </c>
      <c r="D12" s="19" t="n">
        <v>0.197712600471048</v>
      </c>
      <c r="E12" s="19" t="n">
        <v>0.221584357832151</v>
      </c>
      <c r="F12" s="19"/>
      <c r="G12" s="19" t="n">
        <v>0.251104093154808</v>
      </c>
      <c r="H12" s="19" t="n">
        <v>0.138594442025804</v>
      </c>
      <c r="I12" s="19" t="n">
        <v>0.196441294884833</v>
      </c>
      <c r="J12" s="19" t="n">
        <v>0.260456096097566</v>
      </c>
      <c r="K12" s="19" t="n">
        <v>0.203793572717888</v>
      </c>
      <c r="L12" s="19" t="n">
        <v>0.213188070787496</v>
      </c>
      <c r="M12" s="19"/>
      <c r="N12" s="19" t="n">
        <v>0.205134454641831</v>
      </c>
      <c r="O12" s="19" t="n">
        <v>0.179283722070937</v>
      </c>
      <c r="P12" s="19" t="n">
        <v>0.211744959824592</v>
      </c>
      <c r="Q12" s="19" t="n">
        <v>0.237671061760991</v>
      </c>
      <c r="R12" s="19"/>
      <c r="S12" s="19" t="n">
        <v>0.20794525113869</v>
      </c>
      <c r="T12" s="19" t="n">
        <v>0.24425911703273</v>
      </c>
      <c r="U12" s="19" t="n">
        <v>0.237434950782124</v>
      </c>
      <c r="V12" s="19" t="n">
        <v>0.149468668130971</v>
      </c>
      <c r="W12" s="19" t="n">
        <v>0.203283631372109</v>
      </c>
      <c r="X12" s="19" t="n">
        <v>0.223808358295763</v>
      </c>
      <c r="Y12" s="19" t="n">
        <v>0.160117216290073</v>
      </c>
      <c r="Z12" s="19" t="n">
        <v>0.291509529593573</v>
      </c>
      <c r="AA12" s="19" t="n">
        <v>0.213558330019716</v>
      </c>
      <c r="AB12" s="19" t="n">
        <v>0.159978340201193</v>
      </c>
      <c r="AC12" s="19" t="n">
        <v>0.256665828585498</v>
      </c>
      <c r="AD12" s="19" t="n">
        <v>0.239191022830079</v>
      </c>
      <c r="AE12" s="19"/>
      <c r="AF12" s="19" t="n">
        <v>0.218783280312518</v>
      </c>
      <c r="AG12" s="19" t="n">
        <v>0.177447574119422</v>
      </c>
      <c r="AH12" s="19" t="n">
        <v>0.269299044513577</v>
      </c>
      <c r="AI12" s="19"/>
      <c r="AJ12" s="19" t="n">
        <v>0.235579049386037</v>
      </c>
      <c r="AK12" s="19" t="n">
        <v>0.156890823974288</v>
      </c>
      <c r="AL12" s="19" t="n">
        <v>0.216374154014977</v>
      </c>
      <c r="AM12" s="19" t="n">
        <v>0.409444948872123</v>
      </c>
      <c r="AN12" s="19" t="n">
        <v>0.221752767398039</v>
      </c>
      <c r="AO12" s="19"/>
      <c r="AP12" s="19" t="n">
        <v>0.240721804616545</v>
      </c>
      <c r="AQ12" s="19" t="n">
        <v>0.181973366342038</v>
      </c>
      <c r="AR12" s="19" t="n">
        <v>0.193918742562572</v>
      </c>
      <c r="AS12" s="19" t="n">
        <v>0.220342092753143</v>
      </c>
      <c r="AT12" s="19" t="n">
        <v>0.0942444644697801</v>
      </c>
      <c r="AU12" s="19"/>
      <c r="AV12" s="19" t="n">
        <v>0.165392025443745</v>
      </c>
      <c r="AW12" s="19" t="n">
        <v>0.211711511080719</v>
      </c>
      <c r="AX12" s="19" t="n">
        <v>0.243694757060039</v>
      </c>
      <c r="AY12" s="19" t="n">
        <v>0.244096300337954</v>
      </c>
      <c r="AZ12" s="19" t="n">
        <v>0.158385658574</v>
      </c>
      <c r="BA12" s="19" t="n">
        <v>0.24946003202777</v>
      </c>
      <c r="BB12" s="19"/>
      <c r="BC12" s="19" t="n">
        <v>0.1993559214179</v>
      </c>
      <c r="BD12" s="19" t="n">
        <v>0.205526315792913</v>
      </c>
      <c r="BE12" s="19" t="n">
        <v>0.211685324428941</v>
      </c>
      <c r="BF12" s="19" t="n">
        <v>0.179920985626132</v>
      </c>
      <c r="BG12" s="19" t="n">
        <v>0</v>
      </c>
    </row>
    <row r="13">
      <c r="B13" s="20" t="s">
        <v>690</v>
      </c>
      <c r="C13" s="19" t="n">
        <v>0.280172167031387</v>
      </c>
      <c r="D13" s="19" t="n">
        <v>0.306547378035549</v>
      </c>
      <c r="E13" s="19" t="n">
        <v>0.25225437844562</v>
      </c>
      <c r="F13" s="19"/>
      <c r="G13" s="19" t="n">
        <v>0.304794738476698</v>
      </c>
      <c r="H13" s="19" t="n">
        <v>0.250821243679847</v>
      </c>
      <c r="I13" s="19" t="n">
        <v>0.292997109713529</v>
      </c>
      <c r="J13" s="19" t="n">
        <v>0.297335095189746</v>
      </c>
      <c r="K13" s="19" t="n">
        <v>0.2664802555351</v>
      </c>
      <c r="L13" s="19" t="n">
        <v>0.275207112118854</v>
      </c>
      <c r="M13" s="19"/>
      <c r="N13" s="19" t="n">
        <v>0.27196986165404</v>
      </c>
      <c r="O13" s="19" t="n">
        <v>0.262489265009347</v>
      </c>
      <c r="P13" s="19" t="n">
        <v>0.302420100220317</v>
      </c>
      <c r="Q13" s="19" t="n">
        <v>0.286064849948613</v>
      </c>
      <c r="R13" s="19"/>
      <c r="S13" s="19" t="n">
        <v>0.29940825241612</v>
      </c>
      <c r="T13" s="19" t="n">
        <v>0.256312961686044</v>
      </c>
      <c r="U13" s="19" t="n">
        <v>0.366865911801338</v>
      </c>
      <c r="V13" s="19" t="n">
        <v>0.330462839106208</v>
      </c>
      <c r="W13" s="19" t="n">
        <v>0.254830565318763</v>
      </c>
      <c r="X13" s="19" t="n">
        <v>0.247455139690378</v>
      </c>
      <c r="Y13" s="19" t="n">
        <v>0.33957096604409</v>
      </c>
      <c r="Z13" s="19" t="n">
        <v>0.271861015495863</v>
      </c>
      <c r="AA13" s="19" t="n">
        <v>0.228660184185539</v>
      </c>
      <c r="AB13" s="19" t="n">
        <v>0.191644461233246</v>
      </c>
      <c r="AC13" s="19" t="n">
        <v>0.423820648756128</v>
      </c>
      <c r="AD13" s="19" t="n">
        <v>0.190561785957669</v>
      </c>
      <c r="AE13" s="19"/>
      <c r="AF13" s="19" t="n">
        <v>0.295060091957489</v>
      </c>
      <c r="AG13" s="19" t="n">
        <v>0.256536021623466</v>
      </c>
      <c r="AH13" s="19" t="n">
        <v>0.297572209143464</v>
      </c>
      <c r="AI13" s="19"/>
      <c r="AJ13" s="19" t="n">
        <v>0.292716725248185</v>
      </c>
      <c r="AK13" s="19" t="n">
        <v>0.282977337584969</v>
      </c>
      <c r="AL13" s="19" t="n">
        <v>0.27836989725106</v>
      </c>
      <c r="AM13" s="19" t="n">
        <v>0.226155899934789</v>
      </c>
      <c r="AN13" s="19" t="n">
        <v>0.269463947427544</v>
      </c>
      <c r="AO13" s="19"/>
      <c r="AP13" s="19" t="n">
        <v>0.287782124556843</v>
      </c>
      <c r="AQ13" s="19" t="n">
        <v>0.259663942626269</v>
      </c>
      <c r="AR13" s="19" t="n">
        <v>0.407047025576723</v>
      </c>
      <c r="AS13" s="19" t="n">
        <v>0.275917013900156</v>
      </c>
      <c r="AT13" s="19" t="n">
        <v>0.273087035633193</v>
      </c>
      <c r="AU13" s="19"/>
      <c r="AV13" s="19" t="n">
        <v>0.255177266281744</v>
      </c>
      <c r="AW13" s="19" t="n">
        <v>0.292391664063467</v>
      </c>
      <c r="AX13" s="19" t="n">
        <v>0.290518370950173</v>
      </c>
      <c r="AY13" s="19" t="n">
        <v>0.311188111966003</v>
      </c>
      <c r="AZ13" s="19" t="n">
        <v>0.277156736833975</v>
      </c>
      <c r="BA13" s="19" t="n">
        <v>0.293888104944982</v>
      </c>
      <c r="BB13" s="19"/>
      <c r="BC13" s="19" t="n">
        <v>0.31000604832439</v>
      </c>
      <c r="BD13" s="19" t="n">
        <v>0.303084993590159</v>
      </c>
      <c r="BE13" s="19" t="n">
        <v>0.249571898330944</v>
      </c>
      <c r="BF13" s="19" t="n">
        <v>0.297617446248693</v>
      </c>
      <c r="BG13" s="19" t="n">
        <v>0.357014133517174</v>
      </c>
    </row>
    <row r="14">
      <c r="B14" s="20" t="s">
        <v>689</v>
      </c>
      <c r="C14" s="19" t="n">
        <v>0.186874159035687</v>
      </c>
      <c r="D14" s="19" t="n">
        <v>0.193661038802985</v>
      </c>
      <c r="E14" s="19" t="n">
        <v>0.182058715977047</v>
      </c>
      <c r="F14" s="19"/>
      <c r="G14" s="19" t="n">
        <v>0.147712966712433</v>
      </c>
      <c r="H14" s="19" t="n">
        <v>0.286999193083824</v>
      </c>
      <c r="I14" s="19" t="n">
        <v>0.174108307987591</v>
      </c>
      <c r="J14" s="19" t="n">
        <v>0.136406031707304</v>
      </c>
      <c r="K14" s="19" t="n">
        <v>0.227682042707531</v>
      </c>
      <c r="L14" s="19" t="n">
        <v>0.147542367451118</v>
      </c>
      <c r="M14" s="19"/>
      <c r="N14" s="19" t="n">
        <v>0.253062671963866</v>
      </c>
      <c r="O14" s="19" t="n">
        <v>0.172886966266752</v>
      </c>
      <c r="P14" s="19" t="n">
        <v>0.175311050216568</v>
      </c>
      <c r="Q14" s="19" t="n">
        <v>0.142609687727919</v>
      </c>
      <c r="R14" s="19"/>
      <c r="S14" s="19" t="n">
        <v>0.230632774736986</v>
      </c>
      <c r="T14" s="19" t="n">
        <v>0.25213855519011</v>
      </c>
      <c r="U14" s="19" t="n">
        <v>0.131452363294071</v>
      </c>
      <c r="V14" s="19" t="n">
        <v>0.180958976265781</v>
      </c>
      <c r="W14" s="19" t="n">
        <v>0.143007317184594</v>
      </c>
      <c r="X14" s="19" t="n">
        <v>0.171677733755007</v>
      </c>
      <c r="Y14" s="19" t="n">
        <v>0.183339157742073</v>
      </c>
      <c r="Z14" s="19" t="n">
        <v>0.2380542260296</v>
      </c>
      <c r="AA14" s="19" t="n">
        <v>0.117655756280079</v>
      </c>
      <c r="AB14" s="19" t="n">
        <v>0.199461941853794</v>
      </c>
      <c r="AC14" s="19" t="n">
        <v>0.170641718795378</v>
      </c>
      <c r="AD14" s="19" t="n">
        <v>0.273252282563425</v>
      </c>
      <c r="AE14" s="19"/>
      <c r="AF14" s="19" t="n">
        <v>0.154131783972101</v>
      </c>
      <c r="AG14" s="19" t="n">
        <v>0.224676428662988</v>
      </c>
      <c r="AH14" s="19" t="n">
        <v>0.170383027721344</v>
      </c>
      <c r="AI14" s="19"/>
      <c r="AJ14" s="19" t="n">
        <v>0.205221778447058</v>
      </c>
      <c r="AK14" s="19" t="n">
        <v>0.209673702211617</v>
      </c>
      <c r="AL14" s="19" t="n">
        <v>0.166386858547735</v>
      </c>
      <c r="AM14" s="19" t="n">
        <v>0.0627835577234707</v>
      </c>
      <c r="AN14" s="19" t="n">
        <v>0.128966373838001</v>
      </c>
      <c r="AO14" s="19"/>
      <c r="AP14" s="19" t="n">
        <v>0.174898235058979</v>
      </c>
      <c r="AQ14" s="19" t="n">
        <v>0.229968928899651</v>
      </c>
      <c r="AR14" s="19" t="n">
        <v>0.122249030854988</v>
      </c>
      <c r="AS14" s="19" t="n">
        <v>0.145806436601558</v>
      </c>
      <c r="AT14" s="19" t="n">
        <v>0.189462808957019</v>
      </c>
      <c r="AU14" s="19"/>
      <c r="AV14" s="19" t="n">
        <v>0.203704762265147</v>
      </c>
      <c r="AW14" s="19" t="n">
        <v>0.177977606479591</v>
      </c>
      <c r="AX14" s="19" t="n">
        <v>0.250325932787958</v>
      </c>
      <c r="AY14" s="19" t="n">
        <v>0.124760219894819</v>
      </c>
      <c r="AZ14" s="19" t="n">
        <v>0.256262043953666</v>
      </c>
      <c r="BA14" s="19" t="n">
        <v>0.117482100290928</v>
      </c>
      <c r="BB14" s="19"/>
      <c r="BC14" s="19" t="n">
        <v>0.160108092894005</v>
      </c>
      <c r="BD14" s="19" t="n">
        <v>0.16615011907406</v>
      </c>
      <c r="BE14" s="19" t="n">
        <v>0.218212780254781</v>
      </c>
      <c r="BF14" s="19" t="n">
        <v>0.215375223466555</v>
      </c>
      <c r="BG14" s="19" t="n">
        <v>0.369402318169114</v>
      </c>
    </row>
    <row r="15">
      <c r="B15" s="20" t="s">
        <v>806</v>
      </c>
      <c r="C15" s="19" t="n">
        <v>0.0932257751119841</v>
      </c>
      <c r="D15" s="19" t="n">
        <v>0.0821441867254894</v>
      </c>
      <c r="E15" s="19" t="n">
        <v>0.10556492985248</v>
      </c>
      <c r="F15" s="19"/>
      <c r="G15" s="19" t="n">
        <v>0.108753767654688</v>
      </c>
      <c r="H15" s="19" t="n">
        <v>0.151773839993049</v>
      </c>
      <c r="I15" s="19" t="n">
        <v>0.0718908574748743</v>
      </c>
      <c r="J15" s="19" t="n">
        <v>0.0772949080365809</v>
      </c>
      <c r="K15" s="19" t="n">
        <v>0.0775798961875147</v>
      </c>
      <c r="L15" s="19" t="n">
        <v>0.0750082592388799</v>
      </c>
      <c r="M15" s="19"/>
      <c r="N15" s="19" t="n">
        <v>0.109976349859866</v>
      </c>
      <c r="O15" s="19" t="n">
        <v>0.0922908922383131</v>
      </c>
      <c r="P15" s="19" t="n">
        <v>0.0502229325693462</v>
      </c>
      <c r="Q15" s="19" t="n">
        <v>0.115898728436042</v>
      </c>
      <c r="R15" s="19"/>
      <c r="S15" s="19" t="n">
        <v>0.0943554563275322</v>
      </c>
      <c r="T15" s="19" t="n">
        <v>0.061264405173484</v>
      </c>
      <c r="U15" s="19" t="n">
        <v>0.0538988063677927</v>
      </c>
      <c r="V15" s="19" t="n">
        <v>0.128788247191455</v>
      </c>
      <c r="W15" s="19" t="n">
        <v>0.0707748580289022</v>
      </c>
      <c r="X15" s="19" t="n">
        <v>0.100267232568644</v>
      </c>
      <c r="Y15" s="19" t="n">
        <v>0.0553748355883515</v>
      </c>
      <c r="Z15" s="19" t="n">
        <v>0.0930539178055455</v>
      </c>
      <c r="AA15" s="19" t="n">
        <v>0.189866622567115</v>
      </c>
      <c r="AB15" s="19" t="n">
        <v>0.10959378912438</v>
      </c>
      <c r="AC15" s="19" t="n">
        <v>0.026803126387547</v>
      </c>
      <c r="AD15" s="19" t="n">
        <v>0.0468400407688461</v>
      </c>
      <c r="AE15" s="19"/>
      <c r="AF15" s="19" t="n">
        <v>0.0884822838620215</v>
      </c>
      <c r="AG15" s="19" t="n">
        <v>0.105810069556415</v>
      </c>
      <c r="AH15" s="19" t="n">
        <v>0.0791019378498655</v>
      </c>
      <c r="AI15" s="19"/>
      <c r="AJ15" s="19" t="n">
        <v>0.0702942115044653</v>
      </c>
      <c r="AK15" s="19" t="n">
        <v>0.146503359340981</v>
      </c>
      <c r="AL15" s="19" t="n">
        <v>0</v>
      </c>
      <c r="AM15" s="19" t="n">
        <v>0</v>
      </c>
      <c r="AN15" s="19" t="n">
        <v>0.113819090633596</v>
      </c>
      <c r="AO15" s="19"/>
      <c r="AP15" s="19" t="n">
        <v>0.0791318642647237</v>
      </c>
      <c r="AQ15" s="19" t="n">
        <v>0.135247247415536</v>
      </c>
      <c r="AR15" s="19" t="n">
        <v>0.0226967662152821</v>
      </c>
      <c r="AS15" s="19" t="n">
        <v>0.0717144494665823</v>
      </c>
      <c r="AT15" s="19" t="n">
        <v>0.147389126467605</v>
      </c>
      <c r="AU15" s="19"/>
      <c r="AV15" s="19" t="n">
        <v>0.173192941768015</v>
      </c>
      <c r="AW15" s="19" t="n">
        <v>0.0846671081820256</v>
      </c>
      <c r="AX15" s="19" t="n">
        <v>0.0294159115496925</v>
      </c>
      <c r="AY15" s="19" t="n">
        <v>0.0595083870439648</v>
      </c>
      <c r="AZ15" s="19" t="n">
        <v>0.0768978608023513</v>
      </c>
      <c r="BA15" s="19" t="n">
        <v>0.0338228745859922</v>
      </c>
      <c r="BB15" s="19"/>
      <c r="BC15" s="19" t="n">
        <v>0.0875374629649687</v>
      </c>
      <c r="BD15" s="19" t="n">
        <v>0.0977799503048763</v>
      </c>
      <c r="BE15" s="19" t="n">
        <v>0.0591663480808697</v>
      </c>
      <c r="BF15" s="19" t="n">
        <v>0.147191113633858</v>
      </c>
      <c r="BG15" s="19" t="n">
        <v>0.0563613307032375</v>
      </c>
    </row>
    <row r="16">
      <c r="B16" s="20" t="s">
        <v>100</v>
      </c>
      <c r="C16" s="21" t="n">
        <v>0.101588606796263</v>
      </c>
      <c r="D16" s="21" t="n">
        <v>0.0719438370652576</v>
      </c>
      <c r="E16" s="21" t="n">
        <v>0.125890389473426</v>
      </c>
      <c r="F16" s="21"/>
      <c r="G16" s="21" t="n">
        <v>0.0977784264490492</v>
      </c>
      <c r="H16" s="21" t="n">
        <v>0.0514821862927008</v>
      </c>
      <c r="I16" s="21" t="n">
        <v>0.0862695097573098</v>
      </c>
      <c r="J16" s="21" t="n">
        <v>0.0871168180087601</v>
      </c>
      <c r="K16" s="21" t="n">
        <v>0.124251135610598</v>
      </c>
      <c r="L16" s="21" t="n">
        <v>0.151359677658174</v>
      </c>
      <c r="M16" s="21"/>
      <c r="N16" s="21" t="n">
        <v>0.0547395231737274</v>
      </c>
      <c r="O16" s="21" t="n">
        <v>0.127238700309079</v>
      </c>
      <c r="P16" s="21" t="n">
        <v>0.121630880132496</v>
      </c>
      <c r="Q16" s="21" t="n">
        <v>0.10643278653474</v>
      </c>
      <c r="R16" s="21"/>
      <c r="S16" s="21" t="n">
        <v>0.0568371047061409</v>
      </c>
      <c r="T16" s="21" t="n">
        <v>0.114461182215088</v>
      </c>
      <c r="U16" s="21" t="n">
        <v>0.0813816003648055</v>
      </c>
      <c r="V16" s="21" t="n">
        <v>0.0457690695584491</v>
      </c>
      <c r="W16" s="21" t="n">
        <v>0.159285079651767</v>
      </c>
      <c r="X16" s="21" t="n">
        <v>0.139004932096149</v>
      </c>
      <c r="Y16" s="21" t="n">
        <v>0.0598136608662102</v>
      </c>
      <c r="Z16" s="21" t="n">
        <v>0.0625473728950195</v>
      </c>
      <c r="AA16" s="21" t="n">
        <v>0.137439245660321</v>
      </c>
      <c r="AB16" s="21" t="n">
        <v>0.167475615122742</v>
      </c>
      <c r="AC16" s="21" t="n">
        <v>0</v>
      </c>
      <c r="AD16" s="21" t="n">
        <v>0.134648832932088</v>
      </c>
      <c r="AE16" s="21"/>
      <c r="AF16" s="21" t="n">
        <v>0.0855311440890915</v>
      </c>
      <c r="AG16" s="21" t="n">
        <v>0.104814905463332</v>
      </c>
      <c r="AH16" s="21" t="n">
        <v>0.117275105673782</v>
      </c>
      <c r="AI16" s="21"/>
      <c r="AJ16" s="21" t="n">
        <v>0.0852585077366565</v>
      </c>
      <c r="AK16" s="21" t="n">
        <v>0.101819518502133</v>
      </c>
      <c r="AL16" s="21" t="n">
        <v>0.07314224518918</v>
      </c>
      <c r="AM16" s="21" t="n">
        <v>0</v>
      </c>
      <c r="AN16" s="21" t="n">
        <v>0.134215255799184</v>
      </c>
      <c r="AO16" s="21"/>
      <c r="AP16" s="21" t="n">
        <v>0.0947383072717374</v>
      </c>
      <c r="AQ16" s="21" t="n">
        <v>0.0882062587789864</v>
      </c>
      <c r="AR16" s="21" t="n">
        <v>0.112704237916971</v>
      </c>
      <c r="AS16" s="21" t="n">
        <v>0.0793134463641741</v>
      </c>
      <c r="AT16" s="21" t="n">
        <v>0.18508175982908</v>
      </c>
      <c r="AU16" s="21"/>
      <c r="AV16" s="21" t="n">
        <v>0.0721087411402097</v>
      </c>
      <c r="AW16" s="21" t="n">
        <v>0.122870346063832</v>
      </c>
      <c r="AX16" s="21" t="n">
        <v>0.0509953677381454</v>
      </c>
      <c r="AY16" s="21" t="n">
        <v>0.0658780341352715</v>
      </c>
      <c r="AZ16" s="21" t="n">
        <v>0.162850452980623</v>
      </c>
      <c r="BA16" s="21" t="n">
        <v>0.197026197947264</v>
      </c>
      <c r="BB16" s="21"/>
      <c r="BC16" s="21" t="n">
        <v>0.137775823445004</v>
      </c>
      <c r="BD16" s="21" t="n">
        <v>0.110983931267016</v>
      </c>
      <c r="BE16" s="21" t="n">
        <v>0.0872132459351606</v>
      </c>
      <c r="BF16" s="21" t="n">
        <v>0.070768919673658</v>
      </c>
      <c r="BG16" s="21" t="n">
        <v>0.0707590400670846</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808</v>
      </c>
      <c r="C9" s="19" t="n">
        <v>0.11858134929039</v>
      </c>
      <c r="D9" s="19" t="n">
        <v>0.138953285203466</v>
      </c>
      <c r="E9" s="19" t="n">
        <v>0.0991560425971368</v>
      </c>
      <c r="F9" s="19"/>
      <c r="G9" s="19" t="n">
        <v>0.23720495754209</v>
      </c>
      <c r="H9" s="19" t="n">
        <v>0.176453290693238</v>
      </c>
      <c r="I9" s="19" t="n">
        <v>0.146712350167183</v>
      </c>
      <c r="J9" s="19" t="n">
        <v>0.087322223020943</v>
      </c>
      <c r="K9" s="19" t="n">
        <v>0.0401474323072297</v>
      </c>
      <c r="L9" s="19" t="n">
        <v>0.0488980749701303</v>
      </c>
      <c r="M9" s="19"/>
      <c r="N9" s="19" t="n">
        <v>0.119556051245988</v>
      </c>
      <c r="O9" s="19" t="n">
        <v>0.113507780348428</v>
      </c>
      <c r="P9" s="19" t="n">
        <v>0.137523293927427</v>
      </c>
      <c r="Q9" s="19" t="n">
        <v>0.105387584034752</v>
      </c>
      <c r="R9" s="19"/>
      <c r="S9" s="19" t="n">
        <v>0.197335767795167</v>
      </c>
      <c r="T9" s="19" t="n">
        <v>0.135921799072995</v>
      </c>
      <c r="U9" s="19" t="n">
        <v>0.0898857676902257</v>
      </c>
      <c r="V9" s="19" t="n">
        <v>0.0811704886023026</v>
      </c>
      <c r="W9" s="19" t="n">
        <v>0.0749861449783013</v>
      </c>
      <c r="X9" s="19" t="n">
        <v>0.159563019645204</v>
      </c>
      <c r="Y9" s="19" t="n">
        <v>0.0636712191706308</v>
      </c>
      <c r="Z9" s="19" t="n">
        <v>0.0882775845011364</v>
      </c>
      <c r="AA9" s="19" t="n">
        <v>0.170388414678584</v>
      </c>
      <c r="AB9" s="19" t="n">
        <v>0.0659239210445597</v>
      </c>
      <c r="AC9" s="19" t="n">
        <v>0.13893420376158</v>
      </c>
      <c r="AD9" s="19" t="n">
        <v>0</v>
      </c>
      <c r="AE9" s="19"/>
      <c r="AF9" s="19" t="n">
        <v>0.0766659433715326</v>
      </c>
      <c r="AG9" s="19" t="n">
        <v>0.121681634763604</v>
      </c>
      <c r="AH9" s="19" t="n">
        <v>0.15156509360196</v>
      </c>
      <c r="AI9" s="19"/>
      <c r="AJ9" s="19" t="n">
        <v>0.0908951170262147</v>
      </c>
      <c r="AK9" s="19" t="n">
        <v>0.202210519788543</v>
      </c>
      <c r="AL9" s="19" t="n">
        <v>0.0921418353326538</v>
      </c>
      <c r="AM9" s="19" t="n">
        <v>0</v>
      </c>
      <c r="AN9" s="19" t="n">
        <v>0.0778527725207443</v>
      </c>
      <c r="AO9" s="19"/>
      <c r="AP9" s="19" t="n">
        <v>0.0839970098786444</v>
      </c>
      <c r="AQ9" s="19" t="n">
        <v>0.191018377441113</v>
      </c>
      <c r="AR9" s="19" t="n">
        <v>0.104152126670649</v>
      </c>
      <c r="AS9" s="19" t="n">
        <v>0.0691776238556453</v>
      </c>
      <c r="AT9" s="19" t="n">
        <v>0.201586651088597</v>
      </c>
      <c r="AU9" s="19"/>
      <c r="AV9" s="19" t="n">
        <v>0.21356608467693</v>
      </c>
      <c r="AW9" s="19" t="n">
        <v>0.0947729963483698</v>
      </c>
      <c r="AX9" s="19" t="n">
        <v>0.0571564678028359</v>
      </c>
      <c r="AY9" s="19" t="n">
        <v>0.0627580364189374</v>
      </c>
      <c r="AZ9" s="19" t="n">
        <v>0.200654778934843</v>
      </c>
      <c r="BA9" s="19" t="n">
        <v>0.0427333403579401</v>
      </c>
      <c r="BB9" s="19"/>
      <c r="BC9" s="19" t="n">
        <v>0.0974119484437136</v>
      </c>
      <c r="BD9" s="19" t="n">
        <v>0.134460768290174</v>
      </c>
      <c r="BE9" s="19" t="n">
        <v>0.112701593975745</v>
      </c>
      <c r="BF9" s="19" t="n">
        <v>0.204192620705789</v>
      </c>
      <c r="BG9" s="19" t="n">
        <v>0.20420301927855</v>
      </c>
    </row>
    <row r="10">
      <c r="B10" s="20" t="s">
        <v>809</v>
      </c>
      <c r="C10" s="19" t="n">
        <v>0.742690272696706</v>
      </c>
      <c r="D10" s="19" t="n">
        <v>0.72009804185663</v>
      </c>
      <c r="E10" s="19" t="n">
        <v>0.766426741436347</v>
      </c>
      <c r="F10" s="19"/>
      <c r="G10" s="19" t="n">
        <v>0.629947447639836</v>
      </c>
      <c r="H10" s="19" t="n">
        <v>0.684302816796082</v>
      </c>
      <c r="I10" s="19" t="n">
        <v>0.694289881904666</v>
      </c>
      <c r="J10" s="19" t="n">
        <v>0.764470134747551</v>
      </c>
      <c r="K10" s="19" t="n">
        <v>0.884092459441642</v>
      </c>
      <c r="L10" s="19" t="n">
        <v>0.786460122028099</v>
      </c>
      <c r="M10" s="19"/>
      <c r="N10" s="19" t="n">
        <v>0.794756941884064</v>
      </c>
      <c r="O10" s="19" t="n">
        <v>0.721583285978125</v>
      </c>
      <c r="P10" s="19" t="n">
        <v>0.681176377488603</v>
      </c>
      <c r="Q10" s="19" t="n">
        <v>0.765641599259066</v>
      </c>
      <c r="R10" s="19"/>
      <c r="S10" s="19" t="n">
        <v>0.67221491452007</v>
      </c>
      <c r="T10" s="19" t="n">
        <v>0.673782473547632</v>
      </c>
      <c r="U10" s="19" t="n">
        <v>0.774050783541062</v>
      </c>
      <c r="V10" s="19" t="n">
        <v>0.764261110749612</v>
      </c>
      <c r="W10" s="19" t="n">
        <v>0.836517684592923</v>
      </c>
      <c r="X10" s="19" t="n">
        <v>0.738205333707703</v>
      </c>
      <c r="Y10" s="19" t="n">
        <v>0.825254351702711</v>
      </c>
      <c r="Z10" s="19" t="n">
        <v>0.647886991855926</v>
      </c>
      <c r="AA10" s="19" t="n">
        <v>0.739092467226669</v>
      </c>
      <c r="AB10" s="19" t="n">
        <v>0.744343604196004</v>
      </c>
      <c r="AC10" s="19" t="n">
        <v>0.762660705742632</v>
      </c>
      <c r="AD10" s="19" t="n">
        <v>0.813447921034352</v>
      </c>
      <c r="AE10" s="19"/>
      <c r="AF10" s="19" t="n">
        <v>0.773942372874475</v>
      </c>
      <c r="AG10" s="19" t="n">
        <v>0.764413196072255</v>
      </c>
      <c r="AH10" s="19" t="n">
        <v>0.637591206171216</v>
      </c>
      <c r="AI10" s="19"/>
      <c r="AJ10" s="19" t="n">
        <v>0.774902417332943</v>
      </c>
      <c r="AK10" s="19" t="n">
        <v>0.677239508834357</v>
      </c>
      <c r="AL10" s="19" t="n">
        <v>0.884186538360729</v>
      </c>
      <c r="AM10" s="19" t="n">
        <v>0.752615194388409</v>
      </c>
      <c r="AN10" s="19" t="n">
        <v>0.695580275374912</v>
      </c>
      <c r="AO10" s="19"/>
      <c r="AP10" s="19" t="n">
        <v>0.7701020742521</v>
      </c>
      <c r="AQ10" s="19" t="n">
        <v>0.71063010932874</v>
      </c>
      <c r="AR10" s="19" t="n">
        <v>0.818392872758492</v>
      </c>
      <c r="AS10" s="19" t="n">
        <v>0.722583859193615</v>
      </c>
      <c r="AT10" s="19" t="n">
        <v>0.631457338203767</v>
      </c>
      <c r="AU10" s="19"/>
      <c r="AV10" s="19" t="n">
        <v>0.676557915550142</v>
      </c>
      <c r="AW10" s="19" t="n">
        <v>0.755543201324804</v>
      </c>
      <c r="AX10" s="19" t="n">
        <v>0.895560836050521</v>
      </c>
      <c r="AY10" s="19" t="n">
        <v>0.745053734571474</v>
      </c>
      <c r="AZ10" s="19" t="n">
        <v>0.637823101285831</v>
      </c>
      <c r="BA10" s="19" t="n">
        <v>0.849638866398506</v>
      </c>
      <c r="BB10" s="19"/>
      <c r="BC10" s="19" t="n">
        <v>0.719736927191567</v>
      </c>
      <c r="BD10" s="19" t="n">
        <v>0.701701411994938</v>
      </c>
      <c r="BE10" s="19" t="n">
        <v>0.787247637863429</v>
      </c>
      <c r="BF10" s="19" t="n">
        <v>0.715515668343697</v>
      </c>
      <c r="BG10" s="19" t="n">
        <v>0.655371851090604</v>
      </c>
    </row>
    <row r="11">
      <c r="B11" s="20" t="s">
        <v>810</v>
      </c>
      <c r="C11" s="19" t="n">
        <v>0.0675678413170278</v>
      </c>
      <c r="D11" s="19" t="n">
        <v>0.0740626983758226</v>
      </c>
      <c r="E11" s="19" t="n">
        <v>0.0617092404309773</v>
      </c>
      <c r="F11" s="19"/>
      <c r="G11" s="19" t="n">
        <v>0.0681424514857497</v>
      </c>
      <c r="H11" s="19" t="n">
        <v>0.0329857666495837</v>
      </c>
      <c r="I11" s="19" t="n">
        <v>0.0957447937392585</v>
      </c>
      <c r="J11" s="19" t="n">
        <v>0.0852532860823719</v>
      </c>
      <c r="K11" s="19" t="n">
        <v>0.0268832039525605</v>
      </c>
      <c r="L11" s="19" t="n">
        <v>0.0895314901442286</v>
      </c>
      <c r="M11" s="19"/>
      <c r="N11" s="19" t="n">
        <v>0.0653599205135827</v>
      </c>
      <c r="O11" s="19" t="n">
        <v>0.0778272602923579</v>
      </c>
      <c r="P11" s="19" t="n">
        <v>0.0772061675003988</v>
      </c>
      <c r="Q11" s="19" t="n">
        <v>0.0508649441790315</v>
      </c>
      <c r="R11" s="19"/>
      <c r="S11" s="19" t="n">
        <v>0.0869333831288712</v>
      </c>
      <c r="T11" s="19" t="n">
        <v>0.0770507325682583</v>
      </c>
      <c r="U11" s="19" t="n">
        <v>0.0562973590999802</v>
      </c>
      <c r="V11" s="19" t="n">
        <v>0.0888206534566937</v>
      </c>
      <c r="W11" s="19" t="n">
        <v>0.0636631915850592</v>
      </c>
      <c r="X11" s="19" t="n">
        <v>0.0632214835883486</v>
      </c>
      <c r="Y11" s="19" t="n">
        <v>0.0654127892742259</v>
      </c>
      <c r="Z11" s="19" t="n">
        <v>0.104521078804836</v>
      </c>
      <c r="AA11" s="19" t="n">
        <v>0.0260131240621229</v>
      </c>
      <c r="AB11" s="19" t="n">
        <v>0.0846037670076931</v>
      </c>
      <c r="AC11" s="19" t="n">
        <v>0</v>
      </c>
      <c r="AD11" s="19" t="n">
        <v>0.114097856242733</v>
      </c>
      <c r="AE11" s="19"/>
      <c r="AF11" s="19" t="n">
        <v>0.0920300271003343</v>
      </c>
      <c r="AG11" s="19" t="n">
        <v>0.0457335938366979</v>
      </c>
      <c r="AH11" s="19" t="n">
        <v>0.0859268388689029</v>
      </c>
      <c r="AI11" s="19"/>
      <c r="AJ11" s="19" t="n">
        <v>0.0750201615446811</v>
      </c>
      <c r="AK11" s="19" t="n">
        <v>0.0613130119776452</v>
      </c>
      <c r="AL11" s="19" t="n">
        <v>0</v>
      </c>
      <c r="AM11" s="19" t="n">
        <v>0.117014345581497</v>
      </c>
      <c r="AN11" s="19" t="n">
        <v>0.0930018289923022</v>
      </c>
      <c r="AO11" s="19"/>
      <c r="AP11" s="19" t="n">
        <v>0.0661230028929542</v>
      </c>
      <c r="AQ11" s="19" t="n">
        <v>0.0541832577657881</v>
      </c>
      <c r="AR11" s="19" t="n">
        <v>0.0397297427360048</v>
      </c>
      <c r="AS11" s="19" t="n">
        <v>0.131380201475461</v>
      </c>
      <c r="AT11" s="19" t="n">
        <v>0.0402552864590823</v>
      </c>
      <c r="AU11" s="19"/>
      <c r="AV11" s="19" t="n">
        <v>0.0694995119052072</v>
      </c>
      <c r="AW11" s="19" t="n">
        <v>0.0781234572326521</v>
      </c>
      <c r="AX11" s="19" t="n">
        <v>0.0329620662833087</v>
      </c>
      <c r="AY11" s="19" t="n">
        <v>0.121105833457931</v>
      </c>
      <c r="AZ11" s="19" t="n">
        <v>0.0266241552634192</v>
      </c>
      <c r="BA11" s="19" t="n">
        <v>0.018302532677579</v>
      </c>
      <c r="BB11" s="19"/>
      <c r="BC11" s="19" t="n">
        <v>0.080122068013566</v>
      </c>
      <c r="BD11" s="19" t="n">
        <v>0.0728713669643336</v>
      </c>
      <c r="BE11" s="19" t="n">
        <v>0.060044810059088</v>
      </c>
      <c r="BF11" s="19" t="n">
        <v>0.0406763216570424</v>
      </c>
      <c r="BG11" s="19" t="n">
        <v>0.067655585126612</v>
      </c>
    </row>
    <row r="12">
      <c r="B12" s="20" t="s">
        <v>122</v>
      </c>
      <c r="C12" s="19" t="n">
        <v>0.0241013662860814</v>
      </c>
      <c r="D12" s="19" t="n">
        <v>0.0238206281345947</v>
      </c>
      <c r="E12" s="19" t="n">
        <v>0.0246582636129781</v>
      </c>
      <c r="F12" s="19"/>
      <c r="G12" s="19" t="n">
        <v>0.0293936263994683</v>
      </c>
      <c r="H12" s="19" t="n">
        <v>0.0378979238593234</v>
      </c>
      <c r="I12" s="19" t="n">
        <v>0.00797113414208096</v>
      </c>
      <c r="J12" s="19" t="n">
        <v>0.00936128794613814</v>
      </c>
      <c r="K12" s="19" t="n">
        <v>0.0212758933387842</v>
      </c>
      <c r="L12" s="19" t="n">
        <v>0.034902101247023</v>
      </c>
      <c r="M12" s="19"/>
      <c r="N12" s="19" t="n">
        <v>0.0145011932903092</v>
      </c>
      <c r="O12" s="19" t="n">
        <v>0.0283039550466789</v>
      </c>
      <c r="P12" s="19" t="n">
        <v>0.0389629613268494</v>
      </c>
      <c r="Q12" s="19" t="n">
        <v>0.016356886302669</v>
      </c>
      <c r="R12" s="19"/>
      <c r="S12" s="19" t="n">
        <v>0.0189580097192925</v>
      </c>
      <c r="T12" s="19" t="n">
        <v>0.0222291310550415</v>
      </c>
      <c r="U12" s="19" t="n">
        <v>0.0378889618806823</v>
      </c>
      <c r="V12" s="19" t="n">
        <v>0.020117967218952</v>
      </c>
      <c r="W12" s="19" t="n">
        <v>0</v>
      </c>
      <c r="X12" s="19" t="n">
        <v>0</v>
      </c>
      <c r="Y12" s="19" t="n">
        <v>0.030908842022854</v>
      </c>
      <c r="Z12" s="19" t="n">
        <v>0.0624092616878609</v>
      </c>
      <c r="AA12" s="19" t="n">
        <v>0.0115465941781644</v>
      </c>
      <c r="AB12" s="19" t="n">
        <v>0.0598394381878782</v>
      </c>
      <c r="AC12" s="19" t="n">
        <v>0</v>
      </c>
      <c r="AD12" s="19" t="n">
        <v>0.0724542227229149</v>
      </c>
      <c r="AE12" s="19"/>
      <c r="AF12" s="19" t="n">
        <v>0.0271696793480692</v>
      </c>
      <c r="AG12" s="19" t="n">
        <v>0.0274040570965324</v>
      </c>
      <c r="AH12" s="19" t="n">
        <v>0.012419001860795</v>
      </c>
      <c r="AI12" s="19"/>
      <c r="AJ12" s="19" t="n">
        <v>0.0232377657764151</v>
      </c>
      <c r="AK12" s="19" t="n">
        <v>0.0247341457523939</v>
      </c>
      <c r="AL12" s="19" t="n">
        <v>0.0236716263066172</v>
      </c>
      <c r="AM12" s="19" t="n">
        <v>0.130370460030095</v>
      </c>
      <c r="AN12" s="19" t="n">
        <v>0.0179700850548395</v>
      </c>
      <c r="AO12" s="19"/>
      <c r="AP12" s="19" t="n">
        <v>0.0297321784625268</v>
      </c>
      <c r="AQ12" s="19" t="n">
        <v>0.0177788235802537</v>
      </c>
      <c r="AR12" s="19" t="n">
        <v>0.0164047584187884</v>
      </c>
      <c r="AS12" s="19" t="n">
        <v>0.020330720304092</v>
      </c>
      <c r="AT12" s="19" t="n">
        <v>0.0452395844079563</v>
      </c>
      <c r="AU12" s="19"/>
      <c r="AV12" s="19" t="n">
        <v>0.0172868076559842</v>
      </c>
      <c r="AW12" s="19" t="n">
        <v>0.0311518190492265</v>
      </c>
      <c r="AX12" s="19" t="n">
        <v>0.0143206298633348</v>
      </c>
      <c r="AY12" s="19" t="n">
        <v>0.0263154845419446</v>
      </c>
      <c r="AZ12" s="19" t="n">
        <v>0.0449985358402305</v>
      </c>
      <c r="BA12" s="19" t="n">
        <v>0</v>
      </c>
      <c r="BB12" s="19"/>
      <c r="BC12" s="19" t="n">
        <v>0.0309070228513223</v>
      </c>
      <c r="BD12" s="19" t="n">
        <v>0.0421151360925739</v>
      </c>
      <c r="BE12" s="19" t="n">
        <v>0.0123578167648726</v>
      </c>
      <c r="BF12" s="19" t="n">
        <v>0</v>
      </c>
      <c r="BG12" s="19" t="n">
        <v>0.0727695445042339</v>
      </c>
    </row>
    <row r="13">
      <c r="B13" s="20" t="s">
        <v>123</v>
      </c>
      <c r="C13" s="21" t="n">
        <v>0.047059170409795</v>
      </c>
      <c r="D13" s="21" t="n">
        <v>0.0430653464294866</v>
      </c>
      <c r="E13" s="21" t="n">
        <v>0.0480497119225608</v>
      </c>
      <c r="F13" s="21"/>
      <c r="G13" s="21" t="n">
        <v>0.0353115169328564</v>
      </c>
      <c r="H13" s="21" t="n">
        <v>0.0683602020017728</v>
      </c>
      <c r="I13" s="21" t="n">
        <v>0.055281840046812</v>
      </c>
      <c r="J13" s="21" t="n">
        <v>0.0535930682029964</v>
      </c>
      <c r="K13" s="21" t="n">
        <v>0.0276010109597831</v>
      </c>
      <c r="L13" s="21" t="n">
        <v>0.0402082116105191</v>
      </c>
      <c r="M13" s="21"/>
      <c r="N13" s="21" t="n">
        <v>0.00582589306605616</v>
      </c>
      <c r="O13" s="21" t="n">
        <v>0.0587777183344102</v>
      </c>
      <c r="P13" s="21" t="n">
        <v>0.0651311997567209</v>
      </c>
      <c r="Q13" s="21" t="n">
        <v>0.0617489862244814</v>
      </c>
      <c r="R13" s="21"/>
      <c r="S13" s="21" t="n">
        <v>0.0245579248365996</v>
      </c>
      <c r="T13" s="21" t="n">
        <v>0.0910158637560739</v>
      </c>
      <c r="U13" s="21" t="n">
        <v>0.0418771277880495</v>
      </c>
      <c r="V13" s="21" t="n">
        <v>0.0456297799724396</v>
      </c>
      <c r="W13" s="21" t="n">
        <v>0.0248329788437166</v>
      </c>
      <c r="X13" s="21" t="n">
        <v>0.0390101630587447</v>
      </c>
      <c r="Y13" s="21" t="n">
        <v>0.0147527978295783</v>
      </c>
      <c r="Z13" s="21" t="n">
        <v>0.0969050831502407</v>
      </c>
      <c r="AA13" s="21" t="n">
        <v>0.0529593998544591</v>
      </c>
      <c r="AB13" s="21" t="n">
        <v>0.045289269563865</v>
      </c>
      <c r="AC13" s="21" t="n">
        <v>0.0984050904957881</v>
      </c>
      <c r="AD13" s="21" t="n">
        <v>0</v>
      </c>
      <c r="AE13" s="21"/>
      <c r="AF13" s="21" t="n">
        <v>0.0301919773055888</v>
      </c>
      <c r="AG13" s="21" t="n">
        <v>0.0407675182309109</v>
      </c>
      <c r="AH13" s="21" t="n">
        <v>0.112497859497126</v>
      </c>
      <c r="AI13" s="21"/>
      <c r="AJ13" s="21" t="n">
        <v>0.0359445383197458</v>
      </c>
      <c r="AK13" s="21" t="n">
        <v>0.0345028136470615</v>
      </c>
      <c r="AL13" s="21" t="n">
        <v>0</v>
      </c>
      <c r="AM13" s="21" t="n">
        <v>0</v>
      </c>
      <c r="AN13" s="21" t="n">
        <v>0.115595038057203</v>
      </c>
      <c r="AO13" s="21"/>
      <c r="AP13" s="21" t="n">
        <v>0.0500457345137751</v>
      </c>
      <c r="AQ13" s="21" t="n">
        <v>0.0263894318841054</v>
      </c>
      <c r="AR13" s="21" t="n">
        <v>0.0213204994160653</v>
      </c>
      <c r="AS13" s="21" t="n">
        <v>0.0565275951711868</v>
      </c>
      <c r="AT13" s="21" t="n">
        <v>0.0814611398405973</v>
      </c>
      <c r="AU13" s="21"/>
      <c r="AV13" s="21" t="n">
        <v>0.0230896802117366</v>
      </c>
      <c r="AW13" s="21" t="n">
        <v>0.0404085260449479</v>
      </c>
      <c r="AX13" s="21" t="n">
        <v>0</v>
      </c>
      <c r="AY13" s="21" t="n">
        <v>0.0447669110097127</v>
      </c>
      <c r="AZ13" s="21" t="n">
        <v>0.0898994286756767</v>
      </c>
      <c r="BA13" s="21" t="n">
        <v>0.0893252605659744</v>
      </c>
      <c r="BB13" s="21"/>
      <c r="BC13" s="21" t="n">
        <v>0.0718220334998312</v>
      </c>
      <c r="BD13" s="21" t="n">
        <v>0.0488513166579808</v>
      </c>
      <c r="BE13" s="21" t="n">
        <v>0.027648141336865</v>
      </c>
      <c r="BF13" s="21" t="n">
        <v>0.0396153892934718</v>
      </c>
      <c r="BG13" s="21" t="n">
        <v>0</v>
      </c>
    </row>
    <row r="14">
      <c r="B14" s="18" t="s">
        <v>724</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330</v>
      </c>
    </row>
    <row r="6" ht="50" customHeight="1">
      <c r="B6" s="22" t="s">
        <v>15</v>
      </c>
      <c r="C6" s="22" t="s">
        <v>811</v>
      </c>
      <c r="D6" s="22" t="s">
        <v>812</v>
      </c>
      <c r="E6" s="22" t="s">
        <v>813</v>
      </c>
      <c r="F6" s="22" t="s">
        <v>814</v>
      </c>
    </row>
    <row r="7">
      <c r="B7" s="20" t="s">
        <v>323</v>
      </c>
      <c r="C7" s="19" t="n">
        <v>0.442668677847812</v>
      </c>
      <c r="D7" s="19" t="n">
        <v>0.234711664784814</v>
      </c>
      <c r="E7" s="19" t="n">
        <v>0.125534982446191</v>
      </c>
      <c r="F7" s="19" t="n">
        <v>0.185472857289196</v>
      </c>
    </row>
    <row r="8">
      <c r="B8" s="20" t="s">
        <v>324</v>
      </c>
      <c r="C8" s="19" t="n">
        <v>0.405558909271518</v>
      </c>
      <c r="D8" s="19" t="n">
        <v>0.433825111275422</v>
      </c>
      <c r="E8" s="19" t="n">
        <v>0.382416019245342</v>
      </c>
      <c r="F8" s="19" t="n">
        <v>0.405969587335204</v>
      </c>
    </row>
    <row r="9">
      <c r="B9" s="20" t="s">
        <v>325</v>
      </c>
      <c r="C9" s="19" t="n">
        <v>0.101044720772073</v>
      </c>
      <c r="D9" s="19" t="n">
        <v>0.205447456415236</v>
      </c>
      <c r="E9" s="19" t="n">
        <v>0.32654464383137</v>
      </c>
      <c r="F9" s="19" t="n">
        <v>0.200733366238143</v>
      </c>
    </row>
    <row r="10">
      <c r="B10" s="20" t="s">
        <v>326</v>
      </c>
      <c r="C10" s="19" t="n">
        <v>0.0249840720785405</v>
      </c>
      <c r="D10" s="19" t="n">
        <v>0.0702189731392936</v>
      </c>
      <c r="E10" s="19" t="n">
        <v>0.112057998203058</v>
      </c>
      <c r="F10" s="19" t="n">
        <v>0.136809852679034</v>
      </c>
    </row>
    <row r="11">
      <c r="B11" s="20" t="s">
        <v>327</v>
      </c>
      <c r="C11" s="19" t="n">
        <v>0.00324424424684408</v>
      </c>
      <c r="D11" s="19" t="n">
        <v>0.0160178773631098</v>
      </c>
      <c r="E11" s="19" t="n">
        <v>0.020794041492563</v>
      </c>
      <c r="F11" s="19" t="n">
        <v>0.0456833211383977</v>
      </c>
    </row>
    <row r="12">
      <c r="B12" s="20" t="s">
        <v>815</v>
      </c>
      <c r="C12" s="19" t="n">
        <v>0.0224993757832123</v>
      </c>
      <c r="D12" s="19" t="n">
        <v>0.039778917022125</v>
      </c>
      <c r="E12" s="19" t="n">
        <v>0.0326523147814765</v>
      </c>
      <c r="F12" s="19" t="n">
        <v>0.0253310153200245</v>
      </c>
    </row>
    <row r="13">
      <c r="B13" s="25" t="s">
        <v>328</v>
      </c>
      <c r="C13" s="23" t="n">
        <v>0.84822758711933</v>
      </c>
      <c r="D13" s="23" t="n">
        <v>0.668536776060235</v>
      </c>
      <c r="E13" s="23" t="n">
        <v>0.507951001691532</v>
      </c>
      <c r="F13" s="23" t="n">
        <v>0.591442444624401</v>
      </c>
    </row>
    <row r="14">
      <c r="B14" s="25" t="s">
        <v>329</v>
      </c>
      <c r="C14" s="23" t="n">
        <v>0.0282283163253846</v>
      </c>
      <c r="D14" s="23" t="n">
        <v>0.0862368505024033</v>
      </c>
      <c r="E14" s="23" t="n">
        <v>0.132852039695621</v>
      </c>
      <c r="F14" s="23" t="n">
        <v>0.182493173817432</v>
      </c>
    </row>
    <row r="15">
      <c r="B15" s="25" t="s">
        <v>141</v>
      </c>
      <c r="C15" s="24" t="n">
        <v>0.819999270793945</v>
      </c>
      <c r="D15" s="24" t="n">
        <v>0.582299925557832</v>
      </c>
      <c r="E15" s="24" t="n">
        <v>0.375098961995912</v>
      </c>
      <c r="F15" s="24" t="n">
        <v>0.408949270806969</v>
      </c>
    </row>
    <row r="16">
      <c r="B16" s="18" t="s">
        <v>724</v>
      </c>
      <c r="C16" s="18"/>
      <c r="D16" s="18"/>
      <c r="E16" s="18"/>
      <c r="F16" s="18"/>
    </row>
    <row r="17">
      <c r="B17" t="s">
        <v>80</v>
      </c>
    </row>
    <row r="18">
      <c r="B18" t="s">
        <v>81</v>
      </c>
    </row>
    <row r="22">
      <c r="B22"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323</v>
      </c>
      <c r="C9" s="19" t="n">
        <v>0.125534982446191</v>
      </c>
      <c r="D9" s="19" t="n">
        <v>0.139933249234784</v>
      </c>
      <c r="E9" s="19" t="n">
        <v>0.108083289845441</v>
      </c>
      <c r="F9" s="19"/>
      <c r="G9" s="19" t="n">
        <v>0.177240434938349</v>
      </c>
      <c r="H9" s="19" t="n">
        <v>0.210822777223424</v>
      </c>
      <c r="I9" s="19" t="n">
        <v>0.112830890209876</v>
      </c>
      <c r="J9" s="19" t="n">
        <v>0.0976821089300089</v>
      </c>
      <c r="K9" s="19" t="n">
        <v>0.128815870927577</v>
      </c>
      <c r="L9" s="19" t="n">
        <v>0.0492545906985898</v>
      </c>
      <c r="M9" s="19"/>
      <c r="N9" s="19" t="n">
        <v>0.127013105673452</v>
      </c>
      <c r="O9" s="19" t="n">
        <v>0.129173294254184</v>
      </c>
      <c r="P9" s="19" t="n">
        <v>0.101696526001468</v>
      </c>
      <c r="Q9" s="19" t="n">
        <v>0.142068209626949</v>
      </c>
      <c r="R9" s="19"/>
      <c r="S9" s="19" t="n">
        <v>0.113889582907726</v>
      </c>
      <c r="T9" s="19" t="n">
        <v>0.189378891318031</v>
      </c>
      <c r="U9" s="19" t="n">
        <v>0.0754134687871117</v>
      </c>
      <c r="V9" s="19" t="n">
        <v>0.10092655791296</v>
      </c>
      <c r="W9" s="19" t="n">
        <v>0.0758142253084437</v>
      </c>
      <c r="X9" s="19" t="n">
        <v>0.0979104207719094</v>
      </c>
      <c r="Y9" s="19" t="n">
        <v>0.0853816823340935</v>
      </c>
      <c r="Z9" s="19" t="n">
        <v>0.223265725867976</v>
      </c>
      <c r="AA9" s="19" t="n">
        <v>0.193683990118421</v>
      </c>
      <c r="AB9" s="19" t="n">
        <v>0.131296389068176</v>
      </c>
      <c r="AC9" s="19" t="n">
        <v>0.0922611120399386</v>
      </c>
      <c r="AD9" s="19" t="n">
        <v>0.103817429964209</v>
      </c>
      <c r="AE9" s="19"/>
      <c r="AF9" s="19" t="n">
        <v>0.0698823782929233</v>
      </c>
      <c r="AG9" s="19" t="n">
        <v>0.165106583709594</v>
      </c>
      <c r="AH9" s="19" t="n">
        <v>0.123325140975842</v>
      </c>
      <c r="AI9" s="19"/>
      <c r="AJ9" s="19" t="n">
        <v>0.095390711032707</v>
      </c>
      <c r="AK9" s="19" t="n">
        <v>0.191938775464517</v>
      </c>
      <c r="AL9" s="19" t="n">
        <v>0.0766906577617864</v>
      </c>
      <c r="AM9" s="19" t="n">
        <v>0.0627835577234707</v>
      </c>
      <c r="AN9" s="19" t="n">
        <v>0.0936592469064438</v>
      </c>
      <c r="AO9" s="19"/>
      <c r="AP9" s="19" t="n">
        <v>0.083277373097766</v>
      </c>
      <c r="AQ9" s="19" t="n">
        <v>0.186407636697407</v>
      </c>
      <c r="AR9" s="19" t="n">
        <v>0.114237034834799</v>
      </c>
      <c r="AS9" s="19" t="n">
        <v>0.0399836243808329</v>
      </c>
      <c r="AT9" s="19" t="n">
        <v>0.177189198368401</v>
      </c>
      <c r="AU9" s="19"/>
      <c r="AV9" s="19" t="n">
        <v>0.188692427653947</v>
      </c>
      <c r="AW9" s="19" t="n">
        <v>0.0676203586149522</v>
      </c>
      <c r="AX9" s="19" t="n">
        <v>0.137425599597157</v>
      </c>
      <c r="AY9" s="19" t="n">
        <v>0.0826859943619886</v>
      </c>
      <c r="AZ9" s="19" t="n">
        <v>0.186768307822488</v>
      </c>
      <c r="BA9" s="19" t="n">
        <v>0.107480151855914</v>
      </c>
      <c r="BB9" s="19"/>
      <c r="BC9" s="19" t="n">
        <v>0.140095858117656</v>
      </c>
      <c r="BD9" s="19" t="n">
        <v>0.12479680243285</v>
      </c>
      <c r="BE9" s="19" t="n">
        <v>0.10633803427221</v>
      </c>
      <c r="BF9" s="19" t="n">
        <v>0.193610217722556</v>
      </c>
      <c r="BG9" s="19" t="n">
        <v>0.281849802137387</v>
      </c>
    </row>
    <row r="10">
      <c r="B10" s="20" t="s">
        <v>324</v>
      </c>
      <c r="C10" s="19" t="n">
        <v>0.382416019245342</v>
      </c>
      <c r="D10" s="19" t="n">
        <v>0.370709914913557</v>
      </c>
      <c r="E10" s="19" t="n">
        <v>0.391595113943602</v>
      </c>
      <c r="F10" s="19"/>
      <c r="G10" s="19" t="n">
        <v>0.419464243744514</v>
      </c>
      <c r="H10" s="19" t="n">
        <v>0.477064687081659</v>
      </c>
      <c r="I10" s="19" t="n">
        <v>0.328496946141115</v>
      </c>
      <c r="J10" s="19" t="n">
        <v>0.413872178260691</v>
      </c>
      <c r="K10" s="19" t="n">
        <v>0.328581487262107</v>
      </c>
      <c r="L10" s="19" t="n">
        <v>0.340886121092417</v>
      </c>
      <c r="M10" s="19"/>
      <c r="N10" s="19" t="n">
        <v>0.382539306167968</v>
      </c>
      <c r="O10" s="19" t="n">
        <v>0.443407475343624</v>
      </c>
      <c r="P10" s="19" t="n">
        <v>0.362668338387597</v>
      </c>
      <c r="Q10" s="19" t="n">
        <v>0.339476729088234</v>
      </c>
      <c r="R10" s="19"/>
      <c r="S10" s="19" t="n">
        <v>0.443303767102012</v>
      </c>
      <c r="T10" s="19" t="n">
        <v>0.290399864703049</v>
      </c>
      <c r="U10" s="19" t="n">
        <v>0.397914695405465</v>
      </c>
      <c r="V10" s="19" t="n">
        <v>0.359248503366971</v>
      </c>
      <c r="W10" s="19" t="n">
        <v>0.361377296715622</v>
      </c>
      <c r="X10" s="19" t="n">
        <v>0.442299616525522</v>
      </c>
      <c r="Y10" s="19" t="n">
        <v>0.404209927554217</v>
      </c>
      <c r="Z10" s="19" t="n">
        <v>0.288431344453434</v>
      </c>
      <c r="AA10" s="19" t="n">
        <v>0.3959609041009</v>
      </c>
      <c r="AB10" s="19" t="n">
        <v>0.376912777440312</v>
      </c>
      <c r="AC10" s="19" t="n">
        <v>0.396368334685409</v>
      </c>
      <c r="AD10" s="19" t="n">
        <v>0.382967440067659</v>
      </c>
      <c r="AE10" s="19"/>
      <c r="AF10" s="19" t="n">
        <v>0.308394540957914</v>
      </c>
      <c r="AG10" s="19" t="n">
        <v>0.425536643165906</v>
      </c>
      <c r="AH10" s="19" t="n">
        <v>0.397922373148964</v>
      </c>
      <c r="AI10" s="19"/>
      <c r="AJ10" s="19" t="n">
        <v>0.349440873644968</v>
      </c>
      <c r="AK10" s="19" t="n">
        <v>0.471679659359289</v>
      </c>
      <c r="AL10" s="19" t="n">
        <v>0.426311748854317</v>
      </c>
      <c r="AM10" s="19" t="n">
        <v>0.0686436107125862</v>
      </c>
      <c r="AN10" s="19" t="n">
        <v>0.277938005681665</v>
      </c>
      <c r="AO10" s="19"/>
      <c r="AP10" s="19" t="n">
        <v>0.329550029434161</v>
      </c>
      <c r="AQ10" s="19" t="n">
        <v>0.433892576976284</v>
      </c>
      <c r="AR10" s="19" t="n">
        <v>0.462553099847753</v>
      </c>
      <c r="AS10" s="19" t="n">
        <v>0.307302931949894</v>
      </c>
      <c r="AT10" s="19" t="n">
        <v>0.421184574701426</v>
      </c>
      <c r="AU10" s="19"/>
      <c r="AV10" s="19" t="n">
        <v>0.471706805085175</v>
      </c>
      <c r="AW10" s="19" t="n">
        <v>0.353107075853438</v>
      </c>
      <c r="AX10" s="19" t="n">
        <v>0.463126461726165</v>
      </c>
      <c r="AY10" s="19" t="n">
        <v>0.244215372545323</v>
      </c>
      <c r="AZ10" s="19" t="n">
        <v>0.441475900780436</v>
      </c>
      <c r="BA10" s="19" t="n">
        <v>0.35593039800678</v>
      </c>
      <c r="BB10" s="19"/>
      <c r="BC10" s="19" t="n">
        <v>0.31724839832688</v>
      </c>
      <c r="BD10" s="19" t="n">
        <v>0.423583400870186</v>
      </c>
      <c r="BE10" s="19" t="n">
        <v>0.434856323214808</v>
      </c>
      <c r="BF10" s="19" t="n">
        <v>0.431481947819094</v>
      </c>
      <c r="BG10" s="19" t="n">
        <v>0.303919823042516</v>
      </c>
    </row>
    <row r="11">
      <c r="B11" s="20" t="s">
        <v>325</v>
      </c>
      <c r="C11" s="19" t="n">
        <v>0.32654464383137</v>
      </c>
      <c r="D11" s="19" t="n">
        <v>0.303451469360568</v>
      </c>
      <c r="E11" s="19" t="n">
        <v>0.353744874935034</v>
      </c>
      <c r="F11" s="19"/>
      <c r="G11" s="19" t="n">
        <v>0.263862691850576</v>
      </c>
      <c r="H11" s="19" t="n">
        <v>0.232029594698759</v>
      </c>
      <c r="I11" s="19" t="n">
        <v>0.350927928889142</v>
      </c>
      <c r="J11" s="19" t="n">
        <v>0.328907075656236</v>
      </c>
      <c r="K11" s="19" t="n">
        <v>0.327585731403908</v>
      </c>
      <c r="L11" s="19" t="n">
        <v>0.423124504436412</v>
      </c>
      <c r="M11" s="19"/>
      <c r="N11" s="19" t="n">
        <v>0.298763238324815</v>
      </c>
      <c r="O11" s="19" t="n">
        <v>0.268492884639641</v>
      </c>
      <c r="P11" s="19" t="n">
        <v>0.393098070609615</v>
      </c>
      <c r="Q11" s="19" t="n">
        <v>0.352678060656427</v>
      </c>
      <c r="R11" s="19"/>
      <c r="S11" s="19" t="n">
        <v>0.301083621633973</v>
      </c>
      <c r="T11" s="19" t="n">
        <v>0.369921602592708</v>
      </c>
      <c r="U11" s="19" t="n">
        <v>0.399759078853652</v>
      </c>
      <c r="V11" s="19" t="n">
        <v>0.221745175317861</v>
      </c>
      <c r="W11" s="19" t="n">
        <v>0.356236805717266</v>
      </c>
      <c r="X11" s="19" t="n">
        <v>0.301012554505778</v>
      </c>
      <c r="Y11" s="19" t="n">
        <v>0.316755496099815</v>
      </c>
      <c r="Z11" s="19" t="n">
        <v>0.354211211763729</v>
      </c>
      <c r="AA11" s="19" t="n">
        <v>0.282807282385135</v>
      </c>
      <c r="AB11" s="19" t="n">
        <v>0.337100894547088</v>
      </c>
      <c r="AC11" s="19" t="n">
        <v>0.448302840561957</v>
      </c>
      <c r="AD11" s="19" t="n">
        <v>0.298764754353691</v>
      </c>
      <c r="AE11" s="19"/>
      <c r="AF11" s="19" t="n">
        <v>0.356218634698823</v>
      </c>
      <c r="AG11" s="19" t="n">
        <v>0.308813618927146</v>
      </c>
      <c r="AH11" s="19" t="n">
        <v>0.358300104173243</v>
      </c>
      <c r="AI11" s="19"/>
      <c r="AJ11" s="19" t="n">
        <v>0.341022896114359</v>
      </c>
      <c r="AK11" s="19" t="n">
        <v>0.256941377765469</v>
      </c>
      <c r="AL11" s="19" t="n">
        <v>0.418779284477692</v>
      </c>
      <c r="AM11" s="19" t="n">
        <v>0.42846778969581</v>
      </c>
      <c r="AN11" s="19" t="n">
        <v>0.453746794675696</v>
      </c>
      <c r="AO11" s="19"/>
      <c r="AP11" s="19" t="n">
        <v>0.364506773504978</v>
      </c>
      <c r="AQ11" s="19" t="n">
        <v>0.275437126894236</v>
      </c>
      <c r="AR11" s="19" t="n">
        <v>0.324443928109075</v>
      </c>
      <c r="AS11" s="19" t="n">
        <v>0.342723741622273</v>
      </c>
      <c r="AT11" s="19" t="n">
        <v>0.335553065122903</v>
      </c>
      <c r="AU11" s="19"/>
      <c r="AV11" s="19" t="n">
        <v>0.268274326305992</v>
      </c>
      <c r="AW11" s="19" t="n">
        <v>0.383682395741638</v>
      </c>
      <c r="AX11" s="19" t="n">
        <v>0.333075841316792</v>
      </c>
      <c r="AY11" s="19" t="n">
        <v>0.352463110691761</v>
      </c>
      <c r="AZ11" s="19" t="n">
        <v>0.256369724722953</v>
      </c>
      <c r="BA11" s="19" t="n">
        <v>0.341589086505481</v>
      </c>
      <c r="BB11" s="19"/>
      <c r="BC11" s="19" t="n">
        <v>0.363122686195679</v>
      </c>
      <c r="BD11" s="19" t="n">
        <v>0.270144620840546</v>
      </c>
      <c r="BE11" s="19" t="n">
        <v>0.337106190158448</v>
      </c>
      <c r="BF11" s="19" t="n">
        <v>0.213341711003671</v>
      </c>
      <c r="BG11" s="19" t="n">
        <v>0.269013751073138</v>
      </c>
    </row>
    <row r="12">
      <c r="B12" s="20" t="s">
        <v>326</v>
      </c>
      <c r="C12" s="19" t="n">
        <v>0.112057998203058</v>
      </c>
      <c r="D12" s="19" t="n">
        <v>0.13245800660076</v>
      </c>
      <c r="E12" s="19" t="n">
        <v>0.0925307806087862</v>
      </c>
      <c r="F12" s="19"/>
      <c r="G12" s="19" t="n">
        <v>0.0795218683862348</v>
      </c>
      <c r="H12" s="19" t="n">
        <v>0.0502190120533468</v>
      </c>
      <c r="I12" s="19" t="n">
        <v>0.148217922425337</v>
      </c>
      <c r="J12" s="19" t="n">
        <v>0.106684867018498</v>
      </c>
      <c r="K12" s="19" t="n">
        <v>0.140580534956076</v>
      </c>
      <c r="L12" s="19" t="n">
        <v>0.137997275559313</v>
      </c>
      <c r="M12" s="19"/>
      <c r="N12" s="19" t="n">
        <v>0.138501720135401</v>
      </c>
      <c r="O12" s="19" t="n">
        <v>0.101684086556537</v>
      </c>
      <c r="P12" s="19" t="n">
        <v>0.0955527992620251</v>
      </c>
      <c r="Q12" s="19" t="n">
        <v>0.109958956616647</v>
      </c>
      <c r="R12" s="19"/>
      <c r="S12" s="19" t="n">
        <v>0.108722561693854</v>
      </c>
      <c r="T12" s="19" t="n">
        <v>0.0584132458702175</v>
      </c>
      <c r="U12" s="19" t="n">
        <v>0.126912756953772</v>
      </c>
      <c r="V12" s="19" t="n">
        <v>0.197043490165251</v>
      </c>
      <c r="W12" s="19" t="n">
        <v>0.154376095853969</v>
      </c>
      <c r="X12" s="19" t="n">
        <v>0.100574599422457</v>
      </c>
      <c r="Y12" s="19" t="n">
        <v>0.163347517959028</v>
      </c>
      <c r="Z12" s="19" t="n">
        <v>0.0921180120050443</v>
      </c>
      <c r="AA12" s="19" t="n">
        <v>0.0640284616979862</v>
      </c>
      <c r="AB12" s="19" t="n">
        <v>0.119887281177492</v>
      </c>
      <c r="AC12" s="19" t="n">
        <v>0.0630677127126957</v>
      </c>
      <c r="AD12" s="19" t="n">
        <v>0.103526263497261</v>
      </c>
      <c r="AE12" s="19"/>
      <c r="AF12" s="19" t="n">
        <v>0.19364478314053</v>
      </c>
      <c r="AG12" s="19" t="n">
        <v>0.0743376831659814</v>
      </c>
      <c r="AH12" s="19" t="n">
        <v>0.0336150388312476</v>
      </c>
      <c r="AI12" s="19"/>
      <c r="AJ12" s="19" t="n">
        <v>0.172645443206834</v>
      </c>
      <c r="AK12" s="19" t="n">
        <v>0.0443590360792213</v>
      </c>
      <c r="AL12" s="19" t="n">
        <v>0.0782183089062052</v>
      </c>
      <c r="AM12" s="19" t="n">
        <v>0.323090696286636</v>
      </c>
      <c r="AN12" s="19" t="n">
        <v>0.0658821699033407</v>
      </c>
      <c r="AO12" s="19"/>
      <c r="AP12" s="19" t="n">
        <v>0.166349333783694</v>
      </c>
      <c r="AQ12" s="19" t="n">
        <v>0.068382528236818</v>
      </c>
      <c r="AR12" s="19" t="n">
        <v>0.0592117005863982</v>
      </c>
      <c r="AS12" s="19" t="n">
        <v>0.23927797337913</v>
      </c>
      <c r="AT12" s="19" t="n">
        <v>0.0402552864590823</v>
      </c>
      <c r="AU12" s="19"/>
      <c r="AV12" s="19" t="n">
        <v>0.0383136714403326</v>
      </c>
      <c r="AW12" s="19" t="n">
        <v>0.136584701564111</v>
      </c>
      <c r="AX12" s="19" t="n">
        <v>0.0315352557883147</v>
      </c>
      <c r="AY12" s="19" t="n">
        <v>0.270581594171758</v>
      </c>
      <c r="AZ12" s="19" t="n">
        <v>0.07929959524436</v>
      </c>
      <c r="BA12" s="19" t="n">
        <v>0.0998611264532366</v>
      </c>
      <c r="BB12" s="19"/>
      <c r="BC12" s="19" t="n">
        <v>0.081698592688448</v>
      </c>
      <c r="BD12" s="19" t="n">
        <v>0.127023667933506</v>
      </c>
      <c r="BE12" s="19" t="n">
        <v>0.101570257580068</v>
      </c>
      <c r="BF12" s="19" t="n">
        <v>0.104119782580747</v>
      </c>
      <c r="BG12" s="19" t="n">
        <v>0.14521662374696</v>
      </c>
    </row>
    <row r="13">
      <c r="B13" s="20" t="s">
        <v>327</v>
      </c>
      <c r="C13" s="19" t="n">
        <v>0.020794041492563</v>
      </c>
      <c r="D13" s="19" t="n">
        <v>0.0300679788825113</v>
      </c>
      <c r="E13" s="19" t="n">
        <v>0.0115780881955527</v>
      </c>
      <c r="F13" s="19"/>
      <c r="G13" s="19" t="n">
        <v>0.0235116196657773</v>
      </c>
      <c r="H13" s="19" t="n">
        <v>0</v>
      </c>
      <c r="I13" s="19" t="n">
        <v>0.0147700386688605</v>
      </c>
      <c r="J13" s="19" t="n">
        <v>0.0341163168053098</v>
      </c>
      <c r="K13" s="19" t="n">
        <v>0.0247282299333139</v>
      </c>
      <c r="L13" s="19" t="n">
        <v>0.0285793938565121</v>
      </c>
      <c r="M13" s="19"/>
      <c r="N13" s="19" t="n">
        <v>0.0270460615352134</v>
      </c>
      <c r="O13" s="19" t="n">
        <v>0.0239675799635152</v>
      </c>
      <c r="P13" s="19" t="n">
        <v>0.00828954915703085</v>
      </c>
      <c r="Q13" s="19" t="n">
        <v>0.0225191689648754</v>
      </c>
      <c r="R13" s="19"/>
      <c r="S13" s="19" t="n">
        <v>0.0109458682812875</v>
      </c>
      <c r="T13" s="19" t="n">
        <v>0</v>
      </c>
      <c r="U13" s="19" t="n">
        <v>0</v>
      </c>
      <c r="V13" s="19" t="n">
        <v>0.0987961410747389</v>
      </c>
      <c r="W13" s="19" t="n">
        <v>0.0245040811219586</v>
      </c>
      <c r="X13" s="19" t="n">
        <v>0.038743971235412</v>
      </c>
      <c r="Y13" s="19" t="n">
        <v>0.0303053760528465</v>
      </c>
      <c r="Z13" s="19" t="n">
        <v>0.0419737059098161</v>
      </c>
      <c r="AA13" s="19" t="n">
        <v>0</v>
      </c>
      <c r="AB13" s="19" t="n">
        <v>0</v>
      </c>
      <c r="AC13" s="19" t="n">
        <v>0</v>
      </c>
      <c r="AD13" s="19" t="n">
        <v>0.0621946102091735</v>
      </c>
      <c r="AE13" s="19"/>
      <c r="AF13" s="19" t="n">
        <v>0.0455979745900886</v>
      </c>
      <c r="AG13" s="19" t="n">
        <v>0</v>
      </c>
      <c r="AH13" s="19" t="n">
        <v>0.0233661303707799</v>
      </c>
      <c r="AI13" s="19"/>
      <c r="AJ13" s="19" t="n">
        <v>0.0232336464908558</v>
      </c>
      <c r="AK13" s="19" t="n">
        <v>0.00688407686790632</v>
      </c>
      <c r="AL13" s="19" t="n">
        <v>0</v>
      </c>
      <c r="AM13" s="19" t="n">
        <v>0.117014345581497</v>
      </c>
      <c r="AN13" s="19" t="n">
        <v>0.033810394335387</v>
      </c>
      <c r="AO13" s="19"/>
      <c r="AP13" s="19" t="n">
        <v>0.0290713185004641</v>
      </c>
      <c r="AQ13" s="19" t="n">
        <v>0.0114056008585929</v>
      </c>
      <c r="AR13" s="19" t="n">
        <v>0</v>
      </c>
      <c r="AS13" s="19" t="n">
        <v>0.0391064890195024</v>
      </c>
      <c r="AT13" s="19" t="n">
        <v>0</v>
      </c>
      <c r="AU13" s="19"/>
      <c r="AV13" s="19" t="n">
        <v>0.00805978801999676</v>
      </c>
      <c r="AW13" s="19" t="n">
        <v>0.0304594046006517</v>
      </c>
      <c r="AX13" s="19" t="n">
        <v>0.0189195939727228</v>
      </c>
      <c r="AY13" s="19" t="n">
        <v>0.032481990590956</v>
      </c>
      <c r="AZ13" s="19" t="n">
        <v>0</v>
      </c>
      <c r="BA13" s="19" t="n">
        <v>0</v>
      </c>
      <c r="BB13" s="19"/>
      <c r="BC13" s="19" t="n">
        <v>0.0444274030953061</v>
      </c>
      <c r="BD13" s="19" t="n">
        <v>0.0112700359430514</v>
      </c>
      <c r="BE13" s="19" t="n">
        <v>0.0129773236132619</v>
      </c>
      <c r="BF13" s="19" t="n">
        <v>0.0302921478092707</v>
      </c>
      <c r="BG13" s="19" t="n">
        <v>0</v>
      </c>
    </row>
    <row r="14">
      <c r="B14" s="20" t="s">
        <v>815</v>
      </c>
      <c r="C14" s="19" t="n">
        <v>0.0326523147814765</v>
      </c>
      <c r="D14" s="19" t="n">
        <v>0.023379381007821</v>
      </c>
      <c r="E14" s="19" t="n">
        <v>0.0424678524715847</v>
      </c>
      <c r="F14" s="19"/>
      <c r="G14" s="19" t="n">
        <v>0.0363991414145487</v>
      </c>
      <c r="H14" s="19" t="n">
        <v>0.0298639289428107</v>
      </c>
      <c r="I14" s="19" t="n">
        <v>0.0447562736656689</v>
      </c>
      <c r="J14" s="19" t="n">
        <v>0.0187374533292561</v>
      </c>
      <c r="K14" s="19" t="n">
        <v>0.0497081455170182</v>
      </c>
      <c r="L14" s="19" t="n">
        <v>0.020158114356757</v>
      </c>
      <c r="M14" s="19"/>
      <c r="N14" s="19" t="n">
        <v>0.0261365681631505</v>
      </c>
      <c r="O14" s="19" t="n">
        <v>0.0332746792424999</v>
      </c>
      <c r="P14" s="19" t="n">
        <v>0.038694716582264</v>
      </c>
      <c r="Q14" s="19" t="n">
        <v>0.0332988750468676</v>
      </c>
      <c r="R14" s="19"/>
      <c r="S14" s="19" t="n">
        <v>0.0220545983811474</v>
      </c>
      <c r="T14" s="19" t="n">
        <v>0.0918863955159941</v>
      </c>
      <c r="U14" s="19" t="n">
        <v>0</v>
      </c>
      <c r="V14" s="19" t="n">
        <v>0.0222401321622175</v>
      </c>
      <c r="W14" s="19" t="n">
        <v>0.0276914952827414</v>
      </c>
      <c r="X14" s="19" t="n">
        <v>0.0194588375389217</v>
      </c>
      <c r="Y14" s="19" t="n">
        <v>0</v>
      </c>
      <c r="Z14" s="19" t="n">
        <v>0</v>
      </c>
      <c r="AA14" s="19" t="n">
        <v>0.0635193616975577</v>
      </c>
      <c r="AB14" s="19" t="n">
        <v>0.0348026577669317</v>
      </c>
      <c r="AC14" s="19" t="n">
        <v>0</v>
      </c>
      <c r="AD14" s="19" t="n">
        <v>0.0487295019080073</v>
      </c>
      <c r="AE14" s="19"/>
      <c r="AF14" s="19" t="n">
        <v>0.0262616883197204</v>
      </c>
      <c r="AG14" s="19" t="n">
        <v>0.0262054710313732</v>
      </c>
      <c r="AH14" s="19" t="n">
        <v>0.0634712124999235</v>
      </c>
      <c r="AI14" s="19"/>
      <c r="AJ14" s="19" t="n">
        <v>0.0182664295102763</v>
      </c>
      <c r="AK14" s="19" t="n">
        <v>0.0281970744635974</v>
      </c>
      <c r="AL14" s="19" t="n">
        <v>0</v>
      </c>
      <c r="AM14" s="19" t="n">
        <v>0</v>
      </c>
      <c r="AN14" s="19" t="n">
        <v>0.0749633884974668</v>
      </c>
      <c r="AO14" s="19"/>
      <c r="AP14" s="19" t="n">
        <v>0.0272451716789376</v>
      </c>
      <c r="AQ14" s="19" t="n">
        <v>0.0244745303366625</v>
      </c>
      <c r="AR14" s="19" t="n">
        <v>0.0395542366219749</v>
      </c>
      <c r="AS14" s="19" t="n">
        <v>0.0316052396483672</v>
      </c>
      <c r="AT14" s="19" t="n">
        <v>0.0258178753481885</v>
      </c>
      <c r="AU14" s="19"/>
      <c r="AV14" s="19" t="n">
        <v>0.0249529814945565</v>
      </c>
      <c r="AW14" s="19" t="n">
        <v>0.0285460636252095</v>
      </c>
      <c r="AX14" s="19" t="n">
        <v>0.0159172475988484</v>
      </c>
      <c r="AY14" s="19" t="n">
        <v>0.0175719376382131</v>
      </c>
      <c r="AZ14" s="19" t="n">
        <v>0.0360864714297629</v>
      </c>
      <c r="BA14" s="19" t="n">
        <v>0.095139237178588</v>
      </c>
      <c r="BB14" s="19"/>
      <c r="BC14" s="19" t="n">
        <v>0.0534070615760305</v>
      </c>
      <c r="BD14" s="19" t="n">
        <v>0.0431814719798603</v>
      </c>
      <c r="BE14" s="19" t="n">
        <v>0.00715187116120395</v>
      </c>
      <c r="BF14" s="19" t="n">
        <v>0.0271541930646613</v>
      </c>
      <c r="BG14" s="19" t="n">
        <v>0</v>
      </c>
    </row>
    <row r="15">
      <c r="B15" s="20" t="s">
        <v>328</v>
      </c>
      <c r="C15" s="23" t="n">
        <v>0.507951001691532</v>
      </c>
      <c r="D15" s="23" t="n">
        <v>0.510643164148341</v>
      </c>
      <c r="E15" s="23" t="n">
        <v>0.499678403789042</v>
      </c>
      <c r="F15" s="23"/>
      <c r="G15" s="23" t="n">
        <v>0.596704678682863</v>
      </c>
      <c r="H15" s="23" t="n">
        <v>0.687887464305083</v>
      </c>
      <c r="I15" s="23" t="n">
        <v>0.441327836350991</v>
      </c>
      <c r="J15" s="23" t="n">
        <v>0.5115542871907</v>
      </c>
      <c r="K15" s="23" t="n">
        <v>0.457397358189684</v>
      </c>
      <c r="L15" s="23" t="n">
        <v>0.390140711791007</v>
      </c>
      <c r="M15" s="23"/>
      <c r="N15" s="23" t="n">
        <v>0.50955241184142</v>
      </c>
      <c r="O15" s="23" t="n">
        <v>0.572580769597807</v>
      </c>
      <c r="P15" s="23" t="n">
        <v>0.464364864389065</v>
      </c>
      <c r="Q15" s="23" t="n">
        <v>0.481544938715183</v>
      </c>
      <c r="R15" s="23"/>
      <c r="S15" s="23" t="n">
        <v>0.557193350009739</v>
      </c>
      <c r="T15" s="23" t="n">
        <v>0.47977875602108</v>
      </c>
      <c r="U15" s="23" t="n">
        <v>0.473328164192576</v>
      </c>
      <c r="V15" s="23" t="n">
        <v>0.460175061279931</v>
      </c>
      <c r="W15" s="23" t="n">
        <v>0.437191522024066</v>
      </c>
      <c r="X15" s="23" t="n">
        <v>0.540210037297431</v>
      </c>
      <c r="Y15" s="23" t="n">
        <v>0.48959160988831</v>
      </c>
      <c r="Z15" s="23" t="n">
        <v>0.511697070321411</v>
      </c>
      <c r="AA15" s="23" t="n">
        <v>0.589644894219321</v>
      </c>
      <c r="AB15" s="23" t="n">
        <v>0.508209166508488</v>
      </c>
      <c r="AC15" s="23" t="n">
        <v>0.488629446725347</v>
      </c>
      <c r="AD15" s="23" t="n">
        <v>0.486784870031868</v>
      </c>
      <c r="AE15" s="23"/>
      <c r="AF15" s="23" t="n">
        <v>0.378276919250837</v>
      </c>
      <c r="AG15" s="23" t="n">
        <v>0.5906432268755</v>
      </c>
      <c r="AH15" s="23" t="n">
        <v>0.521247514124806</v>
      </c>
      <c r="AI15" s="23"/>
      <c r="AJ15" s="23" t="n">
        <v>0.444831584677675</v>
      </c>
      <c r="AK15" s="23" t="n">
        <v>0.663618434823806</v>
      </c>
      <c r="AL15" s="23" t="n">
        <v>0.503002406616103</v>
      </c>
      <c r="AM15" s="23" t="n">
        <v>0.131427168436057</v>
      </c>
      <c r="AN15" s="23" t="n">
        <v>0.371597252588109</v>
      </c>
      <c r="AO15" s="23"/>
      <c r="AP15" s="23" t="n">
        <v>0.412827402531927</v>
      </c>
      <c r="AQ15" s="23" t="n">
        <v>0.62030021367369</v>
      </c>
      <c r="AR15" s="23" t="n">
        <v>0.576790134682552</v>
      </c>
      <c r="AS15" s="23" t="n">
        <v>0.347286556330727</v>
      </c>
      <c r="AT15" s="23" t="n">
        <v>0.598373773069827</v>
      </c>
      <c r="AU15" s="23"/>
      <c r="AV15" s="23" t="n">
        <v>0.660399232739122</v>
      </c>
      <c r="AW15" s="23" t="n">
        <v>0.42072743446839</v>
      </c>
      <c r="AX15" s="23" t="n">
        <v>0.600552061323322</v>
      </c>
      <c r="AY15" s="23" t="n">
        <v>0.326901366907311</v>
      </c>
      <c r="AZ15" s="23" t="n">
        <v>0.628244208602924</v>
      </c>
      <c r="BA15" s="23" t="n">
        <v>0.463410549862694</v>
      </c>
      <c r="BB15" s="23"/>
      <c r="BC15" s="23" t="n">
        <v>0.457344256444537</v>
      </c>
      <c r="BD15" s="23" t="n">
        <v>0.548380203303036</v>
      </c>
      <c r="BE15" s="23" t="n">
        <v>0.541194357487018</v>
      </c>
      <c r="BF15" s="23" t="n">
        <v>0.62509216554165</v>
      </c>
      <c r="BG15" s="23" t="n">
        <v>0.585769625179902</v>
      </c>
    </row>
    <row r="16">
      <c r="B16" s="20" t="s">
        <v>329</v>
      </c>
      <c r="C16" s="23" t="n">
        <v>0.132852039695621</v>
      </c>
      <c r="D16" s="23" t="n">
        <v>0.162525985483271</v>
      </c>
      <c r="E16" s="23" t="n">
        <v>0.104108868804339</v>
      </c>
      <c r="F16" s="23"/>
      <c r="G16" s="23" t="n">
        <v>0.103033488052012</v>
      </c>
      <c r="H16" s="23" t="n">
        <v>0.0502190120533468</v>
      </c>
      <c r="I16" s="23" t="n">
        <v>0.162987961094198</v>
      </c>
      <c r="J16" s="23" t="n">
        <v>0.140801183823808</v>
      </c>
      <c r="K16" s="23" t="n">
        <v>0.16530876488939</v>
      </c>
      <c r="L16" s="23" t="n">
        <v>0.166576669415825</v>
      </c>
      <c r="M16" s="23"/>
      <c r="N16" s="23" t="n">
        <v>0.165547781670614</v>
      </c>
      <c r="O16" s="23" t="n">
        <v>0.125651666520052</v>
      </c>
      <c r="P16" s="23" t="n">
        <v>0.103842348419056</v>
      </c>
      <c r="Q16" s="23" t="n">
        <v>0.132478125581522</v>
      </c>
      <c r="R16" s="23"/>
      <c r="S16" s="23" t="n">
        <v>0.119668429975141</v>
      </c>
      <c r="T16" s="23" t="n">
        <v>0.0584132458702175</v>
      </c>
      <c r="U16" s="23" t="n">
        <v>0.126912756953772</v>
      </c>
      <c r="V16" s="23" t="n">
        <v>0.29583963123999</v>
      </c>
      <c r="W16" s="23" t="n">
        <v>0.178880176975927</v>
      </c>
      <c r="X16" s="23" t="n">
        <v>0.139318570657869</v>
      </c>
      <c r="Y16" s="23" t="n">
        <v>0.193652894011875</v>
      </c>
      <c r="Z16" s="23" t="n">
        <v>0.13409171791486</v>
      </c>
      <c r="AA16" s="23" t="n">
        <v>0.0640284616979862</v>
      </c>
      <c r="AB16" s="23" t="n">
        <v>0.119887281177492</v>
      </c>
      <c r="AC16" s="23" t="n">
        <v>0.0630677127126957</v>
      </c>
      <c r="AD16" s="23" t="n">
        <v>0.165720873706434</v>
      </c>
      <c r="AE16" s="23"/>
      <c r="AF16" s="23" t="n">
        <v>0.239242757730619</v>
      </c>
      <c r="AG16" s="23" t="n">
        <v>0.0743376831659814</v>
      </c>
      <c r="AH16" s="23" t="n">
        <v>0.0569811692020274</v>
      </c>
      <c r="AI16" s="23"/>
      <c r="AJ16" s="23" t="n">
        <v>0.19587908969769</v>
      </c>
      <c r="AK16" s="23" t="n">
        <v>0.0512431129471277</v>
      </c>
      <c r="AL16" s="23" t="n">
        <v>0.0782183089062052</v>
      </c>
      <c r="AM16" s="23" t="n">
        <v>0.440105041868133</v>
      </c>
      <c r="AN16" s="23" t="n">
        <v>0.0996925642387276</v>
      </c>
      <c r="AO16" s="23"/>
      <c r="AP16" s="23" t="n">
        <v>0.195420652284158</v>
      </c>
      <c r="AQ16" s="23" t="n">
        <v>0.0797881290954109</v>
      </c>
      <c r="AR16" s="23" t="n">
        <v>0.0592117005863982</v>
      </c>
      <c r="AS16" s="23" t="n">
        <v>0.278384462398632</v>
      </c>
      <c r="AT16" s="23" t="n">
        <v>0.0402552864590823</v>
      </c>
      <c r="AU16" s="23"/>
      <c r="AV16" s="23" t="n">
        <v>0.0463734594603294</v>
      </c>
      <c r="AW16" s="23" t="n">
        <v>0.167044106164762</v>
      </c>
      <c r="AX16" s="23" t="n">
        <v>0.0504548497610375</v>
      </c>
      <c r="AY16" s="23" t="n">
        <v>0.303063584762714</v>
      </c>
      <c r="AZ16" s="23" t="n">
        <v>0.07929959524436</v>
      </c>
      <c r="BA16" s="23" t="n">
        <v>0.0998611264532366</v>
      </c>
      <c r="BB16" s="23"/>
      <c r="BC16" s="23" t="n">
        <v>0.126125995783754</v>
      </c>
      <c r="BD16" s="23" t="n">
        <v>0.138293703876558</v>
      </c>
      <c r="BE16" s="23" t="n">
        <v>0.11454758119333</v>
      </c>
      <c r="BF16" s="23" t="n">
        <v>0.134411930390018</v>
      </c>
      <c r="BG16" s="23" t="n">
        <v>0.14521662374696</v>
      </c>
    </row>
    <row r="17">
      <c r="B17" s="20" t="s">
        <v>141</v>
      </c>
      <c r="C17" s="24" t="n">
        <v>0.375098961995912</v>
      </c>
      <c r="D17" s="24" t="n">
        <v>0.34811717866507</v>
      </c>
      <c r="E17" s="24" t="n">
        <v>0.395569534984703</v>
      </c>
      <c r="F17" s="24"/>
      <c r="G17" s="24" t="n">
        <v>0.493671190630851</v>
      </c>
      <c r="H17" s="24" t="n">
        <v>0.637668452251737</v>
      </c>
      <c r="I17" s="24" t="n">
        <v>0.278339875256793</v>
      </c>
      <c r="J17" s="24" t="n">
        <v>0.370753103366891</v>
      </c>
      <c r="K17" s="24" t="n">
        <v>0.292088593300294</v>
      </c>
      <c r="L17" s="24" t="n">
        <v>0.223564042375182</v>
      </c>
      <c r="M17" s="24"/>
      <c r="N17" s="24" t="n">
        <v>0.344004630170805</v>
      </c>
      <c r="O17" s="24" t="n">
        <v>0.446929103077755</v>
      </c>
      <c r="P17" s="24" t="n">
        <v>0.360522515970009</v>
      </c>
      <c r="Q17" s="24" t="n">
        <v>0.349066813133661</v>
      </c>
      <c r="R17" s="24"/>
      <c r="S17" s="24" t="n">
        <v>0.437524920034598</v>
      </c>
      <c r="T17" s="24" t="n">
        <v>0.421365510150863</v>
      </c>
      <c r="U17" s="24" t="n">
        <v>0.346415407238805</v>
      </c>
      <c r="V17" s="24" t="n">
        <v>0.164335430039941</v>
      </c>
      <c r="W17" s="24" t="n">
        <v>0.258311345048138</v>
      </c>
      <c r="X17" s="24" t="n">
        <v>0.400891466639563</v>
      </c>
      <c r="Y17" s="24" t="n">
        <v>0.295938715876436</v>
      </c>
      <c r="Z17" s="24" t="n">
        <v>0.37760535240655</v>
      </c>
      <c r="AA17" s="24" t="n">
        <v>0.525616432521335</v>
      </c>
      <c r="AB17" s="24" t="n">
        <v>0.388321885330996</v>
      </c>
      <c r="AC17" s="24" t="n">
        <v>0.425561734012651</v>
      </c>
      <c r="AD17" s="24" t="n">
        <v>0.321063996325434</v>
      </c>
      <c r="AE17" s="24"/>
      <c r="AF17" s="24" t="n">
        <v>0.139034161520218</v>
      </c>
      <c r="AG17" s="24" t="n">
        <v>0.516305543709518</v>
      </c>
      <c r="AH17" s="24" t="n">
        <v>0.464266344922779</v>
      </c>
      <c r="AI17" s="24"/>
      <c r="AJ17" s="24" t="n">
        <v>0.248952494979986</v>
      </c>
      <c r="AK17" s="24" t="n">
        <v>0.612375321876678</v>
      </c>
      <c r="AL17" s="24" t="n">
        <v>0.424784097709898</v>
      </c>
      <c r="AM17" s="24" t="n">
        <v>-0.308677873432076</v>
      </c>
      <c r="AN17" s="24" t="n">
        <v>0.271904688349382</v>
      </c>
      <c r="AO17" s="24"/>
      <c r="AP17" s="24" t="n">
        <v>0.217406750247769</v>
      </c>
      <c r="AQ17" s="24" t="n">
        <v>0.54051208457828</v>
      </c>
      <c r="AR17" s="24" t="n">
        <v>0.517578434096154</v>
      </c>
      <c r="AS17" s="24" t="n">
        <v>0.0689020939320945</v>
      </c>
      <c r="AT17" s="24" t="n">
        <v>0.558118486610744</v>
      </c>
      <c r="AU17" s="24"/>
      <c r="AV17" s="24" t="n">
        <v>0.614025773278793</v>
      </c>
      <c r="AW17" s="24" t="n">
        <v>0.253683328303628</v>
      </c>
      <c r="AX17" s="24" t="n">
        <v>0.550097211562284</v>
      </c>
      <c r="AY17" s="24" t="n">
        <v>0.0238377821445972</v>
      </c>
      <c r="AZ17" s="24" t="n">
        <v>0.548944613358564</v>
      </c>
      <c r="BA17" s="24" t="n">
        <v>0.363549423409458</v>
      </c>
      <c r="BB17" s="24"/>
      <c r="BC17" s="24" t="n">
        <v>0.331218260660783</v>
      </c>
      <c r="BD17" s="24" t="n">
        <v>0.410086499426478</v>
      </c>
      <c r="BE17" s="24" t="n">
        <v>0.426646776293688</v>
      </c>
      <c r="BF17" s="24" t="n">
        <v>0.490680235151632</v>
      </c>
      <c r="BG17" s="24" t="n">
        <v>0.440553001432943</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323</v>
      </c>
      <c r="C9" s="19" t="n">
        <v>0.185472857289196</v>
      </c>
      <c r="D9" s="19" t="n">
        <v>0.186300615814915</v>
      </c>
      <c r="E9" s="19" t="n">
        <v>0.183105906814952</v>
      </c>
      <c r="F9" s="19"/>
      <c r="G9" s="19" t="n">
        <v>0.175475183087387</v>
      </c>
      <c r="H9" s="19" t="n">
        <v>0.198871863542277</v>
      </c>
      <c r="I9" s="19" t="n">
        <v>0.184206757982623</v>
      </c>
      <c r="J9" s="19" t="n">
        <v>0.194297995435075</v>
      </c>
      <c r="K9" s="19" t="n">
        <v>0.155091689998144</v>
      </c>
      <c r="L9" s="19" t="n">
        <v>0.19790379155136</v>
      </c>
      <c r="M9" s="19"/>
      <c r="N9" s="19" t="n">
        <v>0.173894963367008</v>
      </c>
      <c r="O9" s="19" t="n">
        <v>0.17191534637782</v>
      </c>
      <c r="P9" s="19" t="n">
        <v>0.164823767677006</v>
      </c>
      <c r="Q9" s="19" t="n">
        <v>0.229797184868319</v>
      </c>
      <c r="R9" s="19"/>
      <c r="S9" s="19" t="n">
        <v>0.208656302452281</v>
      </c>
      <c r="T9" s="19" t="n">
        <v>0.204526050371241</v>
      </c>
      <c r="U9" s="19" t="n">
        <v>0.131903229730738</v>
      </c>
      <c r="V9" s="19" t="n">
        <v>0.153155358404793</v>
      </c>
      <c r="W9" s="19" t="n">
        <v>0.240992039689114</v>
      </c>
      <c r="X9" s="19" t="n">
        <v>0.218117343965417</v>
      </c>
      <c r="Y9" s="19" t="n">
        <v>0.23340491021821</v>
      </c>
      <c r="Z9" s="19" t="n">
        <v>0.174018064062177</v>
      </c>
      <c r="AA9" s="19" t="n">
        <v>0.153882721137433</v>
      </c>
      <c r="AB9" s="19" t="n">
        <v>0.105037157291919</v>
      </c>
      <c r="AC9" s="19" t="n">
        <v>0.260537489338328</v>
      </c>
      <c r="AD9" s="19" t="n">
        <v>0.164249777354765</v>
      </c>
      <c r="AE9" s="19"/>
      <c r="AF9" s="19" t="n">
        <v>0.28616153360799</v>
      </c>
      <c r="AG9" s="19" t="n">
        <v>0.112771219961471</v>
      </c>
      <c r="AH9" s="19" t="n">
        <v>0.18118211720601</v>
      </c>
      <c r="AI9" s="19"/>
      <c r="AJ9" s="19" t="n">
        <v>0.186870055603911</v>
      </c>
      <c r="AK9" s="19" t="n">
        <v>0.188636977606899</v>
      </c>
      <c r="AL9" s="19" t="n">
        <v>0.115988037520968</v>
      </c>
      <c r="AM9" s="19" t="n">
        <v>0.450003032339313</v>
      </c>
      <c r="AN9" s="19" t="n">
        <v>0.229394464186082</v>
      </c>
      <c r="AO9" s="19"/>
      <c r="AP9" s="19" t="n">
        <v>0.206704866678342</v>
      </c>
      <c r="AQ9" s="19" t="n">
        <v>0.187288090029796</v>
      </c>
      <c r="AR9" s="19" t="n">
        <v>0.0927292618917679</v>
      </c>
      <c r="AS9" s="19" t="n">
        <v>0.265905248834911</v>
      </c>
      <c r="AT9" s="19" t="n">
        <v>0.147665478868962</v>
      </c>
      <c r="AU9" s="19"/>
      <c r="AV9" s="19" t="n">
        <v>0.198141303134475</v>
      </c>
      <c r="AW9" s="19" t="n">
        <v>0.195664433001999</v>
      </c>
      <c r="AX9" s="19" t="n">
        <v>0.132027153047577</v>
      </c>
      <c r="AY9" s="19" t="n">
        <v>0.251975619397418</v>
      </c>
      <c r="AZ9" s="19" t="n">
        <v>0.10924678690607</v>
      </c>
      <c r="BA9" s="19" t="n">
        <v>0.128694502500174</v>
      </c>
      <c r="BB9" s="19"/>
      <c r="BC9" s="19" t="n">
        <v>0.25932531676365</v>
      </c>
      <c r="BD9" s="19" t="n">
        <v>0.1402415850573</v>
      </c>
      <c r="BE9" s="19" t="n">
        <v>0.116510707951693</v>
      </c>
      <c r="BF9" s="19" t="n">
        <v>0.195987653214401</v>
      </c>
      <c r="BG9" s="19" t="n">
        <v>0.0563613307032375</v>
      </c>
    </row>
    <row r="10">
      <c r="B10" s="20" t="s">
        <v>324</v>
      </c>
      <c r="C10" s="19" t="n">
        <v>0.405969587335204</v>
      </c>
      <c r="D10" s="19" t="n">
        <v>0.40068800364175</v>
      </c>
      <c r="E10" s="19" t="n">
        <v>0.411721973381739</v>
      </c>
      <c r="F10" s="19"/>
      <c r="G10" s="19" t="n">
        <v>0.48023701858431</v>
      </c>
      <c r="H10" s="19" t="n">
        <v>0.378440790078109</v>
      </c>
      <c r="I10" s="19" t="n">
        <v>0.371410904923191</v>
      </c>
      <c r="J10" s="19" t="n">
        <v>0.355939111583361</v>
      </c>
      <c r="K10" s="19" t="n">
        <v>0.438133960094619</v>
      </c>
      <c r="L10" s="19" t="n">
        <v>0.419537798495118</v>
      </c>
      <c r="M10" s="19"/>
      <c r="N10" s="19" t="n">
        <v>0.428613111039484</v>
      </c>
      <c r="O10" s="19" t="n">
        <v>0.409653776184374</v>
      </c>
      <c r="P10" s="19" t="n">
        <v>0.399976662132164</v>
      </c>
      <c r="Q10" s="19" t="n">
        <v>0.38423999855597</v>
      </c>
      <c r="R10" s="19"/>
      <c r="S10" s="19" t="n">
        <v>0.449311079135629</v>
      </c>
      <c r="T10" s="19" t="n">
        <v>0.289579162953386</v>
      </c>
      <c r="U10" s="19" t="n">
        <v>0.44573673184988</v>
      </c>
      <c r="V10" s="19" t="n">
        <v>0.577430805189059</v>
      </c>
      <c r="W10" s="19" t="n">
        <v>0.389425854170831</v>
      </c>
      <c r="X10" s="19" t="n">
        <v>0.331979210503333</v>
      </c>
      <c r="Y10" s="19" t="n">
        <v>0.387406867858479</v>
      </c>
      <c r="Z10" s="19" t="n">
        <v>0.382784514849739</v>
      </c>
      <c r="AA10" s="19" t="n">
        <v>0.403824111815179</v>
      </c>
      <c r="AB10" s="19" t="n">
        <v>0.446386720034468</v>
      </c>
      <c r="AC10" s="19" t="n">
        <v>0.449278514764969</v>
      </c>
      <c r="AD10" s="19" t="n">
        <v>0.303581544081557</v>
      </c>
      <c r="AE10" s="19"/>
      <c r="AF10" s="19" t="n">
        <v>0.394789138643547</v>
      </c>
      <c r="AG10" s="19" t="n">
        <v>0.377722378231876</v>
      </c>
      <c r="AH10" s="19" t="n">
        <v>0.452817494850785</v>
      </c>
      <c r="AI10" s="19"/>
      <c r="AJ10" s="19" t="n">
        <v>0.44578715924571</v>
      </c>
      <c r="AK10" s="19" t="n">
        <v>0.378122334514342</v>
      </c>
      <c r="AL10" s="19" t="n">
        <v>0.3712068294567</v>
      </c>
      <c r="AM10" s="19" t="n">
        <v>0.290268997477974</v>
      </c>
      <c r="AN10" s="19" t="n">
        <v>0.498184470815459</v>
      </c>
      <c r="AO10" s="19"/>
      <c r="AP10" s="19" t="n">
        <v>0.479376934031501</v>
      </c>
      <c r="AQ10" s="19" t="n">
        <v>0.383462512924974</v>
      </c>
      <c r="AR10" s="19" t="n">
        <v>0.386389763072434</v>
      </c>
      <c r="AS10" s="19" t="n">
        <v>0.384837128788209</v>
      </c>
      <c r="AT10" s="19" t="n">
        <v>0.294576171462224</v>
      </c>
      <c r="AU10" s="19"/>
      <c r="AV10" s="19" t="n">
        <v>0.361460211542132</v>
      </c>
      <c r="AW10" s="19" t="n">
        <v>0.485335985528596</v>
      </c>
      <c r="AX10" s="19" t="n">
        <v>0.373897169593949</v>
      </c>
      <c r="AY10" s="19" t="n">
        <v>0.446746390710308</v>
      </c>
      <c r="AZ10" s="19" t="n">
        <v>0.336867621417293</v>
      </c>
      <c r="BA10" s="19" t="n">
        <v>0.456627194746176</v>
      </c>
      <c r="BB10" s="19"/>
      <c r="BC10" s="19" t="n">
        <v>0.40924141254577</v>
      </c>
      <c r="BD10" s="19" t="n">
        <v>0.389204402308492</v>
      </c>
      <c r="BE10" s="19" t="n">
        <v>0.457840846223774</v>
      </c>
      <c r="BF10" s="19" t="n">
        <v>0.383354105407368</v>
      </c>
      <c r="BG10" s="19" t="n">
        <v>0.459192038295968</v>
      </c>
    </row>
    <row r="11">
      <c r="B11" s="20" t="s">
        <v>325</v>
      </c>
      <c r="C11" s="19" t="n">
        <v>0.200733366238143</v>
      </c>
      <c r="D11" s="19" t="n">
        <v>0.221038894058193</v>
      </c>
      <c r="E11" s="19" t="n">
        <v>0.182298914522198</v>
      </c>
      <c r="F11" s="19"/>
      <c r="G11" s="19" t="n">
        <v>0.173517807796438</v>
      </c>
      <c r="H11" s="19" t="n">
        <v>0.21505778772379</v>
      </c>
      <c r="I11" s="19" t="n">
        <v>0.218431535721384</v>
      </c>
      <c r="J11" s="19" t="n">
        <v>0.186165049525575</v>
      </c>
      <c r="K11" s="19" t="n">
        <v>0.192365424844849</v>
      </c>
      <c r="L11" s="19" t="n">
        <v>0.209086532310507</v>
      </c>
      <c r="M11" s="19"/>
      <c r="N11" s="19" t="n">
        <v>0.172135913474977</v>
      </c>
      <c r="O11" s="19" t="n">
        <v>0.197869498535231</v>
      </c>
      <c r="P11" s="19" t="n">
        <v>0.272059116548521</v>
      </c>
      <c r="Q11" s="19" t="n">
        <v>0.16837241343319</v>
      </c>
      <c r="R11" s="19"/>
      <c r="S11" s="19" t="n">
        <v>0.17950068806825</v>
      </c>
      <c r="T11" s="19" t="n">
        <v>0.190252974592011</v>
      </c>
      <c r="U11" s="19" t="n">
        <v>0.218287548208305</v>
      </c>
      <c r="V11" s="19" t="n">
        <v>0.142838782667164</v>
      </c>
      <c r="W11" s="19" t="n">
        <v>0.205689489516132</v>
      </c>
      <c r="X11" s="19" t="n">
        <v>0.265948790706125</v>
      </c>
      <c r="Y11" s="19" t="n">
        <v>0.255120218120233</v>
      </c>
      <c r="Z11" s="19" t="n">
        <v>0.265871263275455</v>
      </c>
      <c r="AA11" s="19" t="n">
        <v>0.191452786065684</v>
      </c>
      <c r="AB11" s="19" t="n">
        <v>0.168795278556162</v>
      </c>
      <c r="AC11" s="19" t="n">
        <v>0.16121694407178</v>
      </c>
      <c r="AD11" s="19" t="n">
        <v>0.178722928676789</v>
      </c>
      <c r="AE11" s="19"/>
      <c r="AF11" s="19" t="n">
        <v>0.183538588229038</v>
      </c>
      <c r="AG11" s="19" t="n">
        <v>0.217022025625537</v>
      </c>
      <c r="AH11" s="19" t="n">
        <v>0.226047169282733</v>
      </c>
      <c r="AI11" s="19"/>
      <c r="AJ11" s="19" t="n">
        <v>0.208856424607593</v>
      </c>
      <c r="AK11" s="19" t="n">
        <v>0.199218589310756</v>
      </c>
      <c r="AL11" s="19" t="n">
        <v>0.217867491277485</v>
      </c>
      <c r="AM11" s="19" t="n">
        <v>0.125712916107921</v>
      </c>
      <c r="AN11" s="19" t="n">
        <v>0.133848937315333</v>
      </c>
      <c r="AO11" s="19"/>
      <c r="AP11" s="19" t="n">
        <v>0.172329216419376</v>
      </c>
      <c r="AQ11" s="19" t="n">
        <v>0.17792561598055</v>
      </c>
      <c r="AR11" s="19" t="n">
        <v>0.212211431790781</v>
      </c>
      <c r="AS11" s="19" t="n">
        <v>0.224912730392358</v>
      </c>
      <c r="AT11" s="19" t="n">
        <v>0.305320582272021</v>
      </c>
      <c r="AU11" s="19"/>
      <c r="AV11" s="19" t="n">
        <v>0.18001238434592</v>
      </c>
      <c r="AW11" s="19" t="n">
        <v>0.174694098033573</v>
      </c>
      <c r="AX11" s="19" t="n">
        <v>0.293579400983388</v>
      </c>
      <c r="AY11" s="19" t="n">
        <v>0.174318807300757</v>
      </c>
      <c r="AZ11" s="19" t="n">
        <v>0.273079375276107</v>
      </c>
      <c r="BA11" s="19" t="n">
        <v>0.14082113686042</v>
      </c>
      <c r="BB11" s="19"/>
      <c r="BC11" s="19" t="n">
        <v>0.179637367538655</v>
      </c>
      <c r="BD11" s="19" t="n">
        <v>0.23116106215361</v>
      </c>
      <c r="BE11" s="19" t="n">
        <v>0.175072968694651</v>
      </c>
      <c r="BF11" s="19" t="n">
        <v>0.237004200581677</v>
      </c>
      <c r="BG11" s="19" t="n">
        <v>0.27568534275611</v>
      </c>
    </row>
    <row r="12">
      <c r="B12" s="20" t="s">
        <v>326</v>
      </c>
      <c r="C12" s="19" t="n">
        <v>0.136809852679034</v>
      </c>
      <c r="D12" s="19" t="n">
        <v>0.130418058651122</v>
      </c>
      <c r="E12" s="19" t="n">
        <v>0.144860146132828</v>
      </c>
      <c r="F12" s="19"/>
      <c r="G12" s="19" t="n">
        <v>0.117804663973692</v>
      </c>
      <c r="H12" s="19" t="n">
        <v>0.115817727539169</v>
      </c>
      <c r="I12" s="19" t="n">
        <v>0.148158543589231</v>
      </c>
      <c r="J12" s="19" t="n">
        <v>0.16799359512009</v>
      </c>
      <c r="K12" s="19" t="n">
        <v>0.173995387685927</v>
      </c>
      <c r="L12" s="19" t="n">
        <v>0.108295812633927</v>
      </c>
      <c r="M12" s="19"/>
      <c r="N12" s="19" t="n">
        <v>0.174956469594874</v>
      </c>
      <c r="O12" s="19" t="n">
        <v>0.11988728208338</v>
      </c>
      <c r="P12" s="19" t="n">
        <v>0.113665020619902</v>
      </c>
      <c r="Q12" s="19" t="n">
        <v>0.135127679319539</v>
      </c>
      <c r="R12" s="19"/>
      <c r="S12" s="19" t="n">
        <v>0.118455151131101</v>
      </c>
      <c r="T12" s="19" t="n">
        <v>0.190003851420504</v>
      </c>
      <c r="U12" s="19" t="n">
        <v>0.151747652113049</v>
      </c>
      <c r="V12" s="19" t="n">
        <v>0.0845185182495121</v>
      </c>
      <c r="W12" s="19" t="n">
        <v>0.163892616623923</v>
      </c>
      <c r="X12" s="19" t="n">
        <v>0.12205244780874</v>
      </c>
      <c r="Y12" s="19" t="n">
        <v>0.108316111276354</v>
      </c>
      <c r="Z12" s="19" t="n">
        <v>0.132264907428181</v>
      </c>
      <c r="AA12" s="19" t="n">
        <v>0.111420411094512</v>
      </c>
      <c r="AB12" s="19" t="n">
        <v>0.162835888455439</v>
      </c>
      <c r="AC12" s="19" t="n">
        <v>0.128967051824923</v>
      </c>
      <c r="AD12" s="19" t="n">
        <v>0.185544248574345</v>
      </c>
      <c r="AE12" s="19"/>
      <c r="AF12" s="19" t="n">
        <v>0.0902447369636778</v>
      </c>
      <c r="AG12" s="19" t="n">
        <v>0.196149959657486</v>
      </c>
      <c r="AH12" s="19" t="n">
        <v>0.0779075490203875</v>
      </c>
      <c r="AI12" s="19"/>
      <c r="AJ12" s="19" t="n">
        <v>0.10805334552225</v>
      </c>
      <c r="AK12" s="19" t="n">
        <v>0.148297781804283</v>
      </c>
      <c r="AL12" s="19" t="n">
        <v>0.231913483264213</v>
      </c>
      <c r="AM12" s="19" t="n">
        <v>0.134015054074793</v>
      </c>
      <c r="AN12" s="19" t="n">
        <v>0.0670645342917695</v>
      </c>
      <c r="AO12" s="19"/>
      <c r="AP12" s="19" t="n">
        <v>0.0903675754136358</v>
      </c>
      <c r="AQ12" s="19" t="n">
        <v>0.168203303286844</v>
      </c>
      <c r="AR12" s="19" t="n">
        <v>0.224553067640981</v>
      </c>
      <c r="AS12" s="19" t="n">
        <v>0.0746882363475464</v>
      </c>
      <c r="AT12" s="19" t="n">
        <v>0.17200002945665</v>
      </c>
      <c r="AU12" s="19"/>
      <c r="AV12" s="19" t="n">
        <v>0.174372712552868</v>
      </c>
      <c r="AW12" s="19" t="n">
        <v>0.0901373347964333</v>
      </c>
      <c r="AX12" s="19" t="n">
        <v>0.166806154570355</v>
      </c>
      <c r="AY12" s="19" t="n">
        <v>0.0864069649371626</v>
      </c>
      <c r="AZ12" s="19" t="n">
        <v>0.17833034842226</v>
      </c>
      <c r="BA12" s="19" t="n">
        <v>0.176326365574422</v>
      </c>
      <c r="BB12" s="19"/>
      <c r="BC12" s="19" t="n">
        <v>0.0871092697946638</v>
      </c>
      <c r="BD12" s="19" t="n">
        <v>0.142633598362352</v>
      </c>
      <c r="BE12" s="19" t="n">
        <v>0.192129949029665</v>
      </c>
      <c r="BF12" s="19" t="n">
        <v>0.101411025894704</v>
      </c>
      <c r="BG12" s="19" t="n">
        <v>0.143528584571318</v>
      </c>
    </row>
    <row r="13">
      <c r="B13" s="20" t="s">
        <v>327</v>
      </c>
      <c r="C13" s="19" t="n">
        <v>0.0456833211383977</v>
      </c>
      <c r="D13" s="19" t="n">
        <v>0.0449763508040701</v>
      </c>
      <c r="E13" s="19" t="n">
        <v>0.043478626284599</v>
      </c>
      <c r="F13" s="19"/>
      <c r="G13" s="19" t="n">
        <v>0.0303345781382265</v>
      </c>
      <c r="H13" s="19" t="n">
        <v>0.0810244324965045</v>
      </c>
      <c r="I13" s="19" t="n">
        <v>0.0325798326604742</v>
      </c>
      <c r="J13" s="19" t="n">
        <v>0.0687092203217686</v>
      </c>
      <c r="K13" s="19" t="n">
        <v>0.0307898424142248</v>
      </c>
      <c r="L13" s="19" t="n">
        <v>0.0320209760807346</v>
      </c>
      <c r="M13" s="19"/>
      <c r="N13" s="19" t="n">
        <v>0.044573649457601</v>
      </c>
      <c r="O13" s="19" t="n">
        <v>0.0614946533713673</v>
      </c>
      <c r="P13" s="19" t="n">
        <v>0.0377689173994334</v>
      </c>
      <c r="Q13" s="19" t="n">
        <v>0.0382808078849231</v>
      </c>
      <c r="R13" s="19"/>
      <c r="S13" s="19" t="n">
        <v>0.0227990585031564</v>
      </c>
      <c r="T13" s="19" t="n">
        <v>0.0557844105313323</v>
      </c>
      <c r="U13" s="19" t="n">
        <v>0.0523248380980283</v>
      </c>
      <c r="V13" s="19" t="n">
        <v>0.042056535489472</v>
      </c>
      <c r="W13" s="19" t="n">
        <v>0</v>
      </c>
      <c r="X13" s="19" t="n">
        <v>0.0619022070163845</v>
      </c>
      <c r="Y13" s="19" t="n">
        <v>0.0157518925267239</v>
      </c>
      <c r="Z13" s="19" t="n">
        <v>0.0450612503844491</v>
      </c>
      <c r="AA13" s="19" t="n">
        <v>0.0730429052792987</v>
      </c>
      <c r="AB13" s="19" t="n">
        <v>0.086040630350806</v>
      </c>
      <c r="AC13" s="19" t="n">
        <v>0</v>
      </c>
      <c r="AD13" s="19" t="n">
        <v>0.0569773891953632</v>
      </c>
      <c r="AE13" s="19"/>
      <c r="AF13" s="19" t="n">
        <v>0.0253126097536113</v>
      </c>
      <c r="AG13" s="19" t="n">
        <v>0.0710041533394172</v>
      </c>
      <c r="AH13" s="19" t="n">
        <v>0.0185960864307388</v>
      </c>
      <c r="AI13" s="19"/>
      <c r="AJ13" s="19" t="n">
        <v>0.0386544325727263</v>
      </c>
      <c r="AK13" s="19" t="n">
        <v>0.0585859937617726</v>
      </c>
      <c r="AL13" s="19" t="n">
        <v>0.0630241584806344</v>
      </c>
      <c r="AM13" s="19" t="n">
        <v>0</v>
      </c>
      <c r="AN13" s="19" t="n">
        <v>0.0278138289810009</v>
      </c>
      <c r="AO13" s="19"/>
      <c r="AP13" s="19" t="n">
        <v>0.0326289501951933</v>
      </c>
      <c r="AQ13" s="19" t="n">
        <v>0.0638267670184631</v>
      </c>
      <c r="AR13" s="19" t="n">
        <v>0.062795976187971</v>
      </c>
      <c r="AS13" s="19" t="n">
        <v>0.019666855285016</v>
      </c>
      <c r="AT13" s="19" t="n">
        <v>0.054619862591955</v>
      </c>
      <c r="AU13" s="19"/>
      <c r="AV13" s="19" t="n">
        <v>0.059988830746966</v>
      </c>
      <c r="AW13" s="19" t="n">
        <v>0.0346879459009819</v>
      </c>
      <c r="AX13" s="19" t="n">
        <v>0.0336901218047313</v>
      </c>
      <c r="AY13" s="19" t="n">
        <v>0.0243220697124751</v>
      </c>
      <c r="AZ13" s="19" t="n">
        <v>0.0663893965485081</v>
      </c>
      <c r="BA13" s="19" t="n">
        <v>0.0363129160238261</v>
      </c>
      <c r="BB13" s="19"/>
      <c r="BC13" s="19" t="n">
        <v>0.0205640970497349</v>
      </c>
      <c r="BD13" s="19" t="n">
        <v>0.0758451325998428</v>
      </c>
      <c r="BE13" s="19" t="n">
        <v>0.0460217990263124</v>
      </c>
      <c r="BF13" s="19" t="n">
        <v>0.055088821837188</v>
      </c>
      <c r="BG13" s="19" t="n">
        <v>0.065232703673366</v>
      </c>
    </row>
    <row r="14">
      <c r="B14" s="20" t="s">
        <v>815</v>
      </c>
      <c r="C14" s="19" t="n">
        <v>0.0253310153200245</v>
      </c>
      <c r="D14" s="19" t="n">
        <v>0.0165780770299497</v>
      </c>
      <c r="E14" s="19" t="n">
        <v>0.034534432863684</v>
      </c>
      <c r="F14" s="19"/>
      <c r="G14" s="19" t="n">
        <v>0.0226307484199466</v>
      </c>
      <c r="H14" s="19" t="n">
        <v>0.0107873986201501</v>
      </c>
      <c r="I14" s="19" t="n">
        <v>0.0452124251230962</v>
      </c>
      <c r="J14" s="19" t="n">
        <v>0.0268950280141306</v>
      </c>
      <c r="K14" s="19" t="n">
        <v>0.00962369496223626</v>
      </c>
      <c r="L14" s="19" t="n">
        <v>0.0331550889283538</v>
      </c>
      <c r="M14" s="19"/>
      <c r="N14" s="19" t="n">
        <v>0.00582589306605616</v>
      </c>
      <c r="O14" s="19" t="n">
        <v>0.0391794434478283</v>
      </c>
      <c r="P14" s="19" t="n">
        <v>0.0117065156229735</v>
      </c>
      <c r="Q14" s="19" t="n">
        <v>0.0441819159380588</v>
      </c>
      <c r="R14" s="19"/>
      <c r="S14" s="19" t="n">
        <v>0.0212777207095825</v>
      </c>
      <c r="T14" s="19" t="n">
        <v>0.0698535501315271</v>
      </c>
      <c r="U14" s="19" t="n">
        <v>0</v>
      </c>
      <c r="V14" s="19" t="n">
        <v>0</v>
      </c>
      <c r="W14" s="19" t="n">
        <v>0</v>
      </c>
      <c r="X14" s="19" t="n">
        <v>0</v>
      </c>
      <c r="Y14" s="19" t="n">
        <v>0</v>
      </c>
      <c r="Z14" s="19" t="n">
        <v>0</v>
      </c>
      <c r="AA14" s="19" t="n">
        <v>0.0663770646078937</v>
      </c>
      <c r="AB14" s="19" t="n">
        <v>0.0309043253112068</v>
      </c>
      <c r="AC14" s="19" t="n">
        <v>0</v>
      </c>
      <c r="AD14" s="19" t="n">
        <v>0.110924112117181</v>
      </c>
      <c r="AE14" s="19"/>
      <c r="AF14" s="19" t="n">
        <v>0.0199533928021355</v>
      </c>
      <c r="AG14" s="19" t="n">
        <v>0.0253302631842132</v>
      </c>
      <c r="AH14" s="19" t="n">
        <v>0.0434495832093467</v>
      </c>
      <c r="AI14" s="19"/>
      <c r="AJ14" s="19" t="n">
        <v>0.0117785824478089</v>
      </c>
      <c r="AK14" s="19" t="n">
        <v>0.0271383230019469</v>
      </c>
      <c r="AL14" s="19" t="n">
        <v>0</v>
      </c>
      <c r="AM14" s="19" t="n">
        <v>0</v>
      </c>
      <c r="AN14" s="19" t="n">
        <v>0.0436937644103559</v>
      </c>
      <c r="AO14" s="19"/>
      <c r="AP14" s="19" t="n">
        <v>0.0185924572619521</v>
      </c>
      <c r="AQ14" s="19" t="n">
        <v>0.0192937107593719</v>
      </c>
      <c r="AR14" s="19" t="n">
        <v>0.0213204994160653</v>
      </c>
      <c r="AS14" s="19" t="n">
        <v>0.0299898003519602</v>
      </c>
      <c r="AT14" s="19" t="n">
        <v>0.0258178753481885</v>
      </c>
      <c r="AU14" s="19"/>
      <c r="AV14" s="19" t="n">
        <v>0.026024557677639</v>
      </c>
      <c r="AW14" s="19" t="n">
        <v>0.0194802027384166</v>
      </c>
      <c r="AX14" s="19" t="n">
        <v>0</v>
      </c>
      <c r="AY14" s="19" t="n">
        <v>0.0162301479418794</v>
      </c>
      <c r="AZ14" s="19" t="n">
        <v>0.0360864714297629</v>
      </c>
      <c r="BA14" s="19" t="n">
        <v>0.0612178842949825</v>
      </c>
      <c r="BB14" s="19"/>
      <c r="BC14" s="19" t="n">
        <v>0.0441225363075265</v>
      </c>
      <c r="BD14" s="19" t="n">
        <v>0.0209142195184024</v>
      </c>
      <c r="BE14" s="19" t="n">
        <v>0.0124237290739044</v>
      </c>
      <c r="BF14" s="19" t="n">
        <v>0.0271541930646613</v>
      </c>
      <c r="BG14" s="19" t="n">
        <v>0</v>
      </c>
    </row>
    <row r="15">
      <c r="B15" s="20" t="s">
        <v>328</v>
      </c>
      <c r="C15" s="23" t="n">
        <v>0.591442444624401</v>
      </c>
      <c r="D15" s="23" t="n">
        <v>0.586988619456665</v>
      </c>
      <c r="E15" s="23" t="n">
        <v>0.594827880196691</v>
      </c>
      <c r="F15" s="23"/>
      <c r="G15" s="23" t="n">
        <v>0.655712201671697</v>
      </c>
      <c r="H15" s="23" t="n">
        <v>0.577312653620386</v>
      </c>
      <c r="I15" s="23" t="n">
        <v>0.555617662905814</v>
      </c>
      <c r="J15" s="23" t="n">
        <v>0.550237107018436</v>
      </c>
      <c r="K15" s="23" t="n">
        <v>0.593225650092763</v>
      </c>
      <c r="L15" s="23" t="n">
        <v>0.617441590046478</v>
      </c>
      <c r="M15" s="23"/>
      <c r="N15" s="23" t="n">
        <v>0.602508074406493</v>
      </c>
      <c r="O15" s="23" t="n">
        <v>0.581569122562194</v>
      </c>
      <c r="P15" s="23" t="n">
        <v>0.56480042980917</v>
      </c>
      <c r="Q15" s="23" t="n">
        <v>0.614037183424289</v>
      </c>
      <c r="R15" s="23"/>
      <c r="S15" s="23" t="n">
        <v>0.65796738158791</v>
      </c>
      <c r="T15" s="23" t="n">
        <v>0.494105213324626</v>
      </c>
      <c r="U15" s="23" t="n">
        <v>0.577639961580618</v>
      </c>
      <c r="V15" s="23" t="n">
        <v>0.730586163593852</v>
      </c>
      <c r="W15" s="23" t="n">
        <v>0.630417893859945</v>
      </c>
      <c r="X15" s="23" t="n">
        <v>0.55009655446875</v>
      </c>
      <c r="Y15" s="23" t="n">
        <v>0.620811778076689</v>
      </c>
      <c r="Z15" s="23" t="n">
        <v>0.556802578911916</v>
      </c>
      <c r="AA15" s="23" t="n">
        <v>0.557706832952612</v>
      </c>
      <c r="AB15" s="23" t="n">
        <v>0.551423877326386</v>
      </c>
      <c r="AC15" s="23" t="n">
        <v>0.709816004103297</v>
      </c>
      <c r="AD15" s="23" t="n">
        <v>0.467831321436322</v>
      </c>
      <c r="AE15" s="23"/>
      <c r="AF15" s="23" t="n">
        <v>0.680950672251537</v>
      </c>
      <c r="AG15" s="23" t="n">
        <v>0.490493598193347</v>
      </c>
      <c r="AH15" s="23" t="n">
        <v>0.633999612056795</v>
      </c>
      <c r="AI15" s="23"/>
      <c r="AJ15" s="23" t="n">
        <v>0.632657214849621</v>
      </c>
      <c r="AK15" s="23" t="n">
        <v>0.566759312121241</v>
      </c>
      <c r="AL15" s="23" t="n">
        <v>0.487194866977668</v>
      </c>
      <c r="AM15" s="23" t="n">
        <v>0.740272029817286</v>
      </c>
      <c r="AN15" s="23" t="n">
        <v>0.727578935001541</v>
      </c>
      <c r="AO15" s="23"/>
      <c r="AP15" s="23" t="n">
        <v>0.686081800709843</v>
      </c>
      <c r="AQ15" s="23" t="n">
        <v>0.57075060295477</v>
      </c>
      <c r="AR15" s="23" t="n">
        <v>0.479119024964202</v>
      </c>
      <c r="AS15" s="23" t="n">
        <v>0.65074237762312</v>
      </c>
      <c r="AT15" s="23" t="n">
        <v>0.442241650331186</v>
      </c>
      <c r="AU15" s="23"/>
      <c r="AV15" s="23" t="n">
        <v>0.559601514676607</v>
      </c>
      <c r="AW15" s="23" t="n">
        <v>0.681000418530595</v>
      </c>
      <c r="AX15" s="23" t="n">
        <v>0.505924322641526</v>
      </c>
      <c r="AY15" s="23" t="n">
        <v>0.698722010107726</v>
      </c>
      <c r="AZ15" s="23" t="n">
        <v>0.446114408323362</v>
      </c>
      <c r="BA15" s="23" t="n">
        <v>0.58532169724635</v>
      </c>
      <c r="BB15" s="23"/>
      <c r="BC15" s="23" t="n">
        <v>0.66856672930942</v>
      </c>
      <c r="BD15" s="23" t="n">
        <v>0.529445987365792</v>
      </c>
      <c r="BE15" s="23" t="n">
        <v>0.574351554175467</v>
      </c>
      <c r="BF15" s="23" t="n">
        <v>0.57934175862177</v>
      </c>
      <c r="BG15" s="23" t="n">
        <v>0.515553368999205</v>
      </c>
    </row>
    <row r="16">
      <c r="B16" s="20" t="s">
        <v>329</v>
      </c>
      <c r="C16" s="23" t="n">
        <v>0.182493173817432</v>
      </c>
      <c r="D16" s="23" t="n">
        <v>0.175394409455192</v>
      </c>
      <c r="E16" s="23" t="n">
        <v>0.188338772417427</v>
      </c>
      <c r="F16" s="23"/>
      <c r="G16" s="23" t="n">
        <v>0.148139242111919</v>
      </c>
      <c r="H16" s="23" t="n">
        <v>0.196842160035674</v>
      </c>
      <c r="I16" s="23" t="n">
        <v>0.180738376249706</v>
      </c>
      <c r="J16" s="23" t="n">
        <v>0.236702815441859</v>
      </c>
      <c r="K16" s="23" t="n">
        <v>0.204785230100152</v>
      </c>
      <c r="L16" s="23" t="n">
        <v>0.140316788714661</v>
      </c>
      <c r="M16" s="23"/>
      <c r="N16" s="23" t="n">
        <v>0.219530119052475</v>
      </c>
      <c r="O16" s="23" t="n">
        <v>0.181381935454748</v>
      </c>
      <c r="P16" s="23" t="n">
        <v>0.151433938019335</v>
      </c>
      <c r="Q16" s="23" t="n">
        <v>0.173408487204462</v>
      </c>
      <c r="R16" s="23"/>
      <c r="S16" s="23" t="n">
        <v>0.141254209634257</v>
      </c>
      <c r="T16" s="23" t="n">
        <v>0.245788261951836</v>
      </c>
      <c r="U16" s="23" t="n">
        <v>0.204072490211077</v>
      </c>
      <c r="V16" s="23" t="n">
        <v>0.126575053738984</v>
      </c>
      <c r="W16" s="23" t="n">
        <v>0.163892616623923</v>
      </c>
      <c r="X16" s="23" t="n">
        <v>0.183954654825125</v>
      </c>
      <c r="Y16" s="23" t="n">
        <v>0.124068003803078</v>
      </c>
      <c r="Z16" s="23" t="n">
        <v>0.17732615781263</v>
      </c>
      <c r="AA16" s="23" t="n">
        <v>0.184463316373811</v>
      </c>
      <c r="AB16" s="23" t="n">
        <v>0.248876518806245</v>
      </c>
      <c r="AC16" s="23" t="n">
        <v>0.128967051824923</v>
      </c>
      <c r="AD16" s="23" t="n">
        <v>0.242521637769708</v>
      </c>
      <c r="AE16" s="23"/>
      <c r="AF16" s="23" t="n">
        <v>0.115557346717289</v>
      </c>
      <c r="AG16" s="23" t="n">
        <v>0.267154112996903</v>
      </c>
      <c r="AH16" s="23" t="n">
        <v>0.0965036354511263</v>
      </c>
      <c r="AI16" s="23"/>
      <c r="AJ16" s="23" t="n">
        <v>0.146707778094977</v>
      </c>
      <c r="AK16" s="23" t="n">
        <v>0.206883775566056</v>
      </c>
      <c r="AL16" s="23" t="n">
        <v>0.294937641744848</v>
      </c>
      <c r="AM16" s="23" t="n">
        <v>0.134015054074793</v>
      </c>
      <c r="AN16" s="23" t="n">
        <v>0.0948783632727704</v>
      </c>
      <c r="AO16" s="23"/>
      <c r="AP16" s="23" t="n">
        <v>0.122996525608829</v>
      </c>
      <c r="AQ16" s="23" t="n">
        <v>0.232030070305307</v>
      </c>
      <c r="AR16" s="23" t="n">
        <v>0.287349043828952</v>
      </c>
      <c r="AS16" s="23" t="n">
        <v>0.0943550916325624</v>
      </c>
      <c r="AT16" s="23" t="n">
        <v>0.226619892048605</v>
      </c>
      <c r="AU16" s="23"/>
      <c r="AV16" s="23" t="n">
        <v>0.234361543299834</v>
      </c>
      <c r="AW16" s="23" t="n">
        <v>0.124825280697415</v>
      </c>
      <c r="AX16" s="23" t="n">
        <v>0.200496276375086</v>
      </c>
      <c r="AY16" s="23" t="n">
        <v>0.110729034649638</v>
      </c>
      <c r="AZ16" s="23" t="n">
        <v>0.244719744970768</v>
      </c>
      <c r="BA16" s="23" t="n">
        <v>0.212639281598248</v>
      </c>
      <c r="BB16" s="23"/>
      <c r="BC16" s="23" t="n">
        <v>0.107673366844399</v>
      </c>
      <c r="BD16" s="23" t="n">
        <v>0.218478730962195</v>
      </c>
      <c r="BE16" s="23" t="n">
        <v>0.238151748055977</v>
      </c>
      <c r="BF16" s="23" t="n">
        <v>0.156499847731892</v>
      </c>
      <c r="BG16" s="23" t="n">
        <v>0.208761288244684</v>
      </c>
    </row>
    <row r="17">
      <c r="B17" s="20" t="s">
        <v>141</v>
      </c>
      <c r="C17" s="24" t="n">
        <v>0.408949270806969</v>
      </c>
      <c r="D17" s="24" t="n">
        <v>0.411594210001472</v>
      </c>
      <c r="E17" s="24" t="n">
        <v>0.406489107779265</v>
      </c>
      <c r="F17" s="24"/>
      <c r="G17" s="24" t="n">
        <v>0.507572959559778</v>
      </c>
      <c r="H17" s="24" t="n">
        <v>0.380470493584712</v>
      </c>
      <c r="I17" s="24" t="n">
        <v>0.374879286656109</v>
      </c>
      <c r="J17" s="24" t="n">
        <v>0.313534291576577</v>
      </c>
      <c r="K17" s="24" t="n">
        <v>0.388440419992611</v>
      </c>
      <c r="L17" s="24" t="n">
        <v>0.477124801331817</v>
      </c>
      <c r="M17" s="24"/>
      <c r="N17" s="24" t="n">
        <v>0.382977955354018</v>
      </c>
      <c r="O17" s="24" t="n">
        <v>0.400187187107446</v>
      </c>
      <c r="P17" s="24" t="n">
        <v>0.413366491789835</v>
      </c>
      <c r="Q17" s="24" t="n">
        <v>0.440628696219827</v>
      </c>
      <c r="R17" s="24"/>
      <c r="S17" s="24" t="n">
        <v>0.516713171953653</v>
      </c>
      <c r="T17" s="24" t="n">
        <v>0.24831695137279</v>
      </c>
      <c r="U17" s="24" t="n">
        <v>0.37356747136954</v>
      </c>
      <c r="V17" s="24" t="n">
        <v>0.604011109854868</v>
      </c>
      <c r="W17" s="24" t="n">
        <v>0.466525277236023</v>
      </c>
      <c r="X17" s="24" t="n">
        <v>0.366141899643625</v>
      </c>
      <c r="Y17" s="24" t="n">
        <v>0.496743774273611</v>
      </c>
      <c r="Z17" s="24" t="n">
        <v>0.379476421099286</v>
      </c>
      <c r="AA17" s="24" t="n">
        <v>0.373243516578801</v>
      </c>
      <c r="AB17" s="24" t="n">
        <v>0.302547358520142</v>
      </c>
      <c r="AC17" s="24" t="n">
        <v>0.580848952278374</v>
      </c>
      <c r="AD17" s="24" t="n">
        <v>0.225309683666614</v>
      </c>
      <c r="AE17" s="24"/>
      <c r="AF17" s="24" t="n">
        <v>0.565393325534248</v>
      </c>
      <c r="AG17" s="24" t="n">
        <v>0.223339485196444</v>
      </c>
      <c r="AH17" s="24" t="n">
        <v>0.537495976605668</v>
      </c>
      <c r="AI17" s="24"/>
      <c r="AJ17" s="24" t="n">
        <v>0.485949436754645</v>
      </c>
      <c r="AK17" s="24" t="n">
        <v>0.359875536555185</v>
      </c>
      <c r="AL17" s="24" t="n">
        <v>0.19225722523282</v>
      </c>
      <c r="AM17" s="24" t="n">
        <v>0.606256975742494</v>
      </c>
      <c r="AN17" s="24" t="n">
        <v>0.63270057172877</v>
      </c>
      <c r="AO17" s="24"/>
      <c r="AP17" s="24" t="n">
        <v>0.563085275101014</v>
      </c>
      <c r="AQ17" s="24" t="n">
        <v>0.338720532649463</v>
      </c>
      <c r="AR17" s="24" t="n">
        <v>0.19176998113525</v>
      </c>
      <c r="AS17" s="24" t="n">
        <v>0.556387285990557</v>
      </c>
      <c r="AT17" s="24" t="n">
        <v>0.215621758282581</v>
      </c>
      <c r="AU17" s="24"/>
      <c r="AV17" s="24" t="n">
        <v>0.325239971376773</v>
      </c>
      <c r="AW17" s="24" t="n">
        <v>0.55617513783318</v>
      </c>
      <c r="AX17" s="24" t="n">
        <v>0.305428046266439</v>
      </c>
      <c r="AY17" s="24" t="n">
        <v>0.587992975458088</v>
      </c>
      <c r="AZ17" s="24" t="n">
        <v>0.201394663352594</v>
      </c>
      <c r="BA17" s="24" t="n">
        <v>0.372682415648102</v>
      </c>
      <c r="BB17" s="24"/>
      <c r="BC17" s="24" t="n">
        <v>0.560893362465021</v>
      </c>
      <c r="BD17" s="24" t="n">
        <v>0.310967256403597</v>
      </c>
      <c r="BE17" s="24" t="n">
        <v>0.336199806119489</v>
      </c>
      <c r="BF17" s="24" t="n">
        <v>0.422841910889878</v>
      </c>
      <c r="BG17" s="24" t="n">
        <v>0.306792080754521</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323</v>
      </c>
      <c r="C9" s="19" t="n">
        <v>0.234711664784814</v>
      </c>
      <c r="D9" s="19" t="n">
        <v>0.220212771883707</v>
      </c>
      <c r="E9" s="19" t="n">
        <v>0.244493027372256</v>
      </c>
      <c r="F9" s="19"/>
      <c r="G9" s="19" t="n">
        <v>0.354119341232168</v>
      </c>
      <c r="H9" s="19" t="n">
        <v>0.273234714709227</v>
      </c>
      <c r="I9" s="19" t="n">
        <v>0.217463231438048</v>
      </c>
      <c r="J9" s="19" t="n">
        <v>0.202919587118084</v>
      </c>
      <c r="K9" s="19" t="n">
        <v>0.208836712510888</v>
      </c>
      <c r="L9" s="19" t="n">
        <v>0.179440730551178</v>
      </c>
      <c r="M9" s="19"/>
      <c r="N9" s="19" t="n">
        <v>0.245728048673659</v>
      </c>
      <c r="O9" s="19" t="n">
        <v>0.257995446066238</v>
      </c>
      <c r="P9" s="19" t="n">
        <v>0.198068571880697</v>
      </c>
      <c r="Q9" s="19" t="n">
        <v>0.233415438285784</v>
      </c>
      <c r="R9" s="19"/>
      <c r="S9" s="19" t="n">
        <v>0.2708808120398</v>
      </c>
      <c r="T9" s="19" t="n">
        <v>0.292815976433591</v>
      </c>
      <c r="U9" s="19" t="n">
        <v>0.221404175200883</v>
      </c>
      <c r="V9" s="19" t="n">
        <v>0.174198493864245</v>
      </c>
      <c r="W9" s="19" t="n">
        <v>0.19316614426201</v>
      </c>
      <c r="X9" s="19" t="n">
        <v>0.245889748074347</v>
      </c>
      <c r="Y9" s="19" t="n">
        <v>0.236228608823314</v>
      </c>
      <c r="Z9" s="19" t="n">
        <v>0.320428513853281</v>
      </c>
      <c r="AA9" s="19" t="n">
        <v>0.190483258882146</v>
      </c>
      <c r="AB9" s="19" t="n">
        <v>0.268761043448155</v>
      </c>
      <c r="AC9" s="19" t="n">
        <v>0.0910847799734762</v>
      </c>
      <c r="AD9" s="19" t="n">
        <v>0.26320641697337</v>
      </c>
      <c r="AE9" s="19"/>
      <c r="AF9" s="19" t="n">
        <v>0.199323258115967</v>
      </c>
      <c r="AG9" s="19" t="n">
        <v>0.22145838196993</v>
      </c>
      <c r="AH9" s="19" t="n">
        <v>0.231577809567489</v>
      </c>
      <c r="AI9" s="19"/>
      <c r="AJ9" s="19" t="n">
        <v>0.175997410451486</v>
      </c>
      <c r="AK9" s="19" t="n">
        <v>0.231606661510062</v>
      </c>
      <c r="AL9" s="19" t="n">
        <v>0.235480661253573</v>
      </c>
      <c r="AM9" s="19" t="n">
        <v>0.257528755637754</v>
      </c>
      <c r="AN9" s="19" t="n">
        <v>0.225212481362033</v>
      </c>
      <c r="AO9" s="19"/>
      <c r="AP9" s="19" t="n">
        <v>0.177490785366364</v>
      </c>
      <c r="AQ9" s="19" t="n">
        <v>0.205206713609614</v>
      </c>
      <c r="AR9" s="19" t="n">
        <v>0.288784022316374</v>
      </c>
      <c r="AS9" s="19" t="n">
        <v>0.209410909935098</v>
      </c>
      <c r="AT9" s="19" t="n">
        <v>0.300502461597226</v>
      </c>
      <c r="AU9" s="19"/>
      <c r="AV9" s="19" t="n">
        <v>0.262534772564349</v>
      </c>
      <c r="AW9" s="19" t="n">
        <v>0.153849268768233</v>
      </c>
      <c r="AX9" s="19" t="n">
        <v>0.24596276216815</v>
      </c>
      <c r="AY9" s="19" t="n">
        <v>0.23177837684089</v>
      </c>
      <c r="AZ9" s="19" t="n">
        <v>0.261364807344304</v>
      </c>
      <c r="BA9" s="19" t="n">
        <v>0.191279010983451</v>
      </c>
      <c r="BB9" s="19"/>
      <c r="BC9" s="19" t="n">
        <v>0.227725239798179</v>
      </c>
      <c r="BD9" s="19" t="n">
        <v>0.257065912900092</v>
      </c>
      <c r="BE9" s="19" t="n">
        <v>0.179990120550675</v>
      </c>
      <c r="BF9" s="19" t="n">
        <v>0.30559427136758</v>
      </c>
      <c r="BG9" s="19" t="n">
        <v>0.403223386481328</v>
      </c>
    </row>
    <row r="10">
      <c r="B10" s="20" t="s">
        <v>324</v>
      </c>
      <c r="C10" s="19" t="n">
        <v>0.433825111275422</v>
      </c>
      <c r="D10" s="19" t="n">
        <v>0.445623624098601</v>
      </c>
      <c r="E10" s="19" t="n">
        <v>0.426678220080023</v>
      </c>
      <c r="F10" s="19"/>
      <c r="G10" s="19" t="n">
        <v>0.367327544881614</v>
      </c>
      <c r="H10" s="19" t="n">
        <v>0.461170868217655</v>
      </c>
      <c r="I10" s="19" t="n">
        <v>0.406758371910028</v>
      </c>
      <c r="J10" s="19" t="n">
        <v>0.44687146068414</v>
      </c>
      <c r="K10" s="19" t="n">
        <v>0.451834354766222</v>
      </c>
      <c r="L10" s="19" t="n">
        <v>0.455139675555114</v>
      </c>
      <c r="M10" s="19"/>
      <c r="N10" s="19" t="n">
        <v>0.465836628371832</v>
      </c>
      <c r="O10" s="19" t="n">
        <v>0.379560805574663</v>
      </c>
      <c r="P10" s="19" t="n">
        <v>0.474051958431329</v>
      </c>
      <c r="Q10" s="19" t="n">
        <v>0.418056473986308</v>
      </c>
      <c r="R10" s="19"/>
      <c r="S10" s="19" t="n">
        <v>0.487811618991222</v>
      </c>
      <c r="T10" s="19" t="n">
        <v>0.417822181390021</v>
      </c>
      <c r="U10" s="19" t="n">
        <v>0.42149782098832</v>
      </c>
      <c r="V10" s="19" t="n">
        <v>0.440406951039661</v>
      </c>
      <c r="W10" s="19" t="n">
        <v>0.472568780305249</v>
      </c>
      <c r="X10" s="19" t="n">
        <v>0.430942959798086</v>
      </c>
      <c r="Y10" s="19" t="n">
        <v>0.386127950189619</v>
      </c>
      <c r="Z10" s="19" t="n">
        <v>0.188800469710289</v>
      </c>
      <c r="AA10" s="19" t="n">
        <v>0.472638560315959</v>
      </c>
      <c r="AB10" s="19" t="n">
        <v>0.394382215643461</v>
      </c>
      <c r="AC10" s="19" t="n">
        <v>0.590295446973209</v>
      </c>
      <c r="AD10" s="19" t="n">
        <v>0.365741837602465</v>
      </c>
      <c r="AE10" s="19"/>
      <c r="AF10" s="19" t="n">
        <v>0.396440286134301</v>
      </c>
      <c r="AG10" s="19" t="n">
        <v>0.483991292796026</v>
      </c>
      <c r="AH10" s="19" t="n">
        <v>0.437448612866851</v>
      </c>
      <c r="AI10" s="19"/>
      <c r="AJ10" s="19" t="n">
        <v>0.427063065816171</v>
      </c>
      <c r="AK10" s="19" t="n">
        <v>0.532134964661336</v>
      </c>
      <c r="AL10" s="19" t="n">
        <v>0.537362338961487</v>
      </c>
      <c r="AM10" s="19" t="n">
        <v>0.209195629501151</v>
      </c>
      <c r="AN10" s="19" t="n">
        <v>0.318477958875035</v>
      </c>
      <c r="AO10" s="19"/>
      <c r="AP10" s="19" t="n">
        <v>0.431405570006028</v>
      </c>
      <c r="AQ10" s="19" t="n">
        <v>0.515024109436932</v>
      </c>
      <c r="AR10" s="19" t="n">
        <v>0.490082504448759</v>
      </c>
      <c r="AS10" s="19" t="n">
        <v>0.31508299585684</v>
      </c>
      <c r="AT10" s="19" t="n">
        <v>0.45304345335275</v>
      </c>
      <c r="AU10" s="19"/>
      <c r="AV10" s="19" t="n">
        <v>0.480184091719971</v>
      </c>
      <c r="AW10" s="19" t="n">
        <v>0.449221532689148</v>
      </c>
      <c r="AX10" s="19" t="n">
        <v>0.520641291209509</v>
      </c>
      <c r="AY10" s="19" t="n">
        <v>0.293239842802223</v>
      </c>
      <c r="AZ10" s="19" t="n">
        <v>0.547812020747976</v>
      </c>
      <c r="BA10" s="19" t="n">
        <v>0.428883162700184</v>
      </c>
      <c r="BB10" s="19"/>
      <c r="BC10" s="19" t="n">
        <v>0.419819242434167</v>
      </c>
      <c r="BD10" s="19" t="n">
        <v>0.370805572648065</v>
      </c>
      <c r="BE10" s="19" t="n">
        <v>0.545701833107144</v>
      </c>
      <c r="BF10" s="19" t="n">
        <v>0.423067456597454</v>
      </c>
      <c r="BG10" s="19" t="n">
        <v>0.325450220056611</v>
      </c>
    </row>
    <row r="11">
      <c r="B11" s="20" t="s">
        <v>325</v>
      </c>
      <c r="C11" s="19" t="n">
        <v>0.205447456415236</v>
      </c>
      <c r="D11" s="19" t="n">
        <v>0.220690178181772</v>
      </c>
      <c r="E11" s="19" t="n">
        <v>0.188616923957327</v>
      </c>
      <c r="F11" s="19"/>
      <c r="G11" s="19" t="n">
        <v>0.165462535728673</v>
      </c>
      <c r="H11" s="19" t="n">
        <v>0.201001489915957</v>
      </c>
      <c r="I11" s="19" t="n">
        <v>0.184489887968925</v>
      </c>
      <c r="J11" s="19" t="n">
        <v>0.226615140324124</v>
      </c>
      <c r="K11" s="19" t="n">
        <v>0.239494420497647</v>
      </c>
      <c r="L11" s="19" t="n">
        <v>0.212871629638988</v>
      </c>
      <c r="M11" s="19"/>
      <c r="N11" s="19" t="n">
        <v>0.152064751649415</v>
      </c>
      <c r="O11" s="19" t="n">
        <v>0.21358793317061</v>
      </c>
      <c r="P11" s="19" t="n">
        <v>0.233869048963937</v>
      </c>
      <c r="Q11" s="19" t="n">
        <v>0.226899904381435</v>
      </c>
      <c r="R11" s="19"/>
      <c r="S11" s="19" t="n">
        <v>0.179838414504976</v>
      </c>
      <c r="T11" s="19" t="n">
        <v>0.138874866375778</v>
      </c>
      <c r="U11" s="19" t="n">
        <v>0.265586094817645</v>
      </c>
      <c r="V11" s="19" t="n">
        <v>0.223383736489615</v>
      </c>
      <c r="W11" s="19" t="n">
        <v>0.206510774101047</v>
      </c>
      <c r="X11" s="19" t="n">
        <v>0.185258440888841</v>
      </c>
      <c r="Y11" s="19" t="n">
        <v>0.263448395047231</v>
      </c>
      <c r="Z11" s="19" t="n">
        <v>0.302748153551728</v>
      </c>
      <c r="AA11" s="19" t="n">
        <v>0.189562778826904</v>
      </c>
      <c r="AB11" s="19" t="n">
        <v>0.191950886699775</v>
      </c>
      <c r="AC11" s="19" t="n">
        <v>0.256182405621515</v>
      </c>
      <c r="AD11" s="19" t="n">
        <v>0.207263396282233</v>
      </c>
      <c r="AE11" s="19"/>
      <c r="AF11" s="19" t="n">
        <v>0.247077711650909</v>
      </c>
      <c r="AG11" s="19" t="n">
        <v>0.190805365657854</v>
      </c>
      <c r="AH11" s="19" t="n">
        <v>0.209093563187072</v>
      </c>
      <c r="AI11" s="19"/>
      <c r="AJ11" s="19" t="n">
        <v>0.261969195965237</v>
      </c>
      <c r="AK11" s="19" t="n">
        <v>0.17332452866359</v>
      </c>
      <c r="AL11" s="19" t="n">
        <v>0.11185183636457</v>
      </c>
      <c r="AM11" s="19" t="n">
        <v>0.272404343579305</v>
      </c>
      <c r="AN11" s="19" t="n">
        <v>0.244216147135116</v>
      </c>
      <c r="AO11" s="19"/>
      <c r="AP11" s="19" t="n">
        <v>0.258605001791154</v>
      </c>
      <c r="AQ11" s="19" t="n">
        <v>0.186641362724757</v>
      </c>
      <c r="AR11" s="19" t="n">
        <v>0.0943520630360875</v>
      </c>
      <c r="AS11" s="19" t="n">
        <v>0.253174825070888</v>
      </c>
      <c r="AT11" s="19" t="n">
        <v>0.141910141403538</v>
      </c>
      <c r="AU11" s="19"/>
      <c r="AV11" s="19" t="n">
        <v>0.188354743255846</v>
      </c>
      <c r="AW11" s="19" t="n">
        <v>0.258801679322109</v>
      </c>
      <c r="AX11" s="19" t="n">
        <v>0.120975957308918</v>
      </c>
      <c r="AY11" s="19" t="n">
        <v>0.293814033086695</v>
      </c>
      <c r="AZ11" s="19" t="n">
        <v>0.105050012396831</v>
      </c>
      <c r="BA11" s="19" t="n">
        <v>0.180051852671508</v>
      </c>
      <c r="BB11" s="19"/>
      <c r="BC11" s="19" t="n">
        <v>0.238363985402557</v>
      </c>
      <c r="BD11" s="19" t="n">
        <v>0.24010017923768</v>
      </c>
      <c r="BE11" s="19" t="n">
        <v>0.169303285171821</v>
      </c>
      <c r="BF11" s="19" t="n">
        <v>0.156227270822415</v>
      </c>
      <c r="BG11" s="19" t="n">
        <v>0.126109769715101</v>
      </c>
    </row>
    <row r="12">
      <c r="B12" s="20" t="s">
        <v>326</v>
      </c>
      <c r="C12" s="19" t="n">
        <v>0.0702189731392936</v>
      </c>
      <c r="D12" s="19" t="n">
        <v>0.0638002276672636</v>
      </c>
      <c r="E12" s="19" t="n">
        <v>0.0775484091330575</v>
      </c>
      <c r="F12" s="19"/>
      <c r="G12" s="19" t="n">
        <v>0.0696262830772551</v>
      </c>
      <c r="H12" s="19" t="n">
        <v>0.0446519711289718</v>
      </c>
      <c r="I12" s="19" t="n">
        <v>0.0705551483707771</v>
      </c>
      <c r="J12" s="19" t="n">
        <v>0.0852784544738181</v>
      </c>
      <c r="K12" s="19" t="n">
        <v>0.0508250017012939</v>
      </c>
      <c r="L12" s="19" t="n">
        <v>0.0946037218638268</v>
      </c>
      <c r="M12" s="19"/>
      <c r="N12" s="19" t="n">
        <v>0.0798580597346574</v>
      </c>
      <c r="O12" s="19" t="n">
        <v>0.0832942751836969</v>
      </c>
      <c r="P12" s="19" t="n">
        <v>0.0630249921089133</v>
      </c>
      <c r="Q12" s="19" t="n">
        <v>0.0537265710721764</v>
      </c>
      <c r="R12" s="19"/>
      <c r="S12" s="19" t="n">
        <v>0.0202785852811479</v>
      </c>
      <c r="T12" s="19" t="n">
        <v>0.0535214636029695</v>
      </c>
      <c r="U12" s="19" t="n">
        <v>0.0172575367193925</v>
      </c>
      <c r="V12" s="19" t="n">
        <v>0.10975830784176</v>
      </c>
      <c r="W12" s="19" t="n">
        <v>0.0643671621979991</v>
      </c>
      <c r="X12" s="19" t="n">
        <v>0.098276852902707</v>
      </c>
      <c r="Y12" s="19" t="n">
        <v>0.097644841585202</v>
      </c>
      <c r="Z12" s="19" t="n">
        <v>0.0491440738246448</v>
      </c>
      <c r="AA12" s="19" t="n">
        <v>0.0940465241367507</v>
      </c>
      <c r="AB12" s="19" t="n">
        <v>0.0900982865487571</v>
      </c>
      <c r="AC12" s="19" t="n">
        <v>0.0624373674318005</v>
      </c>
      <c r="AD12" s="19" t="n">
        <v>0.115058847233924</v>
      </c>
      <c r="AE12" s="19"/>
      <c r="AF12" s="19" t="n">
        <v>0.0999259953092155</v>
      </c>
      <c r="AG12" s="19" t="n">
        <v>0.055471032618999</v>
      </c>
      <c r="AH12" s="19" t="n">
        <v>0.035853014863797</v>
      </c>
      <c r="AI12" s="19"/>
      <c r="AJ12" s="19" t="n">
        <v>0.0955031362121198</v>
      </c>
      <c r="AK12" s="19" t="n">
        <v>0.0164382872440774</v>
      </c>
      <c r="AL12" s="19" t="n">
        <v>0.0868498373772294</v>
      </c>
      <c r="AM12" s="19" t="n">
        <v>0.143856925700294</v>
      </c>
      <c r="AN12" s="19" t="n">
        <v>0.105967964127931</v>
      </c>
      <c r="AO12" s="19"/>
      <c r="AP12" s="19" t="n">
        <v>0.0766958268481845</v>
      </c>
      <c r="AQ12" s="19" t="n">
        <v>0.0484286677408499</v>
      </c>
      <c r="AR12" s="19" t="n">
        <v>0.0670849021211832</v>
      </c>
      <c r="AS12" s="19" t="n">
        <v>0.142402464521391</v>
      </c>
      <c r="AT12" s="19" t="n">
        <v>0.0264356047811784</v>
      </c>
      <c r="AU12" s="19"/>
      <c r="AV12" s="19" t="n">
        <v>0.0231792676580689</v>
      </c>
      <c r="AW12" s="19" t="n">
        <v>0.093456206100143</v>
      </c>
      <c r="AX12" s="19" t="n">
        <v>0.0602008077911639</v>
      </c>
      <c r="AY12" s="19" t="n">
        <v>0.12334125388653</v>
      </c>
      <c r="AZ12" s="19" t="n">
        <v>0.032561906587514</v>
      </c>
      <c r="BA12" s="19" t="n">
        <v>0.0905256010608921</v>
      </c>
      <c r="BB12" s="19"/>
      <c r="BC12" s="19" t="n">
        <v>0.0462655407930307</v>
      </c>
      <c r="BD12" s="19" t="n">
        <v>0.0585175505905157</v>
      </c>
      <c r="BE12" s="19" t="n">
        <v>0.074737671298013</v>
      </c>
      <c r="BF12" s="19" t="n">
        <v>0.0581356343895445</v>
      </c>
      <c r="BG12" s="19" t="n">
        <v>0.0727695445042339</v>
      </c>
    </row>
    <row r="13">
      <c r="B13" s="20" t="s">
        <v>327</v>
      </c>
      <c r="C13" s="19" t="n">
        <v>0.0160178773631098</v>
      </c>
      <c r="D13" s="19" t="n">
        <v>0.0232024465346564</v>
      </c>
      <c r="E13" s="19" t="n">
        <v>0.00887720190915071</v>
      </c>
      <c r="F13" s="19"/>
      <c r="G13" s="19" t="n">
        <v>0.00706515366574114</v>
      </c>
      <c r="H13" s="19" t="n">
        <v>0.00915355740803974</v>
      </c>
      <c r="I13" s="19" t="n">
        <v>0.0272803239718752</v>
      </c>
      <c r="J13" s="19" t="n">
        <v>0.00920257761459186</v>
      </c>
      <c r="K13" s="19" t="n">
        <v>0.0207441155114703</v>
      </c>
      <c r="L13" s="19" t="n">
        <v>0.0198386702533491</v>
      </c>
      <c r="M13" s="19"/>
      <c r="N13" s="19" t="n">
        <v>0.0187139380465153</v>
      </c>
      <c r="O13" s="19" t="n">
        <v>0.0255728163136401</v>
      </c>
      <c r="P13" s="19" t="n">
        <v>0</v>
      </c>
      <c r="Q13" s="19" t="n">
        <v>0.01827310374217</v>
      </c>
      <c r="R13" s="19"/>
      <c r="S13" s="19" t="n">
        <v>0.00798644700056321</v>
      </c>
      <c r="T13" s="19" t="n">
        <v>0.0162304373093483</v>
      </c>
      <c r="U13" s="19" t="n">
        <v>0.0380701989368666</v>
      </c>
      <c r="V13" s="19" t="n">
        <v>0.0301830837485304</v>
      </c>
      <c r="W13" s="19" t="n">
        <v>0.0193149224719777</v>
      </c>
      <c r="X13" s="19" t="n">
        <v>0.0201731607970968</v>
      </c>
      <c r="Y13" s="19" t="n">
        <v>0</v>
      </c>
      <c r="Z13" s="19" t="n">
        <v>0.0419737059098161</v>
      </c>
      <c r="AA13" s="19" t="n">
        <v>0</v>
      </c>
      <c r="AB13" s="19" t="n">
        <v>0.0235000003849332</v>
      </c>
      <c r="AC13" s="19" t="n">
        <v>0</v>
      </c>
      <c r="AD13" s="19" t="n">
        <v>0</v>
      </c>
      <c r="AE13" s="19"/>
      <c r="AF13" s="19" t="n">
        <v>0.0332102525900959</v>
      </c>
      <c r="AG13" s="19" t="n">
        <v>0.0111183914400986</v>
      </c>
      <c r="AH13" s="19" t="n">
        <v>0</v>
      </c>
      <c r="AI13" s="19"/>
      <c r="AJ13" s="19" t="n">
        <v>0.011953064955563</v>
      </c>
      <c r="AK13" s="19" t="n">
        <v>0.0111933787567049</v>
      </c>
      <c r="AL13" s="19" t="n">
        <v>0</v>
      </c>
      <c r="AM13" s="19" t="n">
        <v>0.117014345581497</v>
      </c>
      <c r="AN13" s="19" t="n">
        <v>0.0139310529162358</v>
      </c>
      <c r="AO13" s="19"/>
      <c r="AP13" s="19" t="n">
        <v>0.0127889055137043</v>
      </c>
      <c r="AQ13" s="19" t="n">
        <v>0.014057518895571</v>
      </c>
      <c r="AR13" s="19" t="n">
        <v>0</v>
      </c>
      <c r="AS13" s="19" t="n">
        <v>0.04919065474804</v>
      </c>
      <c r="AT13" s="19" t="n">
        <v>0.0263980745284736</v>
      </c>
      <c r="AU13" s="19"/>
      <c r="AV13" s="19" t="n">
        <v>0.0197225671241255</v>
      </c>
      <c r="AW13" s="19" t="n">
        <v>0.0133995452402754</v>
      </c>
      <c r="AX13" s="19" t="n">
        <v>0</v>
      </c>
      <c r="AY13" s="19" t="n">
        <v>0.0409747636393784</v>
      </c>
      <c r="AZ13" s="19" t="n">
        <v>0</v>
      </c>
      <c r="BA13" s="19" t="n">
        <v>0</v>
      </c>
      <c r="BB13" s="19"/>
      <c r="BC13" s="19" t="n">
        <v>0.0168891798260449</v>
      </c>
      <c r="BD13" s="19" t="n">
        <v>0.0156717035021765</v>
      </c>
      <c r="BE13" s="19" t="n">
        <v>0.0113634506304754</v>
      </c>
      <c r="BF13" s="19" t="n">
        <v>0.0176603752287605</v>
      </c>
      <c r="BG13" s="19" t="n">
        <v>0</v>
      </c>
    </row>
    <row r="14">
      <c r="B14" s="20" t="s">
        <v>815</v>
      </c>
      <c r="C14" s="19" t="n">
        <v>0.039778917022125</v>
      </c>
      <c r="D14" s="19" t="n">
        <v>0.0264707516340004</v>
      </c>
      <c r="E14" s="19" t="n">
        <v>0.0537862175481855</v>
      </c>
      <c r="F14" s="19"/>
      <c r="G14" s="19" t="n">
        <v>0.0363991414145487</v>
      </c>
      <c r="H14" s="19" t="n">
        <v>0.0107873986201501</v>
      </c>
      <c r="I14" s="19" t="n">
        <v>0.0934530363403461</v>
      </c>
      <c r="J14" s="19" t="n">
        <v>0.0291127797852422</v>
      </c>
      <c r="K14" s="19" t="n">
        <v>0.0282653950124784</v>
      </c>
      <c r="L14" s="19" t="n">
        <v>0.038105572137544</v>
      </c>
      <c r="M14" s="19"/>
      <c r="N14" s="19" t="n">
        <v>0.0377985735239202</v>
      </c>
      <c r="O14" s="19" t="n">
        <v>0.0399887236911532</v>
      </c>
      <c r="P14" s="19" t="n">
        <v>0.0309854286151241</v>
      </c>
      <c r="Q14" s="19" t="n">
        <v>0.0496285085321274</v>
      </c>
      <c r="R14" s="19"/>
      <c r="S14" s="19" t="n">
        <v>0.0332041221822915</v>
      </c>
      <c r="T14" s="19" t="n">
        <v>0.0807350748882924</v>
      </c>
      <c r="U14" s="19" t="n">
        <v>0.0361841733368926</v>
      </c>
      <c r="V14" s="19" t="n">
        <v>0.022069427016188</v>
      </c>
      <c r="W14" s="19" t="n">
        <v>0.0440722166617179</v>
      </c>
      <c r="X14" s="19" t="n">
        <v>0.0194588375389217</v>
      </c>
      <c r="Y14" s="19" t="n">
        <v>0.0165502043546333</v>
      </c>
      <c r="Z14" s="19" t="n">
        <v>0.0969050831502407</v>
      </c>
      <c r="AA14" s="19" t="n">
        <v>0.0532688778382396</v>
      </c>
      <c r="AB14" s="19" t="n">
        <v>0.031307567274919</v>
      </c>
      <c r="AC14" s="19" t="n">
        <v>0</v>
      </c>
      <c r="AD14" s="19" t="n">
        <v>0.0487295019080073</v>
      </c>
      <c r="AE14" s="19"/>
      <c r="AF14" s="19" t="n">
        <v>0.0240224961995109</v>
      </c>
      <c r="AG14" s="19" t="n">
        <v>0.0371555355170931</v>
      </c>
      <c r="AH14" s="19" t="n">
        <v>0.0860269995147906</v>
      </c>
      <c r="AI14" s="19"/>
      <c r="AJ14" s="19" t="n">
        <v>0.0275141265994237</v>
      </c>
      <c r="AK14" s="19" t="n">
        <v>0.0353021791642295</v>
      </c>
      <c r="AL14" s="19" t="n">
        <v>0.0284553260431408</v>
      </c>
      <c r="AM14" s="19" t="n">
        <v>0</v>
      </c>
      <c r="AN14" s="19" t="n">
        <v>0.0921943955836494</v>
      </c>
      <c r="AO14" s="19"/>
      <c r="AP14" s="19" t="n">
        <v>0.0430139104745662</v>
      </c>
      <c r="AQ14" s="19" t="n">
        <v>0.0306416275922762</v>
      </c>
      <c r="AR14" s="19" t="n">
        <v>0.0596965080775959</v>
      </c>
      <c r="AS14" s="19" t="n">
        <v>0.0307381498677445</v>
      </c>
      <c r="AT14" s="19" t="n">
        <v>0.0517102643368342</v>
      </c>
      <c r="AU14" s="19"/>
      <c r="AV14" s="19" t="n">
        <v>0.026024557677639</v>
      </c>
      <c r="AW14" s="19" t="n">
        <v>0.031271767880091</v>
      </c>
      <c r="AX14" s="19" t="n">
        <v>0.0522191815222589</v>
      </c>
      <c r="AY14" s="19" t="n">
        <v>0.0168517297442839</v>
      </c>
      <c r="AZ14" s="19" t="n">
        <v>0.0532112529233751</v>
      </c>
      <c r="BA14" s="19" t="n">
        <v>0.109260372583965</v>
      </c>
      <c r="BB14" s="19"/>
      <c r="BC14" s="19" t="n">
        <v>0.0509368117460202</v>
      </c>
      <c r="BD14" s="19" t="n">
        <v>0.0578390811214709</v>
      </c>
      <c r="BE14" s="19" t="n">
        <v>0.0189036392418713</v>
      </c>
      <c r="BF14" s="19" t="n">
        <v>0.0393149915942457</v>
      </c>
      <c r="BG14" s="19" t="n">
        <v>0.0724470792427259</v>
      </c>
    </row>
    <row r="15">
      <c r="B15" s="20" t="s">
        <v>328</v>
      </c>
      <c r="C15" s="23" t="n">
        <v>0.668536776060235</v>
      </c>
      <c r="D15" s="23" t="n">
        <v>0.665836395982308</v>
      </c>
      <c r="E15" s="23" t="n">
        <v>0.671171247452279</v>
      </c>
      <c r="F15" s="23"/>
      <c r="G15" s="23" t="n">
        <v>0.721446886113782</v>
      </c>
      <c r="H15" s="23" t="n">
        <v>0.734405582926882</v>
      </c>
      <c r="I15" s="23" t="n">
        <v>0.624221603348076</v>
      </c>
      <c r="J15" s="23" t="n">
        <v>0.649791047802224</v>
      </c>
      <c r="K15" s="23" t="n">
        <v>0.660671067277111</v>
      </c>
      <c r="L15" s="23" t="n">
        <v>0.634580406106292</v>
      </c>
      <c r="M15" s="23"/>
      <c r="N15" s="23" t="n">
        <v>0.711564677045492</v>
      </c>
      <c r="O15" s="23" t="n">
        <v>0.6375562516409</v>
      </c>
      <c r="P15" s="23" t="n">
        <v>0.672120530312026</v>
      </c>
      <c r="Q15" s="23" t="n">
        <v>0.651471912272092</v>
      </c>
      <c r="R15" s="23"/>
      <c r="S15" s="23" t="n">
        <v>0.758692431031022</v>
      </c>
      <c r="T15" s="23" t="n">
        <v>0.710638157823612</v>
      </c>
      <c r="U15" s="23" t="n">
        <v>0.642901996189203</v>
      </c>
      <c r="V15" s="23" t="n">
        <v>0.614605444903907</v>
      </c>
      <c r="W15" s="23" t="n">
        <v>0.665734924567258</v>
      </c>
      <c r="X15" s="23" t="n">
        <v>0.676832707872433</v>
      </c>
      <c r="Y15" s="23" t="n">
        <v>0.622356559012933</v>
      </c>
      <c r="Z15" s="23" t="n">
        <v>0.50922898356357</v>
      </c>
      <c r="AA15" s="23" t="n">
        <v>0.663121819198105</v>
      </c>
      <c r="AB15" s="23" t="n">
        <v>0.663143259091616</v>
      </c>
      <c r="AC15" s="23" t="n">
        <v>0.681380226946685</v>
      </c>
      <c r="AD15" s="23" t="n">
        <v>0.628948254575836</v>
      </c>
      <c r="AE15" s="23"/>
      <c r="AF15" s="23" t="n">
        <v>0.595763544250269</v>
      </c>
      <c r="AG15" s="23" t="n">
        <v>0.705449674765956</v>
      </c>
      <c r="AH15" s="23" t="n">
        <v>0.66902642243434</v>
      </c>
      <c r="AI15" s="23"/>
      <c r="AJ15" s="23" t="n">
        <v>0.603060476267657</v>
      </c>
      <c r="AK15" s="23" t="n">
        <v>0.763741626171398</v>
      </c>
      <c r="AL15" s="23" t="n">
        <v>0.77284300021506</v>
      </c>
      <c r="AM15" s="23" t="n">
        <v>0.466724385138905</v>
      </c>
      <c r="AN15" s="23" t="n">
        <v>0.543690440237068</v>
      </c>
      <c r="AO15" s="23"/>
      <c r="AP15" s="23" t="n">
        <v>0.608896355372391</v>
      </c>
      <c r="AQ15" s="23" t="n">
        <v>0.720230823046546</v>
      </c>
      <c r="AR15" s="23" t="n">
        <v>0.778866526765133</v>
      </c>
      <c r="AS15" s="23" t="n">
        <v>0.524493905791937</v>
      </c>
      <c r="AT15" s="23" t="n">
        <v>0.753545914949976</v>
      </c>
      <c r="AU15" s="23"/>
      <c r="AV15" s="23" t="n">
        <v>0.74271886428432</v>
      </c>
      <c r="AW15" s="23" t="n">
        <v>0.603070801457381</v>
      </c>
      <c r="AX15" s="23" t="n">
        <v>0.766604053377659</v>
      </c>
      <c r="AY15" s="23" t="n">
        <v>0.525018219643113</v>
      </c>
      <c r="AZ15" s="23" t="n">
        <v>0.80917682809228</v>
      </c>
      <c r="BA15" s="23" t="n">
        <v>0.620162173683635</v>
      </c>
      <c r="BB15" s="23"/>
      <c r="BC15" s="23" t="n">
        <v>0.647544482232347</v>
      </c>
      <c r="BD15" s="23" t="n">
        <v>0.627871485548157</v>
      </c>
      <c r="BE15" s="23" t="n">
        <v>0.725691953657819</v>
      </c>
      <c r="BF15" s="23" t="n">
        <v>0.728661727965034</v>
      </c>
      <c r="BG15" s="23" t="n">
        <v>0.728673606537939</v>
      </c>
    </row>
    <row r="16">
      <c r="B16" s="20" t="s">
        <v>329</v>
      </c>
      <c r="C16" s="23" t="n">
        <v>0.0862368505024033</v>
      </c>
      <c r="D16" s="23" t="n">
        <v>0.0870026742019199</v>
      </c>
      <c r="E16" s="23" t="n">
        <v>0.0864256110422082</v>
      </c>
      <c r="F16" s="23"/>
      <c r="G16" s="23" t="n">
        <v>0.0766914367429962</v>
      </c>
      <c r="H16" s="23" t="n">
        <v>0.0538055285370115</v>
      </c>
      <c r="I16" s="23" t="n">
        <v>0.0978354723426523</v>
      </c>
      <c r="J16" s="23" t="n">
        <v>0.09448103208841</v>
      </c>
      <c r="K16" s="23" t="n">
        <v>0.0715691172127642</v>
      </c>
      <c r="L16" s="23" t="n">
        <v>0.114442392117176</v>
      </c>
      <c r="M16" s="23"/>
      <c r="N16" s="23" t="n">
        <v>0.0985719977811727</v>
      </c>
      <c r="O16" s="23" t="n">
        <v>0.108867091497337</v>
      </c>
      <c r="P16" s="23" t="n">
        <v>0.0630249921089133</v>
      </c>
      <c r="Q16" s="23" t="n">
        <v>0.0719996748143465</v>
      </c>
      <c r="R16" s="23"/>
      <c r="S16" s="23" t="n">
        <v>0.0282650322817111</v>
      </c>
      <c r="T16" s="23" t="n">
        <v>0.0697519009123178</v>
      </c>
      <c r="U16" s="23" t="n">
        <v>0.0553277356562591</v>
      </c>
      <c r="V16" s="23" t="n">
        <v>0.13994139159029</v>
      </c>
      <c r="W16" s="23" t="n">
        <v>0.0836820846699767</v>
      </c>
      <c r="X16" s="23" t="n">
        <v>0.118450013699804</v>
      </c>
      <c r="Y16" s="23" t="n">
        <v>0.097644841585202</v>
      </c>
      <c r="Z16" s="23" t="n">
        <v>0.0911177797344609</v>
      </c>
      <c r="AA16" s="23" t="n">
        <v>0.0940465241367507</v>
      </c>
      <c r="AB16" s="23" t="n">
        <v>0.11359828693369</v>
      </c>
      <c r="AC16" s="23" t="n">
        <v>0.0624373674318005</v>
      </c>
      <c r="AD16" s="23" t="n">
        <v>0.115058847233924</v>
      </c>
      <c r="AE16" s="23"/>
      <c r="AF16" s="23" t="n">
        <v>0.133136247899311</v>
      </c>
      <c r="AG16" s="23" t="n">
        <v>0.0665894240590976</v>
      </c>
      <c r="AH16" s="23" t="n">
        <v>0.035853014863797</v>
      </c>
      <c r="AI16" s="23"/>
      <c r="AJ16" s="23" t="n">
        <v>0.107456201167683</v>
      </c>
      <c r="AK16" s="23" t="n">
        <v>0.0276316660007823</v>
      </c>
      <c r="AL16" s="23" t="n">
        <v>0.0868498373772294</v>
      </c>
      <c r="AM16" s="23" t="n">
        <v>0.260871271281791</v>
      </c>
      <c r="AN16" s="23" t="n">
        <v>0.119899017044167</v>
      </c>
      <c r="AO16" s="23"/>
      <c r="AP16" s="23" t="n">
        <v>0.0894847323618888</v>
      </c>
      <c r="AQ16" s="23" t="n">
        <v>0.0624861866364209</v>
      </c>
      <c r="AR16" s="23" t="n">
        <v>0.0670849021211832</v>
      </c>
      <c r="AS16" s="23" t="n">
        <v>0.191593119269431</v>
      </c>
      <c r="AT16" s="23" t="n">
        <v>0.052833679309652</v>
      </c>
      <c r="AU16" s="23"/>
      <c r="AV16" s="23" t="n">
        <v>0.0429018347821944</v>
      </c>
      <c r="AW16" s="23" t="n">
        <v>0.106855751340418</v>
      </c>
      <c r="AX16" s="23" t="n">
        <v>0.0602008077911639</v>
      </c>
      <c r="AY16" s="23" t="n">
        <v>0.164316017525908</v>
      </c>
      <c r="AZ16" s="23" t="n">
        <v>0.032561906587514</v>
      </c>
      <c r="BA16" s="23" t="n">
        <v>0.0905256010608921</v>
      </c>
      <c r="BB16" s="23"/>
      <c r="BC16" s="23" t="n">
        <v>0.0631547206190756</v>
      </c>
      <c r="BD16" s="23" t="n">
        <v>0.0741892540926922</v>
      </c>
      <c r="BE16" s="23" t="n">
        <v>0.0861011219284884</v>
      </c>
      <c r="BF16" s="23" t="n">
        <v>0.075796009618305</v>
      </c>
      <c r="BG16" s="23" t="n">
        <v>0.0727695445042339</v>
      </c>
    </row>
    <row r="17">
      <c r="B17" s="20" t="s">
        <v>141</v>
      </c>
      <c r="C17" s="24" t="n">
        <v>0.582299925557832</v>
      </c>
      <c r="D17" s="24" t="n">
        <v>0.578833721780388</v>
      </c>
      <c r="E17" s="24" t="n">
        <v>0.584745636410071</v>
      </c>
      <c r="F17" s="24"/>
      <c r="G17" s="24" t="n">
        <v>0.644755449370786</v>
      </c>
      <c r="H17" s="24" t="n">
        <v>0.68060005438987</v>
      </c>
      <c r="I17" s="24" t="n">
        <v>0.526386131005424</v>
      </c>
      <c r="J17" s="24" t="n">
        <v>0.555310015713814</v>
      </c>
      <c r="K17" s="24" t="n">
        <v>0.589101950064346</v>
      </c>
      <c r="L17" s="24" t="n">
        <v>0.520138013989116</v>
      </c>
      <c r="M17" s="24"/>
      <c r="N17" s="24" t="n">
        <v>0.612992679264319</v>
      </c>
      <c r="O17" s="24" t="n">
        <v>0.528689160143563</v>
      </c>
      <c r="P17" s="24" t="n">
        <v>0.609095538203113</v>
      </c>
      <c r="Q17" s="24" t="n">
        <v>0.579472237457745</v>
      </c>
      <c r="R17" s="24"/>
      <c r="S17" s="24" t="n">
        <v>0.730427398749311</v>
      </c>
      <c r="T17" s="24" t="n">
        <v>0.640886256911294</v>
      </c>
      <c r="U17" s="24" t="n">
        <v>0.587574260532944</v>
      </c>
      <c r="V17" s="24" t="n">
        <v>0.474664053313616</v>
      </c>
      <c r="W17" s="24" t="n">
        <v>0.582052839897282</v>
      </c>
      <c r="X17" s="24" t="n">
        <v>0.55838269417263</v>
      </c>
      <c r="Y17" s="24" t="n">
        <v>0.524711717427731</v>
      </c>
      <c r="Z17" s="24" t="n">
        <v>0.418111203829109</v>
      </c>
      <c r="AA17" s="24" t="n">
        <v>0.569075295061354</v>
      </c>
      <c r="AB17" s="24" t="n">
        <v>0.549544972157926</v>
      </c>
      <c r="AC17" s="24" t="n">
        <v>0.618942859514884</v>
      </c>
      <c r="AD17" s="24" t="n">
        <v>0.513889407341912</v>
      </c>
      <c r="AE17" s="24"/>
      <c r="AF17" s="24" t="n">
        <v>0.462627296350957</v>
      </c>
      <c r="AG17" s="24" t="n">
        <v>0.638860250706858</v>
      </c>
      <c r="AH17" s="24" t="n">
        <v>0.633173407570543</v>
      </c>
      <c r="AI17" s="24"/>
      <c r="AJ17" s="24" t="n">
        <v>0.495604275099974</v>
      </c>
      <c r="AK17" s="24" t="n">
        <v>0.736109960170616</v>
      </c>
      <c r="AL17" s="24" t="n">
        <v>0.68599316283783</v>
      </c>
      <c r="AM17" s="24" t="n">
        <v>0.205853113857114</v>
      </c>
      <c r="AN17" s="24" t="n">
        <v>0.423791423192901</v>
      </c>
      <c r="AO17" s="24"/>
      <c r="AP17" s="24" t="n">
        <v>0.519411623010503</v>
      </c>
      <c r="AQ17" s="24" t="n">
        <v>0.657744636410125</v>
      </c>
      <c r="AR17" s="24" t="n">
        <v>0.71178162464395</v>
      </c>
      <c r="AS17" s="24" t="n">
        <v>0.332900786522506</v>
      </c>
      <c r="AT17" s="24" t="n">
        <v>0.700712235640324</v>
      </c>
      <c r="AU17" s="24"/>
      <c r="AV17" s="24" t="n">
        <v>0.699817029502126</v>
      </c>
      <c r="AW17" s="24" t="n">
        <v>0.496215050116963</v>
      </c>
      <c r="AX17" s="24" t="n">
        <v>0.706403245586495</v>
      </c>
      <c r="AY17" s="24" t="n">
        <v>0.360702202117205</v>
      </c>
      <c r="AZ17" s="24" t="n">
        <v>0.776614921504766</v>
      </c>
      <c r="BA17" s="24" t="n">
        <v>0.529636572622743</v>
      </c>
      <c r="BB17" s="24"/>
      <c r="BC17" s="24" t="n">
        <v>0.584389761613271</v>
      </c>
      <c r="BD17" s="24" t="n">
        <v>0.553682231455465</v>
      </c>
      <c r="BE17" s="24" t="n">
        <v>0.63959083172933</v>
      </c>
      <c r="BF17" s="24" t="n">
        <v>0.652865718346729</v>
      </c>
      <c r="BG17" s="24" t="n">
        <v>0.655904062033705</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323</v>
      </c>
      <c r="C9" s="19" t="n">
        <v>0.442668677847812</v>
      </c>
      <c r="D9" s="19" t="n">
        <v>0.43463161729407</v>
      </c>
      <c r="E9" s="19" t="n">
        <v>0.444594948494616</v>
      </c>
      <c r="F9" s="19"/>
      <c r="G9" s="19" t="n">
        <v>0.474413363823239</v>
      </c>
      <c r="H9" s="19" t="n">
        <v>0.427895708865406</v>
      </c>
      <c r="I9" s="19" t="n">
        <v>0.371879225890951</v>
      </c>
      <c r="J9" s="19" t="n">
        <v>0.523067595268227</v>
      </c>
      <c r="K9" s="19" t="n">
        <v>0.432183763006066</v>
      </c>
      <c r="L9" s="19" t="n">
        <v>0.441675329834053</v>
      </c>
      <c r="M9" s="19"/>
      <c r="N9" s="19" t="n">
        <v>0.49827441632781</v>
      </c>
      <c r="O9" s="19" t="n">
        <v>0.424311025699343</v>
      </c>
      <c r="P9" s="19" t="n">
        <v>0.423919948782194</v>
      </c>
      <c r="Q9" s="19" t="n">
        <v>0.420287443979495</v>
      </c>
      <c r="R9" s="19"/>
      <c r="S9" s="19" t="n">
        <v>0.474822152612703</v>
      </c>
      <c r="T9" s="19" t="n">
        <v>0.428038139047531</v>
      </c>
      <c r="U9" s="19" t="n">
        <v>0.463211026717833</v>
      </c>
      <c r="V9" s="19" t="n">
        <v>0.385161907347311</v>
      </c>
      <c r="W9" s="19" t="n">
        <v>0.357866995243308</v>
      </c>
      <c r="X9" s="19" t="n">
        <v>0.495242159754836</v>
      </c>
      <c r="Y9" s="19" t="n">
        <v>0.430454884986431</v>
      </c>
      <c r="Z9" s="19" t="n">
        <v>0.408706098354418</v>
      </c>
      <c r="AA9" s="19" t="n">
        <v>0.527054821645446</v>
      </c>
      <c r="AB9" s="19" t="n">
        <v>0.367518162277223</v>
      </c>
      <c r="AC9" s="19" t="n">
        <v>0.483933820208651</v>
      </c>
      <c r="AD9" s="19" t="n">
        <v>0.447102116227494</v>
      </c>
      <c r="AE9" s="19"/>
      <c r="AF9" s="19" t="n">
        <v>0.436281392963843</v>
      </c>
      <c r="AG9" s="19" t="n">
        <v>0.476534773708734</v>
      </c>
      <c r="AH9" s="19" t="n">
        <v>0.341609688763786</v>
      </c>
      <c r="AI9" s="19"/>
      <c r="AJ9" s="19" t="n">
        <v>0.41902391793831</v>
      </c>
      <c r="AK9" s="19" t="n">
        <v>0.476602070214515</v>
      </c>
      <c r="AL9" s="19" t="n">
        <v>0.430532291224591</v>
      </c>
      <c r="AM9" s="19" t="n">
        <v>0.228011333816788</v>
      </c>
      <c r="AN9" s="19" t="n">
        <v>0.336362456185345</v>
      </c>
      <c r="AO9" s="19"/>
      <c r="AP9" s="19" t="n">
        <v>0.387338201237271</v>
      </c>
      <c r="AQ9" s="19" t="n">
        <v>0.490913493783386</v>
      </c>
      <c r="AR9" s="19" t="n">
        <v>0.507430920539322</v>
      </c>
      <c r="AS9" s="19" t="n">
        <v>0.3973091728439</v>
      </c>
      <c r="AT9" s="19" t="n">
        <v>0.514652517088229</v>
      </c>
      <c r="AU9" s="19"/>
      <c r="AV9" s="19" t="n">
        <v>0.495356995552399</v>
      </c>
      <c r="AW9" s="19" t="n">
        <v>0.359928779311478</v>
      </c>
      <c r="AX9" s="19" t="n">
        <v>0.470265629578666</v>
      </c>
      <c r="AY9" s="19" t="n">
        <v>0.391027055577739</v>
      </c>
      <c r="AZ9" s="19" t="n">
        <v>0.519307992343321</v>
      </c>
      <c r="BA9" s="19" t="n">
        <v>0.465823884456568</v>
      </c>
      <c r="BB9" s="19"/>
      <c r="BC9" s="19" t="n">
        <v>0.396518755308904</v>
      </c>
      <c r="BD9" s="19" t="n">
        <v>0.498953674492223</v>
      </c>
      <c r="BE9" s="19" t="n">
        <v>0.449220875441494</v>
      </c>
      <c r="BF9" s="19" t="n">
        <v>0.512080936791469</v>
      </c>
      <c r="BG9" s="19" t="n">
        <v>0.382736614266098</v>
      </c>
    </row>
    <row r="10">
      <c r="B10" s="20" t="s">
        <v>324</v>
      </c>
      <c r="C10" s="19" t="n">
        <v>0.405558909271518</v>
      </c>
      <c r="D10" s="19" t="n">
        <v>0.396862904112266</v>
      </c>
      <c r="E10" s="19" t="n">
        <v>0.418977151638437</v>
      </c>
      <c r="F10" s="19"/>
      <c r="G10" s="19" t="n">
        <v>0.354787566103995</v>
      </c>
      <c r="H10" s="19" t="n">
        <v>0.426589925347985</v>
      </c>
      <c r="I10" s="19" t="n">
        <v>0.4625081790677</v>
      </c>
      <c r="J10" s="19" t="n">
        <v>0.329468864566529</v>
      </c>
      <c r="K10" s="19" t="n">
        <v>0.450878325397473</v>
      </c>
      <c r="L10" s="19" t="n">
        <v>0.396969253026487</v>
      </c>
      <c r="M10" s="19"/>
      <c r="N10" s="19" t="n">
        <v>0.369736315019967</v>
      </c>
      <c r="O10" s="19" t="n">
        <v>0.376835813763395</v>
      </c>
      <c r="P10" s="19" t="n">
        <v>0.409559527728403</v>
      </c>
      <c r="Q10" s="19" t="n">
        <v>0.467739083242911</v>
      </c>
      <c r="R10" s="19"/>
      <c r="S10" s="19" t="n">
        <v>0.369796142720395</v>
      </c>
      <c r="T10" s="19" t="n">
        <v>0.412419025344503</v>
      </c>
      <c r="U10" s="19" t="n">
        <v>0.368556483797023</v>
      </c>
      <c r="V10" s="19" t="n">
        <v>0.4903394596554</v>
      </c>
      <c r="W10" s="19" t="n">
        <v>0.551362971717052</v>
      </c>
      <c r="X10" s="19" t="n">
        <v>0.3253722634218</v>
      </c>
      <c r="Y10" s="19" t="n">
        <v>0.429344961099654</v>
      </c>
      <c r="Z10" s="19" t="n">
        <v>0.183650942506946</v>
      </c>
      <c r="AA10" s="19" t="n">
        <v>0.304842698692065</v>
      </c>
      <c r="AB10" s="19" t="n">
        <v>0.49923757501322</v>
      </c>
      <c r="AC10" s="19" t="n">
        <v>0.48500345729263</v>
      </c>
      <c r="AD10" s="19" t="n">
        <v>0.431714159141584</v>
      </c>
      <c r="AE10" s="19"/>
      <c r="AF10" s="19" t="n">
        <v>0.399104240930081</v>
      </c>
      <c r="AG10" s="19" t="n">
        <v>0.400020181952329</v>
      </c>
      <c r="AH10" s="19" t="n">
        <v>0.461294218404041</v>
      </c>
      <c r="AI10" s="19"/>
      <c r="AJ10" s="19" t="n">
        <v>0.426610659674948</v>
      </c>
      <c r="AK10" s="19" t="n">
        <v>0.38946478937426</v>
      </c>
      <c r="AL10" s="19" t="n">
        <v>0.44313280662396</v>
      </c>
      <c r="AM10" s="19" t="n">
        <v>0.641427708866442</v>
      </c>
      <c r="AN10" s="19" t="n">
        <v>0.46031129967559</v>
      </c>
      <c r="AO10" s="19"/>
      <c r="AP10" s="19" t="n">
        <v>0.462244076615751</v>
      </c>
      <c r="AQ10" s="19" t="n">
        <v>0.375136156770083</v>
      </c>
      <c r="AR10" s="19" t="n">
        <v>0.383850249029494</v>
      </c>
      <c r="AS10" s="19" t="n">
        <v>0.393952249274711</v>
      </c>
      <c r="AT10" s="19" t="n">
        <v>0.294023386160258</v>
      </c>
      <c r="AU10" s="19"/>
      <c r="AV10" s="19" t="n">
        <v>0.380337805296303</v>
      </c>
      <c r="AW10" s="19" t="n">
        <v>0.491584884682776</v>
      </c>
      <c r="AX10" s="19" t="n">
        <v>0.404460001750811</v>
      </c>
      <c r="AY10" s="19" t="n">
        <v>0.39495057928137</v>
      </c>
      <c r="AZ10" s="19" t="n">
        <v>0.300357680501579</v>
      </c>
      <c r="BA10" s="19" t="n">
        <v>0.413163191880826</v>
      </c>
      <c r="BB10" s="19"/>
      <c r="BC10" s="19" t="n">
        <v>0.443870035361136</v>
      </c>
      <c r="BD10" s="19" t="n">
        <v>0.363097931779041</v>
      </c>
      <c r="BE10" s="19" t="n">
        <v>0.41332153515364</v>
      </c>
      <c r="BF10" s="19" t="n">
        <v>0.337260162258451</v>
      </c>
      <c r="BG10" s="19" t="n">
        <v>0.476838256103056</v>
      </c>
    </row>
    <row r="11">
      <c r="B11" s="20" t="s">
        <v>325</v>
      </c>
      <c r="C11" s="19" t="n">
        <v>0.101044720772073</v>
      </c>
      <c r="D11" s="19" t="n">
        <v>0.116229289307474</v>
      </c>
      <c r="E11" s="19" t="n">
        <v>0.0867079846296812</v>
      </c>
      <c r="F11" s="19"/>
      <c r="G11" s="19" t="n">
        <v>0.0915772672347737</v>
      </c>
      <c r="H11" s="19" t="n">
        <v>0.123395526320325</v>
      </c>
      <c r="I11" s="19" t="n">
        <v>0.0980098714982514</v>
      </c>
      <c r="J11" s="19" t="n">
        <v>0.0802165297520523</v>
      </c>
      <c r="K11" s="19" t="n">
        <v>0.0970272803492365</v>
      </c>
      <c r="L11" s="19" t="n">
        <v>0.109187595931444</v>
      </c>
      <c r="M11" s="19"/>
      <c r="N11" s="19" t="n">
        <v>0.0780111125822124</v>
      </c>
      <c r="O11" s="19" t="n">
        <v>0.143746090853507</v>
      </c>
      <c r="P11" s="19" t="n">
        <v>0.116296759699069</v>
      </c>
      <c r="Q11" s="19" t="n">
        <v>0.0685266594135548</v>
      </c>
      <c r="R11" s="19"/>
      <c r="S11" s="19" t="n">
        <v>0.123423214035707</v>
      </c>
      <c r="T11" s="19" t="n">
        <v>0.0708268063538982</v>
      </c>
      <c r="U11" s="19" t="n">
        <v>0.0990968418945647</v>
      </c>
      <c r="V11" s="19" t="n">
        <v>0.100815321681849</v>
      </c>
      <c r="W11" s="19" t="n">
        <v>0.0678296730955994</v>
      </c>
      <c r="X11" s="19" t="n">
        <v>0.140781225448549</v>
      </c>
      <c r="Y11" s="19" t="n">
        <v>0.125492270119666</v>
      </c>
      <c r="Z11" s="19" t="n">
        <v>0.310737875988396</v>
      </c>
      <c r="AA11" s="19" t="n">
        <v>0.0842263907155182</v>
      </c>
      <c r="AB11" s="19" t="n">
        <v>0.0693030933656821</v>
      </c>
      <c r="AC11" s="19" t="n">
        <v>0.0310627224987188</v>
      </c>
      <c r="AD11" s="19" t="n">
        <v>0.0724542227229149</v>
      </c>
      <c r="AE11" s="19"/>
      <c r="AF11" s="19" t="n">
        <v>0.11415728983202</v>
      </c>
      <c r="AG11" s="19" t="n">
        <v>0.0850590377918167</v>
      </c>
      <c r="AH11" s="19" t="n">
        <v>0.12896768329469</v>
      </c>
      <c r="AI11" s="19"/>
      <c r="AJ11" s="19" t="n">
        <v>0.115835864304552</v>
      </c>
      <c r="AK11" s="19" t="n">
        <v>0.0830688964576414</v>
      </c>
      <c r="AL11" s="19" t="n">
        <v>0.0832345315248741</v>
      </c>
      <c r="AM11" s="19" t="n">
        <v>0.0686436107125862</v>
      </c>
      <c r="AN11" s="19" t="n">
        <v>0.139583941825803</v>
      </c>
      <c r="AO11" s="19"/>
      <c r="AP11" s="19" t="n">
        <v>0.110976048238837</v>
      </c>
      <c r="AQ11" s="19" t="n">
        <v>0.0910058813755817</v>
      </c>
      <c r="AR11" s="19" t="n">
        <v>0.0709935725963304</v>
      </c>
      <c r="AS11" s="19" t="n">
        <v>0.135716624326709</v>
      </c>
      <c r="AT11" s="19" t="n">
        <v>0.11225891739589</v>
      </c>
      <c r="AU11" s="19"/>
      <c r="AV11" s="19" t="n">
        <v>0.085815930330213</v>
      </c>
      <c r="AW11" s="19" t="n">
        <v>0.120340356360075</v>
      </c>
      <c r="AX11" s="19" t="n">
        <v>0.077654506483107</v>
      </c>
      <c r="AY11" s="19" t="n">
        <v>0.156579020361517</v>
      </c>
      <c r="AZ11" s="19" t="n">
        <v>0.087417737415587</v>
      </c>
      <c r="BA11" s="19" t="n">
        <v>0.0782109965173351</v>
      </c>
      <c r="BB11" s="19"/>
      <c r="BC11" s="19" t="n">
        <v>0.107199286221549</v>
      </c>
      <c r="BD11" s="19" t="n">
        <v>0.089697043866376</v>
      </c>
      <c r="BE11" s="19" t="n">
        <v>0.107411099066985</v>
      </c>
      <c r="BF11" s="19" t="n">
        <v>0.0541379747609257</v>
      </c>
      <c r="BG11" s="19" t="n">
        <v>0.067655585126612</v>
      </c>
    </row>
    <row r="12">
      <c r="B12" s="20" t="s">
        <v>326</v>
      </c>
      <c r="C12" s="19" t="n">
        <v>0.0249840720785405</v>
      </c>
      <c r="D12" s="19" t="n">
        <v>0.032458393889658</v>
      </c>
      <c r="E12" s="19" t="n">
        <v>0.0176489129746543</v>
      </c>
      <c r="F12" s="19"/>
      <c r="G12" s="19" t="n">
        <v>0.0448767371029964</v>
      </c>
      <c r="H12" s="19" t="n">
        <v>0.0113314408461337</v>
      </c>
      <c r="I12" s="19" t="n">
        <v>0.0213552195410356</v>
      </c>
      <c r="J12" s="19" t="n">
        <v>0.0403519823990615</v>
      </c>
      <c r="K12" s="19" t="n">
        <v>0.0102869362849889</v>
      </c>
      <c r="L12" s="19" t="n">
        <v>0.0256585636621008</v>
      </c>
      <c r="M12" s="19"/>
      <c r="N12" s="19" t="n">
        <v>0.0419152631142859</v>
      </c>
      <c r="O12" s="19" t="n">
        <v>0.0156420336363948</v>
      </c>
      <c r="P12" s="19" t="n">
        <v>0.0317813481425653</v>
      </c>
      <c r="Q12" s="19" t="n">
        <v>0.0105278839464746</v>
      </c>
      <c r="R12" s="19"/>
      <c r="S12" s="19" t="n">
        <v>0.0106807699216133</v>
      </c>
      <c r="T12" s="19" t="n">
        <v>0.0188624791225401</v>
      </c>
      <c r="U12" s="19" t="n">
        <v>0.0691356475905797</v>
      </c>
      <c r="V12" s="19" t="n">
        <v>0.0236833113154404</v>
      </c>
      <c r="W12" s="19" t="n">
        <v>0</v>
      </c>
      <c r="X12" s="19" t="n">
        <v>0.0386043513748149</v>
      </c>
      <c r="Y12" s="19" t="n">
        <v>0.0147078837942486</v>
      </c>
      <c r="Z12" s="19" t="n">
        <v>0.044707446197382</v>
      </c>
      <c r="AA12" s="19" t="n">
        <v>0.0423361403320545</v>
      </c>
      <c r="AB12" s="19" t="n">
        <v>0.0170199630637113</v>
      </c>
      <c r="AC12" s="19" t="n">
        <v>0</v>
      </c>
      <c r="AD12" s="19" t="n">
        <v>0</v>
      </c>
      <c r="AE12" s="19"/>
      <c r="AF12" s="19" t="n">
        <v>0.0302915801602601</v>
      </c>
      <c r="AG12" s="19" t="n">
        <v>0.0197788752689816</v>
      </c>
      <c r="AH12" s="19" t="n">
        <v>0.0138554062912102</v>
      </c>
      <c r="AI12" s="19"/>
      <c r="AJ12" s="19" t="n">
        <v>0.0264109719331259</v>
      </c>
      <c r="AK12" s="19" t="n">
        <v>0.0227789280890633</v>
      </c>
      <c r="AL12" s="19" t="n">
        <v>0.0431003706265749</v>
      </c>
      <c r="AM12" s="19" t="n">
        <v>0.0619173466041837</v>
      </c>
      <c r="AN12" s="19" t="n">
        <v>0.0200485379029058</v>
      </c>
      <c r="AO12" s="19"/>
      <c r="AP12" s="19" t="n">
        <v>0.0272610873222715</v>
      </c>
      <c r="AQ12" s="19" t="n">
        <v>0.0186877775584813</v>
      </c>
      <c r="AR12" s="19" t="n">
        <v>0.0164047584187884</v>
      </c>
      <c r="AS12" s="19" t="n">
        <v>0.0430321532027188</v>
      </c>
      <c r="AT12" s="19" t="n">
        <v>0</v>
      </c>
      <c r="AU12" s="19"/>
      <c r="AV12" s="19" t="n">
        <v>0.0124647111434468</v>
      </c>
      <c r="AW12" s="19" t="n">
        <v>0.0153837991107098</v>
      </c>
      <c r="AX12" s="19" t="n">
        <v>0.0476198621874153</v>
      </c>
      <c r="AY12" s="19" t="n">
        <v>0.0317844817852767</v>
      </c>
      <c r="AZ12" s="19" t="n">
        <v>0.0216132657183915</v>
      </c>
      <c r="BA12" s="19" t="n">
        <v>0</v>
      </c>
      <c r="BB12" s="19"/>
      <c r="BC12" s="19" t="n">
        <v>0.00818480369015634</v>
      </c>
      <c r="BD12" s="19" t="n">
        <v>0.0273371303439573</v>
      </c>
      <c r="BE12" s="19" t="n">
        <v>0.0166059900359822</v>
      </c>
      <c r="BF12" s="19" t="n">
        <v>0.0693667331244934</v>
      </c>
      <c r="BG12" s="19" t="n">
        <v>0</v>
      </c>
    </row>
    <row r="13">
      <c r="B13" s="20" t="s">
        <v>327</v>
      </c>
      <c r="C13" s="19" t="n">
        <v>0.00324424424684408</v>
      </c>
      <c r="D13" s="19" t="n">
        <v>0.00319310323353433</v>
      </c>
      <c r="E13" s="19" t="n">
        <v>0.00333281151527284</v>
      </c>
      <c r="F13" s="19"/>
      <c r="G13" s="19" t="n">
        <v>0.0117143173150495</v>
      </c>
      <c r="H13" s="19" t="n">
        <v>0</v>
      </c>
      <c r="I13" s="19" t="n">
        <v>0</v>
      </c>
      <c r="J13" s="19" t="n">
        <v>0</v>
      </c>
      <c r="K13" s="19" t="n">
        <v>0</v>
      </c>
      <c r="L13" s="19" t="n">
        <v>0.0075714926511792</v>
      </c>
      <c r="M13" s="19"/>
      <c r="N13" s="19" t="n">
        <v>0.00623699988966921</v>
      </c>
      <c r="O13" s="19" t="n">
        <v>0.00634397950610087</v>
      </c>
      <c r="P13" s="19" t="n">
        <v>0</v>
      </c>
      <c r="Q13" s="19" t="n">
        <v>0</v>
      </c>
      <c r="R13" s="19"/>
      <c r="S13" s="19" t="n">
        <v>0</v>
      </c>
      <c r="T13" s="19" t="n">
        <v>0</v>
      </c>
      <c r="U13" s="19" t="n">
        <v>0</v>
      </c>
      <c r="V13" s="19" t="n">
        <v>0</v>
      </c>
      <c r="W13" s="19" t="n">
        <v>0.0229403599440406</v>
      </c>
      <c r="X13" s="19" t="n">
        <v>0</v>
      </c>
      <c r="Y13" s="19" t="n">
        <v>0</v>
      </c>
      <c r="Z13" s="19" t="n">
        <v>0</v>
      </c>
      <c r="AA13" s="19" t="n">
        <v>0</v>
      </c>
      <c r="AB13" s="19" t="n">
        <v>0.0160168809689565</v>
      </c>
      <c r="AC13" s="19" t="n">
        <v>0</v>
      </c>
      <c r="AD13" s="19" t="n">
        <v>0</v>
      </c>
      <c r="AE13" s="19"/>
      <c r="AF13" s="19" t="n">
        <v>0.00471153336802165</v>
      </c>
      <c r="AG13" s="19" t="n">
        <v>0</v>
      </c>
      <c r="AH13" s="19" t="n">
        <v>0</v>
      </c>
      <c r="AI13" s="19"/>
      <c r="AJ13" s="19" t="n">
        <v>0.00440201370557392</v>
      </c>
      <c r="AK13" s="19" t="n">
        <v>0.00585705687537117</v>
      </c>
      <c r="AL13" s="19" t="n">
        <v>0</v>
      </c>
      <c r="AM13" s="19" t="n">
        <v>0</v>
      </c>
      <c r="AN13" s="19" t="n">
        <v>0</v>
      </c>
      <c r="AO13" s="19"/>
      <c r="AP13" s="19" t="n">
        <v>0</v>
      </c>
      <c r="AQ13" s="19" t="n">
        <v>0.00496297975309692</v>
      </c>
      <c r="AR13" s="19" t="n">
        <v>0</v>
      </c>
      <c r="AS13" s="19" t="n">
        <v>0</v>
      </c>
      <c r="AT13" s="19" t="n">
        <v>0.0273549150187882</v>
      </c>
      <c r="AU13" s="19"/>
      <c r="AV13" s="19" t="n">
        <v>0</v>
      </c>
      <c r="AW13" s="19" t="n">
        <v>0</v>
      </c>
      <c r="AX13" s="19" t="n">
        <v>0</v>
      </c>
      <c r="AY13" s="19" t="n">
        <v>0.0094287150522177</v>
      </c>
      <c r="AZ13" s="19" t="n">
        <v>0.0180920710977461</v>
      </c>
      <c r="BA13" s="19" t="n">
        <v>0</v>
      </c>
      <c r="BB13" s="19"/>
      <c r="BC13" s="19" t="n">
        <v>0</v>
      </c>
      <c r="BD13" s="19" t="n">
        <v>0</v>
      </c>
      <c r="BE13" s="19" t="n">
        <v>0.00628862914069564</v>
      </c>
      <c r="BF13" s="19" t="n">
        <v>0</v>
      </c>
      <c r="BG13" s="19" t="n">
        <v>0.0727695445042339</v>
      </c>
    </row>
    <row r="14">
      <c r="B14" s="20" t="s">
        <v>815</v>
      </c>
      <c r="C14" s="19" t="n">
        <v>0.0224993757832123</v>
      </c>
      <c r="D14" s="19" t="n">
        <v>0.0166246921629978</v>
      </c>
      <c r="E14" s="19" t="n">
        <v>0.0287381907473379</v>
      </c>
      <c r="F14" s="19"/>
      <c r="G14" s="19" t="n">
        <v>0.0226307484199466</v>
      </c>
      <c r="H14" s="19" t="n">
        <v>0.0107873986201501</v>
      </c>
      <c r="I14" s="19" t="n">
        <v>0.046247504002062</v>
      </c>
      <c r="J14" s="19" t="n">
        <v>0.0268950280141306</v>
      </c>
      <c r="K14" s="19" t="n">
        <v>0.00962369496223626</v>
      </c>
      <c r="L14" s="19" t="n">
        <v>0.018937764894736</v>
      </c>
      <c r="M14" s="19"/>
      <c r="N14" s="19" t="n">
        <v>0.00582589306605616</v>
      </c>
      <c r="O14" s="19" t="n">
        <v>0.0331210565412588</v>
      </c>
      <c r="P14" s="19" t="n">
        <v>0.0184424156477687</v>
      </c>
      <c r="Q14" s="19" t="n">
        <v>0.0329189294175643</v>
      </c>
      <c r="R14" s="19"/>
      <c r="S14" s="19" t="n">
        <v>0.0212777207095825</v>
      </c>
      <c r="T14" s="19" t="n">
        <v>0.0698535501315271</v>
      </c>
      <c r="U14" s="19" t="n">
        <v>0</v>
      </c>
      <c r="V14" s="19" t="n">
        <v>0</v>
      </c>
      <c r="W14" s="19" t="n">
        <v>0</v>
      </c>
      <c r="X14" s="19" t="n">
        <v>0</v>
      </c>
      <c r="Y14" s="19" t="n">
        <v>0</v>
      </c>
      <c r="Z14" s="19" t="n">
        <v>0.0521976369528587</v>
      </c>
      <c r="AA14" s="19" t="n">
        <v>0.0415399486149161</v>
      </c>
      <c r="AB14" s="19" t="n">
        <v>0.0309043253112068</v>
      </c>
      <c r="AC14" s="19" t="n">
        <v>0</v>
      </c>
      <c r="AD14" s="19" t="n">
        <v>0.0487295019080073</v>
      </c>
      <c r="AE14" s="19"/>
      <c r="AF14" s="19" t="n">
        <v>0.0154539627457746</v>
      </c>
      <c r="AG14" s="19" t="n">
        <v>0.0186071312781388</v>
      </c>
      <c r="AH14" s="19" t="n">
        <v>0.0542730032462733</v>
      </c>
      <c r="AI14" s="19"/>
      <c r="AJ14" s="19" t="n">
        <v>0.00771657244348974</v>
      </c>
      <c r="AK14" s="19" t="n">
        <v>0.022228258989149</v>
      </c>
      <c r="AL14" s="19" t="n">
        <v>0</v>
      </c>
      <c r="AM14" s="19" t="n">
        <v>0</v>
      </c>
      <c r="AN14" s="19" t="n">
        <v>0.0436937644103559</v>
      </c>
      <c r="AO14" s="19"/>
      <c r="AP14" s="19" t="n">
        <v>0.0121805865858696</v>
      </c>
      <c r="AQ14" s="19" t="n">
        <v>0.0192937107593719</v>
      </c>
      <c r="AR14" s="19" t="n">
        <v>0.0213204994160653</v>
      </c>
      <c r="AS14" s="19" t="n">
        <v>0.0299898003519602</v>
      </c>
      <c r="AT14" s="19" t="n">
        <v>0.0517102643368342</v>
      </c>
      <c r="AU14" s="19"/>
      <c r="AV14" s="19" t="n">
        <v>0.026024557677639</v>
      </c>
      <c r="AW14" s="19" t="n">
        <v>0.012762180534961</v>
      </c>
      <c r="AX14" s="19" t="n">
        <v>0</v>
      </c>
      <c r="AY14" s="19" t="n">
        <v>0.0162301479418794</v>
      </c>
      <c r="AZ14" s="19" t="n">
        <v>0.0532112529233751</v>
      </c>
      <c r="BA14" s="19" t="n">
        <v>0.0428019271452709</v>
      </c>
      <c r="BB14" s="19"/>
      <c r="BC14" s="19" t="n">
        <v>0.0442271194182539</v>
      </c>
      <c r="BD14" s="19" t="n">
        <v>0.0209142195184024</v>
      </c>
      <c r="BE14" s="19" t="n">
        <v>0.00715187116120395</v>
      </c>
      <c r="BF14" s="19" t="n">
        <v>0.0271541930646613</v>
      </c>
      <c r="BG14" s="19" t="n">
        <v>0</v>
      </c>
    </row>
    <row r="15">
      <c r="B15" s="20" t="s">
        <v>328</v>
      </c>
      <c r="C15" s="23" t="n">
        <v>0.84822758711933</v>
      </c>
      <c r="D15" s="23" t="n">
        <v>0.831494521406336</v>
      </c>
      <c r="E15" s="23" t="n">
        <v>0.863572100133054</v>
      </c>
      <c r="F15" s="23"/>
      <c r="G15" s="23" t="n">
        <v>0.829200929927234</v>
      </c>
      <c r="H15" s="23" t="n">
        <v>0.854485634213391</v>
      </c>
      <c r="I15" s="23" t="n">
        <v>0.834387404958651</v>
      </c>
      <c r="J15" s="23" t="n">
        <v>0.852536459834756</v>
      </c>
      <c r="K15" s="23" t="n">
        <v>0.883062088403538</v>
      </c>
      <c r="L15" s="23" t="n">
        <v>0.83864458286054</v>
      </c>
      <c r="M15" s="23"/>
      <c r="N15" s="23" t="n">
        <v>0.868010731347776</v>
      </c>
      <c r="O15" s="23" t="n">
        <v>0.801146839462738</v>
      </c>
      <c r="P15" s="23" t="n">
        <v>0.833479476510597</v>
      </c>
      <c r="Q15" s="23" t="n">
        <v>0.888026527222406</v>
      </c>
      <c r="R15" s="23"/>
      <c r="S15" s="23" t="n">
        <v>0.844618295333097</v>
      </c>
      <c r="T15" s="23" t="n">
        <v>0.840457164392035</v>
      </c>
      <c r="U15" s="23" t="n">
        <v>0.831767510514856</v>
      </c>
      <c r="V15" s="23" t="n">
        <v>0.875501367002711</v>
      </c>
      <c r="W15" s="23" t="n">
        <v>0.90922996696036</v>
      </c>
      <c r="X15" s="23" t="n">
        <v>0.820614423176636</v>
      </c>
      <c r="Y15" s="23" t="n">
        <v>0.859799846086085</v>
      </c>
      <c r="Z15" s="23" t="n">
        <v>0.592357040861363</v>
      </c>
      <c r="AA15" s="23" t="n">
        <v>0.831897520337511</v>
      </c>
      <c r="AB15" s="23" t="n">
        <v>0.866755737290443</v>
      </c>
      <c r="AC15" s="23" t="n">
        <v>0.968937277501281</v>
      </c>
      <c r="AD15" s="23" t="n">
        <v>0.878816275369078</v>
      </c>
      <c r="AE15" s="23"/>
      <c r="AF15" s="23" t="n">
        <v>0.835385633893924</v>
      </c>
      <c r="AG15" s="23" t="n">
        <v>0.876554955661063</v>
      </c>
      <c r="AH15" s="23" t="n">
        <v>0.802903907167827</v>
      </c>
      <c r="AI15" s="23"/>
      <c r="AJ15" s="23" t="n">
        <v>0.845634577613258</v>
      </c>
      <c r="AK15" s="23" t="n">
        <v>0.866066859588775</v>
      </c>
      <c r="AL15" s="23" t="n">
        <v>0.873665097848551</v>
      </c>
      <c r="AM15" s="23" t="n">
        <v>0.86943904268323</v>
      </c>
      <c r="AN15" s="23" t="n">
        <v>0.796673755860935</v>
      </c>
      <c r="AO15" s="23"/>
      <c r="AP15" s="23" t="n">
        <v>0.849582277853022</v>
      </c>
      <c r="AQ15" s="23" t="n">
        <v>0.866049650553468</v>
      </c>
      <c r="AR15" s="23" t="n">
        <v>0.891281169568816</v>
      </c>
      <c r="AS15" s="23" t="n">
        <v>0.791261422118612</v>
      </c>
      <c r="AT15" s="23" t="n">
        <v>0.808675903248487</v>
      </c>
      <c r="AU15" s="23"/>
      <c r="AV15" s="23" t="n">
        <v>0.875694800848701</v>
      </c>
      <c r="AW15" s="23" t="n">
        <v>0.851513663994254</v>
      </c>
      <c r="AX15" s="23" t="n">
        <v>0.874725631329478</v>
      </c>
      <c r="AY15" s="23" t="n">
        <v>0.78597763485911</v>
      </c>
      <c r="AZ15" s="23" t="n">
        <v>0.8196656728449</v>
      </c>
      <c r="BA15" s="23" t="n">
        <v>0.878987076337394</v>
      </c>
      <c r="BB15" s="23"/>
      <c r="BC15" s="23" t="n">
        <v>0.84038879067004</v>
      </c>
      <c r="BD15" s="23" t="n">
        <v>0.862051606271264</v>
      </c>
      <c r="BE15" s="23" t="n">
        <v>0.862542410595134</v>
      </c>
      <c r="BF15" s="23" t="n">
        <v>0.84934109904992</v>
      </c>
      <c r="BG15" s="23" t="n">
        <v>0.859574870369154</v>
      </c>
    </row>
    <row r="16">
      <c r="B16" s="20" t="s">
        <v>329</v>
      </c>
      <c r="C16" s="23" t="n">
        <v>0.0282283163253846</v>
      </c>
      <c r="D16" s="23" t="n">
        <v>0.0356514971231923</v>
      </c>
      <c r="E16" s="23" t="n">
        <v>0.0209817244899271</v>
      </c>
      <c r="F16" s="23"/>
      <c r="G16" s="23" t="n">
        <v>0.0565910544180459</v>
      </c>
      <c r="H16" s="23" t="n">
        <v>0.0113314408461337</v>
      </c>
      <c r="I16" s="23" t="n">
        <v>0.0213552195410356</v>
      </c>
      <c r="J16" s="23" t="n">
        <v>0.0403519823990615</v>
      </c>
      <c r="K16" s="23" t="n">
        <v>0.0102869362849889</v>
      </c>
      <c r="L16" s="23" t="n">
        <v>0.03323005631328</v>
      </c>
      <c r="M16" s="23"/>
      <c r="N16" s="23" t="n">
        <v>0.0481522630039551</v>
      </c>
      <c r="O16" s="23" t="n">
        <v>0.0219860131424956</v>
      </c>
      <c r="P16" s="23" t="n">
        <v>0.0317813481425653</v>
      </c>
      <c r="Q16" s="23" t="n">
        <v>0.0105278839464746</v>
      </c>
      <c r="R16" s="23"/>
      <c r="S16" s="23" t="n">
        <v>0.0106807699216133</v>
      </c>
      <c r="T16" s="23" t="n">
        <v>0.0188624791225401</v>
      </c>
      <c r="U16" s="23" t="n">
        <v>0.0691356475905797</v>
      </c>
      <c r="V16" s="23" t="n">
        <v>0.0236833113154404</v>
      </c>
      <c r="W16" s="23" t="n">
        <v>0.0229403599440406</v>
      </c>
      <c r="X16" s="23" t="n">
        <v>0.0386043513748149</v>
      </c>
      <c r="Y16" s="23" t="n">
        <v>0.0147078837942486</v>
      </c>
      <c r="Z16" s="23" t="n">
        <v>0.044707446197382</v>
      </c>
      <c r="AA16" s="23" t="n">
        <v>0.0423361403320545</v>
      </c>
      <c r="AB16" s="23" t="n">
        <v>0.0330368440326678</v>
      </c>
      <c r="AC16" s="23" t="n">
        <v>0</v>
      </c>
      <c r="AD16" s="23" t="n">
        <v>0</v>
      </c>
      <c r="AE16" s="23"/>
      <c r="AF16" s="23" t="n">
        <v>0.0350031135282817</v>
      </c>
      <c r="AG16" s="23" t="n">
        <v>0.0197788752689816</v>
      </c>
      <c r="AH16" s="23" t="n">
        <v>0.0138554062912102</v>
      </c>
      <c r="AI16" s="23"/>
      <c r="AJ16" s="23" t="n">
        <v>0.0308129856386998</v>
      </c>
      <c r="AK16" s="23" t="n">
        <v>0.0286359849644345</v>
      </c>
      <c r="AL16" s="23" t="n">
        <v>0.0431003706265749</v>
      </c>
      <c r="AM16" s="23" t="n">
        <v>0.0619173466041837</v>
      </c>
      <c r="AN16" s="23" t="n">
        <v>0.0200485379029058</v>
      </c>
      <c r="AO16" s="23"/>
      <c r="AP16" s="23" t="n">
        <v>0.0272610873222715</v>
      </c>
      <c r="AQ16" s="23" t="n">
        <v>0.0236507573115782</v>
      </c>
      <c r="AR16" s="23" t="n">
        <v>0.0164047584187884</v>
      </c>
      <c r="AS16" s="23" t="n">
        <v>0.0430321532027188</v>
      </c>
      <c r="AT16" s="23" t="n">
        <v>0.0273549150187882</v>
      </c>
      <c r="AU16" s="23"/>
      <c r="AV16" s="23" t="n">
        <v>0.0124647111434468</v>
      </c>
      <c r="AW16" s="23" t="n">
        <v>0.0153837991107098</v>
      </c>
      <c r="AX16" s="23" t="n">
        <v>0.0476198621874153</v>
      </c>
      <c r="AY16" s="23" t="n">
        <v>0.0412131968374944</v>
      </c>
      <c r="AZ16" s="23" t="n">
        <v>0.0397053368161376</v>
      </c>
      <c r="BA16" s="23" t="n">
        <v>0</v>
      </c>
      <c r="BB16" s="23"/>
      <c r="BC16" s="23" t="n">
        <v>0.00818480369015634</v>
      </c>
      <c r="BD16" s="23" t="n">
        <v>0.0273371303439573</v>
      </c>
      <c r="BE16" s="23" t="n">
        <v>0.0228946191766779</v>
      </c>
      <c r="BF16" s="23" t="n">
        <v>0.0693667331244934</v>
      </c>
      <c r="BG16" s="23" t="n">
        <v>0.0727695445042339</v>
      </c>
    </row>
    <row r="17">
      <c r="B17" s="20" t="s">
        <v>141</v>
      </c>
      <c r="C17" s="24" t="n">
        <v>0.819999270793945</v>
      </c>
      <c r="D17" s="24" t="n">
        <v>0.795843024283144</v>
      </c>
      <c r="E17" s="24" t="n">
        <v>0.842590375643127</v>
      </c>
      <c r="F17" s="24"/>
      <c r="G17" s="24" t="n">
        <v>0.772609875509188</v>
      </c>
      <c r="H17" s="24" t="n">
        <v>0.843154193367258</v>
      </c>
      <c r="I17" s="24" t="n">
        <v>0.813032185417615</v>
      </c>
      <c r="J17" s="24" t="n">
        <v>0.812184477435694</v>
      </c>
      <c r="K17" s="24" t="n">
        <v>0.872775152118549</v>
      </c>
      <c r="L17" s="24" t="n">
        <v>0.80541452654726</v>
      </c>
      <c r="M17" s="24"/>
      <c r="N17" s="24" t="n">
        <v>0.819858468343821</v>
      </c>
      <c r="O17" s="24" t="n">
        <v>0.779160826320243</v>
      </c>
      <c r="P17" s="24" t="n">
        <v>0.801698128368032</v>
      </c>
      <c r="Q17" s="24" t="n">
        <v>0.877498643275932</v>
      </c>
      <c r="R17" s="24"/>
      <c r="S17" s="24" t="n">
        <v>0.833937525411484</v>
      </c>
      <c r="T17" s="24" t="n">
        <v>0.821594685269495</v>
      </c>
      <c r="U17" s="24" t="n">
        <v>0.762631862924276</v>
      </c>
      <c r="V17" s="24" t="n">
        <v>0.85181805568727</v>
      </c>
      <c r="W17" s="24" t="n">
        <v>0.886289607016319</v>
      </c>
      <c r="X17" s="24" t="n">
        <v>0.782010071801821</v>
      </c>
      <c r="Y17" s="24" t="n">
        <v>0.845091962291836</v>
      </c>
      <c r="Z17" s="24" t="n">
        <v>0.547649594663981</v>
      </c>
      <c r="AA17" s="24" t="n">
        <v>0.789561380005457</v>
      </c>
      <c r="AB17" s="24" t="n">
        <v>0.833718893257775</v>
      </c>
      <c r="AC17" s="24" t="n">
        <v>0.968937277501281</v>
      </c>
      <c r="AD17" s="24" t="n">
        <v>0.878816275369078</v>
      </c>
      <c r="AE17" s="24"/>
      <c r="AF17" s="24" t="n">
        <v>0.800382520365642</v>
      </c>
      <c r="AG17" s="24" t="n">
        <v>0.856776080392081</v>
      </c>
      <c r="AH17" s="24" t="n">
        <v>0.789048500876617</v>
      </c>
      <c r="AI17" s="24"/>
      <c r="AJ17" s="24" t="n">
        <v>0.814821591974558</v>
      </c>
      <c r="AK17" s="24" t="n">
        <v>0.837430874624341</v>
      </c>
      <c r="AL17" s="24" t="n">
        <v>0.830564727221976</v>
      </c>
      <c r="AM17" s="24" t="n">
        <v>0.807521696079046</v>
      </c>
      <c r="AN17" s="24" t="n">
        <v>0.776625217958029</v>
      </c>
      <c r="AO17" s="24"/>
      <c r="AP17" s="24" t="n">
        <v>0.82232119053075</v>
      </c>
      <c r="AQ17" s="24" t="n">
        <v>0.84239889324189</v>
      </c>
      <c r="AR17" s="24" t="n">
        <v>0.874876411150027</v>
      </c>
      <c r="AS17" s="24" t="n">
        <v>0.748229268915893</v>
      </c>
      <c r="AT17" s="24" t="n">
        <v>0.781320988229699</v>
      </c>
      <c r="AU17" s="24"/>
      <c r="AV17" s="24" t="n">
        <v>0.863230089705254</v>
      </c>
      <c r="AW17" s="24" t="n">
        <v>0.836129864883544</v>
      </c>
      <c r="AX17" s="24" t="n">
        <v>0.827105769142062</v>
      </c>
      <c r="AY17" s="24" t="n">
        <v>0.744764438021615</v>
      </c>
      <c r="AZ17" s="24" t="n">
        <v>0.779960336028763</v>
      </c>
      <c r="BA17" s="24" t="n">
        <v>0.878987076337394</v>
      </c>
      <c r="BB17" s="24"/>
      <c r="BC17" s="24" t="n">
        <v>0.832203986979884</v>
      </c>
      <c r="BD17" s="24" t="n">
        <v>0.834714475927307</v>
      </c>
      <c r="BE17" s="24" t="n">
        <v>0.839647791418456</v>
      </c>
      <c r="BF17" s="24" t="n">
        <v>0.779974365925426</v>
      </c>
      <c r="BG17" s="24" t="n">
        <v>0.78680532586492</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s>
  <sheetData>
    <row r="2" ht="40" customHeight="1">
      <c r="D2" s="16" t="s">
        <v>823</v>
      </c>
    </row>
    <row r="6" ht="50" customHeight="1">
      <c r="B6" s="22" t="s">
        <v>15</v>
      </c>
      <c r="C6" s="22" t="s">
        <v>821</v>
      </c>
      <c r="D6" s="22" t="s">
        <v>822</v>
      </c>
    </row>
    <row r="7">
      <c r="B7" s="20" t="s">
        <v>802</v>
      </c>
      <c r="C7" s="19" t="n">
        <v>0.0335596994070303</v>
      </c>
      <c r="D7" s="19" t="n">
        <v>0.0216121653462033</v>
      </c>
    </row>
    <row r="8">
      <c r="B8" s="20" t="s">
        <v>598</v>
      </c>
      <c r="C8" s="19" t="n">
        <v>0.0559298811265383</v>
      </c>
      <c r="D8" s="19" t="n">
        <v>0.0303060874109665</v>
      </c>
    </row>
    <row r="9">
      <c r="B9" s="20" t="s">
        <v>692</v>
      </c>
      <c r="C9" s="19" t="n">
        <v>0.0831778310064158</v>
      </c>
      <c r="D9" s="19" t="n">
        <v>0.0626044250246058</v>
      </c>
    </row>
    <row r="10">
      <c r="B10" s="20" t="s">
        <v>691</v>
      </c>
      <c r="C10" s="19" t="n">
        <v>0.21822956385576</v>
      </c>
      <c r="D10" s="19" t="n">
        <v>0.222389425154744</v>
      </c>
    </row>
    <row r="11">
      <c r="B11" s="20" t="s">
        <v>690</v>
      </c>
      <c r="C11" s="19" t="n">
        <v>0.275017725554062</v>
      </c>
      <c r="D11" s="19" t="n">
        <v>0.289396104400012</v>
      </c>
    </row>
    <row r="12">
      <c r="B12" s="20" t="s">
        <v>689</v>
      </c>
      <c r="C12" s="19" t="n">
        <v>0.166087390413687</v>
      </c>
      <c r="D12" s="19" t="n">
        <v>0.166442764551622</v>
      </c>
    </row>
    <row r="13">
      <c r="B13" s="20" t="s">
        <v>803</v>
      </c>
      <c r="C13" s="19" t="n">
        <v>0.108536832236351</v>
      </c>
      <c r="D13" s="19" t="n">
        <v>0.151729476465808</v>
      </c>
    </row>
    <row r="14">
      <c r="B14" s="20" t="s">
        <v>100</v>
      </c>
      <c r="C14" s="19" t="n">
        <v>0.0594610764001558</v>
      </c>
      <c r="D14" s="19" t="n">
        <v>0.0555195516460384</v>
      </c>
    </row>
    <row r="15">
      <c r="B15" s="18" t="s">
        <v>724</v>
      </c>
      <c r="C15" s="18"/>
      <c r="D15" s="18"/>
    </row>
    <row r="16">
      <c r="B16" t="s">
        <v>80</v>
      </c>
    </row>
    <row r="17">
      <c r="B17" t="s">
        <v>81</v>
      </c>
    </row>
    <row r="21">
      <c r="B21" s="9" t="str">
        <f>=HYPERLINK("#'Contents'!A1", "Return to Contents")</f>
      </c>
    </row>
  </sheetData>
  <mergeCells count="1">
    <mergeCell ref="D2:E2"/>
  </mergeCells>
  <pageMargins left="0.7" right="0.7" top="0.75" bottom="0.75" header="0.3" footer="0.3"/>
  <pageSetup paperSize="9" orientation="portrait" horizontalDpi="300" verticalDpi="300" r:id="rId2"/>
  <drawing r:id="rId1"/>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802</v>
      </c>
      <c r="C9" s="19" t="n">
        <v>0.0335596994070303</v>
      </c>
      <c r="D9" s="19" t="n">
        <v>0.0307670448201692</v>
      </c>
      <c r="E9" s="19" t="n">
        <v>0.033343961090575</v>
      </c>
      <c r="F9" s="19"/>
      <c r="G9" s="19" t="n">
        <v>0.019150695892673</v>
      </c>
      <c r="H9" s="19" t="n">
        <v>0.0361767095866736</v>
      </c>
      <c r="I9" s="19" t="n">
        <v>0.0570876578278674</v>
      </c>
      <c r="J9" s="19" t="n">
        <v>0.0495773905374233</v>
      </c>
      <c r="K9" s="19" t="n">
        <v>0.0193261734819936</v>
      </c>
      <c r="L9" s="19" t="n">
        <v>0.0208236566375339</v>
      </c>
      <c r="M9" s="19"/>
      <c r="N9" s="19" t="n">
        <v>0.0410706519000071</v>
      </c>
      <c r="O9" s="19" t="n">
        <v>0.025558645112809</v>
      </c>
      <c r="P9" s="19" t="n">
        <v>0.0319036327459507</v>
      </c>
      <c r="Q9" s="19" t="n">
        <v>0.0352414423790984</v>
      </c>
      <c r="R9" s="19"/>
      <c r="S9" s="19" t="n">
        <v>0.0417493107428648</v>
      </c>
      <c r="T9" s="19" t="n">
        <v>0.0507998326596141</v>
      </c>
      <c r="U9" s="19" t="n">
        <v>0.0371230638923154</v>
      </c>
      <c r="V9" s="19" t="n">
        <v>0.0190610831519008</v>
      </c>
      <c r="W9" s="19" t="n">
        <v>0.0224683150773655</v>
      </c>
      <c r="X9" s="19" t="n">
        <v>0.01708046849446</v>
      </c>
      <c r="Y9" s="19" t="n">
        <v>0.051135581310496</v>
      </c>
      <c r="Z9" s="19" t="n">
        <v>0.0384527239507091</v>
      </c>
      <c r="AA9" s="19" t="n">
        <v>0.0155371718534045</v>
      </c>
      <c r="AB9" s="19" t="n">
        <v>0.0296911411321708</v>
      </c>
      <c r="AC9" s="19" t="n">
        <v>0.037761512153372</v>
      </c>
      <c r="AD9" s="19" t="n">
        <v>0.0569773891953632</v>
      </c>
      <c r="AE9" s="19"/>
      <c r="AF9" s="19" t="n">
        <v>0.0258797361264332</v>
      </c>
      <c r="AG9" s="19" t="n">
        <v>0.0484322599635367</v>
      </c>
      <c r="AH9" s="19" t="n">
        <v>0.010489067043271</v>
      </c>
      <c r="AI9" s="19"/>
      <c r="AJ9" s="19" t="n">
        <v>0.0287035065962625</v>
      </c>
      <c r="AK9" s="19" t="n">
        <v>0.0469443223663268</v>
      </c>
      <c r="AL9" s="19" t="n">
        <v>0</v>
      </c>
      <c r="AM9" s="19" t="n">
        <v>0.0729275077496332</v>
      </c>
      <c r="AN9" s="19" t="n">
        <v>0.0458946533644195</v>
      </c>
      <c r="AO9" s="19"/>
      <c r="AP9" s="19" t="n">
        <v>0.0198756722482759</v>
      </c>
      <c r="AQ9" s="19" t="n">
        <v>0.0463083312272511</v>
      </c>
      <c r="AR9" s="19" t="n">
        <v>0.0197869107616714</v>
      </c>
      <c r="AS9" s="19" t="n">
        <v>0.034629313349447</v>
      </c>
      <c r="AT9" s="19" t="n">
        <v>0.0481370570953697</v>
      </c>
      <c r="AU9" s="19"/>
      <c r="AV9" s="19" t="n">
        <v>0.0343114275241427</v>
      </c>
      <c r="AW9" s="19" t="n">
        <v>0.0355071103111777</v>
      </c>
      <c r="AX9" s="19" t="n">
        <v>0.059024910889226</v>
      </c>
      <c r="AY9" s="19" t="n">
        <v>0.0271781728803621</v>
      </c>
      <c r="AZ9" s="19" t="n">
        <v>0.0318370230288609</v>
      </c>
      <c r="BA9" s="19" t="n">
        <v>0</v>
      </c>
      <c r="BB9" s="19"/>
      <c r="BC9" s="19" t="n">
        <v>0.00606020566086456</v>
      </c>
      <c r="BD9" s="19" t="n">
        <v>0.0466629695535942</v>
      </c>
      <c r="BE9" s="19" t="n">
        <v>0.0353713096234907</v>
      </c>
      <c r="BF9" s="19" t="n">
        <v>0.0369877685696842</v>
      </c>
      <c r="BG9" s="19" t="n">
        <v>0.0810967553373147</v>
      </c>
    </row>
    <row r="10">
      <c r="B10" s="20" t="s">
        <v>598</v>
      </c>
      <c r="C10" s="19" t="n">
        <v>0.0559298811265383</v>
      </c>
      <c r="D10" s="19" t="n">
        <v>0.0663152317409759</v>
      </c>
      <c r="E10" s="19" t="n">
        <v>0.0459763007689472</v>
      </c>
      <c r="F10" s="19"/>
      <c r="G10" s="19" t="n">
        <v>0.069030088035113</v>
      </c>
      <c r="H10" s="19" t="n">
        <v>0.029727615329663</v>
      </c>
      <c r="I10" s="19" t="n">
        <v>0.0463825495705631</v>
      </c>
      <c r="J10" s="19" t="n">
        <v>0.0823912302907074</v>
      </c>
      <c r="K10" s="19" t="n">
        <v>0.0582222169573139</v>
      </c>
      <c r="L10" s="19" t="n">
        <v>0.0559858584141832</v>
      </c>
      <c r="M10" s="19"/>
      <c r="N10" s="19" t="n">
        <v>0.0637802687464812</v>
      </c>
      <c r="O10" s="19" t="n">
        <v>0.0587874639085451</v>
      </c>
      <c r="P10" s="19" t="n">
        <v>0.0396233222235964</v>
      </c>
      <c r="Q10" s="19" t="n">
        <v>0.0597702430122144</v>
      </c>
      <c r="R10" s="19"/>
      <c r="S10" s="19" t="n">
        <v>0.0127985506258913</v>
      </c>
      <c r="T10" s="19" t="n">
        <v>0.0786984038170919</v>
      </c>
      <c r="U10" s="19" t="n">
        <v>0.0707074411192877</v>
      </c>
      <c r="V10" s="19" t="n">
        <v>0.07211158144991</v>
      </c>
      <c r="W10" s="19" t="n">
        <v>0.128003625053124</v>
      </c>
      <c r="X10" s="19" t="n">
        <v>0.0584794839317191</v>
      </c>
      <c r="Y10" s="19" t="n">
        <v>0</v>
      </c>
      <c r="Z10" s="19" t="n">
        <v>0</v>
      </c>
      <c r="AA10" s="19" t="n">
        <v>0.0875390461501757</v>
      </c>
      <c r="AB10" s="19" t="n">
        <v>0.0443736929035767</v>
      </c>
      <c r="AC10" s="19" t="n">
        <v>0.0540704912030469</v>
      </c>
      <c r="AD10" s="19" t="n">
        <v>0</v>
      </c>
      <c r="AE10" s="19"/>
      <c r="AF10" s="19" t="n">
        <v>0.0702913753040252</v>
      </c>
      <c r="AG10" s="19" t="n">
        <v>0.0530464000231611</v>
      </c>
      <c r="AH10" s="19" t="n">
        <v>0.012656278513336</v>
      </c>
      <c r="AI10" s="19"/>
      <c r="AJ10" s="19" t="n">
        <v>0.0651380406020575</v>
      </c>
      <c r="AK10" s="19" t="n">
        <v>0.0462209100907754</v>
      </c>
      <c r="AL10" s="19" t="n">
        <v>0.102791838853695</v>
      </c>
      <c r="AM10" s="19" t="n">
        <v>0.117014345581497</v>
      </c>
      <c r="AN10" s="19" t="n">
        <v>0</v>
      </c>
      <c r="AO10" s="19"/>
      <c r="AP10" s="19" t="n">
        <v>0.0550158316453251</v>
      </c>
      <c r="AQ10" s="19" t="n">
        <v>0.0557636359655739</v>
      </c>
      <c r="AR10" s="19" t="n">
        <v>0.0924458737720353</v>
      </c>
      <c r="AS10" s="19" t="n">
        <v>0.058466959607612</v>
      </c>
      <c r="AT10" s="19" t="n">
        <v>0.0554765408484792</v>
      </c>
      <c r="AU10" s="19"/>
      <c r="AV10" s="19" t="n">
        <v>0.0548413144695085</v>
      </c>
      <c r="AW10" s="19" t="n">
        <v>0.043735117352954</v>
      </c>
      <c r="AX10" s="19" t="n">
        <v>0.10970502223566</v>
      </c>
      <c r="AY10" s="19" t="n">
        <v>0.0642714071256459</v>
      </c>
      <c r="AZ10" s="19" t="n">
        <v>0.054524544043919</v>
      </c>
      <c r="BA10" s="19" t="n">
        <v>0.0510171727333971</v>
      </c>
      <c r="BB10" s="19"/>
      <c r="BC10" s="19" t="n">
        <v>0.044850712175585</v>
      </c>
      <c r="BD10" s="19" t="n">
        <v>0.0533945225620086</v>
      </c>
      <c r="BE10" s="19" t="n">
        <v>0.0840688850443988</v>
      </c>
      <c r="BF10" s="19" t="n">
        <v>0.0340845288384237</v>
      </c>
      <c r="BG10" s="19" t="n">
        <v>0.0707590400670846</v>
      </c>
    </row>
    <row r="11">
      <c r="B11" s="20" t="s">
        <v>692</v>
      </c>
      <c r="C11" s="19" t="n">
        <v>0.0831778310064158</v>
      </c>
      <c r="D11" s="19" t="n">
        <v>0.0946853814797572</v>
      </c>
      <c r="E11" s="19" t="n">
        <v>0.0723869919146521</v>
      </c>
      <c r="F11" s="19"/>
      <c r="G11" s="19" t="n">
        <v>0.0698201334687988</v>
      </c>
      <c r="H11" s="19" t="n">
        <v>0.104731995756682</v>
      </c>
      <c r="I11" s="19" t="n">
        <v>0.0822659362284676</v>
      </c>
      <c r="J11" s="19" t="n">
        <v>0.0759781669817337</v>
      </c>
      <c r="K11" s="19" t="n">
        <v>0.0744460553418866</v>
      </c>
      <c r="L11" s="19" t="n">
        <v>0.0865698114595722</v>
      </c>
      <c r="M11" s="19"/>
      <c r="N11" s="19" t="n">
        <v>0.088862006024242</v>
      </c>
      <c r="O11" s="19" t="n">
        <v>0.081590469091442</v>
      </c>
      <c r="P11" s="19" t="n">
        <v>0.0734450118117974</v>
      </c>
      <c r="Q11" s="19" t="n">
        <v>0.0877148347393175</v>
      </c>
      <c r="R11" s="19"/>
      <c r="S11" s="19" t="n">
        <v>0.0975042133049449</v>
      </c>
      <c r="T11" s="19" t="n">
        <v>0.0598344400591597</v>
      </c>
      <c r="U11" s="19" t="n">
        <v>0.0735534445375097</v>
      </c>
      <c r="V11" s="19" t="n">
        <v>0.0894329941772791</v>
      </c>
      <c r="W11" s="19" t="n">
        <v>0.085890642135204</v>
      </c>
      <c r="X11" s="19" t="n">
        <v>0.098961681297803</v>
      </c>
      <c r="Y11" s="19" t="n">
        <v>0.108977436342804</v>
      </c>
      <c r="Z11" s="19" t="n">
        <v>0.0446681096528266</v>
      </c>
      <c r="AA11" s="19" t="n">
        <v>0.0746025248807079</v>
      </c>
      <c r="AB11" s="19" t="n">
        <v>0.0633169199770868</v>
      </c>
      <c r="AC11" s="19" t="n">
        <v>0.130627931238101</v>
      </c>
      <c r="AD11" s="19" t="n">
        <v>0.0726145633501451</v>
      </c>
      <c r="AE11" s="19"/>
      <c r="AF11" s="19" t="n">
        <v>0.0738288027767999</v>
      </c>
      <c r="AG11" s="19" t="n">
        <v>0.103441997866188</v>
      </c>
      <c r="AH11" s="19" t="n">
        <v>0.0258656049938727</v>
      </c>
      <c r="AI11" s="19"/>
      <c r="AJ11" s="19" t="n">
        <v>0.0772039429851691</v>
      </c>
      <c r="AK11" s="19" t="n">
        <v>0.0986630201392241</v>
      </c>
      <c r="AL11" s="19" t="n">
        <v>0.0943612291713349</v>
      </c>
      <c r="AM11" s="19" t="n">
        <v>0.0619173466041837</v>
      </c>
      <c r="AN11" s="19" t="n">
        <v>0.079673892662849</v>
      </c>
      <c r="AO11" s="19"/>
      <c r="AP11" s="19" t="n">
        <v>0.0792794957096971</v>
      </c>
      <c r="AQ11" s="19" t="n">
        <v>0.0949731926457882</v>
      </c>
      <c r="AR11" s="19" t="n">
        <v>0.0995561096387284</v>
      </c>
      <c r="AS11" s="19" t="n">
        <v>0.0754378253702557</v>
      </c>
      <c r="AT11" s="19" t="n">
        <v>0.0786053106203645</v>
      </c>
      <c r="AU11" s="19"/>
      <c r="AV11" s="19" t="n">
        <v>0.0877081829914895</v>
      </c>
      <c r="AW11" s="19" t="n">
        <v>0.0701370669225054</v>
      </c>
      <c r="AX11" s="19" t="n">
        <v>0.0708308713503544</v>
      </c>
      <c r="AY11" s="19" t="n">
        <v>0.103106387255748</v>
      </c>
      <c r="AZ11" s="19" t="n">
        <v>0.0786447409300657</v>
      </c>
      <c r="BA11" s="19" t="n">
        <v>0.123537944107827</v>
      </c>
      <c r="BB11" s="19"/>
      <c r="BC11" s="19" t="n">
        <v>0.0683123395570946</v>
      </c>
      <c r="BD11" s="19" t="n">
        <v>0.0895825687597662</v>
      </c>
      <c r="BE11" s="19" t="n">
        <v>0.0805233603445853</v>
      </c>
      <c r="BF11" s="19" t="n">
        <v>0.126557009321649</v>
      </c>
      <c r="BG11" s="19" t="n">
        <v>0</v>
      </c>
    </row>
    <row r="12">
      <c r="B12" s="20" t="s">
        <v>691</v>
      </c>
      <c r="C12" s="19" t="n">
        <v>0.21822956385576</v>
      </c>
      <c r="D12" s="19" t="n">
        <v>0.222007160602487</v>
      </c>
      <c r="E12" s="19" t="n">
        <v>0.216832771727682</v>
      </c>
      <c r="F12" s="19"/>
      <c r="G12" s="19" t="n">
        <v>0.220943564129304</v>
      </c>
      <c r="H12" s="19" t="n">
        <v>0.230369316309374</v>
      </c>
      <c r="I12" s="19" t="n">
        <v>0.173439650262817</v>
      </c>
      <c r="J12" s="19" t="n">
        <v>0.211607067095652</v>
      </c>
      <c r="K12" s="19" t="n">
        <v>0.211635751585331</v>
      </c>
      <c r="L12" s="19" t="n">
        <v>0.252300725516642</v>
      </c>
      <c r="M12" s="19"/>
      <c r="N12" s="19" t="n">
        <v>0.162091646479057</v>
      </c>
      <c r="O12" s="19" t="n">
        <v>0.196851109290856</v>
      </c>
      <c r="P12" s="19" t="n">
        <v>0.302527806752152</v>
      </c>
      <c r="Q12" s="19" t="n">
        <v>0.221110818418819</v>
      </c>
      <c r="R12" s="19"/>
      <c r="S12" s="19" t="n">
        <v>0.239557545351727</v>
      </c>
      <c r="T12" s="19" t="n">
        <v>0.193737981235143</v>
      </c>
      <c r="U12" s="19" t="n">
        <v>0.136753626859174</v>
      </c>
      <c r="V12" s="19" t="n">
        <v>0.116533136025709</v>
      </c>
      <c r="W12" s="19" t="n">
        <v>0.158878328819503</v>
      </c>
      <c r="X12" s="19" t="n">
        <v>0.25728882182208</v>
      </c>
      <c r="Y12" s="19" t="n">
        <v>0.339053880797188</v>
      </c>
      <c r="Z12" s="19" t="n">
        <v>0.33995570276317</v>
      </c>
      <c r="AA12" s="19" t="n">
        <v>0.257198842081936</v>
      </c>
      <c r="AB12" s="19" t="n">
        <v>0.237372094889156</v>
      </c>
      <c r="AC12" s="19" t="n">
        <v>0.12332178043148</v>
      </c>
      <c r="AD12" s="19" t="n">
        <v>0.19697203210662</v>
      </c>
      <c r="AE12" s="19"/>
      <c r="AF12" s="19" t="n">
        <v>0.199981593018926</v>
      </c>
      <c r="AG12" s="19" t="n">
        <v>0.226825329196201</v>
      </c>
      <c r="AH12" s="19" t="n">
        <v>0.288100818400381</v>
      </c>
      <c r="AI12" s="19"/>
      <c r="AJ12" s="19" t="n">
        <v>0.211470931281959</v>
      </c>
      <c r="AK12" s="19" t="n">
        <v>0.207433463960115</v>
      </c>
      <c r="AL12" s="19" t="n">
        <v>0.261237849690071</v>
      </c>
      <c r="AM12" s="19" t="n">
        <v>0.421538060358271</v>
      </c>
      <c r="AN12" s="19" t="n">
        <v>0.189529458347282</v>
      </c>
      <c r="AO12" s="19"/>
      <c r="AP12" s="19" t="n">
        <v>0.228849954458699</v>
      </c>
      <c r="AQ12" s="19" t="n">
        <v>0.208210281442257</v>
      </c>
      <c r="AR12" s="19" t="n">
        <v>0.238894195414114</v>
      </c>
      <c r="AS12" s="19" t="n">
        <v>0.116780855201282</v>
      </c>
      <c r="AT12" s="19" t="n">
        <v>0.258766585444637</v>
      </c>
      <c r="AU12" s="19"/>
      <c r="AV12" s="19" t="n">
        <v>0.207053187641957</v>
      </c>
      <c r="AW12" s="19" t="n">
        <v>0.236815329508855</v>
      </c>
      <c r="AX12" s="19" t="n">
        <v>0.236775603155311</v>
      </c>
      <c r="AY12" s="19" t="n">
        <v>0.13790077095959</v>
      </c>
      <c r="AZ12" s="19" t="n">
        <v>0.235870096614507</v>
      </c>
      <c r="BA12" s="19" t="n">
        <v>0.324391614786106</v>
      </c>
      <c r="BB12" s="19"/>
      <c r="BC12" s="19" t="n">
        <v>0.195105689204567</v>
      </c>
      <c r="BD12" s="19" t="n">
        <v>0.23724588047541</v>
      </c>
      <c r="BE12" s="19" t="n">
        <v>0.202882178779001</v>
      </c>
      <c r="BF12" s="19" t="n">
        <v>0.162030793016743</v>
      </c>
      <c r="BG12" s="19" t="n">
        <v>0.307069381784565</v>
      </c>
    </row>
    <row r="13">
      <c r="B13" s="20" t="s">
        <v>690</v>
      </c>
      <c r="C13" s="19" t="n">
        <v>0.275017725554062</v>
      </c>
      <c r="D13" s="19" t="n">
        <v>0.271741769905083</v>
      </c>
      <c r="E13" s="19" t="n">
        <v>0.281446272812923</v>
      </c>
      <c r="F13" s="19"/>
      <c r="G13" s="19" t="n">
        <v>0.313290032853623</v>
      </c>
      <c r="H13" s="19" t="n">
        <v>0.242938662810605</v>
      </c>
      <c r="I13" s="19" t="n">
        <v>0.292980907491385</v>
      </c>
      <c r="J13" s="19" t="n">
        <v>0.290446022089562</v>
      </c>
      <c r="K13" s="19" t="n">
        <v>0.308061817762415</v>
      </c>
      <c r="L13" s="19" t="n">
        <v>0.226462509429298</v>
      </c>
      <c r="M13" s="19"/>
      <c r="N13" s="19" t="n">
        <v>0.301338710486261</v>
      </c>
      <c r="O13" s="19" t="n">
        <v>0.253953047030615</v>
      </c>
      <c r="P13" s="19" t="n">
        <v>0.280989903955705</v>
      </c>
      <c r="Q13" s="19" t="n">
        <v>0.263245009764142</v>
      </c>
      <c r="R13" s="19"/>
      <c r="S13" s="19" t="n">
        <v>0.256881459220607</v>
      </c>
      <c r="T13" s="19" t="n">
        <v>0.240810033930885</v>
      </c>
      <c r="U13" s="19" t="n">
        <v>0.376334310205255</v>
      </c>
      <c r="V13" s="19" t="n">
        <v>0.286037956364401</v>
      </c>
      <c r="W13" s="19" t="n">
        <v>0.200218793191714</v>
      </c>
      <c r="X13" s="19" t="n">
        <v>0.210217571116389</v>
      </c>
      <c r="Y13" s="19" t="n">
        <v>0.295614617840017</v>
      </c>
      <c r="Z13" s="19" t="n">
        <v>0.32252687504076</v>
      </c>
      <c r="AA13" s="19" t="n">
        <v>0.260046646064366</v>
      </c>
      <c r="AB13" s="19" t="n">
        <v>0.258326977444024</v>
      </c>
      <c r="AC13" s="19" t="n">
        <v>0.48492103890237</v>
      </c>
      <c r="AD13" s="19" t="n">
        <v>0.289449958602552</v>
      </c>
      <c r="AE13" s="19"/>
      <c r="AF13" s="19" t="n">
        <v>0.286848472797499</v>
      </c>
      <c r="AG13" s="19" t="n">
        <v>0.232996621259576</v>
      </c>
      <c r="AH13" s="19" t="n">
        <v>0.358629814206778</v>
      </c>
      <c r="AI13" s="19"/>
      <c r="AJ13" s="19" t="n">
        <v>0.291596964692885</v>
      </c>
      <c r="AK13" s="19" t="n">
        <v>0.249522803060846</v>
      </c>
      <c r="AL13" s="19" t="n">
        <v>0.24771798849278</v>
      </c>
      <c r="AM13" s="19" t="n">
        <v>0.326602739706415</v>
      </c>
      <c r="AN13" s="19" t="n">
        <v>0.283559887856025</v>
      </c>
      <c r="AO13" s="19"/>
      <c r="AP13" s="19" t="n">
        <v>0.267408814760914</v>
      </c>
      <c r="AQ13" s="19" t="n">
        <v>0.235501585796367</v>
      </c>
      <c r="AR13" s="19" t="n">
        <v>0.191090496162021</v>
      </c>
      <c r="AS13" s="19" t="n">
        <v>0.373005280222074</v>
      </c>
      <c r="AT13" s="19" t="n">
        <v>0.349331080724475</v>
      </c>
      <c r="AU13" s="19"/>
      <c r="AV13" s="19" t="n">
        <v>0.240521072679924</v>
      </c>
      <c r="AW13" s="19" t="n">
        <v>0.283332453114049</v>
      </c>
      <c r="AX13" s="19" t="n">
        <v>0.217344094838388</v>
      </c>
      <c r="AY13" s="19" t="n">
        <v>0.348003809793447</v>
      </c>
      <c r="AZ13" s="19" t="n">
        <v>0.239913896096516</v>
      </c>
      <c r="BA13" s="19" t="n">
        <v>0.261930732671097</v>
      </c>
      <c r="BB13" s="19"/>
      <c r="BC13" s="19" t="n">
        <v>0.315166137672396</v>
      </c>
      <c r="BD13" s="19" t="n">
        <v>0.272485523812603</v>
      </c>
      <c r="BE13" s="19" t="n">
        <v>0.260640509349044</v>
      </c>
      <c r="BF13" s="19" t="n">
        <v>0.292090710390509</v>
      </c>
      <c r="BG13" s="19" t="n">
        <v>0.148934340674079</v>
      </c>
    </row>
    <row r="14">
      <c r="B14" s="20" t="s">
        <v>689</v>
      </c>
      <c r="C14" s="19" t="n">
        <v>0.166087390413687</v>
      </c>
      <c r="D14" s="19" t="n">
        <v>0.17063850632259</v>
      </c>
      <c r="E14" s="19" t="n">
        <v>0.159125108708273</v>
      </c>
      <c r="F14" s="19"/>
      <c r="G14" s="19" t="n">
        <v>0.16413021039932</v>
      </c>
      <c r="H14" s="19" t="n">
        <v>0.180431908761259</v>
      </c>
      <c r="I14" s="19" t="n">
        <v>0.19796008612972</v>
      </c>
      <c r="J14" s="19" t="n">
        <v>0.140894884802566</v>
      </c>
      <c r="K14" s="19" t="n">
        <v>0.134114119396892</v>
      </c>
      <c r="L14" s="19" t="n">
        <v>0.170841852949679</v>
      </c>
      <c r="M14" s="19"/>
      <c r="N14" s="19" t="n">
        <v>0.194294771652522</v>
      </c>
      <c r="O14" s="19" t="n">
        <v>0.196647670074616</v>
      </c>
      <c r="P14" s="19" t="n">
        <v>0.135023581206198</v>
      </c>
      <c r="Q14" s="19" t="n">
        <v>0.13461205268362</v>
      </c>
      <c r="R14" s="19"/>
      <c r="S14" s="19" t="n">
        <v>0.159619759905178</v>
      </c>
      <c r="T14" s="19" t="n">
        <v>0.194950745733493</v>
      </c>
      <c r="U14" s="19" t="n">
        <v>0.221018264199632</v>
      </c>
      <c r="V14" s="19" t="n">
        <v>0.220032795304414</v>
      </c>
      <c r="W14" s="19" t="n">
        <v>0.237864122018553</v>
      </c>
      <c r="X14" s="19" t="n">
        <v>0.165305744010595</v>
      </c>
      <c r="Y14" s="19" t="n">
        <v>0.159244428779736</v>
      </c>
      <c r="Z14" s="19" t="n">
        <v>0.05056686973548</v>
      </c>
      <c r="AA14" s="19" t="n">
        <v>0.110529476650912</v>
      </c>
      <c r="AB14" s="19" t="n">
        <v>0.147856424677818</v>
      </c>
      <c r="AC14" s="19" t="n">
        <v>0</v>
      </c>
      <c r="AD14" s="19" t="n">
        <v>0.226221903859293</v>
      </c>
      <c r="AE14" s="19"/>
      <c r="AF14" s="19" t="n">
        <v>0.169473975872814</v>
      </c>
      <c r="AG14" s="19" t="n">
        <v>0.172568277534434</v>
      </c>
      <c r="AH14" s="19" t="n">
        <v>0.112198076237695</v>
      </c>
      <c r="AI14" s="19"/>
      <c r="AJ14" s="19" t="n">
        <v>0.178392236014214</v>
      </c>
      <c r="AK14" s="19" t="n">
        <v>0.197362298459095</v>
      </c>
      <c r="AL14" s="19" t="n">
        <v>0.112501738195594</v>
      </c>
      <c r="AM14" s="19" t="n">
        <v>0</v>
      </c>
      <c r="AN14" s="19" t="n">
        <v>0.130528546711455</v>
      </c>
      <c r="AO14" s="19"/>
      <c r="AP14" s="19" t="n">
        <v>0.197868494489548</v>
      </c>
      <c r="AQ14" s="19" t="n">
        <v>0.193664347699462</v>
      </c>
      <c r="AR14" s="19" t="n">
        <v>0.198489300504704</v>
      </c>
      <c r="AS14" s="19" t="n">
        <v>0.146215925375573</v>
      </c>
      <c r="AT14" s="19" t="n">
        <v>0.0697313989530913</v>
      </c>
      <c r="AU14" s="19"/>
      <c r="AV14" s="19" t="n">
        <v>0.188253340233589</v>
      </c>
      <c r="AW14" s="19" t="n">
        <v>0.180032358177387</v>
      </c>
      <c r="AX14" s="19" t="n">
        <v>0.163483498958947</v>
      </c>
      <c r="AY14" s="19" t="n">
        <v>0.185357509721505</v>
      </c>
      <c r="AZ14" s="19" t="n">
        <v>0.176983614727191</v>
      </c>
      <c r="BA14" s="19" t="n">
        <v>0.100248622259366</v>
      </c>
      <c r="BB14" s="19"/>
      <c r="BC14" s="19" t="n">
        <v>0.153210075021484</v>
      </c>
      <c r="BD14" s="19" t="n">
        <v>0.163786882200937</v>
      </c>
      <c r="BE14" s="19" t="n">
        <v>0.168664325357245</v>
      </c>
      <c r="BF14" s="19" t="n">
        <v>0.243564497228372</v>
      </c>
      <c r="BG14" s="19" t="n">
        <v>0.33577915143372</v>
      </c>
    </row>
    <row r="15">
      <c r="B15" s="20" t="s">
        <v>803</v>
      </c>
      <c r="C15" s="19" t="n">
        <v>0.108536832236351</v>
      </c>
      <c r="D15" s="19" t="n">
        <v>0.0910868712898434</v>
      </c>
      <c r="E15" s="19" t="n">
        <v>0.12753706436937</v>
      </c>
      <c r="F15" s="19"/>
      <c r="G15" s="19" t="n">
        <v>0.109363819852567</v>
      </c>
      <c r="H15" s="19" t="n">
        <v>0.148070781563889</v>
      </c>
      <c r="I15" s="19" t="n">
        <v>0.107375235634872</v>
      </c>
      <c r="J15" s="19" t="n">
        <v>0.0891377079116094</v>
      </c>
      <c r="K15" s="19" t="n">
        <v>0.0910671391196378</v>
      </c>
      <c r="L15" s="19" t="n">
        <v>0.103023452825639</v>
      </c>
      <c r="M15" s="19"/>
      <c r="N15" s="19" t="n">
        <v>0.1234668335389</v>
      </c>
      <c r="O15" s="19" t="n">
        <v>0.102411531032656</v>
      </c>
      <c r="P15" s="19" t="n">
        <v>0.0804601302555454</v>
      </c>
      <c r="Q15" s="19" t="n">
        <v>0.124689461175821</v>
      </c>
      <c r="R15" s="19"/>
      <c r="S15" s="19" t="n">
        <v>0.158039363296833</v>
      </c>
      <c r="T15" s="19" t="n">
        <v>0.100185426144818</v>
      </c>
      <c r="U15" s="19" t="n">
        <v>0.0670315353509408</v>
      </c>
      <c r="V15" s="19" t="n">
        <v>0.172535230079966</v>
      </c>
      <c r="W15" s="19" t="n">
        <v>0.0726807122248782</v>
      </c>
      <c r="X15" s="19" t="n">
        <v>0.110259146236522</v>
      </c>
      <c r="Y15" s="19" t="n">
        <v>0.0312212571001805</v>
      </c>
      <c r="Z15" s="19" t="n">
        <v>0.0965748997646524</v>
      </c>
      <c r="AA15" s="19" t="n">
        <v>0.118718795302763</v>
      </c>
      <c r="AB15" s="19" t="n">
        <v>0.171738300732292</v>
      </c>
      <c r="AC15" s="19" t="n">
        <v>0.0646077372125999</v>
      </c>
      <c r="AD15" s="19" t="n">
        <v>0</v>
      </c>
      <c r="AE15" s="19"/>
      <c r="AF15" s="19" t="n">
        <v>0.109641469831034</v>
      </c>
      <c r="AG15" s="19" t="n">
        <v>0.106614941979414</v>
      </c>
      <c r="AH15" s="19" t="n">
        <v>0.128967003158985</v>
      </c>
      <c r="AI15" s="19"/>
      <c r="AJ15" s="19" t="n">
        <v>0.0897213035376344</v>
      </c>
      <c r="AK15" s="19" t="n">
        <v>0.109473016217227</v>
      </c>
      <c r="AL15" s="19" t="n">
        <v>0.181389355596525</v>
      </c>
      <c r="AM15" s="19" t="n">
        <v>0</v>
      </c>
      <c r="AN15" s="19" t="n">
        <v>0.163209286433726</v>
      </c>
      <c r="AO15" s="19"/>
      <c r="AP15" s="19" t="n">
        <v>0.0971681708298922</v>
      </c>
      <c r="AQ15" s="19" t="n">
        <v>0.129628353749275</v>
      </c>
      <c r="AR15" s="19" t="n">
        <v>0.118560710397989</v>
      </c>
      <c r="AS15" s="19" t="n">
        <v>0.096678043432992</v>
      </c>
      <c r="AT15" s="19" t="n">
        <v>0.0874294255492882</v>
      </c>
      <c r="AU15" s="19"/>
      <c r="AV15" s="19" t="n">
        <v>0.162063475978802</v>
      </c>
      <c r="AW15" s="19" t="n">
        <v>0.0852076477332321</v>
      </c>
      <c r="AX15" s="19" t="n">
        <v>0.108437319177586</v>
      </c>
      <c r="AY15" s="19" t="n">
        <v>0.0791965315636487</v>
      </c>
      <c r="AZ15" s="19" t="n">
        <v>0.0879652400604401</v>
      </c>
      <c r="BA15" s="19" t="n">
        <v>0.0524979633868682</v>
      </c>
      <c r="BB15" s="19"/>
      <c r="BC15" s="19" t="n">
        <v>0.108781088686868</v>
      </c>
      <c r="BD15" s="19" t="n">
        <v>0.0672472233540497</v>
      </c>
      <c r="BE15" s="19" t="n">
        <v>0.140904034411414</v>
      </c>
      <c r="BF15" s="19" t="n">
        <v>0.0904968066257568</v>
      </c>
      <c r="BG15" s="19" t="n">
        <v>0.0563613307032375</v>
      </c>
    </row>
    <row r="16">
      <c r="B16" s="20" t="s">
        <v>100</v>
      </c>
      <c r="C16" s="21" t="n">
        <v>0.0594610764001558</v>
      </c>
      <c r="D16" s="21" t="n">
        <v>0.0527580338390944</v>
      </c>
      <c r="E16" s="21" t="n">
        <v>0.0633515286075776</v>
      </c>
      <c r="F16" s="21"/>
      <c r="G16" s="21" t="n">
        <v>0.0342714553686007</v>
      </c>
      <c r="H16" s="21" t="n">
        <v>0.0275530098818548</v>
      </c>
      <c r="I16" s="21" t="n">
        <v>0.0425079768543076</v>
      </c>
      <c r="J16" s="21" t="n">
        <v>0.0599675302907455</v>
      </c>
      <c r="K16" s="21" t="n">
        <v>0.103126726354531</v>
      </c>
      <c r="L16" s="21" t="n">
        <v>0.0839921327674541</v>
      </c>
      <c r="M16" s="21"/>
      <c r="N16" s="21" t="n">
        <v>0.02509511117253</v>
      </c>
      <c r="O16" s="21" t="n">
        <v>0.084200064458461</v>
      </c>
      <c r="P16" s="21" t="n">
        <v>0.0560266110490549</v>
      </c>
      <c r="Q16" s="21" t="n">
        <v>0.073616137826968</v>
      </c>
      <c r="R16" s="21"/>
      <c r="S16" s="21" t="n">
        <v>0.033849797551954</v>
      </c>
      <c r="T16" s="21" t="n">
        <v>0.0809831364197954</v>
      </c>
      <c r="U16" s="21" t="n">
        <v>0.0174783138358852</v>
      </c>
      <c r="V16" s="21" t="n">
        <v>0.0242552234464196</v>
      </c>
      <c r="W16" s="21" t="n">
        <v>0.0939954614796589</v>
      </c>
      <c r="X16" s="21" t="n">
        <v>0.0824070830904319</v>
      </c>
      <c r="Y16" s="21" t="n">
        <v>0.0147527978295783</v>
      </c>
      <c r="Z16" s="21" t="n">
        <v>0.107254819092402</v>
      </c>
      <c r="AA16" s="21" t="n">
        <v>0.0758274970157347</v>
      </c>
      <c r="AB16" s="21" t="n">
        <v>0.0473244482438755</v>
      </c>
      <c r="AC16" s="21" t="n">
        <v>0.10468950885903</v>
      </c>
      <c r="AD16" s="21" t="n">
        <v>0.157764152886027</v>
      </c>
      <c r="AE16" s="21"/>
      <c r="AF16" s="21" t="n">
        <v>0.0640545742724673</v>
      </c>
      <c r="AG16" s="21" t="n">
        <v>0.0560741721774878</v>
      </c>
      <c r="AH16" s="21" t="n">
        <v>0.0630933374456816</v>
      </c>
      <c r="AI16" s="21"/>
      <c r="AJ16" s="21" t="n">
        <v>0.0577730742898184</v>
      </c>
      <c r="AK16" s="21" t="n">
        <v>0.0443801657063915</v>
      </c>
      <c r="AL16" s="21" t="n">
        <v>0</v>
      </c>
      <c r="AM16" s="21" t="n">
        <v>0</v>
      </c>
      <c r="AN16" s="21" t="n">
        <v>0.107604274624243</v>
      </c>
      <c r="AO16" s="21"/>
      <c r="AP16" s="21" t="n">
        <v>0.0545335658576493</v>
      </c>
      <c r="AQ16" s="21" t="n">
        <v>0.035950271474026</v>
      </c>
      <c r="AR16" s="21" t="n">
        <v>0.0411764033487371</v>
      </c>
      <c r="AS16" s="21" t="n">
        <v>0.0987857974407646</v>
      </c>
      <c r="AT16" s="21" t="n">
        <v>0.0525226007642956</v>
      </c>
      <c r="AU16" s="21"/>
      <c r="AV16" s="21" t="n">
        <v>0.0252479984805869</v>
      </c>
      <c r="AW16" s="21" t="n">
        <v>0.0652329168798395</v>
      </c>
      <c r="AX16" s="21" t="n">
        <v>0.0343986793945266</v>
      </c>
      <c r="AY16" s="21" t="n">
        <v>0.0549854107000534</v>
      </c>
      <c r="AZ16" s="21" t="n">
        <v>0.0942608444985007</v>
      </c>
      <c r="BA16" s="21" t="n">
        <v>0.0863759500553387</v>
      </c>
      <c r="BB16" s="21"/>
      <c r="BC16" s="21" t="n">
        <v>0.108513752021141</v>
      </c>
      <c r="BD16" s="21" t="n">
        <v>0.0695944292816322</v>
      </c>
      <c r="BE16" s="21" t="n">
        <v>0.0269453970908213</v>
      </c>
      <c r="BF16" s="21" t="n">
        <v>0.0141878860088632</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802</v>
      </c>
      <c r="C9" s="19" t="n">
        <v>0.0216121653462033</v>
      </c>
      <c r="D9" s="19" t="n">
        <v>0.0250142835592168</v>
      </c>
      <c r="E9" s="19" t="n">
        <v>0.0183884637780877</v>
      </c>
      <c r="F9" s="19"/>
      <c r="G9" s="19" t="n">
        <v>0.0097432266711752</v>
      </c>
      <c r="H9" s="19" t="n">
        <v>0.0162630375908061</v>
      </c>
      <c r="I9" s="19" t="n">
        <v>0.0327769362800771</v>
      </c>
      <c r="J9" s="19" t="n">
        <v>0.00933500431954514</v>
      </c>
      <c r="K9" s="19" t="n">
        <v>0.029154787223815</v>
      </c>
      <c r="L9" s="19" t="n">
        <v>0.0280400055567926</v>
      </c>
      <c r="M9" s="19"/>
      <c r="N9" s="19" t="n">
        <v>0.0112581406555516</v>
      </c>
      <c r="O9" s="19" t="n">
        <v>0.0224529439624779</v>
      </c>
      <c r="P9" s="19" t="n">
        <v>0.0252510296429776</v>
      </c>
      <c r="Q9" s="19" t="n">
        <v>0.0282138279314825</v>
      </c>
      <c r="R9" s="19"/>
      <c r="S9" s="19" t="n">
        <v>0.0109355721071235</v>
      </c>
      <c r="T9" s="19" t="n">
        <v>0.0229372158211925</v>
      </c>
      <c r="U9" s="19" t="n">
        <v>0.0196447500564302</v>
      </c>
      <c r="V9" s="19" t="n">
        <v>0.0301830837485304</v>
      </c>
      <c r="W9" s="19" t="n">
        <v>0.0645241236779858</v>
      </c>
      <c r="X9" s="19" t="n">
        <v>0</v>
      </c>
      <c r="Y9" s="19" t="n">
        <v>0.0619848407001772</v>
      </c>
      <c r="Z9" s="19" t="n">
        <v>0.0429739381803995</v>
      </c>
      <c r="AA9" s="19" t="n">
        <v>0</v>
      </c>
      <c r="AB9" s="19" t="n">
        <v>0</v>
      </c>
      <c r="AC9" s="19" t="n">
        <v>0</v>
      </c>
      <c r="AD9" s="19" t="n">
        <v>0.0569773891953632</v>
      </c>
      <c r="AE9" s="19"/>
      <c r="AF9" s="19" t="n">
        <v>0.0413506667469112</v>
      </c>
      <c r="AG9" s="19" t="n">
        <v>0.0145563247434111</v>
      </c>
      <c r="AH9" s="19" t="n">
        <v>0.00951072407956967</v>
      </c>
      <c r="AI9" s="19"/>
      <c r="AJ9" s="19" t="n">
        <v>0.0364363293480095</v>
      </c>
      <c r="AK9" s="19" t="n">
        <v>0.00512563776255203</v>
      </c>
      <c r="AL9" s="19" t="n">
        <v>0</v>
      </c>
      <c r="AM9" s="19" t="n">
        <v>0.117014345581497</v>
      </c>
      <c r="AN9" s="19" t="n">
        <v>0.0440988439267973</v>
      </c>
      <c r="AO9" s="19"/>
      <c r="AP9" s="19" t="n">
        <v>0.0427424799777174</v>
      </c>
      <c r="AQ9" s="19" t="n">
        <v>0.00537266757926263</v>
      </c>
      <c r="AR9" s="19" t="n">
        <v>0</v>
      </c>
      <c r="AS9" s="19" t="n">
        <v>0.0399763913148245</v>
      </c>
      <c r="AT9" s="19" t="n">
        <v>0</v>
      </c>
      <c r="AU9" s="19"/>
      <c r="AV9" s="19" t="n">
        <v>0</v>
      </c>
      <c r="AW9" s="19" t="n">
        <v>0.0330129550110646</v>
      </c>
      <c r="AX9" s="19" t="n">
        <v>0.0170704765535829</v>
      </c>
      <c r="AY9" s="19" t="n">
        <v>0.0503543404746272</v>
      </c>
      <c r="AZ9" s="19" t="n">
        <v>0</v>
      </c>
      <c r="BA9" s="19" t="n">
        <v>0</v>
      </c>
      <c r="BB9" s="19"/>
      <c r="BC9" s="19" t="n">
        <v>0.0313171283463447</v>
      </c>
      <c r="BD9" s="19" t="n">
        <v>0</v>
      </c>
      <c r="BE9" s="19" t="n">
        <v>0.0169985153925618</v>
      </c>
      <c r="BF9" s="19" t="n">
        <v>0.0115318618302661</v>
      </c>
      <c r="BG9" s="19" t="n">
        <v>0.065232703673366</v>
      </c>
    </row>
    <row r="10">
      <c r="B10" s="20" t="s">
        <v>598</v>
      </c>
      <c r="C10" s="19" t="n">
        <v>0.0303060874109665</v>
      </c>
      <c r="D10" s="19" t="n">
        <v>0.029807963310884</v>
      </c>
      <c r="E10" s="19" t="n">
        <v>0.0311542149310339</v>
      </c>
      <c r="F10" s="19"/>
      <c r="G10" s="19" t="n">
        <v>0.0104891036577724</v>
      </c>
      <c r="H10" s="19" t="n">
        <v>0.0296344009306078</v>
      </c>
      <c r="I10" s="19" t="n">
        <v>0.0268933818769701</v>
      </c>
      <c r="J10" s="19" t="n">
        <v>0.0221372339023143</v>
      </c>
      <c r="K10" s="19" t="n">
        <v>0.0481650434698795</v>
      </c>
      <c r="L10" s="19" t="n">
        <v>0.0396055494789722</v>
      </c>
      <c r="M10" s="19"/>
      <c r="N10" s="19" t="n">
        <v>0.0459335178181974</v>
      </c>
      <c r="O10" s="19" t="n">
        <v>0.0206061624330079</v>
      </c>
      <c r="P10" s="19" t="n">
        <v>0.0298025381864926</v>
      </c>
      <c r="Q10" s="19" t="n">
        <v>0.0242043327397174</v>
      </c>
      <c r="R10" s="19"/>
      <c r="S10" s="19" t="n">
        <v>0.023822531814217</v>
      </c>
      <c r="T10" s="19" t="n">
        <v>0.0242729334338735</v>
      </c>
      <c r="U10" s="19" t="n">
        <v>0.0358721960765353</v>
      </c>
      <c r="V10" s="19" t="n">
        <v>0.0216925689469535</v>
      </c>
      <c r="W10" s="19" t="n">
        <v>0.0227991594562266</v>
      </c>
      <c r="X10" s="19" t="n">
        <v>0</v>
      </c>
      <c r="Y10" s="19" t="n">
        <v>0.0538967645158207</v>
      </c>
      <c r="Z10" s="19" t="n">
        <v>0</v>
      </c>
      <c r="AA10" s="19" t="n">
        <v>0.0364239241607085</v>
      </c>
      <c r="AB10" s="19" t="n">
        <v>0.0841268540509501</v>
      </c>
      <c r="AC10" s="19" t="n">
        <v>0</v>
      </c>
      <c r="AD10" s="19" t="n">
        <v>0</v>
      </c>
      <c r="AE10" s="19"/>
      <c r="AF10" s="19" t="n">
        <v>0.0221940924227431</v>
      </c>
      <c r="AG10" s="19" t="n">
        <v>0.0460393006333152</v>
      </c>
      <c r="AH10" s="19" t="n">
        <v>0.0120915793164196</v>
      </c>
      <c r="AI10" s="19"/>
      <c r="AJ10" s="19" t="n">
        <v>0.0184339188766326</v>
      </c>
      <c r="AK10" s="19" t="n">
        <v>0.0218857428946676</v>
      </c>
      <c r="AL10" s="19" t="n">
        <v>0.0947289753776853</v>
      </c>
      <c r="AM10" s="19" t="n">
        <v>0</v>
      </c>
      <c r="AN10" s="19" t="n">
        <v>0.0174963101865168</v>
      </c>
      <c r="AO10" s="19"/>
      <c r="AP10" s="19" t="n">
        <v>0.018411946779955</v>
      </c>
      <c r="AQ10" s="19" t="n">
        <v>0.0373403982135888</v>
      </c>
      <c r="AR10" s="19" t="n">
        <v>0.0557312864133111</v>
      </c>
      <c r="AS10" s="19" t="n">
        <v>0.033777424741353</v>
      </c>
      <c r="AT10" s="19" t="n">
        <v>0</v>
      </c>
      <c r="AU10" s="19"/>
      <c r="AV10" s="19" t="n">
        <v>0.0522603443047402</v>
      </c>
      <c r="AW10" s="19" t="n">
        <v>0.030961499058426</v>
      </c>
      <c r="AX10" s="19" t="n">
        <v>0.029921336018169</v>
      </c>
      <c r="AY10" s="19" t="n">
        <v>0.0175693213970242</v>
      </c>
      <c r="AZ10" s="19" t="n">
        <v>0</v>
      </c>
      <c r="BA10" s="19" t="n">
        <v>0.0316214231989615</v>
      </c>
      <c r="BB10" s="19"/>
      <c r="BC10" s="19" t="n">
        <v>0.0118025680898646</v>
      </c>
      <c r="BD10" s="19" t="n">
        <v>0.0291013543714957</v>
      </c>
      <c r="BE10" s="19" t="n">
        <v>0.0461701385076966</v>
      </c>
      <c r="BF10" s="19" t="n">
        <v>0.0238284917006512</v>
      </c>
      <c r="BG10" s="19" t="n">
        <v>0</v>
      </c>
    </row>
    <row r="11">
      <c r="B11" s="20" t="s">
        <v>692</v>
      </c>
      <c r="C11" s="19" t="n">
        <v>0.0626044250246058</v>
      </c>
      <c r="D11" s="19" t="n">
        <v>0.0622814635771277</v>
      </c>
      <c r="E11" s="19" t="n">
        <v>0.0636370262593812</v>
      </c>
      <c r="F11" s="19"/>
      <c r="G11" s="19" t="n">
        <v>0.0425675422406632</v>
      </c>
      <c r="H11" s="19" t="n">
        <v>0.0308963628876271</v>
      </c>
      <c r="I11" s="19" t="n">
        <v>0.0956468780435685</v>
      </c>
      <c r="J11" s="19" t="n">
        <v>0.115459424180024</v>
      </c>
      <c r="K11" s="19" t="n">
        <v>0.0378742954628012</v>
      </c>
      <c r="L11" s="19" t="n">
        <v>0.0554081407857017</v>
      </c>
      <c r="M11" s="19"/>
      <c r="N11" s="19" t="n">
        <v>0.0579380854946593</v>
      </c>
      <c r="O11" s="19" t="n">
        <v>0.0638711290904507</v>
      </c>
      <c r="P11" s="19" t="n">
        <v>0.0618996786471044</v>
      </c>
      <c r="Q11" s="19" t="n">
        <v>0.0668286826702338</v>
      </c>
      <c r="R11" s="19"/>
      <c r="S11" s="19" t="n">
        <v>0.0420406415724599</v>
      </c>
      <c r="T11" s="19" t="n">
        <v>0.0359468401012557</v>
      </c>
      <c r="U11" s="19" t="n">
        <v>0.0927663221281118</v>
      </c>
      <c r="V11" s="19" t="n">
        <v>0.041089797209341</v>
      </c>
      <c r="W11" s="19" t="n">
        <v>0.084438853697347</v>
      </c>
      <c r="X11" s="19" t="n">
        <v>0.114316574651784</v>
      </c>
      <c r="Y11" s="19" t="n">
        <v>0.0302863319446366</v>
      </c>
      <c r="Z11" s="19" t="n">
        <v>0</v>
      </c>
      <c r="AA11" s="19" t="n">
        <v>0.0897644269482369</v>
      </c>
      <c r="AB11" s="19" t="n">
        <v>0.0455049283109063</v>
      </c>
      <c r="AC11" s="19" t="n">
        <v>0.149085048132872</v>
      </c>
      <c r="AD11" s="19" t="n">
        <v>0</v>
      </c>
      <c r="AE11" s="19"/>
      <c r="AF11" s="19" t="n">
        <v>0.077694079116976</v>
      </c>
      <c r="AG11" s="19" t="n">
        <v>0.055100942958787</v>
      </c>
      <c r="AH11" s="19" t="n">
        <v>0.0542716243307644</v>
      </c>
      <c r="AI11" s="19"/>
      <c r="AJ11" s="19" t="n">
        <v>0.0753700018010752</v>
      </c>
      <c r="AK11" s="19" t="n">
        <v>0.0690130208723309</v>
      </c>
      <c r="AL11" s="19" t="n">
        <v>0.0670061989584492</v>
      </c>
      <c r="AM11" s="19" t="n">
        <v>0</v>
      </c>
      <c r="AN11" s="19" t="n">
        <v>0.0708020259028134</v>
      </c>
      <c r="AO11" s="19"/>
      <c r="AP11" s="19" t="n">
        <v>0.0736205960190575</v>
      </c>
      <c r="AQ11" s="19" t="n">
        <v>0.0573472121188007</v>
      </c>
      <c r="AR11" s="19" t="n">
        <v>0.0464362056174972</v>
      </c>
      <c r="AS11" s="19" t="n">
        <v>0.0547427885582967</v>
      </c>
      <c r="AT11" s="19" t="n">
        <v>0.106929407676492</v>
      </c>
      <c r="AU11" s="19"/>
      <c r="AV11" s="19" t="n">
        <v>0.0561800022257046</v>
      </c>
      <c r="AW11" s="19" t="n">
        <v>0.0707419823574059</v>
      </c>
      <c r="AX11" s="19" t="n">
        <v>0.0800175376500302</v>
      </c>
      <c r="AY11" s="19" t="n">
        <v>0.0633140135746295</v>
      </c>
      <c r="AZ11" s="19" t="n">
        <v>0.0527588056578896</v>
      </c>
      <c r="BA11" s="19" t="n">
        <v>0.077468344506275</v>
      </c>
      <c r="BB11" s="19"/>
      <c r="BC11" s="19" t="n">
        <v>0.0590031512740521</v>
      </c>
      <c r="BD11" s="19" t="n">
        <v>0.0800810113507809</v>
      </c>
      <c r="BE11" s="19" t="n">
        <v>0.0673575811590976</v>
      </c>
      <c r="BF11" s="19" t="n">
        <v>0.0573856730824551</v>
      </c>
      <c r="BG11" s="19" t="n">
        <v>0</v>
      </c>
    </row>
    <row r="12">
      <c r="B12" s="20" t="s">
        <v>691</v>
      </c>
      <c r="C12" s="19" t="n">
        <v>0.222389425154744</v>
      </c>
      <c r="D12" s="19" t="n">
        <v>0.23352781646051</v>
      </c>
      <c r="E12" s="19" t="n">
        <v>0.21353913842594</v>
      </c>
      <c r="F12" s="19"/>
      <c r="G12" s="19" t="n">
        <v>0.243289401205292</v>
      </c>
      <c r="H12" s="19" t="n">
        <v>0.232039773414239</v>
      </c>
      <c r="I12" s="19" t="n">
        <v>0.218063139714197</v>
      </c>
      <c r="J12" s="19" t="n">
        <v>0.201180087789293</v>
      </c>
      <c r="K12" s="19" t="n">
        <v>0.201233424422609</v>
      </c>
      <c r="L12" s="19" t="n">
        <v>0.234541362537658</v>
      </c>
      <c r="M12" s="19"/>
      <c r="N12" s="19" t="n">
        <v>0.233169229708732</v>
      </c>
      <c r="O12" s="19" t="n">
        <v>0.227098867068007</v>
      </c>
      <c r="P12" s="19" t="n">
        <v>0.221447764200356</v>
      </c>
      <c r="Q12" s="19" t="n">
        <v>0.207359906113228</v>
      </c>
      <c r="R12" s="19"/>
      <c r="S12" s="19" t="n">
        <v>0.206520987405399</v>
      </c>
      <c r="T12" s="19" t="n">
        <v>0.236686629057427</v>
      </c>
      <c r="U12" s="19" t="n">
        <v>0.147528486438349</v>
      </c>
      <c r="V12" s="19" t="n">
        <v>0.250874444532834</v>
      </c>
      <c r="W12" s="19" t="n">
        <v>0.123140768910425</v>
      </c>
      <c r="X12" s="19" t="n">
        <v>0.285649815123017</v>
      </c>
      <c r="Y12" s="19" t="n">
        <v>0.288650939488805</v>
      </c>
      <c r="Z12" s="19" t="n">
        <v>0.20621679718356</v>
      </c>
      <c r="AA12" s="19" t="n">
        <v>0.208608030344855</v>
      </c>
      <c r="AB12" s="19" t="n">
        <v>0.208282826212968</v>
      </c>
      <c r="AC12" s="19" t="n">
        <v>0.261200211248793</v>
      </c>
      <c r="AD12" s="19" t="n">
        <v>0.263061676561973</v>
      </c>
      <c r="AE12" s="19"/>
      <c r="AF12" s="19" t="n">
        <v>0.225722612226442</v>
      </c>
      <c r="AG12" s="19" t="n">
        <v>0.20909396374726</v>
      </c>
      <c r="AH12" s="19" t="n">
        <v>0.252796559989659</v>
      </c>
      <c r="AI12" s="19"/>
      <c r="AJ12" s="19" t="n">
        <v>0.227381338414273</v>
      </c>
      <c r="AK12" s="19" t="n">
        <v>0.162763049344403</v>
      </c>
      <c r="AL12" s="19" t="n">
        <v>0.176714486234058</v>
      </c>
      <c r="AM12" s="19" t="n">
        <v>0.669506127880306</v>
      </c>
      <c r="AN12" s="19" t="n">
        <v>0.294644249226814</v>
      </c>
      <c r="AO12" s="19"/>
      <c r="AP12" s="19" t="n">
        <v>0.226572806574086</v>
      </c>
      <c r="AQ12" s="19" t="n">
        <v>0.159446675136035</v>
      </c>
      <c r="AR12" s="19" t="n">
        <v>0.256350695125221</v>
      </c>
      <c r="AS12" s="19" t="n">
        <v>0.26852536542266</v>
      </c>
      <c r="AT12" s="19" t="n">
        <v>0.224986664475132</v>
      </c>
      <c r="AU12" s="19"/>
      <c r="AV12" s="19" t="n">
        <v>0.147329178117319</v>
      </c>
      <c r="AW12" s="19" t="n">
        <v>0.197339756684067</v>
      </c>
      <c r="AX12" s="19" t="n">
        <v>0.272403209294832</v>
      </c>
      <c r="AY12" s="19" t="n">
        <v>0.273481769056298</v>
      </c>
      <c r="AZ12" s="19" t="n">
        <v>0.205552116030331</v>
      </c>
      <c r="BA12" s="19" t="n">
        <v>0.266687195975527</v>
      </c>
      <c r="BB12" s="19"/>
      <c r="BC12" s="19" t="n">
        <v>0.183922631422059</v>
      </c>
      <c r="BD12" s="19" t="n">
        <v>0.23718997475423</v>
      </c>
      <c r="BE12" s="19" t="n">
        <v>0.220147178017839</v>
      </c>
      <c r="BF12" s="19" t="n">
        <v>0.204947239035604</v>
      </c>
      <c r="BG12" s="19" t="n">
        <v>0.205791551836921</v>
      </c>
    </row>
    <row r="13">
      <c r="B13" s="20" t="s">
        <v>690</v>
      </c>
      <c r="C13" s="19" t="n">
        <v>0.289396104400012</v>
      </c>
      <c r="D13" s="19" t="n">
        <v>0.256266939710699</v>
      </c>
      <c r="E13" s="19" t="n">
        <v>0.326404993588468</v>
      </c>
      <c r="F13" s="19"/>
      <c r="G13" s="19" t="n">
        <v>0.339514629768602</v>
      </c>
      <c r="H13" s="19" t="n">
        <v>0.244384618138615</v>
      </c>
      <c r="I13" s="19" t="n">
        <v>0.300419498824011</v>
      </c>
      <c r="J13" s="19" t="n">
        <v>0.264925013962664</v>
      </c>
      <c r="K13" s="19" t="n">
        <v>0.306540553603859</v>
      </c>
      <c r="L13" s="19" t="n">
        <v>0.28902712065341</v>
      </c>
      <c r="M13" s="19"/>
      <c r="N13" s="19" t="n">
        <v>0.271826103541317</v>
      </c>
      <c r="O13" s="19" t="n">
        <v>0.261091192495819</v>
      </c>
      <c r="P13" s="19" t="n">
        <v>0.304525879696788</v>
      </c>
      <c r="Q13" s="19" t="n">
        <v>0.322079080777124</v>
      </c>
      <c r="R13" s="19"/>
      <c r="S13" s="19" t="n">
        <v>0.261190905299497</v>
      </c>
      <c r="T13" s="19" t="n">
        <v>0.272108090861802</v>
      </c>
      <c r="U13" s="19" t="n">
        <v>0.397499417476829</v>
      </c>
      <c r="V13" s="19" t="n">
        <v>0.300791552883578</v>
      </c>
      <c r="W13" s="19" t="n">
        <v>0.37530484814379</v>
      </c>
      <c r="X13" s="19" t="n">
        <v>0.318646436018436</v>
      </c>
      <c r="Y13" s="19" t="n">
        <v>0.243596866710286</v>
      </c>
      <c r="Z13" s="19" t="n">
        <v>0.330191037476899</v>
      </c>
      <c r="AA13" s="19" t="n">
        <v>0.244048192748677</v>
      </c>
      <c r="AB13" s="19" t="n">
        <v>0.266146071913383</v>
      </c>
      <c r="AC13" s="19" t="n">
        <v>0.206584884289344</v>
      </c>
      <c r="AD13" s="19" t="n">
        <v>0.291667021611233</v>
      </c>
      <c r="AE13" s="19"/>
      <c r="AF13" s="19" t="n">
        <v>0.263034858858701</v>
      </c>
      <c r="AG13" s="19" t="n">
        <v>0.2872588932518</v>
      </c>
      <c r="AH13" s="19" t="n">
        <v>0.315642362791346</v>
      </c>
      <c r="AI13" s="19"/>
      <c r="AJ13" s="19" t="n">
        <v>0.283093410202836</v>
      </c>
      <c r="AK13" s="19" t="n">
        <v>0.312042906603923</v>
      </c>
      <c r="AL13" s="19" t="n">
        <v>0.355281398394507</v>
      </c>
      <c r="AM13" s="19" t="n">
        <v>0.213479526538198</v>
      </c>
      <c r="AN13" s="19" t="n">
        <v>0.274088954048352</v>
      </c>
      <c r="AO13" s="19"/>
      <c r="AP13" s="19" t="n">
        <v>0.272355387746594</v>
      </c>
      <c r="AQ13" s="19" t="n">
        <v>0.281265599825222</v>
      </c>
      <c r="AR13" s="19" t="n">
        <v>0.308850186478536</v>
      </c>
      <c r="AS13" s="19" t="n">
        <v>0.285784408037537</v>
      </c>
      <c r="AT13" s="19" t="n">
        <v>0.328696571699655</v>
      </c>
      <c r="AU13" s="19"/>
      <c r="AV13" s="19" t="n">
        <v>0.301465049314119</v>
      </c>
      <c r="AW13" s="19" t="n">
        <v>0.298100337519707</v>
      </c>
      <c r="AX13" s="19" t="n">
        <v>0.301681011280967</v>
      </c>
      <c r="AY13" s="19" t="n">
        <v>0.245012776823618</v>
      </c>
      <c r="AZ13" s="19" t="n">
        <v>0.329622118630642</v>
      </c>
      <c r="BA13" s="19" t="n">
        <v>0.331101000142115</v>
      </c>
      <c r="BB13" s="19"/>
      <c r="BC13" s="19" t="n">
        <v>0.296163373868616</v>
      </c>
      <c r="BD13" s="19" t="n">
        <v>0.305428435824067</v>
      </c>
      <c r="BE13" s="19" t="n">
        <v>0.294819673144419</v>
      </c>
      <c r="BF13" s="19" t="n">
        <v>0.306559073934698</v>
      </c>
      <c r="BG13" s="19" t="n">
        <v>0.152046736171698</v>
      </c>
    </row>
    <row r="14">
      <c r="B14" s="20" t="s">
        <v>689</v>
      </c>
      <c r="C14" s="19" t="n">
        <v>0.166442764551622</v>
      </c>
      <c r="D14" s="19" t="n">
        <v>0.176723031397191</v>
      </c>
      <c r="E14" s="19" t="n">
        <v>0.157838154683581</v>
      </c>
      <c r="F14" s="19"/>
      <c r="G14" s="19" t="n">
        <v>0.163634547476503</v>
      </c>
      <c r="H14" s="19" t="n">
        <v>0.219280842673139</v>
      </c>
      <c r="I14" s="19" t="n">
        <v>0.129362190346722</v>
      </c>
      <c r="J14" s="19" t="n">
        <v>0.144732746660803</v>
      </c>
      <c r="K14" s="19" t="n">
        <v>0.148791827796766</v>
      </c>
      <c r="L14" s="19" t="n">
        <v>0.183355124760651</v>
      </c>
      <c r="M14" s="19"/>
      <c r="N14" s="19" t="n">
        <v>0.162297069854506</v>
      </c>
      <c r="O14" s="19" t="n">
        <v>0.185702565413641</v>
      </c>
      <c r="P14" s="19" t="n">
        <v>0.183605952645648</v>
      </c>
      <c r="Q14" s="19" t="n">
        <v>0.135934515821952</v>
      </c>
      <c r="R14" s="19"/>
      <c r="S14" s="19" t="n">
        <v>0.22203099039108</v>
      </c>
      <c r="T14" s="19" t="n">
        <v>0.208915703701348</v>
      </c>
      <c r="U14" s="19" t="n">
        <v>0.186229258822912</v>
      </c>
      <c r="V14" s="19" t="n">
        <v>0.0880781159678362</v>
      </c>
      <c r="W14" s="19" t="n">
        <v>0.105878963124801</v>
      </c>
      <c r="X14" s="19" t="n">
        <v>0.106120774205075</v>
      </c>
      <c r="Y14" s="19" t="n">
        <v>0.210156595433454</v>
      </c>
      <c r="Z14" s="19" t="n">
        <v>0.231340545812276</v>
      </c>
      <c r="AA14" s="19" t="n">
        <v>0.11867781559231</v>
      </c>
      <c r="AB14" s="19" t="n">
        <v>0.179979649150643</v>
      </c>
      <c r="AC14" s="19" t="n">
        <v>0.190375608801349</v>
      </c>
      <c r="AD14" s="19" t="n">
        <v>0.162235158855042</v>
      </c>
      <c r="AE14" s="19"/>
      <c r="AF14" s="19" t="n">
        <v>0.161833811095293</v>
      </c>
      <c r="AG14" s="19" t="n">
        <v>0.175635026382486</v>
      </c>
      <c r="AH14" s="19" t="n">
        <v>0.148204728780352</v>
      </c>
      <c r="AI14" s="19"/>
      <c r="AJ14" s="19" t="n">
        <v>0.17275281971715</v>
      </c>
      <c r="AK14" s="19" t="n">
        <v>0.200982675931464</v>
      </c>
      <c r="AL14" s="19" t="n">
        <v>0.150148950148655</v>
      </c>
      <c r="AM14" s="19" t="n">
        <v>0</v>
      </c>
      <c r="AN14" s="19" t="n">
        <v>0.0749870703580633</v>
      </c>
      <c r="AO14" s="19"/>
      <c r="AP14" s="19" t="n">
        <v>0.18087163376153</v>
      </c>
      <c r="AQ14" s="19" t="n">
        <v>0.190050949046471</v>
      </c>
      <c r="AR14" s="19" t="n">
        <v>0.116940203597197</v>
      </c>
      <c r="AS14" s="19" t="n">
        <v>0.12851418377087</v>
      </c>
      <c r="AT14" s="19" t="n">
        <v>0.168974570139869</v>
      </c>
      <c r="AU14" s="19"/>
      <c r="AV14" s="19" t="n">
        <v>0.183345082414103</v>
      </c>
      <c r="AW14" s="19" t="n">
        <v>0.176296035354156</v>
      </c>
      <c r="AX14" s="19" t="n">
        <v>0.158836083958381</v>
      </c>
      <c r="AY14" s="19" t="n">
        <v>0.174885193699776</v>
      </c>
      <c r="AZ14" s="19" t="n">
        <v>0.164837701210747</v>
      </c>
      <c r="BA14" s="19" t="n">
        <v>0.101744425402194</v>
      </c>
      <c r="BB14" s="19"/>
      <c r="BC14" s="19" t="n">
        <v>0.187036787114465</v>
      </c>
      <c r="BD14" s="19" t="n">
        <v>0.199641306698784</v>
      </c>
      <c r="BE14" s="19" t="n">
        <v>0.151435393535464</v>
      </c>
      <c r="BF14" s="19" t="n">
        <v>0.160029293747104</v>
      </c>
      <c r="BG14" s="19" t="n">
        <v>0.326642366482511</v>
      </c>
    </row>
    <row r="15">
      <c r="B15" s="20" t="s">
        <v>803</v>
      </c>
      <c r="C15" s="19" t="n">
        <v>0.151729476465808</v>
      </c>
      <c r="D15" s="19" t="n">
        <v>0.158225274205317</v>
      </c>
      <c r="E15" s="19" t="n">
        <v>0.139185896032171</v>
      </c>
      <c r="F15" s="19"/>
      <c r="G15" s="19" t="n">
        <v>0.159658025922428</v>
      </c>
      <c r="H15" s="19" t="n">
        <v>0.199947954483111</v>
      </c>
      <c r="I15" s="19" t="n">
        <v>0.166754087577102</v>
      </c>
      <c r="J15" s="19" t="n">
        <v>0.172504163143544</v>
      </c>
      <c r="K15" s="19" t="n">
        <v>0.134598996377941</v>
      </c>
      <c r="L15" s="19" t="n">
        <v>0.0925351683505793</v>
      </c>
      <c r="M15" s="19"/>
      <c r="N15" s="19" t="n">
        <v>0.183561731733673</v>
      </c>
      <c r="O15" s="19" t="n">
        <v>0.155836088685649</v>
      </c>
      <c r="P15" s="19" t="n">
        <v>0.109613275092793</v>
      </c>
      <c r="Q15" s="19" t="n">
        <v>0.152911338314792</v>
      </c>
      <c r="R15" s="19"/>
      <c r="S15" s="19" t="n">
        <v>0.200457904747789</v>
      </c>
      <c r="T15" s="19" t="n">
        <v>0.128968667862881</v>
      </c>
      <c r="U15" s="19" t="n">
        <v>0.0853646220747997</v>
      </c>
      <c r="V15" s="19" t="n">
        <v>0.243035213264508</v>
      </c>
      <c r="W15" s="19" t="n">
        <v>0.0937152179729428</v>
      </c>
      <c r="X15" s="19" t="n">
        <v>0.101922798495931</v>
      </c>
      <c r="Y15" s="19" t="n">
        <v>0.0966748633772423</v>
      </c>
      <c r="Z15" s="19" t="n">
        <v>0.126730308451846</v>
      </c>
      <c r="AA15" s="19" t="n">
        <v>0.227224077872584</v>
      </c>
      <c r="AB15" s="19" t="n">
        <v>0.156389919784878</v>
      </c>
      <c r="AC15" s="19" t="n">
        <v>0.157800585100279</v>
      </c>
      <c r="AD15" s="19" t="n">
        <v>0.177329251868381</v>
      </c>
      <c r="AE15" s="19"/>
      <c r="AF15" s="19" t="n">
        <v>0.144870414221882</v>
      </c>
      <c r="AG15" s="19" t="n">
        <v>0.160669941315147</v>
      </c>
      <c r="AH15" s="19" t="n">
        <v>0.153862840483893</v>
      </c>
      <c r="AI15" s="19"/>
      <c r="AJ15" s="19" t="n">
        <v>0.13260367693592</v>
      </c>
      <c r="AK15" s="19" t="n">
        <v>0.195837625789886</v>
      </c>
      <c r="AL15" s="19" t="n">
        <v>0.134117384884927</v>
      </c>
      <c r="AM15" s="19" t="n">
        <v>0</v>
      </c>
      <c r="AN15" s="19" t="n">
        <v>0.119299045507636</v>
      </c>
      <c r="AO15" s="19"/>
      <c r="AP15" s="19" t="n">
        <v>0.118081768367826</v>
      </c>
      <c r="AQ15" s="19" t="n">
        <v>0.235755330873142</v>
      </c>
      <c r="AR15" s="19" t="n">
        <v>0.194370923352173</v>
      </c>
      <c r="AS15" s="19" t="n">
        <v>0.0887871701468068</v>
      </c>
      <c r="AT15" s="19" t="n">
        <v>0.117890185244556</v>
      </c>
      <c r="AU15" s="19"/>
      <c r="AV15" s="19" t="n">
        <v>0.222509547406489</v>
      </c>
      <c r="AW15" s="19" t="n">
        <v>0.121960725034067</v>
      </c>
      <c r="AX15" s="19" t="n">
        <v>0.123004993385505</v>
      </c>
      <c r="AY15" s="19" t="n">
        <v>0.119478135837031</v>
      </c>
      <c r="AZ15" s="19" t="n">
        <v>0.176469282652591</v>
      </c>
      <c r="BA15" s="19" t="n">
        <v>0.0901233085977372</v>
      </c>
      <c r="BB15" s="19"/>
      <c r="BC15" s="19" t="n">
        <v>0.118586160275276</v>
      </c>
      <c r="BD15" s="19" t="n">
        <v>0.0896493495786377</v>
      </c>
      <c r="BE15" s="19" t="n">
        <v>0.184547539114211</v>
      </c>
      <c r="BF15" s="19" t="n">
        <v>0.221530480660359</v>
      </c>
      <c r="BG15" s="19" t="n">
        <v>0.17952760176842</v>
      </c>
    </row>
    <row r="16">
      <c r="B16" s="20" t="s">
        <v>100</v>
      </c>
      <c r="C16" s="21" t="n">
        <v>0.0555195516460384</v>
      </c>
      <c r="D16" s="21" t="n">
        <v>0.0581532277790547</v>
      </c>
      <c r="E16" s="21" t="n">
        <v>0.0498521123013363</v>
      </c>
      <c r="F16" s="21"/>
      <c r="G16" s="21" t="n">
        <v>0.0311035230575633</v>
      </c>
      <c r="H16" s="21" t="n">
        <v>0.0275530098818548</v>
      </c>
      <c r="I16" s="21" t="n">
        <v>0.0300838873373513</v>
      </c>
      <c r="J16" s="21" t="n">
        <v>0.0697263260418126</v>
      </c>
      <c r="K16" s="21" t="n">
        <v>0.0936410716423301</v>
      </c>
      <c r="L16" s="21" t="n">
        <v>0.0774875278762347</v>
      </c>
      <c r="M16" s="21"/>
      <c r="N16" s="21" t="n">
        <v>0.0340161211933633</v>
      </c>
      <c r="O16" s="21" t="n">
        <v>0.0633410508509476</v>
      </c>
      <c r="P16" s="21" t="n">
        <v>0.0638538818878408</v>
      </c>
      <c r="Q16" s="21" t="n">
        <v>0.0624683156314706</v>
      </c>
      <c r="R16" s="21"/>
      <c r="S16" s="21" t="n">
        <v>0.0330004666624349</v>
      </c>
      <c r="T16" s="21" t="n">
        <v>0.0701639191602199</v>
      </c>
      <c r="U16" s="21" t="n">
        <v>0.035094946926033</v>
      </c>
      <c r="V16" s="21" t="n">
        <v>0.0242552234464196</v>
      </c>
      <c r="W16" s="21" t="n">
        <v>0.130198065016482</v>
      </c>
      <c r="X16" s="21" t="n">
        <v>0.0733436015057583</v>
      </c>
      <c r="Y16" s="21" t="n">
        <v>0.0147527978295783</v>
      </c>
      <c r="Z16" s="21" t="n">
        <v>0.0625473728950195</v>
      </c>
      <c r="AA16" s="21" t="n">
        <v>0.075253532332628</v>
      </c>
      <c r="AB16" s="21" t="n">
        <v>0.0595697505762709</v>
      </c>
      <c r="AC16" s="21" t="n">
        <v>0.034953662427364</v>
      </c>
      <c r="AD16" s="21" t="n">
        <v>0.0487295019080073</v>
      </c>
      <c r="AE16" s="21"/>
      <c r="AF16" s="21" t="n">
        <v>0.0632994653110527</v>
      </c>
      <c r="AG16" s="21" t="n">
        <v>0.0516456069677931</v>
      </c>
      <c r="AH16" s="21" t="n">
        <v>0.0536195802279961</v>
      </c>
      <c r="AI16" s="21"/>
      <c r="AJ16" s="21" t="n">
        <v>0.0539285047041032</v>
      </c>
      <c r="AK16" s="21" t="n">
        <v>0.0323493408007735</v>
      </c>
      <c r="AL16" s="21" t="n">
        <v>0.0220026060017173</v>
      </c>
      <c r="AM16" s="21" t="n">
        <v>0</v>
      </c>
      <c r="AN16" s="21" t="n">
        <v>0.104583500843008</v>
      </c>
      <c r="AO16" s="21"/>
      <c r="AP16" s="21" t="n">
        <v>0.0673433807732332</v>
      </c>
      <c r="AQ16" s="21" t="n">
        <v>0.0334211672074783</v>
      </c>
      <c r="AR16" s="21" t="n">
        <v>0.0213204994160653</v>
      </c>
      <c r="AS16" s="21" t="n">
        <v>0.0998922680076522</v>
      </c>
      <c r="AT16" s="21" t="n">
        <v>0.0525226007642956</v>
      </c>
      <c r="AU16" s="21"/>
      <c r="AV16" s="21" t="n">
        <v>0.0369107962175259</v>
      </c>
      <c r="AW16" s="21" t="n">
        <v>0.0715867089811055</v>
      </c>
      <c r="AX16" s="21" t="n">
        <v>0.0170653518585319</v>
      </c>
      <c r="AY16" s="21" t="n">
        <v>0.0559044491369964</v>
      </c>
      <c r="AZ16" s="21" t="n">
        <v>0.0707599758177987</v>
      </c>
      <c r="BA16" s="21" t="n">
        <v>0.101254302177189</v>
      </c>
      <c r="BB16" s="21"/>
      <c r="BC16" s="21" t="n">
        <v>0.112168199609322</v>
      </c>
      <c r="BD16" s="21" t="n">
        <v>0.0589085674220052</v>
      </c>
      <c r="BE16" s="21" t="n">
        <v>0.0185239811287106</v>
      </c>
      <c r="BF16" s="21" t="n">
        <v>0.0141878860088632</v>
      </c>
      <c r="BG16" s="21" t="n">
        <v>0.0707590400670846</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s>
  <sheetData>
    <row r="2" ht="40" customHeight="1">
      <c r="D2" s="16" t="s">
        <v>826</v>
      </c>
    </row>
    <row r="6" ht="50" customHeight="1">
      <c r="B6" s="22" t="s">
        <v>15</v>
      </c>
      <c r="C6" s="22" t="s">
        <v>822</v>
      </c>
      <c r="D6" s="22" t="s">
        <v>821</v>
      </c>
    </row>
    <row r="7">
      <c r="B7" s="20" t="s">
        <v>805</v>
      </c>
      <c r="C7" s="19" t="n">
        <v>0.0138184982557836</v>
      </c>
      <c r="D7" s="19" t="n">
        <v>0.030726435536659</v>
      </c>
    </row>
    <row r="8">
      <c r="B8" s="20" t="s">
        <v>598</v>
      </c>
      <c r="C8" s="19" t="n">
        <v>0.0239594343183082</v>
      </c>
      <c r="D8" s="19" t="n">
        <v>0.0400598774741794</v>
      </c>
    </row>
    <row r="9">
      <c r="B9" s="20" t="s">
        <v>692</v>
      </c>
      <c r="C9" s="19" t="n">
        <v>0.0626456161980942</v>
      </c>
      <c r="D9" s="19" t="n">
        <v>0.0921634243153734</v>
      </c>
    </row>
    <row r="10">
      <c r="B10" s="20" t="s">
        <v>691</v>
      </c>
      <c r="C10" s="19" t="n">
        <v>0.216731451560448</v>
      </c>
      <c r="D10" s="19" t="n">
        <v>0.231025071289513</v>
      </c>
    </row>
    <row r="11">
      <c r="B11" s="20" t="s">
        <v>690</v>
      </c>
      <c r="C11" s="19" t="n">
        <v>0.284103582422157</v>
      </c>
      <c r="D11" s="19" t="n">
        <v>0.253670002096735</v>
      </c>
    </row>
    <row r="12">
      <c r="B12" s="20" t="s">
        <v>689</v>
      </c>
      <c r="C12" s="19" t="n">
        <v>0.192299311329551</v>
      </c>
      <c r="D12" s="19" t="n">
        <v>0.177910042962588</v>
      </c>
    </row>
    <row r="13">
      <c r="B13" s="20" t="s">
        <v>806</v>
      </c>
      <c r="C13" s="19" t="n">
        <v>0.154134295989475</v>
      </c>
      <c r="D13" s="19" t="n">
        <v>0.129619605215124</v>
      </c>
    </row>
    <row r="14">
      <c r="B14" s="20" t="s">
        <v>100</v>
      </c>
      <c r="C14" s="19" t="n">
        <v>0.0523078099261838</v>
      </c>
      <c r="D14" s="19" t="n">
        <v>0.0448255411098278</v>
      </c>
    </row>
    <row r="15">
      <c r="B15" s="18" t="s">
        <v>724</v>
      </c>
      <c r="C15" s="18"/>
      <c r="D15" s="18"/>
    </row>
    <row r="16">
      <c r="B16" t="s">
        <v>80</v>
      </c>
    </row>
    <row r="17">
      <c r="B17" t="s">
        <v>81</v>
      </c>
    </row>
    <row r="21">
      <c r="B21" s="9" t="str">
        <f>=HYPERLINK("#'Contents'!A1", "Return to Contents")</f>
      </c>
    </row>
  </sheetData>
  <mergeCells count="1">
    <mergeCell ref="D2:E2"/>
  </mergeCells>
  <pageMargins left="0.7" right="0.7" top="0.75" bottom="0.75" header="0.3" footer="0.3"/>
  <pageSetup paperSize="9" orientation="portrait" horizontalDpi="300" verticalDpi="300" r:id="rId2"/>
  <drawing r:id="rId1"/>
</worksheet>
</file>

<file path=xl/worksheets/sheet3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805</v>
      </c>
      <c r="C9" s="19" t="n">
        <v>0.0138184982557836</v>
      </c>
      <c r="D9" s="19" t="n">
        <v>0.0188562355370813</v>
      </c>
      <c r="E9" s="19" t="n">
        <v>0.00884060973369153</v>
      </c>
      <c r="F9" s="19"/>
      <c r="G9" s="19" t="n">
        <v>0</v>
      </c>
      <c r="H9" s="19" t="n">
        <v>0.00785909490422554</v>
      </c>
      <c r="I9" s="19" t="n">
        <v>0.0295400773377209</v>
      </c>
      <c r="J9" s="19" t="n">
        <v>0.00933500431954514</v>
      </c>
      <c r="K9" s="19" t="n">
        <v>0.0189324933562579</v>
      </c>
      <c r="L9" s="19" t="n">
        <v>0.0145695938420201</v>
      </c>
      <c r="M9" s="19"/>
      <c r="N9" s="19" t="n">
        <v>0</v>
      </c>
      <c r="O9" s="19" t="n">
        <v>0.0256203770502073</v>
      </c>
      <c r="P9" s="19" t="n">
        <v>0.0128662257592853</v>
      </c>
      <c r="Q9" s="19" t="n">
        <v>0.0172720580603996</v>
      </c>
      <c r="R9" s="19"/>
      <c r="S9" s="19" t="n">
        <v>0.0109715627187293</v>
      </c>
      <c r="T9" s="19" t="n">
        <v>0.0109779649435194</v>
      </c>
      <c r="U9" s="19" t="n">
        <v>0</v>
      </c>
      <c r="V9" s="19" t="n">
        <v>0.0603661674970608</v>
      </c>
      <c r="W9" s="19" t="n">
        <v>0.0452674745335921</v>
      </c>
      <c r="X9" s="19" t="n">
        <v>0</v>
      </c>
      <c r="Y9" s="19" t="n">
        <v>0</v>
      </c>
      <c r="Z9" s="19" t="n">
        <v>0</v>
      </c>
      <c r="AA9" s="19" t="n">
        <v>0</v>
      </c>
      <c r="AB9" s="19" t="n">
        <v>0.0129365995732388</v>
      </c>
      <c r="AC9" s="19" t="n">
        <v>0</v>
      </c>
      <c r="AD9" s="19" t="n">
        <v>0.0569773891953632</v>
      </c>
      <c r="AE9" s="19"/>
      <c r="AF9" s="19" t="n">
        <v>0.0277773915007462</v>
      </c>
      <c r="AG9" s="19" t="n">
        <v>0.0102908808912144</v>
      </c>
      <c r="AH9" s="19" t="n">
        <v>0</v>
      </c>
      <c r="AI9" s="19"/>
      <c r="AJ9" s="19" t="n">
        <v>0.0084706615633087</v>
      </c>
      <c r="AK9" s="19" t="n">
        <v>0</v>
      </c>
      <c r="AL9" s="19" t="n">
        <v>0</v>
      </c>
      <c r="AM9" s="19" t="n">
        <v>0.296812248886465</v>
      </c>
      <c r="AN9" s="19" t="n">
        <v>0.0303369874943161</v>
      </c>
      <c r="AO9" s="19"/>
      <c r="AP9" s="19" t="n">
        <v>0.0133709140122863</v>
      </c>
      <c r="AQ9" s="19" t="n">
        <v>0</v>
      </c>
      <c r="AR9" s="19" t="n">
        <v>0</v>
      </c>
      <c r="AS9" s="19" t="n">
        <v>0.0359127482190102</v>
      </c>
      <c r="AT9" s="19" t="n">
        <v>0.0226649556844286</v>
      </c>
      <c r="AU9" s="19"/>
      <c r="AV9" s="19" t="n">
        <v>0</v>
      </c>
      <c r="AW9" s="19" t="n">
        <v>0.0139017902330087</v>
      </c>
      <c r="AX9" s="19" t="n">
        <v>0</v>
      </c>
      <c r="AY9" s="19" t="n">
        <v>0.039428089575486</v>
      </c>
      <c r="AZ9" s="19" t="n">
        <v>0.0149902125226237</v>
      </c>
      <c r="BA9" s="19" t="n">
        <v>0.0173213412317623</v>
      </c>
      <c r="BB9" s="19"/>
      <c r="BC9" s="19" t="n">
        <v>0</v>
      </c>
      <c r="BD9" s="19" t="n">
        <v>0.0173169265927398</v>
      </c>
      <c r="BE9" s="19" t="n">
        <v>0.0112084287815973</v>
      </c>
      <c r="BF9" s="19" t="n">
        <v>0.0115318618302661</v>
      </c>
      <c r="BG9" s="19" t="n">
        <v>0</v>
      </c>
    </row>
    <row r="10">
      <c r="B10" s="20" t="s">
        <v>598</v>
      </c>
      <c r="C10" s="19" t="n">
        <v>0.0239594343183082</v>
      </c>
      <c r="D10" s="19" t="n">
        <v>0.0414255762948802</v>
      </c>
      <c r="E10" s="19" t="n">
        <v>0.00643165031789569</v>
      </c>
      <c r="F10" s="19"/>
      <c r="G10" s="19" t="n">
        <v>0.0120573026360842</v>
      </c>
      <c r="H10" s="19" t="n">
        <v>0.00857117671775569</v>
      </c>
      <c r="I10" s="19" t="n">
        <v>0.0195844788196861</v>
      </c>
      <c r="J10" s="19" t="n">
        <v>0.0463784105108666</v>
      </c>
      <c r="K10" s="19" t="n">
        <v>0.0376158284727359</v>
      </c>
      <c r="L10" s="19" t="n">
        <v>0.0221707349773114</v>
      </c>
      <c r="M10" s="19"/>
      <c r="N10" s="19" t="n">
        <v>0.0425006966932426</v>
      </c>
      <c r="O10" s="19" t="n">
        <v>0.0145885057676327</v>
      </c>
      <c r="P10" s="19" t="n">
        <v>0.0128976044902533</v>
      </c>
      <c r="Q10" s="19" t="n">
        <v>0.0241126685171546</v>
      </c>
      <c r="R10" s="19"/>
      <c r="S10" s="19" t="n">
        <v>0.0119656530526953</v>
      </c>
      <c r="T10" s="19" t="n">
        <v>0</v>
      </c>
      <c r="U10" s="19" t="n">
        <v>0.0516454857107559</v>
      </c>
      <c r="V10" s="19" t="n">
        <v>0.0418105361659056</v>
      </c>
      <c r="W10" s="19" t="n">
        <v>0.0227991594562266</v>
      </c>
      <c r="X10" s="19" t="n">
        <v>0.0401211349404574</v>
      </c>
      <c r="Y10" s="19" t="n">
        <v>0.0348772551043851</v>
      </c>
      <c r="Z10" s="19" t="n">
        <v>0</v>
      </c>
      <c r="AA10" s="19" t="n">
        <v>0.0110117366955676</v>
      </c>
      <c r="AB10" s="19" t="n">
        <v>0.043442815313103</v>
      </c>
      <c r="AC10" s="19" t="n">
        <v>0</v>
      </c>
      <c r="AD10" s="19" t="n">
        <v>0</v>
      </c>
      <c r="AE10" s="19"/>
      <c r="AF10" s="19" t="n">
        <v>0.0276539843478177</v>
      </c>
      <c r="AG10" s="19" t="n">
        <v>0.0342699391454016</v>
      </c>
      <c r="AH10" s="19" t="n">
        <v>0</v>
      </c>
      <c r="AI10" s="19"/>
      <c r="AJ10" s="19" t="n">
        <v>0.0239439831293905</v>
      </c>
      <c r="AK10" s="19" t="n">
        <v>0.0260113291492007</v>
      </c>
      <c r="AL10" s="19" t="n">
        <v>0.0621462220787772</v>
      </c>
      <c r="AM10" s="19" t="n">
        <v>0</v>
      </c>
      <c r="AN10" s="19" t="n">
        <v>0</v>
      </c>
      <c r="AO10" s="19"/>
      <c r="AP10" s="19" t="n">
        <v>0.0139633533827204</v>
      </c>
      <c r="AQ10" s="19" t="n">
        <v>0.0428190390643628</v>
      </c>
      <c r="AR10" s="19" t="n">
        <v>0.023428673714103</v>
      </c>
      <c r="AS10" s="19" t="n">
        <v>0.024181403490082</v>
      </c>
      <c r="AT10" s="19" t="n">
        <v>0</v>
      </c>
      <c r="AU10" s="19"/>
      <c r="AV10" s="19" t="n">
        <v>0.0437696208331027</v>
      </c>
      <c r="AW10" s="19" t="n">
        <v>0.0227270454797419</v>
      </c>
      <c r="AX10" s="19" t="n">
        <v>0.0429236065732128</v>
      </c>
      <c r="AY10" s="19" t="n">
        <v>0.00959883159317207</v>
      </c>
      <c r="AZ10" s="19" t="n">
        <v>0</v>
      </c>
      <c r="BA10" s="19" t="n">
        <v>0.0169385800470868</v>
      </c>
      <c r="BB10" s="19"/>
      <c r="BC10" s="19" t="n">
        <v>0.013299797093647</v>
      </c>
      <c r="BD10" s="19" t="n">
        <v>0.0152244497598877</v>
      </c>
      <c r="BE10" s="19" t="n">
        <v>0.0325294154703883</v>
      </c>
      <c r="BF10" s="19" t="n">
        <v>0.0392944244809688</v>
      </c>
      <c r="BG10" s="19" t="n">
        <v>0</v>
      </c>
    </row>
    <row r="11">
      <c r="B11" s="20" t="s">
        <v>692</v>
      </c>
      <c r="C11" s="19" t="n">
        <v>0.0626456161980942</v>
      </c>
      <c r="D11" s="19" t="n">
        <v>0.0695653339184296</v>
      </c>
      <c r="E11" s="19" t="n">
        <v>0.0562987920309706</v>
      </c>
      <c r="F11" s="19"/>
      <c r="G11" s="19" t="n">
        <v>0.0940706192568229</v>
      </c>
      <c r="H11" s="19" t="n">
        <v>0.0353681571016453</v>
      </c>
      <c r="I11" s="19" t="n">
        <v>0.0702189654031837</v>
      </c>
      <c r="J11" s="19" t="n">
        <v>0.0879780936233577</v>
      </c>
      <c r="K11" s="19" t="n">
        <v>0.0379018984312348</v>
      </c>
      <c r="L11" s="19" t="n">
        <v>0.0579468835744914</v>
      </c>
      <c r="M11" s="19"/>
      <c r="N11" s="19" t="n">
        <v>0.0565014041730223</v>
      </c>
      <c r="O11" s="19" t="n">
        <v>0.0722784707018219</v>
      </c>
      <c r="P11" s="19" t="n">
        <v>0.0490604137163419</v>
      </c>
      <c r="Q11" s="19" t="n">
        <v>0.0717886317601307</v>
      </c>
      <c r="R11" s="19"/>
      <c r="S11" s="19" t="n">
        <v>0.0231085630282551</v>
      </c>
      <c r="T11" s="19" t="n">
        <v>0.0725746997506037</v>
      </c>
      <c r="U11" s="19" t="n">
        <v>0.0735009002630489</v>
      </c>
      <c r="V11" s="19" t="n">
        <v>0.0887256879274251</v>
      </c>
      <c r="W11" s="19" t="n">
        <v>0.0398295492137346</v>
      </c>
      <c r="X11" s="19" t="n">
        <v>0.0777538085802141</v>
      </c>
      <c r="Y11" s="19" t="n">
        <v>0.0792988730873563</v>
      </c>
      <c r="Z11" s="19" t="n">
        <v>0.0429739381803995</v>
      </c>
      <c r="AA11" s="19" t="n">
        <v>0.0535941055740595</v>
      </c>
      <c r="AB11" s="19" t="n">
        <v>0.0602849767878946</v>
      </c>
      <c r="AC11" s="19" t="n">
        <v>0.123920559500942</v>
      </c>
      <c r="AD11" s="19" t="n">
        <v>0</v>
      </c>
      <c r="AE11" s="19"/>
      <c r="AF11" s="19" t="n">
        <v>0.0616140829950775</v>
      </c>
      <c r="AG11" s="19" t="n">
        <v>0.0556197721819314</v>
      </c>
      <c r="AH11" s="19" t="n">
        <v>0.0678774548944763</v>
      </c>
      <c r="AI11" s="19"/>
      <c r="AJ11" s="19" t="n">
        <v>0.0693609546787707</v>
      </c>
      <c r="AK11" s="19" t="n">
        <v>0.0342997016126748</v>
      </c>
      <c r="AL11" s="19" t="n">
        <v>0.105718557739383</v>
      </c>
      <c r="AM11" s="19" t="n">
        <v>0</v>
      </c>
      <c r="AN11" s="19" t="n">
        <v>0.122835122618473</v>
      </c>
      <c r="AO11" s="19"/>
      <c r="AP11" s="19" t="n">
        <v>0.0690132460196527</v>
      </c>
      <c r="AQ11" s="19" t="n">
        <v>0.0442202316708892</v>
      </c>
      <c r="AR11" s="19" t="n">
        <v>0.0851658851596636</v>
      </c>
      <c r="AS11" s="19" t="n">
        <v>0.089404021979755</v>
      </c>
      <c r="AT11" s="19" t="n">
        <v>0.0332748965201544</v>
      </c>
      <c r="AU11" s="19"/>
      <c r="AV11" s="19" t="n">
        <v>0.0529233634936616</v>
      </c>
      <c r="AW11" s="19" t="n">
        <v>0.0701259220633763</v>
      </c>
      <c r="AX11" s="19" t="n">
        <v>0.0537141246418656</v>
      </c>
      <c r="AY11" s="19" t="n">
        <v>0.0928267940557495</v>
      </c>
      <c r="AZ11" s="19" t="n">
        <v>0.0220074452141159</v>
      </c>
      <c r="BA11" s="19" t="n">
        <v>0.076998136209663</v>
      </c>
      <c r="BB11" s="19"/>
      <c r="BC11" s="19" t="n">
        <v>0.0635541269974258</v>
      </c>
      <c r="BD11" s="19" t="n">
        <v>0.0540868281952489</v>
      </c>
      <c r="BE11" s="19" t="n">
        <v>0.0675190386351129</v>
      </c>
      <c r="BF11" s="19" t="n">
        <v>0.0651347161130147</v>
      </c>
      <c r="BG11" s="19" t="n">
        <v>0.0653664222060751</v>
      </c>
    </row>
    <row r="12">
      <c r="B12" s="20" t="s">
        <v>691</v>
      </c>
      <c r="C12" s="19" t="n">
        <v>0.216731451560448</v>
      </c>
      <c r="D12" s="19" t="n">
        <v>0.19682001100105</v>
      </c>
      <c r="E12" s="19" t="n">
        <v>0.239455639180283</v>
      </c>
      <c r="F12" s="19"/>
      <c r="G12" s="19" t="n">
        <v>0.191696915554117</v>
      </c>
      <c r="H12" s="19" t="n">
        <v>0.203510992943666</v>
      </c>
      <c r="I12" s="19" t="n">
        <v>0.235628940470589</v>
      </c>
      <c r="J12" s="19" t="n">
        <v>0.216908373287907</v>
      </c>
      <c r="K12" s="19" t="n">
        <v>0.207975864411621</v>
      </c>
      <c r="L12" s="19" t="n">
        <v>0.23500815665145</v>
      </c>
      <c r="M12" s="19"/>
      <c r="N12" s="19" t="n">
        <v>0.239776014083149</v>
      </c>
      <c r="O12" s="19" t="n">
        <v>0.211548427574677</v>
      </c>
      <c r="P12" s="19" t="n">
        <v>0.224352741142155</v>
      </c>
      <c r="Q12" s="19" t="n">
        <v>0.19103282824053</v>
      </c>
      <c r="R12" s="19"/>
      <c r="S12" s="19" t="n">
        <v>0.181235085638086</v>
      </c>
      <c r="T12" s="19" t="n">
        <v>0.236071782732041</v>
      </c>
      <c r="U12" s="19" t="n">
        <v>0.195844781730144</v>
      </c>
      <c r="V12" s="19" t="n">
        <v>0.165402695913391</v>
      </c>
      <c r="W12" s="19" t="n">
        <v>0.244979795312533</v>
      </c>
      <c r="X12" s="19" t="n">
        <v>0.293222152846717</v>
      </c>
      <c r="Y12" s="19" t="n">
        <v>0.262777010482406</v>
      </c>
      <c r="Z12" s="19" t="n">
        <v>0.0491440738246448</v>
      </c>
      <c r="AA12" s="19" t="n">
        <v>0.274866314355225</v>
      </c>
      <c r="AB12" s="19" t="n">
        <v>0.131653366091972</v>
      </c>
      <c r="AC12" s="19" t="n">
        <v>0.254047795087128</v>
      </c>
      <c r="AD12" s="19" t="n">
        <v>0.19697203210662</v>
      </c>
      <c r="AE12" s="19"/>
      <c r="AF12" s="19" t="n">
        <v>0.202836157781611</v>
      </c>
      <c r="AG12" s="19" t="n">
        <v>0.233411732325383</v>
      </c>
      <c r="AH12" s="19" t="n">
        <v>0.206852722946223</v>
      </c>
      <c r="AI12" s="19"/>
      <c r="AJ12" s="19" t="n">
        <v>0.244168766432274</v>
      </c>
      <c r="AK12" s="19" t="n">
        <v>0.176040593918519</v>
      </c>
      <c r="AL12" s="19" t="n">
        <v>0.281979598349541</v>
      </c>
      <c r="AM12" s="19" t="n">
        <v>0.42846778969581</v>
      </c>
      <c r="AN12" s="19" t="n">
        <v>0.251084104876102</v>
      </c>
      <c r="AO12" s="19"/>
      <c r="AP12" s="19" t="n">
        <v>0.261496721309291</v>
      </c>
      <c r="AQ12" s="19" t="n">
        <v>0.198371051976754</v>
      </c>
      <c r="AR12" s="19" t="n">
        <v>0.236176786645085</v>
      </c>
      <c r="AS12" s="19" t="n">
        <v>0.195186761026119</v>
      </c>
      <c r="AT12" s="19" t="n">
        <v>0.205979250237197</v>
      </c>
      <c r="AU12" s="19"/>
      <c r="AV12" s="19" t="n">
        <v>0.193325440221442</v>
      </c>
      <c r="AW12" s="19" t="n">
        <v>0.228341998002843</v>
      </c>
      <c r="AX12" s="19" t="n">
        <v>0.304604056666712</v>
      </c>
      <c r="AY12" s="19" t="n">
        <v>0.208612611946032</v>
      </c>
      <c r="AZ12" s="19" t="n">
        <v>0.150263370270274</v>
      </c>
      <c r="BA12" s="19" t="n">
        <v>0.247038028863989</v>
      </c>
      <c r="BB12" s="19"/>
      <c r="BC12" s="19" t="n">
        <v>0.210903158279424</v>
      </c>
      <c r="BD12" s="19" t="n">
        <v>0.22066909233423</v>
      </c>
      <c r="BE12" s="19" t="n">
        <v>0.228132429001571</v>
      </c>
      <c r="BF12" s="19" t="n">
        <v>0.257020457833587</v>
      </c>
      <c r="BG12" s="19" t="n">
        <v>0.0727695445042339</v>
      </c>
    </row>
    <row r="13">
      <c r="B13" s="20" t="s">
        <v>690</v>
      </c>
      <c r="C13" s="19" t="n">
        <v>0.284103582422157</v>
      </c>
      <c r="D13" s="19" t="n">
        <v>0.267598113346766</v>
      </c>
      <c r="E13" s="19" t="n">
        <v>0.304114372893926</v>
      </c>
      <c r="F13" s="19"/>
      <c r="G13" s="19" t="n">
        <v>0.3006353523329</v>
      </c>
      <c r="H13" s="19" t="n">
        <v>0.276997564471954</v>
      </c>
      <c r="I13" s="19" t="n">
        <v>0.321225570590574</v>
      </c>
      <c r="J13" s="19" t="n">
        <v>0.27388254304572</v>
      </c>
      <c r="K13" s="19" t="n">
        <v>0.337039582006479</v>
      </c>
      <c r="L13" s="19" t="n">
        <v>0.217781404685412</v>
      </c>
      <c r="M13" s="19"/>
      <c r="N13" s="19" t="n">
        <v>0.260832243319394</v>
      </c>
      <c r="O13" s="19" t="n">
        <v>0.250101236747306</v>
      </c>
      <c r="P13" s="19" t="n">
        <v>0.322900413457901</v>
      </c>
      <c r="Q13" s="19" t="n">
        <v>0.306846534395831</v>
      </c>
      <c r="R13" s="19"/>
      <c r="S13" s="19" t="n">
        <v>0.209577200650549</v>
      </c>
      <c r="T13" s="19" t="n">
        <v>0.254264209038156</v>
      </c>
      <c r="U13" s="19" t="n">
        <v>0.340114889071625</v>
      </c>
      <c r="V13" s="19" t="n">
        <v>0.244992270264716</v>
      </c>
      <c r="W13" s="19" t="n">
        <v>0.285578584840142</v>
      </c>
      <c r="X13" s="19" t="n">
        <v>0.311418726318457</v>
      </c>
      <c r="Y13" s="19" t="n">
        <v>0.234924470119266</v>
      </c>
      <c r="Z13" s="19" t="n">
        <v>0.493714236972187</v>
      </c>
      <c r="AA13" s="19" t="n">
        <v>0.293267842048677</v>
      </c>
      <c r="AB13" s="19" t="n">
        <v>0.317483300755196</v>
      </c>
      <c r="AC13" s="19" t="n">
        <v>0.304955266143398</v>
      </c>
      <c r="AD13" s="19" t="n">
        <v>0.354270951215194</v>
      </c>
      <c r="AE13" s="19"/>
      <c r="AF13" s="19" t="n">
        <v>0.280484663914908</v>
      </c>
      <c r="AG13" s="19" t="n">
        <v>0.253601565698683</v>
      </c>
      <c r="AH13" s="19" t="n">
        <v>0.392996351655951</v>
      </c>
      <c r="AI13" s="19"/>
      <c r="AJ13" s="19" t="n">
        <v>0.252916434450397</v>
      </c>
      <c r="AK13" s="19" t="n">
        <v>0.258048386716796</v>
      </c>
      <c r="AL13" s="19" t="n">
        <v>0.249807382493251</v>
      </c>
      <c r="AM13" s="19" t="n">
        <v>0.201792453668092</v>
      </c>
      <c r="AN13" s="19" t="n">
        <v>0.338664364537104</v>
      </c>
      <c r="AO13" s="19"/>
      <c r="AP13" s="19" t="n">
        <v>0.223874319899484</v>
      </c>
      <c r="AQ13" s="19" t="n">
        <v>0.234404241279934</v>
      </c>
      <c r="AR13" s="19" t="n">
        <v>0.296382114866895</v>
      </c>
      <c r="AS13" s="19" t="n">
        <v>0.303599415493282</v>
      </c>
      <c r="AT13" s="19" t="n">
        <v>0.417185230939116</v>
      </c>
      <c r="AU13" s="19"/>
      <c r="AV13" s="19" t="n">
        <v>0.211324755144409</v>
      </c>
      <c r="AW13" s="19" t="n">
        <v>0.262407362111414</v>
      </c>
      <c r="AX13" s="19" t="n">
        <v>0.275924845045134</v>
      </c>
      <c r="AY13" s="19" t="n">
        <v>0.264995980477688</v>
      </c>
      <c r="AZ13" s="19" t="n">
        <v>0.421891044519572</v>
      </c>
      <c r="BA13" s="19" t="n">
        <v>0.383401964190856</v>
      </c>
      <c r="BB13" s="19"/>
      <c r="BC13" s="19" t="n">
        <v>0.26548967923351</v>
      </c>
      <c r="BD13" s="19" t="n">
        <v>0.36094401934914</v>
      </c>
      <c r="BE13" s="19" t="n">
        <v>0.275276770229925</v>
      </c>
      <c r="BF13" s="19" t="n">
        <v>0.198940858833887</v>
      </c>
      <c r="BG13" s="19" t="n">
        <v>0.114516594970593</v>
      </c>
    </row>
    <row r="14">
      <c r="B14" s="20" t="s">
        <v>689</v>
      </c>
      <c r="C14" s="19" t="n">
        <v>0.192299311329551</v>
      </c>
      <c r="D14" s="19" t="n">
        <v>0.193119687363425</v>
      </c>
      <c r="E14" s="19" t="n">
        <v>0.189433004820955</v>
      </c>
      <c r="F14" s="19"/>
      <c r="G14" s="19" t="n">
        <v>0.21616183244246</v>
      </c>
      <c r="H14" s="19" t="n">
        <v>0.227763071122488</v>
      </c>
      <c r="I14" s="19" t="n">
        <v>0.137911033434282</v>
      </c>
      <c r="J14" s="19" t="n">
        <v>0.160257003265341</v>
      </c>
      <c r="K14" s="19" t="n">
        <v>0.150206796781193</v>
      </c>
      <c r="L14" s="19" t="n">
        <v>0.244827697436838</v>
      </c>
      <c r="M14" s="19"/>
      <c r="N14" s="19" t="n">
        <v>0.230209869485801</v>
      </c>
      <c r="O14" s="19" t="n">
        <v>0.182617900276757</v>
      </c>
      <c r="P14" s="19" t="n">
        <v>0.19756515465132</v>
      </c>
      <c r="Q14" s="19" t="n">
        <v>0.157791152189283</v>
      </c>
      <c r="R14" s="19"/>
      <c r="S14" s="19" t="n">
        <v>0.276867244126933</v>
      </c>
      <c r="T14" s="19" t="n">
        <v>0.220639051699625</v>
      </c>
      <c r="U14" s="19" t="n">
        <v>0.220726746406054</v>
      </c>
      <c r="V14" s="19" t="n">
        <v>0.223276211414419</v>
      </c>
      <c r="W14" s="19" t="n">
        <v>0.135242420763716</v>
      </c>
      <c r="X14" s="19" t="n">
        <v>0.0561830415715636</v>
      </c>
      <c r="Y14" s="19" t="n">
        <v>0.221725182805333</v>
      </c>
      <c r="Z14" s="19" t="n">
        <v>0.225486269799259</v>
      </c>
      <c r="AA14" s="19" t="n">
        <v>0.112120297316682</v>
      </c>
      <c r="AB14" s="19" t="n">
        <v>0.250947303428332</v>
      </c>
      <c r="AC14" s="19" t="n">
        <v>0.156537019541706</v>
      </c>
      <c r="AD14" s="19" t="n">
        <v>0.165720873706434</v>
      </c>
      <c r="AE14" s="19"/>
      <c r="AF14" s="19" t="n">
        <v>0.177444963462236</v>
      </c>
      <c r="AG14" s="19" t="n">
        <v>0.209027894035934</v>
      </c>
      <c r="AH14" s="19" t="n">
        <v>0.161273663017036</v>
      </c>
      <c r="AI14" s="19"/>
      <c r="AJ14" s="19" t="n">
        <v>0.204423138348785</v>
      </c>
      <c r="AK14" s="19" t="n">
        <v>0.25731205025897</v>
      </c>
      <c r="AL14" s="19" t="n">
        <v>0.102824821359931</v>
      </c>
      <c r="AM14" s="19" t="n">
        <v>0.0729275077496332</v>
      </c>
      <c r="AN14" s="19" t="n">
        <v>0.0595891217464793</v>
      </c>
      <c r="AO14" s="19"/>
      <c r="AP14" s="19" t="n">
        <v>0.208377444169698</v>
      </c>
      <c r="AQ14" s="19" t="n">
        <v>0.237623493951645</v>
      </c>
      <c r="AR14" s="19" t="n">
        <v>0.16629455642698</v>
      </c>
      <c r="AS14" s="19" t="n">
        <v>0.169698730948232</v>
      </c>
      <c r="AT14" s="19" t="n">
        <v>0.132031045865997</v>
      </c>
      <c r="AU14" s="19"/>
      <c r="AV14" s="19" t="n">
        <v>0.238590001340964</v>
      </c>
      <c r="AW14" s="19" t="n">
        <v>0.188322010882557</v>
      </c>
      <c r="AX14" s="19" t="n">
        <v>0.194635022731371</v>
      </c>
      <c r="AY14" s="19" t="n">
        <v>0.178094990695679</v>
      </c>
      <c r="AZ14" s="19" t="n">
        <v>0.196854669510999</v>
      </c>
      <c r="BA14" s="19" t="n">
        <v>0.126897499314073</v>
      </c>
      <c r="BB14" s="19"/>
      <c r="BC14" s="19" t="n">
        <v>0.214457113568352</v>
      </c>
      <c r="BD14" s="19" t="n">
        <v>0.152783477851721</v>
      </c>
      <c r="BE14" s="19" t="n">
        <v>0.201313628198369</v>
      </c>
      <c r="BF14" s="19" t="n">
        <v>0.201142209265155</v>
      </c>
      <c r="BG14" s="19" t="n">
        <v>0.494117297833674</v>
      </c>
    </row>
    <row r="15">
      <c r="B15" s="20" t="s">
        <v>806</v>
      </c>
      <c r="C15" s="19" t="n">
        <v>0.154134295989475</v>
      </c>
      <c r="D15" s="19" t="n">
        <v>0.15320148957917</v>
      </c>
      <c r="E15" s="19" t="n">
        <v>0.153378440691291</v>
      </c>
      <c r="F15" s="19"/>
      <c r="G15" s="19" t="n">
        <v>0.142560137405004</v>
      </c>
      <c r="H15" s="19" t="n">
        <v>0.209036822581017</v>
      </c>
      <c r="I15" s="19" t="n">
        <v>0.134947455239675</v>
      </c>
      <c r="J15" s="19" t="n">
        <v>0.17614779216202</v>
      </c>
      <c r="K15" s="19" t="n">
        <v>0.112792955028053</v>
      </c>
      <c r="L15" s="19" t="n">
        <v>0.146784018909637</v>
      </c>
      <c r="M15" s="19"/>
      <c r="N15" s="19" t="n">
        <v>0.144714604232214</v>
      </c>
      <c r="O15" s="19" t="n">
        <v>0.174488030625444</v>
      </c>
      <c r="P15" s="19" t="n">
        <v>0.123802225876844</v>
      </c>
      <c r="Q15" s="19" t="n">
        <v>0.171234525918569</v>
      </c>
      <c r="R15" s="19"/>
      <c r="S15" s="19" t="n">
        <v>0.253274224122318</v>
      </c>
      <c r="T15" s="19" t="n">
        <v>0.147001330598675</v>
      </c>
      <c r="U15" s="19" t="n">
        <v>0.0842947566744767</v>
      </c>
      <c r="V15" s="19" t="n">
        <v>0.175426430817083</v>
      </c>
      <c r="W15" s="19" t="n">
        <v>0.0949409490782593</v>
      </c>
      <c r="X15" s="19" t="n">
        <v>0.180071469490997</v>
      </c>
      <c r="Y15" s="19" t="n">
        <v>0.118399117951918</v>
      </c>
      <c r="Z15" s="19" t="n">
        <v>0.0384527239507091</v>
      </c>
      <c r="AA15" s="19" t="n">
        <v>0.184034281852308</v>
      </c>
      <c r="AB15" s="19" t="n">
        <v>0.139513421925355</v>
      </c>
      <c r="AC15" s="19" t="n">
        <v>0.125585697299462</v>
      </c>
      <c r="AD15" s="19" t="n">
        <v>0.177329251868381</v>
      </c>
      <c r="AE15" s="19"/>
      <c r="AF15" s="19" t="n">
        <v>0.166621605823652</v>
      </c>
      <c r="AG15" s="19" t="n">
        <v>0.149134420519798</v>
      </c>
      <c r="AH15" s="19" t="n">
        <v>0.141734792596117</v>
      </c>
      <c r="AI15" s="19"/>
      <c r="AJ15" s="19" t="n">
        <v>0.146677806917995</v>
      </c>
      <c r="AK15" s="19" t="n">
        <v>0.198920171325607</v>
      </c>
      <c r="AL15" s="19" t="n">
        <v>0.197523417979116</v>
      </c>
      <c r="AM15" s="19" t="n">
        <v>0</v>
      </c>
      <c r="AN15" s="19" t="n">
        <v>0.140496546653263</v>
      </c>
      <c r="AO15" s="19"/>
      <c r="AP15" s="19" t="n">
        <v>0.161178899884811</v>
      </c>
      <c r="AQ15" s="19" t="n">
        <v>0.204567456944368</v>
      </c>
      <c r="AR15" s="19" t="n">
        <v>0.171231483771208</v>
      </c>
      <c r="AS15" s="19" t="n">
        <v>0.0961286998414914</v>
      </c>
      <c r="AT15" s="19" t="n">
        <v>0.0864124762464953</v>
      </c>
      <c r="AU15" s="19"/>
      <c r="AV15" s="19" t="n">
        <v>0.225894688493239</v>
      </c>
      <c r="AW15" s="19" t="n">
        <v>0.167801154301499</v>
      </c>
      <c r="AX15" s="19" t="n">
        <v>0.111132992483172</v>
      </c>
      <c r="AY15" s="19" t="n">
        <v>0.144775293917702</v>
      </c>
      <c r="AZ15" s="19" t="n">
        <v>0.066709870544532</v>
      </c>
      <c r="BA15" s="19" t="n">
        <v>0.071822454814387</v>
      </c>
      <c r="BB15" s="19"/>
      <c r="BC15" s="19" t="n">
        <v>0.149429257282353</v>
      </c>
      <c r="BD15" s="19" t="n">
        <v>0.107779643805666</v>
      </c>
      <c r="BE15" s="19" t="n">
        <v>0.159259842469573</v>
      </c>
      <c r="BF15" s="19" t="n">
        <v>0.212747585634259</v>
      </c>
      <c r="BG15" s="19" t="n">
        <v>0.139929249171241</v>
      </c>
    </row>
    <row r="16">
      <c r="B16" s="20" t="s">
        <v>100</v>
      </c>
      <c r="C16" s="21" t="n">
        <v>0.0523078099261838</v>
      </c>
      <c r="D16" s="21" t="n">
        <v>0.0594135529591991</v>
      </c>
      <c r="E16" s="21" t="n">
        <v>0.0420474903309859</v>
      </c>
      <c r="F16" s="21"/>
      <c r="G16" s="21" t="n">
        <v>0.0428178403726127</v>
      </c>
      <c r="H16" s="21" t="n">
        <v>0.0308931201572492</v>
      </c>
      <c r="I16" s="21" t="n">
        <v>0.0509434787042886</v>
      </c>
      <c r="J16" s="21" t="n">
        <v>0.0291127797852422</v>
      </c>
      <c r="K16" s="21" t="n">
        <v>0.0975345815124259</v>
      </c>
      <c r="L16" s="21" t="n">
        <v>0.0609115099228393</v>
      </c>
      <c r="M16" s="21"/>
      <c r="N16" s="21" t="n">
        <v>0.0254651680131767</v>
      </c>
      <c r="O16" s="21" t="n">
        <v>0.0687570512561544</v>
      </c>
      <c r="P16" s="21" t="n">
        <v>0.0565552209058998</v>
      </c>
      <c r="Q16" s="21" t="n">
        <v>0.0599216009181027</v>
      </c>
      <c r="R16" s="21"/>
      <c r="S16" s="21" t="n">
        <v>0.0330004666624349</v>
      </c>
      <c r="T16" s="21" t="n">
        <v>0.0584709612373799</v>
      </c>
      <c r="U16" s="21" t="n">
        <v>0.0338724401438959</v>
      </c>
      <c r="V16" s="21" t="n">
        <v>0</v>
      </c>
      <c r="W16" s="21" t="n">
        <v>0.131362066801797</v>
      </c>
      <c r="X16" s="21" t="n">
        <v>0.041229666251594</v>
      </c>
      <c r="Y16" s="21" t="n">
        <v>0.0479980904493361</v>
      </c>
      <c r="Z16" s="21" t="n">
        <v>0.150228757272801</v>
      </c>
      <c r="AA16" s="21" t="n">
        <v>0.0711054221574809</v>
      </c>
      <c r="AB16" s="21" t="n">
        <v>0.0437382161249095</v>
      </c>
      <c r="AC16" s="21" t="n">
        <v>0.034953662427364</v>
      </c>
      <c r="AD16" s="21" t="n">
        <v>0.0487295019080073</v>
      </c>
      <c r="AE16" s="21"/>
      <c r="AF16" s="21" t="n">
        <v>0.0555671501739519</v>
      </c>
      <c r="AG16" s="21" t="n">
        <v>0.0546437952016547</v>
      </c>
      <c r="AH16" s="21" t="n">
        <v>0.0292650148901963</v>
      </c>
      <c r="AI16" s="21"/>
      <c r="AJ16" s="21" t="n">
        <v>0.0500382544790788</v>
      </c>
      <c r="AK16" s="21" t="n">
        <v>0.0493677670182341</v>
      </c>
      <c r="AL16" s="21" t="n">
        <v>0</v>
      </c>
      <c r="AM16" s="21" t="n">
        <v>0</v>
      </c>
      <c r="AN16" s="21" t="n">
        <v>0.0569937520742618</v>
      </c>
      <c r="AO16" s="21"/>
      <c r="AP16" s="21" t="n">
        <v>0.0487251013220568</v>
      </c>
      <c r="AQ16" s="21" t="n">
        <v>0.0379944851120474</v>
      </c>
      <c r="AR16" s="21" t="n">
        <v>0.0213204994160653</v>
      </c>
      <c r="AS16" s="21" t="n">
        <v>0.0858882190020283</v>
      </c>
      <c r="AT16" s="21" t="n">
        <v>0.102452144506611</v>
      </c>
      <c r="AU16" s="21"/>
      <c r="AV16" s="21" t="n">
        <v>0.0341721304731818</v>
      </c>
      <c r="AW16" s="21" t="n">
        <v>0.0463727169255606</v>
      </c>
      <c r="AX16" s="21" t="n">
        <v>0.0170653518585319</v>
      </c>
      <c r="AY16" s="21" t="n">
        <v>0.0616674077384914</v>
      </c>
      <c r="AZ16" s="21" t="n">
        <v>0.127283387417884</v>
      </c>
      <c r="BA16" s="21" t="n">
        <v>0.0595819953281823</v>
      </c>
      <c r="BB16" s="21"/>
      <c r="BC16" s="21" t="n">
        <v>0.0828668675452877</v>
      </c>
      <c r="BD16" s="21" t="n">
        <v>0.0711955621113664</v>
      </c>
      <c r="BE16" s="21" t="n">
        <v>0.0247604472134633</v>
      </c>
      <c r="BF16" s="21" t="n">
        <v>0.0141878860088632</v>
      </c>
      <c r="BG16" s="21" t="n">
        <v>0.113300891314182</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642</v>
      </c>
      <c r="D7" s="11" t="n">
        <v>328</v>
      </c>
      <c r="E7" s="11" t="n">
        <v>311</v>
      </c>
      <c r="F7" s="11"/>
      <c r="G7" s="11" t="n">
        <v>93</v>
      </c>
      <c r="H7" s="11" t="n">
        <v>108</v>
      </c>
      <c r="I7" s="11" t="n">
        <v>100</v>
      </c>
      <c r="J7" s="11" t="n">
        <v>100</v>
      </c>
      <c r="K7" s="11" t="n">
        <v>99</v>
      </c>
      <c r="L7" s="11" t="n">
        <v>142</v>
      </c>
      <c r="M7" s="11"/>
      <c r="N7" s="11" t="n">
        <v>175</v>
      </c>
      <c r="O7" s="11" t="n">
        <v>143</v>
      </c>
      <c r="P7" s="11" t="n">
        <v>155</v>
      </c>
      <c r="Q7" s="11" t="n">
        <v>169</v>
      </c>
      <c r="R7" s="11"/>
      <c r="S7" s="11" t="n">
        <v>82</v>
      </c>
      <c r="T7" s="11" t="n">
        <v>83</v>
      </c>
      <c r="U7" s="11" t="n">
        <v>54</v>
      </c>
      <c r="V7" s="11" t="n">
        <v>45</v>
      </c>
      <c r="W7" s="11" t="n">
        <v>44</v>
      </c>
      <c r="X7" s="11" t="n">
        <v>51</v>
      </c>
      <c r="Y7" s="11" t="n">
        <v>64</v>
      </c>
      <c r="Z7" s="11" t="n">
        <v>21</v>
      </c>
      <c r="AA7" s="11" t="n">
        <v>80</v>
      </c>
      <c r="AB7" s="11" t="n">
        <v>70</v>
      </c>
      <c r="AC7" s="11" t="n">
        <v>31</v>
      </c>
      <c r="AD7" s="11" t="n">
        <v>17</v>
      </c>
      <c r="AE7" s="11"/>
      <c r="AF7" s="11" t="n">
        <v>217</v>
      </c>
      <c r="AG7" s="11" t="n">
        <v>275</v>
      </c>
      <c r="AH7" s="11" t="n">
        <v>91</v>
      </c>
      <c r="AI7" s="11"/>
      <c r="AJ7" s="11" t="n">
        <v>232</v>
      </c>
      <c r="AK7" s="11" t="n">
        <v>181</v>
      </c>
      <c r="AL7" s="11" t="n">
        <v>37</v>
      </c>
      <c r="AM7" s="11" t="n">
        <v>13</v>
      </c>
      <c r="AN7" s="11" t="n">
        <v>62</v>
      </c>
      <c r="AO7" s="11"/>
      <c r="AP7" s="11" t="n">
        <v>148</v>
      </c>
      <c r="AQ7" s="11" t="n">
        <v>208</v>
      </c>
      <c r="AR7" s="11" t="n">
        <v>50</v>
      </c>
      <c r="AS7" s="11" t="n">
        <v>91</v>
      </c>
      <c r="AT7" s="11" t="n">
        <v>37</v>
      </c>
      <c r="AU7" s="11"/>
      <c r="AV7" s="11" t="n">
        <v>152</v>
      </c>
      <c r="AW7" s="11" t="n">
        <v>140</v>
      </c>
      <c r="AX7" s="11" t="n">
        <v>57</v>
      </c>
      <c r="AY7" s="11" t="n">
        <v>111</v>
      </c>
      <c r="AZ7" s="11" t="n">
        <v>57</v>
      </c>
      <c r="BA7" s="11" t="n">
        <v>50</v>
      </c>
      <c r="BB7" s="11"/>
      <c r="BC7" s="11" t="n">
        <v>143</v>
      </c>
      <c r="BD7" s="11" t="n">
        <v>144</v>
      </c>
      <c r="BE7" s="11" t="n">
        <v>165</v>
      </c>
      <c r="BF7" s="11" t="n">
        <v>78</v>
      </c>
      <c r="BG7" s="11" t="n">
        <v>15</v>
      </c>
    </row>
    <row r="8" ht="30" customHeight="1">
      <c r="B8" s="12" t="s">
        <v>20</v>
      </c>
      <c r="C8" s="12" t="n">
        <v>642</v>
      </c>
      <c r="D8" s="12" t="n">
        <v>322</v>
      </c>
      <c r="E8" s="12" t="n">
        <v>316</v>
      </c>
      <c r="F8" s="12"/>
      <c r="G8" s="12" t="n">
        <v>90</v>
      </c>
      <c r="H8" s="12" t="n">
        <v>111</v>
      </c>
      <c r="I8" s="12" t="n">
        <v>110</v>
      </c>
      <c r="J8" s="12" t="n">
        <v>96</v>
      </c>
      <c r="K8" s="12" t="n">
        <v>98</v>
      </c>
      <c r="L8" s="12" t="n">
        <v>136</v>
      </c>
      <c r="M8" s="12"/>
      <c r="N8" s="12" t="n">
        <v>169</v>
      </c>
      <c r="O8" s="12" t="n">
        <v>162</v>
      </c>
      <c r="P8" s="12" t="n">
        <v>148</v>
      </c>
      <c r="Q8" s="12" t="n">
        <v>163</v>
      </c>
      <c r="R8" s="12"/>
      <c r="S8" s="12" t="n">
        <v>80</v>
      </c>
      <c r="T8" s="12" t="n">
        <v>85</v>
      </c>
      <c r="U8" s="12" t="n">
        <v>57</v>
      </c>
      <c r="V8" s="12" t="n">
        <v>54</v>
      </c>
      <c r="W8" s="12" t="n">
        <v>46</v>
      </c>
      <c r="X8" s="12" t="n">
        <v>64</v>
      </c>
      <c r="Y8" s="12" t="n">
        <v>59</v>
      </c>
      <c r="Z8" s="12" t="n">
        <v>19</v>
      </c>
      <c r="AA8" s="12" t="n">
        <v>74</v>
      </c>
      <c r="AB8" s="12" t="n">
        <v>64</v>
      </c>
      <c r="AC8" s="12" t="n">
        <v>26</v>
      </c>
      <c r="AD8" s="12" t="n">
        <v>16</v>
      </c>
      <c r="AE8" s="12"/>
      <c r="AF8" s="12" t="n">
        <v>219</v>
      </c>
      <c r="AG8" s="12" t="n">
        <v>273</v>
      </c>
      <c r="AH8" s="12" t="n">
        <v>92</v>
      </c>
      <c r="AI8" s="12"/>
      <c r="AJ8" s="12" t="n">
        <v>234</v>
      </c>
      <c r="AK8" s="12" t="n">
        <v>180</v>
      </c>
      <c r="AL8" s="12" t="n">
        <v>36</v>
      </c>
      <c r="AM8" s="12" t="n">
        <v>14</v>
      </c>
      <c r="AN8" s="12" t="n">
        <v>64</v>
      </c>
      <c r="AO8" s="12"/>
      <c r="AP8" s="12" t="n">
        <v>148</v>
      </c>
      <c r="AQ8" s="12" t="n">
        <v>207</v>
      </c>
      <c r="AR8" s="12" t="n">
        <v>52</v>
      </c>
      <c r="AS8" s="12" t="n">
        <v>91</v>
      </c>
      <c r="AT8" s="12" t="n">
        <v>39</v>
      </c>
      <c r="AU8" s="12"/>
      <c r="AV8" s="12" t="n">
        <v>154</v>
      </c>
      <c r="AW8" s="12" t="n">
        <v>141</v>
      </c>
      <c r="AX8" s="12" t="n">
        <v>60</v>
      </c>
      <c r="AY8" s="12" t="n">
        <v>109</v>
      </c>
      <c r="AZ8" s="12" t="n">
        <v>58</v>
      </c>
      <c r="BA8" s="12" t="n">
        <v>48</v>
      </c>
      <c r="BB8" s="12"/>
      <c r="BC8" s="12" t="n">
        <v>144</v>
      </c>
      <c r="BD8" s="12" t="n">
        <v>144</v>
      </c>
      <c r="BE8" s="12" t="n">
        <v>168</v>
      </c>
      <c r="BF8" s="12" t="n">
        <v>78</v>
      </c>
      <c r="BG8" s="12" t="n">
        <v>14</v>
      </c>
    </row>
    <row r="9">
      <c r="B9" s="20" t="s">
        <v>805</v>
      </c>
      <c r="C9" s="19" t="n">
        <v>0.030726435536659</v>
      </c>
      <c r="D9" s="19" t="n">
        <v>0.0306835462326437</v>
      </c>
      <c r="E9" s="19" t="n">
        <v>0.0311154277436275</v>
      </c>
      <c r="F9" s="19"/>
      <c r="G9" s="19" t="n">
        <v>0.0136899179762682</v>
      </c>
      <c r="H9" s="19" t="n">
        <v>0.0264732777111014</v>
      </c>
      <c r="I9" s="19" t="n">
        <v>0.0531002389930781</v>
      </c>
      <c r="J9" s="19" t="n">
        <v>0.02601179185362</v>
      </c>
      <c r="K9" s="19" t="n">
        <v>0.0407867677953451</v>
      </c>
      <c r="L9" s="19" t="n">
        <v>0.0234004879780415</v>
      </c>
      <c r="M9" s="19"/>
      <c r="N9" s="19" t="n">
        <v>0.0382671341809829</v>
      </c>
      <c r="O9" s="19" t="n">
        <v>0.0285192651428844</v>
      </c>
      <c r="P9" s="19" t="n">
        <v>0.0196261384608683</v>
      </c>
      <c r="Q9" s="19" t="n">
        <v>0.0351978645305338</v>
      </c>
      <c r="R9" s="19"/>
      <c r="S9" s="19" t="n">
        <v>0.0176269522054265</v>
      </c>
      <c r="T9" s="19" t="n">
        <v>0.0369794422384268</v>
      </c>
      <c r="U9" s="19" t="n">
        <v>0</v>
      </c>
      <c r="V9" s="19" t="n">
        <v>0.0301830837485304</v>
      </c>
      <c r="W9" s="19" t="n">
        <v>0.0224683150773655</v>
      </c>
      <c r="X9" s="19" t="n">
        <v>0.0201731607970968</v>
      </c>
      <c r="Y9" s="19" t="n">
        <v>0.0308106499904277</v>
      </c>
      <c r="Z9" s="19" t="n">
        <v>0.0384527239507091</v>
      </c>
      <c r="AA9" s="19" t="n">
        <v>0.0514197768257232</v>
      </c>
      <c r="AB9" s="19" t="n">
        <v>0.0623460624384389</v>
      </c>
      <c r="AC9" s="19" t="n">
        <v>0</v>
      </c>
      <c r="AD9" s="19" t="n">
        <v>0.0569773891953632</v>
      </c>
      <c r="AE9" s="19"/>
      <c r="AF9" s="19" t="n">
        <v>0.0267738583086044</v>
      </c>
      <c r="AG9" s="19" t="n">
        <v>0.0421415821127146</v>
      </c>
      <c r="AH9" s="19" t="n">
        <v>0.0190402473497438</v>
      </c>
      <c r="AI9" s="19"/>
      <c r="AJ9" s="19" t="n">
        <v>0.0168582926350095</v>
      </c>
      <c r="AK9" s="19" t="n">
        <v>0.0344988262389512</v>
      </c>
      <c r="AL9" s="19" t="n">
        <v>0</v>
      </c>
      <c r="AM9" s="19" t="n">
        <v>0.117014345581497</v>
      </c>
      <c r="AN9" s="19" t="n">
        <v>0.0606966062533266</v>
      </c>
      <c r="AO9" s="19"/>
      <c r="AP9" s="19" t="n">
        <v>0.0280202379845103</v>
      </c>
      <c r="AQ9" s="19" t="n">
        <v>0.0321064222667131</v>
      </c>
      <c r="AR9" s="19" t="n">
        <v>0.0147717566746206</v>
      </c>
      <c r="AS9" s="19" t="n">
        <v>0.0291630801904571</v>
      </c>
      <c r="AT9" s="19" t="n">
        <v>0.0154699467207666</v>
      </c>
      <c r="AU9" s="19"/>
      <c r="AV9" s="19" t="n">
        <v>0.028652783335028</v>
      </c>
      <c r="AW9" s="19" t="n">
        <v>0.0301359742833469</v>
      </c>
      <c r="AX9" s="19" t="n">
        <v>0.0401036677167742</v>
      </c>
      <c r="AY9" s="19" t="n">
        <v>0.0229948759051988</v>
      </c>
      <c r="AZ9" s="19" t="n">
        <v>0.023403174119401</v>
      </c>
      <c r="BA9" s="19" t="n">
        <v>0</v>
      </c>
      <c r="BB9" s="19"/>
      <c r="BC9" s="19" t="n">
        <v>0.0220938616931694</v>
      </c>
      <c r="BD9" s="19" t="n">
        <v>0.0288790112878278</v>
      </c>
      <c r="BE9" s="19" t="n">
        <v>0.0317206512582639</v>
      </c>
      <c r="BF9" s="19" t="n">
        <v>0.0375174505813653</v>
      </c>
      <c r="BG9" s="19" t="n">
        <v>0.146329459010681</v>
      </c>
    </row>
    <row r="10">
      <c r="B10" s="20" t="s">
        <v>598</v>
      </c>
      <c r="C10" s="19" t="n">
        <v>0.0400598774741794</v>
      </c>
      <c r="D10" s="19" t="n">
        <v>0.034979994170157</v>
      </c>
      <c r="E10" s="19" t="n">
        <v>0.0422477445265356</v>
      </c>
      <c r="F10" s="19"/>
      <c r="G10" s="19" t="n">
        <v>0.0321267236165003</v>
      </c>
      <c r="H10" s="19" t="n">
        <v>0.030536165683443</v>
      </c>
      <c r="I10" s="19" t="n">
        <v>0.0426178213307217</v>
      </c>
      <c r="J10" s="19" t="n">
        <v>0.0749289343721953</v>
      </c>
      <c r="K10" s="19" t="n">
        <v>0.0493173739302869</v>
      </c>
      <c r="L10" s="19" t="n">
        <v>0.0195776645354085</v>
      </c>
      <c r="M10" s="19"/>
      <c r="N10" s="19" t="n">
        <v>0.0265779240948103</v>
      </c>
      <c r="O10" s="19" t="n">
        <v>0.0690783981709957</v>
      </c>
      <c r="P10" s="19" t="n">
        <v>0.0326176260691408</v>
      </c>
      <c r="Q10" s="19" t="n">
        <v>0.0319124794755878</v>
      </c>
      <c r="R10" s="19"/>
      <c r="S10" s="19" t="n">
        <v>0.0248172018023879</v>
      </c>
      <c r="T10" s="19" t="n">
        <v>0.0415834364301541</v>
      </c>
      <c r="U10" s="19" t="n">
        <v>0.0375242839507997</v>
      </c>
      <c r="V10" s="19" t="n">
        <v>0.0776017455552848</v>
      </c>
      <c r="W10" s="19" t="n">
        <v>0.0478592382415263</v>
      </c>
      <c r="X10" s="19" t="n">
        <v>0.0380847245362011</v>
      </c>
      <c r="Y10" s="19" t="n">
        <v>0.0301886093329119</v>
      </c>
      <c r="Z10" s="19" t="n">
        <v>0</v>
      </c>
      <c r="AA10" s="19" t="n">
        <v>0.0523483584444651</v>
      </c>
      <c r="AB10" s="19" t="n">
        <v>0.0475241844483217</v>
      </c>
      <c r="AC10" s="19" t="n">
        <v>0.0230077687043281</v>
      </c>
      <c r="AD10" s="19" t="n">
        <v>0</v>
      </c>
      <c r="AE10" s="19"/>
      <c r="AF10" s="19" t="n">
        <v>0.0248142300504987</v>
      </c>
      <c r="AG10" s="19" t="n">
        <v>0.0519812574275116</v>
      </c>
      <c r="AH10" s="19" t="n">
        <v>0.0351263558012728</v>
      </c>
      <c r="AI10" s="19"/>
      <c r="AJ10" s="19" t="n">
        <v>0.0508817251995258</v>
      </c>
      <c r="AK10" s="19" t="n">
        <v>0.0423827004230401</v>
      </c>
      <c r="AL10" s="19" t="n">
        <v>0</v>
      </c>
      <c r="AM10" s="19" t="n">
        <v>0</v>
      </c>
      <c r="AN10" s="19" t="n">
        <v>0.0174963101865168</v>
      </c>
      <c r="AO10" s="19"/>
      <c r="AP10" s="19" t="n">
        <v>0.02721904754955</v>
      </c>
      <c r="AQ10" s="19" t="n">
        <v>0.05104730766771</v>
      </c>
      <c r="AR10" s="19" t="n">
        <v>0.0412423103159702</v>
      </c>
      <c r="AS10" s="19" t="n">
        <v>0.0273052344044108</v>
      </c>
      <c r="AT10" s="19" t="n">
        <v>0.0546573928446598</v>
      </c>
      <c r="AU10" s="19"/>
      <c r="AV10" s="19" t="n">
        <v>0.0558791448636821</v>
      </c>
      <c r="AW10" s="19" t="n">
        <v>0.0364046482978215</v>
      </c>
      <c r="AX10" s="19" t="n">
        <v>0.0397445082920672</v>
      </c>
      <c r="AY10" s="19" t="n">
        <v>0.0408573596098397</v>
      </c>
      <c r="AZ10" s="19" t="n">
        <v>0.0539827736193172</v>
      </c>
      <c r="BA10" s="19" t="n">
        <v>0</v>
      </c>
      <c r="BB10" s="19"/>
      <c r="BC10" s="19" t="n">
        <v>0.0116648603001664</v>
      </c>
      <c r="BD10" s="19" t="n">
        <v>0.0520691556209532</v>
      </c>
      <c r="BE10" s="19" t="n">
        <v>0.0483171848586466</v>
      </c>
      <c r="BF10" s="19" t="n">
        <v>0.0431149448404692</v>
      </c>
      <c r="BG10" s="19" t="n">
        <v>0.067655585126612</v>
      </c>
    </row>
    <row r="11">
      <c r="B11" s="20" t="s">
        <v>692</v>
      </c>
      <c r="C11" s="19" t="n">
        <v>0.0921634243153734</v>
      </c>
      <c r="D11" s="19" t="n">
        <v>0.101633720656393</v>
      </c>
      <c r="E11" s="19" t="n">
        <v>0.0835494103785015</v>
      </c>
      <c r="F11" s="19"/>
      <c r="G11" s="19" t="n">
        <v>0.133514257650733</v>
      </c>
      <c r="H11" s="19" t="n">
        <v>0.0694554146968548</v>
      </c>
      <c r="I11" s="19" t="n">
        <v>0.125467027339258</v>
      </c>
      <c r="J11" s="19" t="n">
        <v>0.0981536997954073</v>
      </c>
      <c r="K11" s="19" t="n">
        <v>0.0525385784836249</v>
      </c>
      <c r="L11" s="19" t="n">
        <v>0.0807950466561213</v>
      </c>
      <c r="M11" s="19"/>
      <c r="N11" s="19" t="n">
        <v>0.124465081037923</v>
      </c>
      <c r="O11" s="19" t="n">
        <v>0.0789767169946915</v>
      </c>
      <c r="P11" s="19" t="n">
        <v>0.059548092188996</v>
      </c>
      <c r="Q11" s="19" t="n">
        <v>0.101445786895081</v>
      </c>
      <c r="R11" s="19"/>
      <c r="S11" s="19" t="n">
        <v>0.155937308193599</v>
      </c>
      <c r="T11" s="19" t="n">
        <v>0.071507999995919</v>
      </c>
      <c r="U11" s="19" t="n">
        <v>0.0714393899119556</v>
      </c>
      <c r="V11" s="19" t="n">
        <v>0.0792180551552487</v>
      </c>
      <c r="W11" s="19" t="n">
        <v>0.127426484162764</v>
      </c>
      <c r="X11" s="19" t="n">
        <v>0.0950460995067833</v>
      </c>
      <c r="Y11" s="19" t="n">
        <v>0.0695477478357232</v>
      </c>
      <c r="Z11" s="19" t="n">
        <v>0.138633670668833</v>
      </c>
      <c r="AA11" s="19" t="n">
        <v>0.0759411521641217</v>
      </c>
      <c r="AB11" s="19" t="n">
        <v>0.0420302074709588</v>
      </c>
      <c r="AC11" s="19" t="n">
        <v>0.166333611222221</v>
      </c>
      <c r="AD11" s="19" t="n">
        <v>0.0726145633501451</v>
      </c>
      <c r="AE11" s="19"/>
      <c r="AF11" s="19" t="n">
        <v>0.0702362770826463</v>
      </c>
      <c r="AG11" s="19" t="n">
        <v>0.113781264397608</v>
      </c>
      <c r="AH11" s="19" t="n">
        <v>0.075747032195053</v>
      </c>
      <c r="AI11" s="19"/>
      <c r="AJ11" s="19" t="n">
        <v>0.0843207601537416</v>
      </c>
      <c r="AK11" s="19" t="n">
        <v>0.104257491332074</v>
      </c>
      <c r="AL11" s="19" t="n">
        <v>0.162727835350911</v>
      </c>
      <c r="AM11" s="19" t="n">
        <v>0.144103541832648</v>
      </c>
      <c r="AN11" s="19" t="n">
        <v>0.0809352607586797</v>
      </c>
      <c r="AO11" s="19"/>
      <c r="AP11" s="19" t="n">
        <v>0.0663168414318651</v>
      </c>
      <c r="AQ11" s="19" t="n">
        <v>0.092474392286685</v>
      </c>
      <c r="AR11" s="19" t="n">
        <v>0.155884702442724</v>
      </c>
      <c r="AS11" s="19" t="n">
        <v>0.116128918818391</v>
      </c>
      <c r="AT11" s="19" t="n">
        <v>0.10040255762106</v>
      </c>
      <c r="AU11" s="19"/>
      <c r="AV11" s="19" t="n">
        <v>0.0913707106287701</v>
      </c>
      <c r="AW11" s="19" t="n">
        <v>0.0568225379167646</v>
      </c>
      <c r="AX11" s="19" t="n">
        <v>0.129819848712859</v>
      </c>
      <c r="AY11" s="19" t="n">
        <v>0.0993625774745143</v>
      </c>
      <c r="AZ11" s="19" t="n">
        <v>0.108792975370048</v>
      </c>
      <c r="BA11" s="19" t="n">
        <v>0.128561238206908</v>
      </c>
      <c r="BB11" s="19"/>
      <c r="BC11" s="19" t="n">
        <v>0.100785581210967</v>
      </c>
      <c r="BD11" s="19" t="n">
        <v>0.108424129109755</v>
      </c>
      <c r="BE11" s="19" t="n">
        <v>0.0918084688256209</v>
      </c>
      <c r="BF11" s="19" t="n">
        <v>0.0970376348810206</v>
      </c>
      <c r="BG11" s="19" t="n">
        <v>0.0835679184680038</v>
      </c>
    </row>
    <row r="12">
      <c r="B12" s="20" t="s">
        <v>691</v>
      </c>
      <c r="C12" s="19" t="n">
        <v>0.231025071289513</v>
      </c>
      <c r="D12" s="19" t="n">
        <v>0.227718944439928</v>
      </c>
      <c r="E12" s="19" t="n">
        <v>0.236989990917654</v>
      </c>
      <c r="F12" s="19"/>
      <c r="G12" s="19" t="n">
        <v>0.220898259817844</v>
      </c>
      <c r="H12" s="19" t="n">
        <v>0.269237444432283</v>
      </c>
      <c r="I12" s="19" t="n">
        <v>0.192860595134548</v>
      </c>
      <c r="J12" s="19" t="n">
        <v>0.250272822296288</v>
      </c>
      <c r="K12" s="19" t="n">
        <v>0.170153846431543</v>
      </c>
      <c r="L12" s="19" t="n">
        <v>0.267859043667787</v>
      </c>
      <c r="M12" s="19"/>
      <c r="N12" s="19" t="n">
        <v>0.209001116998059</v>
      </c>
      <c r="O12" s="19" t="n">
        <v>0.206615886441624</v>
      </c>
      <c r="P12" s="19" t="n">
        <v>0.270330285043809</v>
      </c>
      <c r="Q12" s="19" t="n">
        <v>0.242449881843478</v>
      </c>
      <c r="R12" s="19"/>
      <c r="S12" s="19" t="n">
        <v>0.237349058780531</v>
      </c>
      <c r="T12" s="19" t="n">
        <v>0.214302705618922</v>
      </c>
      <c r="U12" s="19" t="n">
        <v>0.28474892925185</v>
      </c>
      <c r="V12" s="19" t="n">
        <v>0.122071443314122</v>
      </c>
      <c r="W12" s="19" t="n">
        <v>0.181328561153018</v>
      </c>
      <c r="X12" s="19" t="n">
        <v>0.260019404048619</v>
      </c>
      <c r="Y12" s="19" t="n">
        <v>0.324459000502889</v>
      </c>
      <c r="Z12" s="19" t="n">
        <v>0.138912770406476</v>
      </c>
      <c r="AA12" s="19" t="n">
        <v>0.251879244897644</v>
      </c>
      <c r="AB12" s="19" t="n">
        <v>0.228907938628056</v>
      </c>
      <c r="AC12" s="19" t="n">
        <v>0.215801002631256</v>
      </c>
      <c r="AD12" s="19" t="n">
        <v>0.19697203210662</v>
      </c>
      <c r="AE12" s="19"/>
      <c r="AF12" s="19" t="n">
        <v>0.238132089196103</v>
      </c>
      <c r="AG12" s="19" t="n">
        <v>0.201865277259281</v>
      </c>
      <c r="AH12" s="19" t="n">
        <v>0.345317006839172</v>
      </c>
      <c r="AI12" s="19"/>
      <c r="AJ12" s="19" t="n">
        <v>0.246197547994581</v>
      </c>
      <c r="AK12" s="19" t="n">
        <v>0.175427707140199</v>
      </c>
      <c r="AL12" s="19" t="n">
        <v>0.0949925160320399</v>
      </c>
      <c r="AM12" s="19" t="n">
        <v>0.414925205179932</v>
      </c>
      <c r="AN12" s="19" t="n">
        <v>0.276814829880223</v>
      </c>
      <c r="AO12" s="19"/>
      <c r="AP12" s="19" t="n">
        <v>0.272369880002057</v>
      </c>
      <c r="AQ12" s="19" t="n">
        <v>0.173775051018862</v>
      </c>
      <c r="AR12" s="19" t="n">
        <v>0.120580965921104</v>
      </c>
      <c r="AS12" s="19" t="n">
        <v>0.277850478232961</v>
      </c>
      <c r="AT12" s="19" t="n">
        <v>0.275792452888668</v>
      </c>
      <c r="AU12" s="19"/>
      <c r="AV12" s="19" t="n">
        <v>0.180464955381084</v>
      </c>
      <c r="AW12" s="19" t="n">
        <v>0.272920235676321</v>
      </c>
      <c r="AX12" s="19" t="n">
        <v>0.11803831384892</v>
      </c>
      <c r="AY12" s="19" t="n">
        <v>0.292380040771933</v>
      </c>
      <c r="AZ12" s="19" t="n">
        <v>0.211769550795459</v>
      </c>
      <c r="BA12" s="19" t="n">
        <v>0.274556310490739</v>
      </c>
      <c r="BB12" s="19"/>
      <c r="BC12" s="19" t="n">
        <v>0.190302471456705</v>
      </c>
      <c r="BD12" s="19" t="n">
        <v>0.258930551182096</v>
      </c>
      <c r="BE12" s="19" t="n">
        <v>0.218125811392874</v>
      </c>
      <c r="BF12" s="19" t="n">
        <v>0.242124340867756</v>
      </c>
      <c r="BG12" s="19" t="n">
        <v>0.210273517809316</v>
      </c>
    </row>
    <row r="13">
      <c r="B13" s="20" t="s">
        <v>690</v>
      </c>
      <c r="C13" s="19" t="n">
        <v>0.253670002096735</v>
      </c>
      <c r="D13" s="19" t="n">
        <v>0.242948519094708</v>
      </c>
      <c r="E13" s="19" t="n">
        <v>0.263253866934956</v>
      </c>
      <c r="F13" s="19"/>
      <c r="G13" s="19" t="n">
        <v>0.262446592938312</v>
      </c>
      <c r="H13" s="19" t="n">
        <v>0.204392853531658</v>
      </c>
      <c r="I13" s="19" t="n">
        <v>0.239893393507071</v>
      </c>
      <c r="J13" s="19" t="n">
        <v>0.209237445080018</v>
      </c>
      <c r="K13" s="19" t="n">
        <v>0.316428321832457</v>
      </c>
      <c r="L13" s="19" t="n">
        <v>0.285399939554562</v>
      </c>
      <c r="M13" s="19"/>
      <c r="N13" s="19" t="n">
        <v>0.262863165293546</v>
      </c>
      <c r="O13" s="19" t="n">
        <v>0.243426880865059</v>
      </c>
      <c r="P13" s="19" t="n">
        <v>0.264361550183682</v>
      </c>
      <c r="Q13" s="19" t="n">
        <v>0.244602627147869</v>
      </c>
      <c r="R13" s="19"/>
      <c r="S13" s="19" t="n">
        <v>0.1781165854623</v>
      </c>
      <c r="T13" s="19" t="n">
        <v>0.233033573892567</v>
      </c>
      <c r="U13" s="19" t="n">
        <v>0.343536172830308</v>
      </c>
      <c r="V13" s="19" t="n">
        <v>0.256969461610073</v>
      </c>
      <c r="W13" s="19" t="n">
        <v>0.250006735431689</v>
      </c>
      <c r="X13" s="19" t="n">
        <v>0.261616491959217</v>
      </c>
      <c r="Y13" s="19" t="n">
        <v>0.251244601214138</v>
      </c>
      <c r="Z13" s="19" t="n">
        <v>0.343020833352739</v>
      </c>
      <c r="AA13" s="19" t="n">
        <v>0.244872098771212</v>
      </c>
      <c r="AB13" s="19" t="n">
        <v>0.249398762496033</v>
      </c>
      <c r="AC13" s="19" t="n">
        <v>0.281178942099958</v>
      </c>
      <c r="AD13" s="19" t="n">
        <v>0.304614190107594</v>
      </c>
      <c r="AE13" s="19"/>
      <c r="AF13" s="19" t="n">
        <v>0.264426382125001</v>
      </c>
      <c r="AG13" s="19" t="n">
        <v>0.224911495088686</v>
      </c>
      <c r="AH13" s="19" t="n">
        <v>0.260952315392956</v>
      </c>
      <c r="AI13" s="19"/>
      <c r="AJ13" s="19" t="n">
        <v>0.25576989933051</v>
      </c>
      <c r="AK13" s="19" t="n">
        <v>0.269999469646688</v>
      </c>
      <c r="AL13" s="19" t="n">
        <v>0.349483174260165</v>
      </c>
      <c r="AM13" s="19" t="n">
        <v>0.071231496351322</v>
      </c>
      <c r="AN13" s="19" t="n">
        <v>0.208515701962998</v>
      </c>
      <c r="AO13" s="19"/>
      <c r="AP13" s="19" t="n">
        <v>0.234296909722657</v>
      </c>
      <c r="AQ13" s="19" t="n">
        <v>0.263368620093337</v>
      </c>
      <c r="AR13" s="19" t="n">
        <v>0.316604920370323</v>
      </c>
      <c r="AS13" s="19" t="n">
        <v>0.230612774185463</v>
      </c>
      <c r="AT13" s="19" t="n">
        <v>0.265317792035199</v>
      </c>
      <c r="AU13" s="19"/>
      <c r="AV13" s="19" t="n">
        <v>0.257971974823583</v>
      </c>
      <c r="AW13" s="19" t="n">
        <v>0.234824245791122</v>
      </c>
      <c r="AX13" s="19" t="n">
        <v>0.354060615207612</v>
      </c>
      <c r="AY13" s="19" t="n">
        <v>0.223846780059802</v>
      </c>
      <c r="AZ13" s="19" t="n">
        <v>0.267161349737663</v>
      </c>
      <c r="BA13" s="19" t="n">
        <v>0.316429693551231</v>
      </c>
      <c r="BB13" s="19"/>
      <c r="BC13" s="19" t="n">
        <v>0.309815936604557</v>
      </c>
      <c r="BD13" s="19" t="n">
        <v>0.224647300877874</v>
      </c>
      <c r="BE13" s="19" t="n">
        <v>0.267792481492893</v>
      </c>
      <c r="BF13" s="19" t="n">
        <v>0.200969169878849</v>
      </c>
      <c r="BG13" s="19" t="n">
        <v>0.218399030504377</v>
      </c>
    </row>
    <row r="14">
      <c r="B14" s="20" t="s">
        <v>689</v>
      </c>
      <c r="C14" s="19" t="n">
        <v>0.177910042962588</v>
      </c>
      <c r="D14" s="19" t="n">
        <v>0.190793238941527</v>
      </c>
      <c r="E14" s="19" t="n">
        <v>0.166782057015159</v>
      </c>
      <c r="F14" s="19"/>
      <c r="G14" s="19" t="n">
        <v>0.198302068498222</v>
      </c>
      <c r="H14" s="19" t="n">
        <v>0.236492199761689</v>
      </c>
      <c r="I14" s="19" t="n">
        <v>0.150011408325464</v>
      </c>
      <c r="J14" s="19" t="n">
        <v>0.166707123396287</v>
      </c>
      <c r="K14" s="19" t="n">
        <v>0.200518045639453</v>
      </c>
      <c r="L14" s="19" t="n">
        <v>0.13070683799702</v>
      </c>
      <c r="M14" s="19"/>
      <c r="N14" s="19" t="n">
        <v>0.178117248482625</v>
      </c>
      <c r="O14" s="19" t="n">
        <v>0.194242505226705</v>
      </c>
      <c r="P14" s="19" t="n">
        <v>0.174596712072866</v>
      </c>
      <c r="Q14" s="19" t="n">
        <v>0.16443366664948</v>
      </c>
      <c r="R14" s="19"/>
      <c r="S14" s="19" t="n">
        <v>0.172160551627357</v>
      </c>
      <c r="T14" s="19" t="n">
        <v>0.19522707757153</v>
      </c>
      <c r="U14" s="19" t="n">
        <v>0.133015307280424</v>
      </c>
      <c r="V14" s="19" t="n">
        <v>0.282331475083518</v>
      </c>
      <c r="W14" s="19" t="n">
        <v>0.183542426400301</v>
      </c>
      <c r="X14" s="19" t="n">
        <v>0.163799758983704</v>
      </c>
      <c r="Y14" s="19" t="n">
        <v>0.201543647730296</v>
      </c>
      <c r="Z14" s="19" t="n">
        <v>0.137248021842678</v>
      </c>
      <c r="AA14" s="19" t="n">
        <v>0.134616897736463</v>
      </c>
      <c r="AB14" s="19" t="n">
        <v>0.15635680397352</v>
      </c>
      <c r="AC14" s="19" t="n">
        <v>0.174105389757468</v>
      </c>
      <c r="AD14" s="19" t="n">
        <v>0.216646286656746</v>
      </c>
      <c r="AE14" s="19"/>
      <c r="AF14" s="19" t="n">
        <v>0.187636165581337</v>
      </c>
      <c r="AG14" s="19" t="n">
        <v>0.176186018474749</v>
      </c>
      <c r="AH14" s="19" t="n">
        <v>0.132702720084831</v>
      </c>
      <c r="AI14" s="19"/>
      <c r="AJ14" s="19" t="n">
        <v>0.170216757475009</v>
      </c>
      <c r="AK14" s="19" t="n">
        <v>0.209888005158646</v>
      </c>
      <c r="AL14" s="19" t="n">
        <v>0.205971025282075</v>
      </c>
      <c r="AM14" s="19" t="n">
        <v>0.179797903304968</v>
      </c>
      <c r="AN14" s="19" t="n">
        <v>0.153438614253132</v>
      </c>
      <c r="AO14" s="19"/>
      <c r="AP14" s="19" t="n">
        <v>0.197022891498276</v>
      </c>
      <c r="AQ14" s="19" t="n">
        <v>0.20794271186596</v>
      </c>
      <c r="AR14" s="19" t="n">
        <v>0.184990404456782</v>
      </c>
      <c r="AS14" s="19" t="n">
        <v>0.115724672669034</v>
      </c>
      <c r="AT14" s="19" t="n">
        <v>0.0884481306577455</v>
      </c>
      <c r="AU14" s="19"/>
      <c r="AV14" s="19" t="n">
        <v>0.199064035667664</v>
      </c>
      <c r="AW14" s="19" t="n">
        <v>0.203146696327634</v>
      </c>
      <c r="AX14" s="19" t="n">
        <v>0.166022001027851</v>
      </c>
      <c r="AY14" s="19" t="n">
        <v>0.139466231193621</v>
      </c>
      <c r="AZ14" s="19" t="n">
        <v>0.170263037518843</v>
      </c>
      <c r="BA14" s="19" t="n">
        <v>0.141578844308915</v>
      </c>
      <c r="BB14" s="19"/>
      <c r="BC14" s="19" t="n">
        <v>0.173877095643698</v>
      </c>
      <c r="BD14" s="19" t="n">
        <v>0.17694003002567</v>
      </c>
      <c r="BE14" s="19" t="n">
        <v>0.165177639444355</v>
      </c>
      <c r="BF14" s="19" t="n">
        <v>0.241937175655399</v>
      </c>
      <c r="BG14" s="19" t="n">
        <v>0.217413158377773</v>
      </c>
    </row>
    <row r="15">
      <c r="B15" s="20" t="s">
        <v>806</v>
      </c>
      <c r="C15" s="19" t="n">
        <v>0.129619605215124</v>
      </c>
      <c r="D15" s="19" t="n">
        <v>0.125569732464499</v>
      </c>
      <c r="E15" s="19" t="n">
        <v>0.135202809914114</v>
      </c>
      <c r="F15" s="19"/>
      <c r="G15" s="19" t="n">
        <v>0.10475072413352</v>
      </c>
      <c r="H15" s="19" t="n">
        <v>0.146647032921266</v>
      </c>
      <c r="I15" s="19" t="n">
        <v>0.166715219845224</v>
      </c>
      <c r="J15" s="19" t="n">
        <v>0.137361468170146</v>
      </c>
      <c r="K15" s="19" t="n">
        <v>0.0720899658979395</v>
      </c>
      <c r="L15" s="19" t="n">
        <v>0.138253326826557</v>
      </c>
      <c r="M15" s="19"/>
      <c r="N15" s="19" t="n">
        <v>0.138665859909722</v>
      </c>
      <c r="O15" s="19" t="n">
        <v>0.131315447758217</v>
      </c>
      <c r="P15" s="19" t="n">
        <v>0.114681805733738</v>
      </c>
      <c r="Q15" s="19" t="n">
        <v>0.132130380097</v>
      </c>
      <c r="R15" s="19"/>
      <c r="S15" s="19" t="n">
        <v>0.18069597004232</v>
      </c>
      <c r="T15" s="19" t="n">
        <v>0.137201845092261</v>
      </c>
      <c r="U15" s="19" t="n">
        <v>0.0958634766307668</v>
      </c>
      <c r="V15" s="19" t="n">
        <v>0.151624735533223</v>
      </c>
      <c r="W15" s="19" t="n">
        <v>0.0933727780536781</v>
      </c>
      <c r="X15" s="19" t="n">
        <v>0.129094175501457</v>
      </c>
      <c r="Y15" s="19" t="n">
        <v>0.0627001477344579</v>
      </c>
      <c r="Z15" s="19" t="n">
        <v>0.141184606883546</v>
      </c>
      <c r="AA15" s="19" t="n">
        <v>0.139108098206759</v>
      </c>
      <c r="AB15" s="19" t="n">
        <v>0.184770615279608</v>
      </c>
      <c r="AC15" s="19" t="n">
        <v>0.0645791111549855</v>
      </c>
      <c r="AD15" s="19" t="n">
        <v>0.0566059959066789</v>
      </c>
      <c r="AE15" s="19"/>
      <c r="AF15" s="19" t="n">
        <v>0.145335622712285</v>
      </c>
      <c r="AG15" s="19" t="n">
        <v>0.138938269309491</v>
      </c>
      <c r="AH15" s="19" t="n">
        <v>0.101849307446776</v>
      </c>
      <c r="AI15" s="19"/>
      <c r="AJ15" s="19" t="n">
        <v>0.125087099349326</v>
      </c>
      <c r="AK15" s="19" t="n">
        <v>0.143310258611657</v>
      </c>
      <c r="AL15" s="19" t="n">
        <v>0.138249491137575</v>
      </c>
      <c r="AM15" s="19" t="n">
        <v>0.0729275077496332</v>
      </c>
      <c r="AN15" s="19" t="n">
        <v>0.159756696520665</v>
      </c>
      <c r="AO15" s="19"/>
      <c r="AP15" s="19" t="n">
        <v>0.138206578460235</v>
      </c>
      <c r="AQ15" s="19" t="n">
        <v>0.156782104381964</v>
      </c>
      <c r="AR15" s="19" t="n">
        <v>0.0872134641080298</v>
      </c>
      <c r="AS15" s="19" t="n">
        <v>0.127517126492177</v>
      </c>
      <c r="AT15" s="19" t="n">
        <v>0.147389126467605</v>
      </c>
      <c r="AU15" s="19"/>
      <c r="AV15" s="19" t="n">
        <v>0.17057894523532</v>
      </c>
      <c r="AW15" s="19" t="n">
        <v>0.11875242792522</v>
      </c>
      <c r="AX15" s="19" t="n">
        <v>0.101736278235002</v>
      </c>
      <c r="AY15" s="19" t="n">
        <v>0.145283768688062</v>
      </c>
      <c r="AZ15" s="19" t="n">
        <v>0.093867163021471</v>
      </c>
      <c r="BA15" s="19" t="n">
        <v>0.0524979633868682</v>
      </c>
      <c r="BB15" s="19"/>
      <c r="BC15" s="19" t="n">
        <v>0.127202379391201</v>
      </c>
      <c r="BD15" s="19" t="n">
        <v>0.0795070116967814</v>
      </c>
      <c r="BE15" s="19" t="n">
        <v>0.154570933414998</v>
      </c>
      <c r="BF15" s="19" t="n">
        <v>0.123111397286278</v>
      </c>
      <c r="BG15" s="19" t="n">
        <v>0.0563613307032375</v>
      </c>
    </row>
    <row r="16">
      <c r="B16" s="20" t="s">
        <v>100</v>
      </c>
      <c r="C16" s="21" t="n">
        <v>0.0448255411098278</v>
      </c>
      <c r="D16" s="21" t="n">
        <v>0.0456723040001442</v>
      </c>
      <c r="E16" s="21" t="n">
        <v>0.0408586925694527</v>
      </c>
      <c r="F16" s="21"/>
      <c r="G16" s="21" t="n">
        <v>0.0342714553686007</v>
      </c>
      <c r="H16" s="21" t="n">
        <v>0.0167656112617047</v>
      </c>
      <c r="I16" s="21" t="n">
        <v>0.029334295524636</v>
      </c>
      <c r="J16" s="21" t="n">
        <v>0.0373267150360388</v>
      </c>
      <c r="K16" s="21" t="n">
        <v>0.0981670999893513</v>
      </c>
      <c r="L16" s="21" t="n">
        <v>0.0540076527845019</v>
      </c>
      <c r="M16" s="21"/>
      <c r="N16" s="21" t="n">
        <v>0.0220424700023325</v>
      </c>
      <c r="O16" s="21" t="n">
        <v>0.0478248993998235</v>
      </c>
      <c r="P16" s="21" t="n">
        <v>0.0642377902468995</v>
      </c>
      <c r="Q16" s="21" t="n">
        <v>0.0478273133609703</v>
      </c>
      <c r="R16" s="21"/>
      <c r="S16" s="21" t="n">
        <v>0.0332963718860791</v>
      </c>
      <c r="T16" s="21" t="n">
        <v>0.0701639191602199</v>
      </c>
      <c r="U16" s="21" t="n">
        <v>0.0338724401438959</v>
      </c>
      <c r="V16" s="21" t="n">
        <v>0</v>
      </c>
      <c r="W16" s="21" t="n">
        <v>0.0939954614796589</v>
      </c>
      <c r="X16" s="21" t="n">
        <v>0.0321661846669204</v>
      </c>
      <c r="Y16" s="21" t="n">
        <v>0.0295055956591567</v>
      </c>
      <c r="Z16" s="21" t="n">
        <v>0.0625473728950195</v>
      </c>
      <c r="AA16" s="21" t="n">
        <v>0.0498143729536118</v>
      </c>
      <c r="AB16" s="21" t="n">
        <v>0.028665425265064</v>
      </c>
      <c r="AC16" s="21" t="n">
        <v>0.0749941744297827</v>
      </c>
      <c r="AD16" s="21" t="n">
        <v>0.0955695426768534</v>
      </c>
      <c r="AE16" s="21"/>
      <c r="AF16" s="21" t="n">
        <v>0.0426453749435249</v>
      </c>
      <c r="AG16" s="21" t="n">
        <v>0.050194835929959</v>
      </c>
      <c r="AH16" s="21" t="n">
        <v>0.0292650148901963</v>
      </c>
      <c r="AI16" s="21"/>
      <c r="AJ16" s="21" t="n">
        <v>0.0506679178622965</v>
      </c>
      <c r="AK16" s="21" t="n">
        <v>0.0202355414487461</v>
      </c>
      <c r="AL16" s="21" t="n">
        <v>0.0485759579372339</v>
      </c>
      <c r="AM16" s="21" t="n">
        <v>0</v>
      </c>
      <c r="AN16" s="21" t="n">
        <v>0.0423459801844581</v>
      </c>
      <c r="AO16" s="21"/>
      <c r="AP16" s="21" t="n">
        <v>0.036547613350849</v>
      </c>
      <c r="AQ16" s="21" t="n">
        <v>0.0225033904187698</v>
      </c>
      <c r="AR16" s="21" t="n">
        <v>0.0787114757104469</v>
      </c>
      <c r="AS16" s="21" t="n">
        <v>0.0756977150071049</v>
      </c>
      <c r="AT16" s="21" t="n">
        <v>0.0525226007642956</v>
      </c>
      <c r="AU16" s="21"/>
      <c r="AV16" s="21" t="n">
        <v>0.0160174500648683</v>
      </c>
      <c r="AW16" s="21" t="n">
        <v>0.0469932337817698</v>
      </c>
      <c r="AX16" s="21" t="n">
        <v>0.0504747669589152</v>
      </c>
      <c r="AY16" s="21" t="n">
        <v>0.0358083662970298</v>
      </c>
      <c r="AZ16" s="21" t="n">
        <v>0.0707599758177987</v>
      </c>
      <c r="BA16" s="21" t="n">
        <v>0.0863759500553387</v>
      </c>
      <c r="BB16" s="21"/>
      <c r="BC16" s="21" t="n">
        <v>0.064257813699537</v>
      </c>
      <c r="BD16" s="21" t="n">
        <v>0.0706028101990427</v>
      </c>
      <c r="BE16" s="21" t="n">
        <v>0.0224868293123489</v>
      </c>
      <c r="BF16" s="21" t="n">
        <v>0.0141878860088632</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829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802</v>
      </c>
      <c r="C9" s="19" t="n">
        <v>0.026985270194762</v>
      </c>
      <c r="D9" s="19" t="n">
        <v>0.0205405853916279</v>
      </c>
      <c r="E9" s="19" t="n">
        <v>0.0309676678552494</v>
      </c>
      <c r="F9" s="19"/>
      <c r="G9" s="19" t="n">
        <v>0.0149993958335107</v>
      </c>
      <c r="H9" s="19" t="n">
        <v>0.0224285341567627</v>
      </c>
      <c r="I9" s="19" t="n">
        <v>0.0577644519585478</v>
      </c>
      <c r="J9" s="19" t="n">
        <v>0.00844170319061</v>
      </c>
      <c r="K9" s="19" t="n">
        <v>0.0356013399173272</v>
      </c>
      <c r="L9" s="19" t="n">
        <v>0.021916184307946</v>
      </c>
      <c r="M9" s="19"/>
      <c r="N9" s="19" t="n">
        <v>0.0206669134313765</v>
      </c>
      <c r="O9" s="19" t="n">
        <v>0.0276071304990191</v>
      </c>
      <c r="P9" s="19" t="n">
        <v>0.0324638228083944</v>
      </c>
      <c r="Q9" s="19" t="n">
        <v>0.0290170013296406</v>
      </c>
      <c r="R9" s="19"/>
      <c r="S9" s="19" t="n">
        <v>0.0159048377031496</v>
      </c>
      <c r="T9" s="19" t="n">
        <v>0.039328788116986</v>
      </c>
      <c r="U9" s="19" t="n">
        <v>0.0204036419532574</v>
      </c>
      <c r="V9" s="19" t="n">
        <v>0.05728598515245</v>
      </c>
      <c r="W9" s="19" t="n">
        <v>0</v>
      </c>
      <c r="X9" s="19" t="n">
        <v>0</v>
      </c>
      <c r="Y9" s="19" t="n">
        <v>0.0417735222462728</v>
      </c>
      <c r="Z9" s="19" t="n">
        <v>0.0244812249140072</v>
      </c>
      <c r="AA9" s="19" t="n">
        <v>0.0133327518725085</v>
      </c>
      <c r="AB9" s="19" t="n">
        <v>0.0523449821610546</v>
      </c>
      <c r="AC9" s="19" t="n">
        <v>0.0412717467542313</v>
      </c>
      <c r="AD9" s="19" t="n">
        <v>0</v>
      </c>
      <c r="AE9" s="19"/>
      <c r="AF9" s="19" t="n">
        <v>0.0256342994058519</v>
      </c>
      <c r="AG9" s="19" t="n">
        <v>0.0325550317258868</v>
      </c>
      <c r="AH9" s="19" t="n">
        <v>0.023002585592335</v>
      </c>
      <c r="AI9" s="19"/>
      <c r="AJ9" s="19" t="n">
        <v>0.0206760395338447</v>
      </c>
      <c r="AK9" s="19" t="n">
        <v>0.0128204868429309</v>
      </c>
      <c r="AL9" s="19" t="n">
        <v>0.0191984180258717</v>
      </c>
      <c r="AM9" s="19" t="n">
        <v>0.104311122018126</v>
      </c>
      <c r="AN9" s="19" t="n">
        <v>0.0307806017271733</v>
      </c>
      <c r="AO9" s="19"/>
      <c r="AP9" s="19" t="n">
        <v>0.00842750153958573</v>
      </c>
      <c r="AQ9" s="19" t="n">
        <v>0.0106026366187647</v>
      </c>
      <c r="AR9" s="19" t="n">
        <v>0.0778298865782023</v>
      </c>
      <c r="AS9" s="19" t="n">
        <v>0.0610902011571309</v>
      </c>
      <c r="AT9" s="19" t="n">
        <v>0.0169989775157522</v>
      </c>
      <c r="AU9" s="19"/>
      <c r="AV9" s="19" t="n">
        <v>0.0120293654356688</v>
      </c>
      <c r="AW9" s="19" t="n">
        <v>0.00851741228512757</v>
      </c>
      <c r="AX9" s="19" t="n">
        <v>0.0526304326995726</v>
      </c>
      <c r="AY9" s="19" t="n">
        <v>0.0441959109782247</v>
      </c>
      <c r="AZ9" s="19" t="n">
        <v>0.0122255789150417</v>
      </c>
      <c r="BA9" s="19" t="n">
        <v>0.0611482829898418</v>
      </c>
      <c r="BB9" s="19"/>
      <c r="BC9" s="19" t="n">
        <v>0.0144614597158043</v>
      </c>
      <c r="BD9" s="19" t="n">
        <v>0.0266756608823185</v>
      </c>
      <c r="BE9" s="19" t="n">
        <v>0.0299446259329784</v>
      </c>
      <c r="BF9" s="19" t="n">
        <v>0.0470532642621125</v>
      </c>
      <c r="BG9" s="19" t="n">
        <v>0.0628602597904504</v>
      </c>
    </row>
    <row r="10">
      <c r="B10" s="20" t="s">
        <v>598</v>
      </c>
      <c r="C10" s="19" t="n">
        <v>0.0281078737154019</v>
      </c>
      <c r="D10" s="19" t="n">
        <v>0.0259776560569843</v>
      </c>
      <c r="E10" s="19" t="n">
        <v>0.0302965900844761</v>
      </c>
      <c r="F10" s="19"/>
      <c r="G10" s="19" t="n">
        <v>0.0312081592519289</v>
      </c>
      <c r="H10" s="19" t="n">
        <v>0.0440953844000025</v>
      </c>
      <c r="I10" s="19" t="n">
        <v>0.0267419021683887</v>
      </c>
      <c r="J10" s="19" t="n">
        <v>0.0157794364838405</v>
      </c>
      <c r="K10" s="19" t="n">
        <v>0.0380969214488867</v>
      </c>
      <c r="L10" s="19" t="n">
        <v>0.0150872201504664</v>
      </c>
      <c r="M10" s="19"/>
      <c r="N10" s="19" t="n">
        <v>0.0269171758950647</v>
      </c>
      <c r="O10" s="19" t="n">
        <v>0.026949027040653</v>
      </c>
      <c r="P10" s="19" t="n">
        <v>0.0343669171149804</v>
      </c>
      <c r="Q10" s="19" t="n">
        <v>0.0253391779281653</v>
      </c>
      <c r="R10" s="19"/>
      <c r="S10" s="19" t="n">
        <v>0.0304657364334602</v>
      </c>
      <c r="T10" s="19" t="n">
        <v>0.0105631347031835</v>
      </c>
      <c r="U10" s="19" t="n">
        <v>0.02534135901623</v>
      </c>
      <c r="V10" s="19" t="n">
        <v>0.036668148158443</v>
      </c>
      <c r="W10" s="19" t="n">
        <v>0.0239386783151569</v>
      </c>
      <c r="X10" s="19" t="n">
        <v>0</v>
      </c>
      <c r="Y10" s="19" t="n">
        <v>0.0773947212129576</v>
      </c>
      <c r="Z10" s="19" t="n">
        <v>0.0269327929354249</v>
      </c>
      <c r="AA10" s="19" t="n">
        <v>0.056881590189774</v>
      </c>
      <c r="AB10" s="19" t="n">
        <v>0.0185407943852306</v>
      </c>
      <c r="AC10" s="19" t="n">
        <v>0</v>
      </c>
      <c r="AD10" s="19" t="n">
        <v>0.0347849329507139</v>
      </c>
      <c r="AE10" s="19"/>
      <c r="AF10" s="19" t="n">
        <v>0.0569191897030397</v>
      </c>
      <c r="AG10" s="19" t="n">
        <v>0.0098293521559438</v>
      </c>
      <c r="AH10" s="19" t="n">
        <v>0.0166040956921564</v>
      </c>
      <c r="AI10" s="19"/>
      <c r="AJ10" s="19" t="n">
        <v>0.0530718188310405</v>
      </c>
      <c r="AK10" s="19" t="n">
        <v>0.0068740454516611</v>
      </c>
      <c r="AL10" s="19" t="n">
        <v>0.0195962285783645</v>
      </c>
      <c r="AM10" s="19" t="n">
        <v>0.115063930297991</v>
      </c>
      <c r="AN10" s="19" t="n">
        <v>0.0176429901774314</v>
      </c>
      <c r="AO10" s="19"/>
      <c r="AP10" s="19" t="n">
        <v>0.029279920177266</v>
      </c>
      <c r="AQ10" s="19" t="n">
        <v>0.00412408224752688</v>
      </c>
      <c r="AR10" s="19" t="n">
        <v>0.0442923337137681</v>
      </c>
      <c r="AS10" s="19" t="n">
        <v>0.0782377431211887</v>
      </c>
      <c r="AT10" s="19" t="n">
        <v>0.0573240485492266</v>
      </c>
      <c r="AU10" s="19"/>
      <c r="AV10" s="19" t="n">
        <v>0</v>
      </c>
      <c r="AW10" s="19" t="n">
        <v>0.0255046657052718</v>
      </c>
      <c r="AX10" s="19" t="n">
        <v>0.048370046894635</v>
      </c>
      <c r="AY10" s="19" t="n">
        <v>0.0880361480625166</v>
      </c>
      <c r="AZ10" s="19" t="n">
        <v>0.041227166670397</v>
      </c>
      <c r="BA10" s="19" t="n">
        <v>0</v>
      </c>
      <c r="BB10" s="19"/>
      <c r="BC10" s="19" t="n">
        <v>0.0183424772679881</v>
      </c>
      <c r="BD10" s="19" t="n">
        <v>0.0620284622030976</v>
      </c>
      <c r="BE10" s="19" t="n">
        <v>0.0139598988858525</v>
      </c>
      <c r="BF10" s="19" t="n">
        <v>0.0177149082609683</v>
      </c>
      <c r="BG10" s="19" t="n">
        <v>0</v>
      </c>
    </row>
    <row r="11">
      <c r="B11" s="20" t="s">
        <v>692</v>
      </c>
      <c r="C11" s="19" t="n">
        <v>0.0465184598692382</v>
      </c>
      <c r="D11" s="19" t="n">
        <v>0.0559115648412516</v>
      </c>
      <c r="E11" s="19" t="n">
        <v>0.0376972414570558</v>
      </c>
      <c r="F11" s="19"/>
      <c r="G11" s="19" t="n">
        <v>0.0513892698386402</v>
      </c>
      <c r="H11" s="19" t="n">
        <v>0.0312007959165527</v>
      </c>
      <c r="I11" s="19" t="n">
        <v>0.0597386026427791</v>
      </c>
      <c r="J11" s="19" t="n">
        <v>0.0564290349467467</v>
      </c>
      <c r="K11" s="19" t="n">
        <v>0.0726638763764939</v>
      </c>
      <c r="L11" s="19" t="n">
        <v>0.0194817257408908</v>
      </c>
      <c r="M11" s="19"/>
      <c r="N11" s="19" t="n">
        <v>0.022629544226496</v>
      </c>
      <c r="O11" s="19" t="n">
        <v>0.0501045847918905</v>
      </c>
      <c r="P11" s="19" t="n">
        <v>0.0721283750705966</v>
      </c>
      <c r="Q11" s="19" t="n">
        <v>0.0488061729908197</v>
      </c>
      <c r="R11" s="19"/>
      <c r="S11" s="19" t="n">
        <v>0.0332190032946144</v>
      </c>
      <c r="T11" s="19" t="n">
        <v>0.0229577459839422</v>
      </c>
      <c r="U11" s="19" t="n">
        <v>0.0392660657770744</v>
      </c>
      <c r="V11" s="19" t="n">
        <v>0.0422236690043471</v>
      </c>
      <c r="W11" s="19" t="n">
        <v>0.0689006739204891</v>
      </c>
      <c r="X11" s="19" t="n">
        <v>0.044334026342002</v>
      </c>
      <c r="Y11" s="19" t="n">
        <v>0.0183493807666159</v>
      </c>
      <c r="Z11" s="19" t="n">
        <v>0.131158486127821</v>
      </c>
      <c r="AA11" s="19" t="n">
        <v>0.0549021144710726</v>
      </c>
      <c r="AB11" s="19" t="n">
        <v>0.0588782298017979</v>
      </c>
      <c r="AC11" s="19" t="n">
        <v>0.065771756503218</v>
      </c>
      <c r="AD11" s="19" t="n">
        <v>0.0319041487716085</v>
      </c>
      <c r="AE11" s="19"/>
      <c r="AF11" s="19" t="n">
        <v>0.0663156784483442</v>
      </c>
      <c r="AG11" s="19" t="n">
        <v>0.0368848274759244</v>
      </c>
      <c r="AH11" s="19" t="n">
        <v>0.0176807728973913</v>
      </c>
      <c r="AI11" s="19"/>
      <c r="AJ11" s="19" t="n">
        <v>0.0371983426036022</v>
      </c>
      <c r="AK11" s="19" t="n">
        <v>0.031872557897348</v>
      </c>
      <c r="AL11" s="19" t="n">
        <v>0.0786214678275556</v>
      </c>
      <c r="AM11" s="19" t="n">
        <v>0.0876951348696981</v>
      </c>
      <c r="AN11" s="19" t="n">
        <v>0.040536836598723</v>
      </c>
      <c r="AO11" s="19"/>
      <c r="AP11" s="19" t="n">
        <v>0.0216270723441826</v>
      </c>
      <c r="AQ11" s="19" t="n">
        <v>0.0373785431819791</v>
      </c>
      <c r="AR11" s="19" t="n">
        <v>0.027693961292586</v>
      </c>
      <c r="AS11" s="19" t="n">
        <v>0.116436160037724</v>
      </c>
      <c r="AT11" s="19" t="n">
        <v>0.0519132884981985</v>
      </c>
      <c r="AU11" s="19"/>
      <c r="AV11" s="19" t="n">
        <v>0.0270538247186614</v>
      </c>
      <c r="AW11" s="19" t="n">
        <v>0.0408646304757292</v>
      </c>
      <c r="AX11" s="19" t="n">
        <v>0.0459406372834873</v>
      </c>
      <c r="AY11" s="19" t="n">
        <v>0.0782814325329948</v>
      </c>
      <c r="AZ11" s="19" t="n">
        <v>0.079659201928606</v>
      </c>
      <c r="BA11" s="19" t="n">
        <v>0.0360636235059012</v>
      </c>
      <c r="BB11" s="19"/>
      <c r="BC11" s="19" t="n">
        <v>0.0574124671200638</v>
      </c>
      <c r="BD11" s="19" t="n">
        <v>0.0718974156511405</v>
      </c>
      <c r="BE11" s="19" t="n">
        <v>0.0133255067264419</v>
      </c>
      <c r="BF11" s="19" t="n">
        <v>0.03433244365157</v>
      </c>
      <c r="BG11" s="19" t="n">
        <v>0.0920227138511683</v>
      </c>
    </row>
    <row r="12">
      <c r="B12" s="20" t="s">
        <v>691</v>
      </c>
      <c r="C12" s="19" t="n">
        <v>0.123758916216864</v>
      </c>
      <c r="D12" s="19" t="n">
        <v>0.11138133541568</v>
      </c>
      <c r="E12" s="19" t="n">
        <v>0.136283809035507</v>
      </c>
      <c r="F12" s="19"/>
      <c r="G12" s="19" t="n">
        <v>0.128549590590992</v>
      </c>
      <c r="H12" s="19" t="n">
        <v>0.0729457974587666</v>
      </c>
      <c r="I12" s="19" t="n">
        <v>0.163131119585733</v>
      </c>
      <c r="J12" s="19" t="n">
        <v>0.117649311197191</v>
      </c>
      <c r="K12" s="19" t="n">
        <v>0.162013104840088</v>
      </c>
      <c r="L12" s="19" t="n">
        <v>0.112328040076678</v>
      </c>
      <c r="M12" s="19"/>
      <c r="N12" s="19" t="n">
        <v>0.0674525954212406</v>
      </c>
      <c r="O12" s="19" t="n">
        <v>0.161069145309908</v>
      </c>
      <c r="P12" s="19" t="n">
        <v>0.158274992512339</v>
      </c>
      <c r="Q12" s="19" t="n">
        <v>0.122083534581054</v>
      </c>
      <c r="R12" s="19"/>
      <c r="S12" s="19" t="n">
        <v>0.100980543301201</v>
      </c>
      <c r="T12" s="19" t="n">
        <v>0.158478534783376</v>
      </c>
      <c r="U12" s="19" t="n">
        <v>0.184521337482744</v>
      </c>
      <c r="V12" s="19" t="n">
        <v>0.113015164709882</v>
      </c>
      <c r="W12" s="19" t="n">
        <v>0.143663596085012</v>
      </c>
      <c r="X12" s="19" t="n">
        <v>0.20139493783724</v>
      </c>
      <c r="Y12" s="19" t="n">
        <v>0.0738420755519035</v>
      </c>
      <c r="Z12" s="19" t="n">
        <v>0.0602181855814043</v>
      </c>
      <c r="AA12" s="19" t="n">
        <v>0.141002567231651</v>
      </c>
      <c r="AB12" s="19" t="n">
        <v>0.0637603417518754</v>
      </c>
      <c r="AC12" s="19" t="n">
        <v>0.0426190576909899</v>
      </c>
      <c r="AD12" s="19" t="n">
        <v>0.199395357379824</v>
      </c>
      <c r="AE12" s="19"/>
      <c r="AF12" s="19" t="n">
        <v>0.131791418271499</v>
      </c>
      <c r="AG12" s="19" t="n">
        <v>0.122608476014005</v>
      </c>
      <c r="AH12" s="19" t="n">
        <v>0.0920730413280275</v>
      </c>
      <c r="AI12" s="19"/>
      <c r="AJ12" s="19" t="n">
        <v>0.131987753891224</v>
      </c>
      <c r="AK12" s="19" t="n">
        <v>0.119559850659445</v>
      </c>
      <c r="AL12" s="19" t="n">
        <v>0.09039853651966</v>
      </c>
      <c r="AM12" s="19" t="n">
        <v>0</v>
      </c>
      <c r="AN12" s="19" t="n">
        <v>0.138071480689802</v>
      </c>
      <c r="AO12" s="19"/>
      <c r="AP12" s="19" t="n">
        <v>0.151642096095816</v>
      </c>
      <c r="AQ12" s="19" t="n">
        <v>0.110121242714324</v>
      </c>
      <c r="AR12" s="19" t="n">
        <v>0.0834874265117818</v>
      </c>
      <c r="AS12" s="19" t="n">
        <v>0.128732792586452</v>
      </c>
      <c r="AT12" s="19" t="n">
        <v>0.0568116416588969</v>
      </c>
      <c r="AU12" s="19"/>
      <c r="AV12" s="19" t="n">
        <v>0.105259320036426</v>
      </c>
      <c r="AW12" s="19" t="n">
        <v>0.13770647261321</v>
      </c>
      <c r="AX12" s="19" t="n">
        <v>0.0505613484056927</v>
      </c>
      <c r="AY12" s="19" t="n">
        <v>0.124747258846614</v>
      </c>
      <c r="AZ12" s="19" t="n">
        <v>0.0408586462185915</v>
      </c>
      <c r="BA12" s="19" t="n">
        <v>0.203861997762352</v>
      </c>
      <c r="BB12" s="19"/>
      <c r="BC12" s="19" t="n">
        <v>0.153403386786906</v>
      </c>
      <c r="BD12" s="19" t="n">
        <v>0.0884207638153474</v>
      </c>
      <c r="BE12" s="19" t="n">
        <v>0.13600258271524</v>
      </c>
      <c r="BF12" s="19" t="n">
        <v>0.115715603734732</v>
      </c>
      <c r="BG12" s="19" t="n">
        <v>0</v>
      </c>
    </row>
    <row r="13">
      <c r="B13" s="20" t="s">
        <v>690</v>
      </c>
      <c r="C13" s="19" t="n">
        <v>0.268904032253454</v>
      </c>
      <c r="D13" s="19" t="n">
        <v>0.273813242174165</v>
      </c>
      <c r="E13" s="19" t="n">
        <v>0.26297286746074</v>
      </c>
      <c r="F13" s="19"/>
      <c r="G13" s="19" t="n">
        <v>0.296061079085277</v>
      </c>
      <c r="H13" s="19" t="n">
        <v>0.235181447214179</v>
      </c>
      <c r="I13" s="19" t="n">
        <v>0.217838998155406</v>
      </c>
      <c r="J13" s="19" t="n">
        <v>0.281482331411769</v>
      </c>
      <c r="K13" s="19" t="n">
        <v>0.196916438080435</v>
      </c>
      <c r="L13" s="19" t="n">
        <v>0.368415535766686</v>
      </c>
      <c r="M13" s="19"/>
      <c r="N13" s="19" t="n">
        <v>0.27945425924992</v>
      </c>
      <c r="O13" s="19" t="n">
        <v>0.236363166001686</v>
      </c>
      <c r="P13" s="19" t="n">
        <v>0.24500927275154</v>
      </c>
      <c r="Q13" s="19" t="n">
        <v>0.309670377683662</v>
      </c>
      <c r="R13" s="19"/>
      <c r="S13" s="19" t="n">
        <v>0.272440346881938</v>
      </c>
      <c r="T13" s="19" t="n">
        <v>0.209223398754703</v>
      </c>
      <c r="U13" s="19" t="n">
        <v>0.36632559817445</v>
      </c>
      <c r="V13" s="19" t="n">
        <v>0.233771239380457</v>
      </c>
      <c r="W13" s="19" t="n">
        <v>0.352059566063646</v>
      </c>
      <c r="X13" s="19" t="n">
        <v>0.314034572138459</v>
      </c>
      <c r="Y13" s="19" t="n">
        <v>0.286655536027557</v>
      </c>
      <c r="Z13" s="19" t="n">
        <v>0.223679235816945</v>
      </c>
      <c r="AA13" s="19" t="n">
        <v>0.205835972121065</v>
      </c>
      <c r="AB13" s="19" t="n">
        <v>0.279007703251207</v>
      </c>
      <c r="AC13" s="19" t="n">
        <v>0.26543305356975</v>
      </c>
      <c r="AD13" s="19" t="n">
        <v>0.294250030196224</v>
      </c>
      <c r="AE13" s="19"/>
      <c r="AF13" s="19" t="n">
        <v>0.292704023118279</v>
      </c>
      <c r="AG13" s="19" t="n">
        <v>0.244528198359294</v>
      </c>
      <c r="AH13" s="19" t="n">
        <v>0.294953903031711</v>
      </c>
      <c r="AI13" s="19"/>
      <c r="AJ13" s="19" t="n">
        <v>0.295140236142343</v>
      </c>
      <c r="AK13" s="19" t="n">
        <v>0.226577155834332</v>
      </c>
      <c r="AL13" s="19" t="n">
        <v>0.240603116439216</v>
      </c>
      <c r="AM13" s="19" t="n">
        <v>0.274068042681443</v>
      </c>
      <c r="AN13" s="19" t="n">
        <v>0.291747165162824</v>
      </c>
      <c r="AO13" s="19"/>
      <c r="AP13" s="19" t="n">
        <v>0.312513728014427</v>
      </c>
      <c r="AQ13" s="19" t="n">
        <v>0.264927838989725</v>
      </c>
      <c r="AR13" s="19" t="n">
        <v>0.231748505507074</v>
      </c>
      <c r="AS13" s="19" t="n">
        <v>0.214233958800361</v>
      </c>
      <c r="AT13" s="19" t="n">
        <v>0.345966158492286</v>
      </c>
      <c r="AU13" s="19"/>
      <c r="AV13" s="19" t="n">
        <v>0.243229977115586</v>
      </c>
      <c r="AW13" s="19" t="n">
        <v>0.289570906206813</v>
      </c>
      <c r="AX13" s="19" t="n">
        <v>0.26920101800242</v>
      </c>
      <c r="AY13" s="19" t="n">
        <v>0.284222707225971</v>
      </c>
      <c r="AZ13" s="19" t="n">
        <v>0.285048569759927</v>
      </c>
      <c r="BA13" s="19" t="n">
        <v>0.27327690335395</v>
      </c>
      <c r="BB13" s="19"/>
      <c r="BC13" s="19" t="n">
        <v>0.288264002544325</v>
      </c>
      <c r="BD13" s="19" t="n">
        <v>0.318065214419068</v>
      </c>
      <c r="BE13" s="19" t="n">
        <v>0.243500278397759</v>
      </c>
      <c r="BF13" s="19" t="n">
        <v>0.207108594574141</v>
      </c>
      <c r="BG13" s="19" t="n">
        <v>0.173379245571643</v>
      </c>
    </row>
    <row r="14">
      <c r="B14" s="20" t="s">
        <v>689</v>
      </c>
      <c r="C14" s="19" t="n">
        <v>0.243614514804858</v>
      </c>
      <c r="D14" s="19" t="n">
        <v>0.278044608747625</v>
      </c>
      <c r="E14" s="19" t="n">
        <v>0.21163653214321</v>
      </c>
      <c r="F14" s="19"/>
      <c r="G14" s="19" t="n">
        <v>0.180721763616438</v>
      </c>
      <c r="H14" s="19" t="n">
        <v>0.276600638161625</v>
      </c>
      <c r="I14" s="19" t="n">
        <v>0.25177662476733</v>
      </c>
      <c r="J14" s="19" t="n">
        <v>0.246315819976461</v>
      </c>
      <c r="K14" s="19" t="n">
        <v>0.22715328742648</v>
      </c>
      <c r="L14" s="19" t="n">
        <v>0.255550987326117</v>
      </c>
      <c r="M14" s="19"/>
      <c r="N14" s="19" t="n">
        <v>0.243720886051848</v>
      </c>
      <c r="O14" s="19" t="n">
        <v>0.287485641052579</v>
      </c>
      <c r="P14" s="19" t="n">
        <v>0.246913939152367</v>
      </c>
      <c r="Q14" s="19" t="n">
        <v>0.196616768269491</v>
      </c>
      <c r="R14" s="19"/>
      <c r="S14" s="19" t="n">
        <v>0.241413944913497</v>
      </c>
      <c r="T14" s="19" t="n">
        <v>0.338580513350862</v>
      </c>
      <c r="U14" s="19" t="n">
        <v>0.115018572434529</v>
      </c>
      <c r="V14" s="19" t="n">
        <v>0.203839644034692</v>
      </c>
      <c r="W14" s="19" t="n">
        <v>0.348863561027944</v>
      </c>
      <c r="X14" s="19" t="n">
        <v>0.195655724664903</v>
      </c>
      <c r="Y14" s="19" t="n">
        <v>0.169008754084952</v>
      </c>
      <c r="Z14" s="19" t="n">
        <v>0.328525768267994</v>
      </c>
      <c r="AA14" s="19" t="n">
        <v>0.239968516753951</v>
      </c>
      <c r="AB14" s="19" t="n">
        <v>0.289374441784244</v>
      </c>
      <c r="AC14" s="19" t="n">
        <v>0.180396336167664</v>
      </c>
      <c r="AD14" s="19" t="n">
        <v>0.234234056245984</v>
      </c>
      <c r="AE14" s="19"/>
      <c r="AF14" s="19" t="n">
        <v>0.21110260124517</v>
      </c>
      <c r="AG14" s="19" t="n">
        <v>0.288128651700547</v>
      </c>
      <c r="AH14" s="19" t="n">
        <v>0.229444369308539</v>
      </c>
      <c r="AI14" s="19"/>
      <c r="AJ14" s="19" t="n">
        <v>0.241671848160479</v>
      </c>
      <c r="AK14" s="19" t="n">
        <v>0.304609847462401</v>
      </c>
      <c r="AL14" s="19" t="n">
        <v>0.340675217884926</v>
      </c>
      <c r="AM14" s="19" t="n">
        <v>0.161690481534286</v>
      </c>
      <c r="AN14" s="19" t="n">
        <v>0.195498779914041</v>
      </c>
      <c r="AO14" s="19"/>
      <c r="AP14" s="19" t="n">
        <v>0.257895694652406</v>
      </c>
      <c r="AQ14" s="19" t="n">
        <v>0.252138062091053</v>
      </c>
      <c r="AR14" s="19" t="n">
        <v>0.318155333324359</v>
      </c>
      <c r="AS14" s="19" t="n">
        <v>0.215485077981006</v>
      </c>
      <c r="AT14" s="19" t="n">
        <v>0.197433445036757</v>
      </c>
      <c r="AU14" s="19"/>
      <c r="AV14" s="19" t="n">
        <v>0.258258893573368</v>
      </c>
      <c r="AW14" s="19" t="n">
        <v>0.274631658173355</v>
      </c>
      <c r="AX14" s="19" t="n">
        <v>0.296429451855638</v>
      </c>
      <c r="AY14" s="19" t="n">
        <v>0.204002081930657</v>
      </c>
      <c r="AZ14" s="19" t="n">
        <v>0.222758808209303</v>
      </c>
      <c r="BA14" s="19" t="n">
        <v>0.229043992852398</v>
      </c>
      <c r="BB14" s="19"/>
      <c r="BC14" s="19" t="n">
        <v>0.251947174928508</v>
      </c>
      <c r="BD14" s="19" t="n">
        <v>0.20409916971576</v>
      </c>
      <c r="BE14" s="19" t="n">
        <v>0.274125503311567</v>
      </c>
      <c r="BF14" s="19" t="n">
        <v>0.213713974982635</v>
      </c>
      <c r="BG14" s="19" t="n">
        <v>0.260517332129365</v>
      </c>
    </row>
    <row r="15">
      <c r="B15" s="20" t="s">
        <v>803</v>
      </c>
      <c r="C15" s="19" t="n">
        <v>0.216670579899926</v>
      </c>
      <c r="D15" s="19" t="n">
        <v>0.210522043423684</v>
      </c>
      <c r="E15" s="19" t="n">
        <v>0.223647812210923</v>
      </c>
      <c r="F15" s="19"/>
      <c r="G15" s="19" t="n">
        <v>0.256838411421996</v>
      </c>
      <c r="H15" s="19" t="n">
        <v>0.280301395207307</v>
      </c>
      <c r="I15" s="19" t="n">
        <v>0.177314427368376</v>
      </c>
      <c r="J15" s="19" t="n">
        <v>0.211451635098598</v>
      </c>
      <c r="K15" s="19" t="n">
        <v>0.202584941428197</v>
      </c>
      <c r="L15" s="19" t="n">
        <v>0.179211554403972</v>
      </c>
      <c r="M15" s="19"/>
      <c r="N15" s="19" t="n">
        <v>0.298416331999206</v>
      </c>
      <c r="O15" s="19" t="n">
        <v>0.179042359572169</v>
      </c>
      <c r="P15" s="19" t="n">
        <v>0.175129324076296</v>
      </c>
      <c r="Q15" s="19" t="n">
        <v>0.195217650256609</v>
      </c>
      <c r="R15" s="19"/>
      <c r="S15" s="19" t="n">
        <v>0.30557558747214</v>
      </c>
      <c r="T15" s="19" t="n">
        <v>0.197011499832643</v>
      </c>
      <c r="U15" s="19" t="n">
        <v>0.21021513705771</v>
      </c>
      <c r="V15" s="19" t="n">
        <v>0.253824589911473</v>
      </c>
      <c r="W15" s="19" t="n">
        <v>0.0625739245877522</v>
      </c>
      <c r="X15" s="19" t="n">
        <v>0.137708131616453</v>
      </c>
      <c r="Y15" s="19" t="n">
        <v>0.245390137924405</v>
      </c>
      <c r="Z15" s="19" t="n">
        <v>0.179011919383829</v>
      </c>
      <c r="AA15" s="19" t="n">
        <v>0.258784033752634</v>
      </c>
      <c r="AB15" s="19" t="n">
        <v>0.171568249803808</v>
      </c>
      <c r="AC15" s="19" t="n">
        <v>0.267066660643015</v>
      </c>
      <c r="AD15" s="19" t="n">
        <v>0.205431474455646</v>
      </c>
      <c r="AE15" s="19"/>
      <c r="AF15" s="19" t="n">
        <v>0.173507408273857</v>
      </c>
      <c r="AG15" s="19" t="n">
        <v>0.234755131518202</v>
      </c>
      <c r="AH15" s="19" t="n">
        <v>0.231131650904333</v>
      </c>
      <c r="AI15" s="19"/>
      <c r="AJ15" s="19" t="n">
        <v>0.18399022325011</v>
      </c>
      <c r="AK15" s="19" t="n">
        <v>0.275860046234601</v>
      </c>
      <c r="AL15" s="19" t="n">
        <v>0.210907014724407</v>
      </c>
      <c r="AM15" s="19" t="n">
        <v>0.257171288598455</v>
      </c>
      <c r="AN15" s="19" t="n">
        <v>0.17226037110261</v>
      </c>
      <c r="AO15" s="19"/>
      <c r="AP15" s="19" t="n">
        <v>0.186385064217166</v>
      </c>
      <c r="AQ15" s="19" t="n">
        <v>0.279805549782709</v>
      </c>
      <c r="AR15" s="19" t="n">
        <v>0.180429999076681</v>
      </c>
      <c r="AS15" s="19" t="n">
        <v>0.119097118075781</v>
      </c>
      <c r="AT15" s="19" t="n">
        <v>0.242493072160887</v>
      </c>
      <c r="AU15" s="19"/>
      <c r="AV15" s="19" t="n">
        <v>0.314143610087889</v>
      </c>
      <c r="AW15" s="19" t="n">
        <v>0.188730333304912</v>
      </c>
      <c r="AX15" s="19" t="n">
        <v>0.216510423110427</v>
      </c>
      <c r="AY15" s="19" t="n">
        <v>0.129912389088649</v>
      </c>
      <c r="AZ15" s="19" t="n">
        <v>0.273976981169153</v>
      </c>
      <c r="BA15" s="19" t="n">
        <v>0.0975901484429636</v>
      </c>
      <c r="BB15" s="19"/>
      <c r="BC15" s="19" t="n">
        <v>0.160772038839245</v>
      </c>
      <c r="BD15" s="19" t="n">
        <v>0.163822357805833</v>
      </c>
      <c r="BE15" s="19" t="n">
        <v>0.25916788662034</v>
      </c>
      <c r="BF15" s="19" t="n">
        <v>0.294110617846191</v>
      </c>
      <c r="BG15" s="19" t="n">
        <v>0.411220448657373</v>
      </c>
    </row>
    <row r="16">
      <c r="B16" s="20" t="s">
        <v>100</v>
      </c>
      <c r="C16" s="21" t="n">
        <v>0.0454403530454958</v>
      </c>
      <c r="D16" s="21" t="n">
        <v>0.0238089639489827</v>
      </c>
      <c r="E16" s="21" t="n">
        <v>0.0664974797528376</v>
      </c>
      <c r="F16" s="21"/>
      <c r="G16" s="21" t="n">
        <v>0.0402323303612161</v>
      </c>
      <c r="H16" s="21" t="n">
        <v>0.0372460074848054</v>
      </c>
      <c r="I16" s="21" t="n">
        <v>0.0456938733534393</v>
      </c>
      <c r="J16" s="21" t="n">
        <v>0.0624507276947841</v>
      </c>
      <c r="K16" s="21" t="n">
        <v>0.0649700904820925</v>
      </c>
      <c r="L16" s="21" t="n">
        <v>0.0280087522272446</v>
      </c>
      <c r="M16" s="21"/>
      <c r="N16" s="21" t="n">
        <v>0.040742293724848</v>
      </c>
      <c r="O16" s="21" t="n">
        <v>0.0313789457320946</v>
      </c>
      <c r="P16" s="21" t="n">
        <v>0.0357133565134859</v>
      </c>
      <c r="Q16" s="21" t="n">
        <v>0.0732493169605585</v>
      </c>
      <c r="R16" s="21"/>
      <c r="S16" s="21" t="n">
        <v>0</v>
      </c>
      <c r="T16" s="21" t="n">
        <v>0.0238563844743048</v>
      </c>
      <c r="U16" s="21" t="n">
        <v>0.0389082881040055</v>
      </c>
      <c r="V16" s="21" t="n">
        <v>0.0593715596482565</v>
      </c>
      <c r="W16" s="21" t="n">
        <v>0</v>
      </c>
      <c r="X16" s="21" t="n">
        <v>0.106872607400943</v>
      </c>
      <c r="Y16" s="21" t="n">
        <v>0.0875858721853363</v>
      </c>
      <c r="Z16" s="21" t="n">
        <v>0.0259923869725744</v>
      </c>
      <c r="AA16" s="21" t="n">
        <v>0.0292924536073442</v>
      </c>
      <c r="AB16" s="21" t="n">
        <v>0.0665252570607829</v>
      </c>
      <c r="AC16" s="21" t="n">
        <v>0.137441388671133</v>
      </c>
      <c r="AD16" s="21" t="n">
        <v>0</v>
      </c>
      <c r="AE16" s="21"/>
      <c r="AF16" s="21" t="n">
        <v>0.0420253815339601</v>
      </c>
      <c r="AG16" s="21" t="n">
        <v>0.0307103310501971</v>
      </c>
      <c r="AH16" s="21" t="n">
        <v>0.0951095812455059</v>
      </c>
      <c r="AI16" s="21"/>
      <c r="AJ16" s="21" t="n">
        <v>0.0362637375873556</v>
      </c>
      <c r="AK16" s="21" t="n">
        <v>0.02182600961728</v>
      </c>
      <c r="AL16" s="21" t="n">
        <v>0</v>
      </c>
      <c r="AM16" s="21" t="n">
        <v>0</v>
      </c>
      <c r="AN16" s="21" t="n">
        <v>0.113461774627396</v>
      </c>
      <c r="AO16" s="21"/>
      <c r="AP16" s="21" t="n">
        <v>0.0322289229591506</v>
      </c>
      <c r="AQ16" s="21" t="n">
        <v>0.0409020443739173</v>
      </c>
      <c r="AR16" s="21" t="n">
        <v>0.0363625539955479</v>
      </c>
      <c r="AS16" s="21" t="n">
        <v>0.0666869482403573</v>
      </c>
      <c r="AT16" s="21" t="n">
        <v>0.0310593680879951</v>
      </c>
      <c r="AU16" s="21"/>
      <c r="AV16" s="21" t="n">
        <v>0.0400250090324015</v>
      </c>
      <c r="AW16" s="21" t="n">
        <v>0.0344739212355805</v>
      </c>
      <c r="AX16" s="21" t="n">
        <v>0.0203566417481273</v>
      </c>
      <c r="AY16" s="21" t="n">
        <v>0.0466020713343725</v>
      </c>
      <c r="AZ16" s="21" t="n">
        <v>0.0442450471289806</v>
      </c>
      <c r="BA16" s="21" t="n">
        <v>0.0990150510925926</v>
      </c>
      <c r="BB16" s="21"/>
      <c r="BC16" s="21" t="n">
        <v>0.0553969927971599</v>
      </c>
      <c r="BD16" s="21" t="n">
        <v>0.064990955507435</v>
      </c>
      <c r="BE16" s="21" t="n">
        <v>0.0299737174098211</v>
      </c>
      <c r="BF16" s="21" t="n">
        <v>0.0702505926876501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807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805</v>
      </c>
      <c r="C9" s="19" t="n">
        <v>0.0191577207401304</v>
      </c>
      <c r="D9" s="19" t="n">
        <v>0.017621337469207</v>
      </c>
      <c r="E9" s="19" t="n">
        <v>0.0183742093066084</v>
      </c>
      <c r="F9" s="19"/>
      <c r="G9" s="19" t="n">
        <v>0.0258088111879646</v>
      </c>
      <c r="H9" s="19" t="n">
        <v>0.00978796739541171</v>
      </c>
      <c r="I9" s="19" t="n">
        <v>0.00995870433609896</v>
      </c>
      <c r="J9" s="19" t="n">
        <v>0.00771487137512816</v>
      </c>
      <c r="K9" s="19" t="n">
        <v>0.0449113736994393</v>
      </c>
      <c r="L9" s="19" t="n">
        <v>0.021916184307946</v>
      </c>
      <c r="M9" s="19"/>
      <c r="N9" s="19" t="n">
        <v>0.0044740841909069</v>
      </c>
      <c r="O9" s="19" t="n">
        <v>0.0150229661861689</v>
      </c>
      <c r="P9" s="19" t="n">
        <v>0.0254962869076086</v>
      </c>
      <c r="Q9" s="19" t="n">
        <v>0.0349087058922442</v>
      </c>
      <c r="R9" s="19"/>
      <c r="S9" s="19" t="n">
        <v>0.0287074825311692</v>
      </c>
      <c r="T9" s="19" t="n">
        <v>0.0215528388782883</v>
      </c>
      <c r="U9" s="19" t="n">
        <v>0</v>
      </c>
      <c r="V9" s="19" t="n">
        <v>0.05728598515245</v>
      </c>
      <c r="W9" s="19" t="n">
        <v>0</v>
      </c>
      <c r="X9" s="19" t="n">
        <v>0</v>
      </c>
      <c r="Y9" s="19" t="n">
        <v>0.0256147779279997</v>
      </c>
      <c r="Z9" s="19" t="n">
        <v>0.0244812249140072</v>
      </c>
      <c r="AA9" s="19" t="n">
        <v>0.0260091979066836</v>
      </c>
      <c r="AB9" s="19" t="n">
        <v>0</v>
      </c>
      <c r="AC9" s="19" t="n">
        <v>0.0199173971302897</v>
      </c>
      <c r="AD9" s="19" t="n">
        <v>0</v>
      </c>
      <c r="AE9" s="19"/>
      <c r="AF9" s="19" t="n">
        <v>0.0214016126529147</v>
      </c>
      <c r="AG9" s="19" t="n">
        <v>0.0138602688973958</v>
      </c>
      <c r="AH9" s="19" t="n">
        <v>0.029264647481921</v>
      </c>
      <c r="AI9" s="19"/>
      <c r="AJ9" s="19" t="n">
        <v>0.0158711049208883</v>
      </c>
      <c r="AK9" s="19" t="n">
        <v>0.00981986545955046</v>
      </c>
      <c r="AL9" s="19" t="n">
        <v>0.0191984180258717</v>
      </c>
      <c r="AM9" s="19" t="n">
        <v>0.104311122018126</v>
      </c>
      <c r="AN9" s="19" t="n">
        <v>0.0187129508443498</v>
      </c>
      <c r="AO9" s="19"/>
      <c r="AP9" s="19" t="n">
        <v>0.00842750153958573</v>
      </c>
      <c r="AQ9" s="19" t="n">
        <v>0.00812110073418788</v>
      </c>
      <c r="AR9" s="19" t="n">
        <v>0.0642242762995749</v>
      </c>
      <c r="AS9" s="19" t="n">
        <v>0.0383564852020487</v>
      </c>
      <c r="AT9" s="19" t="n">
        <v>0</v>
      </c>
      <c r="AU9" s="19"/>
      <c r="AV9" s="19" t="n">
        <v>0.0044179671352835</v>
      </c>
      <c r="AW9" s="19" t="n">
        <v>0.0157654961315038</v>
      </c>
      <c r="AX9" s="19" t="n">
        <v>0.0377722405017935</v>
      </c>
      <c r="AY9" s="19" t="n">
        <v>0.0337916913940133</v>
      </c>
      <c r="AZ9" s="19" t="n">
        <v>0</v>
      </c>
      <c r="BA9" s="19" t="n">
        <v>0.0611482829898418</v>
      </c>
      <c r="BB9" s="19"/>
      <c r="BC9" s="19" t="n">
        <v>0.00778435259744307</v>
      </c>
      <c r="BD9" s="19" t="n">
        <v>0.0208740786475267</v>
      </c>
      <c r="BE9" s="19" t="n">
        <v>0.0286650844431729</v>
      </c>
      <c r="BF9" s="19" t="n">
        <v>0.0127702044265128</v>
      </c>
      <c r="BG9" s="19" t="n">
        <v>0</v>
      </c>
    </row>
    <row r="10">
      <c r="B10" s="20" t="s">
        <v>598</v>
      </c>
      <c r="C10" s="19" t="n">
        <v>0.0194883543103757</v>
      </c>
      <c r="D10" s="19" t="n">
        <v>0.0257183670729803</v>
      </c>
      <c r="E10" s="19" t="n">
        <v>0.013582319071152</v>
      </c>
      <c r="F10" s="19"/>
      <c r="G10" s="19" t="n">
        <v>0</v>
      </c>
      <c r="H10" s="19" t="n">
        <v>0.0157763161145787</v>
      </c>
      <c r="I10" s="19" t="n">
        <v>0.0509640504274274</v>
      </c>
      <c r="J10" s="19" t="n">
        <v>0.0330015372950517</v>
      </c>
      <c r="K10" s="19" t="n">
        <v>0.0086370185906201</v>
      </c>
      <c r="L10" s="19" t="n">
        <v>0.00585723366953529</v>
      </c>
      <c r="M10" s="19"/>
      <c r="N10" s="19" t="n">
        <v>0.00757157433803434</v>
      </c>
      <c r="O10" s="19" t="n">
        <v>0.03163172418432</v>
      </c>
      <c r="P10" s="19" t="n">
        <v>0.0325386216821012</v>
      </c>
      <c r="Q10" s="19" t="n">
        <v>0.00999348894080335</v>
      </c>
      <c r="R10" s="19"/>
      <c r="S10" s="19" t="n">
        <v>0.0089710781875852</v>
      </c>
      <c r="T10" s="19" t="n">
        <v>0.0103001552616451</v>
      </c>
      <c r="U10" s="19" t="n">
        <v>0.0182726202672614</v>
      </c>
      <c r="V10" s="19" t="n">
        <v>0.0416616047732058</v>
      </c>
      <c r="W10" s="19" t="n">
        <v>0</v>
      </c>
      <c r="X10" s="19" t="n">
        <v>0</v>
      </c>
      <c r="Y10" s="19" t="n">
        <v>0</v>
      </c>
      <c r="Z10" s="19" t="n">
        <v>0.053111403079143</v>
      </c>
      <c r="AA10" s="19" t="n">
        <v>0.0592444496428035</v>
      </c>
      <c r="AB10" s="19" t="n">
        <v>0.0204163771956485</v>
      </c>
      <c r="AC10" s="19" t="n">
        <v>0.0213543496239416</v>
      </c>
      <c r="AD10" s="19" t="n">
        <v>0</v>
      </c>
      <c r="AE10" s="19"/>
      <c r="AF10" s="19" t="n">
        <v>0.0182073293059217</v>
      </c>
      <c r="AG10" s="19" t="n">
        <v>0.0188380474708789</v>
      </c>
      <c r="AH10" s="19" t="n">
        <v>0.0282656371133197</v>
      </c>
      <c r="AI10" s="19"/>
      <c r="AJ10" s="19" t="n">
        <v>0.0184223191044651</v>
      </c>
      <c r="AK10" s="19" t="n">
        <v>0.0172344765309566</v>
      </c>
      <c r="AL10" s="19" t="n">
        <v>0.0165062455712158</v>
      </c>
      <c r="AM10" s="19" t="n">
        <v>0</v>
      </c>
      <c r="AN10" s="19" t="n">
        <v>0.0447771509911775</v>
      </c>
      <c r="AO10" s="19"/>
      <c r="AP10" s="19" t="n">
        <v>0</v>
      </c>
      <c r="AQ10" s="19" t="n">
        <v>0.0088306508414651</v>
      </c>
      <c r="AR10" s="19" t="n">
        <v>0.0259934253764591</v>
      </c>
      <c r="AS10" s="19" t="n">
        <v>0.0436253444465137</v>
      </c>
      <c r="AT10" s="19" t="n">
        <v>0.032645686137852</v>
      </c>
      <c r="AU10" s="19"/>
      <c r="AV10" s="19" t="n">
        <v>0.0176025466763657</v>
      </c>
      <c r="AW10" s="19" t="n">
        <v>0.0146049092969035</v>
      </c>
      <c r="AX10" s="19" t="n">
        <v>0.0283864745654776</v>
      </c>
      <c r="AY10" s="19" t="n">
        <v>0.0381401928341883</v>
      </c>
      <c r="AZ10" s="19" t="n">
        <v>0.0234786128603412</v>
      </c>
      <c r="BA10" s="19" t="n">
        <v>0</v>
      </c>
      <c r="BB10" s="19"/>
      <c r="BC10" s="19" t="n">
        <v>0.0167619890374459</v>
      </c>
      <c r="BD10" s="19" t="n">
        <v>0.0345834973188424</v>
      </c>
      <c r="BE10" s="19" t="n">
        <v>0.0103113616793568</v>
      </c>
      <c r="BF10" s="19" t="n">
        <v>0.013203859789905</v>
      </c>
      <c r="BG10" s="19" t="n">
        <v>0.0768679882772585</v>
      </c>
    </row>
    <row r="11">
      <c r="B11" s="20" t="s">
        <v>692</v>
      </c>
      <c r="C11" s="19" t="n">
        <v>0.0439697775448827</v>
      </c>
      <c r="D11" s="19" t="n">
        <v>0.0592397451493681</v>
      </c>
      <c r="E11" s="19" t="n">
        <v>0.0294754057476191</v>
      </c>
      <c r="F11" s="19"/>
      <c r="G11" s="19" t="n">
        <v>0.0718663511124935</v>
      </c>
      <c r="H11" s="19" t="n">
        <v>0.0244474583554957</v>
      </c>
      <c r="I11" s="19" t="n">
        <v>0.0615718233216278</v>
      </c>
      <c r="J11" s="19" t="n">
        <v>0.0319141809347948</v>
      </c>
      <c r="K11" s="19" t="n">
        <v>0.0691629962448582</v>
      </c>
      <c r="L11" s="19" t="n">
        <v>0.021267584692931</v>
      </c>
      <c r="M11" s="19"/>
      <c r="N11" s="19" t="n">
        <v>0.0364003209258536</v>
      </c>
      <c r="O11" s="19" t="n">
        <v>0.0653249355588401</v>
      </c>
      <c r="P11" s="19" t="n">
        <v>0.0577394692632591</v>
      </c>
      <c r="Q11" s="19" t="n">
        <v>0.0195844998949018</v>
      </c>
      <c r="R11" s="19"/>
      <c r="S11" s="19" t="n">
        <v>0.0670337896811131</v>
      </c>
      <c r="T11" s="19" t="n">
        <v>0.0122302680332448</v>
      </c>
      <c r="U11" s="19" t="n">
        <v>0.0199282308351989</v>
      </c>
      <c r="V11" s="19" t="n">
        <v>0.0611866726134794</v>
      </c>
      <c r="W11" s="19" t="n">
        <v>0.0219498851739702</v>
      </c>
      <c r="X11" s="19" t="n">
        <v>0.0446401043702343</v>
      </c>
      <c r="Y11" s="19" t="n">
        <v>0.0750525405442894</v>
      </c>
      <c r="Z11" s="19" t="n">
        <v>0.0243028984780147</v>
      </c>
      <c r="AA11" s="19" t="n">
        <v>0.0411190432594934</v>
      </c>
      <c r="AB11" s="19" t="n">
        <v>0.0301776666707693</v>
      </c>
      <c r="AC11" s="19" t="n">
        <v>0.0691411972981303</v>
      </c>
      <c r="AD11" s="19" t="n">
        <v>0.0701342451247862</v>
      </c>
      <c r="AE11" s="19"/>
      <c r="AF11" s="19" t="n">
        <v>0.0546853957042077</v>
      </c>
      <c r="AG11" s="19" t="n">
        <v>0.0277008679623906</v>
      </c>
      <c r="AH11" s="19" t="n">
        <v>0.0219849428300367</v>
      </c>
      <c r="AI11" s="19"/>
      <c r="AJ11" s="19" t="n">
        <v>0.039848560368678</v>
      </c>
      <c r="AK11" s="19" t="n">
        <v>0.0213812029339487</v>
      </c>
      <c r="AL11" s="19" t="n">
        <v>0.0233713301162739</v>
      </c>
      <c r="AM11" s="19" t="n">
        <v>0</v>
      </c>
      <c r="AN11" s="19" t="n">
        <v>0.0315674609415186</v>
      </c>
      <c r="AO11" s="19"/>
      <c r="AP11" s="19" t="n">
        <v>0.0395478766540265</v>
      </c>
      <c r="AQ11" s="19" t="n">
        <v>0.0310265983561704</v>
      </c>
      <c r="AR11" s="19" t="n">
        <v>0.0510933522907815</v>
      </c>
      <c r="AS11" s="19" t="n">
        <v>0.0504303331626865</v>
      </c>
      <c r="AT11" s="19" t="n">
        <v>0.0245974086421273</v>
      </c>
      <c r="AU11" s="19"/>
      <c r="AV11" s="19" t="n">
        <v>0.0273355887912322</v>
      </c>
      <c r="AW11" s="19" t="n">
        <v>0.0422497784816059</v>
      </c>
      <c r="AX11" s="19" t="n">
        <v>0.0557971919538073</v>
      </c>
      <c r="AY11" s="19" t="n">
        <v>0.0516018115184362</v>
      </c>
      <c r="AZ11" s="19" t="n">
        <v>0.017690332267408</v>
      </c>
      <c r="BA11" s="19" t="n">
        <v>0.0345924453161835</v>
      </c>
      <c r="BB11" s="19"/>
      <c r="BC11" s="19" t="n">
        <v>0.0437937937317191</v>
      </c>
      <c r="BD11" s="19" t="n">
        <v>0.0548317398747968</v>
      </c>
      <c r="BE11" s="19" t="n">
        <v>0.0231859528564141</v>
      </c>
      <c r="BF11" s="19" t="n">
        <v>0.0775672020835021</v>
      </c>
      <c r="BG11" s="19" t="n">
        <v>0</v>
      </c>
    </row>
    <row r="12">
      <c r="B12" s="20" t="s">
        <v>691</v>
      </c>
      <c r="C12" s="19" t="n">
        <v>0.162978045678417</v>
      </c>
      <c r="D12" s="19" t="n">
        <v>0.15438068549089</v>
      </c>
      <c r="E12" s="19" t="n">
        <v>0.172052660343654</v>
      </c>
      <c r="F12" s="19"/>
      <c r="G12" s="19" t="n">
        <v>0.202216240709445</v>
      </c>
      <c r="H12" s="19" t="n">
        <v>0.0900308907609752</v>
      </c>
      <c r="I12" s="19" t="n">
        <v>0.215874066918158</v>
      </c>
      <c r="J12" s="19" t="n">
        <v>0.167891621894502</v>
      </c>
      <c r="K12" s="19" t="n">
        <v>0.186723949927306</v>
      </c>
      <c r="L12" s="19" t="n">
        <v>0.140759248457459</v>
      </c>
      <c r="M12" s="19"/>
      <c r="N12" s="19" t="n">
        <v>0.079189870341682</v>
      </c>
      <c r="O12" s="19" t="n">
        <v>0.163698786156608</v>
      </c>
      <c r="P12" s="19" t="n">
        <v>0.233238887832763</v>
      </c>
      <c r="Q12" s="19" t="n">
        <v>0.199509810215446</v>
      </c>
      <c r="R12" s="19"/>
      <c r="S12" s="19" t="n">
        <v>0.107185302159909</v>
      </c>
      <c r="T12" s="19" t="n">
        <v>0.185764671456168</v>
      </c>
      <c r="U12" s="19" t="n">
        <v>0.18605084549124</v>
      </c>
      <c r="V12" s="19" t="n">
        <v>0.180271017133724</v>
      </c>
      <c r="W12" s="19" t="n">
        <v>0.269701626253094</v>
      </c>
      <c r="X12" s="19" t="n">
        <v>0.180159186933008</v>
      </c>
      <c r="Y12" s="19" t="n">
        <v>0.226936840960464</v>
      </c>
      <c r="Z12" s="19" t="n">
        <v>0.102665888181964</v>
      </c>
      <c r="AA12" s="19" t="n">
        <v>0.162542176813279</v>
      </c>
      <c r="AB12" s="19" t="n">
        <v>0.122942610130579</v>
      </c>
      <c r="AC12" s="19" t="n">
        <v>0.1064217616007</v>
      </c>
      <c r="AD12" s="19" t="n">
        <v>0.135775151840642</v>
      </c>
      <c r="AE12" s="19"/>
      <c r="AF12" s="19" t="n">
        <v>0.163098104193942</v>
      </c>
      <c r="AG12" s="19" t="n">
        <v>0.157739901687463</v>
      </c>
      <c r="AH12" s="19" t="n">
        <v>0.177968009969467</v>
      </c>
      <c r="AI12" s="19"/>
      <c r="AJ12" s="19" t="n">
        <v>0.187052714250091</v>
      </c>
      <c r="AK12" s="19" t="n">
        <v>0.14184595890726</v>
      </c>
      <c r="AL12" s="19" t="n">
        <v>0.149679250385299</v>
      </c>
      <c r="AM12" s="19" t="n">
        <v>0</v>
      </c>
      <c r="AN12" s="19" t="n">
        <v>0.172763382809143</v>
      </c>
      <c r="AO12" s="19"/>
      <c r="AP12" s="19" t="n">
        <v>0.183888486455534</v>
      </c>
      <c r="AQ12" s="19" t="n">
        <v>0.157264120183434</v>
      </c>
      <c r="AR12" s="19" t="n">
        <v>0.1222538013347</v>
      </c>
      <c r="AS12" s="19" t="n">
        <v>0.20674542226425</v>
      </c>
      <c r="AT12" s="19" t="n">
        <v>0.100315324988435</v>
      </c>
      <c r="AU12" s="19"/>
      <c r="AV12" s="19" t="n">
        <v>0.121662413674436</v>
      </c>
      <c r="AW12" s="19" t="n">
        <v>0.166243584649982</v>
      </c>
      <c r="AX12" s="19" t="n">
        <v>0.141311698621067</v>
      </c>
      <c r="AY12" s="19" t="n">
        <v>0.221290087806515</v>
      </c>
      <c r="AZ12" s="19" t="n">
        <v>0.132768310369472</v>
      </c>
      <c r="BA12" s="19" t="n">
        <v>0.264823634329336</v>
      </c>
      <c r="BB12" s="19"/>
      <c r="BC12" s="19" t="n">
        <v>0.202458370756274</v>
      </c>
      <c r="BD12" s="19" t="n">
        <v>0.16833710776327</v>
      </c>
      <c r="BE12" s="19" t="n">
        <v>0.140281575901263</v>
      </c>
      <c r="BF12" s="19" t="n">
        <v>0.0952335964894887</v>
      </c>
      <c r="BG12" s="19" t="n">
        <v>0.218104390852164</v>
      </c>
    </row>
    <row r="13">
      <c r="B13" s="20" t="s">
        <v>690</v>
      </c>
      <c r="C13" s="19" t="n">
        <v>0.241990828532309</v>
      </c>
      <c r="D13" s="19" t="n">
        <v>0.260213513781381</v>
      </c>
      <c r="E13" s="19" t="n">
        <v>0.223104760816522</v>
      </c>
      <c r="F13" s="19"/>
      <c r="G13" s="19" t="n">
        <v>0.284402160311363</v>
      </c>
      <c r="H13" s="19" t="n">
        <v>0.257969216836073</v>
      </c>
      <c r="I13" s="19" t="n">
        <v>0.186553669420598</v>
      </c>
      <c r="J13" s="19" t="n">
        <v>0.192269538793436</v>
      </c>
      <c r="K13" s="19" t="n">
        <v>0.269643303738468</v>
      </c>
      <c r="L13" s="19" t="n">
        <v>0.266967659333176</v>
      </c>
      <c r="M13" s="19"/>
      <c r="N13" s="19" t="n">
        <v>0.252189679901368</v>
      </c>
      <c r="O13" s="19" t="n">
        <v>0.214638339736587</v>
      </c>
      <c r="P13" s="19" t="n">
        <v>0.251639534858433</v>
      </c>
      <c r="Q13" s="19" t="n">
        <v>0.249496845303747</v>
      </c>
      <c r="R13" s="19"/>
      <c r="S13" s="19" t="n">
        <v>0.296923561036026</v>
      </c>
      <c r="T13" s="19" t="n">
        <v>0.226393284347964</v>
      </c>
      <c r="U13" s="19" t="n">
        <v>0.213815439492419</v>
      </c>
      <c r="V13" s="19" t="n">
        <v>0.203633348812288</v>
      </c>
      <c r="W13" s="19" t="n">
        <v>0.250252116213162</v>
      </c>
      <c r="X13" s="19" t="n">
        <v>0.288858011269449</v>
      </c>
      <c r="Y13" s="19" t="n">
        <v>0.209757661230756</v>
      </c>
      <c r="Z13" s="19" t="n">
        <v>0.263341898573532</v>
      </c>
      <c r="AA13" s="19" t="n">
        <v>0.252315812186048</v>
      </c>
      <c r="AB13" s="19" t="n">
        <v>0.172854291063021</v>
      </c>
      <c r="AC13" s="19" t="n">
        <v>0.257904611053891</v>
      </c>
      <c r="AD13" s="19" t="n">
        <v>0.255746741600532</v>
      </c>
      <c r="AE13" s="19"/>
      <c r="AF13" s="19" t="n">
        <v>0.311410819815303</v>
      </c>
      <c r="AG13" s="19" t="n">
        <v>0.202283065587041</v>
      </c>
      <c r="AH13" s="19" t="n">
        <v>0.206502543054898</v>
      </c>
      <c r="AI13" s="19"/>
      <c r="AJ13" s="19" t="n">
        <v>0.278031447853922</v>
      </c>
      <c r="AK13" s="19" t="n">
        <v>0.219988559506093</v>
      </c>
      <c r="AL13" s="19" t="n">
        <v>0.197829437423927</v>
      </c>
      <c r="AM13" s="19" t="n">
        <v>0.625645416819693</v>
      </c>
      <c r="AN13" s="19" t="n">
        <v>0.250141833033977</v>
      </c>
      <c r="AO13" s="19"/>
      <c r="AP13" s="19" t="n">
        <v>0.320100080798152</v>
      </c>
      <c r="AQ13" s="19" t="n">
        <v>0.24404433262747</v>
      </c>
      <c r="AR13" s="19" t="n">
        <v>0.116991586557087</v>
      </c>
      <c r="AS13" s="19" t="n">
        <v>0.254838336641504</v>
      </c>
      <c r="AT13" s="19" t="n">
        <v>0.330319350998466</v>
      </c>
      <c r="AU13" s="19"/>
      <c r="AV13" s="19" t="n">
        <v>0.23923568524724</v>
      </c>
      <c r="AW13" s="19" t="n">
        <v>0.315998870363487</v>
      </c>
      <c r="AX13" s="19" t="n">
        <v>0.0815561570521105</v>
      </c>
      <c r="AY13" s="19" t="n">
        <v>0.2644872409916</v>
      </c>
      <c r="AZ13" s="19" t="n">
        <v>0.245617507033476</v>
      </c>
      <c r="BA13" s="19" t="n">
        <v>0.243349273469214</v>
      </c>
      <c r="BB13" s="19"/>
      <c r="BC13" s="19" t="n">
        <v>0.251655118923711</v>
      </c>
      <c r="BD13" s="19" t="n">
        <v>0.24864394629796</v>
      </c>
      <c r="BE13" s="19" t="n">
        <v>0.256981949101018</v>
      </c>
      <c r="BF13" s="19" t="n">
        <v>0.18899109871421</v>
      </c>
      <c r="BG13" s="19" t="n">
        <v>0.13443565512837</v>
      </c>
    </row>
    <row r="14">
      <c r="B14" s="20" t="s">
        <v>689</v>
      </c>
      <c r="C14" s="19" t="n">
        <v>0.219947946391704</v>
      </c>
      <c r="D14" s="19" t="n">
        <v>0.244020204894409</v>
      </c>
      <c r="E14" s="19" t="n">
        <v>0.197831683806455</v>
      </c>
      <c r="F14" s="19"/>
      <c r="G14" s="19" t="n">
        <v>0.215433532488717</v>
      </c>
      <c r="H14" s="19" t="n">
        <v>0.229297065555056</v>
      </c>
      <c r="I14" s="19" t="n">
        <v>0.198907639788268</v>
      </c>
      <c r="J14" s="19" t="n">
        <v>0.263631734329723</v>
      </c>
      <c r="K14" s="19" t="n">
        <v>0.130908256044915</v>
      </c>
      <c r="L14" s="19" t="n">
        <v>0.261140191188174</v>
      </c>
      <c r="M14" s="19"/>
      <c r="N14" s="19" t="n">
        <v>0.244490155009369</v>
      </c>
      <c r="O14" s="19" t="n">
        <v>0.252636014785551</v>
      </c>
      <c r="P14" s="19" t="n">
        <v>0.196168004441005</v>
      </c>
      <c r="Q14" s="19" t="n">
        <v>0.178909163352646</v>
      </c>
      <c r="R14" s="19"/>
      <c r="S14" s="19" t="n">
        <v>0.19185108955192</v>
      </c>
      <c r="T14" s="19" t="n">
        <v>0.262199043049737</v>
      </c>
      <c r="U14" s="19" t="n">
        <v>0.238800060693621</v>
      </c>
      <c r="V14" s="19" t="n">
        <v>0.144310469477218</v>
      </c>
      <c r="W14" s="19" t="n">
        <v>0.327859615922185</v>
      </c>
      <c r="X14" s="19" t="n">
        <v>0.284482292039201</v>
      </c>
      <c r="Y14" s="19" t="n">
        <v>0.122645676336542</v>
      </c>
      <c r="Z14" s="19" t="n">
        <v>0.247703735930265</v>
      </c>
      <c r="AA14" s="19" t="n">
        <v>0.146095622868005</v>
      </c>
      <c r="AB14" s="19" t="n">
        <v>0.311097501227942</v>
      </c>
      <c r="AC14" s="19" t="n">
        <v>0.146516079072837</v>
      </c>
      <c r="AD14" s="19" t="n">
        <v>0.260483342408364</v>
      </c>
      <c r="AE14" s="19"/>
      <c r="AF14" s="19" t="n">
        <v>0.198516143814362</v>
      </c>
      <c r="AG14" s="19" t="n">
        <v>0.258963624735909</v>
      </c>
      <c r="AH14" s="19" t="n">
        <v>0.176744163962364</v>
      </c>
      <c r="AI14" s="19"/>
      <c r="AJ14" s="19" t="n">
        <v>0.209142557720767</v>
      </c>
      <c r="AK14" s="19" t="n">
        <v>0.270911906416206</v>
      </c>
      <c r="AL14" s="19" t="n">
        <v>0.366588378250931</v>
      </c>
      <c r="AM14" s="19" t="n">
        <v>0.115063930297991</v>
      </c>
      <c r="AN14" s="19" t="n">
        <v>0.165979297028583</v>
      </c>
      <c r="AO14" s="19"/>
      <c r="AP14" s="19" t="n">
        <v>0.189955514038534</v>
      </c>
      <c r="AQ14" s="19" t="n">
        <v>0.233448433046542</v>
      </c>
      <c r="AR14" s="19" t="n">
        <v>0.326280146002039</v>
      </c>
      <c r="AS14" s="19" t="n">
        <v>0.198613428794188</v>
      </c>
      <c r="AT14" s="19" t="n">
        <v>0.220585054565132</v>
      </c>
      <c r="AU14" s="19"/>
      <c r="AV14" s="19" t="n">
        <v>0.266359890255482</v>
      </c>
      <c r="AW14" s="19" t="n">
        <v>0.195104211754227</v>
      </c>
      <c r="AX14" s="19" t="n">
        <v>0.325502443858831</v>
      </c>
      <c r="AY14" s="19" t="n">
        <v>0.183241959348555</v>
      </c>
      <c r="AZ14" s="19" t="n">
        <v>0.202357124513402</v>
      </c>
      <c r="BA14" s="19" t="n">
        <v>0.171832336747523</v>
      </c>
      <c r="BB14" s="19"/>
      <c r="BC14" s="19" t="n">
        <v>0.192926960610515</v>
      </c>
      <c r="BD14" s="19" t="n">
        <v>0.241149972047326</v>
      </c>
      <c r="BE14" s="19" t="n">
        <v>0.218344472631621</v>
      </c>
      <c r="BF14" s="19" t="n">
        <v>0.247020341532138</v>
      </c>
      <c r="BG14" s="19" t="n">
        <v>0.0965112572943846</v>
      </c>
    </row>
    <row r="15">
      <c r="B15" s="20" t="s">
        <v>806</v>
      </c>
      <c r="C15" s="19" t="n">
        <v>0.242946731091188</v>
      </c>
      <c r="D15" s="19" t="n">
        <v>0.210227955361361</v>
      </c>
      <c r="E15" s="19" t="n">
        <v>0.275645022245475</v>
      </c>
      <c r="F15" s="19"/>
      <c r="G15" s="19" t="n">
        <v>0.156742690814425</v>
      </c>
      <c r="H15" s="19" t="n">
        <v>0.339309556600606</v>
      </c>
      <c r="I15" s="19" t="n">
        <v>0.241347551384982</v>
      </c>
      <c r="J15" s="19" t="n">
        <v>0.240673024088599</v>
      </c>
      <c r="K15" s="19" t="n">
        <v>0.225702084544429</v>
      </c>
      <c r="L15" s="19" t="n">
        <v>0.223130142465313</v>
      </c>
      <c r="M15" s="19"/>
      <c r="N15" s="19" t="n">
        <v>0.340526818447564</v>
      </c>
      <c r="O15" s="19" t="n">
        <v>0.231734152394125</v>
      </c>
      <c r="P15" s="19" t="n">
        <v>0.150569358927208</v>
      </c>
      <c r="Q15" s="19" t="n">
        <v>0.219773640320435</v>
      </c>
      <c r="R15" s="19"/>
      <c r="S15" s="19" t="n">
        <v>0.280885552214391</v>
      </c>
      <c r="T15" s="19" t="n">
        <v>0.247214474006556</v>
      </c>
      <c r="U15" s="19" t="n">
        <v>0.265350171259102</v>
      </c>
      <c r="V15" s="19" t="n">
        <v>0.294003836633222</v>
      </c>
      <c r="W15" s="19" t="n">
        <v>0.107689887856801</v>
      </c>
      <c r="X15" s="19" t="n">
        <v>0.136924838746461</v>
      </c>
      <c r="Y15" s="19" t="n">
        <v>0.248760642545711</v>
      </c>
      <c r="Z15" s="19" t="n">
        <v>0.231467770935075</v>
      </c>
      <c r="AA15" s="19" t="n">
        <v>0.256668368736935</v>
      </c>
      <c r="AB15" s="19" t="n">
        <v>0.259579630090193</v>
      </c>
      <c r="AC15" s="19" t="n">
        <v>0.27778742068761</v>
      </c>
      <c r="AD15" s="19" t="n">
        <v>0.248804129506397</v>
      </c>
      <c r="AE15" s="19"/>
      <c r="AF15" s="19" t="n">
        <v>0.180701892306367</v>
      </c>
      <c r="AG15" s="19" t="n">
        <v>0.278346350639781</v>
      </c>
      <c r="AH15" s="19" t="n">
        <v>0.280224444458263</v>
      </c>
      <c r="AI15" s="19"/>
      <c r="AJ15" s="19" t="n">
        <v>0.217810210287037</v>
      </c>
      <c r="AK15" s="19" t="n">
        <v>0.291875324992109</v>
      </c>
      <c r="AL15" s="19" t="n">
        <v>0.226826940226482</v>
      </c>
      <c r="AM15" s="19" t="n">
        <v>0.154979530864189</v>
      </c>
      <c r="AN15" s="19" t="n">
        <v>0.222539637455419</v>
      </c>
      <c r="AO15" s="19"/>
      <c r="AP15" s="19" t="n">
        <v>0.228028333078204</v>
      </c>
      <c r="AQ15" s="19" t="n">
        <v>0.285327441456174</v>
      </c>
      <c r="AR15" s="19" t="n">
        <v>0.242275029413407</v>
      </c>
      <c r="AS15" s="19" t="n">
        <v>0.119733452102856</v>
      </c>
      <c r="AT15" s="19" t="n">
        <v>0.260477806579992</v>
      </c>
      <c r="AU15" s="19"/>
      <c r="AV15" s="19" t="n">
        <v>0.293060490003137</v>
      </c>
      <c r="AW15" s="19" t="n">
        <v>0.217543945283611</v>
      </c>
      <c r="AX15" s="19" t="n">
        <v>0.292987376960972</v>
      </c>
      <c r="AY15" s="19" t="n">
        <v>0.130811233535308</v>
      </c>
      <c r="AZ15" s="19" t="n">
        <v>0.333843065826919</v>
      </c>
      <c r="BA15" s="19" t="n">
        <v>0.139817119401244</v>
      </c>
      <c r="BB15" s="19"/>
      <c r="BC15" s="19" t="n">
        <v>0.185238089933765</v>
      </c>
      <c r="BD15" s="19" t="n">
        <v>0.180475389816676</v>
      </c>
      <c r="BE15" s="19" t="n">
        <v>0.289654337241246</v>
      </c>
      <c r="BF15" s="19" t="n">
        <v>0.319363886693601</v>
      </c>
      <c r="BG15" s="19" t="n">
        <v>0.474080708447824</v>
      </c>
    </row>
    <row r="16">
      <c r="B16" s="20" t="s">
        <v>100</v>
      </c>
      <c r="C16" s="21" t="n">
        <v>0.0495205957109926</v>
      </c>
      <c r="D16" s="21" t="n">
        <v>0.0285781907804036</v>
      </c>
      <c r="E16" s="21" t="n">
        <v>0.0699339386625152</v>
      </c>
      <c r="F16" s="21"/>
      <c r="G16" s="21" t="n">
        <v>0.0435302133755919</v>
      </c>
      <c r="H16" s="21" t="n">
        <v>0.0333815283818036</v>
      </c>
      <c r="I16" s="21" t="n">
        <v>0.0348224944028407</v>
      </c>
      <c r="J16" s="21" t="n">
        <v>0.0629034912887651</v>
      </c>
      <c r="K16" s="21" t="n">
        <v>0.0643110172099639</v>
      </c>
      <c r="L16" s="21" t="n">
        <v>0.0589617558854657</v>
      </c>
      <c r="M16" s="21"/>
      <c r="N16" s="21" t="n">
        <v>0.0351574968452233</v>
      </c>
      <c r="O16" s="21" t="n">
        <v>0.0253130809977989</v>
      </c>
      <c r="P16" s="21" t="n">
        <v>0.052609836087622</v>
      </c>
      <c r="Q16" s="21" t="n">
        <v>0.0878238460797765</v>
      </c>
      <c r="R16" s="21"/>
      <c r="S16" s="21" t="n">
        <v>0.0184421446378859</v>
      </c>
      <c r="T16" s="21" t="n">
        <v>0.0343452649663967</v>
      </c>
      <c r="U16" s="21" t="n">
        <v>0.0577826319611571</v>
      </c>
      <c r="V16" s="21" t="n">
        <v>0.0176470654044126</v>
      </c>
      <c r="W16" s="21" t="n">
        <v>0.0225468685807869</v>
      </c>
      <c r="X16" s="21" t="n">
        <v>0.0649355666416469</v>
      </c>
      <c r="Y16" s="21" t="n">
        <v>0.0912318604542381</v>
      </c>
      <c r="Z16" s="21" t="n">
        <v>0.0529251799079993</v>
      </c>
      <c r="AA16" s="21" t="n">
        <v>0.0560053285867534</v>
      </c>
      <c r="AB16" s="21" t="n">
        <v>0.082931923621848</v>
      </c>
      <c r="AC16" s="21" t="n">
        <v>0.1009571835326</v>
      </c>
      <c r="AD16" s="21" t="n">
        <v>0.029056389519279</v>
      </c>
      <c r="AE16" s="21"/>
      <c r="AF16" s="21" t="n">
        <v>0.051978702206982</v>
      </c>
      <c r="AG16" s="21" t="n">
        <v>0.0422678730191413</v>
      </c>
      <c r="AH16" s="21" t="n">
        <v>0.0790456111297307</v>
      </c>
      <c r="AI16" s="21"/>
      <c r="AJ16" s="21" t="n">
        <v>0.033821085494151</v>
      </c>
      <c r="AK16" s="21" t="n">
        <v>0.0269427052538753</v>
      </c>
      <c r="AL16" s="21" t="n">
        <v>0</v>
      </c>
      <c r="AM16" s="21" t="n">
        <v>0</v>
      </c>
      <c r="AN16" s="21" t="n">
        <v>0.0935182868958328</v>
      </c>
      <c r="AO16" s="21"/>
      <c r="AP16" s="21" t="n">
        <v>0.0300522074359646</v>
      </c>
      <c r="AQ16" s="21" t="n">
        <v>0.0319373227545566</v>
      </c>
      <c r="AR16" s="21" t="n">
        <v>0.0508883827259515</v>
      </c>
      <c r="AS16" s="21" t="n">
        <v>0.0876571973859529</v>
      </c>
      <c r="AT16" s="21" t="n">
        <v>0.0310593680879951</v>
      </c>
      <c r="AU16" s="21"/>
      <c r="AV16" s="21" t="n">
        <v>0.030325418216824</v>
      </c>
      <c r="AW16" s="21" t="n">
        <v>0.0324892040386795</v>
      </c>
      <c r="AX16" s="21" t="n">
        <v>0.0366864164859414</v>
      </c>
      <c r="AY16" s="21" t="n">
        <v>0.0766357825713838</v>
      </c>
      <c r="AZ16" s="21" t="n">
        <v>0.0442450471289806</v>
      </c>
      <c r="BA16" s="21" t="n">
        <v>0.0844369077466582</v>
      </c>
      <c r="BB16" s="21"/>
      <c r="BC16" s="21" t="n">
        <v>0.0993813244091267</v>
      </c>
      <c r="BD16" s="21" t="n">
        <v>0.0511042682336015</v>
      </c>
      <c r="BE16" s="21" t="n">
        <v>0.0325752661459072</v>
      </c>
      <c r="BF16" s="21" t="n">
        <v>0.0458498102706429</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338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808</v>
      </c>
      <c r="C9" s="19" t="n">
        <v>0.115441262263731</v>
      </c>
      <c r="D9" s="19" t="n">
        <v>0.127795258954254</v>
      </c>
      <c r="E9" s="19" t="n">
        <v>0.104103568894544</v>
      </c>
      <c r="F9" s="19"/>
      <c r="G9" s="19" t="n">
        <v>0.16751097297744</v>
      </c>
      <c r="H9" s="19" t="n">
        <v>0.209651454661705</v>
      </c>
      <c r="I9" s="19" t="n">
        <v>0.158746281691601</v>
      </c>
      <c r="J9" s="19" t="n">
        <v>0.0653101174032514</v>
      </c>
      <c r="K9" s="19" t="n">
        <v>0.0467449060372391</v>
      </c>
      <c r="L9" s="19" t="n">
        <v>0.0493003597140193</v>
      </c>
      <c r="M9" s="19"/>
      <c r="N9" s="19" t="n">
        <v>0.13271903368614</v>
      </c>
      <c r="O9" s="19" t="n">
        <v>0.0833789426386449</v>
      </c>
      <c r="P9" s="19" t="n">
        <v>0.106749070069902</v>
      </c>
      <c r="Q9" s="19" t="n">
        <v>0.135054161073643</v>
      </c>
      <c r="R9" s="19"/>
      <c r="S9" s="19" t="n">
        <v>0.192003931190146</v>
      </c>
      <c r="T9" s="19" t="n">
        <v>0.0901584993061139</v>
      </c>
      <c r="U9" s="19" t="n">
        <v>0.102883752664042</v>
      </c>
      <c r="V9" s="19" t="n">
        <v>0.105366841203759</v>
      </c>
      <c r="W9" s="19" t="n">
        <v>0.112400353338057</v>
      </c>
      <c r="X9" s="19" t="n">
        <v>0.0951765379905355</v>
      </c>
      <c r="Y9" s="19" t="n">
        <v>0.038695348616373</v>
      </c>
      <c r="Z9" s="19" t="n">
        <v>0.0578005453674744</v>
      </c>
      <c r="AA9" s="19" t="n">
        <v>0.192326655277889</v>
      </c>
      <c r="AB9" s="19" t="n">
        <v>0.0760211248613345</v>
      </c>
      <c r="AC9" s="19" t="n">
        <v>0.145346406544818</v>
      </c>
      <c r="AD9" s="19" t="n">
        <v>0.0685379121889626</v>
      </c>
      <c r="AE9" s="19"/>
      <c r="AF9" s="19" t="n">
        <v>0.0691893273740835</v>
      </c>
      <c r="AG9" s="19" t="n">
        <v>0.127376331720622</v>
      </c>
      <c r="AH9" s="19" t="n">
        <v>0.11775827593</v>
      </c>
      <c r="AI9" s="19"/>
      <c r="AJ9" s="19" t="n">
        <v>0.117046254788435</v>
      </c>
      <c r="AK9" s="19" t="n">
        <v>0.172154687718464</v>
      </c>
      <c r="AL9" s="19" t="n">
        <v>0.100053967877911</v>
      </c>
      <c r="AM9" s="19" t="n">
        <v>0</v>
      </c>
      <c r="AN9" s="19" t="n">
        <v>0.10043165263672</v>
      </c>
      <c r="AO9" s="19"/>
      <c r="AP9" s="19" t="n">
        <v>0.093616573438401</v>
      </c>
      <c r="AQ9" s="19" t="n">
        <v>0.167513114907192</v>
      </c>
      <c r="AR9" s="19" t="n">
        <v>0.100139728200685</v>
      </c>
      <c r="AS9" s="19" t="n">
        <v>0.0939449872766521</v>
      </c>
      <c r="AT9" s="19" t="n">
        <v>0.0804426086472732</v>
      </c>
      <c r="AU9" s="19"/>
      <c r="AV9" s="19" t="n">
        <v>0.194656149939442</v>
      </c>
      <c r="AW9" s="19" t="n">
        <v>0.113529890847873</v>
      </c>
      <c r="AX9" s="19" t="n">
        <v>0.0551247405804935</v>
      </c>
      <c r="AY9" s="19" t="n">
        <v>0.103883398180511</v>
      </c>
      <c r="AZ9" s="19" t="n">
        <v>0.114715037388329</v>
      </c>
      <c r="BA9" s="19" t="n">
        <v>0.0327613195237414</v>
      </c>
      <c r="BB9" s="19"/>
      <c r="BC9" s="19" t="n">
        <v>0.1199237695428</v>
      </c>
      <c r="BD9" s="19" t="n">
        <v>0.0822183584406709</v>
      </c>
      <c r="BE9" s="19" t="n">
        <v>0.138761639269712</v>
      </c>
      <c r="BF9" s="19" t="n">
        <v>0.183019406028291</v>
      </c>
      <c r="BG9" s="19" t="n">
        <v>0.0840294853681668</v>
      </c>
    </row>
    <row r="10">
      <c r="B10" s="20" t="s">
        <v>809</v>
      </c>
      <c r="C10" s="19" t="n">
        <v>0.752535523155722</v>
      </c>
      <c r="D10" s="19" t="n">
        <v>0.73922478705492</v>
      </c>
      <c r="E10" s="19" t="n">
        <v>0.769020287387529</v>
      </c>
      <c r="F10" s="19"/>
      <c r="G10" s="19" t="n">
        <v>0.713614339325804</v>
      </c>
      <c r="H10" s="19" t="n">
        <v>0.696521048944936</v>
      </c>
      <c r="I10" s="19" t="n">
        <v>0.700306400836816</v>
      </c>
      <c r="J10" s="19" t="n">
        <v>0.766915004175605</v>
      </c>
      <c r="K10" s="19" t="n">
        <v>0.812036468181956</v>
      </c>
      <c r="L10" s="19" t="n">
        <v>0.818007914192722</v>
      </c>
      <c r="M10" s="19"/>
      <c r="N10" s="19" t="n">
        <v>0.77047359119964</v>
      </c>
      <c r="O10" s="19" t="n">
        <v>0.819410836030638</v>
      </c>
      <c r="P10" s="19" t="n">
        <v>0.720203851123227</v>
      </c>
      <c r="Q10" s="19" t="n">
        <v>0.692038169412715</v>
      </c>
      <c r="R10" s="19"/>
      <c r="S10" s="19" t="n">
        <v>0.716693043157838</v>
      </c>
      <c r="T10" s="19" t="n">
        <v>0.780672632051348</v>
      </c>
      <c r="U10" s="19" t="n">
        <v>0.78092363624444</v>
      </c>
      <c r="V10" s="19" t="n">
        <v>0.778832756550071</v>
      </c>
      <c r="W10" s="19" t="n">
        <v>0.748457780932533</v>
      </c>
      <c r="X10" s="19" t="n">
        <v>0.787757180786915</v>
      </c>
      <c r="Y10" s="19" t="n">
        <v>0.768283989312482</v>
      </c>
      <c r="Z10" s="19" t="n">
        <v>0.789316357145157</v>
      </c>
      <c r="AA10" s="19" t="n">
        <v>0.68158059165568</v>
      </c>
      <c r="AB10" s="19" t="n">
        <v>0.807377827077889</v>
      </c>
      <c r="AC10" s="19" t="n">
        <v>0.647594465740065</v>
      </c>
      <c r="AD10" s="19" t="n">
        <v>0.766200389012991</v>
      </c>
      <c r="AE10" s="19"/>
      <c r="AF10" s="19" t="n">
        <v>0.784087066344026</v>
      </c>
      <c r="AG10" s="19" t="n">
        <v>0.769107332335642</v>
      </c>
      <c r="AH10" s="19" t="n">
        <v>0.686245620548936</v>
      </c>
      <c r="AI10" s="19"/>
      <c r="AJ10" s="19" t="n">
        <v>0.76925358729908</v>
      </c>
      <c r="AK10" s="19" t="n">
        <v>0.702206567010922</v>
      </c>
      <c r="AL10" s="19" t="n">
        <v>0.87478232254665</v>
      </c>
      <c r="AM10" s="19" t="n">
        <v>0.728866653833935</v>
      </c>
      <c r="AN10" s="19" t="n">
        <v>0.705850744458437</v>
      </c>
      <c r="AO10" s="19"/>
      <c r="AP10" s="19" t="n">
        <v>0.774914754077927</v>
      </c>
      <c r="AQ10" s="19" t="n">
        <v>0.722224457749423</v>
      </c>
      <c r="AR10" s="19" t="n">
        <v>0.810240314733397</v>
      </c>
      <c r="AS10" s="19" t="n">
        <v>0.678287325206332</v>
      </c>
      <c r="AT10" s="19" t="n">
        <v>0.886911705214875</v>
      </c>
      <c r="AU10" s="19"/>
      <c r="AV10" s="19" t="n">
        <v>0.708954897136708</v>
      </c>
      <c r="AW10" s="19" t="n">
        <v>0.76115865518486</v>
      </c>
      <c r="AX10" s="19" t="n">
        <v>0.895549093410893</v>
      </c>
      <c r="AY10" s="19" t="n">
        <v>0.705327748304008</v>
      </c>
      <c r="AZ10" s="19" t="n">
        <v>0.820289523796337</v>
      </c>
      <c r="BA10" s="19" t="n">
        <v>0.841097705828533</v>
      </c>
      <c r="BB10" s="19"/>
      <c r="BC10" s="19" t="n">
        <v>0.721937300555654</v>
      </c>
      <c r="BD10" s="19" t="n">
        <v>0.746447572260553</v>
      </c>
      <c r="BE10" s="19" t="n">
        <v>0.757757785072701</v>
      </c>
      <c r="BF10" s="19" t="n">
        <v>0.710581575707274</v>
      </c>
      <c r="BG10" s="19" t="n">
        <v>0.915970514631833</v>
      </c>
    </row>
    <row r="11">
      <c r="B11" s="20" t="s">
        <v>810</v>
      </c>
      <c r="C11" s="19" t="n">
        <v>0.0539186130072116</v>
      </c>
      <c r="D11" s="19" t="n">
        <v>0.0536872249889466</v>
      </c>
      <c r="E11" s="19" t="n">
        <v>0.0518924053634851</v>
      </c>
      <c r="F11" s="19"/>
      <c r="G11" s="19" t="n">
        <v>0.0682621411015478</v>
      </c>
      <c r="H11" s="19" t="n">
        <v>0.0553800214251146</v>
      </c>
      <c r="I11" s="19" t="n">
        <v>0.0484120576593878</v>
      </c>
      <c r="J11" s="19" t="n">
        <v>0.0582831813136134</v>
      </c>
      <c r="K11" s="19" t="n">
        <v>0.0576448424465487</v>
      </c>
      <c r="L11" s="19" t="n">
        <v>0.0417917711693698</v>
      </c>
      <c r="M11" s="19"/>
      <c r="N11" s="19" t="n">
        <v>0.0435176020191305</v>
      </c>
      <c r="O11" s="19" t="n">
        <v>0.0337819839667074</v>
      </c>
      <c r="P11" s="19" t="n">
        <v>0.0769145718833961</v>
      </c>
      <c r="Q11" s="19" t="n">
        <v>0.0666656794667109</v>
      </c>
      <c r="R11" s="19"/>
      <c r="S11" s="19" t="n">
        <v>0.0306670255381419</v>
      </c>
      <c r="T11" s="19" t="n">
        <v>0.0569128370454533</v>
      </c>
      <c r="U11" s="19" t="n">
        <v>0.0618903483639687</v>
      </c>
      <c r="V11" s="19" t="n">
        <v>0.0616641247008241</v>
      </c>
      <c r="W11" s="19" t="n">
        <v>0.0499267393860594</v>
      </c>
      <c r="X11" s="19" t="n">
        <v>0.0723721016331408</v>
      </c>
      <c r="Y11" s="19" t="n">
        <v>0.0705443068689107</v>
      </c>
      <c r="Z11" s="19" t="n">
        <v>0.0490517692582231</v>
      </c>
      <c r="AA11" s="19" t="n">
        <v>0.0575062178368222</v>
      </c>
      <c r="AB11" s="19" t="n">
        <v>0.0313954795397326</v>
      </c>
      <c r="AC11" s="19" t="n">
        <v>0.0627720970228321</v>
      </c>
      <c r="AD11" s="19" t="n">
        <v>0.0655309879348596</v>
      </c>
      <c r="AE11" s="19"/>
      <c r="AF11" s="19" t="n">
        <v>0.0544979509716679</v>
      </c>
      <c r="AG11" s="19" t="n">
        <v>0.0550402888602593</v>
      </c>
      <c r="AH11" s="19" t="n">
        <v>0.0420441257242622</v>
      </c>
      <c r="AI11" s="19"/>
      <c r="AJ11" s="19" t="n">
        <v>0.0446379524268875</v>
      </c>
      <c r="AK11" s="19" t="n">
        <v>0.0730899523573253</v>
      </c>
      <c r="AL11" s="19" t="n">
        <v>0.0251637095754391</v>
      </c>
      <c r="AM11" s="19" t="n">
        <v>0.0791270892782404</v>
      </c>
      <c r="AN11" s="19" t="n">
        <v>0.0297407771240065</v>
      </c>
      <c r="AO11" s="19"/>
      <c r="AP11" s="19" t="n">
        <v>0.0551964521213401</v>
      </c>
      <c r="AQ11" s="19" t="n">
        <v>0.0505545545910691</v>
      </c>
      <c r="AR11" s="19" t="n">
        <v>0.0307248719305678</v>
      </c>
      <c r="AS11" s="19" t="n">
        <v>0.0808022106582213</v>
      </c>
      <c r="AT11" s="19" t="n">
        <v>0.032645686137852</v>
      </c>
      <c r="AU11" s="19"/>
      <c r="AV11" s="19" t="n">
        <v>0.0431459690395473</v>
      </c>
      <c r="AW11" s="19" t="n">
        <v>0.0509211673343781</v>
      </c>
      <c r="AX11" s="19" t="n">
        <v>0.0493261660086132</v>
      </c>
      <c r="AY11" s="19" t="n">
        <v>0.0752187357327653</v>
      </c>
      <c r="AZ11" s="19" t="n">
        <v>0.0408013906429528</v>
      </c>
      <c r="BA11" s="19" t="n">
        <v>0.0293990618120289</v>
      </c>
      <c r="BB11" s="19"/>
      <c r="BC11" s="19" t="n">
        <v>0.0572241284441517</v>
      </c>
      <c r="BD11" s="19" t="n">
        <v>0.0663602523935276</v>
      </c>
      <c r="BE11" s="19" t="n">
        <v>0.0349708672260901</v>
      </c>
      <c r="BF11" s="19" t="n">
        <v>0.016353397429148</v>
      </c>
      <c r="BG11" s="19" t="n">
        <v>0</v>
      </c>
    </row>
    <row r="12">
      <c r="B12" s="20" t="s">
        <v>122</v>
      </c>
      <c r="C12" s="19" t="n">
        <v>0.028896479847755</v>
      </c>
      <c r="D12" s="19" t="n">
        <v>0.0389008167205835</v>
      </c>
      <c r="E12" s="19" t="n">
        <v>0.0170440594090993</v>
      </c>
      <c r="F12" s="19"/>
      <c r="G12" s="19" t="n">
        <v>0.030544259545643</v>
      </c>
      <c r="H12" s="19" t="n">
        <v>0.00719626210469841</v>
      </c>
      <c r="I12" s="19" t="n">
        <v>0.0426380235411776</v>
      </c>
      <c r="J12" s="19" t="n">
        <v>0.0492859669515657</v>
      </c>
      <c r="K12" s="19" t="n">
        <v>0.0278488582822941</v>
      </c>
      <c r="L12" s="19" t="n">
        <v>0.0207757982347213</v>
      </c>
      <c r="M12" s="19"/>
      <c r="N12" s="19" t="n">
        <v>0.0192444255546421</v>
      </c>
      <c r="O12" s="19" t="n">
        <v>0.0265679393202303</v>
      </c>
      <c r="P12" s="19" t="n">
        <v>0.0378685379738581</v>
      </c>
      <c r="Q12" s="19" t="n">
        <v>0.0347825843870745</v>
      </c>
      <c r="R12" s="19"/>
      <c r="S12" s="19" t="n">
        <v>0.0314302773603608</v>
      </c>
      <c r="T12" s="19" t="n">
        <v>0.0278812442492213</v>
      </c>
      <c r="U12" s="19" t="n">
        <v>0</v>
      </c>
      <c r="V12" s="19" t="n">
        <v>0.0364892121409335</v>
      </c>
      <c r="W12" s="19" t="n">
        <v>0.0447183725885935</v>
      </c>
      <c r="X12" s="19" t="n">
        <v>0.0222766149344443</v>
      </c>
      <c r="Y12" s="19" t="n">
        <v>0.0568743562887644</v>
      </c>
      <c r="Z12" s="19" t="n">
        <v>0.0244812249140072</v>
      </c>
      <c r="AA12" s="19" t="n">
        <v>0.0263937297468244</v>
      </c>
      <c r="AB12" s="19" t="n">
        <v>0.0363317708942017</v>
      </c>
      <c r="AC12" s="19" t="n">
        <v>0.023469323480929</v>
      </c>
      <c r="AD12" s="19" t="n">
        <v>0</v>
      </c>
      <c r="AE12" s="19"/>
      <c r="AF12" s="19" t="n">
        <v>0.0354605372514322</v>
      </c>
      <c r="AG12" s="19" t="n">
        <v>0.0158913417051863</v>
      </c>
      <c r="AH12" s="19" t="n">
        <v>0.0601557770942076</v>
      </c>
      <c r="AI12" s="19"/>
      <c r="AJ12" s="19" t="n">
        <v>0.0214926266829893</v>
      </c>
      <c r="AK12" s="19" t="n">
        <v>0.0103081206541827</v>
      </c>
      <c r="AL12" s="19" t="n">
        <v>0</v>
      </c>
      <c r="AM12" s="19" t="n">
        <v>0.192006256887824</v>
      </c>
      <c r="AN12" s="19" t="n">
        <v>0.0623410471050419</v>
      </c>
      <c r="AO12" s="19"/>
      <c r="AP12" s="19" t="n">
        <v>0.0209869421616159</v>
      </c>
      <c r="AQ12" s="19" t="n">
        <v>0.0167712206833663</v>
      </c>
      <c r="AR12" s="19" t="n">
        <v>0.0125844915085232</v>
      </c>
      <c r="AS12" s="19" t="n">
        <v>0.0839307425186949</v>
      </c>
      <c r="AT12" s="19" t="n">
        <v>0</v>
      </c>
      <c r="AU12" s="19"/>
      <c r="AV12" s="19" t="n">
        <v>0.0143939900420169</v>
      </c>
      <c r="AW12" s="19" t="n">
        <v>0.0188937079768231</v>
      </c>
      <c r="AX12" s="19" t="n">
        <v>0</v>
      </c>
      <c r="AY12" s="19" t="n">
        <v>0.060492190715486</v>
      </c>
      <c r="AZ12" s="19" t="n">
        <v>0.0241940481723814</v>
      </c>
      <c r="BA12" s="19" t="n">
        <v>0.0293099346202982</v>
      </c>
      <c r="BB12" s="19"/>
      <c r="BC12" s="19" t="n">
        <v>0.0255923976329185</v>
      </c>
      <c r="BD12" s="19" t="n">
        <v>0.025927148302623</v>
      </c>
      <c r="BE12" s="19" t="n">
        <v>0.0320372600697122</v>
      </c>
      <c r="BF12" s="19" t="n">
        <v>0.0442116149113429</v>
      </c>
      <c r="BG12" s="19" t="n">
        <v>0</v>
      </c>
    </row>
    <row r="13">
      <c r="B13" s="20" t="s">
        <v>100</v>
      </c>
      <c r="C13" s="21" t="n">
        <v>0.0492081217255808</v>
      </c>
      <c r="D13" s="21" t="n">
        <v>0.0403919122812961</v>
      </c>
      <c r="E13" s="21" t="n">
        <v>0.0579396789453426</v>
      </c>
      <c r="F13" s="21"/>
      <c r="G13" s="21" t="n">
        <v>0.020068287049565</v>
      </c>
      <c r="H13" s="21" t="n">
        <v>0.0312512128635451</v>
      </c>
      <c r="I13" s="21" t="n">
        <v>0.0498972362710175</v>
      </c>
      <c r="J13" s="21" t="n">
        <v>0.060205730155964</v>
      </c>
      <c r="K13" s="21" t="n">
        <v>0.055724925051962</v>
      </c>
      <c r="L13" s="21" t="n">
        <v>0.0701241566891674</v>
      </c>
      <c r="M13" s="21"/>
      <c r="N13" s="21" t="n">
        <v>0.0340453475404472</v>
      </c>
      <c r="O13" s="21" t="n">
        <v>0.0368602980437797</v>
      </c>
      <c r="P13" s="21" t="n">
        <v>0.058263968949617</v>
      </c>
      <c r="Q13" s="21" t="n">
        <v>0.0714594056598567</v>
      </c>
      <c r="R13" s="21"/>
      <c r="S13" s="21" t="n">
        <v>0.0292057227535134</v>
      </c>
      <c r="T13" s="21" t="n">
        <v>0.0443747873478638</v>
      </c>
      <c r="U13" s="21" t="n">
        <v>0.0543022627275501</v>
      </c>
      <c r="V13" s="21" t="n">
        <v>0.0176470654044126</v>
      </c>
      <c r="W13" s="21" t="n">
        <v>0.0444967537547571</v>
      </c>
      <c r="X13" s="21" t="n">
        <v>0.0224175646549638</v>
      </c>
      <c r="Y13" s="21" t="n">
        <v>0.0656019989134699</v>
      </c>
      <c r="Z13" s="21" t="n">
        <v>0.0793501033151386</v>
      </c>
      <c r="AA13" s="21" t="n">
        <v>0.0421928054827847</v>
      </c>
      <c r="AB13" s="21" t="n">
        <v>0.0488737976268419</v>
      </c>
      <c r="AC13" s="21" t="n">
        <v>0.120817707211356</v>
      </c>
      <c r="AD13" s="21" t="n">
        <v>0.0997307108631865</v>
      </c>
      <c r="AE13" s="21"/>
      <c r="AF13" s="21" t="n">
        <v>0.0567651180587904</v>
      </c>
      <c r="AG13" s="21" t="n">
        <v>0.0325847053782905</v>
      </c>
      <c r="AH13" s="21" t="n">
        <v>0.0937962007025937</v>
      </c>
      <c r="AI13" s="21"/>
      <c r="AJ13" s="21" t="n">
        <v>0.0475695788026084</v>
      </c>
      <c r="AK13" s="21" t="n">
        <v>0.0422406722591061</v>
      </c>
      <c r="AL13" s="21" t="n">
        <v>0</v>
      </c>
      <c r="AM13" s="21" t="n">
        <v>0</v>
      </c>
      <c r="AN13" s="21" t="n">
        <v>0.101635778675795</v>
      </c>
      <c r="AO13" s="21"/>
      <c r="AP13" s="21" t="n">
        <v>0.0552852782007161</v>
      </c>
      <c r="AQ13" s="21" t="n">
        <v>0.0429366520689492</v>
      </c>
      <c r="AR13" s="21" t="n">
        <v>0.0463105936268268</v>
      </c>
      <c r="AS13" s="21" t="n">
        <v>0.0630347343401002</v>
      </c>
      <c r="AT13" s="21" t="n">
        <v>0</v>
      </c>
      <c r="AU13" s="21"/>
      <c r="AV13" s="21" t="n">
        <v>0.0388489938422861</v>
      </c>
      <c r="AW13" s="21" t="n">
        <v>0.0554965786560664</v>
      </c>
      <c r="AX13" s="21" t="n">
        <v>0</v>
      </c>
      <c r="AY13" s="21" t="n">
        <v>0.0550779270672301</v>
      </c>
      <c r="AZ13" s="21" t="n">
        <v>0</v>
      </c>
      <c r="BA13" s="21" t="n">
        <v>0.0674319782153988</v>
      </c>
      <c r="BB13" s="21"/>
      <c r="BC13" s="21" t="n">
        <v>0.0753224038244758</v>
      </c>
      <c r="BD13" s="21" t="n">
        <v>0.0790466686026256</v>
      </c>
      <c r="BE13" s="21" t="n">
        <v>0.036472448361785</v>
      </c>
      <c r="BF13" s="21" t="n">
        <v>0.045834005923944</v>
      </c>
      <c r="BG13" s="21" t="n">
        <v>0</v>
      </c>
    </row>
    <row r="14">
      <c r="B14" s="18" t="s">
        <v>724</v>
      </c>
    </row>
    <row r="15">
      <c r="B15" t="s">
        <v>80</v>
      </c>
    </row>
    <row r="16">
      <c r="B16" t="s">
        <v>81</v>
      </c>
    </row>
    <row r="18">
      <c r="B1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s>
  <sheetData>
    <row r="2" ht="40" customHeight="1">
      <c r="D2" s="16" t="s">
        <v>330</v>
      </c>
    </row>
    <row r="6" ht="50" customHeight="1">
      <c r="B6" s="22" t="s">
        <v>15</v>
      </c>
      <c r="C6" s="22" t="s">
        <v>811</v>
      </c>
      <c r="D6" s="22" t="s">
        <v>812</v>
      </c>
      <c r="E6" s="22" t="s">
        <v>813</v>
      </c>
      <c r="F6" s="22" t="s">
        <v>814</v>
      </c>
    </row>
    <row r="7">
      <c r="B7" s="20" t="s">
        <v>323</v>
      </c>
      <c r="C7" s="19" t="n">
        <v>0.388911704676668</v>
      </c>
      <c r="D7" s="19" t="n">
        <v>0.216101672120933</v>
      </c>
      <c r="E7" s="19" t="n">
        <v>0.121841112200628</v>
      </c>
      <c r="F7" s="19" t="n">
        <v>0.143960219492873</v>
      </c>
    </row>
    <row r="8">
      <c r="B8" s="20" t="s">
        <v>324</v>
      </c>
      <c r="C8" s="19" t="n">
        <v>0.413913605779489</v>
      </c>
      <c r="D8" s="19" t="n">
        <v>0.411935383064247</v>
      </c>
      <c r="E8" s="19" t="n">
        <v>0.395039257871015</v>
      </c>
      <c r="F8" s="19" t="n">
        <v>0.391373051804479</v>
      </c>
    </row>
    <row r="9">
      <c r="B9" s="20" t="s">
        <v>325</v>
      </c>
      <c r="C9" s="19" t="n">
        <v>0.14046909102062</v>
      </c>
      <c r="D9" s="19" t="n">
        <v>0.227120057971576</v>
      </c>
      <c r="E9" s="19" t="n">
        <v>0.317255541942803</v>
      </c>
      <c r="F9" s="19" t="n">
        <v>0.186230592835074</v>
      </c>
    </row>
    <row r="10">
      <c r="B10" s="20" t="s">
        <v>326</v>
      </c>
      <c r="C10" s="19" t="n">
        <v>0.0264658479129654</v>
      </c>
      <c r="D10" s="19" t="n">
        <v>0.0728727089823279</v>
      </c>
      <c r="E10" s="19" t="n">
        <v>0.0964240822443646</v>
      </c>
      <c r="F10" s="19" t="n">
        <v>0.180904542516626</v>
      </c>
    </row>
    <row r="11">
      <c r="B11" s="20" t="s">
        <v>327</v>
      </c>
      <c r="C11" s="19" t="n">
        <v>0.00800133820900669</v>
      </c>
      <c r="D11" s="19" t="n">
        <v>0.0262394792205808</v>
      </c>
      <c r="E11" s="19" t="n">
        <v>0.0261389515449267</v>
      </c>
      <c r="F11" s="19" t="n">
        <v>0.0728819771308798</v>
      </c>
    </row>
    <row r="12">
      <c r="B12" s="20" t="s">
        <v>815</v>
      </c>
      <c r="C12" s="19" t="n">
        <v>0.0222384124012511</v>
      </c>
      <c r="D12" s="19" t="n">
        <v>0.0457306986403346</v>
      </c>
      <c r="E12" s="19" t="n">
        <v>0.0433010541962636</v>
      </c>
      <c r="F12" s="19" t="n">
        <v>0.0246496162200691</v>
      </c>
    </row>
    <row r="13">
      <c r="B13" s="25" t="s">
        <v>328</v>
      </c>
      <c r="C13" s="23" t="n">
        <v>0.802825310456157</v>
      </c>
      <c r="D13" s="23" t="n">
        <v>0.62803705518518</v>
      </c>
      <c r="E13" s="23" t="n">
        <v>0.516880370071643</v>
      </c>
      <c r="F13" s="23" t="n">
        <v>0.535333271297352</v>
      </c>
    </row>
    <row r="14">
      <c r="B14" s="25" t="s">
        <v>329</v>
      </c>
      <c r="C14" s="23" t="n">
        <v>0.0344671861219721</v>
      </c>
      <c r="D14" s="23" t="n">
        <v>0.0991121882029086</v>
      </c>
      <c r="E14" s="23" t="n">
        <v>0.122563033789291</v>
      </c>
      <c r="F14" s="23" t="n">
        <v>0.253786519647506</v>
      </c>
    </row>
    <row r="15">
      <c r="B15" s="25" t="s">
        <v>141</v>
      </c>
      <c r="C15" s="24" t="n">
        <v>0.768358124334185</v>
      </c>
      <c r="D15" s="24" t="n">
        <v>0.528924866982272</v>
      </c>
      <c r="E15" s="24" t="n">
        <v>0.394317336282351</v>
      </c>
      <c r="F15" s="24" t="n">
        <v>0.281546751649846</v>
      </c>
    </row>
    <row r="16">
      <c r="B16" s="18" t="s">
        <v>724</v>
      </c>
      <c r="C16" s="18"/>
      <c r="D16" s="18"/>
      <c r="E16" s="18"/>
      <c r="F16" s="18"/>
    </row>
    <row r="17">
      <c r="B17" t="s">
        <v>80</v>
      </c>
    </row>
    <row r="18">
      <c r="B18" t="s">
        <v>81</v>
      </c>
    </row>
    <row r="22">
      <c r="B22" s="9" t="str">
        <f>=HYPERLINK("#'Contents'!A1", "Return to Contents")</f>
      </c>
    </row>
  </sheetData>
  <mergeCells count="1">
    <mergeCell ref="D2:G2"/>
  </mergeCells>
  <pageMargins left="0.7" right="0.7" top="0.75" bottom="0.75" header="0.3" footer="0.3"/>
  <pageSetup paperSize="9" orientation="portrait" horizontalDpi="300" verticalDpi="300" r:id="rId2"/>
  <drawing r:id="rId1"/>
</worksheet>
</file>

<file path=xl/worksheets/sheet3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323</v>
      </c>
      <c r="C9" s="19" t="n">
        <v>0.121841112200628</v>
      </c>
      <c r="D9" s="19" t="n">
        <v>0.118263688471726</v>
      </c>
      <c r="E9" s="19" t="n">
        <v>0.12588013022745</v>
      </c>
      <c r="F9" s="19"/>
      <c r="G9" s="19" t="n">
        <v>0.220716612281691</v>
      </c>
      <c r="H9" s="19" t="n">
        <v>0.185824769109974</v>
      </c>
      <c r="I9" s="19" t="n">
        <v>0.151258807510464</v>
      </c>
      <c r="J9" s="19" t="n">
        <v>0.0716789944848068</v>
      </c>
      <c r="K9" s="19" t="n">
        <v>0.0470712178283707</v>
      </c>
      <c r="L9" s="19" t="n">
        <v>0.0704605693884908</v>
      </c>
      <c r="M9" s="19"/>
      <c r="N9" s="19" t="n">
        <v>0.183859034046977</v>
      </c>
      <c r="O9" s="19" t="n">
        <v>0.0949552053282131</v>
      </c>
      <c r="P9" s="19" t="n">
        <v>0.106469003588886</v>
      </c>
      <c r="Q9" s="19" t="n">
        <v>0.090201852123574</v>
      </c>
      <c r="R9" s="19"/>
      <c r="S9" s="19" t="n">
        <v>0.168215334564232</v>
      </c>
      <c r="T9" s="19" t="n">
        <v>0.110968057697543</v>
      </c>
      <c r="U9" s="19" t="n">
        <v>0.0854223135787286</v>
      </c>
      <c r="V9" s="19" t="n">
        <v>0.0953510166733989</v>
      </c>
      <c r="W9" s="19" t="n">
        <v>0.0364084344947323</v>
      </c>
      <c r="X9" s="19" t="n">
        <v>0.148962333296778</v>
      </c>
      <c r="Y9" s="19" t="n">
        <v>0.127611825352302</v>
      </c>
      <c r="Z9" s="19" t="n">
        <v>0.123852580489612</v>
      </c>
      <c r="AA9" s="19" t="n">
        <v>0.178872846169728</v>
      </c>
      <c r="AB9" s="19" t="n">
        <v>0.0770673433385098</v>
      </c>
      <c r="AC9" s="19" t="n">
        <v>0.145939390133965</v>
      </c>
      <c r="AD9" s="19" t="n">
        <v>0.101888816249955</v>
      </c>
      <c r="AE9" s="19"/>
      <c r="AF9" s="19" t="n">
        <v>0.080490495795517</v>
      </c>
      <c r="AG9" s="19" t="n">
        <v>0.128876725894411</v>
      </c>
      <c r="AH9" s="19" t="n">
        <v>0.12872440634725</v>
      </c>
      <c r="AI9" s="19"/>
      <c r="AJ9" s="19" t="n">
        <v>0.0804455985867641</v>
      </c>
      <c r="AK9" s="19" t="n">
        <v>0.18093796611683</v>
      </c>
      <c r="AL9" s="19" t="n">
        <v>0.034283948727062</v>
      </c>
      <c r="AM9" s="19" t="n">
        <v>0.0772631166834866</v>
      </c>
      <c r="AN9" s="19" t="n">
        <v>0.115305209391207</v>
      </c>
      <c r="AO9" s="19"/>
      <c r="AP9" s="19" t="n">
        <v>0.0319518430268558</v>
      </c>
      <c r="AQ9" s="19" t="n">
        <v>0.169689409548574</v>
      </c>
      <c r="AR9" s="19" t="n">
        <v>0.0626335730819616</v>
      </c>
      <c r="AS9" s="19" t="n">
        <v>0.114094398578087</v>
      </c>
      <c r="AT9" s="19" t="n">
        <v>0.190257032495974</v>
      </c>
      <c r="AU9" s="19"/>
      <c r="AV9" s="19" t="n">
        <v>0.194449106575826</v>
      </c>
      <c r="AW9" s="19" t="n">
        <v>0.0520347062814398</v>
      </c>
      <c r="AX9" s="19" t="n">
        <v>0.0694584314085525</v>
      </c>
      <c r="AY9" s="19" t="n">
        <v>0.086539747047938</v>
      </c>
      <c r="AZ9" s="19" t="n">
        <v>0.236797372855447</v>
      </c>
      <c r="BA9" s="19" t="n">
        <v>0.0462127576722048</v>
      </c>
      <c r="BB9" s="19"/>
      <c r="BC9" s="19" t="n">
        <v>0.0679155574134375</v>
      </c>
      <c r="BD9" s="19" t="n">
        <v>0.120293489936914</v>
      </c>
      <c r="BE9" s="19" t="n">
        <v>0.1525055665042</v>
      </c>
      <c r="BF9" s="19" t="n">
        <v>0.195349091340786</v>
      </c>
      <c r="BG9" s="19" t="n">
        <v>0.146889745158617</v>
      </c>
    </row>
    <row r="10">
      <c r="B10" s="20" t="s">
        <v>324</v>
      </c>
      <c r="C10" s="19" t="n">
        <v>0.395039257871015</v>
      </c>
      <c r="D10" s="19" t="n">
        <v>0.39751841121068</v>
      </c>
      <c r="E10" s="19" t="n">
        <v>0.394574417223538</v>
      </c>
      <c r="F10" s="19"/>
      <c r="G10" s="19" t="n">
        <v>0.383213591397428</v>
      </c>
      <c r="H10" s="19" t="n">
        <v>0.450281408328726</v>
      </c>
      <c r="I10" s="19" t="n">
        <v>0.419793645411881</v>
      </c>
      <c r="J10" s="19" t="n">
        <v>0.468095204550494</v>
      </c>
      <c r="K10" s="19" t="n">
        <v>0.379378425923195</v>
      </c>
      <c r="L10" s="19" t="n">
        <v>0.28190381876233</v>
      </c>
      <c r="M10" s="19"/>
      <c r="N10" s="19" t="n">
        <v>0.398871854424865</v>
      </c>
      <c r="O10" s="19" t="n">
        <v>0.465275027262574</v>
      </c>
      <c r="P10" s="19" t="n">
        <v>0.377523192745599</v>
      </c>
      <c r="Q10" s="19" t="n">
        <v>0.33490352619068</v>
      </c>
      <c r="R10" s="19"/>
      <c r="S10" s="19" t="n">
        <v>0.376001514210637</v>
      </c>
      <c r="T10" s="19" t="n">
        <v>0.327206845225422</v>
      </c>
      <c r="U10" s="19" t="n">
        <v>0.355689376329896</v>
      </c>
      <c r="V10" s="19" t="n">
        <v>0.467391475726929</v>
      </c>
      <c r="W10" s="19" t="n">
        <v>0.489309348001136</v>
      </c>
      <c r="X10" s="19" t="n">
        <v>0.430494771407357</v>
      </c>
      <c r="Y10" s="19" t="n">
        <v>0.40462500460132</v>
      </c>
      <c r="Z10" s="19" t="n">
        <v>0.242786408603258</v>
      </c>
      <c r="AA10" s="19" t="n">
        <v>0.408168777465352</v>
      </c>
      <c r="AB10" s="19" t="n">
        <v>0.45460147947138</v>
      </c>
      <c r="AC10" s="19" t="n">
        <v>0.378574578812883</v>
      </c>
      <c r="AD10" s="19" t="n">
        <v>0.404024046999891</v>
      </c>
      <c r="AE10" s="19"/>
      <c r="AF10" s="19" t="n">
        <v>0.33081321789287</v>
      </c>
      <c r="AG10" s="19" t="n">
        <v>0.451220805785886</v>
      </c>
      <c r="AH10" s="19" t="n">
        <v>0.384209412532825</v>
      </c>
      <c r="AI10" s="19"/>
      <c r="AJ10" s="19" t="n">
        <v>0.34060520305218</v>
      </c>
      <c r="AK10" s="19" t="n">
        <v>0.477676896753687</v>
      </c>
      <c r="AL10" s="19" t="n">
        <v>0.493770799324525</v>
      </c>
      <c r="AM10" s="19" t="n">
        <v>0.178634529576673</v>
      </c>
      <c r="AN10" s="19" t="n">
        <v>0.376096939964741</v>
      </c>
      <c r="AO10" s="19"/>
      <c r="AP10" s="19" t="n">
        <v>0.28879576164131</v>
      </c>
      <c r="AQ10" s="19" t="n">
        <v>0.497696236903668</v>
      </c>
      <c r="AR10" s="19" t="n">
        <v>0.414569964532286</v>
      </c>
      <c r="AS10" s="19" t="n">
        <v>0.316317116792479</v>
      </c>
      <c r="AT10" s="19" t="n">
        <v>0.437660681562947</v>
      </c>
      <c r="AU10" s="19"/>
      <c r="AV10" s="19" t="n">
        <v>0.485453639146417</v>
      </c>
      <c r="AW10" s="19" t="n">
        <v>0.313375399344124</v>
      </c>
      <c r="AX10" s="19" t="n">
        <v>0.486230091473844</v>
      </c>
      <c r="AY10" s="19" t="n">
        <v>0.311989528124713</v>
      </c>
      <c r="AZ10" s="19" t="n">
        <v>0.379902839607163</v>
      </c>
      <c r="BA10" s="19" t="n">
        <v>0.349334057380241</v>
      </c>
      <c r="BB10" s="19"/>
      <c r="BC10" s="19" t="n">
        <v>0.404851742119568</v>
      </c>
      <c r="BD10" s="19" t="n">
        <v>0.363883203790362</v>
      </c>
      <c r="BE10" s="19" t="n">
        <v>0.436015990169117</v>
      </c>
      <c r="BF10" s="19" t="n">
        <v>0.385268106470594</v>
      </c>
      <c r="BG10" s="19" t="n">
        <v>0.58763492489093</v>
      </c>
    </row>
    <row r="11">
      <c r="B11" s="20" t="s">
        <v>325</v>
      </c>
      <c r="C11" s="19" t="n">
        <v>0.317255541942803</v>
      </c>
      <c r="D11" s="19" t="n">
        <v>0.333663596008842</v>
      </c>
      <c r="E11" s="19" t="n">
        <v>0.302995355145271</v>
      </c>
      <c r="F11" s="19"/>
      <c r="G11" s="19" t="n">
        <v>0.289372097531454</v>
      </c>
      <c r="H11" s="19" t="n">
        <v>0.189382101716708</v>
      </c>
      <c r="I11" s="19" t="n">
        <v>0.307637296595978</v>
      </c>
      <c r="J11" s="19" t="n">
        <v>0.305272315174679</v>
      </c>
      <c r="K11" s="19" t="n">
        <v>0.380265087738428</v>
      </c>
      <c r="L11" s="19" t="n">
        <v>0.426294651462077</v>
      </c>
      <c r="M11" s="19"/>
      <c r="N11" s="19" t="n">
        <v>0.275762552870706</v>
      </c>
      <c r="O11" s="19" t="n">
        <v>0.285833798714269</v>
      </c>
      <c r="P11" s="19" t="n">
        <v>0.320430644731326</v>
      </c>
      <c r="Q11" s="19" t="n">
        <v>0.394095014210435</v>
      </c>
      <c r="R11" s="19"/>
      <c r="S11" s="19" t="n">
        <v>0.353608692857902</v>
      </c>
      <c r="T11" s="19" t="n">
        <v>0.41479517352583</v>
      </c>
      <c r="U11" s="19" t="n">
        <v>0.410290066703128</v>
      </c>
      <c r="V11" s="19" t="n">
        <v>0.243789171116009</v>
      </c>
      <c r="W11" s="19" t="n">
        <v>0.279631754835933</v>
      </c>
      <c r="X11" s="19" t="n">
        <v>0.259038697567571</v>
      </c>
      <c r="Y11" s="19" t="n">
        <v>0.244437653642876</v>
      </c>
      <c r="Z11" s="19" t="n">
        <v>0.452599687003136</v>
      </c>
      <c r="AA11" s="19" t="n">
        <v>0.232333791242098</v>
      </c>
      <c r="AB11" s="19" t="n">
        <v>0.270872456506884</v>
      </c>
      <c r="AC11" s="19" t="n">
        <v>0.313736808112337</v>
      </c>
      <c r="AD11" s="19" t="n">
        <v>0.326153073937197</v>
      </c>
      <c r="AE11" s="19"/>
      <c r="AF11" s="19" t="n">
        <v>0.342842271148365</v>
      </c>
      <c r="AG11" s="19" t="n">
        <v>0.307458550332569</v>
      </c>
      <c r="AH11" s="19" t="n">
        <v>0.314834462286617</v>
      </c>
      <c r="AI11" s="19"/>
      <c r="AJ11" s="19" t="n">
        <v>0.357493423849109</v>
      </c>
      <c r="AK11" s="19" t="n">
        <v>0.266678234332745</v>
      </c>
      <c r="AL11" s="19" t="n">
        <v>0.300696092809689</v>
      </c>
      <c r="AM11" s="19" t="n">
        <v>0.481720489678771</v>
      </c>
      <c r="AN11" s="19" t="n">
        <v>0.306933799060287</v>
      </c>
      <c r="AO11" s="19"/>
      <c r="AP11" s="19" t="n">
        <v>0.428802066116027</v>
      </c>
      <c r="AQ11" s="19" t="n">
        <v>0.256091838847446</v>
      </c>
      <c r="AR11" s="19" t="n">
        <v>0.380710995625222</v>
      </c>
      <c r="AS11" s="19" t="n">
        <v>0.307859093050352</v>
      </c>
      <c r="AT11" s="19" t="n">
        <v>0.300092649341099</v>
      </c>
      <c r="AU11" s="19"/>
      <c r="AV11" s="19" t="n">
        <v>0.227909524357682</v>
      </c>
      <c r="AW11" s="19" t="n">
        <v>0.396118476078626</v>
      </c>
      <c r="AX11" s="19" t="n">
        <v>0.355309264301588</v>
      </c>
      <c r="AY11" s="19" t="n">
        <v>0.348841898092935</v>
      </c>
      <c r="AZ11" s="19" t="n">
        <v>0.312117854393691</v>
      </c>
      <c r="BA11" s="19" t="n">
        <v>0.37632076023201</v>
      </c>
      <c r="BB11" s="19"/>
      <c r="BC11" s="19" t="n">
        <v>0.365198251814966</v>
      </c>
      <c r="BD11" s="19" t="n">
        <v>0.327724748387738</v>
      </c>
      <c r="BE11" s="19" t="n">
        <v>0.251894616674223</v>
      </c>
      <c r="BF11" s="19" t="n">
        <v>0.264443784126209</v>
      </c>
      <c r="BG11" s="19" t="n">
        <v>0.188607341673194</v>
      </c>
    </row>
    <row r="12">
      <c r="B12" s="20" t="s">
        <v>326</v>
      </c>
      <c r="C12" s="19" t="n">
        <v>0.0964240822443646</v>
      </c>
      <c r="D12" s="19" t="n">
        <v>0.100314695562736</v>
      </c>
      <c r="E12" s="19" t="n">
        <v>0.0931459581279463</v>
      </c>
      <c r="F12" s="19"/>
      <c r="G12" s="19" t="n">
        <v>0.0824462667315154</v>
      </c>
      <c r="H12" s="19" t="n">
        <v>0.10630517232541</v>
      </c>
      <c r="I12" s="19" t="n">
        <v>0.0474454306798154</v>
      </c>
      <c r="J12" s="19" t="n">
        <v>0.0717647331290199</v>
      </c>
      <c r="K12" s="19" t="n">
        <v>0.121654418851638</v>
      </c>
      <c r="L12" s="19" t="n">
        <v>0.138687458131058</v>
      </c>
      <c r="M12" s="19"/>
      <c r="N12" s="19" t="n">
        <v>0.0855644307616489</v>
      </c>
      <c r="O12" s="19" t="n">
        <v>0.0746298927424787</v>
      </c>
      <c r="P12" s="19" t="n">
        <v>0.125519246805734</v>
      </c>
      <c r="Q12" s="19" t="n">
        <v>0.106192849981184</v>
      </c>
      <c r="R12" s="19"/>
      <c r="S12" s="19" t="n">
        <v>0.0512487268053484</v>
      </c>
      <c r="T12" s="19" t="n">
        <v>0.071304620140721</v>
      </c>
      <c r="U12" s="19" t="n">
        <v>0.107970910030228</v>
      </c>
      <c r="V12" s="19" t="n">
        <v>0.136145890385837</v>
      </c>
      <c r="W12" s="19" t="n">
        <v>0.120665093235884</v>
      </c>
      <c r="X12" s="19" t="n">
        <v>0.0902728371883624</v>
      </c>
      <c r="Y12" s="19" t="n">
        <v>0.150007966363044</v>
      </c>
      <c r="Z12" s="19" t="n">
        <v>0.156280098989988</v>
      </c>
      <c r="AA12" s="19" t="n">
        <v>0.0939516689963919</v>
      </c>
      <c r="AB12" s="19" t="n">
        <v>0.0967258345654678</v>
      </c>
      <c r="AC12" s="19" t="n">
        <v>0.0605978370745304</v>
      </c>
      <c r="AD12" s="19" t="n">
        <v>0.0978443833236415</v>
      </c>
      <c r="AE12" s="19"/>
      <c r="AF12" s="19" t="n">
        <v>0.156660633370073</v>
      </c>
      <c r="AG12" s="19" t="n">
        <v>0.0604320753247569</v>
      </c>
      <c r="AH12" s="19" t="n">
        <v>0.0699148749273079</v>
      </c>
      <c r="AI12" s="19"/>
      <c r="AJ12" s="19" t="n">
        <v>0.159133749085747</v>
      </c>
      <c r="AK12" s="19" t="n">
        <v>0.0365662873135807</v>
      </c>
      <c r="AL12" s="19" t="n">
        <v>0.171249159138724</v>
      </c>
      <c r="AM12" s="19" t="n">
        <v>0.0789436527647031</v>
      </c>
      <c r="AN12" s="19" t="n">
        <v>0.0483576859612223</v>
      </c>
      <c r="AO12" s="19"/>
      <c r="AP12" s="19" t="n">
        <v>0.1515282894732</v>
      </c>
      <c r="AQ12" s="19" t="n">
        <v>0.0363994452169397</v>
      </c>
      <c r="AR12" s="19" t="n">
        <v>0.0972531196184467</v>
      </c>
      <c r="AS12" s="19" t="n">
        <v>0.195908640095804</v>
      </c>
      <c r="AT12" s="19" t="n">
        <v>0</v>
      </c>
      <c r="AU12" s="19"/>
      <c r="AV12" s="19" t="n">
        <v>0.0453645273691963</v>
      </c>
      <c r="AW12" s="19" t="n">
        <v>0.150383234557948</v>
      </c>
      <c r="AX12" s="19" t="n">
        <v>0.0714597356884306</v>
      </c>
      <c r="AY12" s="19" t="n">
        <v>0.195754529394647</v>
      </c>
      <c r="AZ12" s="19" t="n">
        <v>0.0194073494957916</v>
      </c>
      <c r="BA12" s="19" t="n">
        <v>0.0946856201938914</v>
      </c>
      <c r="BB12" s="19"/>
      <c r="BC12" s="19" t="n">
        <v>0.0959980922836239</v>
      </c>
      <c r="BD12" s="19" t="n">
        <v>0.105370006248307</v>
      </c>
      <c r="BE12" s="19" t="n">
        <v>0.0760026185751561</v>
      </c>
      <c r="BF12" s="19" t="n">
        <v>0.0918415338612211</v>
      </c>
      <c r="BG12" s="19" t="n">
        <v>0.0768679882772585</v>
      </c>
    </row>
    <row r="13">
      <c r="B13" s="20" t="s">
        <v>327</v>
      </c>
      <c r="C13" s="19" t="n">
        <v>0.0261389515449267</v>
      </c>
      <c r="D13" s="19" t="n">
        <v>0.0249646297735626</v>
      </c>
      <c r="E13" s="19" t="n">
        <v>0.0225291043760449</v>
      </c>
      <c r="F13" s="19"/>
      <c r="G13" s="19" t="n">
        <v>0.0108893949855737</v>
      </c>
      <c r="H13" s="19" t="n">
        <v>0.0305676442407779</v>
      </c>
      <c r="I13" s="19" t="n">
        <v>0.0273445000959192</v>
      </c>
      <c r="J13" s="19" t="n">
        <v>0.0309038568127855</v>
      </c>
      <c r="K13" s="19" t="n">
        <v>0.0349283247258352</v>
      </c>
      <c r="L13" s="19" t="n">
        <v>0.0203120042106046</v>
      </c>
      <c r="M13" s="19"/>
      <c r="N13" s="19" t="n">
        <v>0.0197497786957521</v>
      </c>
      <c r="O13" s="19" t="n">
        <v>0.0203737280651114</v>
      </c>
      <c r="P13" s="19" t="n">
        <v>0.0300870247591923</v>
      </c>
      <c r="Q13" s="19" t="n">
        <v>0.035967711028465</v>
      </c>
      <c r="R13" s="19"/>
      <c r="S13" s="19" t="n">
        <v>0.0217409549007028</v>
      </c>
      <c r="T13" s="19" t="n">
        <v>0.021009791285455</v>
      </c>
      <c r="U13" s="19" t="n">
        <v>0</v>
      </c>
      <c r="V13" s="19" t="n">
        <v>0.0184596639879602</v>
      </c>
      <c r="W13" s="19" t="n">
        <v>0</v>
      </c>
      <c r="X13" s="19" t="n">
        <v>0.0265371809505231</v>
      </c>
      <c r="Y13" s="19" t="n">
        <v>0.0417735222462728</v>
      </c>
      <c r="Z13" s="19" t="n">
        <v>0.0244812249140072</v>
      </c>
      <c r="AA13" s="19" t="n">
        <v>0.0514008005300669</v>
      </c>
      <c r="AB13" s="19" t="n">
        <v>0.0337853877146863</v>
      </c>
      <c r="AC13" s="19" t="n">
        <v>0.0625661374961185</v>
      </c>
      <c r="AD13" s="19" t="n">
        <v>0</v>
      </c>
      <c r="AE13" s="19"/>
      <c r="AF13" s="19" t="n">
        <v>0.0457938686632513</v>
      </c>
      <c r="AG13" s="19" t="n">
        <v>0.013623704503105</v>
      </c>
      <c r="AH13" s="19" t="n">
        <v>0.0346009606736185</v>
      </c>
      <c r="AI13" s="19"/>
      <c r="AJ13" s="19" t="n">
        <v>0.0296825682939712</v>
      </c>
      <c r="AK13" s="19" t="n">
        <v>0.0154593293401633</v>
      </c>
      <c r="AL13" s="19" t="n">
        <v>0</v>
      </c>
      <c r="AM13" s="19" t="n">
        <v>0.183438211296367</v>
      </c>
      <c r="AN13" s="19" t="n">
        <v>0.0307806017271733</v>
      </c>
      <c r="AO13" s="19"/>
      <c r="AP13" s="19" t="n">
        <v>0.0484775299462812</v>
      </c>
      <c r="AQ13" s="19" t="n">
        <v>0.011359008367428</v>
      </c>
      <c r="AR13" s="19" t="n">
        <v>0.0125844915085232</v>
      </c>
      <c r="AS13" s="19" t="n">
        <v>0.0548573107736439</v>
      </c>
      <c r="AT13" s="19" t="n">
        <v>0.0244540226810815</v>
      </c>
      <c r="AU13" s="19"/>
      <c r="AV13" s="19" t="n">
        <v>0.012887517280068</v>
      </c>
      <c r="AW13" s="19" t="n">
        <v>0.044201544171854</v>
      </c>
      <c r="AX13" s="19" t="n">
        <v>0</v>
      </c>
      <c r="AY13" s="19" t="n">
        <v>0.0387467014841424</v>
      </c>
      <c r="AZ13" s="19" t="n">
        <v>0.0175872098072218</v>
      </c>
      <c r="BA13" s="19" t="n">
        <v>0.0442251342640739</v>
      </c>
      <c r="BB13" s="19"/>
      <c r="BC13" s="19" t="n">
        <v>0.012779314387791</v>
      </c>
      <c r="BD13" s="19" t="n">
        <v>0.0303234258807842</v>
      </c>
      <c r="BE13" s="19" t="n">
        <v>0.0323757539602286</v>
      </c>
      <c r="BF13" s="19" t="n">
        <v>0.0293580295173597</v>
      </c>
      <c r="BG13" s="19" t="n">
        <v>0</v>
      </c>
    </row>
    <row r="14">
      <c r="B14" s="20" t="s">
        <v>815</v>
      </c>
      <c r="C14" s="19" t="n">
        <v>0.0433010541962636</v>
      </c>
      <c r="D14" s="19" t="n">
        <v>0.0252749789724532</v>
      </c>
      <c r="E14" s="19" t="n">
        <v>0.0608750348997491</v>
      </c>
      <c r="F14" s="19"/>
      <c r="G14" s="19" t="n">
        <v>0.0133620370723378</v>
      </c>
      <c r="H14" s="19" t="n">
        <v>0.0376389042784042</v>
      </c>
      <c r="I14" s="19" t="n">
        <v>0.046520319705942</v>
      </c>
      <c r="J14" s="19" t="n">
        <v>0.0522848958482143</v>
      </c>
      <c r="K14" s="19" t="n">
        <v>0.0367025249325329</v>
      </c>
      <c r="L14" s="19" t="n">
        <v>0.06234149804544</v>
      </c>
      <c r="M14" s="19"/>
      <c r="N14" s="19" t="n">
        <v>0.0361923492000508</v>
      </c>
      <c r="O14" s="19" t="n">
        <v>0.0589323478873532</v>
      </c>
      <c r="P14" s="19" t="n">
        <v>0.039970887369262</v>
      </c>
      <c r="Q14" s="19" t="n">
        <v>0.0386390464656622</v>
      </c>
      <c r="R14" s="19"/>
      <c r="S14" s="19" t="n">
        <v>0.0291847766611776</v>
      </c>
      <c r="T14" s="19" t="n">
        <v>0.0547155121250295</v>
      </c>
      <c r="U14" s="19" t="n">
        <v>0.0406273333580199</v>
      </c>
      <c r="V14" s="19" t="n">
        <v>0.0388627821098659</v>
      </c>
      <c r="W14" s="19" t="n">
        <v>0.0739853694323148</v>
      </c>
      <c r="X14" s="19" t="n">
        <v>0.0446941795894081</v>
      </c>
      <c r="Y14" s="19" t="n">
        <v>0.031544027794184</v>
      </c>
      <c r="Z14" s="19" t="n">
        <v>0</v>
      </c>
      <c r="AA14" s="19" t="n">
        <v>0.0352721155963635</v>
      </c>
      <c r="AB14" s="19" t="n">
        <v>0.0669474984030729</v>
      </c>
      <c r="AC14" s="19" t="n">
        <v>0.0385852483701662</v>
      </c>
      <c r="AD14" s="19" t="n">
        <v>0.0700896794893154</v>
      </c>
      <c r="AE14" s="19"/>
      <c r="AF14" s="19" t="n">
        <v>0.0433995131299233</v>
      </c>
      <c r="AG14" s="19" t="n">
        <v>0.0383881381592732</v>
      </c>
      <c r="AH14" s="19" t="n">
        <v>0.067715883232381</v>
      </c>
      <c r="AI14" s="19"/>
      <c r="AJ14" s="19" t="n">
        <v>0.0326394571322289</v>
      </c>
      <c r="AK14" s="19" t="n">
        <v>0.0226812861429935</v>
      </c>
      <c r="AL14" s="19" t="n">
        <v>0</v>
      </c>
      <c r="AM14" s="19" t="n">
        <v>0</v>
      </c>
      <c r="AN14" s="19" t="n">
        <v>0.12252576389537</v>
      </c>
      <c r="AO14" s="19"/>
      <c r="AP14" s="19" t="n">
        <v>0.0504445097963263</v>
      </c>
      <c r="AQ14" s="19" t="n">
        <v>0.0287640611159444</v>
      </c>
      <c r="AR14" s="19" t="n">
        <v>0.0322478556335603</v>
      </c>
      <c r="AS14" s="19" t="n">
        <v>0.0109634407096339</v>
      </c>
      <c r="AT14" s="19" t="n">
        <v>0.047535613918898</v>
      </c>
      <c r="AU14" s="19"/>
      <c r="AV14" s="19" t="n">
        <v>0.0339356852708115</v>
      </c>
      <c r="AW14" s="19" t="n">
        <v>0.043886639566008</v>
      </c>
      <c r="AX14" s="19" t="n">
        <v>0.0175424771275849</v>
      </c>
      <c r="AY14" s="19" t="n">
        <v>0.0181275958556248</v>
      </c>
      <c r="AZ14" s="19" t="n">
        <v>0.0341873738406862</v>
      </c>
      <c r="BA14" s="19" t="n">
        <v>0.0892216702575787</v>
      </c>
      <c r="BB14" s="19"/>
      <c r="BC14" s="19" t="n">
        <v>0.053257041980613</v>
      </c>
      <c r="BD14" s="19" t="n">
        <v>0.0524051257558943</v>
      </c>
      <c r="BE14" s="19" t="n">
        <v>0.0512054541170765</v>
      </c>
      <c r="BF14" s="19" t="n">
        <v>0.0337394546838301</v>
      </c>
      <c r="BG14" s="19" t="n">
        <v>0</v>
      </c>
    </row>
    <row r="15">
      <c r="B15" s="20" t="s">
        <v>328</v>
      </c>
      <c r="C15" s="23" t="n">
        <v>0.516880370071643</v>
      </c>
      <c r="D15" s="23" t="n">
        <v>0.515782099682406</v>
      </c>
      <c r="E15" s="23" t="n">
        <v>0.520454547450989</v>
      </c>
      <c r="F15" s="23"/>
      <c r="G15" s="23" t="n">
        <v>0.603930203679119</v>
      </c>
      <c r="H15" s="23" t="n">
        <v>0.6361061774387</v>
      </c>
      <c r="I15" s="23" t="n">
        <v>0.571052452922345</v>
      </c>
      <c r="J15" s="23" t="n">
        <v>0.539774199035301</v>
      </c>
      <c r="K15" s="23" t="n">
        <v>0.426449643751566</v>
      </c>
      <c r="L15" s="23" t="n">
        <v>0.352364388150821</v>
      </c>
      <c r="M15" s="23"/>
      <c r="N15" s="23" t="n">
        <v>0.582730888471842</v>
      </c>
      <c r="O15" s="23" t="n">
        <v>0.560230232590787</v>
      </c>
      <c r="P15" s="23" t="n">
        <v>0.483992196334485</v>
      </c>
      <c r="Q15" s="23" t="n">
        <v>0.425105378314254</v>
      </c>
      <c r="R15" s="23"/>
      <c r="S15" s="23" t="n">
        <v>0.544216848774869</v>
      </c>
      <c r="T15" s="23" t="n">
        <v>0.438174902922965</v>
      </c>
      <c r="U15" s="23" t="n">
        <v>0.441111689908624</v>
      </c>
      <c r="V15" s="23" t="n">
        <v>0.562742492400328</v>
      </c>
      <c r="W15" s="23" t="n">
        <v>0.525717782495868</v>
      </c>
      <c r="X15" s="23" t="n">
        <v>0.579457104704135</v>
      </c>
      <c r="Y15" s="23" t="n">
        <v>0.532236829953622</v>
      </c>
      <c r="Z15" s="23" t="n">
        <v>0.366638989092869</v>
      </c>
      <c r="AA15" s="23" t="n">
        <v>0.58704162363508</v>
      </c>
      <c r="AB15" s="23" t="n">
        <v>0.531668822809889</v>
      </c>
      <c r="AC15" s="23" t="n">
        <v>0.524513968946848</v>
      </c>
      <c r="AD15" s="23" t="n">
        <v>0.505912863249846</v>
      </c>
      <c r="AE15" s="23"/>
      <c r="AF15" s="23" t="n">
        <v>0.411303713688387</v>
      </c>
      <c r="AG15" s="23" t="n">
        <v>0.580097531680296</v>
      </c>
      <c r="AH15" s="23" t="n">
        <v>0.512933818880076</v>
      </c>
      <c r="AI15" s="23"/>
      <c r="AJ15" s="23" t="n">
        <v>0.421050801638944</v>
      </c>
      <c r="AK15" s="23" t="n">
        <v>0.658614862870517</v>
      </c>
      <c r="AL15" s="23" t="n">
        <v>0.528054748051587</v>
      </c>
      <c r="AM15" s="23" t="n">
        <v>0.255897646260159</v>
      </c>
      <c r="AN15" s="23" t="n">
        <v>0.491402149355948</v>
      </c>
      <c r="AO15" s="23"/>
      <c r="AP15" s="23" t="n">
        <v>0.320747604668166</v>
      </c>
      <c r="AQ15" s="23" t="n">
        <v>0.667385646452242</v>
      </c>
      <c r="AR15" s="23" t="n">
        <v>0.477203537614248</v>
      </c>
      <c r="AS15" s="23" t="n">
        <v>0.430411515370567</v>
      </c>
      <c r="AT15" s="23" t="n">
        <v>0.627917714058921</v>
      </c>
      <c r="AU15" s="23"/>
      <c r="AV15" s="23" t="n">
        <v>0.679902745722243</v>
      </c>
      <c r="AW15" s="23" t="n">
        <v>0.365410105625564</v>
      </c>
      <c r="AX15" s="23" t="n">
        <v>0.555688522882396</v>
      </c>
      <c r="AY15" s="23" t="n">
        <v>0.398529275172651</v>
      </c>
      <c r="AZ15" s="23" t="n">
        <v>0.61670021246261</v>
      </c>
      <c r="BA15" s="23" t="n">
        <v>0.395546815052446</v>
      </c>
      <c r="BB15" s="23"/>
      <c r="BC15" s="23" t="n">
        <v>0.472767299533006</v>
      </c>
      <c r="BD15" s="23" t="n">
        <v>0.484176693727276</v>
      </c>
      <c r="BE15" s="23" t="n">
        <v>0.588521556673316</v>
      </c>
      <c r="BF15" s="23" t="n">
        <v>0.58061719781138</v>
      </c>
      <c r="BG15" s="23" t="n">
        <v>0.734524670049548</v>
      </c>
    </row>
    <row r="16">
      <c r="B16" s="20" t="s">
        <v>329</v>
      </c>
      <c r="C16" s="23" t="n">
        <v>0.122563033789291</v>
      </c>
      <c r="D16" s="23" t="n">
        <v>0.125279325336299</v>
      </c>
      <c r="E16" s="23" t="n">
        <v>0.115675062503991</v>
      </c>
      <c r="F16" s="23"/>
      <c r="G16" s="23" t="n">
        <v>0.0933356617170891</v>
      </c>
      <c r="H16" s="23" t="n">
        <v>0.136872816566188</v>
      </c>
      <c r="I16" s="23" t="n">
        <v>0.0747899307757346</v>
      </c>
      <c r="J16" s="23" t="n">
        <v>0.102668589941805</v>
      </c>
      <c r="K16" s="23" t="n">
        <v>0.156582743577473</v>
      </c>
      <c r="L16" s="23" t="n">
        <v>0.158999462341662</v>
      </c>
      <c r="M16" s="23"/>
      <c r="N16" s="23" t="n">
        <v>0.105314209457401</v>
      </c>
      <c r="O16" s="23" t="n">
        <v>0.0950036208075902</v>
      </c>
      <c r="P16" s="23" t="n">
        <v>0.155606271564926</v>
      </c>
      <c r="Q16" s="23" t="n">
        <v>0.142160561009649</v>
      </c>
      <c r="R16" s="23"/>
      <c r="S16" s="23" t="n">
        <v>0.0729896817060513</v>
      </c>
      <c r="T16" s="23" t="n">
        <v>0.092314411426176</v>
      </c>
      <c r="U16" s="23" t="n">
        <v>0.107970910030228</v>
      </c>
      <c r="V16" s="23" t="n">
        <v>0.154605554373797</v>
      </c>
      <c r="W16" s="23" t="n">
        <v>0.120665093235884</v>
      </c>
      <c r="X16" s="23" t="n">
        <v>0.116810018138886</v>
      </c>
      <c r="Y16" s="23" t="n">
        <v>0.191781488609317</v>
      </c>
      <c r="Z16" s="23" t="n">
        <v>0.180761323903995</v>
      </c>
      <c r="AA16" s="23" t="n">
        <v>0.145352469526459</v>
      </c>
      <c r="AB16" s="23" t="n">
        <v>0.130511222280154</v>
      </c>
      <c r="AC16" s="23" t="n">
        <v>0.123163974570649</v>
      </c>
      <c r="AD16" s="23" t="n">
        <v>0.0978443833236415</v>
      </c>
      <c r="AE16" s="23"/>
      <c r="AF16" s="23" t="n">
        <v>0.202454502033325</v>
      </c>
      <c r="AG16" s="23" t="n">
        <v>0.0740557798278619</v>
      </c>
      <c r="AH16" s="23" t="n">
        <v>0.104515835600926</v>
      </c>
      <c r="AI16" s="23"/>
      <c r="AJ16" s="23" t="n">
        <v>0.188816317379718</v>
      </c>
      <c r="AK16" s="23" t="n">
        <v>0.052025616653744</v>
      </c>
      <c r="AL16" s="23" t="n">
        <v>0.171249159138724</v>
      </c>
      <c r="AM16" s="23" t="n">
        <v>0.26238186406107</v>
      </c>
      <c r="AN16" s="23" t="n">
        <v>0.0791382876883956</v>
      </c>
      <c r="AO16" s="23"/>
      <c r="AP16" s="23" t="n">
        <v>0.200005819419481</v>
      </c>
      <c r="AQ16" s="23" t="n">
        <v>0.0477584535843677</v>
      </c>
      <c r="AR16" s="23" t="n">
        <v>0.10983761112697</v>
      </c>
      <c r="AS16" s="23" t="n">
        <v>0.250765950869448</v>
      </c>
      <c r="AT16" s="23" t="n">
        <v>0.0244540226810815</v>
      </c>
      <c r="AU16" s="23"/>
      <c r="AV16" s="23" t="n">
        <v>0.0582520446492643</v>
      </c>
      <c r="AW16" s="23" t="n">
        <v>0.194584778729802</v>
      </c>
      <c r="AX16" s="23" t="n">
        <v>0.0714597356884306</v>
      </c>
      <c r="AY16" s="23" t="n">
        <v>0.234501230878789</v>
      </c>
      <c r="AZ16" s="23" t="n">
        <v>0.0369945593030134</v>
      </c>
      <c r="BA16" s="23" t="n">
        <v>0.138910754457965</v>
      </c>
      <c r="BB16" s="23"/>
      <c r="BC16" s="23" t="n">
        <v>0.108777406671415</v>
      </c>
      <c r="BD16" s="23" t="n">
        <v>0.135693432129092</v>
      </c>
      <c r="BE16" s="23" t="n">
        <v>0.108378372535385</v>
      </c>
      <c r="BF16" s="23" t="n">
        <v>0.121199563378581</v>
      </c>
      <c r="BG16" s="23" t="n">
        <v>0.0768679882772585</v>
      </c>
    </row>
    <row r="17">
      <c r="B17" s="20" t="s">
        <v>141</v>
      </c>
      <c r="C17" s="24" t="n">
        <v>0.394317336282351</v>
      </c>
      <c r="D17" s="24" t="n">
        <v>0.390502774346107</v>
      </c>
      <c r="E17" s="24" t="n">
        <v>0.404779484946997</v>
      </c>
      <c r="F17" s="24"/>
      <c r="G17" s="24" t="n">
        <v>0.51059454196203</v>
      </c>
      <c r="H17" s="24" t="n">
        <v>0.499233360872512</v>
      </c>
      <c r="I17" s="24" t="n">
        <v>0.49626252214661</v>
      </c>
      <c r="J17" s="24" t="n">
        <v>0.437105609093495</v>
      </c>
      <c r="K17" s="24" t="n">
        <v>0.269866900174093</v>
      </c>
      <c r="L17" s="24" t="n">
        <v>0.193364925809158</v>
      </c>
      <c r="M17" s="24"/>
      <c r="N17" s="24" t="n">
        <v>0.477416679014441</v>
      </c>
      <c r="O17" s="24" t="n">
        <v>0.465226611783197</v>
      </c>
      <c r="P17" s="24" t="n">
        <v>0.328385924769559</v>
      </c>
      <c r="Q17" s="24" t="n">
        <v>0.282944817304606</v>
      </c>
      <c r="R17" s="24"/>
      <c r="S17" s="24" t="n">
        <v>0.471227167068818</v>
      </c>
      <c r="T17" s="24" t="n">
        <v>0.345860491496789</v>
      </c>
      <c r="U17" s="24" t="n">
        <v>0.333140779878396</v>
      </c>
      <c r="V17" s="24" t="n">
        <v>0.408136938026531</v>
      </c>
      <c r="W17" s="24" t="n">
        <v>0.405052689259985</v>
      </c>
      <c r="X17" s="24" t="n">
        <v>0.462647086565249</v>
      </c>
      <c r="Y17" s="24" t="n">
        <v>0.340455341344305</v>
      </c>
      <c r="Z17" s="24" t="n">
        <v>0.185877665188874</v>
      </c>
      <c r="AA17" s="24" t="n">
        <v>0.441689154108621</v>
      </c>
      <c r="AB17" s="24" t="n">
        <v>0.401157600529735</v>
      </c>
      <c r="AC17" s="24" t="n">
        <v>0.401349994376199</v>
      </c>
      <c r="AD17" s="24" t="n">
        <v>0.408068479926204</v>
      </c>
      <c r="AE17" s="24"/>
      <c r="AF17" s="24" t="n">
        <v>0.208849211655062</v>
      </c>
      <c r="AG17" s="24" t="n">
        <v>0.506041751852434</v>
      </c>
      <c r="AH17" s="24" t="n">
        <v>0.408417983279149</v>
      </c>
      <c r="AI17" s="24"/>
      <c r="AJ17" s="24" t="n">
        <v>0.232234484259226</v>
      </c>
      <c r="AK17" s="24" t="n">
        <v>0.606589246216773</v>
      </c>
      <c r="AL17" s="24" t="n">
        <v>0.356805588912863</v>
      </c>
      <c r="AM17" s="24" t="n">
        <v>-0.00648421780091052</v>
      </c>
      <c r="AN17" s="24" t="n">
        <v>0.412263861667552</v>
      </c>
      <c r="AO17" s="24"/>
      <c r="AP17" s="24" t="n">
        <v>0.120741785248685</v>
      </c>
      <c r="AQ17" s="24" t="n">
        <v>0.619627192867874</v>
      </c>
      <c r="AR17" s="24" t="n">
        <v>0.367365926487278</v>
      </c>
      <c r="AS17" s="24" t="n">
        <v>0.179645564501119</v>
      </c>
      <c r="AT17" s="24" t="n">
        <v>0.60346369137784</v>
      </c>
      <c r="AU17" s="24"/>
      <c r="AV17" s="24" t="n">
        <v>0.621650701072978</v>
      </c>
      <c r="AW17" s="24" t="n">
        <v>0.170825326895762</v>
      </c>
      <c r="AX17" s="24" t="n">
        <v>0.484228787193966</v>
      </c>
      <c r="AY17" s="24" t="n">
        <v>0.164028044293862</v>
      </c>
      <c r="AZ17" s="24" t="n">
        <v>0.579705653159596</v>
      </c>
      <c r="BA17" s="24" t="n">
        <v>0.256636060594481</v>
      </c>
      <c r="BB17" s="24"/>
      <c r="BC17" s="24" t="n">
        <v>0.363989892861591</v>
      </c>
      <c r="BD17" s="24" t="n">
        <v>0.348483261598185</v>
      </c>
      <c r="BE17" s="24" t="n">
        <v>0.480143184137932</v>
      </c>
      <c r="BF17" s="24" t="n">
        <v>0.459417634432799</v>
      </c>
      <c r="BG17" s="24" t="n">
        <v>0.657656681772289</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323</v>
      </c>
      <c r="C9" s="19" t="n">
        <v>0.143960219492873</v>
      </c>
      <c r="D9" s="19" t="n">
        <v>0.126497241666716</v>
      </c>
      <c r="E9" s="19" t="n">
        <v>0.156613607927158</v>
      </c>
      <c r="F9" s="19"/>
      <c r="G9" s="19" t="n">
        <v>0.127248364463519</v>
      </c>
      <c r="H9" s="19" t="n">
        <v>0.237100372701451</v>
      </c>
      <c r="I9" s="19" t="n">
        <v>0.0872207198537984</v>
      </c>
      <c r="J9" s="19" t="n">
        <v>0.132569166570513</v>
      </c>
      <c r="K9" s="19" t="n">
        <v>0.181154997199238</v>
      </c>
      <c r="L9" s="19" t="n">
        <v>0.0969418108347245</v>
      </c>
      <c r="M9" s="19"/>
      <c r="N9" s="19" t="n">
        <v>0.157624821937939</v>
      </c>
      <c r="O9" s="19" t="n">
        <v>0.0761339738119242</v>
      </c>
      <c r="P9" s="19" t="n">
        <v>0.208000340021958</v>
      </c>
      <c r="Q9" s="19" t="n">
        <v>0.141984126953585</v>
      </c>
      <c r="R9" s="19"/>
      <c r="S9" s="19" t="n">
        <v>0.156244618549409</v>
      </c>
      <c r="T9" s="19" t="n">
        <v>0.136665999184847</v>
      </c>
      <c r="U9" s="19" t="n">
        <v>0.12971635124483</v>
      </c>
      <c r="V9" s="19" t="n">
        <v>0.0897215274147419</v>
      </c>
      <c r="W9" s="19" t="n">
        <v>0.088736884830431</v>
      </c>
      <c r="X9" s="19" t="n">
        <v>0.19747769899143</v>
      </c>
      <c r="Y9" s="19" t="n">
        <v>0.130373843157233</v>
      </c>
      <c r="Z9" s="19" t="n">
        <v>0.184097480713434</v>
      </c>
      <c r="AA9" s="19" t="n">
        <v>0.164423706204442</v>
      </c>
      <c r="AB9" s="19" t="n">
        <v>0.138272274041507</v>
      </c>
      <c r="AC9" s="19" t="n">
        <v>0.183769355644085</v>
      </c>
      <c r="AD9" s="19" t="n">
        <v>0.12404681995857</v>
      </c>
      <c r="AE9" s="19"/>
      <c r="AF9" s="19" t="n">
        <v>0.172853434526552</v>
      </c>
      <c r="AG9" s="19" t="n">
        <v>0.139580117757931</v>
      </c>
      <c r="AH9" s="19" t="n">
        <v>0.135050093493668</v>
      </c>
      <c r="AI9" s="19"/>
      <c r="AJ9" s="19" t="n">
        <v>0.138929730102976</v>
      </c>
      <c r="AK9" s="19" t="n">
        <v>0.184396632409234</v>
      </c>
      <c r="AL9" s="19" t="n">
        <v>0.146135823014405</v>
      </c>
      <c r="AM9" s="19" t="n">
        <v>0.0791270892782404</v>
      </c>
      <c r="AN9" s="19" t="n">
        <v>0.111609524612366</v>
      </c>
      <c r="AO9" s="19"/>
      <c r="AP9" s="19" t="n">
        <v>0.156733974773856</v>
      </c>
      <c r="AQ9" s="19" t="n">
        <v>0.151366958999004</v>
      </c>
      <c r="AR9" s="19" t="n">
        <v>0.133351389876189</v>
      </c>
      <c r="AS9" s="19" t="n">
        <v>0.136517514562149</v>
      </c>
      <c r="AT9" s="19" t="n">
        <v>0.112644596479962</v>
      </c>
      <c r="AU9" s="19"/>
      <c r="AV9" s="19" t="n">
        <v>0.154788970649398</v>
      </c>
      <c r="AW9" s="19" t="n">
        <v>0.125922475593061</v>
      </c>
      <c r="AX9" s="19" t="n">
        <v>0.140875329143864</v>
      </c>
      <c r="AY9" s="19" t="n">
        <v>0.172384131376755</v>
      </c>
      <c r="AZ9" s="19" t="n">
        <v>0.148529043707289</v>
      </c>
      <c r="BA9" s="19" t="n">
        <v>0.109914938576303</v>
      </c>
      <c r="BB9" s="19"/>
      <c r="BC9" s="19" t="n">
        <v>0.110125049539422</v>
      </c>
      <c r="BD9" s="19" t="n">
        <v>0.167032826519841</v>
      </c>
      <c r="BE9" s="19" t="n">
        <v>0.133258739491524</v>
      </c>
      <c r="BF9" s="19" t="n">
        <v>0.122381168558403</v>
      </c>
      <c r="BG9" s="19" t="n">
        <v>0.0840294853681668</v>
      </c>
    </row>
    <row r="10">
      <c r="B10" s="20" t="s">
        <v>324</v>
      </c>
      <c r="C10" s="19" t="n">
        <v>0.391373051804479</v>
      </c>
      <c r="D10" s="19" t="n">
        <v>0.389845217729047</v>
      </c>
      <c r="E10" s="19" t="n">
        <v>0.394749996925384</v>
      </c>
      <c r="F10" s="19"/>
      <c r="G10" s="19" t="n">
        <v>0.400162559001909</v>
      </c>
      <c r="H10" s="19" t="n">
        <v>0.340412512942368</v>
      </c>
      <c r="I10" s="19" t="n">
        <v>0.397485059922336</v>
      </c>
      <c r="J10" s="19" t="n">
        <v>0.393103831692716</v>
      </c>
      <c r="K10" s="19" t="n">
        <v>0.345325989265764</v>
      </c>
      <c r="L10" s="19" t="n">
        <v>0.460667220406722</v>
      </c>
      <c r="M10" s="19"/>
      <c r="N10" s="19" t="n">
        <v>0.318551929506403</v>
      </c>
      <c r="O10" s="19" t="n">
        <v>0.464609127226369</v>
      </c>
      <c r="P10" s="19" t="n">
        <v>0.357860237713528</v>
      </c>
      <c r="Q10" s="19" t="n">
        <v>0.430401397970136</v>
      </c>
      <c r="R10" s="19"/>
      <c r="S10" s="19" t="n">
        <v>0.380870605633799</v>
      </c>
      <c r="T10" s="19" t="n">
        <v>0.362328018967505</v>
      </c>
      <c r="U10" s="19" t="n">
        <v>0.370261032377329</v>
      </c>
      <c r="V10" s="19" t="n">
        <v>0.439774403221623</v>
      </c>
      <c r="W10" s="19" t="n">
        <v>0.370140231890427</v>
      </c>
      <c r="X10" s="19" t="n">
        <v>0.409034785314808</v>
      </c>
      <c r="Y10" s="19" t="n">
        <v>0.445944311324843</v>
      </c>
      <c r="Z10" s="19" t="n">
        <v>0.504506404135757</v>
      </c>
      <c r="AA10" s="19" t="n">
        <v>0.336355685546477</v>
      </c>
      <c r="AB10" s="19" t="n">
        <v>0.330360644252279</v>
      </c>
      <c r="AC10" s="19" t="n">
        <v>0.42303759953189</v>
      </c>
      <c r="AD10" s="19" t="n">
        <v>0.43500635543918</v>
      </c>
      <c r="AE10" s="19"/>
      <c r="AF10" s="19" t="n">
        <v>0.438870655071686</v>
      </c>
      <c r="AG10" s="19" t="n">
        <v>0.346630426062651</v>
      </c>
      <c r="AH10" s="19" t="n">
        <v>0.400246787806791</v>
      </c>
      <c r="AI10" s="19"/>
      <c r="AJ10" s="19" t="n">
        <v>0.482767820254086</v>
      </c>
      <c r="AK10" s="19" t="n">
        <v>0.333037236676075</v>
      </c>
      <c r="AL10" s="19" t="n">
        <v>0.392611997831169</v>
      </c>
      <c r="AM10" s="19" t="n">
        <v>0.257578182341376</v>
      </c>
      <c r="AN10" s="19" t="n">
        <v>0.425631594533596</v>
      </c>
      <c r="AO10" s="19"/>
      <c r="AP10" s="19" t="n">
        <v>0.501623849831939</v>
      </c>
      <c r="AQ10" s="19" t="n">
        <v>0.349344721524573</v>
      </c>
      <c r="AR10" s="19" t="n">
        <v>0.333048257978161</v>
      </c>
      <c r="AS10" s="19" t="n">
        <v>0.466457133338706</v>
      </c>
      <c r="AT10" s="19" t="n">
        <v>0.315566478883226</v>
      </c>
      <c r="AU10" s="19"/>
      <c r="AV10" s="19" t="n">
        <v>0.318349197473767</v>
      </c>
      <c r="AW10" s="19" t="n">
        <v>0.546053373777704</v>
      </c>
      <c r="AX10" s="19" t="n">
        <v>0.324409880062376</v>
      </c>
      <c r="AY10" s="19" t="n">
        <v>0.450003445921048</v>
      </c>
      <c r="AZ10" s="19" t="n">
        <v>0.28707038585632</v>
      </c>
      <c r="BA10" s="19" t="n">
        <v>0.399763979788915</v>
      </c>
      <c r="BB10" s="19"/>
      <c r="BC10" s="19" t="n">
        <v>0.444291537757141</v>
      </c>
      <c r="BD10" s="19" t="n">
        <v>0.387190752107837</v>
      </c>
      <c r="BE10" s="19" t="n">
        <v>0.398691455022619</v>
      </c>
      <c r="BF10" s="19" t="n">
        <v>0.331988431371703</v>
      </c>
      <c r="BG10" s="19" t="n">
        <v>0.218104390852164</v>
      </c>
    </row>
    <row r="11">
      <c r="B11" s="20" t="s">
        <v>325</v>
      </c>
      <c r="C11" s="19" t="n">
        <v>0.186230592835074</v>
      </c>
      <c r="D11" s="19" t="n">
        <v>0.197189620919377</v>
      </c>
      <c r="E11" s="19" t="n">
        <v>0.17658118831932</v>
      </c>
      <c r="F11" s="19"/>
      <c r="G11" s="19" t="n">
        <v>0.194640847001071</v>
      </c>
      <c r="H11" s="19" t="n">
        <v>0.194982858496043</v>
      </c>
      <c r="I11" s="19" t="n">
        <v>0.203348888440392</v>
      </c>
      <c r="J11" s="19" t="n">
        <v>0.191048788912138</v>
      </c>
      <c r="K11" s="19" t="n">
        <v>0.16544978628248</v>
      </c>
      <c r="L11" s="19" t="n">
        <v>0.1696639037716</v>
      </c>
      <c r="M11" s="19"/>
      <c r="N11" s="19" t="n">
        <v>0.163698788418737</v>
      </c>
      <c r="O11" s="19" t="n">
        <v>0.175656971158615</v>
      </c>
      <c r="P11" s="19" t="n">
        <v>0.205199264937619</v>
      </c>
      <c r="Q11" s="19" t="n">
        <v>0.206808966441785</v>
      </c>
      <c r="R11" s="19"/>
      <c r="S11" s="19" t="n">
        <v>0.213244534849182</v>
      </c>
      <c r="T11" s="19" t="n">
        <v>0.169104725891883</v>
      </c>
      <c r="U11" s="19" t="n">
        <v>0.176620537259551</v>
      </c>
      <c r="V11" s="19" t="n">
        <v>0.0955710679822347</v>
      </c>
      <c r="W11" s="19" t="n">
        <v>0.268559107631499</v>
      </c>
      <c r="X11" s="19" t="n">
        <v>0.172435783571638</v>
      </c>
      <c r="Y11" s="19" t="n">
        <v>0.127764405169417</v>
      </c>
      <c r="Z11" s="19" t="n">
        <v>0.107655054684252</v>
      </c>
      <c r="AA11" s="19" t="n">
        <v>0.263267233479667</v>
      </c>
      <c r="AB11" s="19" t="n">
        <v>0.211025247135664</v>
      </c>
      <c r="AC11" s="19" t="n">
        <v>0.201709647833489</v>
      </c>
      <c r="AD11" s="19" t="n">
        <v>0.19515469819723</v>
      </c>
      <c r="AE11" s="19"/>
      <c r="AF11" s="19" t="n">
        <v>0.148382542980784</v>
      </c>
      <c r="AG11" s="19" t="n">
        <v>0.185938553323906</v>
      </c>
      <c r="AH11" s="19" t="n">
        <v>0.229251818016846</v>
      </c>
      <c r="AI11" s="19"/>
      <c r="AJ11" s="19" t="n">
        <v>0.164728185743803</v>
      </c>
      <c r="AK11" s="19" t="n">
        <v>0.194968636710133</v>
      </c>
      <c r="AL11" s="19" t="n">
        <v>0.17979078665165</v>
      </c>
      <c r="AM11" s="19" t="n">
        <v>0.264464801646514</v>
      </c>
      <c r="AN11" s="19" t="n">
        <v>0.173345195322227</v>
      </c>
      <c r="AO11" s="19"/>
      <c r="AP11" s="19" t="n">
        <v>0.184326191684766</v>
      </c>
      <c r="AQ11" s="19" t="n">
        <v>0.191344929608409</v>
      </c>
      <c r="AR11" s="19" t="n">
        <v>0.199525058627173</v>
      </c>
      <c r="AS11" s="19" t="n">
        <v>0.162061785334933</v>
      </c>
      <c r="AT11" s="19" t="n">
        <v>0.0874171817779398</v>
      </c>
      <c r="AU11" s="19"/>
      <c r="AV11" s="19" t="n">
        <v>0.211768721121935</v>
      </c>
      <c r="AW11" s="19" t="n">
        <v>0.170654900740044</v>
      </c>
      <c r="AX11" s="19" t="n">
        <v>0.13910395584251</v>
      </c>
      <c r="AY11" s="19" t="n">
        <v>0.16862030405291</v>
      </c>
      <c r="AZ11" s="19" t="n">
        <v>0.211391477004345</v>
      </c>
      <c r="BA11" s="19" t="n">
        <v>0.22208098334941</v>
      </c>
      <c r="BB11" s="19"/>
      <c r="BC11" s="19" t="n">
        <v>0.207851666371177</v>
      </c>
      <c r="BD11" s="19" t="n">
        <v>0.163282590598889</v>
      </c>
      <c r="BE11" s="19" t="n">
        <v>0.141593487856438</v>
      </c>
      <c r="BF11" s="19" t="n">
        <v>0.284594813406241</v>
      </c>
      <c r="BG11" s="19" t="n">
        <v>0.173379245571643</v>
      </c>
    </row>
    <row r="12">
      <c r="B12" s="20" t="s">
        <v>326</v>
      </c>
      <c r="C12" s="19" t="n">
        <v>0.180904542516626</v>
      </c>
      <c r="D12" s="19" t="n">
        <v>0.20320398394655</v>
      </c>
      <c r="E12" s="19" t="n">
        <v>0.160305830645688</v>
      </c>
      <c r="F12" s="19"/>
      <c r="G12" s="19" t="n">
        <v>0.221553507219556</v>
      </c>
      <c r="H12" s="19" t="n">
        <v>0.149365902857976</v>
      </c>
      <c r="I12" s="19" t="n">
        <v>0.169453962188232</v>
      </c>
      <c r="J12" s="19" t="n">
        <v>0.172111391803641</v>
      </c>
      <c r="K12" s="19" t="n">
        <v>0.18488215261798</v>
      </c>
      <c r="L12" s="19" t="n">
        <v>0.19855078321681</v>
      </c>
      <c r="M12" s="19"/>
      <c r="N12" s="19" t="n">
        <v>0.247846070073362</v>
      </c>
      <c r="O12" s="19" t="n">
        <v>0.153564457193639</v>
      </c>
      <c r="P12" s="19" t="n">
        <v>0.160801866779414</v>
      </c>
      <c r="Q12" s="19" t="n">
        <v>0.148042873306602</v>
      </c>
      <c r="R12" s="19"/>
      <c r="S12" s="19" t="n">
        <v>0.142778864228656</v>
      </c>
      <c r="T12" s="19" t="n">
        <v>0.228799920667134</v>
      </c>
      <c r="U12" s="19" t="n">
        <v>0.236125072748</v>
      </c>
      <c r="V12" s="19" t="n">
        <v>0.245780049460209</v>
      </c>
      <c r="W12" s="19" t="n">
        <v>0.202474849279461</v>
      </c>
      <c r="X12" s="19" t="n">
        <v>0.154920772111183</v>
      </c>
      <c r="Y12" s="19" t="n">
        <v>0.157829405244047</v>
      </c>
      <c r="Z12" s="19" t="n">
        <v>0.160493838827143</v>
      </c>
      <c r="AA12" s="19" t="n">
        <v>0.181278448428786</v>
      </c>
      <c r="AB12" s="19" t="n">
        <v>0.19016506775048</v>
      </c>
      <c r="AC12" s="19" t="n">
        <v>0.0564988836545784</v>
      </c>
      <c r="AD12" s="19" t="n">
        <v>0.175902763025327</v>
      </c>
      <c r="AE12" s="19"/>
      <c r="AF12" s="19" t="n">
        <v>0.154674117831604</v>
      </c>
      <c r="AG12" s="19" t="n">
        <v>0.215815258868311</v>
      </c>
      <c r="AH12" s="19" t="n">
        <v>0.132796662802746</v>
      </c>
      <c r="AI12" s="19"/>
      <c r="AJ12" s="19" t="n">
        <v>0.180194427444474</v>
      </c>
      <c r="AK12" s="19" t="n">
        <v>0.141269406773078</v>
      </c>
      <c r="AL12" s="19" t="n">
        <v>0.19517714295647</v>
      </c>
      <c r="AM12" s="19" t="n">
        <v>0.217255688032257</v>
      </c>
      <c r="AN12" s="19" t="n">
        <v>0.203313568466959</v>
      </c>
      <c r="AO12" s="19"/>
      <c r="AP12" s="19" t="n">
        <v>0.123748833324935</v>
      </c>
      <c r="AQ12" s="19" t="n">
        <v>0.180471535508244</v>
      </c>
      <c r="AR12" s="19" t="n">
        <v>0.247061989612592</v>
      </c>
      <c r="AS12" s="19" t="n">
        <v>0.165609317961037</v>
      </c>
      <c r="AT12" s="19" t="n">
        <v>0.364693470778748</v>
      </c>
      <c r="AU12" s="19"/>
      <c r="AV12" s="19" t="n">
        <v>0.191064521899006</v>
      </c>
      <c r="AW12" s="19" t="n">
        <v>0.128930808728828</v>
      </c>
      <c r="AX12" s="19" t="n">
        <v>0.248285289483786</v>
      </c>
      <c r="AY12" s="19" t="n">
        <v>0.1525496647252</v>
      </c>
      <c r="AZ12" s="19" t="n">
        <v>0.23355626291929</v>
      </c>
      <c r="BA12" s="19" t="n">
        <v>0.176137754803262</v>
      </c>
      <c r="BB12" s="19"/>
      <c r="BC12" s="19" t="n">
        <v>0.164342300277723</v>
      </c>
      <c r="BD12" s="19" t="n">
        <v>0.188795245556106</v>
      </c>
      <c r="BE12" s="19" t="n">
        <v>0.187243744464022</v>
      </c>
      <c r="BF12" s="19" t="n">
        <v>0.211415899984985</v>
      </c>
      <c r="BG12" s="19" t="n">
        <v>0.351977280558454</v>
      </c>
    </row>
    <row r="13">
      <c r="B13" s="20" t="s">
        <v>327</v>
      </c>
      <c r="C13" s="19" t="n">
        <v>0.0728819771308798</v>
      </c>
      <c r="D13" s="19" t="n">
        <v>0.0653335345154246</v>
      </c>
      <c r="E13" s="19" t="n">
        <v>0.0805076384991616</v>
      </c>
      <c r="F13" s="19"/>
      <c r="G13" s="19" t="n">
        <v>0.0563947223139441</v>
      </c>
      <c r="H13" s="19" t="n">
        <v>0.0781383530021613</v>
      </c>
      <c r="I13" s="19" t="n">
        <v>0.0971728497188715</v>
      </c>
      <c r="J13" s="19" t="n">
        <v>0.0756436676208965</v>
      </c>
      <c r="K13" s="19" t="n">
        <v>0.0856437645359998</v>
      </c>
      <c r="L13" s="19" t="n">
        <v>0.0464738567243954</v>
      </c>
      <c r="M13" s="19"/>
      <c r="N13" s="19" t="n">
        <v>0.0878311484810634</v>
      </c>
      <c r="O13" s="19" t="n">
        <v>0.105640697027812</v>
      </c>
      <c r="P13" s="19" t="n">
        <v>0.0356987813353617</v>
      </c>
      <c r="Q13" s="19" t="n">
        <v>0.0542309780426001</v>
      </c>
      <c r="R13" s="19"/>
      <c r="S13" s="19" t="n">
        <v>0.0865996663342292</v>
      </c>
      <c r="T13" s="19" t="n">
        <v>0.0792449508143262</v>
      </c>
      <c r="U13" s="19" t="n">
        <v>0.0655240168694221</v>
      </c>
      <c r="V13" s="19" t="n">
        <v>0.111505886516779</v>
      </c>
      <c r="W13" s="19" t="n">
        <v>0.0475420577873953</v>
      </c>
      <c r="X13" s="19" t="n">
        <v>0.0437133953559767</v>
      </c>
      <c r="Y13" s="19" t="n">
        <v>0.124661608088666</v>
      </c>
      <c r="Z13" s="19" t="n">
        <v>0.0432472216394149</v>
      </c>
      <c r="AA13" s="19" t="n">
        <v>0.0546749263406283</v>
      </c>
      <c r="AB13" s="19" t="n">
        <v>0.0658278215505287</v>
      </c>
      <c r="AC13" s="19" t="n">
        <v>0.0729299414848625</v>
      </c>
      <c r="AD13" s="19" t="n">
        <v>0.0316592670265145</v>
      </c>
      <c r="AE13" s="19"/>
      <c r="AF13" s="19" t="n">
        <v>0.0635826907033153</v>
      </c>
      <c r="AG13" s="19" t="n">
        <v>0.0825547969895704</v>
      </c>
      <c r="AH13" s="19" t="n">
        <v>0.0660980285889039</v>
      </c>
      <c r="AI13" s="19"/>
      <c r="AJ13" s="19" t="n">
        <v>0.0302630901477712</v>
      </c>
      <c r="AK13" s="19" t="n">
        <v>0.118619068448545</v>
      </c>
      <c r="AL13" s="19" t="n">
        <v>0.0862842495463071</v>
      </c>
      <c r="AM13" s="19" t="n">
        <v>0.181574238701613</v>
      </c>
      <c r="AN13" s="19" t="n">
        <v>0.0174858772917453</v>
      </c>
      <c r="AO13" s="19"/>
      <c r="AP13" s="19" t="n">
        <v>0.0174690008096271</v>
      </c>
      <c r="AQ13" s="19" t="n">
        <v>0.0920569759554697</v>
      </c>
      <c r="AR13" s="19" t="n">
        <v>0.0683727768134937</v>
      </c>
      <c r="AS13" s="19" t="n">
        <v>0.0583908080935409</v>
      </c>
      <c r="AT13" s="19" t="n">
        <v>0.119678272080125</v>
      </c>
      <c r="AU13" s="19"/>
      <c r="AV13" s="19" t="n">
        <v>0.0988671006761268</v>
      </c>
      <c r="AW13" s="19" t="n">
        <v>0.0086724700423156</v>
      </c>
      <c r="AX13" s="19" t="n">
        <v>0.126968903719336</v>
      </c>
      <c r="AY13" s="19" t="n">
        <v>0.0383148580684626</v>
      </c>
      <c r="AZ13" s="19" t="n">
        <v>0.119452830512757</v>
      </c>
      <c r="BA13" s="19" t="n">
        <v>0.0564536828256976</v>
      </c>
      <c r="BB13" s="19"/>
      <c r="BC13" s="19" t="n">
        <v>0.0450218017891</v>
      </c>
      <c r="BD13" s="19" t="n">
        <v>0.0507324082543714</v>
      </c>
      <c r="BE13" s="19" t="n">
        <v>0.119696372290692</v>
      </c>
      <c r="BF13" s="19" t="n">
        <v>0.0319775432313932</v>
      </c>
      <c r="BG13" s="19" t="n">
        <v>0.172509597649572</v>
      </c>
    </row>
    <row r="14">
      <c r="B14" s="20" t="s">
        <v>815</v>
      </c>
      <c r="C14" s="19" t="n">
        <v>0.0246496162200691</v>
      </c>
      <c r="D14" s="19" t="n">
        <v>0.0179304012228862</v>
      </c>
      <c r="E14" s="19" t="n">
        <v>0.0312417376832881</v>
      </c>
      <c r="F14" s="19"/>
      <c r="G14" s="19" t="n">
        <v>0</v>
      </c>
      <c r="H14" s="19" t="n">
        <v>0</v>
      </c>
      <c r="I14" s="19" t="n">
        <v>0.0453185198763698</v>
      </c>
      <c r="J14" s="19" t="n">
        <v>0.0355231534000953</v>
      </c>
      <c r="K14" s="19" t="n">
        <v>0.0375433100985381</v>
      </c>
      <c r="L14" s="19" t="n">
        <v>0.0277024250457484</v>
      </c>
      <c r="M14" s="19"/>
      <c r="N14" s="19" t="n">
        <v>0.0244472415824955</v>
      </c>
      <c r="O14" s="19" t="n">
        <v>0.0243947735816406</v>
      </c>
      <c r="P14" s="19" t="n">
        <v>0.0324395092121195</v>
      </c>
      <c r="Q14" s="19" t="n">
        <v>0.0185316572852916</v>
      </c>
      <c r="R14" s="19"/>
      <c r="S14" s="19" t="n">
        <v>0.0202617104047254</v>
      </c>
      <c r="T14" s="19" t="n">
        <v>0.0238563844743048</v>
      </c>
      <c r="U14" s="19" t="n">
        <v>0.0217529895008684</v>
      </c>
      <c r="V14" s="19" t="n">
        <v>0.0176470654044126</v>
      </c>
      <c r="W14" s="19" t="n">
        <v>0.0225468685807869</v>
      </c>
      <c r="X14" s="19" t="n">
        <v>0.0224175646549638</v>
      </c>
      <c r="Y14" s="19" t="n">
        <v>0.0134264270157934</v>
      </c>
      <c r="Z14" s="19" t="n">
        <v>0</v>
      </c>
      <c r="AA14" s="19" t="n">
        <v>0</v>
      </c>
      <c r="AB14" s="19" t="n">
        <v>0.0643489452695404</v>
      </c>
      <c r="AC14" s="19" t="n">
        <v>0.0620545718510953</v>
      </c>
      <c r="AD14" s="19" t="n">
        <v>0.0382300963531777</v>
      </c>
      <c r="AE14" s="19"/>
      <c r="AF14" s="19" t="n">
        <v>0.021636558886058</v>
      </c>
      <c r="AG14" s="19" t="n">
        <v>0.0294808469976305</v>
      </c>
      <c r="AH14" s="19" t="n">
        <v>0.0365566092910457</v>
      </c>
      <c r="AI14" s="19"/>
      <c r="AJ14" s="19" t="n">
        <v>0.00311674630688964</v>
      </c>
      <c r="AK14" s="19" t="n">
        <v>0.0277090189829342</v>
      </c>
      <c r="AL14" s="19" t="n">
        <v>0</v>
      </c>
      <c r="AM14" s="19" t="n">
        <v>0</v>
      </c>
      <c r="AN14" s="19" t="n">
        <v>0.0686142397731072</v>
      </c>
      <c r="AO14" s="19"/>
      <c r="AP14" s="19" t="n">
        <v>0.0160981495748768</v>
      </c>
      <c r="AQ14" s="19" t="n">
        <v>0.0354148784043014</v>
      </c>
      <c r="AR14" s="19" t="n">
        <v>0.0186405270923912</v>
      </c>
      <c r="AS14" s="19" t="n">
        <v>0.0109634407096339</v>
      </c>
      <c r="AT14" s="19" t="n">
        <v>0</v>
      </c>
      <c r="AU14" s="19"/>
      <c r="AV14" s="19" t="n">
        <v>0.0251614881797662</v>
      </c>
      <c r="AW14" s="19" t="n">
        <v>0.0197659711180469</v>
      </c>
      <c r="AX14" s="19" t="n">
        <v>0.0203566417481273</v>
      </c>
      <c r="AY14" s="19" t="n">
        <v>0.0181275958556248</v>
      </c>
      <c r="AZ14" s="19" t="n">
        <v>0</v>
      </c>
      <c r="BA14" s="19" t="n">
        <v>0.0356486606564124</v>
      </c>
      <c r="BB14" s="19"/>
      <c r="BC14" s="19" t="n">
        <v>0.0283676442654378</v>
      </c>
      <c r="BD14" s="19" t="n">
        <v>0.0429661769629557</v>
      </c>
      <c r="BE14" s="19" t="n">
        <v>0.0195162008747056</v>
      </c>
      <c r="BF14" s="19" t="n">
        <v>0.0176421434472742</v>
      </c>
      <c r="BG14" s="19" t="n">
        <v>0</v>
      </c>
    </row>
    <row r="15">
      <c r="B15" s="20" t="s">
        <v>328</v>
      </c>
      <c r="C15" s="23" t="n">
        <v>0.535333271297352</v>
      </c>
      <c r="D15" s="23" t="n">
        <v>0.516342459395763</v>
      </c>
      <c r="E15" s="23" t="n">
        <v>0.551363604852542</v>
      </c>
      <c r="F15" s="23"/>
      <c r="G15" s="23" t="n">
        <v>0.527410923465428</v>
      </c>
      <c r="H15" s="23" t="n">
        <v>0.577512885643819</v>
      </c>
      <c r="I15" s="23" t="n">
        <v>0.484705779776134</v>
      </c>
      <c r="J15" s="23" t="n">
        <v>0.525672998263229</v>
      </c>
      <c r="K15" s="23" t="n">
        <v>0.526480986465002</v>
      </c>
      <c r="L15" s="23" t="n">
        <v>0.557609031241447</v>
      </c>
      <c r="M15" s="23"/>
      <c r="N15" s="23" t="n">
        <v>0.476176751444342</v>
      </c>
      <c r="O15" s="23" t="n">
        <v>0.540743101038293</v>
      </c>
      <c r="P15" s="23" t="n">
        <v>0.565860577735486</v>
      </c>
      <c r="Q15" s="23" t="n">
        <v>0.572385524923722</v>
      </c>
      <c r="R15" s="23"/>
      <c r="S15" s="23" t="n">
        <v>0.537115224183208</v>
      </c>
      <c r="T15" s="23" t="n">
        <v>0.498994018152352</v>
      </c>
      <c r="U15" s="23" t="n">
        <v>0.499977383622159</v>
      </c>
      <c r="V15" s="23" t="n">
        <v>0.529495930636365</v>
      </c>
      <c r="W15" s="23" t="n">
        <v>0.458877116720858</v>
      </c>
      <c r="X15" s="23" t="n">
        <v>0.606512484306238</v>
      </c>
      <c r="Y15" s="23" t="n">
        <v>0.576318154482076</v>
      </c>
      <c r="Z15" s="23" t="n">
        <v>0.68860388484919</v>
      </c>
      <c r="AA15" s="23" t="n">
        <v>0.500779391750919</v>
      </c>
      <c r="AB15" s="23" t="n">
        <v>0.468632918293786</v>
      </c>
      <c r="AC15" s="23" t="n">
        <v>0.606806955175975</v>
      </c>
      <c r="AD15" s="23" t="n">
        <v>0.55905317539775</v>
      </c>
      <c r="AE15" s="23"/>
      <c r="AF15" s="23" t="n">
        <v>0.611724089598238</v>
      </c>
      <c r="AG15" s="23" t="n">
        <v>0.486210543820582</v>
      </c>
      <c r="AH15" s="23" t="n">
        <v>0.535296881300459</v>
      </c>
      <c r="AI15" s="23"/>
      <c r="AJ15" s="23" t="n">
        <v>0.621697550357063</v>
      </c>
      <c r="AK15" s="23" t="n">
        <v>0.51743386908531</v>
      </c>
      <c r="AL15" s="23" t="n">
        <v>0.538747820845573</v>
      </c>
      <c r="AM15" s="23" t="n">
        <v>0.336705271619616</v>
      </c>
      <c r="AN15" s="23" t="n">
        <v>0.537241119145962</v>
      </c>
      <c r="AO15" s="23"/>
      <c r="AP15" s="23" t="n">
        <v>0.658357824605796</v>
      </c>
      <c r="AQ15" s="23" t="n">
        <v>0.500711680523577</v>
      </c>
      <c r="AR15" s="23" t="n">
        <v>0.46639964785435</v>
      </c>
      <c r="AS15" s="23" t="n">
        <v>0.602974647900855</v>
      </c>
      <c r="AT15" s="23" t="n">
        <v>0.428211075363187</v>
      </c>
      <c r="AU15" s="23"/>
      <c r="AV15" s="23" t="n">
        <v>0.473138168123165</v>
      </c>
      <c r="AW15" s="23" t="n">
        <v>0.671975849370765</v>
      </c>
      <c r="AX15" s="23" t="n">
        <v>0.46528520920624</v>
      </c>
      <c r="AY15" s="23" t="n">
        <v>0.622387577297802</v>
      </c>
      <c r="AZ15" s="23" t="n">
        <v>0.435599429563608</v>
      </c>
      <c r="BA15" s="23" t="n">
        <v>0.509678918365218</v>
      </c>
      <c r="BB15" s="23"/>
      <c r="BC15" s="23" t="n">
        <v>0.554416587296562</v>
      </c>
      <c r="BD15" s="23" t="n">
        <v>0.554223578627678</v>
      </c>
      <c r="BE15" s="23" t="n">
        <v>0.531950194514143</v>
      </c>
      <c r="BF15" s="23" t="n">
        <v>0.454369599930106</v>
      </c>
      <c r="BG15" s="23" t="n">
        <v>0.30213387622033</v>
      </c>
    </row>
    <row r="16">
      <c r="B16" s="20" t="s">
        <v>329</v>
      </c>
      <c r="C16" s="23" t="n">
        <v>0.253786519647506</v>
      </c>
      <c r="D16" s="23" t="n">
        <v>0.268537518461974</v>
      </c>
      <c r="E16" s="23" t="n">
        <v>0.240813469144849</v>
      </c>
      <c r="F16" s="23"/>
      <c r="G16" s="23" t="n">
        <v>0.2779482295335</v>
      </c>
      <c r="H16" s="23" t="n">
        <v>0.227504255860138</v>
      </c>
      <c r="I16" s="23" t="n">
        <v>0.266626811907104</v>
      </c>
      <c r="J16" s="23" t="n">
        <v>0.247755059424538</v>
      </c>
      <c r="K16" s="23" t="n">
        <v>0.270525917153979</v>
      </c>
      <c r="L16" s="23" t="n">
        <v>0.245024639941205</v>
      </c>
      <c r="M16" s="23"/>
      <c r="N16" s="23" t="n">
        <v>0.335677218554425</v>
      </c>
      <c r="O16" s="23" t="n">
        <v>0.259205154221451</v>
      </c>
      <c r="P16" s="23" t="n">
        <v>0.196500648114775</v>
      </c>
      <c r="Q16" s="23" t="n">
        <v>0.202273851349202</v>
      </c>
      <c r="R16" s="23"/>
      <c r="S16" s="23" t="n">
        <v>0.229378530562885</v>
      </c>
      <c r="T16" s="23" t="n">
        <v>0.308044871481461</v>
      </c>
      <c r="U16" s="23" t="n">
        <v>0.301649089617422</v>
      </c>
      <c r="V16" s="23" t="n">
        <v>0.357285935976988</v>
      </c>
      <c r="W16" s="23" t="n">
        <v>0.250016907066857</v>
      </c>
      <c r="X16" s="23" t="n">
        <v>0.19863416746716</v>
      </c>
      <c r="Y16" s="23" t="n">
        <v>0.282491013332713</v>
      </c>
      <c r="Z16" s="23" t="n">
        <v>0.203741060466558</v>
      </c>
      <c r="AA16" s="23" t="n">
        <v>0.235953374769414</v>
      </c>
      <c r="AB16" s="23" t="n">
        <v>0.255992889301009</v>
      </c>
      <c r="AC16" s="23" t="n">
        <v>0.129428825139441</v>
      </c>
      <c r="AD16" s="23" t="n">
        <v>0.207562030051842</v>
      </c>
      <c r="AE16" s="23"/>
      <c r="AF16" s="23" t="n">
        <v>0.21825680853492</v>
      </c>
      <c r="AG16" s="23" t="n">
        <v>0.298370055857881</v>
      </c>
      <c r="AH16" s="23" t="n">
        <v>0.19889469139165</v>
      </c>
      <c r="AI16" s="23"/>
      <c r="AJ16" s="23" t="n">
        <v>0.210457517592245</v>
      </c>
      <c r="AK16" s="23" t="n">
        <v>0.259888475221623</v>
      </c>
      <c r="AL16" s="23" t="n">
        <v>0.281461392502777</v>
      </c>
      <c r="AM16" s="23" t="n">
        <v>0.39882992673387</v>
      </c>
      <c r="AN16" s="23" t="n">
        <v>0.220799445758704</v>
      </c>
      <c r="AO16" s="23"/>
      <c r="AP16" s="23" t="n">
        <v>0.141217834134562</v>
      </c>
      <c r="AQ16" s="23" t="n">
        <v>0.272528511463713</v>
      </c>
      <c r="AR16" s="23" t="n">
        <v>0.315434766426086</v>
      </c>
      <c r="AS16" s="23" t="n">
        <v>0.224000126054578</v>
      </c>
      <c r="AT16" s="23" t="n">
        <v>0.484371742858873</v>
      </c>
      <c r="AU16" s="23"/>
      <c r="AV16" s="23" t="n">
        <v>0.289931622575133</v>
      </c>
      <c r="AW16" s="23" t="n">
        <v>0.137603278771144</v>
      </c>
      <c r="AX16" s="23" t="n">
        <v>0.375254193203122</v>
      </c>
      <c r="AY16" s="23" t="n">
        <v>0.190864522793663</v>
      </c>
      <c r="AZ16" s="23" t="n">
        <v>0.353009093432047</v>
      </c>
      <c r="BA16" s="23" t="n">
        <v>0.23259143762896</v>
      </c>
      <c r="BB16" s="23"/>
      <c r="BC16" s="23" t="n">
        <v>0.209364102066823</v>
      </c>
      <c r="BD16" s="23" t="n">
        <v>0.239527653810478</v>
      </c>
      <c r="BE16" s="23" t="n">
        <v>0.306940116754714</v>
      </c>
      <c r="BF16" s="23" t="n">
        <v>0.243393443216379</v>
      </c>
      <c r="BG16" s="23" t="n">
        <v>0.524486878208026</v>
      </c>
    </row>
    <row r="17">
      <c r="B17" s="20" t="s">
        <v>141</v>
      </c>
      <c r="C17" s="24" t="n">
        <v>0.281546751649846</v>
      </c>
      <c r="D17" s="24" t="n">
        <v>0.247804940933788</v>
      </c>
      <c r="E17" s="24" t="n">
        <v>0.310550135707693</v>
      </c>
      <c r="F17" s="24"/>
      <c r="G17" s="24" t="n">
        <v>0.249462693931928</v>
      </c>
      <c r="H17" s="24" t="n">
        <v>0.350008629783682</v>
      </c>
      <c r="I17" s="24" t="n">
        <v>0.21807896786903</v>
      </c>
      <c r="J17" s="24" t="n">
        <v>0.277917938838691</v>
      </c>
      <c r="K17" s="24" t="n">
        <v>0.255955069311023</v>
      </c>
      <c r="L17" s="24" t="n">
        <v>0.312584391300242</v>
      </c>
      <c r="M17" s="24"/>
      <c r="N17" s="24" t="n">
        <v>0.140499532889917</v>
      </c>
      <c r="O17" s="24" t="n">
        <v>0.281537946816842</v>
      </c>
      <c r="P17" s="24" t="n">
        <v>0.369359929620711</v>
      </c>
      <c r="Q17" s="24" t="n">
        <v>0.37011167357452</v>
      </c>
      <c r="R17" s="24"/>
      <c r="S17" s="24" t="n">
        <v>0.307736693620323</v>
      </c>
      <c r="T17" s="24" t="n">
        <v>0.190949146670891</v>
      </c>
      <c r="U17" s="24" t="n">
        <v>0.198328294004737</v>
      </c>
      <c r="V17" s="24" t="n">
        <v>0.172209994659377</v>
      </c>
      <c r="W17" s="24" t="n">
        <v>0.208860209654001</v>
      </c>
      <c r="X17" s="24" t="n">
        <v>0.407878316839078</v>
      </c>
      <c r="Y17" s="24" t="n">
        <v>0.293827141149363</v>
      </c>
      <c r="Z17" s="24" t="n">
        <v>0.484862824382632</v>
      </c>
      <c r="AA17" s="24" t="n">
        <v>0.264826016981505</v>
      </c>
      <c r="AB17" s="24" t="n">
        <v>0.212640028992777</v>
      </c>
      <c r="AC17" s="24" t="n">
        <v>0.477378130036534</v>
      </c>
      <c r="AD17" s="24" t="n">
        <v>0.351491145345908</v>
      </c>
      <c r="AE17" s="24"/>
      <c r="AF17" s="24" t="n">
        <v>0.393467281063319</v>
      </c>
      <c r="AG17" s="24" t="n">
        <v>0.187840487962701</v>
      </c>
      <c r="AH17" s="24" t="n">
        <v>0.336402189908809</v>
      </c>
      <c r="AI17" s="24"/>
      <c r="AJ17" s="24" t="n">
        <v>0.411240032764818</v>
      </c>
      <c r="AK17" s="24" t="n">
        <v>0.257545393863686</v>
      </c>
      <c r="AL17" s="24" t="n">
        <v>0.257286428342796</v>
      </c>
      <c r="AM17" s="24" t="n">
        <v>-0.0621246551142539</v>
      </c>
      <c r="AN17" s="24" t="n">
        <v>0.316441673387258</v>
      </c>
      <c r="AO17" s="24"/>
      <c r="AP17" s="24" t="n">
        <v>0.517139990471234</v>
      </c>
      <c r="AQ17" s="24" t="n">
        <v>0.228183169059863</v>
      </c>
      <c r="AR17" s="24" t="n">
        <v>0.150964881428263</v>
      </c>
      <c r="AS17" s="24" t="n">
        <v>0.378974521846277</v>
      </c>
      <c r="AT17" s="24" t="n">
        <v>-0.0561606674956852</v>
      </c>
      <c r="AU17" s="24"/>
      <c r="AV17" s="24" t="n">
        <v>0.183206545548032</v>
      </c>
      <c r="AW17" s="24" t="n">
        <v>0.534372570599622</v>
      </c>
      <c r="AX17" s="24" t="n">
        <v>0.090031016003118</v>
      </c>
      <c r="AY17" s="24" t="n">
        <v>0.43152305450414</v>
      </c>
      <c r="AZ17" s="24" t="n">
        <v>0.0825903361315616</v>
      </c>
      <c r="BA17" s="24" t="n">
        <v>0.277087480736258</v>
      </c>
      <c r="BB17" s="24"/>
      <c r="BC17" s="24" t="n">
        <v>0.345052485229739</v>
      </c>
      <c r="BD17" s="24" t="n">
        <v>0.3146959248172</v>
      </c>
      <c r="BE17" s="24" t="n">
        <v>0.225010077759429</v>
      </c>
      <c r="BF17" s="24" t="n">
        <v>0.210976156713727</v>
      </c>
      <c r="BG17" s="24" t="n">
        <v>-0.222353001987696</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323</v>
      </c>
      <c r="C9" s="19" t="n">
        <v>0.216101672120933</v>
      </c>
      <c r="D9" s="19" t="n">
        <v>0.215419223241049</v>
      </c>
      <c r="E9" s="19" t="n">
        <v>0.217811058173232</v>
      </c>
      <c r="F9" s="19"/>
      <c r="G9" s="19" t="n">
        <v>0.261534499984469</v>
      </c>
      <c r="H9" s="19" t="n">
        <v>0.312313771233468</v>
      </c>
      <c r="I9" s="19" t="n">
        <v>0.223875156376326</v>
      </c>
      <c r="J9" s="19" t="n">
        <v>0.200809215316627</v>
      </c>
      <c r="K9" s="19" t="n">
        <v>0.163249690576854</v>
      </c>
      <c r="L9" s="19" t="n">
        <v>0.141974499701527</v>
      </c>
      <c r="M9" s="19"/>
      <c r="N9" s="19" t="n">
        <v>0.304136461755883</v>
      </c>
      <c r="O9" s="19" t="n">
        <v>0.228050491639264</v>
      </c>
      <c r="P9" s="19" t="n">
        <v>0.153545134609637</v>
      </c>
      <c r="Q9" s="19" t="n">
        <v>0.155396931827564</v>
      </c>
      <c r="R9" s="19"/>
      <c r="S9" s="19" t="n">
        <v>0.304219903263626</v>
      </c>
      <c r="T9" s="19" t="n">
        <v>0.170532978093198</v>
      </c>
      <c r="U9" s="19" t="n">
        <v>0.211100989297606</v>
      </c>
      <c r="V9" s="19" t="n">
        <v>0.262406836687355</v>
      </c>
      <c r="W9" s="19" t="n">
        <v>0.237456708185707</v>
      </c>
      <c r="X9" s="19" t="n">
        <v>0.15379391028362</v>
      </c>
      <c r="Y9" s="19" t="n">
        <v>0.239738496993907</v>
      </c>
      <c r="Z9" s="19" t="n">
        <v>0.0998751401270648</v>
      </c>
      <c r="AA9" s="19" t="n">
        <v>0.218395812566368</v>
      </c>
      <c r="AB9" s="19" t="n">
        <v>0.225580743233412</v>
      </c>
      <c r="AC9" s="19" t="n">
        <v>0.210699223287495</v>
      </c>
      <c r="AD9" s="19" t="n">
        <v>0.127623930818857</v>
      </c>
      <c r="AE9" s="19"/>
      <c r="AF9" s="19" t="n">
        <v>0.156556908680997</v>
      </c>
      <c r="AG9" s="19" t="n">
        <v>0.239475268796959</v>
      </c>
      <c r="AH9" s="19" t="n">
        <v>0.22413203525676</v>
      </c>
      <c r="AI9" s="19"/>
      <c r="AJ9" s="19" t="n">
        <v>0.177539668521565</v>
      </c>
      <c r="AK9" s="19" t="n">
        <v>0.286696576120113</v>
      </c>
      <c r="AL9" s="19" t="n">
        <v>0.188267443560921</v>
      </c>
      <c r="AM9" s="19" t="n">
        <v>0.258398527182455</v>
      </c>
      <c r="AN9" s="19" t="n">
        <v>0.160572302407333</v>
      </c>
      <c r="AO9" s="19"/>
      <c r="AP9" s="19" t="n">
        <v>0.136812930634602</v>
      </c>
      <c r="AQ9" s="19" t="n">
        <v>0.268610517948271</v>
      </c>
      <c r="AR9" s="19" t="n">
        <v>0.187285784479775</v>
      </c>
      <c r="AS9" s="19" t="n">
        <v>0.15197594669483</v>
      </c>
      <c r="AT9" s="19" t="n">
        <v>0.379838718700606</v>
      </c>
      <c r="AU9" s="19"/>
      <c r="AV9" s="19" t="n">
        <v>0.273947520572221</v>
      </c>
      <c r="AW9" s="19" t="n">
        <v>0.149740300713459</v>
      </c>
      <c r="AX9" s="19" t="n">
        <v>0.247791576839473</v>
      </c>
      <c r="AY9" s="19" t="n">
        <v>0.15368201793468</v>
      </c>
      <c r="AZ9" s="19" t="n">
        <v>0.356891092870064</v>
      </c>
      <c r="BA9" s="19" t="n">
        <v>0.163764481974546</v>
      </c>
      <c r="BB9" s="19"/>
      <c r="BC9" s="19" t="n">
        <v>0.164858925228082</v>
      </c>
      <c r="BD9" s="19" t="n">
        <v>0.191453490084501</v>
      </c>
      <c r="BE9" s="19" t="n">
        <v>0.267598166234469</v>
      </c>
      <c r="BF9" s="19" t="n">
        <v>0.323530253383323</v>
      </c>
      <c r="BG9" s="19" t="n">
        <v>0.290263451049314</v>
      </c>
    </row>
    <row r="10">
      <c r="B10" s="20" t="s">
        <v>324</v>
      </c>
      <c r="C10" s="19" t="n">
        <v>0.411935383064247</v>
      </c>
      <c r="D10" s="19" t="n">
        <v>0.425225460711385</v>
      </c>
      <c r="E10" s="19" t="n">
        <v>0.401139435339535</v>
      </c>
      <c r="F10" s="19"/>
      <c r="G10" s="19" t="n">
        <v>0.443672126392698</v>
      </c>
      <c r="H10" s="19" t="n">
        <v>0.404624843957401</v>
      </c>
      <c r="I10" s="19" t="n">
        <v>0.426237401664076</v>
      </c>
      <c r="J10" s="19" t="n">
        <v>0.315605287131698</v>
      </c>
      <c r="K10" s="19" t="n">
        <v>0.41951144755554</v>
      </c>
      <c r="L10" s="19" t="n">
        <v>0.459856187473126</v>
      </c>
      <c r="M10" s="19"/>
      <c r="N10" s="19" t="n">
        <v>0.385372565835431</v>
      </c>
      <c r="O10" s="19" t="n">
        <v>0.408900353090589</v>
      </c>
      <c r="P10" s="19" t="n">
        <v>0.44388730560067</v>
      </c>
      <c r="Q10" s="19" t="n">
        <v>0.418586367499035</v>
      </c>
      <c r="R10" s="19"/>
      <c r="S10" s="19" t="n">
        <v>0.375630160947322</v>
      </c>
      <c r="T10" s="19" t="n">
        <v>0.373477284361317</v>
      </c>
      <c r="U10" s="19" t="n">
        <v>0.355235129219789</v>
      </c>
      <c r="V10" s="19" t="n">
        <v>0.469586689994207</v>
      </c>
      <c r="W10" s="19" t="n">
        <v>0.451094831074637</v>
      </c>
      <c r="X10" s="19" t="n">
        <v>0.557859504352427</v>
      </c>
      <c r="Y10" s="19" t="n">
        <v>0.357749054740385</v>
      </c>
      <c r="Z10" s="19" t="n">
        <v>0.442954815239769</v>
      </c>
      <c r="AA10" s="19" t="n">
        <v>0.43974029359558</v>
      </c>
      <c r="AB10" s="19" t="n">
        <v>0.352132723834499</v>
      </c>
      <c r="AC10" s="19" t="n">
        <v>0.34939172459999</v>
      </c>
      <c r="AD10" s="19" t="n">
        <v>0.501719077615659</v>
      </c>
      <c r="AE10" s="19"/>
      <c r="AF10" s="19" t="n">
        <v>0.427399163688736</v>
      </c>
      <c r="AG10" s="19" t="n">
        <v>0.403391856820805</v>
      </c>
      <c r="AH10" s="19" t="n">
        <v>0.400830730606998</v>
      </c>
      <c r="AI10" s="19"/>
      <c r="AJ10" s="19" t="n">
        <v>0.418750980293752</v>
      </c>
      <c r="AK10" s="19" t="n">
        <v>0.443826513019304</v>
      </c>
      <c r="AL10" s="19" t="n">
        <v>0.418630713625556</v>
      </c>
      <c r="AM10" s="19" t="n">
        <v>0.197810759067574</v>
      </c>
      <c r="AN10" s="19" t="n">
        <v>0.392916900882613</v>
      </c>
      <c r="AO10" s="19"/>
      <c r="AP10" s="19" t="n">
        <v>0.452498283399465</v>
      </c>
      <c r="AQ10" s="19" t="n">
        <v>0.43890186406205</v>
      </c>
      <c r="AR10" s="19" t="n">
        <v>0.481960962108793</v>
      </c>
      <c r="AS10" s="19" t="n">
        <v>0.309982110465025</v>
      </c>
      <c r="AT10" s="19" t="n">
        <v>0.303170217929174</v>
      </c>
      <c r="AU10" s="19"/>
      <c r="AV10" s="19" t="n">
        <v>0.457845528289094</v>
      </c>
      <c r="AW10" s="19" t="n">
        <v>0.433219332779509</v>
      </c>
      <c r="AX10" s="19" t="n">
        <v>0.507992101588061</v>
      </c>
      <c r="AY10" s="19" t="n">
        <v>0.345156935805615</v>
      </c>
      <c r="AZ10" s="19" t="n">
        <v>0.380449225976254</v>
      </c>
      <c r="BA10" s="19" t="n">
        <v>0.340184183825676</v>
      </c>
      <c r="BB10" s="19"/>
      <c r="BC10" s="19" t="n">
        <v>0.435700234179616</v>
      </c>
      <c r="BD10" s="19" t="n">
        <v>0.386058645847864</v>
      </c>
      <c r="BE10" s="19" t="n">
        <v>0.421485683667466</v>
      </c>
      <c r="BF10" s="19" t="n">
        <v>0.333067491082263</v>
      </c>
      <c r="BG10" s="19" t="n">
        <v>0.570008300882977</v>
      </c>
    </row>
    <row r="11">
      <c r="B11" s="20" t="s">
        <v>325</v>
      </c>
      <c r="C11" s="19" t="n">
        <v>0.227120057971576</v>
      </c>
      <c r="D11" s="19" t="n">
        <v>0.253949162870074</v>
      </c>
      <c r="E11" s="19" t="n">
        <v>0.202383245291745</v>
      </c>
      <c r="F11" s="19"/>
      <c r="G11" s="19" t="n">
        <v>0.200891867201101</v>
      </c>
      <c r="H11" s="19" t="n">
        <v>0.157770536956963</v>
      </c>
      <c r="I11" s="19" t="n">
        <v>0.207604994749792</v>
      </c>
      <c r="J11" s="19" t="n">
        <v>0.295489650927302</v>
      </c>
      <c r="K11" s="19" t="n">
        <v>0.22621839909612</v>
      </c>
      <c r="L11" s="19" t="n">
        <v>0.269767682363437</v>
      </c>
      <c r="M11" s="19"/>
      <c r="N11" s="19" t="n">
        <v>0.184225385069602</v>
      </c>
      <c r="O11" s="19" t="n">
        <v>0.222516045926389</v>
      </c>
      <c r="P11" s="19" t="n">
        <v>0.238079574421405</v>
      </c>
      <c r="Q11" s="19" t="n">
        <v>0.272033585716408</v>
      </c>
      <c r="R11" s="19"/>
      <c r="S11" s="19" t="n">
        <v>0.2047243677263</v>
      </c>
      <c r="T11" s="19" t="n">
        <v>0.271859119343532</v>
      </c>
      <c r="U11" s="19" t="n">
        <v>0.194568874202976</v>
      </c>
      <c r="V11" s="19" t="n">
        <v>0.193265987153601</v>
      </c>
      <c r="W11" s="19" t="n">
        <v>0.2396586169514</v>
      </c>
      <c r="X11" s="19" t="n">
        <v>0.169351525964676</v>
      </c>
      <c r="Y11" s="19" t="n">
        <v>0.282255007022229</v>
      </c>
      <c r="Z11" s="19" t="n">
        <v>0.239991872625711</v>
      </c>
      <c r="AA11" s="19" t="n">
        <v>0.205520225434033</v>
      </c>
      <c r="AB11" s="19" t="n">
        <v>0.195933552245288</v>
      </c>
      <c r="AC11" s="19" t="n">
        <v>0.290797657868712</v>
      </c>
      <c r="AD11" s="19" t="n">
        <v>0.299982670221576</v>
      </c>
      <c r="AE11" s="19"/>
      <c r="AF11" s="19" t="n">
        <v>0.205325575585463</v>
      </c>
      <c r="AG11" s="19" t="n">
        <v>0.251836119528885</v>
      </c>
      <c r="AH11" s="19" t="n">
        <v>0.19983151822397</v>
      </c>
      <c r="AI11" s="19"/>
      <c r="AJ11" s="19" t="n">
        <v>0.245195716340085</v>
      </c>
      <c r="AK11" s="19" t="n">
        <v>0.176054241357505</v>
      </c>
      <c r="AL11" s="19" t="n">
        <v>0.306328883356893</v>
      </c>
      <c r="AM11" s="19" t="n">
        <v>0.360352502453604</v>
      </c>
      <c r="AN11" s="19" t="n">
        <v>0.248598119279538</v>
      </c>
      <c r="AO11" s="19"/>
      <c r="AP11" s="19" t="n">
        <v>0.256492689458173</v>
      </c>
      <c r="AQ11" s="19" t="n">
        <v>0.220960691652811</v>
      </c>
      <c r="AR11" s="19" t="n">
        <v>0.209601442035719</v>
      </c>
      <c r="AS11" s="19" t="n">
        <v>0.263362166488976</v>
      </c>
      <c r="AT11" s="19" t="n">
        <v>0.219768835782065</v>
      </c>
      <c r="AU11" s="19"/>
      <c r="AV11" s="19" t="n">
        <v>0.197700259871883</v>
      </c>
      <c r="AW11" s="19" t="n">
        <v>0.261201782477665</v>
      </c>
      <c r="AX11" s="19" t="n">
        <v>0.161064881175265</v>
      </c>
      <c r="AY11" s="19" t="n">
        <v>0.254916160720677</v>
      </c>
      <c r="AZ11" s="19" t="n">
        <v>0.192737945297881</v>
      </c>
      <c r="BA11" s="19" t="n">
        <v>0.346946873920609</v>
      </c>
      <c r="BB11" s="19"/>
      <c r="BC11" s="19" t="n">
        <v>0.230244251119643</v>
      </c>
      <c r="BD11" s="19" t="n">
        <v>0.218558206943567</v>
      </c>
      <c r="BE11" s="19" t="n">
        <v>0.215446263637599</v>
      </c>
      <c r="BF11" s="19" t="n">
        <v>0.257830407438986</v>
      </c>
      <c r="BG11" s="19" t="n">
        <v>0.0768679882772585</v>
      </c>
    </row>
    <row r="12">
      <c r="B12" s="20" t="s">
        <v>326</v>
      </c>
      <c r="C12" s="19" t="n">
        <v>0.0728727089823279</v>
      </c>
      <c r="D12" s="19" t="n">
        <v>0.049550511733081</v>
      </c>
      <c r="E12" s="19" t="n">
        <v>0.0956920129001998</v>
      </c>
      <c r="F12" s="19"/>
      <c r="G12" s="19" t="n">
        <v>0.0338804206170904</v>
      </c>
      <c r="H12" s="19" t="n">
        <v>0.0607228034670698</v>
      </c>
      <c r="I12" s="19" t="n">
        <v>0.057165583880341</v>
      </c>
      <c r="J12" s="19" t="n">
        <v>0.12025382454433</v>
      </c>
      <c r="K12" s="19" t="n">
        <v>0.0992916858220296</v>
      </c>
      <c r="L12" s="19" t="n">
        <v>0.064031924177769</v>
      </c>
      <c r="M12" s="19"/>
      <c r="N12" s="19" t="n">
        <v>0.0496458151687509</v>
      </c>
      <c r="O12" s="19" t="n">
        <v>0.0812541917611386</v>
      </c>
      <c r="P12" s="19" t="n">
        <v>0.0795748037197069</v>
      </c>
      <c r="Q12" s="19" t="n">
        <v>0.0856163281576606</v>
      </c>
      <c r="R12" s="19"/>
      <c r="S12" s="19" t="n">
        <v>0.0547535600882285</v>
      </c>
      <c r="T12" s="19" t="n">
        <v>0.0755458456332505</v>
      </c>
      <c r="U12" s="19" t="n">
        <v>0.139174438456502</v>
      </c>
      <c r="V12" s="19" t="n">
        <v>0.0386337567724642</v>
      </c>
      <c r="W12" s="19" t="n">
        <v>0.0228353125639663</v>
      </c>
      <c r="X12" s="19" t="n">
        <v>0.0722442251945583</v>
      </c>
      <c r="Y12" s="19" t="n">
        <v>0.0870442091898564</v>
      </c>
      <c r="Z12" s="19" t="n">
        <v>0.107487530631836</v>
      </c>
      <c r="AA12" s="19" t="n">
        <v>0.067743066962933</v>
      </c>
      <c r="AB12" s="19" t="n">
        <v>0.114283712312629</v>
      </c>
      <c r="AC12" s="19" t="n">
        <v>0.0665394194234468</v>
      </c>
      <c r="AD12" s="19" t="n">
        <v>0.0324442249907298</v>
      </c>
      <c r="AE12" s="19"/>
      <c r="AF12" s="19" t="n">
        <v>0.103033612312239</v>
      </c>
      <c r="AG12" s="19" t="n">
        <v>0.0529465579417439</v>
      </c>
      <c r="AH12" s="19" t="n">
        <v>0.10177172868709</v>
      </c>
      <c r="AI12" s="19"/>
      <c r="AJ12" s="19" t="n">
        <v>0.0963399548758589</v>
      </c>
      <c r="AK12" s="19" t="n">
        <v>0.0521287499372825</v>
      </c>
      <c r="AL12" s="19" t="n">
        <v>0.0195962285783645</v>
      </c>
      <c r="AM12" s="19" t="n">
        <v>0</v>
      </c>
      <c r="AN12" s="19" t="n">
        <v>0.090723763539928</v>
      </c>
      <c r="AO12" s="19"/>
      <c r="AP12" s="19" t="n">
        <v>0.0815756134837048</v>
      </c>
      <c r="AQ12" s="19" t="n">
        <v>0.0316079854325829</v>
      </c>
      <c r="AR12" s="19" t="n">
        <v>0.0416989007922313</v>
      </c>
      <c r="AS12" s="19" t="n">
        <v>0.153616296466932</v>
      </c>
      <c r="AT12" s="19" t="n">
        <v>0.0522112803702305</v>
      </c>
      <c r="AU12" s="19"/>
      <c r="AV12" s="19" t="n">
        <v>0.0247177453266091</v>
      </c>
      <c r="AW12" s="19" t="n">
        <v>0.0767385510435107</v>
      </c>
      <c r="AX12" s="19" t="n">
        <v>0.0455378531149283</v>
      </c>
      <c r="AY12" s="19" t="n">
        <v>0.142146786946524</v>
      </c>
      <c r="AZ12" s="19" t="n">
        <v>0.0375500895762772</v>
      </c>
      <c r="BA12" s="19" t="n">
        <v>0.0643842469035799</v>
      </c>
      <c r="BB12" s="19"/>
      <c r="BC12" s="19" t="n">
        <v>0.0794306973165251</v>
      </c>
      <c r="BD12" s="19" t="n">
        <v>0.0997711350476646</v>
      </c>
      <c r="BE12" s="19" t="n">
        <v>0.0421590910710412</v>
      </c>
      <c r="BF12" s="19" t="n">
        <v>0.0386568288702377</v>
      </c>
      <c r="BG12" s="19" t="n">
        <v>0</v>
      </c>
    </row>
    <row r="13">
      <c r="B13" s="20" t="s">
        <v>327</v>
      </c>
      <c r="C13" s="19" t="n">
        <v>0.0262394792205808</v>
      </c>
      <c r="D13" s="19" t="n">
        <v>0.0284790964051875</v>
      </c>
      <c r="E13" s="19" t="n">
        <v>0.0193417273094211</v>
      </c>
      <c r="F13" s="19"/>
      <c r="G13" s="19" t="n">
        <v>0.0367058150865423</v>
      </c>
      <c r="H13" s="19" t="n">
        <v>0.0298299760676697</v>
      </c>
      <c r="I13" s="19" t="n">
        <v>0.0239644425072539</v>
      </c>
      <c r="J13" s="19" t="n">
        <v>0.0314876763346638</v>
      </c>
      <c r="K13" s="19" t="n">
        <v>0.0365605105402673</v>
      </c>
      <c r="L13" s="19" t="n">
        <v>0.00632189702293135</v>
      </c>
      <c r="M13" s="19"/>
      <c r="N13" s="19" t="n">
        <v>0.0314929887162533</v>
      </c>
      <c r="O13" s="19" t="n">
        <v>0.0145393512775672</v>
      </c>
      <c r="P13" s="19" t="n">
        <v>0.0439720627931459</v>
      </c>
      <c r="Q13" s="19" t="n">
        <v>0.0168793695375781</v>
      </c>
      <c r="R13" s="19"/>
      <c r="S13" s="19" t="n">
        <v>0.0271428968248283</v>
      </c>
      <c r="T13" s="19" t="n">
        <v>0.0519469940133622</v>
      </c>
      <c r="U13" s="19" t="n">
        <v>0.0585975681336587</v>
      </c>
      <c r="V13" s="19" t="n">
        <v>0.0184596639879602</v>
      </c>
      <c r="W13" s="19" t="n">
        <v>0</v>
      </c>
      <c r="X13" s="19" t="n">
        <v>0.0243332695497543</v>
      </c>
      <c r="Y13" s="19" t="n">
        <v>0</v>
      </c>
      <c r="Z13" s="19" t="n">
        <v>0.0244812249140072</v>
      </c>
      <c r="AA13" s="19" t="n">
        <v>0.0381577893596689</v>
      </c>
      <c r="AB13" s="19" t="n">
        <v>0.0133690105190378</v>
      </c>
      <c r="AC13" s="19" t="n">
        <v>0.0197020010803143</v>
      </c>
      <c r="AD13" s="19" t="n">
        <v>0</v>
      </c>
      <c r="AE13" s="19"/>
      <c r="AF13" s="19" t="n">
        <v>0.046060238224782</v>
      </c>
      <c r="AG13" s="19" t="n">
        <v>0.0153385527285634</v>
      </c>
      <c r="AH13" s="19" t="n">
        <v>0.0176126238035961</v>
      </c>
      <c r="AI13" s="19"/>
      <c r="AJ13" s="19" t="n">
        <v>0.0213023870533981</v>
      </c>
      <c r="AK13" s="19" t="n">
        <v>0.0141530936381651</v>
      </c>
      <c r="AL13" s="19" t="n">
        <v>0.0405229982032378</v>
      </c>
      <c r="AM13" s="19" t="n">
        <v>0.183438211296367</v>
      </c>
      <c r="AN13" s="19" t="n">
        <v>0.0281412634767049</v>
      </c>
      <c r="AO13" s="19"/>
      <c r="AP13" s="19" t="n">
        <v>0.0154906112347386</v>
      </c>
      <c r="AQ13" s="19" t="n">
        <v>0.00669090196755278</v>
      </c>
      <c r="AR13" s="19" t="n">
        <v>0.0430903565879336</v>
      </c>
      <c r="AS13" s="19" t="n">
        <v>0.0542930914584907</v>
      </c>
      <c r="AT13" s="19" t="n">
        <v>0.0450109472179246</v>
      </c>
      <c r="AU13" s="19"/>
      <c r="AV13" s="19" t="n">
        <v>0.00759125373772412</v>
      </c>
      <c r="AW13" s="19" t="n">
        <v>0.0288263975727387</v>
      </c>
      <c r="AX13" s="19" t="n">
        <v>0.0172569455341453</v>
      </c>
      <c r="AY13" s="19" t="n">
        <v>0.0378138224803462</v>
      </c>
      <c r="AZ13" s="19" t="n">
        <v>0.0323716462795239</v>
      </c>
      <c r="BA13" s="19" t="n">
        <v>0.0286527160408833</v>
      </c>
      <c r="BB13" s="19"/>
      <c r="BC13" s="19" t="n">
        <v>0.0302117528594265</v>
      </c>
      <c r="BD13" s="19" t="n">
        <v>0.0277558911707653</v>
      </c>
      <c r="BE13" s="19" t="n">
        <v>0.029598790525854</v>
      </c>
      <c r="BF13" s="19" t="n">
        <v>0</v>
      </c>
      <c r="BG13" s="19" t="n">
        <v>0.0628602597904504</v>
      </c>
    </row>
    <row r="14">
      <c r="B14" s="20" t="s">
        <v>815</v>
      </c>
      <c r="C14" s="19" t="n">
        <v>0.0457306986403346</v>
      </c>
      <c r="D14" s="19" t="n">
        <v>0.0273765450392238</v>
      </c>
      <c r="E14" s="19" t="n">
        <v>0.0636325209858667</v>
      </c>
      <c r="F14" s="19"/>
      <c r="G14" s="19" t="n">
        <v>0.0233152707180989</v>
      </c>
      <c r="H14" s="19" t="n">
        <v>0.0347380683174292</v>
      </c>
      <c r="I14" s="19" t="n">
        <v>0.0611524208222119</v>
      </c>
      <c r="J14" s="19" t="n">
        <v>0.036354345745379</v>
      </c>
      <c r="K14" s="19" t="n">
        <v>0.0551682664091886</v>
      </c>
      <c r="L14" s="19" t="n">
        <v>0.058047809261209</v>
      </c>
      <c r="M14" s="19"/>
      <c r="N14" s="19" t="n">
        <v>0.0451267834540795</v>
      </c>
      <c r="O14" s="19" t="n">
        <v>0.0447395663050529</v>
      </c>
      <c r="P14" s="19" t="n">
        <v>0.0409411188554349</v>
      </c>
      <c r="Q14" s="19" t="n">
        <v>0.0514874172617543</v>
      </c>
      <c r="R14" s="19"/>
      <c r="S14" s="19" t="n">
        <v>0.0335291111496955</v>
      </c>
      <c r="T14" s="19" t="n">
        <v>0.05663777855534</v>
      </c>
      <c r="U14" s="19" t="n">
        <v>0.0413230006894679</v>
      </c>
      <c r="V14" s="19" t="n">
        <v>0.0176470654044126</v>
      </c>
      <c r="W14" s="19" t="n">
        <v>0.0489545312242909</v>
      </c>
      <c r="X14" s="19" t="n">
        <v>0.0224175646549638</v>
      </c>
      <c r="Y14" s="19" t="n">
        <v>0.0332132320536232</v>
      </c>
      <c r="Z14" s="19" t="n">
        <v>0.0852094164616122</v>
      </c>
      <c r="AA14" s="19" t="n">
        <v>0.0304428120814161</v>
      </c>
      <c r="AB14" s="19" t="n">
        <v>0.0987002578551339</v>
      </c>
      <c r="AC14" s="19" t="n">
        <v>0.0628699737400419</v>
      </c>
      <c r="AD14" s="19" t="n">
        <v>0.0382300963531777</v>
      </c>
      <c r="AE14" s="19"/>
      <c r="AF14" s="19" t="n">
        <v>0.0616245015077827</v>
      </c>
      <c r="AG14" s="19" t="n">
        <v>0.0370116441830441</v>
      </c>
      <c r="AH14" s="19" t="n">
        <v>0.0558213634215848</v>
      </c>
      <c r="AI14" s="19"/>
      <c r="AJ14" s="19" t="n">
        <v>0.0408712929153415</v>
      </c>
      <c r="AK14" s="19" t="n">
        <v>0.0271408259276296</v>
      </c>
      <c r="AL14" s="19" t="n">
        <v>0.0266537326750282</v>
      </c>
      <c r="AM14" s="19" t="n">
        <v>0</v>
      </c>
      <c r="AN14" s="19" t="n">
        <v>0.0790476504138826</v>
      </c>
      <c r="AO14" s="19"/>
      <c r="AP14" s="19" t="n">
        <v>0.0571298717893163</v>
      </c>
      <c r="AQ14" s="19" t="n">
        <v>0.0332280389367327</v>
      </c>
      <c r="AR14" s="19" t="n">
        <v>0.0363625539955479</v>
      </c>
      <c r="AS14" s="19" t="n">
        <v>0.0667703884257465</v>
      </c>
      <c r="AT14" s="19" t="n">
        <v>0</v>
      </c>
      <c r="AU14" s="19"/>
      <c r="AV14" s="19" t="n">
        <v>0.0381976922024683</v>
      </c>
      <c r="AW14" s="19" t="n">
        <v>0.0502736354131178</v>
      </c>
      <c r="AX14" s="19" t="n">
        <v>0.0203566417481273</v>
      </c>
      <c r="AY14" s="19" t="n">
        <v>0.0662842761121572</v>
      </c>
      <c r="AZ14" s="19" t="n">
        <v>0</v>
      </c>
      <c r="BA14" s="19" t="n">
        <v>0.0560674973347052</v>
      </c>
      <c r="BB14" s="19"/>
      <c r="BC14" s="19" t="n">
        <v>0.0595541392967071</v>
      </c>
      <c r="BD14" s="19" t="n">
        <v>0.0764026309056377</v>
      </c>
      <c r="BE14" s="19" t="n">
        <v>0.023712004863571</v>
      </c>
      <c r="BF14" s="19" t="n">
        <v>0.0469150192251903</v>
      </c>
      <c r="BG14" s="19" t="n">
        <v>0</v>
      </c>
    </row>
    <row r="15">
      <c r="B15" s="20" t="s">
        <v>328</v>
      </c>
      <c r="C15" s="23" t="n">
        <v>0.62803705518518</v>
      </c>
      <c r="D15" s="23" t="n">
        <v>0.640644683952434</v>
      </c>
      <c r="E15" s="23" t="n">
        <v>0.618950493512767</v>
      </c>
      <c r="F15" s="23"/>
      <c r="G15" s="23" t="n">
        <v>0.705206626377167</v>
      </c>
      <c r="H15" s="23" t="n">
        <v>0.716938615190869</v>
      </c>
      <c r="I15" s="23" t="n">
        <v>0.650112558040401</v>
      </c>
      <c r="J15" s="23" t="n">
        <v>0.516414502448324</v>
      </c>
      <c r="K15" s="23" t="n">
        <v>0.582761138132394</v>
      </c>
      <c r="L15" s="23" t="n">
        <v>0.601830687174653</v>
      </c>
      <c r="M15" s="23"/>
      <c r="N15" s="23" t="n">
        <v>0.689509027591314</v>
      </c>
      <c r="O15" s="23" t="n">
        <v>0.636950844729852</v>
      </c>
      <c r="P15" s="23" t="n">
        <v>0.597432440210307</v>
      </c>
      <c r="Q15" s="23" t="n">
        <v>0.573983299326599</v>
      </c>
      <c r="R15" s="23"/>
      <c r="S15" s="23" t="n">
        <v>0.679850064210948</v>
      </c>
      <c r="T15" s="23" t="n">
        <v>0.544010262454515</v>
      </c>
      <c r="U15" s="23" t="n">
        <v>0.566336118517395</v>
      </c>
      <c r="V15" s="23" t="n">
        <v>0.731993526681562</v>
      </c>
      <c r="W15" s="23" t="n">
        <v>0.688551539260343</v>
      </c>
      <c r="X15" s="23" t="n">
        <v>0.711653414636047</v>
      </c>
      <c r="Y15" s="23" t="n">
        <v>0.597487551734292</v>
      </c>
      <c r="Z15" s="23" t="n">
        <v>0.542829955366834</v>
      </c>
      <c r="AA15" s="23" t="n">
        <v>0.658136106161949</v>
      </c>
      <c r="AB15" s="23" t="n">
        <v>0.577713467067912</v>
      </c>
      <c r="AC15" s="23" t="n">
        <v>0.560090947887485</v>
      </c>
      <c r="AD15" s="23" t="n">
        <v>0.629343008434517</v>
      </c>
      <c r="AE15" s="23"/>
      <c r="AF15" s="23" t="n">
        <v>0.583956072369733</v>
      </c>
      <c r="AG15" s="23" t="n">
        <v>0.642867125617764</v>
      </c>
      <c r="AH15" s="23" t="n">
        <v>0.624962765863759</v>
      </c>
      <c r="AI15" s="23"/>
      <c r="AJ15" s="23" t="n">
        <v>0.596290648815317</v>
      </c>
      <c r="AK15" s="23" t="n">
        <v>0.730523089139417</v>
      </c>
      <c r="AL15" s="23" t="n">
        <v>0.606898157186477</v>
      </c>
      <c r="AM15" s="23" t="n">
        <v>0.45620928625003</v>
      </c>
      <c r="AN15" s="23" t="n">
        <v>0.553489203289947</v>
      </c>
      <c r="AO15" s="23"/>
      <c r="AP15" s="23" t="n">
        <v>0.589311214034067</v>
      </c>
      <c r="AQ15" s="23" t="n">
        <v>0.70751238201032</v>
      </c>
      <c r="AR15" s="23" t="n">
        <v>0.669246746588568</v>
      </c>
      <c r="AS15" s="23" t="n">
        <v>0.461958057159855</v>
      </c>
      <c r="AT15" s="23" t="n">
        <v>0.68300893662978</v>
      </c>
      <c r="AU15" s="23"/>
      <c r="AV15" s="23" t="n">
        <v>0.731793048861315</v>
      </c>
      <c r="AW15" s="23" t="n">
        <v>0.582959633492968</v>
      </c>
      <c r="AX15" s="23" t="n">
        <v>0.755783678427534</v>
      </c>
      <c r="AY15" s="23" t="n">
        <v>0.498838953740295</v>
      </c>
      <c r="AZ15" s="23" t="n">
        <v>0.737340318846318</v>
      </c>
      <c r="BA15" s="23" t="n">
        <v>0.503948665800222</v>
      </c>
      <c r="BB15" s="23"/>
      <c r="BC15" s="23" t="n">
        <v>0.600559159407698</v>
      </c>
      <c r="BD15" s="23" t="n">
        <v>0.577512135932365</v>
      </c>
      <c r="BE15" s="23" t="n">
        <v>0.689083849901935</v>
      </c>
      <c r="BF15" s="23" t="n">
        <v>0.656597744465586</v>
      </c>
      <c r="BG15" s="23" t="n">
        <v>0.860271751932291</v>
      </c>
    </row>
    <row r="16">
      <c r="B16" s="20" t="s">
        <v>329</v>
      </c>
      <c r="C16" s="23" t="n">
        <v>0.0991121882029086</v>
      </c>
      <c r="D16" s="23" t="n">
        <v>0.0780296081382685</v>
      </c>
      <c r="E16" s="23" t="n">
        <v>0.115033740209621</v>
      </c>
      <c r="F16" s="23"/>
      <c r="G16" s="23" t="n">
        <v>0.0705862357036326</v>
      </c>
      <c r="H16" s="23" t="n">
        <v>0.0905527795347395</v>
      </c>
      <c r="I16" s="23" t="n">
        <v>0.0811300263875949</v>
      </c>
      <c r="J16" s="23" t="n">
        <v>0.151741500878994</v>
      </c>
      <c r="K16" s="23" t="n">
        <v>0.135852196362297</v>
      </c>
      <c r="L16" s="23" t="n">
        <v>0.0703538212007003</v>
      </c>
      <c r="M16" s="23"/>
      <c r="N16" s="23" t="n">
        <v>0.0811388038850041</v>
      </c>
      <c r="O16" s="23" t="n">
        <v>0.0957935430387057</v>
      </c>
      <c r="P16" s="23" t="n">
        <v>0.123546866512853</v>
      </c>
      <c r="Q16" s="23" t="n">
        <v>0.102495697695239</v>
      </c>
      <c r="R16" s="23"/>
      <c r="S16" s="23" t="n">
        <v>0.0818964569130568</v>
      </c>
      <c r="T16" s="23" t="n">
        <v>0.127492839646613</v>
      </c>
      <c r="U16" s="23" t="n">
        <v>0.197772006590161</v>
      </c>
      <c r="V16" s="23" t="n">
        <v>0.0570934207604245</v>
      </c>
      <c r="W16" s="23" t="n">
        <v>0.0228353125639663</v>
      </c>
      <c r="X16" s="23" t="n">
        <v>0.0965774947443127</v>
      </c>
      <c r="Y16" s="23" t="n">
        <v>0.0870442091898564</v>
      </c>
      <c r="Z16" s="23" t="n">
        <v>0.131968755545843</v>
      </c>
      <c r="AA16" s="23" t="n">
        <v>0.105900856322602</v>
      </c>
      <c r="AB16" s="23" t="n">
        <v>0.127652722831666</v>
      </c>
      <c r="AC16" s="23" t="n">
        <v>0.0862414205037611</v>
      </c>
      <c r="AD16" s="23" t="n">
        <v>0.0324442249907298</v>
      </c>
      <c r="AE16" s="23"/>
      <c r="AF16" s="23" t="n">
        <v>0.149093850537021</v>
      </c>
      <c r="AG16" s="23" t="n">
        <v>0.0682851106703073</v>
      </c>
      <c r="AH16" s="23" t="n">
        <v>0.119384352490686</v>
      </c>
      <c r="AI16" s="23"/>
      <c r="AJ16" s="23" t="n">
        <v>0.117642341929257</v>
      </c>
      <c r="AK16" s="23" t="n">
        <v>0.0662818435754476</v>
      </c>
      <c r="AL16" s="23" t="n">
        <v>0.0601192267816023</v>
      </c>
      <c r="AM16" s="23" t="n">
        <v>0.183438211296367</v>
      </c>
      <c r="AN16" s="23" t="n">
        <v>0.118865027016633</v>
      </c>
      <c r="AO16" s="23"/>
      <c r="AP16" s="23" t="n">
        <v>0.0970662247184435</v>
      </c>
      <c r="AQ16" s="23" t="n">
        <v>0.0382988874001357</v>
      </c>
      <c r="AR16" s="23" t="n">
        <v>0.0847892573801649</v>
      </c>
      <c r="AS16" s="23" t="n">
        <v>0.207909387925423</v>
      </c>
      <c r="AT16" s="23" t="n">
        <v>0.0972222275881551</v>
      </c>
      <c r="AU16" s="23"/>
      <c r="AV16" s="23" t="n">
        <v>0.0323089990643332</v>
      </c>
      <c r="AW16" s="23" t="n">
        <v>0.105564948616249</v>
      </c>
      <c r="AX16" s="23" t="n">
        <v>0.0627947986490737</v>
      </c>
      <c r="AY16" s="23" t="n">
        <v>0.179960609426871</v>
      </c>
      <c r="AZ16" s="23" t="n">
        <v>0.0699217358558011</v>
      </c>
      <c r="BA16" s="23" t="n">
        <v>0.0930369629444632</v>
      </c>
      <c r="BB16" s="23"/>
      <c r="BC16" s="23" t="n">
        <v>0.109642450175952</v>
      </c>
      <c r="BD16" s="23" t="n">
        <v>0.12752702621843</v>
      </c>
      <c r="BE16" s="23" t="n">
        <v>0.0717578815968952</v>
      </c>
      <c r="BF16" s="23" t="n">
        <v>0.0386568288702377</v>
      </c>
      <c r="BG16" s="23" t="n">
        <v>0.0628602597904504</v>
      </c>
    </row>
    <row r="17">
      <c r="B17" s="20" t="s">
        <v>141</v>
      </c>
      <c r="C17" s="24" t="n">
        <v>0.528924866982272</v>
      </c>
      <c r="D17" s="24" t="n">
        <v>0.562615075814165</v>
      </c>
      <c r="E17" s="24" t="n">
        <v>0.503916753303146</v>
      </c>
      <c r="F17" s="24"/>
      <c r="G17" s="24" t="n">
        <v>0.634620390673534</v>
      </c>
      <c r="H17" s="24" t="n">
        <v>0.626385835656129</v>
      </c>
      <c r="I17" s="24" t="n">
        <v>0.568982531652807</v>
      </c>
      <c r="J17" s="24" t="n">
        <v>0.36467300156933</v>
      </c>
      <c r="K17" s="24" t="n">
        <v>0.446908941770097</v>
      </c>
      <c r="L17" s="24" t="n">
        <v>0.531476865973953</v>
      </c>
      <c r="M17" s="24"/>
      <c r="N17" s="24" t="n">
        <v>0.60837022370631</v>
      </c>
      <c r="O17" s="24" t="n">
        <v>0.541157301691147</v>
      </c>
      <c r="P17" s="24" t="n">
        <v>0.473885573697454</v>
      </c>
      <c r="Q17" s="24" t="n">
        <v>0.47148760163136</v>
      </c>
      <c r="R17" s="24"/>
      <c r="S17" s="24" t="n">
        <v>0.597953607297891</v>
      </c>
      <c r="T17" s="24" t="n">
        <v>0.416517422807903</v>
      </c>
      <c r="U17" s="24" t="n">
        <v>0.368564111927234</v>
      </c>
      <c r="V17" s="24" t="n">
        <v>0.674900105921137</v>
      </c>
      <c r="W17" s="24" t="n">
        <v>0.665716226696377</v>
      </c>
      <c r="X17" s="24" t="n">
        <v>0.615075919891734</v>
      </c>
      <c r="Y17" s="24" t="n">
        <v>0.510443342544435</v>
      </c>
      <c r="Z17" s="24" t="n">
        <v>0.410861199820991</v>
      </c>
      <c r="AA17" s="24" t="n">
        <v>0.552235249839347</v>
      </c>
      <c r="AB17" s="24" t="n">
        <v>0.450060744236245</v>
      </c>
      <c r="AC17" s="24" t="n">
        <v>0.473849527383724</v>
      </c>
      <c r="AD17" s="24" t="n">
        <v>0.596898783443787</v>
      </c>
      <c r="AE17" s="24"/>
      <c r="AF17" s="24" t="n">
        <v>0.434862221832712</v>
      </c>
      <c r="AG17" s="24" t="n">
        <v>0.574582014947457</v>
      </c>
      <c r="AH17" s="24" t="n">
        <v>0.505578413373072</v>
      </c>
      <c r="AI17" s="24"/>
      <c r="AJ17" s="24" t="n">
        <v>0.47864830688606</v>
      </c>
      <c r="AK17" s="24" t="n">
        <v>0.66424124556397</v>
      </c>
      <c r="AL17" s="24" t="n">
        <v>0.546778930404875</v>
      </c>
      <c r="AM17" s="24" t="n">
        <v>0.272771074953663</v>
      </c>
      <c r="AN17" s="24" t="n">
        <v>0.434624176273314</v>
      </c>
      <c r="AO17" s="24"/>
      <c r="AP17" s="24" t="n">
        <v>0.492244989315624</v>
      </c>
      <c r="AQ17" s="24" t="n">
        <v>0.669213494610185</v>
      </c>
      <c r="AR17" s="24" t="n">
        <v>0.584457489208403</v>
      </c>
      <c r="AS17" s="24" t="n">
        <v>0.254048669234432</v>
      </c>
      <c r="AT17" s="24" t="n">
        <v>0.585786709041625</v>
      </c>
      <c r="AU17" s="24"/>
      <c r="AV17" s="24" t="n">
        <v>0.699484049796982</v>
      </c>
      <c r="AW17" s="24" t="n">
        <v>0.477394684876719</v>
      </c>
      <c r="AX17" s="24" t="n">
        <v>0.69298887977846</v>
      </c>
      <c r="AY17" s="24" t="n">
        <v>0.318878344313424</v>
      </c>
      <c r="AZ17" s="24" t="n">
        <v>0.667418582990517</v>
      </c>
      <c r="BA17" s="24" t="n">
        <v>0.410911702855759</v>
      </c>
      <c r="BB17" s="24"/>
      <c r="BC17" s="24" t="n">
        <v>0.490916709231747</v>
      </c>
      <c r="BD17" s="24" t="n">
        <v>0.449985109713935</v>
      </c>
      <c r="BE17" s="24" t="n">
        <v>0.61732596830504</v>
      </c>
      <c r="BF17" s="24" t="n">
        <v>0.617940915595348</v>
      </c>
      <c r="BG17" s="24" t="n">
        <v>0.797411492141841</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819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323</v>
      </c>
      <c r="C9" s="19" t="n">
        <v>0.388911704676668</v>
      </c>
      <c r="D9" s="19" t="n">
        <v>0.377444872215328</v>
      </c>
      <c r="E9" s="19" t="n">
        <v>0.401850167206474</v>
      </c>
      <c r="F9" s="19"/>
      <c r="G9" s="19" t="n">
        <v>0.340029143512834</v>
      </c>
      <c r="H9" s="19" t="n">
        <v>0.424028803925398</v>
      </c>
      <c r="I9" s="19" t="n">
        <v>0.414163041768545</v>
      </c>
      <c r="J9" s="19" t="n">
        <v>0.356326620154725</v>
      </c>
      <c r="K9" s="19" t="n">
        <v>0.411400070259609</v>
      </c>
      <c r="L9" s="19" t="n">
        <v>0.376005291711909</v>
      </c>
      <c r="M9" s="19"/>
      <c r="N9" s="19" t="n">
        <v>0.454133893322182</v>
      </c>
      <c r="O9" s="19" t="n">
        <v>0.397538629632792</v>
      </c>
      <c r="P9" s="19" t="n">
        <v>0.294421630639078</v>
      </c>
      <c r="Q9" s="19" t="n">
        <v>0.385003133137969</v>
      </c>
      <c r="R9" s="19"/>
      <c r="S9" s="19" t="n">
        <v>0.455653523022943</v>
      </c>
      <c r="T9" s="19" t="n">
        <v>0.294764180550137</v>
      </c>
      <c r="U9" s="19" t="n">
        <v>0.337848215503351</v>
      </c>
      <c r="V9" s="19" t="n">
        <v>0.487499171852616</v>
      </c>
      <c r="W9" s="19" t="n">
        <v>0.466791308409626</v>
      </c>
      <c r="X9" s="19" t="n">
        <v>0.298262514177215</v>
      </c>
      <c r="Y9" s="19" t="n">
        <v>0.302932767045574</v>
      </c>
      <c r="Z9" s="19" t="n">
        <v>0.449303333755696</v>
      </c>
      <c r="AA9" s="19" t="n">
        <v>0.414505798568171</v>
      </c>
      <c r="AB9" s="19" t="n">
        <v>0.346188962348701</v>
      </c>
      <c r="AC9" s="19" t="n">
        <v>0.426668726483366</v>
      </c>
      <c r="AD9" s="19" t="n">
        <v>0.440788900092559</v>
      </c>
      <c r="AE9" s="19"/>
      <c r="AF9" s="19" t="n">
        <v>0.364015814289618</v>
      </c>
      <c r="AG9" s="19" t="n">
        <v>0.392867206313673</v>
      </c>
      <c r="AH9" s="19" t="n">
        <v>0.412647247354557</v>
      </c>
      <c r="AI9" s="19"/>
      <c r="AJ9" s="19" t="n">
        <v>0.351178834411443</v>
      </c>
      <c r="AK9" s="19" t="n">
        <v>0.460856448763005</v>
      </c>
      <c r="AL9" s="19" t="n">
        <v>0.361561685627272</v>
      </c>
      <c r="AM9" s="19" t="n">
        <v>0.262201703187335</v>
      </c>
      <c r="AN9" s="19" t="n">
        <v>0.367823469705367</v>
      </c>
      <c r="AO9" s="19"/>
      <c r="AP9" s="19" t="n">
        <v>0.365107279072554</v>
      </c>
      <c r="AQ9" s="19" t="n">
        <v>0.43356402505495</v>
      </c>
      <c r="AR9" s="19" t="n">
        <v>0.349765943470243</v>
      </c>
      <c r="AS9" s="19" t="n">
        <v>0.246480674803053</v>
      </c>
      <c r="AT9" s="19" t="n">
        <v>0.493829839409178</v>
      </c>
      <c r="AU9" s="19"/>
      <c r="AV9" s="19" t="n">
        <v>0.485967175391713</v>
      </c>
      <c r="AW9" s="19" t="n">
        <v>0.351585940014933</v>
      </c>
      <c r="AX9" s="19" t="n">
        <v>0.386376526754243</v>
      </c>
      <c r="AY9" s="19" t="n">
        <v>0.26985641336276</v>
      </c>
      <c r="AZ9" s="19" t="n">
        <v>0.473937558479699</v>
      </c>
      <c r="BA9" s="19" t="n">
        <v>0.324381317608875</v>
      </c>
      <c r="BB9" s="19"/>
      <c r="BC9" s="19" t="n">
        <v>0.362574010779575</v>
      </c>
      <c r="BD9" s="19" t="n">
        <v>0.336692214124863</v>
      </c>
      <c r="BE9" s="19" t="n">
        <v>0.442852059201343</v>
      </c>
      <c r="BF9" s="19" t="n">
        <v>0.426094035333784</v>
      </c>
      <c r="BG9" s="19" t="n">
        <v>0.320048097921324</v>
      </c>
    </row>
    <row r="10">
      <c r="B10" s="20" t="s">
        <v>324</v>
      </c>
      <c r="C10" s="19" t="n">
        <v>0.413913605779489</v>
      </c>
      <c r="D10" s="19" t="n">
        <v>0.414887852155179</v>
      </c>
      <c r="E10" s="19" t="n">
        <v>0.414990215126193</v>
      </c>
      <c r="F10" s="19"/>
      <c r="G10" s="19" t="n">
        <v>0.44263222324243</v>
      </c>
      <c r="H10" s="19" t="n">
        <v>0.361639465107767</v>
      </c>
      <c r="I10" s="19" t="n">
        <v>0.366365475856589</v>
      </c>
      <c r="J10" s="19" t="n">
        <v>0.465372844734502</v>
      </c>
      <c r="K10" s="19" t="n">
        <v>0.363098522623481</v>
      </c>
      <c r="L10" s="19" t="n">
        <v>0.479607315551903</v>
      </c>
      <c r="M10" s="19"/>
      <c r="N10" s="19" t="n">
        <v>0.367035128457913</v>
      </c>
      <c r="O10" s="19" t="n">
        <v>0.440236316270976</v>
      </c>
      <c r="P10" s="19" t="n">
        <v>0.438575563255355</v>
      </c>
      <c r="Q10" s="19" t="n">
        <v>0.420737763143784</v>
      </c>
      <c r="R10" s="19"/>
      <c r="S10" s="19" t="n">
        <v>0.353573343770183</v>
      </c>
      <c r="T10" s="19" t="n">
        <v>0.494058934489139</v>
      </c>
      <c r="U10" s="19" t="n">
        <v>0.450823334050488</v>
      </c>
      <c r="V10" s="19" t="n">
        <v>0.357458987118758</v>
      </c>
      <c r="W10" s="19" t="n">
        <v>0.376896853579758</v>
      </c>
      <c r="X10" s="19" t="n">
        <v>0.546923205527625</v>
      </c>
      <c r="Y10" s="19" t="n">
        <v>0.485879558023527</v>
      </c>
      <c r="Z10" s="19" t="n">
        <v>0.338816214845433</v>
      </c>
      <c r="AA10" s="19" t="n">
        <v>0.414704593446803</v>
      </c>
      <c r="AB10" s="19" t="n">
        <v>0.342996438473818</v>
      </c>
      <c r="AC10" s="19" t="n">
        <v>0.376262528816662</v>
      </c>
      <c r="AD10" s="19" t="n">
        <v>0.385898494433485</v>
      </c>
      <c r="AE10" s="19"/>
      <c r="AF10" s="19" t="n">
        <v>0.43354278843469</v>
      </c>
      <c r="AG10" s="19" t="n">
        <v>0.438478669632883</v>
      </c>
      <c r="AH10" s="19" t="n">
        <v>0.339483105127848</v>
      </c>
      <c r="AI10" s="19"/>
      <c r="AJ10" s="19" t="n">
        <v>0.504233098226064</v>
      </c>
      <c r="AK10" s="19" t="n">
        <v>0.335071611730852</v>
      </c>
      <c r="AL10" s="19" t="n">
        <v>0.563840381485265</v>
      </c>
      <c r="AM10" s="19" t="n">
        <v>0.156660066945406</v>
      </c>
      <c r="AN10" s="19" t="n">
        <v>0.385487358992085</v>
      </c>
      <c r="AO10" s="19"/>
      <c r="AP10" s="19" t="n">
        <v>0.467901936806124</v>
      </c>
      <c r="AQ10" s="19" t="n">
        <v>0.396849327339747</v>
      </c>
      <c r="AR10" s="19" t="n">
        <v>0.541016268702282</v>
      </c>
      <c r="AS10" s="19" t="n">
        <v>0.483967028271548</v>
      </c>
      <c r="AT10" s="19" t="n">
        <v>0.404766776737862</v>
      </c>
      <c r="AU10" s="19"/>
      <c r="AV10" s="19" t="n">
        <v>0.356117624946123</v>
      </c>
      <c r="AW10" s="19" t="n">
        <v>0.483567367090613</v>
      </c>
      <c r="AX10" s="19" t="n">
        <v>0.478730245427037</v>
      </c>
      <c r="AY10" s="19" t="n">
        <v>0.457013797069157</v>
      </c>
      <c r="AZ10" s="19" t="n">
        <v>0.422375280860083</v>
      </c>
      <c r="BA10" s="19" t="n">
        <v>0.452875535925893</v>
      </c>
      <c r="BB10" s="19"/>
      <c r="BC10" s="19" t="n">
        <v>0.468806647366237</v>
      </c>
      <c r="BD10" s="19" t="n">
        <v>0.421613907292698</v>
      </c>
      <c r="BE10" s="19" t="n">
        <v>0.339035460224731</v>
      </c>
      <c r="BF10" s="19" t="n">
        <v>0.405970350241841</v>
      </c>
      <c r="BG10" s="19" t="n">
        <v>0.679951902078676</v>
      </c>
    </row>
    <row r="11">
      <c r="B11" s="20" t="s">
        <v>325</v>
      </c>
      <c r="C11" s="19" t="n">
        <v>0.14046909102062</v>
      </c>
      <c r="D11" s="19" t="n">
        <v>0.150675232074598</v>
      </c>
      <c r="E11" s="19" t="n">
        <v>0.131322108994419</v>
      </c>
      <c r="F11" s="19"/>
      <c r="G11" s="19" t="n">
        <v>0.17982198110314</v>
      </c>
      <c r="H11" s="19" t="n">
        <v>0.174241209051741</v>
      </c>
      <c r="I11" s="19" t="n">
        <v>0.140181098214682</v>
      </c>
      <c r="J11" s="19" t="n">
        <v>0.106818320358673</v>
      </c>
      <c r="K11" s="19" t="n">
        <v>0.132421178003117</v>
      </c>
      <c r="L11" s="19" t="n">
        <v>0.117576213938475</v>
      </c>
      <c r="M11" s="19"/>
      <c r="N11" s="19" t="n">
        <v>0.117594017541428</v>
      </c>
      <c r="O11" s="19" t="n">
        <v>0.0978793418978146</v>
      </c>
      <c r="P11" s="19" t="n">
        <v>0.200901759487567</v>
      </c>
      <c r="Q11" s="19" t="n">
        <v>0.158437252852406</v>
      </c>
      <c r="R11" s="19"/>
      <c r="S11" s="19" t="n">
        <v>0.141830266942883</v>
      </c>
      <c r="T11" s="19" t="n">
        <v>0.131000608640817</v>
      </c>
      <c r="U11" s="19" t="n">
        <v>0.169013998552174</v>
      </c>
      <c r="V11" s="19" t="n">
        <v>0.101229967086943</v>
      </c>
      <c r="W11" s="19" t="n">
        <v>0.110328585617865</v>
      </c>
      <c r="X11" s="19" t="n">
        <v>0.0803346231831301</v>
      </c>
      <c r="Y11" s="19" t="n">
        <v>0.177618002755499</v>
      </c>
      <c r="Z11" s="19" t="n">
        <v>0.187399226484863</v>
      </c>
      <c r="AA11" s="19" t="n">
        <v>0.141960622766434</v>
      </c>
      <c r="AB11" s="19" t="n">
        <v>0.22555800384978</v>
      </c>
      <c r="AC11" s="19" t="n">
        <v>0.0965657294647937</v>
      </c>
      <c r="AD11" s="19" t="n">
        <v>0.135082509120779</v>
      </c>
      <c r="AE11" s="19"/>
      <c r="AF11" s="19" t="n">
        <v>0.138390830792019</v>
      </c>
      <c r="AG11" s="19" t="n">
        <v>0.119622826145462</v>
      </c>
      <c r="AH11" s="19" t="n">
        <v>0.187363761145732</v>
      </c>
      <c r="AI11" s="19"/>
      <c r="AJ11" s="19" t="n">
        <v>0.119092844792353</v>
      </c>
      <c r="AK11" s="19" t="n">
        <v>0.135985998219529</v>
      </c>
      <c r="AL11" s="19" t="n">
        <v>0.0551736069252261</v>
      </c>
      <c r="AM11" s="19" t="n">
        <v>0.397700018570892</v>
      </c>
      <c r="AN11" s="19" t="n">
        <v>0.143200539455999</v>
      </c>
      <c r="AO11" s="19"/>
      <c r="AP11" s="19" t="n">
        <v>0.137513020122003</v>
      </c>
      <c r="AQ11" s="19" t="n">
        <v>0.112814444568325</v>
      </c>
      <c r="AR11" s="19" t="n">
        <v>0.0779927692265604</v>
      </c>
      <c r="AS11" s="19" t="n">
        <v>0.210597150778434</v>
      </c>
      <c r="AT11" s="19" t="n">
        <v>0.0756274714593345</v>
      </c>
      <c r="AU11" s="19"/>
      <c r="AV11" s="19" t="n">
        <v>0.103766620910181</v>
      </c>
      <c r="AW11" s="19" t="n">
        <v>0.132881263209939</v>
      </c>
      <c r="AX11" s="19" t="n">
        <v>0.0822378864760737</v>
      </c>
      <c r="AY11" s="19" t="n">
        <v>0.202064628725092</v>
      </c>
      <c r="AZ11" s="19" t="n">
        <v>0.0851492544371261</v>
      </c>
      <c r="BA11" s="19" t="n">
        <v>0.175910484639423</v>
      </c>
      <c r="BB11" s="19"/>
      <c r="BC11" s="19" t="n">
        <v>0.131250485043417</v>
      </c>
      <c r="BD11" s="19" t="n">
        <v>0.162372270926064</v>
      </c>
      <c r="BE11" s="19" t="n">
        <v>0.153860808720274</v>
      </c>
      <c r="BF11" s="19" t="n">
        <v>0.109152019608305</v>
      </c>
      <c r="BG11" s="19" t="n">
        <v>0</v>
      </c>
    </row>
    <row r="12">
      <c r="B12" s="20" t="s">
        <v>326</v>
      </c>
      <c r="C12" s="19" t="n">
        <v>0.0264658479129654</v>
      </c>
      <c r="D12" s="19" t="n">
        <v>0.0363934654991424</v>
      </c>
      <c r="E12" s="19" t="n">
        <v>0.0170321523294602</v>
      </c>
      <c r="F12" s="19"/>
      <c r="G12" s="19" t="n">
        <v>0.0260386186569504</v>
      </c>
      <c r="H12" s="19" t="n">
        <v>0.0400905219150942</v>
      </c>
      <c r="I12" s="19" t="n">
        <v>0.0240131599477147</v>
      </c>
      <c r="J12" s="19" t="n">
        <v>0.0359590613520049</v>
      </c>
      <c r="K12" s="19" t="n">
        <v>0.0299046861521685</v>
      </c>
      <c r="L12" s="19" t="n">
        <v>0.00576895673680123</v>
      </c>
      <c r="M12" s="19"/>
      <c r="N12" s="19" t="n">
        <v>0.0277421841430698</v>
      </c>
      <c r="O12" s="19" t="n">
        <v>0.0460168033510723</v>
      </c>
      <c r="P12" s="19" t="n">
        <v>0.0272671504933173</v>
      </c>
      <c r="Q12" s="19" t="n">
        <v>0.00466848091751846</v>
      </c>
      <c r="R12" s="19"/>
      <c r="S12" s="19" t="n">
        <v>0.0286811558592644</v>
      </c>
      <c r="T12" s="19" t="n">
        <v>0.0347494431935781</v>
      </c>
      <c r="U12" s="19" t="n">
        <v>0.020561462393118</v>
      </c>
      <c r="V12" s="19" t="n">
        <v>0.0177051445493106</v>
      </c>
      <c r="W12" s="19" t="n">
        <v>0.0234363838119641</v>
      </c>
      <c r="X12" s="19" t="n">
        <v>0.0520620924570662</v>
      </c>
      <c r="Y12" s="19" t="n">
        <v>0.0201432451596069</v>
      </c>
      <c r="Z12" s="19" t="n">
        <v>0</v>
      </c>
      <c r="AA12" s="19" t="n">
        <v>0.0288289852185924</v>
      </c>
      <c r="AB12" s="19" t="n">
        <v>0.0204163771956485</v>
      </c>
      <c r="AC12" s="19" t="n">
        <v>0.0414481028644695</v>
      </c>
      <c r="AD12" s="19" t="n">
        <v>0</v>
      </c>
      <c r="AE12" s="19"/>
      <c r="AF12" s="19" t="n">
        <v>0.0259138102115446</v>
      </c>
      <c r="AG12" s="19" t="n">
        <v>0.0201326453978033</v>
      </c>
      <c r="AH12" s="19" t="n">
        <v>0.031317284490455</v>
      </c>
      <c r="AI12" s="19"/>
      <c r="AJ12" s="19" t="n">
        <v>0.0186500814615632</v>
      </c>
      <c r="AK12" s="19" t="n">
        <v>0.0456865148165545</v>
      </c>
      <c r="AL12" s="19" t="n">
        <v>0.0194243259622367</v>
      </c>
      <c r="AM12" s="19" t="n">
        <v>0</v>
      </c>
      <c r="AN12" s="19" t="n">
        <v>0.0332767621250178</v>
      </c>
      <c r="AO12" s="19"/>
      <c r="AP12" s="19" t="n">
        <v>0.00670462297126877</v>
      </c>
      <c r="AQ12" s="19" t="n">
        <v>0.0375839826655928</v>
      </c>
      <c r="AR12" s="19" t="n">
        <v>0</v>
      </c>
      <c r="AS12" s="19" t="n">
        <v>0.024686151534473</v>
      </c>
      <c r="AT12" s="19" t="n">
        <v>0</v>
      </c>
      <c r="AU12" s="19"/>
      <c r="AV12" s="19" t="n">
        <v>0.0378084426432794</v>
      </c>
      <c r="AW12" s="19" t="n">
        <v>0.00611323821053918</v>
      </c>
      <c r="AX12" s="19" t="n">
        <v>0.0159689248567052</v>
      </c>
      <c r="AY12" s="19" t="n">
        <v>0.0411049145839237</v>
      </c>
      <c r="AZ12" s="19" t="n">
        <v>0</v>
      </c>
      <c r="BA12" s="19" t="n">
        <v>0</v>
      </c>
      <c r="BB12" s="19"/>
      <c r="BC12" s="19" t="n">
        <v>0.0152115208097405</v>
      </c>
      <c r="BD12" s="19" t="n">
        <v>0.0416109310796548</v>
      </c>
      <c r="BE12" s="19" t="n">
        <v>0.0225916987030374</v>
      </c>
      <c r="BF12" s="19" t="n">
        <v>0.0411414513687954</v>
      </c>
      <c r="BG12" s="19" t="n">
        <v>0</v>
      </c>
    </row>
    <row r="13">
      <c r="B13" s="20" t="s">
        <v>327</v>
      </c>
      <c r="C13" s="19" t="n">
        <v>0.00800133820900669</v>
      </c>
      <c r="D13" s="19" t="n">
        <v>0.00785714955476409</v>
      </c>
      <c r="E13" s="19" t="n">
        <v>0.0033109420685727</v>
      </c>
      <c r="F13" s="19"/>
      <c r="G13" s="19" t="n">
        <v>0</v>
      </c>
      <c r="H13" s="19" t="n">
        <v>0</v>
      </c>
      <c r="I13" s="19" t="n">
        <v>0.00995870433609896</v>
      </c>
      <c r="J13" s="19" t="n">
        <v>0.00703241087191919</v>
      </c>
      <c r="K13" s="19" t="n">
        <v>0.0262913061352151</v>
      </c>
      <c r="L13" s="19" t="n">
        <v>0.00632189702293135</v>
      </c>
      <c r="M13" s="19"/>
      <c r="N13" s="19" t="n">
        <v>0.00889978354238551</v>
      </c>
      <c r="O13" s="19" t="n">
        <v>0</v>
      </c>
      <c r="P13" s="19" t="n">
        <v>0.0177355772582739</v>
      </c>
      <c r="Q13" s="19" t="n">
        <v>0.00674421100975337</v>
      </c>
      <c r="R13" s="19"/>
      <c r="S13" s="19" t="n">
        <v>0</v>
      </c>
      <c r="T13" s="19" t="n">
        <v>0.0105209107933631</v>
      </c>
      <c r="U13" s="19" t="n">
        <v>0</v>
      </c>
      <c r="V13" s="19" t="n">
        <v>0.0184596639879602</v>
      </c>
      <c r="W13" s="19" t="n">
        <v>0</v>
      </c>
      <c r="X13" s="19" t="n">
        <v>0</v>
      </c>
      <c r="Y13" s="19" t="n">
        <v>0</v>
      </c>
      <c r="Z13" s="19" t="n">
        <v>0.0244812249140072</v>
      </c>
      <c r="AA13" s="19" t="n">
        <v>0</v>
      </c>
      <c r="AB13" s="19" t="n">
        <v>0.0133690105190378</v>
      </c>
      <c r="AC13" s="19" t="n">
        <v>0.039619398210604</v>
      </c>
      <c r="AD13" s="19" t="n">
        <v>0</v>
      </c>
      <c r="AE13" s="19"/>
      <c r="AF13" s="19" t="n">
        <v>0.0165001973860701</v>
      </c>
      <c r="AG13" s="19" t="n">
        <v>0.00628558102609451</v>
      </c>
      <c r="AH13" s="19" t="n">
        <v>0</v>
      </c>
      <c r="AI13" s="19"/>
      <c r="AJ13" s="19" t="n">
        <v>0.00372839480168651</v>
      </c>
      <c r="AK13" s="19" t="n">
        <v>0</v>
      </c>
      <c r="AL13" s="19" t="n">
        <v>0</v>
      </c>
      <c r="AM13" s="19" t="n">
        <v>0.183438211296367</v>
      </c>
      <c r="AN13" s="19" t="n">
        <v>0.00942664302842421</v>
      </c>
      <c r="AO13" s="19"/>
      <c r="AP13" s="19" t="n">
        <v>0.00667499145317373</v>
      </c>
      <c r="AQ13" s="19" t="n">
        <v>0</v>
      </c>
      <c r="AR13" s="19" t="n">
        <v>0.0125844915085232</v>
      </c>
      <c r="AS13" s="19" t="n">
        <v>0.0233055539028577</v>
      </c>
      <c r="AT13" s="19" t="n">
        <v>0</v>
      </c>
      <c r="AU13" s="19"/>
      <c r="AV13" s="19" t="n">
        <v>0</v>
      </c>
      <c r="AW13" s="19" t="n">
        <v>0.00608622035592884</v>
      </c>
      <c r="AX13" s="19" t="n">
        <v>0</v>
      </c>
      <c r="AY13" s="19" t="n">
        <v>0.0203752733930241</v>
      </c>
      <c r="AZ13" s="19" t="n">
        <v>0</v>
      </c>
      <c r="BA13" s="19" t="n">
        <v>0.0287590709906471</v>
      </c>
      <c r="BB13" s="19"/>
      <c r="BC13" s="19" t="n">
        <v>0</v>
      </c>
      <c r="BD13" s="19" t="n">
        <v>0</v>
      </c>
      <c r="BE13" s="19" t="n">
        <v>0.0221437722759094</v>
      </c>
      <c r="BF13" s="19" t="n">
        <v>0</v>
      </c>
      <c r="BG13" s="19" t="n">
        <v>0</v>
      </c>
    </row>
    <row r="14">
      <c r="B14" s="20" t="s">
        <v>815</v>
      </c>
      <c r="C14" s="19" t="n">
        <v>0.0222384124012511</v>
      </c>
      <c r="D14" s="19" t="n">
        <v>0.0127414285009886</v>
      </c>
      <c r="E14" s="19" t="n">
        <v>0.0314944142748803</v>
      </c>
      <c r="F14" s="19"/>
      <c r="G14" s="19" t="n">
        <v>0.0114780334846454</v>
      </c>
      <c r="H14" s="19" t="n">
        <v>0</v>
      </c>
      <c r="I14" s="19" t="n">
        <v>0.0453185198763698</v>
      </c>
      <c r="J14" s="19" t="n">
        <v>0.0284907425281761</v>
      </c>
      <c r="K14" s="19" t="n">
        <v>0.0368842368264095</v>
      </c>
      <c r="L14" s="19" t="n">
        <v>0.0147203250379808</v>
      </c>
      <c r="M14" s="19"/>
      <c r="N14" s="19" t="n">
        <v>0.0245949929930222</v>
      </c>
      <c r="O14" s="19" t="n">
        <v>0.0183289088473449</v>
      </c>
      <c r="P14" s="19" t="n">
        <v>0.0210983188664089</v>
      </c>
      <c r="Q14" s="19" t="n">
        <v>0.0244091589385688</v>
      </c>
      <c r="R14" s="19"/>
      <c r="S14" s="19" t="n">
        <v>0.0202617104047254</v>
      </c>
      <c r="T14" s="19" t="n">
        <v>0.034905922332966</v>
      </c>
      <c r="U14" s="19" t="n">
        <v>0.0217529895008684</v>
      </c>
      <c r="V14" s="19" t="n">
        <v>0.0176470654044126</v>
      </c>
      <c r="W14" s="19" t="n">
        <v>0.0225468685807869</v>
      </c>
      <c r="X14" s="19" t="n">
        <v>0.0224175646549638</v>
      </c>
      <c r="Y14" s="19" t="n">
        <v>0.0134264270157934</v>
      </c>
      <c r="Z14" s="19" t="n">
        <v>0</v>
      </c>
      <c r="AA14" s="19" t="n">
        <v>0</v>
      </c>
      <c r="AB14" s="19" t="n">
        <v>0.0514712076130145</v>
      </c>
      <c r="AC14" s="19" t="n">
        <v>0.0194355141601054</v>
      </c>
      <c r="AD14" s="19" t="n">
        <v>0.0382300963531777</v>
      </c>
      <c r="AE14" s="19"/>
      <c r="AF14" s="19" t="n">
        <v>0.021636558886058</v>
      </c>
      <c r="AG14" s="19" t="n">
        <v>0.0226130714840839</v>
      </c>
      <c r="AH14" s="19" t="n">
        <v>0.029188601881409</v>
      </c>
      <c r="AI14" s="19"/>
      <c r="AJ14" s="19" t="n">
        <v>0.00311674630688964</v>
      </c>
      <c r="AK14" s="19" t="n">
        <v>0.0223994264700598</v>
      </c>
      <c r="AL14" s="19" t="n">
        <v>0</v>
      </c>
      <c r="AM14" s="19" t="n">
        <v>0</v>
      </c>
      <c r="AN14" s="19" t="n">
        <v>0.0607852266931074</v>
      </c>
      <c r="AO14" s="19"/>
      <c r="AP14" s="19" t="n">
        <v>0.0160981495748768</v>
      </c>
      <c r="AQ14" s="19" t="n">
        <v>0.0191882203713852</v>
      </c>
      <c r="AR14" s="19" t="n">
        <v>0.0186405270923912</v>
      </c>
      <c r="AS14" s="19" t="n">
        <v>0.0109634407096339</v>
      </c>
      <c r="AT14" s="19" t="n">
        <v>0.0257759123936253</v>
      </c>
      <c r="AU14" s="19"/>
      <c r="AV14" s="19" t="n">
        <v>0.0163401361087036</v>
      </c>
      <c r="AW14" s="19" t="n">
        <v>0.0197659711180469</v>
      </c>
      <c r="AX14" s="19" t="n">
        <v>0.0366864164859414</v>
      </c>
      <c r="AY14" s="19" t="n">
        <v>0.0095849728660433</v>
      </c>
      <c r="AZ14" s="19" t="n">
        <v>0.0185379062230922</v>
      </c>
      <c r="BA14" s="19" t="n">
        <v>0.0180735908351622</v>
      </c>
      <c r="BB14" s="19"/>
      <c r="BC14" s="19" t="n">
        <v>0.0221573360010305</v>
      </c>
      <c r="BD14" s="19" t="n">
        <v>0.0377106765767191</v>
      </c>
      <c r="BE14" s="19" t="n">
        <v>0.0195162008747056</v>
      </c>
      <c r="BF14" s="19" t="n">
        <v>0.0176421434472742</v>
      </c>
      <c r="BG14" s="19" t="n">
        <v>0</v>
      </c>
    </row>
    <row r="15">
      <c r="B15" s="20" t="s">
        <v>328</v>
      </c>
      <c r="C15" s="23" t="n">
        <v>0.802825310456157</v>
      </c>
      <c r="D15" s="23" t="n">
        <v>0.792332724370507</v>
      </c>
      <c r="E15" s="23" t="n">
        <v>0.816840382332668</v>
      </c>
      <c r="F15" s="23"/>
      <c r="G15" s="23" t="n">
        <v>0.782661366755264</v>
      </c>
      <c r="H15" s="23" t="n">
        <v>0.785668269033165</v>
      </c>
      <c r="I15" s="23" t="n">
        <v>0.780528517625134</v>
      </c>
      <c r="J15" s="23" t="n">
        <v>0.821699464889227</v>
      </c>
      <c r="K15" s="23" t="n">
        <v>0.77449859288309</v>
      </c>
      <c r="L15" s="23" t="n">
        <v>0.855612607263811</v>
      </c>
      <c r="M15" s="23"/>
      <c r="N15" s="23" t="n">
        <v>0.821169021780095</v>
      </c>
      <c r="O15" s="23" t="n">
        <v>0.837774945903768</v>
      </c>
      <c r="P15" s="23" t="n">
        <v>0.732997193894433</v>
      </c>
      <c r="Q15" s="23" t="n">
        <v>0.805740896281754</v>
      </c>
      <c r="R15" s="23"/>
      <c r="S15" s="23" t="n">
        <v>0.809226866793127</v>
      </c>
      <c r="T15" s="23" t="n">
        <v>0.788823115039275</v>
      </c>
      <c r="U15" s="23" t="n">
        <v>0.78867154955384</v>
      </c>
      <c r="V15" s="23" t="n">
        <v>0.844958158971374</v>
      </c>
      <c r="W15" s="23" t="n">
        <v>0.843688161989384</v>
      </c>
      <c r="X15" s="23" t="n">
        <v>0.84518571970484</v>
      </c>
      <c r="Y15" s="23" t="n">
        <v>0.788812325069101</v>
      </c>
      <c r="Z15" s="23" t="n">
        <v>0.78811954860113</v>
      </c>
      <c r="AA15" s="23" t="n">
        <v>0.829210392014974</v>
      </c>
      <c r="AB15" s="23" t="n">
        <v>0.689185400822519</v>
      </c>
      <c r="AC15" s="23" t="n">
        <v>0.802931255300027</v>
      </c>
      <c r="AD15" s="23" t="n">
        <v>0.826687394526044</v>
      </c>
      <c r="AE15" s="23"/>
      <c r="AF15" s="23" t="n">
        <v>0.797558602724308</v>
      </c>
      <c r="AG15" s="23" t="n">
        <v>0.831345875946556</v>
      </c>
      <c r="AH15" s="23" t="n">
        <v>0.752130352482404</v>
      </c>
      <c r="AI15" s="23"/>
      <c r="AJ15" s="23" t="n">
        <v>0.855411932637508</v>
      </c>
      <c r="AK15" s="23" t="n">
        <v>0.795928060493857</v>
      </c>
      <c r="AL15" s="23" t="n">
        <v>0.925402067112537</v>
      </c>
      <c r="AM15" s="23" t="n">
        <v>0.418861770132741</v>
      </c>
      <c r="AN15" s="23" t="n">
        <v>0.753310828697452</v>
      </c>
      <c r="AO15" s="23"/>
      <c r="AP15" s="23" t="n">
        <v>0.833009215878677</v>
      </c>
      <c r="AQ15" s="23" t="n">
        <v>0.830413352394697</v>
      </c>
      <c r="AR15" s="23" t="n">
        <v>0.890782212172525</v>
      </c>
      <c r="AS15" s="23" t="n">
        <v>0.730447703074601</v>
      </c>
      <c r="AT15" s="23" t="n">
        <v>0.89859661614704</v>
      </c>
      <c r="AU15" s="23"/>
      <c r="AV15" s="23" t="n">
        <v>0.842084800337836</v>
      </c>
      <c r="AW15" s="23" t="n">
        <v>0.835153307105546</v>
      </c>
      <c r="AX15" s="23" t="n">
        <v>0.86510677218128</v>
      </c>
      <c r="AY15" s="23" t="n">
        <v>0.726870210431917</v>
      </c>
      <c r="AZ15" s="23" t="n">
        <v>0.896312839339782</v>
      </c>
      <c r="BA15" s="23" t="n">
        <v>0.777256853534768</v>
      </c>
      <c r="BB15" s="23"/>
      <c r="BC15" s="23" t="n">
        <v>0.831380658145812</v>
      </c>
      <c r="BD15" s="23" t="n">
        <v>0.758306121417562</v>
      </c>
      <c r="BE15" s="23" t="n">
        <v>0.781887519426074</v>
      </c>
      <c r="BF15" s="23" t="n">
        <v>0.832064385575625</v>
      </c>
      <c r="BG15" s="23" t="n">
        <v>1</v>
      </c>
    </row>
    <row r="16">
      <c r="B16" s="20" t="s">
        <v>329</v>
      </c>
      <c r="C16" s="23" t="n">
        <v>0.0344671861219721</v>
      </c>
      <c r="D16" s="23" t="n">
        <v>0.0442506150539065</v>
      </c>
      <c r="E16" s="23" t="n">
        <v>0.0203430943980329</v>
      </c>
      <c r="F16" s="23"/>
      <c r="G16" s="23" t="n">
        <v>0.0260386186569504</v>
      </c>
      <c r="H16" s="23" t="n">
        <v>0.0400905219150942</v>
      </c>
      <c r="I16" s="23" t="n">
        <v>0.0339718642838137</v>
      </c>
      <c r="J16" s="23" t="n">
        <v>0.042991472223924</v>
      </c>
      <c r="K16" s="23" t="n">
        <v>0.0561959922873836</v>
      </c>
      <c r="L16" s="23" t="n">
        <v>0.0120908537597326</v>
      </c>
      <c r="M16" s="23"/>
      <c r="N16" s="23" t="n">
        <v>0.0366419676854553</v>
      </c>
      <c r="O16" s="23" t="n">
        <v>0.0460168033510723</v>
      </c>
      <c r="P16" s="23" t="n">
        <v>0.0450027277515913</v>
      </c>
      <c r="Q16" s="23" t="n">
        <v>0.0114126919272718</v>
      </c>
      <c r="R16" s="23"/>
      <c r="S16" s="23" t="n">
        <v>0.0286811558592644</v>
      </c>
      <c r="T16" s="23" t="n">
        <v>0.0452703539869412</v>
      </c>
      <c r="U16" s="23" t="n">
        <v>0.020561462393118</v>
      </c>
      <c r="V16" s="23" t="n">
        <v>0.0361648085372708</v>
      </c>
      <c r="W16" s="23" t="n">
        <v>0.0234363838119641</v>
      </c>
      <c r="X16" s="23" t="n">
        <v>0.0520620924570662</v>
      </c>
      <c r="Y16" s="23" t="n">
        <v>0.0201432451596069</v>
      </c>
      <c r="Z16" s="23" t="n">
        <v>0.0244812249140072</v>
      </c>
      <c r="AA16" s="23" t="n">
        <v>0.0288289852185924</v>
      </c>
      <c r="AB16" s="23" t="n">
        <v>0.0337853877146863</v>
      </c>
      <c r="AC16" s="23" t="n">
        <v>0.0810675010750735</v>
      </c>
      <c r="AD16" s="23" t="n">
        <v>0</v>
      </c>
      <c r="AE16" s="23"/>
      <c r="AF16" s="23" t="n">
        <v>0.0424140075976146</v>
      </c>
      <c r="AG16" s="23" t="n">
        <v>0.0264182264238978</v>
      </c>
      <c r="AH16" s="23" t="n">
        <v>0.031317284490455</v>
      </c>
      <c r="AI16" s="23"/>
      <c r="AJ16" s="23" t="n">
        <v>0.0223784762632497</v>
      </c>
      <c r="AK16" s="23" t="n">
        <v>0.0456865148165545</v>
      </c>
      <c r="AL16" s="23" t="n">
        <v>0.0194243259622367</v>
      </c>
      <c r="AM16" s="23" t="n">
        <v>0.183438211296367</v>
      </c>
      <c r="AN16" s="23" t="n">
        <v>0.042703405153442</v>
      </c>
      <c r="AO16" s="23"/>
      <c r="AP16" s="23" t="n">
        <v>0.0133796144244425</v>
      </c>
      <c r="AQ16" s="23" t="n">
        <v>0.0375839826655928</v>
      </c>
      <c r="AR16" s="23" t="n">
        <v>0.0125844915085232</v>
      </c>
      <c r="AS16" s="23" t="n">
        <v>0.0479917054373307</v>
      </c>
      <c r="AT16" s="23" t="n">
        <v>0</v>
      </c>
      <c r="AU16" s="23"/>
      <c r="AV16" s="23" t="n">
        <v>0.0378084426432794</v>
      </c>
      <c r="AW16" s="23" t="n">
        <v>0.012199458566468</v>
      </c>
      <c r="AX16" s="23" t="n">
        <v>0.0159689248567052</v>
      </c>
      <c r="AY16" s="23" t="n">
        <v>0.0614801879769478</v>
      </c>
      <c r="AZ16" s="23" t="n">
        <v>0</v>
      </c>
      <c r="BA16" s="23" t="n">
        <v>0.0287590709906471</v>
      </c>
      <c r="BB16" s="23"/>
      <c r="BC16" s="23" t="n">
        <v>0.0152115208097405</v>
      </c>
      <c r="BD16" s="23" t="n">
        <v>0.0416109310796548</v>
      </c>
      <c r="BE16" s="23" t="n">
        <v>0.0447354709789467</v>
      </c>
      <c r="BF16" s="23" t="n">
        <v>0.0411414513687954</v>
      </c>
      <c r="BG16" s="23" t="n">
        <v>0</v>
      </c>
    </row>
    <row r="17">
      <c r="B17" s="20" t="s">
        <v>141</v>
      </c>
      <c r="C17" s="24" t="n">
        <v>0.768358124334185</v>
      </c>
      <c r="D17" s="24" t="n">
        <v>0.748082109316601</v>
      </c>
      <c r="E17" s="24" t="n">
        <v>0.796497287934635</v>
      </c>
      <c r="F17" s="24"/>
      <c r="G17" s="24" t="n">
        <v>0.756622748098314</v>
      </c>
      <c r="H17" s="24" t="n">
        <v>0.745577747118071</v>
      </c>
      <c r="I17" s="24" t="n">
        <v>0.74655665334132</v>
      </c>
      <c r="J17" s="24" t="n">
        <v>0.778707992665303</v>
      </c>
      <c r="K17" s="24" t="n">
        <v>0.718302600595706</v>
      </c>
      <c r="L17" s="24" t="n">
        <v>0.843521753504079</v>
      </c>
      <c r="M17" s="24"/>
      <c r="N17" s="24" t="n">
        <v>0.78452705409464</v>
      </c>
      <c r="O17" s="24" t="n">
        <v>0.791758142552696</v>
      </c>
      <c r="P17" s="24" t="n">
        <v>0.687994466142841</v>
      </c>
      <c r="Q17" s="24" t="n">
        <v>0.794328204354482</v>
      </c>
      <c r="R17" s="24"/>
      <c r="S17" s="24" t="n">
        <v>0.780545710933862</v>
      </c>
      <c r="T17" s="24" t="n">
        <v>0.743552761052334</v>
      </c>
      <c r="U17" s="24" t="n">
        <v>0.768110087160722</v>
      </c>
      <c r="V17" s="24" t="n">
        <v>0.808793350434103</v>
      </c>
      <c r="W17" s="24" t="n">
        <v>0.82025177817742</v>
      </c>
      <c r="X17" s="24" t="n">
        <v>0.793123627247774</v>
      </c>
      <c r="Y17" s="24" t="n">
        <v>0.768669079909494</v>
      </c>
      <c r="Z17" s="24" t="n">
        <v>0.763638323687123</v>
      </c>
      <c r="AA17" s="24" t="n">
        <v>0.800381406796382</v>
      </c>
      <c r="AB17" s="24" t="n">
        <v>0.655400013107833</v>
      </c>
      <c r="AC17" s="24" t="n">
        <v>0.721863754224954</v>
      </c>
      <c r="AD17" s="24" t="n">
        <v>0.826687394526044</v>
      </c>
      <c r="AE17" s="24"/>
      <c r="AF17" s="24" t="n">
        <v>0.755144595126693</v>
      </c>
      <c r="AG17" s="24" t="n">
        <v>0.804927649522658</v>
      </c>
      <c r="AH17" s="24" t="n">
        <v>0.720813067991949</v>
      </c>
      <c r="AI17" s="24"/>
      <c r="AJ17" s="24" t="n">
        <v>0.833033456374258</v>
      </c>
      <c r="AK17" s="24" t="n">
        <v>0.750241545677302</v>
      </c>
      <c r="AL17" s="24" t="n">
        <v>0.9059777411503</v>
      </c>
      <c r="AM17" s="24" t="n">
        <v>0.235423558836375</v>
      </c>
      <c r="AN17" s="24" t="n">
        <v>0.71060742354401</v>
      </c>
      <c r="AO17" s="24"/>
      <c r="AP17" s="24" t="n">
        <v>0.819629601454235</v>
      </c>
      <c r="AQ17" s="24" t="n">
        <v>0.792829369729104</v>
      </c>
      <c r="AR17" s="24" t="n">
        <v>0.878197720664002</v>
      </c>
      <c r="AS17" s="24" t="n">
        <v>0.68245599763727</v>
      </c>
      <c r="AT17" s="24" t="n">
        <v>0.89859661614704</v>
      </c>
      <c r="AU17" s="24"/>
      <c r="AV17" s="24" t="n">
        <v>0.804276357694556</v>
      </c>
      <c r="AW17" s="24" t="n">
        <v>0.822953848539078</v>
      </c>
      <c r="AX17" s="24" t="n">
        <v>0.849137847324575</v>
      </c>
      <c r="AY17" s="24" t="n">
        <v>0.665390022454969</v>
      </c>
      <c r="AZ17" s="24" t="n">
        <v>0.896312839339782</v>
      </c>
      <c r="BA17" s="24" t="n">
        <v>0.748497782544121</v>
      </c>
      <c r="BB17" s="24"/>
      <c r="BC17" s="24" t="n">
        <v>0.816169137336072</v>
      </c>
      <c r="BD17" s="24" t="n">
        <v>0.716695190337907</v>
      </c>
      <c r="BE17" s="24" t="n">
        <v>0.737152048447127</v>
      </c>
      <c r="BF17" s="24" t="n">
        <v>0.79092293420683</v>
      </c>
      <c r="BG17" s="24" t="n">
        <v>1</v>
      </c>
    </row>
    <row r="18">
      <c r="B18" s="18" t="s">
        <v>724</v>
      </c>
    </row>
    <row r="19">
      <c r="B19" t="s">
        <v>80</v>
      </c>
    </row>
    <row r="20">
      <c r="B20" t="s">
        <v>81</v>
      </c>
    </row>
    <row r="22">
      <c r="B22"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s>
  <sheetData>
    <row r="2" ht="40" customHeight="1">
      <c r="D2" s="16" t="s">
        <v>823</v>
      </c>
    </row>
    <row r="6" ht="50" customHeight="1">
      <c r="B6" s="22" t="s">
        <v>15</v>
      </c>
      <c r="C6" s="22" t="s">
        <v>830</v>
      </c>
      <c r="D6" s="22" t="s">
        <v>831</v>
      </c>
    </row>
    <row r="7">
      <c r="B7" s="20" t="s">
        <v>802</v>
      </c>
      <c r="C7" s="19" t="n">
        <v>0.0180444444241633</v>
      </c>
      <c r="D7" s="19" t="n">
        <v>0.0145204216333919</v>
      </c>
    </row>
    <row r="8">
      <c r="B8" s="20" t="s">
        <v>598</v>
      </c>
      <c r="C8" s="19" t="n">
        <v>0.0266969579860336</v>
      </c>
      <c r="D8" s="19" t="n">
        <v>0.0365006664935319</v>
      </c>
    </row>
    <row r="9">
      <c r="B9" s="20" t="s">
        <v>692</v>
      </c>
      <c r="C9" s="19" t="n">
        <v>0.0551482219734454</v>
      </c>
      <c r="D9" s="19" t="n">
        <v>0.0616414159739371</v>
      </c>
    </row>
    <row r="10">
      <c r="B10" s="20" t="s">
        <v>691</v>
      </c>
      <c r="C10" s="19" t="n">
        <v>0.137293618789843</v>
      </c>
      <c r="D10" s="19" t="n">
        <v>0.147961711212317</v>
      </c>
    </row>
    <row r="11">
      <c r="B11" s="20" t="s">
        <v>690</v>
      </c>
      <c r="C11" s="19" t="n">
        <v>0.268799424473348</v>
      </c>
      <c r="D11" s="19" t="n">
        <v>0.259819413807638</v>
      </c>
    </row>
    <row r="12">
      <c r="B12" s="20" t="s">
        <v>689</v>
      </c>
      <c r="C12" s="19" t="n">
        <v>0.231619479319516</v>
      </c>
      <c r="D12" s="19" t="n">
        <v>0.218290119897914</v>
      </c>
    </row>
    <row r="13">
      <c r="B13" s="20" t="s">
        <v>803</v>
      </c>
      <c r="C13" s="19" t="n">
        <v>0.225122286956623</v>
      </c>
      <c r="D13" s="19" t="n">
        <v>0.216004086728603</v>
      </c>
    </row>
    <row r="14">
      <c r="B14" s="20" t="s">
        <v>100</v>
      </c>
      <c r="C14" s="19" t="n">
        <v>0.0372755660770273</v>
      </c>
      <c r="D14" s="19" t="n">
        <v>0.0452621642526675</v>
      </c>
    </row>
    <row r="15">
      <c r="B15" s="18" t="s">
        <v>724</v>
      </c>
      <c r="C15" s="18"/>
      <c r="D15" s="18"/>
    </row>
    <row r="16">
      <c r="B16" t="s">
        <v>80</v>
      </c>
    </row>
    <row r="17">
      <c r="B17" t="s">
        <v>81</v>
      </c>
    </row>
    <row r="21">
      <c r="B21" s="9" t="str">
        <f>=HYPERLINK("#'Contents'!A1", "Return to Contents")</f>
      </c>
    </row>
  </sheetData>
  <mergeCells count="1">
    <mergeCell ref="D2:E2"/>
  </mergeCells>
  <pageMargins left="0.7" right="0.7" top="0.75" bottom="0.75" header="0.3" footer="0.3"/>
  <pageSetup paperSize="9" orientation="portrait" horizontalDpi="300" verticalDpi="300" r:id="rId2"/>
  <drawing r:id="rId1"/>
</worksheet>
</file>

<file path=xl/worksheets/sheet3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832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802</v>
      </c>
      <c r="C9" s="19" t="n">
        <v>0.0180444444241633</v>
      </c>
      <c r="D9" s="19" t="n">
        <v>0.0165494384269814</v>
      </c>
      <c r="E9" s="19" t="n">
        <v>0.0172156576419354</v>
      </c>
      <c r="F9" s="19"/>
      <c r="G9" s="19" t="n">
        <v>0</v>
      </c>
      <c r="H9" s="19" t="n">
        <v>0.0171214139023391</v>
      </c>
      <c r="I9" s="19" t="n">
        <v>0.0233459149009501</v>
      </c>
      <c r="J9" s="19" t="n">
        <v>0.00762009547477609</v>
      </c>
      <c r="K9" s="19" t="n">
        <v>0.0349598002405286</v>
      </c>
      <c r="L9" s="19" t="n">
        <v>0.022025694333334</v>
      </c>
      <c r="M9" s="19"/>
      <c r="N9" s="19" t="n">
        <v>0.0186556930236586</v>
      </c>
      <c r="O9" s="19" t="n">
        <v>0.00597208561380105</v>
      </c>
      <c r="P9" s="19" t="n">
        <v>0.0267458552474009</v>
      </c>
      <c r="Q9" s="19" t="n">
        <v>0.0220854530609743</v>
      </c>
      <c r="R9" s="19"/>
      <c r="S9" s="19" t="n">
        <v>0.0216316099032881</v>
      </c>
      <c r="T9" s="19" t="n">
        <v>0.0178079795399689</v>
      </c>
      <c r="U9" s="19" t="n">
        <v>0.0171552986031371</v>
      </c>
      <c r="V9" s="19" t="n">
        <v>0.0374226675970926</v>
      </c>
      <c r="W9" s="19" t="n">
        <v>0</v>
      </c>
      <c r="X9" s="19" t="n">
        <v>0</v>
      </c>
      <c r="Y9" s="19" t="n">
        <v>0.0165593832539037</v>
      </c>
      <c r="Z9" s="19" t="n">
        <v>0.0244812249140072</v>
      </c>
      <c r="AA9" s="19" t="n">
        <v>0.0282493701710473</v>
      </c>
      <c r="AB9" s="19" t="n">
        <v>0.0308435484957338</v>
      </c>
      <c r="AC9" s="19" t="n">
        <v>0</v>
      </c>
      <c r="AD9" s="19" t="n">
        <v>0</v>
      </c>
      <c r="AE9" s="19"/>
      <c r="AF9" s="19" t="n">
        <v>0.0260201907738335</v>
      </c>
      <c r="AG9" s="19" t="n">
        <v>0.0236243427649385</v>
      </c>
      <c r="AH9" s="19" t="n">
        <v>0</v>
      </c>
      <c r="AI9" s="19"/>
      <c r="AJ9" s="19" t="n">
        <v>0.0182545857634507</v>
      </c>
      <c r="AK9" s="19" t="n">
        <v>0.011542266696835</v>
      </c>
      <c r="AL9" s="19" t="n">
        <v>0.0191984180258717</v>
      </c>
      <c r="AM9" s="19" t="n">
        <v>0.104311122018126</v>
      </c>
      <c r="AN9" s="19" t="n">
        <v>0.00942664302842421</v>
      </c>
      <c r="AO9" s="19"/>
      <c r="AP9" s="19" t="n">
        <v>0</v>
      </c>
      <c r="AQ9" s="19" t="n">
        <v>0.014127659670421</v>
      </c>
      <c r="AR9" s="19" t="n">
        <v>0.0713676148351905</v>
      </c>
      <c r="AS9" s="19" t="n">
        <v>0.0336872055886525</v>
      </c>
      <c r="AT9" s="19" t="n">
        <v>0.0169989775157522</v>
      </c>
      <c r="AU9" s="19"/>
      <c r="AV9" s="19" t="n">
        <v>0.0160287282340207</v>
      </c>
      <c r="AW9" s="19" t="n">
        <v>0</v>
      </c>
      <c r="AX9" s="19" t="n">
        <v>0.0641949112525577</v>
      </c>
      <c r="AY9" s="19" t="n">
        <v>0.0202383801328792</v>
      </c>
      <c r="AZ9" s="19" t="n">
        <v>0.0122255789150417</v>
      </c>
      <c r="BA9" s="19" t="n">
        <v>0.0293099346202982</v>
      </c>
      <c r="BB9" s="19"/>
      <c r="BC9" s="19" t="n">
        <v>0.0117621415462663</v>
      </c>
      <c r="BD9" s="19" t="n">
        <v>0.0140676353651224</v>
      </c>
      <c r="BE9" s="19" t="n">
        <v>0.0186821076278646</v>
      </c>
      <c r="BF9" s="19" t="n">
        <v>0.0417163079702233</v>
      </c>
      <c r="BG9" s="19" t="n">
        <v>0.0628602597904504</v>
      </c>
    </row>
    <row r="10">
      <c r="B10" s="20" t="s">
        <v>598</v>
      </c>
      <c r="C10" s="19" t="n">
        <v>0.0266969579860336</v>
      </c>
      <c r="D10" s="19" t="n">
        <v>0.0411673919195909</v>
      </c>
      <c r="E10" s="19" t="n">
        <v>0.0128886295201861</v>
      </c>
      <c r="F10" s="19"/>
      <c r="G10" s="19" t="n">
        <v>0.0203042200593462</v>
      </c>
      <c r="H10" s="19" t="n">
        <v>0.0356075875233985</v>
      </c>
      <c r="I10" s="19" t="n">
        <v>0.0329438450199404</v>
      </c>
      <c r="J10" s="19" t="n">
        <v>0.0231889854376573</v>
      </c>
      <c r="K10" s="19" t="n">
        <v>0.0318543292379151</v>
      </c>
      <c r="L10" s="19" t="n">
        <v>0.0162667855024518</v>
      </c>
      <c r="M10" s="19"/>
      <c r="N10" s="19" t="n">
        <v>0.0157109943488435</v>
      </c>
      <c r="O10" s="19" t="n">
        <v>0.0277266169094898</v>
      </c>
      <c r="P10" s="19" t="n">
        <v>0.0282351876401668</v>
      </c>
      <c r="Q10" s="19" t="n">
        <v>0.0370570216711603</v>
      </c>
      <c r="R10" s="19"/>
      <c r="S10" s="19" t="n">
        <v>0.0347027468978996</v>
      </c>
      <c r="T10" s="19" t="n">
        <v>0.0244258048215323</v>
      </c>
      <c r="U10" s="19" t="n">
        <v>0</v>
      </c>
      <c r="V10" s="19" t="n">
        <v>0.0375413420589278</v>
      </c>
      <c r="W10" s="19" t="n">
        <v>0.0507240745956011</v>
      </c>
      <c r="X10" s="19" t="n">
        <v>0.0423691228320121</v>
      </c>
      <c r="Y10" s="19" t="n">
        <v>0.0256147779279997</v>
      </c>
      <c r="Z10" s="19" t="n">
        <v>0</v>
      </c>
      <c r="AA10" s="19" t="n">
        <v>0.0395786330295461</v>
      </c>
      <c r="AB10" s="19" t="n">
        <v>0.0133690105190378</v>
      </c>
      <c r="AC10" s="19" t="n">
        <v>0.0199173971302897</v>
      </c>
      <c r="AD10" s="19" t="n">
        <v>0</v>
      </c>
      <c r="AE10" s="19"/>
      <c r="AF10" s="19" t="n">
        <v>0.0559708805155731</v>
      </c>
      <c r="AG10" s="19" t="n">
        <v>0.0124871443516397</v>
      </c>
      <c r="AH10" s="19" t="n">
        <v>0.0193930955674032</v>
      </c>
      <c r="AI10" s="19"/>
      <c r="AJ10" s="19" t="n">
        <v>0.0426926407455897</v>
      </c>
      <c r="AK10" s="19" t="n">
        <v>0.0160062070515706</v>
      </c>
      <c r="AL10" s="19" t="n">
        <v>0.0251637095754391</v>
      </c>
      <c r="AM10" s="19" t="n">
        <v>0</v>
      </c>
      <c r="AN10" s="19" t="n">
        <v>0.0210509148862945</v>
      </c>
      <c r="AO10" s="19"/>
      <c r="AP10" s="19" t="n">
        <v>0.026576533579557</v>
      </c>
      <c r="AQ10" s="19" t="n">
        <v>0.00955549653832553</v>
      </c>
      <c r="AR10" s="19" t="n">
        <v>0</v>
      </c>
      <c r="AS10" s="19" t="n">
        <v>0.0909291258641904</v>
      </c>
      <c r="AT10" s="19" t="n">
        <v>0.0244540226810815</v>
      </c>
      <c r="AU10" s="19"/>
      <c r="AV10" s="19" t="n">
        <v>0.0150185025125228</v>
      </c>
      <c r="AW10" s="19" t="n">
        <v>0.0343155809285992</v>
      </c>
      <c r="AX10" s="19" t="n">
        <v>0</v>
      </c>
      <c r="AY10" s="19" t="n">
        <v>0.0567746476384151</v>
      </c>
      <c r="AZ10" s="19" t="n">
        <v>0.0175872098072218</v>
      </c>
      <c r="BA10" s="19" t="n">
        <v>0.0149151996437757</v>
      </c>
      <c r="BB10" s="19"/>
      <c r="BC10" s="19" t="n">
        <v>0.0153502468412985</v>
      </c>
      <c r="BD10" s="19" t="n">
        <v>0.053824880965285</v>
      </c>
      <c r="BE10" s="19" t="n">
        <v>0.0146620056665362</v>
      </c>
      <c r="BF10" s="19" t="n">
        <v>0.01428724293725</v>
      </c>
      <c r="BG10" s="19" t="n">
        <v>0</v>
      </c>
    </row>
    <row r="11">
      <c r="B11" s="20" t="s">
        <v>692</v>
      </c>
      <c r="C11" s="19" t="n">
        <v>0.0551482219734454</v>
      </c>
      <c r="D11" s="19" t="n">
        <v>0.0612216195117867</v>
      </c>
      <c r="E11" s="19" t="n">
        <v>0.0495666431688735</v>
      </c>
      <c r="F11" s="19"/>
      <c r="G11" s="19" t="n">
        <v>0.0458463730851033</v>
      </c>
      <c r="H11" s="19" t="n">
        <v>0.0401520957584397</v>
      </c>
      <c r="I11" s="19" t="n">
        <v>0.0966718272348608</v>
      </c>
      <c r="J11" s="19" t="n">
        <v>0.0493721652033282</v>
      </c>
      <c r="K11" s="19" t="n">
        <v>0.0660153696037828</v>
      </c>
      <c r="L11" s="19" t="n">
        <v>0.0370839973242836</v>
      </c>
      <c r="M11" s="19"/>
      <c r="N11" s="19" t="n">
        <v>0.0456449972050841</v>
      </c>
      <c r="O11" s="19" t="n">
        <v>0.0576817518599464</v>
      </c>
      <c r="P11" s="19" t="n">
        <v>0.0705313127815397</v>
      </c>
      <c r="Q11" s="19" t="n">
        <v>0.0505392272313263</v>
      </c>
      <c r="R11" s="19"/>
      <c r="S11" s="19" t="n">
        <v>0.0285598953832967</v>
      </c>
      <c r="T11" s="19" t="n">
        <v>0.0348703060879868</v>
      </c>
      <c r="U11" s="19" t="n">
        <v>0.0620701157126476</v>
      </c>
      <c r="V11" s="19" t="n">
        <v>0.0814252536294683</v>
      </c>
      <c r="W11" s="19" t="n">
        <v>0.0929639757747451</v>
      </c>
      <c r="X11" s="19" t="n">
        <v>0.0214367804215324</v>
      </c>
      <c r="Y11" s="19" t="n">
        <v>0.0366648637203184</v>
      </c>
      <c r="Z11" s="19" t="n">
        <v>0.0755937336121459</v>
      </c>
      <c r="AA11" s="19" t="n">
        <v>0.104014480344995</v>
      </c>
      <c r="AB11" s="19" t="n">
        <v>0.0824248312635242</v>
      </c>
      <c r="AC11" s="19" t="n">
        <v>0.0213543496239416</v>
      </c>
      <c r="AD11" s="19" t="n">
        <v>0.0347849329507139</v>
      </c>
      <c r="AE11" s="19"/>
      <c r="AF11" s="19" t="n">
        <v>0.0794830422602026</v>
      </c>
      <c r="AG11" s="19" t="n">
        <v>0.0249256143756369</v>
      </c>
      <c r="AH11" s="19" t="n">
        <v>0.069566626291127</v>
      </c>
      <c r="AI11" s="19"/>
      <c r="AJ11" s="19" t="n">
        <v>0.066757782364814</v>
      </c>
      <c r="AK11" s="19" t="n">
        <v>0.0468115600599381</v>
      </c>
      <c r="AL11" s="19" t="n">
        <v>0</v>
      </c>
      <c r="AM11" s="19" t="n">
        <v>0</v>
      </c>
      <c r="AN11" s="19" t="n">
        <v>0.0621223794388613</v>
      </c>
      <c r="AO11" s="19"/>
      <c r="AP11" s="19" t="n">
        <v>0.0616631403817443</v>
      </c>
      <c r="AQ11" s="19" t="n">
        <v>0.046493839624724</v>
      </c>
      <c r="AR11" s="19" t="n">
        <v>0</v>
      </c>
      <c r="AS11" s="19" t="n">
        <v>0.0706348845504513</v>
      </c>
      <c r="AT11" s="19" t="n">
        <v>0.032645686137852</v>
      </c>
      <c r="AU11" s="19"/>
      <c r="AV11" s="19" t="n">
        <v>0.0493000925925147</v>
      </c>
      <c r="AW11" s="19" t="n">
        <v>0.0412083892970323</v>
      </c>
      <c r="AX11" s="19" t="n">
        <v>0.0147233731447835</v>
      </c>
      <c r="AY11" s="19" t="n">
        <v>0.105519529273002</v>
      </c>
      <c r="AZ11" s="19" t="n">
        <v>0.0690142156502225</v>
      </c>
      <c r="BA11" s="19" t="n">
        <v>0.0172515169146746</v>
      </c>
      <c r="BB11" s="19"/>
      <c r="BC11" s="19" t="n">
        <v>0.0357549900127665</v>
      </c>
      <c r="BD11" s="19" t="n">
        <v>0.0549308908654888</v>
      </c>
      <c r="BE11" s="19" t="n">
        <v>0.0340819652863521</v>
      </c>
      <c r="BF11" s="19" t="n">
        <v>0.0968155106169425</v>
      </c>
      <c r="BG11" s="19" t="n">
        <v>0</v>
      </c>
    </row>
    <row r="12">
      <c r="B12" s="20" t="s">
        <v>691</v>
      </c>
      <c r="C12" s="19" t="n">
        <v>0.137293618789843</v>
      </c>
      <c r="D12" s="19" t="n">
        <v>0.132401663654235</v>
      </c>
      <c r="E12" s="19" t="n">
        <v>0.140162478809842</v>
      </c>
      <c r="F12" s="19"/>
      <c r="G12" s="19" t="n">
        <v>0.155430654054996</v>
      </c>
      <c r="H12" s="19" t="n">
        <v>0.114696418947095</v>
      </c>
      <c r="I12" s="19" t="n">
        <v>0.141086599849525</v>
      </c>
      <c r="J12" s="19" t="n">
        <v>0.163400487451258</v>
      </c>
      <c r="K12" s="19" t="n">
        <v>0.142427640441632</v>
      </c>
      <c r="L12" s="19" t="n">
        <v>0.118711084311844</v>
      </c>
      <c r="M12" s="19"/>
      <c r="N12" s="19" t="n">
        <v>0.109531533922589</v>
      </c>
      <c r="O12" s="19" t="n">
        <v>0.119059292010135</v>
      </c>
      <c r="P12" s="19" t="n">
        <v>0.156406231922445</v>
      </c>
      <c r="Q12" s="19" t="n">
        <v>0.17149237769003</v>
      </c>
      <c r="R12" s="19"/>
      <c r="S12" s="19" t="n">
        <v>0.0893809679630398</v>
      </c>
      <c r="T12" s="19" t="n">
        <v>0.0841862941783366</v>
      </c>
      <c r="U12" s="19" t="n">
        <v>0.103790321969822</v>
      </c>
      <c r="V12" s="19" t="n">
        <v>0.0923527112987131</v>
      </c>
      <c r="W12" s="19" t="n">
        <v>0.148579803804765</v>
      </c>
      <c r="X12" s="19" t="n">
        <v>0.162957414139622</v>
      </c>
      <c r="Y12" s="19" t="n">
        <v>0.255931671372939</v>
      </c>
      <c r="Z12" s="19" t="n">
        <v>0.217297027120291</v>
      </c>
      <c r="AA12" s="19" t="n">
        <v>0.174303680321663</v>
      </c>
      <c r="AB12" s="19" t="n">
        <v>0.15639391043012</v>
      </c>
      <c r="AC12" s="19" t="n">
        <v>0.117029728550848</v>
      </c>
      <c r="AD12" s="19" t="n">
        <v>0.165742789046676</v>
      </c>
      <c r="AE12" s="19"/>
      <c r="AF12" s="19" t="n">
        <v>0.127303100577614</v>
      </c>
      <c r="AG12" s="19" t="n">
        <v>0.144919308663415</v>
      </c>
      <c r="AH12" s="19" t="n">
        <v>0.120530314060047</v>
      </c>
      <c r="AI12" s="19"/>
      <c r="AJ12" s="19" t="n">
        <v>0.15096119528111</v>
      </c>
      <c r="AK12" s="19" t="n">
        <v>0.0975347574252605</v>
      </c>
      <c r="AL12" s="19" t="n">
        <v>0.0921819009649808</v>
      </c>
      <c r="AM12" s="19" t="n">
        <v>0.274068042681443</v>
      </c>
      <c r="AN12" s="19" t="n">
        <v>0.151043449553416</v>
      </c>
      <c r="AO12" s="19"/>
      <c r="AP12" s="19" t="n">
        <v>0.160654251073384</v>
      </c>
      <c r="AQ12" s="19" t="n">
        <v>0.111076880347407</v>
      </c>
      <c r="AR12" s="19" t="n">
        <v>0.13502250384119</v>
      </c>
      <c r="AS12" s="19" t="n">
        <v>0.192368425856788</v>
      </c>
      <c r="AT12" s="19" t="n">
        <v>0.10853755075855</v>
      </c>
      <c r="AU12" s="19"/>
      <c r="AV12" s="19" t="n">
        <v>0.096316114781552</v>
      </c>
      <c r="AW12" s="19" t="n">
        <v>0.161274738868097</v>
      </c>
      <c r="AX12" s="19" t="n">
        <v>0.072959465856298</v>
      </c>
      <c r="AY12" s="19" t="n">
        <v>0.171854461505502</v>
      </c>
      <c r="AZ12" s="19" t="n">
        <v>0.100975736332799</v>
      </c>
      <c r="BA12" s="19" t="n">
        <v>0.291661412543872</v>
      </c>
      <c r="BB12" s="19"/>
      <c r="BC12" s="19" t="n">
        <v>0.118539149776392</v>
      </c>
      <c r="BD12" s="19" t="n">
        <v>0.152894419326604</v>
      </c>
      <c r="BE12" s="19" t="n">
        <v>0.136495856469072</v>
      </c>
      <c r="BF12" s="19" t="n">
        <v>0.12769917690436</v>
      </c>
      <c r="BG12" s="19" t="n">
        <v>0.0768679882772585</v>
      </c>
    </row>
    <row r="13">
      <c r="B13" s="20" t="s">
        <v>690</v>
      </c>
      <c r="C13" s="19" t="n">
        <v>0.268799424473348</v>
      </c>
      <c r="D13" s="19" t="n">
        <v>0.270754899568392</v>
      </c>
      <c r="E13" s="19" t="n">
        <v>0.268224439084085</v>
      </c>
      <c r="F13" s="19"/>
      <c r="G13" s="19" t="n">
        <v>0.273683385536589</v>
      </c>
      <c r="H13" s="19" t="n">
        <v>0.264981699540155</v>
      </c>
      <c r="I13" s="19" t="n">
        <v>0.265777328716048</v>
      </c>
      <c r="J13" s="19" t="n">
        <v>0.264686659725346</v>
      </c>
      <c r="K13" s="19" t="n">
        <v>0.212288699856252</v>
      </c>
      <c r="L13" s="19" t="n">
        <v>0.316521000003445</v>
      </c>
      <c r="M13" s="19"/>
      <c r="N13" s="19" t="n">
        <v>0.277009979903323</v>
      </c>
      <c r="O13" s="19" t="n">
        <v>0.292910666912769</v>
      </c>
      <c r="P13" s="19" t="n">
        <v>0.304857772248389</v>
      </c>
      <c r="Q13" s="19" t="n">
        <v>0.204497299187023</v>
      </c>
      <c r="R13" s="19"/>
      <c r="S13" s="19" t="n">
        <v>0.273667733049473</v>
      </c>
      <c r="T13" s="19" t="n">
        <v>0.252477442367486</v>
      </c>
      <c r="U13" s="19" t="n">
        <v>0.403528851795104</v>
      </c>
      <c r="V13" s="19" t="n">
        <v>0.264802983127089</v>
      </c>
      <c r="W13" s="19" t="n">
        <v>0.356858506803055</v>
      </c>
      <c r="X13" s="19" t="n">
        <v>0.277692994395245</v>
      </c>
      <c r="Y13" s="19" t="n">
        <v>0.209552430845906</v>
      </c>
      <c r="Z13" s="19" t="n">
        <v>0.292598659919021</v>
      </c>
      <c r="AA13" s="19" t="n">
        <v>0.169646668825702</v>
      </c>
      <c r="AB13" s="19" t="n">
        <v>0.222024971015468</v>
      </c>
      <c r="AC13" s="19" t="n">
        <v>0.314367222441957</v>
      </c>
      <c r="AD13" s="19" t="n">
        <v>0.26123599210618</v>
      </c>
      <c r="AE13" s="19"/>
      <c r="AF13" s="19" t="n">
        <v>0.357790925419204</v>
      </c>
      <c r="AG13" s="19" t="n">
        <v>0.237226614684348</v>
      </c>
      <c r="AH13" s="19" t="n">
        <v>0.220339520107605</v>
      </c>
      <c r="AI13" s="19"/>
      <c r="AJ13" s="19" t="n">
        <v>0.29590978753463</v>
      </c>
      <c r="AK13" s="19" t="n">
        <v>0.250306329544488</v>
      </c>
      <c r="AL13" s="19" t="n">
        <v>0.335462400058347</v>
      </c>
      <c r="AM13" s="19" t="n">
        <v>0.189886892603964</v>
      </c>
      <c r="AN13" s="19" t="n">
        <v>0.224160325961746</v>
      </c>
      <c r="AO13" s="19"/>
      <c r="AP13" s="19" t="n">
        <v>0.338205863213136</v>
      </c>
      <c r="AQ13" s="19" t="n">
        <v>0.235478443874817</v>
      </c>
      <c r="AR13" s="19" t="n">
        <v>0.232011107943128</v>
      </c>
      <c r="AS13" s="19" t="n">
        <v>0.313148941519771</v>
      </c>
      <c r="AT13" s="19" t="n">
        <v>0.292100551176303</v>
      </c>
      <c r="AU13" s="19"/>
      <c r="AV13" s="19" t="n">
        <v>0.231206920400598</v>
      </c>
      <c r="AW13" s="19" t="n">
        <v>0.326816755240354</v>
      </c>
      <c r="AX13" s="19" t="n">
        <v>0.247196196573479</v>
      </c>
      <c r="AY13" s="19" t="n">
        <v>0.305416230452029</v>
      </c>
      <c r="AZ13" s="19" t="n">
        <v>0.321941189112259</v>
      </c>
      <c r="BA13" s="19" t="n">
        <v>0.15335159842458</v>
      </c>
      <c r="BB13" s="19"/>
      <c r="BC13" s="19" t="n">
        <v>0.306576181231765</v>
      </c>
      <c r="BD13" s="19" t="n">
        <v>0.30023202442321</v>
      </c>
      <c r="BE13" s="19" t="n">
        <v>0.254415009039776</v>
      </c>
      <c r="BF13" s="19" t="n">
        <v>0.192524860370446</v>
      </c>
      <c r="BG13" s="19" t="n">
        <v>0.314615648146548</v>
      </c>
    </row>
    <row r="14">
      <c r="B14" s="20" t="s">
        <v>689</v>
      </c>
      <c r="C14" s="19" t="n">
        <v>0.231619479319516</v>
      </c>
      <c r="D14" s="19" t="n">
        <v>0.245849487515451</v>
      </c>
      <c r="E14" s="19" t="n">
        <v>0.219040346073801</v>
      </c>
      <c r="F14" s="19"/>
      <c r="G14" s="19" t="n">
        <v>0.262004772144436</v>
      </c>
      <c r="H14" s="19" t="n">
        <v>0.240200023946178</v>
      </c>
      <c r="I14" s="19" t="n">
        <v>0.175462661309837</v>
      </c>
      <c r="J14" s="19" t="n">
        <v>0.269952836750587</v>
      </c>
      <c r="K14" s="19" t="n">
        <v>0.258029784091969</v>
      </c>
      <c r="L14" s="19" t="n">
        <v>0.200724907537619</v>
      </c>
      <c r="M14" s="19"/>
      <c r="N14" s="19" t="n">
        <v>0.200623933579613</v>
      </c>
      <c r="O14" s="19" t="n">
        <v>0.272029121533269</v>
      </c>
      <c r="P14" s="19" t="n">
        <v>0.190990958364958</v>
      </c>
      <c r="Q14" s="19" t="n">
        <v>0.261314774665139</v>
      </c>
      <c r="R14" s="19"/>
      <c r="S14" s="19" t="n">
        <v>0.250229573168576</v>
      </c>
      <c r="T14" s="19" t="n">
        <v>0.344750283511097</v>
      </c>
      <c r="U14" s="19" t="n">
        <v>0.168914920635005</v>
      </c>
      <c r="V14" s="19" t="n">
        <v>0.20768928270028</v>
      </c>
      <c r="W14" s="19" t="n">
        <v>0.24170292845099</v>
      </c>
      <c r="X14" s="19" t="n">
        <v>0.227675503271946</v>
      </c>
      <c r="Y14" s="19" t="n">
        <v>0.251763188301569</v>
      </c>
      <c r="Z14" s="19" t="n">
        <v>0.161559765512878</v>
      </c>
      <c r="AA14" s="19" t="n">
        <v>0.186286716749235</v>
      </c>
      <c r="AB14" s="19" t="n">
        <v>0.188912079098396</v>
      </c>
      <c r="AC14" s="19" t="n">
        <v>0.17978924045312</v>
      </c>
      <c r="AD14" s="19" t="n">
        <v>0.291522690010069</v>
      </c>
      <c r="AE14" s="19"/>
      <c r="AF14" s="19" t="n">
        <v>0.169315778565399</v>
      </c>
      <c r="AG14" s="19" t="n">
        <v>0.274543230964705</v>
      </c>
      <c r="AH14" s="19" t="n">
        <v>0.242587436387984</v>
      </c>
      <c r="AI14" s="19"/>
      <c r="AJ14" s="19" t="n">
        <v>0.214945317885712</v>
      </c>
      <c r="AK14" s="19" t="n">
        <v>0.284920011934609</v>
      </c>
      <c r="AL14" s="19" t="n">
        <v>0.220626725289129</v>
      </c>
      <c r="AM14" s="19" t="n">
        <v>0.35447082601298</v>
      </c>
      <c r="AN14" s="19" t="n">
        <v>0.246218998481434</v>
      </c>
      <c r="AO14" s="19"/>
      <c r="AP14" s="19" t="n">
        <v>0.175011536690203</v>
      </c>
      <c r="AQ14" s="19" t="n">
        <v>0.287696908457078</v>
      </c>
      <c r="AR14" s="19" t="n">
        <v>0.201000015692202</v>
      </c>
      <c r="AS14" s="19" t="n">
        <v>0.186804303770448</v>
      </c>
      <c r="AT14" s="19" t="n">
        <v>0.272657951909263</v>
      </c>
      <c r="AU14" s="19"/>
      <c r="AV14" s="19" t="n">
        <v>0.280125312981388</v>
      </c>
      <c r="AW14" s="19" t="n">
        <v>0.217980625838227</v>
      </c>
      <c r="AX14" s="19" t="n">
        <v>0.296415712518889</v>
      </c>
      <c r="AY14" s="19" t="n">
        <v>0.166396554232444</v>
      </c>
      <c r="AZ14" s="19" t="n">
        <v>0.20303983448714</v>
      </c>
      <c r="BA14" s="19" t="n">
        <v>0.262330820874155</v>
      </c>
      <c r="BB14" s="19"/>
      <c r="BC14" s="19" t="n">
        <v>0.222406698290878</v>
      </c>
      <c r="BD14" s="19" t="n">
        <v>0.253684216966017</v>
      </c>
      <c r="BE14" s="19" t="n">
        <v>0.243737508282596</v>
      </c>
      <c r="BF14" s="19" t="n">
        <v>0.208661757785308</v>
      </c>
      <c r="BG14" s="19" t="n">
        <v>0.13443565512837</v>
      </c>
    </row>
    <row r="15">
      <c r="B15" s="20" t="s">
        <v>803</v>
      </c>
      <c r="C15" s="19" t="n">
        <v>0.225122286956623</v>
      </c>
      <c r="D15" s="19" t="n">
        <v>0.219016181062078</v>
      </c>
      <c r="E15" s="19" t="n">
        <v>0.232099793930105</v>
      </c>
      <c r="F15" s="19"/>
      <c r="G15" s="19" t="n">
        <v>0.200097750360225</v>
      </c>
      <c r="H15" s="19" t="n">
        <v>0.268962231004726</v>
      </c>
      <c r="I15" s="19" t="n">
        <v>0.238741291120504</v>
      </c>
      <c r="J15" s="19" t="n">
        <v>0.184249450002199</v>
      </c>
      <c r="K15" s="19" t="n">
        <v>0.199661500184129</v>
      </c>
      <c r="L15" s="19" t="n">
        <v>0.240545940135084</v>
      </c>
      <c r="M15" s="19"/>
      <c r="N15" s="19" t="n">
        <v>0.317204412361004</v>
      </c>
      <c r="O15" s="19" t="n">
        <v>0.187245559482473</v>
      </c>
      <c r="P15" s="19" t="n">
        <v>0.161651079724699</v>
      </c>
      <c r="Q15" s="19" t="n">
        <v>0.210573073256506</v>
      </c>
      <c r="R15" s="19"/>
      <c r="S15" s="19" t="n">
        <v>0.272703056815424</v>
      </c>
      <c r="T15" s="19" t="n">
        <v>0.220716975799931</v>
      </c>
      <c r="U15" s="19" t="n">
        <v>0.205530430261761</v>
      </c>
      <c r="V15" s="19" t="n">
        <v>0.242155690574884</v>
      </c>
      <c r="W15" s="19" t="n">
        <v>0.0871327332164189</v>
      </c>
      <c r="X15" s="19" t="n">
        <v>0.224895476697451</v>
      </c>
      <c r="Y15" s="19" t="n">
        <v>0.19048725756157</v>
      </c>
      <c r="Z15" s="19" t="n">
        <v>0.202477201949083</v>
      </c>
      <c r="AA15" s="19" t="n">
        <v>0.268627996950466</v>
      </c>
      <c r="AB15" s="19" t="n">
        <v>0.239288326825791</v>
      </c>
      <c r="AC15" s="19" t="n">
        <v>0.261488544528916</v>
      </c>
      <c r="AD15" s="19" t="n">
        <v>0.179427110013904</v>
      </c>
      <c r="AE15" s="19"/>
      <c r="AF15" s="19" t="n">
        <v>0.151833297545046</v>
      </c>
      <c r="AG15" s="19" t="n">
        <v>0.251332522494423</v>
      </c>
      <c r="AH15" s="19" t="n">
        <v>0.254401329687988</v>
      </c>
      <c r="AI15" s="19"/>
      <c r="AJ15" s="19" t="n">
        <v>0.187334257857793</v>
      </c>
      <c r="AK15" s="19" t="n">
        <v>0.270245359766399</v>
      </c>
      <c r="AL15" s="19" t="n">
        <v>0.307366846086232</v>
      </c>
      <c r="AM15" s="19" t="n">
        <v>0.0772631166834866</v>
      </c>
      <c r="AN15" s="19" t="n">
        <v>0.197690348619994</v>
      </c>
      <c r="AO15" s="19"/>
      <c r="AP15" s="19" t="n">
        <v>0.210531349016746</v>
      </c>
      <c r="AQ15" s="19" t="n">
        <v>0.258731563092097</v>
      </c>
      <c r="AR15" s="19" t="n">
        <v>0.315566316340343</v>
      </c>
      <c r="AS15" s="19" t="n">
        <v>0.0809946022699691</v>
      </c>
      <c r="AT15" s="19" t="n">
        <v>0.221545891733204</v>
      </c>
      <c r="AU15" s="19"/>
      <c r="AV15" s="19" t="n">
        <v>0.280425890718397</v>
      </c>
      <c r="AW15" s="19" t="n">
        <v>0.188371883763269</v>
      </c>
      <c r="AX15" s="19" t="n">
        <v>0.290548759525087</v>
      </c>
      <c r="AY15" s="19" t="n">
        <v>0.137777171501195</v>
      </c>
      <c r="AZ15" s="19" t="n">
        <v>0.252878494777709</v>
      </c>
      <c r="BA15" s="19" t="n">
        <v>0.161551453925997</v>
      </c>
      <c r="BB15" s="19"/>
      <c r="BC15" s="19" t="n">
        <v>0.226803399657888</v>
      </c>
      <c r="BD15" s="19" t="n">
        <v>0.13970163146597</v>
      </c>
      <c r="BE15" s="19" t="n">
        <v>0.268081863845478</v>
      </c>
      <c r="BF15" s="19" t="n">
        <v>0.28455568873164</v>
      </c>
      <c r="BG15" s="19" t="n">
        <v>0.411220448657373</v>
      </c>
    </row>
    <row r="16">
      <c r="B16" s="20" t="s">
        <v>100</v>
      </c>
      <c r="C16" s="21" t="n">
        <v>0.0372755660770273</v>
      </c>
      <c r="D16" s="21" t="n">
        <v>0.013039318341485</v>
      </c>
      <c r="E16" s="21" t="n">
        <v>0.0608020117711718</v>
      </c>
      <c r="F16" s="21"/>
      <c r="G16" s="21" t="n">
        <v>0.0426328447593039</v>
      </c>
      <c r="H16" s="21" t="n">
        <v>0.0182785293776674</v>
      </c>
      <c r="I16" s="21" t="n">
        <v>0.0259705318483353</v>
      </c>
      <c r="J16" s="21" t="n">
        <v>0.0375293199548476</v>
      </c>
      <c r="K16" s="21" t="n">
        <v>0.0547628763437908</v>
      </c>
      <c r="L16" s="21" t="n">
        <v>0.0481205908519383</v>
      </c>
      <c r="M16" s="21"/>
      <c r="N16" s="21" t="n">
        <v>0.0156184556558853</v>
      </c>
      <c r="O16" s="21" t="n">
        <v>0.0373749056781181</v>
      </c>
      <c r="P16" s="21" t="n">
        <v>0.0605816020704021</v>
      </c>
      <c r="Q16" s="21" t="n">
        <v>0.0424407732378416</v>
      </c>
      <c r="R16" s="21"/>
      <c r="S16" s="21" t="n">
        <v>0.0291244168190021</v>
      </c>
      <c r="T16" s="21" t="n">
        <v>0.0207649136936626</v>
      </c>
      <c r="U16" s="21" t="n">
        <v>0.0390100610225228</v>
      </c>
      <c r="V16" s="21" t="n">
        <v>0.036610069013545</v>
      </c>
      <c r="W16" s="21" t="n">
        <v>0.0220379773544246</v>
      </c>
      <c r="X16" s="21" t="n">
        <v>0.0429727082421918</v>
      </c>
      <c r="Y16" s="21" t="n">
        <v>0.0134264270157934</v>
      </c>
      <c r="Z16" s="21" t="n">
        <v>0.0259923869725744</v>
      </c>
      <c r="AA16" s="21" t="n">
        <v>0.0292924536073442</v>
      </c>
      <c r="AB16" s="21" t="n">
        <v>0.066743322351928</v>
      </c>
      <c r="AC16" s="21" t="n">
        <v>0.0860535172709263</v>
      </c>
      <c r="AD16" s="21" t="n">
        <v>0.0672864858724567</v>
      </c>
      <c r="AE16" s="21"/>
      <c r="AF16" s="21" t="n">
        <v>0.0322827843431276</v>
      </c>
      <c r="AG16" s="21" t="n">
        <v>0.0309412217008946</v>
      </c>
      <c r="AH16" s="21" t="n">
        <v>0.0731816778978451</v>
      </c>
      <c r="AI16" s="21"/>
      <c r="AJ16" s="21" t="n">
        <v>0.0231444325669015</v>
      </c>
      <c r="AK16" s="21" t="n">
        <v>0.0226335075208996</v>
      </c>
      <c r="AL16" s="21" t="n">
        <v>0</v>
      </c>
      <c r="AM16" s="21" t="n">
        <v>0</v>
      </c>
      <c r="AN16" s="21" t="n">
        <v>0.0882869400298301</v>
      </c>
      <c r="AO16" s="21"/>
      <c r="AP16" s="21" t="n">
        <v>0.0273573260452296</v>
      </c>
      <c r="AQ16" s="21" t="n">
        <v>0.0368392083951292</v>
      </c>
      <c r="AR16" s="21" t="n">
        <v>0.0450324413479461</v>
      </c>
      <c r="AS16" s="21" t="n">
        <v>0.0314325105797298</v>
      </c>
      <c r="AT16" s="21" t="n">
        <v>0.0310593680879951</v>
      </c>
      <c r="AU16" s="21"/>
      <c r="AV16" s="21" t="n">
        <v>0.0315784377790063</v>
      </c>
      <c r="AW16" s="21" t="n">
        <v>0.0300320260644205</v>
      </c>
      <c r="AX16" s="21" t="n">
        <v>0.0139615811289054</v>
      </c>
      <c r="AY16" s="21" t="n">
        <v>0.0360230252645339</v>
      </c>
      <c r="AZ16" s="21" t="n">
        <v>0.0223377409176076</v>
      </c>
      <c r="BA16" s="21" t="n">
        <v>0.0696280630526463</v>
      </c>
      <c r="BB16" s="21"/>
      <c r="BC16" s="21" t="n">
        <v>0.0628071926427458</v>
      </c>
      <c r="BD16" s="21" t="n">
        <v>0.0306643006223031</v>
      </c>
      <c r="BE16" s="21" t="n">
        <v>0.0298436837823258</v>
      </c>
      <c r="BF16" s="21" t="n">
        <v>0.0337394546838301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833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802</v>
      </c>
      <c r="C9" s="19" t="n">
        <v>0.0145204216333919</v>
      </c>
      <c r="D9" s="19" t="n">
        <v>0.0143234847598746</v>
      </c>
      <c r="E9" s="19" t="n">
        <v>0.0124241453908008</v>
      </c>
      <c r="F9" s="19"/>
      <c r="G9" s="19" t="n">
        <v>0.00941482507377257</v>
      </c>
      <c r="H9" s="19" t="n">
        <v>0.0151337319915085</v>
      </c>
      <c r="I9" s="19" t="n">
        <v>0.0302507028181458</v>
      </c>
      <c r="J9" s="19" t="n">
        <v>0</v>
      </c>
      <c r="K9" s="19" t="n">
        <v>0.0268673793556383</v>
      </c>
      <c r="L9" s="19" t="n">
        <v>0.00683741210530516</v>
      </c>
      <c r="M9" s="19"/>
      <c r="N9" s="19" t="n">
        <v>0.0173535094981127</v>
      </c>
      <c r="O9" s="19" t="n">
        <v>0.00597208561380105</v>
      </c>
      <c r="P9" s="19" t="n">
        <v>0.0122563658357741</v>
      </c>
      <c r="Q9" s="19" t="n">
        <v>0.0217542601841572</v>
      </c>
      <c r="R9" s="19"/>
      <c r="S9" s="19" t="n">
        <v>0.00955637653923565</v>
      </c>
      <c r="T9" s="19" t="n">
        <v>0.0178079795399689</v>
      </c>
      <c r="U9" s="19" t="n">
        <v>0</v>
      </c>
      <c r="V9" s="19" t="n">
        <v>0.0184596639879602</v>
      </c>
      <c r="W9" s="19" t="n">
        <v>0</v>
      </c>
      <c r="X9" s="19" t="n">
        <v>0</v>
      </c>
      <c r="Y9" s="19" t="n">
        <v>0.0161587443182731</v>
      </c>
      <c r="Z9" s="19" t="n">
        <v>0.0244812249140072</v>
      </c>
      <c r="AA9" s="19" t="n">
        <v>0.0404784443512541</v>
      </c>
      <c r="AB9" s="19" t="n">
        <v>0.0308435484957338</v>
      </c>
      <c r="AC9" s="19" t="n">
        <v>0</v>
      </c>
      <c r="AD9" s="19" t="n">
        <v>0</v>
      </c>
      <c r="AE9" s="19"/>
      <c r="AF9" s="19" t="n">
        <v>0.0130859251706641</v>
      </c>
      <c r="AG9" s="19" t="n">
        <v>0.0226024818364957</v>
      </c>
      <c r="AH9" s="19" t="n">
        <v>0.00764250339980696</v>
      </c>
      <c r="AI9" s="19"/>
      <c r="AJ9" s="19" t="n">
        <v>0.00481303712610655</v>
      </c>
      <c r="AK9" s="19" t="n">
        <v>0.0189221765102135</v>
      </c>
      <c r="AL9" s="19" t="n">
        <v>0.0191984180258717</v>
      </c>
      <c r="AM9" s="19" t="n">
        <v>0.104311122018126</v>
      </c>
      <c r="AN9" s="19" t="n">
        <v>0.00942664302842421</v>
      </c>
      <c r="AO9" s="19"/>
      <c r="AP9" s="19" t="n">
        <v>0</v>
      </c>
      <c r="AQ9" s="19" t="n">
        <v>0.0165491451448503</v>
      </c>
      <c r="AR9" s="19" t="n">
        <v>0.0406427429046227</v>
      </c>
      <c r="AS9" s="19" t="n">
        <v>0.0132525740394044</v>
      </c>
      <c r="AT9" s="19" t="n">
        <v>0.0169989775157522</v>
      </c>
      <c r="AU9" s="19"/>
      <c r="AV9" s="19" t="n">
        <v>0.0229532415629633</v>
      </c>
      <c r="AW9" s="19" t="n">
        <v>0</v>
      </c>
      <c r="AX9" s="19" t="n">
        <v>0.0306413959711705</v>
      </c>
      <c r="AY9" s="19" t="n">
        <v>0.0115862862706322</v>
      </c>
      <c r="AZ9" s="19" t="n">
        <v>0.0122255789150417</v>
      </c>
      <c r="BA9" s="19" t="n">
        <v>0.0138438713468714</v>
      </c>
      <c r="BB9" s="19"/>
      <c r="BC9" s="19" t="n">
        <v>0</v>
      </c>
      <c r="BD9" s="19" t="n">
        <v>0.0169724385970331</v>
      </c>
      <c r="BE9" s="19" t="n">
        <v>0.0230907496881782</v>
      </c>
      <c r="BF9" s="19" t="n">
        <v>0.0123582784528635</v>
      </c>
      <c r="BG9" s="19" t="n">
        <v>0.0628602597904504</v>
      </c>
    </row>
    <row r="10">
      <c r="B10" s="20" t="s">
        <v>598</v>
      </c>
      <c r="C10" s="19" t="n">
        <v>0.0365006664935319</v>
      </c>
      <c r="D10" s="19" t="n">
        <v>0.0320726360000117</v>
      </c>
      <c r="E10" s="19" t="n">
        <v>0.0409435535899408</v>
      </c>
      <c r="F10" s="19"/>
      <c r="G10" s="19" t="n">
        <v>0.050945034442212</v>
      </c>
      <c r="H10" s="19" t="n">
        <v>0.0516991952522635</v>
      </c>
      <c r="I10" s="19" t="n">
        <v>0.0514153875001819</v>
      </c>
      <c r="J10" s="19" t="n">
        <v>0.0154741140625292</v>
      </c>
      <c r="K10" s="19" t="n">
        <v>0.0278707383623278</v>
      </c>
      <c r="L10" s="19" t="n">
        <v>0.0241437335242639</v>
      </c>
      <c r="M10" s="19"/>
      <c r="N10" s="19" t="n">
        <v>0.0160621445786867</v>
      </c>
      <c r="O10" s="19" t="n">
        <v>0.0341424389555374</v>
      </c>
      <c r="P10" s="19" t="n">
        <v>0.0427499940943065</v>
      </c>
      <c r="Q10" s="19" t="n">
        <v>0.0571949601734784</v>
      </c>
      <c r="R10" s="19"/>
      <c r="S10" s="19" t="n">
        <v>0.0310038095686221</v>
      </c>
      <c r="T10" s="19" t="n">
        <v>0.0367682725966263</v>
      </c>
      <c r="U10" s="19" t="n">
        <v>0</v>
      </c>
      <c r="V10" s="19" t="n">
        <v>0.079431280649057</v>
      </c>
      <c r="W10" s="19" t="n">
        <v>0.0319474479442836</v>
      </c>
      <c r="X10" s="19" t="n">
        <v>0.0430004465730765</v>
      </c>
      <c r="Y10" s="19" t="n">
        <v>0</v>
      </c>
      <c r="Z10" s="19" t="n">
        <v>0.0289385702480504</v>
      </c>
      <c r="AA10" s="19" t="n">
        <v>0.0744797699109757</v>
      </c>
      <c r="AB10" s="19" t="n">
        <v>0.0303694606872632</v>
      </c>
      <c r="AC10" s="19" t="n">
        <v>0.0430700959425178</v>
      </c>
      <c r="AD10" s="19" t="n">
        <v>0</v>
      </c>
      <c r="AE10" s="19"/>
      <c r="AF10" s="19" t="n">
        <v>0.0419912038600056</v>
      </c>
      <c r="AG10" s="19" t="n">
        <v>0.02279437778762</v>
      </c>
      <c r="AH10" s="19" t="n">
        <v>0.0305341973149466</v>
      </c>
      <c r="AI10" s="19"/>
      <c r="AJ10" s="19" t="n">
        <v>0.0301732956977926</v>
      </c>
      <c r="AK10" s="19" t="n">
        <v>0.0487031978439673</v>
      </c>
      <c r="AL10" s="19" t="n">
        <v>0</v>
      </c>
      <c r="AM10" s="19" t="n">
        <v>0</v>
      </c>
      <c r="AN10" s="19" t="n">
        <v>0.0426426442694962</v>
      </c>
      <c r="AO10" s="19"/>
      <c r="AP10" s="19" t="n">
        <v>0.0152660159554424</v>
      </c>
      <c r="AQ10" s="19" t="n">
        <v>0.0262031112069505</v>
      </c>
      <c r="AR10" s="19" t="n">
        <v>0.0181624196819442</v>
      </c>
      <c r="AS10" s="19" t="n">
        <v>0.0584858491151385</v>
      </c>
      <c r="AT10" s="19" t="n">
        <v>0.032645686137852</v>
      </c>
      <c r="AU10" s="19"/>
      <c r="AV10" s="19" t="n">
        <v>0.0258955358872041</v>
      </c>
      <c r="AW10" s="19" t="n">
        <v>0.030254668503309</v>
      </c>
      <c r="AX10" s="19" t="n">
        <v>0.019834518032239</v>
      </c>
      <c r="AY10" s="19" t="n">
        <v>0.0315906821536457</v>
      </c>
      <c r="AZ10" s="19" t="n">
        <v>0.0683019961800463</v>
      </c>
      <c r="BA10" s="19" t="n">
        <v>0.0803940993556185</v>
      </c>
      <c r="BB10" s="19"/>
      <c r="BC10" s="19" t="n">
        <v>0.0361405574081603</v>
      </c>
      <c r="BD10" s="19" t="n">
        <v>0.0627884379208417</v>
      </c>
      <c r="BE10" s="19" t="n">
        <v>0.021424056162197</v>
      </c>
      <c r="BF10" s="19" t="n">
        <v>0.0417261326294907</v>
      </c>
      <c r="BG10" s="19" t="n">
        <v>0</v>
      </c>
    </row>
    <row r="11">
      <c r="B11" s="20" t="s">
        <v>692</v>
      </c>
      <c r="C11" s="19" t="n">
        <v>0.0616414159739371</v>
      </c>
      <c r="D11" s="19" t="n">
        <v>0.0702677733455923</v>
      </c>
      <c r="E11" s="19" t="n">
        <v>0.0536323707450126</v>
      </c>
      <c r="F11" s="19"/>
      <c r="G11" s="19" t="n">
        <v>0.118051253974553</v>
      </c>
      <c r="H11" s="19" t="n">
        <v>0.0391150996636659</v>
      </c>
      <c r="I11" s="19" t="n">
        <v>0.0890435097079446</v>
      </c>
      <c r="J11" s="19" t="n">
        <v>0.044906048617554</v>
      </c>
      <c r="K11" s="19" t="n">
        <v>0.040746644360386</v>
      </c>
      <c r="L11" s="19" t="n">
        <v>0.0530533976730734</v>
      </c>
      <c r="M11" s="19"/>
      <c r="N11" s="19" t="n">
        <v>0.0514742311688806</v>
      </c>
      <c r="O11" s="19" t="n">
        <v>0.0788898990343741</v>
      </c>
      <c r="P11" s="19" t="n">
        <v>0.0734710285868302</v>
      </c>
      <c r="Q11" s="19" t="n">
        <v>0.0460305764485272</v>
      </c>
      <c r="R11" s="19"/>
      <c r="S11" s="19" t="n">
        <v>0.0619029562583514</v>
      </c>
      <c r="T11" s="19" t="n">
        <v>0.043930188584195</v>
      </c>
      <c r="U11" s="19" t="n">
        <v>0.0822455872080099</v>
      </c>
      <c r="V11" s="19" t="n">
        <v>0.0385348486526346</v>
      </c>
      <c r="W11" s="19" t="n">
        <v>0.0228353125639663</v>
      </c>
      <c r="X11" s="19" t="n">
        <v>0.161665498720758</v>
      </c>
      <c r="Y11" s="19" t="n">
        <v>0.0193462183460609</v>
      </c>
      <c r="Z11" s="19" t="n">
        <v>0.0744266939199298</v>
      </c>
      <c r="AA11" s="19" t="n">
        <v>0.0984543537333154</v>
      </c>
      <c r="AB11" s="19" t="n">
        <v>0.0279823155064885</v>
      </c>
      <c r="AC11" s="19" t="n">
        <v>0.0388355661089864</v>
      </c>
      <c r="AD11" s="19" t="n">
        <v>0.0693670936861257</v>
      </c>
      <c r="AE11" s="19"/>
      <c r="AF11" s="19" t="n">
        <v>0.0773703903228123</v>
      </c>
      <c r="AG11" s="19" t="n">
        <v>0.050476378902423</v>
      </c>
      <c r="AH11" s="19" t="n">
        <v>0.00815264000696771</v>
      </c>
      <c r="AI11" s="19"/>
      <c r="AJ11" s="19" t="n">
        <v>0.0638248935866451</v>
      </c>
      <c r="AK11" s="19" t="n">
        <v>0.0541567429025435</v>
      </c>
      <c r="AL11" s="19" t="n">
        <v>0.123244292338225</v>
      </c>
      <c r="AM11" s="19" t="n">
        <v>0</v>
      </c>
      <c r="AN11" s="19" t="n">
        <v>0.0300958241332961</v>
      </c>
      <c r="AO11" s="19"/>
      <c r="AP11" s="19" t="n">
        <v>0.0473289759007414</v>
      </c>
      <c r="AQ11" s="19" t="n">
        <v>0.0621889855386574</v>
      </c>
      <c r="AR11" s="19" t="n">
        <v>0.0472730856237307</v>
      </c>
      <c r="AS11" s="19" t="n">
        <v>0.110011364081734</v>
      </c>
      <c r="AT11" s="19" t="n">
        <v>0.0763038292184311</v>
      </c>
      <c r="AU11" s="19"/>
      <c r="AV11" s="19" t="n">
        <v>0.0662598832811753</v>
      </c>
      <c r="AW11" s="19" t="n">
        <v>0.0431569256119186</v>
      </c>
      <c r="AX11" s="19" t="n">
        <v>0.0687475727054504</v>
      </c>
      <c r="AY11" s="19" t="n">
        <v>0.094161662957349</v>
      </c>
      <c r="AZ11" s="19" t="n">
        <v>0.0742846787213495</v>
      </c>
      <c r="BA11" s="19" t="n">
        <v>0.0136694789161307</v>
      </c>
      <c r="BB11" s="19"/>
      <c r="BC11" s="19" t="n">
        <v>0.0346989230696187</v>
      </c>
      <c r="BD11" s="19" t="n">
        <v>0.0845085308504712</v>
      </c>
      <c r="BE11" s="19" t="n">
        <v>0.0335465357668316</v>
      </c>
      <c r="BF11" s="19" t="n">
        <v>0.101831911285673</v>
      </c>
      <c r="BG11" s="19" t="n">
        <v>0</v>
      </c>
    </row>
    <row r="12">
      <c r="B12" s="20" t="s">
        <v>691</v>
      </c>
      <c r="C12" s="19" t="n">
        <v>0.147961711212317</v>
      </c>
      <c r="D12" s="19" t="n">
        <v>0.136683401872698</v>
      </c>
      <c r="E12" s="19" t="n">
        <v>0.157034007246364</v>
      </c>
      <c r="F12" s="19"/>
      <c r="G12" s="19" t="n">
        <v>0.198872815285165</v>
      </c>
      <c r="H12" s="19" t="n">
        <v>0.119003761661549</v>
      </c>
      <c r="I12" s="19" t="n">
        <v>0.158478662874906</v>
      </c>
      <c r="J12" s="19" t="n">
        <v>0.226777239857738</v>
      </c>
      <c r="K12" s="19" t="n">
        <v>0.156074113707994</v>
      </c>
      <c r="L12" s="19" t="n">
        <v>0.0637389383522142</v>
      </c>
      <c r="M12" s="19"/>
      <c r="N12" s="19" t="n">
        <v>0.102888153268334</v>
      </c>
      <c r="O12" s="19" t="n">
        <v>0.169111507741875</v>
      </c>
      <c r="P12" s="19" t="n">
        <v>0.169032959225504</v>
      </c>
      <c r="Q12" s="19" t="n">
        <v>0.160942407737152</v>
      </c>
      <c r="R12" s="19"/>
      <c r="S12" s="19" t="n">
        <v>0.120819650282483</v>
      </c>
      <c r="T12" s="19" t="n">
        <v>0.109260314596432</v>
      </c>
      <c r="U12" s="19" t="n">
        <v>0.186963360159731</v>
      </c>
      <c r="V12" s="19" t="n">
        <v>0.147797595169464</v>
      </c>
      <c r="W12" s="19" t="n">
        <v>0.288678522704707</v>
      </c>
      <c r="X12" s="19" t="n">
        <v>0.161518307145425</v>
      </c>
      <c r="Y12" s="19" t="n">
        <v>0.193301250239078</v>
      </c>
      <c r="Z12" s="19" t="n">
        <v>0.115021255653974</v>
      </c>
      <c r="AA12" s="19" t="n">
        <v>0.120694638154242</v>
      </c>
      <c r="AB12" s="19" t="n">
        <v>0.145462284144854</v>
      </c>
      <c r="AC12" s="19" t="n">
        <v>0.0944134905855404</v>
      </c>
      <c r="AD12" s="19" t="n">
        <v>0.1670890403671</v>
      </c>
      <c r="AE12" s="19"/>
      <c r="AF12" s="19" t="n">
        <v>0.174224484547157</v>
      </c>
      <c r="AG12" s="19" t="n">
        <v>0.100845652572121</v>
      </c>
      <c r="AH12" s="19" t="n">
        <v>0.204411762802199</v>
      </c>
      <c r="AI12" s="19"/>
      <c r="AJ12" s="19" t="n">
        <v>0.15240884593367</v>
      </c>
      <c r="AK12" s="19" t="n">
        <v>0.114059081938862</v>
      </c>
      <c r="AL12" s="19" t="n">
        <v>0.0199399546435516</v>
      </c>
      <c r="AM12" s="19" t="n">
        <v>0.265875476744051</v>
      </c>
      <c r="AN12" s="19" t="n">
        <v>0.187047437116671</v>
      </c>
      <c r="AO12" s="19"/>
      <c r="AP12" s="19" t="n">
        <v>0.139690738481338</v>
      </c>
      <c r="AQ12" s="19" t="n">
        <v>0.121534456142364</v>
      </c>
      <c r="AR12" s="19" t="n">
        <v>0.0737350071276451</v>
      </c>
      <c r="AS12" s="19" t="n">
        <v>0.232829440139987</v>
      </c>
      <c r="AT12" s="19" t="n">
        <v>0.0825958319465202</v>
      </c>
      <c r="AU12" s="19"/>
      <c r="AV12" s="19" t="n">
        <v>0.100187391442381</v>
      </c>
      <c r="AW12" s="19" t="n">
        <v>0.155313078342024</v>
      </c>
      <c r="AX12" s="19" t="n">
        <v>0.017828499617339</v>
      </c>
      <c r="AY12" s="19" t="n">
        <v>0.239171066434452</v>
      </c>
      <c r="AZ12" s="19" t="n">
        <v>0.0835965540336886</v>
      </c>
      <c r="BA12" s="19" t="n">
        <v>0.226251551193536</v>
      </c>
      <c r="BB12" s="19"/>
      <c r="BC12" s="19" t="n">
        <v>0.14721012598976</v>
      </c>
      <c r="BD12" s="19" t="n">
        <v>0.177459714563681</v>
      </c>
      <c r="BE12" s="19" t="n">
        <v>0.128766019089402</v>
      </c>
      <c r="BF12" s="19" t="n">
        <v>0.176018358110114</v>
      </c>
      <c r="BG12" s="19" t="n">
        <v>0</v>
      </c>
    </row>
    <row r="13">
      <c r="B13" s="20" t="s">
        <v>690</v>
      </c>
      <c r="C13" s="19" t="n">
        <v>0.259819413807638</v>
      </c>
      <c r="D13" s="19" t="n">
        <v>0.311479768451269</v>
      </c>
      <c r="E13" s="19" t="n">
        <v>0.211323688485506</v>
      </c>
      <c r="F13" s="19"/>
      <c r="G13" s="19" t="n">
        <v>0.162806400809054</v>
      </c>
      <c r="H13" s="19" t="n">
        <v>0.221974758160802</v>
      </c>
      <c r="I13" s="19" t="n">
        <v>0.290678636395532</v>
      </c>
      <c r="J13" s="19" t="n">
        <v>0.237350753820666</v>
      </c>
      <c r="K13" s="19" t="n">
        <v>0.261429626584147</v>
      </c>
      <c r="L13" s="19" t="n">
        <v>0.347969654688048</v>
      </c>
      <c r="M13" s="19"/>
      <c r="N13" s="19" t="n">
        <v>0.255032250988249</v>
      </c>
      <c r="O13" s="19" t="n">
        <v>0.249215153883626</v>
      </c>
      <c r="P13" s="19" t="n">
        <v>0.276630069961209</v>
      </c>
      <c r="Q13" s="19" t="n">
        <v>0.261747004410573</v>
      </c>
      <c r="R13" s="19"/>
      <c r="S13" s="19" t="n">
        <v>0.233501525574049</v>
      </c>
      <c r="T13" s="19" t="n">
        <v>0.292224607630648</v>
      </c>
      <c r="U13" s="19" t="n">
        <v>0.227157386156049</v>
      </c>
      <c r="V13" s="19" t="n">
        <v>0.270090320853192</v>
      </c>
      <c r="W13" s="19" t="n">
        <v>0.354906602452747</v>
      </c>
      <c r="X13" s="19" t="n">
        <v>0.206557704738794</v>
      </c>
      <c r="Y13" s="19" t="n">
        <v>0.312306907843965</v>
      </c>
      <c r="Z13" s="19" t="n">
        <v>0.392723685147099</v>
      </c>
      <c r="AA13" s="19" t="n">
        <v>0.135396810684298</v>
      </c>
      <c r="AB13" s="19" t="n">
        <v>0.245749321768827</v>
      </c>
      <c r="AC13" s="19" t="n">
        <v>0.278826349903435</v>
      </c>
      <c r="AD13" s="19" t="n">
        <v>0.294957851676876</v>
      </c>
      <c r="AE13" s="19"/>
      <c r="AF13" s="19" t="n">
        <v>0.286960745533339</v>
      </c>
      <c r="AG13" s="19" t="n">
        <v>0.260000861494987</v>
      </c>
      <c r="AH13" s="19" t="n">
        <v>0.261024597852687</v>
      </c>
      <c r="AI13" s="19"/>
      <c r="AJ13" s="19" t="n">
        <v>0.323776821419818</v>
      </c>
      <c r="AK13" s="19" t="n">
        <v>0.197870338379189</v>
      </c>
      <c r="AL13" s="19" t="n">
        <v>0.349752390335205</v>
      </c>
      <c r="AM13" s="19" t="n">
        <v>0.198079458541355</v>
      </c>
      <c r="AN13" s="19" t="n">
        <v>0.235382842428062</v>
      </c>
      <c r="AO13" s="19"/>
      <c r="AP13" s="19" t="n">
        <v>0.363683141349594</v>
      </c>
      <c r="AQ13" s="19" t="n">
        <v>0.229939011313717</v>
      </c>
      <c r="AR13" s="19" t="n">
        <v>0.294558847310743</v>
      </c>
      <c r="AS13" s="19" t="n">
        <v>0.223457590160262</v>
      </c>
      <c r="AT13" s="19" t="n">
        <v>0.316478926318818</v>
      </c>
      <c r="AU13" s="19"/>
      <c r="AV13" s="19" t="n">
        <v>0.211654258169734</v>
      </c>
      <c r="AW13" s="19" t="n">
        <v>0.319635165651538</v>
      </c>
      <c r="AX13" s="19" t="n">
        <v>0.311668053370735</v>
      </c>
      <c r="AY13" s="19" t="n">
        <v>0.259044334030961</v>
      </c>
      <c r="AZ13" s="19" t="n">
        <v>0.295636703756569</v>
      </c>
      <c r="BA13" s="19" t="n">
        <v>0.191237011808249</v>
      </c>
      <c r="BB13" s="19"/>
      <c r="BC13" s="19" t="n">
        <v>0.267139202666083</v>
      </c>
      <c r="BD13" s="19" t="n">
        <v>0.314942457643867</v>
      </c>
      <c r="BE13" s="19" t="n">
        <v>0.225301562181257</v>
      </c>
      <c r="BF13" s="19" t="n">
        <v>0.168808783667178</v>
      </c>
      <c r="BG13" s="19" t="n">
        <v>0.429408034257792</v>
      </c>
    </row>
    <row r="14">
      <c r="B14" s="20" t="s">
        <v>689</v>
      </c>
      <c r="C14" s="19" t="n">
        <v>0.218290119897914</v>
      </c>
      <c r="D14" s="19" t="n">
        <v>0.213943044919928</v>
      </c>
      <c r="E14" s="19" t="n">
        <v>0.22354002228926</v>
      </c>
      <c r="F14" s="19"/>
      <c r="G14" s="19" t="n">
        <v>0.225867738865622</v>
      </c>
      <c r="H14" s="19" t="n">
        <v>0.288807533654031</v>
      </c>
      <c r="I14" s="19" t="n">
        <v>0.188099466138045</v>
      </c>
      <c r="J14" s="19" t="n">
        <v>0.225180822961646</v>
      </c>
      <c r="K14" s="19" t="n">
        <v>0.191136416202682</v>
      </c>
      <c r="L14" s="19" t="n">
        <v>0.187010827613734</v>
      </c>
      <c r="M14" s="19"/>
      <c r="N14" s="19" t="n">
        <v>0.232473913074295</v>
      </c>
      <c r="O14" s="19" t="n">
        <v>0.257464536451373</v>
      </c>
      <c r="P14" s="19" t="n">
        <v>0.181087080352452</v>
      </c>
      <c r="Q14" s="19" t="n">
        <v>0.194095047277276</v>
      </c>
      <c r="R14" s="19"/>
      <c r="S14" s="19" t="n">
        <v>0.230015563961429</v>
      </c>
      <c r="T14" s="19" t="n">
        <v>0.273597957136075</v>
      </c>
      <c r="U14" s="19" t="n">
        <v>0.189663380122857</v>
      </c>
      <c r="V14" s="19" t="n">
        <v>0.21044190619691</v>
      </c>
      <c r="W14" s="19" t="n">
        <v>0.192461403763453</v>
      </c>
      <c r="X14" s="19" t="n">
        <v>0.229488626015948</v>
      </c>
      <c r="Y14" s="19" t="n">
        <v>0.224186702097308</v>
      </c>
      <c r="Z14" s="19" t="n">
        <v>0.164549814903195</v>
      </c>
      <c r="AA14" s="19" t="n">
        <v>0.219952104822926</v>
      </c>
      <c r="AB14" s="19" t="n">
        <v>0.191282655311616</v>
      </c>
      <c r="AC14" s="19" t="n">
        <v>0.216872194370658</v>
      </c>
      <c r="AD14" s="19" t="n">
        <v>0.192732462211229</v>
      </c>
      <c r="AE14" s="19"/>
      <c r="AF14" s="19" t="n">
        <v>0.169369017755046</v>
      </c>
      <c r="AG14" s="19" t="n">
        <v>0.268628012625066</v>
      </c>
      <c r="AH14" s="19" t="n">
        <v>0.21637655334567</v>
      </c>
      <c r="AI14" s="19"/>
      <c r="AJ14" s="19" t="n">
        <v>0.156541552430367</v>
      </c>
      <c r="AK14" s="19" t="n">
        <v>0.295519197156982</v>
      </c>
      <c r="AL14" s="19" t="n">
        <v>0.273842715262756</v>
      </c>
      <c r="AM14" s="19" t="n">
        <v>0.156660066945406</v>
      </c>
      <c r="AN14" s="19" t="n">
        <v>0.276639947570115</v>
      </c>
      <c r="AO14" s="19"/>
      <c r="AP14" s="19" t="n">
        <v>0.177381770655481</v>
      </c>
      <c r="AQ14" s="19" t="n">
        <v>0.243920805195192</v>
      </c>
      <c r="AR14" s="19" t="n">
        <v>0.261636946017261</v>
      </c>
      <c r="AS14" s="19" t="n">
        <v>0.155339735158778</v>
      </c>
      <c r="AT14" s="19" t="n">
        <v>0.222238738101363</v>
      </c>
      <c r="AU14" s="19"/>
      <c r="AV14" s="19" t="n">
        <v>0.280778110478301</v>
      </c>
      <c r="AW14" s="19" t="n">
        <v>0.208185820583547</v>
      </c>
      <c r="AX14" s="19" t="n">
        <v>0.295952317788</v>
      </c>
      <c r="AY14" s="19" t="n">
        <v>0.135291934618088</v>
      </c>
      <c r="AZ14" s="19" t="n">
        <v>0.214370797092867</v>
      </c>
      <c r="BA14" s="19" t="n">
        <v>0.176623177525002</v>
      </c>
      <c r="BB14" s="19"/>
      <c r="BC14" s="19" t="n">
        <v>0.200704999648795</v>
      </c>
      <c r="BD14" s="19" t="n">
        <v>0.171632198569767</v>
      </c>
      <c r="BE14" s="19" t="n">
        <v>0.277055568172226</v>
      </c>
      <c r="BF14" s="19" t="n">
        <v>0.205318707846184</v>
      </c>
      <c r="BG14" s="19" t="n">
        <v>0.0965112572943846</v>
      </c>
    </row>
    <row r="15">
      <c r="B15" s="20" t="s">
        <v>803</v>
      </c>
      <c r="C15" s="19" t="n">
        <v>0.216004086728603</v>
      </c>
      <c r="D15" s="19" t="n">
        <v>0.20289222085741</v>
      </c>
      <c r="E15" s="19" t="n">
        <v>0.229685333028748</v>
      </c>
      <c r="F15" s="19"/>
      <c r="G15" s="19" t="n">
        <v>0.190936600281798</v>
      </c>
      <c r="H15" s="19" t="n">
        <v>0.238482073726734</v>
      </c>
      <c r="I15" s="19" t="n">
        <v>0.16606310271691</v>
      </c>
      <c r="J15" s="19" t="n">
        <v>0.194784000888283</v>
      </c>
      <c r="K15" s="19" t="n">
        <v>0.222805553760433</v>
      </c>
      <c r="L15" s="19" t="n">
        <v>0.26497793760174</v>
      </c>
      <c r="M15" s="19"/>
      <c r="N15" s="19" t="n">
        <v>0.304180408397891</v>
      </c>
      <c r="O15" s="19" t="n">
        <v>0.167635708120965</v>
      </c>
      <c r="P15" s="19" t="n">
        <v>0.174374210767445</v>
      </c>
      <c r="Q15" s="19" t="n">
        <v>0.197983142228208</v>
      </c>
      <c r="R15" s="19"/>
      <c r="S15" s="19" t="n">
        <v>0.284075700996827</v>
      </c>
      <c r="T15" s="19" t="n">
        <v>0.205645766222391</v>
      </c>
      <c r="U15" s="19" t="n">
        <v>0.295095942496202</v>
      </c>
      <c r="V15" s="19" t="n">
        <v>0.20204014254222</v>
      </c>
      <c r="W15" s="19" t="n">
        <v>0.0871327332164189</v>
      </c>
      <c r="X15" s="19" t="n">
        <v>0.133295057430943</v>
      </c>
      <c r="Y15" s="19" t="n">
        <v>0.182992351662524</v>
      </c>
      <c r="Z15" s="19" t="n">
        <v>0.146933575305745</v>
      </c>
      <c r="AA15" s="19" t="n">
        <v>0.239292116476701</v>
      </c>
      <c r="AB15" s="19" t="n">
        <v>0.247792540875746</v>
      </c>
      <c r="AC15" s="19" t="n">
        <v>0.264875525103451</v>
      </c>
      <c r="AD15" s="19" t="n">
        <v>0.208567066186213</v>
      </c>
      <c r="AE15" s="19"/>
      <c r="AF15" s="19" t="n">
        <v>0.193857748252571</v>
      </c>
      <c r="AG15" s="19" t="n">
        <v>0.229095071020193</v>
      </c>
      <c r="AH15" s="19" t="n">
        <v>0.208121774572636</v>
      </c>
      <c r="AI15" s="19"/>
      <c r="AJ15" s="19" t="n">
        <v>0.233928825512253</v>
      </c>
      <c r="AK15" s="19" t="n">
        <v>0.238464930739246</v>
      </c>
      <c r="AL15" s="19" t="n">
        <v>0.214022229394391</v>
      </c>
      <c r="AM15" s="19" t="n">
        <v>0.275073875751061</v>
      </c>
      <c r="AN15" s="19" t="n">
        <v>0.130477721424106</v>
      </c>
      <c r="AO15" s="19"/>
      <c r="AP15" s="19" t="n">
        <v>0.216487863702325</v>
      </c>
      <c r="AQ15" s="19" t="n">
        <v>0.253785511564372</v>
      </c>
      <c r="AR15" s="19" t="n">
        <v>0.218958509986107</v>
      </c>
      <c r="AS15" s="19" t="n">
        <v>0.150849578647243</v>
      </c>
      <c r="AT15" s="19" t="n">
        <v>0.221678642673269</v>
      </c>
      <c r="AU15" s="19"/>
      <c r="AV15" s="19" t="n">
        <v>0.250436952627758</v>
      </c>
      <c r="AW15" s="19" t="n">
        <v>0.208444792786419</v>
      </c>
      <c r="AX15" s="19" t="n">
        <v>0.241366061386161</v>
      </c>
      <c r="AY15" s="19" t="n">
        <v>0.163063710390402</v>
      </c>
      <c r="AZ15" s="19" t="n">
        <v>0.22924595038283</v>
      </c>
      <c r="BA15" s="19" t="n">
        <v>0.214542188791302</v>
      </c>
      <c r="BB15" s="19"/>
      <c r="BC15" s="19" t="n">
        <v>0.218217201691719</v>
      </c>
      <c r="BD15" s="19" t="n">
        <v>0.147978918314687</v>
      </c>
      <c r="BE15" s="19" t="n">
        <v>0.251475320068607</v>
      </c>
      <c r="BF15" s="19" t="n">
        <v>0.246664026266922</v>
      </c>
      <c r="BG15" s="19" t="n">
        <v>0.411220448657373</v>
      </c>
    </row>
    <row r="16">
      <c r="B16" s="20" t="s">
        <v>100</v>
      </c>
      <c r="C16" s="21" t="n">
        <v>0.0452621642526675</v>
      </c>
      <c r="D16" s="21" t="n">
        <v>0.018337669793216</v>
      </c>
      <c r="E16" s="21" t="n">
        <v>0.0714168792243675</v>
      </c>
      <c r="F16" s="21"/>
      <c r="G16" s="21" t="n">
        <v>0.0431053312678229</v>
      </c>
      <c r="H16" s="21" t="n">
        <v>0.0257838458894458</v>
      </c>
      <c r="I16" s="21" t="n">
        <v>0.0259705318483353</v>
      </c>
      <c r="J16" s="21" t="n">
        <v>0.0555270197915831</v>
      </c>
      <c r="K16" s="21" t="n">
        <v>0.0730695276663932</v>
      </c>
      <c r="L16" s="21" t="n">
        <v>0.0522680984416213</v>
      </c>
      <c r="M16" s="21"/>
      <c r="N16" s="21" t="n">
        <v>0.0205353890255517</v>
      </c>
      <c r="O16" s="21" t="n">
        <v>0.0375686701984477</v>
      </c>
      <c r="P16" s="21" t="n">
        <v>0.0703982911764791</v>
      </c>
      <c r="Q16" s="21" t="n">
        <v>0.0602526015406281</v>
      </c>
      <c r="R16" s="21"/>
      <c r="S16" s="21" t="n">
        <v>0.0291244168190021</v>
      </c>
      <c r="T16" s="21" t="n">
        <v>0.0207649136936626</v>
      </c>
      <c r="U16" s="21" t="n">
        <v>0.0188743438571515</v>
      </c>
      <c r="V16" s="21" t="n">
        <v>0.0332042419485626</v>
      </c>
      <c r="W16" s="21" t="n">
        <v>0.0220379773544246</v>
      </c>
      <c r="X16" s="21" t="n">
        <v>0.0644743593750552</v>
      </c>
      <c r="Y16" s="21" t="n">
        <v>0.0517078254927916</v>
      </c>
      <c r="Z16" s="21" t="n">
        <v>0.0529251799079993</v>
      </c>
      <c r="AA16" s="21" t="n">
        <v>0.0712517618662875</v>
      </c>
      <c r="AB16" s="21" t="n">
        <v>0.0805178732094713</v>
      </c>
      <c r="AC16" s="21" t="n">
        <v>0.0631067779854118</v>
      </c>
      <c r="AD16" s="21" t="n">
        <v>0.0672864858724567</v>
      </c>
      <c r="AE16" s="21"/>
      <c r="AF16" s="21" t="n">
        <v>0.0431404845584048</v>
      </c>
      <c r="AG16" s="21" t="n">
        <v>0.0455571637610939</v>
      </c>
      <c r="AH16" s="21" t="n">
        <v>0.0637359707050864</v>
      </c>
      <c r="AI16" s="21"/>
      <c r="AJ16" s="21" t="n">
        <v>0.034532728293348</v>
      </c>
      <c r="AK16" s="21" t="n">
        <v>0.0323043345289961</v>
      </c>
      <c r="AL16" s="21" t="n">
        <v>0</v>
      </c>
      <c r="AM16" s="21" t="n">
        <v>0</v>
      </c>
      <c r="AN16" s="21" t="n">
        <v>0.0882869400298301</v>
      </c>
      <c r="AO16" s="21"/>
      <c r="AP16" s="21" t="n">
        <v>0.0401614939550785</v>
      </c>
      <c r="AQ16" s="21" t="n">
        <v>0.0458789738938964</v>
      </c>
      <c r="AR16" s="21" t="n">
        <v>0.0450324413479461</v>
      </c>
      <c r="AS16" s="21" t="n">
        <v>0.0557738686574533</v>
      </c>
      <c r="AT16" s="21" t="n">
        <v>0.0310593680879951</v>
      </c>
      <c r="AU16" s="21"/>
      <c r="AV16" s="21" t="n">
        <v>0.0418346265504829</v>
      </c>
      <c r="AW16" s="21" t="n">
        <v>0.0350095485212445</v>
      </c>
      <c r="AX16" s="21" t="n">
        <v>0.0139615811289054</v>
      </c>
      <c r="AY16" s="21" t="n">
        <v>0.0660903231444706</v>
      </c>
      <c r="AZ16" s="21" t="n">
        <v>0.0223377409176076</v>
      </c>
      <c r="BA16" s="21" t="n">
        <v>0.0834386210632897</v>
      </c>
      <c r="BB16" s="21"/>
      <c r="BC16" s="21" t="n">
        <v>0.0958889895258639</v>
      </c>
      <c r="BD16" s="21" t="n">
        <v>0.0237173035396514</v>
      </c>
      <c r="BE16" s="21" t="n">
        <v>0.0393401888713012</v>
      </c>
      <c r="BF16" s="21" t="n">
        <v>0.0472738017415752</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s>
  <sheetData>
    <row r="2" ht="40" customHeight="1">
      <c r="D2" s="16" t="s">
        <v>826</v>
      </c>
    </row>
    <row r="6" ht="50" customHeight="1">
      <c r="B6" s="22" t="s">
        <v>15</v>
      </c>
      <c r="C6" s="22" t="s">
        <v>831</v>
      </c>
      <c r="D6" s="22" t="s">
        <v>830</v>
      </c>
    </row>
    <row r="7">
      <c r="B7" s="20" t="s">
        <v>805</v>
      </c>
      <c r="C7" s="19" t="n">
        <v>0.00971727540866144</v>
      </c>
      <c r="D7" s="19" t="n">
        <v>0.0152085367476031</v>
      </c>
    </row>
    <row r="8">
      <c r="B8" s="20" t="s">
        <v>598</v>
      </c>
      <c r="C8" s="19" t="n">
        <v>0.017601031779412</v>
      </c>
      <c r="D8" s="19" t="n">
        <v>0.0183580917524295</v>
      </c>
    </row>
    <row r="9">
      <c r="B9" s="20" t="s">
        <v>692</v>
      </c>
      <c r="C9" s="19" t="n">
        <v>0.0507205725842765</v>
      </c>
      <c r="D9" s="19" t="n">
        <v>0.0479388800361253</v>
      </c>
    </row>
    <row r="10">
      <c r="B10" s="20" t="s">
        <v>691</v>
      </c>
      <c r="C10" s="19" t="n">
        <v>0.130909233649787</v>
      </c>
      <c r="D10" s="19" t="n">
        <v>0.148570547138457</v>
      </c>
    </row>
    <row r="11">
      <c r="B11" s="20" t="s">
        <v>690</v>
      </c>
      <c r="C11" s="19" t="n">
        <v>0.230399369043255</v>
      </c>
      <c r="D11" s="19" t="n">
        <v>0.240723269502984</v>
      </c>
    </row>
    <row r="12">
      <c r="B12" s="20" t="s">
        <v>689</v>
      </c>
      <c r="C12" s="19" t="n">
        <v>0.245716688383281</v>
      </c>
      <c r="D12" s="19" t="n">
        <v>0.218318981168978</v>
      </c>
    </row>
    <row r="13">
      <c r="B13" s="20" t="s">
        <v>806</v>
      </c>
      <c r="C13" s="19" t="n">
        <v>0.267843066005985</v>
      </c>
      <c r="D13" s="19" t="n">
        <v>0.277388183909115</v>
      </c>
    </row>
    <row r="14">
      <c r="B14" s="20" t="s">
        <v>100</v>
      </c>
      <c r="C14" s="19" t="n">
        <v>0.0470927631453421</v>
      </c>
      <c r="D14" s="19" t="n">
        <v>0.0334935097443069</v>
      </c>
    </row>
    <row r="15">
      <c r="B15" s="18" t="s">
        <v>724</v>
      </c>
      <c r="C15" s="18"/>
      <c r="D15" s="18"/>
    </row>
    <row r="16">
      <c r="B16" t="s">
        <v>80</v>
      </c>
    </row>
    <row r="17">
      <c r="B17" t="s">
        <v>81</v>
      </c>
    </row>
    <row r="21">
      <c r="B21" s="9" t="str">
        <f>=HYPERLINK("#'Contents'!A1", "Return to Contents")</f>
      </c>
    </row>
  </sheetData>
  <mergeCells count="1">
    <mergeCell ref="D2:E2"/>
  </mergeCells>
  <pageMargins left="0.7" right="0.7" top="0.75" bottom="0.75" header="0.3" footer="0.3"/>
  <pageSetup paperSize="9" orientation="portrait" horizontalDpi="300" verticalDpi="300" r:id="rId2"/>
  <drawing r:id="rId1"/>
</worksheet>
</file>

<file path=xl/worksheets/sheet3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834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805</v>
      </c>
      <c r="C9" s="19" t="n">
        <v>0.00971727540866144</v>
      </c>
      <c r="D9" s="19" t="n">
        <v>0.0139601630834925</v>
      </c>
      <c r="E9" s="19" t="n">
        <v>0.00567772244639389</v>
      </c>
      <c r="F9" s="19"/>
      <c r="G9" s="19" t="n">
        <v>0.0203042200593462</v>
      </c>
      <c r="H9" s="19" t="n">
        <v>0</v>
      </c>
      <c r="I9" s="19" t="n">
        <v>0.00995870433609896</v>
      </c>
      <c r="J9" s="19" t="n">
        <v>0</v>
      </c>
      <c r="K9" s="19" t="n">
        <v>0.0274947218865637</v>
      </c>
      <c r="L9" s="19" t="n">
        <v>0.00683741210530516</v>
      </c>
      <c r="M9" s="19"/>
      <c r="N9" s="19" t="n">
        <v>0.0140844290168374</v>
      </c>
      <c r="O9" s="19" t="n">
        <v>0</v>
      </c>
      <c r="P9" s="19" t="n">
        <v>0.00659732837707443</v>
      </c>
      <c r="Q9" s="19" t="n">
        <v>0.0170782154779836</v>
      </c>
      <c r="R9" s="19"/>
      <c r="S9" s="19" t="n">
        <v>0.0192220980758861</v>
      </c>
      <c r="T9" s="19" t="n">
        <v>0.0105209107933631</v>
      </c>
      <c r="U9" s="19" t="n">
        <v>0</v>
      </c>
      <c r="V9" s="19" t="n">
        <v>0.0184596639879602</v>
      </c>
      <c r="W9" s="19" t="n">
        <v>0</v>
      </c>
      <c r="X9" s="19" t="n">
        <v>0</v>
      </c>
      <c r="Y9" s="19" t="n">
        <v>0</v>
      </c>
      <c r="Z9" s="19" t="n">
        <v>0</v>
      </c>
      <c r="AA9" s="19" t="n">
        <v>0.0119855686968321</v>
      </c>
      <c r="AB9" s="19" t="n">
        <v>0.0159153936985532</v>
      </c>
      <c r="AC9" s="19" t="n">
        <v>0.0199173971302897</v>
      </c>
      <c r="AD9" s="19" t="n">
        <v>0</v>
      </c>
      <c r="AE9" s="19"/>
      <c r="AF9" s="19" t="n">
        <v>0.0133741986688833</v>
      </c>
      <c r="AG9" s="19" t="n">
        <v>0.0102223046043122</v>
      </c>
      <c r="AH9" s="19" t="n">
        <v>0.00764250339980696</v>
      </c>
      <c r="AI9" s="19"/>
      <c r="AJ9" s="19" t="n">
        <v>0</v>
      </c>
      <c r="AK9" s="19" t="n">
        <v>0.0095613947730442</v>
      </c>
      <c r="AL9" s="19" t="n">
        <v>0.0191984180258717</v>
      </c>
      <c r="AM9" s="19" t="n">
        <v>0.104311122018126</v>
      </c>
      <c r="AN9" s="19" t="n">
        <v>0.00942664302842421</v>
      </c>
      <c r="AO9" s="19"/>
      <c r="AP9" s="19" t="n">
        <v>0</v>
      </c>
      <c r="AQ9" s="19" t="n">
        <v>0.0042255895306953</v>
      </c>
      <c r="AR9" s="19" t="n">
        <v>0.0144526411174722</v>
      </c>
      <c r="AS9" s="19" t="n">
        <v>0.0132525740394044</v>
      </c>
      <c r="AT9" s="19" t="n">
        <v>0.0244540226810815</v>
      </c>
      <c r="AU9" s="19"/>
      <c r="AV9" s="19" t="n">
        <v>0.00897138409865163</v>
      </c>
      <c r="AW9" s="19" t="n">
        <v>0</v>
      </c>
      <c r="AX9" s="19" t="n">
        <v>0.0157832037733915</v>
      </c>
      <c r="AY9" s="19" t="n">
        <v>0.0115862862706322</v>
      </c>
      <c r="AZ9" s="19" t="n">
        <v>0.0175872098072218</v>
      </c>
      <c r="BA9" s="19" t="n">
        <v>0.0149151996437757</v>
      </c>
      <c r="BB9" s="19"/>
      <c r="BC9" s="19" t="n">
        <v>0</v>
      </c>
      <c r="BD9" s="19" t="n">
        <v>0.0116850554092518</v>
      </c>
      <c r="BE9" s="19" t="n">
        <v>0.0186397984136217</v>
      </c>
      <c r="BF9" s="19" t="n">
        <v>0</v>
      </c>
      <c r="BG9" s="19" t="n">
        <v>0</v>
      </c>
    </row>
    <row r="10">
      <c r="B10" s="20" t="s">
        <v>598</v>
      </c>
      <c r="C10" s="19" t="n">
        <v>0.017601031779412</v>
      </c>
      <c r="D10" s="19" t="n">
        <v>0.0233407077689949</v>
      </c>
      <c r="E10" s="19" t="n">
        <v>0.0121581136490422</v>
      </c>
      <c r="F10" s="19"/>
      <c r="G10" s="19" t="n">
        <v>0.069164565887374</v>
      </c>
      <c r="H10" s="19" t="n">
        <v>0.0248953016639198</v>
      </c>
      <c r="I10" s="19" t="n">
        <v>0</v>
      </c>
      <c r="J10" s="19" t="n">
        <v>0.0165539400994025</v>
      </c>
      <c r="K10" s="19" t="n">
        <v>0.00903472942309979</v>
      </c>
      <c r="L10" s="19" t="n">
        <v>0</v>
      </c>
      <c r="M10" s="19"/>
      <c r="N10" s="19" t="n">
        <v>0</v>
      </c>
      <c r="O10" s="19" t="n">
        <v>0.0123460248122336</v>
      </c>
      <c r="P10" s="19" t="n">
        <v>0.0278233497306728</v>
      </c>
      <c r="Q10" s="19" t="n">
        <v>0.0345554320142258</v>
      </c>
      <c r="R10" s="19"/>
      <c r="S10" s="19" t="n">
        <v>0</v>
      </c>
      <c r="T10" s="19" t="n">
        <v>0.012342467775094</v>
      </c>
      <c r="U10" s="19" t="n">
        <v>0.0185994769896735</v>
      </c>
      <c r="V10" s="19" t="n">
        <v>0.0177051445493106</v>
      </c>
      <c r="W10" s="19" t="n">
        <v>0.0225468685807869</v>
      </c>
      <c r="X10" s="19" t="n">
        <v>0.0422909305397368</v>
      </c>
      <c r="Y10" s="19" t="n">
        <v>0.017898737840916</v>
      </c>
      <c r="Z10" s="19" t="n">
        <v>0.0297750910855084</v>
      </c>
      <c r="AA10" s="19" t="n">
        <v>0.0527801758309827</v>
      </c>
      <c r="AB10" s="19" t="n">
        <v>0</v>
      </c>
      <c r="AC10" s="19" t="n">
        <v>0</v>
      </c>
      <c r="AD10" s="19" t="n">
        <v>0</v>
      </c>
      <c r="AE10" s="19"/>
      <c r="AF10" s="19" t="n">
        <v>0.0178962997176287</v>
      </c>
      <c r="AG10" s="19" t="n">
        <v>0</v>
      </c>
      <c r="AH10" s="19" t="n">
        <v>0.0177364430712276</v>
      </c>
      <c r="AI10" s="19"/>
      <c r="AJ10" s="19" t="n">
        <v>0.00518891776165185</v>
      </c>
      <c r="AK10" s="19" t="n">
        <v>0.0161450380541049</v>
      </c>
      <c r="AL10" s="19" t="n">
        <v>0.0233713301162739</v>
      </c>
      <c r="AM10" s="19" t="n">
        <v>0</v>
      </c>
      <c r="AN10" s="19" t="n">
        <v>0.00901170505070615</v>
      </c>
      <c r="AO10" s="19"/>
      <c r="AP10" s="19" t="n">
        <v>0.007438617463322</v>
      </c>
      <c r="AQ10" s="19" t="n">
        <v>0.0138869335851729</v>
      </c>
      <c r="AR10" s="19" t="n">
        <v>0.0175940249948349</v>
      </c>
      <c r="AS10" s="19" t="n">
        <v>0.0224606526641381</v>
      </c>
      <c r="AT10" s="19" t="n">
        <v>0.0256045821720191</v>
      </c>
      <c r="AU10" s="19"/>
      <c r="AV10" s="19" t="n">
        <v>0.00946028005477785</v>
      </c>
      <c r="AW10" s="19" t="n">
        <v>0.00678249033618048</v>
      </c>
      <c r="AX10" s="19" t="n">
        <v>0.0192137948649341</v>
      </c>
      <c r="AY10" s="19" t="n">
        <v>0.019636604241423</v>
      </c>
      <c r="AZ10" s="19" t="n">
        <v>0.0413307634999469</v>
      </c>
      <c r="BA10" s="19" t="n">
        <v>0.0154288300389315</v>
      </c>
      <c r="BB10" s="19"/>
      <c r="BC10" s="19" t="n">
        <v>0.00640268966350754</v>
      </c>
      <c r="BD10" s="19" t="n">
        <v>0.0538018534540626</v>
      </c>
      <c r="BE10" s="19" t="n">
        <v>0</v>
      </c>
      <c r="BF10" s="19" t="n">
        <v>0.0298384801345148</v>
      </c>
      <c r="BG10" s="19" t="n">
        <v>0</v>
      </c>
    </row>
    <row r="11">
      <c r="B11" s="20" t="s">
        <v>692</v>
      </c>
      <c r="C11" s="19" t="n">
        <v>0.0507205725842765</v>
      </c>
      <c r="D11" s="19" t="n">
        <v>0.0605806779830141</v>
      </c>
      <c r="E11" s="19" t="n">
        <v>0.0414699841764845</v>
      </c>
      <c r="F11" s="19"/>
      <c r="G11" s="19" t="n">
        <v>0.0847960561353021</v>
      </c>
      <c r="H11" s="19" t="n">
        <v>0.0325458991715315</v>
      </c>
      <c r="I11" s="19" t="n">
        <v>0.0800822766160112</v>
      </c>
      <c r="J11" s="19" t="n">
        <v>0.0491940063774169</v>
      </c>
      <c r="K11" s="19" t="n">
        <v>0.0276679456867616</v>
      </c>
      <c r="L11" s="19" t="n">
        <v>0.0397106211976643</v>
      </c>
      <c r="M11" s="19"/>
      <c r="N11" s="19" t="n">
        <v>0.0294864445873352</v>
      </c>
      <c r="O11" s="19" t="n">
        <v>0.0420157162837828</v>
      </c>
      <c r="P11" s="19" t="n">
        <v>0.0906785263246509</v>
      </c>
      <c r="Q11" s="19" t="n">
        <v>0.0501168203293375</v>
      </c>
      <c r="R11" s="19"/>
      <c r="S11" s="19" t="n">
        <v>0.0299691256235136</v>
      </c>
      <c r="T11" s="19" t="n">
        <v>0.0244258048215323</v>
      </c>
      <c r="U11" s="19" t="n">
        <v>0.0415086533195297</v>
      </c>
      <c r="V11" s="19" t="n">
        <v>0.0641700156981356</v>
      </c>
      <c r="W11" s="19" t="n">
        <v>0.0714462901576767</v>
      </c>
      <c r="X11" s="19" t="n">
        <v>0.0413231856742997</v>
      </c>
      <c r="Y11" s="19" t="n">
        <v>0.0161587443182731</v>
      </c>
      <c r="Z11" s="19" t="n">
        <v>0.0750027318690455</v>
      </c>
      <c r="AA11" s="19" t="n">
        <v>0.111819340926276</v>
      </c>
      <c r="AB11" s="19" t="n">
        <v>0.0531404270459332</v>
      </c>
      <c r="AC11" s="19" t="n">
        <v>0.0653628923226894</v>
      </c>
      <c r="AD11" s="19" t="n">
        <v>0.0347849329507139</v>
      </c>
      <c r="AE11" s="19"/>
      <c r="AF11" s="19" t="n">
        <v>0.0637047840243141</v>
      </c>
      <c r="AG11" s="19" t="n">
        <v>0.0349735694213446</v>
      </c>
      <c r="AH11" s="19" t="n">
        <v>0.041170057845209</v>
      </c>
      <c r="AI11" s="19"/>
      <c r="AJ11" s="19" t="n">
        <v>0.0460754846799931</v>
      </c>
      <c r="AK11" s="19" t="n">
        <v>0.0396764033188982</v>
      </c>
      <c r="AL11" s="19" t="n">
        <v>0.0595278223124381</v>
      </c>
      <c r="AM11" s="19" t="n">
        <v>0</v>
      </c>
      <c r="AN11" s="19" t="n">
        <v>0.0754178771235387</v>
      </c>
      <c r="AO11" s="19"/>
      <c r="AP11" s="19" t="n">
        <v>0.0494242542504062</v>
      </c>
      <c r="AQ11" s="19" t="n">
        <v>0.055369491565601</v>
      </c>
      <c r="AR11" s="19" t="n">
        <v>0.0149093755782001</v>
      </c>
      <c r="AS11" s="19" t="n">
        <v>0.097733134690002</v>
      </c>
      <c r="AT11" s="19" t="n">
        <v>0</v>
      </c>
      <c r="AU11" s="19"/>
      <c r="AV11" s="19" t="n">
        <v>0.0526970831961289</v>
      </c>
      <c r="AW11" s="19" t="n">
        <v>0.0369506422826761</v>
      </c>
      <c r="AX11" s="19" t="n">
        <v>0.0162819868681494</v>
      </c>
      <c r="AY11" s="19" t="n">
        <v>0.0742139866567116</v>
      </c>
      <c r="AZ11" s="19" t="n">
        <v>0.0519738291536357</v>
      </c>
      <c r="BA11" s="19" t="n">
        <v>0.0612484292856344</v>
      </c>
      <c r="BB11" s="19"/>
      <c r="BC11" s="19" t="n">
        <v>0.0379853290233747</v>
      </c>
      <c r="BD11" s="19" t="n">
        <v>0.0617580482795524</v>
      </c>
      <c r="BE11" s="19" t="n">
        <v>0.0388803617839871</v>
      </c>
      <c r="BF11" s="19" t="n">
        <v>0.0762442249902581</v>
      </c>
      <c r="BG11" s="19" t="n">
        <v>0</v>
      </c>
    </row>
    <row r="12">
      <c r="B12" s="20" t="s">
        <v>691</v>
      </c>
      <c r="C12" s="19" t="n">
        <v>0.130909233649787</v>
      </c>
      <c r="D12" s="19" t="n">
        <v>0.142316941585149</v>
      </c>
      <c r="E12" s="19" t="n">
        <v>0.12055833175448</v>
      </c>
      <c r="F12" s="19"/>
      <c r="G12" s="19" t="n">
        <v>0.119052170833211</v>
      </c>
      <c r="H12" s="19" t="n">
        <v>0.120572359356624</v>
      </c>
      <c r="I12" s="19" t="n">
        <v>0.176851123121794</v>
      </c>
      <c r="J12" s="19" t="n">
        <v>0.167042446450661</v>
      </c>
      <c r="K12" s="19" t="n">
        <v>0.159620435464734</v>
      </c>
      <c r="L12" s="19" t="n">
        <v>0.059119111001013</v>
      </c>
      <c r="M12" s="19"/>
      <c r="N12" s="19" t="n">
        <v>0.101060757485093</v>
      </c>
      <c r="O12" s="19" t="n">
        <v>0.169173631114166</v>
      </c>
      <c r="P12" s="19" t="n">
        <v>0.133397731739259</v>
      </c>
      <c r="Q12" s="19" t="n">
        <v>0.124858966649893</v>
      </c>
      <c r="R12" s="19"/>
      <c r="S12" s="19" t="n">
        <v>0.0984497063265268</v>
      </c>
      <c r="T12" s="19" t="n">
        <v>0.0905666642300043</v>
      </c>
      <c r="U12" s="19" t="n">
        <v>0.108242135575885</v>
      </c>
      <c r="V12" s="19" t="n">
        <v>0.168627117341025</v>
      </c>
      <c r="W12" s="19" t="n">
        <v>0.165446756521992</v>
      </c>
      <c r="X12" s="19" t="n">
        <v>0.204026494353824</v>
      </c>
      <c r="Y12" s="19" t="n">
        <v>0.1807231528138</v>
      </c>
      <c r="Z12" s="19" t="n">
        <v>0.0313756219603351</v>
      </c>
      <c r="AA12" s="19" t="n">
        <v>0.155825682632956</v>
      </c>
      <c r="AB12" s="19" t="n">
        <v>0.137464084475235</v>
      </c>
      <c r="AC12" s="19" t="n">
        <v>0.100173547490362</v>
      </c>
      <c r="AD12" s="19" t="n">
        <v>0.135554034909831</v>
      </c>
      <c r="AE12" s="19"/>
      <c r="AF12" s="19" t="n">
        <v>0.153392947911551</v>
      </c>
      <c r="AG12" s="19" t="n">
        <v>0.107224619052692</v>
      </c>
      <c r="AH12" s="19" t="n">
        <v>0.133342918587566</v>
      </c>
      <c r="AI12" s="19"/>
      <c r="AJ12" s="19" t="n">
        <v>0.14887716425361</v>
      </c>
      <c r="AK12" s="19" t="n">
        <v>0.104357399684563</v>
      </c>
      <c r="AL12" s="19" t="n">
        <v>0.103431760973503</v>
      </c>
      <c r="AM12" s="19" t="n">
        <v>0.282636088272901</v>
      </c>
      <c r="AN12" s="19" t="n">
        <v>0.133912081401249</v>
      </c>
      <c r="AO12" s="19"/>
      <c r="AP12" s="19" t="n">
        <v>0.130542789530854</v>
      </c>
      <c r="AQ12" s="19" t="n">
        <v>0.120416721103845</v>
      </c>
      <c r="AR12" s="19" t="n">
        <v>0.162675435136049</v>
      </c>
      <c r="AS12" s="19" t="n">
        <v>0.169534767618098</v>
      </c>
      <c r="AT12" s="19" t="n">
        <v>0.0836630892221736</v>
      </c>
      <c r="AU12" s="19"/>
      <c r="AV12" s="19" t="n">
        <v>0.120544920831091</v>
      </c>
      <c r="AW12" s="19" t="n">
        <v>0.132925360004064</v>
      </c>
      <c r="AX12" s="19" t="n">
        <v>0.116728169437179</v>
      </c>
      <c r="AY12" s="19" t="n">
        <v>0.15474140901369</v>
      </c>
      <c r="AZ12" s="19" t="n">
        <v>0.0815116265300042</v>
      </c>
      <c r="BA12" s="19" t="n">
        <v>0.140395429391437</v>
      </c>
      <c r="BB12" s="19"/>
      <c r="BC12" s="19" t="n">
        <v>0.141061666511866</v>
      </c>
      <c r="BD12" s="19" t="n">
        <v>0.142557784979411</v>
      </c>
      <c r="BE12" s="19" t="n">
        <v>0.13366512138531</v>
      </c>
      <c r="BF12" s="19" t="n">
        <v>0.0999834406611256</v>
      </c>
      <c r="BG12" s="19" t="n">
        <v>0</v>
      </c>
    </row>
    <row r="13">
      <c r="B13" s="20" t="s">
        <v>690</v>
      </c>
      <c r="C13" s="19" t="n">
        <v>0.230399369043255</v>
      </c>
      <c r="D13" s="19" t="n">
        <v>0.219038390619858</v>
      </c>
      <c r="E13" s="19" t="n">
        <v>0.239952619944923</v>
      </c>
      <c r="F13" s="19"/>
      <c r="G13" s="19" t="n">
        <v>0.149711734379763</v>
      </c>
      <c r="H13" s="19" t="n">
        <v>0.253473602697929</v>
      </c>
      <c r="I13" s="19" t="n">
        <v>0.266291598355868</v>
      </c>
      <c r="J13" s="19" t="n">
        <v>0.232478927760509</v>
      </c>
      <c r="K13" s="19" t="n">
        <v>0.214784298573723</v>
      </c>
      <c r="L13" s="19" t="n">
        <v>0.239554192015501</v>
      </c>
      <c r="M13" s="19"/>
      <c r="N13" s="19" t="n">
        <v>0.205709236171965</v>
      </c>
      <c r="O13" s="19" t="n">
        <v>0.267015039623111</v>
      </c>
      <c r="P13" s="19" t="n">
        <v>0.229276162336422</v>
      </c>
      <c r="Q13" s="19" t="n">
        <v>0.223106374590259</v>
      </c>
      <c r="R13" s="19"/>
      <c r="S13" s="19" t="n">
        <v>0.155816604930712</v>
      </c>
      <c r="T13" s="19" t="n">
        <v>0.268746187976076</v>
      </c>
      <c r="U13" s="19" t="n">
        <v>0.294122568133285</v>
      </c>
      <c r="V13" s="19" t="n">
        <v>0.169243887602645</v>
      </c>
      <c r="W13" s="19" t="n">
        <v>0.22494666309523</v>
      </c>
      <c r="X13" s="19" t="n">
        <v>0.332113483821745</v>
      </c>
      <c r="Y13" s="19" t="n">
        <v>0.205878518846526</v>
      </c>
      <c r="Z13" s="19" t="n">
        <v>0.47549538126265</v>
      </c>
      <c r="AA13" s="19" t="n">
        <v>0.112450706118286</v>
      </c>
      <c r="AB13" s="19" t="n">
        <v>0.206252208327379</v>
      </c>
      <c r="AC13" s="19" t="n">
        <v>0.204766596384946</v>
      </c>
      <c r="AD13" s="19" t="n">
        <v>0.329995189980271</v>
      </c>
      <c r="AE13" s="19"/>
      <c r="AF13" s="19" t="n">
        <v>0.25292739705506</v>
      </c>
      <c r="AG13" s="19" t="n">
        <v>0.241436265465454</v>
      </c>
      <c r="AH13" s="19" t="n">
        <v>0.21781317684771</v>
      </c>
      <c r="AI13" s="19"/>
      <c r="AJ13" s="19" t="n">
        <v>0.271927884135775</v>
      </c>
      <c r="AK13" s="19" t="n">
        <v>0.166622522430734</v>
      </c>
      <c r="AL13" s="19" t="n">
        <v>0.307755406271035</v>
      </c>
      <c r="AM13" s="19" t="n">
        <v>0.181318847012506</v>
      </c>
      <c r="AN13" s="19" t="n">
        <v>0.256856786035925</v>
      </c>
      <c r="AO13" s="19"/>
      <c r="AP13" s="19" t="n">
        <v>0.304826626872649</v>
      </c>
      <c r="AQ13" s="19" t="n">
        <v>0.158435496243383</v>
      </c>
      <c r="AR13" s="19" t="n">
        <v>0.247742191029584</v>
      </c>
      <c r="AS13" s="19" t="n">
        <v>0.274383293131394</v>
      </c>
      <c r="AT13" s="19" t="n">
        <v>0.300835136060462</v>
      </c>
      <c r="AU13" s="19"/>
      <c r="AV13" s="19" t="n">
        <v>0.160191602292596</v>
      </c>
      <c r="AW13" s="19" t="n">
        <v>0.319453834491069</v>
      </c>
      <c r="AX13" s="19" t="n">
        <v>0.241527466920717</v>
      </c>
      <c r="AY13" s="19" t="n">
        <v>0.222242915018098</v>
      </c>
      <c r="AZ13" s="19" t="n">
        <v>0.250144624654998</v>
      </c>
      <c r="BA13" s="19" t="n">
        <v>0.214626111375877</v>
      </c>
      <c r="BB13" s="19"/>
      <c r="BC13" s="19" t="n">
        <v>0.221813069058264</v>
      </c>
      <c r="BD13" s="19" t="n">
        <v>0.272253645721051</v>
      </c>
      <c r="BE13" s="19" t="n">
        <v>0.187950731069278</v>
      </c>
      <c r="BF13" s="19" t="n">
        <v>0.221424174328008</v>
      </c>
      <c r="BG13" s="19" t="n">
        <v>0.391483636423807</v>
      </c>
    </row>
    <row r="14">
      <c r="B14" s="20" t="s">
        <v>689</v>
      </c>
      <c r="C14" s="19" t="n">
        <v>0.245716688383281</v>
      </c>
      <c r="D14" s="19" t="n">
        <v>0.267473350526363</v>
      </c>
      <c r="E14" s="19" t="n">
        <v>0.225956316275351</v>
      </c>
      <c r="F14" s="19"/>
      <c r="G14" s="19" t="n">
        <v>0.290912906104517</v>
      </c>
      <c r="H14" s="19" t="n">
        <v>0.256624385508175</v>
      </c>
      <c r="I14" s="19" t="n">
        <v>0.178724496638267</v>
      </c>
      <c r="J14" s="19" t="n">
        <v>0.278809212921287</v>
      </c>
      <c r="K14" s="19" t="n">
        <v>0.200876835486029</v>
      </c>
      <c r="L14" s="19" t="n">
        <v>0.268757071004882</v>
      </c>
      <c r="M14" s="19"/>
      <c r="N14" s="19" t="n">
        <v>0.291097641712028</v>
      </c>
      <c r="O14" s="19" t="n">
        <v>0.214733584187011</v>
      </c>
      <c r="P14" s="19" t="n">
        <v>0.263879436066584</v>
      </c>
      <c r="Q14" s="19" t="n">
        <v>0.208978874664432</v>
      </c>
      <c r="R14" s="19"/>
      <c r="S14" s="19" t="n">
        <v>0.275094118237011</v>
      </c>
      <c r="T14" s="19" t="n">
        <v>0.323141576711564</v>
      </c>
      <c r="U14" s="19" t="n">
        <v>0.232721116823539</v>
      </c>
      <c r="V14" s="19" t="n">
        <v>0.248023297679053</v>
      </c>
      <c r="W14" s="19" t="n">
        <v>0.315114351556776</v>
      </c>
      <c r="X14" s="19" t="n">
        <v>0.174770418563351</v>
      </c>
      <c r="Y14" s="19" t="n">
        <v>0.224024848490284</v>
      </c>
      <c r="Z14" s="19" t="n">
        <v>0.103976109693178</v>
      </c>
      <c r="AA14" s="19" t="n">
        <v>0.244635945669606</v>
      </c>
      <c r="AB14" s="19" t="n">
        <v>0.267364475838324</v>
      </c>
      <c r="AC14" s="19" t="n">
        <v>0.174858426967252</v>
      </c>
      <c r="AD14" s="19" t="n">
        <v>0.218157387515743</v>
      </c>
      <c r="AE14" s="19"/>
      <c r="AF14" s="19" t="n">
        <v>0.207290444234334</v>
      </c>
      <c r="AG14" s="19" t="n">
        <v>0.289705218941974</v>
      </c>
      <c r="AH14" s="19" t="n">
        <v>0.21058754897037</v>
      </c>
      <c r="AI14" s="19"/>
      <c r="AJ14" s="19" t="n">
        <v>0.214172196374504</v>
      </c>
      <c r="AK14" s="19" t="n">
        <v>0.315493071896134</v>
      </c>
      <c r="AL14" s="19" t="n">
        <v>0.187307443745139</v>
      </c>
      <c r="AM14" s="19" t="n">
        <v>0.271723997243397</v>
      </c>
      <c r="AN14" s="19" t="n">
        <v>0.232813326920634</v>
      </c>
      <c r="AO14" s="19"/>
      <c r="AP14" s="19" t="n">
        <v>0.205135354069823</v>
      </c>
      <c r="AQ14" s="19" t="n">
        <v>0.307065296198695</v>
      </c>
      <c r="AR14" s="19" t="n">
        <v>0.197711909795807</v>
      </c>
      <c r="AS14" s="19" t="n">
        <v>0.209461113334343</v>
      </c>
      <c r="AT14" s="19" t="n">
        <v>0.293734190008365</v>
      </c>
      <c r="AU14" s="19"/>
      <c r="AV14" s="19" t="n">
        <v>0.303713765670515</v>
      </c>
      <c r="AW14" s="19" t="n">
        <v>0.209260827004636</v>
      </c>
      <c r="AX14" s="19" t="n">
        <v>0.265560674630825</v>
      </c>
      <c r="AY14" s="19" t="n">
        <v>0.249125981558451</v>
      </c>
      <c r="AZ14" s="19" t="n">
        <v>0.268665054539646</v>
      </c>
      <c r="BA14" s="19" t="n">
        <v>0.224203284910394</v>
      </c>
      <c r="BB14" s="19"/>
      <c r="BC14" s="19" t="n">
        <v>0.217538391325519</v>
      </c>
      <c r="BD14" s="19" t="n">
        <v>0.245141264660411</v>
      </c>
      <c r="BE14" s="19" t="n">
        <v>0.273326828939828</v>
      </c>
      <c r="BF14" s="19" t="n">
        <v>0.212671139174435</v>
      </c>
      <c r="BG14" s="19" t="n">
        <v>0.13443565512837</v>
      </c>
    </row>
    <row r="15">
      <c r="B15" s="20" t="s">
        <v>806</v>
      </c>
      <c r="C15" s="19" t="n">
        <v>0.267843066005985</v>
      </c>
      <c r="D15" s="19" t="n">
        <v>0.250511039950322</v>
      </c>
      <c r="E15" s="19" t="n">
        <v>0.285841643862172</v>
      </c>
      <c r="F15" s="19"/>
      <c r="G15" s="19" t="n">
        <v>0.207415756108618</v>
      </c>
      <c r="H15" s="19" t="n">
        <v>0.285703185324716</v>
      </c>
      <c r="I15" s="19" t="n">
        <v>0.246290095388433</v>
      </c>
      <c r="J15" s="19" t="n">
        <v>0.213804977785101</v>
      </c>
      <c r="K15" s="19" t="n">
        <v>0.294909959909038</v>
      </c>
      <c r="L15" s="19" t="n">
        <v>0.33173025228418</v>
      </c>
      <c r="M15" s="19"/>
      <c r="N15" s="19" t="n">
        <v>0.333189988621946</v>
      </c>
      <c r="O15" s="19" t="n">
        <v>0.23795307154873</v>
      </c>
      <c r="P15" s="19" t="n">
        <v>0.198808342748961</v>
      </c>
      <c r="Q15" s="19" t="n">
        <v>0.280894083049869</v>
      </c>
      <c r="R15" s="19"/>
      <c r="S15" s="19" t="n">
        <v>0.392323929987348</v>
      </c>
      <c r="T15" s="19" t="n">
        <v>0.249491473998704</v>
      </c>
      <c r="U15" s="19" t="n">
        <v>0.248640689532427</v>
      </c>
      <c r="V15" s="19" t="n">
        <v>0.255264755920806</v>
      </c>
      <c r="W15" s="19" t="n">
        <v>0.17646431790442</v>
      </c>
      <c r="X15" s="19" t="n">
        <v>0.18305792239208</v>
      </c>
      <c r="Y15" s="19" t="n">
        <v>0.282916510524204</v>
      </c>
      <c r="Z15" s="19" t="n">
        <v>0.178030089059227</v>
      </c>
      <c r="AA15" s="19" t="n">
        <v>0.281210126517717</v>
      </c>
      <c r="AB15" s="19" t="n">
        <v>0.253372859271142</v>
      </c>
      <c r="AC15" s="19" t="n">
        <v>0.349397244372437</v>
      </c>
      <c r="AD15" s="19" t="n">
        <v>0.214221968770985</v>
      </c>
      <c r="AE15" s="19"/>
      <c r="AF15" s="19" t="n">
        <v>0.245984453707996</v>
      </c>
      <c r="AG15" s="19" t="n">
        <v>0.275876036324827</v>
      </c>
      <c r="AH15" s="19" t="n">
        <v>0.318300265510093</v>
      </c>
      <c r="AI15" s="19"/>
      <c r="AJ15" s="19" t="n">
        <v>0.282242518897582</v>
      </c>
      <c r="AK15" s="19" t="n">
        <v>0.315848502587757</v>
      </c>
      <c r="AL15" s="19" t="n">
        <v>0.29940781855574</v>
      </c>
      <c r="AM15" s="19" t="n">
        <v>0.160009945453069</v>
      </c>
      <c r="AN15" s="19" t="n">
        <v>0.196748857780475</v>
      </c>
      <c r="AO15" s="19"/>
      <c r="AP15" s="19" t="n">
        <v>0.277872535200736</v>
      </c>
      <c r="AQ15" s="19" t="n">
        <v>0.300127209397469</v>
      </c>
      <c r="AR15" s="19" t="n">
        <v>0.279946768020093</v>
      </c>
      <c r="AS15" s="19" t="n">
        <v>0.17192192413916</v>
      </c>
      <c r="AT15" s="19" t="n">
        <v>0.240649611767904</v>
      </c>
      <c r="AU15" s="19"/>
      <c r="AV15" s="19" t="n">
        <v>0.31411523433151</v>
      </c>
      <c r="AW15" s="19" t="n">
        <v>0.250042844805967</v>
      </c>
      <c r="AX15" s="19" t="n">
        <v>0.285087167159062</v>
      </c>
      <c r="AY15" s="19" t="n">
        <v>0.223844465370938</v>
      </c>
      <c r="AZ15" s="19" t="n">
        <v>0.266449150896939</v>
      </c>
      <c r="BA15" s="19" t="n">
        <v>0.231900222943789</v>
      </c>
      <c r="BB15" s="19"/>
      <c r="BC15" s="19" t="n">
        <v>0.291437853525481</v>
      </c>
      <c r="BD15" s="19" t="n">
        <v>0.168468495347453</v>
      </c>
      <c r="BE15" s="19" t="n">
        <v>0.298737633454752</v>
      </c>
      <c r="BF15" s="19" t="n">
        <v>0.326099086027829</v>
      </c>
      <c r="BG15" s="19" t="n">
        <v>0.474080708447824</v>
      </c>
    </row>
    <row r="16">
      <c r="B16" s="20" t="s">
        <v>100</v>
      </c>
      <c r="C16" s="21" t="n">
        <v>0.0470927631453421</v>
      </c>
      <c r="D16" s="21" t="n">
        <v>0.0227787284828056</v>
      </c>
      <c r="E16" s="21" t="n">
        <v>0.0683852678911542</v>
      </c>
      <c r="F16" s="21"/>
      <c r="G16" s="21" t="n">
        <v>0.0586425904918688</v>
      </c>
      <c r="H16" s="21" t="n">
        <v>0.0261852662771052</v>
      </c>
      <c r="I16" s="21" t="n">
        <v>0.0418017055435272</v>
      </c>
      <c r="J16" s="21" t="n">
        <v>0.0421164886056226</v>
      </c>
      <c r="K16" s="21" t="n">
        <v>0.0656110735700517</v>
      </c>
      <c r="L16" s="21" t="n">
        <v>0.0542913403914549</v>
      </c>
      <c r="M16" s="21"/>
      <c r="N16" s="21" t="n">
        <v>0.025371502404797</v>
      </c>
      <c r="O16" s="21" t="n">
        <v>0.0567629324309659</v>
      </c>
      <c r="P16" s="21" t="n">
        <v>0.0495391226763762</v>
      </c>
      <c r="Q16" s="21" t="n">
        <v>0.0604112332240002</v>
      </c>
      <c r="R16" s="21"/>
      <c r="S16" s="21" t="n">
        <v>0.0291244168190021</v>
      </c>
      <c r="T16" s="21" t="n">
        <v>0.0207649136936626</v>
      </c>
      <c r="U16" s="21" t="n">
        <v>0.0561653596256599</v>
      </c>
      <c r="V16" s="21" t="n">
        <v>0.0585061172210654</v>
      </c>
      <c r="W16" s="21" t="n">
        <v>0.0240347521831186</v>
      </c>
      <c r="X16" s="21" t="n">
        <v>0.0224175646549638</v>
      </c>
      <c r="Y16" s="21" t="n">
        <v>0.0723994871659966</v>
      </c>
      <c r="Z16" s="21" t="n">
        <v>0.106344975070057</v>
      </c>
      <c r="AA16" s="21" t="n">
        <v>0.0292924536073442</v>
      </c>
      <c r="AB16" s="21" t="n">
        <v>0.0664905513434337</v>
      </c>
      <c r="AC16" s="21" t="n">
        <v>0.0855238953320243</v>
      </c>
      <c r="AD16" s="21" t="n">
        <v>0.0672864858724567</v>
      </c>
      <c r="AE16" s="21"/>
      <c r="AF16" s="21" t="n">
        <v>0.0454294746802321</v>
      </c>
      <c r="AG16" s="21" t="n">
        <v>0.0405619861893964</v>
      </c>
      <c r="AH16" s="21" t="n">
        <v>0.0534070857680182</v>
      </c>
      <c r="AI16" s="21"/>
      <c r="AJ16" s="21" t="n">
        <v>0.0315158338968841</v>
      </c>
      <c r="AK16" s="21" t="n">
        <v>0.0322956672547641</v>
      </c>
      <c r="AL16" s="21" t="n">
        <v>0</v>
      </c>
      <c r="AM16" s="21" t="n">
        <v>0</v>
      </c>
      <c r="AN16" s="21" t="n">
        <v>0.0858127226590489</v>
      </c>
      <c r="AO16" s="21"/>
      <c r="AP16" s="21" t="n">
        <v>0.0247598226122092</v>
      </c>
      <c r="AQ16" s="21" t="n">
        <v>0.0404732623751385</v>
      </c>
      <c r="AR16" s="21" t="n">
        <v>0.0649676543279591</v>
      </c>
      <c r="AS16" s="21" t="n">
        <v>0.0412525403834604</v>
      </c>
      <c r="AT16" s="21" t="n">
        <v>0.0310593680879951</v>
      </c>
      <c r="AU16" s="21"/>
      <c r="AV16" s="21" t="n">
        <v>0.03030572952473</v>
      </c>
      <c r="AW16" s="21" t="n">
        <v>0.0445840010754086</v>
      </c>
      <c r="AX16" s="21" t="n">
        <v>0.0398175363457411</v>
      </c>
      <c r="AY16" s="21" t="n">
        <v>0.044608351870057</v>
      </c>
      <c r="AZ16" s="21" t="n">
        <v>0.0223377409176076</v>
      </c>
      <c r="BA16" s="21" t="n">
        <v>0.0972824924101611</v>
      </c>
      <c r="BB16" s="21"/>
      <c r="BC16" s="21" t="n">
        <v>0.0837610008919883</v>
      </c>
      <c r="BD16" s="21" t="n">
        <v>0.0443338521488077</v>
      </c>
      <c r="BE16" s="21" t="n">
        <v>0.0487995249532234</v>
      </c>
      <c r="BF16" s="21" t="n">
        <v>0.0337394546838301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835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680</v>
      </c>
      <c r="D7" s="11" t="n">
        <v>336</v>
      </c>
      <c r="E7" s="11" t="n">
        <v>342</v>
      </c>
      <c r="F7" s="11"/>
      <c r="G7" s="11" t="n">
        <v>91</v>
      </c>
      <c r="H7" s="11" t="n">
        <v>120</v>
      </c>
      <c r="I7" s="11" t="n">
        <v>108</v>
      </c>
      <c r="J7" s="11" t="n">
        <v>115</v>
      </c>
      <c r="K7" s="11" t="n">
        <v>104</v>
      </c>
      <c r="L7" s="11" t="n">
        <v>142</v>
      </c>
      <c r="M7" s="11"/>
      <c r="N7" s="11" t="n">
        <v>200</v>
      </c>
      <c r="O7" s="11" t="n">
        <v>153</v>
      </c>
      <c r="P7" s="11" t="n">
        <v>151</v>
      </c>
      <c r="Q7" s="11" t="n">
        <v>176</v>
      </c>
      <c r="R7" s="11"/>
      <c r="S7" s="11" t="n">
        <v>100</v>
      </c>
      <c r="T7" s="11" t="n">
        <v>88</v>
      </c>
      <c r="U7" s="11" t="n">
        <v>48</v>
      </c>
      <c r="V7" s="11" t="n">
        <v>52</v>
      </c>
      <c r="W7" s="11" t="n">
        <v>42</v>
      </c>
      <c r="X7" s="11" t="n">
        <v>45</v>
      </c>
      <c r="Y7" s="11" t="n">
        <v>52</v>
      </c>
      <c r="Z7" s="11" t="n">
        <v>37</v>
      </c>
      <c r="AA7" s="11" t="n">
        <v>72</v>
      </c>
      <c r="AB7" s="11" t="n">
        <v>64</v>
      </c>
      <c r="AC7" s="11" t="n">
        <v>50</v>
      </c>
      <c r="AD7" s="11" t="n">
        <v>30</v>
      </c>
      <c r="AE7" s="11"/>
      <c r="AF7" s="11" t="n">
        <v>228</v>
      </c>
      <c r="AG7" s="11" t="n">
        <v>269</v>
      </c>
      <c r="AH7" s="11" t="n">
        <v>106</v>
      </c>
      <c r="AI7" s="11"/>
      <c r="AJ7" s="11" t="n">
        <v>211</v>
      </c>
      <c r="AK7" s="11" t="n">
        <v>182</v>
      </c>
      <c r="AL7" s="11" t="n">
        <v>48</v>
      </c>
      <c r="AM7" s="11" t="n">
        <v>11</v>
      </c>
      <c r="AN7" s="11" t="n">
        <v>100</v>
      </c>
      <c r="AO7" s="11"/>
      <c r="AP7" s="11" t="n">
        <v>118</v>
      </c>
      <c r="AQ7" s="11" t="n">
        <v>224</v>
      </c>
      <c r="AR7" s="11" t="n">
        <v>64</v>
      </c>
      <c r="AS7" s="11" t="n">
        <v>86</v>
      </c>
      <c r="AT7" s="11" t="n">
        <v>37</v>
      </c>
      <c r="AU7" s="11"/>
      <c r="AV7" s="11" t="n">
        <v>195</v>
      </c>
      <c r="AW7" s="11" t="n">
        <v>127</v>
      </c>
      <c r="AX7" s="11" t="n">
        <v>59</v>
      </c>
      <c r="AY7" s="11" t="n">
        <v>101</v>
      </c>
      <c r="AZ7" s="11" t="n">
        <v>53</v>
      </c>
      <c r="BA7" s="11" t="n">
        <v>59</v>
      </c>
      <c r="BB7" s="11"/>
      <c r="BC7" s="11" t="n">
        <v>145</v>
      </c>
      <c r="BD7" s="11" t="n">
        <v>148</v>
      </c>
      <c r="BE7" s="11" t="n">
        <v>208</v>
      </c>
      <c r="BF7" s="11" t="n">
        <v>70</v>
      </c>
      <c r="BG7" s="11" t="n">
        <v>11</v>
      </c>
    </row>
    <row r="8" ht="30" customHeight="1">
      <c r="B8" s="12" t="s">
        <v>20</v>
      </c>
      <c r="C8" s="12" t="n">
        <v>679</v>
      </c>
      <c r="D8" s="12" t="n">
        <v>332</v>
      </c>
      <c r="E8" s="12" t="n">
        <v>345</v>
      </c>
      <c r="F8" s="12"/>
      <c r="G8" s="12" t="n">
        <v>87</v>
      </c>
      <c r="H8" s="12" t="n">
        <v>128</v>
      </c>
      <c r="I8" s="12" t="n">
        <v>115</v>
      </c>
      <c r="J8" s="12" t="n">
        <v>112</v>
      </c>
      <c r="K8" s="12" t="n">
        <v>100</v>
      </c>
      <c r="L8" s="12" t="n">
        <v>137</v>
      </c>
      <c r="M8" s="12"/>
      <c r="N8" s="12" t="n">
        <v>196</v>
      </c>
      <c r="O8" s="12" t="n">
        <v>170</v>
      </c>
      <c r="P8" s="12" t="n">
        <v>144</v>
      </c>
      <c r="Q8" s="12" t="n">
        <v>169</v>
      </c>
      <c r="R8" s="12"/>
      <c r="S8" s="12" t="n">
        <v>98</v>
      </c>
      <c r="T8" s="12" t="n">
        <v>90</v>
      </c>
      <c r="U8" s="12" t="n">
        <v>50</v>
      </c>
      <c r="V8" s="12" t="n">
        <v>62</v>
      </c>
      <c r="W8" s="12" t="n">
        <v>44</v>
      </c>
      <c r="X8" s="12" t="n">
        <v>56</v>
      </c>
      <c r="Y8" s="12" t="n">
        <v>49</v>
      </c>
      <c r="Z8" s="12" t="n">
        <v>33</v>
      </c>
      <c r="AA8" s="12" t="n">
        <v>68</v>
      </c>
      <c r="AB8" s="12" t="n">
        <v>59</v>
      </c>
      <c r="AC8" s="12" t="n">
        <v>44</v>
      </c>
      <c r="AD8" s="12" t="n">
        <v>27</v>
      </c>
      <c r="AE8" s="12"/>
      <c r="AF8" s="12" t="n">
        <v>227</v>
      </c>
      <c r="AG8" s="12" t="n">
        <v>269</v>
      </c>
      <c r="AH8" s="12" t="n">
        <v>107</v>
      </c>
      <c r="AI8" s="12"/>
      <c r="AJ8" s="12" t="n">
        <v>211</v>
      </c>
      <c r="AK8" s="12" t="n">
        <v>183</v>
      </c>
      <c r="AL8" s="12" t="n">
        <v>49</v>
      </c>
      <c r="AM8" s="12" t="n">
        <v>11</v>
      </c>
      <c r="AN8" s="12" t="n">
        <v>101</v>
      </c>
      <c r="AO8" s="12"/>
      <c r="AP8" s="12" t="n">
        <v>118</v>
      </c>
      <c r="AQ8" s="12" t="n">
        <v>222</v>
      </c>
      <c r="AR8" s="12" t="n">
        <v>65</v>
      </c>
      <c r="AS8" s="12" t="n">
        <v>86</v>
      </c>
      <c r="AT8" s="12" t="n">
        <v>39</v>
      </c>
      <c r="AU8" s="12"/>
      <c r="AV8" s="12" t="n">
        <v>195</v>
      </c>
      <c r="AW8" s="12" t="n">
        <v>129</v>
      </c>
      <c r="AX8" s="12" t="n">
        <v>59</v>
      </c>
      <c r="AY8" s="12" t="n">
        <v>99</v>
      </c>
      <c r="AZ8" s="12" t="n">
        <v>54</v>
      </c>
      <c r="BA8" s="12" t="n">
        <v>59</v>
      </c>
      <c r="BB8" s="12"/>
      <c r="BC8" s="12" t="n">
        <v>142</v>
      </c>
      <c r="BD8" s="12" t="n">
        <v>150</v>
      </c>
      <c r="BE8" s="12" t="n">
        <v>210</v>
      </c>
      <c r="BF8" s="12" t="n">
        <v>71</v>
      </c>
      <c r="BG8" s="12" t="n">
        <v>10</v>
      </c>
    </row>
    <row r="9">
      <c r="B9" s="20" t="s">
        <v>805</v>
      </c>
      <c r="C9" s="19" t="n">
        <v>0.0152085367476031</v>
      </c>
      <c r="D9" s="19" t="n">
        <v>0.015216979123829</v>
      </c>
      <c r="E9" s="19" t="n">
        <v>0.0129177838156341</v>
      </c>
      <c r="F9" s="19"/>
      <c r="G9" s="19" t="n">
        <v>0.0157050362110336</v>
      </c>
      <c r="H9" s="19" t="n">
        <v>0.00919858763911206</v>
      </c>
      <c r="I9" s="19" t="n">
        <v>0.0183377019503095</v>
      </c>
      <c r="J9" s="19" t="n">
        <v>0</v>
      </c>
      <c r="K9" s="19" t="n">
        <v>0.0356013399173272</v>
      </c>
      <c r="L9" s="19" t="n">
        <v>0.0153986424101345</v>
      </c>
      <c r="M9" s="19"/>
      <c r="N9" s="19" t="n">
        <v>0.015286914913556</v>
      </c>
      <c r="O9" s="19" t="n">
        <v>0.0136526567440604</v>
      </c>
      <c r="P9" s="19" t="n">
        <v>0.0204237052353148</v>
      </c>
      <c r="Q9" s="19" t="n">
        <v>0.0122572110776707</v>
      </c>
      <c r="R9" s="19"/>
      <c r="S9" s="19" t="n">
        <v>0.0216316099032881</v>
      </c>
      <c r="T9" s="19" t="n">
        <v>0.0105209107933631</v>
      </c>
      <c r="U9" s="19" t="n">
        <v>0</v>
      </c>
      <c r="V9" s="19" t="n">
        <v>0.0374226675970926</v>
      </c>
      <c r="W9" s="19" t="n">
        <v>0</v>
      </c>
      <c r="X9" s="19" t="n">
        <v>0.0243332695497543</v>
      </c>
      <c r="Y9" s="19" t="n">
        <v>0</v>
      </c>
      <c r="Z9" s="19" t="n">
        <v>0.0534197951620576</v>
      </c>
      <c r="AA9" s="19" t="n">
        <v>0</v>
      </c>
      <c r="AB9" s="19" t="n">
        <v>0.0159153936985532</v>
      </c>
      <c r="AC9" s="19" t="n">
        <v>0.0199173971302897</v>
      </c>
      <c r="AD9" s="19" t="n">
        <v>0</v>
      </c>
      <c r="AE9" s="19"/>
      <c r="AF9" s="19" t="n">
        <v>0.0143834441330257</v>
      </c>
      <c r="AG9" s="19" t="n">
        <v>0.0212154170929981</v>
      </c>
      <c r="AH9" s="19" t="n">
        <v>0</v>
      </c>
      <c r="AI9" s="19"/>
      <c r="AJ9" s="19" t="n">
        <v>0.00555756356394878</v>
      </c>
      <c r="AK9" s="19" t="n">
        <v>0.016782230214943</v>
      </c>
      <c r="AL9" s="19" t="n">
        <v>0.0191984180258717</v>
      </c>
      <c r="AM9" s="19" t="n">
        <v>0.104311122018126</v>
      </c>
      <c r="AN9" s="19" t="n">
        <v>0.00942664302842421</v>
      </c>
      <c r="AO9" s="19"/>
      <c r="AP9" s="19" t="n">
        <v>0</v>
      </c>
      <c r="AQ9" s="19" t="n">
        <v>0.00954553918604808</v>
      </c>
      <c r="AR9" s="19" t="n">
        <v>0.0451995523079395</v>
      </c>
      <c r="AS9" s="19" t="n">
        <v>0.0132525740394044</v>
      </c>
      <c r="AT9" s="19" t="n">
        <v>0</v>
      </c>
      <c r="AU9" s="19"/>
      <c r="AV9" s="19" t="n">
        <v>0.0108300211804154</v>
      </c>
      <c r="AW9" s="19" t="n">
        <v>0.00743046698429723</v>
      </c>
      <c r="AX9" s="19" t="n">
        <v>0.0356177218056305</v>
      </c>
      <c r="AY9" s="19" t="n">
        <v>0.0115862862706322</v>
      </c>
      <c r="AZ9" s="19" t="n">
        <v>0</v>
      </c>
      <c r="BA9" s="19" t="n">
        <v>0.0287590709906471</v>
      </c>
      <c r="BB9" s="19"/>
      <c r="BC9" s="19" t="n">
        <v>0.00962442461784986</v>
      </c>
      <c r="BD9" s="19" t="n">
        <v>0.0140676353651224</v>
      </c>
      <c r="BE9" s="19" t="n">
        <v>0.0225946302687818</v>
      </c>
      <c r="BF9" s="19" t="n">
        <v>0.0165878250908469</v>
      </c>
      <c r="BG9" s="19" t="n">
        <v>0</v>
      </c>
    </row>
    <row r="10">
      <c r="B10" s="20" t="s">
        <v>598</v>
      </c>
      <c r="C10" s="19" t="n">
        <v>0.0183580917524295</v>
      </c>
      <c r="D10" s="19" t="n">
        <v>0.0154148903061581</v>
      </c>
      <c r="E10" s="19" t="n">
        <v>0.021282430865943</v>
      </c>
      <c r="F10" s="19"/>
      <c r="G10" s="19" t="n">
        <v>0.0208165650798207</v>
      </c>
      <c r="H10" s="19" t="n">
        <v>0.0524423083316773</v>
      </c>
      <c r="I10" s="19" t="n">
        <v>0.0185221185907007</v>
      </c>
      <c r="J10" s="19" t="n">
        <v>0.0161565745657382</v>
      </c>
      <c r="K10" s="19" t="n">
        <v>0</v>
      </c>
      <c r="L10" s="19" t="n">
        <v>0</v>
      </c>
      <c r="M10" s="19"/>
      <c r="N10" s="19" t="n">
        <v>0.00643570193651036</v>
      </c>
      <c r="O10" s="19" t="n">
        <v>0.0316465865238475</v>
      </c>
      <c r="P10" s="19" t="n">
        <v>0.0145931171448092</v>
      </c>
      <c r="Q10" s="19" t="n">
        <v>0.021983096965175</v>
      </c>
      <c r="R10" s="19"/>
      <c r="S10" s="19" t="n">
        <v>0</v>
      </c>
      <c r="T10" s="19" t="n">
        <v>0.0104888804920919</v>
      </c>
      <c r="U10" s="19" t="n">
        <v>0.02534135901623</v>
      </c>
      <c r="V10" s="19" t="n">
        <v>0.0177051445493106</v>
      </c>
      <c r="W10" s="19" t="n">
        <v>0</v>
      </c>
      <c r="X10" s="19" t="n">
        <v>0</v>
      </c>
      <c r="Y10" s="19" t="n">
        <v>0.0256147779279997</v>
      </c>
      <c r="Z10" s="19" t="n">
        <v>0.0297750910855084</v>
      </c>
      <c r="AA10" s="19" t="n">
        <v>0.0556983966281542</v>
      </c>
      <c r="AB10" s="19" t="n">
        <v>0.0374168273638739</v>
      </c>
      <c r="AC10" s="19" t="n">
        <v>0</v>
      </c>
      <c r="AD10" s="19" t="n">
        <v>0.0347849329507139</v>
      </c>
      <c r="AE10" s="19"/>
      <c r="AF10" s="19" t="n">
        <v>0.0268965719027915</v>
      </c>
      <c r="AG10" s="19" t="n">
        <v>0.00372533023737273</v>
      </c>
      <c r="AH10" s="19" t="n">
        <v>0.0501791148187844</v>
      </c>
      <c r="AI10" s="19"/>
      <c r="AJ10" s="19" t="n">
        <v>0.0207045752477147</v>
      </c>
      <c r="AK10" s="19" t="n">
        <v>0.00916041861838822</v>
      </c>
      <c r="AL10" s="19" t="n">
        <v>0</v>
      </c>
      <c r="AM10" s="19" t="n">
        <v>0.115063930297991</v>
      </c>
      <c r="AN10" s="19" t="n">
        <v>0.0213539586987491</v>
      </c>
      <c r="AO10" s="19"/>
      <c r="AP10" s="19" t="n">
        <v>0.00931185754893608</v>
      </c>
      <c r="AQ10" s="19" t="n">
        <v>0.00389397931084229</v>
      </c>
      <c r="AR10" s="19" t="n">
        <v>0</v>
      </c>
      <c r="AS10" s="19" t="n">
        <v>0.0646488342997134</v>
      </c>
      <c r="AT10" s="19" t="n">
        <v>0.0256045821720191</v>
      </c>
      <c r="AU10" s="19"/>
      <c r="AV10" s="19" t="n">
        <v>0.00859515121807223</v>
      </c>
      <c r="AW10" s="19" t="n">
        <v>0.00849050030452067</v>
      </c>
      <c r="AX10" s="19" t="n">
        <v>0</v>
      </c>
      <c r="AY10" s="19" t="n">
        <v>0.0555679135808314</v>
      </c>
      <c r="AZ10" s="19" t="n">
        <v>0.0184146863916148</v>
      </c>
      <c r="BA10" s="19" t="n">
        <v>0</v>
      </c>
      <c r="BB10" s="19"/>
      <c r="BC10" s="19" t="n">
        <v>0.0066771071183612</v>
      </c>
      <c r="BD10" s="19" t="n">
        <v>0.0277488114973441</v>
      </c>
      <c r="BE10" s="19" t="n">
        <v>0.015361227580134</v>
      </c>
      <c r="BF10" s="19" t="n">
        <v>0.0320021511982182</v>
      </c>
      <c r="BG10" s="19" t="n">
        <v>0</v>
      </c>
    </row>
    <row r="11">
      <c r="B11" s="20" t="s">
        <v>692</v>
      </c>
      <c r="C11" s="19" t="n">
        <v>0.0479388800361253</v>
      </c>
      <c r="D11" s="19" t="n">
        <v>0.056636988578531</v>
      </c>
      <c r="E11" s="19" t="n">
        <v>0.0397940150653954</v>
      </c>
      <c r="F11" s="19"/>
      <c r="G11" s="19" t="n">
        <v>0.0910929596538349</v>
      </c>
      <c r="H11" s="19" t="n">
        <v>0.0146177877662007</v>
      </c>
      <c r="I11" s="19" t="n">
        <v>0.069860541239041</v>
      </c>
      <c r="J11" s="19" t="n">
        <v>0.0482527831021956</v>
      </c>
      <c r="K11" s="19" t="n">
        <v>0.0567091023402598</v>
      </c>
      <c r="L11" s="19" t="n">
        <v>0.0267954832638981</v>
      </c>
      <c r="M11" s="19"/>
      <c r="N11" s="19" t="n">
        <v>0.0291599241825177</v>
      </c>
      <c r="O11" s="19" t="n">
        <v>0.0300612946938393</v>
      </c>
      <c r="P11" s="19" t="n">
        <v>0.0692504246744317</v>
      </c>
      <c r="Q11" s="19" t="n">
        <v>0.0695297830803786</v>
      </c>
      <c r="R11" s="19"/>
      <c r="S11" s="19" t="n">
        <v>0.031102294171193</v>
      </c>
      <c r="T11" s="19" t="n">
        <v>0.0203215248147823</v>
      </c>
      <c r="U11" s="19" t="n">
        <v>0.0182726202672614</v>
      </c>
      <c r="V11" s="19" t="n">
        <v>0.0853139352099581</v>
      </c>
      <c r="W11" s="19" t="n">
        <v>0.0673320663187234</v>
      </c>
      <c r="X11" s="19" t="n">
        <v>0.0219840957192568</v>
      </c>
      <c r="Y11" s="19" t="n">
        <v>0.0757263538928664</v>
      </c>
      <c r="Z11" s="19" t="n">
        <v>0.0490517692582231</v>
      </c>
      <c r="AA11" s="19" t="n">
        <v>0.0828267697404345</v>
      </c>
      <c r="AB11" s="19" t="n">
        <v>0.0630935105375479</v>
      </c>
      <c r="AC11" s="19" t="n">
        <v>0.0384664996779625</v>
      </c>
      <c r="AD11" s="19" t="n">
        <v>0.0345821607354118</v>
      </c>
      <c r="AE11" s="19"/>
      <c r="AF11" s="19" t="n">
        <v>0.0751487737588074</v>
      </c>
      <c r="AG11" s="19" t="n">
        <v>0.0224950166815886</v>
      </c>
      <c r="AH11" s="19" t="n">
        <v>0.0164684879238202</v>
      </c>
      <c r="AI11" s="19"/>
      <c r="AJ11" s="19" t="n">
        <v>0.0496889712675374</v>
      </c>
      <c r="AK11" s="19" t="n">
        <v>0.0239399018821944</v>
      </c>
      <c r="AL11" s="19" t="n">
        <v>0.0198051292167609</v>
      </c>
      <c r="AM11" s="19" t="n">
        <v>0.0958877008070897</v>
      </c>
      <c r="AN11" s="19" t="n">
        <v>0.0712836637300514</v>
      </c>
      <c r="AO11" s="19"/>
      <c r="AP11" s="19" t="n">
        <v>0.0463763147315353</v>
      </c>
      <c r="AQ11" s="19" t="n">
        <v>0.036585682161961</v>
      </c>
      <c r="AR11" s="19" t="n">
        <v>0.0332353866635672</v>
      </c>
      <c r="AS11" s="19" t="n">
        <v>0.0884961246354045</v>
      </c>
      <c r="AT11" s="19" t="n">
        <v>0</v>
      </c>
      <c r="AU11" s="19"/>
      <c r="AV11" s="19" t="n">
        <v>0.0309163415007822</v>
      </c>
      <c r="AW11" s="19" t="n">
        <v>0.0261713395936002</v>
      </c>
      <c r="AX11" s="19" t="n">
        <v>0.0532159326292561</v>
      </c>
      <c r="AY11" s="19" t="n">
        <v>0.11491634067684</v>
      </c>
      <c r="AZ11" s="19" t="n">
        <v>0.0229160771083321</v>
      </c>
      <c r="BA11" s="19" t="n">
        <v>0.0321413341788219</v>
      </c>
      <c r="BB11" s="19"/>
      <c r="BC11" s="19" t="n">
        <v>0.0383149542787872</v>
      </c>
      <c r="BD11" s="19" t="n">
        <v>0.0677576608114413</v>
      </c>
      <c r="BE11" s="19" t="n">
        <v>0.0326592992315771</v>
      </c>
      <c r="BF11" s="19" t="n">
        <v>0.0299190912810396</v>
      </c>
      <c r="BG11" s="19" t="n">
        <v>0</v>
      </c>
    </row>
    <row r="12">
      <c r="B12" s="20" t="s">
        <v>691</v>
      </c>
      <c r="C12" s="19" t="n">
        <v>0.148570547138457</v>
      </c>
      <c r="D12" s="19" t="n">
        <v>0.147777908231071</v>
      </c>
      <c r="E12" s="19" t="n">
        <v>0.147545738676585</v>
      </c>
      <c r="F12" s="19"/>
      <c r="G12" s="19" t="n">
        <v>0.170721513367771</v>
      </c>
      <c r="H12" s="19" t="n">
        <v>0.115519590640571</v>
      </c>
      <c r="I12" s="19" t="n">
        <v>0.209973722229597</v>
      </c>
      <c r="J12" s="19" t="n">
        <v>0.156504482105043</v>
      </c>
      <c r="K12" s="19" t="n">
        <v>0.147763033526773</v>
      </c>
      <c r="L12" s="19" t="n">
        <v>0.108209300568672</v>
      </c>
      <c r="M12" s="19"/>
      <c r="N12" s="19" t="n">
        <v>0.14113498289659</v>
      </c>
      <c r="O12" s="19" t="n">
        <v>0.128609566543225</v>
      </c>
      <c r="P12" s="19" t="n">
        <v>0.173318685347701</v>
      </c>
      <c r="Q12" s="19" t="n">
        <v>0.156226878779007</v>
      </c>
      <c r="R12" s="19"/>
      <c r="S12" s="19" t="n">
        <v>0.134837037151037</v>
      </c>
      <c r="T12" s="19" t="n">
        <v>0.087816923989436</v>
      </c>
      <c r="U12" s="19" t="n">
        <v>0.187455938255969</v>
      </c>
      <c r="V12" s="19" t="n">
        <v>0.0913909551365972</v>
      </c>
      <c r="W12" s="19" t="n">
        <v>0.215848177376467</v>
      </c>
      <c r="X12" s="19" t="n">
        <v>0.191617808890899</v>
      </c>
      <c r="Y12" s="19" t="n">
        <v>0.191233842626138</v>
      </c>
      <c r="Z12" s="19" t="n">
        <v>0.104976168374648</v>
      </c>
      <c r="AA12" s="19" t="n">
        <v>0.186378607417441</v>
      </c>
      <c r="AB12" s="19" t="n">
        <v>0.221950158878902</v>
      </c>
      <c r="AC12" s="19" t="n">
        <v>0.0947663042947763</v>
      </c>
      <c r="AD12" s="19" t="n">
        <v>0.0687879938043625</v>
      </c>
      <c r="AE12" s="19"/>
      <c r="AF12" s="19" t="n">
        <v>0.143468395839281</v>
      </c>
      <c r="AG12" s="19" t="n">
        <v>0.144185034979894</v>
      </c>
      <c r="AH12" s="19" t="n">
        <v>0.163157073050337</v>
      </c>
      <c r="AI12" s="19"/>
      <c r="AJ12" s="19" t="n">
        <v>0.153016864803516</v>
      </c>
      <c r="AK12" s="19" t="n">
        <v>0.130983923196649</v>
      </c>
      <c r="AL12" s="19" t="n">
        <v>0.0779465886983722</v>
      </c>
      <c r="AM12" s="19" t="n">
        <v>0.178180341874353</v>
      </c>
      <c r="AN12" s="19" t="n">
        <v>0.127147020531818</v>
      </c>
      <c r="AO12" s="19"/>
      <c r="AP12" s="19" t="n">
        <v>0.1483599031067</v>
      </c>
      <c r="AQ12" s="19" t="n">
        <v>0.135993230743757</v>
      </c>
      <c r="AR12" s="19" t="n">
        <v>0.109433267915997</v>
      </c>
      <c r="AS12" s="19" t="n">
        <v>0.189373145722743</v>
      </c>
      <c r="AT12" s="19" t="n">
        <v>0.170879729562125</v>
      </c>
      <c r="AU12" s="19"/>
      <c r="AV12" s="19" t="n">
        <v>0.116263038249203</v>
      </c>
      <c r="AW12" s="19" t="n">
        <v>0.148062104548572</v>
      </c>
      <c r="AX12" s="19" t="n">
        <v>0.0960940497052979</v>
      </c>
      <c r="AY12" s="19" t="n">
        <v>0.183422270050988</v>
      </c>
      <c r="AZ12" s="19" t="n">
        <v>0.185552050195436</v>
      </c>
      <c r="BA12" s="19" t="n">
        <v>0.257873057245881</v>
      </c>
      <c r="BB12" s="19"/>
      <c r="BC12" s="19" t="n">
        <v>0.11990658062288</v>
      </c>
      <c r="BD12" s="19" t="n">
        <v>0.203303606831189</v>
      </c>
      <c r="BE12" s="19" t="n">
        <v>0.134554912349866</v>
      </c>
      <c r="BF12" s="19" t="n">
        <v>0.15867247051414</v>
      </c>
      <c r="BG12" s="19" t="n">
        <v>0</v>
      </c>
    </row>
    <row r="13">
      <c r="B13" s="20" t="s">
        <v>690</v>
      </c>
      <c r="C13" s="19" t="n">
        <v>0.240723269502984</v>
      </c>
      <c r="D13" s="19" t="n">
        <v>0.252240367557428</v>
      </c>
      <c r="E13" s="19" t="n">
        <v>0.23080160072831</v>
      </c>
      <c r="F13" s="19"/>
      <c r="G13" s="19" t="n">
        <v>0.268541577642465</v>
      </c>
      <c r="H13" s="19" t="n">
        <v>0.235163225451771</v>
      </c>
      <c r="I13" s="19" t="n">
        <v>0.214821771622094</v>
      </c>
      <c r="J13" s="19" t="n">
        <v>0.262917778935392</v>
      </c>
      <c r="K13" s="19" t="n">
        <v>0.226549477516993</v>
      </c>
      <c r="L13" s="19" t="n">
        <v>0.242244632824817</v>
      </c>
      <c r="M13" s="19"/>
      <c r="N13" s="19" t="n">
        <v>0.198803077352583</v>
      </c>
      <c r="O13" s="19" t="n">
        <v>0.291833320309772</v>
      </c>
      <c r="P13" s="19" t="n">
        <v>0.262216695760481</v>
      </c>
      <c r="Q13" s="19" t="n">
        <v>0.219600517083421</v>
      </c>
      <c r="R13" s="19"/>
      <c r="S13" s="19" t="n">
        <v>0.180730330309495</v>
      </c>
      <c r="T13" s="19" t="n">
        <v>0.27274585993795</v>
      </c>
      <c r="U13" s="19" t="n">
        <v>0.303324608531151</v>
      </c>
      <c r="V13" s="19" t="n">
        <v>0.270228919687169</v>
      </c>
      <c r="W13" s="19" t="n">
        <v>0.371992829182984</v>
      </c>
      <c r="X13" s="19" t="n">
        <v>0.204555842358921</v>
      </c>
      <c r="Y13" s="19" t="n">
        <v>0.148335348151557</v>
      </c>
      <c r="Z13" s="19" t="n">
        <v>0.338420054341279</v>
      </c>
      <c r="AA13" s="19" t="n">
        <v>0.161041089617281</v>
      </c>
      <c r="AB13" s="19" t="n">
        <v>0.164962801292273</v>
      </c>
      <c r="AC13" s="19" t="n">
        <v>0.317513492805183</v>
      </c>
      <c r="AD13" s="19" t="n">
        <v>0.319853115457706</v>
      </c>
      <c r="AE13" s="19"/>
      <c r="AF13" s="19" t="n">
        <v>0.261094583859631</v>
      </c>
      <c r="AG13" s="19" t="n">
        <v>0.238707714164288</v>
      </c>
      <c r="AH13" s="19" t="n">
        <v>0.19532520132959</v>
      </c>
      <c r="AI13" s="19"/>
      <c r="AJ13" s="19" t="n">
        <v>0.257864694190967</v>
      </c>
      <c r="AK13" s="19" t="n">
        <v>0.226431170139489</v>
      </c>
      <c r="AL13" s="19" t="n">
        <v>0.326887499533805</v>
      </c>
      <c r="AM13" s="19" t="n">
        <v>0.189886892603964</v>
      </c>
      <c r="AN13" s="19" t="n">
        <v>0.221012440636853</v>
      </c>
      <c r="AO13" s="19"/>
      <c r="AP13" s="19" t="n">
        <v>0.281929584257009</v>
      </c>
      <c r="AQ13" s="19" t="n">
        <v>0.226388633826035</v>
      </c>
      <c r="AR13" s="19" t="n">
        <v>0.245300139197763</v>
      </c>
      <c r="AS13" s="19" t="n">
        <v>0.281509364028655</v>
      </c>
      <c r="AT13" s="19" t="n">
        <v>0.218452872125993</v>
      </c>
      <c r="AU13" s="19"/>
      <c r="AV13" s="19" t="n">
        <v>0.222554886747112</v>
      </c>
      <c r="AW13" s="19" t="n">
        <v>0.27333595210187</v>
      </c>
      <c r="AX13" s="19" t="n">
        <v>0.265090424387389</v>
      </c>
      <c r="AY13" s="19" t="n">
        <v>0.248747583107498</v>
      </c>
      <c r="AZ13" s="19" t="n">
        <v>0.227989353414721</v>
      </c>
      <c r="BA13" s="19" t="n">
        <v>0.198406929750615</v>
      </c>
      <c r="BB13" s="19"/>
      <c r="BC13" s="19" t="n">
        <v>0.252433945502104</v>
      </c>
      <c r="BD13" s="19" t="n">
        <v>0.250966116741778</v>
      </c>
      <c r="BE13" s="19" t="n">
        <v>0.239687279057696</v>
      </c>
      <c r="BF13" s="19" t="n">
        <v>0.219826549673236</v>
      </c>
      <c r="BG13" s="19" t="n">
        <v>0.391483636423807</v>
      </c>
    </row>
    <row r="14">
      <c r="B14" s="20" t="s">
        <v>689</v>
      </c>
      <c r="C14" s="19" t="n">
        <v>0.218318981168978</v>
      </c>
      <c r="D14" s="19" t="n">
        <v>0.24011977141708</v>
      </c>
      <c r="E14" s="19" t="n">
        <v>0.198382725260301</v>
      </c>
      <c r="F14" s="19"/>
      <c r="G14" s="19" t="n">
        <v>0.19502322260808</v>
      </c>
      <c r="H14" s="19" t="n">
        <v>0.23036680509385</v>
      </c>
      <c r="I14" s="19" t="n">
        <v>0.196361596556299</v>
      </c>
      <c r="J14" s="19" t="n">
        <v>0.230917980523122</v>
      </c>
      <c r="K14" s="19" t="n">
        <v>0.210126509749427</v>
      </c>
      <c r="L14" s="19" t="n">
        <v>0.235865474539542</v>
      </c>
      <c r="M14" s="19"/>
      <c r="N14" s="19" t="n">
        <v>0.232533172975776</v>
      </c>
      <c r="O14" s="19" t="n">
        <v>0.239876788907178</v>
      </c>
      <c r="P14" s="19" t="n">
        <v>0.216188005348936</v>
      </c>
      <c r="Q14" s="19" t="n">
        <v>0.182037075030619</v>
      </c>
      <c r="R14" s="19"/>
      <c r="S14" s="19" t="n">
        <v>0.238791257456664</v>
      </c>
      <c r="T14" s="19" t="n">
        <v>0.315152334727404</v>
      </c>
      <c r="U14" s="19" t="n">
        <v>0.138962117598372</v>
      </c>
      <c r="V14" s="19" t="n">
        <v>0.131992748122346</v>
      </c>
      <c r="W14" s="19" t="n">
        <v>0.190312494391376</v>
      </c>
      <c r="X14" s="19" t="n">
        <v>0.288269395501973</v>
      </c>
      <c r="Y14" s="19" t="n">
        <v>0.241122371298251</v>
      </c>
      <c r="Z14" s="19" t="n">
        <v>0.225706608281194</v>
      </c>
      <c r="AA14" s="19" t="n">
        <v>0.18882530766364</v>
      </c>
      <c r="AB14" s="19" t="n">
        <v>0.216642162448205</v>
      </c>
      <c r="AC14" s="19" t="n">
        <v>0.155243356895257</v>
      </c>
      <c r="AD14" s="19" t="n">
        <v>0.19553661425003</v>
      </c>
      <c r="AE14" s="19"/>
      <c r="AF14" s="19" t="n">
        <v>0.198429528413712</v>
      </c>
      <c r="AG14" s="19" t="n">
        <v>0.251986170694737</v>
      </c>
      <c r="AH14" s="19" t="n">
        <v>0.211861742792522</v>
      </c>
      <c r="AI14" s="19"/>
      <c r="AJ14" s="19" t="n">
        <v>0.216969965887411</v>
      </c>
      <c r="AK14" s="19" t="n">
        <v>0.281913899368754</v>
      </c>
      <c r="AL14" s="19" t="n">
        <v>0.199561406092217</v>
      </c>
      <c r="AM14" s="19" t="n">
        <v>0.0777164141807029</v>
      </c>
      <c r="AN14" s="19" t="n">
        <v>0.224482734389987</v>
      </c>
      <c r="AO14" s="19"/>
      <c r="AP14" s="19" t="n">
        <v>0.216845642027492</v>
      </c>
      <c r="AQ14" s="19" t="n">
        <v>0.283160516680507</v>
      </c>
      <c r="AR14" s="19" t="n">
        <v>0.21043024076709</v>
      </c>
      <c r="AS14" s="19" t="n">
        <v>0.137527789548868</v>
      </c>
      <c r="AT14" s="19" t="n">
        <v>0.189029631029066</v>
      </c>
      <c r="AU14" s="19"/>
      <c r="AV14" s="19" t="n">
        <v>0.283898072872243</v>
      </c>
      <c r="AW14" s="19" t="n">
        <v>0.259642356035018</v>
      </c>
      <c r="AX14" s="19" t="n">
        <v>0.247722307085</v>
      </c>
      <c r="AY14" s="19" t="n">
        <v>0.115331708087021</v>
      </c>
      <c r="AZ14" s="19" t="n">
        <v>0.143706602319872</v>
      </c>
      <c r="BA14" s="19" t="n">
        <v>0.248480418219782</v>
      </c>
      <c r="BB14" s="19"/>
      <c r="BC14" s="19" t="n">
        <v>0.212598946742579</v>
      </c>
      <c r="BD14" s="19" t="n">
        <v>0.239587766555167</v>
      </c>
      <c r="BE14" s="19" t="n">
        <v>0.217929617227995</v>
      </c>
      <c r="BF14" s="19" t="n">
        <v>0.18708128873192</v>
      </c>
      <c r="BG14" s="19" t="n">
        <v>0.13443565512837</v>
      </c>
    </row>
    <row r="15">
      <c r="B15" s="20" t="s">
        <v>806</v>
      </c>
      <c r="C15" s="19" t="n">
        <v>0.277388183909115</v>
      </c>
      <c r="D15" s="19" t="n">
        <v>0.256349894827628</v>
      </c>
      <c r="E15" s="19" t="n">
        <v>0.299003197865288</v>
      </c>
      <c r="F15" s="19"/>
      <c r="G15" s="19" t="n">
        <v>0.194652810196272</v>
      </c>
      <c r="H15" s="19" t="n">
        <v>0.32441316569915</v>
      </c>
      <c r="I15" s="19" t="n">
        <v>0.246152015963623</v>
      </c>
      <c r="J15" s="19" t="n">
        <v>0.247699970131593</v>
      </c>
      <c r="K15" s="19" t="n">
        <v>0.29599873955945</v>
      </c>
      <c r="L15" s="19" t="n">
        <v>0.322502748485107</v>
      </c>
      <c r="M15" s="19"/>
      <c r="N15" s="19" t="n">
        <v>0.361027770086582</v>
      </c>
      <c r="O15" s="19" t="n">
        <v>0.226912623397245</v>
      </c>
      <c r="P15" s="19" t="n">
        <v>0.209548844844926</v>
      </c>
      <c r="Q15" s="19" t="n">
        <v>0.288961247551992</v>
      </c>
      <c r="R15" s="19"/>
      <c r="S15" s="19" t="n">
        <v>0.353163052302005</v>
      </c>
      <c r="T15" s="19" t="n">
        <v>0.262188651551311</v>
      </c>
      <c r="U15" s="19" t="n">
        <v>0.270477996705355</v>
      </c>
      <c r="V15" s="19" t="n">
        <v>0.328462366783497</v>
      </c>
      <c r="W15" s="19" t="n">
        <v>0.15451443273045</v>
      </c>
      <c r="X15" s="19" t="n">
        <v>0.226266879737004</v>
      </c>
      <c r="Y15" s="19" t="n">
        <v>0.286046285648227</v>
      </c>
      <c r="Z15" s="19" t="n">
        <v>0.172658126524516</v>
      </c>
      <c r="AA15" s="19" t="n">
        <v>0.308423406000151</v>
      </c>
      <c r="AB15" s="19" t="n">
        <v>0.227303145294755</v>
      </c>
      <c r="AC15" s="19" t="n">
        <v>0.351146209911017</v>
      </c>
      <c r="AD15" s="19" t="n">
        <v>0.279168696929319</v>
      </c>
      <c r="AE15" s="19"/>
      <c r="AF15" s="19" t="n">
        <v>0.247914775825702</v>
      </c>
      <c r="AG15" s="19" t="n">
        <v>0.293719523208093</v>
      </c>
      <c r="AH15" s="19" t="n">
        <v>0.28916636586952</v>
      </c>
      <c r="AI15" s="19"/>
      <c r="AJ15" s="19" t="n">
        <v>0.263816747437106</v>
      </c>
      <c r="AK15" s="19" t="n">
        <v>0.293782557095613</v>
      </c>
      <c r="AL15" s="19" t="n">
        <v>0.356600958432973</v>
      </c>
      <c r="AM15" s="19" t="n">
        <v>0.238953598217773</v>
      </c>
      <c r="AN15" s="19" t="n">
        <v>0.246624820836156</v>
      </c>
      <c r="AO15" s="19"/>
      <c r="AP15" s="19" t="n">
        <v>0.263284203556778</v>
      </c>
      <c r="AQ15" s="19" t="n">
        <v>0.280405469329385</v>
      </c>
      <c r="AR15" s="19" t="n">
        <v>0.324153557514084</v>
      </c>
      <c r="AS15" s="19" t="n">
        <v>0.194317152358265</v>
      </c>
      <c r="AT15" s="19" t="n">
        <v>0.364973817022802</v>
      </c>
      <c r="AU15" s="19"/>
      <c r="AV15" s="19" t="n">
        <v>0.30031155042834</v>
      </c>
      <c r="AW15" s="19" t="n">
        <v>0.231386626285482</v>
      </c>
      <c r="AX15" s="19" t="n">
        <v>0.302259564387427</v>
      </c>
      <c r="AY15" s="19" t="n">
        <v>0.243434895539468</v>
      </c>
      <c r="AZ15" s="19" t="n">
        <v>0.379083489652416</v>
      </c>
      <c r="BA15" s="19" t="n">
        <v>0.196770058551111</v>
      </c>
      <c r="BB15" s="19"/>
      <c r="BC15" s="19" t="n">
        <v>0.307989309001315</v>
      </c>
      <c r="BD15" s="19" t="n">
        <v>0.165904101575655</v>
      </c>
      <c r="BE15" s="19" t="n">
        <v>0.307033061266013</v>
      </c>
      <c r="BF15" s="19" t="n">
        <v>0.322171168826769</v>
      </c>
      <c r="BG15" s="19" t="n">
        <v>0.474080708447824</v>
      </c>
    </row>
    <row r="16">
      <c r="B16" s="20" t="s">
        <v>100</v>
      </c>
      <c r="C16" s="21" t="n">
        <v>0.0334935097443069</v>
      </c>
      <c r="D16" s="21" t="n">
        <v>0.016243199958274</v>
      </c>
      <c r="E16" s="21" t="n">
        <v>0.050272507722544</v>
      </c>
      <c r="F16" s="21"/>
      <c r="G16" s="21" t="n">
        <v>0.0434463152407235</v>
      </c>
      <c r="H16" s="21" t="n">
        <v>0.0182785293776674</v>
      </c>
      <c r="I16" s="21" t="n">
        <v>0.0259705318483353</v>
      </c>
      <c r="J16" s="21" t="n">
        <v>0.0375504306369176</v>
      </c>
      <c r="K16" s="21" t="n">
        <v>0.0272517973897702</v>
      </c>
      <c r="L16" s="21" t="n">
        <v>0.0489837179078291</v>
      </c>
      <c r="M16" s="21"/>
      <c r="N16" s="21" t="n">
        <v>0.0156184556558853</v>
      </c>
      <c r="O16" s="21" t="n">
        <v>0.0374071628808332</v>
      </c>
      <c r="P16" s="21" t="n">
        <v>0.0344605216434005</v>
      </c>
      <c r="Q16" s="21" t="n">
        <v>0.049404190431737</v>
      </c>
      <c r="R16" s="21"/>
      <c r="S16" s="21" t="n">
        <v>0.0397444187063191</v>
      </c>
      <c r="T16" s="21" t="n">
        <v>0.0207649136936626</v>
      </c>
      <c r="U16" s="21" t="n">
        <v>0.0561653596256599</v>
      </c>
      <c r="V16" s="21" t="n">
        <v>0.0374832629140298</v>
      </c>
      <c r="W16" s="21" t="n">
        <v>0</v>
      </c>
      <c r="X16" s="21" t="n">
        <v>0.0429727082421918</v>
      </c>
      <c r="Y16" s="21" t="n">
        <v>0.0319210204549618</v>
      </c>
      <c r="Z16" s="21" t="n">
        <v>0.0259923869725744</v>
      </c>
      <c r="AA16" s="21" t="n">
        <v>0.0168064229328981</v>
      </c>
      <c r="AB16" s="21" t="n">
        <v>0.0527160004858903</v>
      </c>
      <c r="AC16" s="21" t="n">
        <v>0.0229467392855145</v>
      </c>
      <c r="AD16" s="21" t="n">
        <v>0.0672864858724567</v>
      </c>
      <c r="AE16" s="21"/>
      <c r="AF16" s="21" t="n">
        <v>0.0326639262670507</v>
      </c>
      <c r="AG16" s="21" t="n">
        <v>0.0239657929410277</v>
      </c>
      <c r="AH16" s="21" t="n">
        <v>0.0738420142154269</v>
      </c>
      <c r="AI16" s="21"/>
      <c r="AJ16" s="21" t="n">
        <v>0.032380617601799</v>
      </c>
      <c r="AK16" s="21" t="n">
        <v>0.0170058994839694</v>
      </c>
      <c r="AL16" s="21" t="n">
        <v>0</v>
      </c>
      <c r="AM16" s="21" t="n">
        <v>0</v>
      </c>
      <c r="AN16" s="21" t="n">
        <v>0.0786687181479613</v>
      </c>
      <c r="AO16" s="21"/>
      <c r="AP16" s="21" t="n">
        <v>0.0338924947715504</v>
      </c>
      <c r="AQ16" s="21" t="n">
        <v>0.0240269487614637</v>
      </c>
      <c r="AR16" s="21" t="n">
        <v>0.0322478556335603</v>
      </c>
      <c r="AS16" s="21" t="n">
        <v>0.0308750153669472</v>
      </c>
      <c r="AT16" s="21" t="n">
        <v>0.0310593680879951</v>
      </c>
      <c r="AU16" s="21"/>
      <c r="AV16" s="21" t="n">
        <v>0.0266309378038324</v>
      </c>
      <c r="AW16" s="21" t="n">
        <v>0.0454806541466403</v>
      </c>
      <c r="AX16" s="21" t="n">
        <v>0</v>
      </c>
      <c r="AY16" s="21" t="n">
        <v>0.0269930026867215</v>
      </c>
      <c r="AZ16" s="21" t="n">
        <v>0.0223377409176076</v>
      </c>
      <c r="BA16" s="21" t="n">
        <v>0.0375691310631429</v>
      </c>
      <c r="BB16" s="21"/>
      <c r="BC16" s="21" t="n">
        <v>0.052454732116123</v>
      </c>
      <c r="BD16" s="21" t="n">
        <v>0.0306643006223031</v>
      </c>
      <c r="BE16" s="21" t="n">
        <v>0.0301799730179374</v>
      </c>
      <c r="BF16" s="21" t="n">
        <v>0.0337394546838301</v>
      </c>
      <c r="BG16" s="21" t="n">
        <v>0</v>
      </c>
    </row>
    <row r="17">
      <c r="B17" s="18" t="s">
        <v>724</v>
      </c>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837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152</v>
      </c>
      <c r="C9" s="19" t="n">
        <v>0.615531575336231</v>
      </c>
      <c r="D9" s="19" t="n">
        <v>0.555021243489757</v>
      </c>
      <c r="E9" s="19" t="n">
        <v>0.675784256366982</v>
      </c>
      <c r="F9" s="19"/>
      <c r="G9" s="19" t="n">
        <v>0.494071236750863</v>
      </c>
      <c r="H9" s="19" t="n">
        <v>0.560675877460388</v>
      </c>
      <c r="I9" s="19" t="n">
        <v>0.594164170755803</v>
      </c>
      <c r="J9" s="19" t="n">
        <v>0.664227469143833</v>
      </c>
      <c r="K9" s="19" t="n">
        <v>0.699530348057639</v>
      </c>
      <c r="L9" s="19" t="n">
        <v>0.662616132360709</v>
      </c>
      <c r="M9" s="19"/>
      <c r="N9" s="19" t="n">
        <v>0.601652424667434</v>
      </c>
      <c r="O9" s="19" t="n">
        <v>0.62363376751812</v>
      </c>
      <c r="P9" s="19" t="n">
        <v>0.578635173844949</v>
      </c>
      <c r="Q9" s="19" t="n">
        <v>0.653720032962162</v>
      </c>
      <c r="R9" s="19"/>
      <c r="S9" s="19" t="n">
        <v>0.543339427829112</v>
      </c>
      <c r="T9" s="19" t="n">
        <v>0.615767246724423</v>
      </c>
      <c r="U9" s="19" t="n">
        <v>0.672420573031206</v>
      </c>
      <c r="V9" s="19" t="n">
        <v>0.595193890403726</v>
      </c>
      <c r="W9" s="19" t="n">
        <v>0.582783074902677</v>
      </c>
      <c r="X9" s="19" t="n">
        <v>0.602755109351654</v>
      </c>
      <c r="Y9" s="19" t="n">
        <v>0.553094963577568</v>
      </c>
      <c r="Z9" s="19" t="n">
        <v>0.638229720899538</v>
      </c>
      <c r="AA9" s="19" t="n">
        <v>0.664673307909962</v>
      </c>
      <c r="AB9" s="19" t="n">
        <v>0.676733803180111</v>
      </c>
      <c r="AC9" s="19" t="n">
        <v>0.643386223161358</v>
      </c>
      <c r="AD9" s="19" t="n">
        <v>0.702844223349435</v>
      </c>
      <c r="AE9" s="19"/>
      <c r="AF9" s="19" t="n">
        <v>0.578665927573413</v>
      </c>
      <c r="AG9" s="19" t="n">
        <v>0.67960785504095</v>
      </c>
      <c r="AH9" s="19" t="n">
        <v>0.550957121692809</v>
      </c>
      <c r="AI9" s="19"/>
      <c r="AJ9" s="19" t="n">
        <v>0.588908480915617</v>
      </c>
      <c r="AK9" s="19" t="n">
        <v>0.646835181293804</v>
      </c>
      <c r="AL9" s="19" t="n">
        <v>0.711899241717593</v>
      </c>
      <c r="AM9" s="19" t="n">
        <v>0.427883640597504</v>
      </c>
      <c r="AN9" s="19" t="n">
        <v>0.603485573290078</v>
      </c>
      <c r="AO9" s="19"/>
      <c r="AP9" s="19" t="n">
        <v>0.554916347050353</v>
      </c>
      <c r="AQ9" s="19" t="n">
        <v>0.65137814427331</v>
      </c>
      <c r="AR9" s="19" t="n">
        <v>0.67746674716394</v>
      </c>
      <c r="AS9" s="19" t="n">
        <v>0.517795973321774</v>
      </c>
      <c r="AT9" s="19" t="n">
        <v>0.656626641472979</v>
      </c>
      <c r="AU9" s="19"/>
      <c r="AV9" s="19" t="n">
        <v>0.662363567904367</v>
      </c>
      <c r="AW9" s="19" t="n">
        <v>0.564823251804194</v>
      </c>
      <c r="AX9" s="19" t="n">
        <v>0.683489170688855</v>
      </c>
      <c r="AY9" s="19" t="n">
        <v>0.500712461241172</v>
      </c>
      <c r="AZ9" s="19" t="n">
        <v>0.626500618913341</v>
      </c>
      <c r="BA9" s="19" t="n">
        <v>0.650482223978607</v>
      </c>
      <c r="BB9" s="19"/>
      <c r="BC9" s="19" t="n">
        <v>0.656468566247388</v>
      </c>
      <c r="BD9" s="19" t="n">
        <v>0.592908011569923</v>
      </c>
      <c r="BE9" s="19" t="n">
        <v>0.608851712598325</v>
      </c>
      <c r="BF9" s="19" t="n">
        <v>0.541430143253585</v>
      </c>
      <c r="BG9" s="19" t="n">
        <v>0.611795734809716</v>
      </c>
    </row>
    <row r="10">
      <c r="B10" s="20" t="s">
        <v>153</v>
      </c>
      <c r="C10" s="19" t="n">
        <v>0.251638886347123</v>
      </c>
      <c r="D10" s="19" t="n">
        <v>0.252898359104243</v>
      </c>
      <c r="E10" s="19" t="n">
        <v>0.250739007452102</v>
      </c>
      <c r="F10" s="19"/>
      <c r="G10" s="19" t="n">
        <v>0.237480093327092</v>
      </c>
      <c r="H10" s="19" t="n">
        <v>0.277702321584301</v>
      </c>
      <c r="I10" s="19" t="n">
        <v>0.256125390090881</v>
      </c>
      <c r="J10" s="19" t="n">
        <v>0.2910335982026</v>
      </c>
      <c r="K10" s="19" t="n">
        <v>0.221736269794</v>
      </c>
      <c r="L10" s="19" t="n">
        <v>0.224572270380237</v>
      </c>
      <c r="M10" s="19"/>
      <c r="N10" s="19" t="n">
        <v>0.291863944437561</v>
      </c>
      <c r="O10" s="19" t="n">
        <v>0.25955176975044</v>
      </c>
      <c r="P10" s="19" t="n">
        <v>0.240705157272353</v>
      </c>
      <c r="Q10" s="19" t="n">
        <v>0.210175521799295</v>
      </c>
      <c r="R10" s="19"/>
      <c r="S10" s="19" t="n">
        <v>0.279818958568656</v>
      </c>
      <c r="T10" s="19" t="n">
        <v>0.241407984769578</v>
      </c>
      <c r="U10" s="19" t="n">
        <v>0.222024060225502</v>
      </c>
      <c r="V10" s="19" t="n">
        <v>0.250766363022111</v>
      </c>
      <c r="W10" s="19" t="n">
        <v>0.196023377449253</v>
      </c>
      <c r="X10" s="19" t="n">
        <v>0.293921392551569</v>
      </c>
      <c r="Y10" s="19" t="n">
        <v>0.274288398069825</v>
      </c>
      <c r="Z10" s="19" t="n">
        <v>0.379157121314554</v>
      </c>
      <c r="AA10" s="19" t="n">
        <v>0.21560182202419</v>
      </c>
      <c r="AB10" s="19" t="n">
        <v>0.22337204082005</v>
      </c>
      <c r="AC10" s="19" t="n">
        <v>0.241988092564176</v>
      </c>
      <c r="AD10" s="19" t="n">
        <v>0.252369597886957</v>
      </c>
      <c r="AE10" s="19"/>
      <c r="AF10" s="19" t="n">
        <v>0.283870387625522</v>
      </c>
      <c r="AG10" s="19" t="n">
        <v>0.200192028501523</v>
      </c>
      <c r="AH10" s="19" t="n">
        <v>0.331250873580741</v>
      </c>
      <c r="AI10" s="19"/>
      <c r="AJ10" s="19" t="n">
        <v>0.306454406016748</v>
      </c>
      <c r="AK10" s="19" t="n">
        <v>0.19302826764526</v>
      </c>
      <c r="AL10" s="19" t="n">
        <v>0.216483569849872</v>
      </c>
      <c r="AM10" s="19" t="n">
        <v>0.456374382997358</v>
      </c>
      <c r="AN10" s="19" t="n">
        <v>0.276662875806297</v>
      </c>
      <c r="AO10" s="19"/>
      <c r="AP10" s="19" t="n">
        <v>0.359908802515701</v>
      </c>
      <c r="AQ10" s="19" t="n">
        <v>0.191279593211738</v>
      </c>
      <c r="AR10" s="19" t="n">
        <v>0.175761724060887</v>
      </c>
      <c r="AS10" s="19" t="n">
        <v>0.351691925982474</v>
      </c>
      <c r="AT10" s="19" t="n">
        <v>0.11909404726524</v>
      </c>
      <c r="AU10" s="19"/>
      <c r="AV10" s="19" t="n">
        <v>0.178355885136948</v>
      </c>
      <c r="AW10" s="19" t="n">
        <v>0.367959006771435</v>
      </c>
      <c r="AX10" s="19" t="n">
        <v>0.170844785685985</v>
      </c>
      <c r="AY10" s="19" t="n">
        <v>0.350459497043937</v>
      </c>
      <c r="AZ10" s="19" t="n">
        <v>0.128480172185328</v>
      </c>
      <c r="BA10" s="19" t="n">
        <v>0.278183300681722</v>
      </c>
      <c r="BB10" s="19"/>
      <c r="BC10" s="19" t="n">
        <v>0.217728171971798</v>
      </c>
      <c r="BD10" s="19" t="n">
        <v>0.253091664491978</v>
      </c>
      <c r="BE10" s="19" t="n">
        <v>0.267857427256404</v>
      </c>
      <c r="BF10" s="19" t="n">
        <v>0.2336430122468</v>
      </c>
      <c r="BG10" s="19" t="n">
        <v>0.203492734355577</v>
      </c>
    </row>
    <row r="11">
      <c r="B11" s="20" t="s">
        <v>836</v>
      </c>
      <c r="C11" s="19" t="n">
        <v>0.241909009840748</v>
      </c>
      <c r="D11" s="19" t="n">
        <v>0.227216125272005</v>
      </c>
      <c r="E11" s="19" t="n">
        <v>0.255235414529359</v>
      </c>
      <c r="F11" s="19"/>
      <c r="G11" s="19" t="n">
        <v>0.309760397098262</v>
      </c>
      <c r="H11" s="19" t="n">
        <v>0.255029853817286</v>
      </c>
      <c r="I11" s="19" t="n">
        <v>0.232877370877737</v>
      </c>
      <c r="J11" s="19" t="n">
        <v>0.209705407752285</v>
      </c>
      <c r="K11" s="19" t="n">
        <v>0.231860308230581</v>
      </c>
      <c r="L11" s="19" t="n">
        <v>0.226074306707957</v>
      </c>
      <c r="M11" s="19"/>
      <c r="N11" s="19" t="n">
        <v>0.269522201548918</v>
      </c>
      <c r="O11" s="19" t="n">
        <v>0.247127691319113</v>
      </c>
      <c r="P11" s="19" t="n">
        <v>0.221440199002265</v>
      </c>
      <c r="Q11" s="19" t="n">
        <v>0.225196093501657</v>
      </c>
      <c r="R11" s="19"/>
      <c r="S11" s="19" t="n">
        <v>0.311949316460356</v>
      </c>
      <c r="T11" s="19" t="n">
        <v>0.258321389066089</v>
      </c>
      <c r="U11" s="19" t="n">
        <v>0.245693130325769</v>
      </c>
      <c r="V11" s="19" t="n">
        <v>0.260445050672722</v>
      </c>
      <c r="W11" s="19" t="n">
        <v>0.215637146807637</v>
      </c>
      <c r="X11" s="19" t="n">
        <v>0.24039364164201</v>
      </c>
      <c r="Y11" s="19" t="n">
        <v>0.181114120276606</v>
      </c>
      <c r="Z11" s="19" t="n">
        <v>0.110304954335534</v>
      </c>
      <c r="AA11" s="19" t="n">
        <v>0.229894919014578</v>
      </c>
      <c r="AB11" s="19" t="n">
        <v>0.251404471675067</v>
      </c>
      <c r="AC11" s="19" t="n">
        <v>0.218445823359914</v>
      </c>
      <c r="AD11" s="19" t="n">
        <v>0.235086241383091</v>
      </c>
      <c r="AE11" s="19"/>
      <c r="AF11" s="19" t="n">
        <v>0.228386912662484</v>
      </c>
      <c r="AG11" s="19" t="n">
        <v>0.255042699446893</v>
      </c>
      <c r="AH11" s="19" t="n">
        <v>0.218378691513678</v>
      </c>
      <c r="AI11" s="19"/>
      <c r="AJ11" s="19" t="n">
        <v>0.223159918703285</v>
      </c>
      <c r="AK11" s="19" t="n">
        <v>0.287358192230366</v>
      </c>
      <c r="AL11" s="19" t="n">
        <v>0.217242643839339</v>
      </c>
      <c r="AM11" s="19" t="n">
        <v>0.171128605934996</v>
      </c>
      <c r="AN11" s="19" t="n">
        <v>0.222573627318834</v>
      </c>
      <c r="AO11" s="19"/>
      <c r="AP11" s="19" t="n">
        <v>0.232456063333817</v>
      </c>
      <c r="AQ11" s="19" t="n">
        <v>0.273158870420776</v>
      </c>
      <c r="AR11" s="19" t="n">
        <v>0.22922709289934</v>
      </c>
      <c r="AS11" s="19" t="n">
        <v>0.182917993834005</v>
      </c>
      <c r="AT11" s="19" t="n">
        <v>0.313854627748898</v>
      </c>
      <c r="AU11" s="19"/>
      <c r="AV11" s="19" t="n">
        <v>0.311499821487982</v>
      </c>
      <c r="AW11" s="19" t="n">
        <v>0.227490340846694</v>
      </c>
      <c r="AX11" s="19" t="n">
        <v>0.222540799955842</v>
      </c>
      <c r="AY11" s="19" t="n">
        <v>0.187326965857496</v>
      </c>
      <c r="AZ11" s="19" t="n">
        <v>0.306769348782292</v>
      </c>
      <c r="BA11" s="19" t="n">
        <v>0.211941539203344</v>
      </c>
      <c r="BB11" s="19"/>
      <c r="BC11" s="19" t="n">
        <v>0.249714187113611</v>
      </c>
      <c r="BD11" s="19" t="n">
        <v>0.216527516702216</v>
      </c>
      <c r="BE11" s="19" t="n">
        <v>0.235421037966643</v>
      </c>
      <c r="BF11" s="19" t="n">
        <v>0.331867364915738</v>
      </c>
      <c r="BG11" s="19" t="n">
        <v>0.314640512481501</v>
      </c>
    </row>
    <row r="12">
      <c r="B12" s="20" t="s">
        <v>157</v>
      </c>
      <c r="C12" s="19" t="n">
        <v>0.226709073012623</v>
      </c>
      <c r="D12" s="19" t="n">
        <v>0.248485353417117</v>
      </c>
      <c r="E12" s="19" t="n">
        <v>0.205599626675968</v>
      </c>
      <c r="F12" s="19"/>
      <c r="G12" s="19" t="n">
        <v>0.167072736108835</v>
      </c>
      <c r="H12" s="19" t="n">
        <v>0.158621448333469</v>
      </c>
      <c r="I12" s="19" t="n">
        <v>0.180820093876591</v>
      </c>
      <c r="J12" s="19" t="n">
        <v>0.219284614803862</v>
      </c>
      <c r="K12" s="19" t="n">
        <v>0.269787867091396</v>
      </c>
      <c r="L12" s="19" t="n">
        <v>0.336041425961192</v>
      </c>
      <c r="M12" s="19"/>
      <c r="N12" s="19" t="n">
        <v>0.204252229615475</v>
      </c>
      <c r="O12" s="19" t="n">
        <v>0.195105475809774</v>
      </c>
      <c r="P12" s="19" t="n">
        <v>0.269344162002991</v>
      </c>
      <c r="Q12" s="19" t="n">
        <v>0.246753387520803</v>
      </c>
      <c r="R12" s="19"/>
      <c r="S12" s="19" t="n">
        <v>0.202435094756095</v>
      </c>
      <c r="T12" s="19" t="n">
        <v>0.294946003341336</v>
      </c>
      <c r="U12" s="19" t="n">
        <v>0.18320247150256</v>
      </c>
      <c r="V12" s="19" t="n">
        <v>0.206482741725874</v>
      </c>
      <c r="W12" s="19" t="n">
        <v>0.306538700333384</v>
      </c>
      <c r="X12" s="19" t="n">
        <v>0.163289703228267</v>
      </c>
      <c r="Y12" s="19" t="n">
        <v>0.231370982888553</v>
      </c>
      <c r="Z12" s="19" t="n">
        <v>0.260495850247377</v>
      </c>
      <c r="AA12" s="19" t="n">
        <v>0.179155305224577</v>
      </c>
      <c r="AB12" s="19" t="n">
        <v>0.237694755978186</v>
      </c>
      <c r="AC12" s="19" t="n">
        <v>0.28272549979345</v>
      </c>
      <c r="AD12" s="19" t="n">
        <v>0.215713444553957</v>
      </c>
      <c r="AE12" s="19"/>
      <c r="AF12" s="19" t="n">
        <v>0.316447057864406</v>
      </c>
      <c r="AG12" s="19" t="n">
        <v>0.179096444277229</v>
      </c>
      <c r="AH12" s="19" t="n">
        <v>0.210351362050191</v>
      </c>
      <c r="AI12" s="19"/>
      <c r="AJ12" s="19" t="n">
        <v>0.343651309500195</v>
      </c>
      <c r="AK12" s="19" t="n">
        <v>0.134842198149995</v>
      </c>
      <c r="AL12" s="19" t="n">
        <v>0.182222472566439</v>
      </c>
      <c r="AM12" s="19" t="n">
        <v>0.289434895498816</v>
      </c>
      <c r="AN12" s="19" t="n">
        <v>0.196192961459389</v>
      </c>
      <c r="AO12" s="19"/>
      <c r="AP12" s="19" t="n">
        <v>0.343968040734163</v>
      </c>
      <c r="AQ12" s="19" t="n">
        <v>0.157029571527523</v>
      </c>
      <c r="AR12" s="19" t="n">
        <v>0.187783704563297</v>
      </c>
      <c r="AS12" s="19" t="n">
        <v>0.38796510433128</v>
      </c>
      <c r="AT12" s="19" t="n">
        <v>0.0942836272583188</v>
      </c>
      <c r="AU12" s="19"/>
      <c r="AV12" s="19" t="n">
        <v>0.136795863113248</v>
      </c>
      <c r="AW12" s="19" t="n">
        <v>0.328717486184164</v>
      </c>
      <c r="AX12" s="19" t="n">
        <v>0.209349878452333</v>
      </c>
      <c r="AY12" s="19" t="n">
        <v>0.374335105574177</v>
      </c>
      <c r="AZ12" s="19" t="n">
        <v>0.0830095816052084</v>
      </c>
      <c r="BA12" s="19" t="n">
        <v>0.213635183981272</v>
      </c>
      <c r="BB12" s="19"/>
      <c r="BC12" s="19" t="n">
        <v>0.264913725880691</v>
      </c>
      <c r="BD12" s="19" t="n">
        <v>0.232110671738042</v>
      </c>
      <c r="BE12" s="19" t="n">
        <v>0.188443394329972</v>
      </c>
      <c r="BF12" s="19" t="n">
        <v>0.203246653609137</v>
      </c>
      <c r="BG12" s="19" t="n">
        <v>0.083120398780252</v>
      </c>
    </row>
    <row r="13">
      <c r="B13" s="20" t="s">
        <v>154</v>
      </c>
      <c r="C13" s="19" t="n">
        <v>0.22479907827428</v>
      </c>
      <c r="D13" s="19" t="n">
        <v>0.215971059575407</v>
      </c>
      <c r="E13" s="19" t="n">
        <v>0.234299555037145</v>
      </c>
      <c r="F13" s="19"/>
      <c r="G13" s="19" t="n">
        <v>0.2328206088463</v>
      </c>
      <c r="H13" s="19" t="n">
        <v>0.199859277922631</v>
      </c>
      <c r="I13" s="19" t="n">
        <v>0.259834806212429</v>
      </c>
      <c r="J13" s="19" t="n">
        <v>0.275490235429909</v>
      </c>
      <c r="K13" s="19" t="n">
        <v>0.192785759490685</v>
      </c>
      <c r="L13" s="19" t="n">
        <v>0.19167840876544</v>
      </c>
      <c r="M13" s="19"/>
      <c r="N13" s="19" t="n">
        <v>0.240397631653039</v>
      </c>
      <c r="O13" s="19" t="n">
        <v>0.2055139919877</v>
      </c>
      <c r="P13" s="19" t="n">
        <v>0.208085191793053</v>
      </c>
      <c r="Q13" s="19" t="n">
        <v>0.243176853820146</v>
      </c>
      <c r="R13" s="19"/>
      <c r="S13" s="19" t="n">
        <v>0.204081143014657</v>
      </c>
      <c r="T13" s="19" t="n">
        <v>0.21464396994789</v>
      </c>
      <c r="U13" s="19" t="n">
        <v>0.260068341456307</v>
      </c>
      <c r="V13" s="19" t="n">
        <v>0.236937123371062</v>
      </c>
      <c r="W13" s="19" t="n">
        <v>0.251705576252767</v>
      </c>
      <c r="X13" s="19" t="n">
        <v>0.283764295453611</v>
      </c>
      <c r="Y13" s="19" t="n">
        <v>0.192384425308051</v>
      </c>
      <c r="Z13" s="19" t="n">
        <v>0.256672825919794</v>
      </c>
      <c r="AA13" s="19" t="n">
        <v>0.186210838641078</v>
      </c>
      <c r="AB13" s="19" t="n">
        <v>0.238128004652281</v>
      </c>
      <c r="AC13" s="19" t="n">
        <v>0.199902006611222</v>
      </c>
      <c r="AD13" s="19" t="n">
        <v>0.182384439815401</v>
      </c>
      <c r="AE13" s="19"/>
      <c r="AF13" s="19" t="n">
        <v>0.218561179581079</v>
      </c>
      <c r="AG13" s="19" t="n">
        <v>0.229198077837348</v>
      </c>
      <c r="AH13" s="19" t="n">
        <v>0.181617304121482</v>
      </c>
      <c r="AI13" s="19"/>
      <c r="AJ13" s="19" t="n">
        <v>0.196474697871719</v>
      </c>
      <c r="AK13" s="19" t="n">
        <v>0.247393338763597</v>
      </c>
      <c r="AL13" s="19" t="n">
        <v>0.237253429782379</v>
      </c>
      <c r="AM13" s="19" t="n">
        <v>0.213100611312659</v>
      </c>
      <c r="AN13" s="19" t="n">
        <v>0.2114328642552</v>
      </c>
      <c r="AO13" s="19"/>
      <c r="AP13" s="19" t="n">
        <v>0.189630689812773</v>
      </c>
      <c r="AQ13" s="19" t="n">
        <v>0.240645185725539</v>
      </c>
      <c r="AR13" s="19" t="n">
        <v>0.25076924927422</v>
      </c>
      <c r="AS13" s="19" t="n">
        <v>0.169082346274537</v>
      </c>
      <c r="AT13" s="19" t="n">
        <v>0.227886517555382</v>
      </c>
      <c r="AU13" s="19"/>
      <c r="AV13" s="19" t="n">
        <v>0.245700714001693</v>
      </c>
      <c r="AW13" s="19" t="n">
        <v>0.187113418156509</v>
      </c>
      <c r="AX13" s="19" t="n">
        <v>0.23644418436343</v>
      </c>
      <c r="AY13" s="19" t="n">
        <v>0.175266750056309</v>
      </c>
      <c r="AZ13" s="19" t="n">
        <v>0.259462157311343</v>
      </c>
      <c r="BA13" s="19" t="n">
        <v>0.243317909514448</v>
      </c>
      <c r="BB13" s="19"/>
      <c r="BC13" s="19" t="n">
        <v>0.215288965252162</v>
      </c>
      <c r="BD13" s="19" t="n">
        <v>0.238827711210957</v>
      </c>
      <c r="BE13" s="19" t="n">
        <v>0.204565394014872</v>
      </c>
      <c r="BF13" s="19" t="n">
        <v>0.238924283450725</v>
      </c>
      <c r="BG13" s="19" t="n">
        <v>0.243073512387205</v>
      </c>
    </row>
    <row r="14">
      <c r="B14" s="20" t="s">
        <v>155</v>
      </c>
      <c r="C14" s="19" t="n">
        <v>0.221995402476689</v>
      </c>
      <c r="D14" s="19" t="n">
        <v>0.269642198573366</v>
      </c>
      <c r="E14" s="19" t="n">
        <v>0.175961792985319</v>
      </c>
      <c r="F14" s="19"/>
      <c r="G14" s="19" t="n">
        <v>0.226958161484282</v>
      </c>
      <c r="H14" s="19" t="n">
        <v>0.255849190901918</v>
      </c>
      <c r="I14" s="19" t="n">
        <v>0.174415774517632</v>
      </c>
      <c r="J14" s="19" t="n">
        <v>0.212758452332138</v>
      </c>
      <c r="K14" s="19" t="n">
        <v>0.251563984675994</v>
      </c>
      <c r="L14" s="19" t="n">
        <v>0.217485747330737</v>
      </c>
      <c r="M14" s="19"/>
      <c r="N14" s="19" t="n">
        <v>0.268341883640011</v>
      </c>
      <c r="O14" s="19" t="n">
        <v>0.205919287618874</v>
      </c>
      <c r="P14" s="19" t="n">
        <v>0.180442079778568</v>
      </c>
      <c r="Q14" s="19" t="n">
        <v>0.225726176463095</v>
      </c>
      <c r="R14" s="19"/>
      <c r="S14" s="19" t="n">
        <v>0.212734946607347</v>
      </c>
      <c r="T14" s="19" t="n">
        <v>0.159603368272296</v>
      </c>
      <c r="U14" s="19" t="n">
        <v>0.211672033336688</v>
      </c>
      <c r="V14" s="19" t="n">
        <v>0.173880939700274</v>
      </c>
      <c r="W14" s="19" t="n">
        <v>0.241081539038488</v>
      </c>
      <c r="X14" s="19" t="n">
        <v>0.241182075701789</v>
      </c>
      <c r="Y14" s="19" t="n">
        <v>0.244349486878689</v>
      </c>
      <c r="Z14" s="19" t="n">
        <v>0.272927224531475</v>
      </c>
      <c r="AA14" s="19" t="n">
        <v>0.290853286033372</v>
      </c>
      <c r="AB14" s="19" t="n">
        <v>0.258660742886499</v>
      </c>
      <c r="AC14" s="19" t="n">
        <v>0.18472243478663</v>
      </c>
      <c r="AD14" s="19" t="n">
        <v>0.177630596647034</v>
      </c>
      <c r="AE14" s="19"/>
      <c r="AF14" s="19" t="n">
        <v>0.227073372467449</v>
      </c>
      <c r="AG14" s="19" t="n">
        <v>0.236923000195655</v>
      </c>
      <c r="AH14" s="19" t="n">
        <v>0.180255550268151</v>
      </c>
      <c r="AI14" s="19"/>
      <c r="AJ14" s="19" t="n">
        <v>0.219509022392281</v>
      </c>
      <c r="AK14" s="19" t="n">
        <v>0.248415344010333</v>
      </c>
      <c r="AL14" s="19" t="n">
        <v>0.247301607878575</v>
      </c>
      <c r="AM14" s="19" t="n">
        <v>0.0937745680246819</v>
      </c>
      <c r="AN14" s="19" t="n">
        <v>0.185587571861935</v>
      </c>
      <c r="AO14" s="19"/>
      <c r="AP14" s="19" t="n">
        <v>0.202621593879566</v>
      </c>
      <c r="AQ14" s="19" t="n">
        <v>0.259511460434244</v>
      </c>
      <c r="AR14" s="19" t="n">
        <v>0.239735893155853</v>
      </c>
      <c r="AS14" s="19" t="n">
        <v>0.172523398398507</v>
      </c>
      <c r="AT14" s="19" t="n">
        <v>0.211237796361771</v>
      </c>
      <c r="AU14" s="19"/>
      <c r="AV14" s="19" t="n">
        <v>0.247967803508301</v>
      </c>
      <c r="AW14" s="19" t="n">
        <v>0.209826061296901</v>
      </c>
      <c r="AX14" s="19" t="n">
        <v>0.237659205101069</v>
      </c>
      <c r="AY14" s="19" t="n">
        <v>0.206910852736252</v>
      </c>
      <c r="AZ14" s="19" t="n">
        <v>0.242782231264145</v>
      </c>
      <c r="BA14" s="19" t="n">
        <v>0.193654186494223</v>
      </c>
      <c r="BB14" s="19"/>
      <c r="BC14" s="19" t="n">
        <v>0.197248236167423</v>
      </c>
      <c r="BD14" s="19" t="n">
        <v>0.210785887611708</v>
      </c>
      <c r="BE14" s="19" t="n">
        <v>0.239635958037646</v>
      </c>
      <c r="BF14" s="19" t="n">
        <v>0.272508504736159</v>
      </c>
      <c r="BG14" s="19" t="n">
        <v>0.251021298697283</v>
      </c>
    </row>
    <row r="15">
      <c r="B15" s="20" t="s">
        <v>156</v>
      </c>
      <c r="C15" s="19" t="n">
        <v>0.214432396306501</v>
      </c>
      <c r="D15" s="19" t="n">
        <v>0.226032308524696</v>
      </c>
      <c r="E15" s="19" t="n">
        <v>0.201573280536126</v>
      </c>
      <c r="F15" s="19"/>
      <c r="G15" s="19" t="n">
        <v>0.176530854012844</v>
      </c>
      <c r="H15" s="19" t="n">
        <v>0.194053388416016</v>
      </c>
      <c r="I15" s="19" t="n">
        <v>0.205212912114214</v>
      </c>
      <c r="J15" s="19" t="n">
        <v>0.201232048274768</v>
      </c>
      <c r="K15" s="19" t="n">
        <v>0.228615077037559</v>
      </c>
      <c r="L15" s="19" t="n">
        <v>0.264917963467644</v>
      </c>
      <c r="M15" s="19"/>
      <c r="N15" s="19" t="n">
        <v>0.198562296078738</v>
      </c>
      <c r="O15" s="19" t="n">
        <v>0.221376249931397</v>
      </c>
      <c r="P15" s="19" t="n">
        <v>0.206314397156684</v>
      </c>
      <c r="Q15" s="19" t="n">
        <v>0.231872847396267</v>
      </c>
      <c r="R15" s="19"/>
      <c r="S15" s="19" t="n">
        <v>0.200797693755714</v>
      </c>
      <c r="T15" s="19" t="n">
        <v>0.208456851956742</v>
      </c>
      <c r="U15" s="19" t="n">
        <v>0.218373207971881</v>
      </c>
      <c r="V15" s="19" t="n">
        <v>0.246447730999217</v>
      </c>
      <c r="W15" s="19" t="n">
        <v>0.248046285917469</v>
      </c>
      <c r="X15" s="19" t="n">
        <v>0.225371183973706</v>
      </c>
      <c r="Y15" s="19" t="n">
        <v>0.197032745210809</v>
      </c>
      <c r="Z15" s="19" t="n">
        <v>0.235832597446712</v>
      </c>
      <c r="AA15" s="19" t="n">
        <v>0.189863970959584</v>
      </c>
      <c r="AB15" s="19" t="n">
        <v>0.182493496425076</v>
      </c>
      <c r="AC15" s="19" t="n">
        <v>0.273524940038257</v>
      </c>
      <c r="AD15" s="19" t="n">
        <v>0.190960163225493</v>
      </c>
      <c r="AE15" s="19"/>
      <c r="AF15" s="19" t="n">
        <v>0.254107552961088</v>
      </c>
      <c r="AG15" s="19" t="n">
        <v>0.185625020716731</v>
      </c>
      <c r="AH15" s="19" t="n">
        <v>0.240504045708941</v>
      </c>
      <c r="AI15" s="19"/>
      <c r="AJ15" s="19" t="n">
        <v>0.292571039555015</v>
      </c>
      <c r="AK15" s="19" t="n">
        <v>0.152042289437542</v>
      </c>
      <c r="AL15" s="19" t="n">
        <v>0.197025785362266</v>
      </c>
      <c r="AM15" s="19" t="n">
        <v>0.14695271646026</v>
      </c>
      <c r="AN15" s="19" t="n">
        <v>0.228416946803608</v>
      </c>
      <c r="AO15" s="19"/>
      <c r="AP15" s="19" t="n">
        <v>0.310422976108067</v>
      </c>
      <c r="AQ15" s="19" t="n">
        <v>0.170402887746762</v>
      </c>
      <c r="AR15" s="19" t="n">
        <v>0.209621957488329</v>
      </c>
      <c r="AS15" s="19" t="n">
        <v>0.227037526163237</v>
      </c>
      <c r="AT15" s="19" t="n">
        <v>0.134844972403491</v>
      </c>
      <c r="AU15" s="19"/>
      <c r="AV15" s="19" t="n">
        <v>0.169921858393684</v>
      </c>
      <c r="AW15" s="19" t="n">
        <v>0.273217385127697</v>
      </c>
      <c r="AX15" s="19" t="n">
        <v>0.217933241071368</v>
      </c>
      <c r="AY15" s="19" t="n">
        <v>0.267799651790555</v>
      </c>
      <c r="AZ15" s="19" t="n">
        <v>0.146887078632275</v>
      </c>
      <c r="BA15" s="19" t="n">
        <v>0.184637187809676</v>
      </c>
      <c r="BB15" s="19"/>
      <c r="BC15" s="19" t="n">
        <v>0.271534386194353</v>
      </c>
      <c r="BD15" s="19" t="n">
        <v>0.188785050915042</v>
      </c>
      <c r="BE15" s="19" t="n">
        <v>0.223901025174434</v>
      </c>
      <c r="BF15" s="19" t="n">
        <v>0.155033546869423</v>
      </c>
      <c r="BG15" s="19" t="n">
        <v>0.14090295154338</v>
      </c>
    </row>
    <row r="16">
      <c r="B16" s="20" t="s">
        <v>158</v>
      </c>
      <c r="C16" s="19" t="n">
        <v>0.193069256593159</v>
      </c>
      <c r="D16" s="19" t="n">
        <v>0.188268263271966</v>
      </c>
      <c r="E16" s="19" t="n">
        <v>0.199275192437119</v>
      </c>
      <c r="F16" s="19"/>
      <c r="G16" s="19" t="n">
        <v>0.228039935901438</v>
      </c>
      <c r="H16" s="19" t="n">
        <v>0.245700119245028</v>
      </c>
      <c r="I16" s="19" t="n">
        <v>0.209838955833923</v>
      </c>
      <c r="J16" s="19" t="n">
        <v>0.148283296456933</v>
      </c>
      <c r="K16" s="19" t="n">
        <v>0.185571950246498</v>
      </c>
      <c r="L16" s="19" t="n">
        <v>0.154733661768777</v>
      </c>
      <c r="M16" s="19"/>
      <c r="N16" s="19" t="n">
        <v>0.209301834477826</v>
      </c>
      <c r="O16" s="19" t="n">
        <v>0.204113185204074</v>
      </c>
      <c r="P16" s="19" t="n">
        <v>0.176404888405891</v>
      </c>
      <c r="Q16" s="19" t="n">
        <v>0.177134242911981</v>
      </c>
      <c r="R16" s="19"/>
      <c r="S16" s="19" t="n">
        <v>0.205536709696337</v>
      </c>
      <c r="T16" s="19" t="n">
        <v>0.163299477421221</v>
      </c>
      <c r="U16" s="19" t="n">
        <v>0.202980518420845</v>
      </c>
      <c r="V16" s="19" t="n">
        <v>0.221238361930506</v>
      </c>
      <c r="W16" s="19" t="n">
        <v>0.202578703166853</v>
      </c>
      <c r="X16" s="19" t="n">
        <v>0.156744601521459</v>
      </c>
      <c r="Y16" s="19" t="n">
        <v>0.218672755333495</v>
      </c>
      <c r="Z16" s="19" t="n">
        <v>0.163700879803177</v>
      </c>
      <c r="AA16" s="19" t="n">
        <v>0.186282502021936</v>
      </c>
      <c r="AB16" s="19" t="n">
        <v>0.177924001597054</v>
      </c>
      <c r="AC16" s="19" t="n">
        <v>0.250480381693</v>
      </c>
      <c r="AD16" s="19" t="n">
        <v>0.184094124895712</v>
      </c>
      <c r="AE16" s="19"/>
      <c r="AF16" s="19" t="n">
        <v>0.12458024505115</v>
      </c>
      <c r="AG16" s="19" t="n">
        <v>0.25962989720564</v>
      </c>
      <c r="AH16" s="19" t="n">
        <v>0.141370987458147</v>
      </c>
      <c r="AI16" s="19"/>
      <c r="AJ16" s="19" t="n">
        <v>0.124761239909091</v>
      </c>
      <c r="AK16" s="19" t="n">
        <v>0.276937069497049</v>
      </c>
      <c r="AL16" s="19" t="n">
        <v>0.223752426551585</v>
      </c>
      <c r="AM16" s="19" t="n">
        <v>0.0497864298837268</v>
      </c>
      <c r="AN16" s="19" t="n">
        <v>0.154349488240746</v>
      </c>
      <c r="AO16" s="19"/>
      <c r="AP16" s="19" t="n">
        <v>0.114274561785293</v>
      </c>
      <c r="AQ16" s="19" t="n">
        <v>0.251786117391003</v>
      </c>
      <c r="AR16" s="19" t="n">
        <v>0.239716132205994</v>
      </c>
      <c r="AS16" s="19" t="n">
        <v>0.0788618110899128</v>
      </c>
      <c r="AT16" s="19" t="n">
        <v>0.413083920891747</v>
      </c>
      <c r="AU16" s="19"/>
      <c r="AV16" s="19" t="n">
        <v>0.268607178417508</v>
      </c>
      <c r="AW16" s="19" t="n">
        <v>0.110569597999918</v>
      </c>
      <c r="AX16" s="19" t="n">
        <v>0.241503167357751</v>
      </c>
      <c r="AY16" s="19" t="n">
        <v>0.0820947089872263</v>
      </c>
      <c r="AZ16" s="19" t="n">
        <v>0.394178743173302</v>
      </c>
      <c r="BA16" s="19" t="n">
        <v>0.168109809823849</v>
      </c>
      <c r="BB16" s="19"/>
      <c r="BC16" s="19" t="n">
        <v>0.148859511603827</v>
      </c>
      <c r="BD16" s="19" t="n">
        <v>0.192211483207109</v>
      </c>
      <c r="BE16" s="19" t="n">
        <v>0.200684333626981</v>
      </c>
      <c r="BF16" s="19" t="n">
        <v>0.248700007792002</v>
      </c>
      <c r="BG16" s="19" t="n">
        <v>0.32966117864537</v>
      </c>
    </row>
    <row r="17">
      <c r="B17" s="20" t="s">
        <v>160</v>
      </c>
      <c r="C17" s="19" t="n">
        <v>0.162565001470818</v>
      </c>
      <c r="D17" s="19" t="n">
        <v>0.167914092231181</v>
      </c>
      <c r="E17" s="19" t="n">
        <v>0.157656852885231</v>
      </c>
      <c r="F17" s="19"/>
      <c r="G17" s="19" t="n">
        <v>0.172051900660007</v>
      </c>
      <c r="H17" s="19" t="n">
        <v>0.164443628585014</v>
      </c>
      <c r="I17" s="19" t="n">
        <v>0.161020022051107</v>
      </c>
      <c r="J17" s="19" t="n">
        <v>0.13601084544952</v>
      </c>
      <c r="K17" s="19" t="n">
        <v>0.15851115507152</v>
      </c>
      <c r="L17" s="19" t="n">
        <v>0.180177922076876</v>
      </c>
      <c r="M17" s="19"/>
      <c r="N17" s="19" t="n">
        <v>0.176164486399457</v>
      </c>
      <c r="O17" s="19" t="n">
        <v>0.16872019397782</v>
      </c>
      <c r="P17" s="19" t="n">
        <v>0.141548093204478</v>
      </c>
      <c r="Q17" s="19" t="n">
        <v>0.15831440891159</v>
      </c>
      <c r="R17" s="19"/>
      <c r="S17" s="19" t="n">
        <v>0.151372900067992</v>
      </c>
      <c r="T17" s="19" t="n">
        <v>0.171178142919834</v>
      </c>
      <c r="U17" s="19" t="n">
        <v>0.127587589100456</v>
      </c>
      <c r="V17" s="19" t="n">
        <v>0.197463853868983</v>
      </c>
      <c r="W17" s="19" t="n">
        <v>0.15126329544411</v>
      </c>
      <c r="X17" s="19" t="n">
        <v>0.219740486092121</v>
      </c>
      <c r="Y17" s="19" t="n">
        <v>0.146977418112546</v>
      </c>
      <c r="Z17" s="19" t="n">
        <v>0.0660740377858615</v>
      </c>
      <c r="AA17" s="19" t="n">
        <v>0.110600221182635</v>
      </c>
      <c r="AB17" s="19" t="n">
        <v>0.193870144020974</v>
      </c>
      <c r="AC17" s="19" t="n">
        <v>0.172716891459509</v>
      </c>
      <c r="AD17" s="19" t="n">
        <v>0.270690144835323</v>
      </c>
      <c r="AE17" s="19"/>
      <c r="AF17" s="19" t="n">
        <v>0.150420253461653</v>
      </c>
      <c r="AG17" s="19" t="n">
        <v>0.176661991662556</v>
      </c>
      <c r="AH17" s="19" t="n">
        <v>0.161559715161181</v>
      </c>
      <c r="AI17" s="19"/>
      <c r="AJ17" s="19" t="n">
        <v>0.138344063780182</v>
      </c>
      <c r="AK17" s="19" t="n">
        <v>0.176317663168507</v>
      </c>
      <c r="AL17" s="19" t="n">
        <v>0.212274741662969</v>
      </c>
      <c r="AM17" s="19" t="n">
        <v>0.167604916414184</v>
      </c>
      <c r="AN17" s="19" t="n">
        <v>0.152441164930013</v>
      </c>
      <c r="AO17" s="19"/>
      <c r="AP17" s="19" t="n">
        <v>0.147467128994697</v>
      </c>
      <c r="AQ17" s="19" t="n">
        <v>0.181625480805358</v>
      </c>
      <c r="AR17" s="19" t="n">
        <v>0.227541349002572</v>
      </c>
      <c r="AS17" s="19" t="n">
        <v>0.113960691273191</v>
      </c>
      <c r="AT17" s="19" t="n">
        <v>0.156643196647117</v>
      </c>
      <c r="AU17" s="19"/>
      <c r="AV17" s="19" t="n">
        <v>0.179118259052529</v>
      </c>
      <c r="AW17" s="19" t="n">
        <v>0.169308548717994</v>
      </c>
      <c r="AX17" s="19" t="n">
        <v>0.224949262034055</v>
      </c>
      <c r="AY17" s="19" t="n">
        <v>0.108966747157526</v>
      </c>
      <c r="AZ17" s="19" t="n">
        <v>0.156051561395269</v>
      </c>
      <c r="BA17" s="19" t="n">
        <v>0.161202190675778</v>
      </c>
      <c r="BB17" s="19"/>
      <c r="BC17" s="19" t="n">
        <v>0.143711929178044</v>
      </c>
      <c r="BD17" s="19" t="n">
        <v>0.132619936122303</v>
      </c>
      <c r="BE17" s="19" t="n">
        <v>0.197382462616005</v>
      </c>
      <c r="BF17" s="19" t="n">
        <v>0.187237771849848</v>
      </c>
      <c r="BG17" s="19" t="n">
        <v>0.225042032492393</v>
      </c>
    </row>
    <row r="18">
      <c r="B18" s="20" t="s">
        <v>161</v>
      </c>
      <c r="C18" s="19" t="n">
        <v>0.0976941063311513</v>
      </c>
      <c r="D18" s="19" t="n">
        <v>0.091977654887105</v>
      </c>
      <c r="E18" s="19" t="n">
        <v>0.100008200794447</v>
      </c>
      <c r="F18" s="19"/>
      <c r="G18" s="19" t="n">
        <v>0.138014824254669</v>
      </c>
      <c r="H18" s="19" t="n">
        <v>0.140428604842881</v>
      </c>
      <c r="I18" s="19" t="n">
        <v>0.101927678070489</v>
      </c>
      <c r="J18" s="19" t="n">
        <v>0.0927933701381684</v>
      </c>
      <c r="K18" s="19" t="n">
        <v>0.103245653992186</v>
      </c>
      <c r="L18" s="19" t="n">
        <v>0.0329122563584292</v>
      </c>
      <c r="M18" s="19"/>
      <c r="N18" s="19" t="n">
        <v>0.084983288474039</v>
      </c>
      <c r="O18" s="19" t="n">
        <v>0.085339872819807</v>
      </c>
      <c r="P18" s="19" t="n">
        <v>0.0877784891433279</v>
      </c>
      <c r="Q18" s="19" t="n">
        <v>0.133143260025658</v>
      </c>
      <c r="R18" s="19"/>
      <c r="S18" s="19" t="n">
        <v>0.107653807979821</v>
      </c>
      <c r="T18" s="19" t="n">
        <v>0.0755904652153814</v>
      </c>
      <c r="U18" s="19" t="n">
        <v>0.14090986221574</v>
      </c>
      <c r="V18" s="19" t="n">
        <v>0.0894311409591732</v>
      </c>
      <c r="W18" s="19" t="n">
        <v>0.114110331944809</v>
      </c>
      <c r="X18" s="19" t="n">
        <v>0.086527352941672</v>
      </c>
      <c r="Y18" s="19" t="n">
        <v>0.0902090123477782</v>
      </c>
      <c r="Z18" s="19" t="n">
        <v>0.0754899608989064</v>
      </c>
      <c r="AA18" s="19" t="n">
        <v>0.0947908242801917</v>
      </c>
      <c r="AB18" s="19" t="n">
        <v>0.121267364763883</v>
      </c>
      <c r="AC18" s="19" t="n">
        <v>0.0556198618970189</v>
      </c>
      <c r="AD18" s="19" t="n">
        <v>0.111150972759827</v>
      </c>
      <c r="AE18" s="19"/>
      <c r="AF18" s="19" t="n">
        <v>0.0685053283039816</v>
      </c>
      <c r="AG18" s="19" t="n">
        <v>0.114628156301648</v>
      </c>
      <c r="AH18" s="19" t="n">
        <v>0.105814192901143</v>
      </c>
      <c r="AI18" s="19"/>
      <c r="AJ18" s="19" t="n">
        <v>0.0437277926162642</v>
      </c>
      <c r="AK18" s="19" t="n">
        <v>0.13529647128412</v>
      </c>
      <c r="AL18" s="19" t="n">
        <v>0.0952912172876785</v>
      </c>
      <c r="AM18" s="19" t="n">
        <v>0.0820681830648658</v>
      </c>
      <c r="AN18" s="19" t="n">
        <v>0.101003718722643</v>
      </c>
      <c r="AO18" s="19"/>
      <c r="AP18" s="19" t="n">
        <v>0.0410252083651336</v>
      </c>
      <c r="AQ18" s="19" t="n">
        <v>0.124911421318413</v>
      </c>
      <c r="AR18" s="19" t="n">
        <v>0.091051521662046</v>
      </c>
      <c r="AS18" s="19" t="n">
        <v>0.0870819929238492</v>
      </c>
      <c r="AT18" s="19" t="n">
        <v>0.104732752595594</v>
      </c>
      <c r="AU18" s="19"/>
      <c r="AV18" s="19" t="n">
        <v>0.132890686253313</v>
      </c>
      <c r="AW18" s="19" t="n">
        <v>0.0438469724549444</v>
      </c>
      <c r="AX18" s="19" t="n">
        <v>0.129664872891296</v>
      </c>
      <c r="AY18" s="19" t="n">
        <v>0.0793877746545957</v>
      </c>
      <c r="AZ18" s="19" t="n">
        <v>0.135776887867127</v>
      </c>
      <c r="BA18" s="19" t="n">
        <v>0.0426416875565488</v>
      </c>
      <c r="BB18" s="19"/>
      <c r="BC18" s="19" t="n">
        <v>0.108215596962195</v>
      </c>
      <c r="BD18" s="19" t="n">
        <v>0.104494152805492</v>
      </c>
      <c r="BE18" s="19" t="n">
        <v>0.0768095626420882</v>
      </c>
      <c r="BF18" s="19" t="n">
        <v>0.0980508431488473</v>
      </c>
      <c r="BG18" s="19" t="n">
        <v>0.236159936740501</v>
      </c>
    </row>
    <row r="19">
      <c r="B19" s="20" t="s">
        <v>163</v>
      </c>
      <c r="C19" s="19" t="n">
        <v>0.0641000324157878</v>
      </c>
      <c r="D19" s="19" t="n">
        <v>0.0734390162712601</v>
      </c>
      <c r="E19" s="19" t="n">
        <v>0.055496001266621</v>
      </c>
      <c r="F19" s="19"/>
      <c r="G19" s="19" t="n">
        <v>0.111733367583702</v>
      </c>
      <c r="H19" s="19" t="n">
        <v>0.0709094884826657</v>
      </c>
      <c r="I19" s="19" t="n">
        <v>0.0682866979020046</v>
      </c>
      <c r="J19" s="19" t="n">
        <v>0.0550114093765893</v>
      </c>
      <c r="K19" s="19" t="n">
        <v>0.0303705433329238</v>
      </c>
      <c r="L19" s="19" t="n">
        <v>0.0533772460885449</v>
      </c>
      <c r="M19" s="19"/>
      <c r="N19" s="19" t="n">
        <v>0.0679153816754449</v>
      </c>
      <c r="O19" s="19" t="n">
        <v>0.0737465511994373</v>
      </c>
      <c r="P19" s="19" t="n">
        <v>0.0762279311565077</v>
      </c>
      <c r="Q19" s="19" t="n">
        <v>0.0394290983530338</v>
      </c>
      <c r="R19" s="19"/>
      <c r="S19" s="19" t="n">
        <v>0.107688205786265</v>
      </c>
      <c r="T19" s="19" t="n">
        <v>0.0579620602002232</v>
      </c>
      <c r="U19" s="19" t="n">
        <v>0.0513978085623652</v>
      </c>
      <c r="V19" s="19" t="n">
        <v>0.0694918702168223</v>
      </c>
      <c r="W19" s="19" t="n">
        <v>0.0482207228377885</v>
      </c>
      <c r="X19" s="19" t="n">
        <v>0.0470908771062205</v>
      </c>
      <c r="Y19" s="19" t="n">
        <v>0.0943462305458101</v>
      </c>
      <c r="Z19" s="19" t="n">
        <v>0.0456662699833879</v>
      </c>
      <c r="AA19" s="19" t="n">
        <v>0.0563940251888777</v>
      </c>
      <c r="AB19" s="19" t="n">
        <v>0.0620557167277443</v>
      </c>
      <c r="AC19" s="19" t="n">
        <v>0.0202736637156997</v>
      </c>
      <c r="AD19" s="19" t="n">
        <v>0.0440271824972566</v>
      </c>
      <c r="AE19" s="19"/>
      <c r="AF19" s="19" t="n">
        <v>0.0609772225148389</v>
      </c>
      <c r="AG19" s="19" t="n">
        <v>0.0631106370901812</v>
      </c>
      <c r="AH19" s="19" t="n">
        <v>0.0525489313648249</v>
      </c>
      <c r="AI19" s="19"/>
      <c r="AJ19" s="19" t="n">
        <v>0.0781073479659337</v>
      </c>
      <c r="AK19" s="19" t="n">
        <v>0.0661472315465071</v>
      </c>
      <c r="AL19" s="19" t="n">
        <v>0.00800564804682213</v>
      </c>
      <c r="AM19" s="19" t="n">
        <v>0.126007893457599</v>
      </c>
      <c r="AN19" s="19" t="n">
        <v>0.0546693262422802</v>
      </c>
      <c r="AO19" s="19"/>
      <c r="AP19" s="19" t="n">
        <v>0.0809251110837299</v>
      </c>
      <c r="AQ19" s="19" t="n">
        <v>0.0661141114364668</v>
      </c>
      <c r="AR19" s="19" t="n">
        <v>0.018457897289665</v>
      </c>
      <c r="AS19" s="19" t="n">
        <v>0.089557018065979</v>
      </c>
      <c r="AT19" s="19" t="n">
        <v>0.0980314515476572</v>
      </c>
      <c r="AU19" s="19"/>
      <c r="AV19" s="19" t="n">
        <v>0.0674759795547661</v>
      </c>
      <c r="AW19" s="19" t="n">
        <v>0.0860033080973697</v>
      </c>
      <c r="AX19" s="19" t="n">
        <v>0.0243415634224466</v>
      </c>
      <c r="AY19" s="19" t="n">
        <v>0.0853243043929819</v>
      </c>
      <c r="AZ19" s="19" t="n">
        <v>0.0615801780977092</v>
      </c>
      <c r="BA19" s="19" t="n">
        <v>0.0408676815122193</v>
      </c>
      <c r="BB19" s="19"/>
      <c r="BC19" s="19" t="n">
        <v>0.0500539279410257</v>
      </c>
      <c r="BD19" s="19" t="n">
        <v>0.0583315369383483</v>
      </c>
      <c r="BE19" s="19" t="n">
        <v>0.0826909186905357</v>
      </c>
      <c r="BF19" s="19" t="n">
        <v>0.0807307864313056</v>
      </c>
      <c r="BG19" s="19" t="n">
        <v>0.0678812739498372</v>
      </c>
    </row>
    <row r="20">
      <c r="B20" s="20" t="s">
        <v>162</v>
      </c>
      <c r="C20" s="19" t="n">
        <v>0.0627972496509478</v>
      </c>
      <c r="D20" s="19" t="n">
        <v>0.0736408177741659</v>
      </c>
      <c r="E20" s="19" t="n">
        <v>0.0527153098012681</v>
      </c>
      <c r="F20" s="19"/>
      <c r="G20" s="19" t="n">
        <v>0.0615321509705367</v>
      </c>
      <c r="H20" s="19" t="n">
        <v>0.0619340641344855</v>
      </c>
      <c r="I20" s="19" t="n">
        <v>0.0512973443721019</v>
      </c>
      <c r="J20" s="19" t="n">
        <v>0.0615695103725796</v>
      </c>
      <c r="K20" s="19" t="n">
        <v>0.0588640825537657</v>
      </c>
      <c r="L20" s="19" t="n">
        <v>0.0773212792331726</v>
      </c>
      <c r="M20" s="19"/>
      <c r="N20" s="19" t="n">
        <v>0.0597615735793292</v>
      </c>
      <c r="O20" s="19" t="n">
        <v>0.0661952617656958</v>
      </c>
      <c r="P20" s="19" t="n">
        <v>0.0661569390652643</v>
      </c>
      <c r="Q20" s="19" t="n">
        <v>0.0597077677887753</v>
      </c>
      <c r="R20" s="19"/>
      <c r="S20" s="19" t="n">
        <v>0.0533291755564457</v>
      </c>
      <c r="T20" s="19" t="n">
        <v>0.0559346686496221</v>
      </c>
      <c r="U20" s="19" t="n">
        <v>0.0876031464285509</v>
      </c>
      <c r="V20" s="19" t="n">
        <v>0.0606104842101256</v>
      </c>
      <c r="W20" s="19" t="n">
        <v>0.0758424248082639</v>
      </c>
      <c r="X20" s="19" t="n">
        <v>0.0563097094910676</v>
      </c>
      <c r="Y20" s="19" t="n">
        <v>0.0574048046782254</v>
      </c>
      <c r="Z20" s="19" t="n">
        <v>0.0822246433324902</v>
      </c>
      <c r="AA20" s="19" t="n">
        <v>0.0558380959511241</v>
      </c>
      <c r="AB20" s="19" t="n">
        <v>0.080624547718873</v>
      </c>
      <c r="AC20" s="19" t="n">
        <v>0.0415250196579407</v>
      </c>
      <c r="AD20" s="19" t="n">
        <v>0.0623448211980041</v>
      </c>
      <c r="AE20" s="19"/>
      <c r="AF20" s="19" t="n">
        <v>0.0783361755432396</v>
      </c>
      <c r="AG20" s="19" t="n">
        <v>0.0585775921537417</v>
      </c>
      <c r="AH20" s="19" t="n">
        <v>0.0481998178412232</v>
      </c>
      <c r="AI20" s="19"/>
      <c r="AJ20" s="19" t="n">
        <v>0.0873766041442092</v>
      </c>
      <c r="AK20" s="19" t="n">
        <v>0.0557447998955464</v>
      </c>
      <c r="AL20" s="19" t="n">
        <v>0.0228904705017198</v>
      </c>
      <c r="AM20" s="19" t="n">
        <v>0.145339561501265</v>
      </c>
      <c r="AN20" s="19" t="n">
        <v>0.0221029545614756</v>
      </c>
      <c r="AO20" s="19"/>
      <c r="AP20" s="19" t="n">
        <v>0.102631655990102</v>
      </c>
      <c r="AQ20" s="19" t="n">
        <v>0.0510139355647479</v>
      </c>
      <c r="AR20" s="19" t="n">
        <v>0.0417191237394564</v>
      </c>
      <c r="AS20" s="19" t="n">
        <v>0.0806795496770979</v>
      </c>
      <c r="AT20" s="19" t="n">
        <v>0.079086890719245</v>
      </c>
      <c r="AU20" s="19"/>
      <c r="AV20" s="19" t="n">
        <v>0.0471666617452306</v>
      </c>
      <c r="AW20" s="19" t="n">
        <v>0.0938106261764819</v>
      </c>
      <c r="AX20" s="19" t="n">
        <v>0.0600414999524541</v>
      </c>
      <c r="AY20" s="19" t="n">
        <v>0.0851643588645924</v>
      </c>
      <c r="AZ20" s="19" t="n">
        <v>0.0603142895010364</v>
      </c>
      <c r="BA20" s="19" t="n">
        <v>0.0410554564206482</v>
      </c>
      <c r="BB20" s="19"/>
      <c r="BC20" s="19" t="n">
        <v>0.063597432341759</v>
      </c>
      <c r="BD20" s="19" t="n">
        <v>0.0506058744796962</v>
      </c>
      <c r="BE20" s="19" t="n">
        <v>0.063357745573925</v>
      </c>
      <c r="BF20" s="19" t="n">
        <v>0.0744960690243087</v>
      </c>
      <c r="BG20" s="19" t="n">
        <v>0.0519182778678199</v>
      </c>
    </row>
    <row r="21">
      <c r="B21" s="20" t="s">
        <v>164</v>
      </c>
      <c r="C21" s="19" t="n">
        <v>0.0375784029390517</v>
      </c>
      <c r="D21" s="19" t="n">
        <v>0.0337795733127244</v>
      </c>
      <c r="E21" s="19" t="n">
        <v>0.0415803393779116</v>
      </c>
      <c r="F21" s="19"/>
      <c r="G21" s="19" t="n">
        <v>0.0728589251972617</v>
      </c>
      <c r="H21" s="19" t="n">
        <v>0.0699772515849915</v>
      </c>
      <c r="I21" s="19" t="n">
        <v>0.0465624061409945</v>
      </c>
      <c r="J21" s="19" t="n">
        <v>0.0263979299287057</v>
      </c>
      <c r="K21" s="19" t="n">
        <v>0.00416235248665626</v>
      </c>
      <c r="L21" s="19" t="n">
        <v>0.0119746749550206</v>
      </c>
      <c r="M21" s="19"/>
      <c r="N21" s="19" t="n">
        <v>0.0404240197456974</v>
      </c>
      <c r="O21" s="19" t="n">
        <v>0.0532792338860077</v>
      </c>
      <c r="P21" s="19" t="n">
        <v>0.0324063776789081</v>
      </c>
      <c r="Q21" s="19" t="n">
        <v>0.0228065434429533</v>
      </c>
      <c r="R21" s="19"/>
      <c r="S21" s="19" t="n">
        <v>0.0714197273298773</v>
      </c>
      <c r="T21" s="19" t="n">
        <v>0.0233717962392603</v>
      </c>
      <c r="U21" s="19" t="n">
        <v>0.0197074438428245</v>
      </c>
      <c r="V21" s="19" t="n">
        <v>0.0190456806886113</v>
      </c>
      <c r="W21" s="19" t="n">
        <v>0.0495911184157467</v>
      </c>
      <c r="X21" s="19" t="n">
        <v>0.043604321107961</v>
      </c>
      <c r="Y21" s="19" t="n">
        <v>0.0450002483419887</v>
      </c>
      <c r="Z21" s="19" t="n">
        <v>0.0474360458814613</v>
      </c>
      <c r="AA21" s="19" t="n">
        <v>0.0317276744409274</v>
      </c>
      <c r="AB21" s="19" t="n">
        <v>0.0245879524739089</v>
      </c>
      <c r="AC21" s="19" t="n">
        <v>0.0428513151703059</v>
      </c>
      <c r="AD21" s="19" t="n">
        <v>0.0165097464451476</v>
      </c>
      <c r="AE21" s="19"/>
      <c r="AF21" s="19" t="n">
        <v>0.0227672151776192</v>
      </c>
      <c r="AG21" s="19" t="n">
        <v>0.0456432066192548</v>
      </c>
      <c r="AH21" s="19" t="n">
        <v>0.0397793829572301</v>
      </c>
      <c r="AI21" s="19"/>
      <c r="AJ21" s="19" t="n">
        <v>0.0310915759537591</v>
      </c>
      <c r="AK21" s="19" t="n">
        <v>0.0468428515222739</v>
      </c>
      <c r="AL21" s="19" t="n">
        <v>0.0343311329779595</v>
      </c>
      <c r="AM21" s="19" t="n">
        <v>0.0563735586544565</v>
      </c>
      <c r="AN21" s="19" t="n">
        <v>0.0223845791321332</v>
      </c>
      <c r="AO21" s="19"/>
      <c r="AP21" s="19" t="n">
        <v>0.0228086815188575</v>
      </c>
      <c r="AQ21" s="19" t="n">
        <v>0.0445570857594253</v>
      </c>
      <c r="AR21" s="19" t="n">
        <v>0.0283216872884412</v>
      </c>
      <c r="AS21" s="19" t="n">
        <v>0.0371971718628832</v>
      </c>
      <c r="AT21" s="19" t="n">
        <v>0.0770286024468772</v>
      </c>
      <c r="AU21" s="19"/>
      <c r="AV21" s="19" t="n">
        <v>0.0612003458342834</v>
      </c>
      <c r="AW21" s="19" t="n">
        <v>0.034830187053435</v>
      </c>
      <c r="AX21" s="19" t="n">
        <v>0.0331523591950028</v>
      </c>
      <c r="AY21" s="19" t="n">
        <v>0.0221124023287866</v>
      </c>
      <c r="AZ21" s="19" t="n">
        <v>0.0566007420382701</v>
      </c>
      <c r="BA21" s="19" t="n">
        <v>0.0190522064600206</v>
      </c>
      <c r="BB21" s="19"/>
      <c r="BC21" s="19" t="n">
        <v>0.0270600561646611</v>
      </c>
      <c r="BD21" s="19" t="n">
        <v>0.0340340837446576</v>
      </c>
      <c r="BE21" s="19" t="n">
        <v>0.0429617496944648</v>
      </c>
      <c r="BF21" s="19" t="n">
        <v>0.0649547887183645</v>
      </c>
      <c r="BG21" s="19" t="n">
        <v>0.0802094967377332</v>
      </c>
    </row>
    <row r="22">
      <c r="B22" s="20" t="s">
        <v>122</v>
      </c>
      <c r="C22" s="19" t="n">
        <v>0.00868830421116518</v>
      </c>
      <c r="D22" s="19" t="n">
        <v>0.00997852569399283</v>
      </c>
      <c r="E22" s="19" t="n">
        <v>0.00749829931163108</v>
      </c>
      <c r="F22" s="19"/>
      <c r="G22" s="19" t="n">
        <v>0.00225756525254561</v>
      </c>
      <c r="H22" s="19" t="n">
        <v>0.00871444145267653</v>
      </c>
      <c r="I22" s="19" t="n">
        <v>0.0212779796000905</v>
      </c>
      <c r="J22" s="19" t="n">
        <v>0.0136623959137614</v>
      </c>
      <c r="K22" s="19" t="n">
        <v>0.00357460728595514</v>
      </c>
      <c r="L22" s="19" t="n">
        <v>0.00215549046113839</v>
      </c>
      <c r="M22" s="19"/>
      <c r="N22" s="19" t="n">
        <v>0.00304252668814122</v>
      </c>
      <c r="O22" s="19" t="n">
        <v>0.0117436079526434</v>
      </c>
      <c r="P22" s="19" t="n">
        <v>0.0104283804246696</v>
      </c>
      <c r="Q22" s="19" t="n">
        <v>0.0100832588404457</v>
      </c>
      <c r="R22" s="19"/>
      <c r="S22" s="19" t="n">
        <v>0.0176655851102279</v>
      </c>
      <c r="T22" s="19" t="n">
        <v>0.00708205509987873</v>
      </c>
      <c r="U22" s="19" t="n">
        <v>0</v>
      </c>
      <c r="V22" s="19" t="n">
        <v>0.0150687976701844</v>
      </c>
      <c r="W22" s="19" t="n">
        <v>0.00867947568545039</v>
      </c>
      <c r="X22" s="19" t="n">
        <v>0</v>
      </c>
      <c r="Y22" s="19" t="n">
        <v>0.00551534840297621</v>
      </c>
      <c r="Z22" s="19" t="n">
        <v>0</v>
      </c>
      <c r="AA22" s="19" t="n">
        <v>0.0164280911306689</v>
      </c>
      <c r="AB22" s="19" t="n">
        <v>0.0119922448137489</v>
      </c>
      <c r="AC22" s="19" t="n">
        <v>0</v>
      </c>
      <c r="AD22" s="19" t="n">
        <v>0</v>
      </c>
      <c r="AE22" s="19"/>
      <c r="AF22" s="19" t="n">
        <v>0.0137774357680822</v>
      </c>
      <c r="AG22" s="19" t="n">
        <v>0.00374730963522493</v>
      </c>
      <c r="AH22" s="19" t="n">
        <v>0.0170745630973193</v>
      </c>
      <c r="AI22" s="19"/>
      <c r="AJ22" s="19" t="n">
        <v>0.00630832213508675</v>
      </c>
      <c r="AK22" s="19" t="n">
        <v>0.00275061233300847</v>
      </c>
      <c r="AL22" s="19" t="n">
        <v>0.00942059319788111</v>
      </c>
      <c r="AM22" s="19" t="n">
        <v>0</v>
      </c>
      <c r="AN22" s="19" t="n">
        <v>0.0228285715008204</v>
      </c>
      <c r="AO22" s="19"/>
      <c r="AP22" s="19" t="n">
        <v>0.00530998556666487</v>
      </c>
      <c r="AQ22" s="19" t="n">
        <v>0.00534859253242872</v>
      </c>
      <c r="AR22" s="19" t="n">
        <v>0.00490609888930975</v>
      </c>
      <c r="AS22" s="19" t="n">
        <v>0.0218857509940543</v>
      </c>
      <c r="AT22" s="19" t="n">
        <v>0.00806946838930122</v>
      </c>
      <c r="AU22" s="19"/>
      <c r="AV22" s="19" t="n">
        <v>0.00271565270050997</v>
      </c>
      <c r="AW22" s="19" t="n">
        <v>0.00568067196847519</v>
      </c>
      <c r="AX22" s="19" t="n">
        <v>0.00470689432013408</v>
      </c>
      <c r="AY22" s="19" t="n">
        <v>0.017885705248232</v>
      </c>
      <c r="AZ22" s="19" t="n">
        <v>0.00580520104338894</v>
      </c>
      <c r="BA22" s="19" t="n">
        <v>0.00530541634508624</v>
      </c>
      <c r="BB22" s="19"/>
      <c r="BC22" s="19" t="n">
        <v>0.00386133017389415</v>
      </c>
      <c r="BD22" s="19" t="n">
        <v>0.0177465469916748</v>
      </c>
      <c r="BE22" s="19" t="n">
        <v>0.0102167173805255</v>
      </c>
      <c r="BF22" s="19" t="n">
        <v>0.00379164208573131</v>
      </c>
      <c r="BG22" s="19" t="n">
        <v>0</v>
      </c>
    </row>
    <row r="23">
      <c r="B23" s="20" t="s">
        <v>123</v>
      </c>
      <c r="C23" s="21" t="n">
        <v>0.0378075186130073</v>
      </c>
      <c r="D23" s="21" t="n">
        <v>0.0343974067299625</v>
      </c>
      <c r="E23" s="21" t="n">
        <v>0.0403062217960315</v>
      </c>
      <c r="F23" s="21"/>
      <c r="G23" s="21" t="n">
        <v>0.038731408717958</v>
      </c>
      <c r="H23" s="21" t="n">
        <v>0.0393709668814963</v>
      </c>
      <c r="I23" s="21" t="n">
        <v>0.0515925096057203</v>
      </c>
      <c r="J23" s="21" t="n">
        <v>0.0324506692829126</v>
      </c>
      <c r="K23" s="21" t="n">
        <v>0.0367047564351142</v>
      </c>
      <c r="L23" s="21" t="n">
        <v>0.0298064222078947</v>
      </c>
      <c r="M23" s="21"/>
      <c r="N23" s="21" t="n">
        <v>0.024307633326409</v>
      </c>
      <c r="O23" s="21" t="n">
        <v>0.034952155571002</v>
      </c>
      <c r="P23" s="21" t="n">
        <v>0.0485480366248029</v>
      </c>
      <c r="Q23" s="21" t="n">
        <v>0.0459601851213658</v>
      </c>
      <c r="R23" s="21"/>
      <c r="S23" s="21" t="n">
        <v>0.0363155909288836</v>
      </c>
      <c r="T23" s="21" t="n">
        <v>0.049782010785561</v>
      </c>
      <c r="U23" s="21" t="n">
        <v>0.0388356615941917</v>
      </c>
      <c r="V23" s="21" t="n">
        <v>0.0468698845878371</v>
      </c>
      <c r="W23" s="21" t="n">
        <v>0.0268066642055145</v>
      </c>
      <c r="X23" s="21" t="n">
        <v>0.0355333724704283</v>
      </c>
      <c r="Y23" s="21" t="n">
        <v>0.0515674661361757</v>
      </c>
      <c r="Z23" s="21" t="n">
        <v>0.0201153145880282</v>
      </c>
      <c r="AA23" s="21" t="n">
        <v>0.0518069787002479</v>
      </c>
      <c r="AB23" s="21" t="n">
        <v>0.0110815108396361</v>
      </c>
      <c r="AC23" s="21" t="n">
        <v>0.0254369225692401</v>
      </c>
      <c r="AD23" s="21" t="n">
        <v>0.0319160086207345</v>
      </c>
      <c r="AE23" s="21"/>
      <c r="AF23" s="21" t="n">
        <v>0.0358717357568648</v>
      </c>
      <c r="AG23" s="21" t="n">
        <v>0.0213794016432569</v>
      </c>
      <c r="AH23" s="21" t="n">
        <v>0.079354391326598</v>
      </c>
      <c r="AI23" s="21"/>
      <c r="AJ23" s="21" t="n">
        <v>0.0284797038706764</v>
      </c>
      <c r="AK23" s="21" t="n">
        <v>0.0165274121286637</v>
      </c>
      <c r="AL23" s="21" t="n">
        <v>0.0285191354482501</v>
      </c>
      <c r="AM23" s="21" t="n">
        <v>0.106203134936945</v>
      </c>
      <c r="AN23" s="21" t="n">
        <v>0.0729483988901933</v>
      </c>
      <c r="AO23" s="21"/>
      <c r="AP23" s="21" t="n">
        <v>0.0179602145116943</v>
      </c>
      <c r="AQ23" s="21" t="n">
        <v>0.0178313366054487</v>
      </c>
      <c r="AR23" s="21" t="n">
        <v>0.0488138270368778</v>
      </c>
      <c r="AS23" s="21" t="n">
        <v>0.0460419864751902</v>
      </c>
      <c r="AT23" s="21" t="n">
        <v>0.0507792906713544</v>
      </c>
      <c r="AU23" s="21"/>
      <c r="AV23" s="21" t="n">
        <v>0.0150359240922948</v>
      </c>
      <c r="AW23" s="21" t="n">
        <v>0.0190772771200408</v>
      </c>
      <c r="AX23" s="21" t="n">
        <v>0.0232436449044183</v>
      </c>
      <c r="AY23" s="21" t="n">
        <v>0.0392773269171816</v>
      </c>
      <c r="AZ23" s="21" t="n">
        <v>0.0437762960681151</v>
      </c>
      <c r="BA23" s="21" t="n">
        <v>0.0965058361921805</v>
      </c>
      <c r="BB23" s="21"/>
      <c r="BC23" s="21" t="n">
        <v>0.0402751271686643</v>
      </c>
      <c r="BD23" s="21" t="n">
        <v>0.0518550008357356</v>
      </c>
      <c r="BE23" s="21" t="n">
        <v>0.037952556935988</v>
      </c>
      <c r="BF23" s="21" t="n">
        <v>0.0216576813595895</v>
      </c>
      <c r="BG23" s="21" t="n">
        <v>0</v>
      </c>
    </row>
    <row r="24">
      <c r="B24" s="18"/>
    </row>
    <row r="25">
      <c r="B25" t="s">
        <v>80</v>
      </c>
    </row>
    <row r="26">
      <c r="B26" t="s">
        <v>81</v>
      </c>
    </row>
    <row r="28">
      <c r="B28"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20.71" hidden="0" customWidth="1"/>
    <col min="4" max="4" width="20.71" hidden="0" customWidth="1"/>
    <col min="5" max="5" width="20.71" hidden="0" customWidth="1"/>
    <col min="6" max="6" width="20.71" hidden="0" customWidth="1"/>
    <col min="7" max="7" width="20.71" hidden="0" customWidth="1"/>
    <col min="8" max="8" width="20.71" hidden="0" customWidth="1"/>
    <col min="9" max="9" width="20.71" hidden="0" customWidth="1"/>
    <col min="10" max="10" width="20.71" hidden="0" customWidth="1"/>
    <col min="11" max="11" width="20.71" hidden="0" customWidth="1"/>
    <col min="12" max="12" width="20.71" hidden="0" customWidth="1"/>
    <col min="13" max="13" width="20.71" hidden="0" customWidth="1"/>
  </cols>
  <sheetData>
    <row r="2" ht="40" customHeight="1">
      <c r="D2" s="16" t="s">
        <v>848</v>
      </c>
    </row>
    <row r="6" ht="50" customHeight="1">
      <c r="B6" s="22" t="s">
        <v>15</v>
      </c>
      <c r="C6" s="22" t="s">
        <v>838</v>
      </c>
      <c r="D6" s="22" t="s">
        <v>839</v>
      </c>
      <c r="E6" s="22" t="s">
        <v>840</v>
      </c>
      <c r="F6" s="22" t="s">
        <v>841</v>
      </c>
      <c r="G6" s="22" t="s">
        <v>842</v>
      </c>
      <c r="H6" s="22" t="s">
        <v>843</v>
      </c>
      <c r="I6" s="22" t="s">
        <v>844</v>
      </c>
      <c r="J6" s="22" t="s">
        <v>845</v>
      </c>
      <c r="K6" s="22" t="s">
        <v>846</v>
      </c>
      <c r="L6" s="22" t="s">
        <v>847</v>
      </c>
    </row>
    <row r="7">
      <c r="B7" s="20" t="s">
        <v>805</v>
      </c>
      <c r="C7" s="19" t="n">
        <v>0.0376476825638113</v>
      </c>
      <c r="D7" s="19" t="n">
        <v>0.0156848573142794</v>
      </c>
      <c r="E7" s="19" t="n">
        <v>0.0477365247616848</v>
      </c>
      <c r="F7" s="19" t="n">
        <v>0.0447552384622722</v>
      </c>
      <c r="G7" s="19" t="n">
        <v>0.0191507138058001</v>
      </c>
      <c r="H7" s="19" t="n">
        <v>0.0676892544879524</v>
      </c>
      <c r="I7" s="19" t="n">
        <v>0.0333987527235584</v>
      </c>
      <c r="J7" s="19" t="n">
        <v>0.0567309575821535</v>
      </c>
      <c r="K7" s="19" t="n">
        <v>0.0416455273453534</v>
      </c>
      <c r="L7" s="19" t="n">
        <v>0.28622498221196</v>
      </c>
    </row>
    <row r="8">
      <c r="B8" s="20" t="s">
        <v>598</v>
      </c>
      <c r="C8" s="19" t="n">
        <v>0.054650614725423</v>
      </c>
      <c r="D8" s="19" t="n">
        <v>0.0223101102317258</v>
      </c>
      <c r="E8" s="19" t="n">
        <v>0.0578574908916613</v>
      </c>
      <c r="F8" s="19" t="n">
        <v>0.0734400399994677</v>
      </c>
      <c r="G8" s="19" t="n">
        <v>0.0276242665224382</v>
      </c>
      <c r="H8" s="19" t="n">
        <v>0.0508923226995674</v>
      </c>
      <c r="I8" s="19" t="n">
        <v>0.0427810910026925</v>
      </c>
      <c r="J8" s="19" t="n">
        <v>0.0793877599890079</v>
      </c>
      <c r="K8" s="19" t="n">
        <v>0.0509648962228869</v>
      </c>
      <c r="L8" s="19" t="n">
        <v>0.186257314818953</v>
      </c>
    </row>
    <row r="9">
      <c r="B9" s="20" t="s">
        <v>692</v>
      </c>
      <c r="C9" s="19" t="n">
        <v>0.0709774853717896</v>
      </c>
      <c r="D9" s="19" t="n">
        <v>0.042890017652573</v>
      </c>
      <c r="E9" s="19" t="n">
        <v>0.11883256103791</v>
      </c>
      <c r="F9" s="19" t="n">
        <v>0.114481366824237</v>
      </c>
      <c r="G9" s="19" t="n">
        <v>0.0660886542599908</v>
      </c>
      <c r="H9" s="19" t="n">
        <v>0.0831209466555048</v>
      </c>
      <c r="I9" s="19" t="n">
        <v>0.0994192158951194</v>
      </c>
      <c r="J9" s="19" t="n">
        <v>0.146903879242602</v>
      </c>
      <c r="K9" s="19" t="n">
        <v>0.0905507658007101</v>
      </c>
      <c r="L9" s="19" t="n">
        <v>0.188928461354383</v>
      </c>
    </row>
    <row r="10">
      <c r="B10" s="20" t="s">
        <v>691</v>
      </c>
      <c r="C10" s="19" t="n">
        <v>0.16430235971594</v>
      </c>
      <c r="D10" s="19" t="n">
        <v>0.116690476196969</v>
      </c>
      <c r="E10" s="19" t="n">
        <v>0.254821550852947</v>
      </c>
      <c r="F10" s="19" t="n">
        <v>0.265888887335402</v>
      </c>
      <c r="G10" s="19" t="n">
        <v>0.166584241235471</v>
      </c>
      <c r="H10" s="19" t="n">
        <v>0.168380779183134</v>
      </c>
      <c r="I10" s="19" t="n">
        <v>0.23686822088182</v>
      </c>
      <c r="J10" s="19" t="n">
        <v>0.217672354812048</v>
      </c>
      <c r="K10" s="19" t="n">
        <v>0.246222840638793</v>
      </c>
      <c r="L10" s="19" t="n">
        <v>0.156656766567857</v>
      </c>
    </row>
    <row r="11">
      <c r="B11" s="20" t="s">
        <v>690</v>
      </c>
      <c r="C11" s="19" t="n">
        <v>0.191410917344419</v>
      </c>
      <c r="D11" s="19" t="n">
        <v>0.212226535028327</v>
      </c>
      <c r="E11" s="19" t="n">
        <v>0.230163221287022</v>
      </c>
      <c r="F11" s="19" t="n">
        <v>0.214056226694532</v>
      </c>
      <c r="G11" s="19" t="n">
        <v>0.205881593412472</v>
      </c>
      <c r="H11" s="19" t="n">
        <v>0.20603172520463</v>
      </c>
      <c r="I11" s="19" t="n">
        <v>0.246495413365206</v>
      </c>
      <c r="J11" s="19" t="n">
        <v>0.215675915325239</v>
      </c>
      <c r="K11" s="19" t="n">
        <v>0.191698071326145</v>
      </c>
      <c r="L11" s="19" t="n">
        <v>0.0789498455436888</v>
      </c>
    </row>
    <row r="12">
      <c r="B12" s="20" t="s">
        <v>689</v>
      </c>
      <c r="C12" s="19" t="n">
        <v>0.185218451743414</v>
      </c>
      <c r="D12" s="19" t="n">
        <v>0.241953528950801</v>
      </c>
      <c r="E12" s="19" t="n">
        <v>0.144223632615359</v>
      </c>
      <c r="F12" s="19" t="n">
        <v>0.123943495176605</v>
      </c>
      <c r="G12" s="19" t="n">
        <v>0.193669120934332</v>
      </c>
      <c r="H12" s="19" t="n">
        <v>0.18488579610137</v>
      </c>
      <c r="I12" s="19" t="n">
        <v>0.150131261676259</v>
      </c>
      <c r="J12" s="19" t="n">
        <v>0.120797329294041</v>
      </c>
      <c r="K12" s="19" t="n">
        <v>0.130548971918068</v>
      </c>
      <c r="L12" s="19" t="n">
        <v>0.047262807000959</v>
      </c>
    </row>
    <row r="13">
      <c r="B13" s="20" t="s">
        <v>806</v>
      </c>
      <c r="C13" s="19" t="n">
        <v>0.250916250211154</v>
      </c>
      <c r="D13" s="19" t="n">
        <v>0.303323326093883</v>
      </c>
      <c r="E13" s="19" t="n">
        <v>0.100464355208254</v>
      </c>
      <c r="F13" s="19" t="n">
        <v>0.0810125611222231</v>
      </c>
      <c r="G13" s="19" t="n">
        <v>0.264380828325715</v>
      </c>
      <c r="H13" s="19" t="n">
        <v>0.191780915402321</v>
      </c>
      <c r="I13" s="19" t="n">
        <v>0.10336830355665</v>
      </c>
      <c r="J13" s="19" t="n">
        <v>0.0882890320684706</v>
      </c>
      <c r="K13" s="19" t="n">
        <v>0.0935296592569082</v>
      </c>
      <c r="L13" s="19" t="n">
        <v>0.0235442906582602</v>
      </c>
    </row>
    <row r="14">
      <c r="B14" s="20" t="s">
        <v>123</v>
      </c>
      <c r="C14" s="19" t="n">
        <v>0.0448762383240483</v>
      </c>
      <c r="D14" s="19" t="n">
        <v>0.0449211485314426</v>
      </c>
      <c r="E14" s="19" t="n">
        <v>0.0459006633451615</v>
      </c>
      <c r="F14" s="19" t="n">
        <v>0.0824221843852618</v>
      </c>
      <c r="G14" s="19" t="n">
        <v>0.0566205815037806</v>
      </c>
      <c r="H14" s="19" t="n">
        <v>0.0472182602655208</v>
      </c>
      <c r="I14" s="19" t="n">
        <v>0.0875377408986953</v>
      </c>
      <c r="J14" s="19" t="n">
        <v>0.0745427716864373</v>
      </c>
      <c r="K14" s="19" t="n">
        <v>0.154839267491136</v>
      </c>
      <c r="L14" s="19" t="n">
        <v>0.0321755318439381</v>
      </c>
    </row>
    <row r="15">
      <c r="B15" s="18"/>
      <c r="C15" s="18"/>
      <c r="D15" s="18"/>
      <c r="E15" s="18"/>
      <c r="F15" s="18"/>
      <c r="G15" s="18"/>
      <c r="H15" s="18"/>
      <c r="I15" s="18"/>
      <c r="J15" s="18"/>
      <c r="K15" s="18"/>
      <c r="L15" s="18"/>
    </row>
    <row r="16">
      <c r="B16" t="s">
        <v>80</v>
      </c>
    </row>
    <row r="17">
      <c r="B17" t="s">
        <v>81</v>
      </c>
    </row>
    <row r="21">
      <c r="B21" s="9" t="str">
        <f>=HYPERLINK("#'Contents'!A1", "Return to Contents")</f>
      </c>
    </row>
  </sheetData>
  <mergeCells count="1">
    <mergeCell ref="D2:M2"/>
  </mergeCells>
  <pageMargins left="0.7" right="0.7" top="0.75" bottom="0.75" header="0.3" footer="0.3"/>
  <pageSetup paperSize="9" orientation="portrait" horizontalDpi="300" verticalDpi="300" r:id="rId2"/>
  <drawing r:id="rId1"/>
</worksheet>
</file>

<file path=xl/worksheets/sheet3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849</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0.0376476825638113</v>
      </c>
      <c r="D9" s="19" t="n">
        <v>0.0439477357635047</v>
      </c>
      <c r="E9" s="19" t="n">
        <v>0.0317993030897252</v>
      </c>
      <c r="F9" s="19"/>
      <c r="G9" s="19" t="n">
        <v>0.0317425221772068</v>
      </c>
      <c r="H9" s="19" t="n">
        <v>0.0309217185599454</v>
      </c>
      <c r="I9" s="19" t="n">
        <v>0.035895456088756</v>
      </c>
      <c r="J9" s="19" t="n">
        <v>0.0342885725775058</v>
      </c>
      <c r="K9" s="19" t="n">
        <v>0.0277384671662253</v>
      </c>
      <c r="L9" s="19" t="n">
        <v>0.0578519150257961</v>
      </c>
      <c r="M9" s="19"/>
      <c r="N9" s="19" t="n">
        <v>0.0327703911293027</v>
      </c>
      <c r="O9" s="19" t="n">
        <v>0.0461337089724608</v>
      </c>
      <c r="P9" s="19" t="n">
        <v>0.0369383398576754</v>
      </c>
      <c r="Q9" s="19" t="n">
        <v>0.0347778561313182</v>
      </c>
      <c r="R9" s="19"/>
      <c r="S9" s="19" t="n">
        <v>0.0348592434088049</v>
      </c>
      <c r="T9" s="19" t="n">
        <v>0.0386562631871196</v>
      </c>
      <c r="U9" s="19" t="n">
        <v>0.0502657153769528</v>
      </c>
      <c r="V9" s="19" t="n">
        <v>0.0402875444876567</v>
      </c>
      <c r="W9" s="19" t="n">
        <v>0.0258343975277605</v>
      </c>
      <c r="X9" s="19" t="n">
        <v>0</v>
      </c>
      <c r="Y9" s="19" t="n">
        <v>0.0343832314485273</v>
      </c>
      <c r="Z9" s="19" t="n">
        <v>0.0894104343037243</v>
      </c>
      <c r="AA9" s="19" t="n">
        <v>0.0479264966605253</v>
      </c>
      <c r="AB9" s="19" t="n">
        <v>0.0354745645064802</v>
      </c>
      <c r="AC9" s="19" t="n">
        <v>0.0610671002829713</v>
      </c>
      <c r="AD9" s="19" t="n">
        <v>0.014908251572933</v>
      </c>
      <c r="AE9" s="19"/>
      <c r="AF9" s="19" t="n">
        <v>0.0595952780793088</v>
      </c>
      <c r="AG9" s="19" t="n">
        <v>0.0265986402100969</v>
      </c>
      <c r="AH9" s="19" t="n">
        <v>0.0209126968315654</v>
      </c>
      <c r="AI9" s="19"/>
      <c r="AJ9" s="19" t="n">
        <v>0.0561481029257136</v>
      </c>
      <c r="AK9" s="19" t="n">
        <v>0.0207729525448147</v>
      </c>
      <c r="AL9" s="19" t="n">
        <v>0.0146187995997233</v>
      </c>
      <c r="AM9" s="19" t="n">
        <v>0.0547740255130343</v>
      </c>
      <c r="AN9" s="19" t="n">
        <v>0.0302555912811046</v>
      </c>
      <c r="AO9" s="19"/>
      <c r="AP9" s="19" t="n">
        <v>0.0789152227542633</v>
      </c>
      <c r="AQ9" s="19" t="n">
        <v>0.0221212259883896</v>
      </c>
      <c r="AR9" s="19" t="n">
        <v>0.0132756387851506</v>
      </c>
      <c r="AS9" s="19" t="n">
        <v>0.0610614455095762</v>
      </c>
      <c r="AT9" s="19" t="n">
        <v>0.0177411436948761</v>
      </c>
      <c r="AU9" s="19"/>
      <c r="AV9" s="19" t="n">
        <v>0.0206753402466849</v>
      </c>
      <c r="AW9" s="19" t="n">
        <v>0.0756973762902403</v>
      </c>
      <c r="AX9" s="19" t="n">
        <v>0.0169296515801671</v>
      </c>
      <c r="AY9" s="19" t="n">
        <v>0.0630345741659656</v>
      </c>
      <c r="AZ9" s="19" t="n">
        <v>0.0127630348022624</v>
      </c>
      <c r="BA9" s="19" t="n">
        <v>0.0233652684610094</v>
      </c>
      <c r="BB9" s="19"/>
      <c r="BC9" s="19" t="n">
        <v>0.0518349697137721</v>
      </c>
      <c r="BD9" s="19" t="n">
        <v>0.0253599970145466</v>
      </c>
      <c r="BE9" s="19" t="n">
        <v>0.0359826958825858</v>
      </c>
      <c r="BF9" s="19" t="n">
        <v>0.0230959739174666</v>
      </c>
      <c r="BG9" s="19" t="n">
        <v>0.0994979052668458</v>
      </c>
    </row>
    <row r="10">
      <c r="B10" s="20" t="s">
        <v>598</v>
      </c>
      <c r="C10" s="19" t="n">
        <v>0.054650614725423</v>
      </c>
      <c r="D10" s="19" t="n">
        <v>0.0622490843189789</v>
      </c>
      <c r="E10" s="19" t="n">
        <v>0.0476698190745225</v>
      </c>
      <c r="F10" s="19"/>
      <c r="G10" s="19" t="n">
        <v>0.0579817262856089</v>
      </c>
      <c r="H10" s="19" t="n">
        <v>0.0552475188914227</v>
      </c>
      <c r="I10" s="19" t="n">
        <v>0.0525070859559478</v>
      </c>
      <c r="J10" s="19" t="n">
        <v>0.0544403961589575</v>
      </c>
      <c r="K10" s="19" t="n">
        <v>0.0637860504724531</v>
      </c>
      <c r="L10" s="19" t="n">
        <v>0.0477060698772386</v>
      </c>
      <c r="M10" s="19"/>
      <c r="N10" s="19" t="n">
        <v>0.0556425537201848</v>
      </c>
      <c r="O10" s="19" t="n">
        <v>0.0574962711211567</v>
      </c>
      <c r="P10" s="19" t="n">
        <v>0.0647345301511675</v>
      </c>
      <c r="Q10" s="19" t="n">
        <v>0.0418705963683988</v>
      </c>
      <c r="R10" s="19"/>
      <c r="S10" s="19" t="n">
        <v>0.0519143289521667</v>
      </c>
      <c r="T10" s="19" t="n">
        <v>0.0745318265405442</v>
      </c>
      <c r="U10" s="19" t="n">
        <v>0.0423022266655163</v>
      </c>
      <c r="V10" s="19" t="n">
        <v>0.0796632143080744</v>
      </c>
      <c r="W10" s="19" t="n">
        <v>0.0578084173167242</v>
      </c>
      <c r="X10" s="19" t="n">
        <v>0.0632382699163392</v>
      </c>
      <c r="Y10" s="19" t="n">
        <v>0.0598145330303853</v>
      </c>
      <c r="Z10" s="19" t="n">
        <v>0.0442076317712993</v>
      </c>
      <c r="AA10" s="19" t="n">
        <v>0.0574811058947692</v>
      </c>
      <c r="AB10" s="19" t="n">
        <v>0.0256394453503876</v>
      </c>
      <c r="AC10" s="19" t="n">
        <v>0.0176422462805877</v>
      </c>
      <c r="AD10" s="19" t="n">
        <v>0.0448735944071317</v>
      </c>
      <c r="AE10" s="19"/>
      <c r="AF10" s="19" t="n">
        <v>0.0734861938605859</v>
      </c>
      <c r="AG10" s="19" t="n">
        <v>0.043212882236316</v>
      </c>
      <c r="AH10" s="19" t="n">
        <v>0.0429003126187564</v>
      </c>
      <c r="AI10" s="19"/>
      <c r="AJ10" s="19" t="n">
        <v>0.0683479192930734</v>
      </c>
      <c r="AK10" s="19" t="n">
        <v>0.0433551334480086</v>
      </c>
      <c r="AL10" s="19" t="n">
        <v>0.0325148312611724</v>
      </c>
      <c r="AM10" s="19" t="n">
        <v>0.124058823350859</v>
      </c>
      <c r="AN10" s="19" t="n">
        <v>0.0579217449958242</v>
      </c>
      <c r="AO10" s="19"/>
      <c r="AP10" s="19" t="n">
        <v>0.084044522212053</v>
      </c>
      <c r="AQ10" s="19" t="n">
        <v>0.0481888831926244</v>
      </c>
      <c r="AR10" s="19" t="n">
        <v>0.0236527325730358</v>
      </c>
      <c r="AS10" s="19" t="n">
        <v>0.0651872952532259</v>
      </c>
      <c r="AT10" s="19" t="n">
        <v>0.0405743023244347</v>
      </c>
      <c r="AU10" s="19"/>
      <c r="AV10" s="19" t="n">
        <v>0.0459547693288284</v>
      </c>
      <c r="AW10" s="19" t="n">
        <v>0.0823064745618402</v>
      </c>
      <c r="AX10" s="19" t="n">
        <v>0.0352500961308869</v>
      </c>
      <c r="AY10" s="19" t="n">
        <v>0.0670829285410432</v>
      </c>
      <c r="AZ10" s="19" t="n">
        <v>0.0225351701824054</v>
      </c>
      <c r="BA10" s="19" t="n">
        <v>0.0642291102285663</v>
      </c>
      <c r="BB10" s="19"/>
      <c r="BC10" s="19" t="n">
        <v>0.0662476215968451</v>
      </c>
      <c r="BD10" s="19" t="n">
        <v>0.049208484077701</v>
      </c>
      <c r="BE10" s="19" t="n">
        <v>0.0488456000762704</v>
      </c>
      <c r="BF10" s="19" t="n">
        <v>0.0521677739045187</v>
      </c>
      <c r="BG10" s="19" t="n">
        <v>0.0544332983533847</v>
      </c>
    </row>
    <row r="11">
      <c r="B11" s="20" t="s">
        <v>692</v>
      </c>
      <c r="C11" s="19" t="n">
        <v>0.0709774853717896</v>
      </c>
      <c r="D11" s="19" t="n">
        <v>0.0746829047097961</v>
      </c>
      <c r="E11" s="19" t="n">
        <v>0.0679229094398541</v>
      </c>
      <c r="F11" s="19"/>
      <c r="G11" s="19" t="n">
        <v>0.0818469338948155</v>
      </c>
      <c r="H11" s="19" t="n">
        <v>0.0840763061982142</v>
      </c>
      <c r="I11" s="19" t="n">
        <v>0.0750582657951588</v>
      </c>
      <c r="J11" s="19" t="n">
        <v>0.055538263705084</v>
      </c>
      <c r="K11" s="19" t="n">
        <v>0.0649597057461264</v>
      </c>
      <c r="L11" s="19" t="n">
        <v>0.066331471163972</v>
      </c>
      <c r="M11" s="19"/>
      <c r="N11" s="19" t="n">
        <v>0.0628759183668355</v>
      </c>
      <c r="O11" s="19" t="n">
        <v>0.0748309393633494</v>
      </c>
      <c r="P11" s="19" t="n">
        <v>0.0848881547551826</v>
      </c>
      <c r="Q11" s="19" t="n">
        <v>0.0636179515686315</v>
      </c>
      <c r="R11" s="19"/>
      <c r="S11" s="19" t="n">
        <v>0.0837262716348466</v>
      </c>
      <c r="T11" s="19" t="n">
        <v>0.0481894318365492</v>
      </c>
      <c r="U11" s="19" t="n">
        <v>0.0991994956341827</v>
      </c>
      <c r="V11" s="19" t="n">
        <v>0.0868645859653029</v>
      </c>
      <c r="W11" s="19" t="n">
        <v>0.0749993584474341</v>
      </c>
      <c r="X11" s="19" t="n">
        <v>0.0709133128225647</v>
      </c>
      <c r="Y11" s="19" t="n">
        <v>0.0719255654425665</v>
      </c>
      <c r="Z11" s="19" t="n">
        <v>0.0834163481408834</v>
      </c>
      <c r="AA11" s="19" t="n">
        <v>0.0668272826093155</v>
      </c>
      <c r="AB11" s="19" t="n">
        <v>0.060318338867324</v>
      </c>
      <c r="AC11" s="19" t="n">
        <v>0.0465406454447599</v>
      </c>
      <c r="AD11" s="19" t="n">
        <v>0.0467022390706161</v>
      </c>
      <c r="AE11" s="19"/>
      <c r="AF11" s="19" t="n">
        <v>0.0799537352033748</v>
      </c>
      <c r="AG11" s="19" t="n">
        <v>0.0519471635047486</v>
      </c>
      <c r="AH11" s="19" t="n">
        <v>0.0974200892747168</v>
      </c>
      <c r="AI11" s="19"/>
      <c r="AJ11" s="19" t="n">
        <v>0.0818097707621506</v>
      </c>
      <c r="AK11" s="19" t="n">
        <v>0.0503928294171231</v>
      </c>
      <c r="AL11" s="19" t="n">
        <v>0.0696343381446942</v>
      </c>
      <c r="AM11" s="19" t="n">
        <v>0.0880549479258963</v>
      </c>
      <c r="AN11" s="19" t="n">
        <v>0.109353748998543</v>
      </c>
      <c r="AO11" s="19"/>
      <c r="AP11" s="19" t="n">
        <v>0.0918938026778231</v>
      </c>
      <c r="AQ11" s="19" t="n">
        <v>0.0602589896912426</v>
      </c>
      <c r="AR11" s="19" t="n">
        <v>0.0602964558093504</v>
      </c>
      <c r="AS11" s="19" t="n">
        <v>0.0830552244556688</v>
      </c>
      <c r="AT11" s="19" t="n">
        <v>0.0255555307934217</v>
      </c>
      <c r="AU11" s="19"/>
      <c r="AV11" s="19" t="n">
        <v>0.0578900451589393</v>
      </c>
      <c r="AW11" s="19" t="n">
        <v>0.093683493885673</v>
      </c>
      <c r="AX11" s="19" t="n">
        <v>0.0484558203619518</v>
      </c>
      <c r="AY11" s="19" t="n">
        <v>0.0921699770095041</v>
      </c>
      <c r="AZ11" s="19" t="n">
        <v>0.0258824528062488</v>
      </c>
      <c r="BA11" s="19" t="n">
        <v>0.056146040505187</v>
      </c>
      <c r="BB11" s="19"/>
      <c r="BC11" s="19" t="n">
        <v>0.0503685239665928</v>
      </c>
      <c r="BD11" s="19" t="n">
        <v>0.0875097001241835</v>
      </c>
      <c r="BE11" s="19" t="n">
        <v>0.0645356294875794</v>
      </c>
      <c r="BF11" s="19" t="n">
        <v>0.0711926683732683</v>
      </c>
      <c r="BG11" s="19" t="n">
        <v>0.0920060295876794</v>
      </c>
    </row>
    <row r="12">
      <c r="B12" s="20" t="s">
        <v>691</v>
      </c>
      <c r="C12" s="19" t="n">
        <v>0.16430235971594</v>
      </c>
      <c r="D12" s="19" t="n">
        <v>0.161615443550975</v>
      </c>
      <c r="E12" s="19" t="n">
        <v>0.168219236965448</v>
      </c>
      <c r="F12" s="19"/>
      <c r="G12" s="19" t="n">
        <v>0.191697918071139</v>
      </c>
      <c r="H12" s="19" t="n">
        <v>0.149530657520934</v>
      </c>
      <c r="I12" s="19" t="n">
        <v>0.140583040616346</v>
      </c>
      <c r="J12" s="19" t="n">
        <v>0.20198671025784</v>
      </c>
      <c r="K12" s="19" t="n">
        <v>0.163745494918254</v>
      </c>
      <c r="L12" s="19" t="n">
        <v>0.147079095789284</v>
      </c>
      <c r="M12" s="19"/>
      <c r="N12" s="19" t="n">
        <v>0.162654215571369</v>
      </c>
      <c r="O12" s="19" t="n">
        <v>0.161915495680808</v>
      </c>
      <c r="P12" s="19" t="n">
        <v>0.157304996566898</v>
      </c>
      <c r="Q12" s="19" t="n">
        <v>0.175035482754357</v>
      </c>
      <c r="R12" s="19"/>
      <c r="S12" s="19" t="n">
        <v>0.135025193568923</v>
      </c>
      <c r="T12" s="19" t="n">
        <v>0.192206975728388</v>
      </c>
      <c r="U12" s="19" t="n">
        <v>0.129491113201753</v>
      </c>
      <c r="V12" s="19" t="n">
        <v>0.16689422998402</v>
      </c>
      <c r="W12" s="19" t="n">
        <v>0.222073056685802</v>
      </c>
      <c r="X12" s="19" t="n">
        <v>0.191352330781068</v>
      </c>
      <c r="Y12" s="19" t="n">
        <v>0.227805615818024</v>
      </c>
      <c r="Z12" s="19" t="n">
        <v>0.11310990992496</v>
      </c>
      <c r="AA12" s="19" t="n">
        <v>0.152699705986122</v>
      </c>
      <c r="AB12" s="19" t="n">
        <v>0.0853286138312738</v>
      </c>
      <c r="AC12" s="19" t="n">
        <v>0.206442168709776</v>
      </c>
      <c r="AD12" s="19" t="n">
        <v>0.156784360964501</v>
      </c>
      <c r="AE12" s="19"/>
      <c r="AF12" s="19" t="n">
        <v>0.158879770519499</v>
      </c>
      <c r="AG12" s="19" t="n">
        <v>0.149713629211466</v>
      </c>
      <c r="AH12" s="19" t="n">
        <v>0.20702687593284</v>
      </c>
      <c r="AI12" s="19"/>
      <c r="AJ12" s="19" t="n">
        <v>0.166017022472292</v>
      </c>
      <c r="AK12" s="19" t="n">
        <v>0.137844141436213</v>
      </c>
      <c r="AL12" s="19" t="n">
        <v>0.157879148732139</v>
      </c>
      <c r="AM12" s="19" t="n">
        <v>0.197366703014663</v>
      </c>
      <c r="AN12" s="19" t="n">
        <v>0.188053582396619</v>
      </c>
      <c r="AO12" s="19"/>
      <c r="AP12" s="19" t="n">
        <v>0.179871611065712</v>
      </c>
      <c r="AQ12" s="19" t="n">
        <v>0.125855099069673</v>
      </c>
      <c r="AR12" s="19" t="n">
        <v>0.178923659077748</v>
      </c>
      <c r="AS12" s="19" t="n">
        <v>0.203807518463668</v>
      </c>
      <c r="AT12" s="19" t="n">
        <v>0.135657744791605</v>
      </c>
      <c r="AU12" s="19"/>
      <c r="AV12" s="19" t="n">
        <v>0.148983755024871</v>
      </c>
      <c r="AW12" s="19" t="n">
        <v>0.186415251560058</v>
      </c>
      <c r="AX12" s="19" t="n">
        <v>0.160803659671802</v>
      </c>
      <c r="AY12" s="19" t="n">
        <v>0.19903514509992</v>
      </c>
      <c r="AZ12" s="19" t="n">
        <v>0.118190704624132</v>
      </c>
      <c r="BA12" s="19" t="n">
        <v>0.171336564986163</v>
      </c>
      <c r="BB12" s="19"/>
      <c r="BC12" s="19" t="n">
        <v>0.180155181779913</v>
      </c>
      <c r="BD12" s="19" t="n">
        <v>0.13874044483984</v>
      </c>
      <c r="BE12" s="19" t="n">
        <v>0.170175071550124</v>
      </c>
      <c r="BF12" s="19" t="n">
        <v>0.155611018794042</v>
      </c>
      <c r="BG12" s="19" t="n">
        <v>0.0812285990089321</v>
      </c>
    </row>
    <row r="13">
      <c r="B13" s="20" t="s">
        <v>690</v>
      </c>
      <c r="C13" s="19" t="n">
        <v>0.191410917344419</v>
      </c>
      <c r="D13" s="19" t="n">
        <v>0.18706513679618</v>
      </c>
      <c r="E13" s="19" t="n">
        <v>0.197159739776606</v>
      </c>
      <c r="F13" s="19"/>
      <c r="G13" s="19" t="n">
        <v>0.236288932561438</v>
      </c>
      <c r="H13" s="19" t="n">
        <v>0.244964343795056</v>
      </c>
      <c r="I13" s="19" t="n">
        <v>0.198953446150427</v>
      </c>
      <c r="J13" s="19" t="n">
        <v>0.177311780206107</v>
      </c>
      <c r="K13" s="19" t="n">
        <v>0.133261170121078</v>
      </c>
      <c r="L13" s="19" t="n">
        <v>0.162423850140727</v>
      </c>
      <c r="M13" s="19"/>
      <c r="N13" s="19" t="n">
        <v>0.22617468929908</v>
      </c>
      <c r="O13" s="19" t="n">
        <v>0.175741386841454</v>
      </c>
      <c r="P13" s="19" t="n">
        <v>0.15645340776121</v>
      </c>
      <c r="Q13" s="19" t="n">
        <v>0.201342985349882</v>
      </c>
      <c r="R13" s="19"/>
      <c r="S13" s="19" t="n">
        <v>0.23713961558519</v>
      </c>
      <c r="T13" s="19" t="n">
        <v>0.1360972602223</v>
      </c>
      <c r="U13" s="19" t="n">
        <v>0.172963787991221</v>
      </c>
      <c r="V13" s="19" t="n">
        <v>0.222584823286293</v>
      </c>
      <c r="W13" s="19" t="n">
        <v>0.208403654715163</v>
      </c>
      <c r="X13" s="19" t="n">
        <v>0.204359936104434</v>
      </c>
      <c r="Y13" s="19" t="n">
        <v>0.193645109885273</v>
      </c>
      <c r="Z13" s="19" t="n">
        <v>0.193668778729593</v>
      </c>
      <c r="AA13" s="19" t="n">
        <v>0.205379455026531</v>
      </c>
      <c r="AB13" s="19" t="n">
        <v>0.175204072550827</v>
      </c>
      <c r="AC13" s="19" t="n">
        <v>0.118911852189139</v>
      </c>
      <c r="AD13" s="19" t="n">
        <v>0.203897851203205</v>
      </c>
      <c r="AE13" s="19"/>
      <c r="AF13" s="19" t="n">
        <v>0.170962636453934</v>
      </c>
      <c r="AG13" s="19" t="n">
        <v>0.199326484954459</v>
      </c>
      <c r="AH13" s="19" t="n">
        <v>0.18671205526844</v>
      </c>
      <c r="AI13" s="19"/>
      <c r="AJ13" s="19" t="n">
        <v>0.197410348283064</v>
      </c>
      <c r="AK13" s="19" t="n">
        <v>0.213467260417682</v>
      </c>
      <c r="AL13" s="19" t="n">
        <v>0.245724920478052</v>
      </c>
      <c r="AM13" s="19" t="n">
        <v>0.0673888892231767</v>
      </c>
      <c r="AN13" s="19" t="n">
        <v>0.158236857657117</v>
      </c>
      <c r="AO13" s="19"/>
      <c r="AP13" s="19" t="n">
        <v>0.180122914048946</v>
      </c>
      <c r="AQ13" s="19" t="n">
        <v>0.218453941615422</v>
      </c>
      <c r="AR13" s="19" t="n">
        <v>0.218487965353187</v>
      </c>
      <c r="AS13" s="19" t="n">
        <v>0.155576374191033</v>
      </c>
      <c r="AT13" s="19" t="n">
        <v>0.182395863688007</v>
      </c>
      <c r="AU13" s="19"/>
      <c r="AV13" s="19" t="n">
        <v>0.235189483010695</v>
      </c>
      <c r="AW13" s="19" t="n">
        <v>0.183895437474954</v>
      </c>
      <c r="AX13" s="19" t="n">
        <v>0.229717963833434</v>
      </c>
      <c r="AY13" s="19" t="n">
        <v>0.139982268553586</v>
      </c>
      <c r="AZ13" s="19" t="n">
        <v>0.188116818930714</v>
      </c>
      <c r="BA13" s="19" t="n">
        <v>0.181294687310574</v>
      </c>
      <c r="BB13" s="19"/>
      <c r="BC13" s="19" t="n">
        <v>0.140591691452306</v>
      </c>
      <c r="BD13" s="19" t="n">
        <v>0.187903806967753</v>
      </c>
      <c r="BE13" s="19" t="n">
        <v>0.235295024430474</v>
      </c>
      <c r="BF13" s="19" t="n">
        <v>0.252965687544481</v>
      </c>
      <c r="BG13" s="19" t="n">
        <v>0.156709114688468</v>
      </c>
    </row>
    <row r="14">
      <c r="B14" s="20" t="s">
        <v>689</v>
      </c>
      <c r="C14" s="19" t="n">
        <v>0.185218451743414</v>
      </c>
      <c r="D14" s="19" t="n">
        <v>0.196893333593979</v>
      </c>
      <c r="E14" s="19" t="n">
        <v>0.173539348594696</v>
      </c>
      <c r="F14" s="19"/>
      <c r="G14" s="19" t="n">
        <v>0.213298324725327</v>
      </c>
      <c r="H14" s="19" t="n">
        <v>0.189246943118212</v>
      </c>
      <c r="I14" s="19" t="n">
        <v>0.193355583880542</v>
      </c>
      <c r="J14" s="19" t="n">
        <v>0.167502744093783</v>
      </c>
      <c r="K14" s="19" t="n">
        <v>0.142448876662316</v>
      </c>
      <c r="L14" s="19" t="n">
        <v>0.199679535317515</v>
      </c>
      <c r="M14" s="19"/>
      <c r="N14" s="19" t="n">
        <v>0.175320172775791</v>
      </c>
      <c r="O14" s="19" t="n">
        <v>0.196397842707092</v>
      </c>
      <c r="P14" s="19" t="n">
        <v>0.19678630757904</v>
      </c>
      <c r="Q14" s="19" t="n">
        <v>0.17446352510096</v>
      </c>
      <c r="R14" s="19"/>
      <c r="S14" s="19" t="n">
        <v>0.175330211615371</v>
      </c>
      <c r="T14" s="19" t="n">
        <v>0.219993827808859</v>
      </c>
      <c r="U14" s="19" t="n">
        <v>0.197594950240761</v>
      </c>
      <c r="V14" s="19" t="n">
        <v>0.165365632694294</v>
      </c>
      <c r="W14" s="19" t="n">
        <v>0.164985119139637</v>
      </c>
      <c r="X14" s="19" t="n">
        <v>0.160358769790009</v>
      </c>
      <c r="Y14" s="19" t="n">
        <v>0.159946063988105</v>
      </c>
      <c r="Z14" s="19" t="n">
        <v>0.161962569017704</v>
      </c>
      <c r="AA14" s="19" t="n">
        <v>0.190648147700433</v>
      </c>
      <c r="AB14" s="19" t="n">
        <v>0.211843249115473</v>
      </c>
      <c r="AC14" s="19" t="n">
        <v>0.204784020900777</v>
      </c>
      <c r="AD14" s="19" t="n">
        <v>0.195221297579867</v>
      </c>
      <c r="AE14" s="19"/>
      <c r="AF14" s="19" t="n">
        <v>0.181323460701408</v>
      </c>
      <c r="AG14" s="19" t="n">
        <v>0.185046373428457</v>
      </c>
      <c r="AH14" s="19" t="n">
        <v>0.162618772861523</v>
      </c>
      <c r="AI14" s="19"/>
      <c r="AJ14" s="19" t="n">
        <v>0.180110795314305</v>
      </c>
      <c r="AK14" s="19" t="n">
        <v>0.199379791991326</v>
      </c>
      <c r="AL14" s="19" t="n">
        <v>0.194221230311576</v>
      </c>
      <c r="AM14" s="19" t="n">
        <v>0.0721311097831072</v>
      </c>
      <c r="AN14" s="19" t="n">
        <v>0.165047953803047</v>
      </c>
      <c r="AO14" s="19"/>
      <c r="AP14" s="19" t="n">
        <v>0.167472865945181</v>
      </c>
      <c r="AQ14" s="19" t="n">
        <v>0.195871348619282</v>
      </c>
      <c r="AR14" s="19" t="n">
        <v>0.21231495635746</v>
      </c>
      <c r="AS14" s="19" t="n">
        <v>0.172938739177616</v>
      </c>
      <c r="AT14" s="19" t="n">
        <v>0.246684686870247</v>
      </c>
      <c r="AU14" s="19"/>
      <c r="AV14" s="19" t="n">
        <v>0.189973981581678</v>
      </c>
      <c r="AW14" s="19" t="n">
        <v>0.175628774761086</v>
      </c>
      <c r="AX14" s="19" t="n">
        <v>0.19730955344484</v>
      </c>
      <c r="AY14" s="19" t="n">
        <v>0.163219628974908</v>
      </c>
      <c r="AZ14" s="19" t="n">
        <v>0.259771012072257</v>
      </c>
      <c r="BA14" s="19" t="n">
        <v>0.17234173438983</v>
      </c>
      <c r="BB14" s="19"/>
      <c r="BC14" s="19" t="n">
        <v>0.200910261740492</v>
      </c>
      <c r="BD14" s="19" t="n">
        <v>0.210999368597608</v>
      </c>
      <c r="BE14" s="19" t="n">
        <v>0.165775385916688</v>
      </c>
      <c r="BF14" s="19" t="n">
        <v>0.14752737815446</v>
      </c>
      <c r="BG14" s="19" t="n">
        <v>0.220885573792126</v>
      </c>
    </row>
    <row r="15">
      <c r="B15" s="20" t="s">
        <v>806</v>
      </c>
      <c r="C15" s="19" t="n">
        <v>0.250916250211154</v>
      </c>
      <c r="D15" s="19" t="n">
        <v>0.232909435540848</v>
      </c>
      <c r="E15" s="19" t="n">
        <v>0.265125971021172</v>
      </c>
      <c r="F15" s="19"/>
      <c r="G15" s="19" t="n">
        <v>0.153494307087453</v>
      </c>
      <c r="H15" s="19" t="n">
        <v>0.209137534120323</v>
      </c>
      <c r="I15" s="19" t="n">
        <v>0.244461043495202</v>
      </c>
      <c r="J15" s="19" t="n">
        <v>0.277698254366337</v>
      </c>
      <c r="K15" s="19" t="n">
        <v>0.342479807296376</v>
      </c>
      <c r="L15" s="19" t="n">
        <v>0.271875836693734</v>
      </c>
      <c r="M15" s="19"/>
      <c r="N15" s="19" t="n">
        <v>0.261220045041748</v>
      </c>
      <c r="O15" s="19" t="n">
        <v>0.250811864702067</v>
      </c>
      <c r="P15" s="19" t="n">
        <v>0.234690562962006</v>
      </c>
      <c r="Q15" s="19" t="n">
        <v>0.252690816488304</v>
      </c>
      <c r="R15" s="19"/>
      <c r="S15" s="19" t="n">
        <v>0.239681939798965</v>
      </c>
      <c r="T15" s="19" t="n">
        <v>0.237389519842262</v>
      </c>
      <c r="U15" s="19" t="n">
        <v>0.276999204050669</v>
      </c>
      <c r="V15" s="19" t="n">
        <v>0.191356757994362</v>
      </c>
      <c r="W15" s="19" t="n">
        <v>0.204370945736175</v>
      </c>
      <c r="X15" s="19" t="n">
        <v>0.246051253589417</v>
      </c>
      <c r="Y15" s="19" t="n">
        <v>0.227869169755151</v>
      </c>
      <c r="Z15" s="19" t="n">
        <v>0.262144766566157</v>
      </c>
      <c r="AA15" s="19" t="n">
        <v>0.226121696049817</v>
      </c>
      <c r="AB15" s="19" t="n">
        <v>0.376134217346471</v>
      </c>
      <c r="AC15" s="19" t="n">
        <v>0.298636844771798</v>
      </c>
      <c r="AD15" s="19" t="n">
        <v>0.276372892788897</v>
      </c>
      <c r="AE15" s="19"/>
      <c r="AF15" s="19" t="n">
        <v>0.225436062101054</v>
      </c>
      <c r="AG15" s="19" t="n">
        <v>0.315551386891374</v>
      </c>
      <c r="AH15" s="19" t="n">
        <v>0.202568633407278</v>
      </c>
      <c r="AI15" s="19"/>
      <c r="AJ15" s="19" t="n">
        <v>0.210153707934189</v>
      </c>
      <c r="AK15" s="19" t="n">
        <v>0.298533492925365</v>
      </c>
      <c r="AL15" s="19" t="n">
        <v>0.264028907806928</v>
      </c>
      <c r="AM15" s="19" t="n">
        <v>0.365607191618077</v>
      </c>
      <c r="AN15" s="19" t="n">
        <v>0.219249311790509</v>
      </c>
      <c r="AO15" s="19"/>
      <c r="AP15" s="19" t="n">
        <v>0.180999242248838</v>
      </c>
      <c r="AQ15" s="19" t="n">
        <v>0.294556348659873</v>
      </c>
      <c r="AR15" s="19" t="n">
        <v>0.240246882683755</v>
      </c>
      <c r="AS15" s="19" t="n">
        <v>0.210416393121334</v>
      </c>
      <c r="AT15" s="19" t="n">
        <v>0.292946201768557</v>
      </c>
      <c r="AU15" s="19"/>
      <c r="AV15" s="19" t="n">
        <v>0.271337179339958</v>
      </c>
      <c r="AW15" s="19" t="n">
        <v>0.171573091717583</v>
      </c>
      <c r="AX15" s="19" t="n">
        <v>0.276958906765966</v>
      </c>
      <c r="AY15" s="19" t="n">
        <v>0.228434410910976</v>
      </c>
      <c r="AZ15" s="19" t="n">
        <v>0.305611012455885</v>
      </c>
      <c r="BA15" s="19" t="n">
        <v>0.249489924659413</v>
      </c>
      <c r="BB15" s="19"/>
      <c r="BC15" s="19" t="n">
        <v>0.256064928179658</v>
      </c>
      <c r="BD15" s="19" t="n">
        <v>0.259732039470879</v>
      </c>
      <c r="BE15" s="19" t="n">
        <v>0.229750639683158</v>
      </c>
      <c r="BF15" s="19" t="n">
        <v>0.279033775401906</v>
      </c>
      <c r="BG15" s="19" t="n">
        <v>0.295239479302564</v>
      </c>
    </row>
    <row r="16">
      <c r="B16" s="20" t="s">
        <v>123</v>
      </c>
      <c r="C16" s="21" t="n">
        <v>0.0448762383240483</v>
      </c>
      <c r="D16" s="21" t="n">
        <v>0.0406369257257375</v>
      </c>
      <c r="E16" s="21" t="n">
        <v>0.0485636720379772</v>
      </c>
      <c r="F16" s="21"/>
      <c r="G16" s="21" t="n">
        <v>0.0336493351970116</v>
      </c>
      <c r="H16" s="21" t="n">
        <v>0.0368749777958925</v>
      </c>
      <c r="I16" s="21" t="n">
        <v>0.0591860780176201</v>
      </c>
      <c r="J16" s="21" t="n">
        <v>0.0312332786343857</v>
      </c>
      <c r="K16" s="21" t="n">
        <v>0.0615804276171709</v>
      </c>
      <c r="L16" s="21" t="n">
        <v>0.0470522259917331</v>
      </c>
      <c r="M16" s="21"/>
      <c r="N16" s="21" t="n">
        <v>0.0233420140956892</v>
      </c>
      <c r="O16" s="21" t="n">
        <v>0.036672490611613</v>
      </c>
      <c r="P16" s="21" t="n">
        <v>0.0682037003668215</v>
      </c>
      <c r="Q16" s="21" t="n">
        <v>0.0562007862381489</v>
      </c>
      <c r="R16" s="21"/>
      <c r="S16" s="21" t="n">
        <v>0.0423231954357324</v>
      </c>
      <c r="T16" s="21" t="n">
        <v>0.0529348948339781</v>
      </c>
      <c r="U16" s="21" t="n">
        <v>0.031183506838945</v>
      </c>
      <c r="V16" s="21" t="n">
        <v>0.0469832112799971</v>
      </c>
      <c r="W16" s="21" t="n">
        <v>0.0415250504313033</v>
      </c>
      <c r="X16" s="21" t="n">
        <v>0.0637261269961678</v>
      </c>
      <c r="Y16" s="21" t="n">
        <v>0.024610710631968</v>
      </c>
      <c r="Z16" s="21" t="n">
        <v>0.0520795615456792</v>
      </c>
      <c r="AA16" s="21" t="n">
        <v>0.0529161100724872</v>
      </c>
      <c r="AB16" s="21" t="n">
        <v>0.0300574984317638</v>
      </c>
      <c r="AC16" s="21" t="n">
        <v>0.0459751214201919</v>
      </c>
      <c r="AD16" s="21" t="n">
        <v>0.0612395124128481</v>
      </c>
      <c r="AE16" s="21"/>
      <c r="AF16" s="21" t="n">
        <v>0.0503628630808358</v>
      </c>
      <c r="AG16" s="21" t="n">
        <v>0.0286034395630823</v>
      </c>
      <c r="AH16" s="21" t="n">
        <v>0.0798405638048813</v>
      </c>
      <c r="AI16" s="21"/>
      <c r="AJ16" s="21" t="n">
        <v>0.0400023330152117</v>
      </c>
      <c r="AK16" s="21" t="n">
        <v>0.0362543978194681</v>
      </c>
      <c r="AL16" s="21" t="n">
        <v>0.0213778236657145</v>
      </c>
      <c r="AM16" s="21" t="n">
        <v>0.0306183095711873</v>
      </c>
      <c r="AN16" s="21" t="n">
        <v>0.0718812090772362</v>
      </c>
      <c r="AO16" s="21"/>
      <c r="AP16" s="21" t="n">
        <v>0.0366798190471844</v>
      </c>
      <c r="AQ16" s="21" t="n">
        <v>0.034694163163493</v>
      </c>
      <c r="AR16" s="21" t="n">
        <v>0.0528017093603136</v>
      </c>
      <c r="AS16" s="21" t="n">
        <v>0.0479570098278788</v>
      </c>
      <c r="AT16" s="21" t="n">
        <v>0.0584445260688502</v>
      </c>
      <c r="AU16" s="21"/>
      <c r="AV16" s="21" t="n">
        <v>0.0299954463083455</v>
      </c>
      <c r="AW16" s="21" t="n">
        <v>0.0308000997485661</v>
      </c>
      <c r="AX16" s="21" t="n">
        <v>0.0345743482109529</v>
      </c>
      <c r="AY16" s="21" t="n">
        <v>0.0470410667440961</v>
      </c>
      <c r="AZ16" s="21" t="n">
        <v>0.0671297941260954</v>
      </c>
      <c r="BA16" s="21" t="n">
        <v>0.0817966694592575</v>
      </c>
      <c r="BB16" s="21"/>
      <c r="BC16" s="21" t="n">
        <v>0.0538268215704212</v>
      </c>
      <c r="BD16" s="21" t="n">
        <v>0.0405461589074896</v>
      </c>
      <c r="BE16" s="21" t="n">
        <v>0.0496399529731204</v>
      </c>
      <c r="BF16" s="21" t="n">
        <v>0.0184057239098571</v>
      </c>
      <c r="BG16" s="21" t="n">
        <v>0</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850</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0.0156848573142794</v>
      </c>
      <c r="D9" s="19" t="n">
        <v>0.0180995078916597</v>
      </c>
      <c r="E9" s="19" t="n">
        <v>0.0134532243368613</v>
      </c>
      <c r="F9" s="19"/>
      <c r="G9" s="19" t="n">
        <v>0.0182030259160092</v>
      </c>
      <c r="H9" s="19" t="n">
        <v>0.024654897458472</v>
      </c>
      <c r="I9" s="19" t="n">
        <v>0.0313384121831069</v>
      </c>
      <c r="J9" s="19" t="n">
        <v>0.00722553127788445</v>
      </c>
      <c r="K9" s="19" t="n">
        <v>0.00690135182705826</v>
      </c>
      <c r="L9" s="19" t="n">
        <v>0.00677855792772295</v>
      </c>
      <c r="M9" s="19"/>
      <c r="N9" s="19" t="n">
        <v>0.0190526342388302</v>
      </c>
      <c r="O9" s="19" t="n">
        <v>0.0191513669386406</v>
      </c>
      <c r="P9" s="19" t="n">
        <v>0.012176503866439</v>
      </c>
      <c r="Q9" s="19" t="n">
        <v>0.011565687243926</v>
      </c>
      <c r="R9" s="19"/>
      <c r="S9" s="19" t="n">
        <v>0.0274810437560599</v>
      </c>
      <c r="T9" s="19" t="n">
        <v>0.0175182410771487</v>
      </c>
      <c r="U9" s="19" t="n">
        <v>0.00634980702321324</v>
      </c>
      <c r="V9" s="19" t="n">
        <v>0.00718662711196632</v>
      </c>
      <c r="W9" s="19" t="n">
        <v>0.00666591786905142</v>
      </c>
      <c r="X9" s="19" t="n">
        <v>0.00610185420500301</v>
      </c>
      <c r="Y9" s="19" t="n">
        <v>0.00568082345970847</v>
      </c>
      <c r="Z9" s="19" t="n">
        <v>0.0462359130035193</v>
      </c>
      <c r="AA9" s="19" t="n">
        <v>0.00977367654633543</v>
      </c>
      <c r="AB9" s="19" t="n">
        <v>0.0250820839409503</v>
      </c>
      <c r="AC9" s="19" t="n">
        <v>0.0252964334252489</v>
      </c>
      <c r="AD9" s="19" t="n">
        <v>0.0163801180533503</v>
      </c>
      <c r="AE9" s="19"/>
      <c r="AF9" s="19" t="n">
        <v>0.0114680150102039</v>
      </c>
      <c r="AG9" s="19" t="n">
        <v>0.0175656918978411</v>
      </c>
      <c r="AH9" s="19" t="n">
        <v>0.0140160803382385</v>
      </c>
      <c r="AI9" s="19"/>
      <c r="AJ9" s="19" t="n">
        <v>0.00714426073491579</v>
      </c>
      <c r="AK9" s="19" t="n">
        <v>0.0226811915350358</v>
      </c>
      <c r="AL9" s="19" t="n">
        <v>0.00718735390433582</v>
      </c>
      <c r="AM9" s="19" t="n">
        <v>0</v>
      </c>
      <c r="AN9" s="19" t="n">
        <v>0.0232362261758308</v>
      </c>
      <c r="AO9" s="19"/>
      <c r="AP9" s="19" t="n">
        <v>0.01844683801516</v>
      </c>
      <c r="AQ9" s="19" t="n">
        <v>0.0169654066159628</v>
      </c>
      <c r="AR9" s="19" t="n">
        <v>0.00554880161047309</v>
      </c>
      <c r="AS9" s="19" t="n">
        <v>0</v>
      </c>
      <c r="AT9" s="19" t="n">
        <v>0</v>
      </c>
      <c r="AU9" s="19"/>
      <c r="AV9" s="19" t="n">
        <v>0.0157007532022463</v>
      </c>
      <c r="AW9" s="19" t="n">
        <v>0.0202686494497073</v>
      </c>
      <c r="AX9" s="19" t="n">
        <v>0.0168156971937091</v>
      </c>
      <c r="AY9" s="19" t="n">
        <v>0.00531691452554466</v>
      </c>
      <c r="AZ9" s="19" t="n">
        <v>0.00550282824882124</v>
      </c>
      <c r="BA9" s="19" t="n">
        <v>0.0055669310521767</v>
      </c>
      <c r="BB9" s="19"/>
      <c r="BC9" s="19" t="n">
        <v>0.0102601452957156</v>
      </c>
      <c r="BD9" s="19" t="n">
        <v>0.0219995248652948</v>
      </c>
      <c r="BE9" s="19" t="n">
        <v>0.0206148403734194</v>
      </c>
      <c r="BF9" s="19" t="n">
        <v>0.0148717130032868</v>
      </c>
      <c r="BG9" s="19" t="n">
        <v>0.0306306821608926</v>
      </c>
    </row>
    <row r="10">
      <c r="B10" s="20" t="s">
        <v>598</v>
      </c>
      <c r="C10" s="19" t="n">
        <v>0.0223101102317258</v>
      </c>
      <c r="D10" s="19" t="n">
        <v>0.030474130810659</v>
      </c>
      <c r="E10" s="19" t="n">
        <v>0.0145225644458194</v>
      </c>
      <c r="F10" s="19"/>
      <c r="G10" s="19" t="n">
        <v>0.0307822753038841</v>
      </c>
      <c r="H10" s="19" t="n">
        <v>0.0246048066574288</v>
      </c>
      <c r="I10" s="19" t="n">
        <v>0.0250243792250661</v>
      </c>
      <c r="J10" s="19" t="n">
        <v>0.0198068948888638</v>
      </c>
      <c r="K10" s="19" t="n">
        <v>0.019960300407653</v>
      </c>
      <c r="L10" s="19" t="n">
        <v>0.0161888478326342</v>
      </c>
      <c r="M10" s="19"/>
      <c r="N10" s="19" t="n">
        <v>0.0179738011581896</v>
      </c>
      <c r="O10" s="19" t="n">
        <v>0.0234625047299057</v>
      </c>
      <c r="P10" s="19" t="n">
        <v>0.0220389119694366</v>
      </c>
      <c r="Q10" s="19" t="n">
        <v>0.0260670822744138</v>
      </c>
      <c r="R10" s="19"/>
      <c r="S10" s="19" t="n">
        <v>0.0477957851539302</v>
      </c>
      <c r="T10" s="19" t="n">
        <v>0.0189585452854463</v>
      </c>
      <c r="U10" s="19" t="n">
        <v>0.0218498481728539</v>
      </c>
      <c r="V10" s="19" t="n">
        <v>0.0338554306934264</v>
      </c>
      <c r="W10" s="19" t="n">
        <v>0.0132238782423614</v>
      </c>
      <c r="X10" s="19" t="n">
        <v>0.0182518054602474</v>
      </c>
      <c r="Y10" s="19" t="n">
        <v>0.0130637481606989</v>
      </c>
      <c r="Z10" s="19" t="n">
        <v>0.0128083900427885</v>
      </c>
      <c r="AA10" s="19" t="n">
        <v>0.0133310974418192</v>
      </c>
      <c r="AB10" s="19" t="n">
        <v>0.00662549576625668</v>
      </c>
      <c r="AC10" s="19" t="n">
        <v>0.027612564949966</v>
      </c>
      <c r="AD10" s="19" t="n">
        <v>0.0259938705954359</v>
      </c>
      <c r="AE10" s="19"/>
      <c r="AF10" s="19" t="n">
        <v>0.0238104379872798</v>
      </c>
      <c r="AG10" s="19" t="n">
        <v>0.0195380759520194</v>
      </c>
      <c r="AH10" s="19" t="n">
        <v>0.0262987110071782</v>
      </c>
      <c r="AI10" s="19"/>
      <c r="AJ10" s="19" t="n">
        <v>0.026766779069649</v>
      </c>
      <c r="AK10" s="19" t="n">
        <v>0.017028354710611</v>
      </c>
      <c r="AL10" s="19" t="n">
        <v>0.0153256545570835</v>
      </c>
      <c r="AM10" s="19" t="n">
        <v>0.069223322422483</v>
      </c>
      <c r="AN10" s="19" t="n">
        <v>0.0228778036416633</v>
      </c>
      <c r="AO10" s="19"/>
      <c r="AP10" s="19" t="n">
        <v>0.0306015090661441</v>
      </c>
      <c r="AQ10" s="19" t="n">
        <v>0.0202679363234018</v>
      </c>
      <c r="AR10" s="19" t="n">
        <v>0.0118317558617225</v>
      </c>
      <c r="AS10" s="19" t="n">
        <v>0.0254080434642051</v>
      </c>
      <c r="AT10" s="19" t="n">
        <v>0.0138746276374388</v>
      </c>
      <c r="AU10" s="19"/>
      <c r="AV10" s="19" t="n">
        <v>0.0246772245096926</v>
      </c>
      <c r="AW10" s="19" t="n">
        <v>0.0275864702550778</v>
      </c>
      <c r="AX10" s="19" t="n">
        <v>0.0113513456861017</v>
      </c>
      <c r="AY10" s="19" t="n">
        <v>0.0238189445607825</v>
      </c>
      <c r="AZ10" s="19" t="n">
        <v>0.00998145093972758</v>
      </c>
      <c r="BA10" s="19" t="n">
        <v>0.00590043641319446</v>
      </c>
      <c r="BB10" s="19"/>
      <c r="BC10" s="19" t="n">
        <v>0.0282760385779388</v>
      </c>
      <c r="BD10" s="19" t="n">
        <v>0.0357671685573939</v>
      </c>
      <c r="BE10" s="19" t="n">
        <v>0.0110991958878366</v>
      </c>
      <c r="BF10" s="19" t="n">
        <v>0.0247670603961136</v>
      </c>
      <c r="BG10" s="19" t="n">
        <v>0.0307663512027854</v>
      </c>
    </row>
    <row r="11">
      <c r="B11" s="20" t="s">
        <v>692</v>
      </c>
      <c r="C11" s="19" t="n">
        <v>0.042890017652573</v>
      </c>
      <c r="D11" s="19" t="n">
        <v>0.0508866577027908</v>
      </c>
      <c r="E11" s="19" t="n">
        <v>0.035428067528457</v>
      </c>
      <c r="F11" s="19"/>
      <c r="G11" s="19" t="n">
        <v>0.0774728296057326</v>
      </c>
      <c r="H11" s="19" t="n">
        <v>0.0523695011482141</v>
      </c>
      <c r="I11" s="19" t="n">
        <v>0.0467409592672274</v>
      </c>
      <c r="J11" s="19" t="n">
        <v>0.0335228429572728</v>
      </c>
      <c r="K11" s="19" t="n">
        <v>0.0242547290769869</v>
      </c>
      <c r="L11" s="19" t="n">
        <v>0.0290767339291006</v>
      </c>
      <c r="M11" s="19"/>
      <c r="N11" s="19" t="n">
        <v>0.0460982448290143</v>
      </c>
      <c r="O11" s="19" t="n">
        <v>0.0339514969546045</v>
      </c>
      <c r="P11" s="19" t="n">
        <v>0.0430733056672417</v>
      </c>
      <c r="Q11" s="19" t="n">
        <v>0.0486511785085876</v>
      </c>
      <c r="R11" s="19"/>
      <c r="S11" s="19" t="n">
        <v>0.0312769959724941</v>
      </c>
      <c r="T11" s="19" t="n">
        <v>0.037171214646124</v>
      </c>
      <c r="U11" s="19" t="n">
        <v>0.0257877860703809</v>
      </c>
      <c r="V11" s="19" t="n">
        <v>0.0337515403031161</v>
      </c>
      <c r="W11" s="19" t="n">
        <v>0.0455234905315104</v>
      </c>
      <c r="X11" s="19" t="n">
        <v>0.0924080527256654</v>
      </c>
      <c r="Y11" s="19" t="n">
        <v>0.0566704931986962</v>
      </c>
      <c r="Z11" s="19" t="n">
        <v>0.0457581574394524</v>
      </c>
      <c r="AA11" s="19" t="n">
        <v>0.0752688487276392</v>
      </c>
      <c r="AB11" s="19" t="n">
        <v>0.0126028218114161</v>
      </c>
      <c r="AC11" s="19" t="n">
        <v>0.00849015329942249</v>
      </c>
      <c r="AD11" s="19" t="n">
        <v>0.0294896912744568</v>
      </c>
      <c r="AE11" s="19"/>
      <c r="AF11" s="19" t="n">
        <v>0.0465869659216417</v>
      </c>
      <c r="AG11" s="19" t="n">
        <v>0.0292856796212504</v>
      </c>
      <c r="AH11" s="19" t="n">
        <v>0.0438901273378826</v>
      </c>
      <c r="AI11" s="19"/>
      <c r="AJ11" s="19" t="n">
        <v>0.0396244330181885</v>
      </c>
      <c r="AK11" s="19" t="n">
        <v>0.0404499273008195</v>
      </c>
      <c r="AL11" s="19" t="n">
        <v>0.0140787827197546</v>
      </c>
      <c r="AM11" s="19" t="n">
        <v>0.0530964237620369</v>
      </c>
      <c r="AN11" s="19" t="n">
        <v>0.0552845246318186</v>
      </c>
      <c r="AO11" s="19"/>
      <c r="AP11" s="19" t="n">
        <v>0.0459406222991302</v>
      </c>
      <c r="AQ11" s="19" t="n">
        <v>0.0363781660218628</v>
      </c>
      <c r="AR11" s="19" t="n">
        <v>0.0312565046325797</v>
      </c>
      <c r="AS11" s="19" t="n">
        <v>0.0592071024441118</v>
      </c>
      <c r="AT11" s="19" t="n">
        <v>0.08098831055688</v>
      </c>
      <c r="AU11" s="19"/>
      <c r="AV11" s="19" t="n">
        <v>0.0370512872792978</v>
      </c>
      <c r="AW11" s="19" t="n">
        <v>0.0428987958622638</v>
      </c>
      <c r="AX11" s="19" t="n">
        <v>0.0331047240647655</v>
      </c>
      <c r="AY11" s="19" t="n">
        <v>0.0425671717260046</v>
      </c>
      <c r="AZ11" s="19" t="n">
        <v>0.0781242692528871</v>
      </c>
      <c r="BA11" s="19" t="n">
        <v>0.0407949339956967</v>
      </c>
      <c r="BB11" s="19"/>
      <c r="BC11" s="19" t="n">
        <v>0.0400450825649868</v>
      </c>
      <c r="BD11" s="19" t="n">
        <v>0.0407645718957155</v>
      </c>
      <c r="BE11" s="19" t="n">
        <v>0.0428815905069272</v>
      </c>
      <c r="BF11" s="19" t="n">
        <v>0.0469867820471188</v>
      </c>
      <c r="BG11" s="19" t="n">
        <v>0.029664546797816</v>
      </c>
    </row>
    <row r="12">
      <c r="B12" s="20" t="s">
        <v>691</v>
      </c>
      <c r="C12" s="19" t="n">
        <v>0.116690476196969</v>
      </c>
      <c r="D12" s="19" t="n">
        <v>0.116361459009744</v>
      </c>
      <c r="E12" s="19" t="n">
        <v>0.116805950298431</v>
      </c>
      <c r="F12" s="19"/>
      <c r="G12" s="19" t="n">
        <v>0.192149969799581</v>
      </c>
      <c r="H12" s="19" t="n">
        <v>0.105686710337469</v>
      </c>
      <c r="I12" s="19" t="n">
        <v>0.0827818487345841</v>
      </c>
      <c r="J12" s="19" t="n">
        <v>0.1304626633282</v>
      </c>
      <c r="K12" s="19" t="n">
        <v>0.110572192971335</v>
      </c>
      <c r="L12" s="19" t="n">
        <v>0.0956495748265499</v>
      </c>
      <c r="M12" s="19"/>
      <c r="N12" s="19" t="n">
        <v>0.0930325084757521</v>
      </c>
      <c r="O12" s="19" t="n">
        <v>0.124117941255654</v>
      </c>
      <c r="P12" s="19" t="n">
        <v>0.122046571535631</v>
      </c>
      <c r="Q12" s="19" t="n">
        <v>0.129985407838549</v>
      </c>
      <c r="R12" s="19"/>
      <c r="S12" s="19" t="n">
        <v>0.0989249278012269</v>
      </c>
      <c r="T12" s="19" t="n">
        <v>0.112449087101856</v>
      </c>
      <c r="U12" s="19" t="n">
        <v>0.122443364035027</v>
      </c>
      <c r="V12" s="19" t="n">
        <v>0.114770281741148</v>
      </c>
      <c r="W12" s="19" t="n">
        <v>0.112419612787163</v>
      </c>
      <c r="X12" s="19" t="n">
        <v>0.128210468175874</v>
      </c>
      <c r="Y12" s="19" t="n">
        <v>0.113986124301064</v>
      </c>
      <c r="Z12" s="19" t="n">
        <v>0.119763801665181</v>
      </c>
      <c r="AA12" s="19" t="n">
        <v>0.139651573038257</v>
      </c>
      <c r="AB12" s="19" t="n">
        <v>0.102223034115689</v>
      </c>
      <c r="AC12" s="19" t="n">
        <v>0.107619244341463</v>
      </c>
      <c r="AD12" s="19" t="n">
        <v>0.161799404783597</v>
      </c>
      <c r="AE12" s="19"/>
      <c r="AF12" s="19" t="n">
        <v>0.125464026000049</v>
      </c>
      <c r="AG12" s="19" t="n">
        <v>0.100328283837518</v>
      </c>
      <c r="AH12" s="19" t="n">
        <v>0.124390154730388</v>
      </c>
      <c r="AI12" s="19"/>
      <c r="AJ12" s="19" t="n">
        <v>0.106839572106466</v>
      </c>
      <c r="AK12" s="19" t="n">
        <v>0.115195539170966</v>
      </c>
      <c r="AL12" s="19" t="n">
        <v>0.0987149152601751</v>
      </c>
      <c r="AM12" s="19" t="n">
        <v>0.141321672802544</v>
      </c>
      <c r="AN12" s="19" t="n">
        <v>0.112656955579528</v>
      </c>
      <c r="AO12" s="19"/>
      <c r="AP12" s="19" t="n">
        <v>0.105442528960022</v>
      </c>
      <c r="AQ12" s="19" t="n">
        <v>0.110149741976248</v>
      </c>
      <c r="AR12" s="19" t="n">
        <v>0.114284598611749</v>
      </c>
      <c r="AS12" s="19" t="n">
        <v>0.149201618485551</v>
      </c>
      <c r="AT12" s="19" t="n">
        <v>0.0649369655592069</v>
      </c>
      <c r="AU12" s="19"/>
      <c r="AV12" s="19" t="n">
        <v>0.104464994881224</v>
      </c>
      <c r="AW12" s="19" t="n">
        <v>0.105658115423928</v>
      </c>
      <c r="AX12" s="19" t="n">
        <v>0.12136738495174</v>
      </c>
      <c r="AY12" s="19" t="n">
        <v>0.143607802163824</v>
      </c>
      <c r="AZ12" s="19" t="n">
        <v>0.0848610853991235</v>
      </c>
      <c r="BA12" s="19" t="n">
        <v>0.13559522084779</v>
      </c>
      <c r="BB12" s="19"/>
      <c r="BC12" s="19" t="n">
        <v>0.121847513963341</v>
      </c>
      <c r="BD12" s="19" t="n">
        <v>0.138881507516239</v>
      </c>
      <c r="BE12" s="19" t="n">
        <v>0.104558281288797</v>
      </c>
      <c r="BF12" s="19" t="n">
        <v>0.0982164719092988</v>
      </c>
      <c r="BG12" s="19" t="n">
        <v>0.0423193448532886</v>
      </c>
    </row>
    <row r="13">
      <c r="B13" s="20" t="s">
        <v>690</v>
      </c>
      <c r="C13" s="19" t="n">
        <v>0.212226535028327</v>
      </c>
      <c r="D13" s="19" t="n">
        <v>0.202876026775947</v>
      </c>
      <c r="E13" s="19" t="n">
        <v>0.222166926182515</v>
      </c>
      <c r="F13" s="19"/>
      <c r="G13" s="19" t="n">
        <v>0.227564683945897</v>
      </c>
      <c r="H13" s="19" t="n">
        <v>0.192357146293086</v>
      </c>
      <c r="I13" s="19" t="n">
        <v>0.219957965192124</v>
      </c>
      <c r="J13" s="19" t="n">
        <v>0.229536134888426</v>
      </c>
      <c r="K13" s="19" t="n">
        <v>0.218453291078213</v>
      </c>
      <c r="L13" s="19" t="n">
        <v>0.193584380197013</v>
      </c>
      <c r="M13" s="19"/>
      <c r="N13" s="19" t="n">
        <v>0.2143531511019</v>
      </c>
      <c r="O13" s="19" t="n">
        <v>0.211557654098895</v>
      </c>
      <c r="P13" s="19" t="n">
        <v>0.203130127062524</v>
      </c>
      <c r="Q13" s="19" t="n">
        <v>0.217057623835741</v>
      </c>
      <c r="R13" s="19"/>
      <c r="S13" s="19" t="n">
        <v>0.219451445639986</v>
      </c>
      <c r="T13" s="19" t="n">
        <v>0.2071164824071</v>
      </c>
      <c r="U13" s="19" t="n">
        <v>0.206895248581093</v>
      </c>
      <c r="V13" s="19" t="n">
        <v>0.214887186041192</v>
      </c>
      <c r="W13" s="19" t="n">
        <v>0.244572304730485</v>
      </c>
      <c r="X13" s="19" t="n">
        <v>0.19720133948352</v>
      </c>
      <c r="Y13" s="19" t="n">
        <v>0.179286851837354</v>
      </c>
      <c r="Z13" s="19" t="n">
        <v>0.187753773347863</v>
      </c>
      <c r="AA13" s="19" t="n">
        <v>0.229860256257213</v>
      </c>
      <c r="AB13" s="19" t="n">
        <v>0.220151998228489</v>
      </c>
      <c r="AC13" s="19" t="n">
        <v>0.238453600176765</v>
      </c>
      <c r="AD13" s="19" t="n">
        <v>0.164081485226329</v>
      </c>
      <c r="AE13" s="19"/>
      <c r="AF13" s="19" t="n">
        <v>0.205606708654151</v>
      </c>
      <c r="AG13" s="19" t="n">
        <v>0.226547062926799</v>
      </c>
      <c r="AH13" s="19" t="n">
        <v>0.163901274224645</v>
      </c>
      <c r="AI13" s="19"/>
      <c r="AJ13" s="19" t="n">
        <v>0.222378081432291</v>
      </c>
      <c r="AK13" s="19" t="n">
        <v>0.226662107670454</v>
      </c>
      <c r="AL13" s="19" t="n">
        <v>0.236445548011827</v>
      </c>
      <c r="AM13" s="19" t="n">
        <v>0.187005857384599</v>
      </c>
      <c r="AN13" s="19" t="n">
        <v>0.186963692385809</v>
      </c>
      <c r="AO13" s="19"/>
      <c r="AP13" s="19" t="n">
        <v>0.213988781137857</v>
      </c>
      <c r="AQ13" s="19" t="n">
        <v>0.213025959920498</v>
      </c>
      <c r="AR13" s="19" t="n">
        <v>0.229809365605653</v>
      </c>
      <c r="AS13" s="19" t="n">
        <v>0.221753632464494</v>
      </c>
      <c r="AT13" s="19" t="n">
        <v>0.175282480538536</v>
      </c>
      <c r="AU13" s="19"/>
      <c r="AV13" s="19" t="n">
        <v>0.221914978910853</v>
      </c>
      <c r="AW13" s="19" t="n">
        <v>0.21191919487958</v>
      </c>
      <c r="AX13" s="19" t="n">
        <v>0.204905688358754</v>
      </c>
      <c r="AY13" s="19" t="n">
        <v>0.219130613904461</v>
      </c>
      <c r="AZ13" s="19" t="n">
        <v>0.206447287332323</v>
      </c>
      <c r="BA13" s="19" t="n">
        <v>0.184941669131176</v>
      </c>
      <c r="BB13" s="19"/>
      <c r="BC13" s="19" t="n">
        <v>0.208407289111865</v>
      </c>
      <c r="BD13" s="19" t="n">
        <v>0.230051096925477</v>
      </c>
      <c r="BE13" s="19" t="n">
        <v>0.212985081902226</v>
      </c>
      <c r="BF13" s="19" t="n">
        <v>0.21974791137943</v>
      </c>
      <c r="BG13" s="19" t="n">
        <v>0.190638053470624</v>
      </c>
    </row>
    <row r="14">
      <c r="B14" s="20" t="s">
        <v>689</v>
      </c>
      <c r="C14" s="19" t="n">
        <v>0.241953528950801</v>
      </c>
      <c r="D14" s="19" t="n">
        <v>0.255223465744852</v>
      </c>
      <c r="E14" s="19" t="n">
        <v>0.229609932176373</v>
      </c>
      <c r="F14" s="19"/>
      <c r="G14" s="19" t="n">
        <v>0.195546634885083</v>
      </c>
      <c r="H14" s="19" t="n">
        <v>0.223978555457548</v>
      </c>
      <c r="I14" s="19" t="n">
        <v>0.258533369032475</v>
      </c>
      <c r="J14" s="19" t="n">
        <v>0.224026405189685</v>
      </c>
      <c r="K14" s="19" t="n">
        <v>0.216448294200358</v>
      </c>
      <c r="L14" s="19" t="n">
        <v>0.305747816282681</v>
      </c>
      <c r="M14" s="19"/>
      <c r="N14" s="19" t="n">
        <v>0.255563298544355</v>
      </c>
      <c r="O14" s="19" t="n">
        <v>0.242164800260786</v>
      </c>
      <c r="P14" s="19" t="n">
        <v>0.252612515074911</v>
      </c>
      <c r="Q14" s="19" t="n">
        <v>0.218183532225683</v>
      </c>
      <c r="R14" s="19"/>
      <c r="S14" s="19" t="n">
        <v>0.222470933580519</v>
      </c>
      <c r="T14" s="19" t="n">
        <v>0.258334055539253</v>
      </c>
      <c r="U14" s="19" t="n">
        <v>0.270223291015012</v>
      </c>
      <c r="V14" s="19" t="n">
        <v>0.247459714497826</v>
      </c>
      <c r="W14" s="19" t="n">
        <v>0.25584412355161</v>
      </c>
      <c r="X14" s="19" t="n">
        <v>0.175491996838603</v>
      </c>
      <c r="Y14" s="19" t="n">
        <v>0.259005466426303</v>
      </c>
      <c r="Z14" s="19" t="n">
        <v>0.213506573468871</v>
      </c>
      <c r="AA14" s="19" t="n">
        <v>0.195015650173014</v>
      </c>
      <c r="AB14" s="19" t="n">
        <v>0.259405750342799</v>
      </c>
      <c r="AC14" s="19" t="n">
        <v>0.348089971656145</v>
      </c>
      <c r="AD14" s="19" t="n">
        <v>0.271442665123001</v>
      </c>
      <c r="AE14" s="19"/>
      <c r="AF14" s="19" t="n">
        <v>0.246953032221181</v>
      </c>
      <c r="AG14" s="19" t="n">
        <v>0.262974016100613</v>
      </c>
      <c r="AH14" s="19" t="n">
        <v>0.219720971302321</v>
      </c>
      <c r="AI14" s="19"/>
      <c r="AJ14" s="19" t="n">
        <v>0.273709654431283</v>
      </c>
      <c r="AK14" s="19" t="n">
        <v>0.241069975261579</v>
      </c>
      <c r="AL14" s="19" t="n">
        <v>0.26054843688014</v>
      </c>
      <c r="AM14" s="19" t="n">
        <v>0.161315447794562</v>
      </c>
      <c r="AN14" s="19" t="n">
        <v>0.215707808542548</v>
      </c>
      <c r="AO14" s="19"/>
      <c r="AP14" s="19" t="n">
        <v>0.260543791968293</v>
      </c>
      <c r="AQ14" s="19" t="n">
        <v>0.239713894234707</v>
      </c>
      <c r="AR14" s="19" t="n">
        <v>0.262446229085902</v>
      </c>
      <c r="AS14" s="19" t="n">
        <v>0.272268552881537</v>
      </c>
      <c r="AT14" s="19" t="n">
        <v>0.226121777494677</v>
      </c>
      <c r="AU14" s="19"/>
      <c r="AV14" s="19" t="n">
        <v>0.235730689597785</v>
      </c>
      <c r="AW14" s="19" t="n">
        <v>0.277279097463237</v>
      </c>
      <c r="AX14" s="19" t="n">
        <v>0.298326706842237</v>
      </c>
      <c r="AY14" s="19" t="n">
        <v>0.256849803310346</v>
      </c>
      <c r="AZ14" s="19" t="n">
        <v>0.209753858751106</v>
      </c>
      <c r="BA14" s="19" t="n">
        <v>0.208553877661921</v>
      </c>
      <c r="BB14" s="19"/>
      <c r="BC14" s="19" t="n">
        <v>0.240072969938414</v>
      </c>
      <c r="BD14" s="19" t="n">
        <v>0.235762700905188</v>
      </c>
      <c r="BE14" s="19" t="n">
        <v>0.233760952026769</v>
      </c>
      <c r="BF14" s="19" t="n">
        <v>0.230031105389083</v>
      </c>
      <c r="BG14" s="19" t="n">
        <v>0.307437408672331</v>
      </c>
    </row>
    <row r="15">
      <c r="B15" s="20" t="s">
        <v>806</v>
      </c>
      <c r="C15" s="19" t="n">
        <v>0.303323326093883</v>
      </c>
      <c r="D15" s="19" t="n">
        <v>0.292518232430428</v>
      </c>
      <c r="E15" s="19" t="n">
        <v>0.311656245952184</v>
      </c>
      <c r="F15" s="19"/>
      <c r="G15" s="19" t="n">
        <v>0.203972857064297</v>
      </c>
      <c r="H15" s="19" t="n">
        <v>0.335868266992872</v>
      </c>
      <c r="I15" s="19" t="n">
        <v>0.284722960559774</v>
      </c>
      <c r="J15" s="19" t="n">
        <v>0.300333912117982</v>
      </c>
      <c r="K15" s="19" t="n">
        <v>0.341841572615205</v>
      </c>
      <c r="L15" s="19" t="n">
        <v>0.335013744506564</v>
      </c>
      <c r="M15" s="19"/>
      <c r="N15" s="19" t="n">
        <v>0.320374678680652</v>
      </c>
      <c r="O15" s="19" t="n">
        <v>0.303227980822461</v>
      </c>
      <c r="P15" s="19" t="n">
        <v>0.294869379004304</v>
      </c>
      <c r="Q15" s="19" t="n">
        <v>0.293080782186553</v>
      </c>
      <c r="R15" s="19"/>
      <c r="S15" s="19" t="n">
        <v>0.317072369501805</v>
      </c>
      <c r="T15" s="19" t="n">
        <v>0.305862237716805</v>
      </c>
      <c r="U15" s="19" t="n">
        <v>0.307955685540757</v>
      </c>
      <c r="V15" s="19" t="n">
        <v>0.319912622730006</v>
      </c>
      <c r="W15" s="19" t="n">
        <v>0.264945085415721</v>
      </c>
      <c r="X15" s="19" t="n">
        <v>0.289944026664261</v>
      </c>
      <c r="Y15" s="19" t="n">
        <v>0.332971556432786</v>
      </c>
      <c r="Z15" s="19" t="n">
        <v>0.294852907974871</v>
      </c>
      <c r="AA15" s="19" t="n">
        <v>0.298655520033715</v>
      </c>
      <c r="AB15" s="19" t="n">
        <v>0.333389862726259</v>
      </c>
      <c r="AC15" s="19" t="n">
        <v>0.219632222119276</v>
      </c>
      <c r="AD15" s="19" t="n">
        <v>0.294802620713159</v>
      </c>
      <c r="AE15" s="19"/>
      <c r="AF15" s="19" t="n">
        <v>0.298500738727033</v>
      </c>
      <c r="AG15" s="19" t="n">
        <v>0.311570426458558</v>
      </c>
      <c r="AH15" s="19" t="n">
        <v>0.327002383789667</v>
      </c>
      <c r="AI15" s="19"/>
      <c r="AJ15" s="19" t="n">
        <v>0.288885599307939</v>
      </c>
      <c r="AK15" s="19" t="n">
        <v>0.303122292502102</v>
      </c>
      <c r="AL15" s="19" t="n">
        <v>0.325464047760479</v>
      </c>
      <c r="AM15" s="19" t="n">
        <v>0.357418966262587</v>
      </c>
      <c r="AN15" s="19" t="n">
        <v>0.298644877917381</v>
      </c>
      <c r="AO15" s="19"/>
      <c r="AP15" s="19" t="n">
        <v>0.299639320971507</v>
      </c>
      <c r="AQ15" s="19" t="n">
        <v>0.320014763717832</v>
      </c>
      <c r="AR15" s="19" t="n">
        <v>0.298470927445206</v>
      </c>
      <c r="AS15" s="19" t="n">
        <v>0.231883966214833</v>
      </c>
      <c r="AT15" s="19" t="n">
        <v>0.368757249352657</v>
      </c>
      <c r="AU15" s="19"/>
      <c r="AV15" s="19" t="n">
        <v>0.329763818189318</v>
      </c>
      <c r="AW15" s="19" t="n">
        <v>0.284384296677887</v>
      </c>
      <c r="AX15" s="19" t="n">
        <v>0.28079825578326</v>
      </c>
      <c r="AY15" s="19" t="n">
        <v>0.27171993198345</v>
      </c>
      <c r="AZ15" s="19" t="n">
        <v>0.353556700010413</v>
      </c>
      <c r="BA15" s="19" t="n">
        <v>0.299900443029755</v>
      </c>
      <c r="BB15" s="19"/>
      <c r="BC15" s="19" t="n">
        <v>0.294455080960126</v>
      </c>
      <c r="BD15" s="19" t="n">
        <v>0.248176922644091</v>
      </c>
      <c r="BE15" s="19" t="n">
        <v>0.339984109623604</v>
      </c>
      <c r="BF15" s="19" t="n">
        <v>0.33445105618137</v>
      </c>
      <c r="BG15" s="19" t="n">
        <v>0.368543612842262</v>
      </c>
    </row>
    <row r="16">
      <c r="B16" s="20" t="s">
        <v>123</v>
      </c>
      <c r="C16" s="21" t="n">
        <v>0.0449211485314426</v>
      </c>
      <c r="D16" s="21" t="n">
        <v>0.0335605196339203</v>
      </c>
      <c r="E16" s="21" t="n">
        <v>0.0563570890793598</v>
      </c>
      <c r="F16" s="21"/>
      <c r="G16" s="21" t="n">
        <v>0.0543077234795162</v>
      </c>
      <c r="H16" s="21" t="n">
        <v>0.0404801156549105</v>
      </c>
      <c r="I16" s="21" t="n">
        <v>0.0509001058056428</v>
      </c>
      <c r="J16" s="21" t="n">
        <v>0.0550856153516864</v>
      </c>
      <c r="K16" s="21" t="n">
        <v>0.0615682678231916</v>
      </c>
      <c r="L16" s="21" t="n">
        <v>0.017960344497734</v>
      </c>
      <c r="M16" s="21"/>
      <c r="N16" s="21" t="n">
        <v>0.0335516829713069</v>
      </c>
      <c r="O16" s="21" t="n">
        <v>0.042366254939054</v>
      </c>
      <c r="P16" s="21" t="n">
        <v>0.0500526858195127</v>
      </c>
      <c r="Q16" s="21" t="n">
        <v>0.0554087058865467</v>
      </c>
      <c r="R16" s="21"/>
      <c r="S16" s="21" t="n">
        <v>0.0355264985939779</v>
      </c>
      <c r="T16" s="21" t="n">
        <v>0.0425901362262669</v>
      </c>
      <c r="U16" s="21" t="n">
        <v>0.0384949695616622</v>
      </c>
      <c r="V16" s="21" t="n">
        <v>0.0281765968813195</v>
      </c>
      <c r="W16" s="21" t="n">
        <v>0.0568055868720976</v>
      </c>
      <c r="X16" s="21" t="n">
        <v>0.0923904564468252</v>
      </c>
      <c r="Y16" s="21" t="n">
        <v>0.0393349361833891</v>
      </c>
      <c r="Z16" s="21" t="n">
        <v>0.0793204830574537</v>
      </c>
      <c r="AA16" s="21" t="n">
        <v>0.0384433777820074</v>
      </c>
      <c r="AB16" s="21" t="n">
        <v>0.0405189530681411</v>
      </c>
      <c r="AC16" s="21" t="n">
        <v>0.0248058100317139</v>
      </c>
      <c r="AD16" s="21" t="n">
        <v>0.0360101442306715</v>
      </c>
      <c r="AE16" s="21"/>
      <c r="AF16" s="21" t="n">
        <v>0.0416100754784616</v>
      </c>
      <c r="AG16" s="21" t="n">
        <v>0.0321907632054018</v>
      </c>
      <c r="AH16" s="21" t="n">
        <v>0.0807802972696787</v>
      </c>
      <c r="AI16" s="21"/>
      <c r="AJ16" s="21" t="n">
        <v>0.0346516198992684</v>
      </c>
      <c r="AK16" s="21" t="n">
        <v>0.0337906118484322</v>
      </c>
      <c r="AL16" s="21" t="n">
        <v>0.0422352609062049</v>
      </c>
      <c r="AM16" s="21" t="n">
        <v>0.0306183095711873</v>
      </c>
      <c r="AN16" s="21" t="n">
        <v>0.0846281111254213</v>
      </c>
      <c r="AO16" s="21"/>
      <c r="AP16" s="21" t="n">
        <v>0.0253966075818876</v>
      </c>
      <c r="AQ16" s="21" t="n">
        <v>0.0434841311894873</v>
      </c>
      <c r="AR16" s="21" t="n">
        <v>0.0463518171467139</v>
      </c>
      <c r="AS16" s="21" t="n">
        <v>0.0402770840452686</v>
      </c>
      <c r="AT16" s="21" t="n">
        <v>0.0700385888606048</v>
      </c>
      <c r="AU16" s="21"/>
      <c r="AV16" s="21" t="n">
        <v>0.0306962534295839</v>
      </c>
      <c r="AW16" s="21" t="n">
        <v>0.0300053799883187</v>
      </c>
      <c r="AX16" s="21" t="n">
        <v>0.0333301971194328</v>
      </c>
      <c r="AY16" s="21" t="n">
        <v>0.0369888178255867</v>
      </c>
      <c r="AZ16" s="21" t="n">
        <v>0.0517725200655988</v>
      </c>
      <c r="BA16" s="21" t="n">
        <v>0.118746487868291</v>
      </c>
      <c r="BB16" s="21"/>
      <c r="BC16" s="21" t="n">
        <v>0.0566358795876134</v>
      </c>
      <c r="BD16" s="21" t="n">
        <v>0.0485965066906001</v>
      </c>
      <c r="BE16" s="21" t="n">
        <v>0.0341159483904212</v>
      </c>
      <c r="BF16" s="21" t="n">
        <v>0.0309278996942983</v>
      </c>
      <c r="BG16" s="21" t="n">
        <v>0</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851</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0.0477365247616848</v>
      </c>
      <c r="D9" s="19" t="n">
        <v>0.0491712896087725</v>
      </c>
      <c r="E9" s="19" t="n">
        <v>0.0447566451762506</v>
      </c>
      <c r="F9" s="19"/>
      <c r="G9" s="19" t="n">
        <v>0.0401044200910172</v>
      </c>
      <c r="H9" s="19" t="n">
        <v>0.0605649913197351</v>
      </c>
      <c r="I9" s="19" t="n">
        <v>0.0621531421199773</v>
      </c>
      <c r="J9" s="19" t="n">
        <v>0.0637317836190656</v>
      </c>
      <c r="K9" s="19" t="n">
        <v>0.0319962442203025</v>
      </c>
      <c r="L9" s="19" t="n">
        <v>0.0283787263175432</v>
      </c>
      <c r="M9" s="19"/>
      <c r="N9" s="19" t="n">
        <v>0.0612417487393741</v>
      </c>
      <c r="O9" s="19" t="n">
        <v>0.0604773875958684</v>
      </c>
      <c r="P9" s="19" t="n">
        <v>0.0365512182080807</v>
      </c>
      <c r="Q9" s="19" t="n">
        <v>0.0298604598775279</v>
      </c>
      <c r="R9" s="19"/>
      <c r="S9" s="19" t="n">
        <v>0.0806672862072047</v>
      </c>
      <c r="T9" s="19" t="n">
        <v>0.031328595787465</v>
      </c>
      <c r="U9" s="19" t="n">
        <v>0.0122520441072561</v>
      </c>
      <c r="V9" s="19" t="n">
        <v>0.0742096379056219</v>
      </c>
      <c r="W9" s="19" t="n">
        <v>0.0430919931404761</v>
      </c>
      <c r="X9" s="19" t="n">
        <v>0.0127402241717983</v>
      </c>
      <c r="Y9" s="19" t="n">
        <v>0.0247973034296828</v>
      </c>
      <c r="Z9" s="19" t="n">
        <v>0.0177241695132958</v>
      </c>
      <c r="AA9" s="19" t="n">
        <v>0.0727961726097466</v>
      </c>
      <c r="AB9" s="19" t="n">
        <v>0.0407700605398722</v>
      </c>
      <c r="AC9" s="19" t="n">
        <v>0.0653343104769224</v>
      </c>
      <c r="AD9" s="19" t="n">
        <v>0.09670602087395</v>
      </c>
      <c r="AE9" s="19"/>
      <c r="AF9" s="19" t="n">
        <v>0.0356184608265419</v>
      </c>
      <c r="AG9" s="19" t="n">
        <v>0.0586334123290849</v>
      </c>
      <c r="AH9" s="19" t="n">
        <v>0.0484725775686986</v>
      </c>
      <c r="AI9" s="19"/>
      <c r="AJ9" s="19" t="n">
        <v>0.0301638284232875</v>
      </c>
      <c r="AK9" s="19" t="n">
        <v>0.0687062592321153</v>
      </c>
      <c r="AL9" s="19" t="n">
        <v>0.0150305151265808</v>
      </c>
      <c r="AM9" s="19" t="n">
        <v>0.0496710225231105</v>
      </c>
      <c r="AN9" s="19" t="n">
        <v>0.0460321986424681</v>
      </c>
      <c r="AO9" s="19"/>
      <c r="AP9" s="19" t="n">
        <v>0.0441151042994349</v>
      </c>
      <c r="AQ9" s="19" t="n">
        <v>0.0573491006261524</v>
      </c>
      <c r="AR9" s="19" t="n">
        <v>0.0377234363070402</v>
      </c>
      <c r="AS9" s="19" t="n">
        <v>0.0181329131732466</v>
      </c>
      <c r="AT9" s="19" t="n">
        <v>0.0488366093919537</v>
      </c>
      <c r="AU9" s="19"/>
      <c r="AV9" s="19" t="n">
        <v>0.0658958379916081</v>
      </c>
      <c r="AW9" s="19" t="n">
        <v>0.0420111205239365</v>
      </c>
      <c r="AX9" s="19" t="n">
        <v>0.0253294007199531</v>
      </c>
      <c r="AY9" s="19" t="n">
        <v>0.0179870580514501</v>
      </c>
      <c r="AZ9" s="19" t="n">
        <v>0.0548187055474055</v>
      </c>
      <c r="BA9" s="19" t="n">
        <v>0.0363180027362763</v>
      </c>
      <c r="BB9" s="19"/>
      <c r="BC9" s="19" t="n">
        <v>0.0291962729809527</v>
      </c>
      <c r="BD9" s="19" t="n">
        <v>0.037318534773323</v>
      </c>
      <c r="BE9" s="19" t="n">
        <v>0.0620452612796198</v>
      </c>
      <c r="BF9" s="19" t="n">
        <v>0.0734069321842704</v>
      </c>
      <c r="BG9" s="19" t="n">
        <v>0.0532767072778796</v>
      </c>
    </row>
    <row r="10">
      <c r="B10" s="20" t="s">
        <v>598</v>
      </c>
      <c r="C10" s="19" t="n">
        <v>0.0578574908916613</v>
      </c>
      <c r="D10" s="19" t="n">
        <v>0.0690951808983522</v>
      </c>
      <c r="E10" s="19" t="n">
        <v>0.047352145685886</v>
      </c>
      <c r="F10" s="19"/>
      <c r="G10" s="19" t="n">
        <v>0.0643035130386126</v>
      </c>
      <c r="H10" s="19" t="n">
        <v>0.0876003735996478</v>
      </c>
      <c r="I10" s="19" t="n">
        <v>0.0601597933475339</v>
      </c>
      <c r="J10" s="19" t="n">
        <v>0.0499366240459622</v>
      </c>
      <c r="K10" s="19" t="n">
        <v>0.0528083284636429</v>
      </c>
      <c r="L10" s="19" t="n">
        <v>0.0373939036651547</v>
      </c>
      <c r="M10" s="19"/>
      <c r="N10" s="19" t="n">
        <v>0.0692270737598907</v>
      </c>
      <c r="O10" s="19" t="n">
        <v>0.0747500861799988</v>
      </c>
      <c r="P10" s="19" t="n">
        <v>0.0333919185308857</v>
      </c>
      <c r="Q10" s="19" t="n">
        <v>0.0496557000844518</v>
      </c>
      <c r="R10" s="19"/>
      <c r="S10" s="19" t="n">
        <v>0.0579584887930705</v>
      </c>
      <c r="T10" s="19" t="n">
        <v>0.0490684407919519</v>
      </c>
      <c r="U10" s="19" t="n">
        <v>0.0725786300720641</v>
      </c>
      <c r="V10" s="19" t="n">
        <v>0.0610502224602637</v>
      </c>
      <c r="W10" s="19" t="n">
        <v>0.0701163114985771</v>
      </c>
      <c r="X10" s="19" t="n">
        <v>0.0298865621435261</v>
      </c>
      <c r="Y10" s="19" t="n">
        <v>0.0440740079170643</v>
      </c>
      <c r="Z10" s="19" t="n">
        <v>0.0119438473001301</v>
      </c>
      <c r="AA10" s="19" t="n">
        <v>0.0565832550560479</v>
      </c>
      <c r="AB10" s="19" t="n">
        <v>0.0888333876036573</v>
      </c>
      <c r="AC10" s="19" t="n">
        <v>0.0530961639214324</v>
      </c>
      <c r="AD10" s="19" t="n">
        <v>0.119462779583515</v>
      </c>
      <c r="AE10" s="19"/>
      <c r="AF10" s="19" t="n">
        <v>0.0414244838351775</v>
      </c>
      <c r="AG10" s="19" t="n">
        <v>0.0806024466231321</v>
      </c>
      <c r="AH10" s="19" t="n">
        <v>0.0413317668251444</v>
      </c>
      <c r="AI10" s="19"/>
      <c r="AJ10" s="19" t="n">
        <v>0.0372472852031078</v>
      </c>
      <c r="AK10" s="19" t="n">
        <v>0.070302517109477</v>
      </c>
      <c r="AL10" s="19" t="n">
        <v>0.0913301588773837</v>
      </c>
      <c r="AM10" s="19" t="n">
        <v>0.0530964237620369</v>
      </c>
      <c r="AN10" s="19" t="n">
        <v>0.0488453120854083</v>
      </c>
      <c r="AO10" s="19"/>
      <c r="AP10" s="19" t="n">
        <v>0.0327635057006786</v>
      </c>
      <c r="AQ10" s="19" t="n">
        <v>0.0647841261912394</v>
      </c>
      <c r="AR10" s="19" t="n">
        <v>0.0697312665182806</v>
      </c>
      <c r="AS10" s="19" t="n">
        <v>0.0516085382439392</v>
      </c>
      <c r="AT10" s="19" t="n">
        <v>0.0862851393138727</v>
      </c>
      <c r="AU10" s="19"/>
      <c r="AV10" s="19" t="n">
        <v>0.0748404346973719</v>
      </c>
      <c r="AW10" s="19" t="n">
        <v>0.0252170397071096</v>
      </c>
      <c r="AX10" s="19" t="n">
        <v>0.0864539991480176</v>
      </c>
      <c r="AY10" s="19" t="n">
        <v>0.0414689459055786</v>
      </c>
      <c r="AZ10" s="19" t="n">
        <v>0.0993609060316797</v>
      </c>
      <c r="BA10" s="19" t="n">
        <v>0.0217149571553411</v>
      </c>
      <c r="BB10" s="19"/>
      <c r="BC10" s="19" t="n">
        <v>0.034646039646568</v>
      </c>
      <c r="BD10" s="19" t="n">
        <v>0.0655919343767817</v>
      </c>
      <c r="BE10" s="19" t="n">
        <v>0.0815503304683024</v>
      </c>
      <c r="BF10" s="19" t="n">
        <v>0.0664035718078664</v>
      </c>
      <c r="BG10" s="19" t="n">
        <v>0.138029302319309</v>
      </c>
    </row>
    <row r="11">
      <c r="B11" s="20" t="s">
        <v>692</v>
      </c>
      <c r="C11" s="19" t="n">
        <v>0.11883256103791</v>
      </c>
      <c r="D11" s="19" t="n">
        <v>0.124046715124185</v>
      </c>
      <c r="E11" s="19" t="n">
        <v>0.114683764872468</v>
      </c>
      <c r="F11" s="19"/>
      <c r="G11" s="19" t="n">
        <v>0.182996002455454</v>
      </c>
      <c r="H11" s="19" t="n">
        <v>0.0988056076584531</v>
      </c>
      <c r="I11" s="19" t="n">
        <v>0.133359799449651</v>
      </c>
      <c r="J11" s="19" t="n">
        <v>0.11153490666441</v>
      </c>
      <c r="K11" s="19" t="n">
        <v>0.123600321938279</v>
      </c>
      <c r="L11" s="19" t="n">
        <v>0.083052502731745</v>
      </c>
      <c r="M11" s="19"/>
      <c r="N11" s="19" t="n">
        <v>0.130432830561431</v>
      </c>
      <c r="O11" s="19" t="n">
        <v>0.127326545754625</v>
      </c>
      <c r="P11" s="19" t="n">
        <v>0.0982053503655857</v>
      </c>
      <c r="Q11" s="19" t="n">
        <v>0.113875025430784</v>
      </c>
      <c r="R11" s="19"/>
      <c r="S11" s="19" t="n">
        <v>0.0991167844986514</v>
      </c>
      <c r="T11" s="19" t="n">
        <v>0.139079283096387</v>
      </c>
      <c r="U11" s="19" t="n">
        <v>0.182105247113375</v>
      </c>
      <c r="V11" s="19" t="n">
        <v>0.116017267844843</v>
      </c>
      <c r="W11" s="19" t="n">
        <v>0.107958457266773</v>
      </c>
      <c r="X11" s="19" t="n">
        <v>0.130959923197076</v>
      </c>
      <c r="Y11" s="19" t="n">
        <v>0.136920526462683</v>
      </c>
      <c r="Z11" s="19" t="n">
        <v>0.109850992856751</v>
      </c>
      <c r="AA11" s="19" t="n">
        <v>0.0984954985400103</v>
      </c>
      <c r="AB11" s="19" t="n">
        <v>0.0770624327276487</v>
      </c>
      <c r="AC11" s="19" t="n">
        <v>0.111323718139232</v>
      </c>
      <c r="AD11" s="19" t="n">
        <v>0.128193234053373</v>
      </c>
      <c r="AE11" s="19"/>
      <c r="AF11" s="19" t="n">
        <v>0.0939567530836963</v>
      </c>
      <c r="AG11" s="19" t="n">
        <v>0.132335055207299</v>
      </c>
      <c r="AH11" s="19" t="n">
        <v>0.0882536206429331</v>
      </c>
      <c r="AI11" s="19"/>
      <c r="AJ11" s="19" t="n">
        <v>0.0953717813403189</v>
      </c>
      <c r="AK11" s="19" t="n">
        <v>0.129405049286351</v>
      </c>
      <c r="AL11" s="19" t="n">
        <v>0.186478341517998</v>
      </c>
      <c r="AM11" s="19" t="n">
        <v>0.0216326360174539</v>
      </c>
      <c r="AN11" s="19" t="n">
        <v>0.102331241525717</v>
      </c>
      <c r="AO11" s="19"/>
      <c r="AP11" s="19" t="n">
        <v>0.0884734905430062</v>
      </c>
      <c r="AQ11" s="19" t="n">
        <v>0.125753923134584</v>
      </c>
      <c r="AR11" s="19" t="n">
        <v>0.17766203227235</v>
      </c>
      <c r="AS11" s="19" t="n">
        <v>0.0958460402857959</v>
      </c>
      <c r="AT11" s="19" t="n">
        <v>0.221810039287943</v>
      </c>
      <c r="AU11" s="19"/>
      <c r="AV11" s="19" t="n">
        <v>0.1331369489102</v>
      </c>
      <c r="AW11" s="19" t="n">
        <v>0.0900753967883473</v>
      </c>
      <c r="AX11" s="19" t="n">
        <v>0.170031246625553</v>
      </c>
      <c r="AY11" s="19" t="n">
        <v>0.0716110035188856</v>
      </c>
      <c r="AZ11" s="19" t="n">
        <v>0.192147003919537</v>
      </c>
      <c r="BA11" s="19" t="n">
        <v>0.100648715705187</v>
      </c>
      <c r="BB11" s="19"/>
      <c r="BC11" s="19" t="n">
        <v>0.102670782605965</v>
      </c>
      <c r="BD11" s="19" t="n">
        <v>0.127656263074527</v>
      </c>
      <c r="BE11" s="19" t="n">
        <v>0.162876342580552</v>
      </c>
      <c r="BF11" s="19" t="n">
        <v>0.0903036322319402</v>
      </c>
      <c r="BG11" s="19" t="n">
        <v>0.184169838662663</v>
      </c>
    </row>
    <row r="12">
      <c r="B12" s="20" t="s">
        <v>691</v>
      </c>
      <c r="C12" s="19" t="n">
        <v>0.254821550852947</v>
      </c>
      <c r="D12" s="19" t="n">
        <v>0.247726227894353</v>
      </c>
      <c r="E12" s="19" t="n">
        <v>0.261758658497615</v>
      </c>
      <c r="F12" s="19"/>
      <c r="G12" s="19" t="n">
        <v>0.288427730311925</v>
      </c>
      <c r="H12" s="19" t="n">
        <v>0.189158774951675</v>
      </c>
      <c r="I12" s="19" t="n">
        <v>0.252483374825878</v>
      </c>
      <c r="J12" s="19" t="n">
        <v>0.250253778814851</v>
      </c>
      <c r="K12" s="19" t="n">
        <v>0.300670757547464</v>
      </c>
      <c r="L12" s="19" t="n">
        <v>0.260295014100968</v>
      </c>
      <c r="M12" s="19"/>
      <c r="N12" s="19" t="n">
        <v>0.262407787766749</v>
      </c>
      <c r="O12" s="19" t="n">
        <v>0.245800856664959</v>
      </c>
      <c r="P12" s="19" t="n">
        <v>0.270062233994089</v>
      </c>
      <c r="Q12" s="19" t="n">
        <v>0.243140680585561</v>
      </c>
      <c r="R12" s="19"/>
      <c r="S12" s="19" t="n">
        <v>0.253340097859448</v>
      </c>
      <c r="T12" s="19" t="n">
        <v>0.284435542348232</v>
      </c>
      <c r="U12" s="19" t="n">
        <v>0.247706751050753</v>
      </c>
      <c r="V12" s="19" t="n">
        <v>0.216611632599483</v>
      </c>
      <c r="W12" s="19" t="n">
        <v>0.252501060274933</v>
      </c>
      <c r="X12" s="19" t="n">
        <v>0.225007210973614</v>
      </c>
      <c r="Y12" s="19" t="n">
        <v>0.249586642656891</v>
      </c>
      <c r="Z12" s="19" t="n">
        <v>0.263562829135479</v>
      </c>
      <c r="AA12" s="19" t="n">
        <v>0.269656521573365</v>
      </c>
      <c r="AB12" s="19" t="n">
        <v>0.286538477593813</v>
      </c>
      <c r="AC12" s="19" t="n">
        <v>0.241768814303604</v>
      </c>
      <c r="AD12" s="19" t="n">
        <v>0.236757418491056</v>
      </c>
      <c r="AE12" s="19"/>
      <c r="AF12" s="19" t="n">
        <v>0.244755195679614</v>
      </c>
      <c r="AG12" s="19" t="n">
        <v>0.23804159129922</v>
      </c>
      <c r="AH12" s="19" t="n">
        <v>0.282296005730971</v>
      </c>
      <c r="AI12" s="19"/>
      <c r="AJ12" s="19" t="n">
        <v>0.247920133868248</v>
      </c>
      <c r="AK12" s="19" t="n">
        <v>0.220045046070324</v>
      </c>
      <c r="AL12" s="19" t="n">
        <v>0.270429674952946</v>
      </c>
      <c r="AM12" s="19" t="n">
        <v>0.251456401695837</v>
      </c>
      <c r="AN12" s="19" t="n">
        <v>0.289081584729566</v>
      </c>
      <c r="AO12" s="19"/>
      <c r="AP12" s="19" t="n">
        <v>0.234785457068118</v>
      </c>
      <c r="AQ12" s="19" t="n">
        <v>0.239019074823859</v>
      </c>
      <c r="AR12" s="19" t="n">
        <v>0.28914139759477</v>
      </c>
      <c r="AS12" s="19" t="n">
        <v>0.248051151364102</v>
      </c>
      <c r="AT12" s="19" t="n">
        <v>0.227358006885529</v>
      </c>
      <c r="AU12" s="19"/>
      <c r="AV12" s="19" t="n">
        <v>0.226709305228974</v>
      </c>
      <c r="AW12" s="19" t="n">
        <v>0.251892583214561</v>
      </c>
      <c r="AX12" s="19" t="n">
        <v>0.293391530929942</v>
      </c>
      <c r="AY12" s="19" t="n">
        <v>0.26283872881114</v>
      </c>
      <c r="AZ12" s="19" t="n">
        <v>0.233885219075761</v>
      </c>
      <c r="BA12" s="19" t="n">
        <v>0.3183787202724</v>
      </c>
      <c r="BB12" s="19"/>
      <c r="BC12" s="19" t="n">
        <v>0.26607257403181</v>
      </c>
      <c r="BD12" s="19" t="n">
        <v>0.237573214406316</v>
      </c>
      <c r="BE12" s="19" t="n">
        <v>0.241058766124156</v>
      </c>
      <c r="BF12" s="19" t="n">
        <v>0.260292658273124</v>
      </c>
      <c r="BG12" s="19" t="n">
        <v>0.061653796979481</v>
      </c>
    </row>
    <row r="13">
      <c r="B13" s="20" t="s">
        <v>690</v>
      </c>
      <c r="C13" s="19" t="n">
        <v>0.230163221287022</v>
      </c>
      <c r="D13" s="19" t="n">
        <v>0.224140464291955</v>
      </c>
      <c r="E13" s="19" t="n">
        <v>0.237853497240522</v>
      </c>
      <c r="F13" s="19"/>
      <c r="G13" s="19" t="n">
        <v>0.215814427005865</v>
      </c>
      <c r="H13" s="19" t="n">
        <v>0.233765556830642</v>
      </c>
      <c r="I13" s="19" t="n">
        <v>0.212974780162267</v>
      </c>
      <c r="J13" s="19" t="n">
        <v>0.261794783173349</v>
      </c>
      <c r="K13" s="19" t="n">
        <v>0.194864477855044</v>
      </c>
      <c r="L13" s="19" t="n">
        <v>0.248934460402753</v>
      </c>
      <c r="M13" s="19"/>
      <c r="N13" s="19" t="n">
        <v>0.213205065780813</v>
      </c>
      <c r="O13" s="19" t="n">
        <v>0.234662791701545</v>
      </c>
      <c r="P13" s="19" t="n">
        <v>0.231890999499159</v>
      </c>
      <c r="Q13" s="19" t="n">
        <v>0.242697078561557</v>
      </c>
      <c r="R13" s="19"/>
      <c r="S13" s="19" t="n">
        <v>0.233581469344648</v>
      </c>
      <c r="T13" s="19" t="n">
        <v>0.157233032825461</v>
      </c>
      <c r="U13" s="19" t="n">
        <v>0.222495253512267</v>
      </c>
      <c r="V13" s="19" t="n">
        <v>0.300313367449158</v>
      </c>
      <c r="W13" s="19" t="n">
        <v>0.233380365933317</v>
      </c>
      <c r="X13" s="19" t="n">
        <v>0.238285851448215</v>
      </c>
      <c r="Y13" s="19" t="n">
        <v>0.232654254946566</v>
      </c>
      <c r="Z13" s="19" t="n">
        <v>0.246024914584311</v>
      </c>
      <c r="AA13" s="19" t="n">
        <v>0.229526039185346</v>
      </c>
      <c r="AB13" s="19" t="n">
        <v>0.241625984522872</v>
      </c>
      <c r="AC13" s="19" t="n">
        <v>0.254136968591225</v>
      </c>
      <c r="AD13" s="19" t="n">
        <v>0.207774212899836</v>
      </c>
      <c r="AE13" s="19"/>
      <c r="AF13" s="19" t="n">
        <v>0.2368076455123</v>
      </c>
      <c r="AG13" s="19" t="n">
        <v>0.229174715371267</v>
      </c>
      <c r="AH13" s="19" t="n">
        <v>0.223650978649461</v>
      </c>
      <c r="AI13" s="19"/>
      <c r="AJ13" s="19" t="n">
        <v>0.243550521087032</v>
      </c>
      <c r="AK13" s="19" t="n">
        <v>0.233789697534432</v>
      </c>
      <c r="AL13" s="19" t="n">
        <v>0.236858019783167</v>
      </c>
      <c r="AM13" s="19" t="n">
        <v>0.170455064525422</v>
      </c>
      <c r="AN13" s="19" t="n">
        <v>0.216599344826263</v>
      </c>
      <c r="AO13" s="19"/>
      <c r="AP13" s="19" t="n">
        <v>0.25900436602777</v>
      </c>
      <c r="AQ13" s="19" t="n">
        <v>0.246096647900612</v>
      </c>
      <c r="AR13" s="19" t="n">
        <v>0.185786981918902</v>
      </c>
      <c r="AS13" s="19" t="n">
        <v>0.261626375322616</v>
      </c>
      <c r="AT13" s="19" t="n">
        <v>0.153394340788127</v>
      </c>
      <c r="AU13" s="19"/>
      <c r="AV13" s="19" t="n">
        <v>0.232660196233272</v>
      </c>
      <c r="AW13" s="19" t="n">
        <v>0.25146897021309</v>
      </c>
      <c r="AX13" s="19" t="n">
        <v>0.204441473778072</v>
      </c>
      <c r="AY13" s="19" t="n">
        <v>0.264899005876082</v>
      </c>
      <c r="AZ13" s="19" t="n">
        <v>0.146732765956416</v>
      </c>
      <c r="BA13" s="19" t="n">
        <v>0.239734277851739</v>
      </c>
      <c r="BB13" s="19"/>
      <c r="BC13" s="19" t="n">
        <v>0.241668278238813</v>
      </c>
      <c r="BD13" s="19" t="n">
        <v>0.244221771440515</v>
      </c>
      <c r="BE13" s="19" t="n">
        <v>0.212382556411133</v>
      </c>
      <c r="BF13" s="19" t="n">
        <v>0.24511559756709</v>
      </c>
      <c r="BG13" s="19" t="n">
        <v>0.180517872525657</v>
      </c>
    </row>
    <row r="14">
      <c r="B14" s="20" t="s">
        <v>689</v>
      </c>
      <c r="C14" s="19" t="n">
        <v>0.144223632615359</v>
      </c>
      <c r="D14" s="19" t="n">
        <v>0.151133181233691</v>
      </c>
      <c r="E14" s="19" t="n">
        <v>0.136340691438506</v>
      </c>
      <c r="F14" s="19"/>
      <c r="G14" s="19" t="n">
        <v>0.108363967343659</v>
      </c>
      <c r="H14" s="19" t="n">
        <v>0.20918600401336</v>
      </c>
      <c r="I14" s="19" t="n">
        <v>0.15069603941043</v>
      </c>
      <c r="J14" s="19" t="n">
        <v>0.112064499078024</v>
      </c>
      <c r="K14" s="19" t="n">
        <v>0.127495045546707</v>
      </c>
      <c r="L14" s="19" t="n">
        <v>0.147612194583485</v>
      </c>
      <c r="M14" s="19"/>
      <c r="N14" s="19" t="n">
        <v>0.160190370311746</v>
      </c>
      <c r="O14" s="19" t="n">
        <v>0.144767150191164</v>
      </c>
      <c r="P14" s="19" t="n">
        <v>0.149008834896269</v>
      </c>
      <c r="Q14" s="19" t="n">
        <v>0.122535626056444</v>
      </c>
      <c r="R14" s="19"/>
      <c r="S14" s="19" t="n">
        <v>0.138727261591708</v>
      </c>
      <c r="T14" s="19" t="n">
        <v>0.137824985403108</v>
      </c>
      <c r="U14" s="19" t="n">
        <v>0.161818320651307</v>
      </c>
      <c r="V14" s="19" t="n">
        <v>0.125944483166376</v>
      </c>
      <c r="W14" s="19" t="n">
        <v>0.148740328868764</v>
      </c>
      <c r="X14" s="19" t="n">
        <v>0.180186788827539</v>
      </c>
      <c r="Y14" s="19" t="n">
        <v>0.161949567932491</v>
      </c>
      <c r="Z14" s="19" t="n">
        <v>0.164600221032648</v>
      </c>
      <c r="AA14" s="19" t="n">
        <v>0.114968927067069</v>
      </c>
      <c r="AB14" s="19" t="n">
        <v>0.152845948911512</v>
      </c>
      <c r="AC14" s="19" t="n">
        <v>0.14504960782306</v>
      </c>
      <c r="AD14" s="19" t="n">
        <v>0.092389549429132</v>
      </c>
      <c r="AE14" s="19"/>
      <c r="AF14" s="19" t="n">
        <v>0.168302445365314</v>
      </c>
      <c r="AG14" s="19" t="n">
        <v>0.137857168402955</v>
      </c>
      <c r="AH14" s="19" t="n">
        <v>0.14246999760471</v>
      </c>
      <c r="AI14" s="19"/>
      <c r="AJ14" s="19" t="n">
        <v>0.178165786364084</v>
      </c>
      <c r="AK14" s="19" t="n">
        <v>0.155139535884108</v>
      </c>
      <c r="AL14" s="19" t="n">
        <v>0.103437519894786</v>
      </c>
      <c r="AM14" s="19" t="n">
        <v>0.141419208458298</v>
      </c>
      <c r="AN14" s="19" t="n">
        <v>0.132504736147663</v>
      </c>
      <c r="AO14" s="19"/>
      <c r="AP14" s="19" t="n">
        <v>0.179968068673837</v>
      </c>
      <c r="AQ14" s="19" t="n">
        <v>0.144586369398546</v>
      </c>
      <c r="AR14" s="19" t="n">
        <v>0.113267282084866</v>
      </c>
      <c r="AS14" s="19" t="n">
        <v>0.155560530077408</v>
      </c>
      <c r="AT14" s="19" t="n">
        <v>0.113412692213639</v>
      </c>
      <c r="AU14" s="19"/>
      <c r="AV14" s="19" t="n">
        <v>0.146458755812977</v>
      </c>
      <c r="AW14" s="19" t="n">
        <v>0.182879312708816</v>
      </c>
      <c r="AX14" s="19" t="n">
        <v>0.126111334951066</v>
      </c>
      <c r="AY14" s="19" t="n">
        <v>0.159445410478043</v>
      </c>
      <c r="AZ14" s="19" t="n">
        <v>0.137028791654753</v>
      </c>
      <c r="BA14" s="19" t="n">
        <v>0.0985695575212808</v>
      </c>
      <c r="BB14" s="19"/>
      <c r="BC14" s="19" t="n">
        <v>0.136779284627882</v>
      </c>
      <c r="BD14" s="19" t="n">
        <v>0.134108985147072</v>
      </c>
      <c r="BE14" s="19" t="n">
        <v>0.13633396088148</v>
      </c>
      <c r="BF14" s="19" t="n">
        <v>0.159843624568279</v>
      </c>
      <c r="BG14" s="19" t="n">
        <v>0.174087619673428</v>
      </c>
    </row>
    <row r="15">
      <c r="B15" s="20" t="s">
        <v>806</v>
      </c>
      <c r="C15" s="19" t="n">
        <v>0.100464355208254</v>
      </c>
      <c r="D15" s="19" t="n">
        <v>0.100356510654188</v>
      </c>
      <c r="E15" s="19" t="n">
        <v>0.0997058107415535</v>
      </c>
      <c r="F15" s="19"/>
      <c r="G15" s="19" t="n">
        <v>0.0793094395084446</v>
      </c>
      <c r="H15" s="19" t="n">
        <v>0.0911358473930031</v>
      </c>
      <c r="I15" s="19" t="n">
        <v>0.0850656884217087</v>
      </c>
      <c r="J15" s="19" t="n">
        <v>0.0902062860316119</v>
      </c>
      <c r="K15" s="19" t="n">
        <v>0.103489536368421</v>
      </c>
      <c r="L15" s="19" t="n">
        <v>0.140941865877793</v>
      </c>
      <c r="M15" s="19"/>
      <c r="N15" s="19" t="n">
        <v>0.0819050294418693</v>
      </c>
      <c r="O15" s="19" t="n">
        <v>0.0739720580893911</v>
      </c>
      <c r="P15" s="19" t="n">
        <v>0.126265367737798</v>
      </c>
      <c r="Q15" s="19" t="n">
        <v>0.125536010825941</v>
      </c>
      <c r="R15" s="19"/>
      <c r="S15" s="19" t="n">
        <v>0.116871271267214</v>
      </c>
      <c r="T15" s="19" t="n">
        <v>0.144204211669658</v>
      </c>
      <c r="U15" s="19" t="n">
        <v>0.0566998957758636</v>
      </c>
      <c r="V15" s="19" t="n">
        <v>0.0653862804612627</v>
      </c>
      <c r="W15" s="19" t="n">
        <v>0.0806644988342942</v>
      </c>
      <c r="X15" s="19" t="n">
        <v>0.113376710901019</v>
      </c>
      <c r="Y15" s="19" t="n">
        <v>0.117228947217629</v>
      </c>
      <c r="Z15" s="19" t="n">
        <v>0.129476588401992</v>
      </c>
      <c r="AA15" s="19" t="n">
        <v>0.106154703621613</v>
      </c>
      <c r="AB15" s="19" t="n">
        <v>0.0662062602581175</v>
      </c>
      <c r="AC15" s="19" t="n">
        <v>0.0932299704477743</v>
      </c>
      <c r="AD15" s="19" t="n">
        <v>0.0748236926583245</v>
      </c>
      <c r="AE15" s="19"/>
      <c r="AF15" s="19" t="n">
        <v>0.130309198692749</v>
      </c>
      <c r="AG15" s="19" t="n">
        <v>0.081051165755454</v>
      </c>
      <c r="AH15" s="19" t="n">
        <v>0.109706627624175</v>
      </c>
      <c r="AI15" s="19"/>
      <c r="AJ15" s="19" t="n">
        <v>0.119563862119092</v>
      </c>
      <c r="AK15" s="19" t="n">
        <v>0.0865312391103153</v>
      </c>
      <c r="AL15" s="19" t="n">
        <v>0.054068815502847</v>
      </c>
      <c r="AM15" s="19" t="n">
        <v>0.281650933446654</v>
      </c>
      <c r="AN15" s="19" t="n">
        <v>0.0969818953316793</v>
      </c>
      <c r="AO15" s="19"/>
      <c r="AP15" s="19" t="n">
        <v>0.114454898961742</v>
      </c>
      <c r="AQ15" s="19" t="n">
        <v>0.0890797812715746</v>
      </c>
      <c r="AR15" s="19" t="n">
        <v>0.0656755341184966</v>
      </c>
      <c r="AS15" s="19" t="n">
        <v>0.141911712925375</v>
      </c>
      <c r="AT15" s="19" t="n">
        <v>0.0528874980568335</v>
      </c>
      <c r="AU15" s="19"/>
      <c r="AV15" s="19" t="n">
        <v>0.0865050729811904</v>
      </c>
      <c r="AW15" s="19" t="n">
        <v>0.114849476515164</v>
      </c>
      <c r="AX15" s="19" t="n">
        <v>0.064207748553612</v>
      </c>
      <c r="AY15" s="19" t="n">
        <v>0.151594910833188</v>
      </c>
      <c r="AZ15" s="19" t="n">
        <v>0.0597071146743576</v>
      </c>
      <c r="BA15" s="19" t="n">
        <v>0.068122423362233</v>
      </c>
      <c r="BB15" s="19"/>
      <c r="BC15" s="19" t="n">
        <v>0.120559759387411</v>
      </c>
      <c r="BD15" s="19" t="n">
        <v>0.107059702288854</v>
      </c>
      <c r="BE15" s="19" t="n">
        <v>0.0661945020283026</v>
      </c>
      <c r="BF15" s="19" t="n">
        <v>0.0780421880247733</v>
      </c>
      <c r="BG15" s="19" t="n">
        <v>0.182464104025843</v>
      </c>
    </row>
    <row r="16">
      <c r="B16" s="20" t="s">
        <v>123</v>
      </c>
      <c r="C16" s="21" t="n">
        <v>0.0459006633451615</v>
      </c>
      <c r="D16" s="21" t="n">
        <v>0.034330430294502</v>
      </c>
      <c r="E16" s="21" t="n">
        <v>0.0575487863471986</v>
      </c>
      <c r="F16" s="21"/>
      <c r="G16" s="21" t="n">
        <v>0.0206805002450222</v>
      </c>
      <c r="H16" s="21" t="n">
        <v>0.0297828442334847</v>
      </c>
      <c r="I16" s="21" t="n">
        <v>0.0431073822625536</v>
      </c>
      <c r="J16" s="21" t="n">
        <v>0.0604773385727266</v>
      </c>
      <c r="K16" s="21" t="n">
        <v>0.0650752880601393</v>
      </c>
      <c r="L16" s="21" t="n">
        <v>0.0533913323205581</v>
      </c>
      <c r="M16" s="21"/>
      <c r="N16" s="21" t="n">
        <v>0.0213900936381272</v>
      </c>
      <c r="O16" s="21" t="n">
        <v>0.038243123822448</v>
      </c>
      <c r="P16" s="21" t="n">
        <v>0.0546240767681339</v>
      </c>
      <c r="Q16" s="21" t="n">
        <v>0.0726994185777325</v>
      </c>
      <c r="R16" s="21"/>
      <c r="S16" s="21" t="n">
        <v>0.019737340438055</v>
      </c>
      <c r="T16" s="21" t="n">
        <v>0.0568259080777373</v>
      </c>
      <c r="U16" s="21" t="n">
        <v>0.0443438577171135</v>
      </c>
      <c r="V16" s="21" t="n">
        <v>0.0404671081129908</v>
      </c>
      <c r="W16" s="21" t="n">
        <v>0.063546984182865</v>
      </c>
      <c r="X16" s="21" t="n">
        <v>0.0695567283372126</v>
      </c>
      <c r="Y16" s="21" t="n">
        <v>0.0327887494369928</v>
      </c>
      <c r="Z16" s="21" t="n">
        <v>0.0568164371753927</v>
      </c>
      <c r="AA16" s="21" t="n">
        <v>0.0518188823468026</v>
      </c>
      <c r="AB16" s="21" t="n">
        <v>0.0461174478425074</v>
      </c>
      <c r="AC16" s="21" t="n">
        <v>0.0360604462967502</v>
      </c>
      <c r="AD16" s="21" t="n">
        <v>0.0438930920108138</v>
      </c>
      <c r="AE16" s="21"/>
      <c r="AF16" s="21" t="n">
        <v>0.048825817004607</v>
      </c>
      <c r="AG16" s="21" t="n">
        <v>0.0423044450115884</v>
      </c>
      <c r="AH16" s="21" t="n">
        <v>0.0638184253539072</v>
      </c>
      <c r="AI16" s="21"/>
      <c r="AJ16" s="21" t="n">
        <v>0.0480168015948299</v>
      </c>
      <c r="AK16" s="21" t="n">
        <v>0.0360806557728776</v>
      </c>
      <c r="AL16" s="21" t="n">
        <v>0.0423669543442917</v>
      </c>
      <c r="AM16" s="21" t="n">
        <v>0.0306183095711873</v>
      </c>
      <c r="AN16" s="21" t="n">
        <v>0.0676236867112355</v>
      </c>
      <c r="AO16" s="21"/>
      <c r="AP16" s="21" t="n">
        <v>0.0464351087254136</v>
      </c>
      <c r="AQ16" s="21" t="n">
        <v>0.0333309766534333</v>
      </c>
      <c r="AR16" s="21" t="n">
        <v>0.0610120691852939</v>
      </c>
      <c r="AS16" s="21" t="n">
        <v>0.027262738607517</v>
      </c>
      <c r="AT16" s="21" t="n">
        <v>0.096015674062101</v>
      </c>
      <c r="AU16" s="21"/>
      <c r="AV16" s="21" t="n">
        <v>0.0337934481444069</v>
      </c>
      <c r="AW16" s="21" t="n">
        <v>0.0416061003289748</v>
      </c>
      <c r="AX16" s="21" t="n">
        <v>0.0300332652937836</v>
      </c>
      <c r="AY16" s="21" t="n">
        <v>0.0301549365256323</v>
      </c>
      <c r="AZ16" s="21" t="n">
        <v>0.0763194931400904</v>
      </c>
      <c r="BA16" s="21" t="n">
        <v>0.116513345395543</v>
      </c>
      <c r="BB16" s="21"/>
      <c r="BC16" s="21" t="n">
        <v>0.0684070084805981</v>
      </c>
      <c r="BD16" s="21" t="n">
        <v>0.0464695944926103</v>
      </c>
      <c r="BE16" s="21" t="n">
        <v>0.0375582802264545</v>
      </c>
      <c r="BF16" s="21" t="n">
        <v>0.026591795342657</v>
      </c>
      <c r="BG16" s="21" t="n">
        <v>0.0258007585357401</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852</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0.0447552384622722</v>
      </c>
      <c r="D9" s="19" t="n">
        <v>0.0458235568753786</v>
      </c>
      <c r="E9" s="19" t="n">
        <v>0.0440661680480836</v>
      </c>
      <c r="F9" s="19"/>
      <c r="G9" s="19" t="n">
        <v>0.0271894652270017</v>
      </c>
      <c r="H9" s="19" t="n">
        <v>0.0242748086004328</v>
      </c>
      <c r="I9" s="19" t="n">
        <v>0.0482811644894166</v>
      </c>
      <c r="J9" s="19" t="n">
        <v>0.0535651909744132</v>
      </c>
      <c r="K9" s="19" t="n">
        <v>0.0594849818974606</v>
      </c>
      <c r="L9" s="19" t="n">
        <v>0.0531873917584132</v>
      </c>
      <c r="M9" s="19"/>
      <c r="N9" s="19" t="n">
        <v>0.0373624303869276</v>
      </c>
      <c r="O9" s="19" t="n">
        <v>0.0290457822125535</v>
      </c>
      <c r="P9" s="19" t="n">
        <v>0.0528716224412261</v>
      </c>
      <c r="Q9" s="19" t="n">
        <v>0.0620122188105907</v>
      </c>
      <c r="R9" s="19"/>
      <c r="S9" s="19" t="n">
        <v>0.0569506592200625</v>
      </c>
      <c r="T9" s="19" t="n">
        <v>0.0458151374296852</v>
      </c>
      <c r="U9" s="19" t="n">
        <v>0.0611075498514678</v>
      </c>
      <c r="V9" s="19" t="n">
        <v>0.0411445550310895</v>
      </c>
      <c r="W9" s="19" t="n">
        <v>0.0183387710762632</v>
      </c>
      <c r="X9" s="19" t="n">
        <v>0.0338794097554698</v>
      </c>
      <c r="Y9" s="19" t="n">
        <v>0.0448257660627269</v>
      </c>
      <c r="Z9" s="19" t="n">
        <v>0.0733821191868478</v>
      </c>
      <c r="AA9" s="19" t="n">
        <v>0.0504308386304943</v>
      </c>
      <c r="AB9" s="19" t="n">
        <v>0.0344864523262803</v>
      </c>
      <c r="AC9" s="19" t="n">
        <v>0.0264912551159997</v>
      </c>
      <c r="AD9" s="19" t="n">
        <v>0.0471624236921217</v>
      </c>
      <c r="AE9" s="19"/>
      <c r="AF9" s="19" t="n">
        <v>0.0546836309901741</v>
      </c>
      <c r="AG9" s="19" t="n">
        <v>0.0413356001020335</v>
      </c>
      <c r="AH9" s="19" t="n">
        <v>0.0421368060629398</v>
      </c>
      <c r="AI9" s="19"/>
      <c r="AJ9" s="19" t="n">
        <v>0.0501709913057305</v>
      </c>
      <c r="AK9" s="19" t="n">
        <v>0.028676640691714</v>
      </c>
      <c r="AL9" s="19" t="n">
        <v>0.0270564518672616</v>
      </c>
      <c r="AM9" s="19" t="n">
        <v>0.113179538546226</v>
      </c>
      <c r="AN9" s="19" t="n">
        <v>0.0669849633537202</v>
      </c>
      <c r="AO9" s="19"/>
      <c r="AP9" s="19" t="n">
        <v>0.0622938273526401</v>
      </c>
      <c r="AQ9" s="19" t="n">
        <v>0.0350305121143709</v>
      </c>
      <c r="AR9" s="19" t="n">
        <v>0.0332173224126236</v>
      </c>
      <c r="AS9" s="19" t="n">
        <v>0.0547969297856335</v>
      </c>
      <c r="AT9" s="19" t="n">
        <v>0.014200629050031</v>
      </c>
      <c r="AU9" s="19"/>
      <c r="AV9" s="19" t="n">
        <v>0.0273887516019528</v>
      </c>
      <c r="AW9" s="19" t="n">
        <v>0.0524287217157675</v>
      </c>
      <c r="AX9" s="19" t="n">
        <v>0.0242331162182626</v>
      </c>
      <c r="AY9" s="19" t="n">
        <v>0.0637902778742127</v>
      </c>
      <c r="AZ9" s="19" t="n">
        <v>0.0234585384352417</v>
      </c>
      <c r="BA9" s="19" t="n">
        <v>0.0602194739328779</v>
      </c>
      <c r="BB9" s="19"/>
      <c r="BC9" s="19" t="n">
        <v>0.0395207545595246</v>
      </c>
      <c r="BD9" s="19" t="n">
        <v>0.0407696108727876</v>
      </c>
      <c r="BE9" s="19" t="n">
        <v>0.0436060015583837</v>
      </c>
      <c r="BF9" s="19" t="n">
        <v>0.035825730853342</v>
      </c>
      <c r="BG9" s="19" t="n">
        <v>0.0644538984932798</v>
      </c>
    </row>
    <row r="10">
      <c r="B10" s="20" t="s">
        <v>598</v>
      </c>
      <c r="C10" s="19" t="n">
        <v>0.0734400399994677</v>
      </c>
      <c r="D10" s="19" t="n">
        <v>0.071945237545655</v>
      </c>
      <c r="E10" s="19" t="n">
        <v>0.0754773962026257</v>
      </c>
      <c r="F10" s="19"/>
      <c r="G10" s="19" t="n">
        <v>0.0613471306719553</v>
      </c>
      <c r="H10" s="19" t="n">
        <v>0.0596585524987535</v>
      </c>
      <c r="I10" s="19" t="n">
        <v>0.074287515861436</v>
      </c>
      <c r="J10" s="19" t="n">
        <v>0.0835153385386375</v>
      </c>
      <c r="K10" s="19" t="n">
        <v>0.0794857511963405</v>
      </c>
      <c r="L10" s="19" t="n">
        <v>0.0797782945163876</v>
      </c>
      <c r="M10" s="19"/>
      <c r="N10" s="19" t="n">
        <v>0.0680971824082736</v>
      </c>
      <c r="O10" s="19" t="n">
        <v>0.0736898581976571</v>
      </c>
      <c r="P10" s="19" t="n">
        <v>0.0699920320481962</v>
      </c>
      <c r="Q10" s="19" t="n">
        <v>0.0821132675367154</v>
      </c>
      <c r="R10" s="19"/>
      <c r="S10" s="19" t="n">
        <v>0.0651481955241769</v>
      </c>
      <c r="T10" s="19" t="n">
        <v>0.0514542499417777</v>
      </c>
      <c r="U10" s="19" t="n">
        <v>0.0561794446369012</v>
      </c>
      <c r="V10" s="19" t="n">
        <v>0.0987713832925807</v>
      </c>
      <c r="W10" s="19" t="n">
        <v>0.0888698654924174</v>
      </c>
      <c r="X10" s="19" t="n">
        <v>0.0391162572033661</v>
      </c>
      <c r="Y10" s="19" t="n">
        <v>0.101687742935836</v>
      </c>
      <c r="Z10" s="19" t="n">
        <v>0.107678826791049</v>
      </c>
      <c r="AA10" s="19" t="n">
        <v>0.0470852601490726</v>
      </c>
      <c r="AB10" s="19" t="n">
        <v>0.109845651613267</v>
      </c>
      <c r="AC10" s="19" t="n">
        <v>0.0893993394977575</v>
      </c>
      <c r="AD10" s="19" t="n">
        <v>0.0841660231626107</v>
      </c>
      <c r="AE10" s="19"/>
      <c r="AF10" s="19" t="n">
        <v>0.0913191710161957</v>
      </c>
      <c r="AG10" s="19" t="n">
        <v>0.0639031115550153</v>
      </c>
      <c r="AH10" s="19" t="n">
        <v>0.0731176227478503</v>
      </c>
      <c r="AI10" s="19"/>
      <c r="AJ10" s="19" t="n">
        <v>0.0929998876210941</v>
      </c>
      <c r="AK10" s="19" t="n">
        <v>0.055386704630433</v>
      </c>
      <c r="AL10" s="19" t="n">
        <v>0.0438891559440648</v>
      </c>
      <c r="AM10" s="19" t="n">
        <v>0.111895724843781</v>
      </c>
      <c r="AN10" s="19" t="n">
        <v>0.0778950414586635</v>
      </c>
      <c r="AO10" s="19"/>
      <c r="AP10" s="19" t="n">
        <v>0.0885803315405195</v>
      </c>
      <c r="AQ10" s="19" t="n">
        <v>0.0683529834708232</v>
      </c>
      <c r="AR10" s="19" t="n">
        <v>0.0485630786882885</v>
      </c>
      <c r="AS10" s="19" t="n">
        <v>0.0945332718263405</v>
      </c>
      <c r="AT10" s="19" t="n">
        <v>0.0549166138938354</v>
      </c>
      <c r="AU10" s="19"/>
      <c r="AV10" s="19" t="n">
        <v>0.0638790342994832</v>
      </c>
      <c r="AW10" s="19" t="n">
        <v>0.0899776655442713</v>
      </c>
      <c r="AX10" s="19" t="n">
        <v>0.0588256555046668</v>
      </c>
      <c r="AY10" s="19" t="n">
        <v>0.112933297954123</v>
      </c>
      <c r="AZ10" s="19" t="n">
        <v>0.033776785712503</v>
      </c>
      <c r="BA10" s="19" t="n">
        <v>0.0567403094939941</v>
      </c>
      <c r="BB10" s="19"/>
      <c r="BC10" s="19" t="n">
        <v>0.0623293049541254</v>
      </c>
      <c r="BD10" s="19" t="n">
        <v>0.0827885520235813</v>
      </c>
      <c r="BE10" s="19" t="n">
        <v>0.0697851035837568</v>
      </c>
      <c r="BF10" s="19" t="n">
        <v>0.0638950989243235</v>
      </c>
      <c r="BG10" s="19" t="n">
        <v>0.061239678384894</v>
      </c>
    </row>
    <row r="11">
      <c r="B11" s="20" t="s">
        <v>692</v>
      </c>
      <c r="C11" s="19" t="n">
        <v>0.114481366824237</v>
      </c>
      <c r="D11" s="19" t="n">
        <v>0.107860568252974</v>
      </c>
      <c r="E11" s="19" t="n">
        <v>0.120534556799286</v>
      </c>
      <c r="F11" s="19"/>
      <c r="G11" s="19" t="n">
        <v>0.124116849765214</v>
      </c>
      <c r="H11" s="19" t="n">
        <v>0.115708748668237</v>
      </c>
      <c r="I11" s="19" t="n">
        <v>0.100012069454458</v>
      </c>
      <c r="J11" s="19" t="n">
        <v>0.109979381547769</v>
      </c>
      <c r="K11" s="19" t="n">
        <v>0.122586618184189</v>
      </c>
      <c r="L11" s="19" t="n">
        <v>0.116988022627751</v>
      </c>
      <c r="M11" s="19"/>
      <c r="N11" s="19" t="n">
        <v>0.11189697539814</v>
      </c>
      <c r="O11" s="19" t="n">
        <v>0.118125424297238</v>
      </c>
      <c r="P11" s="19" t="n">
        <v>0.0947828883737371</v>
      </c>
      <c r="Q11" s="19" t="n">
        <v>0.12902631103201</v>
      </c>
      <c r="R11" s="19"/>
      <c r="S11" s="19" t="n">
        <v>0.118333393471033</v>
      </c>
      <c r="T11" s="19" t="n">
        <v>0.113957374655496</v>
      </c>
      <c r="U11" s="19" t="n">
        <v>0.0892332022522271</v>
      </c>
      <c r="V11" s="19" t="n">
        <v>0.181797846399127</v>
      </c>
      <c r="W11" s="19" t="n">
        <v>0.133667880906429</v>
      </c>
      <c r="X11" s="19" t="n">
        <v>0.10393480158144</v>
      </c>
      <c r="Y11" s="19" t="n">
        <v>0.104438640395447</v>
      </c>
      <c r="Z11" s="19" t="n">
        <v>0.0976182611395343</v>
      </c>
      <c r="AA11" s="19" t="n">
        <v>0.121319910486713</v>
      </c>
      <c r="AB11" s="19" t="n">
        <v>0.107296356263721</v>
      </c>
      <c r="AC11" s="19" t="n">
        <v>0.0861158130217698</v>
      </c>
      <c r="AD11" s="19" t="n">
        <v>0.0437448734555457</v>
      </c>
      <c r="AE11" s="19"/>
      <c r="AF11" s="19" t="n">
        <v>0.105126615714938</v>
      </c>
      <c r="AG11" s="19" t="n">
        <v>0.117378045745383</v>
      </c>
      <c r="AH11" s="19" t="n">
        <v>0.106218460743569</v>
      </c>
      <c r="AI11" s="19"/>
      <c r="AJ11" s="19" t="n">
        <v>0.108496398318665</v>
      </c>
      <c r="AK11" s="19" t="n">
        <v>0.101666235295288</v>
      </c>
      <c r="AL11" s="19" t="n">
        <v>0.17648558904607</v>
      </c>
      <c r="AM11" s="19" t="n">
        <v>0.0603392207768146</v>
      </c>
      <c r="AN11" s="19" t="n">
        <v>0.130761876076554</v>
      </c>
      <c r="AO11" s="19"/>
      <c r="AP11" s="19" t="n">
        <v>0.102210802235869</v>
      </c>
      <c r="AQ11" s="19" t="n">
        <v>0.103380745279412</v>
      </c>
      <c r="AR11" s="19" t="n">
        <v>0.13318839641345</v>
      </c>
      <c r="AS11" s="19" t="n">
        <v>0.127137372173856</v>
      </c>
      <c r="AT11" s="19" t="n">
        <v>0.118059904927558</v>
      </c>
      <c r="AU11" s="19"/>
      <c r="AV11" s="19" t="n">
        <v>0.110476555688178</v>
      </c>
      <c r="AW11" s="19" t="n">
        <v>0.119252555820735</v>
      </c>
      <c r="AX11" s="19" t="n">
        <v>0.160131114016997</v>
      </c>
      <c r="AY11" s="19" t="n">
        <v>0.108957761489836</v>
      </c>
      <c r="AZ11" s="19" t="n">
        <v>0.0944267561495647</v>
      </c>
      <c r="BA11" s="19" t="n">
        <v>0.0979934852518854</v>
      </c>
      <c r="BB11" s="19"/>
      <c r="BC11" s="19" t="n">
        <v>0.121538114947951</v>
      </c>
      <c r="BD11" s="19" t="n">
        <v>0.132432476439198</v>
      </c>
      <c r="BE11" s="19" t="n">
        <v>0.109273362192153</v>
      </c>
      <c r="BF11" s="19" t="n">
        <v>0.112412134192542</v>
      </c>
      <c r="BG11" s="19" t="n">
        <v>0.0889611361888025</v>
      </c>
    </row>
    <row r="12">
      <c r="B12" s="20" t="s">
        <v>691</v>
      </c>
      <c r="C12" s="19" t="n">
        <v>0.265888887335402</v>
      </c>
      <c r="D12" s="19" t="n">
        <v>0.277609542099212</v>
      </c>
      <c r="E12" s="19" t="n">
        <v>0.255580631660948</v>
      </c>
      <c r="F12" s="19"/>
      <c r="G12" s="19" t="n">
        <v>0.296005636772018</v>
      </c>
      <c r="H12" s="19" t="n">
        <v>0.222309199202627</v>
      </c>
      <c r="I12" s="19" t="n">
        <v>0.257428877298717</v>
      </c>
      <c r="J12" s="19" t="n">
        <v>0.268723304092988</v>
      </c>
      <c r="K12" s="19" t="n">
        <v>0.245436049685335</v>
      </c>
      <c r="L12" s="19" t="n">
        <v>0.299383140113329</v>
      </c>
      <c r="M12" s="19"/>
      <c r="N12" s="19" t="n">
        <v>0.259664667686495</v>
      </c>
      <c r="O12" s="19" t="n">
        <v>0.279634212267102</v>
      </c>
      <c r="P12" s="19" t="n">
        <v>0.26386177101164</v>
      </c>
      <c r="Q12" s="19" t="n">
        <v>0.260613731098557</v>
      </c>
      <c r="R12" s="19"/>
      <c r="S12" s="19" t="n">
        <v>0.264874495774511</v>
      </c>
      <c r="T12" s="19" t="n">
        <v>0.258194656933189</v>
      </c>
      <c r="U12" s="19" t="n">
        <v>0.273880166089223</v>
      </c>
      <c r="V12" s="19" t="n">
        <v>0.234177540114936</v>
      </c>
      <c r="W12" s="19" t="n">
        <v>0.270755885338803</v>
      </c>
      <c r="X12" s="19" t="n">
        <v>0.265892119051818</v>
      </c>
      <c r="Y12" s="19" t="n">
        <v>0.252916635464095</v>
      </c>
      <c r="Z12" s="19" t="n">
        <v>0.288405799166897</v>
      </c>
      <c r="AA12" s="19" t="n">
        <v>0.278903337094079</v>
      </c>
      <c r="AB12" s="19" t="n">
        <v>0.25198219946092</v>
      </c>
      <c r="AC12" s="19" t="n">
        <v>0.283850132006972</v>
      </c>
      <c r="AD12" s="19" t="n">
        <v>0.335437691378583</v>
      </c>
      <c r="AE12" s="19"/>
      <c r="AF12" s="19" t="n">
        <v>0.257614346859577</v>
      </c>
      <c r="AG12" s="19" t="n">
        <v>0.266062526623406</v>
      </c>
      <c r="AH12" s="19" t="n">
        <v>0.268627038906246</v>
      </c>
      <c r="AI12" s="19"/>
      <c r="AJ12" s="19" t="n">
        <v>0.268154579102637</v>
      </c>
      <c r="AK12" s="19" t="n">
        <v>0.232247913818622</v>
      </c>
      <c r="AL12" s="19" t="n">
        <v>0.27515128178343</v>
      </c>
      <c r="AM12" s="19" t="n">
        <v>0.241795392957482</v>
      </c>
      <c r="AN12" s="19" t="n">
        <v>0.249199697163124</v>
      </c>
      <c r="AO12" s="19"/>
      <c r="AP12" s="19" t="n">
        <v>0.294582511133422</v>
      </c>
      <c r="AQ12" s="19" t="n">
        <v>0.234052573947237</v>
      </c>
      <c r="AR12" s="19" t="n">
        <v>0.310908152802529</v>
      </c>
      <c r="AS12" s="19" t="n">
        <v>0.291794536792103</v>
      </c>
      <c r="AT12" s="19" t="n">
        <v>0.177000041013226</v>
      </c>
      <c r="AU12" s="19"/>
      <c r="AV12" s="19" t="n">
        <v>0.222496548324217</v>
      </c>
      <c r="AW12" s="19" t="n">
        <v>0.285117237558035</v>
      </c>
      <c r="AX12" s="19" t="n">
        <v>0.307102610610716</v>
      </c>
      <c r="AY12" s="19" t="n">
        <v>0.272092451231811</v>
      </c>
      <c r="AZ12" s="19" t="n">
        <v>0.217820969780923</v>
      </c>
      <c r="BA12" s="19" t="n">
        <v>0.325338329241539</v>
      </c>
      <c r="BB12" s="19"/>
      <c r="BC12" s="19" t="n">
        <v>0.264464911087267</v>
      </c>
      <c r="BD12" s="19" t="n">
        <v>0.270652463241769</v>
      </c>
      <c r="BE12" s="19" t="n">
        <v>0.266870500004786</v>
      </c>
      <c r="BF12" s="19" t="n">
        <v>0.249355633024112</v>
      </c>
      <c r="BG12" s="19" t="n">
        <v>0.182873348638555</v>
      </c>
    </row>
    <row r="13">
      <c r="B13" s="20" t="s">
        <v>690</v>
      </c>
      <c r="C13" s="19" t="n">
        <v>0.214056226694532</v>
      </c>
      <c r="D13" s="19" t="n">
        <v>0.215095477171544</v>
      </c>
      <c r="E13" s="19" t="n">
        <v>0.212992599361432</v>
      </c>
      <c r="F13" s="19"/>
      <c r="G13" s="19" t="n">
        <v>0.219172859193393</v>
      </c>
      <c r="H13" s="19" t="n">
        <v>0.264269342718401</v>
      </c>
      <c r="I13" s="19" t="n">
        <v>0.234753894974969</v>
      </c>
      <c r="J13" s="19" t="n">
        <v>0.212859687948876</v>
      </c>
      <c r="K13" s="19" t="n">
        <v>0.191032817105348</v>
      </c>
      <c r="L13" s="19" t="n">
        <v>0.169607047684255</v>
      </c>
      <c r="M13" s="19"/>
      <c r="N13" s="19" t="n">
        <v>0.236162870430798</v>
      </c>
      <c r="O13" s="19" t="n">
        <v>0.213775535387497</v>
      </c>
      <c r="P13" s="19" t="n">
        <v>0.21189628351802</v>
      </c>
      <c r="Q13" s="19" t="n">
        <v>0.192850961802356</v>
      </c>
      <c r="R13" s="19"/>
      <c r="S13" s="19" t="n">
        <v>0.212737793494718</v>
      </c>
      <c r="T13" s="19" t="n">
        <v>0.237428637276462</v>
      </c>
      <c r="U13" s="19" t="n">
        <v>0.241836303564598</v>
      </c>
      <c r="V13" s="19" t="n">
        <v>0.202165428724241</v>
      </c>
      <c r="W13" s="19" t="n">
        <v>0.165973129335828</v>
      </c>
      <c r="X13" s="19" t="n">
        <v>0.276233795874428</v>
      </c>
      <c r="Y13" s="19" t="n">
        <v>0.20033174889236</v>
      </c>
      <c r="Z13" s="19" t="n">
        <v>0.157011576491376</v>
      </c>
      <c r="AA13" s="19" t="n">
        <v>0.179810912191776</v>
      </c>
      <c r="AB13" s="19" t="n">
        <v>0.22294299137047</v>
      </c>
      <c r="AC13" s="19" t="n">
        <v>0.204313675337022</v>
      </c>
      <c r="AD13" s="19" t="n">
        <v>0.233965163204615</v>
      </c>
      <c r="AE13" s="19"/>
      <c r="AF13" s="19" t="n">
        <v>0.20433172088712</v>
      </c>
      <c r="AG13" s="19" t="n">
        <v>0.215353751180709</v>
      </c>
      <c r="AH13" s="19" t="n">
        <v>0.222296805917988</v>
      </c>
      <c r="AI13" s="19"/>
      <c r="AJ13" s="19" t="n">
        <v>0.215431304175818</v>
      </c>
      <c r="AK13" s="19" t="n">
        <v>0.24166191288953</v>
      </c>
      <c r="AL13" s="19" t="n">
        <v>0.19280307775944</v>
      </c>
      <c r="AM13" s="19" t="n">
        <v>0.228036707935543</v>
      </c>
      <c r="AN13" s="19" t="n">
        <v>0.204606444350811</v>
      </c>
      <c r="AO13" s="19"/>
      <c r="AP13" s="19" t="n">
        <v>0.208289043451544</v>
      </c>
      <c r="AQ13" s="19" t="n">
        <v>0.235103506354778</v>
      </c>
      <c r="AR13" s="19" t="n">
        <v>0.205605189404239</v>
      </c>
      <c r="AS13" s="19" t="n">
        <v>0.188742941100286</v>
      </c>
      <c r="AT13" s="19" t="n">
        <v>0.231121652734944</v>
      </c>
      <c r="AU13" s="19"/>
      <c r="AV13" s="19" t="n">
        <v>0.245492890857734</v>
      </c>
      <c r="AW13" s="19" t="n">
        <v>0.21055693318771</v>
      </c>
      <c r="AX13" s="19" t="n">
        <v>0.202928653884221</v>
      </c>
      <c r="AY13" s="19" t="n">
        <v>0.194680941518109</v>
      </c>
      <c r="AZ13" s="19" t="n">
        <v>0.220816604409773</v>
      </c>
      <c r="BA13" s="19" t="n">
        <v>0.20192798115505</v>
      </c>
      <c r="BB13" s="19"/>
      <c r="BC13" s="19" t="n">
        <v>0.231701275792358</v>
      </c>
      <c r="BD13" s="19" t="n">
        <v>0.205594655175381</v>
      </c>
      <c r="BE13" s="19" t="n">
        <v>0.219806592099761</v>
      </c>
      <c r="BF13" s="19" t="n">
        <v>0.239822438134926</v>
      </c>
      <c r="BG13" s="19" t="n">
        <v>0.220319313552156</v>
      </c>
    </row>
    <row r="14">
      <c r="B14" s="20" t="s">
        <v>689</v>
      </c>
      <c r="C14" s="19" t="n">
        <v>0.123943495176605</v>
      </c>
      <c r="D14" s="19" t="n">
        <v>0.136912032453952</v>
      </c>
      <c r="E14" s="19" t="n">
        <v>0.109204160733753</v>
      </c>
      <c r="F14" s="19"/>
      <c r="G14" s="19" t="n">
        <v>0.138083488217112</v>
      </c>
      <c r="H14" s="19" t="n">
        <v>0.141819834000722</v>
      </c>
      <c r="I14" s="19" t="n">
        <v>0.124236421144457</v>
      </c>
      <c r="J14" s="19" t="n">
        <v>0.103201319301201</v>
      </c>
      <c r="K14" s="19" t="n">
        <v>0.13346749065569</v>
      </c>
      <c r="L14" s="19" t="n">
        <v>0.110156364480922</v>
      </c>
      <c r="M14" s="19"/>
      <c r="N14" s="19" t="n">
        <v>0.1200245567496</v>
      </c>
      <c r="O14" s="19" t="n">
        <v>0.145971139882617</v>
      </c>
      <c r="P14" s="19" t="n">
        <v>0.130151631323014</v>
      </c>
      <c r="Q14" s="19" t="n">
        <v>0.100053940036754</v>
      </c>
      <c r="R14" s="19"/>
      <c r="S14" s="19" t="n">
        <v>0.152444642859499</v>
      </c>
      <c r="T14" s="19" t="n">
        <v>0.135518398871277</v>
      </c>
      <c r="U14" s="19" t="n">
        <v>0.117777923409913</v>
      </c>
      <c r="V14" s="19" t="n">
        <v>0.0997639845305922</v>
      </c>
      <c r="W14" s="19" t="n">
        <v>0.143518247629507</v>
      </c>
      <c r="X14" s="19" t="n">
        <v>0.111329117431081</v>
      </c>
      <c r="Y14" s="19" t="n">
        <v>0.128689613191328</v>
      </c>
      <c r="Z14" s="19" t="n">
        <v>0.0907633885752838</v>
      </c>
      <c r="AA14" s="19" t="n">
        <v>0.124643200273328</v>
      </c>
      <c r="AB14" s="19" t="n">
        <v>0.10001065819219</v>
      </c>
      <c r="AC14" s="19" t="n">
        <v>0.149475051975217</v>
      </c>
      <c r="AD14" s="19" t="n">
        <v>0.07928620565295</v>
      </c>
      <c r="AE14" s="19"/>
      <c r="AF14" s="19" t="n">
        <v>0.12949504166365</v>
      </c>
      <c r="AG14" s="19" t="n">
        <v>0.130030365737079</v>
      </c>
      <c r="AH14" s="19" t="n">
        <v>0.0981691407240837</v>
      </c>
      <c r="AI14" s="19"/>
      <c r="AJ14" s="19" t="n">
        <v>0.119544325840028</v>
      </c>
      <c r="AK14" s="19" t="n">
        <v>0.169210023715257</v>
      </c>
      <c r="AL14" s="19" t="n">
        <v>0.120312810679516</v>
      </c>
      <c r="AM14" s="19" t="n">
        <v>0.100736436589105</v>
      </c>
      <c r="AN14" s="19" t="n">
        <v>0.0808457269630221</v>
      </c>
      <c r="AO14" s="19"/>
      <c r="AP14" s="19" t="n">
        <v>0.09810598231323</v>
      </c>
      <c r="AQ14" s="19" t="n">
        <v>0.147584353211129</v>
      </c>
      <c r="AR14" s="19" t="n">
        <v>0.123206426846349</v>
      </c>
      <c r="AS14" s="19" t="n">
        <v>0.11943448137851</v>
      </c>
      <c r="AT14" s="19" t="n">
        <v>0.196669430454755</v>
      </c>
      <c r="AU14" s="19"/>
      <c r="AV14" s="19" t="n">
        <v>0.15244735527261</v>
      </c>
      <c r="AW14" s="19" t="n">
        <v>0.101834246126603</v>
      </c>
      <c r="AX14" s="19" t="n">
        <v>0.125499739157648</v>
      </c>
      <c r="AY14" s="19" t="n">
        <v>0.116348390812858</v>
      </c>
      <c r="AZ14" s="19" t="n">
        <v>0.204681992678248</v>
      </c>
      <c r="BA14" s="19" t="n">
        <v>0.0614720263926064</v>
      </c>
      <c r="BB14" s="19"/>
      <c r="BC14" s="19" t="n">
        <v>0.103430065669436</v>
      </c>
      <c r="BD14" s="19" t="n">
        <v>0.10072159348823</v>
      </c>
      <c r="BE14" s="19" t="n">
        <v>0.147243836036502</v>
      </c>
      <c r="BF14" s="19" t="n">
        <v>0.142320918902641</v>
      </c>
      <c r="BG14" s="19" t="n">
        <v>0.119277583204427</v>
      </c>
    </row>
    <row r="15">
      <c r="B15" s="20" t="s">
        <v>806</v>
      </c>
      <c r="C15" s="19" t="n">
        <v>0.0810125611222231</v>
      </c>
      <c r="D15" s="19" t="n">
        <v>0.0837251071702215</v>
      </c>
      <c r="E15" s="19" t="n">
        <v>0.0790056268680475</v>
      </c>
      <c r="F15" s="19"/>
      <c r="G15" s="19" t="n">
        <v>0.0895753760990534</v>
      </c>
      <c r="H15" s="19" t="n">
        <v>0.105850183343942</v>
      </c>
      <c r="I15" s="19" t="n">
        <v>0.0755610571942749</v>
      </c>
      <c r="J15" s="19" t="n">
        <v>0.0689203524372827</v>
      </c>
      <c r="K15" s="19" t="n">
        <v>0.0776750318138123</v>
      </c>
      <c r="L15" s="19" t="n">
        <v>0.0716295944469981</v>
      </c>
      <c r="M15" s="19"/>
      <c r="N15" s="19" t="n">
        <v>0.107795308781654</v>
      </c>
      <c r="O15" s="19" t="n">
        <v>0.0591689523918262</v>
      </c>
      <c r="P15" s="19" t="n">
        <v>0.0790231197063766</v>
      </c>
      <c r="Q15" s="19" t="n">
        <v>0.0767745965129041</v>
      </c>
      <c r="R15" s="19"/>
      <c r="S15" s="19" t="n">
        <v>0.0756813206658821</v>
      </c>
      <c r="T15" s="19" t="n">
        <v>0.0971697754879235</v>
      </c>
      <c r="U15" s="19" t="n">
        <v>0.0815241705710671</v>
      </c>
      <c r="V15" s="19" t="n">
        <v>0.0434770247740189</v>
      </c>
      <c r="W15" s="19" t="n">
        <v>0.0716977055078555</v>
      </c>
      <c r="X15" s="19" t="n">
        <v>0.0742200632308917</v>
      </c>
      <c r="Y15" s="19" t="n">
        <v>0.0886384718249739</v>
      </c>
      <c r="Z15" s="19" t="n">
        <v>0.066120972538912</v>
      </c>
      <c r="AA15" s="19" t="n">
        <v>0.106703327719228</v>
      </c>
      <c r="AB15" s="19" t="n">
        <v>0.0724164185277615</v>
      </c>
      <c r="AC15" s="19" t="n">
        <v>0.0999142583647938</v>
      </c>
      <c r="AD15" s="19" t="n">
        <v>0.0889138010306384</v>
      </c>
      <c r="AE15" s="19"/>
      <c r="AF15" s="19" t="n">
        <v>0.0762298136845434</v>
      </c>
      <c r="AG15" s="19" t="n">
        <v>0.0913510712499941</v>
      </c>
      <c r="AH15" s="19" t="n">
        <v>0.0611923991455652</v>
      </c>
      <c r="AI15" s="19"/>
      <c r="AJ15" s="19" t="n">
        <v>0.0714722782520108</v>
      </c>
      <c r="AK15" s="19" t="n">
        <v>0.111200384068862</v>
      </c>
      <c r="AL15" s="19" t="n">
        <v>0.0826442127096053</v>
      </c>
      <c r="AM15" s="19" t="n">
        <v>0.0496219548625847</v>
      </c>
      <c r="AN15" s="19" t="n">
        <v>0.0436763120472246</v>
      </c>
      <c r="AO15" s="19"/>
      <c r="AP15" s="19" t="n">
        <v>0.0780600032826501</v>
      </c>
      <c r="AQ15" s="19" t="n">
        <v>0.117674382850585</v>
      </c>
      <c r="AR15" s="19" t="n">
        <v>0.0532445947493704</v>
      </c>
      <c r="AS15" s="19" t="n">
        <v>0.0462905964169378</v>
      </c>
      <c r="AT15" s="19" t="n">
        <v>0.0914759331379835</v>
      </c>
      <c r="AU15" s="19"/>
      <c r="AV15" s="19" t="n">
        <v>0.12639984968297</v>
      </c>
      <c r="AW15" s="19" t="n">
        <v>0.0715021183312149</v>
      </c>
      <c r="AX15" s="19" t="n">
        <v>0.0536037859938346</v>
      </c>
      <c r="AY15" s="19" t="n">
        <v>0.0557185204914658</v>
      </c>
      <c r="AZ15" s="19" t="n">
        <v>0.10105044932056</v>
      </c>
      <c r="BA15" s="19" t="n">
        <v>0.027249335717815</v>
      </c>
      <c r="BB15" s="19"/>
      <c r="BC15" s="19" t="n">
        <v>0.0702226945764423</v>
      </c>
      <c r="BD15" s="19" t="n">
        <v>0.0793780797854716</v>
      </c>
      <c r="BE15" s="19" t="n">
        <v>0.0743835999853807</v>
      </c>
      <c r="BF15" s="19" t="n">
        <v>0.109056585529942</v>
      </c>
      <c r="BG15" s="19" t="n">
        <v>0.234072036550925</v>
      </c>
    </row>
    <row r="16">
      <c r="B16" s="20" t="s">
        <v>123</v>
      </c>
      <c r="C16" s="21" t="n">
        <v>0.0824221843852618</v>
      </c>
      <c r="D16" s="21" t="n">
        <v>0.0610284784310631</v>
      </c>
      <c r="E16" s="21" t="n">
        <v>0.103138860325824</v>
      </c>
      <c r="F16" s="21"/>
      <c r="G16" s="21" t="n">
        <v>0.044509194054253</v>
      </c>
      <c r="H16" s="21" t="n">
        <v>0.0661093309668842</v>
      </c>
      <c r="I16" s="21" t="n">
        <v>0.0854389995822714</v>
      </c>
      <c r="J16" s="21" t="n">
        <v>0.0992354251588323</v>
      </c>
      <c r="K16" s="21" t="n">
        <v>0.0908312594618259</v>
      </c>
      <c r="L16" s="21" t="n">
        <v>0.0992701443719443</v>
      </c>
      <c r="M16" s="21"/>
      <c r="N16" s="21" t="n">
        <v>0.058996008158112</v>
      </c>
      <c r="O16" s="21" t="n">
        <v>0.080589095363509</v>
      </c>
      <c r="P16" s="21" t="n">
        <v>0.0974206515777891</v>
      </c>
      <c r="Q16" s="21" t="n">
        <v>0.0965549731701128</v>
      </c>
      <c r="R16" s="21"/>
      <c r="S16" s="21" t="n">
        <v>0.0538294989901174</v>
      </c>
      <c r="T16" s="21" t="n">
        <v>0.0604617694041901</v>
      </c>
      <c r="U16" s="21" t="n">
        <v>0.0784612396246034</v>
      </c>
      <c r="V16" s="21" t="n">
        <v>0.0987022371334142</v>
      </c>
      <c r="W16" s="21" t="n">
        <v>0.107178514712897</v>
      </c>
      <c r="X16" s="21" t="n">
        <v>0.0953944358715052</v>
      </c>
      <c r="Y16" s="21" t="n">
        <v>0.0784713812332329</v>
      </c>
      <c r="Z16" s="21" t="n">
        <v>0.1190190561101</v>
      </c>
      <c r="AA16" s="21" t="n">
        <v>0.0911032134553092</v>
      </c>
      <c r="AB16" s="21" t="n">
        <v>0.101019272245391</v>
      </c>
      <c r="AC16" s="21" t="n">
        <v>0.0604404746804684</v>
      </c>
      <c r="AD16" s="21" t="n">
        <v>0.0873238184229362</v>
      </c>
      <c r="AE16" s="21"/>
      <c r="AF16" s="21" t="n">
        <v>0.0811996591838016</v>
      </c>
      <c r="AG16" s="21" t="n">
        <v>0.0745855278063802</v>
      </c>
      <c r="AH16" s="21" t="n">
        <v>0.128241725751758</v>
      </c>
      <c r="AI16" s="21"/>
      <c r="AJ16" s="21" t="n">
        <v>0.0737302353840165</v>
      </c>
      <c r="AK16" s="21" t="n">
        <v>0.0599501848902936</v>
      </c>
      <c r="AL16" s="21" t="n">
        <v>0.0816574202106118</v>
      </c>
      <c r="AM16" s="21" t="n">
        <v>0.0943950234884639</v>
      </c>
      <c r="AN16" s="21" t="n">
        <v>0.146029938586881</v>
      </c>
      <c r="AO16" s="21"/>
      <c r="AP16" s="21" t="n">
        <v>0.0678774986901252</v>
      </c>
      <c r="AQ16" s="21" t="n">
        <v>0.058820942771665</v>
      </c>
      <c r="AR16" s="21" t="n">
        <v>0.0920668386831509</v>
      </c>
      <c r="AS16" s="21" t="n">
        <v>0.0772698705263335</v>
      </c>
      <c r="AT16" s="21" t="n">
        <v>0.116555794787666</v>
      </c>
      <c r="AU16" s="21"/>
      <c r="AV16" s="21" t="n">
        <v>0.0514190142728548</v>
      </c>
      <c r="AW16" s="21" t="n">
        <v>0.069330521715664</v>
      </c>
      <c r="AX16" s="21" t="n">
        <v>0.0676753246136546</v>
      </c>
      <c r="AY16" s="21" t="n">
        <v>0.0754783586275842</v>
      </c>
      <c r="AZ16" s="21" t="n">
        <v>0.103967903513187</v>
      </c>
      <c r="BA16" s="21" t="n">
        <v>0.169059058814232</v>
      </c>
      <c r="BB16" s="21"/>
      <c r="BC16" s="21" t="n">
        <v>0.106792878412895</v>
      </c>
      <c r="BD16" s="21" t="n">
        <v>0.0876625689735811</v>
      </c>
      <c r="BE16" s="21" t="n">
        <v>0.0690310045392766</v>
      </c>
      <c r="BF16" s="21" t="n">
        <v>0.0473114604381708</v>
      </c>
      <c r="BG16" s="21" t="n">
        <v>0.0288030049869607</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853</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0.0191507138058001</v>
      </c>
      <c r="D9" s="19" t="n">
        <v>0.0226292658748347</v>
      </c>
      <c r="E9" s="19" t="n">
        <v>0.015908645157979</v>
      </c>
      <c r="F9" s="19"/>
      <c r="G9" s="19" t="n">
        <v>0.0201617590165204</v>
      </c>
      <c r="H9" s="19" t="n">
        <v>0.0146879730507022</v>
      </c>
      <c r="I9" s="19" t="n">
        <v>0.0274180315973663</v>
      </c>
      <c r="J9" s="19" t="n">
        <v>0.0245683444647123</v>
      </c>
      <c r="K9" s="19" t="n">
        <v>0.0164123580707197</v>
      </c>
      <c r="L9" s="19" t="n">
        <v>0.0128313251049905</v>
      </c>
      <c r="M9" s="19"/>
      <c r="N9" s="19" t="n">
        <v>0.0183991416762156</v>
      </c>
      <c r="O9" s="19" t="n">
        <v>0.0207441503239607</v>
      </c>
      <c r="P9" s="19" t="n">
        <v>0.0175686428433114</v>
      </c>
      <c r="Q9" s="19" t="n">
        <v>0.0197320475522467</v>
      </c>
      <c r="R9" s="19"/>
      <c r="S9" s="19" t="n">
        <v>0.0252429095363905</v>
      </c>
      <c r="T9" s="19" t="n">
        <v>0.0340268515541523</v>
      </c>
      <c r="U9" s="19" t="n">
        <v>0.0130629196387134</v>
      </c>
      <c r="V9" s="19" t="n">
        <v>0.0248553422061316</v>
      </c>
      <c r="W9" s="19" t="n">
        <v>0.0133984127184313</v>
      </c>
      <c r="X9" s="19" t="n">
        <v>0</v>
      </c>
      <c r="Y9" s="19" t="n">
        <v>0.0115432858903985</v>
      </c>
      <c r="Z9" s="19" t="n">
        <v>0</v>
      </c>
      <c r="AA9" s="19" t="n">
        <v>0.0203798264114337</v>
      </c>
      <c r="AB9" s="19" t="n">
        <v>0.0226977035087411</v>
      </c>
      <c r="AC9" s="19" t="n">
        <v>0.0162824171739851</v>
      </c>
      <c r="AD9" s="19" t="n">
        <v>0.031748554247789</v>
      </c>
      <c r="AE9" s="19"/>
      <c r="AF9" s="19" t="n">
        <v>0.019467083459052</v>
      </c>
      <c r="AG9" s="19" t="n">
        <v>0.0189354570641921</v>
      </c>
      <c r="AH9" s="19" t="n">
        <v>0.0199930544057127</v>
      </c>
      <c r="AI9" s="19"/>
      <c r="AJ9" s="19" t="n">
        <v>0.0135975294593723</v>
      </c>
      <c r="AK9" s="19" t="n">
        <v>0.0265723465687851</v>
      </c>
      <c r="AL9" s="19" t="n">
        <v>0.0131647115889234</v>
      </c>
      <c r="AM9" s="19" t="n">
        <v>0.0285351056858225</v>
      </c>
      <c r="AN9" s="19" t="n">
        <v>0.0275318127806252</v>
      </c>
      <c r="AO9" s="19"/>
      <c r="AP9" s="19" t="n">
        <v>0.0158900924441822</v>
      </c>
      <c r="AQ9" s="19" t="n">
        <v>0.0186521030670737</v>
      </c>
      <c r="AR9" s="19" t="n">
        <v>0.0101634584630604</v>
      </c>
      <c r="AS9" s="19" t="n">
        <v>0.0186826650839651</v>
      </c>
      <c r="AT9" s="19" t="n">
        <v>0.00904619516983677</v>
      </c>
      <c r="AU9" s="19"/>
      <c r="AV9" s="19" t="n">
        <v>0.0139327960772706</v>
      </c>
      <c r="AW9" s="19" t="n">
        <v>0.0179988875594103</v>
      </c>
      <c r="AX9" s="19" t="n">
        <v>0.020788195443117</v>
      </c>
      <c r="AY9" s="19" t="n">
        <v>0.0229048950211187</v>
      </c>
      <c r="AZ9" s="19" t="n">
        <v>0.0136251475539873</v>
      </c>
      <c r="BA9" s="19" t="n">
        <v>0.010866820704625</v>
      </c>
      <c r="BB9" s="19"/>
      <c r="BC9" s="19" t="n">
        <v>0.0126321074971833</v>
      </c>
      <c r="BD9" s="19" t="n">
        <v>0.0177088574237633</v>
      </c>
      <c r="BE9" s="19" t="n">
        <v>0.0196012414859322</v>
      </c>
      <c r="BF9" s="19" t="n">
        <v>0.0251067239779832</v>
      </c>
      <c r="BG9" s="19" t="n">
        <v>0.025630293366424</v>
      </c>
    </row>
    <row r="10">
      <c r="B10" s="20" t="s">
        <v>598</v>
      </c>
      <c r="C10" s="19" t="n">
        <v>0.0276242665224382</v>
      </c>
      <c r="D10" s="19" t="n">
        <v>0.0242205135168969</v>
      </c>
      <c r="E10" s="19" t="n">
        <v>0.0302942965439185</v>
      </c>
      <c r="F10" s="19"/>
      <c r="G10" s="19" t="n">
        <v>0.0379879092084871</v>
      </c>
      <c r="H10" s="19" t="n">
        <v>0.0215854043063587</v>
      </c>
      <c r="I10" s="19" t="n">
        <v>0.032078655143886</v>
      </c>
      <c r="J10" s="19" t="n">
        <v>0.0230701686061688</v>
      </c>
      <c r="K10" s="19" t="n">
        <v>0.0164497049759116</v>
      </c>
      <c r="L10" s="19" t="n">
        <v>0.0331711731068845</v>
      </c>
      <c r="M10" s="19"/>
      <c r="N10" s="19" t="n">
        <v>0.0291456793458812</v>
      </c>
      <c r="O10" s="19" t="n">
        <v>0.0306036049376197</v>
      </c>
      <c r="P10" s="19" t="n">
        <v>0.0146356428224441</v>
      </c>
      <c r="Q10" s="19" t="n">
        <v>0.0343554716923664</v>
      </c>
      <c r="R10" s="19"/>
      <c r="S10" s="19" t="n">
        <v>0.0268720760758337</v>
      </c>
      <c r="T10" s="19" t="n">
        <v>0.0147930730197698</v>
      </c>
      <c r="U10" s="19" t="n">
        <v>0.0136847426099045</v>
      </c>
      <c r="V10" s="19" t="n">
        <v>0.0287638617591931</v>
      </c>
      <c r="W10" s="19" t="n">
        <v>0.0282215240442162</v>
      </c>
      <c r="X10" s="19" t="n">
        <v>0.0277736310213099</v>
      </c>
      <c r="Y10" s="19" t="n">
        <v>0.0397000049347139</v>
      </c>
      <c r="Z10" s="19" t="n">
        <v>0.0340695670844624</v>
      </c>
      <c r="AA10" s="19" t="n">
        <v>0.0396945328564237</v>
      </c>
      <c r="AB10" s="19" t="n">
        <v>0.0254779642863034</v>
      </c>
      <c r="AC10" s="19" t="n">
        <v>0.0514524349552523</v>
      </c>
      <c r="AD10" s="19" t="n">
        <v>0</v>
      </c>
      <c r="AE10" s="19"/>
      <c r="AF10" s="19" t="n">
        <v>0.0266758925693275</v>
      </c>
      <c r="AG10" s="19" t="n">
        <v>0.0251473519809154</v>
      </c>
      <c r="AH10" s="19" t="n">
        <v>0.0221297258636237</v>
      </c>
      <c r="AI10" s="19"/>
      <c r="AJ10" s="19" t="n">
        <v>0.0261396587752236</v>
      </c>
      <c r="AK10" s="19" t="n">
        <v>0.0290817435738925</v>
      </c>
      <c r="AL10" s="19" t="n">
        <v>0.00684913313676516</v>
      </c>
      <c r="AM10" s="19" t="n">
        <v>0.0218310925165329</v>
      </c>
      <c r="AN10" s="19" t="n">
        <v>0.0423946878751381</v>
      </c>
      <c r="AO10" s="19"/>
      <c r="AP10" s="19" t="n">
        <v>0.0275668812580446</v>
      </c>
      <c r="AQ10" s="19" t="n">
        <v>0.0316151856092801</v>
      </c>
      <c r="AR10" s="19" t="n">
        <v>0.0178696420531955</v>
      </c>
      <c r="AS10" s="19" t="n">
        <v>0.00959501171066566</v>
      </c>
      <c r="AT10" s="19" t="n">
        <v>0.0135598177345096</v>
      </c>
      <c r="AU10" s="19"/>
      <c r="AV10" s="19" t="n">
        <v>0.0340191706409846</v>
      </c>
      <c r="AW10" s="19" t="n">
        <v>0.0271348604162981</v>
      </c>
      <c r="AX10" s="19" t="n">
        <v>0.0189870042799384</v>
      </c>
      <c r="AY10" s="19" t="n">
        <v>0.0140140998988171</v>
      </c>
      <c r="AZ10" s="19" t="n">
        <v>0.0319194375951904</v>
      </c>
      <c r="BA10" s="19" t="n">
        <v>0.0300928003500681</v>
      </c>
      <c r="BB10" s="19"/>
      <c r="BC10" s="19" t="n">
        <v>0.0280163533726552</v>
      </c>
      <c r="BD10" s="19" t="n">
        <v>0.0395860483468443</v>
      </c>
      <c r="BE10" s="19" t="n">
        <v>0.0250136040415328</v>
      </c>
      <c r="BF10" s="19" t="n">
        <v>0.0202647592348032</v>
      </c>
      <c r="BG10" s="19" t="n">
        <v>0</v>
      </c>
    </row>
    <row r="11">
      <c r="B11" s="20" t="s">
        <v>692</v>
      </c>
      <c r="C11" s="19" t="n">
        <v>0.0660886542599908</v>
      </c>
      <c r="D11" s="19" t="n">
        <v>0.0689493358634055</v>
      </c>
      <c r="E11" s="19" t="n">
        <v>0.063819508887642</v>
      </c>
      <c r="F11" s="19"/>
      <c r="G11" s="19" t="n">
        <v>0.105644336408314</v>
      </c>
      <c r="H11" s="19" t="n">
        <v>0.0744883659031837</v>
      </c>
      <c r="I11" s="19" t="n">
        <v>0.0897586850894148</v>
      </c>
      <c r="J11" s="19" t="n">
        <v>0.0446392088517764</v>
      </c>
      <c r="K11" s="19" t="n">
        <v>0.0364926839680223</v>
      </c>
      <c r="L11" s="19" t="n">
        <v>0.0508824532310877</v>
      </c>
      <c r="M11" s="19"/>
      <c r="N11" s="19" t="n">
        <v>0.0785793106134293</v>
      </c>
      <c r="O11" s="19" t="n">
        <v>0.0622008494792684</v>
      </c>
      <c r="P11" s="19" t="n">
        <v>0.0545515051694119</v>
      </c>
      <c r="Q11" s="19" t="n">
        <v>0.0669413276378238</v>
      </c>
      <c r="R11" s="19"/>
      <c r="S11" s="19" t="n">
        <v>0.0973838378317327</v>
      </c>
      <c r="T11" s="19" t="n">
        <v>0.0535817653325164</v>
      </c>
      <c r="U11" s="19" t="n">
        <v>0.0595963403094135</v>
      </c>
      <c r="V11" s="19" t="n">
        <v>0.0537895835872552</v>
      </c>
      <c r="W11" s="19" t="n">
        <v>0.102603896590386</v>
      </c>
      <c r="X11" s="19" t="n">
        <v>0.0785745976006434</v>
      </c>
      <c r="Y11" s="19" t="n">
        <v>0.0403879949072431</v>
      </c>
      <c r="Z11" s="19" t="n">
        <v>0.0499852835987361</v>
      </c>
      <c r="AA11" s="19" t="n">
        <v>0.0854025082921097</v>
      </c>
      <c r="AB11" s="19" t="n">
        <v>0.0397095920154189</v>
      </c>
      <c r="AC11" s="19" t="n">
        <v>0.0430685161136573</v>
      </c>
      <c r="AD11" s="19" t="n">
        <v>0.0420076770500721</v>
      </c>
      <c r="AE11" s="19"/>
      <c r="AF11" s="19" t="n">
        <v>0.0510347182026715</v>
      </c>
      <c r="AG11" s="19" t="n">
        <v>0.0650976991382321</v>
      </c>
      <c r="AH11" s="19" t="n">
        <v>0.0771335955732464</v>
      </c>
      <c r="AI11" s="19"/>
      <c r="AJ11" s="19" t="n">
        <v>0.0622388476686697</v>
      </c>
      <c r="AK11" s="19" t="n">
        <v>0.0603735300157774</v>
      </c>
      <c r="AL11" s="19" t="n">
        <v>0.0718568745898496</v>
      </c>
      <c r="AM11" s="19" t="n">
        <v>0.0744665461322211</v>
      </c>
      <c r="AN11" s="19" t="n">
        <v>0.0609395682628176</v>
      </c>
      <c r="AO11" s="19"/>
      <c r="AP11" s="19" t="n">
        <v>0.0687693865797619</v>
      </c>
      <c r="AQ11" s="19" t="n">
        <v>0.0654652314339444</v>
      </c>
      <c r="AR11" s="19" t="n">
        <v>0.0648769773970087</v>
      </c>
      <c r="AS11" s="19" t="n">
        <v>0.0503150967985162</v>
      </c>
      <c r="AT11" s="19" t="n">
        <v>0.100100005737676</v>
      </c>
      <c r="AU11" s="19"/>
      <c r="AV11" s="19" t="n">
        <v>0.0727159467643781</v>
      </c>
      <c r="AW11" s="19" t="n">
        <v>0.0856545688832398</v>
      </c>
      <c r="AX11" s="19" t="n">
        <v>0.0812328679821822</v>
      </c>
      <c r="AY11" s="19" t="n">
        <v>0.0344265975517159</v>
      </c>
      <c r="AZ11" s="19" t="n">
        <v>0.0936533085739019</v>
      </c>
      <c r="BA11" s="19" t="n">
        <v>0.0551116942649443</v>
      </c>
      <c r="BB11" s="19"/>
      <c r="BC11" s="19" t="n">
        <v>0.0592962761569238</v>
      </c>
      <c r="BD11" s="19" t="n">
        <v>0.0705120329923709</v>
      </c>
      <c r="BE11" s="19" t="n">
        <v>0.0670076466552292</v>
      </c>
      <c r="BF11" s="19" t="n">
        <v>0.093736377760699</v>
      </c>
      <c r="BG11" s="19" t="n">
        <v>0.0862513151337865</v>
      </c>
    </row>
    <row r="12">
      <c r="B12" s="20" t="s">
        <v>691</v>
      </c>
      <c r="C12" s="19" t="n">
        <v>0.166584241235471</v>
      </c>
      <c r="D12" s="19" t="n">
        <v>0.151142407455621</v>
      </c>
      <c r="E12" s="19" t="n">
        <v>0.182960784096566</v>
      </c>
      <c r="F12" s="19"/>
      <c r="G12" s="19" t="n">
        <v>0.219801364563462</v>
      </c>
      <c r="H12" s="19" t="n">
        <v>0.183456305271274</v>
      </c>
      <c r="I12" s="19" t="n">
        <v>0.148640046068271</v>
      </c>
      <c r="J12" s="19" t="n">
        <v>0.170112505362342</v>
      </c>
      <c r="K12" s="19" t="n">
        <v>0.160143270421531</v>
      </c>
      <c r="L12" s="19" t="n">
        <v>0.133381524641674</v>
      </c>
      <c r="M12" s="19"/>
      <c r="N12" s="19" t="n">
        <v>0.19203350438019</v>
      </c>
      <c r="O12" s="19" t="n">
        <v>0.146284470271935</v>
      </c>
      <c r="P12" s="19" t="n">
        <v>0.145850333195337</v>
      </c>
      <c r="Q12" s="19" t="n">
        <v>0.176831261482921</v>
      </c>
      <c r="R12" s="19"/>
      <c r="S12" s="19" t="n">
        <v>0.142945692510541</v>
      </c>
      <c r="T12" s="19" t="n">
        <v>0.169620162983311</v>
      </c>
      <c r="U12" s="19" t="n">
        <v>0.176025216571484</v>
      </c>
      <c r="V12" s="19" t="n">
        <v>0.151950097161984</v>
      </c>
      <c r="W12" s="19" t="n">
        <v>0.159341458175209</v>
      </c>
      <c r="X12" s="19" t="n">
        <v>0.194926120376989</v>
      </c>
      <c r="Y12" s="19" t="n">
        <v>0.186698710957445</v>
      </c>
      <c r="Z12" s="19" t="n">
        <v>0.193292968907395</v>
      </c>
      <c r="AA12" s="19" t="n">
        <v>0.16041465372546</v>
      </c>
      <c r="AB12" s="19" t="n">
        <v>0.141229917150891</v>
      </c>
      <c r="AC12" s="19" t="n">
        <v>0.21331533287528</v>
      </c>
      <c r="AD12" s="19" t="n">
        <v>0.145869648725363</v>
      </c>
      <c r="AE12" s="19"/>
      <c r="AF12" s="19" t="n">
        <v>0.138378713656763</v>
      </c>
      <c r="AG12" s="19" t="n">
        <v>0.182846637038813</v>
      </c>
      <c r="AH12" s="19" t="n">
        <v>0.163951945544562</v>
      </c>
      <c r="AI12" s="19"/>
      <c r="AJ12" s="19" t="n">
        <v>0.141253569950226</v>
      </c>
      <c r="AK12" s="19" t="n">
        <v>0.194499051027002</v>
      </c>
      <c r="AL12" s="19" t="n">
        <v>0.194183811974033</v>
      </c>
      <c r="AM12" s="19" t="n">
        <v>0.199928623972796</v>
      </c>
      <c r="AN12" s="19" t="n">
        <v>0.187423375159655</v>
      </c>
      <c r="AO12" s="19"/>
      <c r="AP12" s="19" t="n">
        <v>0.15342285157567</v>
      </c>
      <c r="AQ12" s="19" t="n">
        <v>0.191441933209341</v>
      </c>
      <c r="AR12" s="19" t="n">
        <v>0.211138706095706</v>
      </c>
      <c r="AS12" s="19" t="n">
        <v>0.132963735532176</v>
      </c>
      <c r="AT12" s="19" t="n">
        <v>0.152489351420363</v>
      </c>
      <c r="AU12" s="19"/>
      <c r="AV12" s="19" t="n">
        <v>0.202174567415467</v>
      </c>
      <c r="AW12" s="19" t="n">
        <v>0.168059346874868</v>
      </c>
      <c r="AX12" s="19" t="n">
        <v>0.188006754735941</v>
      </c>
      <c r="AY12" s="19" t="n">
        <v>0.128074651273734</v>
      </c>
      <c r="AZ12" s="19" t="n">
        <v>0.163477821340494</v>
      </c>
      <c r="BA12" s="19" t="n">
        <v>0.151324739124411</v>
      </c>
      <c r="BB12" s="19"/>
      <c r="BC12" s="19" t="n">
        <v>0.152182335761729</v>
      </c>
      <c r="BD12" s="19" t="n">
        <v>0.162791319687628</v>
      </c>
      <c r="BE12" s="19" t="n">
        <v>0.201720907112598</v>
      </c>
      <c r="BF12" s="19" t="n">
        <v>0.149740586083934</v>
      </c>
      <c r="BG12" s="19" t="n">
        <v>0.243472205082959</v>
      </c>
    </row>
    <row r="13">
      <c r="B13" s="20" t="s">
        <v>690</v>
      </c>
      <c r="C13" s="19" t="n">
        <v>0.205881593412472</v>
      </c>
      <c r="D13" s="19" t="n">
        <v>0.217606516343362</v>
      </c>
      <c r="E13" s="19" t="n">
        <v>0.196068534710427</v>
      </c>
      <c r="F13" s="19"/>
      <c r="G13" s="19" t="n">
        <v>0.22899451097464</v>
      </c>
      <c r="H13" s="19" t="n">
        <v>0.208612614450823</v>
      </c>
      <c r="I13" s="19" t="n">
        <v>0.221917891196007</v>
      </c>
      <c r="J13" s="19" t="n">
        <v>0.221060179188711</v>
      </c>
      <c r="K13" s="19" t="n">
        <v>0.207286854481098</v>
      </c>
      <c r="L13" s="19" t="n">
        <v>0.161957590615606</v>
      </c>
      <c r="M13" s="19"/>
      <c r="N13" s="19" t="n">
        <v>0.236125065489278</v>
      </c>
      <c r="O13" s="19" t="n">
        <v>0.203811856207791</v>
      </c>
      <c r="P13" s="19" t="n">
        <v>0.192491285506615</v>
      </c>
      <c r="Q13" s="19" t="n">
        <v>0.187620973890047</v>
      </c>
      <c r="R13" s="19"/>
      <c r="S13" s="19" t="n">
        <v>0.216917815687272</v>
      </c>
      <c r="T13" s="19" t="n">
        <v>0.177224508143793</v>
      </c>
      <c r="U13" s="19" t="n">
        <v>0.172084255650476</v>
      </c>
      <c r="V13" s="19" t="n">
        <v>0.251523790425763</v>
      </c>
      <c r="W13" s="19" t="n">
        <v>0.242790915614958</v>
      </c>
      <c r="X13" s="19" t="n">
        <v>0.214696714742822</v>
      </c>
      <c r="Y13" s="19" t="n">
        <v>0.190290048184045</v>
      </c>
      <c r="Z13" s="19" t="n">
        <v>0.139031961817538</v>
      </c>
      <c r="AA13" s="19" t="n">
        <v>0.162375357731538</v>
      </c>
      <c r="AB13" s="19" t="n">
        <v>0.264053222429602</v>
      </c>
      <c r="AC13" s="19" t="n">
        <v>0.212590789316282</v>
      </c>
      <c r="AD13" s="19" t="n">
        <v>0.222705950335235</v>
      </c>
      <c r="AE13" s="19"/>
      <c r="AF13" s="19" t="n">
        <v>0.176489160116352</v>
      </c>
      <c r="AG13" s="19" t="n">
        <v>0.21508621335803</v>
      </c>
      <c r="AH13" s="19" t="n">
        <v>0.212870269836922</v>
      </c>
      <c r="AI13" s="19"/>
      <c r="AJ13" s="19" t="n">
        <v>0.200036715426961</v>
      </c>
      <c r="AK13" s="19" t="n">
        <v>0.223152174755276</v>
      </c>
      <c r="AL13" s="19" t="n">
        <v>0.222068387454188</v>
      </c>
      <c r="AM13" s="19" t="n">
        <v>0.0943450093152293</v>
      </c>
      <c r="AN13" s="19" t="n">
        <v>0.154773254984161</v>
      </c>
      <c r="AO13" s="19"/>
      <c r="AP13" s="19" t="n">
        <v>0.19085741112409</v>
      </c>
      <c r="AQ13" s="19" t="n">
        <v>0.242158453991913</v>
      </c>
      <c r="AR13" s="19" t="n">
        <v>0.234366552647769</v>
      </c>
      <c r="AS13" s="19" t="n">
        <v>0.17856450250104</v>
      </c>
      <c r="AT13" s="19" t="n">
        <v>0.158238191197181</v>
      </c>
      <c r="AU13" s="19"/>
      <c r="AV13" s="19" t="n">
        <v>0.240790820601106</v>
      </c>
      <c r="AW13" s="19" t="n">
        <v>0.196574850017508</v>
      </c>
      <c r="AX13" s="19" t="n">
        <v>0.23917617875458</v>
      </c>
      <c r="AY13" s="19" t="n">
        <v>0.18096381409968</v>
      </c>
      <c r="AZ13" s="19" t="n">
        <v>0.168986309626642</v>
      </c>
      <c r="BA13" s="19" t="n">
        <v>0.168475325280911</v>
      </c>
      <c r="BB13" s="19"/>
      <c r="BC13" s="19" t="n">
        <v>0.20975900840649</v>
      </c>
      <c r="BD13" s="19" t="n">
        <v>0.227758518918243</v>
      </c>
      <c r="BE13" s="19" t="n">
        <v>0.206509344313366</v>
      </c>
      <c r="BF13" s="19" t="n">
        <v>0.227804684460929</v>
      </c>
      <c r="BG13" s="19" t="n">
        <v>0.195141479400395</v>
      </c>
    </row>
    <row r="14">
      <c r="B14" s="20" t="s">
        <v>689</v>
      </c>
      <c r="C14" s="19" t="n">
        <v>0.193669120934332</v>
      </c>
      <c r="D14" s="19" t="n">
        <v>0.196771280375967</v>
      </c>
      <c r="E14" s="19" t="n">
        <v>0.189736872178533</v>
      </c>
      <c r="F14" s="19"/>
      <c r="G14" s="19" t="n">
        <v>0.169689769983535</v>
      </c>
      <c r="H14" s="19" t="n">
        <v>0.234867709172722</v>
      </c>
      <c r="I14" s="19" t="n">
        <v>0.194246365163474</v>
      </c>
      <c r="J14" s="19" t="n">
        <v>0.182250819270542</v>
      </c>
      <c r="K14" s="19" t="n">
        <v>0.187407017002884</v>
      </c>
      <c r="L14" s="19" t="n">
        <v>0.189319389897491</v>
      </c>
      <c r="M14" s="19"/>
      <c r="N14" s="19" t="n">
        <v>0.212128013884074</v>
      </c>
      <c r="O14" s="19" t="n">
        <v>0.222137343393313</v>
      </c>
      <c r="P14" s="19" t="n">
        <v>0.195994074351723</v>
      </c>
      <c r="Q14" s="19" t="n">
        <v>0.142520889096636</v>
      </c>
      <c r="R14" s="19"/>
      <c r="S14" s="19" t="n">
        <v>0.226703161608089</v>
      </c>
      <c r="T14" s="19" t="n">
        <v>0.169710118769201</v>
      </c>
      <c r="U14" s="19" t="n">
        <v>0.191012684696157</v>
      </c>
      <c r="V14" s="19" t="n">
        <v>0.220566395224662</v>
      </c>
      <c r="W14" s="19" t="n">
        <v>0.15414924608455</v>
      </c>
      <c r="X14" s="19" t="n">
        <v>0.195087882932464</v>
      </c>
      <c r="Y14" s="19" t="n">
        <v>0.201313134258406</v>
      </c>
      <c r="Z14" s="19" t="n">
        <v>0.199614660447589</v>
      </c>
      <c r="AA14" s="19" t="n">
        <v>0.166189209947802</v>
      </c>
      <c r="AB14" s="19" t="n">
        <v>0.177749824547919</v>
      </c>
      <c r="AC14" s="19" t="n">
        <v>0.197888559284002</v>
      </c>
      <c r="AD14" s="19" t="n">
        <v>0.270802115478558</v>
      </c>
      <c r="AE14" s="19"/>
      <c r="AF14" s="19" t="n">
        <v>0.200053020976418</v>
      </c>
      <c r="AG14" s="19" t="n">
        <v>0.198935556839873</v>
      </c>
      <c r="AH14" s="19" t="n">
        <v>0.185924274392961</v>
      </c>
      <c r="AI14" s="19"/>
      <c r="AJ14" s="19" t="n">
        <v>0.195037098610596</v>
      </c>
      <c r="AK14" s="19" t="n">
        <v>0.213746264226341</v>
      </c>
      <c r="AL14" s="19" t="n">
        <v>0.212551997909268</v>
      </c>
      <c r="AM14" s="19" t="n">
        <v>0.10996952380727</v>
      </c>
      <c r="AN14" s="19" t="n">
        <v>0.165769711970112</v>
      </c>
      <c r="AO14" s="19"/>
      <c r="AP14" s="19" t="n">
        <v>0.191988385754954</v>
      </c>
      <c r="AQ14" s="19" t="n">
        <v>0.190923742387345</v>
      </c>
      <c r="AR14" s="19" t="n">
        <v>0.194273197484789</v>
      </c>
      <c r="AS14" s="19" t="n">
        <v>0.210740555854003</v>
      </c>
      <c r="AT14" s="19" t="n">
        <v>0.201107061480296</v>
      </c>
      <c r="AU14" s="19"/>
      <c r="AV14" s="19" t="n">
        <v>0.208888895603168</v>
      </c>
      <c r="AW14" s="19" t="n">
        <v>0.196245588706542</v>
      </c>
      <c r="AX14" s="19" t="n">
        <v>0.1821478438978</v>
      </c>
      <c r="AY14" s="19" t="n">
        <v>0.193746938920468</v>
      </c>
      <c r="AZ14" s="19" t="n">
        <v>0.198091507497094</v>
      </c>
      <c r="BA14" s="19" t="n">
        <v>0.165450269064744</v>
      </c>
      <c r="BB14" s="19"/>
      <c r="BC14" s="19" t="n">
        <v>0.167945240737284</v>
      </c>
      <c r="BD14" s="19" t="n">
        <v>0.145605496787169</v>
      </c>
      <c r="BE14" s="19" t="n">
        <v>0.218771879859433</v>
      </c>
      <c r="BF14" s="19" t="n">
        <v>0.231887324583518</v>
      </c>
      <c r="BG14" s="19" t="n">
        <v>0.18405486359873</v>
      </c>
    </row>
    <row r="15">
      <c r="B15" s="20" t="s">
        <v>806</v>
      </c>
      <c r="C15" s="19" t="n">
        <v>0.264380828325715</v>
      </c>
      <c r="D15" s="19" t="n">
        <v>0.279973592206969</v>
      </c>
      <c r="E15" s="19" t="n">
        <v>0.246670624894592</v>
      </c>
      <c r="F15" s="19"/>
      <c r="G15" s="19" t="n">
        <v>0.164581561277723</v>
      </c>
      <c r="H15" s="19" t="n">
        <v>0.214588846995017</v>
      </c>
      <c r="I15" s="19" t="n">
        <v>0.219630662680094</v>
      </c>
      <c r="J15" s="19" t="n">
        <v>0.276658782921152</v>
      </c>
      <c r="K15" s="19" t="n">
        <v>0.320837152713296</v>
      </c>
      <c r="L15" s="19" t="n">
        <v>0.359876920062213</v>
      </c>
      <c r="M15" s="19"/>
      <c r="N15" s="19" t="n">
        <v>0.206097393714731</v>
      </c>
      <c r="O15" s="19" t="n">
        <v>0.256095026715451</v>
      </c>
      <c r="P15" s="19" t="n">
        <v>0.30940054845158</v>
      </c>
      <c r="Q15" s="19" t="n">
        <v>0.296764049665707</v>
      </c>
      <c r="R15" s="19"/>
      <c r="S15" s="19" t="n">
        <v>0.210652571257079</v>
      </c>
      <c r="T15" s="19" t="n">
        <v>0.312025731595792</v>
      </c>
      <c r="U15" s="19" t="n">
        <v>0.325320004139329</v>
      </c>
      <c r="V15" s="19" t="n">
        <v>0.214789925309825</v>
      </c>
      <c r="W15" s="19" t="n">
        <v>0.242334085574081</v>
      </c>
      <c r="X15" s="19" t="n">
        <v>0.238581368902259</v>
      </c>
      <c r="Y15" s="19" t="n">
        <v>0.286117770597583</v>
      </c>
      <c r="Z15" s="19" t="n">
        <v>0.294246166910108</v>
      </c>
      <c r="AA15" s="19" t="n">
        <v>0.29263031456595</v>
      </c>
      <c r="AB15" s="19" t="n">
        <v>0.28038100882643</v>
      </c>
      <c r="AC15" s="19" t="n">
        <v>0.248411889909642</v>
      </c>
      <c r="AD15" s="19" t="n">
        <v>0.201952601490145</v>
      </c>
      <c r="AE15" s="19"/>
      <c r="AF15" s="19" t="n">
        <v>0.337703104116257</v>
      </c>
      <c r="AG15" s="19" t="n">
        <v>0.249808596687092</v>
      </c>
      <c r="AH15" s="19" t="n">
        <v>0.206404486390267</v>
      </c>
      <c r="AI15" s="19"/>
      <c r="AJ15" s="19" t="n">
        <v>0.307246092641537</v>
      </c>
      <c r="AK15" s="19" t="n">
        <v>0.215147341435882</v>
      </c>
      <c r="AL15" s="19" t="n">
        <v>0.231056223047362</v>
      </c>
      <c r="AM15" s="19" t="n">
        <v>0.44030578899894</v>
      </c>
      <c r="AN15" s="19" t="n">
        <v>0.26343930172467</v>
      </c>
      <c r="AO15" s="19"/>
      <c r="AP15" s="19" t="n">
        <v>0.290227851691379</v>
      </c>
      <c r="AQ15" s="19" t="n">
        <v>0.2145860413638</v>
      </c>
      <c r="AR15" s="19" t="n">
        <v>0.234942069653825</v>
      </c>
      <c r="AS15" s="19" t="n">
        <v>0.356223439399894</v>
      </c>
      <c r="AT15" s="19" t="n">
        <v>0.28976058390991</v>
      </c>
      <c r="AU15" s="19"/>
      <c r="AV15" s="19" t="n">
        <v>0.190020398471589</v>
      </c>
      <c r="AW15" s="19" t="n">
        <v>0.257627668150704</v>
      </c>
      <c r="AX15" s="19" t="n">
        <v>0.249285643513424</v>
      </c>
      <c r="AY15" s="19" t="n">
        <v>0.380466049549419</v>
      </c>
      <c r="AZ15" s="19" t="n">
        <v>0.256080365657709</v>
      </c>
      <c r="BA15" s="19" t="n">
        <v>0.272654682757894</v>
      </c>
      <c r="BB15" s="19"/>
      <c r="BC15" s="19" t="n">
        <v>0.298181019074221</v>
      </c>
      <c r="BD15" s="19" t="n">
        <v>0.282750885280144</v>
      </c>
      <c r="BE15" s="19" t="n">
        <v>0.21395716268715</v>
      </c>
      <c r="BF15" s="19" t="n">
        <v>0.21464183805384</v>
      </c>
      <c r="BG15" s="19" t="n">
        <v>0.206921483181832</v>
      </c>
    </row>
    <row r="16">
      <c r="B16" s="20" t="s">
        <v>123</v>
      </c>
      <c r="C16" s="21" t="n">
        <v>0.0566205815037806</v>
      </c>
      <c r="D16" s="21" t="n">
        <v>0.0387070883629443</v>
      </c>
      <c r="E16" s="21" t="n">
        <v>0.0745407335303426</v>
      </c>
      <c r="F16" s="21"/>
      <c r="G16" s="21" t="n">
        <v>0.0531387885673188</v>
      </c>
      <c r="H16" s="21" t="n">
        <v>0.0477127808499191</v>
      </c>
      <c r="I16" s="21" t="n">
        <v>0.0663096630614881</v>
      </c>
      <c r="J16" s="21" t="n">
        <v>0.0576399913345946</v>
      </c>
      <c r="K16" s="21" t="n">
        <v>0.0549709583665379</v>
      </c>
      <c r="L16" s="21" t="n">
        <v>0.0585796233400531</v>
      </c>
      <c r="M16" s="21"/>
      <c r="N16" s="21" t="n">
        <v>0.027491890896201</v>
      </c>
      <c r="O16" s="21" t="n">
        <v>0.0581226986706611</v>
      </c>
      <c r="P16" s="21" t="n">
        <v>0.0695079676595777</v>
      </c>
      <c r="Q16" s="21" t="n">
        <v>0.075233978982252</v>
      </c>
      <c r="R16" s="21"/>
      <c r="S16" s="21" t="n">
        <v>0.0532819354930624</v>
      </c>
      <c r="T16" s="21" t="n">
        <v>0.0690177886014651</v>
      </c>
      <c r="U16" s="21" t="n">
        <v>0.0492138363845231</v>
      </c>
      <c r="V16" s="21" t="n">
        <v>0.0537610043251871</v>
      </c>
      <c r="W16" s="21" t="n">
        <v>0.0571604611981682</v>
      </c>
      <c r="X16" s="21" t="n">
        <v>0.0503596844235132</v>
      </c>
      <c r="Y16" s="21" t="n">
        <v>0.0439490502701649</v>
      </c>
      <c r="Z16" s="21" t="n">
        <v>0.0897593912341717</v>
      </c>
      <c r="AA16" s="21" t="n">
        <v>0.0729135964692822</v>
      </c>
      <c r="AB16" s="21" t="n">
        <v>0.0487007672346948</v>
      </c>
      <c r="AC16" s="21" t="n">
        <v>0.0169900603718996</v>
      </c>
      <c r="AD16" s="21" t="n">
        <v>0.0849134526728374</v>
      </c>
      <c r="AE16" s="21"/>
      <c r="AF16" s="21" t="n">
        <v>0.0501983069031595</v>
      </c>
      <c r="AG16" s="21" t="n">
        <v>0.0441424878928527</v>
      </c>
      <c r="AH16" s="21" t="n">
        <v>0.111592647992705</v>
      </c>
      <c r="AI16" s="21"/>
      <c r="AJ16" s="21" t="n">
        <v>0.0544504874674145</v>
      </c>
      <c r="AK16" s="21" t="n">
        <v>0.0374275483970439</v>
      </c>
      <c r="AL16" s="21" t="n">
        <v>0.0482688602996123</v>
      </c>
      <c r="AM16" s="21" t="n">
        <v>0.0306183095711873</v>
      </c>
      <c r="AN16" s="21" t="n">
        <v>0.0977282872428201</v>
      </c>
      <c r="AO16" s="21"/>
      <c r="AP16" s="21" t="n">
        <v>0.0612771395719186</v>
      </c>
      <c r="AQ16" s="21" t="n">
        <v>0.0451573089373018</v>
      </c>
      <c r="AR16" s="21" t="n">
        <v>0.0323693962046471</v>
      </c>
      <c r="AS16" s="21" t="n">
        <v>0.042914993119739</v>
      </c>
      <c r="AT16" s="21" t="n">
        <v>0.0756987933502276</v>
      </c>
      <c r="AU16" s="21"/>
      <c r="AV16" s="21" t="n">
        <v>0.0374574044260361</v>
      </c>
      <c r="AW16" s="21" t="n">
        <v>0.0507042293914301</v>
      </c>
      <c r="AX16" s="21" t="n">
        <v>0.0203755113930174</v>
      </c>
      <c r="AY16" s="21" t="n">
        <v>0.0454029536850471</v>
      </c>
      <c r="AZ16" s="21" t="n">
        <v>0.0741661021549811</v>
      </c>
      <c r="BA16" s="21" t="n">
        <v>0.146023668452403</v>
      </c>
      <c r="BB16" s="21"/>
      <c r="BC16" s="21" t="n">
        <v>0.0719876589935142</v>
      </c>
      <c r="BD16" s="21" t="n">
        <v>0.0532868405638368</v>
      </c>
      <c r="BE16" s="21" t="n">
        <v>0.0474182138447584</v>
      </c>
      <c r="BF16" s="21" t="n">
        <v>0.0368177058442945</v>
      </c>
      <c r="BG16" s="21" t="n">
        <v>0.0585283602358743</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854</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0.0676892544879524</v>
      </c>
      <c r="D9" s="19" t="n">
        <v>0.0818527054996666</v>
      </c>
      <c r="E9" s="19" t="n">
        <v>0.053553119604436</v>
      </c>
      <c r="F9" s="19"/>
      <c r="G9" s="19" t="n">
        <v>0.0285148163384717</v>
      </c>
      <c r="H9" s="19" t="n">
        <v>0.0462977266300632</v>
      </c>
      <c r="I9" s="19" t="n">
        <v>0.0697322455518144</v>
      </c>
      <c r="J9" s="19" t="n">
        <v>0.0876660973496825</v>
      </c>
      <c r="K9" s="19" t="n">
        <v>0.0820408648908193</v>
      </c>
      <c r="L9" s="19" t="n">
        <v>0.0837272376805411</v>
      </c>
      <c r="M9" s="19"/>
      <c r="N9" s="19" t="n">
        <v>0.0547112606837652</v>
      </c>
      <c r="O9" s="19" t="n">
        <v>0.0645366212985357</v>
      </c>
      <c r="P9" s="19" t="n">
        <v>0.0768305145639797</v>
      </c>
      <c r="Q9" s="19" t="n">
        <v>0.0770533739726805</v>
      </c>
      <c r="R9" s="19"/>
      <c r="S9" s="19" t="n">
        <v>0.0488531638209083</v>
      </c>
      <c r="T9" s="19" t="n">
        <v>0.0745825359443965</v>
      </c>
      <c r="U9" s="19" t="n">
        <v>0.0501055509123043</v>
      </c>
      <c r="V9" s="19" t="n">
        <v>0.0589755710865928</v>
      </c>
      <c r="W9" s="19" t="n">
        <v>0.049897184569283</v>
      </c>
      <c r="X9" s="19" t="n">
        <v>0.0756323288507491</v>
      </c>
      <c r="Y9" s="19" t="n">
        <v>0.114382253115754</v>
      </c>
      <c r="Z9" s="19" t="n">
        <v>0.118599921502005</v>
      </c>
      <c r="AA9" s="19" t="n">
        <v>0.0405144686825481</v>
      </c>
      <c r="AB9" s="19" t="n">
        <v>0.0780232081400379</v>
      </c>
      <c r="AC9" s="19" t="n">
        <v>0.095044828474725</v>
      </c>
      <c r="AD9" s="19" t="n">
        <v>0.0473244109054552</v>
      </c>
      <c r="AE9" s="19"/>
      <c r="AF9" s="19" t="n">
        <v>0.107633442699273</v>
      </c>
      <c r="AG9" s="19" t="n">
        <v>0.041622481085104</v>
      </c>
      <c r="AH9" s="19" t="n">
        <v>0.0710883622006911</v>
      </c>
      <c r="AI9" s="19"/>
      <c r="AJ9" s="19" t="n">
        <v>0.0911072195792142</v>
      </c>
      <c r="AK9" s="19" t="n">
        <v>0.0275120826752515</v>
      </c>
      <c r="AL9" s="19" t="n">
        <v>0.039279538503506</v>
      </c>
      <c r="AM9" s="19" t="n">
        <v>0.242961227333552</v>
      </c>
      <c r="AN9" s="19" t="n">
        <v>0.0822455008337465</v>
      </c>
      <c r="AO9" s="19"/>
      <c r="AP9" s="19" t="n">
        <v>0.0827665148951424</v>
      </c>
      <c r="AQ9" s="19" t="n">
        <v>0.0260133270515127</v>
      </c>
      <c r="AR9" s="19" t="n">
        <v>0.0393109451245503</v>
      </c>
      <c r="AS9" s="19" t="n">
        <v>0.174584519955707</v>
      </c>
      <c r="AT9" s="19" t="n">
        <v>0.0233249590721251</v>
      </c>
      <c r="AU9" s="19"/>
      <c r="AV9" s="19" t="n">
        <v>0.0168528850749268</v>
      </c>
      <c r="AW9" s="19" t="n">
        <v>0.079202572574613</v>
      </c>
      <c r="AX9" s="19" t="n">
        <v>0.0263697297989985</v>
      </c>
      <c r="AY9" s="19" t="n">
        <v>0.189104251941185</v>
      </c>
      <c r="AZ9" s="19" t="n">
        <v>0.0135584802465691</v>
      </c>
      <c r="BA9" s="19" t="n">
        <v>0.0452402532014061</v>
      </c>
      <c r="BB9" s="19"/>
      <c r="BC9" s="19" t="n">
        <v>0.058846108682627</v>
      </c>
      <c r="BD9" s="19" t="n">
        <v>0.0864204961395193</v>
      </c>
      <c r="BE9" s="19" t="n">
        <v>0.0576339855928289</v>
      </c>
      <c r="BF9" s="19" t="n">
        <v>0.031514388365222</v>
      </c>
      <c r="BG9" s="19" t="n">
        <v>0.0604196450618878</v>
      </c>
    </row>
    <row r="10">
      <c r="B10" s="20" t="s">
        <v>598</v>
      </c>
      <c r="C10" s="19" t="n">
        <v>0.0508923226995674</v>
      </c>
      <c r="D10" s="19" t="n">
        <v>0.0486347114602637</v>
      </c>
      <c r="E10" s="19" t="n">
        <v>0.0534959065746895</v>
      </c>
      <c r="F10" s="19"/>
      <c r="G10" s="19" t="n">
        <v>0.0458002722215105</v>
      </c>
      <c r="H10" s="19" t="n">
        <v>0.0422321415413515</v>
      </c>
      <c r="I10" s="19" t="n">
        <v>0.0518240922640658</v>
      </c>
      <c r="J10" s="19" t="n">
        <v>0.0618667985408975</v>
      </c>
      <c r="K10" s="19" t="n">
        <v>0.0478166519420865</v>
      </c>
      <c r="L10" s="19" t="n">
        <v>0.0537397102406558</v>
      </c>
      <c r="M10" s="19"/>
      <c r="N10" s="19" t="n">
        <v>0.0390421968632888</v>
      </c>
      <c r="O10" s="19" t="n">
        <v>0.0730295833400732</v>
      </c>
      <c r="P10" s="19" t="n">
        <v>0.060078939283878</v>
      </c>
      <c r="Q10" s="19" t="n">
        <v>0.0326724194803087</v>
      </c>
      <c r="R10" s="19"/>
      <c r="S10" s="19" t="n">
        <v>0.0407070369125256</v>
      </c>
      <c r="T10" s="19" t="n">
        <v>0.0476850159520555</v>
      </c>
      <c r="U10" s="19" t="n">
        <v>0.0363318200731566</v>
      </c>
      <c r="V10" s="19" t="n">
        <v>0.0912367550421442</v>
      </c>
      <c r="W10" s="19" t="n">
        <v>0.0309812853838749</v>
      </c>
      <c r="X10" s="19" t="n">
        <v>0.0431348218516862</v>
      </c>
      <c r="Y10" s="19" t="n">
        <v>0.0527886746234177</v>
      </c>
      <c r="Z10" s="19" t="n">
        <v>0.0590220017201656</v>
      </c>
      <c r="AA10" s="19" t="n">
        <v>0.0567874626382923</v>
      </c>
      <c r="AB10" s="19" t="n">
        <v>0.0506712672823226</v>
      </c>
      <c r="AC10" s="19" t="n">
        <v>0.0624759568356009</v>
      </c>
      <c r="AD10" s="19" t="n">
        <v>0.043819894610228</v>
      </c>
      <c r="AE10" s="19"/>
      <c r="AF10" s="19" t="n">
        <v>0.0667938886794807</v>
      </c>
      <c r="AG10" s="19" t="n">
        <v>0.0325760543223393</v>
      </c>
      <c r="AH10" s="19" t="n">
        <v>0.0523803593931269</v>
      </c>
      <c r="AI10" s="19"/>
      <c r="AJ10" s="19" t="n">
        <v>0.0721093908784474</v>
      </c>
      <c r="AK10" s="19" t="n">
        <v>0.0334670721530861</v>
      </c>
      <c r="AL10" s="19" t="n">
        <v>0.0203572093853345</v>
      </c>
      <c r="AM10" s="19" t="n">
        <v>0.125886663973953</v>
      </c>
      <c r="AN10" s="19" t="n">
        <v>0.0558277664756637</v>
      </c>
      <c r="AO10" s="19"/>
      <c r="AP10" s="19" t="n">
        <v>0.0647459396692631</v>
      </c>
      <c r="AQ10" s="19" t="n">
        <v>0.0334877764007636</v>
      </c>
      <c r="AR10" s="19" t="n">
        <v>0.0226893279411882</v>
      </c>
      <c r="AS10" s="19" t="n">
        <v>0.0968707515984907</v>
      </c>
      <c r="AT10" s="19" t="n">
        <v>0.0504845948242667</v>
      </c>
      <c r="AU10" s="19"/>
      <c r="AV10" s="19" t="n">
        <v>0.032983047837119</v>
      </c>
      <c r="AW10" s="19" t="n">
        <v>0.0678951006334847</v>
      </c>
      <c r="AX10" s="19" t="n">
        <v>0.0287320666758499</v>
      </c>
      <c r="AY10" s="19" t="n">
        <v>0.0737251664681857</v>
      </c>
      <c r="AZ10" s="19" t="n">
        <v>0.0521869649733876</v>
      </c>
      <c r="BA10" s="19" t="n">
        <v>0.0478331190383064</v>
      </c>
      <c r="BB10" s="19"/>
      <c r="BC10" s="19" t="n">
        <v>0.0500587768895179</v>
      </c>
      <c r="BD10" s="19" t="n">
        <v>0.0512429766422792</v>
      </c>
      <c r="BE10" s="19" t="n">
        <v>0.0579261739609486</v>
      </c>
      <c r="BF10" s="19" t="n">
        <v>0.0282858605477024</v>
      </c>
      <c r="BG10" s="19" t="n">
        <v>0.0308874457766956</v>
      </c>
    </row>
    <row r="11">
      <c r="B11" s="20" t="s">
        <v>692</v>
      </c>
      <c r="C11" s="19" t="n">
        <v>0.0831209466555048</v>
      </c>
      <c r="D11" s="19" t="n">
        <v>0.0885075960424954</v>
      </c>
      <c r="E11" s="19" t="n">
        <v>0.0785222129758523</v>
      </c>
      <c r="F11" s="19"/>
      <c r="G11" s="19" t="n">
        <v>0.0752989628666237</v>
      </c>
      <c r="H11" s="19" t="n">
        <v>0.0679189293764227</v>
      </c>
      <c r="I11" s="19" t="n">
        <v>0.0777401964060604</v>
      </c>
      <c r="J11" s="19" t="n">
        <v>0.0819960740107295</v>
      </c>
      <c r="K11" s="19" t="n">
        <v>0.105086444897057</v>
      </c>
      <c r="L11" s="19" t="n">
        <v>0.0911713628259049</v>
      </c>
      <c r="M11" s="19"/>
      <c r="N11" s="19" t="n">
        <v>0.0794006922696491</v>
      </c>
      <c r="O11" s="19" t="n">
        <v>0.0598731974705895</v>
      </c>
      <c r="P11" s="19" t="n">
        <v>0.0999332029811324</v>
      </c>
      <c r="Q11" s="19" t="n">
        <v>0.0966936193226472</v>
      </c>
      <c r="R11" s="19"/>
      <c r="S11" s="19" t="n">
        <v>0.0947374729135329</v>
      </c>
      <c r="T11" s="19" t="n">
        <v>0.0952395580636798</v>
      </c>
      <c r="U11" s="19" t="n">
        <v>0.0812882591359447</v>
      </c>
      <c r="V11" s="19" t="n">
        <v>0.0721561800774718</v>
      </c>
      <c r="W11" s="19" t="n">
        <v>0.0764870039867711</v>
      </c>
      <c r="X11" s="19" t="n">
        <v>0.0776029335034598</v>
      </c>
      <c r="Y11" s="19" t="n">
        <v>0.0752625932060226</v>
      </c>
      <c r="Z11" s="19" t="n">
        <v>0.135667177421988</v>
      </c>
      <c r="AA11" s="19" t="n">
        <v>0.0553866180071634</v>
      </c>
      <c r="AB11" s="19" t="n">
        <v>0.0732504760299643</v>
      </c>
      <c r="AC11" s="19" t="n">
        <v>0.0695718853047802</v>
      </c>
      <c r="AD11" s="19" t="n">
        <v>0.151771289556684</v>
      </c>
      <c r="AE11" s="19"/>
      <c r="AF11" s="19" t="n">
        <v>0.112434708615702</v>
      </c>
      <c r="AG11" s="19" t="n">
        <v>0.0594004005426713</v>
      </c>
      <c r="AH11" s="19" t="n">
        <v>0.0832367019508568</v>
      </c>
      <c r="AI11" s="19"/>
      <c r="AJ11" s="19" t="n">
        <v>0.0997334106415345</v>
      </c>
      <c r="AK11" s="19" t="n">
        <v>0.0695488106631496</v>
      </c>
      <c r="AL11" s="19" t="n">
        <v>0.0860794512755998</v>
      </c>
      <c r="AM11" s="19" t="n">
        <v>0.0930653163401576</v>
      </c>
      <c r="AN11" s="19" t="n">
        <v>0.0805597116281396</v>
      </c>
      <c r="AO11" s="19"/>
      <c r="AP11" s="19" t="n">
        <v>0.103803292885745</v>
      </c>
      <c r="AQ11" s="19" t="n">
        <v>0.0747834557594582</v>
      </c>
      <c r="AR11" s="19" t="n">
        <v>0.0534332131510167</v>
      </c>
      <c r="AS11" s="19" t="n">
        <v>0.119270948065603</v>
      </c>
      <c r="AT11" s="19" t="n">
        <v>0.027621021840686</v>
      </c>
      <c r="AU11" s="19"/>
      <c r="AV11" s="19" t="n">
        <v>0.0627765848915195</v>
      </c>
      <c r="AW11" s="19" t="n">
        <v>0.103122027578377</v>
      </c>
      <c r="AX11" s="19" t="n">
        <v>0.0547575931473755</v>
      </c>
      <c r="AY11" s="19" t="n">
        <v>0.125857013145485</v>
      </c>
      <c r="AZ11" s="19" t="n">
        <v>0.0425159679870886</v>
      </c>
      <c r="BA11" s="19" t="n">
        <v>0.0716100803030252</v>
      </c>
      <c r="BB11" s="19"/>
      <c r="BC11" s="19" t="n">
        <v>0.0807916783071874</v>
      </c>
      <c r="BD11" s="19" t="n">
        <v>0.0901779359753647</v>
      </c>
      <c r="BE11" s="19" t="n">
        <v>0.0810937663468877</v>
      </c>
      <c r="BF11" s="19" t="n">
        <v>0.0869415044293705</v>
      </c>
      <c r="BG11" s="19" t="n">
        <v>0.0554995383989837</v>
      </c>
    </row>
    <row r="12">
      <c r="B12" s="20" t="s">
        <v>691</v>
      </c>
      <c r="C12" s="19" t="n">
        <v>0.168380779183134</v>
      </c>
      <c r="D12" s="19" t="n">
        <v>0.165756021159773</v>
      </c>
      <c r="E12" s="19" t="n">
        <v>0.171143324465274</v>
      </c>
      <c r="F12" s="19"/>
      <c r="G12" s="19" t="n">
        <v>0.173763778177893</v>
      </c>
      <c r="H12" s="19" t="n">
        <v>0.129303260786944</v>
      </c>
      <c r="I12" s="19" t="n">
        <v>0.188491488570474</v>
      </c>
      <c r="J12" s="19" t="n">
        <v>0.18457375313909</v>
      </c>
      <c r="K12" s="19" t="n">
        <v>0.162622472844343</v>
      </c>
      <c r="L12" s="19" t="n">
        <v>0.170865796100225</v>
      </c>
      <c r="M12" s="19"/>
      <c r="N12" s="19" t="n">
        <v>0.157705713094028</v>
      </c>
      <c r="O12" s="19" t="n">
        <v>0.161717622736398</v>
      </c>
      <c r="P12" s="19" t="n">
        <v>0.180480280453751</v>
      </c>
      <c r="Q12" s="19" t="n">
        <v>0.176514214291502</v>
      </c>
      <c r="R12" s="19"/>
      <c r="S12" s="19" t="n">
        <v>0.149466555978726</v>
      </c>
      <c r="T12" s="19" t="n">
        <v>0.164487468331642</v>
      </c>
      <c r="U12" s="19" t="n">
        <v>0.169181462803737</v>
      </c>
      <c r="V12" s="19" t="n">
        <v>0.135145370744574</v>
      </c>
      <c r="W12" s="19" t="n">
        <v>0.180033971257201</v>
      </c>
      <c r="X12" s="19" t="n">
        <v>0.164192422495749</v>
      </c>
      <c r="Y12" s="19" t="n">
        <v>0.186534631041511</v>
      </c>
      <c r="Z12" s="19" t="n">
        <v>0.167743609259764</v>
      </c>
      <c r="AA12" s="19" t="n">
        <v>0.205734203581148</v>
      </c>
      <c r="AB12" s="19" t="n">
        <v>0.170448838720071</v>
      </c>
      <c r="AC12" s="19" t="n">
        <v>0.174377279603365</v>
      </c>
      <c r="AD12" s="19" t="n">
        <v>0.155829686152891</v>
      </c>
      <c r="AE12" s="19"/>
      <c r="AF12" s="19" t="n">
        <v>0.189801702281286</v>
      </c>
      <c r="AG12" s="19" t="n">
        <v>0.153602582070276</v>
      </c>
      <c r="AH12" s="19" t="n">
        <v>0.183034277053462</v>
      </c>
      <c r="AI12" s="19"/>
      <c r="AJ12" s="19" t="n">
        <v>0.169559169009506</v>
      </c>
      <c r="AK12" s="19" t="n">
        <v>0.163260960690487</v>
      </c>
      <c r="AL12" s="19" t="n">
        <v>0.129889732103627</v>
      </c>
      <c r="AM12" s="19" t="n">
        <v>0.181896027106163</v>
      </c>
      <c r="AN12" s="19" t="n">
        <v>0.183159122078982</v>
      </c>
      <c r="AO12" s="19"/>
      <c r="AP12" s="19" t="n">
        <v>0.189528079285272</v>
      </c>
      <c r="AQ12" s="19" t="n">
        <v>0.153890820856154</v>
      </c>
      <c r="AR12" s="19" t="n">
        <v>0.173961666192163</v>
      </c>
      <c r="AS12" s="19" t="n">
        <v>0.172221838912923</v>
      </c>
      <c r="AT12" s="19" t="n">
        <v>0.127763717416232</v>
      </c>
      <c r="AU12" s="19"/>
      <c r="AV12" s="19" t="n">
        <v>0.150429213731857</v>
      </c>
      <c r="AW12" s="19" t="n">
        <v>0.170247767396266</v>
      </c>
      <c r="AX12" s="19" t="n">
        <v>0.170061148019542</v>
      </c>
      <c r="AY12" s="19" t="n">
        <v>0.169663894673631</v>
      </c>
      <c r="AZ12" s="19" t="n">
        <v>0.130007254321898</v>
      </c>
      <c r="BA12" s="19" t="n">
        <v>0.206448854873434</v>
      </c>
      <c r="BB12" s="19"/>
      <c r="BC12" s="19" t="n">
        <v>0.181723891696374</v>
      </c>
      <c r="BD12" s="19" t="n">
        <v>0.181630475463835</v>
      </c>
      <c r="BE12" s="19" t="n">
        <v>0.137798323858785</v>
      </c>
      <c r="BF12" s="19" t="n">
        <v>0.13040022022126</v>
      </c>
      <c r="BG12" s="19" t="n">
        <v>0.127244117634062</v>
      </c>
    </row>
    <row r="13">
      <c r="B13" s="20" t="s">
        <v>690</v>
      </c>
      <c r="C13" s="19" t="n">
        <v>0.20603172520463</v>
      </c>
      <c r="D13" s="19" t="n">
        <v>0.21114782673764</v>
      </c>
      <c r="E13" s="19" t="n">
        <v>0.202666364724573</v>
      </c>
      <c r="F13" s="19"/>
      <c r="G13" s="19" t="n">
        <v>0.265298563952588</v>
      </c>
      <c r="H13" s="19" t="n">
        <v>0.241929187209853</v>
      </c>
      <c r="I13" s="19" t="n">
        <v>0.19418216556031</v>
      </c>
      <c r="J13" s="19" t="n">
        <v>0.199808703154873</v>
      </c>
      <c r="K13" s="19" t="n">
        <v>0.155756004256944</v>
      </c>
      <c r="L13" s="19" t="n">
        <v>0.185801284220404</v>
      </c>
      <c r="M13" s="19"/>
      <c r="N13" s="19" t="n">
        <v>0.239686251067639</v>
      </c>
      <c r="O13" s="19" t="n">
        <v>0.219737160154294</v>
      </c>
      <c r="P13" s="19" t="n">
        <v>0.184719610952438</v>
      </c>
      <c r="Q13" s="19" t="n">
        <v>0.174654569594785</v>
      </c>
      <c r="R13" s="19"/>
      <c r="S13" s="19" t="n">
        <v>0.237414513058549</v>
      </c>
      <c r="T13" s="19" t="n">
        <v>0.213539628690753</v>
      </c>
      <c r="U13" s="19" t="n">
        <v>0.182911384118869</v>
      </c>
      <c r="V13" s="19" t="n">
        <v>0.213705321630373</v>
      </c>
      <c r="W13" s="19" t="n">
        <v>0.245959619660791</v>
      </c>
      <c r="X13" s="19" t="n">
        <v>0.247225566044413</v>
      </c>
      <c r="Y13" s="19" t="n">
        <v>0.174944487750772</v>
      </c>
      <c r="Z13" s="19" t="n">
        <v>0.182850066294778</v>
      </c>
      <c r="AA13" s="19" t="n">
        <v>0.211990557119435</v>
      </c>
      <c r="AB13" s="19" t="n">
        <v>0.176070375067434</v>
      </c>
      <c r="AC13" s="19" t="n">
        <v>0.12705947016653</v>
      </c>
      <c r="AD13" s="19" t="n">
        <v>0.162323521332536</v>
      </c>
      <c r="AE13" s="19"/>
      <c r="AF13" s="19" t="n">
        <v>0.175854362224258</v>
      </c>
      <c r="AG13" s="19" t="n">
        <v>0.217723909285708</v>
      </c>
      <c r="AH13" s="19" t="n">
        <v>0.215298765892009</v>
      </c>
      <c r="AI13" s="19"/>
      <c r="AJ13" s="19" t="n">
        <v>0.190049920386946</v>
      </c>
      <c r="AK13" s="19" t="n">
        <v>0.236514962421439</v>
      </c>
      <c r="AL13" s="19" t="n">
        <v>0.253767785277475</v>
      </c>
      <c r="AM13" s="19" t="n">
        <v>0.177099902024352</v>
      </c>
      <c r="AN13" s="19" t="n">
        <v>0.202146199050894</v>
      </c>
      <c r="AO13" s="19"/>
      <c r="AP13" s="19" t="n">
        <v>0.204728836426784</v>
      </c>
      <c r="AQ13" s="19" t="n">
        <v>0.230477920324501</v>
      </c>
      <c r="AR13" s="19" t="n">
        <v>0.255380892628978</v>
      </c>
      <c r="AS13" s="19" t="n">
        <v>0.192315319768843</v>
      </c>
      <c r="AT13" s="19" t="n">
        <v>0.129958680321065</v>
      </c>
      <c r="AU13" s="19"/>
      <c r="AV13" s="19" t="n">
        <v>0.233268251908767</v>
      </c>
      <c r="AW13" s="19" t="n">
        <v>0.21954338816004</v>
      </c>
      <c r="AX13" s="19" t="n">
        <v>0.244684430583093</v>
      </c>
      <c r="AY13" s="19" t="n">
        <v>0.183092664617889</v>
      </c>
      <c r="AZ13" s="19" t="n">
        <v>0.154430657752087</v>
      </c>
      <c r="BA13" s="19" t="n">
        <v>0.217828642925444</v>
      </c>
      <c r="BB13" s="19"/>
      <c r="BC13" s="19" t="n">
        <v>0.19078646928803</v>
      </c>
      <c r="BD13" s="19" t="n">
        <v>0.197649403013427</v>
      </c>
      <c r="BE13" s="19" t="n">
        <v>0.234006589596826</v>
      </c>
      <c r="BF13" s="19" t="n">
        <v>0.229093558490299</v>
      </c>
      <c r="BG13" s="19" t="n">
        <v>0.187688027693382</v>
      </c>
    </row>
    <row r="14">
      <c r="B14" s="20" t="s">
        <v>689</v>
      </c>
      <c r="C14" s="19" t="n">
        <v>0.18488579610137</v>
      </c>
      <c r="D14" s="19" t="n">
        <v>0.167420557363566</v>
      </c>
      <c r="E14" s="19" t="n">
        <v>0.202072416735944</v>
      </c>
      <c r="F14" s="19"/>
      <c r="G14" s="19" t="n">
        <v>0.173590699629701</v>
      </c>
      <c r="H14" s="19" t="n">
        <v>0.224978271927893</v>
      </c>
      <c r="I14" s="19" t="n">
        <v>0.182658899158308</v>
      </c>
      <c r="J14" s="19" t="n">
        <v>0.139203651756084</v>
      </c>
      <c r="K14" s="19" t="n">
        <v>0.198234523920795</v>
      </c>
      <c r="L14" s="19" t="n">
        <v>0.189775453917502</v>
      </c>
      <c r="M14" s="19"/>
      <c r="N14" s="19" t="n">
        <v>0.205367114722173</v>
      </c>
      <c r="O14" s="19" t="n">
        <v>0.185929141855016</v>
      </c>
      <c r="P14" s="19" t="n">
        <v>0.163245563568924</v>
      </c>
      <c r="Q14" s="19" t="n">
        <v>0.181115068574155</v>
      </c>
      <c r="R14" s="19"/>
      <c r="S14" s="19" t="n">
        <v>0.223714603007521</v>
      </c>
      <c r="T14" s="19" t="n">
        <v>0.163000435151905</v>
      </c>
      <c r="U14" s="19" t="n">
        <v>0.213880219051934</v>
      </c>
      <c r="V14" s="19" t="n">
        <v>0.200629584252223</v>
      </c>
      <c r="W14" s="19" t="n">
        <v>0.190413627723087</v>
      </c>
      <c r="X14" s="19" t="n">
        <v>0.150748441350078</v>
      </c>
      <c r="Y14" s="19" t="n">
        <v>0.22133690280019</v>
      </c>
      <c r="Z14" s="19" t="n">
        <v>0.0716735739736207</v>
      </c>
      <c r="AA14" s="19" t="n">
        <v>0.171887452128837</v>
      </c>
      <c r="AB14" s="19" t="n">
        <v>0.192049190909733</v>
      </c>
      <c r="AC14" s="19" t="n">
        <v>0.181707349949191</v>
      </c>
      <c r="AD14" s="19" t="n">
        <v>0.146944117013601</v>
      </c>
      <c r="AE14" s="19"/>
      <c r="AF14" s="19" t="n">
        <v>0.1554072849714</v>
      </c>
      <c r="AG14" s="19" t="n">
        <v>0.215768410719543</v>
      </c>
      <c r="AH14" s="19" t="n">
        <v>0.169008528347671</v>
      </c>
      <c r="AI14" s="19"/>
      <c r="AJ14" s="19" t="n">
        <v>0.17525014762185</v>
      </c>
      <c r="AK14" s="19" t="n">
        <v>0.216649551498058</v>
      </c>
      <c r="AL14" s="19" t="n">
        <v>0.266219342158538</v>
      </c>
      <c r="AM14" s="19" t="n">
        <v>0.0218310925165329</v>
      </c>
      <c r="AN14" s="19" t="n">
        <v>0.15838748463929</v>
      </c>
      <c r="AO14" s="19"/>
      <c r="AP14" s="19" t="n">
        <v>0.159833198745589</v>
      </c>
      <c r="AQ14" s="19" t="n">
        <v>0.222482411237904</v>
      </c>
      <c r="AR14" s="19" t="n">
        <v>0.211187607130301</v>
      </c>
      <c r="AS14" s="19" t="n">
        <v>0.124953074253794</v>
      </c>
      <c r="AT14" s="19" t="n">
        <v>0.18426463628035</v>
      </c>
      <c r="AU14" s="19"/>
      <c r="AV14" s="19" t="n">
        <v>0.242719480746788</v>
      </c>
      <c r="AW14" s="19" t="n">
        <v>0.176770989799667</v>
      </c>
      <c r="AX14" s="19" t="n">
        <v>0.231461236473982</v>
      </c>
      <c r="AY14" s="19" t="n">
        <v>0.116095412787688</v>
      </c>
      <c r="AZ14" s="19" t="n">
        <v>0.174609812557739</v>
      </c>
      <c r="BA14" s="19" t="n">
        <v>0.166969090098717</v>
      </c>
      <c r="BB14" s="19"/>
      <c r="BC14" s="19" t="n">
        <v>0.195919934236935</v>
      </c>
      <c r="BD14" s="19" t="n">
        <v>0.166154233475401</v>
      </c>
      <c r="BE14" s="19" t="n">
        <v>0.196529552701404</v>
      </c>
      <c r="BF14" s="19" t="n">
        <v>0.223531184019164</v>
      </c>
      <c r="BG14" s="19" t="n">
        <v>0.164652181545117</v>
      </c>
    </row>
    <row r="15">
      <c r="B15" s="20" t="s">
        <v>806</v>
      </c>
      <c r="C15" s="19" t="n">
        <v>0.191780915402321</v>
      </c>
      <c r="D15" s="19" t="n">
        <v>0.200529884288041</v>
      </c>
      <c r="E15" s="19" t="n">
        <v>0.180961934162852</v>
      </c>
      <c r="F15" s="19"/>
      <c r="G15" s="19" t="n">
        <v>0.207639390510056</v>
      </c>
      <c r="H15" s="19" t="n">
        <v>0.204218790063859</v>
      </c>
      <c r="I15" s="19" t="n">
        <v>0.176995095590137</v>
      </c>
      <c r="J15" s="19" t="n">
        <v>0.214667724402955</v>
      </c>
      <c r="K15" s="19" t="n">
        <v>0.184381731382388</v>
      </c>
      <c r="L15" s="19" t="n">
        <v>0.169558720076666</v>
      </c>
      <c r="M15" s="19"/>
      <c r="N15" s="19" t="n">
        <v>0.188985032878231</v>
      </c>
      <c r="O15" s="19" t="n">
        <v>0.191197704763198</v>
      </c>
      <c r="P15" s="19" t="n">
        <v>0.18613966849269</v>
      </c>
      <c r="Q15" s="19" t="n">
        <v>0.198750298189152</v>
      </c>
      <c r="R15" s="19"/>
      <c r="S15" s="19" t="n">
        <v>0.17747449324154</v>
      </c>
      <c r="T15" s="19" t="n">
        <v>0.192330848435665</v>
      </c>
      <c r="U15" s="19" t="n">
        <v>0.237535098901302</v>
      </c>
      <c r="V15" s="19" t="n">
        <v>0.181287148943982</v>
      </c>
      <c r="W15" s="19" t="n">
        <v>0.178361045909696</v>
      </c>
      <c r="X15" s="19" t="n">
        <v>0.183110842085086</v>
      </c>
      <c r="Y15" s="19" t="n">
        <v>0.131488857012468</v>
      </c>
      <c r="Z15" s="19" t="n">
        <v>0.17387930049122</v>
      </c>
      <c r="AA15" s="19" t="n">
        <v>0.199410695421627</v>
      </c>
      <c r="AB15" s="19" t="n">
        <v>0.223874080380436</v>
      </c>
      <c r="AC15" s="19" t="n">
        <v>0.235475351281654</v>
      </c>
      <c r="AD15" s="19" t="n">
        <v>0.210382871062485</v>
      </c>
      <c r="AE15" s="19"/>
      <c r="AF15" s="19" t="n">
        <v>0.142406285409302</v>
      </c>
      <c r="AG15" s="19" t="n">
        <v>0.239357248346359</v>
      </c>
      <c r="AH15" s="19" t="n">
        <v>0.159308309058717</v>
      </c>
      <c r="AI15" s="19"/>
      <c r="AJ15" s="19" t="n">
        <v>0.153670713225535</v>
      </c>
      <c r="AK15" s="19" t="n">
        <v>0.218716446774277</v>
      </c>
      <c r="AL15" s="19" t="n">
        <v>0.185251983092996</v>
      </c>
      <c r="AM15" s="19" t="n">
        <v>0.095164842455715</v>
      </c>
      <c r="AN15" s="19" t="n">
        <v>0.166229725486704</v>
      </c>
      <c r="AO15" s="19"/>
      <c r="AP15" s="19" t="n">
        <v>0.150553718292822</v>
      </c>
      <c r="AQ15" s="19" t="n">
        <v>0.225636943013634</v>
      </c>
      <c r="AR15" s="19" t="n">
        <v>0.211979127396872</v>
      </c>
      <c r="AS15" s="19" t="n">
        <v>0.0746669157462392</v>
      </c>
      <c r="AT15" s="19" t="n">
        <v>0.37333897883468</v>
      </c>
      <c r="AU15" s="19"/>
      <c r="AV15" s="19" t="n">
        <v>0.235770177856926</v>
      </c>
      <c r="AW15" s="19" t="n">
        <v>0.1401156573744</v>
      </c>
      <c r="AX15" s="19" t="n">
        <v>0.210439698626983</v>
      </c>
      <c r="AY15" s="19" t="n">
        <v>0.0920543103768834</v>
      </c>
      <c r="AZ15" s="19" t="n">
        <v>0.365559775108617</v>
      </c>
      <c r="BA15" s="19" t="n">
        <v>0.170842290202075</v>
      </c>
      <c r="BB15" s="19"/>
      <c r="BC15" s="19" t="n">
        <v>0.182113961709973</v>
      </c>
      <c r="BD15" s="19" t="n">
        <v>0.193392150684188</v>
      </c>
      <c r="BE15" s="19" t="n">
        <v>0.190375972709879</v>
      </c>
      <c r="BF15" s="19" t="n">
        <v>0.229119775359797</v>
      </c>
      <c r="BG15" s="19" t="n">
        <v>0.291288324477897</v>
      </c>
    </row>
    <row r="16">
      <c r="B16" s="20" t="s">
        <v>123</v>
      </c>
      <c r="C16" s="21" t="n">
        <v>0.0472182602655208</v>
      </c>
      <c r="D16" s="21" t="n">
        <v>0.036150697448555</v>
      </c>
      <c r="E16" s="21" t="n">
        <v>0.0575847207563789</v>
      </c>
      <c r="F16" s="21"/>
      <c r="G16" s="21" t="n">
        <v>0.0300935163031551</v>
      </c>
      <c r="H16" s="21" t="n">
        <v>0.0431216924636141</v>
      </c>
      <c r="I16" s="21" t="n">
        <v>0.058375816898829</v>
      </c>
      <c r="J16" s="21" t="n">
        <v>0.0302171976456874</v>
      </c>
      <c r="K16" s="21" t="n">
        <v>0.064061305865567</v>
      </c>
      <c r="L16" s="21" t="n">
        <v>0.0553604349381016</v>
      </c>
      <c r="M16" s="21"/>
      <c r="N16" s="21" t="n">
        <v>0.0351017384212257</v>
      </c>
      <c r="O16" s="21" t="n">
        <v>0.0439789683818967</v>
      </c>
      <c r="P16" s="21" t="n">
        <v>0.0485722197032066</v>
      </c>
      <c r="Q16" s="21" t="n">
        <v>0.0625464365747686</v>
      </c>
      <c r="R16" s="21"/>
      <c r="S16" s="21" t="n">
        <v>0.0276321610666973</v>
      </c>
      <c r="T16" s="21" t="n">
        <v>0.0491345094299032</v>
      </c>
      <c r="U16" s="21" t="n">
        <v>0.0287662050027522</v>
      </c>
      <c r="V16" s="21" t="n">
        <v>0.0468640682226399</v>
      </c>
      <c r="W16" s="21" t="n">
        <v>0.047866261509296</v>
      </c>
      <c r="X16" s="21" t="n">
        <v>0.058352643818779</v>
      </c>
      <c r="Y16" s="21" t="n">
        <v>0.0432616004498654</v>
      </c>
      <c r="Z16" s="21" t="n">
        <v>0.0905643493364592</v>
      </c>
      <c r="AA16" s="21" t="n">
        <v>0.0582885424209499</v>
      </c>
      <c r="AB16" s="21" t="n">
        <v>0.0356125634700011</v>
      </c>
      <c r="AC16" s="21" t="n">
        <v>0.0542878783841543</v>
      </c>
      <c r="AD16" s="21" t="n">
        <v>0.0816042093661195</v>
      </c>
      <c r="AE16" s="21"/>
      <c r="AF16" s="21" t="n">
        <v>0.0496683251192988</v>
      </c>
      <c r="AG16" s="21" t="n">
        <v>0.0399489136279994</v>
      </c>
      <c r="AH16" s="21" t="n">
        <v>0.0666446961034665</v>
      </c>
      <c r="AI16" s="21"/>
      <c r="AJ16" s="21" t="n">
        <v>0.0485200286569663</v>
      </c>
      <c r="AK16" s="21" t="n">
        <v>0.034330113124252</v>
      </c>
      <c r="AL16" s="21" t="n">
        <v>0.0191549582029234</v>
      </c>
      <c r="AM16" s="21" t="n">
        <v>0.0620949282495747</v>
      </c>
      <c r="AN16" s="21" t="n">
        <v>0.07144448980658</v>
      </c>
      <c r="AO16" s="21"/>
      <c r="AP16" s="21" t="n">
        <v>0.0440404197993829</v>
      </c>
      <c r="AQ16" s="21" t="n">
        <v>0.0332273453560733</v>
      </c>
      <c r="AR16" s="21" t="n">
        <v>0.0320572204349316</v>
      </c>
      <c r="AS16" s="21" t="n">
        <v>0.0451166316984002</v>
      </c>
      <c r="AT16" s="21" t="n">
        <v>0.0832434114105944</v>
      </c>
      <c r="AU16" s="21"/>
      <c r="AV16" s="21" t="n">
        <v>0.0252003579520963</v>
      </c>
      <c r="AW16" s="21" t="n">
        <v>0.0431024964831532</v>
      </c>
      <c r="AX16" s="21" t="n">
        <v>0.0334940966741751</v>
      </c>
      <c r="AY16" s="21" t="n">
        <v>0.050407285989053</v>
      </c>
      <c r="AZ16" s="21" t="n">
        <v>0.0671310870526127</v>
      </c>
      <c r="BA16" s="21" t="n">
        <v>0.0732276693575914</v>
      </c>
      <c r="BB16" s="21"/>
      <c r="BC16" s="21" t="n">
        <v>0.0597591791893561</v>
      </c>
      <c r="BD16" s="21" t="n">
        <v>0.033332328605987</v>
      </c>
      <c r="BE16" s="21" t="n">
        <v>0.0446356352324411</v>
      </c>
      <c r="BF16" s="21" t="n">
        <v>0.0411135085671852</v>
      </c>
      <c r="BG16" s="21" t="n">
        <v>0.0823207194119755</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855</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0.0333987527235584</v>
      </c>
      <c r="D9" s="19" t="n">
        <v>0.0368675695213809</v>
      </c>
      <c r="E9" s="19" t="n">
        <v>0.029205541167625</v>
      </c>
      <c r="F9" s="19"/>
      <c r="G9" s="19" t="n">
        <v>0.0387950953068631</v>
      </c>
      <c r="H9" s="19" t="n">
        <v>0.0253711483615218</v>
      </c>
      <c r="I9" s="19" t="n">
        <v>0.0434588260391797</v>
      </c>
      <c r="J9" s="19" t="n">
        <v>0.0462662791633351</v>
      </c>
      <c r="K9" s="19" t="n">
        <v>0.0338726776263197</v>
      </c>
      <c r="L9" s="19" t="n">
        <v>0.0173869112586438</v>
      </c>
      <c r="M9" s="19"/>
      <c r="N9" s="19" t="n">
        <v>0.0338769964712484</v>
      </c>
      <c r="O9" s="19" t="n">
        <v>0.0336262331455259</v>
      </c>
      <c r="P9" s="19" t="n">
        <v>0.0297668683073029</v>
      </c>
      <c r="Q9" s="19" t="n">
        <v>0.035904739389108</v>
      </c>
      <c r="R9" s="19"/>
      <c r="S9" s="19" t="n">
        <v>0.0407003385470289</v>
      </c>
      <c r="T9" s="19" t="n">
        <v>0.0429845425278827</v>
      </c>
      <c r="U9" s="19" t="n">
        <v>0.0260100288520566</v>
      </c>
      <c r="V9" s="19" t="n">
        <v>0.0239888484808071</v>
      </c>
      <c r="W9" s="19" t="n">
        <v>0.0240852803800767</v>
      </c>
      <c r="X9" s="19" t="n">
        <v>0.01456789036621</v>
      </c>
      <c r="Y9" s="19" t="n">
        <v>0.0304895754172532</v>
      </c>
      <c r="Z9" s="19" t="n">
        <v>0.0763875882921745</v>
      </c>
      <c r="AA9" s="19" t="n">
        <v>0.0146405694251751</v>
      </c>
      <c r="AB9" s="19" t="n">
        <v>0.0324823172744169</v>
      </c>
      <c r="AC9" s="19" t="n">
        <v>0.0511403874698826</v>
      </c>
      <c r="AD9" s="19" t="n">
        <v>0.076747317602422</v>
      </c>
      <c r="AE9" s="19"/>
      <c r="AF9" s="19" t="n">
        <v>0.0421618202204943</v>
      </c>
      <c r="AG9" s="19" t="n">
        <v>0.0258782274326553</v>
      </c>
      <c r="AH9" s="19" t="n">
        <v>0.0248303500499844</v>
      </c>
      <c r="AI9" s="19"/>
      <c r="AJ9" s="19" t="n">
        <v>0.0268707969973155</v>
      </c>
      <c r="AK9" s="19" t="n">
        <v>0.0303481556654494</v>
      </c>
      <c r="AL9" s="19" t="n">
        <v>0.0238797028527744</v>
      </c>
      <c r="AM9" s="19" t="n">
        <v>0.0497415946396713</v>
      </c>
      <c r="AN9" s="19" t="n">
        <v>0.042395754434914</v>
      </c>
      <c r="AO9" s="19"/>
      <c r="AP9" s="19" t="n">
        <v>0.0319679397427136</v>
      </c>
      <c r="AQ9" s="19" t="n">
        <v>0.0243971577705664</v>
      </c>
      <c r="AR9" s="19" t="n">
        <v>0.0205856274049955</v>
      </c>
      <c r="AS9" s="19" t="n">
        <v>0.0511147854352327</v>
      </c>
      <c r="AT9" s="19" t="n">
        <v>0.044387138294582</v>
      </c>
      <c r="AU9" s="19"/>
      <c r="AV9" s="19" t="n">
        <v>0.0216765517970104</v>
      </c>
      <c r="AW9" s="19" t="n">
        <v>0.0337972404954708</v>
      </c>
      <c r="AX9" s="19" t="n">
        <v>0.0254672466462006</v>
      </c>
      <c r="AY9" s="19" t="n">
        <v>0.0412537382873865</v>
      </c>
      <c r="AZ9" s="19" t="n">
        <v>0.0369994479128091</v>
      </c>
      <c r="BA9" s="19" t="n">
        <v>0.0233385951407424</v>
      </c>
      <c r="BB9" s="19"/>
      <c r="BC9" s="19" t="n">
        <v>0.0286822448863744</v>
      </c>
      <c r="BD9" s="19" t="n">
        <v>0.0451107916565458</v>
      </c>
      <c r="BE9" s="19" t="n">
        <v>0.0367809931377633</v>
      </c>
      <c r="BF9" s="19" t="n">
        <v>0.0139562615856835</v>
      </c>
      <c r="BG9" s="19" t="n">
        <v>0.0604196450618878</v>
      </c>
    </row>
    <row r="10">
      <c r="B10" s="20" t="s">
        <v>598</v>
      </c>
      <c r="C10" s="19" t="n">
        <v>0.0427810910026925</v>
      </c>
      <c r="D10" s="19" t="n">
        <v>0.054357013342901</v>
      </c>
      <c r="E10" s="19" t="n">
        <v>0.0318269037226544</v>
      </c>
      <c r="F10" s="19"/>
      <c r="G10" s="19" t="n">
        <v>0.0431969975610263</v>
      </c>
      <c r="H10" s="19" t="n">
        <v>0.0300492559993248</v>
      </c>
      <c r="I10" s="19" t="n">
        <v>0.0464289822833046</v>
      </c>
      <c r="J10" s="19" t="n">
        <v>0.0372728827622689</v>
      </c>
      <c r="K10" s="19" t="n">
        <v>0.0476072028444025</v>
      </c>
      <c r="L10" s="19" t="n">
        <v>0.0510663451630821</v>
      </c>
      <c r="M10" s="19"/>
      <c r="N10" s="19" t="n">
        <v>0.0434910931557504</v>
      </c>
      <c r="O10" s="19" t="n">
        <v>0.0514487364988813</v>
      </c>
      <c r="P10" s="19" t="n">
        <v>0.0389508245581952</v>
      </c>
      <c r="Q10" s="19" t="n">
        <v>0.0364545683347132</v>
      </c>
      <c r="R10" s="19"/>
      <c r="S10" s="19" t="n">
        <v>0.041674384044462</v>
      </c>
      <c r="T10" s="19" t="n">
        <v>0.0513534349766032</v>
      </c>
      <c r="U10" s="19" t="n">
        <v>0.0677248582398594</v>
      </c>
      <c r="V10" s="19" t="n">
        <v>0.0607062525328448</v>
      </c>
      <c r="W10" s="19" t="n">
        <v>0.0119687408368199</v>
      </c>
      <c r="X10" s="19" t="n">
        <v>0.0364530292013379</v>
      </c>
      <c r="Y10" s="19" t="n">
        <v>0.0309112068728564</v>
      </c>
      <c r="Z10" s="19" t="n">
        <v>0</v>
      </c>
      <c r="AA10" s="19" t="n">
        <v>0.0407154607591841</v>
      </c>
      <c r="AB10" s="19" t="n">
        <v>0.0622559272156987</v>
      </c>
      <c r="AC10" s="19" t="n">
        <v>0.0264428275084604</v>
      </c>
      <c r="AD10" s="19" t="n">
        <v>0.0464276671554754</v>
      </c>
      <c r="AE10" s="19"/>
      <c r="AF10" s="19" t="n">
        <v>0.0401973814576162</v>
      </c>
      <c r="AG10" s="19" t="n">
        <v>0.0477916769015977</v>
      </c>
      <c r="AH10" s="19" t="n">
        <v>0.0277664006460107</v>
      </c>
      <c r="AI10" s="19"/>
      <c r="AJ10" s="19" t="n">
        <v>0.0434315652742362</v>
      </c>
      <c r="AK10" s="19" t="n">
        <v>0.0367106111044114</v>
      </c>
      <c r="AL10" s="19" t="n">
        <v>0.0782868865740085</v>
      </c>
      <c r="AM10" s="19" t="n">
        <v>0.0406882167366606</v>
      </c>
      <c r="AN10" s="19" t="n">
        <v>0.0333855839575362</v>
      </c>
      <c r="AO10" s="19"/>
      <c r="AP10" s="19" t="n">
        <v>0.0462028877063246</v>
      </c>
      <c r="AQ10" s="19" t="n">
        <v>0.0250483879201906</v>
      </c>
      <c r="AR10" s="19" t="n">
        <v>0.0598045522706473</v>
      </c>
      <c r="AS10" s="19" t="n">
        <v>0.0641590780873011</v>
      </c>
      <c r="AT10" s="19" t="n">
        <v>0.0472724084451425</v>
      </c>
      <c r="AU10" s="19"/>
      <c r="AV10" s="19" t="n">
        <v>0.0316202373354144</v>
      </c>
      <c r="AW10" s="19" t="n">
        <v>0.0502133977453175</v>
      </c>
      <c r="AX10" s="19" t="n">
        <v>0.056723040321652</v>
      </c>
      <c r="AY10" s="19" t="n">
        <v>0.0524031873016743</v>
      </c>
      <c r="AZ10" s="19" t="n">
        <v>0.0383100111564655</v>
      </c>
      <c r="BA10" s="19" t="n">
        <v>0.0161594647102103</v>
      </c>
      <c r="BB10" s="19"/>
      <c r="BC10" s="19" t="n">
        <v>0.0392651067186482</v>
      </c>
      <c r="BD10" s="19" t="n">
        <v>0.0525517950676634</v>
      </c>
      <c r="BE10" s="19" t="n">
        <v>0.0381438443749489</v>
      </c>
      <c r="BF10" s="19" t="n">
        <v>0.0327837634809107</v>
      </c>
      <c r="BG10" s="19" t="n">
        <v>0.0618421929359997</v>
      </c>
    </row>
    <row r="11">
      <c r="B11" s="20" t="s">
        <v>692</v>
      </c>
      <c r="C11" s="19" t="n">
        <v>0.0994192158951194</v>
      </c>
      <c r="D11" s="19" t="n">
        <v>0.102782952581079</v>
      </c>
      <c r="E11" s="19" t="n">
        <v>0.0969222678624129</v>
      </c>
      <c r="F11" s="19"/>
      <c r="G11" s="19" t="n">
        <v>0.107562529904225</v>
      </c>
      <c r="H11" s="19" t="n">
        <v>0.110611086306118</v>
      </c>
      <c r="I11" s="19" t="n">
        <v>0.104024229158692</v>
      </c>
      <c r="J11" s="19" t="n">
        <v>0.0918596028317769</v>
      </c>
      <c r="K11" s="19" t="n">
        <v>0.101470687530479</v>
      </c>
      <c r="L11" s="19" t="n">
        <v>0.0859085871305552</v>
      </c>
      <c r="M11" s="19"/>
      <c r="N11" s="19" t="n">
        <v>0.112408240498582</v>
      </c>
      <c r="O11" s="19" t="n">
        <v>0.0882758123869145</v>
      </c>
      <c r="P11" s="19" t="n">
        <v>0.0853474048399616</v>
      </c>
      <c r="Q11" s="19" t="n">
        <v>0.109572512916967</v>
      </c>
      <c r="R11" s="19"/>
      <c r="S11" s="19" t="n">
        <v>0.11214500911951</v>
      </c>
      <c r="T11" s="19" t="n">
        <v>0.0853379643901622</v>
      </c>
      <c r="U11" s="19" t="n">
        <v>0.119640173740457</v>
      </c>
      <c r="V11" s="19" t="n">
        <v>0.079099526474336</v>
      </c>
      <c r="W11" s="19" t="n">
        <v>0.129826211470339</v>
      </c>
      <c r="X11" s="19" t="n">
        <v>0.127102383914574</v>
      </c>
      <c r="Y11" s="19" t="n">
        <v>0.114366578679794</v>
      </c>
      <c r="Z11" s="19" t="n">
        <v>0.106611528236102</v>
      </c>
      <c r="AA11" s="19" t="n">
        <v>0.0824190694815333</v>
      </c>
      <c r="AB11" s="19" t="n">
        <v>0.0757323091259808</v>
      </c>
      <c r="AC11" s="19" t="n">
        <v>0.0625397465195632</v>
      </c>
      <c r="AD11" s="19" t="n">
        <v>0.0993797360238873</v>
      </c>
      <c r="AE11" s="19"/>
      <c r="AF11" s="19" t="n">
        <v>0.0946673878325008</v>
      </c>
      <c r="AG11" s="19" t="n">
        <v>0.100576588910366</v>
      </c>
      <c r="AH11" s="19" t="n">
        <v>0.0875598441667083</v>
      </c>
      <c r="AI11" s="19"/>
      <c r="AJ11" s="19" t="n">
        <v>0.0865868282300241</v>
      </c>
      <c r="AK11" s="19" t="n">
        <v>0.0941258043099829</v>
      </c>
      <c r="AL11" s="19" t="n">
        <v>0.0965341993282774</v>
      </c>
      <c r="AM11" s="19" t="n">
        <v>0.104964903020697</v>
      </c>
      <c r="AN11" s="19" t="n">
        <v>0.101242866411573</v>
      </c>
      <c r="AO11" s="19"/>
      <c r="AP11" s="19" t="n">
        <v>0.0819822808987495</v>
      </c>
      <c r="AQ11" s="19" t="n">
        <v>0.0944302122391728</v>
      </c>
      <c r="AR11" s="19" t="n">
        <v>0.107630681806563</v>
      </c>
      <c r="AS11" s="19" t="n">
        <v>0.0866641068025593</v>
      </c>
      <c r="AT11" s="19" t="n">
        <v>0.148461199410949</v>
      </c>
      <c r="AU11" s="19"/>
      <c r="AV11" s="19" t="n">
        <v>0.102678157705023</v>
      </c>
      <c r="AW11" s="19" t="n">
        <v>0.0861947966689107</v>
      </c>
      <c r="AX11" s="19" t="n">
        <v>0.103625921958819</v>
      </c>
      <c r="AY11" s="19" t="n">
        <v>0.0911621023613027</v>
      </c>
      <c r="AZ11" s="19" t="n">
        <v>0.12311827893204</v>
      </c>
      <c r="BA11" s="19" t="n">
        <v>0.0794323459879199</v>
      </c>
      <c r="BB11" s="19"/>
      <c r="BC11" s="19" t="n">
        <v>0.0851759244927531</v>
      </c>
      <c r="BD11" s="19" t="n">
        <v>0.118266056066846</v>
      </c>
      <c r="BE11" s="19" t="n">
        <v>0.103283132980894</v>
      </c>
      <c r="BF11" s="19" t="n">
        <v>0.11010596468794</v>
      </c>
      <c r="BG11" s="19" t="n">
        <v>0.123773178678672</v>
      </c>
    </row>
    <row r="12">
      <c r="B12" s="20" t="s">
        <v>691</v>
      </c>
      <c r="C12" s="19" t="n">
        <v>0.23686822088182</v>
      </c>
      <c r="D12" s="19" t="n">
        <v>0.256323173150532</v>
      </c>
      <c r="E12" s="19" t="n">
        <v>0.216457509132406</v>
      </c>
      <c r="F12" s="19"/>
      <c r="G12" s="19" t="n">
        <v>0.261209169660095</v>
      </c>
      <c r="H12" s="19" t="n">
        <v>0.21548502979298</v>
      </c>
      <c r="I12" s="19" t="n">
        <v>0.206490248309413</v>
      </c>
      <c r="J12" s="19" t="n">
        <v>0.262652824111187</v>
      </c>
      <c r="K12" s="19" t="n">
        <v>0.191142713487871</v>
      </c>
      <c r="L12" s="19" t="n">
        <v>0.272465063896441</v>
      </c>
      <c r="M12" s="19"/>
      <c r="N12" s="19" t="n">
        <v>0.196759827742484</v>
      </c>
      <c r="O12" s="19" t="n">
        <v>0.255882949499547</v>
      </c>
      <c r="P12" s="19" t="n">
        <v>0.253315895549334</v>
      </c>
      <c r="Q12" s="19" t="n">
        <v>0.246333513192534</v>
      </c>
      <c r="R12" s="19"/>
      <c r="S12" s="19" t="n">
        <v>0.201440128340855</v>
      </c>
      <c r="T12" s="19" t="n">
        <v>0.25058925585761</v>
      </c>
      <c r="U12" s="19" t="n">
        <v>0.24161264897567</v>
      </c>
      <c r="V12" s="19" t="n">
        <v>0.22338788014243</v>
      </c>
      <c r="W12" s="19" t="n">
        <v>0.255588674467948</v>
      </c>
      <c r="X12" s="19" t="n">
        <v>0.245045291827578</v>
      </c>
      <c r="Y12" s="19" t="n">
        <v>0.24289594967585</v>
      </c>
      <c r="Z12" s="19" t="n">
        <v>0.223437722007635</v>
      </c>
      <c r="AA12" s="19" t="n">
        <v>0.248930666625405</v>
      </c>
      <c r="AB12" s="19" t="n">
        <v>0.222727258025329</v>
      </c>
      <c r="AC12" s="19" t="n">
        <v>0.253314814820914</v>
      </c>
      <c r="AD12" s="19" t="n">
        <v>0.275324599931298</v>
      </c>
      <c r="AE12" s="19"/>
      <c r="AF12" s="19" t="n">
        <v>0.234826224017026</v>
      </c>
      <c r="AG12" s="19" t="n">
        <v>0.242016633194573</v>
      </c>
      <c r="AH12" s="19" t="n">
        <v>0.186141316971378</v>
      </c>
      <c r="AI12" s="19"/>
      <c r="AJ12" s="19" t="n">
        <v>0.230471311063632</v>
      </c>
      <c r="AK12" s="19" t="n">
        <v>0.238328194236134</v>
      </c>
      <c r="AL12" s="19" t="n">
        <v>0.255609643201229</v>
      </c>
      <c r="AM12" s="19" t="n">
        <v>0.284138909555189</v>
      </c>
      <c r="AN12" s="19" t="n">
        <v>0.230905172856573</v>
      </c>
      <c r="AO12" s="19"/>
      <c r="AP12" s="19" t="n">
        <v>0.229176379961419</v>
      </c>
      <c r="AQ12" s="19" t="n">
        <v>0.242771632727888</v>
      </c>
      <c r="AR12" s="19" t="n">
        <v>0.27248943777384</v>
      </c>
      <c r="AS12" s="19" t="n">
        <v>0.226373586965801</v>
      </c>
      <c r="AT12" s="19" t="n">
        <v>0.181092368079639</v>
      </c>
      <c r="AU12" s="19"/>
      <c r="AV12" s="19" t="n">
        <v>0.214947442906615</v>
      </c>
      <c r="AW12" s="19" t="n">
        <v>0.209650554906349</v>
      </c>
      <c r="AX12" s="19" t="n">
        <v>0.253287603510814</v>
      </c>
      <c r="AY12" s="19" t="n">
        <v>0.254559086120058</v>
      </c>
      <c r="AZ12" s="19" t="n">
        <v>0.229341719643815</v>
      </c>
      <c r="BA12" s="19" t="n">
        <v>0.261516220801805</v>
      </c>
      <c r="BB12" s="19"/>
      <c r="BC12" s="19" t="n">
        <v>0.238039344550418</v>
      </c>
      <c r="BD12" s="19" t="n">
        <v>0.247259444806176</v>
      </c>
      <c r="BE12" s="19" t="n">
        <v>0.241229066643875</v>
      </c>
      <c r="BF12" s="19" t="n">
        <v>0.167198789659769</v>
      </c>
      <c r="BG12" s="19" t="n">
        <v>0.174340874198357</v>
      </c>
    </row>
    <row r="13">
      <c r="B13" s="20" t="s">
        <v>690</v>
      </c>
      <c r="C13" s="19" t="n">
        <v>0.246495413365206</v>
      </c>
      <c r="D13" s="19" t="n">
        <v>0.240974462517745</v>
      </c>
      <c r="E13" s="19" t="n">
        <v>0.252941172999086</v>
      </c>
      <c r="F13" s="19"/>
      <c r="G13" s="19" t="n">
        <v>0.241906343654118</v>
      </c>
      <c r="H13" s="19" t="n">
        <v>0.243421468516122</v>
      </c>
      <c r="I13" s="19" t="n">
        <v>0.252879751822536</v>
      </c>
      <c r="J13" s="19" t="n">
        <v>0.255751620981434</v>
      </c>
      <c r="K13" s="19" t="n">
        <v>0.265462425842253</v>
      </c>
      <c r="L13" s="19" t="n">
        <v>0.226618181899422</v>
      </c>
      <c r="M13" s="19"/>
      <c r="N13" s="19" t="n">
        <v>0.266718376526429</v>
      </c>
      <c r="O13" s="19" t="n">
        <v>0.259161892537844</v>
      </c>
      <c r="P13" s="19" t="n">
        <v>0.239002212650453</v>
      </c>
      <c r="Q13" s="19" t="n">
        <v>0.218608883521496</v>
      </c>
      <c r="R13" s="19"/>
      <c r="S13" s="19" t="n">
        <v>0.229366243942413</v>
      </c>
      <c r="T13" s="19" t="n">
        <v>0.237646083330698</v>
      </c>
      <c r="U13" s="19" t="n">
        <v>0.248971448652778</v>
      </c>
      <c r="V13" s="19" t="n">
        <v>0.255344941808971</v>
      </c>
      <c r="W13" s="19" t="n">
        <v>0.251309046438976</v>
      </c>
      <c r="X13" s="19" t="n">
        <v>0.259951605098824</v>
      </c>
      <c r="Y13" s="19" t="n">
        <v>0.226908963794545</v>
      </c>
      <c r="Z13" s="19" t="n">
        <v>0.327392156288748</v>
      </c>
      <c r="AA13" s="19" t="n">
        <v>0.252553279778893</v>
      </c>
      <c r="AB13" s="19" t="n">
        <v>0.236717604560403</v>
      </c>
      <c r="AC13" s="19" t="n">
        <v>0.288844976036283</v>
      </c>
      <c r="AD13" s="19" t="n">
        <v>0.160929626478193</v>
      </c>
      <c r="AE13" s="19"/>
      <c r="AF13" s="19" t="n">
        <v>0.221952023502835</v>
      </c>
      <c r="AG13" s="19" t="n">
        <v>0.261574148978041</v>
      </c>
      <c r="AH13" s="19" t="n">
        <v>0.285391445459163</v>
      </c>
      <c r="AI13" s="19"/>
      <c r="AJ13" s="19" t="n">
        <v>0.256640246019235</v>
      </c>
      <c r="AK13" s="19" t="n">
        <v>0.255656245434126</v>
      </c>
      <c r="AL13" s="19" t="n">
        <v>0.285575056456747</v>
      </c>
      <c r="AM13" s="19" t="n">
        <v>0.175255178577002</v>
      </c>
      <c r="AN13" s="19" t="n">
        <v>0.21979902573231</v>
      </c>
      <c r="AO13" s="19"/>
      <c r="AP13" s="19" t="n">
        <v>0.257474607990024</v>
      </c>
      <c r="AQ13" s="19" t="n">
        <v>0.265273391202506</v>
      </c>
      <c r="AR13" s="19" t="n">
        <v>0.266352672911357</v>
      </c>
      <c r="AS13" s="19" t="n">
        <v>0.22716272142231</v>
      </c>
      <c r="AT13" s="19" t="n">
        <v>0.205801857953718</v>
      </c>
      <c r="AU13" s="19"/>
      <c r="AV13" s="19" t="n">
        <v>0.279596194121665</v>
      </c>
      <c r="AW13" s="19" t="n">
        <v>0.269057799278006</v>
      </c>
      <c r="AX13" s="19" t="n">
        <v>0.270245153367764</v>
      </c>
      <c r="AY13" s="19" t="n">
        <v>0.223308606967888</v>
      </c>
      <c r="AZ13" s="19" t="n">
        <v>0.187841993925288</v>
      </c>
      <c r="BA13" s="19" t="n">
        <v>0.281262636707332</v>
      </c>
      <c r="BB13" s="19"/>
      <c r="BC13" s="19" t="n">
        <v>0.222422336232269</v>
      </c>
      <c r="BD13" s="19" t="n">
        <v>0.264251425519766</v>
      </c>
      <c r="BE13" s="19" t="n">
        <v>0.225354989291303</v>
      </c>
      <c r="BF13" s="19" t="n">
        <v>0.306854451287357</v>
      </c>
      <c r="BG13" s="19" t="n">
        <v>0.222454795633819</v>
      </c>
    </row>
    <row r="14">
      <c r="B14" s="20" t="s">
        <v>689</v>
      </c>
      <c r="C14" s="19" t="n">
        <v>0.150131261676259</v>
      </c>
      <c r="D14" s="19" t="n">
        <v>0.142495558649726</v>
      </c>
      <c r="E14" s="19" t="n">
        <v>0.156936506584023</v>
      </c>
      <c r="F14" s="19"/>
      <c r="G14" s="19" t="n">
        <v>0.161267039430037</v>
      </c>
      <c r="H14" s="19" t="n">
        <v>0.189826596142252</v>
      </c>
      <c r="I14" s="19" t="n">
        <v>0.152374366663461</v>
      </c>
      <c r="J14" s="19" t="n">
        <v>0.155172481816054</v>
      </c>
      <c r="K14" s="19" t="n">
        <v>0.1330262250291</v>
      </c>
      <c r="L14" s="19" t="n">
        <v>0.116133713166125</v>
      </c>
      <c r="M14" s="19"/>
      <c r="N14" s="19" t="n">
        <v>0.175878880167635</v>
      </c>
      <c r="O14" s="19" t="n">
        <v>0.155294927193635</v>
      </c>
      <c r="P14" s="19" t="n">
        <v>0.119813322872677</v>
      </c>
      <c r="Q14" s="19" t="n">
        <v>0.141969937471379</v>
      </c>
      <c r="R14" s="19"/>
      <c r="S14" s="19" t="n">
        <v>0.182384755256836</v>
      </c>
      <c r="T14" s="19" t="n">
        <v>0.146982533969098</v>
      </c>
      <c r="U14" s="19" t="n">
        <v>0.121955321402026</v>
      </c>
      <c r="V14" s="19" t="n">
        <v>0.195593762803437</v>
      </c>
      <c r="W14" s="19" t="n">
        <v>0.132163057255529</v>
      </c>
      <c r="X14" s="19" t="n">
        <v>0.148212703793964</v>
      </c>
      <c r="Y14" s="19" t="n">
        <v>0.165062488150859</v>
      </c>
      <c r="Z14" s="19" t="n">
        <v>0.0625309562598583</v>
      </c>
      <c r="AA14" s="19" t="n">
        <v>0.127436340533776</v>
      </c>
      <c r="AB14" s="19" t="n">
        <v>0.159772842264613</v>
      </c>
      <c r="AC14" s="19" t="n">
        <v>0.153168191239169</v>
      </c>
      <c r="AD14" s="19" t="n">
        <v>0.124760016859593</v>
      </c>
      <c r="AE14" s="19"/>
      <c r="AF14" s="19" t="n">
        <v>0.154398117405713</v>
      </c>
      <c r="AG14" s="19" t="n">
        <v>0.146028039774053</v>
      </c>
      <c r="AH14" s="19" t="n">
        <v>0.167056610118043</v>
      </c>
      <c r="AI14" s="19"/>
      <c r="AJ14" s="19" t="n">
        <v>0.156359052073861</v>
      </c>
      <c r="AK14" s="19" t="n">
        <v>0.167922244454216</v>
      </c>
      <c r="AL14" s="19" t="n">
        <v>0.122845700121906</v>
      </c>
      <c r="AM14" s="19" t="n">
        <v>0.106776742516907</v>
      </c>
      <c r="AN14" s="19" t="n">
        <v>0.166566668561198</v>
      </c>
      <c r="AO14" s="19"/>
      <c r="AP14" s="19" t="n">
        <v>0.152827143191796</v>
      </c>
      <c r="AQ14" s="19" t="n">
        <v>0.166076242730393</v>
      </c>
      <c r="AR14" s="19" t="n">
        <v>0.110682820677399</v>
      </c>
      <c r="AS14" s="19" t="n">
        <v>0.159821358887155</v>
      </c>
      <c r="AT14" s="19" t="n">
        <v>0.149503536757483</v>
      </c>
      <c r="AU14" s="19"/>
      <c r="AV14" s="19" t="n">
        <v>0.16999641970254</v>
      </c>
      <c r="AW14" s="19" t="n">
        <v>0.149480186550989</v>
      </c>
      <c r="AX14" s="19" t="n">
        <v>0.129387786641683</v>
      </c>
      <c r="AY14" s="19" t="n">
        <v>0.15571083288201</v>
      </c>
      <c r="AZ14" s="19" t="n">
        <v>0.169639635573019</v>
      </c>
      <c r="BA14" s="19" t="n">
        <v>0.105082052050252</v>
      </c>
      <c r="BB14" s="19"/>
      <c r="BC14" s="19" t="n">
        <v>0.155515412436271</v>
      </c>
      <c r="BD14" s="19" t="n">
        <v>0.105502714190685</v>
      </c>
      <c r="BE14" s="19" t="n">
        <v>0.173233801237807</v>
      </c>
      <c r="BF14" s="19" t="n">
        <v>0.194510200265695</v>
      </c>
      <c r="BG14" s="19" t="n">
        <v>0.136964113537938</v>
      </c>
    </row>
    <row r="15">
      <c r="B15" s="20" t="s">
        <v>806</v>
      </c>
      <c r="C15" s="19" t="n">
        <v>0.10336830355665</v>
      </c>
      <c r="D15" s="19" t="n">
        <v>0.0972868569084689</v>
      </c>
      <c r="E15" s="19" t="n">
        <v>0.110115721512514</v>
      </c>
      <c r="F15" s="19"/>
      <c r="G15" s="19" t="n">
        <v>0.0944455682207305</v>
      </c>
      <c r="H15" s="19" t="n">
        <v>0.132325273086372</v>
      </c>
      <c r="I15" s="19" t="n">
        <v>0.106978260712149</v>
      </c>
      <c r="J15" s="19" t="n">
        <v>0.0752070282742605</v>
      </c>
      <c r="K15" s="19" t="n">
        <v>0.0805034584886323</v>
      </c>
      <c r="L15" s="19" t="n">
        <v>0.121124820742083</v>
      </c>
      <c r="M15" s="19"/>
      <c r="N15" s="19" t="n">
        <v>0.102558486043342</v>
      </c>
      <c r="O15" s="19" t="n">
        <v>0.0918758883633804</v>
      </c>
      <c r="P15" s="19" t="n">
        <v>0.116683127123755</v>
      </c>
      <c r="Q15" s="19" t="n">
        <v>0.104695680346291</v>
      </c>
      <c r="R15" s="19"/>
      <c r="S15" s="19" t="n">
        <v>0.145806033157168</v>
      </c>
      <c r="T15" s="19" t="n">
        <v>0.105186516681851</v>
      </c>
      <c r="U15" s="19" t="n">
        <v>0.0997937463277719</v>
      </c>
      <c r="V15" s="19" t="n">
        <v>0.0696293412990763</v>
      </c>
      <c r="W15" s="19" t="n">
        <v>0.111047517914496</v>
      </c>
      <c r="X15" s="19" t="n">
        <v>0.074878769517654</v>
      </c>
      <c r="Y15" s="19" t="n">
        <v>0.0984410962171717</v>
      </c>
      <c r="Z15" s="19" t="n">
        <v>0.0436319928734282</v>
      </c>
      <c r="AA15" s="19" t="n">
        <v>0.122208902190495</v>
      </c>
      <c r="AB15" s="19" t="n">
        <v>0.089732329963935</v>
      </c>
      <c r="AC15" s="19" t="n">
        <v>0.118302917371319</v>
      </c>
      <c r="AD15" s="19" t="n">
        <v>0.114618444491518</v>
      </c>
      <c r="AE15" s="19"/>
      <c r="AF15" s="19" t="n">
        <v>0.11177308522497</v>
      </c>
      <c r="AG15" s="19" t="n">
        <v>0.0995381540262109</v>
      </c>
      <c r="AH15" s="19" t="n">
        <v>0.0989359080712487</v>
      </c>
      <c r="AI15" s="19"/>
      <c r="AJ15" s="19" t="n">
        <v>0.103448260566122</v>
      </c>
      <c r="AK15" s="19" t="n">
        <v>0.115406424705895</v>
      </c>
      <c r="AL15" s="19" t="n">
        <v>0.0668810767069157</v>
      </c>
      <c r="AM15" s="19" t="n">
        <v>0.187863200971483</v>
      </c>
      <c r="AN15" s="19" t="n">
        <v>0.085743475297361</v>
      </c>
      <c r="AO15" s="19"/>
      <c r="AP15" s="19" t="n">
        <v>0.114211727327958</v>
      </c>
      <c r="AQ15" s="19" t="n">
        <v>0.112717924657852</v>
      </c>
      <c r="AR15" s="19" t="n">
        <v>0.0718908965078791</v>
      </c>
      <c r="AS15" s="19" t="n">
        <v>0.107995049691555</v>
      </c>
      <c r="AT15" s="19" t="n">
        <v>0.0596265231259531</v>
      </c>
      <c r="AU15" s="19"/>
      <c r="AV15" s="19" t="n">
        <v>0.119885400080075</v>
      </c>
      <c r="AW15" s="19" t="n">
        <v>0.123066836245381</v>
      </c>
      <c r="AX15" s="19" t="n">
        <v>0.0901455907807455</v>
      </c>
      <c r="AY15" s="19" t="n">
        <v>0.102535373301532</v>
      </c>
      <c r="AZ15" s="19" t="n">
        <v>0.0888641392747994</v>
      </c>
      <c r="BA15" s="19" t="n">
        <v>0.042675184863444</v>
      </c>
      <c r="BB15" s="19"/>
      <c r="BC15" s="19" t="n">
        <v>0.116117518736585</v>
      </c>
      <c r="BD15" s="19" t="n">
        <v>0.0945789426486007</v>
      </c>
      <c r="BE15" s="19" t="n">
        <v>0.0999385765321864</v>
      </c>
      <c r="BF15" s="19" t="n">
        <v>0.113390150826139</v>
      </c>
      <c r="BG15" s="19" t="n">
        <v>0.139502394856691</v>
      </c>
    </row>
    <row r="16">
      <c r="B16" s="20" t="s">
        <v>123</v>
      </c>
      <c r="C16" s="21" t="n">
        <v>0.0875377408986953</v>
      </c>
      <c r="D16" s="21" t="n">
        <v>0.0689124133281672</v>
      </c>
      <c r="E16" s="21" t="n">
        <v>0.105594377019279</v>
      </c>
      <c r="F16" s="21"/>
      <c r="G16" s="21" t="n">
        <v>0.0516172562629045</v>
      </c>
      <c r="H16" s="21" t="n">
        <v>0.0529101417953088</v>
      </c>
      <c r="I16" s="21" t="n">
        <v>0.0873653350112641</v>
      </c>
      <c r="J16" s="21" t="n">
        <v>0.0758172800596832</v>
      </c>
      <c r="K16" s="21" t="n">
        <v>0.146914609150943</v>
      </c>
      <c r="L16" s="21" t="n">
        <v>0.109296376743649</v>
      </c>
      <c r="M16" s="21"/>
      <c r="N16" s="21" t="n">
        <v>0.068308099394529</v>
      </c>
      <c r="O16" s="21" t="n">
        <v>0.0644335603742724</v>
      </c>
      <c r="P16" s="21" t="n">
        <v>0.117120344098323</v>
      </c>
      <c r="Q16" s="21" t="n">
        <v>0.106460164827512</v>
      </c>
      <c r="R16" s="21"/>
      <c r="S16" s="21" t="n">
        <v>0.0464831075917262</v>
      </c>
      <c r="T16" s="21" t="n">
        <v>0.0799196682660949</v>
      </c>
      <c r="U16" s="21" t="n">
        <v>0.0742917738093808</v>
      </c>
      <c r="V16" s="21" t="n">
        <v>0.0922494464580974</v>
      </c>
      <c r="W16" s="21" t="n">
        <v>0.0840114712358159</v>
      </c>
      <c r="X16" s="21" t="n">
        <v>0.0937883262798578</v>
      </c>
      <c r="Y16" s="21" t="n">
        <v>0.0909241411916706</v>
      </c>
      <c r="Z16" s="21" t="n">
        <v>0.160008056042055</v>
      </c>
      <c r="AA16" s="21" t="n">
        <v>0.111095711205538</v>
      </c>
      <c r="AB16" s="21" t="n">
        <v>0.120579411569623</v>
      </c>
      <c r="AC16" s="21" t="n">
        <v>0.0462461390344085</v>
      </c>
      <c r="AD16" s="21" t="n">
        <v>0.101812591457613</v>
      </c>
      <c r="AE16" s="21"/>
      <c r="AF16" s="21" t="n">
        <v>0.100023960338845</v>
      </c>
      <c r="AG16" s="21" t="n">
        <v>0.0765965307825025</v>
      </c>
      <c r="AH16" s="21" t="n">
        <v>0.122318124517464</v>
      </c>
      <c r="AI16" s="21"/>
      <c r="AJ16" s="21" t="n">
        <v>0.0961919397755748</v>
      </c>
      <c r="AK16" s="21" t="n">
        <v>0.0615023200897862</v>
      </c>
      <c r="AL16" s="21" t="n">
        <v>0.0703877347581426</v>
      </c>
      <c r="AM16" s="21" t="n">
        <v>0.05057125398239</v>
      </c>
      <c r="AN16" s="21" t="n">
        <v>0.119961452748535</v>
      </c>
      <c r="AO16" s="21"/>
      <c r="AP16" s="21" t="n">
        <v>0.0861570331810161</v>
      </c>
      <c r="AQ16" s="21" t="n">
        <v>0.0692850507514311</v>
      </c>
      <c r="AR16" s="21" t="n">
        <v>0.090563310647319</v>
      </c>
      <c r="AS16" s="21" t="n">
        <v>0.0767093127080849</v>
      </c>
      <c r="AT16" s="21" t="n">
        <v>0.163854967932533</v>
      </c>
      <c r="AU16" s="21"/>
      <c r="AV16" s="21" t="n">
        <v>0.0595995963516576</v>
      </c>
      <c r="AW16" s="21" t="n">
        <v>0.0785391881095756</v>
      </c>
      <c r="AX16" s="21" t="n">
        <v>0.071117656772322</v>
      </c>
      <c r="AY16" s="21" t="n">
        <v>0.0790670727781484</v>
      </c>
      <c r="AZ16" s="21" t="n">
        <v>0.125884773581764</v>
      </c>
      <c r="BA16" s="21" t="n">
        <v>0.190533499738295</v>
      </c>
      <c r="BB16" s="21"/>
      <c r="BC16" s="21" t="n">
        <v>0.114782111946682</v>
      </c>
      <c r="BD16" s="21" t="n">
        <v>0.0724788300437162</v>
      </c>
      <c r="BE16" s="21" t="n">
        <v>0.082035595801223</v>
      </c>
      <c r="BF16" s="21" t="n">
        <v>0.0612004182065062</v>
      </c>
      <c r="BG16" s="21" t="n">
        <v>0.0807028050966364</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856</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0.0567309575821535</v>
      </c>
      <c r="D9" s="19" t="n">
        <v>0.0672457052336112</v>
      </c>
      <c r="E9" s="19" t="n">
        <v>0.0449808740232827</v>
      </c>
      <c r="F9" s="19"/>
      <c r="G9" s="19" t="n">
        <v>0.0624477037115699</v>
      </c>
      <c r="H9" s="19" t="n">
        <v>0.0624385433806664</v>
      </c>
      <c r="I9" s="19" t="n">
        <v>0.0719421553468734</v>
      </c>
      <c r="J9" s="19" t="n">
        <v>0.0625889691197867</v>
      </c>
      <c r="K9" s="19" t="n">
        <v>0.0472344678514663</v>
      </c>
      <c r="L9" s="19" t="n">
        <v>0.0375766454988351</v>
      </c>
      <c r="M9" s="19"/>
      <c r="N9" s="19" t="n">
        <v>0.0569058106101309</v>
      </c>
      <c r="O9" s="19" t="n">
        <v>0.0560708094602842</v>
      </c>
      <c r="P9" s="19" t="n">
        <v>0.0369621081286747</v>
      </c>
      <c r="Q9" s="19" t="n">
        <v>0.0747131634322404</v>
      </c>
      <c r="R9" s="19"/>
      <c r="S9" s="19" t="n">
        <v>0.0503263235962491</v>
      </c>
      <c r="T9" s="19" t="n">
        <v>0.0554265613758096</v>
      </c>
      <c r="U9" s="19" t="n">
        <v>0.0705584013996721</v>
      </c>
      <c r="V9" s="19" t="n">
        <v>0.0554123482458124</v>
      </c>
      <c r="W9" s="19" t="n">
        <v>0.0734362379345908</v>
      </c>
      <c r="X9" s="19" t="n">
        <v>0.0488485142511817</v>
      </c>
      <c r="Y9" s="19" t="n">
        <v>0.0570035505059427</v>
      </c>
      <c r="Z9" s="19" t="n">
        <v>0.0295574538642525</v>
      </c>
      <c r="AA9" s="19" t="n">
        <v>0.0522948600738075</v>
      </c>
      <c r="AB9" s="19" t="n">
        <v>0.0641514316280778</v>
      </c>
      <c r="AC9" s="19" t="n">
        <v>0.042779408221494</v>
      </c>
      <c r="AD9" s="19" t="n">
        <v>0.0968345644626577</v>
      </c>
      <c r="AE9" s="19"/>
      <c r="AF9" s="19" t="n">
        <v>0.0576152982012181</v>
      </c>
      <c r="AG9" s="19" t="n">
        <v>0.0495480110024741</v>
      </c>
      <c r="AH9" s="19" t="n">
        <v>0.0607004470839857</v>
      </c>
      <c r="AI9" s="19"/>
      <c r="AJ9" s="19" t="n">
        <v>0.0483653623948531</v>
      </c>
      <c r="AK9" s="19" t="n">
        <v>0.0507177111943546</v>
      </c>
      <c r="AL9" s="19" t="n">
        <v>0.0811719189250338</v>
      </c>
      <c r="AM9" s="19" t="n">
        <v>0.0511711339292575</v>
      </c>
      <c r="AN9" s="19" t="n">
        <v>0.0834589862246459</v>
      </c>
      <c r="AO9" s="19"/>
      <c r="AP9" s="19" t="n">
        <v>0.0523204726681795</v>
      </c>
      <c r="AQ9" s="19" t="n">
        <v>0.0477010077156152</v>
      </c>
      <c r="AR9" s="19" t="n">
        <v>0.0823307359080786</v>
      </c>
      <c r="AS9" s="19" t="n">
        <v>0.0516706317557995</v>
      </c>
      <c r="AT9" s="19" t="n">
        <v>0.0683293876616728</v>
      </c>
      <c r="AU9" s="19"/>
      <c r="AV9" s="19" t="n">
        <v>0.0513956899830461</v>
      </c>
      <c r="AW9" s="19" t="n">
        <v>0.0556319510546917</v>
      </c>
      <c r="AX9" s="19" t="n">
        <v>0.0819339342843169</v>
      </c>
      <c r="AY9" s="19" t="n">
        <v>0.061062221326522</v>
      </c>
      <c r="AZ9" s="19" t="n">
        <v>0.0484918058178243</v>
      </c>
      <c r="BA9" s="19" t="n">
        <v>0.0120736419051676</v>
      </c>
      <c r="BB9" s="19"/>
      <c r="BC9" s="19" t="n">
        <v>0.0468029707275952</v>
      </c>
      <c r="BD9" s="19" t="n">
        <v>0.0496386310165952</v>
      </c>
      <c r="BE9" s="19" t="n">
        <v>0.0616493790352551</v>
      </c>
      <c r="BF9" s="19" t="n">
        <v>0.0587305015095776</v>
      </c>
      <c r="BG9" s="19" t="n">
        <v>0.129971044147381</v>
      </c>
    </row>
    <row r="10">
      <c r="B10" s="20" t="s">
        <v>598</v>
      </c>
      <c r="C10" s="19" t="n">
        <v>0.0793877599890079</v>
      </c>
      <c r="D10" s="19" t="n">
        <v>0.0815279755765351</v>
      </c>
      <c r="E10" s="19" t="n">
        <v>0.0779262844535601</v>
      </c>
      <c r="F10" s="19"/>
      <c r="G10" s="19" t="n">
        <v>0.0778942072995496</v>
      </c>
      <c r="H10" s="19" t="n">
        <v>0.0747398668906156</v>
      </c>
      <c r="I10" s="19" t="n">
        <v>0.0607147142745391</v>
      </c>
      <c r="J10" s="19" t="n">
        <v>0.0967129796096434</v>
      </c>
      <c r="K10" s="19" t="n">
        <v>0.093089624589491</v>
      </c>
      <c r="L10" s="19" t="n">
        <v>0.076074640399323</v>
      </c>
      <c r="M10" s="19"/>
      <c r="N10" s="19" t="n">
        <v>0.0874106566474998</v>
      </c>
      <c r="O10" s="19" t="n">
        <v>0.0993486959163988</v>
      </c>
      <c r="P10" s="19" t="n">
        <v>0.0548597561273643</v>
      </c>
      <c r="Q10" s="19" t="n">
        <v>0.0716994617542314</v>
      </c>
      <c r="R10" s="19"/>
      <c r="S10" s="19" t="n">
        <v>0.059573004446062</v>
      </c>
      <c r="T10" s="19" t="n">
        <v>0.0995898432741429</v>
      </c>
      <c r="U10" s="19" t="n">
        <v>0.114795861646001</v>
      </c>
      <c r="V10" s="19" t="n">
        <v>0.0969996578907516</v>
      </c>
      <c r="W10" s="19" t="n">
        <v>0.078977533729648</v>
      </c>
      <c r="X10" s="19" t="n">
        <v>0.0393864423488129</v>
      </c>
      <c r="Y10" s="19" t="n">
        <v>0.0675225366778655</v>
      </c>
      <c r="Z10" s="19" t="n">
        <v>0.0463522366543075</v>
      </c>
      <c r="AA10" s="19" t="n">
        <v>0.0834702858844558</v>
      </c>
      <c r="AB10" s="19" t="n">
        <v>0.087502347750793</v>
      </c>
      <c r="AC10" s="19" t="n">
        <v>0.0858004312671508</v>
      </c>
      <c r="AD10" s="19" t="n">
        <v>0.0837496932739496</v>
      </c>
      <c r="AE10" s="19"/>
      <c r="AF10" s="19" t="n">
        <v>0.069395864962711</v>
      </c>
      <c r="AG10" s="19" t="n">
        <v>0.0824571197623978</v>
      </c>
      <c r="AH10" s="19" t="n">
        <v>0.0886913157562489</v>
      </c>
      <c r="AI10" s="19"/>
      <c r="AJ10" s="19" t="n">
        <v>0.0808107375557983</v>
      </c>
      <c r="AK10" s="19" t="n">
        <v>0.079959038325953</v>
      </c>
      <c r="AL10" s="19" t="n">
        <v>0.0872057866463361</v>
      </c>
      <c r="AM10" s="19" t="n">
        <v>0.0510075287325248</v>
      </c>
      <c r="AN10" s="19" t="n">
        <v>0.0866455852706537</v>
      </c>
      <c r="AO10" s="19"/>
      <c r="AP10" s="19" t="n">
        <v>0.0733467664459631</v>
      </c>
      <c r="AQ10" s="19" t="n">
        <v>0.0808428857337798</v>
      </c>
      <c r="AR10" s="19" t="n">
        <v>0.062902757762713</v>
      </c>
      <c r="AS10" s="19" t="n">
        <v>0.0725070294771996</v>
      </c>
      <c r="AT10" s="19" t="n">
        <v>0.0417941254255073</v>
      </c>
      <c r="AU10" s="19"/>
      <c r="AV10" s="19" t="n">
        <v>0.0933207010918978</v>
      </c>
      <c r="AW10" s="19" t="n">
        <v>0.082518147405823</v>
      </c>
      <c r="AX10" s="19" t="n">
        <v>0.0936034383700479</v>
      </c>
      <c r="AY10" s="19" t="n">
        <v>0.061604431946219</v>
      </c>
      <c r="AZ10" s="19" t="n">
        <v>0.0744153602215553</v>
      </c>
      <c r="BA10" s="19" t="n">
        <v>0.0195077694114954</v>
      </c>
      <c r="BB10" s="19"/>
      <c r="BC10" s="19" t="n">
        <v>0.073301414924763</v>
      </c>
      <c r="BD10" s="19" t="n">
        <v>0.0913212768510513</v>
      </c>
      <c r="BE10" s="19" t="n">
        <v>0.0801905577440853</v>
      </c>
      <c r="BF10" s="19" t="n">
        <v>0.0694748938501957</v>
      </c>
      <c r="BG10" s="19" t="n">
        <v>0.112291909446628</v>
      </c>
    </row>
    <row r="11">
      <c r="B11" s="20" t="s">
        <v>692</v>
      </c>
      <c r="C11" s="19" t="n">
        <v>0.146903879242602</v>
      </c>
      <c r="D11" s="19" t="n">
        <v>0.153895499387658</v>
      </c>
      <c r="E11" s="19" t="n">
        <v>0.141242685198167</v>
      </c>
      <c r="F11" s="19"/>
      <c r="G11" s="19" t="n">
        <v>0.150333585102122</v>
      </c>
      <c r="H11" s="19" t="n">
        <v>0.161580232668017</v>
      </c>
      <c r="I11" s="19" t="n">
        <v>0.167226037296058</v>
      </c>
      <c r="J11" s="19" t="n">
        <v>0.120790811517491</v>
      </c>
      <c r="K11" s="19" t="n">
        <v>0.164591963846963</v>
      </c>
      <c r="L11" s="19" t="n">
        <v>0.125460822297467</v>
      </c>
      <c r="M11" s="19"/>
      <c r="N11" s="19" t="n">
        <v>0.151702774392899</v>
      </c>
      <c r="O11" s="19" t="n">
        <v>0.168795486750524</v>
      </c>
      <c r="P11" s="19" t="n">
        <v>0.127949141327872</v>
      </c>
      <c r="Q11" s="19" t="n">
        <v>0.135918961030772</v>
      </c>
      <c r="R11" s="19"/>
      <c r="S11" s="19" t="n">
        <v>0.196294105275997</v>
      </c>
      <c r="T11" s="19" t="n">
        <v>0.117823388104987</v>
      </c>
      <c r="U11" s="19" t="n">
        <v>0.145044809803473</v>
      </c>
      <c r="V11" s="19" t="n">
        <v>0.112235873707153</v>
      </c>
      <c r="W11" s="19" t="n">
        <v>0.173347650114881</v>
      </c>
      <c r="X11" s="19" t="n">
        <v>0.16729191711483</v>
      </c>
      <c r="Y11" s="19" t="n">
        <v>0.126645389705173</v>
      </c>
      <c r="Z11" s="19" t="n">
        <v>0.121463176014002</v>
      </c>
      <c r="AA11" s="19" t="n">
        <v>0.158867429868921</v>
      </c>
      <c r="AB11" s="19" t="n">
        <v>0.120976510579742</v>
      </c>
      <c r="AC11" s="19" t="n">
        <v>0.116839011122992</v>
      </c>
      <c r="AD11" s="19" t="n">
        <v>0.200080937272427</v>
      </c>
      <c r="AE11" s="19"/>
      <c r="AF11" s="19" t="n">
        <v>0.126676035256664</v>
      </c>
      <c r="AG11" s="19" t="n">
        <v>0.17127738431846</v>
      </c>
      <c r="AH11" s="19" t="n">
        <v>0.104646760258421</v>
      </c>
      <c r="AI11" s="19"/>
      <c r="AJ11" s="19" t="n">
        <v>0.136387662135274</v>
      </c>
      <c r="AK11" s="19" t="n">
        <v>0.154816717600323</v>
      </c>
      <c r="AL11" s="19" t="n">
        <v>0.163114631224844</v>
      </c>
      <c r="AM11" s="19" t="n">
        <v>0.137108211842672</v>
      </c>
      <c r="AN11" s="19" t="n">
        <v>0.129254784977313</v>
      </c>
      <c r="AO11" s="19"/>
      <c r="AP11" s="19" t="n">
        <v>0.148234662893046</v>
      </c>
      <c r="AQ11" s="19" t="n">
        <v>0.161204590870778</v>
      </c>
      <c r="AR11" s="19" t="n">
        <v>0.151279784288832</v>
      </c>
      <c r="AS11" s="19" t="n">
        <v>0.131128948432727</v>
      </c>
      <c r="AT11" s="19" t="n">
        <v>0.138486639511491</v>
      </c>
      <c r="AU11" s="19"/>
      <c r="AV11" s="19" t="n">
        <v>0.161629651200321</v>
      </c>
      <c r="AW11" s="19" t="n">
        <v>0.132351280085383</v>
      </c>
      <c r="AX11" s="19" t="n">
        <v>0.165907432110434</v>
      </c>
      <c r="AY11" s="19" t="n">
        <v>0.122846228466703</v>
      </c>
      <c r="AZ11" s="19" t="n">
        <v>0.170485392747616</v>
      </c>
      <c r="BA11" s="19" t="n">
        <v>0.147591169774948</v>
      </c>
      <c r="BB11" s="19"/>
      <c r="BC11" s="19" t="n">
        <v>0.0973691168207963</v>
      </c>
      <c r="BD11" s="19" t="n">
        <v>0.165454827616129</v>
      </c>
      <c r="BE11" s="19" t="n">
        <v>0.16213727537113</v>
      </c>
      <c r="BF11" s="19" t="n">
        <v>0.158678256599778</v>
      </c>
      <c r="BG11" s="19" t="n">
        <v>0.0923033647135583</v>
      </c>
    </row>
    <row r="12">
      <c r="B12" s="20" t="s">
        <v>691</v>
      </c>
      <c r="C12" s="19" t="n">
        <v>0.217672354812048</v>
      </c>
      <c r="D12" s="19" t="n">
        <v>0.231347197131909</v>
      </c>
      <c r="E12" s="19" t="n">
        <v>0.204924396586043</v>
      </c>
      <c r="F12" s="19"/>
      <c r="G12" s="19" t="n">
        <v>0.243233815282345</v>
      </c>
      <c r="H12" s="19" t="n">
        <v>0.191191550905874</v>
      </c>
      <c r="I12" s="19" t="n">
        <v>0.199300989166677</v>
      </c>
      <c r="J12" s="19" t="n">
        <v>0.208879610541078</v>
      </c>
      <c r="K12" s="19" t="n">
        <v>0.205914845668073</v>
      </c>
      <c r="L12" s="19" t="n">
        <v>0.251975974318089</v>
      </c>
      <c r="M12" s="19"/>
      <c r="N12" s="19" t="n">
        <v>0.218822680624032</v>
      </c>
      <c r="O12" s="19" t="n">
        <v>0.213201461596524</v>
      </c>
      <c r="P12" s="19" t="n">
        <v>0.218045976188734</v>
      </c>
      <c r="Q12" s="19" t="n">
        <v>0.219197866279127</v>
      </c>
      <c r="R12" s="19"/>
      <c r="S12" s="19" t="n">
        <v>0.215322714416053</v>
      </c>
      <c r="T12" s="19" t="n">
        <v>0.206293215479093</v>
      </c>
      <c r="U12" s="19" t="n">
        <v>0.200979179125286</v>
      </c>
      <c r="V12" s="19" t="n">
        <v>0.179937903912179</v>
      </c>
      <c r="W12" s="19" t="n">
        <v>0.268193123419456</v>
      </c>
      <c r="X12" s="19" t="n">
        <v>0.198112505063239</v>
      </c>
      <c r="Y12" s="19" t="n">
        <v>0.257710181046989</v>
      </c>
      <c r="Z12" s="19" t="n">
        <v>0.241561749314619</v>
      </c>
      <c r="AA12" s="19" t="n">
        <v>0.200561900922878</v>
      </c>
      <c r="AB12" s="19" t="n">
        <v>0.247556310591787</v>
      </c>
      <c r="AC12" s="19" t="n">
        <v>0.214983172014327</v>
      </c>
      <c r="AD12" s="19" t="n">
        <v>0.215234385923921</v>
      </c>
      <c r="AE12" s="19"/>
      <c r="AF12" s="19" t="n">
        <v>0.204145771739607</v>
      </c>
      <c r="AG12" s="19" t="n">
        <v>0.226900576170288</v>
      </c>
      <c r="AH12" s="19" t="n">
        <v>0.226904719420153</v>
      </c>
      <c r="AI12" s="19"/>
      <c r="AJ12" s="19" t="n">
        <v>0.206290940997198</v>
      </c>
      <c r="AK12" s="19" t="n">
        <v>0.214904985704449</v>
      </c>
      <c r="AL12" s="19" t="n">
        <v>0.266426227003837</v>
      </c>
      <c r="AM12" s="19" t="n">
        <v>0.242729883757867</v>
      </c>
      <c r="AN12" s="19" t="n">
        <v>0.215496713133608</v>
      </c>
      <c r="AO12" s="19"/>
      <c r="AP12" s="19" t="n">
        <v>0.20060207740619</v>
      </c>
      <c r="AQ12" s="19" t="n">
        <v>0.222630323561543</v>
      </c>
      <c r="AR12" s="19" t="n">
        <v>0.286683632516822</v>
      </c>
      <c r="AS12" s="19" t="n">
        <v>0.186395985725734</v>
      </c>
      <c r="AT12" s="19" t="n">
        <v>0.186758949878862</v>
      </c>
      <c r="AU12" s="19"/>
      <c r="AV12" s="19" t="n">
        <v>0.225319469375397</v>
      </c>
      <c r="AW12" s="19" t="n">
        <v>0.196410098169559</v>
      </c>
      <c r="AX12" s="19" t="n">
        <v>0.271630088063158</v>
      </c>
      <c r="AY12" s="19" t="n">
        <v>0.197383624683079</v>
      </c>
      <c r="AZ12" s="19" t="n">
        <v>0.163533078798147</v>
      </c>
      <c r="BA12" s="19" t="n">
        <v>0.261684975142317</v>
      </c>
      <c r="BB12" s="19"/>
      <c r="BC12" s="19" t="n">
        <v>0.22216736774912</v>
      </c>
      <c r="BD12" s="19" t="n">
        <v>0.215325617323203</v>
      </c>
      <c r="BE12" s="19" t="n">
        <v>0.228929404694082</v>
      </c>
      <c r="BF12" s="19" t="n">
        <v>0.174939378888228</v>
      </c>
      <c r="BG12" s="19" t="n">
        <v>0.290916517006784</v>
      </c>
    </row>
    <row r="13">
      <c r="B13" s="20" t="s">
        <v>690</v>
      </c>
      <c r="C13" s="19" t="n">
        <v>0.215675915325239</v>
      </c>
      <c r="D13" s="19" t="n">
        <v>0.211300734441754</v>
      </c>
      <c r="E13" s="19" t="n">
        <v>0.219364146028067</v>
      </c>
      <c r="F13" s="19"/>
      <c r="G13" s="19" t="n">
        <v>0.204461362809848</v>
      </c>
      <c r="H13" s="19" t="n">
        <v>0.229299132319638</v>
      </c>
      <c r="I13" s="19" t="n">
        <v>0.218253016009496</v>
      </c>
      <c r="J13" s="19" t="n">
        <v>0.247721654973923</v>
      </c>
      <c r="K13" s="19" t="n">
        <v>0.195256945458773</v>
      </c>
      <c r="L13" s="19" t="n">
        <v>0.197838439188042</v>
      </c>
      <c r="M13" s="19"/>
      <c r="N13" s="19" t="n">
        <v>0.224285439655815</v>
      </c>
      <c r="O13" s="19" t="n">
        <v>0.215847256504003</v>
      </c>
      <c r="P13" s="19" t="n">
        <v>0.216596084433498</v>
      </c>
      <c r="Q13" s="19" t="n">
        <v>0.205840900505773</v>
      </c>
      <c r="R13" s="19"/>
      <c r="S13" s="19" t="n">
        <v>0.221382336954106</v>
      </c>
      <c r="T13" s="19" t="n">
        <v>0.239624854717709</v>
      </c>
      <c r="U13" s="19" t="n">
        <v>0.185170906403328</v>
      </c>
      <c r="V13" s="19" t="n">
        <v>0.280548370819562</v>
      </c>
      <c r="W13" s="19" t="n">
        <v>0.177923140268224</v>
      </c>
      <c r="X13" s="19" t="n">
        <v>0.274496235549737</v>
      </c>
      <c r="Y13" s="19" t="n">
        <v>0.182845038066049</v>
      </c>
      <c r="Z13" s="19" t="n">
        <v>0.266416001205882</v>
      </c>
      <c r="AA13" s="19" t="n">
        <v>0.165891278955806</v>
      </c>
      <c r="AB13" s="19" t="n">
        <v>0.188470532579728</v>
      </c>
      <c r="AC13" s="19" t="n">
        <v>0.233977812049637</v>
      </c>
      <c r="AD13" s="19" t="n">
        <v>0.13726210852813</v>
      </c>
      <c r="AE13" s="19"/>
      <c r="AF13" s="19" t="n">
        <v>0.229897245903725</v>
      </c>
      <c r="AG13" s="19" t="n">
        <v>0.199888473352088</v>
      </c>
      <c r="AH13" s="19" t="n">
        <v>0.222243060599089</v>
      </c>
      <c r="AI13" s="19"/>
      <c r="AJ13" s="19" t="n">
        <v>0.219763937189575</v>
      </c>
      <c r="AK13" s="19" t="n">
        <v>0.222439225690543</v>
      </c>
      <c r="AL13" s="19" t="n">
        <v>0.17967780178104</v>
      </c>
      <c r="AM13" s="19" t="n">
        <v>0.219977107030921</v>
      </c>
      <c r="AN13" s="19" t="n">
        <v>0.215920345872108</v>
      </c>
      <c r="AO13" s="19"/>
      <c r="AP13" s="19" t="n">
        <v>0.210580582104857</v>
      </c>
      <c r="AQ13" s="19" t="n">
        <v>0.213246783640121</v>
      </c>
      <c r="AR13" s="19" t="n">
        <v>0.225548338453011</v>
      </c>
      <c r="AS13" s="19" t="n">
        <v>0.225023902781281</v>
      </c>
      <c r="AT13" s="19" t="n">
        <v>0.169391455574059</v>
      </c>
      <c r="AU13" s="19"/>
      <c r="AV13" s="19" t="n">
        <v>0.217270294590622</v>
      </c>
      <c r="AW13" s="19" t="n">
        <v>0.236387841038409</v>
      </c>
      <c r="AX13" s="19" t="n">
        <v>0.161888731124963</v>
      </c>
      <c r="AY13" s="19" t="n">
        <v>0.214590681688327</v>
      </c>
      <c r="AZ13" s="19" t="n">
        <v>0.211953212801583</v>
      </c>
      <c r="BA13" s="19" t="n">
        <v>0.234047021442424</v>
      </c>
      <c r="BB13" s="19"/>
      <c r="BC13" s="19" t="n">
        <v>0.208472469786902</v>
      </c>
      <c r="BD13" s="19" t="n">
        <v>0.235329200276502</v>
      </c>
      <c r="BE13" s="19" t="n">
        <v>0.191316423813043</v>
      </c>
      <c r="BF13" s="19" t="n">
        <v>0.26071829500331</v>
      </c>
      <c r="BG13" s="19" t="n">
        <v>0.085610201305828</v>
      </c>
    </row>
    <row r="14">
      <c r="B14" s="20" t="s">
        <v>689</v>
      </c>
      <c r="C14" s="19" t="n">
        <v>0.120797329294041</v>
      </c>
      <c r="D14" s="19" t="n">
        <v>0.111581039038412</v>
      </c>
      <c r="E14" s="19" t="n">
        <v>0.130740074615115</v>
      </c>
      <c r="F14" s="19"/>
      <c r="G14" s="19" t="n">
        <v>0.121016361403814</v>
      </c>
      <c r="H14" s="19" t="n">
        <v>0.167476026567492</v>
      </c>
      <c r="I14" s="19" t="n">
        <v>0.118231103014206</v>
      </c>
      <c r="J14" s="19" t="n">
        <v>0.106982590905809</v>
      </c>
      <c r="K14" s="19" t="n">
        <v>0.0964481791325897</v>
      </c>
      <c r="L14" s="19" t="n">
        <v>0.112486200773964</v>
      </c>
      <c r="M14" s="19"/>
      <c r="N14" s="19" t="n">
        <v>0.138589344364704</v>
      </c>
      <c r="O14" s="19" t="n">
        <v>0.101456704046993</v>
      </c>
      <c r="P14" s="19" t="n">
        <v>0.122712500522369</v>
      </c>
      <c r="Q14" s="19" t="n">
        <v>0.120292690093802</v>
      </c>
      <c r="R14" s="19"/>
      <c r="S14" s="19" t="n">
        <v>0.108599033895733</v>
      </c>
      <c r="T14" s="19" t="n">
        <v>0.103439042890572</v>
      </c>
      <c r="U14" s="19" t="n">
        <v>0.126823811569606</v>
      </c>
      <c r="V14" s="19" t="n">
        <v>0.0975274977074303</v>
      </c>
      <c r="W14" s="19" t="n">
        <v>0.131643166520706</v>
      </c>
      <c r="X14" s="19" t="n">
        <v>0.126596562070644</v>
      </c>
      <c r="Y14" s="19" t="n">
        <v>0.151566759671985</v>
      </c>
      <c r="Z14" s="19" t="n">
        <v>0.117888559673326</v>
      </c>
      <c r="AA14" s="19" t="n">
        <v>0.116375999872482</v>
      </c>
      <c r="AB14" s="19" t="n">
        <v>0.13442764087361</v>
      </c>
      <c r="AC14" s="19" t="n">
        <v>0.14684068537084</v>
      </c>
      <c r="AD14" s="19" t="n">
        <v>0.117344663142914</v>
      </c>
      <c r="AE14" s="19"/>
      <c r="AF14" s="19" t="n">
        <v>0.130515074138894</v>
      </c>
      <c r="AG14" s="19" t="n">
        <v>0.115442357027546</v>
      </c>
      <c r="AH14" s="19" t="n">
        <v>0.136520932640061</v>
      </c>
      <c r="AI14" s="19"/>
      <c r="AJ14" s="19" t="n">
        <v>0.126007640626774</v>
      </c>
      <c r="AK14" s="19" t="n">
        <v>0.148517405512559</v>
      </c>
      <c r="AL14" s="19" t="n">
        <v>0.0612479700216212</v>
      </c>
      <c r="AM14" s="19" t="n">
        <v>0.139416543006987</v>
      </c>
      <c r="AN14" s="19" t="n">
        <v>0.0969428926826407</v>
      </c>
      <c r="AO14" s="19"/>
      <c r="AP14" s="19" t="n">
        <v>0.125506040112162</v>
      </c>
      <c r="AQ14" s="19" t="n">
        <v>0.135455370312747</v>
      </c>
      <c r="AR14" s="19" t="n">
        <v>0.0664864891364303</v>
      </c>
      <c r="AS14" s="19" t="n">
        <v>0.145746836104694</v>
      </c>
      <c r="AT14" s="19" t="n">
        <v>0.133932207681599</v>
      </c>
      <c r="AU14" s="19"/>
      <c r="AV14" s="19" t="n">
        <v>0.132126343347263</v>
      </c>
      <c r="AW14" s="19" t="n">
        <v>0.128858268733874</v>
      </c>
      <c r="AX14" s="19" t="n">
        <v>0.0828394763654852</v>
      </c>
      <c r="AY14" s="19" t="n">
        <v>0.157993753393998</v>
      </c>
      <c r="AZ14" s="19" t="n">
        <v>0.12057326776208</v>
      </c>
      <c r="BA14" s="19" t="n">
        <v>0.0918754623144833</v>
      </c>
      <c r="BB14" s="19"/>
      <c r="BC14" s="19" t="n">
        <v>0.132209747341801</v>
      </c>
      <c r="BD14" s="19" t="n">
        <v>0.0761091612900256</v>
      </c>
      <c r="BE14" s="19" t="n">
        <v>0.143806600484849</v>
      </c>
      <c r="BF14" s="19" t="n">
        <v>0.155952210130872</v>
      </c>
      <c r="BG14" s="19" t="n">
        <v>0.106125618676493</v>
      </c>
    </row>
    <row r="15">
      <c r="B15" s="20" t="s">
        <v>806</v>
      </c>
      <c r="C15" s="19" t="n">
        <v>0.0882890320684706</v>
      </c>
      <c r="D15" s="19" t="n">
        <v>0.0863252928010634</v>
      </c>
      <c r="E15" s="19" t="n">
        <v>0.0891626434379703</v>
      </c>
      <c r="F15" s="19"/>
      <c r="G15" s="19" t="n">
        <v>0.0925005869854422</v>
      </c>
      <c r="H15" s="19" t="n">
        <v>0.0723755285293662</v>
      </c>
      <c r="I15" s="19" t="n">
        <v>0.086329186904735</v>
      </c>
      <c r="J15" s="19" t="n">
        <v>0.0849338828447684</v>
      </c>
      <c r="K15" s="19" t="n">
        <v>0.0799890869059208</v>
      </c>
      <c r="L15" s="19" t="n">
        <v>0.108253367038351</v>
      </c>
      <c r="M15" s="19"/>
      <c r="N15" s="19" t="n">
        <v>0.0730186938789118</v>
      </c>
      <c r="O15" s="19" t="n">
        <v>0.07911352993543</v>
      </c>
      <c r="P15" s="19" t="n">
        <v>0.115349924376718</v>
      </c>
      <c r="Q15" s="19" t="n">
        <v>0.0906800570111037</v>
      </c>
      <c r="R15" s="19"/>
      <c r="S15" s="19" t="n">
        <v>0.109172046635905</v>
      </c>
      <c r="T15" s="19" t="n">
        <v>0.100122944926301</v>
      </c>
      <c r="U15" s="19" t="n">
        <v>0.0990504847125894</v>
      </c>
      <c r="V15" s="19" t="n">
        <v>0.0914386125231118</v>
      </c>
      <c r="W15" s="19" t="n">
        <v>0.0415852772401949</v>
      </c>
      <c r="X15" s="19" t="n">
        <v>0.0599719189575043</v>
      </c>
      <c r="Y15" s="19" t="n">
        <v>0.0962994995732536</v>
      </c>
      <c r="Z15" s="19" t="n">
        <v>0.033061972743595</v>
      </c>
      <c r="AA15" s="19" t="n">
        <v>0.14933749033417</v>
      </c>
      <c r="AB15" s="19" t="n">
        <v>0.048620779641422</v>
      </c>
      <c r="AC15" s="19" t="n">
        <v>0.0887874552789731</v>
      </c>
      <c r="AD15" s="19" t="n">
        <v>0.041528588344052</v>
      </c>
      <c r="AE15" s="19"/>
      <c r="AF15" s="19" t="n">
        <v>0.112490736395458</v>
      </c>
      <c r="AG15" s="19" t="n">
        <v>0.0786918356241441</v>
      </c>
      <c r="AH15" s="19" t="n">
        <v>0.0583336516447821</v>
      </c>
      <c r="AI15" s="19"/>
      <c r="AJ15" s="19" t="n">
        <v>0.097672444098943</v>
      </c>
      <c r="AK15" s="19" t="n">
        <v>0.0893789801963359</v>
      </c>
      <c r="AL15" s="19" t="n">
        <v>0.0865767203763488</v>
      </c>
      <c r="AM15" s="19" t="n">
        <v>0.108018337717381</v>
      </c>
      <c r="AN15" s="19" t="n">
        <v>0.071868737279534</v>
      </c>
      <c r="AO15" s="19"/>
      <c r="AP15" s="19" t="n">
        <v>0.103866396160549</v>
      </c>
      <c r="AQ15" s="19" t="n">
        <v>0.0896036255864898</v>
      </c>
      <c r="AR15" s="19" t="n">
        <v>0.0518244583855351</v>
      </c>
      <c r="AS15" s="19" t="n">
        <v>0.129278845135889</v>
      </c>
      <c r="AT15" s="19" t="n">
        <v>0.0902355694790212</v>
      </c>
      <c r="AU15" s="19"/>
      <c r="AV15" s="19" t="n">
        <v>0.0777640874741241</v>
      </c>
      <c r="AW15" s="19" t="n">
        <v>0.0953896827588338</v>
      </c>
      <c r="AX15" s="19" t="n">
        <v>0.0840468504455383</v>
      </c>
      <c r="AY15" s="19" t="n">
        <v>0.124854937974653</v>
      </c>
      <c r="AZ15" s="19" t="n">
        <v>0.0842613311788754</v>
      </c>
      <c r="BA15" s="19" t="n">
        <v>0.0618914530812288</v>
      </c>
      <c r="BB15" s="19"/>
      <c r="BC15" s="19" t="n">
        <v>0.119149325595216</v>
      </c>
      <c r="BD15" s="19" t="n">
        <v>0.0842368883793936</v>
      </c>
      <c r="BE15" s="19" t="n">
        <v>0.0702864376908667</v>
      </c>
      <c r="BF15" s="19" t="n">
        <v>0.073895793198523</v>
      </c>
      <c r="BG15" s="19" t="n">
        <v>0.0995382750293994</v>
      </c>
    </row>
    <row r="16">
      <c r="B16" s="20" t="s">
        <v>123</v>
      </c>
      <c r="C16" s="21" t="n">
        <v>0.0745427716864373</v>
      </c>
      <c r="D16" s="21" t="n">
        <v>0.0567765563890578</v>
      </c>
      <c r="E16" s="21" t="n">
        <v>0.0916588956577952</v>
      </c>
      <c r="F16" s="21"/>
      <c r="G16" s="21" t="n">
        <v>0.0481123774053099</v>
      </c>
      <c r="H16" s="21" t="n">
        <v>0.0408991187383305</v>
      </c>
      <c r="I16" s="21" t="n">
        <v>0.0780027979874156</v>
      </c>
      <c r="J16" s="21" t="n">
        <v>0.0713895004875002</v>
      </c>
      <c r="K16" s="21" t="n">
        <v>0.117474886546723</v>
      </c>
      <c r="L16" s="21" t="n">
        <v>0.0903339104859273</v>
      </c>
      <c r="M16" s="21"/>
      <c r="N16" s="21" t="n">
        <v>0.0492645998260061</v>
      </c>
      <c r="O16" s="21" t="n">
        <v>0.0661660557898427</v>
      </c>
      <c r="P16" s="21" t="n">
        <v>0.107524508894771</v>
      </c>
      <c r="Q16" s="21" t="n">
        <v>0.0816568998929496</v>
      </c>
      <c r="R16" s="21"/>
      <c r="S16" s="21" t="n">
        <v>0.0393304347798942</v>
      </c>
      <c r="T16" s="21" t="n">
        <v>0.0776801492313853</v>
      </c>
      <c r="U16" s="21" t="n">
        <v>0.0575765453400451</v>
      </c>
      <c r="V16" s="21" t="n">
        <v>0.0858997351940003</v>
      </c>
      <c r="W16" s="21" t="n">
        <v>0.0548938707722987</v>
      </c>
      <c r="X16" s="21" t="n">
        <v>0.0852959046440519</v>
      </c>
      <c r="Y16" s="21" t="n">
        <v>0.0604070447527427</v>
      </c>
      <c r="Z16" s="21" t="n">
        <v>0.143698850530016</v>
      </c>
      <c r="AA16" s="21" t="n">
        <v>0.0732007540874803</v>
      </c>
      <c r="AB16" s="21" t="n">
        <v>0.10829444635484</v>
      </c>
      <c r="AC16" s="21" t="n">
        <v>0.069992024674587</v>
      </c>
      <c r="AD16" s="21" t="n">
        <v>0.107965059051949</v>
      </c>
      <c r="AE16" s="21"/>
      <c r="AF16" s="21" t="n">
        <v>0.0692639734017231</v>
      </c>
      <c r="AG16" s="21" t="n">
        <v>0.0757942427426017</v>
      </c>
      <c r="AH16" s="21" t="n">
        <v>0.101959112597259</v>
      </c>
      <c r="AI16" s="21"/>
      <c r="AJ16" s="21" t="n">
        <v>0.0847012750015849</v>
      </c>
      <c r="AK16" s="21" t="n">
        <v>0.0392659357754832</v>
      </c>
      <c r="AL16" s="21" t="n">
        <v>0.0745789440209388</v>
      </c>
      <c r="AM16" s="21" t="n">
        <v>0.05057125398239</v>
      </c>
      <c r="AN16" s="21" t="n">
        <v>0.100411954559497</v>
      </c>
      <c r="AO16" s="21"/>
      <c r="AP16" s="21" t="n">
        <v>0.0855430022090531</v>
      </c>
      <c r="AQ16" s="21" t="n">
        <v>0.0493154125789262</v>
      </c>
      <c r="AR16" s="21" t="n">
        <v>0.0729438035485771</v>
      </c>
      <c r="AS16" s="21" t="n">
        <v>0.0582478205866754</v>
      </c>
      <c r="AT16" s="21" t="n">
        <v>0.171071664787788</v>
      </c>
      <c r="AU16" s="21"/>
      <c r="AV16" s="21" t="n">
        <v>0.0411737629373296</v>
      </c>
      <c r="AW16" s="21" t="n">
        <v>0.0724527307534264</v>
      </c>
      <c r="AX16" s="21" t="n">
        <v>0.058150049236057</v>
      </c>
      <c r="AY16" s="21" t="n">
        <v>0.0596641205204996</v>
      </c>
      <c r="AZ16" s="21" t="n">
        <v>0.126286550672319</v>
      </c>
      <c r="BA16" s="21" t="n">
        <v>0.171328506927936</v>
      </c>
      <c r="BB16" s="21"/>
      <c r="BC16" s="21" t="n">
        <v>0.100527587053807</v>
      </c>
      <c r="BD16" s="21" t="n">
        <v>0.0825843972471005</v>
      </c>
      <c r="BE16" s="21" t="n">
        <v>0.06168392116669</v>
      </c>
      <c r="BF16" s="21" t="n">
        <v>0.0476106708195161</v>
      </c>
      <c r="BG16" s="21" t="n">
        <v>0.0832430696739283</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857</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0.0416455273453534</v>
      </c>
      <c r="D9" s="19" t="n">
        <v>0.0478719078988495</v>
      </c>
      <c r="E9" s="19" t="n">
        <v>0.0359005445354476</v>
      </c>
      <c r="F9" s="19"/>
      <c r="G9" s="19" t="n">
        <v>0.0310613070911817</v>
      </c>
      <c r="H9" s="19" t="n">
        <v>0.0282796140988916</v>
      </c>
      <c r="I9" s="19" t="n">
        <v>0.0576699143995007</v>
      </c>
      <c r="J9" s="19" t="n">
        <v>0.0457904111539275</v>
      </c>
      <c r="K9" s="19" t="n">
        <v>0.0403117620671044</v>
      </c>
      <c r="L9" s="19" t="n">
        <v>0.0440771298166546</v>
      </c>
      <c r="M9" s="19"/>
      <c r="N9" s="19" t="n">
        <v>0.0391024159138201</v>
      </c>
      <c r="O9" s="19" t="n">
        <v>0.0426799714407689</v>
      </c>
      <c r="P9" s="19" t="n">
        <v>0.0353664418683754</v>
      </c>
      <c r="Q9" s="19" t="n">
        <v>0.0489106435325468</v>
      </c>
      <c r="R9" s="19"/>
      <c r="S9" s="19" t="n">
        <v>0.0454763933332686</v>
      </c>
      <c r="T9" s="19" t="n">
        <v>0.0348661437233371</v>
      </c>
      <c r="U9" s="19" t="n">
        <v>0.039077584198666</v>
      </c>
      <c r="V9" s="19" t="n">
        <v>0.0544572092493781</v>
      </c>
      <c r="W9" s="19" t="n">
        <v>0.0209325997172144</v>
      </c>
      <c r="X9" s="19" t="n">
        <v>0.0215570144532841</v>
      </c>
      <c r="Y9" s="19" t="n">
        <v>0.0510851099193535</v>
      </c>
      <c r="Z9" s="19" t="n">
        <v>0.069812160106525</v>
      </c>
      <c r="AA9" s="19" t="n">
        <v>0.0245742003046094</v>
      </c>
      <c r="AB9" s="19" t="n">
        <v>0.064886789617935</v>
      </c>
      <c r="AC9" s="19" t="n">
        <v>0.0595532197509476</v>
      </c>
      <c r="AD9" s="19" t="n">
        <v>0.0303745011613685</v>
      </c>
      <c r="AE9" s="19"/>
      <c r="AF9" s="19" t="n">
        <v>0.0491451776428748</v>
      </c>
      <c r="AG9" s="19" t="n">
        <v>0.0338049596903053</v>
      </c>
      <c r="AH9" s="19" t="n">
        <v>0.0398839758536351</v>
      </c>
      <c r="AI9" s="19"/>
      <c r="AJ9" s="19" t="n">
        <v>0.0452145329947633</v>
      </c>
      <c r="AK9" s="19" t="n">
        <v>0.0180528465727523</v>
      </c>
      <c r="AL9" s="19" t="n">
        <v>0.0226604848948226</v>
      </c>
      <c r="AM9" s="19" t="n">
        <v>0.0971786597896769</v>
      </c>
      <c r="AN9" s="19" t="n">
        <v>0.0479398046203086</v>
      </c>
      <c r="AO9" s="19"/>
      <c r="AP9" s="19" t="n">
        <v>0.0448471018757271</v>
      </c>
      <c r="AQ9" s="19" t="n">
        <v>0.0253831001565837</v>
      </c>
      <c r="AR9" s="19" t="n">
        <v>0.0297372304662054</v>
      </c>
      <c r="AS9" s="19" t="n">
        <v>0.0610127167381256</v>
      </c>
      <c r="AT9" s="19" t="n">
        <v>0.0295404035280816</v>
      </c>
      <c r="AU9" s="19"/>
      <c r="AV9" s="19" t="n">
        <v>0.0225911724687425</v>
      </c>
      <c r="AW9" s="19" t="n">
        <v>0.0484427304413035</v>
      </c>
      <c r="AX9" s="19" t="n">
        <v>0.0342472629974387</v>
      </c>
      <c r="AY9" s="19" t="n">
        <v>0.064910306603578</v>
      </c>
      <c r="AZ9" s="19" t="n">
        <v>0.0297449490743976</v>
      </c>
      <c r="BA9" s="19" t="n">
        <v>0.0149910112130361</v>
      </c>
      <c r="BB9" s="19"/>
      <c r="BC9" s="19" t="n">
        <v>0.0433350565328581</v>
      </c>
      <c r="BD9" s="19" t="n">
        <v>0.0473750072137918</v>
      </c>
      <c r="BE9" s="19" t="n">
        <v>0.0438862437260687</v>
      </c>
      <c r="BF9" s="19" t="n">
        <v>0.039421301166678</v>
      </c>
      <c r="BG9" s="19" t="n">
        <v>0.0308874457766956</v>
      </c>
    </row>
    <row r="10">
      <c r="B10" s="20" t="s">
        <v>598</v>
      </c>
      <c r="C10" s="19" t="n">
        <v>0.0509648962228869</v>
      </c>
      <c r="D10" s="19" t="n">
        <v>0.0596851282302563</v>
      </c>
      <c r="E10" s="19" t="n">
        <v>0.0428608163084155</v>
      </c>
      <c r="F10" s="19"/>
      <c r="G10" s="19" t="n">
        <v>0.0560480956427196</v>
      </c>
      <c r="H10" s="19" t="n">
        <v>0.0426651775070387</v>
      </c>
      <c r="I10" s="19" t="n">
        <v>0.0468813713170379</v>
      </c>
      <c r="J10" s="19" t="n">
        <v>0.0656480256668408</v>
      </c>
      <c r="K10" s="19" t="n">
        <v>0.0541864784989757</v>
      </c>
      <c r="L10" s="19" t="n">
        <v>0.0435514442665303</v>
      </c>
      <c r="M10" s="19"/>
      <c r="N10" s="19" t="n">
        <v>0.0584296172494399</v>
      </c>
      <c r="O10" s="19" t="n">
        <v>0.0553895096358883</v>
      </c>
      <c r="P10" s="19" t="n">
        <v>0.0371149009144794</v>
      </c>
      <c r="Q10" s="19" t="n">
        <v>0.0505925527062814</v>
      </c>
      <c r="R10" s="19"/>
      <c r="S10" s="19" t="n">
        <v>0.0422005387561782</v>
      </c>
      <c r="T10" s="19" t="n">
        <v>0.0446710844439086</v>
      </c>
      <c r="U10" s="19" t="n">
        <v>0.0685385339093874</v>
      </c>
      <c r="V10" s="19" t="n">
        <v>0.0320306676550133</v>
      </c>
      <c r="W10" s="19" t="n">
        <v>0.0482664433578975</v>
      </c>
      <c r="X10" s="19" t="n">
        <v>0.0602182956259513</v>
      </c>
      <c r="Y10" s="19" t="n">
        <v>0.0474887800612288</v>
      </c>
      <c r="Z10" s="19" t="n">
        <v>0.0514690052687342</v>
      </c>
      <c r="AA10" s="19" t="n">
        <v>0.0575908698117479</v>
      </c>
      <c r="AB10" s="19" t="n">
        <v>0.0637088897437609</v>
      </c>
      <c r="AC10" s="19" t="n">
        <v>0.036743387857058</v>
      </c>
      <c r="AD10" s="19" t="n">
        <v>0.0776689377843245</v>
      </c>
      <c r="AE10" s="19"/>
      <c r="AF10" s="19" t="n">
        <v>0.0467286619897605</v>
      </c>
      <c r="AG10" s="19" t="n">
        <v>0.0569443694782172</v>
      </c>
      <c r="AH10" s="19" t="n">
        <v>0.0369342802472398</v>
      </c>
      <c r="AI10" s="19"/>
      <c r="AJ10" s="19" t="n">
        <v>0.0373393771304966</v>
      </c>
      <c r="AK10" s="19" t="n">
        <v>0.0497261630690646</v>
      </c>
      <c r="AL10" s="19" t="n">
        <v>0.075580003819661</v>
      </c>
      <c r="AM10" s="19" t="n">
        <v>0.128013392752769</v>
      </c>
      <c r="AN10" s="19" t="n">
        <v>0.0602374404776257</v>
      </c>
      <c r="AO10" s="19"/>
      <c r="AP10" s="19" t="n">
        <v>0.0251711571114938</v>
      </c>
      <c r="AQ10" s="19" t="n">
        <v>0.0520366929897086</v>
      </c>
      <c r="AR10" s="19" t="n">
        <v>0.0514106598350174</v>
      </c>
      <c r="AS10" s="19" t="n">
        <v>0.0603389703312219</v>
      </c>
      <c r="AT10" s="19" t="n">
        <v>0.0750384364902185</v>
      </c>
      <c r="AU10" s="19"/>
      <c r="AV10" s="19" t="n">
        <v>0.0535733886282387</v>
      </c>
      <c r="AW10" s="19" t="n">
        <v>0.0379146507028997</v>
      </c>
      <c r="AX10" s="19" t="n">
        <v>0.076295219858358</v>
      </c>
      <c r="AY10" s="19" t="n">
        <v>0.0423694992998661</v>
      </c>
      <c r="AZ10" s="19" t="n">
        <v>0.0738469897069743</v>
      </c>
      <c r="BA10" s="19" t="n">
        <v>0.0401286211773661</v>
      </c>
      <c r="BB10" s="19"/>
      <c r="BC10" s="19" t="n">
        <v>0.0484641610240768</v>
      </c>
      <c r="BD10" s="19" t="n">
        <v>0.0408541127068092</v>
      </c>
      <c r="BE10" s="19" t="n">
        <v>0.0598544158764999</v>
      </c>
      <c r="BF10" s="19" t="n">
        <v>0.0569290552755853</v>
      </c>
      <c r="BG10" s="19" t="n">
        <v>0.058219411821059</v>
      </c>
    </row>
    <row r="11">
      <c r="B11" s="20" t="s">
        <v>692</v>
      </c>
      <c r="C11" s="19" t="n">
        <v>0.0905507658007101</v>
      </c>
      <c r="D11" s="19" t="n">
        <v>0.0972054832002764</v>
      </c>
      <c r="E11" s="19" t="n">
        <v>0.0847737102065384</v>
      </c>
      <c r="F11" s="19"/>
      <c r="G11" s="19" t="n">
        <v>0.0709620704175476</v>
      </c>
      <c r="H11" s="19" t="n">
        <v>0.0751881370478219</v>
      </c>
      <c r="I11" s="19" t="n">
        <v>0.0931146870996245</v>
      </c>
      <c r="J11" s="19" t="n">
        <v>0.0830102107378309</v>
      </c>
      <c r="K11" s="19" t="n">
        <v>0.113688703855642</v>
      </c>
      <c r="L11" s="19" t="n">
        <v>0.104552535796572</v>
      </c>
      <c r="M11" s="19"/>
      <c r="N11" s="19" t="n">
        <v>0.0822491648109079</v>
      </c>
      <c r="O11" s="19" t="n">
        <v>0.0876779575642326</v>
      </c>
      <c r="P11" s="19" t="n">
        <v>0.106760471504296</v>
      </c>
      <c r="Q11" s="19" t="n">
        <v>0.0884191699537249</v>
      </c>
      <c r="R11" s="19"/>
      <c r="S11" s="19" t="n">
        <v>0.0718582156873073</v>
      </c>
      <c r="T11" s="19" t="n">
        <v>0.0886971978369811</v>
      </c>
      <c r="U11" s="19" t="n">
        <v>0.10491315592742</v>
      </c>
      <c r="V11" s="19" t="n">
        <v>0.113999040280742</v>
      </c>
      <c r="W11" s="19" t="n">
        <v>0.0949323579869176</v>
      </c>
      <c r="X11" s="19" t="n">
        <v>0.104267571459769</v>
      </c>
      <c r="Y11" s="19" t="n">
        <v>0.0913245088216867</v>
      </c>
      <c r="Z11" s="19" t="n">
        <v>0.106643169928425</v>
      </c>
      <c r="AA11" s="19" t="n">
        <v>0.115850538083347</v>
      </c>
      <c r="AB11" s="19" t="n">
        <v>0.0630487906262799</v>
      </c>
      <c r="AC11" s="19" t="n">
        <v>0.0614129245359889</v>
      </c>
      <c r="AD11" s="19" t="n">
        <v>0.040888972672029</v>
      </c>
      <c r="AE11" s="19"/>
      <c r="AF11" s="19" t="n">
        <v>0.098278840951991</v>
      </c>
      <c r="AG11" s="19" t="n">
        <v>0.0921498742693505</v>
      </c>
      <c r="AH11" s="19" t="n">
        <v>0.0781494720797296</v>
      </c>
      <c r="AI11" s="19"/>
      <c r="AJ11" s="19" t="n">
        <v>0.096740605209633</v>
      </c>
      <c r="AK11" s="19" t="n">
        <v>0.0807746722506355</v>
      </c>
      <c r="AL11" s="19" t="n">
        <v>0.184936766321003</v>
      </c>
      <c r="AM11" s="19" t="n">
        <v>0.0911839227135772</v>
      </c>
      <c r="AN11" s="19" t="n">
        <v>0.086958508592665</v>
      </c>
      <c r="AO11" s="19"/>
      <c r="AP11" s="19" t="n">
        <v>0.111914974680633</v>
      </c>
      <c r="AQ11" s="19" t="n">
        <v>0.0729880493538193</v>
      </c>
      <c r="AR11" s="19" t="n">
        <v>0.122114263941086</v>
      </c>
      <c r="AS11" s="19" t="n">
        <v>0.092322500671791</v>
      </c>
      <c r="AT11" s="19" t="n">
        <v>0.0516631574837354</v>
      </c>
      <c r="AU11" s="19"/>
      <c r="AV11" s="19" t="n">
        <v>0.0759200869899161</v>
      </c>
      <c r="AW11" s="19" t="n">
        <v>0.103351980963731</v>
      </c>
      <c r="AX11" s="19" t="n">
        <v>0.135000191568811</v>
      </c>
      <c r="AY11" s="19" t="n">
        <v>0.0847865552957207</v>
      </c>
      <c r="AZ11" s="19" t="n">
        <v>0.0724425714539601</v>
      </c>
      <c r="BA11" s="19" t="n">
        <v>0.0763538936611449</v>
      </c>
      <c r="BB11" s="19"/>
      <c r="BC11" s="19" t="n">
        <v>0.0872020716932951</v>
      </c>
      <c r="BD11" s="19" t="n">
        <v>0.120523742551927</v>
      </c>
      <c r="BE11" s="19" t="n">
        <v>0.0921337517499313</v>
      </c>
      <c r="BF11" s="19" t="n">
        <v>0.0551911852179047</v>
      </c>
      <c r="BG11" s="19" t="n">
        <v>0.029664546797816</v>
      </c>
    </row>
    <row r="12">
      <c r="B12" s="20" t="s">
        <v>691</v>
      </c>
      <c r="C12" s="19" t="n">
        <v>0.246222840638793</v>
      </c>
      <c r="D12" s="19" t="n">
        <v>0.229172093511366</v>
      </c>
      <c r="E12" s="19" t="n">
        <v>0.263671070538694</v>
      </c>
      <c r="F12" s="19"/>
      <c r="G12" s="19" t="n">
        <v>0.270748515066437</v>
      </c>
      <c r="H12" s="19" t="n">
        <v>0.227394838686589</v>
      </c>
      <c r="I12" s="19" t="n">
        <v>0.225199005722468</v>
      </c>
      <c r="J12" s="19" t="n">
        <v>0.234792651460668</v>
      </c>
      <c r="K12" s="19" t="n">
        <v>0.263496088959242</v>
      </c>
      <c r="L12" s="19" t="n">
        <v>0.259783090911666</v>
      </c>
      <c r="M12" s="19"/>
      <c r="N12" s="19" t="n">
        <v>0.247243171290093</v>
      </c>
      <c r="O12" s="19" t="n">
        <v>0.247467895003353</v>
      </c>
      <c r="P12" s="19" t="n">
        <v>0.230922971671424</v>
      </c>
      <c r="Q12" s="19" t="n">
        <v>0.257762765645842</v>
      </c>
      <c r="R12" s="19"/>
      <c r="S12" s="19" t="n">
        <v>0.283440726407249</v>
      </c>
      <c r="T12" s="19" t="n">
        <v>0.251090029017945</v>
      </c>
      <c r="U12" s="19" t="n">
        <v>0.26639986636199</v>
      </c>
      <c r="V12" s="19" t="n">
        <v>0.216105372280261</v>
      </c>
      <c r="W12" s="19" t="n">
        <v>0.188877363357511</v>
      </c>
      <c r="X12" s="19" t="n">
        <v>0.236899158365438</v>
      </c>
      <c r="Y12" s="19" t="n">
        <v>0.246957681685547</v>
      </c>
      <c r="Z12" s="19" t="n">
        <v>0.14781939464268</v>
      </c>
      <c r="AA12" s="19" t="n">
        <v>0.226203557586141</v>
      </c>
      <c r="AB12" s="19" t="n">
        <v>0.256159407353515</v>
      </c>
      <c r="AC12" s="19" t="n">
        <v>0.307666793918176</v>
      </c>
      <c r="AD12" s="19" t="n">
        <v>0.319156467713178</v>
      </c>
      <c r="AE12" s="19"/>
      <c r="AF12" s="19" t="n">
        <v>0.242877249787139</v>
      </c>
      <c r="AG12" s="19" t="n">
        <v>0.238767622865796</v>
      </c>
      <c r="AH12" s="19" t="n">
        <v>0.252608115875987</v>
      </c>
      <c r="AI12" s="19"/>
      <c r="AJ12" s="19" t="n">
        <v>0.237938040294273</v>
      </c>
      <c r="AK12" s="19" t="n">
        <v>0.237045490557057</v>
      </c>
      <c r="AL12" s="19" t="n">
        <v>0.229254596880217</v>
      </c>
      <c r="AM12" s="19" t="n">
        <v>0.233329186733354</v>
      </c>
      <c r="AN12" s="19" t="n">
        <v>0.249824283195078</v>
      </c>
      <c r="AO12" s="19"/>
      <c r="AP12" s="19" t="n">
        <v>0.255163028765913</v>
      </c>
      <c r="AQ12" s="19" t="n">
        <v>0.234122516228151</v>
      </c>
      <c r="AR12" s="19" t="n">
        <v>0.245678234211148</v>
      </c>
      <c r="AS12" s="19" t="n">
        <v>0.228788549071657</v>
      </c>
      <c r="AT12" s="19" t="n">
        <v>0.240323941673276</v>
      </c>
      <c r="AU12" s="19"/>
      <c r="AV12" s="19" t="n">
        <v>0.227504442253888</v>
      </c>
      <c r="AW12" s="19" t="n">
        <v>0.257395903494496</v>
      </c>
      <c r="AX12" s="19" t="n">
        <v>0.241452222073761</v>
      </c>
      <c r="AY12" s="19" t="n">
        <v>0.226364454476075</v>
      </c>
      <c r="AZ12" s="19" t="n">
        <v>0.216992603506064</v>
      </c>
      <c r="BA12" s="19" t="n">
        <v>0.34845888239495</v>
      </c>
      <c r="BB12" s="19"/>
      <c r="BC12" s="19" t="n">
        <v>0.238804340298389</v>
      </c>
      <c r="BD12" s="19" t="n">
        <v>0.232916828983681</v>
      </c>
      <c r="BE12" s="19" t="n">
        <v>0.250408703032477</v>
      </c>
      <c r="BF12" s="19" t="n">
        <v>0.255578889816487</v>
      </c>
      <c r="BG12" s="19" t="n">
        <v>0.160041791824749</v>
      </c>
    </row>
    <row r="13">
      <c r="B13" s="20" t="s">
        <v>690</v>
      </c>
      <c r="C13" s="19" t="n">
        <v>0.191698071326145</v>
      </c>
      <c r="D13" s="19" t="n">
        <v>0.175255538310693</v>
      </c>
      <c r="E13" s="19" t="n">
        <v>0.206524277235445</v>
      </c>
      <c r="F13" s="19"/>
      <c r="G13" s="19" t="n">
        <v>0.24749084727929</v>
      </c>
      <c r="H13" s="19" t="n">
        <v>0.249308299355647</v>
      </c>
      <c r="I13" s="19" t="n">
        <v>0.193493369234284</v>
      </c>
      <c r="J13" s="19" t="n">
        <v>0.195214595437441</v>
      </c>
      <c r="K13" s="19" t="n">
        <v>0.144192039449665</v>
      </c>
      <c r="L13" s="19" t="n">
        <v>0.135374123425619</v>
      </c>
      <c r="M13" s="19"/>
      <c r="N13" s="19" t="n">
        <v>0.190031362179632</v>
      </c>
      <c r="O13" s="19" t="n">
        <v>0.212949071637941</v>
      </c>
      <c r="P13" s="19" t="n">
        <v>0.166195591051631</v>
      </c>
      <c r="Q13" s="19" t="n">
        <v>0.194188881558756</v>
      </c>
      <c r="R13" s="19"/>
      <c r="S13" s="19" t="n">
        <v>0.174441471322298</v>
      </c>
      <c r="T13" s="19" t="n">
        <v>0.165041911067884</v>
      </c>
      <c r="U13" s="19" t="n">
        <v>0.208612169943882</v>
      </c>
      <c r="V13" s="19" t="n">
        <v>0.222845855259317</v>
      </c>
      <c r="W13" s="19" t="n">
        <v>0.252707828976959</v>
      </c>
      <c r="X13" s="19" t="n">
        <v>0.232837335902913</v>
      </c>
      <c r="Y13" s="19" t="n">
        <v>0.200922947813731</v>
      </c>
      <c r="Z13" s="19" t="n">
        <v>0.199490185808465</v>
      </c>
      <c r="AA13" s="19" t="n">
        <v>0.199436882081582</v>
      </c>
      <c r="AB13" s="19" t="n">
        <v>0.130725990590264</v>
      </c>
      <c r="AC13" s="19" t="n">
        <v>0.165379421996296</v>
      </c>
      <c r="AD13" s="19" t="n">
        <v>0.146612758948511</v>
      </c>
      <c r="AE13" s="19"/>
      <c r="AF13" s="19" t="n">
        <v>0.166871700221414</v>
      </c>
      <c r="AG13" s="19" t="n">
        <v>0.197800167811991</v>
      </c>
      <c r="AH13" s="19" t="n">
        <v>0.179105699913187</v>
      </c>
      <c r="AI13" s="19"/>
      <c r="AJ13" s="19" t="n">
        <v>0.162539586653884</v>
      </c>
      <c r="AK13" s="19" t="n">
        <v>0.262991537578644</v>
      </c>
      <c r="AL13" s="19" t="n">
        <v>0.145157427242942</v>
      </c>
      <c r="AM13" s="19" t="n">
        <v>0.129764869006152</v>
      </c>
      <c r="AN13" s="19" t="n">
        <v>0.159251273558374</v>
      </c>
      <c r="AO13" s="19"/>
      <c r="AP13" s="19" t="n">
        <v>0.173144489405071</v>
      </c>
      <c r="AQ13" s="19" t="n">
        <v>0.244111013355235</v>
      </c>
      <c r="AR13" s="19" t="n">
        <v>0.198515910839865</v>
      </c>
      <c r="AS13" s="19" t="n">
        <v>0.159663074976854</v>
      </c>
      <c r="AT13" s="19" t="n">
        <v>0.233165979124349</v>
      </c>
      <c r="AU13" s="19"/>
      <c r="AV13" s="19" t="n">
        <v>0.246543937636853</v>
      </c>
      <c r="AW13" s="19" t="n">
        <v>0.179962633631534</v>
      </c>
      <c r="AX13" s="19" t="n">
        <v>0.202750408125781</v>
      </c>
      <c r="AY13" s="19" t="n">
        <v>0.168415234990489</v>
      </c>
      <c r="AZ13" s="19" t="n">
        <v>0.215309465116136</v>
      </c>
      <c r="BA13" s="19" t="n">
        <v>0.141010882220271</v>
      </c>
      <c r="BB13" s="19"/>
      <c r="BC13" s="19" t="n">
        <v>0.180291661628509</v>
      </c>
      <c r="BD13" s="19" t="n">
        <v>0.214966198061979</v>
      </c>
      <c r="BE13" s="19" t="n">
        <v>0.211288610131038</v>
      </c>
      <c r="BF13" s="19" t="n">
        <v>0.189589181467471</v>
      </c>
      <c r="BG13" s="19" t="n">
        <v>0.272338573340226</v>
      </c>
    </row>
    <row r="14">
      <c r="B14" s="20" t="s">
        <v>689</v>
      </c>
      <c r="C14" s="19" t="n">
        <v>0.130548971918068</v>
      </c>
      <c r="D14" s="19" t="n">
        <v>0.153521423248704</v>
      </c>
      <c r="E14" s="19" t="n">
        <v>0.10831599035564</v>
      </c>
      <c r="F14" s="19"/>
      <c r="G14" s="19" t="n">
        <v>0.143671835665918</v>
      </c>
      <c r="H14" s="19" t="n">
        <v>0.168194980582191</v>
      </c>
      <c r="I14" s="19" t="n">
        <v>0.164197273372705</v>
      </c>
      <c r="J14" s="19" t="n">
        <v>0.128116318378418</v>
      </c>
      <c r="K14" s="19" t="n">
        <v>0.089881411155348</v>
      </c>
      <c r="L14" s="19" t="n">
        <v>0.0932763370182889</v>
      </c>
      <c r="M14" s="19"/>
      <c r="N14" s="19" t="n">
        <v>0.15607297968571</v>
      </c>
      <c r="O14" s="19" t="n">
        <v>0.124616044768496</v>
      </c>
      <c r="P14" s="19" t="n">
        <v>0.141739653222519</v>
      </c>
      <c r="Q14" s="19" t="n">
        <v>0.0976527025831066</v>
      </c>
      <c r="R14" s="19"/>
      <c r="S14" s="19" t="n">
        <v>0.189480585201939</v>
      </c>
      <c r="T14" s="19" t="n">
        <v>0.119345367883539</v>
      </c>
      <c r="U14" s="19" t="n">
        <v>0.0932188631003848</v>
      </c>
      <c r="V14" s="19" t="n">
        <v>0.131461046437585</v>
      </c>
      <c r="W14" s="19" t="n">
        <v>0.176587969216654</v>
      </c>
      <c r="X14" s="19" t="n">
        <v>0.106232758037457</v>
      </c>
      <c r="Y14" s="19" t="n">
        <v>0.0975239866007213</v>
      </c>
      <c r="Z14" s="19" t="n">
        <v>0.0904708275122312</v>
      </c>
      <c r="AA14" s="19" t="n">
        <v>0.124091988581123</v>
      </c>
      <c r="AB14" s="19" t="n">
        <v>0.117088728094337</v>
      </c>
      <c r="AC14" s="19" t="n">
        <v>0.135335403250159</v>
      </c>
      <c r="AD14" s="19" t="n">
        <v>0.16310338587823</v>
      </c>
      <c r="AE14" s="19"/>
      <c r="AF14" s="19" t="n">
        <v>0.132715442517403</v>
      </c>
      <c r="AG14" s="19" t="n">
        <v>0.139127509442474</v>
      </c>
      <c r="AH14" s="19" t="n">
        <v>0.121719970832011</v>
      </c>
      <c r="AI14" s="19"/>
      <c r="AJ14" s="19" t="n">
        <v>0.136874493386136</v>
      </c>
      <c r="AK14" s="19" t="n">
        <v>0.156573766832751</v>
      </c>
      <c r="AL14" s="19" t="n">
        <v>0.117739672206403</v>
      </c>
      <c r="AM14" s="19" t="n">
        <v>0.136329637432317</v>
      </c>
      <c r="AN14" s="19" t="n">
        <v>0.111528469471637</v>
      </c>
      <c r="AO14" s="19"/>
      <c r="AP14" s="19" t="n">
        <v>0.114450718752488</v>
      </c>
      <c r="AQ14" s="19" t="n">
        <v>0.159425807196286</v>
      </c>
      <c r="AR14" s="19" t="n">
        <v>0.105893367096021</v>
      </c>
      <c r="AS14" s="19" t="n">
        <v>0.134342305105562</v>
      </c>
      <c r="AT14" s="19" t="n">
        <v>0.109553403158659</v>
      </c>
      <c r="AU14" s="19"/>
      <c r="AV14" s="19" t="n">
        <v>0.163386070120753</v>
      </c>
      <c r="AW14" s="19" t="n">
        <v>0.119937667260066</v>
      </c>
      <c r="AX14" s="19" t="n">
        <v>0.10053376899973</v>
      </c>
      <c r="AY14" s="19" t="n">
        <v>0.156048857854086</v>
      </c>
      <c r="AZ14" s="19" t="n">
        <v>0.130390907983332</v>
      </c>
      <c r="BA14" s="19" t="n">
        <v>0.0679019350389535</v>
      </c>
      <c r="BB14" s="19"/>
      <c r="BC14" s="19" t="n">
        <v>0.111078329821058</v>
      </c>
      <c r="BD14" s="19" t="n">
        <v>0.115253298411691</v>
      </c>
      <c r="BE14" s="19" t="n">
        <v>0.121582789589093</v>
      </c>
      <c r="BF14" s="19" t="n">
        <v>0.197383727718128</v>
      </c>
      <c r="BG14" s="19" t="n">
        <v>0.185891204581722</v>
      </c>
    </row>
    <row r="15">
      <c r="B15" s="20" t="s">
        <v>806</v>
      </c>
      <c r="C15" s="19" t="n">
        <v>0.0935296592569082</v>
      </c>
      <c r="D15" s="19" t="n">
        <v>0.108125811634025</v>
      </c>
      <c r="E15" s="19" t="n">
        <v>0.0776486893401109</v>
      </c>
      <c r="F15" s="19"/>
      <c r="G15" s="19" t="n">
        <v>0.106099683216056</v>
      </c>
      <c r="H15" s="19" t="n">
        <v>0.0891541517506276</v>
      </c>
      <c r="I15" s="19" t="n">
        <v>0.0840291616283518</v>
      </c>
      <c r="J15" s="19" t="n">
        <v>0.0806882537212804</v>
      </c>
      <c r="K15" s="19" t="n">
        <v>0.0997901858852727</v>
      </c>
      <c r="L15" s="19" t="n">
        <v>0.102569053150589</v>
      </c>
      <c r="M15" s="19"/>
      <c r="N15" s="19" t="n">
        <v>0.0882425325067199</v>
      </c>
      <c r="O15" s="19" t="n">
        <v>0.0886324781747778</v>
      </c>
      <c r="P15" s="19" t="n">
        <v>0.103609804016014</v>
      </c>
      <c r="Q15" s="19" t="n">
        <v>0.0956468641878993</v>
      </c>
      <c r="R15" s="19"/>
      <c r="S15" s="19" t="n">
        <v>0.0756369774919234</v>
      </c>
      <c r="T15" s="19" t="n">
        <v>0.0881410186426566</v>
      </c>
      <c r="U15" s="19" t="n">
        <v>0.0842580940269747</v>
      </c>
      <c r="V15" s="19" t="n">
        <v>0.116414084676633</v>
      </c>
      <c r="W15" s="19" t="n">
        <v>0.0656177923596025</v>
      </c>
      <c r="X15" s="19" t="n">
        <v>0.0940058565940873</v>
      </c>
      <c r="Y15" s="19" t="n">
        <v>0.1263162629077</v>
      </c>
      <c r="Z15" s="19" t="n">
        <v>0.0794807844381501</v>
      </c>
      <c r="AA15" s="19" t="n">
        <v>0.111979013000012</v>
      </c>
      <c r="AB15" s="19" t="n">
        <v>0.0862395572995995</v>
      </c>
      <c r="AC15" s="19" t="n">
        <v>0.118323855613175</v>
      </c>
      <c r="AD15" s="19" t="n">
        <v>0.0641698717286168</v>
      </c>
      <c r="AE15" s="19"/>
      <c r="AF15" s="19" t="n">
        <v>0.104317587541759</v>
      </c>
      <c r="AG15" s="19" t="n">
        <v>0.0859757694194404</v>
      </c>
      <c r="AH15" s="19" t="n">
        <v>0.0877867365289726</v>
      </c>
      <c r="AI15" s="19"/>
      <c r="AJ15" s="19" t="n">
        <v>0.101148302428489</v>
      </c>
      <c r="AK15" s="19" t="n">
        <v>0.093023123238309</v>
      </c>
      <c r="AL15" s="19" t="n">
        <v>0.065202426724823</v>
      </c>
      <c r="AM15" s="19" t="n">
        <v>0.153582022000967</v>
      </c>
      <c r="AN15" s="19" t="n">
        <v>0.0770998276705319</v>
      </c>
      <c r="AO15" s="19"/>
      <c r="AP15" s="19" t="n">
        <v>0.0977835059375814</v>
      </c>
      <c r="AQ15" s="19" t="n">
        <v>0.10337122863743</v>
      </c>
      <c r="AR15" s="19" t="n">
        <v>0.0800658835393043</v>
      </c>
      <c r="AS15" s="19" t="n">
        <v>0.115544610274853</v>
      </c>
      <c r="AT15" s="19" t="n">
        <v>0.0818122931094669</v>
      </c>
      <c r="AU15" s="19"/>
      <c r="AV15" s="19" t="n">
        <v>0.114143414734388</v>
      </c>
      <c r="AW15" s="19" t="n">
        <v>0.0897508820002473</v>
      </c>
      <c r="AX15" s="19" t="n">
        <v>0.0980626037217815</v>
      </c>
      <c r="AY15" s="19" t="n">
        <v>0.112918181053782</v>
      </c>
      <c r="AZ15" s="19" t="n">
        <v>0.0714046912793547</v>
      </c>
      <c r="BA15" s="19" t="n">
        <v>0.0277703097359429</v>
      </c>
      <c r="BB15" s="19"/>
      <c r="BC15" s="19" t="n">
        <v>0.103742429065346</v>
      </c>
      <c r="BD15" s="19" t="n">
        <v>0.0872952599016194</v>
      </c>
      <c r="BE15" s="19" t="n">
        <v>0.0783764328540323</v>
      </c>
      <c r="BF15" s="19" t="n">
        <v>0.0986163286919556</v>
      </c>
      <c r="BG15" s="19" t="n">
        <v>0.123746776977798</v>
      </c>
    </row>
    <row r="16">
      <c r="B16" s="20" t="s">
        <v>123</v>
      </c>
      <c r="C16" s="21" t="n">
        <v>0.154839267491136</v>
      </c>
      <c r="D16" s="21" t="n">
        <v>0.129162613965829</v>
      </c>
      <c r="E16" s="21" t="n">
        <v>0.180304901479709</v>
      </c>
      <c r="F16" s="21"/>
      <c r="G16" s="21" t="n">
        <v>0.0739176456208496</v>
      </c>
      <c r="H16" s="21" t="n">
        <v>0.119814800971193</v>
      </c>
      <c r="I16" s="21" t="n">
        <v>0.135415217226028</v>
      </c>
      <c r="J16" s="21" t="n">
        <v>0.166739533443594</v>
      </c>
      <c r="K16" s="21" t="n">
        <v>0.194453330128749</v>
      </c>
      <c r="L16" s="21" t="n">
        <v>0.21681628561408</v>
      </c>
      <c r="M16" s="21"/>
      <c r="N16" s="21" t="n">
        <v>0.138628756363678</v>
      </c>
      <c r="O16" s="21" t="n">
        <v>0.140587071774543</v>
      </c>
      <c r="P16" s="21" t="n">
        <v>0.178290165751262</v>
      </c>
      <c r="Q16" s="21" t="n">
        <v>0.166826419831843</v>
      </c>
      <c r="R16" s="21"/>
      <c r="S16" s="21" t="n">
        <v>0.117465091799837</v>
      </c>
      <c r="T16" s="21" t="n">
        <v>0.208147247383748</v>
      </c>
      <c r="U16" s="21" t="n">
        <v>0.134981732531295</v>
      </c>
      <c r="V16" s="21" t="n">
        <v>0.112686724161072</v>
      </c>
      <c r="W16" s="21" t="n">
        <v>0.152077645027244</v>
      </c>
      <c r="X16" s="21" t="n">
        <v>0.143982009561101</v>
      </c>
      <c r="Y16" s="21" t="n">
        <v>0.138380722190031</v>
      </c>
      <c r="Z16" s="21" t="n">
        <v>0.25481447229479</v>
      </c>
      <c r="AA16" s="21" t="n">
        <v>0.140272950551437</v>
      </c>
      <c r="AB16" s="21" t="n">
        <v>0.218141846674308</v>
      </c>
      <c r="AC16" s="21" t="n">
        <v>0.115584993078199</v>
      </c>
      <c r="AD16" s="21" t="n">
        <v>0.158025104113741</v>
      </c>
      <c r="AE16" s="21"/>
      <c r="AF16" s="21" t="n">
        <v>0.159065339347659</v>
      </c>
      <c r="AG16" s="21" t="n">
        <v>0.155429727022425</v>
      </c>
      <c r="AH16" s="21" t="n">
        <v>0.203811748669237</v>
      </c>
      <c r="AI16" s="21"/>
      <c r="AJ16" s="21" t="n">
        <v>0.182205061902324</v>
      </c>
      <c r="AK16" s="21" t="n">
        <v>0.101812399900786</v>
      </c>
      <c r="AL16" s="21" t="n">
        <v>0.159468621910127</v>
      </c>
      <c r="AM16" s="21" t="n">
        <v>0.0306183095711873</v>
      </c>
      <c r="AN16" s="21" t="n">
        <v>0.207160392413781</v>
      </c>
      <c r="AO16" s="21"/>
      <c r="AP16" s="21" t="n">
        <v>0.177525023471093</v>
      </c>
      <c r="AQ16" s="21" t="n">
        <v>0.108561592082786</v>
      </c>
      <c r="AR16" s="21" t="n">
        <v>0.166584450071352</v>
      </c>
      <c r="AS16" s="21" t="n">
        <v>0.147987272829935</v>
      </c>
      <c r="AT16" s="21" t="n">
        <v>0.178902385432214</v>
      </c>
      <c r="AU16" s="21"/>
      <c r="AV16" s="21" t="n">
        <v>0.0963374871672204</v>
      </c>
      <c r="AW16" s="21" t="n">
        <v>0.163243551505722</v>
      </c>
      <c r="AX16" s="21" t="n">
        <v>0.11165832265434</v>
      </c>
      <c r="AY16" s="21" t="n">
        <v>0.144186910426402</v>
      </c>
      <c r="AZ16" s="21" t="n">
        <v>0.189867821879781</v>
      </c>
      <c r="BA16" s="21" t="n">
        <v>0.283384464558336</v>
      </c>
      <c r="BB16" s="21"/>
      <c r="BC16" s="21" t="n">
        <v>0.187081949936468</v>
      </c>
      <c r="BD16" s="21" t="n">
        <v>0.140815552168501</v>
      </c>
      <c r="BE16" s="21" t="n">
        <v>0.14246905304086</v>
      </c>
      <c r="BF16" s="21" t="n">
        <v>0.107290330645791</v>
      </c>
      <c r="BG16" s="21" t="n">
        <v>0.139210248879935</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xl/worksheets/sheet3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0" tabSelected="false">
      <pane xSplit="2" topLeftCell="C1" activePane="topRight" state="frozen"/>
      <selection pane="topRight"/>
    </sheetView>
  </sheetViews>
  <sheetFormatPr defaultRowHeight="15.0" baseColWidth="10"/>
  <cols>
    <col min="2" max="2" width="25.71" hidden="0" customWidth="1"/>
    <col min="3" max="3" width="10.71" hidden="0" customWidth="1"/>
    <col min="4" max="4" width="10.71" hidden="0" customWidth="1"/>
    <col min="5" max="5" width="10.71" hidden="0" customWidth="1"/>
    <col min="6" max="6" width="2.21" hidden="0" customWidth="1"/>
    <col min="7" max="7" width="10.71" hidden="0" customWidth="1"/>
    <col min="8" max="8" width="10.71" hidden="0" customWidth="1"/>
    <col min="9" max="9" width="10.71" hidden="0" customWidth="1"/>
    <col min="10" max="10" width="10.71" hidden="0" customWidth="1"/>
    <col min="11" max="11" width="10.71" hidden="0" customWidth="1"/>
    <col min="12" max="12" width="10.71" hidden="0" customWidth="1"/>
    <col min="13" max="13" width="2.21" hidden="0" customWidth="1"/>
    <col min="14" max="14" width="10.71" hidden="0" customWidth="1"/>
    <col min="15" max="15" width="10.71" hidden="0" customWidth="1"/>
    <col min="16" max="16" width="10.71" hidden="0" customWidth="1"/>
    <col min="17" max="17" width="10.71" hidden="0" customWidth="1"/>
    <col min="18" max="18" width="2.21" hidden="0" customWidth="1"/>
    <col min="19" max="19" width="10.71" hidden="0" customWidth="1"/>
    <col min="20" max="20" width="10.71" hidden="0" customWidth="1"/>
    <col min="21" max="21" width="10.71" hidden="0" customWidth="1"/>
    <col min="22" max="22" width="10.71" hidden="0" customWidth="1"/>
    <col min="23" max="23" width="10.71" hidden="0" customWidth="1"/>
    <col min="24" max="24" width="10.71" hidden="0" customWidth="1"/>
    <col min="25" max="25" width="10.71" hidden="0" customWidth="1"/>
    <col min="26" max="26" width="10.71" hidden="0" customWidth="1"/>
    <col min="27" max="27" width="10.71" hidden="0" customWidth="1"/>
    <col min="28" max="28" width="10.71" hidden="0" customWidth="1"/>
    <col min="29" max="29" width="10.71" hidden="0" customWidth="1"/>
    <col min="30" max="30" width="10.71" hidden="0" customWidth="1"/>
    <col min="31" max="31" width="2.21" hidden="0" customWidth="1"/>
    <col min="32" max="32" width="10.71" hidden="0" customWidth="1"/>
    <col min="33" max="33" width="10.71" hidden="0" customWidth="1"/>
    <col min="34" max="34" width="10.71" hidden="0" customWidth="1"/>
    <col min="35" max="35" width="2.21" hidden="0" customWidth="1"/>
    <col min="36" max="36" width="10.71" hidden="0" customWidth="1"/>
    <col min="37" max="37" width="10.71" hidden="0" customWidth="1"/>
    <col min="38" max="38" width="10.71" hidden="0" customWidth="1"/>
    <col min="39" max="39" width="10.71" hidden="0" customWidth="1"/>
    <col min="40" max="40" width="10.71" hidden="0" customWidth="1"/>
    <col min="41" max="41" width="2.21" hidden="0" customWidth="1"/>
    <col min="42" max="42" width="10.71" hidden="0" customWidth="1"/>
    <col min="43" max="43" width="10.71" hidden="0" customWidth="1"/>
    <col min="44" max="44" width="10.71" hidden="0" customWidth="1"/>
    <col min="45" max="45" width="10.71" hidden="0" customWidth="1"/>
    <col min="46" max="46" width="10.71" hidden="0" customWidth="1"/>
    <col min="47" max="47" width="2.21" hidden="0" customWidth="1"/>
    <col min="48" max="48" width="10.71" hidden="0" customWidth="1"/>
    <col min="49" max="49" width="10.71" hidden="0" customWidth="1"/>
    <col min="50" max="50" width="10.71" hidden="0" customWidth="1"/>
    <col min="51" max="51" width="10.71" hidden="0" customWidth="1"/>
    <col min="52" max="52" width="10.71" hidden="0" customWidth="1"/>
    <col min="53" max="53" width="10.71" hidden="0" customWidth="1"/>
    <col min="54" max="54" width="2.21" hidden="0" customWidth="1"/>
    <col min="55" max="55" width="10.71" hidden="0" customWidth="1"/>
    <col min="56" max="56" width="10.71" hidden="0" customWidth="1"/>
    <col min="57" max="57" width="10.71" hidden="0" customWidth="1"/>
    <col min="58" max="58" width="10.71" hidden="0" customWidth="1"/>
    <col min="59" max="59" width="10.71" hidden="0" customWidth="1"/>
    <col min="60" max="60" width="2.21" hidden="0" customWidth="1"/>
  </cols>
  <sheetData>
    <row r="2" ht="40" customHeight="1">
      <c r="D2" s="16" t="s">
        <v>858</v>
      </c>
    </row>
    <row r="5" ht="30" customHeight="1">
      <c r="B5" s="17"/>
      <c r="C5" s="17"/>
      <c r="D5" s="17" t="s">
        <v>62</v>
      </c>
      <c r="E5" s="17"/>
      <c r="F5" s="17"/>
      <c r="G5" s="17" t="s">
        <v>63</v>
      </c>
      <c r="H5" s="17"/>
      <c r="I5" s="17"/>
      <c r="J5" s="17"/>
      <c r="K5" s="17"/>
      <c r="L5" s="17"/>
      <c r="M5" s="17"/>
      <c r="N5" s="17" t="s">
        <v>64</v>
      </c>
      <c r="O5" s="17"/>
      <c r="P5" s="17"/>
      <c r="Q5" s="17"/>
      <c r="R5" s="17"/>
      <c r="S5" s="17" t="s">
        <v>65</v>
      </c>
      <c r="T5" s="17"/>
      <c r="U5" s="17"/>
      <c r="V5" s="17"/>
      <c r="W5" s="17"/>
      <c r="X5" s="17"/>
      <c r="Y5" s="17"/>
      <c r="Z5" s="17"/>
      <c r="AA5" s="17"/>
      <c r="AB5" s="17"/>
      <c r="AC5" s="17"/>
      <c r="AD5" s="17"/>
      <c r="AE5" s="17"/>
      <c r="AF5" s="17" t="s">
        <v>66</v>
      </c>
      <c r="AG5" s="17"/>
      <c r="AH5" s="17"/>
      <c r="AI5" s="17"/>
      <c r="AJ5" s="17" t="s">
        <v>67</v>
      </c>
      <c r="AK5" s="17"/>
      <c r="AL5" s="17"/>
      <c r="AM5" s="17"/>
      <c r="AN5" s="17"/>
      <c r="AO5" s="17"/>
      <c r="AP5" s="17" t="s">
        <v>68</v>
      </c>
      <c r="AQ5" s="17"/>
      <c r="AR5" s="17"/>
      <c r="AS5" s="17"/>
      <c r="AT5" s="17"/>
      <c r="AU5" s="17"/>
      <c r="AV5" s="17" t="s">
        <v>69</v>
      </c>
      <c r="AW5" s="17"/>
      <c r="AX5" s="17"/>
      <c r="AY5" s="17"/>
      <c r="AZ5" s="17"/>
      <c r="BA5" s="17"/>
      <c r="BB5" s="17"/>
      <c r="BC5" s="17" t="s">
        <v>70</v>
      </c>
      <c r="BD5" s="17"/>
      <c r="BE5" s="17"/>
      <c r="BF5" s="17"/>
      <c r="BG5" s="17"/>
    </row>
    <row r="6">
      <c r="B6" t="s">
        <v>15</v>
      </c>
      <c r="C6" s="10" t="s">
        <v>16</v>
      </c>
      <c r="D6" s="13" t="s">
        <v>17</v>
      </c>
      <c r="E6" s="13" t="s">
        <v>18</v>
      </c>
      <c r="G6" s="13" t="s">
        <v>21</v>
      </c>
      <c r="H6" s="13" t="s">
        <v>22</v>
      </c>
      <c r="I6" s="13" t="s">
        <v>23</v>
      </c>
      <c r="J6" s="13" t="s">
        <v>24</v>
      </c>
      <c r="K6" s="13" t="s">
        <v>25</v>
      </c>
      <c r="L6" s="13" t="s">
        <v>26</v>
      </c>
      <c r="N6" s="13" t="s">
        <v>27</v>
      </c>
      <c r="O6" s="13" t="s">
        <v>28</v>
      </c>
      <c r="P6" s="13" t="s">
        <v>29</v>
      </c>
      <c r="Q6" s="13" t="s">
        <v>30</v>
      </c>
      <c r="S6" s="13" t="s">
        <v>31</v>
      </c>
      <c r="T6" s="13" t="s">
        <v>32</v>
      </c>
      <c r="U6" s="13" t="s">
        <v>33</v>
      </c>
      <c r="V6" s="13" t="s">
        <v>34</v>
      </c>
      <c r="W6" s="13" t="s">
        <v>35</v>
      </c>
      <c r="X6" s="13" t="s">
        <v>36</v>
      </c>
      <c r="Y6" s="13" t="s">
        <v>37</v>
      </c>
      <c r="Z6" s="13" t="s">
        <v>38</v>
      </c>
      <c r="AA6" s="13" t="s">
        <v>39</v>
      </c>
      <c r="AB6" s="13" t="s">
        <v>40</v>
      </c>
      <c r="AC6" s="13" t="s">
        <v>41</v>
      </c>
      <c r="AD6" s="13" t="s">
        <v>42</v>
      </c>
      <c r="AF6" s="13" t="s">
        <v>43</v>
      </c>
      <c r="AG6" s="13" t="s">
        <v>44</v>
      </c>
      <c r="AH6" s="13" t="s">
        <v>45</v>
      </c>
      <c r="AJ6" s="13" t="s">
        <v>46</v>
      </c>
      <c r="AK6" s="13" t="s">
        <v>47</v>
      </c>
      <c r="AL6" s="13" t="s">
        <v>48</v>
      </c>
      <c r="AM6" s="13" t="s">
        <v>49</v>
      </c>
      <c r="AN6" s="13" t="s">
        <v>45</v>
      </c>
      <c r="AP6" s="13" t="s">
        <v>50</v>
      </c>
      <c r="AQ6" s="13" t="s">
        <v>51</v>
      </c>
      <c r="AR6" s="13" t="s">
        <v>52</v>
      </c>
      <c r="AS6" s="13" t="s">
        <v>53</v>
      </c>
      <c r="AT6" s="13" t="s">
        <v>54</v>
      </c>
      <c r="AV6" s="13" t="s">
        <v>47</v>
      </c>
      <c r="AW6" s="13" t="s">
        <v>46</v>
      </c>
      <c r="AX6" s="13" t="s">
        <v>52</v>
      </c>
      <c r="AY6" s="13" t="s">
        <v>53</v>
      </c>
      <c r="AZ6" s="13" t="s">
        <v>55</v>
      </c>
      <c r="BA6" s="13" t="s">
        <v>56</v>
      </c>
      <c r="BC6" s="13" t="s">
        <v>57</v>
      </c>
      <c r="BD6" s="13" t="s">
        <v>58</v>
      </c>
      <c r="BE6" s="13" t="s">
        <v>59</v>
      </c>
      <c r="BF6" s="13" t="s">
        <v>60</v>
      </c>
      <c r="BG6" s="13" t="s">
        <v>61</v>
      </c>
    </row>
    <row r="7" ht="30" customHeight="1">
      <c r="B7" s="11" t="s">
        <v>19</v>
      </c>
      <c r="C7" s="11" t="n">
        <v>2011</v>
      </c>
      <c r="D7" s="11" t="n">
        <v>1000</v>
      </c>
      <c r="E7" s="11" t="n">
        <v>1003</v>
      </c>
      <c r="F7" s="11"/>
      <c r="G7" s="11" t="n">
        <v>293</v>
      </c>
      <c r="H7" s="11" t="n">
        <v>324</v>
      </c>
      <c r="I7" s="11" t="n">
        <v>317</v>
      </c>
      <c r="J7" s="11" t="n">
        <v>355</v>
      </c>
      <c r="K7" s="11" t="n">
        <v>290</v>
      </c>
      <c r="L7" s="11" t="n">
        <v>432</v>
      </c>
      <c r="M7" s="11"/>
      <c r="N7" s="11" t="n">
        <v>562</v>
      </c>
      <c r="O7" s="11" t="n">
        <v>466</v>
      </c>
      <c r="P7" s="11" t="n">
        <v>460</v>
      </c>
      <c r="Q7" s="11" t="n">
        <v>522</v>
      </c>
      <c r="R7" s="11"/>
      <c r="S7" s="11" t="n">
        <v>294</v>
      </c>
      <c r="T7" s="11" t="n">
        <v>255</v>
      </c>
      <c r="U7" s="11" t="n">
        <v>155</v>
      </c>
      <c r="V7" s="11" t="n">
        <v>150</v>
      </c>
      <c r="W7" s="11" t="n">
        <v>135</v>
      </c>
      <c r="X7" s="11" t="n">
        <v>144</v>
      </c>
      <c r="Y7" s="11" t="n">
        <v>172</v>
      </c>
      <c r="Z7" s="11" t="n">
        <v>89</v>
      </c>
      <c r="AA7" s="11" t="n">
        <v>237</v>
      </c>
      <c r="AB7" s="11" t="n">
        <v>197</v>
      </c>
      <c r="AC7" s="11" t="n">
        <v>116</v>
      </c>
      <c r="AD7" s="11" t="n">
        <v>67</v>
      </c>
      <c r="AE7" s="11"/>
      <c r="AF7" s="11" t="n">
        <v>679</v>
      </c>
      <c r="AG7" s="11" t="n">
        <v>821</v>
      </c>
      <c r="AH7" s="11" t="n">
        <v>293</v>
      </c>
      <c r="AI7" s="11"/>
      <c r="AJ7" s="11" t="n">
        <v>668</v>
      </c>
      <c r="AK7" s="11" t="n">
        <v>549</v>
      </c>
      <c r="AL7" s="11" t="n">
        <v>130</v>
      </c>
      <c r="AM7" s="11" t="n">
        <v>39</v>
      </c>
      <c r="AN7" s="11" t="n">
        <v>264</v>
      </c>
      <c r="AO7" s="11"/>
      <c r="AP7" s="11" t="n">
        <v>384</v>
      </c>
      <c r="AQ7" s="11" t="n">
        <v>677</v>
      </c>
      <c r="AR7" s="11" t="n">
        <v>166</v>
      </c>
      <c r="AS7" s="11" t="n">
        <v>270</v>
      </c>
      <c r="AT7" s="11" t="n">
        <v>105</v>
      </c>
      <c r="AU7" s="11"/>
      <c r="AV7" s="11" t="n">
        <v>554</v>
      </c>
      <c r="AW7" s="11" t="n">
        <v>393</v>
      </c>
      <c r="AX7" s="11" t="n">
        <v>173</v>
      </c>
      <c r="AY7" s="11" t="n">
        <v>327</v>
      </c>
      <c r="AZ7" s="11" t="n">
        <v>149</v>
      </c>
      <c r="BA7" s="11" t="n">
        <v>172</v>
      </c>
      <c r="BB7" s="11"/>
      <c r="BC7" s="11" t="n">
        <v>443</v>
      </c>
      <c r="BD7" s="11" t="n">
        <v>448</v>
      </c>
      <c r="BE7" s="11" t="n">
        <v>554</v>
      </c>
      <c r="BF7" s="11" t="n">
        <v>239</v>
      </c>
      <c r="BG7" s="11" t="n">
        <v>34</v>
      </c>
    </row>
    <row r="8" ht="30" customHeight="1">
      <c r="B8" s="12" t="s">
        <v>20</v>
      </c>
      <c r="C8" s="12" t="n">
        <v>2011</v>
      </c>
      <c r="D8" s="12" t="n">
        <v>989</v>
      </c>
      <c r="E8" s="12" t="n">
        <v>1014</v>
      </c>
      <c r="F8" s="12"/>
      <c r="G8" s="12" t="n">
        <v>282</v>
      </c>
      <c r="H8" s="12" t="n">
        <v>341</v>
      </c>
      <c r="I8" s="12" t="n">
        <v>342</v>
      </c>
      <c r="J8" s="12" t="n">
        <v>341</v>
      </c>
      <c r="K8" s="12" t="n">
        <v>283</v>
      </c>
      <c r="L8" s="12" t="n">
        <v>421</v>
      </c>
      <c r="M8" s="12"/>
      <c r="N8" s="12" t="n">
        <v>542</v>
      </c>
      <c r="O8" s="12" t="n">
        <v>523</v>
      </c>
      <c r="P8" s="12" t="n">
        <v>442</v>
      </c>
      <c r="Q8" s="12" t="n">
        <v>503</v>
      </c>
      <c r="R8" s="12"/>
      <c r="S8" s="12" t="n">
        <v>282</v>
      </c>
      <c r="T8" s="12" t="n">
        <v>261</v>
      </c>
      <c r="U8" s="12" t="n">
        <v>161</v>
      </c>
      <c r="V8" s="12" t="n">
        <v>181</v>
      </c>
      <c r="W8" s="12" t="n">
        <v>141</v>
      </c>
      <c r="X8" s="12" t="n">
        <v>181</v>
      </c>
      <c r="Y8" s="12" t="n">
        <v>161</v>
      </c>
      <c r="Z8" s="12" t="n">
        <v>80</v>
      </c>
      <c r="AA8" s="12" t="n">
        <v>221</v>
      </c>
      <c r="AB8" s="12" t="n">
        <v>181</v>
      </c>
      <c r="AC8" s="12" t="n">
        <v>101</v>
      </c>
      <c r="AD8" s="12" t="n">
        <v>60</v>
      </c>
      <c r="AE8" s="12"/>
      <c r="AF8" s="12" t="n">
        <v>679</v>
      </c>
      <c r="AG8" s="12" t="n">
        <v>818</v>
      </c>
      <c r="AH8" s="12" t="n">
        <v>296</v>
      </c>
      <c r="AI8" s="12"/>
      <c r="AJ8" s="12" t="n">
        <v>672</v>
      </c>
      <c r="AK8" s="12" t="n">
        <v>549</v>
      </c>
      <c r="AL8" s="12" t="n">
        <v>130</v>
      </c>
      <c r="AM8" s="12" t="n">
        <v>40</v>
      </c>
      <c r="AN8" s="12" t="n">
        <v>267</v>
      </c>
      <c r="AO8" s="12"/>
      <c r="AP8" s="12" t="n">
        <v>387</v>
      </c>
      <c r="AQ8" s="12" t="n">
        <v>673</v>
      </c>
      <c r="AR8" s="12" t="n">
        <v>168</v>
      </c>
      <c r="AS8" s="12" t="n">
        <v>270</v>
      </c>
      <c r="AT8" s="12" t="n">
        <v>110</v>
      </c>
      <c r="AU8" s="12"/>
      <c r="AV8" s="12" t="n">
        <v>556</v>
      </c>
      <c r="AW8" s="12" t="n">
        <v>399</v>
      </c>
      <c r="AX8" s="12" t="n">
        <v>175</v>
      </c>
      <c r="AY8" s="12" t="n">
        <v>324</v>
      </c>
      <c r="AZ8" s="12" t="n">
        <v>153</v>
      </c>
      <c r="BA8" s="12" t="n">
        <v>171</v>
      </c>
      <c r="BB8" s="12"/>
      <c r="BC8" s="12" t="n">
        <v>444</v>
      </c>
      <c r="BD8" s="12" t="n">
        <v>451</v>
      </c>
      <c r="BE8" s="12" t="n">
        <v>559</v>
      </c>
      <c r="BF8" s="12" t="n">
        <v>240</v>
      </c>
      <c r="BG8" s="12" t="n">
        <v>31</v>
      </c>
    </row>
    <row r="9">
      <c r="B9" s="20" t="s">
        <v>805</v>
      </c>
      <c r="C9" s="19" t="n">
        <v>0.28622498221196</v>
      </c>
      <c r="D9" s="19" t="n">
        <v>0.260699737354566</v>
      </c>
      <c r="E9" s="19" t="n">
        <v>0.310569663265681</v>
      </c>
      <c r="F9" s="19"/>
      <c r="G9" s="19" t="n">
        <v>0.146636062326022</v>
      </c>
      <c r="H9" s="19" t="n">
        <v>0.201639053700129</v>
      </c>
      <c r="I9" s="19" t="n">
        <v>0.281387317098212</v>
      </c>
      <c r="J9" s="19" t="n">
        <v>0.292435441229622</v>
      </c>
      <c r="K9" s="19" t="n">
        <v>0.384161131526842</v>
      </c>
      <c r="L9" s="19" t="n">
        <v>0.381108751798147</v>
      </c>
      <c r="M9" s="19"/>
      <c r="N9" s="19" t="n">
        <v>0.236359283221912</v>
      </c>
      <c r="O9" s="19" t="n">
        <v>0.263738722836268</v>
      </c>
      <c r="P9" s="19" t="n">
        <v>0.324230171007208</v>
      </c>
      <c r="Q9" s="19" t="n">
        <v>0.330510179112172</v>
      </c>
      <c r="R9" s="19"/>
      <c r="S9" s="19" t="n">
        <v>0.248170582819087</v>
      </c>
      <c r="T9" s="19" t="n">
        <v>0.275861260403261</v>
      </c>
      <c r="U9" s="19" t="n">
        <v>0.318080558074772</v>
      </c>
      <c r="V9" s="19" t="n">
        <v>0.302190647948875</v>
      </c>
      <c r="W9" s="19" t="n">
        <v>0.227409328289712</v>
      </c>
      <c r="X9" s="19" t="n">
        <v>0.241452611424445</v>
      </c>
      <c r="Y9" s="19" t="n">
        <v>0.296720770623973</v>
      </c>
      <c r="Z9" s="19" t="n">
        <v>0.307669412944202</v>
      </c>
      <c r="AA9" s="19" t="n">
        <v>0.288936745004481</v>
      </c>
      <c r="AB9" s="19" t="n">
        <v>0.354438716633119</v>
      </c>
      <c r="AC9" s="19" t="n">
        <v>0.338334781797599</v>
      </c>
      <c r="AD9" s="19" t="n">
        <v>0.289604813512434</v>
      </c>
      <c r="AE9" s="19"/>
      <c r="AF9" s="19" t="n">
        <v>0.366341682735604</v>
      </c>
      <c r="AG9" s="19" t="n">
        <v>0.255424108281339</v>
      </c>
      <c r="AH9" s="19" t="n">
        <v>0.281656844362828</v>
      </c>
      <c r="AI9" s="19"/>
      <c r="AJ9" s="19" t="n">
        <v>0.327796845902426</v>
      </c>
      <c r="AK9" s="19" t="n">
        <v>0.232851959092708</v>
      </c>
      <c r="AL9" s="19" t="n">
        <v>0.213774536942739</v>
      </c>
      <c r="AM9" s="19" t="n">
        <v>0.527532809430247</v>
      </c>
      <c r="AN9" s="19" t="n">
        <v>0.310212534544267</v>
      </c>
      <c r="AO9" s="19"/>
      <c r="AP9" s="19" t="n">
        <v>0.324635889487372</v>
      </c>
      <c r="AQ9" s="19" t="n">
        <v>0.215375494030951</v>
      </c>
      <c r="AR9" s="19" t="n">
        <v>0.25749991948622</v>
      </c>
      <c r="AS9" s="19" t="n">
        <v>0.40146547149416</v>
      </c>
      <c r="AT9" s="19" t="n">
        <v>0.287237291975854</v>
      </c>
      <c r="AU9" s="19"/>
      <c r="AV9" s="19" t="n">
        <v>0.182094107178777</v>
      </c>
      <c r="AW9" s="19" t="n">
        <v>0.298758134601716</v>
      </c>
      <c r="AX9" s="19" t="n">
        <v>0.287654664328284</v>
      </c>
      <c r="AY9" s="19" t="n">
        <v>0.42743118262133</v>
      </c>
      <c r="AZ9" s="19" t="n">
        <v>0.275382367298246</v>
      </c>
      <c r="BA9" s="19" t="n">
        <v>0.239868403226333</v>
      </c>
      <c r="BB9" s="19"/>
      <c r="BC9" s="19" t="n">
        <v>0.385180464087004</v>
      </c>
      <c r="BD9" s="19" t="n">
        <v>0.289883877345883</v>
      </c>
      <c r="BE9" s="19" t="n">
        <v>0.223489884834856</v>
      </c>
      <c r="BF9" s="19" t="n">
        <v>0.198068540701031</v>
      </c>
      <c r="BG9" s="19" t="n">
        <v>0.108354334047347</v>
      </c>
    </row>
    <row r="10">
      <c r="B10" s="20" t="s">
        <v>598</v>
      </c>
      <c r="C10" s="19" t="n">
        <v>0.186257314818953</v>
      </c>
      <c r="D10" s="19" t="n">
        <v>0.191672692973767</v>
      </c>
      <c r="E10" s="19" t="n">
        <v>0.18131818599734</v>
      </c>
      <c r="F10" s="19"/>
      <c r="G10" s="19" t="n">
        <v>0.158511918100768</v>
      </c>
      <c r="H10" s="19" t="n">
        <v>0.11489853982445</v>
      </c>
      <c r="I10" s="19" t="n">
        <v>0.165768324925303</v>
      </c>
      <c r="J10" s="19" t="n">
        <v>0.197856841549258</v>
      </c>
      <c r="K10" s="19" t="n">
        <v>0.219481968447425</v>
      </c>
      <c r="L10" s="19" t="n">
        <v>0.247513354815565</v>
      </c>
      <c r="M10" s="19"/>
      <c r="N10" s="19" t="n">
        <v>0.17059165498553</v>
      </c>
      <c r="O10" s="19" t="n">
        <v>0.181815178314558</v>
      </c>
      <c r="P10" s="19" t="n">
        <v>0.190205141702379</v>
      </c>
      <c r="Q10" s="19" t="n">
        <v>0.20465759882265</v>
      </c>
      <c r="R10" s="19"/>
      <c r="S10" s="19" t="n">
        <v>0.162661510783256</v>
      </c>
      <c r="T10" s="19" t="n">
        <v>0.220777119326201</v>
      </c>
      <c r="U10" s="19" t="n">
        <v>0.239989319374936</v>
      </c>
      <c r="V10" s="19" t="n">
        <v>0.195713309117067</v>
      </c>
      <c r="W10" s="19" t="n">
        <v>0.139230381484977</v>
      </c>
      <c r="X10" s="19" t="n">
        <v>0.167103918066317</v>
      </c>
      <c r="Y10" s="19" t="n">
        <v>0.173211581613783</v>
      </c>
      <c r="Z10" s="19" t="n">
        <v>0.200529698022409</v>
      </c>
      <c r="AA10" s="19" t="n">
        <v>0.172749058465969</v>
      </c>
      <c r="AB10" s="19" t="n">
        <v>0.168951936636005</v>
      </c>
      <c r="AC10" s="19" t="n">
        <v>0.186307293793777</v>
      </c>
      <c r="AD10" s="19" t="n">
        <v>0.260493644429171</v>
      </c>
      <c r="AE10" s="19"/>
      <c r="AF10" s="19" t="n">
        <v>0.225191897029597</v>
      </c>
      <c r="AG10" s="19" t="n">
        <v>0.169778351678269</v>
      </c>
      <c r="AH10" s="19" t="n">
        <v>0.154325453687816</v>
      </c>
      <c r="AI10" s="19"/>
      <c r="AJ10" s="19" t="n">
        <v>0.225704280112921</v>
      </c>
      <c r="AK10" s="19" t="n">
        <v>0.153505015329736</v>
      </c>
      <c r="AL10" s="19" t="n">
        <v>0.167660606574671</v>
      </c>
      <c r="AM10" s="19" t="n">
        <v>0.19548064842819</v>
      </c>
      <c r="AN10" s="19" t="n">
        <v>0.171829738988873</v>
      </c>
      <c r="AO10" s="19"/>
      <c r="AP10" s="19" t="n">
        <v>0.198974015885832</v>
      </c>
      <c r="AQ10" s="19" t="n">
        <v>0.155838737931241</v>
      </c>
      <c r="AR10" s="19" t="n">
        <v>0.180016657751778</v>
      </c>
      <c r="AS10" s="19" t="n">
        <v>0.252417862447848</v>
      </c>
      <c r="AT10" s="19" t="n">
        <v>0.174184759208376</v>
      </c>
      <c r="AU10" s="19"/>
      <c r="AV10" s="19" t="n">
        <v>0.155568430056804</v>
      </c>
      <c r="AW10" s="19" t="n">
        <v>0.191160406380555</v>
      </c>
      <c r="AX10" s="19" t="n">
        <v>0.196162383508898</v>
      </c>
      <c r="AY10" s="19" t="n">
        <v>0.248502069948106</v>
      </c>
      <c r="AZ10" s="19" t="n">
        <v>0.162576881027505</v>
      </c>
      <c r="BA10" s="19" t="n">
        <v>0.162431388853067</v>
      </c>
      <c r="BB10" s="19"/>
      <c r="BC10" s="19" t="n">
        <v>0.178857902027459</v>
      </c>
      <c r="BD10" s="19" t="n">
        <v>0.219530036239552</v>
      </c>
      <c r="BE10" s="19" t="n">
        <v>0.161339724348481</v>
      </c>
      <c r="BF10" s="19" t="n">
        <v>0.182328222072931</v>
      </c>
      <c r="BG10" s="19" t="n">
        <v>0.130270363506033</v>
      </c>
    </row>
    <row r="11">
      <c r="B11" s="20" t="s">
        <v>692</v>
      </c>
      <c r="C11" s="19" t="n">
        <v>0.188928461354383</v>
      </c>
      <c r="D11" s="19" t="n">
        <v>0.185766623001094</v>
      </c>
      <c r="E11" s="19" t="n">
        <v>0.19253016444155</v>
      </c>
      <c r="F11" s="19"/>
      <c r="G11" s="19" t="n">
        <v>0.183633985444348</v>
      </c>
      <c r="H11" s="19" t="n">
        <v>0.179070191748439</v>
      </c>
      <c r="I11" s="19" t="n">
        <v>0.216023131191076</v>
      </c>
      <c r="J11" s="19" t="n">
        <v>0.197903817757303</v>
      </c>
      <c r="K11" s="19" t="n">
        <v>0.174774825854463</v>
      </c>
      <c r="L11" s="19" t="n">
        <v>0.180703425544964</v>
      </c>
      <c r="M11" s="19"/>
      <c r="N11" s="19" t="n">
        <v>0.210680838567535</v>
      </c>
      <c r="O11" s="19" t="n">
        <v>0.203181748569475</v>
      </c>
      <c r="P11" s="19" t="n">
        <v>0.155492399290676</v>
      </c>
      <c r="Q11" s="19" t="n">
        <v>0.180426294814605</v>
      </c>
      <c r="R11" s="19"/>
      <c r="S11" s="19" t="n">
        <v>0.172294115770237</v>
      </c>
      <c r="T11" s="19" t="n">
        <v>0.169288712888449</v>
      </c>
      <c r="U11" s="19" t="n">
        <v>0.219509530603451</v>
      </c>
      <c r="V11" s="19" t="n">
        <v>0.160967987866284</v>
      </c>
      <c r="W11" s="19" t="n">
        <v>0.232002594466019</v>
      </c>
      <c r="X11" s="19" t="n">
        <v>0.220621940655163</v>
      </c>
      <c r="Y11" s="19" t="n">
        <v>0.187839749610645</v>
      </c>
      <c r="Z11" s="19" t="n">
        <v>0.192428975658211</v>
      </c>
      <c r="AA11" s="19" t="n">
        <v>0.191684676246554</v>
      </c>
      <c r="AB11" s="19" t="n">
        <v>0.186724182592511</v>
      </c>
      <c r="AC11" s="19" t="n">
        <v>0.195183771177833</v>
      </c>
      <c r="AD11" s="19" t="n">
        <v>0.142280473725285</v>
      </c>
      <c r="AE11" s="19"/>
      <c r="AF11" s="19" t="n">
        <v>0.145923797132513</v>
      </c>
      <c r="AG11" s="19" t="n">
        <v>0.23261408578716</v>
      </c>
      <c r="AH11" s="19" t="n">
        <v>0.15237043125479</v>
      </c>
      <c r="AI11" s="19"/>
      <c r="AJ11" s="19" t="n">
        <v>0.172815262797735</v>
      </c>
      <c r="AK11" s="19" t="n">
        <v>0.204449898033996</v>
      </c>
      <c r="AL11" s="19" t="n">
        <v>0.304243664505669</v>
      </c>
      <c r="AM11" s="19" t="n">
        <v>0.0221829891532309</v>
      </c>
      <c r="AN11" s="19" t="n">
        <v>0.164565817580039</v>
      </c>
      <c r="AO11" s="19"/>
      <c r="AP11" s="19" t="n">
        <v>0.176240795599212</v>
      </c>
      <c r="AQ11" s="19" t="n">
        <v>0.219337541569871</v>
      </c>
      <c r="AR11" s="19" t="n">
        <v>0.224965774264361</v>
      </c>
      <c r="AS11" s="19" t="n">
        <v>0.0880538145599372</v>
      </c>
      <c r="AT11" s="19" t="n">
        <v>0.238357193476689</v>
      </c>
      <c r="AU11" s="19"/>
      <c r="AV11" s="19" t="n">
        <v>0.221212099949148</v>
      </c>
      <c r="AW11" s="19" t="n">
        <v>0.192587234723032</v>
      </c>
      <c r="AX11" s="19" t="n">
        <v>0.242568957223024</v>
      </c>
      <c r="AY11" s="19" t="n">
        <v>0.0828332878332238</v>
      </c>
      <c r="AZ11" s="19" t="n">
        <v>0.249032302084056</v>
      </c>
      <c r="BA11" s="19" t="n">
        <v>0.199060754703575</v>
      </c>
      <c r="BB11" s="19"/>
      <c r="BC11" s="19" t="n">
        <v>0.177599322490257</v>
      </c>
      <c r="BD11" s="19" t="n">
        <v>0.179483261652584</v>
      </c>
      <c r="BE11" s="19" t="n">
        <v>0.234115386544311</v>
      </c>
      <c r="BF11" s="19" t="n">
        <v>0.178547856670881</v>
      </c>
      <c r="BG11" s="19" t="n">
        <v>0.171456475522766</v>
      </c>
    </row>
    <row r="12">
      <c r="B12" s="20" t="s">
        <v>691</v>
      </c>
      <c r="C12" s="19" t="n">
        <v>0.156656766567857</v>
      </c>
      <c r="D12" s="19" t="n">
        <v>0.160007853713515</v>
      </c>
      <c r="E12" s="19" t="n">
        <v>0.152447616170602</v>
      </c>
      <c r="F12" s="19"/>
      <c r="G12" s="19" t="n">
        <v>0.225471154874348</v>
      </c>
      <c r="H12" s="19" t="n">
        <v>0.165886059551965</v>
      </c>
      <c r="I12" s="19" t="n">
        <v>0.156304138759243</v>
      </c>
      <c r="J12" s="19" t="n">
        <v>0.15852586015618</v>
      </c>
      <c r="K12" s="19" t="n">
        <v>0.120728192056971</v>
      </c>
      <c r="L12" s="19" t="n">
        <v>0.126105341566485</v>
      </c>
      <c r="M12" s="19"/>
      <c r="N12" s="19" t="n">
        <v>0.175499866446212</v>
      </c>
      <c r="O12" s="19" t="n">
        <v>0.159333476088487</v>
      </c>
      <c r="P12" s="19" t="n">
        <v>0.161891304749142</v>
      </c>
      <c r="Q12" s="19" t="n">
        <v>0.12928124306305</v>
      </c>
      <c r="R12" s="19"/>
      <c r="S12" s="19" t="n">
        <v>0.177212701432435</v>
      </c>
      <c r="T12" s="19" t="n">
        <v>0.162848286485506</v>
      </c>
      <c r="U12" s="19" t="n">
        <v>0.101345799986637</v>
      </c>
      <c r="V12" s="19" t="n">
        <v>0.174529754141326</v>
      </c>
      <c r="W12" s="19" t="n">
        <v>0.239391441778759</v>
      </c>
      <c r="X12" s="19" t="n">
        <v>0.153408047491359</v>
      </c>
      <c r="Y12" s="19" t="n">
        <v>0.127252659207015</v>
      </c>
      <c r="Z12" s="19" t="n">
        <v>0.130620571248845</v>
      </c>
      <c r="AA12" s="19" t="n">
        <v>0.156314445071861</v>
      </c>
      <c r="AB12" s="19" t="n">
        <v>0.138113555238203</v>
      </c>
      <c r="AC12" s="19" t="n">
        <v>0.132762679063948</v>
      </c>
      <c r="AD12" s="19" t="n">
        <v>0.153978565909302</v>
      </c>
      <c r="AE12" s="19"/>
      <c r="AF12" s="19" t="n">
        <v>0.128134018367995</v>
      </c>
      <c r="AG12" s="19" t="n">
        <v>0.155508379217856</v>
      </c>
      <c r="AH12" s="19" t="n">
        <v>0.180398866144408</v>
      </c>
      <c r="AI12" s="19"/>
      <c r="AJ12" s="19" t="n">
        <v>0.133315831362701</v>
      </c>
      <c r="AK12" s="19" t="n">
        <v>0.16327026439358</v>
      </c>
      <c r="AL12" s="19" t="n">
        <v>0.176009728799102</v>
      </c>
      <c r="AM12" s="19" t="n">
        <v>0.0510864505135688</v>
      </c>
      <c r="AN12" s="19" t="n">
        <v>0.162760872779698</v>
      </c>
      <c r="AO12" s="19"/>
      <c r="AP12" s="19" t="n">
        <v>0.140367653787785</v>
      </c>
      <c r="AQ12" s="19" t="n">
        <v>0.169627899409689</v>
      </c>
      <c r="AR12" s="19" t="n">
        <v>0.220046458405366</v>
      </c>
      <c r="AS12" s="19" t="n">
        <v>0.128954335574381</v>
      </c>
      <c r="AT12" s="19" t="n">
        <v>0.15537104873506</v>
      </c>
      <c r="AU12" s="19"/>
      <c r="AV12" s="19" t="n">
        <v>0.185698388612068</v>
      </c>
      <c r="AW12" s="19" t="n">
        <v>0.150708277073093</v>
      </c>
      <c r="AX12" s="19" t="n">
        <v>0.168876912732869</v>
      </c>
      <c r="AY12" s="19" t="n">
        <v>0.112664065554208</v>
      </c>
      <c r="AZ12" s="19" t="n">
        <v>0.152288930414668</v>
      </c>
      <c r="BA12" s="19" t="n">
        <v>0.192936939157775</v>
      </c>
      <c r="BB12" s="19"/>
      <c r="BC12" s="19" t="n">
        <v>0.1200952410758</v>
      </c>
      <c r="BD12" s="19" t="n">
        <v>0.152320927003198</v>
      </c>
      <c r="BE12" s="19" t="n">
        <v>0.174922528945314</v>
      </c>
      <c r="BF12" s="19" t="n">
        <v>0.183810182494099</v>
      </c>
      <c r="BG12" s="19" t="n">
        <v>0.207158926302119</v>
      </c>
    </row>
    <row r="13">
      <c r="B13" s="20" t="s">
        <v>690</v>
      </c>
      <c r="C13" s="19" t="n">
        <v>0.0789498455436888</v>
      </c>
      <c r="D13" s="19" t="n">
        <v>0.0949004193372287</v>
      </c>
      <c r="E13" s="19" t="n">
        <v>0.0640137290356761</v>
      </c>
      <c r="F13" s="19"/>
      <c r="G13" s="19" t="n">
        <v>0.132652577942678</v>
      </c>
      <c r="H13" s="19" t="n">
        <v>0.131888428862986</v>
      </c>
      <c r="I13" s="19" t="n">
        <v>0.0802296006466827</v>
      </c>
      <c r="J13" s="19" t="n">
        <v>0.0816522544854083</v>
      </c>
      <c r="K13" s="19" t="n">
        <v>0.0456012854992542</v>
      </c>
      <c r="L13" s="19" t="n">
        <v>0.0193627945230204</v>
      </c>
      <c r="M13" s="19"/>
      <c r="N13" s="19" t="n">
        <v>0.0979781100886219</v>
      </c>
      <c r="O13" s="19" t="n">
        <v>0.0791810095726066</v>
      </c>
      <c r="P13" s="19" t="n">
        <v>0.0692800209573676</v>
      </c>
      <c r="Q13" s="19" t="n">
        <v>0.0648719014924361</v>
      </c>
      <c r="R13" s="19"/>
      <c r="S13" s="19" t="n">
        <v>0.114619090568978</v>
      </c>
      <c r="T13" s="19" t="n">
        <v>0.0870171127180909</v>
      </c>
      <c r="U13" s="19" t="n">
        <v>0.0465167463173362</v>
      </c>
      <c r="V13" s="19" t="n">
        <v>0.0604191412273171</v>
      </c>
      <c r="W13" s="19" t="n">
        <v>0.0698125762669323</v>
      </c>
      <c r="X13" s="19" t="n">
        <v>0.0658754897424481</v>
      </c>
      <c r="Y13" s="19" t="n">
        <v>0.10405226150512</v>
      </c>
      <c r="Z13" s="19" t="n">
        <v>0.0448035706251218</v>
      </c>
      <c r="AA13" s="19" t="n">
        <v>0.0994134407494199</v>
      </c>
      <c r="AB13" s="19" t="n">
        <v>0.0601524160147441</v>
      </c>
      <c r="AC13" s="19" t="n">
        <v>0.0590924551680219</v>
      </c>
      <c r="AD13" s="19" t="n">
        <v>0.0728989921821061</v>
      </c>
      <c r="AE13" s="19"/>
      <c r="AF13" s="19" t="n">
        <v>0.0483919610438808</v>
      </c>
      <c r="AG13" s="19" t="n">
        <v>0.0858263974054337</v>
      </c>
      <c r="AH13" s="19" t="n">
        <v>0.107804361348528</v>
      </c>
      <c r="AI13" s="19"/>
      <c r="AJ13" s="19" t="n">
        <v>0.0550458748435182</v>
      </c>
      <c r="AK13" s="19" t="n">
        <v>0.103385177363071</v>
      </c>
      <c r="AL13" s="19" t="n">
        <v>0.0842472156148165</v>
      </c>
      <c r="AM13" s="19" t="n">
        <v>0.111160151382633</v>
      </c>
      <c r="AN13" s="19" t="n">
        <v>0.0810264039912998</v>
      </c>
      <c r="AO13" s="19"/>
      <c r="AP13" s="19" t="n">
        <v>0.0691946445860042</v>
      </c>
      <c r="AQ13" s="19" t="n">
        <v>0.112046444687638</v>
      </c>
      <c r="AR13" s="19" t="n">
        <v>0.0347528019110423</v>
      </c>
      <c r="AS13" s="19" t="n">
        <v>0.0628044283854329</v>
      </c>
      <c r="AT13" s="19" t="n">
        <v>0.0510875547288544</v>
      </c>
      <c r="AU13" s="19"/>
      <c r="AV13" s="19" t="n">
        <v>0.123241055800789</v>
      </c>
      <c r="AW13" s="19" t="n">
        <v>0.0852000566685448</v>
      </c>
      <c r="AX13" s="19" t="n">
        <v>0.0359562490504669</v>
      </c>
      <c r="AY13" s="19" t="n">
        <v>0.0590052329409557</v>
      </c>
      <c r="AZ13" s="19" t="n">
        <v>0.0595350127395078</v>
      </c>
      <c r="BA13" s="19" t="n">
        <v>0.0498327719131235</v>
      </c>
      <c r="BB13" s="19"/>
      <c r="BC13" s="19" t="n">
        <v>0.0535736231896781</v>
      </c>
      <c r="BD13" s="19" t="n">
        <v>0.0799463254352041</v>
      </c>
      <c r="BE13" s="19" t="n">
        <v>0.0902241987772606</v>
      </c>
      <c r="BF13" s="19" t="n">
        <v>0.111782258078116</v>
      </c>
      <c r="BG13" s="19" t="n">
        <v>0.0982542671947832</v>
      </c>
    </row>
    <row r="14">
      <c r="B14" s="20" t="s">
        <v>689</v>
      </c>
      <c r="C14" s="19" t="n">
        <v>0.047262807000959</v>
      </c>
      <c r="D14" s="19" t="n">
        <v>0.0565686030864626</v>
      </c>
      <c r="E14" s="19" t="n">
        <v>0.0385583434319373</v>
      </c>
      <c r="F14" s="19"/>
      <c r="G14" s="19" t="n">
        <v>0.0670941508498247</v>
      </c>
      <c r="H14" s="19" t="n">
        <v>0.127892251060494</v>
      </c>
      <c r="I14" s="19" t="n">
        <v>0.0380966733023655</v>
      </c>
      <c r="J14" s="19" t="n">
        <v>0.0241222390556681</v>
      </c>
      <c r="K14" s="19" t="n">
        <v>0.0177197158686558</v>
      </c>
      <c r="L14" s="19" t="n">
        <v>0.0147402028713118</v>
      </c>
      <c r="M14" s="19"/>
      <c r="N14" s="19" t="n">
        <v>0.0567424249888423</v>
      </c>
      <c r="O14" s="19" t="n">
        <v>0.0545140352665211</v>
      </c>
      <c r="P14" s="19" t="n">
        <v>0.0449769245949298</v>
      </c>
      <c r="Q14" s="19" t="n">
        <v>0.0316112712119811</v>
      </c>
      <c r="R14" s="19"/>
      <c r="S14" s="19" t="n">
        <v>0.0589797038707947</v>
      </c>
      <c r="T14" s="19" t="n">
        <v>0.0318918763158224</v>
      </c>
      <c r="U14" s="19" t="n">
        <v>0.0345915270073799</v>
      </c>
      <c r="V14" s="19" t="n">
        <v>0.0405344946346379</v>
      </c>
      <c r="W14" s="19" t="n">
        <v>0.0336717307586718</v>
      </c>
      <c r="X14" s="19" t="n">
        <v>0.0670297196391154</v>
      </c>
      <c r="Y14" s="19" t="n">
        <v>0.0669784624027927</v>
      </c>
      <c r="Z14" s="19" t="n">
        <v>0.0130256247069835</v>
      </c>
      <c r="AA14" s="19" t="n">
        <v>0.0473036760317222</v>
      </c>
      <c r="AB14" s="19" t="n">
        <v>0.0564434399616286</v>
      </c>
      <c r="AC14" s="19" t="n">
        <v>0.0496801830136648</v>
      </c>
      <c r="AD14" s="19" t="n">
        <v>0.0464518258811975</v>
      </c>
      <c r="AE14" s="19"/>
      <c r="AF14" s="19" t="n">
        <v>0.0462396367702841</v>
      </c>
      <c r="AG14" s="19" t="n">
        <v>0.0494585354457866</v>
      </c>
      <c r="AH14" s="19" t="n">
        <v>0.0365311661019305</v>
      </c>
      <c r="AI14" s="19"/>
      <c r="AJ14" s="19" t="n">
        <v>0.0462658338716821</v>
      </c>
      <c r="AK14" s="19" t="n">
        <v>0.0789533995038583</v>
      </c>
      <c r="AL14" s="19" t="n">
        <v>0.0212169727342633</v>
      </c>
      <c r="AM14" s="19" t="n">
        <v>0.0411273880025408</v>
      </c>
      <c r="AN14" s="19" t="n">
        <v>0.0294078565825641</v>
      </c>
      <c r="AO14" s="19"/>
      <c r="AP14" s="19" t="n">
        <v>0.0419069298944326</v>
      </c>
      <c r="AQ14" s="19" t="n">
        <v>0.0711476104203174</v>
      </c>
      <c r="AR14" s="19" t="n">
        <v>0.0269194842346552</v>
      </c>
      <c r="AS14" s="19" t="n">
        <v>0.04104690951615</v>
      </c>
      <c r="AT14" s="19" t="n">
        <v>0.0243830555548759</v>
      </c>
      <c r="AU14" s="19"/>
      <c r="AV14" s="19" t="n">
        <v>0.0651079308748184</v>
      </c>
      <c r="AW14" s="19" t="n">
        <v>0.0380810920476379</v>
      </c>
      <c r="AX14" s="19" t="n">
        <v>0.0278577702752767</v>
      </c>
      <c r="AY14" s="19" t="n">
        <v>0.0438753489914506</v>
      </c>
      <c r="AZ14" s="19" t="n">
        <v>0.0440274514441546</v>
      </c>
      <c r="BA14" s="19" t="n">
        <v>0.0450731642433123</v>
      </c>
      <c r="BB14" s="19"/>
      <c r="BC14" s="19" t="n">
        <v>0.0313273762059971</v>
      </c>
      <c r="BD14" s="19" t="n">
        <v>0.044040612920014</v>
      </c>
      <c r="BE14" s="19" t="n">
        <v>0.0444158004452149</v>
      </c>
      <c r="BF14" s="19" t="n">
        <v>0.090933664908486</v>
      </c>
      <c r="BG14" s="19" t="n">
        <v>0.160758856449153</v>
      </c>
    </row>
    <row r="15">
      <c r="B15" s="20" t="s">
        <v>806</v>
      </c>
      <c r="C15" s="19" t="n">
        <v>0.0235442906582602</v>
      </c>
      <c r="D15" s="19" t="n">
        <v>0.0259814651469543</v>
      </c>
      <c r="E15" s="19" t="n">
        <v>0.0213526789237756</v>
      </c>
      <c r="F15" s="19"/>
      <c r="G15" s="19" t="n">
        <v>0.0567767161524032</v>
      </c>
      <c r="H15" s="19" t="n">
        <v>0.0485218944496539</v>
      </c>
      <c r="I15" s="19" t="n">
        <v>0.0260264624701947</v>
      </c>
      <c r="J15" s="19" t="n">
        <v>0.00586091400393471</v>
      </c>
      <c r="K15" s="19" t="n">
        <v>0.00707648696855564</v>
      </c>
      <c r="L15" s="19" t="n">
        <v>0.00446653293875042</v>
      </c>
      <c r="M15" s="19"/>
      <c r="N15" s="19" t="n">
        <v>0.0309774766363802</v>
      </c>
      <c r="O15" s="19" t="n">
        <v>0.0265247251307993</v>
      </c>
      <c r="P15" s="19" t="n">
        <v>0.0127414775778147</v>
      </c>
      <c r="Q15" s="19" t="n">
        <v>0.0219753714593262</v>
      </c>
      <c r="R15" s="19"/>
      <c r="S15" s="19" t="n">
        <v>0.0434862114246296</v>
      </c>
      <c r="T15" s="19" t="n">
        <v>0.0258286706539566</v>
      </c>
      <c r="U15" s="19" t="n">
        <v>0.019026252098712</v>
      </c>
      <c r="V15" s="19" t="n">
        <v>0.0247764391566461</v>
      </c>
      <c r="W15" s="19" t="n">
        <v>0</v>
      </c>
      <c r="X15" s="19" t="n">
        <v>0.0349984029374036</v>
      </c>
      <c r="Y15" s="19" t="n">
        <v>0.0171823852538311</v>
      </c>
      <c r="Z15" s="19" t="n">
        <v>0.0213968068762045</v>
      </c>
      <c r="AA15" s="19" t="n">
        <v>0.0210900277739023</v>
      </c>
      <c r="AB15" s="19" t="n">
        <v>0.0102945267937612</v>
      </c>
      <c r="AC15" s="19" t="n">
        <v>0.0238787682912249</v>
      </c>
      <c r="AD15" s="19" t="n">
        <v>0.0174059484357532</v>
      </c>
      <c r="AE15" s="19"/>
      <c r="AF15" s="19" t="n">
        <v>0.0139481298744745</v>
      </c>
      <c r="AG15" s="19" t="n">
        <v>0.0246376273126974</v>
      </c>
      <c r="AH15" s="19" t="n">
        <v>0.0277111886892348</v>
      </c>
      <c r="AI15" s="19"/>
      <c r="AJ15" s="19" t="n">
        <v>0.0117698314796724</v>
      </c>
      <c r="AK15" s="19" t="n">
        <v>0.0372498764421277</v>
      </c>
      <c r="AL15" s="19" t="n">
        <v>0.018588901543899</v>
      </c>
      <c r="AM15" s="19" t="n">
        <v>0.0314766186783874</v>
      </c>
      <c r="AN15" s="19" t="n">
        <v>0.0257793222017458</v>
      </c>
      <c r="AO15" s="19"/>
      <c r="AP15" s="19" t="n">
        <v>0.0217443768421662</v>
      </c>
      <c r="AQ15" s="19" t="n">
        <v>0.0293313894512175</v>
      </c>
      <c r="AR15" s="19" t="n">
        <v>0.0285122318809219</v>
      </c>
      <c r="AS15" s="19" t="n">
        <v>0.00815535098593334</v>
      </c>
      <c r="AT15" s="19" t="n">
        <v>0.0176284660311929</v>
      </c>
      <c r="AU15" s="19"/>
      <c r="AV15" s="19" t="n">
        <v>0.0415179758902029</v>
      </c>
      <c r="AW15" s="19" t="n">
        <v>0.0167878868878407</v>
      </c>
      <c r="AX15" s="19" t="n">
        <v>0.0199047509454276</v>
      </c>
      <c r="AY15" s="19" t="n">
        <v>0.010154470168292</v>
      </c>
      <c r="AZ15" s="19" t="n">
        <v>0.0126819741351622</v>
      </c>
      <c r="BA15" s="19" t="n">
        <v>0.0290162017598949</v>
      </c>
      <c r="BB15" s="19"/>
      <c r="BC15" s="19" t="n">
        <v>0.0250257340000523</v>
      </c>
      <c r="BD15" s="19" t="n">
        <v>0.00288313700709715</v>
      </c>
      <c r="BE15" s="19" t="n">
        <v>0.0297066952794344</v>
      </c>
      <c r="BF15" s="19" t="n">
        <v>0.034543429402537</v>
      </c>
      <c r="BG15" s="19" t="n">
        <v>0.123746776977798</v>
      </c>
    </row>
    <row r="16">
      <c r="B16" s="20" t="s">
        <v>123</v>
      </c>
      <c r="C16" s="21" t="n">
        <v>0.0321755318439381</v>
      </c>
      <c r="D16" s="21" t="n">
        <v>0.024402605386413</v>
      </c>
      <c r="E16" s="21" t="n">
        <v>0.0392096187334379</v>
      </c>
      <c r="F16" s="21"/>
      <c r="G16" s="21" t="n">
        <v>0.0292234343096087</v>
      </c>
      <c r="H16" s="21" t="n">
        <v>0.0302035808018838</v>
      </c>
      <c r="I16" s="21" t="n">
        <v>0.0361643516069231</v>
      </c>
      <c r="J16" s="21" t="n">
        <v>0.0416426317626259</v>
      </c>
      <c r="K16" s="21" t="n">
        <v>0.0304563937778337</v>
      </c>
      <c r="L16" s="21" t="n">
        <v>0.0259995959417572</v>
      </c>
      <c r="M16" s="21"/>
      <c r="N16" s="21" t="n">
        <v>0.0211703450649672</v>
      </c>
      <c r="O16" s="21" t="n">
        <v>0.0317111042212849</v>
      </c>
      <c r="P16" s="21" t="n">
        <v>0.0411825601204836</v>
      </c>
      <c r="Q16" s="21" t="n">
        <v>0.0366661400237804</v>
      </c>
      <c r="R16" s="21"/>
      <c r="S16" s="21" t="n">
        <v>0.0225760833305839</v>
      </c>
      <c r="T16" s="21" t="n">
        <v>0.0264869612087133</v>
      </c>
      <c r="U16" s="21" t="n">
        <v>0.020940266536776</v>
      </c>
      <c r="V16" s="21" t="n">
        <v>0.0408682259078459</v>
      </c>
      <c r="W16" s="21" t="n">
        <v>0.0584819469549292</v>
      </c>
      <c r="X16" s="21" t="n">
        <v>0.0495098700437483</v>
      </c>
      <c r="Y16" s="21" t="n">
        <v>0.0267621297828398</v>
      </c>
      <c r="Z16" s="21" t="n">
        <v>0.0895253399180231</v>
      </c>
      <c r="AA16" s="21" t="n">
        <v>0.0225079306560906</v>
      </c>
      <c r="AB16" s="21" t="n">
        <v>0.0248812261300277</v>
      </c>
      <c r="AC16" s="21" t="n">
        <v>0.0147600676939307</v>
      </c>
      <c r="AD16" s="21" t="n">
        <v>0.0168857359247501</v>
      </c>
      <c r="AE16" s="21"/>
      <c r="AF16" s="21" t="n">
        <v>0.025828877045652</v>
      </c>
      <c r="AG16" s="21" t="n">
        <v>0.0267525148714581</v>
      </c>
      <c r="AH16" s="21" t="n">
        <v>0.0592016884104646</v>
      </c>
      <c r="AI16" s="21"/>
      <c r="AJ16" s="21" t="n">
        <v>0.0272862396293445</v>
      </c>
      <c r="AK16" s="21" t="n">
        <v>0.0263344098409231</v>
      </c>
      <c r="AL16" s="21" t="n">
        <v>0.0142583732848393</v>
      </c>
      <c r="AM16" s="21" t="n">
        <v>0.0199529444112028</v>
      </c>
      <c r="AN16" s="21" t="n">
        <v>0.054417453331513</v>
      </c>
      <c r="AO16" s="21"/>
      <c r="AP16" s="21" t="n">
        <v>0.0269356939171965</v>
      </c>
      <c r="AQ16" s="21" t="n">
        <v>0.0272948824990758</v>
      </c>
      <c r="AR16" s="21" t="n">
        <v>0.0272866720656548</v>
      </c>
      <c r="AS16" s="21" t="n">
        <v>0.0171018270361568</v>
      </c>
      <c r="AT16" s="21" t="n">
        <v>0.0517506302890981</v>
      </c>
      <c r="AU16" s="21"/>
      <c r="AV16" s="21" t="n">
        <v>0.0255600116373928</v>
      </c>
      <c r="AW16" s="21" t="n">
        <v>0.0267169116175806</v>
      </c>
      <c r="AX16" s="21" t="n">
        <v>0.0210183119357548</v>
      </c>
      <c r="AY16" s="21" t="n">
        <v>0.0155343419424331</v>
      </c>
      <c r="AZ16" s="21" t="n">
        <v>0.0444750808567001</v>
      </c>
      <c r="BA16" s="21" t="n">
        <v>0.0817803761429201</v>
      </c>
      <c r="BB16" s="21"/>
      <c r="BC16" s="21" t="n">
        <v>0.0283403369237518</v>
      </c>
      <c r="BD16" s="21" t="n">
        <v>0.0319118223964676</v>
      </c>
      <c r="BE16" s="21" t="n">
        <v>0.0417857808251284</v>
      </c>
      <c r="BF16" s="21" t="n">
        <v>0.0199858456719187</v>
      </c>
      <c r="BG16" s="21" t="n">
        <v>0</v>
      </c>
    </row>
    <row r="17">
      <c r="B17" s="18"/>
    </row>
    <row r="18">
      <c r="B18" t="s">
        <v>80</v>
      </c>
    </row>
    <row r="19">
      <c r="B19" t="s">
        <v>81</v>
      </c>
    </row>
    <row r="21">
      <c r="B21" s="9" t="str">
        <f>=HYPERLINK("#'Contents'!A1", "Return to Contents")</f>
      </c>
    </row>
  </sheetData>
  <mergeCells count="10">
    <mergeCell ref="D5:E5"/>
    <mergeCell ref="G5:L5"/>
    <mergeCell ref="N5:Q5"/>
    <mergeCell ref="S5:AD5"/>
    <mergeCell ref="AF5:AH5"/>
    <mergeCell ref="AJ5:AN5"/>
    <mergeCell ref="AP5:AT5"/>
    <mergeCell ref="AV5:BA5"/>
    <mergeCell ref="BC5:BG5"/>
    <mergeCell ref="D2:AZ2"/>
  </mergeCells>
  <pageMargins left="0.7" right="0.7" top="0.75" bottom="0.75" header="0.3" footer="0.3"/>
  <pageSetup paperSize="9" orientation="portrait" horizontalDpi="300" verticalDpi="300" r:id="rId2"/>
  <drawing r:id="rId1"/>
</worksheet>
</file>

<file path=docProps/app.xml><?xml version="1.0" encoding="utf-8"?>
<Properties xmlns="http://schemas.openxmlformats.org/officeDocument/2006/extended-properties" xmlns:vt="http://schemas.openxmlformats.org/officeDocument/2006/docPropsVTypes">
  <Application>Microsoft Excel</Application>
</Properties>
</file>

<file path=docProps/core.xml><?xml version="1.0" encoding="utf-8"?>
<coreProperties xmlns="http://schemas.openxmlformats.org/package/2006/metadata/core-properties" xmlns:cp="http://schemas.openxmlformats.org/package/2006/metadata/core-properties" xmlns:dc="http://purl.org/dc/elements/1.1/" xmlns:dcterms="http://purl.org/dc/terms/" xmlns:xsi="http://www.w3.org/2001/XMLSchema-instance">
  <dc:creator>BenMurphy</dc:creator>
  <cp:lastModifiedBy>BenMurphy</cp:lastModifiedBy>
  <dcterms:created xsi:type="dcterms:W3CDTF">2024-11-07T15:58:42Z</dcterms:created>
</coreProperties>
</file>